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24226"/>
  <mc:AlternateContent xmlns:mc="http://schemas.openxmlformats.org/markup-compatibility/2006">
    <mc:Choice Requires="x15">
      <x15ac:absPath xmlns:x15ac="http://schemas.microsoft.com/office/spreadsheetml/2010/11/ac" url="D:\_DOCUMENTS\WORK\PORTFOLIO EXAMPLES\Ready\"/>
    </mc:Choice>
  </mc:AlternateContent>
  <xr:revisionPtr revIDLastSave="0" documentId="8_{70F71C27-3D39-4F76-A5B9-1A9BC7F7F5A6}" xr6:coauthVersionLast="45" xr6:coauthVersionMax="45" xr10:uidLastSave="{00000000-0000-0000-0000-000000000000}"/>
  <bookViews>
    <workbookView xWindow="13680" yWindow="1215" windowWidth="42450" windowHeight="20490" xr2:uid="{00000000-000D-0000-FFFF-FFFF00000000}"/>
  </bookViews>
  <sheets>
    <sheet name="README" sheetId="14" r:id="rId1"/>
    <sheet name="Sales Vs Non-Sales" sheetId="7" r:id="rId2"/>
    <sheet name="Data for Chart" sheetId="9" r:id="rId3"/>
    <sheet name="Store Summary" sheetId="8" r:id="rId4"/>
    <sheet name="Issuer Summary" sheetId="4" r:id="rId5"/>
    <sheet name="Multiple Credit Audit" sheetId="5" r:id="rId6"/>
    <sheet name="Data Dictionary" sheetId="1" r:id="rId7"/>
    <sheet name="Credit Data" sheetId="2" r:id="rId8"/>
  </sheets>
  <definedNames>
    <definedName name="_xlnm._FilterDatabase" localSheetId="7" hidden="1">'Credit Data'!$N$1:$AC$4496</definedName>
    <definedName name="Slicer_Approver">#N/A</definedName>
    <definedName name="Slicer_Approver1">#N/A</definedName>
    <definedName name="Slicer_Approver2">#N/A</definedName>
    <definedName name="Slicer_Approver21">#N/A</definedName>
    <definedName name="Slicer_Credit_Class">#N/A</definedName>
    <definedName name="Slicer_Credit_type">#N/A</definedName>
    <definedName name="Slicer_Issuer">#N/A</definedName>
    <definedName name="Slicer_Month">#N/A</definedName>
    <definedName name="Slicer_Month1">#N/A</definedName>
    <definedName name="Slicer_Quarter">#N/A</definedName>
    <definedName name="Slicer_Quarter1">#N/A</definedName>
    <definedName name="Slicer_Store">#N/A</definedName>
    <definedName name="Slicer_Store1">#N/A</definedName>
    <definedName name="Slicer_Store2">#N/A</definedName>
    <definedName name="Slicer_Transaction_Type">#N/A</definedName>
    <definedName name="Slicer_Transaction_Type1">#N/A</definedName>
    <definedName name="Slicer_Transaction_Type2">#N/A</definedName>
    <definedName name="Slicer_Transaction_Type21">#N/A</definedName>
  </definedNames>
  <calcPr calcId="191029"/>
  <pivotCaches>
    <pivotCache cacheId="9"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18" i="7"/>
  <c r="L17" i="7"/>
  <c r="D7" i="9"/>
  <c r="D6" i="9"/>
  <c r="D5" i="9"/>
  <c r="L19" i="7"/>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B2" i="2" l="1"/>
  <c r="A2" i="2" s="1"/>
  <c r="B3" i="2"/>
  <c r="A3" i="2" s="1"/>
  <c r="B4" i="2"/>
  <c r="A4" i="2" s="1"/>
  <c r="B5" i="2"/>
  <c r="A5" i="2" s="1"/>
  <c r="B6" i="2"/>
  <c r="A6" i="2" s="1"/>
  <c r="B7" i="2"/>
  <c r="A7" i="2" s="1"/>
  <c r="B8" i="2"/>
  <c r="A8" i="2" s="1"/>
  <c r="B9" i="2"/>
  <c r="A9" i="2" s="1"/>
  <c r="B10" i="2"/>
  <c r="A10" i="2" s="1"/>
  <c r="B11" i="2"/>
  <c r="A11" i="2" s="1"/>
  <c r="B12" i="2"/>
  <c r="A12" i="2" s="1"/>
  <c r="B13" i="2"/>
  <c r="A13" i="2" s="1"/>
  <c r="B14" i="2"/>
  <c r="A14" i="2" s="1"/>
  <c r="B15" i="2"/>
  <c r="A15" i="2" s="1"/>
  <c r="B16" i="2"/>
  <c r="A16" i="2" s="1"/>
  <c r="B17" i="2"/>
  <c r="A17" i="2" s="1"/>
  <c r="B18" i="2"/>
  <c r="A18" i="2" s="1"/>
  <c r="B19" i="2"/>
  <c r="A19" i="2" s="1"/>
  <c r="B20" i="2"/>
  <c r="A20" i="2" s="1"/>
  <c r="B21" i="2"/>
  <c r="A21" i="2" s="1"/>
  <c r="B22" i="2"/>
  <c r="A22" i="2" s="1"/>
  <c r="B23" i="2"/>
  <c r="A23" i="2" s="1"/>
  <c r="B24" i="2"/>
  <c r="A24" i="2" s="1"/>
  <c r="B25" i="2"/>
  <c r="A25" i="2" s="1"/>
  <c r="B26" i="2"/>
  <c r="A26" i="2" s="1"/>
  <c r="B27" i="2"/>
  <c r="A27" i="2" s="1"/>
  <c r="B28" i="2"/>
  <c r="A28" i="2" s="1"/>
  <c r="B29" i="2"/>
  <c r="A29" i="2" s="1"/>
  <c r="B30" i="2"/>
  <c r="A30" i="2" s="1"/>
  <c r="B31" i="2"/>
  <c r="A31" i="2" s="1"/>
  <c r="B32" i="2"/>
  <c r="A32" i="2" s="1"/>
  <c r="B33" i="2"/>
  <c r="A33" i="2" s="1"/>
  <c r="B34" i="2"/>
  <c r="A34" i="2" s="1"/>
  <c r="B35" i="2"/>
  <c r="A35" i="2" s="1"/>
  <c r="B36" i="2"/>
  <c r="A36" i="2" s="1"/>
  <c r="B37" i="2"/>
  <c r="A37" i="2" s="1"/>
  <c r="B38" i="2"/>
  <c r="A38" i="2" s="1"/>
  <c r="B39" i="2"/>
  <c r="A39" i="2" s="1"/>
  <c r="B40" i="2"/>
  <c r="A40" i="2" s="1"/>
  <c r="B41" i="2"/>
  <c r="A41" i="2" s="1"/>
  <c r="B42" i="2"/>
  <c r="A42" i="2" s="1"/>
  <c r="B43" i="2"/>
  <c r="A43" i="2" s="1"/>
  <c r="B44" i="2"/>
  <c r="A44" i="2" s="1"/>
  <c r="B45" i="2"/>
  <c r="A45" i="2" s="1"/>
  <c r="B46" i="2"/>
  <c r="A46" i="2" s="1"/>
  <c r="B47" i="2"/>
  <c r="A47" i="2" s="1"/>
  <c r="B48" i="2"/>
  <c r="A48" i="2" s="1"/>
  <c r="B49" i="2"/>
  <c r="A49" i="2" s="1"/>
  <c r="B50" i="2"/>
  <c r="A50" i="2" s="1"/>
  <c r="B51" i="2"/>
  <c r="A51" i="2" s="1"/>
  <c r="B52" i="2"/>
  <c r="A52" i="2" s="1"/>
  <c r="B53" i="2"/>
  <c r="A53" i="2" s="1"/>
  <c r="B54" i="2"/>
  <c r="A54" i="2" s="1"/>
  <c r="B55" i="2"/>
  <c r="A55" i="2" s="1"/>
  <c r="B56" i="2"/>
  <c r="A56" i="2" s="1"/>
  <c r="B57" i="2"/>
  <c r="A57" i="2" s="1"/>
  <c r="B58" i="2"/>
  <c r="A58" i="2" s="1"/>
  <c r="B59" i="2"/>
  <c r="A59" i="2" s="1"/>
  <c r="B60" i="2"/>
  <c r="A60" i="2" s="1"/>
  <c r="B61" i="2"/>
  <c r="A61" i="2" s="1"/>
  <c r="B62" i="2"/>
  <c r="A62" i="2" s="1"/>
  <c r="B63" i="2"/>
  <c r="A63" i="2" s="1"/>
  <c r="B64" i="2"/>
  <c r="A64" i="2" s="1"/>
  <c r="B65" i="2"/>
  <c r="A65" i="2" s="1"/>
  <c r="B66" i="2"/>
  <c r="A66" i="2" s="1"/>
  <c r="B67" i="2"/>
  <c r="A67" i="2" s="1"/>
  <c r="B68" i="2"/>
  <c r="A68" i="2" s="1"/>
  <c r="B69" i="2"/>
  <c r="A69" i="2" s="1"/>
  <c r="B70" i="2"/>
  <c r="A70" i="2" s="1"/>
  <c r="B71" i="2"/>
  <c r="A71" i="2" s="1"/>
  <c r="B72" i="2"/>
  <c r="A72" i="2" s="1"/>
  <c r="B73" i="2"/>
  <c r="A73" i="2" s="1"/>
  <c r="B74" i="2"/>
  <c r="A74" i="2" s="1"/>
  <c r="B75" i="2"/>
  <c r="A75" i="2" s="1"/>
  <c r="B76" i="2"/>
  <c r="A76" i="2" s="1"/>
  <c r="B77" i="2"/>
  <c r="A77" i="2" s="1"/>
  <c r="B78" i="2"/>
  <c r="A78" i="2" s="1"/>
  <c r="B79" i="2"/>
  <c r="A79" i="2" s="1"/>
  <c r="B80" i="2"/>
  <c r="A80" i="2" s="1"/>
  <c r="B81" i="2"/>
  <c r="A81" i="2" s="1"/>
  <c r="B82" i="2"/>
  <c r="A82" i="2" s="1"/>
  <c r="B83" i="2"/>
  <c r="A83" i="2" s="1"/>
  <c r="B84" i="2"/>
  <c r="A84" i="2" s="1"/>
  <c r="B85" i="2"/>
  <c r="A85" i="2" s="1"/>
  <c r="B86" i="2"/>
  <c r="A86" i="2" s="1"/>
  <c r="B87" i="2"/>
  <c r="A87" i="2" s="1"/>
  <c r="B88" i="2"/>
  <c r="A88" i="2" s="1"/>
  <c r="B89" i="2"/>
  <c r="A89" i="2" s="1"/>
  <c r="B90" i="2"/>
  <c r="A90" i="2" s="1"/>
  <c r="B91" i="2"/>
  <c r="A91" i="2" s="1"/>
  <c r="B92" i="2"/>
  <c r="A92" i="2" s="1"/>
  <c r="B93" i="2"/>
  <c r="A93" i="2" s="1"/>
  <c r="B94" i="2"/>
  <c r="A94" i="2" s="1"/>
  <c r="B95" i="2"/>
  <c r="A95" i="2" s="1"/>
  <c r="B96" i="2"/>
  <c r="A96" i="2" s="1"/>
  <c r="B97" i="2"/>
  <c r="A97" i="2" s="1"/>
  <c r="B98" i="2"/>
  <c r="A98" i="2" s="1"/>
  <c r="B99" i="2"/>
  <c r="A99" i="2" s="1"/>
  <c r="B100" i="2"/>
  <c r="A100" i="2" s="1"/>
  <c r="B101" i="2"/>
  <c r="A101" i="2" s="1"/>
  <c r="B102" i="2"/>
  <c r="A102" i="2" s="1"/>
  <c r="B103" i="2"/>
  <c r="A103" i="2" s="1"/>
  <c r="B104" i="2"/>
  <c r="A104" i="2" s="1"/>
  <c r="B105" i="2"/>
  <c r="A105" i="2" s="1"/>
  <c r="B106" i="2"/>
  <c r="A106" i="2" s="1"/>
  <c r="B107" i="2"/>
  <c r="A107" i="2" s="1"/>
  <c r="B108" i="2"/>
  <c r="A108" i="2" s="1"/>
  <c r="B109" i="2"/>
  <c r="A109" i="2" s="1"/>
  <c r="B110" i="2"/>
  <c r="A110" i="2" s="1"/>
  <c r="B111" i="2"/>
  <c r="A111" i="2" s="1"/>
  <c r="B112" i="2"/>
  <c r="A112" i="2" s="1"/>
  <c r="B113" i="2"/>
  <c r="A113" i="2" s="1"/>
  <c r="B114" i="2"/>
  <c r="A114" i="2" s="1"/>
  <c r="B115" i="2"/>
  <c r="A115" i="2" s="1"/>
  <c r="B116" i="2"/>
  <c r="A116" i="2" s="1"/>
  <c r="B117" i="2"/>
  <c r="A117" i="2" s="1"/>
  <c r="B118" i="2"/>
  <c r="A118" i="2" s="1"/>
  <c r="B119" i="2"/>
  <c r="A119" i="2" s="1"/>
  <c r="B120" i="2"/>
  <c r="A120" i="2" s="1"/>
  <c r="B121" i="2"/>
  <c r="A121" i="2" s="1"/>
  <c r="B122" i="2"/>
  <c r="A122" i="2" s="1"/>
  <c r="B123" i="2"/>
  <c r="A123" i="2" s="1"/>
  <c r="B124" i="2"/>
  <c r="A124" i="2" s="1"/>
  <c r="B125" i="2"/>
  <c r="A125" i="2" s="1"/>
  <c r="B126" i="2"/>
  <c r="A126" i="2" s="1"/>
  <c r="B127" i="2"/>
  <c r="A127" i="2" s="1"/>
  <c r="B128" i="2"/>
  <c r="A128" i="2" s="1"/>
  <c r="B129" i="2"/>
  <c r="A129" i="2" s="1"/>
  <c r="B130" i="2"/>
  <c r="A130" i="2" s="1"/>
  <c r="B131" i="2"/>
  <c r="A131" i="2" s="1"/>
  <c r="B132" i="2"/>
  <c r="A132" i="2" s="1"/>
  <c r="B133" i="2"/>
  <c r="A133" i="2" s="1"/>
  <c r="B134" i="2"/>
  <c r="A134" i="2" s="1"/>
  <c r="B135" i="2"/>
  <c r="A135" i="2" s="1"/>
  <c r="B136" i="2"/>
  <c r="A136" i="2" s="1"/>
  <c r="B137" i="2"/>
  <c r="A137" i="2" s="1"/>
  <c r="B138" i="2"/>
  <c r="A138" i="2" s="1"/>
  <c r="B139" i="2"/>
  <c r="A139" i="2" s="1"/>
  <c r="B140" i="2"/>
  <c r="A140" i="2" s="1"/>
  <c r="B141" i="2"/>
  <c r="A141" i="2" s="1"/>
  <c r="B142" i="2"/>
  <c r="A142" i="2" s="1"/>
  <c r="B143" i="2"/>
  <c r="A143" i="2" s="1"/>
  <c r="B144" i="2"/>
  <c r="A144" i="2" s="1"/>
  <c r="B145" i="2"/>
  <c r="A145" i="2" s="1"/>
  <c r="B146" i="2"/>
  <c r="A146" i="2" s="1"/>
  <c r="B147" i="2"/>
  <c r="A147" i="2" s="1"/>
  <c r="B148" i="2"/>
  <c r="A148" i="2" s="1"/>
  <c r="B149" i="2"/>
  <c r="A149" i="2" s="1"/>
  <c r="B150" i="2"/>
  <c r="A150" i="2" s="1"/>
  <c r="B151" i="2"/>
  <c r="A151" i="2" s="1"/>
  <c r="B152" i="2"/>
  <c r="A152" i="2" s="1"/>
  <c r="B153" i="2"/>
  <c r="A153" i="2" s="1"/>
  <c r="B154" i="2"/>
  <c r="A154" i="2" s="1"/>
  <c r="B155" i="2"/>
  <c r="A155" i="2" s="1"/>
  <c r="B156" i="2"/>
  <c r="A156" i="2" s="1"/>
  <c r="B157" i="2"/>
  <c r="A157" i="2" s="1"/>
  <c r="B158" i="2"/>
  <c r="A158" i="2" s="1"/>
  <c r="B159" i="2"/>
  <c r="A159" i="2" s="1"/>
  <c r="B160" i="2"/>
  <c r="A160" i="2" s="1"/>
  <c r="B161" i="2"/>
  <c r="A161" i="2" s="1"/>
  <c r="B162" i="2"/>
  <c r="A162" i="2" s="1"/>
  <c r="B163" i="2"/>
  <c r="A163" i="2" s="1"/>
  <c r="B164" i="2"/>
  <c r="A164" i="2" s="1"/>
  <c r="B165" i="2"/>
  <c r="A165" i="2" s="1"/>
  <c r="B166" i="2"/>
  <c r="A166" i="2" s="1"/>
  <c r="B167" i="2"/>
  <c r="A167" i="2" s="1"/>
  <c r="B168" i="2"/>
  <c r="A168" i="2" s="1"/>
  <c r="B169" i="2"/>
  <c r="A169" i="2" s="1"/>
  <c r="B170" i="2"/>
  <c r="A170" i="2" s="1"/>
  <c r="B171" i="2"/>
  <c r="A171" i="2" s="1"/>
  <c r="B172" i="2"/>
  <c r="A172" i="2" s="1"/>
  <c r="B173" i="2"/>
  <c r="A173" i="2" s="1"/>
  <c r="B174" i="2"/>
  <c r="A174" i="2" s="1"/>
  <c r="B175" i="2"/>
  <c r="A175" i="2" s="1"/>
  <c r="B176" i="2"/>
  <c r="A176" i="2" s="1"/>
  <c r="B177" i="2"/>
  <c r="A177" i="2" s="1"/>
  <c r="B178" i="2"/>
  <c r="A178" i="2" s="1"/>
  <c r="B179" i="2"/>
  <c r="A179" i="2" s="1"/>
  <c r="B180" i="2"/>
  <c r="A180" i="2" s="1"/>
  <c r="B181" i="2"/>
  <c r="A181" i="2" s="1"/>
  <c r="B182" i="2"/>
  <c r="A182" i="2" s="1"/>
  <c r="B183" i="2"/>
  <c r="A183" i="2" s="1"/>
  <c r="B184" i="2"/>
  <c r="A184" i="2" s="1"/>
  <c r="B185" i="2"/>
  <c r="A185" i="2" s="1"/>
  <c r="B186" i="2"/>
  <c r="A186" i="2" s="1"/>
  <c r="B187" i="2"/>
  <c r="A187" i="2" s="1"/>
  <c r="B188" i="2"/>
  <c r="A188" i="2" s="1"/>
  <c r="B189" i="2"/>
  <c r="A189" i="2" s="1"/>
  <c r="B190" i="2"/>
  <c r="A190" i="2" s="1"/>
  <c r="B191" i="2"/>
  <c r="A191" i="2" s="1"/>
  <c r="B192" i="2"/>
  <c r="A192" i="2" s="1"/>
  <c r="B193" i="2"/>
  <c r="A193" i="2" s="1"/>
  <c r="B194" i="2"/>
  <c r="A194" i="2" s="1"/>
  <c r="B195" i="2"/>
  <c r="A195" i="2" s="1"/>
  <c r="B196" i="2"/>
  <c r="A196" i="2" s="1"/>
  <c r="B197" i="2"/>
  <c r="A197" i="2" s="1"/>
  <c r="B198" i="2"/>
  <c r="A198" i="2" s="1"/>
  <c r="B199" i="2"/>
  <c r="A199" i="2" s="1"/>
  <c r="B200" i="2"/>
  <c r="A200" i="2" s="1"/>
  <c r="B201" i="2"/>
  <c r="A201" i="2" s="1"/>
  <c r="B202" i="2"/>
  <c r="A202" i="2" s="1"/>
  <c r="B203" i="2"/>
  <c r="A203" i="2" s="1"/>
  <c r="B204" i="2"/>
  <c r="A204" i="2" s="1"/>
  <c r="B205" i="2"/>
  <c r="A205" i="2" s="1"/>
  <c r="B206" i="2"/>
  <c r="A206" i="2" s="1"/>
  <c r="B207" i="2"/>
  <c r="A207" i="2" s="1"/>
  <c r="B208" i="2"/>
  <c r="A208" i="2" s="1"/>
  <c r="B209" i="2"/>
  <c r="A209" i="2" s="1"/>
  <c r="B210" i="2"/>
  <c r="A210" i="2" s="1"/>
  <c r="B211" i="2"/>
  <c r="A211" i="2" s="1"/>
  <c r="B212" i="2"/>
  <c r="A212" i="2" s="1"/>
  <c r="B213" i="2"/>
  <c r="A213" i="2" s="1"/>
  <c r="B214" i="2"/>
  <c r="A214" i="2" s="1"/>
  <c r="B215" i="2"/>
  <c r="A215" i="2" s="1"/>
  <c r="B216" i="2"/>
  <c r="A216" i="2" s="1"/>
  <c r="B217" i="2"/>
  <c r="A217" i="2" s="1"/>
  <c r="B218" i="2"/>
  <c r="A218" i="2" s="1"/>
  <c r="B219" i="2"/>
  <c r="A219" i="2" s="1"/>
  <c r="B220" i="2"/>
  <c r="A220" i="2" s="1"/>
  <c r="B221" i="2"/>
  <c r="A221" i="2" s="1"/>
  <c r="B222" i="2"/>
  <c r="A222" i="2" s="1"/>
  <c r="B223" i="2"/>
  <c r="A223" i="2" s="1"/>
  <c r="B224" i="2"/>
  <c r="A224" i="2" s="1"/>
  <c r="B225" i="2"/>
  <c r="A225" i="2" s="1"/>
  <c r="B226" i="2"/>
  <c r="A226" i="2" s="1"/>
  <c r="B227" i="2"/>
  <c r="A227" i="2" s="1"/>
  <c r="B228" i="2"/>
  <c r="A228" i="2" s="1"/>
  <c r="B229" i="2"/>
  <c r="A229" i="2" s="1"/>
  <c r="B230" i="2"/>
  <c r="A230" i="2" s="1"/>
  <c r="B231" i="2"/>
  <c r="A231" i="2" s="1"/>
  <c r="B232" i="2"/>
  <c r="A232" i="2" s="1"/>
  <c r="B233" i="2"/>
  <c r="A233" i="2" s="1"/>
  <c r="B234" i="2"/>
  <c r="A234" i="2" s="1"/>
  <c r="B235" i="2"/>
  <c r="A235" i="2" s="1"/>
  <c r="B236" i="2"/>
  <c r="A236" i="2" s="1"/>
  <c r="B237" i="2"/>
  <c r="A237" i="2" s="1"/>
  <c r="B238" i="2"/>
  <c r="A238" i="2" s="1"/>
  <c r="B239" i="2"/>
  <c r="A239" i="2" s="1"/>
  <c r="B240" i="2"/>
  <c r="A240" i="2" s="1"/>
  <c r="B241" i="2"/>
  <c r="A241" i="2" s="1"/>
  <c r="B242" i="2"/>
  <c r="A242" i="2" s="1"/>
  <c r="B243" i="2"/>
  <c r="A243" i="2" s="1"/>
  <c r="B244" i="2"/>
  <c r="A244" i="2" s="1"/>
  <c r="B245" i="2"/>
  <c r="A245" i="2" s="1"/>
  <c r="B246" i="2"/>
  <c r="A246" i="2" s="1"/>
  <c r="B247" i="2"/>
  <c r="A247" i="2" s="1"/>
  <c r="B248" i="2"/>
  <c r="A248" i="2" s="1"/>
  <c r="B249" i="2"/>
  <c r="A249" i="2" s="1"/>
  <c r="B250" i="2"/>
  <c r="A250" i="2" s="1"/>
  <c r="B251" i="2"/>
  <c r="A251" i="2" s="1"/>
  <c r="B252" i="2"/>
  <c r="A252" i="2" s="1"/>
  <c r="B253" i="2"/>
  <c r="A253" i="2" s="1"/>
  <c r="B254" i="2"/>
  <c r="A254" i="2" s="1"/>
  <c r="B255" i="2"/>
  <c r="A255" i="2" s="1"/>
  <c r="B256" i="2"/>
  <c r="A256" i="2" s="1"/>
  <c r="B257" i="2"/>
  <c r="A257" i="2" s="1"/>
  <c r="B258" i="2"/>
  <c r="A258" i="2" s="1"/>
  <c r="B259" i="2"/>
  <c r="A259" i="2" s="1"/>
  <c r="B260" i="2"/>
  <c r="A260" i="2" s="1"/>
  <c r="B261" i="2"/>
  <c r="A261" i="2" s="1"/>
  <c r="B262" i="2"/>
  <c r="A262" i="2" s="1"/>
  <c r="B263" i="2"/>
  <c r="A263" i="2" s="1"/>
  <c r="B264" i="2"/>
  <c r="A264" i="2" s="1"/>
  <c r="B265" i="2"/>
  <c r="A265" i="2" s="1"/>
  <c r="B266" i="2"/>
  <c r="A266" i="2" s="1"/>
  <c r="B267" i="2"/>
  <c r="A267" i="2" s="1"/>
  <c r="B268" i="2"/>
  <c r="A268" i="2" s="1"/>
  <c r="B269" i="2"/>
  <c r="A269" i="2" s="1"/>
  <c r="B270" i="2"/>
  <c r="A270" i="2" s="1"/>
  <c r="B271" i="2"/>
  <c r="A271" i="2" s="1"/>
  <c r="B272" i="2"/>
  <c r="A272" i="2" s="1"/>
  <c r="B273" i="2"/>
  <c r="A273" i="2" s="1"/>
  <c r="B274" i="2"/>
  <c r="A274" i="2" s="1"/>
  <c r="B275" i="2"/>
  <c r="A275" i="2" s="1"/>
  <c r="B276" i="2"/>
  <c r="A276" i="2" s="1"/>
  <c r="B277" i="2"/>
  <c r="A277" i="2" s="1"/>
  <c r="B278" i="2"/>
  <c r="A278" i="2" s="1"/>
  <c r="B279" i="2"/>
  <c r="A279" i="2" s="1"/>
  <c r="B280" i="2"/>
  <c r="A280" i="2" s="1"/>
  <c r="B281" i="2"/>
  <c r="A281" i="2" s="1"/>
  <c r="B282" i="2"/>
  <c r="A282" i="2" s="1"/>
  <c r="B283" i="2"/>
  <c r="A283" i="2" s="1"/>
  <c r="B284" i="2"/>
  <c r="A284" i="2" s="1"/>
  <c r="B285" i="2"/>
  <c r="A285" i="2" s="1"/>
  <c r="B286" i="2"/>
  <c r="A286" i="2" s="1"/>
  <c r="B287" i="2"/>
  <c r="A287" i="2" s="1"/>
  <c r="B288" i="2"/>
  <c r="A288" i="2" s="1"/>
  <c r="B289" i="2"/>
  <c r="A289" i="2" s="1"/>
  <c r="B290" i="2"/>
  <c r="A290" i="2" s="1"/>
  <c r="B291" i="2"/>
  <c r="A291" i="2" s="1"/>
  <c r="B292" i="2"/>
  <c r="A292" i="2" s="1"/>
  <c r="B293" i="2"/>
  <c r="A293" i="2" s="1"/>
  <c r="B294" i="2"/>
  <c r="A294" i="2" s="1"/>
  <c r="B295" i="2"/>
  <c r="A295" i="2" s="1"/>
  <c r="B296" i="2"/>
  <c r="A296" i="2" s="1"/>
  <c r="B297" i="2"/>
  <c r="A297" i="2" s="1"/>
  <c r="B298" i="2"/>
  <c r="A298" i="2" s="1"/>
  <c r="B299" i="2"/>
  <c r="A299" i="2" s="1"/>
  <c r="B300" i="2"/>
  <c r="A300" i="2" s="1"/>
  <c r="B301" i="2"/>
  <c r="A301" i="2" s="1"/>
  <c r="B302" i="2"/>
  <c r="A302" i="2" s="1"/>
  <c r="B303" i="2"/>
  <c r="A303" i="2" s="1"/>
  <c r="B304" i="2"/>
  <c r="A304" i="2" s="1"/>
  <c r="B305" i="2"/>
  <c r="A305" i="2" s="1"/>
  <c r="B306" i="2"/>
  <c r="A306" i="2" s="1"/>
  <c r="B307" i="2"/>
  <c r="A307" i="2" s="1"/>
  <c r="B308" i="2"/>
  <c r="A308" i="2" s="1"/>
  <c r="B309" i="2"/>
  <c r="A309" i="2" s="1"/>
  <c r="B310" i="2"/>
  <c r="A310" i="2" s="1"/>
  <c r="B311" i="2"/>
  <c r="A311" i="2" s="1"/>
  <c r="B312" i="2"/>
  <c r="A312" i="2" s="1"/>
  <c r="B313" i="2"/>
  <c r="A313" i="2" s="1"/>
  <c r="B314" i="2"/>
  <c r="A314" i="2" s="1"/>
  <c r="B315" i="2"/>
  <c r="A315" i="2" s="1"/>
  <c r="B316" i="2"/>
  <c r="A316" i="2" s="1"/>
  <c r="B317" i="2"/>
  <c r="A317" i="2" s="1"/>
  <c r="B318" i="2"/>
  <c r="A318" i="2" s="1"/>
  <c r="B319" i="2"/>
  <c r="A319" i="2" s="1"/>
  <c r="B320" i="2"/>
  <c r="A320" i="2" s="1"/>
  <c r="B321" i="2"/>
  <c r="A321" i="2" s="1"/>
  <c r="B322" i="2"/>
  <c r="A322" i="2" s="1"/>
  <c r="B323" i="2"/>
  <c r="A323" i="2" s="1"/>
  <c r="B324" i="2"/>
  <c r="A324" i="2" s="1"/>
  <c r="B325" i="2"/>
  <c r="A325" i="2" s="1"/>
  <c r="B326" i="2"/>
  <c r="A326" i="2" s="1"/>
  <c r="B327" i="2"/>
  <c r="A327" i="2" s="1"/>
  <c r="B328" i="2"/>
  <c r="A328" i="2" s="1"/>
  <c r="B329" i="2"/>
  <c r="A329" i="2" s="1"/>
  <c r="B330" i="2"/>
  <c r="A330" i="2" s="1"/>
  <c r="B331" i="2"/>
  <c r="A331" i="2" s="1"/>
  <c r="B332" i="2"/>
  <c r="A332" i="2" s="1"/>
  <c r="B333" i="2"/>
  <c r="A333" i="2" s="1"/>
  <c r="B334" i="2"/>
  <c r="A334" i="2" s="1"/>
  <c r="B335" i="2"/>
  <c r="A335" i="2" s="1"/>
  <c r="B336" i="2"/>
  <c r="A336" i="2" s="1"/>
  <c r="B337" i="2"/>
  <c r="A337" i="2" s="1"/>
  <c r="B338" i="2"/>
  <c r="A338" i="2" s="1"/>
  <c r="B339" i="2"/>
  <c r="A339" i="2" s="1"/>
  <c r="B340" i="2"/>
  <c r="A340" i="2" s="1"/>
  <c r="B341" i="2"/>
  <c r="A341" i="2" s="1"/>
  <c r="B342" i="2"/>
  <c r="A342" i="2" s="1"/>
  <c r="B343" i="2"/>
  <c r="A343" i="2" s="1"/>
  <c r="B344" i="2"/>
  <c r="A344" i="2" s="1"/>
  <c r="B345" i="2"/>
  <c r="A345" i="2" s="1"/>
  <c r="B346" i="2"/>
  <c r="A346" i="2" s="1"/>
  <c r="B347" i="2"/>
  <c r="A347" i="2" s="1"/>
  <c r="B348" i="2"/>
  <c r="A348" i="2" s="1"/>
  <c r="B349" i="2"/>
  <c r="A349" i="2" s="1"/>
  <c r="B350" i="2"/>
  <c r="A350" i="2" s="1"/>
  <c r="B351" i="2"/>
  <c r="A351" i="2" s="1"/>
  <c r="B352" i="2"/>
  <c r="A352" i="2" s="1"/>
  <c r="B353" i="2"/>
  <c r="A353" i="2" s="1"/>
  <c r="B354" i="2"/>
  <c r="A354" i="2" s="1"/>
  <c r="B355" i="2"/>
  <c r="A355" i="2" s="1"/>
  <c r="B356" i="2"/>
  <c r="A356" i="2" s="1"/>
  <c r="B357" i="2"/>
  <c r="A357" i="2" s="1"/>
  <c r="B358" i="2"/>
  <c r="A358" i="2" s="1"/>
  <c r="B359" i="2"/>
  <c r="A359" i="2" s="1"/>
  <c r="B360" i="2"/>
  <c r="A360" i="2" s="1"/>
  <c r="B361" i="2"/>
  <c r="A361" i="2" s="1"/>
  <c r="B362" i="2"/>
  <c r="A362" i="2" s="1"/>
  <c r="B363" i="2"/>
  <c r="A363" i="2" s="1"/>
  <c r="B364" i="2"/>
  <c r="A364" i="2" s="1"/>
  <c r="B365" i="2"/>
  <c r="A365" i="2" s="1"/>
  <c r="B366" i="2"/>
  <c r="A366" i="2" s="1"/>
  <c r="B367" i="2"/>
  <c r="A367" i="2" s="1"/>
  <c r="B368" i="2"/>
  <c r="A368" i="2" s="1"/>
  <c r="B369" i="2"/>
  <c r="A369" i="2" s="1"/>
  <c r="B370" i="2"/>
  <c r="A370" i="2" s="1"/>
  <c r="B371" i="2"/>
  <c r="A371" i="2" s="1"/>
  <c r="B372" i="2"/>
  <c r="A372" i="2" s="1"/>
  <c r="B373" i="2"/>
  <c r="A373" i="2" s="1"/>
  <c r="B374" i="2"/>
  <c r="A374" i="2" s="1"/>
  <c r="B375" i="2"/>
  <c r="A375" i="2" s="1"/>
  <c r="B376" i="2"/>
  <c r="A376" i="2" s="1"/>
  <c r="B377" i="2"/>
  <c r="A377" i="2" s="1"/>
  <c r="B378" i="2"/>
  <c r="A378" i="2" s="1"/>
  <c r="B379" i="2"/>
  <c r="A379" i="2" s="1"/>
  <c r="B380" i="2"/>
  <c r="A380" i="2" s="1"/>
  <c r="B381" i="2"/>
  <c r="A381" i="2" s="1"/>
  <c r="B382" i="2"/>
  <c r="A382" i="2" s="1"/>
  <c r="B383" i="2"/>
  <c r="A383" i="2" s="1"/>
  <c r="B384" i="2"/>
  <c r="A384" i="2" s="1"/>
  <c r="B385" i="2"/>
  <c r="A385" i="2" s="1"/>
  <c r="B386" i="2"/>
  <c r="A386" i="2" s="1"/>
  <c r="B387" i="2"/>
  <c r="A387" i="2" s="1"/>
  <c r="B388" i="2"/>
  <c r="A388" i="2" s="1"/>
  <c r="B389" i="2"/>
  <c r="A389" i="2" s="1"/>
  <c r="B390" i="2"/>
  <c r="A390" i="2" s="1"/>
  <c r="B391" i="2"/>
  <c r="A391" i="2" s="1"/>
  <c r="B392" i="2"/>
  <c r="A392" i="2" s="1"/>
  <c r="B393" i="2"/>
  <c r="A393" i="2" s="1"/>
  <c r="B394" i="2"/>
  <c r="A394" i="2" s="1"/>
  <c r="B395" i="2"/>
  <c r="A395" i="2" s="1"/>
  <c r="B396" i="2"/>
  <c r="A396" i="2" s="1"/>
  <c r="B397" i="2"/>
  <c r="A397" i="2" s="1"/>
  <c r="B398" i="2"/>
  <c r="A398" i="2" s="1"/>
  <c r="B399" i="2"/>
  <c r="A399" i="2" s="1"/>
  <c r="B400" i="2"/>
  <c r="A400" i="2" s="1"/>
  <c r="B401" i="2"/>
  <c r="A401" i="2" s="1"/>
  <c r="B402" i="2"/>
  <c r="A402" i="2" s="1"/>
  <c r="B403" i="2"/>
  <c r="A403" i="2" s="1"/>
  <c r="B404" i="2"/>
  <c r="A404" i="2" s="1"/>
  <c r="B405" i="2"/>
  <c r="A405" i="2" s="1"/>
  <c r="B406" i="2"/>
  <c r="A406" i="2" s="1"/>
  <c r="B407" i="2"/>
  <c r="A407" i="2" s="1"/>
  <c r="B408" i="2"/>
  <c r="A408" i="2" s="1"/>
  <c r="B409" i="2"/>
  <c r="A409" i="2" s="1"/>
  <c r="B410" i="2"/>
  <c r="A410" i="2" s="1"/>
  <c r="B411" i="2"/>
  <c r="A411" i="2" s="1"/>
  <c r="B412" i="2"/>
  <c r="A412" i="2" s="1"/>
  <c r="B413" i="2"/>
  <c r="A413" i="2" s="1"/>
  <c r="B414" i="2"/>
  <c r="A414" i="2" s="1"/>
  <c r="B415" i="2"/>
  <c r="A415" i="2" s="1"/>
  <c r="B416" i="2"/>
  <c r="A416" i="2" s="1"/>
  <c r="B417" i="2"/>
  <c r="A417" i="2" s="1"/>
  <c r="B418" i="2"/>
  <c r="A418" i="2" s="1"/>
  <c r="B419" i="2"/>
  <c r="A419" i="2" s="1"/>
  <c r="B420" i="2"/>
  <c r="A420" i="2" s="1"/>
  <c r="B421" i="2"/>
  <c r="A421" i="2" s="1"/>
  <c r="B422" i="2"/>
  <c r="A422" i="2" s="1"/>
  <c r="B423" i="2"/>
  <c r="A423" i="2" s="1"/>
  <c r="B424" i="2"/>
  <c r="A424" i="2" s="1"/>
  <c r="B425" i="2"/>
  <c r="A425" i="2" s="1"/>
  <c r="B426" i="2"/>
  <c r="A426" i="2" s="1"/>
  <c r="B427" i="2"/>
  <c r="A427" i="2" s="1"/>
  <c r="B428" i="2"/>
  <c r="A428" i="2" s="1"/>
  <c r="B429" i="2"/>
  <c r="A429" i="2" s="1"/>
  <c r="B430" i="2"/>
  <c r="A430" i="2" s="1"/>
  <c r="B431" i="2"/>
  <c r="A431" i="2" s="1"/>
  <c r="B432" i="2"/>
  <c r="A432" i="2" s="1"/>
  <c r="B433" i="2"/>
  <c r="A433" i="2" s="1"/>
  <c r="B434" i="2"/>
  <c r="A434" i="2" s="1"/>
  <c r="B435" i="2"/>
  <c r="A435" i="2" s="1"/>
  <c r="B436" i="2"/>
  <c r="A436" i="2" s="1"/>
  <c r="B437" i="2"/>
  <c r="A437" i="2" s="1"/>
  <c r="B438" i="2"/>
  <c r="A438" i="2" s="1"/>
  <c r="B439" i="2"/>
  <c r="A439" i="2" s="1"/>
  <c r="B440" i="2"/>
  <c r="A440" i="2" s="1"/>
  <c r="B441" i="2"/>
  <c r="A441" i="2" s="1"/>
  <c r="B442" i="2"/>
  <c r="A442" i="2" s="1"/>
  <c r="B443" i="2"/>
  <c r="A443" i="2" s="1"/>
  <c r="B444" i="2"/>
  <c r="A444" i="2" s="1"/>
  <c r="B445" i="2"/>
  <c r="A445" i="2" s="1"/>
  <c r="B446" i="2"/>
  <c r="A446" i="2" s="1"/>
  <c r="B447" i="2"/>
  <c r="A447" i="2" s="1"/>
  <c r="B448" i="2"/>
  <c r="A448" i="2" s="1"/>
  <c r="B449" i="2"/>
  <c r="A449" i="2" s="1"/>
  <c r="B450" i="2"/>
  <c r="A450" i="2" s="1"/>
  <c r="B451" i="2"/>
  <c r="A451" i="2" s="1"/>
  <c r="B452" i="2"/>
  <c r="A452" i="2" s="1"/>
  <c r="B453" i="2"/>
  <c r="A453" i="2" s="1"/>
  <c r="B454" i="2"/>
  <c r="A454" i="2" s="1"/>
  <c r="B455" i="2"/>
  <c r="A455" i="2" s="1"/>
  <c r="B456" i="2"/>
  <c r="A456" i="2" s="1"/>
  <c r="B457" i="2"/>
  <c r="A457" i="2" s="1"/>
  <c r="B458" i="2"/>
  <c r="A458" i="2" s="1"/>
  <c r="B459" i="2"/>
  <c r="A459" i="2" s="1"/>
  <c r="B460" i="2"/>
  <c r="A460" i="2" s="1"/>
  <c r="B461" i="2"/>
  <c r="A461" i="2" s="1"/>
  <c r="B462" i="2"/>
  <c r="A462" i="2" s="1"/>
  <c r="B463" i="2"/>
  <c r="A463" i="2" s="1"/>
  <c r="B464" i="2"/>
  <c r="A464" i="2" s="1"/>
  <c r="B465" i="2"/>
  <c r="A465" i="2" s="1"/>
  <c r="B466" i="2"/>
  <c r="A466" i="2" s="1"/>
  <c r="B467" i="2"/>
  <c r="A467" i="2" s="1"/>
  <c r="B468" i="2"/>
  <c r="A468" i="2" s="1"/>
  <c r="B469" i="2"/>
  <c r="A469" i="2" s="1"/>
  <c r="B470" i="2"/>
  <c r="A470" i="2" s="1"/>
  <c r="B471" i="2"/>
  <c r="A471" i="2" s="1"/>
  <c r="B472" i="2"/>
  <c r="A472" i="2" s="1"/>
  <c r="B473" i="2"/>
  <c r="A473" i="2" s="1"/>
  <c r="B474" i="2"/>
  <c r="A474" i="2" s="1"/>
  <c r="B475" i="2"/>
  <c r="A475" i="2" s="1"/>
  <c r="B476" i="2"/>
  <c r="A476" i="2" s="1"/>
  <c r="B477" i="2"/>
  <c r="A477" i="2" s="1"/>
  <c r="B478" i="2"/>
  <c r="A478" i="2" s="1"/>
  <c r="B479" i="2"/>
  <c r="A479" i="2" s="1"/>
  <c r="B480" i="2"/>
  <c r="A480" i="2" s="1"/>
  <c r="B481" i="2"/>
  <c r="A481" i="2" s="1"/>
  <c r="B482" i="2"/>
  <c r="A482" i="2" s="1"/>
  <c r="B483" i="2"/>
  <c r="A483" i="2" s="1"/>
  <c r="B484" i="2"/>
  <c r="A484" i="2" s="1"/>
  <c r="B485" i="2"/>
  <c r="A485" i="2" s="1"/>
  <c r="B486" i="2"/>
  <c r="A486" i="2" s="1"/>
  <c r="B487" i="2"/>
  <c r="A487" i="2" s="1"/>
  <c r="B488" i="2"/>
  <c r="A488" i="2" s="1"/>
  <c r="B489" i="2"/>
  <c r="A489" i="2" s="1"/>
  <c r="B490" i="2"/>
  <c r="A490" i="2" s="1"/>
  <c r="B491" i="2"/>
  <c r="A491" i="2" s="1"/>
  <c r="B492" i="2"/>
  <c r="A492" i="2" s="1"/>
  <c r="B493" i="2"/>
  <c r="A493" i="2" s="1"/>
  <c r="B494" i="2"/>
  <c r="A494" i="2" s="1"/>
  <c r="B495" i="2"/>
  <c r="A495" i="2" s="1"/>
  <c r="B496" i="2"/>
  <c r="A496" i="2" s="1"/>
  <c r="B497" i="2"/>
  <c r="A497" i="2" s="1"/>
  <c r="B498" i="2"/>
  <c r="A498" i="2" s="1"/>
  <c r="B499" i="2"/>
  <c r="A499" i="2" s="1"/>
  <c r="B500" i="2"/>
  <c r="A500" i="2" s="1"/>
  <c r="B501" i="2"/>
  <c r="A501" i="2" s="1"/>
  <c r="B502" i="2"/>
  <c r="A502" i="2" s="1"/>
  <c r="B503" i="2"/>
  <c r="A503" i="2" s="1"/>
  <c r="B504" i="2"/>
  <c r="A504" i="2" s="1"/>
  <c r="B505" i="2"/>
  <c r="A505" i="2" s="1"/>
  <c r="B506" i="2"/>
  <c r="A506" i="2" s="1"/>
  <c r="B507" i="2"/>
  <c r="A507" i="2" s="1"/>
  <c r="B508" i="2"/>
  <c r="A508" i="2" s="1"/>
  <c r="B509" i="2"/>
  <c r="A509" i="2" s="1"/>
  <c r="B510" i="2"/>
  <c r="A510" i="2" s="1"/>
  <c r="B511" i="2"/>
  <c r="A511" i="2" s="1"/>
  <c r="B512" i="2"/>
  <c r="A512" i="2" s="1"/>
  <c r="B513" i="2"/>
  <c r="A513" i="2" s="1"/>
  <c r="B514" i="2"/>
  <c r="A514" i="2" s="1"/>
  <c r="B515" i="2"/>
  <c r="A515" i="2" s="1"/>
  <c r="B516" i="2"/>
  <c r="A516" i="2" s="1"/>
  <c r="B517" i="2"/>
  <c r="A517" i="2" s="1"/>
  <c r="B518" i="2"/>
  <c r="A518" i="2" s="1"/>
  <c r="B519" i="2"/>
  <c r="A519" i="2" s="1"/>
  <c r="B520" i="2"/>
  <c r="A520" i="2" s="1"/>
  <c r="B521" i="2"/>
  <c r="A521" i="2" s="1"/>
  <c r="B522" i="2"/>
  <c r="A522" i="2" s="1"/>
  <c r="B523" i="2"/>
  <c r="A523" i="2" s="1"/>
  <c r="B524" i="2"/>
  <c r="A524" i="2" s="1"/>
  <c r="B525" i="2"/>
  <c r="A525" i="2" s="1"/>
  <c r="B526" i="2"/>
  <c r="A526" i="2" s="1"/>
  <c r="B527" i="2"/>
  <c r="A527" i="2" s="1"/>
  <c r="B528" i="2"/>
  <c r="A528" i="2" s="1"/>
  <c r="B529" i="2"/>
  <c r="A529" i="2" s="1"/>
  <c r="B530" i="2"/>
  <c r="A530" i="2" s="1"/>
  <c r="B531" i="2"/>
  <c r="A531" i="2" s="1"/>
  <c r="B532" i="2"/>
  <c r="A532" i="2" s="1"/>
  <c r="B533" i="2"/>
  <c r="A533" i="2" s="1"/>
  <c r="B534" i="2"/>
  <c r="A534" i="2" s="1"/>
  <c r="B535" i="2"/>
  <c r="A535" i="2" s="1"/>
  <c r="B536" i="2"/>
  <c r="A536" i="2" s="1"/>
  <c r="B537" i="2"/>
  <c r="A537" i="2" s="1"/>
  <c r="B538" i="2"/>
  <c r="A538" i="2" s="1"/>
  <c r="B539" i="2"/>
  <c r="A539" i="2" s="1"/>
  <c r="B540" i="2"/>
  <c r="A540" i="2" s="1"/>
  <c r="B541" i="2"/>
  <c r="A541" i="2" s="1"/>
  <c r="B542" i="2"/>
  <c r="A542" i="2" s="1"/>
  <c r="B543" i="2"/>
  <c r="A543" i="2" s="1"/>
  <c r="B544" i="2"/>
  <c r="A544" i="2" s="1"/>
  <c r="B545" i="2"/>
  <c r="A545" i="2" s="1"/>
  <c r="B546" i="2"/>
  <c r="A546" i="2" s="1"/>
  <c r="B547" i="2"/>
  <c r="A547" i="2" s="1"/>
  <c r="B548" i="2"/>
  <c r="A548" i="2" s="1"/>
  <c r="B549" i="2"/>
  <c r="A549" i="2" s="1"/>
  <c r="B550" i="2"/>
  <c r="A550" i="2" s="1"/>
  <c r="B551" i="2"/>
  <c r="A551" i="2" s="1"/>
  <c r="B552" i="2"/>
  <c r="A552" i="2" s="1"/>
  <c r="B553" i="2"/>
  <c r="A553" i="2" s="1"/>
  <c r="B554" i="2"/>
  <c r="A554" i="2" s="1"/>
  <c r="B555" i="2"/>
  <c r="A555" i="2" s="1"/>
  <c r="B556" i="2"/>
  <c r="A556" i="2" s="1"/>
  <c r="B557" i="2"/>
  <c r="A557" i="2" s="1"/>
  <c r="B558" i="2"/>
  <c r="A558" i="2" s="1"/>
  <c r="B559" i="2"/>
  <c r="A559" i="2" s="1"/>
  <c r="B560" i="2"/>
  <c r="A560" i="2" s="1"/>
  <c r="B561" i="2"/>
  <c r="A561" i="2" s="1"/>
  <c r="B562" i="2"/>
  <c r="A562" i="2" s="1"/>
  <c r="B563" i="2"/>
  <c r="A563" i="2" s="1"/>
  <c r="B564" i="2"/>
  <c r="A564" i="2" s="1"/>
  <c r="B565" i="2"/>
  <c r="A565" i="2" s="1"/>
  <c r="B566" i="2"/>
  <c r="A566" i="2" s="1"/>
  <c r="B567" i="2"/>
  <c r="A567" i="2" s="1"/>
  <c r="B568" i="2"/>
  <c r="A568" i="2" s="1"/>
  <c r="B569" i="2"/>
  <c r="A569" i="2" s="1"/>
  <c r="B570" i="2"/>
  <c r="A570" i="2" s="1"/>
  <c r="B571" i="2"/>
  <c r="A571" i="2" s="1"/>
  <c r="B572" i="2"/>
  <c r="A572" i="2" s="1"/>
  <c r="B573" i="2"/>
  <c r="A573" i="2" s="1"/>
  <c r="B574" i="2"/>
  <c r="A574" i="2" s="1"/>
  <c r="B575" i="2"/>
  <c r="A575" i="2" s="1"/>
  <c r="B576" i="2"/>
  <c r="A576" i="2" s="1"/>
  <c r="B577" i="2"/>
  <c r="A577" i="2" s="1"/>
  <c r="B578" i="2"/>
  <c r="A578" i="2" s="1"/>
  <c r="B579" i="2"/>
  <c r="A579" i="2" s="1"/>
  <c r="B580" i="2"/>
  <c r="A580" i="2" s="1"/>
  <c r="B581" i="2"/>
  <c r="A581" i="2" s="1"/>
  <c r="B582" i="2"/>
  <c r="A582" i="2" s="1"/>
  <c r="B583" i="2"/>
  <c r="A583" i="2" s="1"/>
  <c r="B584" i="2"/>
  <c r="A584" i="2" s="1"/>
  <c r="B585" i="2"/>
  <c r="A585" i="2" s="1"/>
  <c r="B586" i="2"/>
  <c r="A586" i="2" s="1"/>
  <c r="B587" i="2"/>
  <c r="A587" i="2" s="1"/>
  <c r="B588" i="2"/>
  <c r="A588" i="2" s="1"/>
  <c r="B589" i="2"/>
  <c r="A589" i="2" s="1"/>
  <c r="B590" i="2"/>
  <c r="A590" i="2" s="1"/>
  <c r="B591" i="2"/>
  <c r="A591" i="2" s="1"/>
  <c r="B592" i="2"/>
  <c r="A592" i="2" s="1"/>
  <c r="B593" i="2"/>
  <c r="A593" i="2" s="1"/>
  <c r="B594" i="2"/>
  <c r="A594" i="2" s="1"/>
  <c r="B595" i="2"/>
  <c r="A595" i="2" s="1"/>
  <c r="B596" i="2"/>
  <c r="A596" i="2" s="1"/>
  <c r="B597" i="2"/>
  <c r="A597" i="2" s="1"/>
  <c r="B598" i="2"/>
  <c r="A598" i="2" s="1"/>
  <c r="B599" i="2"/>
  <c r="A599" i="2" s="1"/>
  <c r="B600" i="2"/>
  <c r="A600" i="2" s="1"/>
  <c r="B601" i="2"/>
  <c r="A601" i="2" s="1"/>
  <c r="B602" i="2"/>
  <c r="A602" i="2" s="1"/>
  <c r="B603" i="2"/>
  <c r="A603" i="2" s="1"/>
  <c r="B604" i="2"/>
  <c r="A604" i="2" s="1"/>
  <c r="B605" i="2"/>
  <c r="A605" i="2" s="1"/>
  <c r="B606" i="2"/>
  <c r="A606" i="2" s="1"/>
  <c r="B607" i="2"/>
  <c r="A607" i="2" s="1"/>
  <c r="B608" i="2"/>
  <c r="A608" i="2" s="1"/>
  <c r="B609" i="2"/>
  <c r="A609" i="2" s="1"/>
  <c r="B610" i="2"/>
  <c r="A610" i="2" s="1"/>
  <c r="B611" i="2"/>
  <c r="A611" i="2" s="1"/>
  <c r="B612" i="2"/>
  <c r="A612" i="2" s="1"/>
  <c r="B613" i="2"/>
  <c r="A613" i="2" s="1"/>
  <c r="B614" i="2"/>
  <c r="A614" i="2" s="1"/>
  <c r="B615" i="2"/>
  <c r="A615" i="2" s="1"/>
  <c r="B616" i="2"/>
  <c r="A616" i="2" s="1"/>
  <c r="B617" i="2"/>
  <c r="A617" i="2" s="1"/>
  <c r="B618" i="2"/>
  <c r="A618" i="2" s="1"/>
  <c r="B619" i="2"/>
  <c r="A619" i="2" s="1"/>
  <c r="B620" i="2"/>
  <c r="A620" i="2" s="1"/>
  <c r="B621" i="2"/>
  <c r="A621" i="2" s="1"/>
  <c r="B622" i="2"/>
  <c r="A622" i="2" s="1"/>
  <c r="B623" i="2"/>
  <c r="A623" i="2" s="1"/>
  <c r="B624" i="2"/>
  <c r="A624" i="2" s="1"/>
  <c r="B625" i="2"/>
  <c r="A625" i="2" s="1"/>
  <c r="B626" i="2"/>
  <c r="A626" i="2" s="1"/>
  <c r="B627" i="2"/>
  <c r="A627" i="2" s="1"/>
  <c r="B628" i="2"/>
  <c r="A628" i="2" s="1"/>
  <c r="B629" i="2"/>
  <c r="A629" i="2" s="1"/>
  <c r="B630" i="2"/>
  <c r="A630" i="2" s="1"/>
  <c r="B631" i="2"/>
  <c r="A631" i="2" s="1"/>
  <c r="B632" i="2"/>
  <c r="A632" i="2" s="1"/>
  <c r="B633" i="2"/>
  <c r="A633" i="2" s="1"/>
  <c r="B634" i="2"/>
  <c r="A634" i="2" s="1"/>
  <c r="B635" i="2"/>
  <c r="A635" i="2" s="1"/>
  <c r="B636" i="2"/>
  <c r="A636" i="2" s="1"/>
  <c r="B637" i="2"/>
  <c r="A637" i="2" s="1"/>
  <c r="B638" i="2"/>
  <c r="A638" i="2" s="1"/>
  <c r="B639" i="2"/>
  <c r="A639" i="2" s="1"/>
  <c r="B640" i="2"/>
  <c r="A640" i="2" s="1"/>
  <c r="B641" i="2"/>
  <c r="A641" i="2" s="1"/>
  <c r="B642" i="2"/>
  <c r="A642" i="2" s="1"/>
  <c r="B643" i="2"/>
  <c r="A643" i="2" s="1"/>
  <c r="B644" i="2"/>
  <c r="A644" i="2" s="1"/>
  <c r="B645" i="2"/>
  <c r="A645" i="2" s="1"/>
  <c r="B646" i="2"/>
  <c r="A646" i="2" s="1"/>
  <c r="B647" i="2"/>
  <c r="A647" i="2" s="1"/>
  <c r="B648" i="2"/>
  <c r="A648" i="2" s="1"/>
  <c r="B649" i="2"/>
  <c r="A649" i="2" s="1"/>
  <c r="B650" i="2"/>
  <c r="A650" i="2" s="1"/>
  <c r="B651" i="2"/>
  <c r="A651" i="2" s="1"/>
  <c r="B652" i="2"/>
  <c r="A652" i="2" s="1"/>
  <c r="B653" i="2"/>
  <c r="A653" i="2" s="1"/>
  <c r="B654" i="2"/>
  <c r="A654" i="2" s="1"/>
  <c r="B655" i="2"/>
  <c r="A655" i="2" s="1"/>
  <c r="B656" i="2"/>
  <c r="A656" i="2" s="1"/>
  <c r="B657" i="2"/>
  <c r="A657" i="2" s="1"/>
  <c r="B658" i="2"/>
  <c r="A658" i="2" s="1"/>
  <c r="B659" i="2"/>
  <c r="A659" i="2" s="1"/>
  <c r="B660" i="2"/>
  <c r="A660" i="2" s="1"/>
  <c r="B661" i="2"/>
  <c r="A661" i="2" s="1"/>
  <c r="B662" i="2"/>
  <c r="A662" i="2" s="1"/>
  <c r="B663" i="2"/>
  <c r="A663" i="2" s="1"/>
  <c r="B664" i="2"/>
  <c r="A664" i="2" s="1"/>
  <c r="B665" i="2"/>
  <c r="A665" i="2" s="1"/>
  <c r="B666" i="2"/>
  <c r="A666" i="2" s="1"/>
  <c r="B667" i="2"/>
  <c r="A667" i="2" s="1"/>
  <c r="B668" i="2"/>
  <c r="A668" i="2" s="1"/>
  <c r="B669" i="2"/>
  <c r="A669" i="2" s="1"/>
  <c r="B670" i="2"/>
  <c r="A670" i="2" s="1"/>
  <c r="B671" i="2"/>
  <c r="A671" i="2" s="1"/>
  <c r="B672" i="2"/>
  <c r="A672" i="2" s="1"/>
  <c r="B673" i="2"/>
  <c r="A673" i="2" s="1"/>
  <c r="B674" i="2"/>
  <c r="A674" i="2" s="1"/>
  <c r="B675" i="2"/>
  <c r="A675" i="2" s="1"/>
  <c r="B676" i="2"/>
  <c r="A676" i="2" s="1"/>
  <c r="B677" i="2"/>
  <c r="A677" i="2" s="1"/>
  <c r="B678" i="2"/>
  <c r="A678" i="2" s="1"/>
  <c r="B679" i="2"/>
  <c r="A679" i="2" s="1"/>
  <c r="B680" i="2"/>
  <c r="A680" i="2" s="1"/>
  <c r="B681" i="2"/>
  <c r="A681" i="2" s="1"/>
  <c r="B682" i="2"/>
  <c r="A682" i="2" s="1"/>
  <c r="B683" i="2"/>
  <c r="A683" i="2" s="1"/>
  <c r="B684" i="2"/>
  <c r="A684" i="2" s="1"/>
  <c r="B685" i="2"/>
  <c r="A685" i="2" s="1"/>
  <c r="B686" i="2"/>
  <c r="A686" i="2" s="1"/>
  <c r="B687" i="2"/>
  <c r="A687" i="2" s="1"/>
  <c r="B688" i="2"/>
  <c r="A688" i="2" s="1"/>
  <c r="B689" i="2"/>
  <c r="A689" i="2" s="1"/>
  <c r="B690" i="2"/>
  <c r="A690" i="2" s="1"/>
  <c r="B691" i="2"/>
  <c r="A691" i="2" s="1"/>
  <c r="B692" i="2"/>
  <c r="A692" i="2" s="1"/>
  <c r="B693" i="2"/>
  <c r="A693" i="2" s="1"/>
  <c r="B694" i="2"/>
  <c r="A694" i="2" s="1"/>
  <c r="B695" i="2"/>
  <c r="A695" i="2" s="1"/>
  <c r="B696" i="2"/>
  <c r="A696" i="2" s="1"/>
  <c r="B697" i="2"/>
  <c r="A697" i="2" s="1"/>
  <c r="B698" i="2"/>
  <c r="A698" i="2" s="1"/>
  <c r="B699" i="2"/>
  <c r="A699" i="2" s="1"/>
  <c r="B700" i="2"/>
  <c r="A700" i="2" s="1"/>
  <c r="B701" i="2"/>
  <c r="A701" i="2" s="1"/>
  <c r="B702" i="2"/>
  <c r="A702" i="2" s="1"/>
  <c r="B703" i="2"/>
  <c r="A703" i="2" s="1"/>
  <c r="B704" i="2"/>
  <c r="A704" i="2" s="1"/>
  <c r="B705" i="2"/>
  <c r="A705" i="2" s="1"/>
  <c r="B706" i="2"/>
  <c r="A706" i="2" s="1"/>
  <c r="B707" i="2"/>
  <c r="A707" i="2" s="1"/>
  <c r="B708" i="2"/>
  <c r="A708" i="2" s="1"/>
  <c r="B709" i="2"/>
  <c r="A709" i="2" s="1"/>
  <c r="B710" i="2"/>
  <c r="A710" i="2" s="1"/>
  <c r="B711" i="2"/>
  <c r="A711" i="2" s="1"/>
  <c r="B712" i="2"/>
  <c r="A712" i="2" s="1"/>
  <c r="B713" i="2"/>
  <c r="A713" i="2" s="1"/>
  <c r="B714" i="2"/>
  <c r="A714" i="2" s="1"/>
  <c r="B715" i="2"/>
  <c r="A715" i="2" s="1"/>
  <c r="B716" i="2"/>
  <c r="A716" i="2" s="1"/>
  <c r="B717" i="2"/>
  <c r="A717" i="2" s="1"/>
  <c r="B718" i="2"/>
  <c r="A718" i="2" s="1"/>
  <c r="B719" i="2"/>
  <c r="A719" i="2" s="1"/>
  <c r="B720" i="2"/>
  <c r="A720" i="2" s="1"/>
  <c r="B721" i="2"/>
  <c r="A721" i="2" s="1"/>
  <c r="B722" i="2"/>
  <c r="A722" i="2" s="1"/>
  <c r="B723" i="2"/>
  <c r="A723" i="2" s="1"/>
  <c r="B724" i="2"/>
  <c r="A724" i="2" s="1"/>
  <c r="B725" i="2"/>
  <c r="A725" i="2" s="1"/>
  <c r="B726" i="2"/>
  <c r="A726" i="2" s="1"/>
  <c r="B727" i="2"/>
  <c r="A727" i="2" s="1"/>
  <c r="B728" i="2"/>
  <c r="A728" i="2" s="1"/>
  <c r="B729" i="2"/>
  <c r="A729" i="2" s="1"/>
  <c r="B730" i="2"/>
  <c r="A730" i="2" s="1"/>
  <c r="B731" i="2"/>
  <c r="A731" i="2" s="1"/>
  <c r="B732" i="2"/>
  <c r="A732" i="2" s="1"/>
  <c r="B733" i="2"/>
  <c r="A733" i="2" s="1"/>
  <c r="B734" i="2"/>
  <c r="A734" i="2" s="1"/>
  <c r="B735" i="2"/>
  <c r="A735" i="2" s="1"/>
  <c r="B736" i="2"/>
  <c r="A736" i="2" s="1"/>
  <c r="B737" i="2"/>
  <c r="A737" i="2" s="1"/>
  <c r="B738" i="2"/>
  <c r="A738" i="2" s="1"/>
  <c r="B739" i="2"/>
  <c r="A739" i="2" s="1"/>
  <c r="B740" i="2"/>
  <c r="A740" i="2" s="1"/>
  <c r="B741" i="2"/>
  <c r="A741" i="2" s="1"/>
  <c r="B742" i="2"/>
  <c r="A742" i="2" s="1"/>
  <c r="B743" i="2"/>
  <c r="A743" i="2" s="1"/>
  <c r="B744" i="2"/>
  <c r="A744" i="2" s="1"/>
  <c r="B745" i="2"/>
  <c r="A745" i="2" s="1"/>
  <c r="B746" i="2"/>
  <c r="A746" i="2" s="1"/>
  <c r="B747" i="2"/>
  <c r="A747" i="2" s="1"/>
  <c r="B748" i="2"/>
  <c r="A748" i="2" s="1"/>
  <c r="B749" i="2"/>
  <c r="A749" i="2" s="1"/>
  <c r="B750" i="2"/>
  <c r="A750" i="2" s="1"/>
  <c r="B751" i="2"/>
  <c r="A751" i="2" s="1"/>
  <c r="B752" i="2"/>
  <c r="A752" i="2" s="1"/>
  <c r="B753" i="2"/>
  <c r="A753" i="2" s="1"/>
  <c r="B754" i="2"/>
  <c r="A754" i="2" s="1"/>
  <c r="B755" i="2"/>
  <c r="A755" i="2" s="1"/>
  <c r="B756" i="2"/>
  <c r="A756" i="2" s="1"/>
  <c r="B757" i="2"/>
  <c r="A757" i="2" s="1"/>
  <c r="B758" i="2"/>
  <c r="A758" i="2" s="1"/>
  <c r="B759" i="2"/>
  <c r="A759" i="2" s="1"/>
  <c r="B760" i="2"/>
  <c r="A760" i="2" s="1"/>
  <c r="B761" i="2"/>
  <c r="A761" i="2" s="1"/>
  <c r="B762" i="2"/>
  <c r="A762" i="2" s="1"/>
  <c r="B763" i="2"/>
  <c r="A763" i="2" s="1"/>
  <c r="B764" i="2"/>
  <c r="A764" i="2" s="1"/>
  <c r="B765" i="2"/>
  <c r="A765" i="2" s="1"/>
  <c r="B766" i="2"/>
  <c r="A766" i="2" s="1"/>
  <c r="B767" i="2"/>
  <c r="A767" i="2" s="1"/>
  <c r="B768" i="2"/>
  <c r="A768" i="2" s="1"/>
  <c r="B769" i="2"/>
  <c r="A769" i="2" s="1"/>
  <c r="B770" i="2"/>
  <c r="A770" i="2" s="1"/>
  <c r="B771" i="2"/>
  <c r="A771" i="2" s="1"/>
  <c r="B772" i="2"/>
  <c r="A772" i="2" s="1"/>
  <c r="B773" i="2"/>
  <c r="A773" i="2" s="1"/>
  <c r="B774" i="2"/>
  <c r="A774" i="2" s="1"/>
  <c r="B775" i="2"/>
  <c r="A775" i="2" s="1"/>
  <c r="B776" i="2"/>
  <c r="A776" i="2" s="1"/>
  <c r="B777" i="2"/>
  <c r="A777" i="2" s="1"/>
  <c r="B778" i="2"/>
  <c r="A778" i="2" s="1"/>
  <c r="B779" i="2"/>
  <c r="A779" i="2" s="1"/>
  <c r="B780" i="2"/>
  <c r="A780" i="2" s="1"/>
  <c r="B781" i="2"/>
  <c r="A781" i="2" s="1"/>
  <c r="B782" i="2"/>
  <c r="A782" i="2" s="1"/>
  <c r="B783" i="2"/>
  <c r="A783" i="2" s="1"/>
  <c r="B784" i="2"/>
  <c r="A784" i="2" s="1"/>
  <c r="B785" i="2"/>
  <c r="A785" i="2" s="1"/>
  <c r="B786" i="2"/>
  <c r="A786" i="2" s="1"/>
  <c r="B787" i="2"/>
  <c r="A787" i="2" s="1"/>
  <c r="B788" i="2"/>
  <c r="A788" i="2" s="1"/>
  <c r="B789" i="2"/>
  <c r="A789" i="2" s="1"/>
  <c r="B790" i="2"/>
  <c r="A790" i="2" s="1"/>
  <c r="B791" i="2"/>
  <c r="A791" i="2" s="1"/>
  <c r="B792" i="2"/>
  <c r="A792" i="2" s="1"/>
  <c r="B793" i="2"/>
  <c r="A793" i="2" s="1"/>
  <c r="B794" i="2"/>
  <c r="A794" i="2" s="1"/>
  <c r="B795" i="2"/>
  <c r="A795" i="2" s="1"/>
  <c r="B796" i="2"/>
  <c r="A796" i="2" s="1"/>
  <c r="B797" i="2"/>
  <c r="A797" i="2" s="1"/>
  <c r="B798" i="2"/>
  <c r="A798" i="2" s="1"/>
  <c r="B799" i="2"/>
  <c r="A799" i="2" s="1"/>
  <c r="B800" i="2"/>
  <c r="A800" i="2" s="1"/>
  <c r="B801" i="2"/>
  <c r="A801" i="2" s="1"/>
  <c r="B802" i="2"/>
  <c r="A802" i="2" s="1"/>
  <c r="B803" i="2"/>
  <c r="A803" i="2" s="1"/>
  <c r="B804" i="2"/>
  <c r="A804" i="2" s="1"/>
  <c r="B805" i="2"/>
  <c r="A805" i="2" s="1"/>
  <c r="B806" i="2"/>
  <c r="A806" i="2" s="1"/>
  <c r="B807" i="2"/>
  <c r="A807" i="2" s="1"/>
  <c r="B808" i="2"/>
  <c r="A808" i="2" s="1"/>
  <c r="B809" i="2"/>
  <c r="A809" i="2" s="1"/>
  <c r="B810" i="2"/>
  <c r="A810" i="2" s="1"/>
  <c r="B811" i="2"/>
  <c r="A811" i="2" s="1"/>
  <c r="B812" i="2"/>
  <c r="A812" i="2" s="1"/>
  <c r="B813" i="2"/>
  <c r="A813" i="2" s="1"/>
  <c r="B814" i="2"/>
  <c r="A814" i="2" s="1"/>
  <c r="B815" i="2"/>
  <c r="A815" i="2" s="1"/>
  <c r="B816" i="2"/>
  <c r="A816" i="2" s="1"/>
  <c r="B817" i="2"/>
  <c r="A817" i="2" s="1"/>
  <c r="B818" i="2"/>
  <c r="A818" i="2" s="1"/>
  <c r="B819" i="2"/>
  <c r="A819" i="2" s="1"/>
  <c r="B820" i="2"/>
  <c r="A820" i="2" s="1"/>
  <c r="B821" i="2"/>
  <c r="A821" i="2" s="1"/>
  <c r="B822" i="2"/>
  <c r="A822" i="2" s="1"/>
  <c r="B823" i="2"/>
  <c r="A823" i="2" s="1"/>
  <c r="B824" i="2"/>
  <c r="A824" i="2" s="1"/>
  <c r="B825" i="2"/>
  <c r="A825" i="2" s="1"/>
  <c r="B826" i="2"/>
  <c r="A826" i="2" s="1"/>
  <c r="B827" i="2"/>
  <c r="A827" i="2" s="1"/>
  <c r="B828" i="2"/>
  <c r="A828" i="2" s="1"/>
  <c r="B829" i="2"/>
  <c r="A829" i="2" s="1"/>
  <c r="B830" i="2"/>
  <c r="A830" i="2" s="1"/>
  <c r="B831" i="2"/>
  <c r="A831" i="2" s="1"/>
  <c r="B832" i="2"/>
  <c r="A832" i="2" s="1"/>
  <c r="B833" i="2"/>
  <c r="A833" i="2" s="1"/>
  <c r="B834" i="2"/>
  <c r="A834" i="2" s="1"/>
  <c r="B835" i="2"/>
  <c r="A835" i="2" s="1"/>
  <c r="B836" i="2"/>
  <c r="A836" i="2" s="1"/>
  <c r="B837" i="2"/>
  <c r="A837" i="2" s="1"/>
  <c r="B838" i="2"/>
  <c r="A838" i="2" s="1"/>
  <c r="B839" i="2"/>
  <c r="A839" i="2" s="1"/>
  <c r="B840" i="2"/>
  <c r="A840" i="2" s="1"/>
  <c r="B841" i="2"/>
  <c r="A841" i="2" s="1"/>
  <c r="B842" i="2"/>
  <c r="A842" i="2" s="1"/>
  <c r="B843" i="2"/>
  <c r="A843" i="2" s="1"/>
  <c r="B844" i="2"/>
  <c r="A844" i="2" s="1"/>
  <c r="B845" i="2"/>
  <c r="A845" i="2" s="1"/>
  <c r="B846" i="2"/>
  <c r="A846" i="2" s="1"/>
  <c r="B847" i="2"/>
  <c r="A847" i="2" s="1"/>
  <c r="B848" i="2"/>
  <c r="A848" i="2" s="1"/>
  <c r="B849" i="2"/>
  <c r="A849" i="2" s="1"/>
  <c r="B850" i="2"/>
  <c r="A850" i="2" s="1"/>
  <c r="B851" i="2"/>
  <c r="A851" i="2" s="1"/>
  <c r="B852" i="2"/>
  <c r="A852" i="2" s="1"/>
  <c r="B853" i="2"/>
  <c r="A853" i="2" s="1"/>
  <c r="B854" i="2"/>
  <c r="A854" i="2" s="1"/>
  <c r="B855" i="2"/>
  <c r="A855" i="2" s="1"/>
  <c r="B856" i="2"/>
  <c r="A856" i="2" s="1"/>
  <c r="B857" i="2"/>
  <c r="A857" i="2" s="1"/>
  <c r="B858" i="2"/>
  <c r="A858" i="2" s="1"/>
  <c r="B859" i="2"/>
  <c r="A859" i="2" s="1"/>
  <c r="B860" i="2"/>
  <c r="A860" i="2" s="1"/>
  <c r="B861" i="2"/>
  <c r="A861" i="2" s="1"/>
  <c r="B862" i="2"/>
  <c r="A862" i="2" s="1"/>
  <c r="B863" i="2"/>
  <c r="A863" i="2" s="1"/>
  <c r="B864" i="2"/>
  <c r="A864" i="2" s="1"/>
  <c r="B865" i="2"/>
  <c r="A865" i="2" s="1"/>
  <c r="B866" i="2"/>
  <c r="A866" i="2" s="1"/>
  <c r="B867" i="2"/>
  <c r="A867" i="2" s="1"/>
  <c r="B868" i="2"/>
  <c r="A868" i="2" s="1"/>
  <c r="B869" i="2"/>
  <c r="A869" i="2" s="1"/>
  <c r="B870" i="2"/>
  <c r="A870" i="2" s="1"/>
  <c r="B871" i="2"/>
  <c r="A871" i="2" s="1"/>
  <c r="B872" i="2"/>
  <c r="A872" i="2" s="1"/>
  <c r="B873" i="2"/>
  <c r="A873" i="2" s="1"/>
  <c r="B874" i="2"/>
  <c r="A874" i="2" s="1"/>
  <c r="B875" i="2"/>
  <c r="A875" i="2" s="1"/>
  <c r="B876" i="2"/>
  <c r="A876" i="2" s="1"/>
  <c r="B877" i="2"/>
  <c r="A877" i="2" s="1"/>
  <c r="B878" i="2"/>
  <c r="A878" i="2" s="1"/>
  <c r="B879" i="2"/>
  <c r="A879" i="2" s="1"/>
  <c r="B880" i="2"/>
  <c r="A880" i="2" s="1"/>
  <c r="B881" i="2"/>
  <c r="A881" i="2" s="1"/>
  <c r="B882" i="2"/>
  <c r="A882" i="2" s="1"/>
  <c r="B883" i="2"/>
  <c r="A883" i="2" s="1"/>
  <c r="B884" i="2"/>
  <c r="A884" i="2" s="1"/>
  <c r="B885" i="2"/>
  <c r="A885" i="2" s="1"/>
  <c r="B886" i="2"/>
  <c r="A886" i="2" s="1"/>
  <c r="B887" i="2"/>
  <c r="A887" i="2" s="1"/>
  <c r="B888" i="2"/>
  <c r="A888" i="2" s="1"/>
  <c r="B889" i="2"/>
  <c r="A889" i="2" s="1"/>
  <c r="B890" i="2"/>
  <c r="A890" i="2" s="1"/>
  <c r="B891" i="2"/>
  <c r="A891" i="2" s="1"/>
  <c r="B892" i="2"/>
  <c r="A892" i="2" s="1"/>
  <c r="B893" i="2"/>
  <c r="A893" i="2" s="1"/>
  <c r="B894" i="2"/>
  <c r="A894" i="2" s="1"/>
  <c r="B895" i="2"/>
  <c r="A895" i="2" s="1"/>
  <c r="B896" i="2"/>
  <c r="A896" i="2" s="1"/>
  <c r="B897" i="2"/>
  <c r="A897" i="2" s="1"/>
  <c r="B898" i="2"/>
  <c r="A898" i="2" s="1"/>
  <c r="B899" i="2"/>
  <c r="A899" i="2" s="1"/>
  <c r="B900" i="2"/>
  <c r="A900" i="2" s="1"/>
  <c r="B901" i="2"/>
  <c r="A901" i="2" s="1"/>
  <c r="B902" i="2"/>
  <c r="A902" i="2" s="1"/>
  <c r="B903" i="2"/>
  <c r="A903" i="2" s="1"/>
  <c r="B904" i="2"/>
  <c r="A904" i="2" s="1"/>
  <c r="B905" i="2"/>
  <c r="A905" i="2" s="1"/>
  <c r="B906" i="2"/>
  <c r="A906" i="2" s="1"/>
  <c r="B907" i="2"/>
  <c r="A907" i="2" s="1"/>
  <c r="B908" i="2"/>
  <c r="A908" i="2" s="1"/>
  <c r="B909" i="2"/>
  <c r="A909" i="2" s="1"/>
  <c r="B910" i="2"/>
  <c r="A910" i="2" s="1"/>
  <c r="B911" i="2"/>
  <c r="A911" i="2" s="1"/>
  <c r="B912" i="2"/>
  <c r="A912" i="2" s="1"/>
  <c r="B913" i="2"/>
  <c r="A913" i="2" s="1"/>
  <c r="B914" i="2"/>
  <c r="A914" i="2" s="1"/>
  <c r="B915" i="2"/>
  <c r="A915" i="2" s="1"/>
  <c r="B916" i="2"/>
  <c r="A916" i="2" s="1"/>
  <c r="B917" i="2"/>
  <c r="A917" i="2" s="1"/>
  <c r="B918" i="2"/>
  <c r="A918" i="2" s="1"/>
  <c r="B919" i="2"/>
  <c r="A919" i="2" s="1"/>
  <c r="B920" i="2"/>
  <c r="A920" i="2" s="1"/>
  <c r="B921" i="2"/>
  <c r="A921" i="2" s="1"/>
  <c r="B922" i="2"/>
  <c r="A922" i="2" s="1"/>
  <c r="B923" i="2"/>
  <c r="A923" i="2" s="1"/>
  <c r="B924" i="2"/>
  <c r="A924" i="2" s="1"/>
  <c r="B925" i="2"/>
  <c r="A925" i="2" s="1"/>
  <c r="B926" i="2"/>
  <c r="A926" i="2" s="1"/>
  <c r="B927" i="2"/>
  <c r="A927" i="2" s="1"/>
  <c r="B928" i="2"/>
  <c r="A928" i="2" s="1"/>
  <c r="B929" i="2"/>
  <c r="A929" i="2" s="1"/>
  <c r="B930" i="2"/>
  <c r="A930" i="2" s="1"/>
  <c r="B931" i="2"/>
  <c r="A931" i="2" s="1"/>
  <c r="B932" i="2"/>
  <c r="A932" i="2" s="1"/>
  <c r="B933" i="2"/>
  <c r="A933" i="2" s="1"/>
  <c r="B934" i="2"/>
  <c r="A934" i="2" s="1"/>
  <c r="B935" i="2"/>
  <c r="A935" i="2" s="1"/>
  <c r="B936" i="2"/>
  <c r="A936" i="2" s="1"/>
  <c r="B937" i="2"/>
  <c r="A937" i="2" s="1"/>
  <c r="B938" i="2"/>
  <c r="A938" i="2" s="1"/>
  <c r="B939" i="2"/>
  <c r="A939" i="2" s="1"/>
  <c r="B940" i="2"/>
  <c r="A940" i="2" s="1"/>
  <c r="B941" i="2"/>
  <c r="A941" i="2" s="1"/>
  <c r="B942" i="2"/>
  <c r="A942" i="2" s="1"/>
  <c r="B943" i="2"/>
  <c r="A943" i="2" s="1"/>
  <c r="B944" i="2"/>
  <c r="A944" i="2" s="1"/>
  <c r="B945" i="2"/>
  <c r="A945" i="2" s="1"/>
  <c r="B946" i="2"/>
  <c r="A946" i="2" s="1"/>
  <c r="B947" i="2"/>
  <c r="A947" i="2" s="1"/>
  <c r="B948" i="2"/>
  <c r="A948" i="2" s="1"/>
  <c r="B949" i="2"/>
  <c r="A949" i="2" s="1"/>
  <c r="B950" i="2"/>
  <c r="A950" i="2" s="1"/>
  <c r="B951" i="2"/>
  <c r="A951" i="2" s="1"/>
  <c r="B952" i="2"/>
  <c r="A952" i="2" s="1"/>
  <c r="B953" i="2"/>
  <c r="A953" i="2" s="1"/>
  <c r="B954" i="2"/>
  <c r="A954" i="2" s="1"/>
  <c r="B955" i="2"/>
  <c r="A955" i="2" s="1"/>
  <c r="B956" i="2"/>
  <c r="A956" i="2" s="1"/>
  <c r="B957" i="2"/>
  <c r="A957" i="2" s="1"/>
  <c r="B958" i="2"/>
  <c r="A958" i="2" s="1"/>
  <c r="B959" i="2"/>
  <c r="A959" i="2" s="1"/>
  <c r="B960" i="2"/>
  <c r="A960" i="2" s="1"/>
  <c r="B961" i="2"/>
  <c r="A961" i="2" s="1"/>
  <c r="B962" i="2"/>
  <c r="A962" i="2" s="1"/>
  <c r="B963" i="2"/>
  <c r="A963" i="2" s="1"/>
  <c r="B964" i="2"/>
  <c r="A964" i="2" s="1"/>
  <c r="B965" i="2"/>
  <c r="A965" i="2" s="1"/>
  <c r="B966" i="2"/>
  <c r="A966" i="2" s="1"/>
  <c r="B967" i="2"/>
  <c r="A967" i="2" s="1"/>
  <c r="B968" i="2"/>
  <c r="A968" i="2" s="1"/>
  <c r="B969" i="2"/>
  <c r="A969" i="2" s="1"/>
  <c r="B970" i="2"/>
  <c r="A970" i="2" s="1"/>
  <c r="B971" i="2"/>
  <c r="A971" i="2" s="1"/>
  <c r="B972" i="2"/>
  <c r="A972" i="2" s="1"/>
  <c r="B973" i="2"/>
  <c r="A973" i="2" s="1"/>
  <c r="B974" i="2"/>
  <c r="A974" i="2" s="1"/>
  <c r="B975" i="2"/>
  <c r="A975" i="2" s="1"/>
  <c r="B976" i="2"/>
  <c r="A976" i="2" s="1"/>
  <c r="B977" i="2"/>
  <c r="A977" i="2" s="1"/>
  <c r="B978" i="2"/>
  <c r="A978" i="2" s="1"/>
  <c r="B979" i="2"/>
  <c r="A979" i="2" s="1"/>
  <c r="B980" i="2"/>
  <c r="A980" i="2" s="1"/>
  <c r="B981" i="2"/>
  <c r="A981" i="2" s="1"/>
  <c r="B982" i="2"/>
  <c r="A982" i="2" s="1"/>
  <c r="B983" i="2"/>
  <c r="A983" i="2" s="1"/>
  <c r="B984" i="2"/>
  <c r="A984" i="2" s="1"/>
  <c r="B985" i="2"/>
  <c r="A985" i="2" s="1"/>
  <c r="B986" i="2"/>
  <c r="A986" i="2" s="1"/>
  <c r="B987" i="2"/>
  <c r="A987" i="2" s="1"/>
  <c r="B988" i="2"/>
  <c r="A988" i="2" s="1"/>
  <c r="B989" i="2"/>
  <c r="A989" i="2" s="1"/>
  <c r="B990" i="2"/>
  <c r="A990" i="2" s="1"/>
  <c r="B991" i="2"/>
  <c r="A991" i="2" s="1"/>
  <c r="B992" i="2"/>
  <c r="A992" i="2" s="1"/>
  <c r="B993" i="2"/>
  <c r="A993" i="2" s="1"/>
  <c r="B994" i="2"/>
  <c r="A994" i="2" s="1"/>
  <c r="B995" i="2"/>
  <c r="A995" i="2" s="1"/>
  <c r="B996" i="2"/>
  <c r="A996" i="2" s="1"/>
  <c r="B997" i="2"/>
  <c r="A997" i="2" s="1"/>
  <c r="B998" i="2"/>
  <c r="A998" i="2" s="1"/>
  <c r="B999" i="2"/>
  <c r="A999" i="2" s="1"/>
  <c r="B1000" i="2"/>
  <c r="A1000" i="2" s="1"/>
  <c r="B1001" i="2"/>
  <c r="A1001" i="2" s="1"/>
  <c r="B1002" i="2"/>
  <c r="A1002" i="2" s="1"/>
  <c r="B1003" i="2"/>
  <c r="A1003" i="2" s="1"/>
  <c r="B1004" i="2"/>
  <c r="A1004" i="2" s="1"/>
  <c r="B1005" i="2"/>
  <c r="A1005" i="2" s="1"/>
  <c r="B1006" i="2"/>
  <c r="A1006" i="2" s="1"/>
  <c r="B1007" i="2"/>
  <c r="A1007" i="2" s="1"/>
  <c r="B1008" i="2"/>
  <c r="A1008" i="2" s="1"/>
  <c r="B1009" i="2"/>
  <c r="A1009" i="2" s="1"/>
  <c r="B1010" i="2"/>
  <c r="A1010" i="2" s="1"/>
  <c r="B1011" i="2"/>
  <c r="A1011" i="2" s="1"/>
  <c r="B1012" i="2"/>
  <c r="A1012" i="2" s="1"/>
  <c r="B1013" i="2"/>
  <c r="A1013" i="2" s="1"/>
  <c r="B1014" i="2"/>
  <c r="A1014" i="2" s="1"/>
  <c r="B1015" i="2"/>
  <c r="A1015" i="2" s="1"/>
  <c r="B1016" i="2"/>
  <c r="A1016" i="2" s="1"/>
  <c r="B1017" i="2"/>
  <c r="A1017" i="2" s="1"/>
  <c r="B1018" i="2"/>
  <c r="A1018" i="2" s="1"/>
  <c r="B1019" i="2"/>
  <c r="A1019" i="2" s="1"/>
  <c r="B1020" i="2"/>
  <c r="A1020" i="2" s="1"/>
  <c r="B1021" i="2"/>
  <c r="A1021" i="2" s="1"/>
  <c r="B1022" i="2"/>
  <c r="A1022" i="2" s="1"/>
  <c r="B1023" i="2"/>
  <c r="A1023" i="2" s="1"/>
  <c r="B1024" i="2"/>
  <c r="A1024" i="2" s="1"/>
  <c r="B1025" i="2"/>
  <c r="A1025" i="2" s="1"/>
  <c r="B1026" i="2"/>
  <c r="A1026" i="2" s="1"/>
  <c r="B1027" i="2"/>
  <c r="A1027" i="2" s="1"/>
  <c r="B1028" i="2"/>
  <c r="A1028" i="2" s="1"/>
  <c r="B1029" i="2"/>
  <c r="A1029" i="2" s="1"/>
  <c r="B1030" i="2"/>
  <c r="A1030" i="2" s="1"/>
  <c r="B1031" i="2"/>
  <c r="A1031" i="2" s="1"/>
  <c r="B1032" i="2"/>
  <c r="A1032" i="2" s="1"/>
  <c r="B1033" i="2"/>
  <c r="A1033" i="2" s="1"/>
  <c r="B1034" i="2"/>
  <c r="A1034" i="2" s="1"/>
  <c r="B1035" i="2"/>
  <c r="A1035" i="2" s="1"/>
  <c r="B1036" i="2"/>
  <c r="A1036" i="2" s="1"/>
  <c r="B1037" i="2"/>
  <c r="A1037" i="2" s="1"/>
  <c r="B1038" i="2"/>
  <c r="A1038" i="2" s="1"/>
  <c r="B1039" i="2"/>
  <c r="A1039" i="2" s="1"/>
  <c r="B1040" i="2"/>
  <c r="A1040" i="2" s="1"/>
  <c r="B1041" i="2"/>
  <c r="A1041" i="2" s="1"/>
  <c r="B1042" i="2"/>
  <c r="A1042" i="2" s="1"/>
  <c r="B1043" i="2"/>
  <c r="A1043" i="2" s="1"/>
  <c r="B1044" i="2"/>
  <c r="A1044" i="2" s="1"/>
  <c r="B1045" i="2"/>
  <c r="A1045" i="2" s="1"/>
  <c r="B1046" i="2"/>
  <c r="A1046" i="2" s="1"/>
  <c r="B1047" i="2"/>
  <c r="A1047" i="2" s="1"/>
  <c r="B1048" i="2"/>
  <c r="A1048" i="2" s="1"/>
  <c r="B1049" i="2"/>
  <c r="A1049" i="2" s="1"/>
  <c r="B1050" i="2"/>
  <c r="A1050" i="2" s="1"/>
  <c r="B1051" i="2"/>
  <c r="A1051" i="2" s="1"/>
  <c r="B1052" i="2"/>
  <c r="A1052" i="2" s="1"/>
  <c r="B1053" i="2"/>
  <c r="A1053" i="2" s="1"/>
  <c r="B1054" i="2"/>
  <c r="A1054" i="2" s="1"/>
  <c r="B1055" i="2"/>
  <c r="A1055" i="2" s="1"/>
  <c r="B1056" i="2"/>
  <c r="A1056" i="2" s="1"/>
  <c r="B1057" i="2"/>
  <c r="A1057" i="2" s="1"/>
  <c r="B1058" i="2"/>
  <c r="A1058" i="2" s="1"/>
  <c r="B1059" i="2"/>
  <c r="A1059" i="2" s="1"/>
  <c r="B1060" i="2"/>
  <c r="A1060" i="2" s="1"/>
  <c r="B1061" i="2"/>
  <c r="A1061" i="2" s="1"/>
  <c r="B1062" i="2"/>
  <c r="A1062" i="2" s="1"/>
  <c r="B1063" i="2"/>
  <c r="A1063" i="2" s="1"/>
  <c r="B1064" i="2"/>
  <c r="A1064" i="2" s="1"/>
  <c r="B1065" i="2"/>
  <c r="A1065" i="2" s="1"/>
  <c r="B1066" i="2"/>
  <c r="A1066" i="2" s="1"/>
  <c r="B1067" i="2"/>
  <c r="A1067" i="2" s="1"/>
  <c r="B1068" i="2"/>
  <c r="A1068" i="2" s="1"/>
  <c r="B1069" i="2"/>
  <c r="A1069" i="2" s="1"/>
  <c r="B1070" i="2"/>
  <c r="A1070" i="2" s="1"/>
  <c r="B1071" i="2"/>
  <c r="A1071" i="2" s="1"/>
  <c r="B1072" i="2"/>
  <c r="A1072" i="2" s="1"/>
  <c r="B1073" i="2"/>
  <c r="A1073" i="2" s="1"/>
  <c r="B1074" i="2"/>
  <c r="A1074" i="2" s="1"/>
  <c r="B1075" i="2"/>
  <c r="A1075" i="2" s="1"/>
  <c r="B1076" i="2"/>
  <c r="A1076" i="2" s="1"/>
  <c r="B1077" i="2"/>
  <c r="A1077" i="2" s="1"/>
  <c r="B1078" i="2"/>
  <c r="A1078" i="2" s="1"/>
  <c r="B1079" i="2"/>
  <c r="A1079" i="2" s="1"/>
  <c r="B1080" i="2"/>
  <c r="A1080" i="2" s="1"/>
  <c r="B1081" i="2"/>
  <c r="A1081" i="2" s="1"/>
  <c r="B1082" i="2"/>
  <c r="A1082" i="2" s="1"/>
  <c r="B1083" i="2"/>
  <c r="A1083" i="2" s="1"/>
  <c r="B1084" i="2"/>
  <c r="A1084" i="2" s="1"/>
  <c r="B1085" i="2"/>
  <c r="A1085" i="2" s="1"/>
  <c r="B1086" i="2"/>
  <c r="A1086" i="2" s="1"/>
  <c r="B1087" i="2"/>
  <c r="A1087" i="2" s="1"/>
  <c r="B1088" i="2"/>
  <c r="A1088" i="2" s="1"/>
  <c r="B1089" i="2"/>
  <c r="A1089" i="2" s="1"/>
  <c r="B1090" i="2"/>
  <c r="A1090" i="2" s="1"/>
  <c r="B1091" i="2"/>
  <c r="A1091" i="2" s="1"/>
  <c r="B1092" i="2"/>
  <c r="A1092" i="2" s="1"/>
  <c r="B1093" i="2"/>
  <c r="A1093" i="2" s="1"/>
  <c r="B1094" i="2"/>
  <c r="A1094" i="2" s="1"/>
  <c r="B1095" i="2"/>
  <c r="A1095" i="2" s="1"/>
  <c r="B1096" i="2"/>
  <c r="A1096" i="2" s="1"/>
  <c r="B1097" i="2"/>
  <c r="A1097" i="2" s="1"/>
  <c r="B1098" i="2"/>
  <c r="A1098" i="2" s="1"/>
  <c r="B1099" i="2"/>
  <c r="A1099" i="2" s="1"/>
  <c r="B1100" i="2"/>
  <c r="A1100" i="2" s="1"/>
  <c r="B1101" i="2"/>
  <c r="A1101" i="2" s="1"/>
  <c r="B1102" i="2"/>
  <c r="A1102" i="2" s="1"/>
  <c r="B1103" i="2"/>
  <c r="A1103" i="2" s="1"/>
  <c r="B1104" i="2"/>
  <c r="A1104" i="2" s="1"/>
  <c r="B1105" i="2"/>
  <c r="A1105" i="2" s="1"/>
  <c r="B1106" i="2"/>
  <c r="A1106" i="2" s="1"/>
  <c r="B1107" i="2"/>
  <c r="A1107" i="2" s="1"/>
  <c r="B1108" i="2"/>
  <c r="A1108" i="2" s="1"/>
  <c r="B1109" i="2"/>
  <c r="A1109" i="2" s="1"/>
  <c r="B1110" i="2"/>
  <c r="A1110" i="2" s="1"/>
  <c r="B1111" i="2"/>
  <c r="A1111" i="2" s="1"/>
  <c r="B1112" i="2"/>
  <c r="A1112" i="2" s="1"/>
  <c r="B1113" i="2"/>
  <c r="A1113" i="2" s="1"/>
  <c r="B1114" i="2"/>
  <c r="A1114" i="2" s="1"/>
  <c r="B1115" i="2"/>
  <c r="A1115" i="2" s="1"/>
  <c r="B1116" i="2"/>
  <c r="A1116" i="2" s="1"/>
  <c r="B1117" i="2"/>
  <c r="A1117" i="2" s="1"/>
  <c r="B1118" i="2"/>
  <c r="A1118" i="2" s="1"/>
  <c r="B1119" i="2"/>
  <c r="A1119" i="2" s="1"/>
  <c r="B1120" i="2"/>
  <c r="A1120" i="2" s="1"/>
  <c r="B1121" i="2"/>
  <c r="A1121" i="2" s="1"/>
  <c r="B1122" i="2"/>
  <c r="A1122" i="2" s="1"/>
  <c r="B1123" i="2"/>
  <c r="A1123" i="2" s="1"/>
  <c r="B1124" i="2"/>
  <c r="A1124" i="2" s="1"/>
  <c r="B1125" i="2"/>
  <c r="A1125" i="2" s="1"/>
  <c r="B1126" i="2"/>
  <c r="A1126" i="2" s="1"/>
  <c r="B1127" i="2"/>
  <c r="A1127" i="2" s="1"/>
  <c r="B1128" i="2"/>
  <c r="A1128" i="2" s="1"/>
  <c r="B1129" i="2"/>
  <c r="A1129" i="2" s="1"/>
  <c r="B1130" i="2"/>
  <c r="A1130" i="2" s="1"/>
  <c r="B1131" i="2"/>
  <c r="A1131" i="2" s="1"/>
  <c r="B1132" i="2"/>
  <c r="A1132" i="2" s="1"/>
  <c r="B1133" i="2"/>
  <c r="A1133" i="2" s="1"/>
  <c r="B1134" i="2"/>
  <c r="A1134" i="2" s="1"/>
  <c r="B1135" i="2"/>
  <c r="A1135" i="2" s="1"/>
  <c r="B1136" i="2"/>
  <c r="A1136" i="2" s="1"/>
  <c r="B1137" i="2"/>
  <c r="A1137" i="2" s="1"/>
  <c r="B1138" i="2"/>
  <c r="A1138" i="2" s="1"/>
  <c r="B1139" i="2"/>
  <c r="A1139" i="2" s="1"/>
  <c r="B1140" i="2"/>
  <c r="A1140" i="2" s="1"/>
  <c r="B1141" i="2"/>
  <c r="A1141" i="2" s="1"/>
  <c r="B1142" i="2"/>
  <c r="A1142" i="2" s="1"/>
  <c r="B1143" i="2"/>
  <c r="A1143" i="2" s="1"/>
  <c r="B1144" i="2"/>
  <c r="A1144" i="2" s="1"/>
  <c r="B1145" i="2"/>
  <c r="A1145" i="2" s="1"/>
  <c r="B1146" i="2"/>
  <c r="A1146" i="2" s="1"/>
  <c r="B1147" i="2"/>
  <c r="A1147" i="2" s="1"/>
  <c r="B1148" i="2"/>
  <c r="A1148" i="2" s="1"/>
  <c r="B1149" i="2"/>
  <c r="A1149" i="2" s="1"/>
  <c r="B1150" i="2"/>
  <c r="A1150" i="2" s="1"/>
  <c r="B1151" i="2"/>
  <c r="A1151" i="2" s="1"/>
  <c r="B1152" i="2"/>
  <c r="A1152" i="2" s="1"/>
  <c r="B1153" i="2"/>
  <c r="A1153" i="2" s="1"/>
  <c r="B1154" i="2"/>
  <c r="A1154" i="2" s="1"/>
  <c r="B1155" i="2"/>
  <c r="A1155" i="2" s="1"/>
  <c r="B1156" i="2"/>
  <c r="A1156" i="2" s="1"/>
  <c r="B1157" i="2"/>
  <c r="A1157" i="2" s="1"/>
  <c r="B1158" i="2"/>
  <c r="A1158" i="2" s="1"/>
  <c r="B1159" i="2"/>
  <c r="A1159" i="2" s="1"/>
  <c r="B1160" i="2"/>
  <c r="A1160" i="2" s="1"/>
  <c r="B1161" i="2"/>
  <c r="A1161" i="2" s="1"/>
  <c r="B1162" i="2"/>
  <c r="A1162" i="2" s="1"/>
  <c r="B1163" i="2"/>
  <c r="A1163" i="2" s="1"/>
  <c r="B1164" i="2"/>
  <c r="A1164" i="2" s="1"/>
  <c r="B1165" i="2"/>
  <c r="A1165" i="2" s="1"/>
  <c r="B1166" i="2"/>
  <c r="A1166" i="2" s="1"/>
  <c r="B1167" i="2"/>
  <c r="A1167" i="2" s="1"/>
  <c r="B1168" i="2"/>
  <c r="A1168" i="2" s="1"/>
  <c r="B1169" i="2"/>
  <c r="A1169" i="2" s="1"/>
  <c r="B1170" i="2"/>
  <c r="A1170" i="2" s="1"/>
  <c r="B1171" i="2"/>
  <c r="A1171" i="2" s="1"/>
  <c r="B1172" i="2"/>
  <c r="A1172" i="2" s="1"/>
  <c r="B1173" i="2"/>
  <c r="A1173" i="2" s="1"/>
  <c r="B1174" i="2"/>
  <c r="A1174" i="2" s="1"/>
  <c r="B1175" i="2"/>
  <c r="A1175" i="2" s="1"/>
  <c r="B1176" i="2"/>
  <c r="A1176" i="2" s="1"/>
  <c r="B1177" i="2"/>
  <c r="A1177" i="2" s="1"/>
  <c r="B1178" i="2"/>
  <c r="A1178" i="2" s="1"/>
  <c r="B1179" i="2"/>
  <c r="A1179" i="2" s="1"/>
  <c r="B1180" i="2"/>
  <c r="A1180" i="2" s="1"/>
  <c r="B1181" i="2"/>
  <c r="A1181" i="2" s="1"/>
  <c r="B1182" i="2"/>
  <c r="A1182" i="2" s="1"/>
  <c r="B1183" i="2"/>
  <c r="A1183" i="2" s="1"/>
  <c r="B1184" i="2"/>
  <c r="A1184" i="2" s="1"/>
  <c r="B1185" i="2"/>
  <c r="A1185" i="2" s="1"/>
  <c r="B1186" i="2"/>
  <c r="A1186" i="2" s="1"/>
  <c r="B1187" i="2"/>
  <c r="A1187" i="2" s="1"/>
  <c r="B1188" i="2"/>
  <c r="A1188" i="2" s="1"/>
  <c r="B1189" i="2"/>
  <c r="A1189" i="2" s="1"/>
  <c r="B1190" i="2"/>
  <c r="A1190" i="2" s="1"/>
  <c r="B1191" i="2"/>
  <c r="A1191" i="2" s="1"/>
  <c r="B1192" i="2"/>
  <c r="A1192" i="2" s="1"/>
  <c r="B1193" i="2"/>
  <c r="A1193" i="2" s="1"/>
  <c r="B1194" i="2"/>
  <c r="A1194" i="2" s="1"/>
  <c r="B1195" i="2"/>
  <c r="A1195" i="2" s="1"/>
  <c r="B1196" i="2"/>
  <c r="A1196" i="2" s="1"/>
  <c r="B1197" i="2"/>
  <c r="A1197" i="2" s="1"/>
  <c r="B1198" i="2"/>
  <c r="A1198" i="2" s="1"/>
  <c r="B1199" i="2"/>
  <c r="A1199" i="2" s="1"/>
  <c r="B1200" i="2"/>
  <c r="A1200" i="2" s="1"/>
  <c r="B1201" i="2"/>
  <c r="A1201" i="2" s="1"/>
  <c r="B1202" i="2"/>
  <c r="A1202" i="2" s="1"/>
  <c r="B1203" i="2"/>
  <c r="A1203" i="2" s="1"/>
  <c r="B1204" i="2"/>
  <c r="A1204" i="2" s="1"/>
  <c r="B1205" i="2"/>
  <c r="A1205" i="2" s="1"/>
  <c r="B1206" i="2"/>
  <c r="A1206" i="2" s="1"/>
  <c r="B1207" i="2"/>
  <c r="A1207" i="2" s="1"/>
  <c r="B1208" i="2"/>
  <c r="A1208" i="2" s="1"/>
  <c r="B1209" i="2"/>
  <c r="A1209" i="2" s="1"/>
  <c r="B1210" i="2"/>
  <c r="A1210" i="2" s="1"/>
  <c r="B1211" i="2"/>
  <c r="A1211" i="2" s="1"/>
  <c r="B1212" i="2"/>
  <c r="A1212" i="2" s="1"/>
  <c r="B1213" i="2"/>
  <c r="A1213" i="2" s="1"/>
  <c r="B1214" i="2"/>
  <c r="A1214" i="2" s="1"/>
  <c r="B1215" i="2"/>
  <c r="A1215" i="2" s="1"/>
  <c r="B1216" i="2"/>
  <c r="A1216" i="2" s="1"/>
  <c r="B1217" i="2"/>
  <c r="A1217" i="2" s="1"/>
  <c r="B1218" i="2"/>
  <c r="A1218" i="2" s="1"/>
  <c r="B1219" i="2"/>
  <c r="A1219" i="2" s="1"/>
  <c r="B1220" i="2"/>
  <c r="A1220" i="2" s="1"/>
  <c r="B1221" i="2"/>
  <c r="A1221" i="2" s="1"/>
  <c r="B1222" i="2"/>
  <c r="A1222" i="2" s="1"/>
  <c r="B1223" i="2"/>
  <c r="A1223" i="2" s="1"/>
  <c r="B1224" i="2"/>
  <c r="A1224" i="2" s="1"/>
  <c r="B1225" i="2"/>
  <c r="A1225" i="2" s="1"/>
  <c r="B1226" i="2"/>
  <c r="A1226" i="2" s="1"/>
  <c r="B1227" i="2"/>
  <c r="A1227" i="2" s="1"/>
  <c r="B1228" i="2"/>
  <c r="A1228" i="2" s="1"/>
  <c r="B1229" i="2"/>
  <c r="A1229" i="2" s="1"/>
  <c r="B1230" i="2"/>
  <c r="A1230" i="2" s="1"/>
  <c r="B1231" i="2"/>
  <c r="A1231" i="2" s="1"/>
  <c r="B1232" i="2"/>
  <c r="A1232" i="2" s="1"/>
  <c r="B1233" i="2"/>
  <c r="A1233" i="2" s="1"/>
  <c r="B1234" i="2"/>
  <c r="A1234" i="2" s="1"/>
  <c r="B1235" i="2"/>
  <c r="A1235" i="2" s="1"/>
  <c r="B1236" i="2"/>
  <c r="A1236" i="2" s="1"/>
  <c r="B1237" i="2"/>
  <c r="A1237" i="2" s="1"/>
  <c r="B1238" i="2"/>
  <c r="A1238" i="2" s="1"/>
  <c r="B1239" i="2"/>
  <c r="A1239" i="2" s="1"/>
  <c r="B1240" i="2"/>
  <c r="A1240" i="2" s="1"/>
  <c r="B1241" i="2"/>
  <c r="A1241" i="2" s="1"/>
  <c r="B1242" i="2"/>
  <c r="A1242" i="2" s="1"/>
  <c r="B1243" i="2"/>
  <c r="A1243" i="2" s="1"/>
  <c r="B1244" i="2"/>
  <c r="A1244" i="2" s="1"/>
  <c r="B1245" i="2"/>
  <c r="A1245" i="2" s="1"/>
  <c r="B1246" i="2"/>
  <c r="A1246" i="2" s="1"/>
  <c r="B1247" i="2"/>
  <c r="A1247" i="2" s="1"/>
  <c r="B1248" i="2"/>
  <c r="A1248" i="2" s="1"/>
  <c r="B1249" i="2"/>
  <c r="A1249" i="2" s="1"/>
  <c r="B1250" i="2"/>
  <c r="A1250" i="2" s="1"/>
  <c r="B1251" i="2"/>
  <c r="A1251" i="2" s="1"/>
  <c r="B1252" i="2"/>
  <c r="A1252" i="2" s="1"/>
  <c r="B1253" i="2"/>
  <c r="A1253" i="2" s="1"/>
  <c r="B1254" i="2"/>
  <c r="A1254" i="2" s="1"/>
  <c r="B1255" i="2"/>
  <c r="A1255" i="2" s="1"/>
  <c r="B1256" i="2"/>
  <c r="A1256" i="2" s="1"/>
  <c r="B1257" i="2"/>
  <c r="A1257" i="2" s="1"/>
  <c r="B1258" i="2"/>
  <c r="A1258" i="2" s="1"/>
  <c r="B1259" i="2"/>
  <c r="A1259" i="2" s="1"/>
  <c r="B1260" i="2"/>
  <c r="A1260" i="2" s="1"/>
  <c r="B1261" i="2"/>
  <c r="A1261" i="2" s="1"/>
  <c r="B1262" i="2"/>
  <c r="A1262" i="2" s="1"/>
  <c r="B1263" i="2"/>
  <c r="A1263" i="2" s="1"/>
  <c r="B1264" i="2"/>
  <c r="A1264" i="2" s="1"/>
  <c r="B1265" i="2"/>
  <c r="A1265" i="2" s="1"/>
  <c r="B1266" i="2"/>
  <c r="A1266" i="2" s="1"/>
  <c r="B1267" i="2"/>
  <c r="A1267" i="2" s="1"/>
  <c r="B1268" i="2"/>
  <c r="A1268" i="2" s="1"/>
  <c r="B1269" i="2"/>
  <c r="A1269" i="2" s="1"/>
  <c r="B1270" i="2"/>
  <c r="A1270" i="2" s="1"/>
  <c r="B1271" i="2"/>
  <c r="A1271" i="2" s="1"/>
  <c r="B1272" i="2"/>
  <c r="A1272" i="2" s="1"/>
  <c r="B1273" i="2"/>
  <c r="A1273" i="2" s="1"/>
  <c r="B1274" i="2"/>
  <c r="A1274" i="2" s="1"/>
  <c r="B1275" i="2"/>
  <c r="A1275" i="2" s="1"/>
  <c r="B1276" i="2"/>
  <c r="A1276" i="2" s="1"/>
  <c r="B1277" i="2"/>
  <c r="A1277" i="2" s="1"/>
  <c r="B1278" i="2"/>
  <c r="A1278" i="2" s="1"/>
  <c r="B1279" i="2"/>
  <c r="A1279" i="2" s="1"/>
  <c r="B1280" i="2"/>
  <c r="A1280" i="2" s="1"/>
  <c r="B1281" i="2"/>
  <c r="A1281" i="2" s="1"/>
  <c r="B1282" i="2"/>
  <c r="A1282" i="2" s="1"/>
  <c r="B1283" i="2"/>
  <c r="A1283" i="2" s="1"/>
  <c r="B1284" i="2"/>
  <c r="A1284" i="2" s="1"/>
  <c r="B1285" i="2"/>
  <c r="A1285" i="2" s="1"/>
  <c r="B1286" i="2"/>
  <c r="A1286" i="2" s="1"/>
  <c r="B1287" i="2"/>
  <c r="A1287" i="2" s="1"/>
  <c r="B1288" i="2"/>
  <c r="A1288" i="2" s="1"/>
  <c r="B1289" i="2"/>
  <c r="A1289" i="2" s="1"/>
  <c r="B1290" i="2"/>
  <c r="A1290" i="2" s="1"/>
  <c r="B1291" i="2"/>
  <c r="A1291" i="2" s="1"/>
  <c r="B1292" i="2"/>
  <c r="A1292" i="2" s="1"/>
  <c r="B1293" i="2"/>
  <c r="A1293" i="2" s="1"/>
  <c r="B1294" i="2"/>
  <c r="A1294" i="2" s="1"/>
  <c r="B1295" i="2"/>
  <c r="A1295" i="2" s="1"/>
  <c r="B1296" i="2"/>
  <c r="A1296" i="2" s="1"/>
  <c r="B1297" i="2"/>
  <c r="A1297" i="2" s="1"/>
  <c r="B1298" i="2"/>
  <c r="A1298" i="2" s="1"/>
  <c r="B1299" i="2"/>
  <c r="A1299" i="2" s="1"/>
  <c r="B1300" i="2"/>
  <c r="A1300" i="2" s="1"/>
  <c r="B1301" i="2"/>
  <c r="A1301" i="2" s="1"/>
  <c r="B1302" i="2"/>
  <c r="A1302" i="2" s="1"/>
  <c r="B1303" i="2"/>
  <c r="A1303" i="2" s="1"/>
  <c r="B1304" i="2"/>
  <c r="A1304" i="2" s="1"/>
  <c r="B1305" i="2"/>
  <c r="A1305" i="2" s="1"/>
  <c r="B1306" i="2"/>
  <c r="A1306" i="2" s="1"/>
  <c r="B1307" i="2"/>
  <c r="A1307" i="2" s="1"/>
  <c r="B1308" i="2"/>
  <c r="A1308" i="2" s="1"/>
  <c r="B1309" i="2"/>
  <c r="A1309" i="2" s="1"/>
  <c r="B1310" i="2"/>
  <c r="A1310" i="2" s="1"/>
  <c r="B1311" i="2"/>
  <c r="A1311" i="2" s="1"/>
  <c r="B1312" i="2"/>
  <c r="A1312" i="2" s="1"/>
  <c r="B1313" i="2"/>
  <c r="A1313" i="2" s="1"/>
  <c r="B1314" i="2"/>
  <c r="A1314" i="2" s="1"/>
  <c r="B1315" i="2"/>
  <c r="A1315" i="2" s="1"/>
  <c r="B1316" i="2"/>
  <c r="A1316" i="2" s="1"/>
  <c r="B1317" i="2"/>
  <c r="A1317" i="2" s="1"/>
  <c r="B1318" i="2"/>
  <c r="A1318" i="2" s="1"/>
  <c r="B1319" i="2"/>
  <c r="A1319" i="2" s="1"/>
  <c r="B1320" i="2"/>
  <c r="A1320" i="2" s="1"/>
  <c r="B1321" i="2"/>
  <c r="A1321" i="2" s="1"/>
  <c r="B1322" i="2"/>
  <c r="A1322" i="2" s="1"/>
  <c r="B1323" i="2"/>
  <c r="A1323" i="2" s="1"/>
  <c r="B1324" i="2"/>
  <c r="A1324" i="2" s="1"/>
  <c r="B1325" i="2"/>
  <c r="A1325" i="2" s="1"/>
  <c r="B1326" i="2"/>
  <c r="A1326" i="2" s="1"/>
  <c r="B1327" i="2"/>
  <c r="A1327" i="2" s="1"/>
  <c r="B1328" i="2"/>
  <c r="A1328" i="2" s="1"/>
  <c r="B1329" i="2"/>
  <c r="A1329" i="2" s="1"/>
  <c r="B1330" i="2"/>
  <c r="A1330" i="2" s="1"/>
  <c r="B1331" i="2"/>
  <c r="A1331" i="2" s="1"/>
  <c r="B1332" i="2"/>
  <c r="A1332" i="2" s="1"/>
  <c r="B1333" i="2"/>
  <c r="A1333" i="2" s="1"/>
  <c r="B1334" i="2"/>
  <c r="A1334" i="2" s="1"/>
  <c r="B1335" i="2"/>
  <c r="A1335" i="2" s="1"/>
  <c r="B1336" i="2"/>
  <c r="A1336" i="2" s="1"/>
  <c r="B1337" i="2"/>
  <c r="A1337" i="2" s="1"/>
  <c r="B1338" i="2"/>
  <c r="A1338" i="2" s="1"/>
  <c r="B1339" i="2"/>
  <c r="A1339" i="2" s="1"/>
  <c r="B1340" i="2"/>
  <c r="A1340" i="2" s="1"/>
  <c r="B1341" i="2"/>
  <c r="A1341" i="2" s="1"/>
  <c r="B1342" i="2"/>
  <c r="A1342" i="2" s="1"/>
  <c r="B1343" i="2"/>
  <c r="A1343" i="2" s="1"/>
  <c r="B1344" i="2"/>
  <c r="A1344" i="2" s="1"/>
  <c r="B1345" i="2"/>
  <c r="A1345" i="2" s="1"/>
  <c r="B1346" i="2"/>
  <c r="A1346" i="2" s="1"/>
  <c r="B1347" i="2"/>
  <c r="A1347" i="2" s="1"/>
  <c r="B1348" i="2"/>
  <c r="A1348" i="2" s="1"/>
  <c r="B1349" i="2"/>
  <c r="A1349" i="2" s="1"/>
  <c r="B1350" i="2"/>
  <c r="A1350" i="2" s="1"/>
  <c r="B1351" i="2"/>
  <c r="A1351" i="2" s="1"/>
  <c r="B1352" i="2"/>
  <c r="A1352" i="2" s="1"/>
  <c r="B1353" i="2"/>
  <c r="A1353" i="2" s="1"/>
  <c r="B1354" i="2"/>
  <c r="A1354" i="2" s="1"/>
  <c r="B1355" i="2"/>
  <c r="A1355" i="2" s="1"/>
  <c r="B1356" i="2"/>
  <c r="A1356" i="2" s="1"/>
  <c r="B1357" i="2"/>
  <c r="A1357" i="2" s="1"/>
  <c r="B1358" i="2"/>
  <c r="A1358" i="2" s="1"/>
  <c r="B1359" i="2"/>
  <c r="A1359" i="2" s="1"/>
  <c r="B1360" i="2"/>
  <c r="A1360" i="2" s="1"/>
  <c r="B1361" i="2"/>
  <c r="A1361" i="2" s="1"/>
  <c r="B1362" i="2"/>
  <c r="A1362" i="2" s="1"/>
  <c r="B1363" i="2"/>
  <c r="A1363" i="2" s="1"/>
  <c r="B1364" i="2"/>
  <c r="A1364" i="2" s="1"/>
  <c r="B1365" i="2"/>
  <c r="A1365" i="2" s="1"/>
  <c r="B1366" i="2"/>
  <c r="A1366" i="2" s="1"/>
  <c r="B1367" i="2"/>
  <c r="A1367" i="2" s="1"/>
  <c r="B1368" i="2"/>
  <c r="A1368" i="2" s="1"/>
  <c r="B1369" i="2"/>
  <c r="A1369" i="2" s="1"/>
  <c r="B1370" i="2"/>
  <c r="A1370" i="2" s="1"/>
  <c r="B1371" i="2"/>
  <c r="A1371" i="2" s="1"/>
  <c r="B1372" i="2"/>
  <c r="A1372" i="2" s="1"/>
  <c r="B1373" i="2"/>
  <c r="A1373" i="2" s="1"/>
  <c r="B1374" i="2"/>
  <c r="A1374" i="2" s="1"/>
  <c r="B1375" i="2"/>
  <c r="A1375" i="2" s="1"/>
  <c r="B1376" i="2"/>
  <c r="A1376" i="2" s="1"/>
  <c r="B1377" i="2"/>
  <c r="A1377" i="2" s="1"/>
  <c r="B1378" i="2"/>
  <c r="A1378" i="2" s="1"/>
  <c r="B1379" i="2"/>
  <c r="A1379" i="2" s="1"/>
  <c r="B1380" i="2"/>
  <c r="A1380" i="2" s="1"/>
  <c r="B1381" i="2"/>
  <c r="A1381" i="2" s="1"/>
  <c r="B1382" i="2"/>
  <c r="A1382" i="2" s="1"/>
  <c r="B1383" i="2"/>
  <c r="A1383" i="2" s="1"/>
  <c r="B1384" i="2"/>
  <c r="A1384" i="2" s="1"/>
  <c r="B1385" i="2"/>
  <c r="A1385" i="2" s="1"/>
  <c r="B1386" i="2"/>
  <c r="A1386" i="2" s="1"/>
  <c r="B1387" i="2"/>
  <c r="A1387" i="2" s="1"/>
  <c r="B1388" i="2"/>
  <c r="A1388" i="2" s="1"/>
  <c r="B1389" i="2"/>
  <c r="A1389" i="2" s="1"/>
  <c r="B1390" i="2"/>
  <c r="A1390" i="2" s="1"/>
  <c r="B1391" i="2"/>
  <c r="A1391" i="2" s="1"/>
  <c r="B1392" i="2"/>
  <c r="A1392" i="2" s="1"/>
  <c r="B1393" i="2"/>
  <c r="A1393" i="2" s="1"/>
  <c r="B1394" i="2"/>
  <c r="A1394" i="2" s="1"/>
  <c r="B1395" i="2"/>
  <c r="A1395" i="2" s="1"/>
  <c r="B1396" i="2"/>
  <c r="A1396" i="2" s="1"/>
  <c r="B1397" i="2"/>
  <c r="A1397" i="2" s="1"/>
  <c r="B1398" i="2"/>
  <c r="A1398" i="2" s="1"/>
  <c r="B1399" i="2"/>
  <c r="A1399" i="2" s="1"/>
  <c r="B1400" i="2"/>
  <c r="A1400" i="2" s="1"/>
  <c r="B1401" i="2"/>
  <c r="A1401" i="2" s="1"/>
  <c r="B1402" i="2"/>
  <c r="A1402" i="2" s="1"/>
  <c r="B1403" i="2"/>
  <c r="A1403" i="2" s="1"/>
  <c r="B1404" i="2"/>
  <c r="A1404" i="2" s="1"/>
  <c r="B1405" i="2"/>
  <c r="A1405" i="2" s="1"/>
  <c r="B1406" i="2"/>
  <c r="A1406" i="2" s="1"/>
  <c r="B1407" i="2"/>
  <c r="A1407" i="2" s="1"/>
  <c r="B1408" i="2"/>
  <c r="A1408" i="2" s="1"/>
  <c r="B1409" i="2"/>
  <c r="A1409" i="2" s="1"/>
  <c r="B1410" i="2"/>
  <c r="A1410" i="2" s="1"/>
  <c r="B1411" i="2"/>
  <c r="A1411" i="2" s="1"/>
  <c r="B1412" i="2"/>
  <c r="A1412" i="2" s="1"/>
  <c r="B1413" i="2"/>
  <c r="A1413" i="2" s="1"/>
  <c r="B1414" i="2"/>
  <c r="A1414" i="2" s="1"/>
  <c r="B1415" i="2"/>
  <c r="A1415" i="2" s="1"/>
  <c r="B1416" i="2"/>
  <c r="A1416" i="2" s="1"/>
  <c r="B1417" i="2"/>
  <c r="A1417" i="2" s="1"/>
  <c r="B1418" i="2"/>
  <c r="A1418" i="2" s="1"/>
  <c r="B1419" i="2"/>
  <c r="A1419" i="2" s="1"/>
  <c r="B1420" i="2"/>
  <c r="A1420" i="2" s="1"/>
  <c r="B1421" i="2"/>
  <c r="A1421" i="2" s="1"/>
  <c r="B1422" i="2"/>
  <c r="A1422" i="2" s="1"/>
  <c r="B1423" i="2"/>
  <c r="A1423" i="2" s="1"/>
  <c r="B1424" i="2"/>
  <c r="A1424" i="2" s="1"/>
  <c r="B1425" i="2"/>
  <c r="A1425" i="2" s="1"/>
  <c r="B1426" i="2"/>
  <c r="A1426" i="2" s="1"/>
  <c r="B1427" i="2"/>
  <c r="A1427" i="2" s="1"/>
  <c r="B1428" i="2"/>
  <c r="A1428" i="2" s="1"/>
  <c r="B1429" i="2"/>
  <c r="A1429" i="2" s="1"/>
  <c r="B1430" i="2"/>
  <c r="A1430" i="2" s="1"/>
  <c r="B1431" i="2"/>
  <c r="A1431" i="2" s="1"/>
  <c r="B1432" i="2"/>
  <c r="A1432" i="2" s="1"/>
  <c r="B1433" i="2"/>
  <c r="A1433" i="2" s="1"/>
  <c r="B1434" i="2"/>
  <c r="A1434" i="2" s="1"/>
  <c r="B1435" i="2"/>
  <c r="A1435" i="2" s="1"/>
  <c r="B1436" i="2"/>
  <c r="A1436" i="2" s="1"/>
  <c r="B1437" i="2"/>
  <c r="A1437" i="2" s="1"/>
  <c r="B1438" i="2"/>
  <c r="A1438" i="2" s="1"/>
  <c r="B1439" i="2"/>
  <c r="A1439" i="2" s="1"/>
  <c r="B1440" i="2"/>
  <c r="A1440" i="2" s="1"/>
  <c r="B1441" i="2"/>
  <c r="A1441" i="2" s="1"/>
  <c r="B1442" i="2"/>
  <c r="A1442" i="2" s="1"/>
  <c r="B1443" i="2"/>
  <c r="A1443" i="2" s="1"/>
  <c r="B1444" i="2"/>
  <c r="A1444" i="2" s="1"/>
  <c r="B1445" i="2"/>
  <c r="A1445" i="2" s="1"/>
  <c r="B1446" i="2"/>
  <c r="A1446" i="2" s="1"/>
  <c r="B1447" i="2"/>
  <c r="A1447" i="2" s="1"/>
  <c r="B1448" i="2"/>
  <c r="A1448" i="2" s="1"/>
  <c r="B1449" i="2"/>
  <c r="A1449" i="2" s="1"/>
  <c r="B1450" i="2"/>
  <c r="A1450" i="2" s="1"/>
  <c r="B1451" i="2"/>
  <c r="A1451" i="2" s="1"/>
  <c r="B1452" i="2"/>
  <c r="A1452" i="2" s="1"/>
  <c r="B1453" i="2"/>
  <c r="A1453" i="2" s="1"/>
  <c r="B1454" i="2"/>
  <c r="A1454" i="2" s="1"/>
  <c r="B1455" i="2"/>
  <c r="A1455" i="2" s="1"/>
  <c r="B1456" i="2"/>
  <c r="A1456" i="2" s="1"/>
  <c r="B1457" i="2"/>
  <c r="A1457" i="2" s="1"/>
  <c r="B1458" i="2"/>
  <c r="A1458" i="2" s="1"/>
  <c r="B1459" i="2"/>
  <c r="A1459" i="2" s="1"/>
  <c r="B1460" i="2"/>
  <c r="A1460" i="2" s="1"/>
  <c r="B1461" i="2"/>
  <c r="A1461" i="2" s="1"/>
  <c r="B1462" i="2"/>
  <c r="A1462" i="2" s="1"/>
  <c r="B1463" i="2"/>
  <c r="A1463" i="2" s="1"/>
  <c r="B1464" i="2"/>
  <c r="A1464" i="2" s="1"/>
  <c r="B1465" i="2"/>
  <c r="A1465" i="2" s="1"/>
  <c r="B1466" i="2"/>
  <c r="A1466" i="2" s="1"/>
  <c r="B1467" i="2"/>
  <c r="A1467" i="2" s="1"/>
  <c r="B1468" i="2"/>
  <c r="A1468" i="2" s="1"/>
  <c r="B1469" i="2"/>
  <c r="A1469" i="2" s="1"/>
  <c r="B1470" i="2"/>
  <c r="A1470" i="2" s="1"/>
  <c r="B1471" i="2"/>
  <c r="A1471" i="2" s="1"/>
  <c r="B1472" i="2"/>
  <c r="A1472" i="2" s="1"/>
  <c r="B1473" i="2"/>
  <c r="A1473" i="2" s="1"/>
  <c r="B1474" i="2"/>
  <c r="A1474" i="2" s="1"/>
  <c r="B1475" i="2"/>
  <c r="A1475" i="2" s="1"/>
  <c r="B1476" i="2"/>
  <c r="A1476" i="2" s="1"/>
  <c r="B1477" i="2"/>
  <c r="A1477" i="2" s="1"/>
  <c r="B1478" i="2"/>
  <c r="A1478" i="2" s="1"/>
  <c r="B1479" i="2"/>
  <c r="A1479" i="2" s="1"/>
  <c r="B1480" i="2"/>
  <c r="A1480" i="2" s="1"/>
  <c r="B1481" i="2"/>
  <c r="A1481" i="2" s="1"/>
  <c r="B1482" i="2"/>
  <c r="A1482" i="2" s="1"/>
  <c r="B1483" i="2"/>
  <c r="A1483" i="2" s="1"/>
  <c r="B1484" i="2"/>
  <c r="A1484" i="2" s="1"/>
  <c r="B1485" i="2"/>
  <c r="A1485" i="2" s="1"/>
  <c r="B1486" i="2"/>
  <c r="A1486" i="2" s="1"/>
  <c r="B1487" i="2"/>
  <c r="A1487" i="2" s="1"/>
  <c r="B1488" i="2"/>
  <c r="A1488" i="2" s="1"/>
  <c r="B1489" i="2"/>
  <c r="A1489" i="2" s="1"/>
  <c r="B1490" i="2"/>
  <c r="A1490" i="2" s="1"/>
  <c r="B1491" i="2"/>
  <c r="A1491" i="2" s="1"/>
  <c r="B1492" i="2"/>
  <c r="A1492" i="2" s="1"/>
  <c r="B1493" i="2"/>
  <c r="A1493" i="2" s="1"/>
  <c r="B1494" i="2"/>
  <c r="A1494" i="2" s="1"/>
  <c r="B1495" i="2"/>
  <c r="A1495" i="2" s="1"/>
  <c r="B1496" i="2"/>
  <c r="A1496" i="2" s="1"/>
  <c r="B1497" i="2"/>
  <c r="A1497" i="2" s="1"/>
  <c r="B1498" i="2"/>
  <c r="A1498" i="2" s="1"/>
  <c r="B1499" i="2"/>
  <c r="A1499" i="2" s="1"/>
  <c r="B1500" i="2"/>
  <c r="A1500" i="2" s="1"/>
  <c r="B1501" i="2"/>
  <c r="A1501" i="2" s="1"/>
  <c r="B1502" i="2"/>
  <c r="A1502" i="2" s="1"/>
  <c r="B1503" i="2"/>
  <c r="A1503" i="2" s="1"/>
  <c r="B1504" i="2"/>
  <c r="A1504" i="2" s="1"/>
  <c r="B1505" i="2"/>
  <c r="A1505" i="2" s="1"/>
  <c r="B1506" i="2"/>
  <c r="A1506" i="2" s="1"/>
  <c r="B1507" i="2"/>
  <c r="A1507" i="2" s="1"/>
  <c r="B1508" i="2"/>
  <c r="A1508" i="2" s="1"/>
  <c r="B1509" i="2"/>
  <c r="A1509" i="2" s="1"/>
  <c r="B1510" i="2"/>
  <c r="A1510" i="2" s="1"/>
  <c r="B1511" i="2"/>
  <c r="A1511" i="2" s="1"/>
  <c r="B1512" i="2"/>
  <c r="A1512" i="2" s="1"/>
  <c r="B1513" i="2"/>
  <c r="A1513" i="2" s="1"/>
  <c r="B1514" i="2"/>
  <c r="A1514" i="2" s="1"/>
  <c r="B1515" i="2"/>
  <c r="A1515" i="2" s="1"/>
  <c r="B1516" i="2"/>
  <c r="A1516" i="2" s="1"/>
  <c r="B1517" i="2"/>
  <c r="A1517" i="2" s="1"/>
  <c r="B1518" i="2"/>
  <c r="A1518" i="2" s="1"/>
  <c r="B1519" i="2"/>
  <c r="A1519" i="2" s="1"/>
  <c r="B1520" i="2"/>
  <c r="A1520" i="2" s="1"/>
  <c r="B1521" i="2"/>
  <c r="A1521" i="2" s="1"/>
  <c r="B1522" i="2"/>
  <c r="A1522" i="2" s="1"/>
  <c r="B1523" i="2"/>
  <c r="A1523" i="2" s="1"/>
  <c r="B1524" i="2"/>
  <c r="A1524" i="2" s="1"/>
  <c r="B1525" i="2"/>
  <c r="A1525" i="2" s="1"/>
  <c r="B1526" i="2"/>
  <c r="A1526" i="2" s="1"/>
  <c r="B1527" i="2"/>
  <c r="A1527" i="2" s="1"/>
  <c r="B1528" i="2"/>
  <c r="A1528" i="2" s="1"/>
  <c r="B1529" i="2"/>
  <c r="A1529" i="2" s="1"/>
  <c r="B1530" i="2"/>
  <c r="A1530" i="2" s="1"/>
  <c r="B1531" i="2"/>
  <c r="A1531" i="2" s="1"/>
  <c r="B1532" i="2"/>
  <c r="A1532" i="2" s="1"/>
  <c r="B1533" i="2"/>
  <c r="A1533" i="2" s="1"/>
  <c r="B1534" i="2"/>
  <c r="A1534" i="2" s="1"/>
  <c r="B1535" i="2"/>
  <c r="A1535" i="2" s="1"/>
  <c r="B1536" i="2"/>
  <c r="A1536" i="2" s="1"/>
  <c r="B1537" i="2"/>
  <c r="A1537" i="2" s="1"/>
  <c r="B1538" i="2"/>
  <c r="A1538" i="2" s="1"/>
  <c r="B1539" i="2"/>
  <c r="A1539" i="2" s="1"/>
  <c r="B1540" i="2"/>
  <c r="A1540" i="2" s="1"/>
  <c r="B1541" i="2"/>
  <c r="A1541" i="2" s="1"/>
  <c r="B1542" i="2"/>
  <c r="A1542" i="2" s="1"/>
  <c r="B1543" i="2"/>
  <c r="A1543" i="2" s="1"/>
  <c r="B1544" i="2"/>
  <c r="A1544" i="2" s="1"/>
  <c r="B1545" i="2"/>
  <c r="A1545" i="2" s="1"/>
  <c r="B1546" i="2"/>
  <c r="A1546" i="2" s="1"/>
  <c r="B1547" i="2"/>
  <c r="A1547" i="2" s="1"/>
  <c r="B1548" i="2"/>
  <c r="A1548" i="2" s="1"/>
  <c r="B1549" i="2"/>
  <c r="A1549" i="2" s="1"/>
  <c r="B1550" i="2"/>
  <c r="A1550" i="2" s="1"/>
  <c r="B1551" i="2"/>
  <c r="A1551" i="2" s="1"/>
  <c r="B1552" i="2"/>
  <c r="A1552" i="2" s="1"/>
  <c r="B1553" i="2"/>
  <c r="A1553" i="2" s="1"/>
  <c r="B1554" i="2"/>
  <c r="A1554" i="2" s="1"/>
  <c r="B1555" i="2"/>
  <c r="A1555" i="2" s="1"/>
  <c r="B1556" i="2"/>
  <c r="A1556" i="2" s="1"/>
  <c r="B1557" i="2"/>
  <c r="A1557" i="2" s="1"/>
  <c r="B1558" i="2"/>
  <c r="A1558" i="2" s="1"/>
  <c r="B1559" i="2"/>
  <c r="A1559" i="2" s="1"/>
  <c r="B1560" i="2"/>
  <c r="A1560" i="2" s="1"/>
  <c r="B1561" i="2"/>
  <c r="A1561" i="2" s="1"/>
  <c r="B1562" i="2"/>
  <c r="A1562" i="2" s="1"/>
  <c r="B1563" i="2"/>
  <c r="A1563" i="2" s="1"/>
  <c r="B1564" i="2"/>
  <c r="A1564" i="2" s="1"/>
  <c r="B1565" i="2"/>
  <c r="A1565" i="2" s="1"/>
  <c r="B1566" i="2"/>
  <c r="A1566" i="2" s="1"/>
  <c r="B1567" i="2"/>
  <c r="A1567" i="2" s="1"/>
  <c r="B1568" i="2"/>
  <c r="A1568" i="2" s="1"/>
  <c r="B1569" i="2"/>
  <c r="A1569" i="2" s="1"/>
  <c r="B1570" i="2"/>
  <c r="A1570" i="2" s="1"/>
  <c r="B1571" i="2"/>
  <c r="A1571" i="2" s="1"/>
  <c r="B1572" i="2"/>
  <c r="A1572" i="2" s="1"/>
  <c r="B1573" i="2"/>
  <c r="A1573" i="2" s="1"/>
  <c r="B1574" i="2"/>
  <c r="A1574" i="2" s="1"/>
  <c r="B1575" i="2"/>
  <c r="A1575" i="2" s="1"/>
  <c r="B1576" i="2"/>
  <c r="A1576" i="2" s="1"/>
  <c r="B1577" i="2"/>
  <c r="A1577" i="2" s="1"/>
  <c r="B1578" i="2"/>
  <c r="A1578" i="2" s="1"/>
  <c r="B1579" i="2"/>
  <c r="A1579" i="2" s="1"/>
  <c r="B1580" i="2"/>
  <c r="A1580" i="2" s="1"/>
  <c r="B1581" i="2"/>
  <c r="A1581" i="2" s="1"/>
  <c r="B1582" i="2"/>
  <c r="A1582" i="2" s="1"/>
  <c r="B1583" i="2"/>
  <c r="A1583" i="2" s="1"/>
  <c r="B1584" i="2"/>
  <c r="A1584" i="2" s="1"/>
  <c r="B1585" i="2"/>
  <c r="A1585" i="2" s="1"/>
  <c r="B1586" i="2"/>
  <c r="A1586" i="2" s="1"/>
  <c r="B1587" i="2"/>
  <c r="A1587" i="2" s="1"/>
  <c r="B1588" i="2"/>
  <c r="A1588" i="2" s="1"/>
  <c r="B1589" i="2"/>
  <c r="A1589" i="2" s="1"/>
  <c r="B1590" i="2"/>
  <c r="A1590" i="2" s="1"/>
  <c r="B1591" i="2"/>
  <c r="A1591" i="2" s="1"/>
  <c r="B1592" i="2"/>
  <c r="A1592" i="2" s="1"/>
  <c r="B1593" i="2"/>
  <c r="A1593" i="2" s="1"/>
  <c r="B1594" i="2"/>
  <c r="A1594" i="2" s="1"/>
  <c r="B1595" i="2"/>
  <c r="A1595" i="2" s="1"/>
  <c r="B1596" i="2"/>
  <c r="A1596" i="2" s="1"/>
  <c r="B1597" i="2"/>
  <c r="A1597" i="2" s="1"/>
  <c r="B1598" i="2"/>
  <c r="A1598" i="2" s="1"/>
  <c r="B1599" i="2"/>
  <c r="A1599" i="2" s="1"/>
  <c r="B1600" i="2"/>
  <c r="A1600" i="2" s="1"/>
  <c r="B1601" i="2"/>
  <c r="A1601" i="2" s="1"/>
  <c r="B1602" i="2"/>
  <c r="A1602" i="2" s="1"/>
  <c r="B1603" i="2"/>
  <c r="A1603" i="2" s="1"/>
  <c r="B1604" i="2"/>
  <c r="A1604" i="2" s="1"/>
  <c r="B1605" i="2"/>
  <c r="A1605" i="2" s="1"/>
  <c r="B1606" i="2"/>
  <c r="A1606" i="2" s="1"/>
  <c r="B1607" i="2"/>
  <c r="A1607" i="2" s="1"/>
  <c r="B1608" i="2"/>
  <c r="A1608" i="2" s="1"/>
  <c r="B1609" i="2"/>
  <c r="A1609" i="2" s="1"/>
  <c r="B1610" i="2"/>
  <c r="A1610" i="2" s="1"/>
  <c r="B1611" i="2"/>
  <c r="A1611" i="2" s="1"/>
  <c r="B1612" i="2"/>
  <c r="A1612" i="2" s="1"/>
  <c r="B1613" i="2"/>
  <c r="A1613" i="2" s="1"/>
  <c r="B1614" i="2"/>
  <c r="A1614" i="2" s="1"/>
  <c r="B1615" i="2"/>
  <c r="A1615" i="2" s="1"/>
  <c r="B1616" i="2"/>
  <c r="A1616" i="2" s="1"/>
  <c r="B1617" i="2"/>
  <c r="A1617" i="2" s="1"/>
  <c r="B1618" i="2"/>
  <c r="A1618" i="2" s="1"/>
  <c r="B1619" i="2"/>
  <c r="A1619" i="2" s="1"/>
  <c r="B1620" i="2"/>
  <c r="A1620" i="2" s="1"/>
  <c r="B1621" i="2"/>
  <c r="A1621" i="2" s="1"/>
  <c r="B1622" i="2"/>
  <c r="A1622" i="2" s="1"/>
  <c r="B1623" i="2"/>
  <c r="A1623" i="2" s="1"/>
  <c r="B1624" i="2"/>
  <c r="A1624" i="2" s="1"/>
  <c r="B1625" i="2"/>
  <c r="A1625" i="2" s="1"/>
  <c r="B1626" i="2"/>
  <c r="A1626" i="2" s="1"/>
  <c r="B1627" i="2"/>
  <c r="A1627" i="2" s="1"/>
  <c r="B1628" i="2"/>
  <c r="A1628" i="2" s="1"/>
  <c r="B1629" i="2"/>
  <c r="A1629" i="2" s="1"/>
  <c r="B1630" i="2"/>
  <c r="A1630" i="2" s="1"/>
  <c r="B1631" i="2"/>
  <c r="A1631" i="2" s="1"/>
  <c r="B1632" i="2"/>
  <c r="A1632" i="2" s="1"/>
  <c r="B1633" i="2"/>
  <c r="A1633" i="2" s="1"/>
  <c r="B1634" i="2"/>
  <c r="A1634" i="2" s="1"/>
  <c r="B1635" i="2"/>
  <c r="A1635" i="2" s="1"/>
  <c r="B1636" i="2"/>
  <c r="A1636" i="2" s="1"/>
  <c r="B1637" i="2"/>
  <c r="A1637" i="2" s="1"/>
  <c r="B1638" i="2"/>
  <c r="A1638" i="2" s="1"/>
  <c r="B1639" i="2"/>
  <c r="A1639" i="2" s="1"/>
  <c r="B1640" i="2"/>
  <c r="A1640" i="2" s="1"/>
  <c r="B1641" i="2"/>
  <c r="A1641" i="2" s="1"/>
  <c r="B1642" i="2"/>
  <c r="A1642" i="2" s="1"/>
  <c r="B1643" i="2"/>
  <c r="A1643" i="2" s="1"/>
  <c r="B1644" i="2"/>
  <c r="A1644" i="2" s="1"/>
  <c r="B1645" i="2"/>
  <c r="A1645" i="2" s="1"/>
  <c r="B1646" i="2"/>
  <c r="A1646" i="2" s="1"/>
  <c r="B1647" i="2"/>
  <c r="A1647" i="2" s="1"/>
  <c r="B1648" i="2"/>
  <c r="A1648" i="2" s="1"/>
  <c r="B1649" i="2"/>
  <c r="A1649" i="2" s="1"/>
  <c r="B1650" i="2"/>
  <c r="A1650" i="2" s="1"/>
  <c r="B1651" i="2"/>
  <c r="A1651" i="2" s="1"/>
  <c r="B1652" i="2"/>
  <c r="A1652" i="2" s="1"/>
  <c r="B1653" i="2"/>
  <c r="A1653" i="2" s="1"/>
  <c r="B1654" i="2"/>
  <c r="A1654" i="2" s="1"/>
  <c r="B1655" i="2"/>
  <c r="A1655" i="2" s="1"/>
  <c r="B1656" i="2"/>
  <c r="A1656" i="2" s="1"/>
  <c r="B1657" i="2"/>
  <c r="A1657" i="2" s="1"/>
  <c r="B1658" i="2"/>
  <c r="A1658" i="2" s="1"/>
  <c r="B1659" i="2"/>
  <c r="A1659" i="2" s="1"/>
  <c r="B1660" i="2"/>
  <c r="A1660" i="2" s="1"/>
  <c r="B1661" i="2"/>
  <c r="A1661" i="2" s="1"/>
  <c r="B1662" i="2"/>
  <c r="A1662" i="2" s="1"/>
  <c r="B1663" i="2"/>
  <c r="A1663" i="2" s="1"/>
  <c r="B1664" i="2"/>
  <c r="A1664" i="2" s="1"/>
  <c r="B1665" i="2"/>
  <c r="A1665" i="2" s="1"/>
  <c r="B1666" i="2"/>
  <c r="A1666" i="2" s="1"/>
  <c r="B1667" i="2"/>
  <c r="A1667" i="2" s="1"/>
  <c r="B1668" i="2"/>
  <c r="A1668" i="2" s="1"/>
  <c r="B1669" i="2"/>
  <c r="A1669" i="2" s="1"/>
  <c r="B1670" i="2"/>
  <c r="A1670" i="2" s="1"/>
  <c r="B1671" i="2"/>
  <c r="A1671" i="2" s="1"/>
  <c r="B1672" i="2"/>
  <c r="A1672" i="2" s="1"/>
  <c r="B1673" i="2"/>
  <c r="A1673" i="2" s="1"/>
  <c r="B1674" i="2"/>
  <c r="A1674" i="2" s="1"/>
  <c r="B1675" i="2"/>
  <c r="A1675" i="2" s="1"/>
  <c r="B1676" i="2"/>
  <c r="A1676" i="2" s="1"/>
  <c r="B1677" i="2"/>
  <c r="A1677" i="2" s="1"/>
  <c r="B1678" i="2"/>
  <c r="A1678" i="2" s="1"/>
  <c r="B1679" i="2"/>
  <c r="A1679" i="2" s="1"/>
  <c r="B1680" i="2"/>
  <c r="A1680" i="2" s="1"/>
  <c r="B1681" i="2"/>
  <c r="A1681" i="2" s="1"/>
  <c r="B1682" i="2"/>
  <c r="A1682" i="2" s="1"/>
  <c r="B1683" i="2"/>
  <c r="A1683" i="2" s="1"/>
  <c r="B1684" i="2"/>
  <c r="A1684" i="2" s="1"/>
  <c r="B1685" i="2"/>
  <c r="A1685" i="2" s="1"/>
  <c r="B1686" i="2"/>
  <c r="A1686" i="2" s="1"/>
  <c r="B1687" i="2"/>
  <c r="A1687" i="2" s="1"/>
  <c r="B1688" i="2"/>
  <c r="A1688" i="2" s="1"/>
  <c r="B1689" i="2"/>
  <c r="A1689" i="2" s="1"/>
  <c r="B1690" i="2"/>
  <c r="A1690" i="2" s="1"/>
  <c r="B1691" i="2"/>
  <c r="A1691" i="2" s="1"/>
  <c r="B1692" i="2"/>
  <c r="A1692" i="2" s="1"/>
  <c r="B1693" i="2"/>
  <c r="A1693" i="2" s="1"/>
  <c r="B1694" i="2"/>
  <c r="A1694" i="2" s="1"/>
  <c r="B1695" i="2"/>
  <c r="A1695" i="2" s="1"/>
  <c r="B1696" i="2"/>
  <c r="A1696" i="2" s="1"/>
  <c r="B1697" i="2"/>
  <c r="A1697" i="2" s="1"/>
  <c r="B1698" i="2"/>
  <c r="A1698" i="2" s="1"/>
  <c r="B1699" i="2"/>
  <c r="A1699" i="2" s="1"/>
  <c r="B1700" i="2"/>
  <c r="A1700" i="2" s="1"/>
  <c r="B1701" i="2"/>
  <c r="A1701" i="2" s="1"/>
  <c r="B1702" i="2"/>
  <c r="A1702" i="2" s="1"/>
  <c r="B1703" i="2"/>
  <c r="A1703" i="2" s="1"/>
  <c r="B1704" i="2"/>
  <c r="A1704" i="2" s="1"/>
  <c r="B1705" i="2"/>
  <c r="A1705" i="2" s="1"/>
  <c r="B1706" i="2"/>
  <c r="A1706" i="2" s="1"/>
  <c r="B1707" i="2"/>
  <c r="A1707" i="2" s="1"/>
  <c r="B1708" i="2"/>
  <c r="A1708" i="2" s="1"/>
  <c r="B1709" i="2"/>
  <c r="A1709" i="2" s="1"/>
  <c r="B1710" i="2"/>
  <c r="A1710" i="2" s="1"/>
  <c r="B1711" i="2"/>
  <c r="A1711" i="2" s="1"/>
  <c r="B1712" i="2"/>
  <c r="A1712" i="2" s="1"/>
  <c r="B1713" i="2"/>
  <c r="A1713" i="2" s="1"/>
  <c r="B1714" i="2"/>
  <c r="A1714" i="2" s="1"/>
  <c r="B1715" i="2"/>
  <c r="A1715" i="2" s="1"/>
  <c r="B1716" i="2"/>
  <c r="A1716" i="2" s="1"/>
  <c r="B1717" i="2"/>
  <c r="A1717" i="2" s="1"/>
  <c r="B1718" i="2"/>
  <c r="A1718" i="2" s="1"/>
  <c r="B1719" i="2"/>
  <c r="A1719" i="2" s="1"/>
  <c r="B1720" i="2"/>
  <c r="A1720" i="2" s="1"/>
  <c r="B1721" i="2"/>
  <c r="A1721" i="2" s="1"/>
  <c r="B1722" i="2"/>
  <c r="A1722" i="2" s="1"/>
  <c r="B1723" i="2"/>
  <c r="A1723" i="2" s="1"/>
  <c r="B1724" i="2"/>
  <c r="A1724" i="2" s="1"/>
  <c r="B1725" i="2"/>
  <c r="A1725" i="2" s="1"/>
  <c r="B1726" i="2"/>
  <c r="A1726" i="2" s="1"/>
  <c r="B1727" i="2"/>
  <c r="A1727" i="2" s="1"/>
  <c r="B1728" i="2"/>
  <c r="A1728" i="2" s="1"/>
  <c r="B1729" i="2"/>
  <c r="A1729" i="2" s="1"/>
  <c r="B1730" i="2"/>
  <c r="A1730" i="2" s="1"/>
  <c r="B1731" i="2"/>
  <c r="A1731" i="2" s="1"/>
  <c r="B1732" i="2"/>
  <c r="A1732" i="2" s="1"/>
  <c r="B1733" i="2"/>
  <c r="A1733" i="2" s="1"/>
  <c r="B1734" i="2"/>
  <c r="A1734" i="2" s="1"/>
  <c r="B1735" i="2"/>
  <c r="A1735" i="2" s="1"/>
  <c r="B1736" i="2"/>
  <c r="A1736" i="2" s="1"/>
  <c r="B1737" i="2"/>
  <c r="A1737" i="2" s="1"/>
  <c r="B1738" i="2"/>
  <c r="A1738" i="2" s="1"/>
  <c r="B1739" i="2"/>
  <c r="A1739" i="2" s="1"/>
  <c r="B1740" i="2"/>
  <c r="A1740" i="2" s="1"/>
  <c r="B1741" i="2"/>
  <c r="A1741" i="2" s="1"/>
  <c r="B1742" i="2"/>
  <c r="A1742" i="2" s="1"/>
  <c r="B1743" i="2"/>
  <c r="A1743" i="2" s="1"/>
  <c r="B1744" i="2"/>
  <c r="A1744" i="2" s="1"/>
  <c r="B1745" i="2"/>
  <c r="A1745" i="2" s="1"/>
  <c r="B1746" i="2"/>
  <c r="A1746" i="2" s="1"/>
  <c r="B1747" i="2"/>
  <c r="A1747" i="2" s="1"/>
  <c r="B1748" i="2"/>
  <c r="A1748" i="2" s="1"/>
  <c r="B1749" i="2"/>
  <c r="A1749" i="2" s="1"/>
  <c r="B1750" i="2"/>
  <c r="A1750" i="2" s="1"/>
  <c r="B1751" i="2"/>
  <c r="A1751" i="2" s="1"/>
  <c r="B1752" i="2"/>
  <c r="A1752" i="2" s="1"/>
  <c r="B1753" i="2"/>
  <c r="A1753" i="2" s="1"/>
  <c r="B1754" i="2"/>
  <c r="A1754" i="2" s="1"/>
  <c r="B1755" i="2"/>
  <c r="A1755" i="2" s="1"/>
  <c r="B1756" i="2"/>
  <c r="A1756" i="2" s="1"/>
  <c r="B1757" i="2"/>
  <c r="A1757" i="2" s="1"/>
  <c r="B1758" i="2"/>
  <c r="A1758" i="2" s="1"/>
  <c r="B1759" i="2"/>
  <c r="A1759" i="2" s="1"/>
  <c r="B1760" i="2"/>
  <c r="A1760" i="2" s="1"/>
  <c r="B1761" i="2"/>
  <c r="A1761" i="2" s="1"/>
  <c r="B1762" i="2"/>
  <c r="A1762" i="2" s="1"/>
  <c r="B1763" i="2"/>
  <c r="A1763" i="2" s="1"/>
  <c r="B1764" i="2"/>
  <c r="A1764" i="2" s="1"/>
  <c r="B1765" i="2"/>
  <c r="A1765" i="2" s="1"/>
  <c r="B1766" i="2"/>
  <c r="A1766" i="2" s="1"/>
  <c r="B1767" i="2"/>
  <c r="A1767" i="2" s="1"/>
  <c r="B1768" i="2"/>
  <c r="A1768" i="2" s="1"/>
  <c r="B1769" i="2"/>
  <c r="A1769" i="2" s="1"/>
  <c r="B1770" i="2"/>
  <c r="A1770" i="2" s="1"/>
  <c r="B1771" i="2"/>
  <c r="A1771" i="2" s="1"/>
  <c r="B1772" i="2"/>
  <c r="A1772" i="2" s="1"/>
  <c r="B1773" i="2"/>
  <c r="A1773" i="2" s="1"/>
  <c r="B1774" i="2"/>
  <c r="A1774" i="2" s="1"/>
  <c r="B1775" i="2"/>
  <c r="A1775" i="2" s="1"/>
  <c r="B1776" i="2"/>
  <c r="A1776" i="2" s="1"/>
  <c r="B1777" i="2"/>
  <c r="A1777" i="2" s="1"/>
  <c r="B1778" i="2"/>
  <c r="A1778" i="2" s="1"/>
  <c r="B1779" i="2"/>
  <c r="A1779" i="2" s="1"/>
  <c r="B1780" i="2"/>
  <c r="A1780" i="2" s="1"/>
  <c r="B1781" i="2"/>
  <c r="A1781" i="2" s="1"/>
  <c r="B1782" i="2"/>
  <c r="A1782" i="2" s="1"/>
  <c r="B1783" i="2"/>
  <c r="A1783" i="2" s="1"/>
  <c r="B1784" i="2"/>
  <c r="A1784" i="2" s="1"/>
  <c r="B1785" i="2"/>
  <c r="A1785" i="2" s="1"/>
  <c r="B1786" i="2"/>
  <c r="A1786" i="2" s="1"/>
  <c r="B1787" i="2"/>
  <c r="A1787" i="2" s="1"/>
  <c r="B1788" i="2"/>
  <c r="A1788" i="2" s="1"/>
  <c r="B1789" i="2"/>
  <c r="A1789" i="2" s="1"/>
  <c r="B1790" i="2"/>
  <c r="A1790" i="2" s="1"/>
  <c r="B1791" i="2"/>
  <c r="A1791" i="2" s="1"/>
  <c r="B1792" i="2"/>
  <c r="A1792" i="2" s="1"/>
  <c r="B1793" i="2"/>
  <c r="A1793" i="2" s="1"/>
  <c r="B1794" i="2"/>
  <c r="A1794" i="2" s="1"/>
  <c r="B1795" i="2"/>
  <c r="A1795" i="2" s="1"/>
  <c r="B1796" i="2"/>
  <c r="A1796" i="2" s="1"/>
  <c r="B1797" i="2"/>
  <c r="A1797" i="2" s="1"/>
  <c r="B1798" i="2"/>
  <c r="A1798" i="2" s="1"/>
  <c r="B1799" i="2"/>
  <c r="A1799" i="2" s="1"/>
  <c r="B1800" i="2"/>
  <c r="A1800" i="2" s="1"/>
  <c r="B1801" i="2"/>
  <c r="A1801" i="2" s="1"/>
  <c r="B1802" i="2"/>
  <c r="A1802" i="2" s="1"/>
  <c r="B1803" i="2"/>
  <c r="A1803" i="2" s="1"/>
  <c r="B1804" i="2"/>
  <c r="A1804" i="2" s="1"/>
  <c r="B1805" i="2"/>
  <c r="A1805" i="2" s="1"/>
  <c r="B1806" i="2"/>
  <c r="A1806" i="2" s="1"/>
  <c r="B1807" i="2"/>
  <c r="A1807" i="2" s="1"/>
  <c r="B1808" i="2"/>
  <c r="A1808" i="2" s="1"/>
  <c r="B1809" i="2"/>
  <c r="A1809" i="2" s="1"/>
  <c r="B1810" i="2"/>
  <c r="A1810" i="2" s="1"/>
  <c r="B1811" i="2"/>
  <c r="A1811" i="2" s="1"/>
  <c r="B1812" i="2"/>
  <c r="A1812" i="2" s="1"/>
  <c r="B1813" i="2"/>
  <c r="A1813" i="2" s="1"/>
  <c r="B1814" i="2"/>
  <c r="A1814" i="2" s="1"/>
  <c r="B1815" i="2"/>
  <c r="A1815" i="2" s="1"/>
  <c r="B1816" i="2"/>
  <c r="A1816" i="2" s="1"/>
  <c r="B1817" i="2"/>
  <c r="A1817" i="2" s="1"/>
  <c r="B1818" i="2"/>
  <c r="A1818" i="2" s="1"/>
  <c r="B1819" i="2"/>
  <c r="A1819" i="2" s="1"/>
  <c r="B1820" i="2"/>
  <c r="A1820" i="2" s="1"/>
  <c r="B1821" i="2"/>
  <c r="A1821" i="2" s="1"/>
  <c r="B1822" i="2"/>
  <c r="A1822" i="2" s="1"/>
  <c r="B1823" i="2"/>
  <c r="A1823" i="2" s="1"/>
  <c r="B1824" i="2"/>
  <c r="A1824" i="2" s="1"/>
  <c r="B1825" i="2"/>
  <c r="A1825" i="2" s="1"/>
  <c r="B1826" i="2"/>
  <c r="A1826" i="2" s="1"/>
  <c r="B1827" i="2"/>
  <c r="A1827" i="2" s="1"/>
  <c r="B1828" i="2"/>
  <c r="A1828" i="2" s="1"/>
  <c r="B1829" i="2"/>
  <c r="A1829" i="2" s="1"/>
  <c r="B1830" i="2"/>
  <c r="A1830" i="2" s="1"/>
  <c r="B1831" i="2"/>
  <c r="A1831" i="2" s="1"/>
  <c r="B1832" i="2"/>
  <c r="A1832" i="2" s="1"/>
  <c r="B1833" i="2"/>
  <c r="A1833" i="2" s="1"/>
  <c r="B1834" i="2"/>
  <c r="A1834" i="2" s="1"/>
  <c r="B1835" i="2"/>
  <c r="A1835" i="2" s="1"/>
  <c r="B1836" i="2"/>
  <c r="A1836" i="2" s="1"/>
  <c r="B1837" i="2"/>
  <c r="A1837" i="2" s="1"/>
  <c r="B1838" i="2"/>
  <c r="A1838" i="2" s="1"/>
  <c r="B1839" i="2"/>
  <c r="A1839" i="2" s="1"/>
  <c r="B1840" i="2"/>
  <c r="A1840" i="2" s="1"/>
  <c r="B1841" i="2"/>
  <c r="A1841" i="2" s="1"/>
  <c r="B1842" i="2"/>
  <c r="A1842" i="2" s="1"/>
  <c r="B1843" i="2"/>
  <c r="A1843" i="2" s="1"/>
  <c r="B1844" i="2"/>
  <c r="A1844" i="2" s="1"/>
  <c r="B1845" i="2"/>
  <c r="A1845" i="2" s="1"/>
  <c r="B1846" i="2"/>
  <c r="A1846" i="2" s="1"/>
  <c r="B1847" i="2"/>
  <c r="A1847" i="2" s="1"/>
  <c r="B1848" i="2"/>
  <c r="A1848" i="2" s="1"/>
  <c r="B1849" i="2"/>
  <c r="A1849" i="2" s="1"/>
  <c r="B1850" i="2"/>
  <c r="A1850" i="2" s="1"/>
  <c r="B1851" i="2"/>
  <c r="A1851" i="2" s="1"/>
  <c r="B1852" i="2"/>
  <c r="A1852" i="2" s="1"/>
  <c r="B1853" i="2"/>
  <c r="A1853" i="2" s="1"/>
  <c r="B1854" i="2"/>
  <c r="A1854" i="2" s="1"/>
  <c r="B1855" i="2"/>
  <c r="A1855" i="2" s="1"/>
  <c r="B1856" i="2"/>
  <c r="A1856" i="2" s="1"/>
  <c r="B1857" i="2"/>
  <c r="A1857" i="2" s="1"/>
  <c r="B1858" i="2"/>
  <c r="A1858" i="2" s="1"/>
  <c r="B1859" i="2"/>
  <c r="A1859" i="2" s="1"/>
  <c r="B1860" i="2"/>
  <c r="A1860" i="2" s="1"/>
  <c r="B1861" i="2"/>
  <c r="A1861" i="2" s="1"/>
  <c r="B1862" i="2"/>
  <c r="A1862" i="2" s="1"/>
  <c r="B1863" i="2"/>
  <c r="A1863" i="2" s="1"/>
  <c r="B1864" i="2"/>
  <c r="A1864" i="2" s="1"/>
  <c r="B1865" i="2"/>
  <c r="A1865" i="2" s="1"/>
  <c r="B1866" i="2"/>
  <c r="A1866" i="2" s="1"/>
  <c r="B1867" i="2"/>
  <c r="A1867" i="2" s="1"/>
  <c r="B1868" i="2"/>
  <c r="A1868" i="2" s="1"/>
  <c r="B1869" i="2"/>
  <c r="A1869" i="2" s="1"/>
  <c r="B1870" i="2"/>
  <c r="A1870" i="2" s="1"/>
  <c r="B1871" i="2"/>
  <c r="A1871" i="2" s="1"/>
  <c r="B1872" i="2"/>
  <c r="A1872" i="2" s="1"/>
  <c r="B1873" i="2"/>
  <c r="A1873" i="2" s="1"/>
  <c r="B1874" i="2"/>
  <c r="A1874" i="2" s="1"/>
  <c r="B1875" i="2"/>
  <c r="A1875" i="2" s="1"/>
  <c r="B1876" i="2"/>
  <c r="A1876" i="2" s="1"/>
  <c r="B1877" i="2"/>
  <c r="A1877" i="2" s="1"/>
  <c r="B1878" i="2"/>
  <c r="A1878" i="2" s="1"/>
  <c r="B1879" i="2"/>
  <c r="A1879" i="2" s="1"/>
  <c r="B1880" i="2"/>
  <c r="A1880" i="2" s="1"/>
  <c r="B1881" i="2"/>
  <c r="A1881" i="2" s="1"/>
  <c r="B1882" i="2"/>
  <c r="A1882" i="2" s="1"/>
  <c r="B1883" i="2"/>
  <c r="A1883" i="2" s="1"/>
  <c r="B1884" i="2"/>
  <c r="A1884" i="2" s="1"/>
  <c r="B1885" i="2"/>
  <c r="A1885" i="2" s="1"/>
  <c r="B1886" i="2"/>
  <c r="A1886" i="2" s="1"/>
  <c r="B1887" i="2"/>
  <c r="A1887" i="2" s="1"/>
  <c r="B1888" i="2"/>
  <c r="A1888" i="2" s="1"/>
  <c r="B1889" i="2"/>
  <c r="A1889" i="2" s="1"/>
  <c r="B1890" i="2"/>
  <c r="A1890" i="2" s="1"/>
  <c r="B1891" i="2"/>
  <c r="A1891" i="2" s="1"/>
  <c r="B1892" i="2"/>
  <c r="A1892" i="2" s="1"/>
  <c r="B1893" i="2"/>
  <c r="A1893" i="2" s="1"/>
  <c r="B1894" i="2"/>
  <c r="A1894" i="2" s="1"/>
  <c r="B1895" i="2"/>
  <c r="A1895" i="2" s="1"/>
  <c r="B1896" i="2"/>
  <c r="A1896" i="2" s="1"/>
  <c r="B1897" i="2"/>
  <c r="A1897" i="2" s="1"/>
  <c r="B1898" i="2"/>
  <c r="A1898" i="2" s="1"/>
  <c r="B1899" i="2"/>
  <c r="A1899" i="2" s="1"/>
  <c r="B1900" i="2"/>
  <c r="A1900" i="2" s="1"/>
  <c r="B1901" i="2"/>
  <c r="A1901" i="2" s="1"/>
  <c r="B1902" i="2"/>
  <c r="A1902" i="2" s="1"/>
  <c r="B1903" i="2"/>
  <c r="A1903" i="2" s="1"/>
  <c r="B1904" i="2"/>
  <c r="A1904" i="2" s="1"/>
  <c r="B1905" i="2"/>
  <c r="A1905" i="2" s="1"/>
  <c r="B1906" i="2"/>
  <c r="A1906" i="2" s="1"/>
  <c r="B1907" i="2"/>
  <c r="A1907" i="2" s="1"/>
  <c r="B1908" i="2"/>
  <c r="A1908" i="2" s="1"/>
  <c r="B1909" i="2"/>
  <c r="A1909" i="2" s="1"/>
  <c r="B1910" i="2"/>
  <c r="A1910" i="2" s="1"/>
  <c r="B1911" i="2"/>
  <c r="A1911" i="2" s="1"/>
  <c r="B1912" i="2"/>
  <c r="A1912" i="2" s="1"/>
  <c r="B1913" i="2"/>
  <c r="A1913" i="2" s="1"/>
  <c r="B1914" i="2"/>
  <c r="A1914" i="2" s="1"/>
  <c r="B1915" i="2"/>
  <c r="A1915" i="2" s="1"/>
  <c r="B1916" i="2"/>
  <c r="A1916" i="2" s="1"/>
  <c r="B1917" i="2"/>
  <c r="A1917" i="2" s="1"/>
  <c r="B1918" i="2"/>
  <c r="A1918" i="2" s="1"/>
  <c r="B1919" i="2"/>
  <c r="A1919" i="2" s="1"/>
  <c r="B1920" i="2"/>
  <c r="A1920" i="2" s="1"/>
  <c r="B1921" i="2"/>
  <c r="A1921" i="2" s="1"/>
  <c r="B1922" i="2"/>
  <c r="A1922" i="2" s="1"/>
  <c r="B1923" i="2"/>
  <c r="A1923" i="2" s="1"/>
  <c r="B1924" i="2"/>
  <c r="A1924" i="2" s="1"/>
  <c r="B1925" i="2"/>
  <c r="A1925" i="2" s="1"/>
  <c r="B1926" i="2"/>
  <c r="A1926" i="2" s="1"/>
  <c r="B1927" i="2"/>
  <c r="A1927" i="2" s="1"/>
  <c r="B1928" i="2"/>
  <c r="A1928" i="2" s="1"/>
  <c r="B1929" i="2"/>
  <c r="A1929" i="2" s="1"/>
  <c r="B1930" i="2"/>
  <c r="A1930" i="2" s="1"/>
  <c r="B1931" i="2"/>
  <c r="A1931" i="2" s="1"/>
  <c r="B1932" i="2"/>
  <c r="A1932" i="2" s="1"/>
  <c r="B1933" i="2"/>
  <c r="A1933" i="2" s="1"/>
  <c r="B1934" i="2"/>
  <c r="A1934" i="2" s="1"/>
  <c r="B1935" i="2"/>
  <c r="A1935" i="2" s="1"/>
  <c r="B1936" i="2"/>
  <c r="A1936" i="2" s="1"/>
  <c r="B1937" i="2"/>
  <c r="A1937" i="2" s="1"/>
  <c r="B1938" i="2"/>
  <c r="A1938" i="2" s="1"/>
  <c r="B1939" i="2"/>
  <c r="A1939" i="2" s="1"/>
  <c r="B1940" i="2"/>
  <c r="A1940" i="2" s="1"/>
  <c r="B1941" i="2"/>
  <c r="A1941" i="2" s="1"/>
  <c r="B1942" i="2"/>
  <c r="A1942" i="2" s="1"/>
  <c r="B1943" i="2"/>
  <c r="A1943" i="2" s="1"/>
  <c r="B1944" i="2"/>
  <c r="A1944" i="2" s="1"/>
  <c r="B1945" i="2"/>
  <c r="A1945" i="2" s="1"/>
  <c r="B1946" i="2"/>
  <c r="A1946" i="2" s="1"/>
  <c r="B1947" i="2"/>
  <c r="A1947" i="2" s="1"/>
  <c r="B1948" i="2"/>
  <c r="A1948" i="2" s="1"/>
  <c r="B1949" i="2"/>
  <c r="A1949" i="2" s="1"/>
  <c r="B1950" i="2"/>
  <c r="A1950" i="2" s="1"/>
  <c r="B1951" i="2"/>
  <c r="A1951" i="2" s="1"/>
  <c r="B1952" i="2"/>
  <c r="A1952" i="2" s="1"/>
  <c r="B1953" i="2"/>
  <c r="A1953" i="2" s="1"/>
  <c r="B1954" i="2"/>
  <c r="A1954" i="2" s="1"/>
  <c r="B1955" i="2"/>
  <c r="A1955" i="2" s="1"/>
  <c r="B1956" i="2"/>
  <c r="A1956" i="2" s="1"/>
  <c r="B1957" i="2"/>
  <c r="A1957" i="2" s="1"/>
  <c r="B1958" i="2"/>
  <c r="A1958" i="2" s="1"/>
  <c r="B1959" i="2"/>
  <c r="A1959" i="2" s="1"/>
  <c r="B1960" i="2"/>
  <c r="A1960" i="2" s="1"/>
  <c r="B1961" i="2"/>
  <c r="A1961" i="2" s="1"/>
  <c r="B1962" i="2"/>
  <c r="A1962" i="2" s="1"/>
  <c r="B1963" i="2"/>
  <c r="A1963" i="2" s="1"/>
  <c r="B1964" i="2"/>
  <c r="A1964" i="2" s="1"/>
  <c r="B1965" i="2"/>
  <c r="A1965" i="2" s="1"/>
  <c r="B1966" i="2"/>
  <c r="A1966" i="2" s="1"/>
  <c r="B1967" i="2"/>
  <c r="A1967" i="2" s="1"/>
  <c r="B1968" i="2"/>
  <c r="A1968" i="2" s="1"/>
  <c r="B1969" i="2"/>
  <c r="A1969" i="2" s="1"/>
  <c r="B1970" i="2"/>
  <c r="A1970" i="2" s="1"/>
  <c r="B1971" i="2"/>
  <c r="A1971" i="2" s="1"/>
  <c r="B1972" i="2"/>
  <c r="A1972" i="2" s="1"/>
  <c r="B1973" i="2"/>
  <c r="A1973" i="2" s="1"/>
  <c r="B1974" i="2"/>
  <c r="A1974" i="2" s="1"/>
  <c r="B1975" i="2"/>
  <c r="A1975" i="2" s="1"/>
  <c r="B1976" i="2"/>
  <c r="A1976" i="2" s="1"/>
  <c r="B1977" i="2"/>
  <c r="A1977" i="2" s="1"/>
  <c r="B1978" i="2"/>
  <c r="A1978" i="2" s="1"/>
  <c r="B1979" i="2"/>
  <c r="A1979" i="2" s="1"/>
  <c r="B1980" i="2"/>
  <c r="A1980" i="2" s="1"/>
  <c r="B1981" i="2"/>
  <c r="A1981" i="2" s="1"/>
  <c r="B1982" i="2"/>
  <c r="A1982" i="2" s="1"/>
  <c r="B1983" i="2"/>
  <c r="A1983" i="2" s="1"/>
  <c r="B1984" i="2"/>
  <c r="A1984" i="2" s="1"/>
  <c r="B1985" i="2"/>
  <c r="A1985" i="2" s="1"/>
  <c r="B1986" i="2"/>
  <c r="A1986" i="2" s="1"/>
  <c r="B1987" i="2"/>
  <c r="A1987" i="2" s="1"/>
  <c r="B1988" i="2"/>
  <c r="A1988" i="2" s="1"/>
  <c r="B1989" i="2"/>
  <c r="A1989" i="2" s="1"/>
  <c r="B1990" i="2"/>
  <c r="A1990" i="2" s="1"/>
  <c r="B1991" i="2"/>
  <c r="A1991" i="2" s="1"/>
  <c r="B1992" i="2"/>
  <c r="A1992" i="2" s="1"/>
  <c r="B1993" i="2"/>
  <c r="A1993" i="2" s="1"/>
  <c r="B1994" i="2"/>
  <c r="A1994" i="2" s="1"/>
  <c r="B1995" i="2"/>
  <c r="A1995" i="2" s="1"/>
  <c r="B1996" i="2"/>
  <c r="A1996" i="2" s="1"/>
  <c r="B1997" i="2"/>
  <c r="A1997" i="2" s="1"/>
  <c r="B1998" i="2"/>
  <c r="A1998" i="2" s="1"/>
  <c r="B1999" i="2"/>
  <c r="A1999" i="2" s="1"/>
  <c r="B2000" i="2"/>
  <c r="A2000" i="2" s="1"/>
  <c r="B2001" i="2"/>
  <c r="A2001" i="2" s="1"/>
  <c r="B2002" i="2"/>
  <c r="A2002" i="2" s="1"/>
  <c r="B2003" i="2"/>
  <c r="A2003" i="2" s="1"/>
  <c r="B2004" i="2"/>
  <c r="A2004" i="2" s="1"/>
  <c r="B2005" i="2"/>
  <c r="A2005" i="2" s="1"/>
  <c r="B2006" i="2"/>
  <c r="A2006" i="2" s="1"/>
  <c r="B2007" i="2"/>
  <c r="A2007" i="2" s="1"/>
  <c r="B2008" i="2"/>
  <c r="A2008" i="2" s="1"/>
  <c r="B2009" i="2"/>
  <c r="A2009" i="2" s="1"/>
  <c r="B2010" i="2"/>
  <c r="A2010" i="2" s="1"/>
  <c r="B2011" i="2"/>
  <c r="A2011" i="2" s="1"/>
  <c r="B2012" i="2"/>
  <c r="A2012" i="2" s="1"/>
  <c r="B2013" i="2"/>
  <c r="A2013" i="2" s="1"/>
  <c r="B2014" i="2"/>
  <c r="A2014" i="2" s="1"/>
  <c r="B2015" i="2"/>
  <c r="A2015" i="2" s="1"/>
  <c r="B2016" i="2"/>
  <c r="A2016" i="2" s="1"/>
  <c r="B2017" i="2"/>
  <c r="A2017" i="2" s="1"/>
  <c r="B2018" i="2"/>
  <c r="A2018" i="2" s="1"/>
  <c r="B2019" i="2"/>
  <c r="A2019" i="2" s="1"/>
  <c r="B2020" i="2"/>
  <c r="A2020" i="2" s="1"/>
  <c r="B2021" i="2"/>
  <c r="A2021" i="2" s="1"/>
  <c r="B2022" i="2"/>
  <c r="A2022" i="2" s="1"/>
  <c r="B2023" i="2"/>
  <c r="A2023" i="2" s="1"/>
  <c r="B2024" i="2"/>
  <c r="A2024" i="2" s="1"/>
  <c r="B2025" i="2"/>
  <c r="A2025" i="2" s="1"/>
  <c r="B2026" i="2"/>
  <c r="A2026" i="2" s="1"/>
  <c r="B2027" i="2"/>
  <c r="A2027" i="2" s="1"/>
  <c r="B2028" i="2"/>
  <c r="A2028" i="2" s="1"/>
  <c r="B2029" i="2"/>
  <c r="A2029" i="2" s="1"/>
  <c r="B2030" i="2"/>
  <c r="A2030" i="2" s="1"/>
  <c r="B2031" i="2"/>
  <c r="A2031" i="2" s="1"/>
  <c r="B2032" i="2"/>
  <c r="A2032" i="2" s="1"/>
  <c r="B2033" i="2"/>
  <c r="A2033" i="2" s="1"/>
  <c r="B2034" i="2"/>
  <c r="A2034" i="2" s="1"/>
  <c r="B2035" i="2"/>
  <c r="A2035" i="2" s="1"/>
  <c r="B2036" i="2"/>
  <c r="A2036" i="2" s="1"/>
  <c r="B2037" i="2"/>
  <c r="A2037" i="2" s="1"/>
  <c r="B2038" i="2"/>
  <c r="A2038" i="2" s="1"/>
  <c r="B2039" i="2"/>
  <c r="A2039" i="2" s="1"/>
  <c r="B2040" i="2"/>
  <c r="A2040" i="2" s="1"/>
  <c r="B2041" i="2"/>
  <c r="A2041" i="2" s="1"/>
  <c r="B2042" i="2"/>
  <c r="A2042" i="2" s="1"/>
  <c r="B2043" i="2"/>
  <c r="A2043" i="2" s="1"/>
  <c r="B2044" i="2"/>
  <c r="A2044" i="2" s="1"/>
  <c r="B2045" i="2"/>
  <c r="A2045" i="2" s="1"/>
  <c r="B2046" i="2"/>
  <c r="A2046" i="2" s="1"/>
  <c r="B2047" i="2"/>
  <c r="A2047" i="2" s="1"/>
  <c r="B2048" i="2"/>
  <c r="A2048" i="2" s="1"/>
  <c r="B2049" i="2"/>
  <c r="A2049" i="2" s="1"/>
  <c r="B2050" i="2"/>
  <c r="A2050" i="2" s="1"/>
  <c r="B2051" i="2"/>
  <c r="A2051" i="2" s="1"/>
  <c r="B2052" i="2"/>
  <c r="A2052" i="2" s="1"/>
  <c r="B2053" i="2"/>
  <c r="A2053" i="2" s="1"/>
  <c r="B2054" i="2"/>
  <c r="A2054" i="2" s="1"/>
  <c r="B2055" i="2"/>
  <c r="A2055" i="2" s="1"/>
  <c r="B2056" i="2"/>
  <c r="A2056" i="2" s="1"/>
  <c r="B2057" i="2"/>
  <c r="A2057" i="2" s="1"/>
  <c r="B2058" i="2"/>
  <c r="A2058" i="2" s="1"/>
  <c r="B2059" i="2"/>
  <c r="A2059" i="2" s="1"/>
  <c r="B2060" i="2"/>
  <c r="A2060" i="2" s="1"/>
  <c r="B2061" i="2"/>
  <c r="A2061" i="2" s="1"/>
  <c r="B2062" i="2"/>
  <c r="A2062" i="2" s="1"/>
  <c r="B2063" i="2"/>
  <c r="A2063" i="2" s="1"/>
  <c r="B2064" i="2"/>
  <c r="A2064" i="2" s="1"/>
  <c r="B2065" i="2"/>
  <c r="A2065" i="2" s="1"/>
  <c r="B2066" i="2"/>
  <c r="A2066" i="2" s="1"/>
  <c r="B2067" i="2"/>
  <c r="A2067" i="2" s="1"/>
  <c r="B2068" i="2"/>
  <c r="A2068" i="2" s="1"/>
  <c r="B2069" i="2"/>
  <c r="A2069" i="2" s="1"/>
  <c r="B2070" i="2"/>
  <c r="A2070" i="2" s="1"/>
  <c r="B2071" i="2"/>
  <c r="A2071" i="2" s="1"/>
  <c r="B2072" i="2"/>
  <c r="A2072" i="2" s="1"/>
  <c r="B2073" i="2"/>
  <c r="A2073" i="2" s="1"/>
  <c r="B2074" i="2"/>
  <c r="A2074" i="2" s="1"/>
  <c r="B2075" i="2"/>
  <c r="A2075" i="2" s="1"/>
  <c r="B2076" i="2"/>
  <c r="A2076" i="2" s="1"/>
  <c r="B2077" i="2"/>
  <c r="A2077" i="2" s="1"/>
  <c r="B2078" i="2"/>
  <c r="A2078" i="2" s="1"/>
  <c r="B2079" i="2"/>
  <c r="A2079" i="2" s="1"/>
  <c r="B2080" i="2"/>
  <c r="A2080" i="2" s="1"/>
  <c r="B2081" i="2"/>
  <c r="A2081" i="2" s="1"/>
  <c r="B2082" i="2"/>
  <c r="A2082" i="2" s="1"/>
  <c r="B2083" i="2"/>
  <c r="A2083" i="2" s="1"/>
  <c r="B2084" i="2"/>
  <c r="A2084" i="2" s="1"/>
  <c r="B2085" i="2"/>
  <c r="A2085" i="2" s="1"/>
  <c r="B2086" i="2"/>
  <c r="A2086" i="2" s="1"/>
  <c r="B2087" i="2"/>
  <c r="A2087" i="2" s="1"/>
  <c r="B2088" i="2"/>
  <c r="A2088" i="2" s="1"/>
  <c r="B2089" i="2"/>
  <c r="A2089" i="2" s="1"/>
  <c r="B2090" i="2"/>
  <c r="A2090" i="2" s="1"/>
  <c r="B2091" i="2"/>
  <c r="A2091" i="2" s="1"/>
  <c r="B2092" i="2"/>
  <c r="A2092" i="2" s="1"/>
  <c r="B2093" i="2"/>
  <c r="A2093" i="2" s="1"/>
  <c r="B2094" i="2"/>
  <c r="A2094" i="2" s="1"/>
  <c r="B2095" i="2"/>
  <c r="A2095" i="2" s="1"/>
  <c r="B2096" i="2"/>
  <c r="A2096" i="2" s="1"/>
  <c r="B2097" i="2"/>
  <c r="A2097" i="2" s="1"/>
  <c r="B2098" i="2"/>
  <c r="A2098" i="2" s="1"/>
  <c r="B2099" i="2"/>
  <c r="A2099" i="2" s="1"/>
  <c r="B2100" i="2"/>
  <c r="A2100" i="2" s="1"/>
  <c r="B2101" i="2"/>
  <c r="A2101" i="2" s="1"/>
  <c r="B2102" i="2"/>
  <c r="A2102" i="2" s="1"/>
  <c r="B2103" i="2"/>
  <c r="A2103" i="2" s="1"/>
  <c r="B2104" i="2"/>
  <c r="A2104" i="2" s="1"/>
  <c r="B2105" i="2"/>
  <c r="A2105" i="2" s="1"/>
  <c r="B2106" i="2"/>
  <c r="A2106" i="2" s="1"/>
  <c r="B2107" i="2"/>
  <c r="A2107" i="2" s="1"/>
  <c r="B2108" i="2"/>
  <c r="A2108" i="2" s="1"/>
  <c r="B2109" i="2"/>
  <c r="A2109" i="2" s="1"/>
  <c r="B2110" i="2"/>
  <c r="A2110" i="2" s="1"/>
  <c r="B2111" i="2"/>
  <c r="A2111" i="2" s="1"/>
  <c r="B2112" i="2"/>
  <c r="A2112" i="2" s="1"/>
  <c r="B2113" i="2"/>
  <c r="A2113" i="2" s="1"/>
  <c r="B2114" i="2"/>
  <c r="A2114" i="2" s="1"/>
  <c r="B2115" i="2"/>
  <c r="A2115" i="2" s="1"/>
  <c r="B2116" i="2"/>
  <c r="A2116" i="2" s="1"/>
  <c r="B2117" i="2"/>
  <c r="A2117" i="2" s="1"/>
  <c r="B2118" i="2"/>
  <c r="A2118" i="2" s="1"/>
  <c r="B2119" i="2"/>
  <c r="A2119" i="2" s="1"/>
  <c r="B2120" i="2"/>
  <c r="A2120" i="2" s="1"/>
  <c r="B2121" i="2"/>
  <c r="A2121" i="2" s="1"/>
  <c r="B2122" i="2"/>
  <c r="A2122" i="2" s="1"/>
  <c r="B2123" i="2"/>
  <c r="A2123" i="2" s="1"/>
  <c r="B2124" i="2"/>
  <c r="A2124" i="2" s="1"/>
  <c r="B2125" i="2"/>
  <c r="A2125" i="2" s="1"/>
  <c r="B2126" i="2"/>
  <c r="A2126" i="2" s="1"/>
  <c r="B2127" i="2"/>
  <c r="A2127" i="2" s="1"/>
  <c r="B2128" i="2"/>
  <c r="A2128" i="2" s="1"/>
  <c r="B2129" i="2"/>
  <c r="A2129" i="2" s="1"/>
  <c r="B2130" i="2"/>
  <c r="A2130" i="2" s="1"/>
  <c r="B2131" i="2"/>
  <c r="A2131" i="2" s="1"/>
  <c r="B2132" i="2"/>
  <c r="A2132" i="2" s="1"/>
  <c r="B2133" i="2"/>
  <c r="A2133" i="2" s="1"/>
  <c r="B2134" i="2"/>
  <c r="A2134" i="2" s="1"/>
  <c r="B2135" i="2"/>
  <c r="A2135" i="2" s="1"/>
  <c r="B2136" i="2"/>
  <c r="A2136" i="2" s="1"/>
  <c r="B2137" i="2"/>
  <c r="A2137" i="2" s="1"/>
  <c r="B2138" i="2"/>
  <c r="A2138" i="2" s="1"/>
  <c r="B2139" i="2"/>
  <c r="A2139" i="2" s="1"/>
  <c r="B2140" i="2"/>
  <c r="A2140" i="2" s="1"/>
  <c r="B2141" i="2"/>
  <c r="A2141" i="2" s="1"/>
  <c r="B2142" i="2"/>
  <c r="A2142" i="2" s="1"/>
  <c r="B2143" i="2"/>
  <c r="A2143" i="2" s="1"/>
  <c r="B2144" i="2"/>
  <c r="A2144" i="2" s="1"/>
  <c r="B2145" i="2"/>
  <c r="A2145" i="2" s="1"/>
  <c r="B2146" i="2"/>
  <c r="A2146" i="2" s="1"/>
  <c r="B2147" i="2"/>
  <c r="A2147" i="2" s="1"/>
  <c r="B2148" i="2"/>
  <c r="A2148" i="2" s="1"/>
  <c r="B2149" i="2"/>
  <c r="A2149" i="2" s="1"/>
  <c r="B2150" i="2"/>
  <c r="A2150" i="2" s="1"/>
  <c r="B2151" i="2"/>
  <c r="A2151" i="2" s="1"/>
  <c r="B2152" i="2"/>
  <c r="A2152" i="2" s="1"/>
  <c r="B2153" i="2"/>
  <c r="A2153" i="2" s="1"/>
  <c r="B2154" i="2"/>
  <c r="A2154" i="2" s="1"/>
  <c r="B2155" i="2"/>
  <c r="A2155" i="2" s="1"/>
  <c r="B2156" i="2"/>
  <c r="A2156" i="2" s="1"/>
  <c r="B2157" i="2"/>
  <c r="A2157" i="2" s="1"/>
  <c r="B2158" i="2"/>
  <c r="A2158" i="2" s="1"/>
  <c r="B2159" i="2"/>
  <c r="A2159" i="2" s="1"/>
  <c r="B2160" i="2"/>
  <c r="A2160" i="2" s="1"/>
  <c r="B2161" i="2"/>
  <c r="A2161" i="2" s="1"/>
  <c r="B2162" i="2"/>
  <c r="A2162" i="2" s="1"/>
  <c r="B2163" i="2"/>
  <c r="A2163" i="2" s="1"/>
  <c r="B2164" i="2"/>
  <c r="A2164" i="2" s="1"/>
  <c r="B2165" i="2"/>
  <c r="A2165" i="2" s="1"/>
  <c r="B2166" i="2"/>
  <c r="A2166" i="2" s="1"/>
  <c r="B2167" i="2"/>
  <c r="A2167" i="2" s="1"/>
  <c r="B2168" i="2"/>
  <c r="A2168" i="2" s="1"/>
  <c r="B2169" i="2"/>
  <c r="A2169" i="2" s="1"/>
  <c r="B2170" i="2"/>
  <c r="A2170" i="2" s="1"/>
  <c r="B2171" i="2"/>
  <c r="A2171" i="2" s="1"/>
  <c r="B2172" i="2"/>
  <c r="A2172" i="2" s="1"/>
  <c r="B2173" i="2"/>
  <c r="A2173" i="2" s="1"/>
  <c r="B2174" i="2"/>
  <c r="A2174" i="2" s="1"/>
  <c r="B2175" i="2"/>
  <c r="A2175" i="2" s="1"/>
  <c r="B2176" i="2"/>
  <c r="A2176" i="2" s="1"/>
  <c r="B2177" i="2"/>
  <c r="A2177" i="2" s="1"/>
  <c r="B2178" i="2"/>
  <c r="A2178" i="2" s="1"/>
  <c r="B2179" i="2"/>
  <c r="A2179" i="2" s="1"/>
  <c r="B2180" i="2"/>
  <c r="A2180" i="2" s="1"/>
  <c r="B2181" i="2"/>
  <c r="A2181" i="2" s="1"/>
  <c r="B2182" i="2"/>
  <c r="A2182" i="2" s="1"/>
  <c r="B2183" i="2"/>
  <c r="A2183" i="2" s="1"/>
  <c r="B2184" i="2"/>
  <c r="A2184" i="2" s="1"/>
  <c r="B2185" i="2"/>
  <c r="A2185" i="2" s="1"/>
  <c r="B2186" i="2"/>
  <c r="A2186" i="2" s="1"/>
  <c r="B2187" i="2"/>
  <c r="A2187" i="2" s="1"/>
  <c r="B2188" i="2"/>
  <c r="A2188" i="2" s="1"/>
  <c r="B2189" i="2"/>
  <c r="A2189" i="2" s="1"/>
  <c r="B2190" i="2"/>
  <c r="A2190" i="2" s="1"/>
  <c r="B2191" i="2"/>
  <c r="A2191" i="2" s="1"/>
  <c r="B2192" i="2"/>
  <c r="A2192" i="2" s="1"/>
  <c r="B2193" i="2"/>
  <c r="A2193" i="2" s="1"/>
  <c r="B2194" i="2"/>
  <c r="A2194" i="2" s="1"/>
  <c r="B2195" i="2"/>
  <c r="A2195" i="2" s="1"/>
  <c r="B2196" i="2"/>
  <c r="A2196" i="2" s="1"/>
  <c r="B2197" i="2"/>
  <c r="A2197" i="2" s="1"/>
  <c r="B2198" i="2"/>
  <c r="A2198" i="2" s="1"/>
  <c r="B2199" i="2"/>
  <c r="A2199" i="2" s="1"/>
  <c r="B2200" i="2"/>
  <c r="A2200" i="2" s="1"/>
  <c r="B2201" i="2"/>
  <c r="A2201" i="2" s="1"/>
  <c r="B2202" i="2"/>
  <c r="A2202" i="2" s="1"/>
  <c r="B2203" i="2"/>
  <c r="A2203" i="2" s="1"/>
  <c r="B2204" i="2"/>
  <c r="A2204" i="2" s="1"/>
  <c r="B2205" i="2"/>
  <c r="A2205" i="2" s="1"/>
  <c r="B2206" i="2"/>
  <c r="A2206" i="2" s="1"/>
  <c r="B2207" i="2"/>
  <c r="A2207" i="2" s="1"/>
  <c r="B2208" i="2"/>
  <c r="A2208" i="2" s="1"/>
  <c r="B2209" i="2"/>
  <c r="A2209" i="2" s="1"/>
  <c r="B2210" i="2"/>
  <c r="A2210" i="2" s="1"/>
  <c r="B2211" i="2"/>
  <c r="A2211" i="2" s="1"/>
  <c r="B2212" i="2"/>
  <c r="A2212" i="2" s="1"/>
  <c r="B2213" i="2"/>
  <c r="A2213" i="2" s="1"/>
  <c r="B2214" i="2"/>
  <c r="A2214" i="2" s="1"/>
  <c r="B2215" i="2"/>
  <c r="A2215" i="2" s="1"/>
  <c r="B2216" i="2"/>
  <c r="A2216" i="2" s="1"/>
  <c r="B2217" i="2"/>
  <c r="A2217" i="2" s="1"/>
  <c r="B2218" i="2"/>
  <c r="A2218" i="2" s="1"/>
  <c r="B2219" i="2"/>
  <c r="A2219" i="2" s="1"/>
  <c r="B2220" i="2"/>
  <c r="A2220" i="2" s="1"/>
  <c r="B2221" i="2"/>
  <c r="A2221" i="2" s="1"/>
  <c r="B2222" i="2"/>
  <c r="A2222" i="2" s="1"/>
  <c r="B2223" i="2"/>
  <c r="A2223" i="2" s="1"/>
  <c r="B2224" i="2"/>
  <c r="A2224" i="2" s="1"/>
  <c r="B2225" i="2"/>
  <c r="A2225" i="2" s="1"/>
  <c r="B2226" i="2"/>
  <c r="A2226" i="2" s="1"/>
  <c r="B2227" i="2"/>
  <c r="A2227" i="2" s="1"/>
  <c r="B2228" i="2"/>
  <c r="A2228" i="2" s="1"/>
  <c r="B2229" i="2"/>
  <c r="A2229" i="2" s="1"/>
  <c r="B2230" i="2"/>
  <c r="A2230" i="2" s="1"/>
  <c r="B2231" i="2"/>
  <c r="A2231" i="2" s="1"/>
  <c r="B2232" i="2"/>
  <c r="A2232" i="2" s="1"/>
  <c r="B2233" i="2"/>
  <c r="A2233" i="2" s="1"/>
  <c r="B2234" i="2"/>
  <c r="A2234" i="2" s="1"/>
  <c r="B2235" i="2"/>
  <c r="A2235" i="2" s="1"/>
  <c r="B2236" i="2"/>
  <c r="A2236" i="2" s="1"/>
  <c r="B2237" i="2"/>
  <c r="A2237" i="2" s="1"/>
  <c r="B2238" i="2"/>
  <c r="A2238" i="2" s="1"/>
  <c r="B2239" i="2"/>
  <c r="A2239" i="2" s="1"/>
  <c r="B2240" i="2"/>
  <c r="A2240" i="2" s="1"/>
  <c r="B2241" i="2"/>
  <c r="A2241" i="2" s="1"/>
  <c r="B2242" i="2"/>
  <c r="A2242" i="2" s="1"/>
  <c r="B2243" i="2"/>
  <c r="A2243" i="2" s="1"/>
  <c r="B2244" i="2"/>
  <c r="A2244" i="2" s="1"/>
  <c r="B2245" i="2"/>
  <c r="A2245" i="2" s="1"/>
  <c r="B2246" i="2"/>
  <c r="A2246" i="2" s="1"/>
  <c r="B2247" i="2"/>
  <c r="A2247" i="2" s="1"/>
  <c r="B2248" i="2"/>
  <c r="A2248" i="2" s="1"/>
  <c r="B2249" i="2"/>
  <c r="A2249" i="2" s="1"/>
  <c r="B2250" i="2"/>
  <c r="A2250" i="2" s="1"/>
  <c r="B2251" i="2"/>
  <c r="A2251" i="2" s="1"/>
  <c r="B2252" i="2"/>
  <c r="A2252" i="2" s="1"/>
  <c r="B2253" i="2"/>
  <c r="A2253" i="2" s="1"/>
  <c r="B2254" i="2"/>
  <c r="A2254" i="2" s="1"/>
  <c r="B2255" i="2"/>
  <c r="A2255" i="2" s="1"/>
  <c r="B2256" i="2"/>
  <c r="A2256" i="2" s="1"/>
  <c r="B2257" i="2"/>
  <c r="A2257" i="2" s="1"/>
  <c r="B2258" i="2"/>
  <c r="A2258" i="2" s="1"/>
  <c r="B2259" i="2"/>
  <c r="A2259" i="2" s="1"/>
  <c r="B2260" i="2"/>
  <c r="A2260" i="2" s="1"/>
  <c r="B2261" i="2"/>
  <c r="A2261" i="2" s="1"/>
  <c r="B2262" i="2"/>
  <c r="A2262" i="2" s="1"/>
  <c r="B2263" i="2"/>
  <c r="A2263" i="2" s="1"/>
  <c r="B2264" i="2"/>
  <c r="A2264" i="2" s="1"/>
  <c r="B2265" i="2"/>
  <c r="A2265" i="2" s="1"/>
  <c r="B2266" i="2"/>
  <c r="A2266" i="2" s="1"/>
  <c r="B2267" i="2"/>
  <c r="A2267" i="2" s="1"/>
  <c r="B2268" i="2"/>
  <c r="A2268" i="2" s="1"/>
  <c r="B2269" i="2"/>
  <c r="A2269" i="2" s="1"/>
  <c r="B2270" i="2"/>
  <c r="A2270" i="2" s="1"/>
  <c r="B2271" i="2"/>
  <c r="A2271" i="2" s="1"/>
  <c r="B2272" i="2"/>
  <c r="A2272" i="2" s="1"/>
  <c r="B2273" i="2"/>
  <c r="A2273" i="2" s="1"/>
  <c r="B2274" i="2"/>
  <c r="A2274" i="2" s="1"/>
  <c r="B2275" i="2"/>
  <c r="A2275" i="2" s="1"/>
  <c r="B2276" i="2"/>
  <c r="A2276" i="2" s="1"/>
  <c r="B2277" i="2"/>
  <c r="A2277" i="2" s="1"/>
  <c r="B2278" i="2"/>
  <c r="A2278" i="2" s="1"/>
  <c r="B2279" i="2"/>
  <c r="A2279" i="2" s="1"/>
  <c r="B2280" i="2"/>
  <c r="A2280" i="2" s="1"/>
  <c r="B2281" i="2"/>
  <c r="A2281" i="2" s="1"/>
  <c r="B2282" i="2"/>
  <c r="A2282" i="2" s="1"/>
  <c r="B2283" i="2"/>
  <c r="A2283" i="2" s="1"/>
  <c r="B2284" i="2"/>
  <c r="A2284" i="2" s="1"/>
  <c r="B2285" i="2"/>
  <c r="A2285" i="2" s="1"/>
  <c r="B2286" i="2"/>
  <c r="A2286" i="2" s="1"/>
  <c r="B2287" i="2"/>
  <c r="A2287" i="2" s="1"/>
  <c r="B2288" i="2"/>
  <c r="A2288" i="2" s="1"/>
  <c r="B2289" i="2"/>
  <c r="A2289" i="2" s="1"/>
  <c r="B2290" i="2"/>
  <c r="A2290" i="2" s="1"/>
  <c r="B2291" i="2"/>
  <c r="A2291" i="2" s="1"/>
  <c r="B2292" i="2"/>
  <c r="A2292" i="2" s="1"/>
  <c r="B2293" i="2"/>
  <c r="A2293" i="2" s="1"/>
  <c r="B2294" i="2"/>
  <c r="A2294" i="2" s="1"/>
  <c r="B2295" i="2"/>
  <c r="A2295" i="2" s="1"/>
  <c r="B2296" i="2"/>
  <c r="A2296" i="2" s="1"/>
  <c r="B2297" i="2"/>
  <c r="A2297" i="2" s="1"/>
  <c r="B2298" i="2"/>
  <c r="A2298" i="2" s="1"/>
  <c r="B2299" i="2"/>
  <c r="A2299" i="2" s="1"/>
  <c r="B2300" i="2"/>
  <c r="A2300" i="2" s="1"/>
  <c r="B2301" i="2"/>
  <c r="A2301" i="2" s="1"/>
  <c r="B2302" i="2"/>
  <c r="A2302" i="2" s="1"/>
  <c r="B2303" i="2"/>
  <c r="A2303" i="2" s="1"/>
  <c r="B2304" i="2"/>
  <c r="A2304" i="2" s="1"/>
  <c r="B2305" i="2"/>
  <c r="A2305" i="2" s="1"/>
  <c r="B2306" i="2"/>
  <c r="A2306" i="2" s="1"/>
  <c r="B2307" i="2"/>
  <c r="A2307" i="2" s="1"/>
  <c r="B2308" i="2"/>
  <c r="A2308" i="2" s="1"/>
  <c r="B2309" i="2"/>
  <c r="A2309" i="2" s="1"/>
  <c r="B2310" i="2"/>
  <c r="A2310" i="2" s="1"/>
  <c r="B2311" i="2"/>
  <c r="A2311" i="2" s="1"/>
  <c r="B2312" i="2"/>
  <c r="A2312" i="2" s="1"/>
  <c r="B2313" i="2"/>
  <c r="A2313" i="2" s="1"/>
  <c r="B2314" i="2"/>
  <c r="A2314" i="2" s="1"/>
  <c r="B2315" i="2"/>
  <c r="A2315" i="2" s="1"/>
  <c r="B2316" i="2"/>
  <c r="A2316" i="2" s="1"/>
  <c r="B2317" i="2"/>
  <c r="A2317" i="2" s="1"/>
  <c r="B2318" i="2"/>
  <c r="A2318" i="2" s="1"/>
  <c r="B2319" i="2"/>
  <c r="A2319" i="2" s="1"/>
  <c r="B2320" i="2"/>
  <c r="A2320" i="2" s="1"/>
  <c r="B2321" i="2"/>
  <c r="A2321" i="2" s="1"/>
  <c r="B2322" i="2"/>
  <c r="A2322" i="2" s="1"/>
  <c r="B2323" i="2"/>
  <c r="A2323" i="2" s="1"/>
  <c r="B2324" i="2"/>
  <c r="A2324" i="2" s="1"/>
  <c r="B2325" i="2"/>
  <c r="A2325" i="2" s="1"/>
  <c r="B2326" i="2"/>
  <c r="A2326" i="2" s="1"/>
  <c r="B2327" i="2"/>
  <c r="A2327" i="2" s="1"/>
  <c r="B2328" i="2"/>
  <c r="A2328" i="2" s="1"/>
  <c r="B2329" i="2"/>
  <c r="A2329" i="2" s="1"/>
  <c r="B2330" i="2"/>
  <c r="A2330" i="2" s="1"/>
  <c r="B2331" i="2"/>
  <c r="A2331" i="2" s="1"/>
  <c r="B2332" i="2"/>
  <c r="A2332" i="2" s="1"/>
  <c r="B2333" i="2"/>
  <c r="A2333" i="2" s="1"/>
  <c r="B2334" i="2"/>
  <c r="A2334" i="2" s="1"/>
  <c r="B2335" i="2"/>
  <c r="A2335" i="2" s="1"/>
  <c r="B2336" i="2"/>
  <c r="A2336" i="2" s="1"/>
  <c r="B2337" i="2"/>
  <c r="A2337" i="2" s="1"/>
  <c r="B2338" i="2"/>
  <c r="A2338" i="2" s="1"/>
  <c r="B2339" i="2"/>
  <c r="A2339" i="2" s="1"/>
  <c r="B2340" i="2"/>
  <c r="A2340" i="2" s="1"/>
  <c r="B2341" i="2"/>
  <c r="A2341" i="2" s="1"/>
  <c r="B2342" i="2"/>
  <c r="A2342" i="2" s="1"/>
  <c r="B2343" i="2"/>
  <c r="A2343" i="2" s="1"/>
  <c r="B2344" i="2"/>
  <c r="A2344" i="2" s="1"/>
  <c r="B2345" i="2"/>
  <c r="A2345" i="2" s="1"/>
  <c r="B2346" i="2"/>
  <c r="A2346" i="2" s="1"/>
  <c r="B2347" i="2"/>
  <c r="A2347" i="2" s="1"/>
  <c r="B2348" i="2"/>
  <c r="A2348" i="2" s="1"/>
  <c r="B2349" i="2"/>
  <c r="A2349" i="2" s="1"/>
  <c r="B2350" i="2"/>
  <c r="A2350" i="2" s="1"/>
  <c r="B2351" i="2"/>
  <c r="A2351" i="2" s="1"/>
  <c r="B2352" i="2"/>
  <c r="A2352" i="2" s="1"/>
  <c r="B2353" i="2"/>
  <c r="A2353" i="2" s="1"/>
  <c r="B2354" i="2"/>
  <c r="A2354" i="2" s="1"/>
  <c r="B2355" i="2"/>
  <c r="A2355" i="2" s="1"/>
  <c r="B2356" i="2"/>
  <c r="A2356" i="2" s="1"/>
  <c r="B2357" i="2"/>
  <c r="A2357" i="2" s="1"/>
  <c r="B2358" i="2"/>
  <c r="A2358" i="2" s="1"/>
  <c r="B2359" i="2"/>
  <c r="A2359" i="2" s="1"/>
  <c r="B2360" i="2"/>
  <c r="A2360" i="2" s="1"/>
  <c r="B2361" i="2"/>
  <c r="A2361" i="2" s="1"/>
  <c r="B2362" i="2"/>
  <c r="A2362" i="2" s="1"/>
  <c r="B2363" i="2"/>
  <c r="A2363" i="2" s="1"/>
  <c r="B2364" i="2"/>
  <c r="A2364" i="2" s="1"/>
  <c r="B2365" i="2"/>
  <c r="A2365" i="2" s="1"/>
  <c r="B2366" i="2"/>
  <c r="A2366" i="2" s="1"/>
  <c r="B2367" i="2"/>
  <c r="A2367" i="2" s="1"/>
  <c r="B2368" i="2"/>
  <c r="A2368" i="2" s="1"/>
  <c r="B2369" i="2"/>
  <c r="A2369" i="2" s="1"/>
  <c r="B2370" i="2"/>
  <c r="A2370" i="2" s="1"/>
  <c r="B2371" i="2"/>
  <c r="A2371" i="2" s="1"/>
  <c r="B2372" i="2"/>
  <c r="A2372" i="2" s="1"/>
  <c r="B2373" i="2"/>
  <c r="A2373" i="2" s="1"/>
  <c r="B2374" i="2"/>
  <c r="A2374" i="2" s="1"/>
  <c r="B2375" i="2"/>
  <c r="A2375" i="2" s="1"/>
  <c r="B2376" i="2"/>
  <c r="A2376" i="2" s="1"/>
  <c r="B2377" i="2"/>
  <c r="A2377" i="2" s="1"/>
  <c r="B2378" i="2"/>
  <c r="A2378" i="2" s="1"/>
  <c r="B2379" i="2"/>
  <c r="A2379" i="2" s="1"/>
  <c r="B2380" i="2"/>
  <c r="A2380" i="2" s="1"/>
  <c r="B2381" i="2"/>
  <c r="A2381" i="2" s="1"/>
  <c r="B2382" i="2"/>
  <c r="A2382" i="2" s="1"/>
  <c r="B2383" i="2"/>
  <c r="A2383" i="2" s="1"/>
  <c r="B2384" i="2"/>
  <c r="A2384" i="2" s="1"/>
  <c r="B2385" i="2"/>
  <c r="A2385" i="2" s="1"/>
  <c r="B2386" i="2"/>
  <c r="A2386" i="2" s="1"/>
  <c r="B2387" i="2"/>
  <c r="A2387" i="2" s="1"/>
  <c r="B2388" i="2"/>
  <c r="A2388" i="2" s="1"/>
  <c r="B2389" i="2"/>
  <c r="A2389" i="2" s="1"/>
  <c r="B2390" i="2"/>
  <c r="A2390" i="2" s="1"/>
  <c r="B2391" i="2"/>
  <c r="A2391" i="2" s="1"/>
  <c r="B2392" i="2"/>
  <c r="A2392" i="2" s="1"/>
  <c r="B2393" i="2"/>
  <c r="A2393" i="2" s="1"/>
  <c r="B2394" i="2"/>
  <c r="A2394" i="2" s="1"/>
  <c r="B2395" i="2"/>
  <c r="A2395" i="2" s="1"/>
  <c r="B2396" i="2"/>
  <c r="A2396" i="2" s="1"/>
  <c r="B2397" i="2"/>
  <c r="A2397" i="2" s="1"/>
  <c r="B2398" i="2"/>
  <c r="A2398" i="2" s="1"/>
  <c r="B2399" i="2"/>
  <c r="A2399" i="2" s="1"/>
  <c r="B2400" i="2"/>
  <c r="A2400" i="2" s="1"/>
  <c r="B2401" i="2"/>
  <c r="A2401" i="2" s="1"/>
  <c r="B2402" i="2"/>
  <c r="A2402" i="2" s="1"/>
  <c r="B2403" i="2"/>
  <c r="A2403" i="2" s="1"/>
  <c r="B2404" i="2"/>
  <c r="A2404" i="2" s="1"/>
  <c r="B2405" i="2"/>
  <c r="A2405" i="2" s="1"/>
  <c r="B2406" i="2"/>
  <c r="A2406" i="2" s="1"/>
  <c r="B2407" i="2"/>
  <c r="A2407" i="2" s="1"/>
  <c r="B2408" i="2"/>
  <c r="A2408" i="2" s="1"/>
  <c r="B2409" i="2"/>
  <c r="A2409" i="2" s="1"/>
  <c r="B2410" i="2"/>
  <c r="A2410" i="2" s="1"/>
  <c r="B2411" i="2"/>
  <c r="A2411" i="2" s="1"/>
  <c r="B2412" i="2"/>
  <c r="A2412" i="2" s="1"/>
  <c r="B2413" i="2"/>
  <c r="A2413" i="2" s="1"/>
  <c r="B2414" i="2"/>
  <c r="A2414" i="2" s="1"/>
  <c r="B2415" i="2"/>
  <c r="A2415" i="2" s="1"/>
  <c r="B2416" i="2"/>
  <c r="A2416" i="2" s="1"/>
  <c r="B2417" i="2"/>
  <c r="A2417" i="2" s="1"/>
  <c r="B2418" i="2"/>
  <c r="A2418" i="2" s="1"/>
  <c r="B2419" i="2"/>
  <c r="A2419" i="2" s="1"/>
  <c r="B2420" i="2"/>
  <c r="A2420" i="2" s="1"/>
  <c r="B2421" i="2"/>
  <c r="A2421" i="2" s="1"/>
  <c r="B2422" i="2"/>
  <c r="A2422" i="2" s="1"/>
  <c r="B2423" i="2"/>
  <c r="A2423" i="2" s="1"/>
  <c r="B2424" i="2"/>
  <c r="A2424" i="2" s="1"/>
  <c r="B2425" i="2"/>
  <c r="A2425" i="2" s="1"/>
  <c r="B2426" i="2"/>
  <c r="A2426" i="2" s="1"/>
  <c r="B2427" i="2"/>
  <c r="A2427" i="2" s="1"/>
  <c r="B2428" i="2"/>
  <c r="A2428" i="2" s="1"/>
  <c r="B2429" i="2"/>
  <c r="A2429" i="2" s="1"/>
  <c r="B2430" i="2"/>
  <c r="A2430" i="2" s="1"/>
  <c r="B2431" i="2"/>
  <c r="A2431" i="2" s="1"/>
  <c r="B2432" i="2"/>
  <c r="A2432" i="2" s="1"/>
  <c r="B2433" i="2"/>
  <c r="A2433" i="2" s="1"/>
  <c r="B2434" i="2"/>
  <c r="A2434" i="2" s="1"/>
  <c r="B2435" i="2"/>
  <c r="A2435" i="2" s="1"/>
  <c r="B2436" i="2"/>
  <c r="A2436" i="2" s="1"/>
  <c r="B2437" i="2"/>
  <c r="A2437" i="2" s="1"/>
  <c r="B2438" i="2"/>
  <c r="A2438" i="2" s="1"/>
  <c r="B2439" i="2"/>
  <c r="A2439" i="2" s="1"/>
  <c r="B2440" i="2"/>
  <c r="A2440" i="2" s="1"/>
  <c r="B2441" i="2"/>
  <c r="A2441" i="2" s="1"/>
  <c r="B2442" i="2"/>
  <c r="A2442" i="2" s="1"/>
  <c r="B2443" i="2"/>
  <c r="A2443" i="2" s="1"/>
  <c r="B2444" i="2"/>
  <c r="A2444" i="2" s="1"/>
  <c r="B2445" i="2"/>
  <c r="A2445" i="2" s="1"/>
  <c r="B2446" i="2"/>
  <c r="A2446" i="2" s="1"/>
  <c r="B2447" i="2"/>
  <c r="A2447" i="2" s="1"/>
  <c r="B2448" i="2"/>
  <c r="A2448" i="2" s="1"/>
  <c r="B2449" i="2"/>
  <c r="A2449" i="2" s="1"/>
  <c r="B2450" i="2"/>
  <c r="A2450" i="2" s="1"/>
  <c r="B2451" i="2"/>
  <c r="A2451" i="2" s="1"/>
  <c r="B2452" i="2"/>
  <c r="A2452" i="2" s="1"/>
  <c r="B2453" i="2"/>
  <c r="A2453" i="2" s="1"/>
  <c r="B2454" i="2"/>
  <c r="A2454" i="2" s="1"/>
  <c r="B2455" i="2"/>
  <c r="A2455" i="2" s="1"/>
  <c r="B2456" i="2"/>
  <c r="A2456" i="2" s="1"/>
  <c r="B2457" i="2"/>
  <c r="A2457" i="2" s="1"/>
  <c r="B2458" i="2"/>
  <c r="A2458" i="2" s="1"/>
  <c r="B2459" i="2"/>
  <c r="A2459" i="2" s="1"/>
  <c r="B2460" i="2"/>
  <c r="A2460" i="2" s="1"/>
  <c r="B2461" i="2"/>
  <c r="A2461" i="2" s="1"/>
  <c r="B2462" i="2"/>
  <c r="A2462" i="2" s="1"/>
  <c r="B2463" i="2"/>
  <c r="A2463" i="2" s="1"/>
  <c r="B2464" i="2"/>
  <c r="A2464" i="2" s="1"/>
  <c r="B2465" i="2"/>
  <c r="A2465" i="2" s="1"/>
  <c r="B2466" i="2"/>
  <c r="A2466" i="2" s="1"/>
  <c r="B2467" i="2"/>
  <c r="A2467" i="2" s="1"/>
  <c r="B2468" i="2"/>
  <c r="A2468" i="2" s="1"/>
  <c r="B2469" i="2"/>
  <c r="A2469" i="2" s="1"/>
  <c r="B2470" i="2"/>
  <c r="A2470" i="2" s="1"/>
  <c r="B2471" i="2"/>
  <c r="A2471" i="2" s="1"/>
  <c r="B2472" i="2"/>
  <c r="A2472" i="2" s="1"/>
  <c r="B2473" i="2"/>
  <c r="A2473" i="2" s="1"/>
  <c r="B2474" i="2"/>
  <c r="A2474" i="2" s="1"/>
  <c r="B2475" i="2"/>
  <c r="A2475" i="2" s="1"/>
  <c r="B2476" i="2"/>
  <c r="A2476" i="2" s="1"/>
  <c r="B2477" i="2"/>
  <c r="A2477" i="2" s="1"/>
  <c r="B2478" i="2"/>
  <c r="A2478" i="2" s="1"/>
  <c r="B2479" i="2"/>
  <c r="A2479" i="2" s="1"/>
  <c r="B2480" i="2"/>
  <c r="A2480" i="2" s="1"/>
  <c r="B2481" i="2"/>
  <c r="A2481" i="2" s="1"/>
  <c r="B2482" i="2"/>
  <c r="A2482" i="2" s="1"/>
  <c r="B2483" i="2"/>
  <c r="A2483" i="2" s="1"/>
  <c r="B2484" i="2"/>
  <c r="A2484" i="2" s="1"/>
  <c r="B2485" i="2"/>
  <c r="A2485" i="2" s="1"/>
  <c r="B2486" i="2"/>
  <c r="A2486" i="2" s="1"/>
  <c r="B2487" i="2"/>
  <c r="A2487" i="2" s="1"/>
  <c r="B2488" i="2"/>
  <c r="A2488" i="2" s="1"/>
  <c r="B2489" i="2"/>
  <c r="A2489" i="2" s="1"/>
  <c r="B2490" i="2"/>
  <c r="A2490" i="2" s="1"/>
  <c r="B2491" i="2"/>
  <c r="A2491" i="2" s="1"/>
  <c r="B2492" i="2"/>
  <c r="A2492" i="2" s="1"/>
  <c r="B2493" i="2"/>
  <c r="A2493" i="2" s="1"/>
  <c r="B2494" i="2"/>
  <c r="A2494" i="2" s="1"/>
  <c r="B2495" i="2"/>
  <c r="A2495" i="2" s="1"/>
  <c r="B2496" i="2"/>
  <c r="A2496" i="2" s="1"/>
  <c r="B2497" i="2"/>
  <c r="A2497" i="2" s="1"/>
  <c r="B2498" i="2"/>
  <c r="A2498" i="2" s="1"/>
  <c r="B2499" i="2"/>
  <c r="A2499" i="2" s="1"/>
  <c r="B2500" i="2"/>
  <c r="A2500" i="2" s="1"/>
  <c r="B2501" i="2"/>
  <c r="A2501" i="2" s="1"/>
  <c r="B2502" i="2"/>
  <c r="A2502" i="2" s="1"/>
  <c r="B2503" i="2"/>
  <c r="A2503" i="2" s="1"/>
  <c r="B2504" i="2"/>
  <c r="A2504" i="2" s="1"/>
  <c r="B2505" i="2"/>
  <c r="A2505" i="2" s="1"/>
  <c r="B2506" i="2"/>
  <c r="A2506" i="2" s="1"/>
  <c r="B2507" i="2"/>
  <c r="A2507" i="2" s="1"/>
  <c r="B2508" i="2"/>
  <c r="A2508" i="2" s="1"/>
  <c r="B2509" i="2"/>
  <c r="A2509" i="2" s="1"/>
  <c r="B2510" i="2"/>
  <c r="A2510" i="2" s="1"/>
  <c r="B2511" i="2"/>
  <c r="A2511" i="2" s="1"/>
  <c r="B2512" i="2"/>
  <c r="A2512" i="2" s="1"/>
  <c r="B2513" i="2"/>
  <c r="A2513" i="2" s="1"/>
  <c r="B2514" i="2"/>
  <c r="A2514" i="2" s="1"/>
  <c r="B2515" i="2"/>
  <c r="A2515" i="2" s="1"/>
  <c r="B2516" i="2"/>
  <c r="A2516" i="2" s="1"/>
  <c r="B2517" i="2"/>
  <c r="A2517" i="2" s="1"/>
  <c r="B2518" i="2"/>
  <c r="A2518" i="2" s="1"/>
  <c r="B2519" i="2"/>
  <c r="A2519" i="2" s="1"/>
  <c r="B2520" i="2"/>
  <c r="A2520" i="2" s="1"/>
  <c r="B2521" i="2"/>
  <c r="A2521" i="2" s="1"/>
  <c r="B2522" i="2"/>
  <c r="A2522" i="2" s="1"/>
  <c r="B2523" i="2"/>
  <c r="A2523" i="2" s="1"/>
  <c r="B2524" i="2"/>
  <c r="A2524" i="2" s="1"/>
  <c r="B2525" i="2"/>
  <c r="A2525" i="2" s="1"/>
  <c r="B2526" i="2"/>
  <c r="A2526" i="2" s="1"/>
  <c r="B2527" i="2"/>
  <c r="A2527" i="2" s="1"/>
  <c r="B2528" i="2"/>
  <c r="A2528" i="2" s="1"/>
  <c r="B2529" i="2"/>
  <c r="A2529" i="2" s="1"/>
  <c r="B2530" i="2"/>
  <c r="A2530" i="2" s="1"/>
  <c r="B2531" i="2"/>
  <c r="A2531" i="2" s="1"/>
  <c r="B2532" i="2"/>
  <c r="A2532" i="2" s="1"/>
  <c r="B2533" i="2"/>
  <c r="A2533" i="2" s="1"/>
  <c r="B2534" i="2"/>
  <c r="A2534" i="2" s="1"/>
  <c r="B2535" i="2"/>
  <c r="A2535" i="2" s="1"/>
  <c r="B2536" i="2"/>
  <c r="A2536" i="2" s="1"/>
  <c r="B2537" i="2"/>
  <c r="A2537" i="2" s="1"/>
  <c r="B2538" i="2"/>
  <c r="A2538" i="2" s="1"/>
  <c r="B2539" i="2"/>
  <c r="A2539" i="2" s="1"/>
  <c r="B2540" i="2"/>
  <c r="A2540" i="2" s="1"/>
  <c r="B2541" i="2"/>
  <c r="A2541" i="2" s="1"/>
  <c r="B2542" i="2"/>
  <c r="A2542" i="2" s="1"/>
  <c r="B2543" i="2"/>
  <c r="A2543" i="2" s="1"/>
  <c r="B2544" i="2"/>
  <c r="A2544" i="2" s="1"/>
  <c r="B2545" i="2"/>
  <c r="A2545" i="2" s="1"/>
  <c r="B2546" i="2"/>
  <c r="A2546" i="2" s="1"/>
  <c r="B2547" i="2"/>
  <c r="A2547" i="2" s="1"/>
  <c r="B2548" i="2"/>
  <c r="A2548" i="2" s="1"/>
  <c r="B2549" i="2"/>
  <c r="A2549" i="2" s="1"/>
  <c r="B2550" i="2"/>
  <c r="A2550" i="2" s="1"/>
  <c r="B2551" i="2"/>
  <c r="A2551" i="2" s="1"/>
  <c r="B2552" i="2"/>
  <c r="A2552" i="2" s="1"/>
  <c r="B2553" i="2"/>
  <c r="A2553" i="2" s="1"/>
  <c r="B2554" i="2"/>
  <c r="A2554" i="2" s="1"/>
  <c r="B2555" i="2"/>
  <c r="A2555" i="2" s="1"/>
  <c r="B2556" i="2"/>
  <c r="A2556" i="2" s="1"/>
  <c r="B2557" i="2"/>
  <c r="A2557" i="2" s="1"/>
  <c r="B2558" i="2"/>
  <c r="A2558" i="2" s="1"/>
  <c r="B2559" i="2"/>
  <c r="A2559" i="2" s="1"/>
  <c r="B2560" i="2"/>
  <c r="A2560" i="2" s="1"/>
  <c r="B2561" i="2"/>
  <c r="A2561" i="2" s="1"/>
  <c r="B2562" i="2"/>
  <c r="A2562" i="2" s="1"/>
  <c r="B2563" i="2"/>
  <c r="A2563" i="2" s="1"/>
  <c r="B2564" i="2"/>
  <c r="A2564" i="2" s="1"/>
  <c r="B2565" i="2"/>
  <c r="A2565" i="2" s="1"/>
  <c r="B2566" i="2"/>
  <c r="A2566" i="2" s="1"/>
  <c r="B2567" i="2"/>
  <c r="A2567" i="2" s="1"/>
  <c r="B2568" i="2"/>
  <c r="A2568" i="2" s="1"/>
  <c r="B2569" i="2"/>
  <c r="A2569" i="2" s="1"/>
  <c r="B2570" i="2"/>
  <c r="A2570" i="2" s="1"/>
  <c r="B2571" i="2"/>
  <c r="A2571" i="2" s="1"/>
  <c r="B2572" i="2"/>
  <c r="A2572" i="2" s="1"/>
  <c r="B2573" i="2"/>
  <c r="A2573" i="2" s="1"/>
  <c r="B2574" i="2"/>
  <c r="A2574" i="2" s="1"/>
  <c r="B2575" i="2"/>
  <c r="A2575" i="2" s="1"/>
  <c r="B2576" i="2"/>
  <c r="A2576" i="2" s="1"/>
  <c r="B2577" i="2"/>
  <c r="A2577" i="2" s="1"/>
  <c r="B2578" i="2"/>
  <c r="A2578" i="2" s="1"/>
  <c r="B2579" i="2"/>
  <c r="A2579" i="2" s="1"/>
  <c r="B2580" i="2"/>
  <c r="A2580" i="2" s="1"/>
  <c r="B2581" i="2"/>
  <c r="A2581" i="2" s="1"/>
  <c r="B2582" i="2"/>
  <c r="A2582" i="2" s="1"/>
  <c r="B2583" i="2"/>
  <c r="A2583" i="2" s="1"/>
  <c r="B2584" i="2"/>
  <c r="A2584" i="2" s="1"/>
  <c r="B2585" i="2"/>
  <c r="A2585" i="2" s="1"/>
  <c r="B2586" i="2"/>
  <c r="A2586" i="2" s="1"/>
  <c r="B2587" i="2"/>
  <c r="A2587" i="2" s="1"/>
  <c r="B2588" i="2"/>
  <c r="A2588" i="2" s="1"/>
  <c r="B2589" i="2"/>
  <c r="A2589" i="2" s="1"/>
  <c r="B2590" i="2"/>
  <c r="A2590" i="2" s="1"/>
  <c r="B2591" i="2"/>
  <c r="A2591" i="2" s="1"/>
  <c r="B2592" i="2"/>
  <c r="A2592" i="2" s="1"/>
  <c r="B2593" i="2"/>
  <c r="A2593" i="2" s="1"/>
  <c r="B2594" i="2"/>
  <c r="A2594" i="2" s="1"/>
  <c r="B2595" i="2"/>
  <c r="A2595" i="2" s="1"/>
  <c r="B2596" i="2"/>
  <c r="A2596" i="2" s="1"/>
  <c r="B2597" i="2"/>
  <c r="A2597" i="2" s="1"/>
  <c r="B2598" i="2"/>
  <c r="A2598" i="2" s="1"/>
  <c r="B2599" i="2"/>
  <c r="A2599" i="2" s="1"/>
  <c r="B2600" i="2"/>
  <c r="A2600" i="2" s="1"/>
  <c r="B2601" i="2"/>
  <c r="A2601" i="2" s="1"/>
  <c r="B2602" i="2"/>
  <c r="A2602" i="2" s="1"/>
  <c r="B2603" i="2"/>
  <c r="A2603" i="2" s="1"/>
  <c r="B2604" i="2"/>
  <c r="A2604" i="2" s="1"/>
  <c r="B2605" i="2"/>
  <c r="A2605" i="2" s="1"/>
  <c r="B2606" i="2"/>
  <c r="A2606" i="2" s="1"/>
  <c r="B2607" i="2"/>
  <c r="A2607" i="2" s="1"/>
  <c r="B2608" i="2"/>
  <c r="A2608" i="2" s="1"/>
  <c r="B2609" i="2"/>
  <c r="A2609" i="2" s="1"/>
  <c r="B2610" i="2"/>
  <c r="A2610" i="2" s="1"/>
  <c r="B2611" i="2"/>
  <c r="A2611" i="2" s="1"/>
  <c r="B2612" i="2"/>
  <c r="A2612" i="2" s="1"/>
  <c r="B2613" i="2"/>
  <c r="A2613" i="2" s="1"/>
  <c r="B2614" i="2"/>
  <c r="A2614" i="2" s="1"/>
  <c r="B2615" i="2"/>
  <c r="A2615" i="2" s="1"/>
  <c r="B2616" i="2"/>
  <c r="A2616" i="2" s="1"/>
  <c r="B2617" i="2"/>
  <c r="A2617" i="2" s="1"/>
  <c r="B2618" i="2"/>
  <c r="A2618" i="2" s="1"/>
  <c r="B2619" i="2"/>
  <c r="A2619" i="2" s="1"/>
  <c r="B2620" i="2"/>
  <c r="A2620" i="2" s="1"/>
  <c r="B2621" i="2"/>
  <c r="A2621" i="2" s="1"/>
  <c r="B2622" i="2"/>
  <c r="A2622" i="2" s="1"/>
  <c r="B2623" i="2"/>
  <c r="A2623" i="2" s="1"/>
  <c r="B2624" i="2"/>
  <c r="A2624" i="2" s="1"/>
  <c r="B2625" i="2"/>
  <c r="A2625" i="2" s="1"/>
  <c r="B2626" i="2"/>
  <c r="A2626" i="2" s="1"/>
  <c r="B2627" i="2"/>
  <c r="A2627" i="2" s="1"/>
  <c r="B2628" i="2"/>
  <c r="A2628" i="2" s="1"/>
  <c r="B2629" i="2"/>
  <c r="A2629" i="2" s="1"/>
  <c r="B2630" i="2"/>
  <c r="A2630" i="2" s="1"/>
  <c r="B2631" i="2"/>
  <c r="A2631" i="2" s="1"/>
  <c r="B2632" i="2"/>
  <c r="A2632" i="2" s="1"/>
  <c r="B2633" i="2"/>
  <c r="A2633" i="2" s="1"/>
  <c r="B2634" i="2"/>
  <c r="A2634" i="2" s="1"/>
  <c r="B2635" i="2"/>
  <c r="A2635" i="2" s="1"/>
  <c r="B2636" i="2"/>
  <c r="A2636" i="2" s="1"/>
  <c r="B2637" i="2"/>
  <c r="A2637" i="2" s="1"/>
  <c r="B2638" i="2"/>
  <c r="A2638" i="2" s="1"/>
  <c r="B2639" i="2"/>
  <c r="A2639" i="2" s="1"/>
  <c r="B2640" i="2"/>
  <c r="A2640" i="2" s="1"/>
  <c r="B2641" i="2"/>
  <c r="A2641" i="2" s="1"/>
  <c r="B2642" i="2"/>
  <c r="A2642" i="2" s="1"/>
  <c r="B2643" i="2"/>
  <c r="A2643" i="2" s="1"/>
  <c r="B2644" i="2"/>
  <c r="A2644" i="2" s="1"/>
  <c r="B2645" i="2"/>
  <c r="A2645" i="2" s="1"/>
  <c r="B2646" i="2"/>
  <c r="A2646" i="2" s="1"/>
  <c r="B2647" i="2"/>
  <c r="A2647" i="2" s="1"/>
  <c r="B2648" i="2"/>
  <c r="A2648" i="2" s="1"/>
  <c r="B2649" i="2"/>
  <c r="A2649" i="2" s="1"/>
  <c r="B2650" i="2"/>
  <c r="A2650" i="2" s="1"/>
  <c r="B2651" i="2"/>
  <c r="A2651" i="2" s="1"/>
  <c r="B2652" i="2"/>
  <c r="A2652" i="2" s="1"/>
  <c r="B2653" i="2"/>
  <c r="A2653" i="2" s="1"/>
  <c r="B2654" i="2"/>
  <c r="A2654" i="2" s="1"/>
  <c r="B2655" i="2"/>
  <c r="A2655" i="2" s="1"/>
  <c r="B2656" i="2"/>
  <c r="A2656" i="2" s="1"/>
  <c r="B2657" i="2"/>
  <c r="A2657" i="2" s="1"/>
  <c r="B2658" i="2"/>
  <c r="A2658" i="2" s="1"/>
  <c r="B2659" i="2"/>
  <c r="A2659" i="2" s="1"/>
  <c r="B2660" i="2"/>
  <c r="A2660" i="2" s="1"/>
  <c r="B2661" i="2"/>
  <c r="A2661" i="2" s="1"/>
  <c r="B2662" i="2"/>
  <c r="A2662" i="2" s="1"/>
  <c r="B2663" i="2"/>
  <c r="A2663" i="2" s="1"/>
  <c r="B2664" i="2"/>
  <c r="A2664" i="2" s="1"/>
  <c r="B2665" i="2"/>
  <c r="A2665" i="2" s="1"/>
  <c r="B2666" i="2"/>
  <c r="A2666" i="2" s="1"/>
  <c r="B2667" i="2"/>
  <c r="A2667" i="2" s="1"/>
  <c r="B2668" i="2"/>
  <c r="A2668" i="2" s="1"/>
  <c r="B2669" i="2"/>
  <c r="A2669" i="2" s="1"/>
  <c r="B2670" i="2"/>
  <c r="A2670" i="2" s="1"/>
  <c r="B2671" i="2"/>
  <c r="A2671" i="2" s="1"/>
  <c r="B2672" i="2"/>
  <c r="A2672" i="2" s="1"/>
  <c r="B2673" i="2"/>
  <c r="A2673" i="2" s="1"/>
  <c r="B2674" i="2"/>
  <c r="A2674" i="2" s="1"/>
  <c r="B2675" i="2"/>
  <c r="A2675" i="2" s="1"/>
  <c r="B2676" i="2"/>
  <c r="A2676" i="2" s="1"/>
  <c r="B2677" i="2"/>
  <c r="A2677" i="2" s="1"/>
  <c r="B2678" i="2"/>
  <c r="A2678" i="2" s="1"/>
  <c r="B2679" i="2"/>
  <c r="A2679" i="2" s="1"/>
  <c r="B2680" i="2"/>
  <c r="A2680" i="2" s="1"/>
  <c r="B2681" i="2"/>
  <c r="A2681" i="2" s="1"/>
  <c r="B2682" i="2"/>
  <c r="A2682" i="2" s="1"/>
  <c r="B2683" i="2"/>
  <c r="A2683" i="2" s="1"/>
  <c r="B2684" i="2"/>
  <c r="A2684" i="2" s="1"/>
  <c r="B2685" i="2"/>
  <c r="A2685" i="2" s="1"/>
  <c r="B2686" i="2"/>
  <c r="A2686" i="2" s="1"/>
  <c r="B2687" i="2"/>
  <c r="A2687" i="2" s="1"/>
  <c r="B2688" i="2"/>
  <c r="A2688" i="2" s="1"/>
  <c r="B2689" i="2"/>
  <c r="A2689" i="2" s="1"/>
  <c r="B2690" i="2"/>
  <c r="A2690" i="2" s="1"/>
  <c r="B2691" i="2"/>
  <c r="A2691" i="2" s="1"/>
  <c r="B2692" i="2"/>
  <c r="A2692" i="2" s="1"/>
  <c r="B2693" i="2"/>
  <c r="A2693" i="2" s="1"/>
  <c r="B2694" i="2"/>
  <c r="A2694" i="2" s="1"/>
  <c r="B2695" i="2"/>
  <c r="A2695" i="2" s="1"/>
  <c r="B2696" i="2"/>
  <c r="A2696" i="2" s="1"/>
  <c r="B2697" i="2"/>
  <c r="A2697" i="2" s="1"/>
  <c r="B2698" i="2"/>
  <c r="A2698" i="2" s="1"/>
  <c r="B2699" i="2"/>
  <c r="A2699" i="2" s="1"/>
  <c r="B2700" i="2"/>
  <c r="A2700" i="2" s="1"/>
  <c r="B2701" i="2"/>
  <c r="A2701" i="2" s="1"/>
  <c r="B2702" i="2"/>
  <c r="A2702" i="2" s="1"/>
  <c r="B2703" i="2"/>
  <c r="A2703" i="2" s="1"/>
  <c r="B2704" i="2"/>
  <c r="A2704" i="2" s="1"/>
  <c r="B2705" i="2"/>
  <c r="A2705" i="2" s="1"/>
  <c r="B2706" i="2"/>
  <c r="A2706" i="2" s="1"/>
  <c r="B2707" i="2"/>
  <c r="A2707" i="2" s="1"/>
  <c r="B2708" i="2"/>
  <c r="A2708" i="2" s="1"/>
  <c r="B2709" i="2"/>
  <c r="A2709" i="2" s="1"/>
  <c r="B2710" i="2"/>
  <c r="A2710" i="2" s="1"/>
  <c r="B2711" i="2"/>
  <c r="A2711" i="2" s="1"/>
  <c r="B2712" i="2"/>
  <c r="A2712" i="2" s="1"/>
  <c r="B2713" i="2"/>
  <c r="A2713" i="2" s="1"/>
  <c r="B2714" i="2"/>
  <c r="A2714" i="2" s="1"/>
  <c r="B2715" i="2"/>
  <c r="A2715" i="2" s="1"/>
  <c r="B2716" i="2"/>
  <c r="A2716" i="2" s="1"/>
  <c r="B2717" i="2"/>
  <c r="A2717" i="2" s="1"/>
  <c r="B2718" i="2"/>
  <c r="A2718" i="2" s="1"/>
  <c r="B2719" i="2"/>
  <c r="A2719" i="2" s="1"/>
  <c r="B2720" i="2"/>
  <c r="A2720" i="2" s="1"/>
  <c r="B2721" i="2"/>
  <c r="A2721" i="2" s="1"/>
  <c r="B2722" i="2"/>
  <c r="A2722" i="2" s="1"/>
  <c r="B2723" i="2"/>
  <c r="A2723" i="2" s="1"/>
  <c r="B2724" i="2"/>
  <c r="A2724" i="2" s="1"/>
  <c r="B2725" i="2"/>
  <c r="A2725" i="2" s="1"/>
  <c r="B2726" i="2"/>
  <c r="A2726" i="2" s="1"/>
  <c r="B2727" i="2"/>
  <c r="A2727" i="2" s="1"/>
  <c r="B2728" i="2"/>
  <c r="A2728" i="2" s="1"/>
  <c r="B2729" i="2"/>
  <c r="A2729" i="2" s="1"/>
  <c r="B2730" i="2"/>
  <c r="A2730" i="2" s="1"/>
  <c r="B2731" i="2"/>
  <c r="A2731" i="2" s="1"/>
  <c r="B2732" i="2"/>
  <c r="A2732" i="2" s="1"/>
  <c r="B2733" i="2"/>
  <c r="A2733" i="2" s="1"/>
  <c r="B2734" i="2"/>
  <c r="A2734" i="2" s="1"/>
  <c r="B2735" i="2"/>
  <c r="A2735" i="2" s="1"/>
  <c r="B2736" i="2"/>
  <c r="A2736" i="2" s="1"/>
  <c r="B2737" i="2"/>
  <c r="A2737" i="2" s="1"/>
  <c r="B2738" i="2"/>
  <c r="A2738" i="2" s="1"/>
  <c r="B2739" i="2"/>
  <c r="A2739" i="2" s="1"/>
  <c r="B2740" i="2"/>
  <c r="A2740" i="2" s="1"/>
  <c r="B2741" i="2"/>
  <c r="A2741" i="2" s="1"/>
  <c r="B2742" i="2"/>
  <c r="A2742" i="2" s="1"/>
  <c r="B2743" i="2"/>
  <c r="A2743" i="2" s="1"/>
  <c r="B2744" i="2"/>
  <c r="A2744" i="2" s="1"/>
  <c r="B2745" i="2"/>
  <c r="A2745" i="2" s="1"/>
  <c r="B2746" i="2"/>
  <c r="A2746" i="2" s="1"/>
  <c r="B2747" i="2"/>
  <c r="A2747" i="2" s="1"/>
  <c r="B2748" i="2"/>
  <c r="A2748" i="2" s="1"/>
  <c r="B2749" i="2"/>
  <c r="A2749" i="2" s="1"/>
  <c r="B2750" i="2"/>
  <c r="A2750" i="2" s="1"/>
  <c r="B2751" i="2"/>
  <c r="A2751" i="2" s="1"/>
  <c r="B2752" i="2"/>
  <c r="A2752" i="2" s="1"/>
  <c r="B2753" i="2"/>
  <c r="A2753" i="2" s="1"/>
  <c r="B2754" i="2"/>
  <c r="A2754" i="2" s="1"/>
  <c r="B2755" i="2"/>
  <c r="A2755" i="2" s="1"/>
  <c r="B2756" i="2"/>
  <c r="A2756" i="2" s="1"/>
  <c r="B2757" i="2"/>
  <c r="A2757" i="2" s="1"/>
  <c r="B2758" i="2"/>
  <c r="A2758" i="2" s="1"/>
  <c r="B2759" i="2"/>
  <c r="A2759" i="2" s="1"/>
  <c r="B2760" i="2"/>
  <c r="A2760" i="2" s="1"/>
  <c r="B2761" i="2"/>
  <c r="A2761" i="2" s="1"/>
  <c r="B2762" i="2"/>
  <c r="A2762" i="2" s="1"/>
  <c r="B2763" i="2"/>
  <c r="A2763" i="2" s="1"/>
  <c r="B2764" i="2"/>
  <c r="A2764" i="2" s="1"/>
  <c r="B2765" i="2"/>
  <c r="A2765" i="2" s="1"/>
  <c r="B2766" i="2"/>
  <c r="A2766" i="2" s="1"/>
  <c r="B2767" i="2"/>
  <c r="A2767" i="2" s="1"/>
  <c r="B2768" i="2"/>
  <c r="A2768" i="2" s="1"/>
  <c r="B2769" i="2"/>
  <c r="A2769" i="2" s="1"/>
  <c r="B2770" i="2"/>
  <c r="A2770" i="2" s="1"/>
  <c r="B2771" i="2"/>
  <c r="A2771" i="2" s="1"/>
  <c r="B2772" i="2"/>
  <c r="A2772" i="2" s="1"/>
  <c r="B2773" i="2"/>
  <c r="A2773" i="2" s="1"/>
  <c r="B2774" i="2"/>
  <c r="A2774" i="2" s="1"/>
  <c r="B2775" i="2"/>
  <c r="A2775" i="2" s="1"/>
  <c r="B2776" i="2"/>
  <c r="A2776" i="2" s="1"/>
  <c r="B2777" i="2"/>
  <c r="A2777" i="2" s="1"/>
  <c r="B2778" i="2"/>
  <c r="A2778" i="2" s="1"/>
  <c r="B2779" i="2"/>
  <c r="A2779" i="2" s="1"/>
  <c r="B2780" i="2"/>
  <c r="A2780" i="2" s="1"/>
  <c r="B2781" i="2"/>
  <c r="A2781" i="2" s="1"/>
  <c r="B2782" i="2"/>
  <c r="A2782" i="2" s="1"/>
  <c r="B2783" i="2"/>
  <c r="A2783" i="2" s="1"/>
  <c r="B2784" i="2"/>
  <c r="A2784" i="2" s="1"/>
  <c r="B2785" i="2"/>
  <c r="A2785" i="2" s="1"/>
  <c r="B2786" i="2"/>
  <c r="A2786" i="2" s="1"/>
  <c r="B2787" i="2"/>
  <c r="A2787" i="2" s="1"/>
  <c r="B2788" i="2"/>
  <c r="A2788" i="2" s="1"/>
  <c r="B2789" i="2"/>
  <c r="A2789" i="2" s="1"/>
  <c r="B2790" i="2"/>
  <c r="A2790" i="2" s="1"/>
  <c r="B2791" i="2"/>
  <c r="A2791" i="2" s="1"/>
  <c r="B2792" i="2"/>
  <c r="A2792" i="2" s="1"/>
  <c r="B2793" i="2"/>
  <c r="A2793" i="2" s="1"/>
  <c r="B2794" i="2"/>
  <c r="A2794" i="2" s="1"/>
  <c r="B2795" i="2"/>
  <c r="A2795" i="2" s="1"/>
  <c r="B2796" i="2"/>
  <c r="A2796" i="2" s="1"/>
  <c r="B2797" i="2"/>
  <c r="A2797" i="2" s="1"/>
  <c r="B2798" i="2"/>
  <c r="A2798" i="2" s="1"/>
  <c r="B2799" i="2"/>
  <c r="A2799" i="2" s="1"/>
  <c r="B2800" i="2"/>
  <c r="A2800" i="2" s="1"/>
  <c r="B2801" i="2"/>
  <c r="A2801" i="2" s="1"/>
  <c r="B2802" i="2"/>
  <c r="A2802" i="2" s="1"/>
  <c r="B2803" i="2"/>
  <c r="A2803" i="2" s="1"/>
  <c r="B2804" i="2"/>
  <c r="A2804" i="2" s="1"/>
  <c r="B2805" i="2"/>
  <c r="A2805" i="2" s="1"/>
  <c r="B2806" i="2"/>
  <c r="A2806" i="2" s="1"/>
  <c r="B2807" i="2"/>
  <c r="A2807" i="2" s="1"/>
  <c r="B2808" i="2"/>
  <c r="A2808" i="2" s="1"/>
  <c r="B2809" i="2"/>
  <c r="A2809" i="2" s="1"/>
  <c r="B2810" i="2"/>
  <c r="A2810" i="2" s="1"/>
  <c r="B2811" i="2"/>
  <c r="A2811" i="2" s="1"/>
  <c r="B2812" i="2"/>
  <c r="A2812" i="2" s="1"/>
  <c r="B2813" i="2"/>
  <c r="A2813" i="2" s="1"/>
  <c r="B2814" i="2"/>
  <c r="A2814" i="2" s="1"/>
  <c r="B2815" i="2"/>
  <c r="A2815" i="2" s="1"/>
  <c r="B2816" i="2"/>
  <c r="A2816" i="2" s="1"/>
  <c r="B2817" i="2"/>
  <c r="A2817" i="2" s="1"/>
  <c r="B2818" i="2"/>
  <c r="A2818" i="2" s="1"/>
  <c r="B2819" i="2"/>
  <c r="A2819" i="2" s="1"/>
  <c r="B2820" i="2"/>
  <c r="A2820" i="2" s="1"/>
  <c r="B2821" i="2"/>
  <c r="A2821" i="2" s="1"/>
  <c r="B2822" i="2"/>
  <c r="A2822" i="2" s="1"/>
  <c r="B2823" i="2"/>
  <c r="A2823" i="2" s="1"/>
  <c r="B2824" i="2"/>
  <c r="A2824" i="2" s="1"/>
  <c r="B2825" i="2"/>
  <c r="A2825" i="2" s="1"/>
  <c r="B2826" i="2"/>
  <c r="A2826" i="2" s="1"/>
  <c r="B2827" i="2"/>
  <c r="A2827" i="2" s="1"/>
  <c r="B2828" i="2"/>
  <c r="A2828" i="2" s="1"/>
  <c r="B2829" i="2"/>
  <c r="A2829" i="2" s="1"/>
  <c r="B2830" i="2"/>
  <c r="A2830" i="2" s="1"/>
  <c r="B2831" i="2"/>
  <c r="A2831" i="2" s="1"/>
  <c r="B2832" i="2"/>
  <c r="A2832" i="2" s="1"/>
  <c r="B2833" i="2"/>
  <c r="A2833" i="2" s="1"/>
  <c r="B2834" i="2"/>
  <c r="A2834" i="2" s="1"/>
  <c r="B2835" i="2"/>
  <c r="A2835" i="2" s="1"/>
  <c r="B2836" i="2"/>
  <c r="A2836" i="2" s="1"/>
  <c r="B2837" i="2"/>
  <c r="A2837" i="2" s="1"/>
  <c r="B2838" i="2"/>
  <c r="A2838" i="2" s="1"/>
  <c r="B2839" i="2"/>
  <c r="A2839" i="2" s="1"/>
  <c r="B2840" i="2"/>
  <c r="A2840" i="2" s="1"/>
  <c r="B2841" i="2"/>
  <c r="A2841" i="2" s="1"/>
  <c r="B2842" i="2"/>
  <c r="A2842" i="2" s="1"/>
  <c r="B2843" i="2"/>
  <c r="A2843" i="2" s="1"/>
  <c r="B2844" i="2"/>
  <c r="A2844" i="2" s="1"/>
  <c r="B2845" i="2"/>
  <c r="A2845" i="2" s="1"/>
  <c r="B2846" i="2"/>
  <c r="A2846" i="2" s="1"/>
  <c r="B2847" i="2"/>
  <c r="A2847" i="2" s="1"/>
  <c r="B2848" i="2"/>
  <c r="A2848" i="2" s="1"/>
  <c r="B2849" i="2"/>
  <c r="A2849" i="2" s="1"/>
  <c r="B2850" i="2"/>
  <c r="A2850" i="2" s="1"/>
  <c r="B2851" i="2"/>
  <c r="A2851" i="2" s="1"/>
  <c r="B2852" i="2"/>
  <c r="A2852" i="2" s="1"/>
  <c r="B2853" i="2"/>
  <c r="A2853" i="2" s="1"/>
  <c r="B2854" i="2"/>
  <c r="A2854" i="2" s="1"/>
  <c r="B2855" i="2"/>
  <c r="A2855" i="2" s="1"/>
  <c r="B2856" i="2"/>
  <c r="A2856" i="2" s="1"/>
  <c r="B2857" i="2"/>
  <c r="A2857" i="2" s="1"/>
  <c r="B2858" i="2"/>
  <c r="A2858" i="2" s="1"/>
  <c r="B2859" i="2"/>
  <c r="A2859" i="2" s="1"/>
  <c r="B2860" i="2"/>
  <c r="A2860" i="2" s="1"/>
  <c r="B2861" i="2"/>
  <c r="A2861" i="2" s="1"/>
  <c r="B2862" i="2"/>
  <c r="A2862" i="2" s="1"/>
  <c r="B2863" i="2"/>
  <c r="A2863" i="2" s="1"/>
  <c r="B2864" i="2"/>
  <c r="A2864" i="2" s="1"/>
  <c r="B2865" i="2"/>
  <c r="A2865" i="2" s="1"/>
  <c r="B2866" i="2"/>
  <c r="A2866" i="2" s="1"/>
  <c r="B2867" i="2"/>
  <c r="A2867" i="2" s="1"/>
  <c r="B2868" i="2"/>
  <c r="A2868" i="2" s="1"/>
  <c r="B2869" i="2"/>
  <c r="A2869" i="2" s="1"/>
  <c r="B2870" i="2"/>
  <c r="A2870" i="2" s="1"/>
  <c r="B2871" i="2"/>
  <c r="A2871" i="2" s="1"/>
  <c r="B2872" i="2"/>
  <c r="A2872" i="2" s="1"/>
  <c r="B2873" i="2"/>
  <c r="A2873" i="2" s="1"/>
  <c r="B2874" i="2"/>
  <c r="A2874" i="2" s="1"/>
  <c r="B2875" i="2"/>
  <c r="A2875" i="2" s="1"/>
  <c r="B2876" i="2"/>
  <c r="A2876" i="2" s="1"/>
  <c r="B2877" i="2"/>
  <c r="A2877" i="2" s="1"/>
  <c r="B2878" i="2"/>
  <c r="A2878" i="2" s="1"/>
  <c r="B2879" i="2"/>
  <c r="A2879" i="2" s="1"/>
  <c r="B2880" i="2"/>
  <c r="A2880" i="2" s="1"/>
  <c r="B2881" i="2"/>
  <c r="A2881" i="2" s="1"/>
  <c r="B2882" i="2"/>
  <c r="A2882" i="2" s="1"/>
  <c r="B2883" i="2"/>
  <c r="A2883" i="2" s="1"/>
  <c r="B2884" i="2"/>
  <c r="A2884" i="2" s="1"/>
  <c r="B2885" i="2"/>
  <c r="A2885" i="2" s="1"/>
  <c r="B2886" i="2"/>
  <c r="A2886" i="2" s="1"/>
  <c r="B2887" i="2"/>
  <c r="A2887" i="2" s="1"/>
  <c r="B2888" i="2"/>
  <c r="A2888" i="2" s="1"/>
  <c r="B2889" i="2"/>
  <c r="A2889" i="2" s="1"/>
  <c r="B2890" i="2"/>
  <c r="A2890" i="2" s="1"/>
  <c r="B2891" i="2"/>
  <c r="A2891" i="2" s="1"/>
  <c r="B2892" i="2"/>
  <c r="A2892" i="2" s="1"/>
  <c r="B2893" i="2"/>
  <c r="A2893" i="2" s="1"/>
  <c r="B2894" i="2"/>
  <c r="A2894" i="2" s="1"/>
  <c r="B2895" i="2"/>
  <c r="A2895" i="2" s="1"/>
  <c r="B2896" i="2"/>
  <c r="A2896" i="2" s="1"/>
  <c r="B2897" i="2"/>
  <c r="A2897" i="2" s="1"/>
  <c r="B2898" i="2"/>
  <c r="A2898" i="2" s="1"/>
  <c r="B2899" i="2"/>
  <c r="A2899" i="2" s="1"/>
  <c r="B2900" i="2"/>
  <c r="A2900" i="2" s="1"/>
  <c r="B2901" i="2"/>
  <c r="A2901" i="2" s="1"/>
  <c r="B2902" i="2"/>
  <c r="A2902" i="2" s="1"/>
  <c r="B2903" i="2"/>
  <c r="A2903" i="2" s="1"/>
  <c r="B2904" i="2"/>
  <c r="A2904" i="2" s="1"/>
  <c r="B2905" i="2"/>
  <c r="A2905" i="2" s="1"/>
  <c r="B2906" i="2"/>
  <c r="A2906" i="2" s="1"/>
  <c r="B2907" i="2"/>
  <c r="A2907" i="2" s="1"/>
  <c r="B2908" i="2"/>
  <c r="A2908" i="2" s="1"/>
  <c r="B2909" i="2"/>
  <c r="A2909" i="2" s="1"/>
  <c r="B2910" i="2"/>
  <c r="A2910" i="2" s="1"/>
  <c r="B2911" i="2"/>
  <c r="A2911" i="2" s="1"/>
  <c r="B2912" i="2"/>
  <c r="A2912" i="2" s="1"/>
  <c r="B2913" i="2"/>
  <c r="A2913" i="2" s="1"/>
  <c r="B2914" i="2"/>
  <c r="A2914" i="2" s="1"/>
  <c r="B2915" i="2"/>
  <c r="A2915" i="2" s="1"/>
  <c r="B2916" i="2"/>
  <c r="A2916" i="2" s="1"/>
  <c r="B2917" i="2"/>
  <c r="A2917" i="2" s="1"/>
  <c r="B2918" i="2"/>
  <c r="A2918" i="2" s="1"/>
  <c r="B2919" i="2"/>
  <c r="A2919" i="2" s="1"/>
  <c r="B2920" i="2"/>
  <c r="A2920" i="2" s="1"/>
  <c r="B2921" i="2"/>
  <c r="A2921" i="2" s="1"/>
  <c r="B2922" i="2"/>
  <c r="A2922" i="2" s="1"/>
  <c r="B2923" i="2"/>
  <c r="A2923" i="2" s="1"/>
  <c r="B2924" i="2"/>
  <c r="A2924" i="2" s="1"/>
  <c r="B2925" i="2"/>
  <c r="A2925" i="2" s="1"/>
  <c r="B2926" i="2"/>
  <c r="A2926" i="2" s="1"/>
  <c r="B2927" i="2"/>
  <c r="A2927" i="2" s="1"/>
  <c r="B2928" i="2"/>
  <c r="A2928" i="2" s="1"/>
  <c r="B2929" i="2"/>
  <c r="A2929" i="2" s="1"/>
  <c r="B2930" i="2"/>
  <c r="A2930" i="2" s="1"/>
  <c r="B2931" i="2"/>
  <c r="A2931" i="2" s="1"/>
  <c r="B2932" i="2"/>
  <c r="A2932" i="2" s="1"/>
  <c r="B2933" i="2"/>
  <c r="A2933" i="2" s="1"/>
  <c r="B2934" i="2"/>
  <c r="A2934" i="2" s="1"/>
  <c r="B2935" i="2"/>
  <c r="A2935" i="2" s="1"/>
  <c r="B2936" i="2"/>
  <c r="A2936" i="2" s="1"/>
  <c r="B2937" i="2"/>
  <c r="A2937" i="2" s="1"/>
  <c r="B2938" i="2"/>
  <c r="A2938" i="2" s="1"/>
  <c r="B2939" i="2"/>
  <c r="A2939" i="2" s="1"/>
  <c r="B2940" i="2"/>
  <c r="A2940" i="2" s="1"/>
  <c r="B2941" i="2"/>
  <c r="A2941" i="2" s="1"/>
  <c r="B2942" i="2"/>
  <c r="A2942" i="2" s="1"/>
  <c r="B2943" i="2"/>
  <c r="A2943" i="2" s="1"/>
  <c r="B2944" i="2"/>
  <c r="A2944" i="2" s="1"/>
  <c r="B2945" i="2"/>
  <c r="A2945" i="2" s="1"/>
  <c r="B2946" i="2"/>
  <c r="A2946" i="2" s="1"/>
  <c r="B2947" i="2"/>
  <c r="A2947" i="2" s="1"/>
  <c r="B2948" i="2"/>
  <c r="A2948" i="2" s="1"/>
  <c r="B2949" i="2"/>
  <c r="A2949" i="2" s="1"/>
  <c r="B2950" i="2"/>
  <c r="A2950" i="2" s="1"/>
  <c r="B2951" i="2"/>
  <c r="A2951" i="2" s="1"/>
  <c r="B2952" i="2"/>
  <c r="A2952" i="2" s="1"/>
  <c r="B2953" i="2"/>
  <c r="A2953" i="2" s="1"/>
  <c r="B2954" i="2"/>
  <c r="A2954" i="2" s="1"/>
  <c r="B2955" i="2"/>
  <c r="A2955" i="2" s="1"/>
  <c r="B2956" i="2"/>
  <c r="A2956" i="2" s="1"/>
  <c r="B2957" i="2"/>
  <c r="A2957" i="2" s="1"/>
  <c r="B2958" i="2"/>
  <c r="A2958" i="2" s="1"/>
  <c r="B2959" i="2"/>
  <c r="A2959" i="2" s="1"/>
  <c r="B2960" i="2"/>
  <c r="A2960" i="2" s="1"/>
  <c r="B2961" i="2"/>
  <c r="A2961" i="2" s="1"/>
  <c r="B2962" i="2"/>
  <c r="A2962" i="2" s="1"/>
  <c r="B2963" i="2"/>
  <c r="A2963" i="2" s="1"/>
  <c r="B2964" i="2"/>
  <c r="A2964" i="2" s="1"/>
  <c r="B2965" i="2"/>
  <c r="A2965" i="2" s="1"/>
  <c r="B2966" i="2"/>
  <c r="A2966" i="2" s="1"/>
  <c r="B2967" i="2"/>
  <c r="A2967" i="2" s="1"/>
  <c r="B2968" i="2"/>
  <c r="A2968" i="2" s="1"/>
  <c r="B2969" i="2"/>
  <c r="A2969" i="2" s="1"/>
  <c r="B2970" i="2"/>
  <c r="A2970" i="2" s="1"/>
  <c r="B2971" i="2"/>
  <c r="A2971" i="2" s="1"/>
  <c r="B2972" i="2"/>
  <c r="A2972" i="2" s="1"/>
  <c r="B2973" i="2"/>
  <c r="A2973" i="2" s="1"/>
  <c r="B2974" i="2"/>
  <c r="A2974" i="2" s="1"/>
  <c r="B2975" i="2"/>
  <c r="A2975" i="2" s="1"/>
  <c r="B2976" i="2"/>
  <c r="A2976" i="2" s="1"/>
  <c r="B2977" i="2"/>
  <c r="A2977" i="2" s="1"/>
  <c r="B2978" i="2"/>
  <c r="A2978" i="2" s="1"/>
  <c r="B2979" i="2"/>
  <c r="A2979" i="2" s="1"/>
  <c r="B2980" i="2"/>
  <c r="A2980" i="2" s="1"/>
  <c r="B2981" i="2"/>
  <c r="A2981" i="2" s="1"/>
  <c r="B2982" i="2"/>
  <c r="A2982" i="2" s="1"/>
  <c r="B2983" i="2"/>
  <c r="A2983" i="2" s="1"/>
  <c r="B2984" i="2"/>
  <c r="A2984" i="2" s="1"/>
  <c r="B2985" i="2"/>
  <c r="A2985" i="2" s="1"/>
  <c r="B2986" i="2"/>
  <c r="A2986" i="2" s="1"/>
  <c r="B2987" i="2"/>
  <c r="A2987" i="2" s="1"/>
  <c r="B2988" i="2"/>
  <c r="A2988" i="2" s="1"/>
  <c r="B2989" i="2"/>
  <c r="A2989" i="2" s="1"/>
  <c r="B2990" i="2"/>
  <c r="A2990" i="2" s="1"/>
  <c r="B2991" i="2"/>
  <c r="A2991" i="2" s="1"/>
  <c r="B2992" i="2"/>
  <c r="A2992" i="2" s="1"/>
  <c r="B2993" i="2"/>
  <c r="A2993" i="2" s="1"/>
  <c r="B2994" i="2"/>
  <c r="A2994" i="2" s="1"/>
  <c r="B2995" i="2"/>
  <c r="A2995" i="2" s="1"/>
  <c r="B2996" i="2"/>
  <c r="A2996" i="2" s="1"/>
  <c r="B2997" i="2"/>
  <c r="A2997" i="2" s="1"/>
  <c r="B2998" i="2"/>
  <c r="A2998" i="2" s="1"/>
  <c r="B2999" i="2"/>
  <c r="A2999" i="2" s="1"/>
  <c r="B3000" i="2"/>
  <c r="A3000" i="2" s="1"/>
  <c r="B3001" i="2"/>
  <c r="A3001" i="2" s="1"/>
  <c r="B3002" i="2"/>
  <c r="A3002" i="2" s="1"/>
  <c r="B3003" i="2"/>
  <c r="A3003" i="2" s="1"/>
  <c r="B3004" i="2"/>
  <c r="A3004" i="2" s="1"/>
  <c r="B3005" i="2"/>
  <c r="A3005" i="2" s="1"/>
  <c r="B3006" i="2"/>
  <c r="A3006" i="2" s="1"/>
  <c r="B3007" i="2"/>
  <c r="A3007" i="2" s="1"/>
  <c r="B3008" i="2"/>
  <c r="A3008" i="2" s="1"/>
  <c r="B3009" i="2"/>
  <c r="A3009" i="2" s="1"/>
  <c r="B3010" i="2"/>
  <c r="A3010" i="2" s="1"/>
  <c r="B3011" i="2"/>
  <c r="A3011" i="2" s="1"/>
  <c r="B3012" i="2"/>
  <c r="A3012" i="2" s="1"/>
  <c r="B3013" i="2"/>
  <c r="A3013" i="2" s="1"/>
  <c r="B3014" i="2"/>
  <c r="A3014" i="2" s="1"/>
  <c r="B3015" i="2"/>
  <c r="A3015" i="2" s="1"/>
  <c r="B3016" i="2"/>
  <c r="A3016" i="2" s="1"/>
  <c r="B3017" i="2"/>
  <c r="A3017" i="2" s="1"/>
  <c r="B3018" i="2"/>
  <c r="A3018" i="2" s="1"/>
  <c r="B3019" i="2"/>
  <c r="A3019" i="2" s="1"/>
  <c r="B3020" i="2"/>
  <c r="A3020" i="2" s="1"/>
  <c r="B3021" i="2"/>
  <c r="A3021" i="2" s="1"/>
  <c r="B3022" i="2"/>
  <c r="A3022" i="2" s="1"/>
  <c r="B3023" i="2"/>
  <c r="A3023" i="2" s="1"/>
  <c r="B3024" i="2"/>
  <c r="A3024" i="2" s="1"/>
  <c r="B3025" i="2"/>
  <c r="A3025" i="2" s="1"/>
  <c r="B3026" i="2"/>
  <c r="A3026" i="2" s="1"/>
  <c r="B3027" i="2"/>
  <c r="A3027" i="2" s="1"/>
  <c r="B3028" i="2"/>
  <c r="A3028" i="2" s="1"/>
  <c r="B3029" i="2"/>
  <c r="A3029" i="2" s="1"/>
  <c r="B3030" i="2"/>
  <c r="A3030" i="2" s="1"/>
  <c r="B3031" i="2"/>
  <c r="A3031" i="2" s="1"/>
  <c r="B3032" i="2"/>
  <c r="A3032" i="2" s="1"/>
  <c r="B3033" i="2"/>
  <c r="A3033" i="2" s="1"/>
  <c r="B3034" i="2"/>
  <c r="A3034" i="2" s="1"/>
  <c r="B3035" i="2"/>
  <c r="A3035" i="2" s="1"/>
  <c r="B3036" i="2"/>
  <c r="A3036" i="2" s="1"/>
  <c r="B3037" i="2"/>
  <c r="A3037" i="2" s="1"/>
  <c r="B3038" i="2"/>
  <c r="A3038" i="2" s="1"/>
  <c r="B3039" i="2"/>
  <c r="A3039" i="2" s="1"/>
  <c r="B3040" i="2"/>
  <c r="A3040" i="2" s="1"/>
  <c r="B3041" i="2"/>
  <c r="A3041" i="2" s="1"/>
  <c r="B3042" i="2"/>
  <c r="A3042" i="2" s="1"/>
  <c r="B3043" i="2"/>
  <c r="A3043" i="2" s="1"/>
  <c r="B3044" i="2"/>
  <c r="A3044" i="2" s="1"/>
  <c r="B3045" i="2"/>
  <c r="A3045" i="2" s="1"/>
  <c r="B3046" i="2"/>
  <c r="A3046" i="2" s="1"/>
  <c r="B3047" i="2"/>
  <c r="A3047" i="2" s="1"/>
  <c r="B3048" i="2"/>
  <c r="A3048" i="2" s="1"/>
  <c r="B3049" i="2"/>
  <c r="A3049" i="2" s="1"/>
  <c r="B3050" i="2"/>
  <c r="A3050" i="2" s="1"/>
  <c r="B3051" i="2"/>
  <c r="A3051" i="2" s="1"/>
  <c r="B3052" i="2"/>
  <c r="A3052" i="2" s="1"/>
  <c r="B3053" i="2"/>
  <c r="A3053" i="2" s="1"/>
  <c r="B3054" i="2"/>
  <c r="A3054" i="2" s="1"/>
  <c r="B3055" i="2"/>
  <c r="A3055" i="2" s="1"/>
  <c r="B3056" i="2"/>
  <c r="A3056" i="2" s="1"/>
  <c r="B3057" i="2"/>
  <c r="A3057" i="2" s="1"/>
  <c r="B3058" i="2"/>
  <c r="A3058" i="2" s="1"/>
  <c r="B3059" i="2"/>
  <c r="A3059" i="2" s="1"/>
  <c r="B3060" i="2"/>
  <c r="A3060" i="2" s="1"/>
  <c r="B3061" i="2"/>
  <c r="A3061" i="2" s="1"/>
  <c r="B3062" i="2"/>
  <c r="A3062" i="2" s="1"/>
  <c r="B3063" i="2"/>
  <c r="A3063" i="2" s="1"/>
  <c r="B3064" i="2"/>
  <c r="A3064" i="2" s="1"/>
  <c r="B3065" i="2"/>
  <c r="A3065" i="2" s="1"/>
  <c r="B3066" i="2"/>
  <c r="A3066" i="2" s="1"/>
  <c r="B3067" i="2"/>
  <c r="A3067" i="2" s="1"/>
  <c r="B3068" i="2"/>
  <c r="A3068" i="2" s="1"/>
  <c r="B3069" i="2"/>
  <c r="A3069" i="2" s="1"/>
  <c r="B3070" i="2"/>
  <c r="A3070" i="2" s="1"/>
  <c r="B3071" i="2"/>
  <c r="A3071" i="2" s="1"/>
  <c r="B3072" i="2"/>
  <c r="A3072" i="2" s="1"/>
  <c r="B3073" i="2"/>
  <c r="A3073" i="2" s="1"/>
  <c r="B3074" i="2"/>
  <c r="A3074" i="2" s="1"/>
  <c r="B3075" i="2"/>
  <c r="A3075" i="2" s="1"/>
  <c r="B3076" i="2"/>
  <c r="A3076" i="2" s="1"/>
  <c r="B3077" i="2"/>
  <c r="A3077" i="2" s="1"/>
  <c r="B3078" i="2"/>
  <c r="A3078" i="2" s="1"/>
  <c r="B3079" i="2"/>
  <c r="A3079" i="2" s="1"/>
  <c r="B3080" i="2"/>
  <c r="A3080" i="2" s="1"/>
  <c r="B3081" i="2"/>
  <c r="A3081" i="2" s="1"/>
  <c r="B3082" i="2"/>
  <c r="A3082" i="2" s="1"/>
  <c r="B3083" i="2"/>
  <c r="A3083" i="2" s="1"/>
  <c r="B3084" i="2"/>
  <c r="A3084" i="2" s="1"/>
  <c r="B3085" i="2"/>
  <c r="A3085" i="2" s="1"/>
  <c r="B3086" i="2"/>
  <c r="A3086" i="2" s="1"/>
  <c r="B3087" i="2"/>
  <c r="A3087" i="2" s="1"/>
  <c r="B3088" i="2"/>
  <c r="A3088" i="2" s="1"/>
  <c r="B3089" i="2"/>
  <c r="A3089" i="2" s="1"/>
  <c r="B3090" i="2"/>
  <c r="A3090" i="2" s="1"/>
  <c r="B3091" i="2"/>
  <c r="A3091" i="2" s="1"/>
  <c r="B3092" i="2"/>
  <c r="A3092" i="2" s="1"/>
  <c r="B3093" i="2"/>
  <c r="A3093" i="2" s="1"/>
  <c r="B3094" i="2"/>
  <c r="A3094" i="2" s="1"/>
  <c r="B3095" i="2"/>
  <c r="A3095" i="2" s="1"/>
  <c r="B3096" i="2"/>
  <c r="A3096" i="2" s="1"/>
  <c r="B3097" i="2"/>
  <c r="A3097" i="2" s="1"/>
  <c r="B3098" i="2"/>
  <c r="A3098" i="2" s="1"/>
  <c r="B3099" i="2"/>
  <c r="A3099" i="2" s="1"/>
  <c r="B3100" i="2"/>
  <c r="A3100" i="2" s="1"/>
  <c r="B3101" i="2"/>
  <c r="A3101" i="2" s="1"/>
  <c r="B3102" i="2"/>
  <c r="A3102" i="2" s="1"/>
  <c r="B3103" i="2"/>
  <c r="A3103" i="2" s="1"/>
  <c r="B3104" i="2"/>
  <c r="A3104" i="2" s="1"/>
  <c r="B3105" i="2"/>
  <c r="A3105" i="2" s="1"/>
  <c r="B3106" i="2"/>
  <c r="A3106" i="2" s="1"/>
  <c r="B3107" i="2"/>
  <c r="A3107" i="2" s="1"/>
  <c r="B3108" i="2"/>
  <c r="A3108" i="2" s="1"/>
  <c r="B3109" i="2"/>
  <c r="A3109" i="2" s="1"/>
  <c r="B3110" i="2"/>
  <c r="A3110" i="2" s="1"/>
  <c r="B3111" i="2"/>
  <c r="A3111" i="2" s="1"/>
  <c r="B3112" i="2"/>
  <c r="A3112" i="2" s="1"/>
  <c r="B3113" i="2"/>
  <c r="A3113" i="2" s="1"/>
  <c r="B3114" i="2"/>
  <c r="A3114" i="2" s="1"/>
  <c r="B3115" i="2"/>
  <c r="A3115" i="2" s="1"/>
  <c r="B3116" i="2"/>
  <c r="A3116" i="2" s="1"/>
  <c r="B3117" i="2"/>
  <c r="A3117" i="2" s="1"/>
  <c r="B3118" i="2"/>
  <c r="A3118" i="2" s="1"/>
  <c r="B3119" i="2"/>
  <c r="A3119" i="2" s="1"/>
  <c r="B3120" i="2"/>
  <c r="A3120" i="2" s="1"/>
  <c r="B3121" i="2"/>
  <c r="A3121" i="2" s="1"/>
  <c r="B3122" i="2"/>
  <c r="A3122" i="2" s="1"/>
  <c r="B3123" i="2"/>
  <c r="A3123" i="2" s="1"/>
  <c r="B3124" i="2"/>
  <c r="A3124" i="2" s="1"/>
  <c r="B3125" i="2"/>
  <c r="A3125" i="2" s="1"/>
  <c r="B3126" i="2"/>
  <c r="A3126" i="2" s="1"/>
  <c r="B3127" i="2"/>
  <c r="A3127" i="2" s="1"/>
  <c r="B3128" i="2"/>
  <c r="A3128" i="2" s="1"/>
  <c r="B3129" i="2"/>
  <c r="A3129" i="2" s="1"/>
  <c r="B3130" i="2"/>
  <c r="A3130" i="2" s="1"/>
  <c r="B3131" i="2"/>
  <c r="A3131" i="2" s="1"/>
  <c r="B3132" i="2"/>
  <c r="A3132" i="2" s="1"/>
  <c r="B3133" i="2"/>
  <c r="A3133" i="2" s="1"/>
  <c r="B3134" i="2"/>
  <c r="A3134" i="2" s="1"/>
  <c r="B3135" i="2"/>
  <c r="A3135" i="2" s="1"/>
  <c r="B3136" i="2"/>
  <c r="A3136" i="2" s="1"/>
  <c r="B3137" i="2"/>
  <c r="A3137" i="2" s="1"/>
  <c r="B3138" i="2"/>
  <c r="A3138" i="2" s="1"/>
  <c r="B3139" i="2"/>
  <c r="A3139" i="2" s="1"/>
  <c r="B3140" i="2"/>
  <c r="A3140" i="2" s="1"/>
  <c r="B3141" i="2"/>
  <c r="A3141" i="2" s="1"/>
  <c r="B3142" i="2"/>
  <c r="A3142" i="2" s="1"/>
  <c r="B3143" i="2"/>
  <c r="A3143" i="2" s="1"/>
  <c r="B3144" i="2"/>
  <c r="A3144" i="2" s="1"/>
  <c r="B3145" i="2"/>
  <c r="A3145" i="2" s="1"/>
  <c r="B3146" i="2"/>
  <c r="A3146" i="2" s="1"/>
  <c r="B3147" i="2"/>
  <c r="A3147" i="2" s="1"/>
  <c r="B3148" i="2"/>
  <c r="A3148" i="2" s="1"/>
  <c r="B3149" i="2"/>
  <c r="A3149" i="2" s="1"/>
  <c r="B3150" i="2"/>
  <c r="A3150" i="2" s="1"/>
  <c r="B3151" i="2"/>
  <c r="A3151" i="2" s="1"/>
  <c r="B3152" i="2"/>
  <c r="A3152" i="2" s="1"/>
  <c r="B3153" i="2"/>
  <c r="A3153" i="2" s="1"/>
  <c r="B3154" i="2"/>
  <c r="A3154" i="2" s="1"/>
  <c r="B3155" i="2"/>
  <c r="A3155" i="2" s="1"/>
  <c r="B3156" i="2"/>
  <c r="A3156" i="2" s="1"/>
  <c r="B3157" i="2"/>
  <c r="A3157" i="2" s="1"/>
  <c r="B3158" i="2"/>
  <c r="A3158" i="2" s="1"/>
  <c r="B3159" i="2"/>
  <c r="A3159" i="2" s="1"/>
  <c r="B3160" i="2"/>
  <c r="A3160" i="2" s="1"/>
  <c r="B3161" i="2"/>
  <c r="A3161" i="2" s="1"/>
  <c r="B3162" i="2"/>
  <c r="A3162" i="2" s="1"/>
  <c r="B3163" i="2"/>
  <c r="A3163" i="2" s="1"/>
  <c r="B3164" i="2"/>
  <c r="A3164" i="2" s="1"/>
  <c r="B3165" i="2"/>
  <c r="A3165" i="2" s="1"/>
  <c r="B3166" i="2"/>
  <c r="A3166" i="2" s="1"/>
  <c r="B3167" i="2"/>
  <c r="A3167" i="2" s="1"/>
  <c r="B3168" i="2"/>
  <c r="A3168" i="2" s="1"/>
  <c r="B3169" i="2"/>
  <c r="A3169" i="2" s="1"/>
  <c r="B3170" i="2"/>
  <c r="A3170" i="2" s="1"/>
  <c r="B3171" i="2"/>
  <c r="A3171" i="2" s="1"/>
  <c r="B3172" i="2"/>
  <c r="A3172" i="2" s="1"/>
  <c r="B3173" i="2"/>
  <c r="A3173" i="2" s="1"/>
  <c r="B3174" i="2"/>
  <c r="A3174" i="2" s="1"/>
  <c r="B3175" i="2"/>
  <c r="A3175" i="2" s="1"/>
  <c r="B3176" i="2"/>
  <c r="A3176" i="2" s="1"/>
  <c r="B3177" i="2"/>
  <c r="A3177" i="2" s="1"/>
  <c r="B3178" i="2"/>
  <c r="A3178" i="2" s="1"/>
  <c r="B3179" i="2"/>
  <c r="A3179" i="2" s="1"/>
  <c r="B3180" i="2"/>
  <c r="A3180" i="2" s="1"/>
  <c r="B3181" i="2"/>
  <c r="A3181" i="2" s="1"/>
  <c r="B3182" i="2"/>
  <c r="A3182" i="2" s="1"/>
  <c r="B3183" i="2"/>
  <c r="A3183" i="2" s="1"/>
  <c r="B3184" i="2"/>
  <c r="A3184" i="2" s="1"/>
  <c r="B3185" i="2"/>
  <c r="A3185" i="2" s="1"/>
  <c r="B3186" i="2"/>
  <c r="A3186" i="2" s="1"/>
  <c r="B3187" i="2"/>
  <c r="A3187" i="2" s="1"/>
  <c r="B3188" i="2"/>
  <c r="A3188" i="2" s="1"/>
  <c r="B3189" i="2"/>
  <c r="A3189" i="2" s="1"/>
  <c r="B3190" i="2"/>
  <c r="A3190" i="2" s="1"/>
  <c r="B3191" i="2"/>
  <c r="A3191" i="2" s="1"/>
  <c r="B3192" i="2"/>
  <c r="A3192" i="2" s="1"/>
  <c r="B3193" i="2"/>
  <c r="A3193" i="2" s="1"/>
  <c r="B3194" i="2"/>
  <c r="A3194" i="2" s="1"/>
  <c r="B3195" i="2"/>
  <c r="A3195" i="2" s="1"/>
  <c r="B3196" i="2"/>
  <c r="A3196" i="2" s="1"/>
  <c r="B3197" i="2"/>
  <c r="A3197" i="2" s="1"/>
  <c r="B3198" i="2"/>
  <c r="A3198" i="2" s="1"/>
  <c r="B3199" i="2"/>
  <c r="A3199" i="2" s="1"/>
  <c r="B3200" i="2"/>
  <c r="A3200" i="2" s="1"/>
  <c r="B3201" i="2"/>
  <c r="A3201" i="2" s="1"/>
  <c r="B3202" i="2"/>
  <c r="A3202" i="2" s="1"/>
  <c r="B3203" i="2"/>
  <c r="A3203" i="2" s="1"/>
  <c r="B3204" i="2"/>
  <c r="A3204" i="2" s="1"/>
  <c r="B3205" i="2"/>
  <c r="A3205" i="2" s="1"/>
  <c r="B3206" i="2"/>
  <c r="A3206" i="2" s="1"/>
  <c r="B3207" i="2"/>
  <c r="A3207" i="2" s="1"/>
  <c r="B3208" i="2"/>
  <c r="A3208" i="2" s="1"/>
  <c r="B3209" i="2"/>
  <c r="A3209" i="2" s="1"/>
  <c r="B3210" i="2"/>
  <c r="A3210" i="2" s="1"/>
  <c r="B3211" i="2"/>
  <c r="A3211" i="2" s="1"/>
  <c r="B3212" i="2"/>
  <c r="A3212" i="2" s="1"/>
  <c r="B3213" i="2"/>
  <c r="A3213" i="2" s="1"/>
  <c r="B3214" i="2"/>
  <c r="A3214" i="2" s="1"/>
  <c r="B3215" i="2"/>
  <c r="A3215" i="2" s="1"/>
  <c r="B3216" i="2"/>
  <c r="A3216" i="2" s="1"/>
  <c r="B3217" i="2"/>
  <c r="A3217" i="2" s="1"/>
  <c r="B3218" i="2"/>
  <c r="A3218" i="2" s="1"/>
  <c r="B3219" i="2"/>
  <c r="A3219" i="2" s="1"/>
  <c r="B3220" i="2"/>
  <c r="A3220" i="2" s="1"/>
  <c r="B3221" i="2"/>
  <c r="A3221" i="2" s="1"/>
  <c r="B3222" i="2"/>
  <c r="A3222" i="2" s="1"/>
  <c r="B3223" i="2"/>
  <c r="A3223" i="2" s="1"/>
  <c r="B3224" i="2"/>
  <c r="A3224" i="2" s="1"/>
  <c r="B3225" i="2"/>
  <c r="A3225" i="2" s="1"/>
  <c r="B3226" i="2"/>
  <c r="A3226" i="2" s="1"/>
  <c r="B3227" i="2"/>
  <c r="A3227" i="2" s="1"/>
  <c r="B3228" i="2"/>
  <c r="A3228" i="2" s="1"/>
  <c r="B3229" i="2"/>
  <c r="A3229" i="2" s="1"/>
  <c r="B3230" i="2"/>
  <c r="A3230" i="2" s="1"/>
  <c r="B3231" i="2"/>
  <c r="A3231" i="2" s="1"/>
  <c r="B3232" i="2"/>
  <c r="A3232" i="2" s="1"/>
  <c r="B3233" i="2"/>
  <c r="A3233" i="2" s="1"/>
  <c r="B3234" i="2"/>
  <c r="A3234" i="2" s="1"/>
  <c r="B3235" i="2"/>
  <c r="A3235" i="2" s="1"/>
  <c r="B3236" i="2"/>
  <c r="A3236" i="2" s="1"/>
  <c r="B3237" i="2"/>
  <c r="A3237" i="2" s="1"/>
  <c r="B3238" i="2"/>
  <c r="A3238" i="2" s="1"/>
  <c r="B3239" i="2"/>
  <c r="A3239" i="2" s="1"/>
  <c r="B3240" i="2"/>
  <c r="A3240" i="2" s="1"/>
  <c r="B3241" i="2"/>
  <c r="A3241" i="2" s="1"/>
  <c r="B3242" i="2"/>
  <c r="A3242" i="2" s="1"/>
  <c r="B3243" i="2"/>
  <c r="A3243" i="2" s="1"/>
  <c r="B3244" i="2"/>
  <c r="A3244" i="2" s="1"/>
  <c r="B3245" i="2"/>
  <c r="A3245" i="2" s="1"/>
  <c r="B3246" i="2"/>
  <c r="A3246" i="2" s="1"/>
  <c r="B3247" i="2"/>
  <c r="A3247" i="2" s="1"/>
  <c r="B3248" i="2"/>
  <c r="A3248" i="2" s="1"/>
  <c r="B3249" i="2"/>
  <c r="A3249" i="2" s="1"/>
  <c r="B3250" i="2"/>
  <c r="A3250" i="2" s="1"/>
  <c r="B3251" i="2"/>
  <c r="A3251" i="2" s="1"/>
  <c r="B3252" i="2"/>
  <c r="A3252" i="2" s="1"/>
  <c r="B3253" i="2"/>
  <c r="A3253" i="2" s="1"/>
  <c r="B3254" i="2"/>
  <c r="A3254" i="2" s="1"/>
  <c r="B3255" i="2"/>
  <c r="A3255" i="2" s="1"/>
  <c r="B3256" i="2"/>
  <c r="A3256" i="2" s="1"/>
  <c r="B3257" i="2"/>
  <c r="A3257" i="2" s="1"/>
  <c r="B3258" i="2"/>
  <c r="A3258" i="2" s="1"/>
  <c r="B3259" i="2"/>
  <c r="A3259" i="2" s="1"/>
  <c r="B3260" i="2"/>
  <c r="A3260" i="2" s="1"/>
  <c r="B3261" i="2"/>
  <c r="A3261" i="2" s="1"/>
  <c r="B3262" i="2"/>
  <c r="A3262" i="2" s="1"/>
  <c r="B3263" i="2"/>
  <c r="A3263" i="2" s="1"/>
  <c r="B3264" i="2"/>
  <c r="A3264" i="2" s="1"/>
  <c r="B3265" i="2"/>
  <c r="A3265" i="2" s="1"/>
  <c r="B3266" i="2"/>
  <c r="A3266" i="2" s="1"/>
  <c r="B3267" i="2"/>
  <c r="A3267" i="2" s="1"/>
  <c r="B3268" i="2"/>
  <c r="A3268" i="2" s="1"/>
  <c r="B3269" i="2"/>
  <c r="A3269" i="2" s="1"/>
  <c r="B3270" i="2"/>
  <c r="A3270" i="2" s="1"/>
  <c r="B3271" i="2"/>
  <c r="A3271" i="2" s="1"/>
  <c r="B3272" i="2"/>
  <c r="A3272" i="2" s="1"/>
  <c r="B3273" i="2"/>
  <c r="A3273" i="2" s="1"/>
  <c r="B3274" i="2"/>
  <c r="A3274" i="2" s="1"/>
  <c r="B3275" i="2"/>
  <c r="A3275" i="2" s="1"/>
  <c r="B3276" i="2"/>
  <c r="A3276" i="2" s="1"/>
  <c r="B3277" i="2"/>
  <c r="A3277" i="2" s="1"/>
  <c r="B3278" i="2"/>
  <c r="A3278" i="2" s="1"/>
  <c r="B3279" i="2"/>
  <c r="A3279" i="2" s="1"/>
  <c r="B3280" i="2"/>
  <c r="A3280" i="2" s="1"/>
  <c r="B3281" i="2"/>
  <c r="A3281" i="2" s="1"/>
  <c r="B3282" i="2"/>
  <c r="A3282" i="2" s="1"/>
  <c r="B3283" i="2"/>
  <c r="A3283" i="2" s="1"/>
  <c r="B3284" i="2"/>
  <c r="A3284" i="2" s="1"/>
  <c r="B3285" i="2"/>
  <c r="A3285" i="2" s="1"/>
  <c r="B3286" i="2"/>
  <c r="A3286" i="2" s="1"/>
  <c r="B3287" i="2"/>
  <c r="A3287" i="2" s="1"/>
  <c r="B3288" i="2"/>
  <c r="A3288" i="2" s="1"/>
  <c r="B3289" i="2"/>
  <c r="A3289" i="2" s="1"/>
  <c r="B3290" i="2"/>
  <c r="A3290" i="2" s="1"/>
  <c r="B3291" i="2"/>
  <c r="A3291" i="2" s="1"/>
  <c r="B3292" i="2"/>
  <c r="A3292" i="2" s="1"/>
  <c r="B3293" i="2"/>
  <c r="A3293" i="2" s="1"/>
  <c r="B3294" i="2"/>
  <c r="A3294" i="2" s="1"/>
  <c r="B3295" i="2"/>
  <c r="A3295" i="2" s="1"/>
  <c r="B3296" i="2"/>
  <c r="A3296" i="2" s="1"/>
  <c r="B3297" i="2"/>
  <c r="A3297" i="2" s="1"/>
  <c r="B3298" i="2"/>
  <c r="A3298" i="2" s="1"/>
  <c r="B3299" i="2"/>
  <c r="A3299" i="2" s="1"/>
  <c r="B3300" i="2"/>
  <c r="A3300" i="2" s="1"/>
  <c r="B3301" i="2"/>
  <c r="A3301" i="2" s="1"/>
  <c r="B3302" i="2"/>
  <c r="A3302" i="2" s="1"/>
  <c r="B3303" i="2"/>
  <c r="A3303" i="2" s="1"/>
  <c r="B3304" i="2"/>
  <c r="A3304" i="2" s="1"/>
  <c r="B3305" i="2"/>
  <c r="A3305" i="2" s="1"/>
  <c r="B3306" i="2"/>
  <c r="A3306" i="2" s="1"/>
  <c r="B3307" i="2"/>
  <c r="A3307" i="2" s="1"/>
  <c r="B3308" i="2"/>
  <c r="A3308" i="2" s="1"/>
  <c r="B3309" i="2"/>
  <c r="A3309" i="2" s="1"/>
  <c r="B3310" i="2"/>
  <c r="A3310" i="2" s="1"/>
  <c r="B3311" i="2"/>
  <c r="A3311" i="2" s="1"/>
  <c r="B3312" i="2"/>
  <c r="A3312" i="2" s="1"/>
  <c r="B3313" i="2"/>
  <c r="A3313" i="2" s="1"/>
  <c r="B3314" i="2"/>
  <c r="A3314" i="2" s="1"/>
  <c r="B3315" i="2"/>
  <c r="A3315" i="2" s="1"/>
  <c r="B3316" i="2"/>
  <c r="A3316" i="2" s="1"/>
  <c r="B3317" i="2"/>
  <c r="A3317" i="2" s="1"/>
  <c r="B3318" i="2"/>
  <c r="A3318" i="2" s="1"/>
  <c r="B3319" i="2"/>
  <c r="A3319" i="2" s="1"/>
  <c r="B3320" i="2"/>
  <c r="A3320" i="2" s="1"/>
  <c r="B3321" i="2"/>
  <c r="A3321" i="2" s="1"/>
  <c r="B3322" i="2"/>
  <c r="A3322" i="2" s="1"/>
  <c r="B3323" i="2"/>
  <c r="A3323" i="2" s="1"/>
  <c r="B3324" i="2"/>
  <c r="A3324" i="2" s="1"/>
  <c r="B3325" i="2"/>
  <c r="A3325" i="2" s="1"/>
  <c r="B3326" i="2"/>
  <c r="A3326" i="2" s="1"/>
  <c r="B3327" i="2"/>
  <c r="A3327" i="2" s="1"/>
  <c r="B3328" i="2"/>
  <c r="A3328" i="2" s="1"/>
  <c r="B3329" i="2"/>
  <c r="A3329" i="2" s="1"/>
  <c r="B3330" i="2"/>
  <c r="A3330" i="2" s="1"/>
  <c r="B3331" i="2"/>
  <c r="A3331" i="2" s="1"/>
  <c r="B3332" i="2"/>
  <c r="A3332" i="2" s="1"/>
  <c r="B3333" i="2"/>
  <c r="A3333" i="2" s="1"/>
  <c r="B3334" i="2"/>
  <c r="A3334" i="2" s="1"/>
  <c r="B3335" i="2"/>
  <c r="A3335" i="2" s="1"/>
  <c r="B3336" i="2"/>
  <c r="A3336" i="2" s="1"/>
  <c r="B3337" i="2"/>
  <c r="A3337" i="2" s="1"/>
  <c r="B3338" i="2"/>
  <c r="A3338" i="2" s="1"/>
  <c r="B3339" i="2"/>
  <c r="A3339" i="2" s="1"/>
  <c r="B3340" i="2"/>
  <c r="A3340" i="2" s="1"/>
  <c r="B3341" i="2"/>
  <c r="A3341" i="2" s="1"/>
  <c r="B3342" i="2"/>
  <c r="A3342" i="2" s="1"/>
  <c r="B3343" i="2"/>
  <c r="A3343" i="2" s="1"/>
  <c r="B3344" i="2"/>
  <c r="A3344" i="2" s="1"/>
  <c r="B3345" i="2"/>
  <c r="A3345" i="2" s="1"/>
  <c r="B3346" i="2"/>
  <c r="A3346" i="2" s="1"/>
  <c r="B3347" i="2"/>
  <c r="A3347" i="2" s="1"/>
  <c r="B3348" i="2"/>
  <c r="A3348" i="2" s="1"/>
  <c r="B3349" i="2"/>
  <c r="A3349" i="2" s="1"/>
  <c r="B3350" i="2"/>
  <c r="A3350" i="2" s="1"/>
  <c r="B3351" i="2"/>
  <c r="A3351" i="2" s="1"/>
  <c r="B3352" i="2"/>
  <c r="A3352" i="2" s="1"/>
  <c r="B3353" i="2"/>
  <c r="A3353" i="2" s="1"/>
  <c r="B3354" i="2"/>
  <c r="A3354" i="2" s="1"/>
  <c r="B3355" i="2"/>
  <c r="A3355" i="2" s="1"/>
  <c r="B3356" i="2"/>
  <c r="A3356" i="2" s="1"/>
  <c r="B3357" i="2"/>
  <c r="A3357" i="2" s="1"/>
  <c r="B3358" i="2"/>
  <c r="A3358" i="2" s="1"/>
  <c r="B3359" i="2"/>
  <c r="A3359" i="2" s="1"/>
  <c r="B3360" i="2"/>
  <c r="A3360" i="2" s="1"/>
  <c r="B3361" i="2"/>
  <c r="A3361" i="2" s="1"/>
  <c r="B3362" i="2"/>
  <c r="A3362" i="2" s="1"/>
  <c r="B3363" i="2"/>
  <c r="A3363" i="2" s="1"/>
  <c r="B3364" i="2"/>
  <c r="A3364" i="2" s="1"/>
  <c r="B3365" i="2"/>
  <c r="A3365" i="2" s="1"/>
  <c r="B3366" i="2"/>
  <c r="A3366" i="2" s="1"/>
  <c r="B3367" i="2"/>
  <c r="A3367" i="2" s="1"/>
  <c r="B3368" i="2"/>
  <c r="A3368" i="2" s="1"/>
  <c r="B3369" i="2"/>
  <c r="A3369" i="2" s="1"/>
  <c r="B3370" i="2"/>
  <c r="A3370" i="2" s="1"/>
  <c r="B3371" i="2"/>
  <c r="A3371" i="2" s="1"/>
  <c r="B3372" i="2"/>
  <c r="A3372" i="2" s="1"/>
  <c r="B3373" i="2"/>
  <c r="A3373" i="2" s="1"/>
  <c r="B3374" i="2"/>
  <c r="A3374" i="2" s="1"/>
  <c r="B3375" i="2"/>
  <c r="A3375" i="2" s="1"/>
  <c r="B3376" i="2"/>
  <c r="A3376" i="2" s="1"/>
  <c r="B3377" i="2"/>
  <c r="A3377" i="2" s="1"/>
  <c r="B3378" i="2"/>
  <c r="A3378" i="2" s="1"/>
  <c r="B3379" i="2"/>
  <c r="A3379" i="2" s="1"/>
  <c r="B3380" i="2"/>
  <c r="A3380" i="2" s="1"/>
  <c r="B3381" i="2"/>
  <c r="A3381" i="2" s="1"/>
  <c r="B3382" i="2"/>
  <c r="A3382" i="2" s="1"/>
  <c r="B3383" i="2"/>
  <c r="A3383" i="2" s="1"/>
  <c r="B3384" i="2"/>
  <c r="A3384" i="2" s="1"/>
  <c r="B3385" i="2"/>
  <c r="A3385" i="2" s="1"/>
  <c r="B3386" i="2"/>
  <c r="A3386" i="2" s="1"/>
  <c r="B3387" i="2"/>
  <c r="A3387" i="2" s="1"/>
  <c r="B3388" i="2"/>
  <c r="A3388" i="2" s="1"/>
  <c r="B3389" i="2"/>
  <c r="A3389" i="2" s="1"/>
  <c r="B3390" i="2"/>
  <c r="A3390" i="2" s="1"/>
  <c r="B3391" i="2"/>
  <c r="A3391" i="2" s="1"/>
  <c r="B3392" i="2"/>
  <c r="A3392" i="2" s="1"/>
  <c r="B3393" i="2"/>
  <c r="A3393" i="2" s="1"/>
  <c r="B3394" i="2"/>
  <c r="A3394" i="2" s="1"/>
  <c r="B3395" i="2"/>
  <c r="A3395" i="2" s="1"/>
  <c r="B3396" i="2"/>
  <c r="A3396" i="2" s="1"/>
  <c r="B3397" i="2"/>
  <c r="A3397" i="2" s="1"/>
  <c r="B3398" i="2"/>
  <c r="A3398" i="2" s="1"/>
  <c r="B3399" i="2"/>
  <c r="A3399" i="2" s="1"/>
  <c r="B3400" i="2"/>
  <c r="A3400" i="2" s="1"/>
  <c r="B3401" i="2"/>
  <c r="A3401" i="2" s="1"/>
  <c r="B3402" i="2"/>
  <c r="A3402" i="2" s="1"/>
  <c r="B3403" i="2"/>
  <c r="A3403" i="2" s="1"/>
  <c r="B3404" i="2"/>
  <c r="A3404" i="2" s="1"/>
  <c r="B3405" i="2"/>
  <c r="A3405" i="2" s="1"/>
  <c r="B3406" i="2"/>
  <c r="A3406" i="2" s="1"/>
  <c r="B3407" i="2"/>
  <c r="A3407" i="2" s="1"/>
  <c r="B3408" i="2"/>
  <c r="A3408" i="2" s="1"/>
  <c r="B3409" i="2"/>
  <c r="A3409" i="2" s="1"/>
  <c r="B3410" i="2"/>
  <c r="A3410" i="2" s="1"/>
  <c r="B3411" i="2"/>
  <c r="A3411" i="2" s="1"/>
  <c r="B3412" i="2"/>
  <c r="A3412" i="2" s="1"/>
  <c r="B3413" i="2"/>
  <c r="A3413" i="2" s="1"/>
  <c r="B3414" i="2"/>
  <c r="A3414" i="2" s="1"/>
  <c r="B3415" i="2"/>
  <c r="A3415" i="2" s="1"/>
  <c r="B3416" i="2"/>
  <c r="A3416" i="2" s="1"/>
  <c r="B3417" i="2"/>
  <c r="A3417" i="2" s="1"/>
  <c r="B3418" i="2"/>
  <c r="A3418" i="2" s="1"/>
  <c r="B3419" i="2"/>
  <c r="A3419" i="2" s="1"/>
  <c r="B3420" i="2"/>
  <c r="A3420" i="2" s="1"/>
  <c r="B3421" i="2"/>
  <c r="A3421" i="2" s="1"/>
  <c r="B3422" i="2"/>
  <c r="A3422" i="2" s="1"/>
  <c r="B3423" i="2"/>
  <c r="A3423" i="2" s="1"/>
  <c r="B3424" i="2"/>
  <c r="A3424" i="2" s="1"/>
  <c r="B3425" i="2"/>
  <c r="A3425" i="2" s="1"/>
  <c r="B3426" i="2"/>
  <c r="A3426" i="2" s="1"/>
  <c r="B3427" i="2"/>
  <c r="A3427" i="2" s="1"/>
  <c r="B3428" i="2"/>
  <c r="A3428" i="2" s="1"/>
  <c r="B3429" i="2"/>
  <c r="A3429" i="2" s="1"/>
  <c r="B3430" i="2"/>
  <c r="A3430" i="2" s="1"/>
  <c r="B3431" i="2"/>
  <c r="A3431" i="2" s="1"/>
  <c r="B3432" i="2"/>
  <c r="A3432" i="2" s="1"/>
  <c r="B3433" i="2"/>
  <c r="A3433" i="2" s="1"/>
  <c r="B3434" i="2"/>
  <c r="A3434" i="2" s="1"/>
  <c r="B3435" i="2"/>
  <c r="A3435" i="2" s="1"/>
  <c r="B3436" i="2"/>
  <c r="A3436" i="2" s="1"/>
  <c r="B3437" i="2"/>
  <c r="A3437" i="2" s="1"/>
  <c r="B3438" i="2"/>
  <c r="A3438" i="2" s="1"/>
  <c r="B3439" i="2"/>
  <c r="A3439" i="2" s="1"/>
  <c r="B3440" i="2"/>
  <c r="A3440" i="2" s="1"/>
  <c r="B3441" i="2"/>
  <c r="A3441" i="2" s="1"/>
  <c r="B3442" i="2"/>
  <c r="A3442" i="2" s="1"/>
  <c r="B3443" i="2"/>
  <c r="A3443" i="2" s="1"/>
  <c r="B3444" i="2"/>
  <c r="A3444" i="2" s="1"/>
  <c r="B3445" i="2"/>
  <c r="A3445" i="2" s="1"/>
  <c r="B3446" i="2"/>
  <c r="A3446" i="2" s="1"/>
  <c r="B3447" i="2"/>
  <c r="A3447" i="2" s="1"/>
  <c r="B3448" i="2"/>
  <c r="A3448" i="2" s="1"/>
  <c r="B3449" i="2"/>
  <c r="A3449" i="2" s="1"/>
  <c r="B3450" i="2"/>
  <c r="A3450" i="2" s="1"/>
  <c r="B3451" i="2"/>
  <c r="A3451" i="2" s="1"/>
  <c r="B3452" i="2"/>
  <c r="A3452" i="2" s="1"/>
  <c r="B3453" i="2"/>
  <c r="A3453" i="2" s="1"/>
  <c r="B3454" i="2"/>
  <c r="A3454" i="2" s="1"/>
  <c r="B3455" i="2"/>
  <c r="A3455" i="2" s="1"/>
  <c r="B3456" i="2"/>
  <c r="A3456" i="2" s="1"/>
  <c r="B3457" i="2"/>
  <c r="A3457" i="2" s="1"/>
  <c r="B3458" i="2"/>
  <c r="A3458" i="2" s="1"/>
  <c r="B3459" i="2"/>
  <c r="A3459" i="2" s="1"/>
  <c r="B3460" i="2"/>
  <c r="A3460" i="2" s="1"/>
  <c r="B3461" i="2"/>
  <c r="A3461" i="2" s="1"/>
  <c r="B3462" i="2"/>
  <c r="A3462" i="2" s="1"/>
  <c r="B3463" i="2"/>
  <c r="A3463" i="2" s="1"/>
  <c r="B3464" i="2"/>
  <c r="A3464" i="2" s="1"/>
  <c r="B3465" i="2"/>
  <c r="A3465" i="2" s="1"/>
  <c r="B3466" i="2"/>
  <c r="A3466" i="2" s="1"/>
  <c r="B3467" i="2"/>
  <c r="A3467" i="2" s="1"/>
  <c r="B3468" i="2"/>
  <c r="A3468" i="2" s="1"/>
  <c r="B3469" i="2"/>
  <c r="A3469" i="2" s="1"/>
  <c r="B3470" i="2"/>
  <c r="A3470" i="2" s="1"/>
  <c r="B3471" i="2"/>
  <c r="A3471" i="2" s="1"/>
  <c r="B3472" i="2"/>
  <c r="A3472" i="2" s="1"/>
  <c r="B3473" i="2"/>
  <c r="A3473" i="2" s="1"/>
  <c r="B3474" i="2"/>
  <c r="A3474" i="2" s="1"/>
  <c r="B3475" i="2"/>
  <c r="A3475" i="2" s="1"/>
  <c r="B3476" i="2"/>
  <c r="A3476" i="2" s="1"/>
  <c r="B3477" i="2"/>
  <c r="A3477" i="2" s="1"/>
  <c r="B3478" i="2"/>
  <c r="A3478" i="2" s="1"/>
  <c r="B3479" i="2"/>
  <c r="A3479" i="2" s="1"/>
  <c r="B3480" i="2"/>
  <c r="A3480" i="2" s="1"/>
  <c r="B3481" i="2"/>
  <c r="A3481" i="2" s="1"/>
  <c r="B3482" i="2"/>
  <c r="A3482" i="2" s="1"/>
  <c r="B3483" i="2"/>
  <c r="A3483" i="2" s="1"/>
  <c r="B3484" i="2"/>
  <c r="A3484" i="2" s="1"/>
  <c r="B3485" i="2"/>
  <c r="A3485" i="2" s="1"/>
  <c r="B3486" i="2"/>
  <c r="A3486" i="2" s="1"/>
  <c r="B3487" i="2"/>
  <c r="A3487" i="2" s="1"/>
  <c r="B3488" i="2"/>
  <c r="A3488" i="2" s="1"/>
  <c r="B3489" i="2"/>
  <c r="A3489" i="2" s="1"/>
  <c r="B3490" i="2"/>
  <c r="A3490" i="2" s="1"/>
  <c r="B3491" i="2"/>
  <c r="A3491" i="2" s="1"/>
  <c r="B3492" i="2"/>
  <c r="A3492" i="2" s="1"/>
  <c r="B3493" i="2"/>
  <c r="A3493" i="2" s="1"/>
  <c r="B3494" i="2"/>
  <c r="A3494" i="2" s="1"/>
  <c r="B3495" i="2"/>
  <c r="A3495" i="2" s="1"/>
  <c r="B3496" i="2"/>
  <c r="A3496" i="2" s="1"/>
  <c r="B3497" i="2"/>
  <c r="A3497" i="2" s="1"/>
  <c r="B3498" i="2"/>
  <c r="A3498" i="2" s="1"/>
  <c r="B3499" i="2"/>
  <c r="A3499" i="2" s="1"/>
  <c r="B3500" i="2"/>
  <c r="A3500" i="2" s="1"/>
  <c r="B3501" i="2"/>
  <c r="A3501" i="2" s="1"/>
  <c r="B3502" i="2"/>
  <c r="A3502" i="2" s="1"/>
  <c r="B3503" i="2"/>
  <c r="A3503" i="2" s="1"/>
  <c r="B3504" i="2"/>
  <c r="A3504" i="2" s="1"/>
  <c r="B3505" i="2"/>
  <c r="A3505" i="2" s="1"/>
  <c r="B3506" i="2"/>
  <c r="A3506" i="2" s="1"/>
  <c r="B3507" i="2"/>
  <c r="A3507" i="2" s="1"/>
  <c r="B3508" i="2"/>
  <c r="A3508" i="2" s="1"/>
  <c r="B3509" i="2"/>
  <c r="A3509" i="2" s="1"/>
  <c r="B3510" i="2"/>
  <c r="A3510" i="2" s="1"/>
  <c r="B3511" i="2"/>
  <c r="A3511" i="2" s="1"/>
  <c r="B3512" i="2"/>
  <c r="A3512" i="2" s="1"/>
  <c r="B3513" i="2"/>
  <c r="A3513" i="2" s="1"/>
  <c r="B3514" i="2"/>
  <c r="A3514" i="2" s="1"/>
  <c r="B3515" i="2"/>
  <c r="A3515" i="2" s="1"/>
  <c r="B3516" i="2"/>
  <c r="A3516" i="2" s="1"/>
  <c r="B3517" i="2"/>
  <c r="A3517" i="2" s="1"/>
  <c r="B3518" i="2"/>
  <c r="A3518" i="2" s="1"/>
  <c r="B3519" i="2"/>
  <c r="A3519" i="2" s="1"/>
  <c r="B3520" i="2"/>
  <c r="A3520" i="2" s="1"/>
  <c r="B3521" i="2"/>
  <c r="A3521" i="2" s="1"/>
  <c r="B3522" i="2"/>
  <c r="A3522" i="2" s="1"/>
  <c r="B3523" i="2"/>
  <c r="A3523" i="2" s="1"/>
  <c r="B3524" i="2"/>
  <c r="A3524" i="2" s="1"/>
  <c r="B3525" i="2"/>
  <c r="A3525" i="2" s="1"/>
  <c r="B3526" i="2"/>
  <c r="A3526" i="2" s="1"/>
  <c r="B3527" i="2"/>
  <c r="A3527" i="2" s="1"/>
  <c r="B3528" i="2"/>
  <c r="A3528" i="2" s="1"/>
  <c r="B3529" i="2"/>
  <c r="A3529" i="2" s="1"/>
  <c r="B3530" i="2"/>
  <c r="A3530" i="2" s="1"/>
  <c r="B3531" i="2"/>
  <c r="A3531" i="2" s="1"/>
  <c r="B3532" i="2"/>
  <c r="A3532" i="2" s="1"/>
  <c r="B3533" i="2"/>
  <c r="A3533" i="2" s="1"/>
  <c r="B3534" i="2"/>
  <c r="A3534" i="2" s="1"/>
  <c r="B3535" i="2"/>
  <c r="A3535" i="2" s="1"/>
  <c r="B3536" i="2"/>
  <c r="A3536" i="2" s="1"/>
  <c r="B3537" i="2"/>
  <c r="A3537" i="2" s="1"/>
  <c r="B3538" i="2"/>
  <c r="A3538" i="2" s="1"/>
  <c r="B3539" i="2"/>
  <c r="A3539" i="2" s="1"/>
  <c r="B3540" i="2"/>
  <c r="A3540" i="2" s="1"/>
  <c r="B3541" i="2"/>
  <c r="A3541" i="2" s="1"/>
  <c r="B3542" i="2"/>
  <c r="A3542" i="2" s="1"/>
  <c r="B3543" i="2"/>
  <c r="A3543" i="2" s="1"/>
  <c r="B3544" i="2"/>
  <c r="A3544" i="2" s="1"/>
  <c r="B3545" i="2"/>
  <c r="A3545" i="2" s="1"/>
  <c r="B3546" i="2"/>
  <c r="A3546" i="2" s="1"/>
  <c r="B3547" i="2"/>
  <c r="A3547" i="2" s="1"/>
  <c r="B3548" i="2"/>
  <c r="A3548" i="2" s="1"/>
  <c r="B3549" i="2"/>
  <c r="A3549" i="2" s="1"/>
  <c r="B3550" i="2"/>
  <c r="A3550" i="2" s="1"/>
  <c r="B3551" i="2"/>
  <c r="A3551" i="2" s="1"/>
  <c r="B3552" i="2"/>
  <c r="A3552" i="2" s="1"/>
  <c r="B3553" i="2"/>
  <c r="A3553" i="2" s="1"/>
  <c r="B3554" i="2"/>
  <c r="A3554" i="2" s="1"/>
  <c r="B3555" i="2"/>
  <c r="A3555" i="2" s="1"/>
  <c r="B3556" i="2"/>
  <c r="A3556" i="2" s="1"/>
  <c r="B3557" i="2"/>
  <c r="A3557" i="2" s="1"/>
  <c r="B3558" i="2"/>
  <c r="A3558" i="2" s="1"/>
  <c r="B3559" i="2"/>
  <c r="A3559" i="2" s="1"/>
  <c r="B3560" i="2"/>
  <c r="A3560" i="2" s="1"/>
  <c r="B3561" i="2"/>
  <c r="A3561" i="2" s="1"/>
  <c r="B3562" i="2"/>
  <c r="A3562" i="2" s="1"/>
  <c r="B3563" i="2"/>
  <c r="A3563" i="2" s="1"/>
  <c r="B3564" i="2"/>
  <c r="A3564" i="2" s="1"/>
  <c r="B3565" i="2"/>
  <c r="A3565" i="2" s="1"/>
  <c r="B3566" i="2"/>
  <c r="A3566" i="2" s="1"/>
  <c r="B3567" i="2"/>
  <c r="A3567" i="2" s="1"/>
  <c r="B3568" i="2"/>
  <c r="A3568" i="2" s="1"/>
  <c r="B3569" i="2"/>
  <c r="A3569" i="2" s="1"/>
  <c r="B3570" i="2"/>
  <c r="A3570" i="2" s="1"/>
  <c r="B3571" i="2"/>
  <c r="A3571" i="2" s="1"/>
  <c r="B3572" i="2"/>
  <c r="A3572" i="2" s="1"/>
  <c r="B3573" i="2"/>
  <c r="A3573" i="2" s="1"/>
  <c r="B3574" i="2"/>
  <c r="A3574" i="2" s="1"/>
  <c r="B3575" i="2"/>
  <c r="A3575" i="2" s="1"/>
  <c r="B3576" i="2"/>
  <c r="A3576" i="2" s="1"/>
  <c r="B3577" i="2"/>
  <c r="A3577" i="2" s="1"/>
  <c r="B3578" i="2"/>
  <c r="A3578" i="2" s="1"/>
  <c r="B3579" i="2"/>
  <c r="A3579" i="2" s="1"/>
  <c r="B3580" i="2"/>
  <c r="A3580" i="2" s="1"/>
  <c r="B3581" i="2"/>
  <c r="A3581" i="2" s="1"/>
  <c r="B3582" i="2"/>
  <c r="A3582" i="2" s="1"/>
  <c r="B3583" i="2"/>
  <c r="A3583" i="2" s="1"/>
  <c r="B3584" i="2"/>
  <c r="A3584" i="2" s="1"/>
  <c r="B3585" i="2"/>
  <c r="A3585" i="2" s="1"/>
  <c r="B3586" i="2"/>
  <c r="A3586" i="2" s="1"/>
  <c r="B3587" i="2"/>
  <c r="A3587" i="2" s="1"/>
  <c r="B3588" i="2"/>
  <c r="A3588" i="2" s="1"/>
  <c r="B3589" i="2"/>
  <c r="A3589" i="2" s="1"/>
  <c r="B3590" i="2"/>
  <c r="A3590" i="2" s="1"/>
  <c r="B3591" i="2"/>
  <c r="A3591" i="2" s="1"/>
  <c r="B3592" i="2"/>
  <c r="A3592" i="2" s="1"/>
  <c r="B3593" i="2"/>
  <c r="A3593" i="2" s="1"/>
  <c r="B3594" i="2"/>
  <c r="A3594" i="2" s="1"/>
  <c r="B3595" i="2"/>
  <c r="A3595" i="2" s="1"/>
  <c r="B3596" i="2"/>
  <c r="A3596" i="2" s="1"/>
  <c r="B3597" i="2"/>
  <c r="A3597" i="2" s="1"/>
  <c r="B3598" i="2"/>
  <c r="A3598" i="2" s="1"/>
  <c r="B3599" i="2"/>
  <c r="A3599" i="2" s="1"/>
  <c r="B3600" i="2"/>
  <c r="A3600" i="2" s="1"/>
  <c r="B3601" i="2"/>
  <c r="A3601" i="2" s="1"/>
  <c r="B3602" i="2"/>
  <c r="A3602" i="2" s="1"/>
  <c r="B3603" i="2"/>
  <c r="A3603" i="2" s="1"/>
  <c r="B3604" i="2"/>
  <c r="A3604" i="2" s="1"/>
  <c r="B3605" i="2"/>
  <c r="A3605" i="2" s="1"/>
  <c r="B3606" i="2"/>
  <c r="A3606" i="2" s="1"/>
  <c r="B3607" i="2"/>
  <c r="A3607" i="2" s="1"/>
  <c r="B3608" i="2"/>
  <c r="A3608" i="2" s="1"/>
  <c r="B3609" i="2"/>
  <c r="A3609" i="2" s="1"/>
  <c r="B3610" i="2"/>
  <c r="A3610" i="2" s="1"/>
  <c r="B3611" i="2"/>
  <c r="A3611" i="2" s="1"/>
  <c r="B3612" i="2"/>
  <c r="A3612" i="2" s="1"/>
  <c r="B3613" i="2"/>
  <c r="A3613" i="2" s="1"/>
  <c r="B3614" i="2"/>
  <c r="A3614" i="2" s="1"/>
  <c r="B3615" i="2"/>
  <c r="A3615" i="2" s="1"/>
  <c r="B3616" i="2"/>
  <c r="A3616" i="2" s="1"/>
  <c r="B3617" i="2"/>
  <c r="A3617" i="2" s="1"/>
  <c r="B3618" i="2"/>
  <c r="A3618" i="2" s="1"/>
  <c r="B3619" i="2"/>
  <c r="A3619" i="2" s="1"/>
  <c r="B3620" i="2"/>
  <c r="A3620" i="2" s="1"/>
  <c r="B3621" i="2"/>
  <c r="A3621" i="2" s="1"/>
  <c r="B3622" i="2"/>
  <c r="A3622" i="2" s="1"/>
  <c r="B3623" i="2"/>
  <c r="A3623" i="2" s="1"/>
  <c r="B3624" i="2"/>
  <c r="A3624" i="2" s="1"/>
  <c r="B3625" i="2"/>
  <c r="A3625" i="2" s="1"/>
  <c r="B3626" i="2"/>
  <c r="A3626" i="2" s="1"/>
  <c r="B3627" i="2"/>
  <c r="A3627" i="2" s="1"/>
  <c r="B3628" i="2"/>
  <c r="A3628" i="2" s="1"/>
  <c r="B3629" i="2"/>
  <c r="A3629" i="2" s="1"/>
  <c r="B3630" i="2"/>
  <c r="A3630" i="2" s="1"/>
  <c r="B3631" i="2"/>
  <c r="A3631" i="2" s="1"/>
  <c r="B3632" i="2"/>
  <c r="A3632" i="2" s="1"/>
  <c r="B3633" i="2"/>
  <c r="A3633" i="2" s="1"/>
  <c r="B3634" i="2"/>
  <c r="A3634" i="2" s="1"/>
  <c r="B3635" i="2"/>
  <c r="A3635" i="2" s="1"/>
  <c r="B3636" i="2"/>
  <c r="A3636" i="2" s="1"/>
  <c r="B3637" i="2"/>
  <c r="A3637" i="2" s="1"/>
  <c r="B3638" i="2"/>
  <c r="A3638" i="2" s="1"/>
  <c r="B3639" i="2"/>
  <c r="A3639" i="2" s="1"/>
  <c r="B3640" i="2"/>
  <c r="A3640" i="2" s="1"/>
  <c r="B3641" i="2"/>
  <c r="A3641" i="2" s="1"/>
  <c r="B3642" i="2"/>
  <c r="A3642" i="2" s="1"/>
  <c r="B3643" i="2"/>
  <c r="A3643" i="2" s="1"/>
  <c r="B3644" i="2"/>
  <c r="A3644" i="2" s="1"/>
  <c r="B3645" i="2"/>
  <c r="A3645" i="2" s="1"/>
  <c r="B3646" i="2"/>
  <c r="A3646" i="2" s="1"/>
  <c r="B3647" i="2"/>
  <c r="A3647" i="2" s="1"/>
  <c r="B3648" i="2"/>
  <c r="A3648" i="2" s="1"/>
  <c r="B3649" i="2"/>
  <c r="A3649" i="2" s="1"/>
  <c r="B3650" i="2"/>
  <c r="A3650" i="2" s="1"/>
  <c r="B3651" i="2"/>
  <c r="A3651" i="2" s="1"/>
  <c r="B3652" i="2"/>
  <c r="A3652" i="2" s="1"/>
  <c r="B3653" i="2"/>
  <c r="A3653" i="2" s="1"/>
  <c r="B3654" i="2"/>
  <c r="A3654" i="2" s="1"/>
  <c r="B3655" i="2"/>
  <c r="A3655" i="2" s="1"/>
  <c r="B3656" i="2"/>
  <c r="A3656" i="2" s="1"/>
  <c r="B3657" i="2"/>
  <c r="A3657" i="2" s="1"/>
  <c r="B3658" i="2"/>
  <c r="A3658" i="2" s="1"/>
  <c r="B3659" i="2"/>
  <c r="A3659" i="2" s="1"/>
  <c r="B3660" i="2"/>
  <c r="A3660" i="2" s="1"/>
  <c r="B3661" i="2"/>
  <c r="A3661" i="2" s="1"/>
  <c r="B3662" i="2"/>
  <c r="A3662" i="2" s="1"/>
  <c r="B3663" i="2"/>
  <c r="A3663" i="2" s="1"/>
  <c r="B3664" i="2"/>
  <c r="A3664" i="2" s="1"/>
  <c r="B3665" i="2"/>
  <c r="A3665" i="2" s="1"/>
  <c r="B3666" i="2"/>
  <c r="A3666" i="2" s="1"/>
  <c r="B3667" i="2"/>
  <c r="A3667" i="2" s="1"/>
  <c r="B3668" i="2"/>
  <c r="A3668" i="2" s="1"/>
  <c r="B3669" i="2"/>
  <c r="A3669" i="2" s="1"/>
  <c r="B3670" i="2"/>
  <c r="A3670" i="2" s="1"/>
  <c r="B3671" i="2"/>
  <c r="A3671" i="2" s="1"/>
  <c r="B3672" i="2"/>
  <c r="A3672" i="2" s="1"/>
  <c r="B3673" i="2"/>
  <c r="A3673" i="2" s="1"/>
  <c r="B3674" i="2"/>
  <c r="A3674" i="2" s="1"/>
  <c r="B3675" i="2"/>
  <c r="A3675" i="2" s="1"/>
  <c r="B3676" i="2"/>
  <c r="A3676" i="2" s="1"/>
  <c r="B3677" i="2"/>
  <c r="A3677" i="2" s="1"/>
  <c r="B3678" i="2"/>
  <c r="A3678" i="2" s="1"/>
  <c r="B3679" i="2"/>
  <c r="A3679" i="2" s="1"/>
  <c r="B3680" i="2"/>
  <c r="A3680" i="2" s="1"/>
  <c r="B3681" i="2"/>
  <c r="A3681" i="2" s="1"/>
  <c r="B3682" i="2"/>
  <c r="A3682" i="2" s="1"/>
  <c r="B3683" i="2"/>
  <c r="A3683" i="2" s="1"/>
  <c r="B3684" i="2"/>
  <c r="A3684" i="2" s="1"/>
  <c r="B3685" i="2"/>
  <c r="A3685" i="2" s="1"/>
  <c r="B3686" i="2"/>
  <c r="A3686" i="2" s="1"/>
  <c r="B3687" i="2"/>
  <c r="A3687" i="2" s="1"/>
  <c r="B3688" i="2"/>
  <c r="A3688" i="2" s="1"/>
  <c r="B3689" i="2"/>
  <c r="A3689" i="2" s="1"/>
  <c r="B3690" i="2"/>
  <c r="A3690" i="2" s="1"/>
  <c r="B3691" i="2"/>
  <c r="A3691" i="2" s="1"/>
  <c r="B3692" i="2"/>
  <c r="A3692" i="2" s="1"/>
  <c r="B3693" i="2"/>
  <c r="A3693" i="2" s="1"/>
  <c r="B3694" i="2"/>
  <c r="A3694" i="2" s="1"/>
  <c r="B3695" i="2"/>
  <c r="A3695" i="2" s="1"/>
  <c r="B3696" i="2"/>
  <c r="A3696" i="2" s="1"/>
  <c r="B3697" i="2"/>
  <c r="A3697" i="2" s="1"/>
  <c r="B3698" i="2"/>
  <c r="A3698" i="2" s="1"/>
  <c r="B3699" i="2"/>
  <c r="A3699" i="2" s="1"/>
  <c r="B3700" i="2"/>
  <c r="A3700" i="2" s="1"/>
  <c r="B3701" i="2"/>
  <c r="A3701" i="2" s="1"/>
  <c r="B3702" i="2"/>
  <c r="A3702" i="2" s="1"/>
  <c r="B3703" i="2"/>
  <c r="A3703" i="2" s="1"/>
  <c r="B3704" i="2"/>
  <c r="A3704" i="2" s="1"/>
  <c r="B3705" i="2"/>
  <c r="A3705" i="2" s="1"/>
  <c r="B3706" i="2"/>
  <c r="A3706" i="2" s="1"/>
  <c r="B3707" i="2"/>
  <c r="A3707" i="2" s="1"/>
  <c r="B3708" i="2"/>
  <c r="A3708" i="2" s="1"/>
  <c r="B3709" i="2"/>
  <c r="A3709" i="2" s="1"/>
  <c r="B3710" i="2"/>
  <c r="A3710" i="2" s="1"/>
  <c r="B3711" i="2"/>
  <c r="A3711" i="2" s="1"/>
  <c r="B3712" i="2"/>
  <c r="A3712" i="2" s="1"/>
  <c r="B3713" i="2"/>
  <c r="A3713" i="2" s="1"/>
  <c r="B3714" i="2"/>
  <c r="A3714" i="2" s="1"/>
  <c r="B3715" i="2"/>
  <c r="A3715" i="2" s="1"/>
  <c r="B3716" i="2"/>
  <c r="A3716" i="2" s="1"/>
  <c r="B3717" i="2"/>
  <c r="A3717" i="2" s="1"/>
  <c r="B3718" i="2"/>
  <c r="A3718" i="2" s="1"/>
  <c r="B3719" i="2"/>
  <c r="A3719" i="2" s="1"/>
  <c r="B3720" i="2"/>
  <c r="A3720" i="2" s="1"/>
  <c r="B3721" i="2"/>
  <c r="A3721" i="2" s="1"/>
  <c r="B3722" i="2"/>
  <c r="A3722" i="2" s="1"/>
  <c r="B3723" i="2"/>
  <c r="A3723" i="2" s="1"/>
  <c r="B3724" i="2"/>
  <c r="A3724" i="2" s="1"/>
  <c r="B3725" i="2"/>
  <c r="A3725" i="2" s="1"/>
  <c r="B3726" i="2"/>
  <c r="A3726" i="2" s="1"/>
  <c r="B3727" i="2"/>
  <c r="A3727" i="2" s="1"/>
  <c r="B3728" i="2"/>
  <c r="A3728" i="2" s="1"/>
  <c r="B3729" i="2"/>
  <c r="A3729" i="2" s="1"/>
  <c r="B3730" i="2"/>
  <c r="A3730" i="2" s="1"/>
  <c r="B3731" i="2"/>
  <c r="A3731" i="2" s="1"/>
  <c r="B3732" i="2"/>
  <c r="A3732" i="2" s="1"/>
  <c r="B3733" i="2"/>
  <c r="A3733" i="2" s="1"/>
  <c r="B3734" i="2"/>
  <c r="A3734" i="2" s="1"/>
  <c r="B3735" i="2"/>
  <c r="A3735" i="2" s="1"/>
  <c r="B3736" i="2"/>
  <c r="A3736" i="2" s="1"/>
  <c r="B3737" i="2"/>
  <c r="A3737" i="2" s="1"/>
  <c r="B3738" i="2"/>
  <c r="A3738" i="2" s="1"/>
  <c r="B3739" i="2"/>
  <c r="A3739" i="2" s="1"/>
  <c r="B3740" i="2"/>
  <c r="A3740" i="2" s="1"/>
  <c r="B3741" i="2"/>
  <c r="A3741" i="2" s="1"/>
  <c r="B3742" i="2"/>
  <c r="A3742" i="2" s="1"/>
  <c r="B3743" i="2"/>
  <c r="A3743" i="2" s="1"/>
  <c r="B3744" i="2"/>
  <c r="A3744" i="2" s="1"/>
  <c r="B3745" i="2"/>
  <c r="A3745" i="2" s="1"/>
  <c r="B3746" i="2"/>
  <c r="A3746" i="2" s="1"/>
  <c r="B3747" i="2"/>
  <c r="A3747" i="2" s="1"/>
  <c r="B3748" i="2"/>
  <c r="A3748" i="2" s="1"/>
  <c r="B3749" i="2"/>
  <c r="A3749" i="2" s="1"/>
  <c r="B3750" i="2"/>
  <c r="A3750" i="2" s="1"/>
  <c r="B3751" i="2"/>
  <c r="A3751" i="2" s="1"/>
  <c r="B3752" i="2"/>
  <c r="A3752" i="2" s="1"/>
  <c r="B3753" i="2"/>
  <c r="A3753" i="2" s="1"/>
  <c r="B3754" i="2"/>
  <c r="A3754" i="2" s="1"/>
  <c r="B3755" i="2"/>
  <c r="A3755" i="2" s="1"/>
  <c r="B3756" i="2"/>
  <c r="A3756" i="2" s="1"/>
  <c r="B3757" i="2"/>
  <c r="A3757" i="2" s="1"/>
  <c r="B3758" i="2"/>
  <c r="A3758" i="2" s="1"/>
  <c r="B3759" i="2"/>
  <c r="A3759" i="2" s="1"/>
  <c r="B3760" i="2"/>
  <c r="A3760" i="2" s="1"/>
  <c r="B3761" i="2"/>
  <c r="A3761" i="2" s="1"/>
  <c r="B3762" i="2"/>
  <c r="A3762" i="2" s="1"/>
  <c r="B3763" i="2"/>
  <c r="A3763" i="2" s="1"/>
  <c r="B3764" i="2"/>
  <c r="A3764" i="2" s="1"/>
  <c r="B3765" i="2"/>
  <c r="A3765" i="2" s="1"/>
  <c r="B3766" i="2"/>
  <c r="A3766" i="2" s="1"/>
  <c r="B3767" i="2"/>
  <c r="A3767" i="2" s="1"/>
  <c r="B3768" i="2"/>
  <c r="A3768" i="2" s="1"/>
  <c r="B3769" i="2"/>
  <c r="A3769" i="2" s="1"/>
  <c r="B3770" i="2"/>
  <c r="A3770" i="2" s="1"/>
  <c r="B3771" i="2"/>
  <c r="A3771" i="2" s="1"/>
  <c r="B3772" i="2"/>
  <c r="A3772" i="2" s="1"/>
  <c r="B3773" i="2"/>
  <c r="A3773" i="2" s="1"/>
  <c r="B3774" i="2"/>
  <c r="A3774" i="2" s="1"/>
  <c r="B3775" i="2"/>
  <c r="A3775" i="2" s="1"/>
  <c r="B3776" i="2"/>
  <c r="A3776" i="2" s="1"/>
  <c r="B3777" i="2"/>
  <c r="A3777" i="2" s="1"/>
  <c r="B3778" i="2"/>
  <c r="A3778" i="2" s="1"/>
  <c r="B3779" i="2"/>
  <c r="A3779" i="2" s="1"/>
  <c r="B3780" i="2"/>
  <c r="A3780" i="2" s="1"/>
  <c r="B3781" i="2"/>
  <c r="A3781" i="2" s="1"/>
  <c r="B3782" i="2"/>
  <c r="A3782" i="2" s="1"/>
  <c r="B3783" i="2"/>
  <c r="A3783" i="2" s="1"/>
  <c r="B3784" i="2"/>
  <c r="A3784" i="2" s="1"/>
  <c r="B3785" i="2"/>
  <c r="A3785" i="2" s="1"/>
  <c r="B3786" i="2"/>
  <c r="A3786" i="2" s="1"/>
  <c r="B3787" i="2"/>
  <c r="A3787" i="2" s="1"/>
  <c r="B3788" i="2"/>
  <c r="A3788" i="2" s="1"/>
  <c r="B3789" i="2"/>
  <c r="A3789" i="2" s="1"/>
  <c r="B3790" i="2"/>
  <c r="A3790" i="2" s="1"/>
  <c r="B3791" i="2"/>
  <c r="A3791" i="2" s="1"/>
  <c r="B3792" i="2"/>
  <c r="A3792" i="2" s="1"/>
  <c r="B3793" i="2"/>
  <c r="A3793" i="2" s="1"/>
  <c r="B3794" i="2"/>
  <c r="A3794" i="2" s="1"/>
  <c r="B3795" i="2"/>
  <c r="A3795" i="2" s="1"/>
  <c r="B3796" i="2"/>
  <c r="A3796" i="2" s="1"/>
  <c r="B3797" i="2"/>
  <c r="A3797" i="2" s="1"/>
  <c r="B3798" i="2"/>
  <c r="A3798" i="2" s="1"/>
  <c r="B3799" i="2"/>
  <c r="A3799" i="2" s="1"/>
  <c r="B3800" i="2"/>
  <c r="A3800" i="2" s="1"/>
  <c r="B3801" i="2"/>
  <c r="A3801" i="2" s="1"/>
  <c r="B3802" i="2"/>
  <c r="A3802" i="2" s="1"/>
  <c r="B3803" i="2"/>
  <c r="A3803" i="2" s="1"/>
  <c r="B3804" i="2"/>
  <c r="A3804" i="2" s="1"/>
  <c r="B3805" i="2"/>
  <c r="A3805" i="2" s="1"/>
  <c r="B3806" i="2"/>
  <c r="A3806" i="2" s="1"/>
  <c r="B3807" i="2"/>
  <c r="A3807" i="2" s="1"/>
  <c r="B3808" i="2"/>
  <c r="A3808" i="2" s="1"/>
  <c r="B3809" i="2"/>
  <c r="A3809" i="2" s="1"/>
  <c r="B3810" i="2"/>
  <c r="A3810" i="2" s="1"/>
  <c r="B3811" i="2"/>
  <c r="A3811" i="2" s="1"/>
  <c r="B3812" i="2"/>
  <c r="A3812" i="2" s="1"/>
  <c r="B3813" i="2"/>
  <c r="A3813" i="2" s="1"/>
  <c r="B3814" i="2"/>
  <c r="A3814" i="2" s="1"/>
  <c r="B3815" i="2"/>
  <c r="A3815" i="2" s="1"/>
  <c r="B3816" i="2"/>
  <c r="A3816" i="2" s="1"/>
  <c r="B3817" i="2"/>
  <c r="A3817" i="2" s="1"/>
  <c r="B3818" i="2"/>
  <c r="A3818" i="2" s="1"/>
  <c r="B3819" i="2"/>
  <c r="A3819" i="2" s="1"/>
  <c r="B3820" i="2"/>
  <c r="A3820" i="2" s="1"/>
  <c r="B3821" i="2"/>
  <c r="A3821" i="2" s="1"/>
  <c r="B3822" i="2"/>
  <c r="A3822" i="2" s="1"/>
  <c r="B3823" i="2"/>
  <c r="A3823" i="2" s="1"/>
  <c r="B3824" i="2"/>
  <c r="A3824" i="2" s="1"/>
  <c r="B3825" i="2"/>
  <c r="A3825" i="2" s="1"/>
  <c r="B3826" i="2"/>
  <c r="A3826" i="2" s="1"/>
  <c r="B3827" i="2"/>
  <c r="A3827" i="2" s="1"/>
  <c r="B3828" i="2"/>
  <c r="A3828" i="2" s="1"/>
  <c r="B3829" i="2"/>
  <c r="A3829" i="2" s="1"/>
  <c r="B3830" i="2"/>
  <c r="A3830" i="2" s="1"/>
  <c r="B3831" i="2"/>
  <c r="A3831" i="2" s="1"/>
  <c r="B3832" i="2"/>
  <c r="A3832" i="2" s="1"/>
  <c r="B3833" i="2"/>
  <c r="A3833" i="2" s="1"/>
  <c r="B3834" i="2"/>
  <c r="A3834" i="2" s="1"/>
  <c r="B3835" i="2"/>
  <c r="A3835" i="2" s="1"/>
  <c r="B3836" i="2"/>
  <c r="A3836" i="2" s="1"/>
  <c r="B3837" i="2"/>
  <c r="A3837" i="2" s="1"/>
  <c r="B3838" i="2"/>
  <c r="A3838" i="2" s="1"/>
  <c r="B3839" i="2"/>
  <c r="A3839" i="2" s="1"/>
  <c r="B3840" i="2"/>
  <c r="A3840" i="2" s="1"/>
  <c r="B3841" i="2"/>
  <c r="A3841" i="2" s="1"/>
  <c r="B3842" i="2"/>
  <c r="A3842" i="2" s="1"/>
  <c r="B3843" i="2"/>
  <c r="A3843" i="2" s="1"/>
  <c r="B3844" i="2"/>
  <c r="A3844" i="2" s="1"/>
  <c r="B3845" i="2"/>
  <c r="A3845" i="2" s="1"/>
  <c r="B3846" i="2"/>
  <c r="A3846" i="2" s="1"/>
  <c r="B3847" i="2"/>
  <c r="A3847" i="2" s="1"/>
  <c r="B3848" i="2"/>
  <c r="A3848" i="2" s="1"/>
  <c r="B3849" i="2"/>
  <c r="A3849" i="2" s="1"/>
  <c r="B3850" i="2"/>
  <c r="A3850" i="2" s="1"/>
  <c r="B3851" i="2"/>
  <c r="A3851" i="2" s="1"/>
  <c r="B3852" i="2"/>
  <c r="A3852" i="2" s="1"/>
  <c r="B3853" i="2"/>
  <c r="A3853" i="2" s="1"/>
  <c r="B3854" i="2"/>
  <c r="A3854" i="2" s="1"/>
  <c r="B3855" i="2"/>
  <c r="A3855" i="2" s="1"/>
  <c r="B3856" i="2"/>
  <c r="A3856" i="2" s="1"/>
  <c r="B3857" i="2"/>
  <c r="A3857" i="2" s="1"/>
  <c r="B3858" i="2"/>
  <c r="A3858" i="2" s="1"/>
  <c r="B3859" i="2"/>
  <c r="A3859" i="2" s="1"/>
  <c r="B3860" i="2"/>
  <c r="A3860" i="2" s="1"/>
  <c r="B3861" i="2"/>
  <c r="A3861" i="2" s="1"/>
  <c r="B3862" i="2"/>
  <c r="A3862" i="2" s="1"/>
  <c r="B3863" i="2"/>
  <c r="A3863" i="2" s="1"/>
  <c r="B3864" i="2"/>
  <c r="A3864" i="2" s="1"/>
  <c r="B3865" i="2"/>
  <c r="A3865" i="2" s="1"/>
  <c r="B3866" i="2"/>
  <c r="A3866" i="2" s="1"/>
  <c r="B3867" i="2"/>
  <c r="A3867" i="2" s="1"/>
  <c r="B3868" i="2"/>
  <c r="A3868" i="2" s="1"/>
  <c r="B3869" i="2"/>
  <c r="A3869" i="2" s="1"/>
  <c r="B3870" i="2"/>
  <c r="A3870" i="2" s="1"/>
  <c r="B3871" i="2"/>
  <c r="A3871" i="2" s="1"/>
  <c r="B3872" i="2"/>
  <c r="A3872" i="2" s="1"/>
  <c r="B3873" i="2"/>
  <c r="A3873" i="2" s="1"/>
  <c r="B3874" i="2"/>
  <c r="A3874" i="2" s="1"/>
  <c r="B3875" i="2"/>
  <c r="A3875" i="2" s="1"/>
  <c r="B3876" i="2"/>
  <c r="A3876" i="2" s="1"/>
  <c r="B3877" i="2"/>
  <c r="A3877" i="2" s="1"/>
  <c r="B3878" i="2"/>
  <c r="A3878" i="2" s="1"/>
  <c r="B3879" i="2"/>
  <c r="A3879" i="2" s="1"/>
  <c r="B3880" i="2"/>
  <c r="A3880" i="2" s="1"/>
  <c r="B3881" i="2"/>
  <c r="A3881" i="2" s="1"/>
  <c r="B3882" i="2"/>
  <c r="A3882" i="2" s="1"/>
  <c r="B3883" i="2"/>
  <c r="A3883" i="2" s="1"/>
  <c r="B3884" i="2"/>
  <c r="A3884" i="2" s="1"/>
  <c r="B3885" i="2"/>
  <c r="A3885" i="2" s="1"/>
  <c r="B3886" i="2"/>
  <c r="A3886" i="2" s="1"/>
  <c r="B3887" i="2"/>
  <c r="A3887" i="2" s="1"/>
  <c r="B3888" i="2"/>
  <c r="A3888" i="2" s="1"/>
  <c r="B3889" i="2"/>
  <c r="A3889" i="2" s="1"/>
  <c r="B3890" i="2"/>
  <c r="A3890" i="2" s="1"/>
  <c r="B3891" i="2"/>
  <c r="A3891" i="2" s="1"/>
  <c r="B3892" i="2"/>
  <c r="A3892" i="2" s="1"/>
  <c r="B3893" i="2"/>
  <c r="A3893" i="2" s="1"/>
  <c r="B3894" i="2"/>
  <c r="A3894" i="2" s="1"/>
  <c r="B3895" i="2"/>
  <c r="A3895" i="2" s="1"/>
  <c r="B3896" i="2"/>
  <c r="A3896" i="2" s="1"/>
  <c r="B3897" i="2"/>
  <c r="A3897" i="2" s="1"/>
  <c r="B3898" i="2"/>
  <c r="A3898" i="2" s="1"/>
  <c r="B3899" i="2"/>
  <c r="A3899" i="2" s="1"/>
  <c r="B3900" i="2"/>
  <c r="A3900" i="2" s="1"/>
  <c r="B3901" i="2"/>
  <c r="A3901" i="2" s="1"/>
  <c r="B3902" i="2"/>
  <c r="A3902" i="2" s="1"/>
  <c r="B3903" i="2"/>
  <c r="A3903" i="2" s="1"/>
  <c r="B3904" i="2"/>
  <c r="A3904" i="2" s="1"/>
  <c r="B3905" i="2"/>
  <c r="A3905" i="2" s="1"/>
  <c r="B3906" i="2"/>
  <c r="A3906" i="2" s="1"/>
  <c r="B3907" i="2"/>
  <c r="A3907" i="2" s="1"/>
  <c r="B3908" i="2"/>
  <c r="A3908" i="2" s="1"/>
  <c r="B3909" i="2"/>
  <c r="A3909" i="2" s="1"/>
  <c r="B3910" i="2"/>
  <c r="A3910" i="2" s="1"/>
  <c r="B3911" i="2"/>
  <c r="A3911" i="2" s="1"/>
  <c r="B3912" i="2"/>
  <c r="A3912" i="2" s="1"/>
  <c r="B3913" i="2"/>
  <c r="A3913" i="2" s="1"/>
  <c r="B3914" i="2"/>
  <c r="A3914" i="2" s="1"/>
  <c r="B3915" i="2"/>
  <c r="A3915" i="2" s="1"/>
  <c r="B3916" i="2"/>
  <c r="A3916" i="2" s="1"/>
  <c r="B3917" i="2"/>
  <c r="A3917" i="2" s="1"/>
  <c r="B3918" i="2"/>
  <c r="A3918" i="2" s="1"/>
  <c r="B3919" i="2"/>
  <c r="A3919" i="2" s="1"/>
  <c r="B3920" i="2"/>
  <c r="A3920" i="2" s="1"/>
  <c r="B3921" i="2"/>
  <c r="A3921" i="2" s="1"/>
  <c r="B3922" i="2"/>
  <c r="A3922" i="2" s="1"/>
  <c r="B3923" i="2"/>
  <c r="A3923" i="2" s="1"/>
  <c r="B3924" i="2"/>
  <c r="A3924" i="2" s="1"/>
  <c r="B3925" i="2"/>
  <c r="A3925" i="2" s="1"/>
  <c r="B3926" i="2"/>
  <c r="A3926" i="2" s="1"/>
  <c r="B3927" i="2"/>
  <c r="A3927" i="2" s="1"/>
  <c r="B3928" i="2"/>
  <c r="A3928" i="2" s="1"/>
  <c r="B3929" i="2"/>
  <c r="A3929" i="2" s="1"/>
  <c r="B3930" i="2"/>
  <c r="A3930" i="2" s="1"/>
  <c r="B3931" i="2"/>
  <c r="A3931" i="2" s="1"/>
  <c r="B3932" i="2"/>
  <c r="A3932" i="2" s="1"/>
  <c r="B3933" i="2"/>
  <c r="A3933" i="2" s="1"/>
  <c r="B3934" i="2"/>
  <c r="A3934" i="2" s="1"/>
  <c r="B3935" i="2"/>
  <c r="A3935" i="2" s="1"/>
  <c r="B3936" i="2"/>
  <c r="A3936" i="2" s="1"/>
  <c r="B3937" i="2"/>
  <c r="A3937" i="2" s="1"/>
  <c r="B3938" i="2"/>
  <c r="A3938" i="2" s="1"/>
  <c r="B3939" i="2"/>
  <c r="A3939" i="2" s="1"/>
  <c r="B3940" i="2"/>
  <c r="A3940" i="2" s="1"/>
  <c r="B3941" i="2"/>
  <c r="A3941" i="2" s="1"/>
  <c r="B3942" i="2"/>
  <c r="A3942" i="2" s="1"/>
  <c r="B3943" i="2"/>
  <c r="A3943" i="2" s="1"/>
  <c r="B3944" i="2"/>
  <c r="A3944" i="2" s="1"/>
  <c r="B3945" i="2"/>
  <c r="A3945" i="2" s="1"/>
  <c r="B3946" i="2"/>
  <c r="A3946" i="2" s="1"/>
  <c r="B3947" i="2"/>
  <c r="A3947" i="2" s="1"/>
  <c r="B3948" i="2"/>
  <c r="A3948" i="2" s="1"/>
  <c r="B3949" i="2"/>
  <c r="A3949" i="2" s="1"/>
  <c r="B3950" i="2"/>
  <c r="A3950" i="2" s="1"/>
  <c r="B3951" i="2"/>
  <c r="A3951" i="2" s="1"/>
  <c r="B3952" i="2"/>
  <c r="A3952" i="2" s="1"/>
  <c r="B3953" i="2"/>
  <c r="A3953" i="2" s="1"/>
  <c r="B3954" i="2"/>
  <c r="A3954" i="2" s="1"/>
  <c r="B3955" i="2"/>
  <c r="A3955" i="2" s="1"/>
  <c r="B3956" i="2"/>
  <c r="A3956" i="2" s="1"/>
  <c r="B3957" i="2"/>
  <c r="A3957" i="2" s="1"/>
  <c r="B3958" i="2"/>
  <c r="A3958" i="2" s="1"/>
  <c r="B3959" i="2"/>
  <c r="A3959" i="2" s="1"/>
  <c r="B3960" i="2"/>
  <c r="A3960" i="2" s="1"/>
  <c r="B3961" i="2"/>
  <c r="A3961" i="2" s="1"/>
  <c r="B3962" i="2"/>
  <c r="A3962" i="2" s="1"/>
  <c r="B3963" i="2"/>
  <c r="A3963" i="2" s="1"/>
  <c r="B3964" i="2"/>
  <c r="A3964" i="2" s="1"/>
  <c r="B3965" i="2"/>
  <c r="A3965" i="2" s="1"/>
  <c r="B3966" i="2"/>
  <c r="A3966" i="2" s="1"/>
  <c r="B3967" i="2"/>
  <c r="A3967" i="2" s="1"/>
  <c r="B3968" i="2"/>
  <c r="A3968" i="2" s="1"/>
  <c r="B3969" i="2"/>
  <c r="A3969" i="2" s="1"/>
  <c r="B3970" i="2"/>
  <c r="A3970" i="2" s="1"/>
  <c r="B3971" i="2"/>
  <c r="A3971" i="2" s="1"/>
  <c r="B3972" i="2"/>
  <c r="A3972" i="2" s="1"/>
  <c r="B3973" i="2"/>
  <c r="A3973" i="2" s="1"/>
  <c r="B3974" i="2"/>
  <c r="A3974" i="2" s="1"/>
  <c r="B3975" i="2"/>
  <c r="A3975" i="2" s="1"/>
  <c r="B3976" i="2"/>
  <c r="A3976" i="2" s="1"/>
  <c r="B3977" i="2"/>
  <c r="A3977" i="2" s="1"/>
  <c r="B3978" i="2"/>
  <c r="A3978" i="2" s="1"/>
  <c r="B3979" i="2"/>
  <c r="A3979" i="2" s="1"/>
  <c r="B3980" i="2"/>
  <c r="A3980" i="2" s="1"/>
  <c r="B3981" i="2"/>
  <c r="A3981" i="2" s="1"/>
  <c r="B3982" i="2"/>
  <c r="A3982" i="2" s="1"/>
  <c r="B3983" i="2"/>
  <c r="A3983" i="2" s="1"/>
  <c r="B3984" i="2"/>
  <c r="A3984" i="2" s="1"/>
  <c r="B3985" i="2"/>
  <c r="A3985" i="2" s="1"/>
  <c r="B3986" i="2"/>
  <c r="A3986" i="2" s="1"/>
  <c r="B3987" i="2"/>
  <c r="A3987" i="2" s="1"/>
  <c r="B3988" i="2"/>
  <c r="A3988" i="2" s="1"/>
  <c r="B3989" i="2"/>
  <c r="A3989" i="2" s="1"/>
  <c r="B3990" i="2"/>
  <c r="A3990" i="2" s="1"/>
  <c r="B3991" i="2"/>
  <c r="A3991" i="2" s="1"/>
  <c r="B3992" i="2"/>
  <c r="A3992" i="2" s="1"/>
  <c r="B3993" i="2"/>
  <c r="A3993" i="2" s="1"/>
  <c r="B3994" i="2"/>
  <c r="A3994" i="2" s="1"/>
  <c r="B3995" i="2"/>
  <c r="A3995" i="2" s="1"/>
  <c r="B3996" i="2"/>
  <c r="A3996" i="2" s="1"/>
  <c r="B3997" i="2"/>
  <c r="A3997" i="2" s="1"/>
  <c r="B3998" i="2"/>
  <c r="A3998" i="2" s="1"/>
  <c r="B3999" i="2"/>
  <c r="A3999" i="2" s="1"/>
  <c r="B4000" i="2"/>
  <c r="A4000" i="2" s="1"/>
  <c r="B4001" i="2"/>
  <c r="A4001" i="2" s="1"/>
  <c r="B4002" i="2"/>
  <c r="A4002" i="2" s="1"/>
  <c r="B4003" i="2"/>
  <c r="A4003" i="2" s="1"/>
  <c r="B4004" i="2"/>
  <c r="A4004" i="2" s="1"/>
  <c r="B4005" i="2"/>
  <c r="A4005" i="2" s="1"/>
  <c r="B4006" i="2"/>
  <c r="A4006" i="2" s="1"/>
  <c r="B4007" i="2"/>
  <c r="A4007" i="2" s="1"/>
  <c r="B4008" i="2"/>
  <c r="A4008" i="2" s="1"/>
  <c r="B4009" i="2"/>
  <c r="A4009" i="2" s="1"/>
  <c r="B4010" i="2"/>
  <c r="A4010" i="2" s="1"/>
  <c r="B4011" i="2"/>
  <c r="A4011" i="2" s="1"/>
  <c r="B4012" i="2"/>
  <c r="A4012" i="2" s="1"/>
  <c r="B4013" i="2"/>
  <c r="A4013" i="2" s="1"/>
  <c r="B4014" i="2"/>
  <c r="A4014" i="2" s="1"/>
  <c r="B4015" i="2"/>
  <c r="A4015" i="2" s="1"/>
  <c r="B4016" i="2"/>
  <c r="A4016" i="2" s="1"/>
  <c r="B4017" i="2"/>
  <c r="A4017" i="2" s="1"/>
  <c r="B4018" i="2"/>
  <c r="A4018" i="2" s="1"/>
  <c r="B4019" i="2"/>
  <c r="A4019" i="2" s="1"/>
  <c r="B4020" i="2"/>
  <c r="A4020" i="2" s="1"/>
  <c r="B4021" i="2"/>
  <c r="A4021" i="2" s="1"/>
  <c r="B4022" i="2"/>
  <c r="A4022" i="2" s="1"/>
  <c r="B4023" i="2"/>
  <c r="A4023" i="2" s="1"/>
  <c r="B4024" i="2"/>
  <c r="A4024" i="2" s="1"/>
  <c r="B4025" i="2"/>
  <c r="A4025" i="2" s="1"/>
  <c r="B4026" i="2"/>
  <c r="A4026" i="2" s="1"/>
  <c r="B4027" i="2"/>
  <c r="A4027" i="2" s="1"/>
  <c r="B4028" i="2"/>
  <c r="A4028" i="2" s="1"/>
  <c r="B4029" i="2"/>
  <c r="A4029" i="2" s="1"/>
  <c r="B4030" i="2"/>
  <c r="A4030" i="2" s="1"/>
  <c r="B4031" i="2"/>
  <c r="A4031" i="2" s="1"/>
  <c r="B4032" i="2"/>
  <c r="A4032" i="2" s="1"/>
  <c r="B4033" i="2"/>
  <c r="A4033" i="2" s="1"/>
  <c r="B4034" i="2"/>
  <c r="A4034" i="2" s="1"/>
  <c r="B4035" i="2"/>
  <c r="A4035" i="2" s="1"/>
  <c r="B4036" i="2"/>
  <c r="A4036" i="2" s="1"/>
  <c r="B4037" i="2"/>
  <c r="A4037" i="2" s="1"/>
  <c r="B4038" i="2"/>
  <c r="A4038" i="2" s="1"/>
  <c r="B4039" i="2"/>
  <c r="A4039" i="2" s="1"/>
  <c r="B4040" i="2"/>
  <c r="A4040" i="2" s="1"/>
  <c r="B4041" i="2"/>
  <c r="A4041" i="2" s="1"/>
  <c r="B4042" i="2"/>
  <c r="A4042" i="2" s="1"/>
  <c r="B4043" i="2"/>
  <c r="A4043" i="2" s="1"/>
  <c r="B4044" i="2"/>
  <c r="A4044" i="2" s="1"/>
  <c r="B4045" i="2"/>
  <c r="A4045" i="2" s="1"/>
  <c r="B4046" i="2"/>
  <c r="A4046" i="2" s="1"/>
  <c r="B4047" i="2"/>
  <c r="A4047" i="2" s="1"/>
  <c r="B4048" i="2"/>
  <c r="A4048" i="2" s="1"/>
  <c r="B4049" i="2"/>
  <c r="A4049" i="2" s="1"/>
  <c r="B4050" i="2"/>
  <c r="A4050" i="2" s="1"/>
  <c r="B4051" i="2"/>
  <c r="A4051" i="2" s="1"/>
  <c r="B4052" i="2"/>
  <c r="A4052" i="2" s="1"/>
  <c r="B4053" i="2"/>
  <c r="A4053" i="2" s="1"/>
  <c r="B4054" i="2"/>
  <c r="A4054" i="2" s="1"/>
  <c r="B4055" i="2"/>
  <c r="A4055" i="2" s="1"/>
  <c r="B4056" i="2"/>
  <c r="A4056" i="2" s="1"/>
  <c r="B4057" i="2"/>
  <c r="A4057" i="2" s="1"/>
  <c r="B4058" i="2"/>
  <c r="A4058" i="2" s="1"/>
  <c r="B4059" i="2"/>
  <c r="A4059" i="2" s="1"/>
  <c r="B4060" i="2"/>
  <c r="A4060" i="2" s="1"/>
  <c r="B4061" i="2"/>
  <c r="A4061" i="2" s="1"/>
  <c r="B4062" i="2"/>
  <c r="A4062" i="2" s="1"/>
  <c r="B4063" i="2"/>
  <c r="A4063" i="2" s="1"/>
  <c r="B4064" i="2"/>
  <c r="A4064" i="2" s="1"/>
  <c r="B4065" i="2"/>
  <c r="A4065" i="2" s="1"/>
  <c r="B4066" i="2"/>
  <c r="A4066" i="2" s="1"/>
  <c r="B4067" i="2"/>
  <c r="A4067" i="2" s="1"/>
  <c r="B4068" i="2"/>
  <c r="A4068" i="2" s="1"/>
  <c r="B4069" i="2"/>
  <c r="A4069" i="2" s="1"/>
  <c r="B4070" i="2"/>
  <c r="A4070" i="2" s="1"/>
  <c r="B4071" i="2"/>
  <c r="A4071" i="2" s="1"/>
  <c r="B4072" i="2"/>
  <c r="A4072" i="2" s="1"/>
  <c r="B4073" i="2"/>
  <c r="A4073" i="2" s="1"/>
  <c r="B4074" i="2"/>
  <c r="A4074" i="2" s="1"/>
  <c r="B4075" i="2"/>
  <c r="A4075" i="2" s="1"/>
  <c r="B4076" i="2"/>
  <c r="A4076" i="2" s="1"/>
  <c r="B4077" i="2"/>
  <c r="A4077" i="2" s="1"/>
  <c r="B4078" i="2"/>
  <c r="A4078" i="2" s="1"/>
  <c r="B4079" i="2"/>
  <c r="A4079" i="2" s="1"/>
  <c r="B4080" i="2"/>
  <c r="A4080" i="2" s="1"/>
  <c r="B4081" i="2"/>
  <c r="A4081" i="2" s="1"/>
  <c r="B4082" i="2"/>
  <c r="A4082" i="2" s="1"/>
  <c r="B4083" i="2"/>
  <c r="A4083" i="2" s="1"/>
  <c r="B4084" i="2"/>
  <c r="A4084" i="2" s="1"/>
  <c r="B4085" i="2"/>
  <c r="A4085" i="2" s="1"/>
  <c r="B4086" i="2"/>
  <c r="A4086" i="2" s="1"/>
  <c r="B4087" i="2"/>
  <c r="A4087" i="2" s="1"/>
  <c r="B4088" i="2"/>
  <c r="A4088" i="2" s="1"/>
  <c r="B4089" i="2"/>
  <c r="A4089" i="2" s="1"/>
  <c r="B4090" i="2"/>
  <c r="A4090" i="2" s="1"/>
  <c r="B4091" i="2"/>
  <c r="A4091" i="2" s="1"/>
  <c r="B4092" i="2"/>
  <c r="A4092" i="2" s="1"/>
  <c r="B4093" i="2"/>
  <c r="A4093" i="2" s="1"/>
  <c r="B4094" i="2"/>
  <c r="A4094" i="2" s="1"/>
  <c r="B4095" i="2"/>
  <c r="A4095" i="2" s="1"/>
  <c r="B4096" i="2"/>
  <c r="A4096" i="2" s="1"/>
  <c r="B4097" i="2"/>
  <c r="A4097" i="2" s="1"/>
  <c r="B4098" i="2"/>
  <c r="A4098" i="2" s="1"/>
  <c r="B4099" i="2"/>
  <c r="A4099" i="2" s="1"/>
  <c r="B4100" i="2"/>
  <c r="A4100" i="2" s="1"/>
  <c r="B4101" i="2"/>
  <c r="A4101" i="2" s="1"/>
  <c r="B4102" i="2"/>
  <c r="A4102" i="2" s="1"/>
  <c r="B4103" i="2"/>
  <c r="A4103" i="2" s="1"/>
  <c r="B4104" i="2"/>
  <c r="A4104" i="2" s="1"/>
  <c r="B4105" i="2"/>
  <c r="A4105" i="2" s="1"/>
  <c r="B4106" i="2"/>
  <c r="A4106" i="2" s="1"/>
  <c r="B4107" i="2"/>
  <c r="A4107" i="2" s="1"/>
  <c r="B4108" i="2"/>
  <c r="A4108" i="2" s="1"/>
  <c r="B4109" i="2"/>
  <c r="A4109" i="2" s="1"/>
  <c r="B4110" i="2"/>
  <c r="A4110" i="2" s="1"/>
  <c r="B4111" i="2"/>
  <c r="A4111" i="2" s="1"/>
  <c r="B4112" i="2"/>
  <c r="A4112" i="2" s="1"/>
  <c r="B4113" i="2"/>
  <c r="A4113" i="2" s="1"/>
  <c r="B4114" i="2"/>
  <c r="A4114" i="2" s="1"/>
  <c r="B4115" i="2"/>
  <c r="A4115" i="2" s="1"/>
  <c r="B4116" i="2"/>
  <c r="A4116" i="2" s="1"/>
  <c r="B4117" i="2"/>
  <c r="A4117" i="2" s="1"/>
  <c r="B4118" i="2"/>
  <c r="A4118" i="2" s="1"/>
  <c r="B4119" i="2"/>
  <c r="A4119" i="2" s="1"/>
  <c r="B4120" i="2"/>
  <c r="A4120" i="2" s="1"/>
  <c r="B4121" i="2"/>
  <c r="A4121" i="2" s="1"/>
  <c r="B4122" i="2"/>
  <c r="A4122" i="2" s="1"/>
  <c r="B4123" i="2"/>
  <c r="A4123" i="2" s="1"/>
  <c r="B4124" i="2"/>
  <c r="A4124" i="2" s="1"/>
  <c r="B4125" i="2"/>
  <c r="A4125" i="2" s="1"/>
  <c r="B4126" i="2"/>
  <c r="A4126" i="2" s="1"/>
  <c r="B4127" i="2"/>
  <c r="A4127" i="2" s="1"/>
  <c r="B4128" i="2"/>
  <c r="A4128" i="2" s="1"/>
  <c r="B4129" i="2"/>
  <c r="A4129" i="2" s="1"/>
  <c r="B4130" i="2"/>
  <c r="A4130" i="2" s="1"/>
  <c r="B4131" i="2"/>
  <c r="A4131" i="2" s="1"/>
  <c r="B4132" i="2"/>
  <c r="A4132" i="2" s="1"/>
  <c r="B4133" i="2"/>
  <c r="A4133" i="2" s="1"/>
  <c r="B4134" i="2"/>
  <c r="A4134" i="2" s="1"/>
  <c r="B4135" i="2"/>
  <c r="A4135" i="2" s="1"/>
  <c r="B4136" i="2"/>
  <c r="A4136" i="2" s="1"/>
  <c r="B4137" i="2"/>
  <c r="A4137" i="2" s="1"/>
  <c r="B4138" i="2"/>
  <c r="A4138" i="2" s="1"/>
  <c r="B4139" i="2"/>
  <c r="A4139" i="2" s="1"/>
  <c r="B4140" i="2"/>
  <c r="A4140" i="2" s="1"/>
  <c r="B4141" i="2"/>
  <c r="A4141" i="2" s="1"/>
  <c r="B4142" i="2"/>
  <c r="A4142" i="2" s="1"/>
  <c r="B4143" i="2"/>
  <c r="A4143" i="2" s="1"/>
  <c r="B4144" i="2"/>
  <c r="A4144" i="2" s="1"/>
  <c r="B4145" i="2"/>
  <c r="A4145" i="2" s="1"/>
  <c r="B4146" i="2"/>
  <c r="A4146" i="2" s="1"/>
  <c r="B4147" i="2"/>
  <c r="A4147" i="2" s="1"/>
  <c r="B4148" i="2"/>
  <c r="A4148" i="2" s="1"/>
  <c r="B4149" i="2"/>
  <c r="A4149" i="2" s="1"/>
  <c r="B4150" i="2"/>
  <c r="A4150" i="2" s="1"/>
  <c r="B4151" i="2"/>
  <c r="A4151" i="2" s="1"/>
  <c r="B4152" i="2"/>
  <c r="A4152" i="2" s="1"/>
  <c r="B4153" i="2"/>
  <c r="A4153" i="2" s="1"/>
  <c r="B4154" i="2"/>
  <c r="A4154" i="2" s="1"/>
  <c r="B4155" i="2"/>
  <c r="A4155" i="2" s="1"/>
  <c r="B4156" i="2"/>
  <c r="A4156" i="2" s="1"/>
  <c r="B4157" i="2"/>
  <c r="A4157" i="2" s="1"/>
  <c r="B4158" i="2"/>
  <c r="A4158" i="2" s="1"/>
  <c r="B4159" i="2"/>
  <c r="A4159" i="2" s="1"/>
  <c r="B4160" i="2"/>
  <c r="A4160" i="2" s="1"/>
  <c r="B4161" i="2"/>
  <c r="A4161" i="2" s="1"/>
  <c r="B4162" i="2"/>
  <c r="A4162" i="2" s="1"/>
  <c r="B4163" i="2"/>
  <c r="A4163" i="2" s="1"/>
  <c r="B4164" i="2"/>
  <c r="A4164" i="2" s="1"/>
  <c r="B4165" i="2"/>
  <c r="A4165" i="2" s="1"/>
  <c r="B4166" i="2"/>
  <c r="A4166" i="2" s="1"/>
  <c r="B4167" i="2"/>
  <c r="A4167" i="2" s="1"/>
  <c r="B4168" i="2"/>
  <c r="A4168" i="2" s="1"/>
  <c r="B4169" i="2"/>
  <c r="A4169" i="2" s="1"/>
  <c r="B4170" i="2"/>
  <c r="A4170" i="2" s="1"/>
  <c r="B4171" i="2"/>
  <c r="A4171" i="2" s="1"/>
  <c r="B4172" i="2"/>
  <c r="A4172" i="2" s="1"/>
  <c r="B4173" i="2"/>
  <c r="A4173" i="2" s="1"/>
  <c r="B4174" i="2"/>
  <c r="A4174" i="2" s="1"/>
  <c r="B4175" i="2"/>
  <c r="A4175" i="2" s="1"/>
  <c r="B4176" i="2"/>
  <c r="A4176" i="2" s="1"/>
  <c r="B4177" i="2"/>
  <c r="A4177" i="2" s="1"/>
  <c r="B4178" i="2"/>
  <c r="A4178" i="2" s="1"/>
  <c r="B4179" i="2"/>
  <c r="A4179" i="2" s="1"/>
  <c r="B4180" i="2"/>
  <c r="A4180" i="2" s="1"/>
  <c r="B4181" i="2"/>
  <c r="A4181" i="2" s="1"/>
  <c r="B4182" i="2"/>
  <c r="A4182" i="2" s="1"/>
  <c r="B4183" i="2"/>
  <c r="A4183" i="2" s="1"/>
  <c r="B4184" i="2"/>
  <c r="A4184" i="2" s="1"/>
  <c r="B4185" i="2"/>
  <c r="A4185" i="2" s="1"/>
  <c r="B4186" i="2"/>
  <c r="A4186" i="2" s="1"/>
  <c r="B4187" i="2"/>
  <c r="A4187" i="2" s="1"/>
  <c r="B4188" i="2"/>
  <c r="A4188" i="2" s="1"/>
  <c r="B4189" i="2"/>
  <c r="A4189" i="2" s="1"/>
  <c r="B4190" i="2"/>
  <c r="A4190" i="2" s="1"/>
  <c r="B4191" i="2"/>
  <c r="A4191" i="2" s="1"/>
  <c r="B4192" i="2"/>
  <c r="A4192" i="2" s="1"/>
  <c r="B4193" i="2"/>
  <c r="A4193" i="2" s="1"/>
  <c r="B4194" i="2"/>
  <c r="A4194" i="2" s="1"/>
  <c r="B4195" i="2"/>
  <c r="A4195" i="2" s="1"/>
  <c r="B4196" i="2"/>
  <c r="A4196" i="2" s="1"/>
  <c r="B4197" i="2"/>
  <c r="A4197" i="2" s="1"/>
  <c r="B4198" i="2"/>
  <c r="A4198" i="2" s="1"/>
  <c r="B4199" i="2"/>
  <c r="A4199" i="2" s="1"/>
  <c r="B4200" i="2"/>
  <c r="A4200" i="2" s="1"/>
  <c r="B4201" i="2"/>
  <c r="A4201" i="2" s="1"/>
  <c r="B4202" i="2"/>
  <c r="A4202" i="2" s="1"/>
  <c r="B4203" i="2"/>
  <c r="A4203" i="2" s="1"/>
  <c r="B4204" i="2"/>
  <c r="A4204" i="2" s="1"/>
  <c r="B4205" i="2"/>
  <c r="A4205" i="2" s="1"/>
  <c r="B4206" i="2"/>
  <c r="A4206" i="2" s="1"/>
  <c r="B4207" i="2"/>
  <c r="A4207" i="2" s="1"/>
  <c r="B4208" i="2"/>
  <c r="A4208" i="2" s="1"/>
  <c r="B4209" i="2"/>
  <c r="A4209" i="2" s="1"/>
  <c r="B4210" i="2"/>
  <c r="A4210" i="2" s="1"/>
  <c r="B4211" i="2"/>
  <c r="A4211" i="2" s="1"/>
  <c r="B4212" i="2"/>
  <c r="A4212" i="2" s="1"/>
  <c r="B4213" i="2"/>
  <c r="A4213" i="2" s="1"/>
  <c r="B4214" i="2"/>
  <c r="A4214" i="2" s="1"/>
  <c r="B4215" i="2"/>
  <c r="A4215" i="2" s="1"/>
  <c r="B4216" i="2"/>
  <c r="A4216" i="2" s="1"/>
  <c r="B4217" i="2"/>
  <c r="A4217" i="2" s="1"/>
  <c r="B4218" i="2"/>
  <c r="A4218" i="2" s="1"/>
  <c r="B4219" i="2"/>
  <c r="A4219" i="2" s="1"/>
  <c r="B4220" i="2"/>
  <c r="A4220" i="2" s="1"/>
  <c r="B4221" i="2"/>
  <c r="A4221" i="2" s="1"/>
  <c r="B4222" i="2"/>
  <c r="A4222" i="2" s="1"/>
  <c r="B4223" i="2"/>
  <c r="A4223" i="2" s="1"/>
  <c r="B4224" i="2"/>
  <c r="A4224" i="2" s="1"/>
  <c r="B4225" i="2"/>
  <c r="A4225" i="2" s="1"/>
  <c r="B4226" i="2"/>
  <c r="A4226" i="2" s="1"/>
  <c r="B4227" i="2"/>
  <c r="A4227" i="2" s="1"/>
  <c r="B4228" i="2"/>
  <c r="A4228" i="2" s="1"/>
  <c r="B4229" i="2"/>
  <c r="A4229" i="2" s="1"/>
  <c r="B4230" i="2"/>
  <c r="A4230" i="2" s="1"/>
  <c r="B4231" i="2"/>
  <c r="A4231" i="2" s="1"/>
  <c r="B4232" i="2"/>
  <c r="A4232" i="2" s="1"/>
  <c r="B4233" i="2"/>
  <c r="A4233" i="2" s="1"/>
  <c r="B4234" i="2"/>
  <c r="A4234" i="2" s="1"/>
  <c r="B4235" i="2"/>
  <c r="A4235" i="2" s="1"/>
  <c r="B4236" i="2"/>
  <c r="A4236" i="2" s="1"/>
  <c r="B4237" i="2"/>
  <c r="A4237" i="2" s="1"/>
  <c r="B4238" i="2"/>
  <c r="A4238" i="2" s="1"/>
  <c r="B4239" i="2"/>
  <c r="A4239" i="2" s="1"/>
  <c r="B4240" i="2"/>
  <c r="A4240" i="2" s="1"/>
  <c r="B4241" i="2"/>
  <c r="A4241" i="2" s="1"/>
  <c r="B4242" i="2"/>
  <c r="A4242" i="2" s="1"/>
  <c r="B4243" i="2"/>
  <c r="A4243" i="2" s="1"/>
  <c r="B4244" i="2"/>
  <c r="A4244" i="2" s="1"/>
  <c r="B4245" i="2"/>
  <c r="A4245" i="2" s="1"/>
  <c r="B4246" i="2"/>
  <c r="A4246" i="2" s="1"/>
  <c r="B4247" i="2"/>
  <c r="A4247" i="2" s="1"/>
  <c r="B4248" i="2"/>
  <c r="A4248" i="2" s="1"/>
  <c r="B4249" i="2"/>
  <c r="A4249" i="2" s="1"/>
  <c r="B4250" i="2"/>
  <c r="A4250" i="2" s="1"/>
  <c r="B4251" i="2"/>
  <c r="A4251" i="2" s="1"/>
  <c r="B4252" i="2"/>
  <c r="A4252" i="2" s="1"/>
  <c r="B4253" i="2"/>
  <c r="A4253" i="2" s="1"/>
  <c r="B4254" i="2"/>
  <c r="A4254" i="2" s="1"/>
  <c r="B4255" i="2"/>
  <c r="A4255" i="2" s="1"/>
  <c r="B4256" i="2"/>
  <c r="A4256" i="2" s="1"/>
  <c r="B4257" i="2"/>
  <c r="A4257" i="2" s="1"/>
  <c r="B4258" i="2"/>
  <c r="A4258" i="2" s="1"/>
  <c r="B4259" i="2"/>
  <c r="A4259" i="2" s="1"/>
  <c r="B4260" i="2"/>
  <c r="A4260" i="2" s="1"/>
  <c r="B4261" i="2"/>
  <c r="A4261" i="2" s="1"/>
  <c r="B4262" i="2"/>
  <c r="A4262" i="2" s="1"/>
  <c r="B4263" i="2"/>
  <c r="A4263" i="2" s="1"/>
  <c r="B4264" i="2"/>
  <c r="A4264" i="2" s="1"/>
  <c r="B4265" i="2"/>
  <c r="A4265" i="2" s="1"/>
  <c r="B4266" i="2"/>
  <c r="A4266" i="2" s="1"/>
  <c r="B4267" i="2"/>
  <c r="A4267" i="2" s="1"/>
  <c r="B4268" i="2"/>
  <c r="A4268" i="2" s="1"/>
  <c r="B4269" i="2"/>
  <c r="A4269" i="2" s="1"/>
  <c r="B4270" i="2"/>
  <c r="A4270" i="2" s="1"/>
  <c r="B4271" i="2"/>
  <c r="A4271" i="2" s="1"/>
  <c r="B4272" i="2"/>
  <c r="A4272" i="2" s="1"/>
  <c r="B4273" i="2"/>
  <c r="A4273" i="2" s="1"/>
  <c r="B4274" i="2"/>
  <c r="A4274" i="2" s="1"/>
  <c r="B4275" i="2"/>
  <c r="A4275" i="2" s="1"/>
  <c r="B4276" i="2"/>
  <c r="A4276" i="2" s="1"/>
  <c r="B4277" i="2"/>
  <c r="A4277" i="2" s="1"/>
  <c r="B4278" i="2"/>
  <c r="A4278" i="2" s="1"/>
  <c r="B4279" i="2"/>
  <c r="A4279" i="2" s="1"/>
  <c r="B4280" i="2"/>
  <c r="A4280" i="2" s="1"/>
  <c r="B4281" i="2"/>
  <c r="A4281" i="2" s="1"/>
  <c r="B4282" i="2"/>
  <c r="A4282" i="2" s="1"/>
  <c r="B4283" i="2"/>
  <c r="A4283" i="2" s="1"/>
  <c r="B4284" i="2"/>
  <c r="A4284" i="2" s="1"/>
  <c r="B4285" i="2"/>
  <c r="A4285" i="2" s="1"/>
  <c r="B4286" i="2"/>
  <c r="A4286" i="2" s="1"/>
  <c r="B4287" i="2"/>
  <c r="A4287" i="2" s="1"/>
  <c r="B4288" i="2"/>
  <c r="A4288" i="2" s="1"/>
  <c r="B4289" i="2"/>
  <c r="A4289" i="2" s="1"/>
  <c r="B4290" i="2"/>
  <c r="A4290" i="2" s="1"/>
  <c r="B4291" i="2"/>
  <c r="A4291" i="2" s="1"/>
  <c r="B4292" i="2"/>
  <c r="A4292" i="2" s="1"/>
  <c r="B4293" i="2"/>
  <c r="A4293" i="2" s="1"/>
  <c r="B4294" i="2"/>
  <c r="A4294" i="2" s="1"/>
  <c r="B4295" i="2"/>
  <c r="A4295" i="2" s="1"/>
  <c r="B4296" i="2"/>
  <c r="A4296" i="2" s="1"/>
  <c r="B4297" i="2"/>
  <c r="A4297" i="2" s="1"/>
  <c r="B4298" i="2"/>
  <c r="A4298" i="2" s="1"/>
  <c r="B4299" i="2"/>
  <c r="A4299" i="2" s="1"/>
  <c r="B4300" i="2"/>
  <c r="A4300" i="2" s="1"/>
  <c r="B4301" i="2"/>
  <c r="A4301" i="2" s="1"/>
  <c r="B4302" i="2"/>
  <c r="A4302" i="2" s="1"/>
  <c r="B4303" i="2"/>
  <c r="A4303" i="2" s="1"/>
  <c r="B4304" i="2"/>
  <c r="A4304" i="2" s="1"/>
  <c r="B4305" i="2"/>
  <c r="A4305" i="2" s="1"/>
  <c r="B4306" i="2"/>
  <c r="A4306" i="2" s="1"/>
  <c r="B4307" i="2"/>
  <c r="A4307" i="2" s="1"/>
  <c r="B4308" i="2"/>
  <c r="A4308" i="2" s="1"/>
  <c r="B4309" i="2"/>
  <c r="A4309" i="2" s="1"/>
  <c r="B4310" i="2"/>
  <c r="A4310" i="2" s="1"/>
  <c r="B4311" i="2"/>
  <c r="A4311" i="2" s="1"/>
  <c r="B4312" i="2"/>
  <c r="A4312" i="2" s="1"/>
  <c r="B4313" i="2"/>
  <c r="A4313" i="2" s="1"/>
  <c r="B4314" i="2"/>
  <c r="A4314" i="2" s="1"/>
  <c r="B4315" i="2"/>
  <c r="A4315" i="2" s="1"/>
  <c r="B4316" i="2"/>
  <c r="A4316" i="2" s="1"/>
  <c r="B4317" i="2"/>
  <c r="A4317" i="2" s="1"/>
  <c r="B4318" i="2"/>
  <c r="A4318" i="2" s="1"/>
  <c r="B4319" i="2"/>
  <c r="A4319" i="2" s="1"/>
  <c r="B4320" i="2"/>
  <c r="A4320" i="2" s="1"/>
  <c r="B4321" i="2"/>
  <c r="A4321" i="2" s="1"/>
  <c r="B4322" i="2"/>
  <c r="A4322" i="2" s="1"/>
  <c r="B4323" i="2"/>
  <c r="A4323" i="2" s="1"/>
  <c r="B4324" i="2"/>
  <c r="A4324" i="2" s="1"/>
  <c r="B4325" i="2"/>
  <c r="A4325" i="2" s="1"/>
  <c r="B4326" i="2"/>
  <c r="A4326" i="2" s="1"/>
  <c r="B4327" i="2"/>
  <c r="A4327" i="2" s="1"/>
  <c r="B4328" i="2"/>
  <c r="A4328" i="2" s="1"/>
  <c r="B4329" i="2"/>
  <c r="A4329" i="2" s="1"/>
  <c r="B4330" i="2"/>
  <c r="A4330" i="2" s="1"/>
  <c r="B4331" i="2"/>
  <c r="A4331" i="2" s="1"/>
  <c r="B4332" i="2"/>
  <c r="A4332" i="2" s="1"/>
  <c r="B4333" i="2"/>
  <c r="A4333" i="2" s="1"/>
  <c r="B4334" i="2"/>
  <c r="A4334" i="2" s="1"/>
  <c r="B4335" i="2"/>
  <c r="A4335" i="2" s="1"/>
  <c r="B4336" i="2"/>
  <c r="A4336" i="2" s="1"/>
  <c r="B4337" i="2"/>
  <c r="A4337" i="2" s="1"/>
  <c r="B4338" i="2"/>
  <c r="A4338" i="2" s="1"/>
  <c r="B4339" i="2"/>
  <c r="A4339" i="2" s="1"/>
  <c r="B4340" i="2"/>
  <c r="A4340" i="2" s="1"/>
  <c r="B4341" i="2"/>
  <c r="A4341" i="2" s="1"/>
  <c r="B4342" i="2"/>
  <c r="A4342" i="2" s="1"/>
  <c r="B4343" i="2"/>
  <c r="A4343" i="2" s="1"/>
  <c r="B4344" i="2"/>
  <c r="A4344" i="2" s="1"/>
  <c r="B4345" i="2"/>
  <c r="A4345" i="2" s="1"/>
  <c r="B4346" i="2"/>
  <c r="A4346" i="2" s="1"/>
  <c r="B4347" i="2"/>
  <c r="A4347" i="2" s="1"/>
  <c r="B4348" i="2"/>
  <c r="A4348" i="2" s="1"/>
  <c r="B4349" i="2"/>
  <c r="A4349" i="2" s="1"/>
  <c r="B4350" i="2"/>
  <c r="A4350" i="2" s="1"/>
  <c r="B4351" i="2"/>
  <c r="A4351" i="2" s="1"/>
  <c r="B4352" i="2"/>
  <c r="A4352" i="2" s="1"/>
  <c r="B4353" i="2"/>
  <c r="A4353" i="2" s="1"/>
  <c r="B4354" i="2"/>
  <c r="A4354" i="2" s="1"/>
  <c r="B4355" i="2"/>
  <c r="A4355" i="2" s="1"/>
  <c r="B4356" i="2"/>
  <c r="A4356" i="2" s="1"/>
  <c r="B4357" i="2"/>
  <c r="A4357" i="2" s="1"/>
  <c r="B4358" i="2"/>
  <c r="A4358" i="2" s="1"/>
  <c r="B4359" i="2"/>
  <c r="A4359" i="2" s="1"/>
  <c r="B4360" i="2"/>
  <c r="A4360" i="2" s="1"/>
  <c r="B4361" i="2"/>
  <c r="A4361" i="2" s="1"/>
  <c r="B4362" i="2"/>
  <c r="A4362" i="2" s="1"/>
  <c r="B4363" i="2"/>
  <c r="A4363" i="2" s="1"/>
  <c r="B4364" i="2"/>
  <c r="A4364" i="2" s="1"/>
  <c r="B4365" i="2"/>
  <c r="A4365" i="2" s="1"/>
  <c r="B4366" i="2"/>
  <c r="A4366" i="2" s="1"/>
  <c r="B4367" i="2"/>
  <c r="A4367" i="2" s="1"/>
  <c r="B4368" i="2"/>
  <c r="A4368" i="2" s="1"/>
  <c r="B4369" i="2"/>
  <c r="A4369" i="2" s="1"/>
  <c r="B4370" i="2"/>
  <c r="A4370" i="2" s="1"/>
  <c r="B4371" i="2"/>
  <c r="A4371" i="2" s="1"/>
  <c r="B4372" i="2"/>
  <c r="A4372" i="2" s="1"/>
  <c r="B4373" i="2"/>
  <c r="A4373" i="2" s="1"/>
  <c r="B4374" i="2"/>
  <c r="A4374" i="2" s="1"/>
  <c r="B4375" i="2"/>
  <c r="A4375" i="2" s="1"/>
  <c r="B4376" i="2"/>
  <c r="A4376" i="2" s="1"/>
  <c r="B4377" i="2"/>
  <c r="A4377" i="2" s="1"/>
  <c r="B4378" i="2"/>
  <c r="A4378" i="2" s="1"/>
  <c r="B4379" i="2"/>
  <c r="A4379" i="2" s="1"/>
  <c r="B4380" i="2"/>
  <c r="A4380" i="2" s="1"/>
  <c r="B4381" i="2"/>
  <c r="A4381" i="2" s="1"/>
  <c r="B4382" i="2"/>
  <c r="A4382" i="2" s="1"/>
  <c r="B4383" i="2"/>
  <c r="A4383" i="2" s="1"/>
  <c r="B4384" i="2"/>
  <c r="A4384" i="2" s="1"/>
  <c r="B4385" i="2"/>
  <c r="A4385" i="2" s="1"/>
  <c r="B4386" i="2"/>
  <c r="A4386" i="2" s="1"/>
  <c r="B4387" i="2"/>
  <c r="A4387" i="2" s="1"/>
  <c r="B4388" i="2"/>
  <c r="A4388" i="2" s="1"/>
  <c r="B4389" i="2"/>
  <c r="A4389" i="2" s="1"/>
  <c r="B4390" i="2"/>
  <c r="A4390" i="2" s="1"/>
  <c r="B4391" i="2"/>
  <c r="A4391" i="2" s="1"/>
  <c r="B4392" i="2"/>
  <c r="A4392" i="2" s="1"/>
  <c r="B4393" i="2"/>
  <c r="A4393" i="2" s="1"/>
  <c r="B4394" i="2"/>
  <c r="A4394" i="2" s="1"/>
  <c r="B4395" i="2"/>
  <c r="A4395" i="2" s="1"/>
  <c r="B4396" i="2"/>
  <c r="A4396" i="2" s="1"/>
  <c r="B4397" i="2"/>
  <c r="A4397" i="2" s="1"/>
  <c r="B4398" i="2"/>
  <c r="A4398" i="2" s="1"/>
  <c r="B4399" i="2"/>
  <c r="A4399" i="2" s="1"/>
  <c r="B4400" i="2"/>
  <c r="A4400" i="2" s="1"/>
  <c r="B4401" i="2"/>
  <c r="A4401" i="2" s="1"/>
  <c r="B4402" i="2"/>
  <c r="A4402" i="2" s="1"/>
  <c r="B4403" i="2"/>
  <c r="A4403" i="2" s="1"/>
  <c r="B4404" i="2"/>
  <c r="A4404" i="2" s="1"/>
  <c r="B4405" i="2"/>
  <c r="A4405" i="2" s="1"/>
  <c r="B4406" i="2"/>
  <c r="A4406" i="2" s="1"/>
  <c r="B4407" i="2"/>
  <c r="A4407" i="2" s="1"/>
  <c r="B4408" i="2"/>
  <c r="A4408" i="2" s="1"/>
  <c r="B4409" i="2"/>
  <c r="A4409" i="2" s="1"/>
  <c r="B4410" i="2"/>
  <c r="A4410" i="2" s="1"/>
  <c r="B4411" i="2"/>
  <c r="A4411" i="2" s="1"/>
  <c r="B4412" i="2"/>
  <c r="A4412" i="2" s="1"/>
  <c r="B4413" i="2"/>
  <c r="A4413" i="2" s="1"/>
  <c r="B4414" i="2"/>
  <c r="A4414" i="2" s="1"/>
  <c r="B4415" i="2"/>
  <c r="A4415" i="2" s="1"/>
  <c r="B4416" i="2"/>
  <c r="A4416" i="2" s="1"/>
  <c r="B4417" i="2"/>
  <c r="A4417" i="2" s="1"/>
  <c r="B4418" i="2"/>
  <c r="A4418" i="2" s="1"/>
  <c r="B4419" i="2"/>
  <c r="A4419" i="2" s="1"/>
  <c r="B4420" i="2"/>
  <c r="A4420" i="2" s="1"/>
  <c r="B4421" i="2"/>
  <c r="A4421" i="2" s="1"/>
  <c r="B4422" i="2"/>
  <c r="A4422" i="2" s="1"/>
  <c r="B4423" i="2"/>
  <c r="A4423" i="2" s="1"/>
  <c r="B4424" i="2"/>
  <c r="A4424" i="2" s="1"/>
  <c r="B4425" i="2"/>
  <c r="A4425" i="2" s="1"/>
  <c r="B4426" i="2"/>
  <c r="A4426" i="2" s="1"/>
  <c r="B4427" i="2"/>
  <c r="A4427" i="2" s="1"/>
  <c r="B4428" i="2"/>
  <c r="A4428" i="2" s="1"/>
  <c r="B4429" i="2"/>
  <c r="A4429" i="2" s="1"/>
  <c r="B4430" i="2"/>
  <c r="A4430" i="2" s="1"/>
  <c r="B4431" i="2"/>
  <c r="A4431" i="2" s="1"/>
  <c r="B4432" i="2"/>
  <c r="A4432" i="2" s="1"/>
  <c r="B4433" i="2"/>
  <c r="A4433" i="2" s="1"/>
  <c r="B4434" i="2"/>
  <c r="A4434" i="2" s="1"/>
  <c r="B4435" i="2"/>
  <c r="A4435" i="2" s="1"/>
  <c r="B4436" i="2"/>
  <c r="A4436" i="2" s="1"/>
  <c r="B4437" i="2"/>
  <c r="A4437" i="2" s="1"/>
  <c r="B4438" i="2"/>
  <c r="A4438" i="2" s="1"/>
  <c r="B4439" i="2"/>
  <c r="A4439" i="2" s="1"/>
  <c r="B4440" i="2"/>
  <c r="A4440" i="2" s="1"/>
  <c r="B4441" i="2"/>
  <c r="A4441" i="2" s="1"/>
  <c r="B4442" i="2"/>
  <c r="A4442" i="2" s="1"/>
  <c r="B4443" i="2"/>
  <c r="A4443" i="2" s="1"/>
  <c r="B4444" i="2"/>
  <c r="A4444" i="2" s="1"/>
  <c r="B4445" i="2"/>
  <c r="A4445" i="2" s="1"/>
  <c r="B4446" i="2"/>
  <c r="A4446" i="2" s="1"/>
  <c r="B4447" i="2"/>
  <c r="A4447" i="2" s="1"/>
  <c r="B4448" i="2"/>
  <c r="A4448" i="2" s="1"/>
  <c r="B4449" i="2"/>
  <c r="A4449" i="2" s="1"/>
  <c r="B4450" i="2"/>
  <c r="A4450" i="2" s="1"/>
  <c r="B4451" i="2"/>
  <c r="A4451" i="2" s="1"/>
  <c r="B4452" i="2"/>
  <c r="A4452" i="2" s="1"/>
  <c r="B4453" i="2"/>
  <c r="A4453" i="2" s="1"/>
  <c r="B4454" i="2"/>
  <c r="A4454" i="2" s="1"/>
  <c r="B4455" i="2"/>
  <c r="A4455" i="2" s="1"/>
  <c r="B4456" i="2"/>
  <c r="A4456" i="2" s="1"/>
  <c r="B4457" i="2"/>
  <c r="A4457" i="2" s="1"/>
  <c r="B4458" i="2"/>
  <c r="A4458" i="2" s="1"/>
  <c r="B4459" i="2"/>
  <c r="A4459" i="2" s="1"/>
  <c r="B4460" i="2"/>
  <c r="A4460" i="2" s="1"/>
  <c r="B4461" i="2"/>
  <c r="A4461" i="2" s="1"/>
  <c r="B4462" i="2"/>
  <c r="A4462" i="2" s="1"/>
  <c r="B4463" i="2"/>
  <c r="A4463" i="2" s="1"/>
  <c r="B4464" i="2"/>
  <c r="A4464" i="2" s="1"/>
  <c r="B4465" i="2"/>
  <c r="A4465" i="2" s="1"/>
  <c r="B4466" i="2"/>
  <c r="A4466" i="2" s="1"/>
  <c r="B4467" i="2"/>
  <c r="A4467" i="2" s="1"/>
  <c r="B4468" i="2"/>
  <c r="A4468" i="2" s="1"/>
  <c r="B4469" i="2"/>
  <c r="A4469" i="2" s="1"/>
  <c r="B4470" i="2"/>
  <c r="A4470" i="2" s="1"/>
  <c r="B4471" i="2"/>
  <c r="A4471" i="2" s="1"/>
  <c r="B4472" i="2"/>
  <c r="A4472" i="2" s="1"/>
  <c r="B4473" i="2"/>
  <c r="A4473" i="2" s="1"/>
  <c r="B4474" i="2"/>
  <c r="A4474" i="2" s="1"/>
  <c r="B4475" i="2"/>
  <c r="A4475" i="2" s="1"/>
  <c r="B4476" i="2"/>
  <c r="A4476" i="2" s="1"/>
  <c r="B4477" i="2"/>
  <c r="A4477" i="2" s="1"/>
  <c r="B4478" i="2"/>
  <c r="A4478" i="2" s="1"/>
  <c r="B4479" i="2"/>
  <c r="A4479" i="2" s="1"/>
  <c r="B4480" i="2"/>
  <c r="A4480" i="2" s="1"/>
  <c r="B4481" i="2"/>
  <c r="A4481" i="2" s="1"/>
  <c r="B4482" i="2"/>
  <c r="A4482" i="2" s="1"/>
  <c r="B4483" i="2"/>
  <c r="A4483" i="2" s="1"/>
  <c r="B4484" i="2"/>
  <c r="A4484" i="2" s="1"/>
  <c r="B4485" i="2"/>
  <c r="A4485" i="2" s="1"/>
  <c r="B4486" i="2"/>
  <c r="A4486" i="2" s="1"/>
  <c r="B4487" i="2"/>
  <c r="A4487" i="2" s="1"/>
  <c r="B4488" i="2"/>
  <c r="A4488" i="2" s="1"/>
  <c r="B4489" i="2"/>
  <c r="A4489" i="2" s="1"/>
  <c r="B4490" i="2"/>
  <c r="A4490" i="2" s="1"/>
  <c r="B4491" i="2"/>
  <c r="A4491" i="2" s="1"/>
  <c r="B4492" i="2"/>
  <c r="A4492" i="2" s="1"/>
  <c r="B4493" i="2"/>
  <c r="A4493" i="2" s="1"/>
  <c r="B4494" i="2"/>
  <c r="A4494" i="2" s="1"/>
  <c r="B4495" i="2"/>
  <c r="A4495" i="2" s="1"/>
  <c r="B4496" i="2"/>
  <c r="A4496" i="2" s="1"/>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I4480" i="2" l="1"/>
  <c r="H4480" i="2"/>
  <c r="I4432" i="2"/>
  <c r="H4432" i="2"/>
  <c r="I4376" i="2"/>
  <c r="H4376" i="2"/>
  <c r="I4320" i="2"/>
  <c r="H4320" i="2"/>
  <c r="I4256" i="2"/>
  <c r="H4256" i="2"/>
  <c r="I4192" i="2"/>
  <c r="H4192" i="2"/>
  <c r="I4144" i="2"/>
  <c r="H4144" i="2"/>
  <c r="I4096" i="2"/>
  <c r="H4096" i="2"/>
  <c r="I4056" i="2"/>
  <c r="H4056" i="2"/>
  <c r="I4008" i="2"/>
  <c r="H4008" i="2"/>
  <c r="I3952" i="2"/>
  <c r="H3952" i="2"/>
  <c r="I3912" i="2"/>
  <c r="H3912" i="2"/>
  <c r="I3864" i="2"/>
  <c r="H3864" i="2"/>
  <c r="I3808" i="2"/>
  <c r="H3808" i="2"/>
  <c r="I3760" i="2"/>
  <c r="H3760" i="2"/>
  <c r="I3720" i="2"/>
  <c r="H3720" i="2"/>
  <c r="I3688" i="2"/>
  <c r="H3688" i="2"/>
  <c r="I3640" i="2"/>
  <c r="H3640" i="2"/>
  <c r="I3592" i="2"/>
  <c r="H3592" i="2"/>
  <c r="I3544" i="2"/>
  <c r="H3544" i="2"/>
  <c r="I3512" i="2"/>
  <c r="H3512" i="2"/>
  <c r="I3464" i="2"/>
  <c r="H3464" i="2"/>
  <c r="I3408" i="2"/>
  <c r="H3408" i="2"/>
  <c r="I3360" i="2"/>
  <c r="H3360" i="2"/>
  <c r="I3320" i="2"/>
  <c r="H3320" i="2"/>
  <c r="I3272" i="2"/>
  <c r="H3272" i="2"/>
  <c r="I3240" i="2"/>
  <c r="H3240" i="2"/>
  <c r="I3192" i="2"/>
  <c r="H3192" i="2"/>
  <c r="I3136" i="2"/>
  <c r="H3136" i="2"/>
  <c r="I3088" i="2"/>
  <c r="H3088" i="2"/>
  <c r="I3040" i="2"/>
  <c r="H3040" i="2"/>
  <c r="I3000" i="2"/>
  <c r="H3000" i="2"/>
  <c r="I2968" i="2"/>
  <c r="H2968" i="2"/>
  <c r="I2920" i="2"/>
  <c r="H2920" i="2"/>
  <c r="I2888" i="2"/>
  <c r="H2888" i="2"/>
  <c r="I2864" i="2"/>
  <c r="H2864" i="2"/>
  <c r="I2832" i="2"/>
  <c r="H2832" i="2"/>
  <c r="I2808" i="2"/>
  <c r="H2808" i="2"/>
  <c r="I2768" i="2"/>
  <c r="H2768" i="2"/>
  <c r="I2736" i="2"/>
  <c r="H2736" i="2"/>
  <c r="I2704" i="2"/>
  <c r="H2704" i="2"/>
  <c r="I2672" i="2"/>
  <c r="H2672" i="2"/>
  <c r="I2648" i="2"/>
  <c r="H2648" i="2"/>
  <c r="I2616" i="2"/>
  <c r="H2616" i="2"/>
  <c r="I2600" i="2"/>
  <c r="H2600" i="2"/>
  <c r="I2584" i="2"/>
  <c r="H2584" i="2"/>
  <c r="I2560" i="2"/>
  <c r="H2560" i="2"/>
  <c r="I2552" i="2"/>
  <c r="H2552" i="2"/>
  <c r="I2544" i="2"/>
  <c r="H2544" i="2"/>
  <c r="I2536" i="2"/>
  <c r="H2536" i="2"/>
  <c r="I2528" i="2"/>
  <c r="H2528" i="2"/>
  <c r="I2520" i="2"/>
  <c r="H2520" i="2"/>
  <c r="I2512" i="2"/>
  <c r="H2512" i="2"/>
  <c r="I2504" i="2"/>
  <c r="H2504" i="2"/>
  <c r="I2496" i="2"/>
  <c r="H2496" i="2"/>
  <c r="I2488" i="2"/>
  <c r="H2488" i="2"/>
  <c r="I2480" i="2"/>
  <c r="H2480" i="2"/>
  <c r="I2472" i="2"/>
  <c r="H2472" i="2"/>
  <c r="I2464" i="2"/>
  <c r="H2464" i="2"/>
  <c r="I2456" i="2"/>
  <c r="H2456" i="2"/>
  <c r="I2448" i="2"/>
  <c r="H2448" i="2"/>
  <c r="I2440" i="2"/>
  <c r="H2440" i="2"/>
  <c r="I2432" i="2"/>
  <c r="H2432" i="2"/>
  <c r="I2424" i="2"/>
  <c r="H2424" i="2"/>
  <c r="I2416" i="2"/>
  <c r="H2416" i="2"/>
  <c r="I2408" i="2"/>
  <c r="H2408" i="2"/>
  <c r="I2400" i="2"/>
  <c r="H2400" i="2"/>
  <c r="I2392" i="2"/>
  <c r="H2392" i="2"/>
  <c r="I2384" i="2"/>
  <c r="H2384" i="2"/>
  <c r="I2376" i="2"/>
  <c r="H2376" i="2"/>
  <c r="I2368" i="2"/>
  <c r="H2368" i="2"/>
  <c r="I2360" i="2"/>
  <c r="H2360" i="2"/>
  <c r="I2352" i="2"/>
  <c r="H2352" i="2"/>
  <c r="I2344" i="2"/>
  <c r="H2344" i="2"/>
  <c r="I2336" i="2"/>
  <c r="H2336" i="2"/>
  <c r="I2328" i="2"/>
  <c r="H2328" i="2"/>
  <c r="I2320" i="2"/>
  <c r="H2320" i="2"/>
  <c r="I2312" i="2"/>
  <c r="H2312" i="2"/>
  <c r="I2304" i="2"/>
  <c r="H2304" i="2"/>
  <c r="I2296" i="2"/>
  <c r="H2296" i="2"/>
  <c r="I2288" i="2"/>
  <c r="H2288" i="2"/>
  <c r="I2264" i="2"/>
  <c r="H2264" i="2"/>
  <c r="I2256" i="2"/>
  <c r="H2256" i="2"/>
  <c r="I2248" i="2"/>
  <c r="H2248" i="2"/>
  <c r="I2240" i="2"/>
  <c r="H2240" i="2"/>
  <c r="I2232" i="2"/>
  <c r="H2232" i="2"/>
  <c r="I2224" i="2"/>
  <c r="H2224" i="2"/>
  <c r="I2216" i="2"/>
  <c r="H2216" i="2"/>
  <c r="I2208" i="2"/>
  <c r="H2208" i="2"/>
  <c r="I2200" i="2"/>
  <c r="H2200" i="2"/>
  <c r="I2192" i="2"/>
  <c r="H2192" i="2"/>
  <c r="I2184" i="2"/>
  <c r="H2184" i="2"/>
  <c r="I2176" i="2"/>
  <c r="H2176" i="2"/>
  <c r="I2168" i="2"/>
  <c r="H2168" i="2"/>
  <c r="I2160" i="2"/>
  <c r="H2160" i="2"/>
  <c r="I2152" i="2"/>
  <c r="H2152" i="2"/>
  <c r="I2136" i="2"/>
  <c r="H2136" i="2"/>
  <c r="I2128" i="2"/>
  <c r="H2128" i="2"/>
  <c r="I2120" i="2"/>
  <c r="H2120" i="2"/>
  <c r="I2112" i="2"/>
  <c r="H2112" i="2"/>
  <c r="I2104" i="2"/>
  <c r="H2104" i="2"/>
  <c r="I2072" i="2"/>
  <c r="H2072" i="2"/>
  <c r="I2064" i="2"/>
  <c r="H2064" i="2"/>
  <c r="I2056" i="2"/>
  <c r="H2056" i="2"/>
  <c r="I2048" i="2"/>
  <c r="H2048" i="2"/>
  <c r="I2040" i="2"/>
  <c r="H2040" i="2"/>
  <c r="I4456" i="2"/>
  <c r="H4456" i="2"/>
  <c r="I4400" i="2"/>
  <c r="H4400" i="2"/>
  <c r="I4344" i="2"/>
  <c r="H4344" i="2"/>
  <c r="I4288" i="2"/>
  <c r="H4288" i="2"/>
  <c r="I4240" i="2"/>
  <c r="H4240" i="2"/>
  <c r="I4184" i="2"/>
  <c r="H4184" i="2"/>
  <c r="I4136" i="2"/>
  <c r="H4136" i="2"/>
  <c r="I4088" i="2"/>
  <c r="H4088" i="2"/>
  <c r="I4040" i="2"/>
  <c r="H4040" i="2"/>
  <c r="I3992" i="2"/>
  <c r="H3992" i="2"/>
  <c r="I3944" i="2"/>
  <c r="H3944" i="2"/>
  <c r="I3896" i="2"/>
  <c r="H3896" i="2"/>
  <c r="I3840" i="2"/>
  <c r="H3840" i="2"/>
  <c r="I3800" i="2"/>
  <c r="H3800" i="2"/>
  <c r="I3752" i="2"/>
  <c r="H3752" i="2"/>
  <c r="I3704" i="2"/>
  <c r="H3704" i="2"/>
  <c r="I3632" i="2"/>
  <c r="H3632" i="2"/>
  <c r="I3576" i="2"/>
  <c r="H3576" i="2"/>
  <c r="I3496" i="2"/>
  <c r="H3496" i="2"/>
  <c r="I3440" i="2"/>
  <c r="H3440" i="2"/>
  <c r="I3384" i="2"/>
  <c r="H3384" i="2"/>
  <c r="I3312" i="2"/>
  <c r="H3312" i="2"/>
  <c r="I3264" i="2"/>
  <c r="H3264" i="2"/>
  <c r="I3216" i="2"/>
  <c r="H3216" i="2"/>
  <c r="I3160" i="2"/>
  <c r="H3160" i="2"/>
  <c r="I3104" i="2"/>
  <c r="H3104" i="2"/>
  <c r="I3056" i="2"/>
  <c r="H3056" i="2"/>
  <c r="I2992" i="2"/>
  <c r="H2992" i="2"/>
  <c r="I2944" i="2"/>
  <c r="H2944" i="2"/>
  <c r="I2912" i="2"/>
  <c r="H2912" i="2"/>
  <c r="I2872" i="2"/>
  <c r="H2872" i="2"/>
  <c r="I2840" i="2"/>
  <c r="H2840" i="2"/>
  <c r="I2792" i="2"/>
  <c r="H2792" i="2"/>
  <c r="I2760" i="2"/>
  <c r="H2760" i="2"/>
  <c r="I2728" i="2"/>
  <c r="H2728" i="2"/>
  <c r="I2696" i="2"/>
  <c r="H2696" i="2"/>
  <c r="I2664" i="2"/>
  <c r="H2664" i="2"/>
  <c r="I2624" i="2"/>
  <c r="H2624" i="2"/>
  <c r="I2568" i="2"/>
  <c r="H2568" i="2"/>
  <c r="I2088" i="2"/>
  <c r="H2088" i="2"/>
  <c r="I4464" i="2"/>
  <c r="H4464" i="2"/>
  <c r="I4416" i="2"/>
  <c r="H4416" i="2"/>
  <c r="I4368" i="2"/>
  <c r="H4368" i="2"/>
  <c r="I4312" i="2"/>
  <c r="H4312" i="2"/>
  <c r="I4264" i="2"/>
  <c r="H4264" i="2"/>
  <c r="I4216" i="2"/>
  <c r="H4216" i="2"/>
  <c r="I4160" i="2"/>
  <c r="H4160" i="2"/>
  <c r="I4120" i="2"/>
  <c r="H4120" i="2"/>
  <c r="I4072" i="2"/>
  <c r="H4072" i="2"/>
  <c r="I4024" i="2"/>
  <c r="H4024" i="2"/>
  <c r="I3984" i="2"/>
  <c r="H3984" i="2"/>
  <c r="I3936" i="2"/>
  <c r="H3936" i="2"/>
  <c r="I3872" i="2"/>
  <c r="H3872" i="2"/>
  <c r="I3816" i="2"/>
  <c r="H3816" i="2"/>
  <c r="I3768" i="2"/>
  <c r="H3768" i="2"/>
  <c r="I3728" i="2"/>
  <c r="H3728" i="2"/>
  <c r="I3696" i="2"/>
  <c r="H3696" i="2"/>
  <c r="I3656" i="2"/>
  <c r="H3656" i="2"/>
  <c r="I3608" i="2"/>
  <c r="H3608" i="2"/>
  <c r="I3568" i="2"/>
  <c r="H3568" i="2"/>
  <c r="I3528" i="2"/>
  <c r="H3528" i="2"/>
  <c r="I3480" i="2"/>
  <c r="H3480" i="2"/>
  <c r="I3432" i="2"/>
  <c r="H3432" i="2"/>
  <c r="I3392" i="2"/>
  <c r="H3392" i="2"/>
  <c r="I3344" i="2"/>
  <c r="H3344" i="2"/>
  <c r="I3296" i="2"/>
  <c r="H3296" i="2"/>
  <c r="I3224" i="2"/>
  <c r="H3224" i="2"/>
  <c r="I3176" i="2"/>
  <c r="H3176" i="2"/>
  <c r="I3120" i="2"/>
  <c r="H3120" i="2"/>
  <c r="I3064" i="2"/>
  <c r="H3064" i="2"/>
  <c r="I3024" i="2"/>
  <c r="H3024" i="2"/>
  <c r="I2952" i="2"/>
  <c r="H2952" i="2"/>
  <c r="I2272" i="2"/>
  <c r="H2272" i="2"/>
  <c r="I4440" i="2"/>
  <c r="H4440" i="2"/>
  <c r="I4352" i="2"/>
  <c r="H4352" i="2"/>
  <c r="I4296" i="2"/>
  <c r="H4296" i="2"/>
  <c r="I4232" i="2"/>
  <c r="H4232" i="2"/>
  <c r="I4176" i="2"/>
  <c r="H4176" i="2"/>
  <c r="I4080" i="2"/>
  <c r="H4080" i="2"/>
  <c r="I4032" i="2"/>
  <c r="H4032" i="2"/>
  <c r="I3968" i="2"/>
  <c r="H3968" i="2"/>
  <c r="I3904" i="2"/>
  <c r="H3904" i="2"/>
  <c r="I3856" i="2"/>
  <c r="H3856" i="2"/>
  <c r="I3792" i="2"/>
  <c r="H3792" i="2"/>
  <c r="I3672" i="2"/>
  <c r="H3672" i="2"/>
  <c r="I3624" i="2"/>
  <c r="H3624" i="2"/>
  <c r="I3584" i="2"/>
  <c r="H3584" i="2"/>
  <c r="I3536" i="2"/>
  <c r="H3536" i="2"/>
  <c r="I3488" i="2"/>
  <c r="H3488" i="2"/>
  <c r="I3448" i="2"/>
  <c r="H3448" i="2"/>
  <c r="I3400" i="2"/>
  <c r="H3400" i="2"/>
  <c r="I3352" i="2"/>
  <c r="H3352" i="2"/>
  <c r="I3304" i="2"/>
  <c r="H3304" i="2"/>
  <c r="I3256" i="2"/>
  <c r="H3256" i="2"/>
  <c r="I3208" i="2"/>
  <c r="H3208" i="2"/>
  <c r="I3168" i="2"/>
  <c r="H3168" i="2"/>
  <c r="I3128" i="2"/>
  <c r="H3128" i="2"/>
  <c r="I3080" i="2"/>
  <c r="H3080" i="2"/>
  <c r="I3032" i="2"/>
  <c r="H3032" i="2"/>
  <c r="I2984" i="2"/>
  <c r="H2984" i="2"/>
  <c r="I2960" i="2"/>
  <c r="H2960" i="2"/>
  <c r="I2904" i="2"/>
  <c r="H2904" i="2"/>
  <c r="I2880" i="2"/>
  <c r="H2880" i="2"/>
  <c r="I2848" i="2"/>
  <c r="H2848" i="2"/>
  <c r="I2816" i="2"/>
  <c r="H2816" i="2"/>
  <c r="I2784" i="2"/>
  <c r="H2784" i="2"/>
  <c r="I2752" i="2"/>
  <c r="H2752" i="2"/>
  <c r="I2720" i="2"/>
  <c r="H2720" i="2"/>
  <c r="I2688" i="2"/>
  <c r="H2688" i="2"/>
  <c r="I2656" i="2"/>
  <c r="H2656" i="2"/>
  <c r="I2632" i="2"/>
  <c r="H2632" i="2"/>
  <c r="I2592" i="2"/>
  <c r="H2592" i="2"/>
  <c r="I2144" i="2"/>
  <c r="H2144" i="2"/>
  <c r="I4488" i="2"/>
  <c r="H4488" i="2"/>
  <c r="I4424" i="2"/>
  <c r="H4424" i="2"/>
  <c r="I4360" i="2"/>
  <c r="H4360" i="2"/>
  <c r="I4304" i="2"/>
  <c r="H4304" i="2"/>
  <c r="I4248" i="2"/>
  <c r="H4248" i="2"/>
  <c r="I4200" i="2"/>
  <c r="H4200" i="2"/>
  <c r="I4152" i="2"/>
  <c r="H4152" i="2"/>
  <c r="I4104" i="2"/>
  <c r="H4104" i="2"/>
  <c r="I4048" i="2"/>
  <c r="H4048" i="2"/>
  <c r="I4000" i="2"/>
  <c r="H4000" i="2"/>
  <c r="I3960" i="2"/>
  <c r="H3960" i="2"/>
  <c r="I3920" i="2"/>
  <c r="H3920" i="2"/>
  <c r="I3880" i="2"/>
  <c r="H3880" i="2"/>
  <c r="I3832" i="2"/>
  <c r="H3832" i="2"/>
  <c r="I3776" i="2"/>
  <c r="H3776" i="2"/>
  <c r="I3736" i="2"/>
  <c r="H3736" i="2"/>
  <c r="I3680" i="2"/>
  <c r="H3680" i="2"/>
  <c r="I3648" i="2"/>
  <c r="H3648" i="2"/>
  <c r="I3600" i="2"/>
  <c r="H3600" i="2"/>
  <c r="I3552" i="2"/>
  <c r="H3552" i="2"/>
  <c r="I3504" i="2"/>
  <c r="H3504" i="2"/>
  <c r="I3456" i="2"/>
  <c r="H3456" i="2"/>
  <c r="I3416" i="2"/>
  <c r="H3416" i="2"/>
  <c r="I3376" i="2"/>
  <c r="H3376" i="2"/>
  <c r="I3336" i="2"/>
  <c r="H3336" i="2"/>
  <c r="I3288" i="2"/>
  <c r="H3288" i="2"/>
  <c r="I3232" i="2"/>
  <c r="H3232" i="2"/>
  <c r="I3184" i="2"/>
  <c r="H3184" i="2"/>
  <c r="I3152" i="2"/>
  <c r="H3152" i="2"/>
  <c r="I3096" i="2"/>
  <c r="H3096" i="2"/>
  <c r="I3048" i="2"/>
  <c r="H3048" i="2"/>
  <c r="I3008" i="2"/>
  <c r="H3008" i="2"/>
  <c r="I2976" i="2"/>
  <c r="H2976" i="2"/>
  <c r="I2936" i="2"/>
  <c r="H2936" i="2"/>
  <c r="I2896" i="2"/>
  <c r="H2896" i="2"/>
  <c r="I2856" i="2"/>
  <c r="H2856" i="2"/>
  <c r="I2824" i="2"/>
  <c r="H2824" i="2"/>
  <c r="I2800" i="2"/>
  <c r="H2800" i="2"/>
  <c r="I2776" i="2"/>
  <c r="H2776" i="2"/>
  <c r="I2744" i="2"/>
  <c r="H2744" i="2"/>
  <c r="I2712" i="2"/>
  <c r="H2712" i="2"/>
  <c r="I2680" i="2"/>
  <c r="H2680" i="2"/>
  <c r="I2640" i="2"/>
  <c r="H2640" i="2"/>
  <c r="I2608" i="2"/>
  <c r="H2608" i="2"/>
  <c r="I2576" i="2"/>
  <c r="H2576" i="2"/>
  <c r="I2080" i="2"/>
  <c r="H2080" i="2"/>
  <c r="I4496" i="2"/>
  <c r="H4496" i="2"/>
  <c r="I4448" i="2"/>
  <c r="H4448" i="2"/>
  <c r="I4392" i="2"/>
  <c r="H4392" i="2"/>
  <c r="I4336" i="2"/>
  <c r="H4336" i="2"/>
  <c r="I4272" i="2"/>
  <c r="H4272" i="2"/>
  <c r="I4208" i="2"/>
  <c r="H4208" i="2"/>
  <c r="I4128" i="2"/>
  <c r="H4128" i="2"/>
  <c r="I3848" i="2"/>
  <c r="H3848" i="2"/>
  <c r="I2096" i="2"/>
  <c r="H2096" i="2"/>
  <c r="I4472" i="2"/>
  <c r="H4472" i="2"/>
  <c r="I4408" i="2"/>
  <c r="H4408" i="2"/>
  <c r="I4384" i="2"/>
  <c r="H4384" i="2"/>
  <c r="I4328" i="2"/>
  <c r="H4328" i="2"/>
  <c r="I4280" i="2"/>
  <c r="H4280" i="2"/>
  <c r="I4224" i="2"/>
  <c r="H4224" i="2"/>
  <c r="I4168" i="2"/>
  <c r="H4168" i="2"/>
  <c r="I4112" i="2"/>
  <c r="H4112" i="2"/>
  <c r="I4064" i="2"/>
  <c r="H4064" i="2"/>
  <c r="I4016" i="2"/>
  <c r="H4016" i="2"/>
  <c r="I3976" i="2"/>
  <c r="H3976" i="2"/>
  <c r="I3928" i="2"/>
  <c r="H3928" i="2"/>
  <c r="I3888" i="2"/>
  <c r="H3888" i="2"/>
  <c r="I3824" i="2"/>
  <c r="H3824" i="2"/>
  <c r="I3784" i="2"/>
  <c r="H3784" i="2"/>
  <c r="I3744" i="2"/>
  <c r="H3744" i="2"/>
  <c r="I3712" i="2"/>
  <c r="H3712" i="2"/>
  <c r="I3664" i="2"/>
  <c r="H3664" i="2"/>
  <c r="I3616" i="2"/>
  <c r="H3616" i="2"/>
  <c r="I3560" i="2"/>
  <c r="H3560" i="2"/>
  <c r="I3520" i="2"/>
  <c r="H3520" i="2"/>
  <c r="I3472" i="2"/>
  <c r="H3472" i="2"/>
  <c r="I3424" i="2"/>
  <c r="H3424" i="2"/>
  <c r="I3368" i="2"/>
  <c r="H3368" i="2"/>
  <c r="I3328" i="2"/>
  <c r="H3328" i="2"/>
  <c r="I3280" i="2"/>
  <c r="H3280" i="2"/>
  <c r="I3248" i="2"/>
  <c r="H3248" i="2"/>
  <c r="I3200" i="2"/>
  <c r="H3200" i="2"/>
  <c r="I3144" i="2"/>
  <c r="H3144" i="2"/>
  <c r="I3112" i="2"/>
  <c r="H3112" i="2"/>
  <c r="I3072" i="2"/>
  <c r="H3072" i="2"/>
  <c r="I3016" i="2"/>
  <c r="H3016" i="2"/>
  <c r="I2928" i="2"/>
  <c r="H2928" i="2"/>
  <c r="I2280" i="2"/>
  <c r="H2280" i="2"/>
  <c r="I4489" i="2"/>
  <c r="H4489" i="2"/>
  <c r="I4481" i="2"/>
  <c r="H4481" i="2"/>
  <c r="I4473" i="2"/>
  <c r="H4473" i="2"/>
  <c r="I4465" i="2"/>
  <c r="H4465" i="2"/>
  <c r="I4457" i="2"/>
  <c r="H4457" i="2"/>
  <c r="I4449" i="2"/>
  <c r="H4449" i="2"/>
  <c r="I4441" i="2"/>
  <c r="H4441" i="2"/>
  <c r="I4433" i="2"/>
  <c r="H4433" i="2"/>
  <c r="I4425" i="2"/>
  <c r="H4425" i="2"/>
  <c r="I4417" i="2"/>
  <c r="H4417" i="2"/>
  <c r="I4409" i="2"/>
  <c r="H4409" i="2"/>
  <c r="I4401" i="2"/>
  <c r="H4401" i="2"/>
  <c r="I4393" i="2"/>
  <c r="H4393" i="2"/>
  <c r="I4385" i="2"/>
  <c r="H4385" i="2"/>
  <c r="I4377" i="2"/>
  <c r="H4377" i="2"/>
  <c r="I4369" i="2"/>
  <c r="H4369" i="2"/>
  <c r="I4361" i="2"/>
  <c r="H4361" i="2"/>
  <c r="I4353" i="2"/>
  <c r="H4353" i="2"/>
  <c r="I4345" i="2"/>
  <c r="H4345" i="2"/>
  <c r="I4337" i="2"/>
  <c r="H4337" i="2"/>
  <c r="I4329" i="2"/>
  <c r="H4329" i="2"/>
  <c r="I4321" i="2"/>
  <c r="H4321" i="2"/>
  <c r="I4313" i="2"/>
  <c r="H4313" i="2"/>
  <c r="I4305" i="2"/>
  <c r="H4305" i="2"/>
  <c r="I4297" i="2"/>
  <c r="H4297" i="2"/>
  <c r="I4289" i="2"/>
  <c r="H4289" i="2"/>
  <c r="I4281" i="2"/>
  <c r="H4281" i="2"/>
  <c r="I4273" i="2"/>
  <c r="H4273" i="2"/>
  <c r="I4265" i="2"/>
  <c r="H4265" i="2"/>
  <c r="I4257" i="2"/>
  <c r="H4257" i="2"/>
  <c r="I4249" i="2"/>
  <c r="H4249" i="2"/>
  <c r="I4241" i="2"/>
  <c r="H4241" i="2"/>
  <c r="I4233" i="2"/>
  <c r="H4233" i="2"/>
  <c r="I4225" i="2"/>
  <c r="H4225" i="2"/>
  <c r="I4217" i="2"/>
  <c r="H4217" i="2"/>
  <c r="I4209" i="2"/>
  <c r="H4209" i="2"/>
  <c r="I4201" i="2"/>
  <c r="H4201" i="2"/>
  <c r="I4193" i="2"/>
  <c r="H4193" i="2"/>
  <c r="I4185" i="2"/>
  <c r="H4185" i="2"/>
  <c r="I4177" i="2"/>
  <c r="H4177" i="2"/>
  <c r="I4169" i="2"/>
  <c r="H4169" i="2"/>
  <c r="I4161" i="2"/>
  <c r="H4161" i="2"/>
  <c r="I4153" i="2"/>
  <c r="H4153" i="2"/>
  <c r="I4145" i="2"/>
  <c r="H4145" i="2"/>
  <c r="I4137" i="2"/>
  <c r="H4137" i="2"/>
  <c r="I4129" i="2"/>
  <c r="H4129" i="2"/>
  <c r="I4121" i="2"/>
  <c r="H4121" i="2"/>
  <c r="I4113" i="2"/>
  <c r="H4113" i="2"/>
  <c r="I4105" i="2"/>
  <c r="H4105" i="2"/>
  <c r="I4097" i="2"/>
  <c r="H4097" i="2"/>
  <c r="I4089" i="2"/>
  <c r="H4089" i="2"/>
  <c r="I2032" i="2"/>
  <c r="H2032" i="2"/>
  <c r="I2024" i="2"/>
  <c r="H2024" i="2"/>
  <c r="I2016" i="2"/>
  <c r="H2016" i="2"/>
  <c r="I2008" i="2"/>
  <c r="H2008" i="2"/>
  <c r="I2000" i="2"/>
  <c r="H2000" i="2"/>
  <c r="I1992" i="2"/>
  <c r="H1992" i="2"/>
  <c r="I1984" i="2"/>
  <c r="H1984" i="2"/>
  <c r="I1976" i="2"/>
  <c r="H1976" i="2"/>
  <c r="I1968" i="2"/>
  <c r="H1968" i="2"/>
  <c r="I1960" i="2"/>
  <c r="H1960" i="2"/>
  <c r="I1952" i="2"/>
  <c r="H1952" i="2"/>
  <c r="I1944" i="2"/>
  <c r="H1944" i="2"/>
  <c r="I1936" i="2"/>
  <c r="H1936" i="2"/>
  <c r="I1928" i="2"/>
  <c r="H1928" i="2"/>
  <c r="I1920" i="2"/>
  <c r="H1920" i="2"/>
  <c r="I1912" i="2"/>
  <c r="H1912" i="2"/>
  <c r="I1904" i="2"/>
  <c r="H1904" i="2"/>
  <c r="I1896" i="2"/>
  <c r="H1896" i="2"/>
  <c r="I1888" i="2"/>
  <c r="H1888" i="2"/>
  <c r="I1880" i="2"/>
  <c r="H1880" i="2"/>
  <c r="I1872" i="2"/>
  <c r="H1872" i="2"/>
  <c r="I1864" i="2"/>
  <c r="H1864" i="2"/>
  <c r="I1856" i="2"/>
  <c r="H1856" i="2"/>
  <c r="I1848" i="2"/>
  <c r="H1848" i="2"/>
  <c r="I1840" i="2"/>
  <c r="H1840" i="2"/>
  <c r="I1832" i="2"/>
  <c r="H1832" i="2"/>
  <c r="I1824" i="2"/>
  <c r="H1824" i="2"/>
  <c r="I1816" i="2"/>
  <c r="H1816" i="2"/>
  <c r="I1808" i="2"/>
  <c r="H1808" i="2"/>
  <c r="I1800" i="2"/>
  <c r="H1800" i="2"/>
  <c r="I1792" i="2"/>
  <c r="H1792" i="2"/>
  <c r="I1784" i="2"/>
  <c r="H1784" i="2"/>
  <c r="I1776" i="2"/>
  <c r="H1776" i="2"/>
  <c r="I1768" i="2"/>
  <c r="H1768" i="2"/>
  <c r="I1760" i="2"/>
  <c r="H1760" i="2"/>
  <c r="I1752" i="2"/>
  <c r="H1752" i="2"/>
  <c r="I1744" i="2"/>
  <c r="H1744" i="2"/>
  <c r="I1736" i="2"/>
  <c r="H1736" i="2"/>
  <c r="I1728" i="2"/>
  <c r="H1728" i="2"/>
  <c r="I1720" i="2"/>
  <c r="H1720" i="2"/>
  <c r="I1712" i="2"/>
  <c r="H1712" i="2"/>
  <c r="I1704" i="2"/>
  <c r="H1704" i="2"/>
  <c r="I1696" i="2"/>
  <c r="H1696" i="2"/>
  <c r="I1688" i="2"/>
  <c r="H1688" i="2"/>
  <c r="I1680" i="2"/>
  <c r="H1680" i="2"/>
  <c r="I1672" i="2"/>
  <c r="H1672" i="2"/>
  <c r="I1664" i="2"/>
  <c r="H1664" i="2"/>
  <c r="I1656" i="2"/>
  <c r="H1656" i="2"/>
  <c r="I1648" i="2"/>
  <c r="H1648" i="2"/>
  <c r="I1640" i="2"/>
  <c r="H1640" i="2"/>
  <c r="I1632" i="2"/>
  <c r="H1632" i="2"/>
  <c r="I1624" i="2"/>
  <c r="H1624" i="2"/>
  <c r="I1616" i="2"/>
  <c r="H1616" i="2"/>
  <c r="I1608" i="2"/>
  <c r="H1608" i="2"/>
  <c r="I1600" i="2"/>
  <c r="H1600" i="2"/>
  <c r="I1592" i="2"/>
  <c r="H1592" i="2"/>
  <c r="I1584" i="2"/>
  <c r="H1584" i="2"/>
  <c r="I1576" i="2"/>
  <c r="H1576" i="2"/>
  <c r="I1568" i="2"/>
  <c r="H1568" i="2"/>
  <c r="I1560" i="2"/>
  <c r="H1560" i="2"/>
  <c r="I1552" i="2"/>
  <c r="H1552" i="2"/>
  <c r="I1544" i="2"/>
  <c r="H1544" i="2"/>
  <c r="I1536" i="2"/>
  <c r="H1536" i="2"/>
  <c r="I1528" i="2"/>
  <c r="H1528" i="2"/>
  <c r="I1520" i="2"/>
  <c r="H1520" i="2"/>
  <c r="I1512" i="2"/>
  <c r="H1512" i="2"/>
  <c r="I1504" i="2"/>
  <c r="H1504" i="2"/>
  <c r="I1496" i="2"/>
  <c r="H1496" i="2"/>
  <c r="I1488" i="2"/>
  <c r="H1488" i="2"/>
  <c r="I1480" i="2"/>
  <c r="H1480" i="2"/>
  <c r="I1472" i="2"/>
  <c r="H1472" i="2"/>
  <c r="I1464" i="2"/>
  <c r="H1464" i="2"/>
  <c r="I1456" i="2"/>
  <c r="H1456" i="2"/>
  <c r="I1448" i="2"/>
  <c r="H1448" i="2"/>
  <c r="I1440" i="2"/>
  <c r="H1440" i="2"/>
  <c r="I1432" i="2"/>
  <c r="H1432" i="2"/>
  <c r="I1424" i="2"/>
  <c r="H1424" i="2"/>
  <c r="I1416" i="2"/>
  <c r="H1416" i="2"/>
  <c r="I1408" i="2"/>
  <c r="H1408" i="2"/>
  <c r="I1400" i="2"/>
  <c r="H1400" i="2"/>
  <c r="I1392" i="2"/>
  <c r="H1392" i="2"/>
  <c r="I1384" i="2"/>
  <c r="H1384" i="2"/>
  <c r="I1376" i="2"/>
  <c r="H1376" i="2"/>
  <c r="I1368" i="2"/>
  <c r="H1368" i="2"/>
  <c r="I1360" i="2"/>
  <c r="H1360" i="2"/>
  <c r="I1352" i="2"/>
  <c r="H1352" i="2"/>
  <c r="I1344" i="2"/>
  <c r="H1344" i="2"/>
  <c r="I1336" i="2"/>
  <c r="H1336" i="2"/>
  <c r="I1328" i="2"/>
  <c r="H1328" i="2"/>
  <c r="I1320" i="2"/>
  <c r="H1320" i="2"/>
  <c r="I1312" i="2"/>
  <c r="H1312" i="2"/>
  <c r="I1304" i="2"/>
  <c r="H1304" i="2"/>
  <c r="I1296" i="2"/>
  <c r="H1296" i="2"/>
  <c r="I1288" i="2"/>
  <c r="H1288" i="2"/>
  <c r="I1280" i="2"/>
  <c r="H1280" i="2"/>
  <c r="I1272" i="2"/>
  <c r="H1272" i="2"/>
  <c r="I1264" i="2"/>
  <c r="H1264" i="2"/>
  <c r="I1256" i="2"/>
  <c r="H1256" i="2"/>
  <c r="I1248" i="2"/>
  <c r="H1248" i="2"/>
  <c r="I1240" i="2"/>
  <c r="H1240" i="2"/>
  <c r="I1232" i="2"/>
  <c r="H1232" i="2"/>
  <c r="I1224" i="2"/>
  <c r="H1224" i="2"/>
  <c r="I1216" i="2"/>
  <c r="H1216" i="2"/>
  <c r="I1208" i="2"/>
  <c r="H1208" i="2"/>
  <c r="I1200" i="2"/>
  <c r="H1200" i="2"/>
  <c r="I1192" i="2"/>
  <c r="H1192" i="2"/>
  <c r="I1184" i="2"/>
  <c r="H1184" i="2"/>
  <c r="I1176" i="2"/>
  <c r="H1176" i="2"/>
  <c r="I1168" i="2"/>
  <c r="H1168" i="2"/>
  <c r="I1160" i="2"/>
  <c r="H1160" i="2"/>
  <c r="I1152" i="2"/>
  <c r="H1152" i="2"/>
  <c r="I1144" i="2"/>
  <c r="H1144" i="2"/>
  <c r="I1136" i="2"/>
  <c r="H1136" i="2"/>
  <c r="I1128" i="2"/>
  <c r="H1128" i="2"/>
  <c r="I1120" i="2"/>
  <c r="H1120" i="2"/>
  <c r="I1112" i="2"/>
  <c r="H1112" i="2"/>
  <c r="I1104" i="2"/>
  <c r="H1104" i="2"/>
  <c r="I1096" i="2"/>
  <c r="H1096" i="2"/>
  <c r="I1088" i="2"/>
  <c r="H1088" i="2"/>
  <c r="I1080" i="2"/>
  <c r="H1080" i="2"/>
  <c r="I1072" i="2"/>
  <c r="H1072" i="2"/>
  <c r="I1064" i="2"/>
  <c r="H1064" i="2"/>
  <c r="I1056" i="2"/>
  <c r="H1056" i="2"/>
  <c r="I1048" i="2"/>
  <c r="H1048" i="2"/>
  <c r="I1040" i="2"/>
  <c r="H1040" i="2"/>
  <c r="I1032" i="2"/>
  <c r="H1032" i="2"/>
  <c r="I1024" i="2"/>
  <c r="H1024" i="2"/>
  <c r="I1016" i="2"/>
  <c r="H1016" i="2"/>
  <c r="I1008" i="2"/>
  <c r="H1008" i="2"/>
  <c r="I1000" i="2"/>
  <c r="H1000" i="2"/>
  <c r="I992" i="2"/>
  <c r="H992" i="2"/>
  <c r="I984" i="2"/>
  <c r="H984" i="2"/>
  <c r="I976" i="2"/>
  <c r="H976" i="2"/>
  <c r="I968" i="2"/>
  <c r="H968" i="2"/>
  <c r="I960" i="2"/>
  <c r="H960" i="2"/>
  <c r="I952" i="2"/>
  <c r="H952" i="2"/>
  <c r="I944" i="2"/>
  <c r="H944" i="2"/>
  <c r="I936" i="2"/>
  <c r="H936" i="2"/>
  <c r="I928" i="2"/>
  <c r="H928" i="2"/>
  <c r="I920" i="2"/>
  <c r="H920" i="2"/>
  <c r="I912" i="2"/>
  <c r="H912" i="2"/>
  <c r="I904" i="2"/>
  <c r="H904" i="2"/>
  <c r="I896" i="2"/>
  <c r="H896" i="2"/>
  <c r="I888" i="2"/>
  <c r="H888" i="2"/>
  <c r="I880" i="2"/>
  <c r="H880" i="2"/>
  <c r="I872" i="2"/>
  <c r="H872" i="2"/>
  <c r="I864" i="2"/>
  <c r="H864" i="2"/>
  <c r="I856" i="2"/>
  <c r="H856" i="2"/>
  <c r="I848" i="2"/>
  <c r="H848" i="2"/>
  <c r="I840" i="2"/>
  <c r="H840" i="2"/>
  <c r="I832" i="2"/>
  <c r="H832" i="2"/>
  <c r="I824" i="2"/>
  <c r="H824" i="2"/>
  <c r="I816" i="2"/>
  <c r="H816" i="2"/>
  <c r="I808" i="2"/>
  <c r="H808" i="2"/>
  <c r="I800" i="2"/>
  <c r="H800" i="2"/>
  <c r="I792" i="2"/>
  <c r="H792" i="2"/>
  <c r="I784" i="2"/>
  <c r="H784" i="2"/>
  <c r="I776" i="2"/>
  <c r="H776" i="2"/>
  <c r="I768" i="2"/>
  <c r="H768" i="2"/>
  <c r="I760" i="2"/>
  <c r="H760" i="2"/>
  <c r="I752" i="2"/>
  <c r="H752" i="2"/>
  <c r="I744" i="2"/>
  <c r="H744" i="2"/>
  <c r="I736" i="2"/>
  <c r="H736" i="2"/>
  <c r="I728" i="2"/>
  <c r="H728" i="2"/>
  <c r="I720" i="2"/>
  <c r="H720" i="2"/>
  <c r="I712" i="2"/>
  <c r="H712" i="2"/>
  <c r="I704" i="2"/>
  <c r="H704" i="2"/>
  <c r="I696" i="2"/>
  <c r="H696" i="2"/>
  <c r="I688" i="2"/>
  <c r="H688" i="2"/>
  <c r="I680" i="2"/>
  <c r="H680" i="2"/>
  <c r="I672" i="2"/>
  <c r="H672" i="2"/>
  <c r="I664" i="2"/>
  <c r="H664" i="2"/>
  <c r="I656" i="2"/>
  <c r="H656" i="2"/>
  <c r="I648" i="2"/>
  <c r="H648" i="2"/>
  <c r="I640" i="2"/>
  <c r="H640" i="2"/>
  <c r="I632" i="2"/>
  <c r="H632" i="2"/>
  <c r="I624" i="2"/>
  <c r="H624" i="2"/>
  <c r="I616" i="2"/>
  <c r="H616" i="2"/>
  <c r="I608" i="2"/>
  <c r="H608" i="2"/>
  <c r="I600" i="2"/>
  <c r="H600" i="2"/>
  <c r="I592" i="2"/>
  <c r="H592" i="2"/>
  <c r="I584" i="2"/>
  <c r="H584" i="2"/>
  <c r="I576" i="2"/>
  <c r="H576" i="2"/>
  <c r="I568" i="2"/>
  <c r="H568" i="2"/>
  <c r="I560" i="2"/>
  <c r="H560" i="2"/>
  <c r="I552" i="2"/>
  <c r="H552" i="2"/>
  <c r="I544" i="2"/>
  <c r="H544" i="2"/>
  <c r="I536" i="2"/>
  <c r="H536" i="2"/>
  <c r="I528" i="2"/>
  <c r="H528" i="2"/>
  <c r="I520" i="2"/>
  <c r="H520" i="2"/>
  <c r="I512" i="2"/>
  <c r="H512" i="2"/>
  <c r="I504" i="2"/>
  <c r="H504" i="2"/>
  <c r="I496" i="2"/>
  <c r="H496" i="2"/>
  <c r="I488" i="2"/>
  <c r="H488" i="2"/>
  <c r="I480" i="2"/>
  <c r="H480" i="2"/>
  <c r="I472" i="2"/>
  <c r="H472" i="2"/>
  <c r="I464" i="2"/>
  <c r="H464" i="2"/>
  <c r="I456" i="2"/>
  <c r="H456" i="2"/>
  <c r="I448" i="2"/>
  <c r="H448" i="2"/>
  <c r="I440" i="2"/>
  <c r="H440" i="2"/>
  <c r="I432" i="2"/>
  <c r="H432" i="2"/>
  <c r="I424" i="2"/>
  <c r="H424" i="2"/>
  <c r="I416" i="2"/>
  <c r="H416" i="2"/>
  <c r="I408" i="2"/>
  <c r="H408" i="2"/>
  <c r="I400" i="2"/>
  <c r="H400" i="2"/>
  <c r="I392" i="2"/>
  <c r="H392" i="2"/>
  <c r="I384" i="2"/>
  <c r="H384" i="2"/>
  <c r="I376" i="2"/>
  <c r="H376" i="2"/>
  <c r="I368" i="2"/>
  <c r="H368" i="2"/>
  <c r="I360" i="2"/>
  <c r="H360" i="2"/>
  <c r="I352" i="2"/>
  <c r="H352" i="2"/>
  <c r="I344" i="2"/>
  <c r="H344" i="2"/>
  <c r="I336" i="2"/>
  <c r="H336" i="2"/>
  <c r="I328" i="2"/>
  <c r="H328" i="2"/>
  <c r="I320" i="2"/>
  <c r="H320" i="2"/>
  <c r="I312" i="2"/>
  <c r="H312" i="2"/>
  <c r="I304" i="2"/>
  <c r="H304" i="2"/>
  <c r="I296" i="2"/>
  <c r="H296" i="2"/>
  <c r="I288" i="2"/>
  <c r="H288" i="2"/>
  <c r="I280" i="2"/>
  <c r="H280" i="2"/>
  <c r="I272" i="2"/>
  <c r="H272" i="2"/>
  <c r="I264" i="2"/>
  <c r="H264" i="2"/>
  <c r="I256" i="2"/>
  <c r="H256" i="2"/>
  <c r="I248" i="2"/>
  <c r="H248" i="2"/>
  <c r="I240" i="2"/>
  <c r="H240" i="2"/>
  <c r="I232" i="2"/>
  <c r="H232" i="2"/>
  <c r="I224" i="2"/>
  <c r="H224" i="2"/>
  <c r="I216" i="2"/>
  <c r="H216" i="2"/>
  <c r="I208" i="2"/>
  <c r="H208" i="2"/>
  <c r="I200" i="2"/>
  <c r="H200" i="2"/>
  <c r="I192" i="2"/>
  <c r="H192" i="2"/>
  <c r="I184" i="2"/>
  <c r="H184" i="2"/>
  <c r="I176" i="2"/>
  <c r="H176" i="2"/>
  <c r="I168" i="2"/>
  <c r="H168" i="2"/>
  <c r="I160" i="2"/>
  <c r="H160" i="2"/>
  <c r="I152" i="2"/>
  <c r="H152" i="2"/>
  <c r="I144" i="2"/>
  <c r="H144" i="2"/>
  <c r="I136" i="2"/>
  <c r="H136" i="2"/>
  <c r="I128" i="2"/>
  <c r="H128" i="2"/>
  <c r="I120" i="2"/>
  <c r="H120" i="2"/>
  <c r="I112" i="2"/>
  <c r="H112" i="2"/>
  <c r="I104" i="2"/>
  <c r="H104" i="2"/>
  <c r="I96" i="2"/>
  <c r="H96" i="2"/>
  <c r="I88" i="2"/>
  <c r="H88" i="2"/>
  <c r="I80" i="2"/>
  <c r="H80" i="2"/>
  <c r="I72" i="2"/>
  <c r="H72" i="2"/>
  <c r="I64" i="2"/>
  <c r="H64" i="2"/>
  <c r="I56" i="2"/>
  <c r="H56" i="2"/>
  <c r="I48" i="2"/>
  <c r="H48" i="2"/>
  <c r="I40" i="2"/>
  <c r="H40" i="2"/>
  <c r="I32" i="2"/>
  <c r="H32" i="2"/>
  <c r="I24" i="2"/>
  <c r="H24" i="2"/>
  <c r="I16" i="2"/>
  <c r="H16" i="2"/>
  <c r="I8" i="2"/>
  <c r="H8" i="2"/>
  <c r="I4081" i="2"/>
  <c r="H4081" i="2"/>
  <c r="I4073" i="2"/>
  <c r="H4073" i="2"/>
  <c r="I4065" i="2"/>
  <c r="H4065" i="2"/>
  <c r="I4057" i="2"/>
  <c r="H4057" i="2"/>
  <c r="I4049" i="2"/>
  <c r="H4049" i="2"/>
  <c r="I4041" i="2"/>
  <c r="H4041" i="2"/>
  <c r="I4033" i="2"/>
  <c r="H4033" i="2"/>
  <c r="I4025" i="2"/>
  <c r="H4025" i="2"/>
  <c r="I4017" i="2"/>
  <c r="H4017" i="2"/>
  <c r="I4009" i="2"/>
  <c r="H4009" i="2"/>
  <c r="I4001" i="2"/>
  <c r="H4001" i="2"/>
  <c r="I3993" i="2"/>
  <c r="H3993" i="2"/>
  <c r="I3985" i="2"/>
  <c r="H3985" i="2"/>
  <c r="I3977" i="2"/>
  <c r="H3977" i="2"/>
  <c r="I3969" i="2"/>
  <c r="H3969" i="2"/>
  <c r="I3961" i="2"/>
  <c r="H3961" i="2"/>
  <c r="I3953" i="2"/>
  <c r="H3953" i="2"/>
  <c r="I3945" i="2"/>
  <c r="H3945" i="2"/>
  <c r="I3937" i="2"/>
  <c r="H3937" i="2"/>
  <c r="I3929" i="2"/>
  <c r="H3929" i="2"/>
  <c r="I3921" i="2"/>
  <c r="H3921" i="2"/>
  <c r="I3913" i="2"/>
  <c r="H3913" i="2"/>
  <c r="I3905" i="2"/>
  <c r="H3905" i="2"/>
  <c r="I3897" i="2"/>
  <c r="H3897" i="2"/>
  <c r="I3889" i="2"/>
  <c r="H3889" i="2"/>
  <c r="I3881" i="2"/>
  <c r="H3881" i="2"/>
  <c r="I3873" i="2"/>
  <c r="H3873" i="2"/>
  <c r="I3865" i="2"/>
  <c r="H3865" i="2"/>
  <c r="I3857" i="2"/>
  <c r="H3857" i="2"/>
  <c r="I3849" i="2"/>
  <c r="H3849" i="2"/>
  <c r="I3841" i="2"/>
  <c r="H3841" i="2"/>
  <c r="I3833" i="2"/>
  <c r="H3833" i="2"/>
  <c r="I3825" i="2"/>
  <c r="H3825" i="2"/>
  <c r="I3817" i="2"/>
  <c r="H3817" i="2"/>
  <c r="I3809" i="2"/>
  <c r="H3809" i="2"/>
  <c r="I3801" i="2"/>
  <c r="H3801" i="2"/>
  <c r="I3793" i="2"/>
  <c r="H3793" i="2"/>
  <c r="I3785" i="2"/>
  <c r="H3785" i="2"/>
  <c r="I3777" i="2"/>
  <c r="H3777" i="2"/>
  <c r="I3769" i="2"/>
  <c r="H3769" i="2"/>
  <c r="I3761" i="2"/>
  <c r="H3761" i="2"/>
  <c r="I3753" i="2"/>
  <c r="H3753" i="2"/>
  <c r="I3745" i="2"/>
  <c r="H3745" i="2"/>
  <c r="I3737" i="2"/>
  <c r="H3737" i="2"/>
  <c r="I3729" i="2"/>
  <c r="H3729" i="2"/>
  <c r="I3721" i="2"/>
  <c r="H3721" i="2"/>
  <c r="I3713" i="2"/>
  <c r="H3713" i="2"/>
  <c r="I3705" i="2"/>
  <c r="H3705" i="2"/>
  <c r="I3697" i="2"/>
  <c r="H3697" i="2"/>
  <c r="I3689" i="2"/>
  <c r="H3689" i="2"/>
  <c r="I3681" i="2"/>
  <c r="H3681" i="2"/>
  <c r="I3673" i="2"/>
  <c r="H3673" i="2"/>
  <c r="I3665" i="2"/>
  <c r="H3665" i="2"/>
  <c r="I3657" i="2"/>
  <c r="H3657" i="2"/>
  <c r="I3649" i="2"/>
  <c r="H3649" i="2"/>
  <c r="I3641" i="2"/>
  <c r="H3641" i="2"/>
  <c r="I3633" i="2"/>
  <c r="H3633" i="2"/>
  <c r="I3625" i="2"/>
  <c r="H3625" i="2"/>
  <c r="I3617" i="2"/>
  <c r="H3617" i="2"/>
  <c r="I3609" i="2"/>
  <c r="H3609" i="2"/>
  <c r="I3601" i="2"/>
  <c r="H3601" i="2"/>
  <c r="I3593" i="2"/>
  <c r="H3593" i="2"/>
  <c r="I3585" i="2"/>
  <c r="H3585" i="2"/>
  <c r="I3577" i="2"/>
  <c r="H3577" i="2"/>
  <c r="I3569" i="2"/>
  <c r="H3569" i="2"/>
  <c r="I3561" i="2"/>
  <c r="H3561" i="2"/>
  <c r="I3553" i="2"/>
  <c r="H3553" i="2"/>
  <c r="I3545" i="2"/>
  <c r="H3545" i="2"/>
  <c r="I3537" i="2"/>
  <c r="H3537" i="2"/>
  <c r="I3529" i="2"/>
  <c r="H3529" i="2"/>
  <c r="I3521" i="2"/>
  <c r="H3521" i="2"/>
  <c r="I3513" i="2"/>
  <c r="H3513" i="2"/>
  <c r="I3505" i="2"/>
  <c r="H3505" i="2"/>
  <c r="I3497" i="2"/>
  <c r="H3497" i="2"/>
  <c r="I3489" i="2"/>
  <c r="H3489" i="2"/>
  <c r="I3481" i="2"/>
  <c r="H3481" i="2"/>
  <c r="I3473" i="2"/>
  <c r="H3473" i="2"/>
  <c r="I3465" i="2"/>
  <c r="H3465" i="2"/>
  <c r="I3457" i="2"/>
  <c r="H3457" i="2"/>
  <c r="I3449" i="2"/>
  <c r="H3449" i="2"/>
  <c r="I3441" i="2"/>
  <c r="H3441" i="2"/>
  <c r="I3433" i="2"/>
  <c r="H3433" i="2"/>
  <c r="I3425" i="2"/>
  <c r="H3425" i="2"/>
  <c r="I3417" i="2"/>
  <c r="H3417" i="2"/>
  <c r="I3409" i="2"/>
  <c r="H3409" i="2"/>
  <c r="I3401" i="2"/>
  <c r="H3401" i="2"/>
  <c r="I3393" i="2"/>
  <c r="H3393" i="2"/>
  <c r="I3385" i="2"/>
  <c r="H3385" i="2"/>
  <c r="I3377" i="2"/>
  <c r="H3377" i="2"/>
  <c r="I3369" i="2"/>
  <c r="H3369" i="2"/>
  <c r="I3361" i="2"/>
  <c r="H3361" i="2"/>
  <c r="I3353" i="2"/>
  <c r="H3353" i="2"/>
  <c r="I3345" i="2"/>
  <c r="H3345" i="2"/>
  <c r="I3337" i="2"/>
  <c r="H3337" i="2"/>
  <c r="I3329" i="2"/>
  <c r="H3329" i="2"/>
  <c r="I3321" i="2"/>
  <c r="H3321" i="2"/>
  <c r="I3313" i="2"/>
  <c r="H3313" i="2"/>
  <c r="I3305" i="2"/>
  <c r="H3305" i="2"/>
  <c r="I3297" i="2"/>
  <c r="H3297" i="2"/>
  <c r="I3289" i="2"/>
  <c r="H3289" i="2"/>
  <c r="I3281" i="2"/>
  <c r="H3281" i="2"/>
  <c r="I3273" i="2"/>
  <c r="H3273" i="2"/>
  <c r="I3265" i="2"/>
  <c r="H3265" i="2"/>
  <c r="I3257" i="2"/>
  <c r="H3257" i="2"/>
  <c r="I3249" i="2"/>
  <c r="H3249" i="2"/>
  <c r="I3241" i="2"/>
  <c r="H3241" i="2"/>
  <c r="I3233" i="2"/>
  <c r="H3233" i="2"/>
  <c r="I3225" i="2"/>
  <c r="H3225" i="2"/>
  <c r="I3217" i="2"/>
  <c r="H3217" i="2"/>
  <c r="I3209" i="2"/>
  <c r="H3209" i="2"/>
  <c r="I3201" i="2"/>
  <c r="H3201" i="2"/>
  <c r="I3193" i="2"/>
  <c r="H3193" i="2"/>
  <c r="I3185" i="2"/>
  <c r="H3185" i="2"/>
  <c r="I3177" i="2"/>
  <c r="H3177" i="2"/>
  <c r="I3169" i="2"/>
  <c r="H3169" i="2"/>
  <c r="I3161" i="2"/>
  <c r="H3161" i="2"/>
  <c r="I3153" i="2"/>
  <c r="H3153" i="2"/>
  <c r="I3145" i="2"/>
  <c r="H3145" i="2"/>
  <c r="I3137" i="2"/>
  <c r="H3137" i="2"/>
  <c r="I3129" i="2"/>
  <c r="H3129" i="2"/>
  <c r="I3121" i="2"/>
  <c r="H3121" i="2"/>
  <c r="I3113" i="2"/>
  <c r="H3113" i="2"/>
  <c r="I3105" i="2"/>
  <c r="H3105" i="2"/>
  <c r="I3097" i="2"/>
  <c r="H3097" i="2"/>
  <c r="I3089" i="2"/>
  <c r="H3089" i="2"/>
  <c r="I3081" i="2"/>
  <c r="H3081" i="2"/>
  <c r="I3073" i="2"/>
  <c r="H3073" i="2"/>
  <c r="I3065" i="2"/>
  <c r="H3065" i="2"/>
  <c r="I3057" i="2"/>
  <c r="H3057" i="2"/>
  <c r="I3049" i="2"/>
  <c r="H3049" i="2"/>
  <c r="I3041" i="2"/>
  <c r="H3041" i="2"/>
  <c r="I3033" i="2"/>
  <c r="H3033" i="2"/>
  <c r="I3025" i="2"/>
  <c r="H3025" i="2"/>
  <c r="I3017" i="2"/>
  <c r="H3017" i="2"/>
  <c r="I3009" i="2"/>
  <c r="H3009" i="2"/>
  <c r="I3001" i="2"/>
  <c r="H3001" i="2"/>
  <c r="I2993" i="2"/>
  <c r="H2993" i="2"/>
  <c r="I2985" i="2"/>
  <c r="H2985" i="2"/>
  <c r="I2977" i="2"/>
  <c r="H2977" i="2"/>
  <c r="I2969" i="2"/>
  <c r="H2969" i="2"/>
  <c r="I2961" i="2"/>
  <c r="H2961" i="2"/>
  <c r="I2953" i="2"/>
  <c r="H2953" i="2"/>
  <c r="I2945" i="2"/>
  <c r="H2945" i="2"/>
  <c r="I2937" i="2"/>
  <c r="H2937" i="2"/>
  <c r="I2929" i="2"/>
  <c r="H2929" i="2"/>
  <c r="I2921" i="2"/>
  <c r="H2921" i="2"/>
  <c r="I2913" i="2"/>
  <c r="H2913" i="2"/>
  <c r="I2905" i="2"/>
  <c r="H2905" i="2"/>
  <c r="I2897" i="2"/>
  <c r="H2897" i="2"/>
  <c r="I2889" i="2"/>
  <c r="H2889" i="2"/>
  <c r="I2881" i="2"/>
  <c r="H2881" i="2"/>
  <c r="I2873" i="2"/>
  <c r="H2873" i="2"/>
  <c r="I2865" i="2"/>
  <c r="H2865" i="2"/>
  <c r="I2857" i="2"/>
  <c r="H2857" i="2"/>
  <c r="I2849" i="2"/>
  <c r="H2849" i="2"/>
  <c r="I2841" i="2"/>
  <c r="H2841" i="2"/>
  <c r="I2833" i="2"/>
  <c r="H2833" i="2"/>
  <c r="I2825" i="2"/>
  <c r="H2825" i="2"/>
  <c r="I2817" i="2"/>
  <c r="H2817" i="2"/>
  <c r="I2809" i="2"/>
  <c r="H2809" i="2"/>
  <c r="I2801" i="2"/>
  <c r="H2801" i="2"/>
  <c r="I2793" i="2"/>
  <c r="H2793" i="2"/>
  <c r="I2785" i="2"/>
  <c r="H2785" i="2"/>
  <c r="I2777" i="2"/>
  <c r="H2777" i="2"/>
  <c r="I2769" i="2"/>
  <c r="H2769" i="2"/>
  <c r="I2761" i="2"/>
  <c r="H2761" i="2"/>
  <c r="I2753" i="2"/>
  <c r="H2753" i="2"/>
  <c r="I2745" i="2"/>
  <c r="H2745" i="2"/>
  <c r="I2737" i="2"/>
  <c r="H2737" i="2"/>
  <c r="I2729" i="2"/>
  <c r="H2729" i="2"/>
  <c r="I2721" i="2"/>
  <c r="H2721" i="2"/>
  <c r="I2713" i="2"/>
  <c r="H2713" i="2"/>
  <c r="I2705" i="2"/>
  <c r="H2705" i="2"/>
  <c r="I2697" i="2"/>
  <c r="H2697" i="2"/>
  <c r="I2689" i="2"/>
  <c r="H2689" i="2"/>
  <c r="I2681" i="2"/>
  <c r="H2681" i="2"/>
  <c r="I2673" i="2"/>
  <c r="H2673" i="2"/>
  <c r="I2665" i="2"/>
  <c r="H2665" i="2"/>
  <c r="I2657" i="2"/>
  <c r="H2657" i="2"/>
  <c r="I2649" i="2"/>
  <c r="H2649" i="2"/>
  <c r="I2641" i="2"/>
  <c r="H2641" i="2"/>
  <c r="I2633" i="2"/>
  <c r="H2633" i="2"/>
  <c r="I2625" i="2"/>
  <c r="H2625" i="2"/>
  <c r="I2617" i="2"/>
  <c r="H2617" i="2"/>
  <c r="I2609" i="2"/>
  <c r="H2609" i="2"/>
  <c r="I2601" i="2"/>
  <c r="H2601" i="2"/>
  <c r="I2593" i="2"/>
  <c r="H2593" i="2"/>
  <c r="I2585" i="2"/>
  <c r="H2585" i="2"/>
  <c r="I2577" i="2"/>
  <c r="H2577" i="2"/>
  <c r="I2569" i="2"/>
  <c r="H2569" i="2"/>
  <c r="I2561" i="2"/>
  <c r="H2561" i="2"/>
  <c r="I2553" i="2"/>
  <c r="H2553" i="2"/>
  <c r="I2545" i="2"/>
  <c r="H2545" i="2"/>
  <c r="I2537" i="2"/>
  <c r="H2537" i="2"/>
  <c r="I2529" i="2"/>
  <c r="H2529" i="2"/>
  <c r="I2521" i="2"/>
  <c r="H2521" i="2"/>
  <c r="I2513" i="2"/>
  <c r="H2513" i="2"/>
  <c r="I2505" i="2"/>
  <c r="H2505" i="2"/>
  <c r="I2497" i="2"/>
  <c r="H2497" i="2"/>
  <c r="I2489" i="2"/>
  <c r="H2489" i="2"/>
  <c r="I2481" i="2"/>
  <c r="H2481" i="2"/>
  <c r="I2473" i="2"/>
  <c r="H2473" i="2"/>
  <c r="I2465" i="2"/>
  <c r="H2465" i="2"/>
  <c r="I2457" i="2"/>
  <c r="H2457" i="2"/>
  <c r="I2449" i="2"/>
  <c r="H2449" i="2"/>
  <c r="I2441" i="2"/>
  <c r="H2441" i="2"/>
  <c r="I2433" i="2"/>
  <c r="H2433" i="2"/>
  <c r="I2425" i="2"/>
  <c r="H2425" i="2"/>
  <c r="I2417" i="2"/>
  <c r="H2417" i="2"/>
  <c r="I2409" i="2"/>
  <c r="H2409" i="2"/>
  <c r="I2401" i="2"/>
  <c r="H2401" i="2"/>
  <c r="I2393" i="2"/>
  <c r="H2393" i="2"/>
  <c r="I2385" i="2"/>
  <c r="H2385" i="2"/>
  <c r="I2377" i="2"/>
  <c r="H2377" i="2"/>
  <c r="I2369" i="2"/>
  <c r="H2369" i="2"/>
  <c r="I2361" i="2"/>
  <c r="H2361" i="2"/>
  <c r="I2353" i="2"/>
  <c r="H2353" i="2"/>
  <c r="I2345" i="2"/>
  <c r="H2345" i="2"/>
  <c r="I2337" i="2"/>
  <c r="H2337" i="2"/>
  <c r="I2329" i="2"/>
  <c r="H2329" i="2"/>
  <c r="I2321" i="2"/>
  <c r="H2321" i="2"/>
  <c r="I2313" i="2"/>
  <c r="H2313" i="2"/>
  <c r="I2305" i="2"/>
  <c r="H2305" i="2"/>
  <c r="I2297" i="2"/>
  <c r="H2297" i="2"/>
  <c r="I2289" i="2"/>
  <c r="H2289" i="2"/>
  <c r="I2281" i="2"/>
  <c r="H2281" i="2"/>
  <c r="I2273" i="2"/>
  <c r="H2273" i="2"/>
  <c r="I2265" i="2"/>
  <c r="H2265" i="2"/>
  <c r="I2257" i="2"/>
  <c r="H2257" i="2"/>
  <c r="I2249" i="2"/>
  <c r="H2249" i="2"/>
  <c r="I2241" i="2"/>
  <c r="H2241" i="2"/>
  <c r="I2233" i="2"/>
  <c r="H2233" i="2"/>
  <c r="I2225" i="2"/>
  <c r="H2225" i="2"/>
  <c r="I2217" i="2"/>
  <c r="H2217" i="2"/>
  <c r="I2209" i="2"/>
  <c r="H2209" i="2"/>
  <c r="I2201" i="2"/>
  <c r="H2201" i="2"/>
  <c r="I2193" i="2"/>
  <c r="H2193" i="2"/>
  <c r="I2185" i="2"/>
  <c r="H2185" i="2"/>
  <c r="I2177" i="2"/>
  <c r="H2177" i="2"/>
  <c r="I2169" i="2"/>
  <c r="H2169" i="2"/>
  <c r="I2161" i="2"/>
  <c r="H2161" i="2"/>
  <c r="I2153" i="2"/>
  <c r="H2153" i="2"/>
  <c r="I2145" i="2"/>
  <c r="H2145" i="2"/>
  <c r="I2137" i="2"/>
  <c r="H2137" i="2"/>
  <c r="I2129" i="2"/>
  <c r="H2129" i="2"/>
  <c r="I2121" i="2"/>
  <c r="H2121" i="2"/>
  <c r="I2113" i="2"/>
  <c r="H2113" i="2"/>
  <c r="I2105" i="2"/>
  <c r="H2105" i="2"/>
  <c r="I2097" i="2"/>
  <c r="H2097" i="2"/>
  <c r="I2089" i="2"/>
  <c r="H2089" i="2"/>
  <c r="I2081" i="2"/>
  <c r="H2081" i="2"/>
  <c r="I2073" i="2"/>
  <c r="H2073" i="2"/>
  <c r="I2065" i="2"/>
  <c r="H2065" i="2"/>
  <c r="I2057" i="2"/>
  <c r="H2057" i="2"/>
  <c r="I2049" i="2"/>
  <c r="H2049" i="2"/>
  <c r="I2041" i="2"/>
  <c r="H2041" i="2"/>
  <c r="I2033" i="2"/>
  <c r="H2033" i="2"/>
  <c r="I2025" i="2"/>
  <c r="H2025" i="2"/>
  <c r="I2017" i="2"/>
  <c r="H2017" i="2"/>
  <c r="I2009" i="2"/>
  <c r="H2009" i="2"/>
  <c r="I2001" i="2"/>
  <c r="H2001" i="2"/>
  <c r="I1993" i="2"/>
  <c r="H1993" i="2"/>
  <c r="I1985" i="2"/>
  <c r="H1985" i="2"/>
  <c r="I1977" i="2"/>
  <c r="H1977" i="2"/>
  <c r="I1969" i="2"/>
  <c r="H1969" i="2"/>
  <c r="I1961" i="2"/>
  <c r="H1961" i="2"/>
  <c r="I1953" i="2"/>
  <c r="H1953" i="2"/>
  <c r="I1945" i="2"/>
  <c r="H1945" i="2"/>
  <c r="I1937" i="2"/>
  <c r="H1937" i="2"/>
  <c r="I1929" i="2"/>
  <c r="H1929" i="2"/>
  <c r="I1921" i="2"/>
  <c r="H1921" i="2"/>
  <c r="I1913" i="2"/>
  <c r="H1913" i="2"/>
  <c r="I1905" i="2"/>
  <c r="H1905" i="2"/>
  <c r="I1897" i="2"/>
  <c r="H1897" i="2"/>
  <c r="I1889" i="2"/>
  <c r="H1889" i="2"/>
  <c r="I1881" i="2"/>
  <c r="H1881" i="2"/>
  <c r="I1873" i="2"/>
  <c r="H1873" i="2"/>
  <c r="I1865" i="2"/>
  <c r="H1865" i="2"/>
  <c r="I1857" i="2"/>
  <c r="H1857" i="2"/>
  <c r="I1849" i="2"/>
  <c r="H1849" i="2"/>
  <c r="I1841" i="2"/>
  <c r="H1841" i="2"/>
  <c r="I1833" i="2"/>
  <c r="H1833" i="2"/>
  <c r="I1825" i="2"/>
  <c r="H1825" i="2"/>
  <c r="I1817" i="2"/>
  <c r="H1817" i="2"/>
  <c r="I1809" i="2"/>
  <c r="H1809" i="2"/>
  <c r="I1801" i="2"/>
  <c r="H1801" i="2"/>
  <c r="I1793" i="2"/>
  <c r="H1793" i="2"/>
  <c r="I1785" i="2"/>
  <c r="H1785" i="2"/>
  <c r="I1777" i="2"/>
  <c r="H1777" i="2"/>
  <c r="I1769" i="2"/>
  <c r="H1769" i="2"/>
  <c r="I1761" i="2"/>
  <c r="H1761" i="2"/>
  <c r="I1753" i="2"/>
  <c r="H1753" i="2"/>
  <c r="I1745" i="2"/>
  <c r="H1745" i="2"/>
  <c r="I1737" i="2"/>
  <c r="H1737" i="2"/>
  <c r="I1729" i="2"/>
  <c r="H1729" i="2"/>
  <c r="I1721" i="2"/>
  <c r="H1721" i="2"/>
  <c r="I1713" i="2"/>
  <c r="H1713" i="2"/>
  <c r="I1705" i="2"/>
  <c r="H1705" i="2"/>
  <c r="I1697" i="2"/>
  <c r="H1697" i="2"/>
  <c r="I1689" i="2"/>
  <c r="H1689" i="2"/>
  <c r="I1681" i="2"/>
  <c r="H1681" i="2"/>
  <c r="I1673" i="2"/>
  <c r="H1673" i="2"/>
  <c r="I1665" i="2"/>
  <c r="H1665" i="2"/>
  <c r="I1657" i="2"/>
  <c r="H1657" i="2"/>
  <c r="I1649" i="2"/>
  <c r="H1649" i="2"/>
  <c r="I1641" i="2"/>
  <c r="H1641" i="2"/>
  <c r="I1633" i="2"/>
  <c r="H1633" i="2"/>
  <c r="I1625" i="2"/>
  <c r="H1625" i="2"/>
  <c r="I1617" i="2"/>
  <c r="H1617" i="2"/>
  <c r="I1609" i="2"/>
  <c r="H1609" i="2"/>
  <c r="I1601" i="2"/>
  <c r="H1601" i="2"/>
  <c r="I1593" i="2"/>
  <c r="H1593" i="2"/>
  <c r="I1585" i="2"/>
  <c r="H1585" i="2"/>
  <c r="I1577" i="2"/>
  <c r="H1577" i="2"/>
  <c r="I1569" i="2"/>
  <c r="H1569" i="2"/>
  <c r="I1561" i="2"/>
  <c r="H1561" i="2"/>
  <c r="I1553" i="2"/>
  <c r="H1553" i="2"/>
  <c r="I1545" i="2"/>
  <c r="H1545" i="2"/>
  <c r="I1537" i="2"/>
  <c r="H1537" i="2"/>
  <c r="I1529" i="2"/>
  <c r="H1529" i="2"/>
  <c r="I1521" i="2"/>
  <c r="H1521" i="2"/>
  <c r="I1513" i="2"/>
  <c r="H1513" i="2"/>
  <c r="I1505" i="2"/>
  <c r="H1505" i="2"/>
  <c r="I1497" i="2"/>
  <c r="H1497" i="2"/>
  <c r="I1489" i="2"/>
  <c r="H1489" i="2"/>
  <c r="I1481" i="2"/>
  <c r="H1481" i="2"/>
  <c r="I1473" i="2"/>
  <c r="H1473" i="2"/>
  <c r="I1465" i="2"/>
  <c r="H1465" i="2"/>
  <c r="I1457" i="2"/>
  <c r="H1457" i="2"/>
  <c r="I1449" i="2"/>
  <c r="H1449" i="2"/>
  <c r="I1441" i="2"/>
  <c r="H1441" i="2"/>
  <c r="I1433" i="2"/>
  <c r="H1433" i="2"/>
  <c r="I1425" i="2"/>
  <c r="H1425" i="2"/>
  <c r="I1417" i="2"/>
  <c r="H1417" i="2"/>
  <c r="I1409" i="2"/>
  <c r="H1409" i="2"/>
  <c r="I1401" i="2"/>
  <c r="H1401" i="2"/>
  <c r="I1393" i="2"/>
  <c r="H1393" i="2"/>
  <c r="I1385" i="2"/>
  <c r="H1385" i="2"/>
  <c r="I1377" i="2"/>
  <c r="H1377" i="2"/>
  <c r="I1369" i="2"/>
  <c r="H1369" i="2"/>
  <c r="I1361" i="2"/>
  <c r="H1361" i="2"/>
  <c r="I1353" i="2"/>
  <c r="H1353" i="2"/>
  <c r="I1345" i="2"/>
  <c r="H1345" i="2"/>
  <c r="I1337" i="2"/>
  <c r="H1337" i="2"/>
  <c r="I1329" i="2"/>
  <c r="H1329" i="2"/>
  <c r="I1321" i="2"/>
  <c r="H1321" i="2"/>
  <c r="I1313" i="2"/>
  <c r="H1313" i="2"/>
  <c r="I1305" i="2"/>
  <c r="H1305" i="2"/>
  <c r="I1297" i="2"/>
  <c r="H1297" i="2"/>
  <c r="I1289" i="2"/>
  <c r="H1289" i="2"/>
  <c r="I1281" i="2"/>
  <c r="H1281" i="2"/>
  <c r="I1273" i="2"/>
  <c r="H1273" i="2"/>
  <c r="I1265" i="2"/>
  <c r="H1265" i="2"/>
  <c r="I1257" i="2"/>
  <c r="H1257" i="2"/>
  <c r="I1249" i="2"/>
  <c r="H1249" i="2"/>
  <c r="I1241" i="2"/>
  <c r="H1241" i="2"/>
  <c r="I1233" i="2"/>
  <c r="H1233" i="2"/>
  <c r="I1225" i="2"/>
  <c r="H1225" i="2"/>
  <c r="I1217" i="2"/>
  <c r="H1217" i="2"/>
  <c r="I1209" i="2"/>
  <c r="H1209" i="2"/>
  <c r="I1201" i="2"/>
  <c r="H1201" i="2"/>
  <c r="I1193" i="2"/>
  <c r="H1193" i="2"/>
  <c r="I1185" i="2"/>
  <c r="H1185" i="2"/>
  <c r="I1177" i="2"/>
  <c r="H1177" i="2"/>
  <c r="I1169" i="2"/>
  <c r="H1169" i="2"/>
  <c r="I1161" i="2"/>
  <c r="H1161" i="2"/>
  <c r="I1153" i="2"/>
  <c r="H1153" i="2"/>
  <c r="I1145" i="2"/>
  <c r="H1145" i="2"/>
  <c r="I1137" i="2"/>
  <c r="H1137" i="2"/>
  <c r="I1129" i="2"/>
  <c r="H1129" i="2"/>
  <c r="I1121" i="2"/>
  <c r="H1121" i="2"/>
  <c r="I1113" i="2"/>
  <c r="H1113" i="2"/>
  <c r="I1105" i="2"/>
  <c r="H1105" i="2"/>
  <c r="I1097" i="2"/>
  <c r="H1097" i="2"/>
  <c r="I1089" i="2"/>
  <c r="H1089" i="2"/>
  <c r="I1081" i="2"/>
  <c r="H1081" i="2"/>
  <c r="I1073" i="2"/>
  <c r="H1073" i="2"/>
  <c r="I1065" i="2"/>
  <c r="H1065" i="2"/>
  <c r="I1057" i="2"/>
  <c r="H1057" i="2"/>
  <c r="I1049" i="2"/>
  <c r="H1049" i="2"/>
  <c r="I1041" i="2"/>
  <c r="H1041" i="2"/>
  <c r="I1033" i="2"/>
  <c r="H1033" i="2"/>
  <c r="I1025" i="2"/>
  <c r="H1025" i="2"/>
  <c r="I1017" i="2"/>
  <c r="H1017" i="2"/>
  <c r="I1009" i="2"/>
  <c r="H1009" i="2"/>
  <c r="I1001" i="2"/>
  <c r="H1001" i="2"/>
  <c r="I993" i="2"/>
  <c r="H993" i="2"/>
  <c r="I985" i="2"/>
  <c r="H985" i="2"/>
  <c r="I977" i="2"/>
  <c r="H977" i="2"/>
  <c r="I969" i="2"/>
  <c r="H969" i="2"/>
  <c r="I961" i="2"/>
  <c r="H961" i="2"/>
  <c r="I953" i="2"/>
  <c r="H953" i="2"/>
  <c r="I945" i="2"/>
  <c r="H945" i="2"/>
  <c r="I937" i="2"/>
  <c r="H937" i="2"/>
  <c r="I929" i="2"/>
  <c r="H929" i="2"/>
  <c r="I921" i="2"/>
  <c r="H921" i="2"/>
  <c r="I913" i="2"/>
  <c r="H913" i="2"/>
  <c r="I905" i="2"/>
  <c r="H905" i="2"/>
  <c r="I897" i="2"/>
  <c r="H897" i="2"/>
  <c r="I889" i="2"/>
  <c r="H889" i="2"/>
  <c r="I881" i="2"/>
  <c r="H881" i="2"/>
  <c r="I873" i="2"/>
  <c r="H873" i="2"/>
  <c r="I865" i="2"/>
  <c r="H865" i="2"/>
  <c r="I857" i="2"/>
  <c r="H857" i="2"/>
  <c r="I849" i="2"/>
  <c r="H849" i="2"/>
  <c r="I841" i="2"/>
  <c r="H841" i="2"/>
  <c r="I833" i="2"/>
  <c r="H833" i="2"/>
  <c r="I825" i="2"/>
  <c r="H825" i="2"/>
  <c r="I817" i="2"/>
  <c r="H817" i="2"/>
  <c r="I809" i="2"/>
  <c r="H809" i="2"/>
  <c r="I801" i="2"/>
  <c r="H801" i="2"/>
  <c r="I793" i="2"/>
  <c r="H793" i="2"/>
  <c r="I785" i="2"/>
  <c r="H785" i="2"/>
  <c r="I777" i="2"/>
  <c r="H777" i="2"/>
  <c r="I769" i="2"/>
  <c r="H769" i="2"/>
  <c r="I761" i="2"/>
  <c r="H761" i="2"/>
  <c r="I753" i="2"/>
  <c r="H753" i="2"/>
  <c r="I745" i="2"/>
  <c r="H745" i="2"/>
  <c r="I737" i="2"/>
  <c r="H737" i="2"/>
  <c r="I729" i="2"/>
  <c r="H729" i="2"/>
  <c r="I721" i="2"/>
  <c r="H721" i="2"/>
  <c r="I713" i="2"/>
  <c r="H713" i="2"/>
  <c r="I705" i="2"/>
  <c r="H705" i="2"/>
  <c r="I697" i="2"/>
  <c r="H697" i="2"/>
  <c r="I689" i="2"/>
  <c r="H689" i="2"/>
  <c r="I681" i="2"/>
  <c r="H681" i="2"/>
  <c r="I673" i="2"/>
  <c r="H673" i="2"/>
  <c r="I665" i="2"/>
  <c r="H665" i="2"/>
  <c r="I657" i="2"/>
  <c r="H657" i="2"/>
  <c r="I649" i="2"/>
  <c r="H649" i="2"/>
  <c r="I641" i="2"/>
  <c r="H641" i="2"/>
  <c r="I633" i="2"/>
  <c r="H633" i="2"/>
  <c r="I625" i="2"/>
  <c r="H625" i="2"/>
  <c r="I617" i="2"/>
  <c r="H617" i="2"/>
  <c r="I609" i="2"/>
  <c r="H609" i="2"/>
  <c r="I601" i="2"/>
  <c r="H601" i="2"/>
  <c r="I593" i="2"/>
  <c r="H593" i="2"/>
  <c r="I585" i="2"/>
  <c r="H585" i="2"/>
  <c r="I577" i="2"/>
  <c r="H577" i="2"/>
  <c r="I569" i="2"/>
  <c r="H569" i="2"/>
  <c r="I561" i="2"/>
  <c r="H561" i="2"/>
  <c r="I553" i="2"/>
  <c r="H553" i="2"/>
  <c r="I545" i="2"/>
  <c r="H545" i="2"/>
  <c r="I537" i="2"/>
  <c r="H537" i="2"/>
  <c r="I529" i="2"/>
  <c r="H529" i="2"/>
  <c r="I521" i="2"/>
  <c r="H521" i="2"/>
  <c r="I513" i="2"/>
  <c r="H513" i="2"/>
  <c r="I505" i="2"/>
  <c r="H505" i="2"/>
  <c r="I497" i="2"/>
  <c r="H497" i="2"/>
  <c r="I489" i="2"/>
  <c r="H489" i="2"/>
  <c r="I481" i="2"/>
  <c r="H481" i="2"/>
  <c r="I473" i="2"/>
  <c r="H473" i="2"/>
  <c r="I465" i="2"/>
  <c r="H465" i="2"/>
  <c r="I457" i="2"/>
  <c r="H457" i="2"/>
  <c r="I449" i="2"/>
  <c r="H449" i="2"/>
  <c r="I441" i="2"/>
  <c r="H441" i="2"/>
  <c r="I433" i="2"/>
  <c r="H433" i="2"/>
  <c r="I425" i="2"/>
  <c r="H425" i="2"/>
  <c r="I417" i="2"/>
  <c r="H417" i="2"/>
  <c r="I409" i="2"/>
  <c r="H409" i="2"/>
  <c r="I401" i="2"/>
  <c r="H401" i="2"/>
  <c r="I393" i="2"/>
  <c r="H393" i="2"/>
  <c r="I385" i="2"/>
  <c r="H385" i="2"/>
  <c r="I377" i="2"/>
  <c r="H377" i="2"/>
  <c r="I369" i="2"/>
  <c r="H369" i="2"/>
  <c r="I361" i="2"/>
  <c r="H361" i="2"/>
  <c r="I353" i="2"/>
  <c r="H353" i="2"/>
  <c r="I345" i="2"/>
  <c r="H345" i="2"/>
  <c r="I337" i="2"/>
  <c r="H337" i="2"/>
  <c r="I329" i="2"/>
  <c r="H329" i="2"/>
  <c r="I321" i="2"/>
  <c r="H321" i="2"/>
  <c r="I313" i="2"/>
  <c r="H313" i="2"/>
  <c r="I305" i="2"/>
  <c r="H305" i="2"/>
  <c r="I297" i="2"/>
  <c r="H297" i="2"/>
  <c r="I289" i="2"/>
  <c r="H289" i="2"/>
  <c r="I281" i="2"/>
  <c r="H281" i="2"/>
  <c r="I273" i="2"/>
  <c r="H273" i="2"/>
  <c r="I265" i="2"/>
  <c r="H265" i="2"/>
  <c r="I257" i="2"/>
  <c r="H257" i="2"/>
  <c r="I249" i="2"/>
  <c r="H249" i="2"/>
  <c r="I241" i="2"/>
  <c r="H241" i="2"/>
  <c r="I233" i="2"/>
  <c r="H233" i="2"/>
  <c r="I225" i="2"/>
  <c r="H225" i="2"/>
  <c r="I217" i="2"/>
  <c r="H217" i="2"/>
  <c r="I209" i="2"/>
  <c r="H209" i="2"/>
  <c r="I201" i="2"/>
  <c r="H201" i="2"/>
  <c r="I193" i="2"/>
  <c r="H193" i="2"/>
  <c r="I185" i="2"/>
  <c r="H185" i="2"/>
  <c r="I177" i="2"/>
  <c r="H177" i="2"/>
  <c r="I169" i="2"/>
  <c r="H169" i="2"/>
  <c r="I161" i="2"/>
  <c r="H161" i="2"/>
  <c r="I153" i="2"/>
  <c r="H153" i="2"/>
  <c r="I145" i="2"/>
  <c r="H145" i="2"/>
  <c r="I137" i="2"/>
  <c r="H137" i="2"/>
  <c r="I129" i="2"/>
  <c r="H129" i="2"/>
  <c r="I121" i="2"/>
  <c r="H121" i="2"/>
  <c r="I113" i="2"/>
  <c r="H113" i="2"/>
  <c r="I105" i="2"/>
  <c r="H105" i="2"/>
  <c r="I97" i="2"/>
  <c r="H97" i="2"/>
  <c r="I89" i="2"/>
  <c r="H89" i="2"/>
  <c r="I81" i="2"/>
  <c r="H81" i="2"/>
  <c r="I73" i="2"/>
  <c r="H73" i="2"/>
  <c r="I65" i="2"/>
  <c r="H65" i="2"/>
  <c r="I57" i="2"/>
  <c r="H57" i="2"/>
  <c r="I49" i="2"/>
  <c r="H49" i="2"/>
  <c r="I41" i="2"/>
  <c r="H41" i="2"/>
  <c r="I33" i="2"/>
  <c r="H33" i="2"/>
  <c r="I25" i="2"/>
  <c r="H25" i="2"/>
  <c r="I17" i="2"/>
  <c r="H17" i="2"/>
  <c r="I9" i="2"/>
  <c r="H9" i="2"/>
  <c r="I4495" i="2"/>
  <c r="H4495" i="2"/>
  <c r="I4487" i="2"/>
  <c r="H4487" i="2"/>
  <c r="I4479" i="2"/>
  <c r="H4479" i="2"/>
  <c r="I4471" i="2"/>
  <c r="H4471" i="2"/>
  <c r="I4463" i="2"/>
  <c r="H4463" i="2"/>
  <c r="I4455" i="2"/>
  <c r="H4455" i="2"/>
  <c r="I4447" i="2"/>
  <c r="H4447" i="2"/>
  <c r="I4439" i="2"/>
  <c r="H4439" i="2"/>
  <c r="I4431" i="2"/>
  <c r="H4431" i="2"/>
  <c r="I4423" i="2"/>
  <c r="H4423" i="2"/>
  <c r="I4415" i="2"/>
  <c r="H4415" i="2"/>
  <c r="I4407" i="2"/>
  <c r="H4407" i="2"/>
  <c r="I4399" i="2"/>
  <c r="H4399" i="2"/>
  <c r="I4391" i="2"/>
  <c r="H4391" i="2"/>
  <c r="I4383" i="2"/>
  <c r="H4383" i="2"/>
  <c r="I4375" i="2"/>
  <c r="H4375" i="2"/>
  <c r="I4367" i="2"/>
  <c r="H4367" i="2"/>
  <c r="I4359" i="2"/>
  <c r="H4359" i="2"/>
  <c r="I4351" i="2"/>
  <c r="H4351" i="2"/>
  <c r="I4343" i="2"/>
  <c r="H4343" i="2"/>
  <c r="I4335" i="2"/>
  <c r="H4335" i="2"/>
  <c r="I4327" i="2"/>
  <c r="H4327" i="2"/>
  <c r="I4319" i="2"/>
  <c r="H4319" i="2"/>
  <c r="I4311" i="2"/>
  <c r="H4311" i="2"/>
  <c r="I4303" i="2"/>
  <c r="H4303" i="2"/>
  <c r="I4295" i="2"/>
  <c r="H4295" i="2"/>
  <c r="I4287" i="2"/>
  <c r="H4287" i="2"/>
  <c r="I4279" i="2"/>
  <c r="H4279" i="2"/>
  <c r="I4271" i="2"/>
  <c r="H4271" i="2"/>
  <c r="I4263" i="2"/>
  <c r="H4263" i="2"/>
  <c r="I4255" i="2"/>
  <c r="H4255" i="2"/>
  <c r="I4247" i="2"/>
  <c r="H4247" i="2"/>
  <c r="I4239" i="2"/>
  <c r="H4239" i="2"/>
  <c r="I4231" i="2"/>
  <c r="H4231" i="2"/>
  <c r="I4223" i="2"/>
  <c r="H4223" i="2"/>
  <c r="I4215" i="2"/>
  <c r="H4215" i="2"/>
  <c r="I4207" i="2"/>
  <c r="H4207" i="2"/>
  <c r="I4199" i="2"/>
  <c r="H4199" i="2"/>
  <c r="I4191" i="2"/>
  <c r="H4191" i="2"/>
  <c r="I4183" i="2"/>
  <c r="H4183" i="2"/>
  <c r="I4175" i="2"/>
  <c r="H4175" i="2"/>
  <c r="I4167" i="2"/>
  <c r="H4167" i="2"/>
  <c r="I4159" i="2"/>
  <c r="H4159" i="2"/>
  <c r="I4151" i="2"/>
  <c r="H4151" i="2"/>
  <c r="I4143" i="2"/>
  <c r="H4143" i="2"/>
  <c r="I4135" i="2"/>
  <c r="H4135" i="2"/>
  <c r="I4127" i="2"/>
  <c r="H4127" i="2"/>
  <c r="I4119" i="2"/>
  <c r="H4119" i="2"/>
  <c r="I4111" i="2"/>
  <c r="H4111" i="2"/>
  <c r="I4103" i="2"/>
  <c r="H4103" i="2"/>
  <c r="I4095" i="2"/>
  <c r="H4095" i="2"/>
  <c r="I4087" i="2"/>
  <c r="H4087" i="2"/>
  <c r="I4079" i="2"/>
  <c r="H4079" i="2"/>
  <c r="I4071" i="2"/>
  <c r="H4071" i="2"/>
  <c r="I4063" i="2"/>
  <c r="H4063" i="2"/>
  <c r="I4055" i="2"/>
  <c r="H4055" i="2"/>
  <c r="I4047" i="2"/>
  <c r="H4047" i="2"/>
  <c r="I4039" i="2"/>
  <c r="H4039" i="2"/>
  <c r="I4031" i="2"/>
  <c r="H4031" i="2"/>
  <c r="I4023" i="2"/>
  <c r="H4023" i="2"/>
  <c r="I4015" i="2"/>
  <c r="H4015" i="2"/>
  <c r="I4007" i="2"/>
  <c r="H4007" i="2"/>
  <c r="I3999" i="2"/>
  <c r="H3999" i="2"/>
  <c r="I3991" i="2"/>
  <c r="H3991" i="2"/>
  <c r="I3983" i="2"/>
  <c r="H3983" i="2"/>
  <c r="I3975" i="2"/>
  <c r="H3975" i="2"/>
  <c r="I3967" i="2"/>
  <c r="H3967" i="2"/>
  <c r="I3959" i="2"/>
  <c r="H3959" i="2"/>
  <c r="I3951" i="2"/>
  <c r="H3951" i="2"/>
  <c r="I3943" i="2"/>
  <c r="H3943" i="2"/>
  <c r="I3935" i="2"/>
  <c r="H3935" i="2"/>
  <c r="I3927" i="2"/>
  <c r="H3927" i="2"/>
  <c r="I3919" i="2"/>
  <c r="H3919" i="2"/>
  <c r="I3911" i="2"/>
  <c r="H3911" i="2"/>
  <c r="I3903" i="2"/>
  <c r="H3903" i="2"/>
  <c r="I3895" i="2"/>
  <c r="H3895" i="2"/>
  <c r="I3887" i="2"/>
  <c r="H3887" i="2"/>
  <c r="I3879" i="2"/>
  <c r="H3879" i="2"/>
  <c r="I3871" i="2"/>
  <c r="H3871" i="2"/>
  <c r="I3863" i="2"/>
  <c r="H3863" i="2"/>
  <c r="I3855" i="2"/>
  <c r="H3855" i="2"/>
  <c r="I3847" i="2"/>
  <c r="H3847" i="2"/>
  <c r="I3839" i="2"/>
  <c r="H3839" i="2"/>
  <c r="I3831" i="2"/>
  <c r="H3831" i="2"/>
  <c r="I3823" i="2"/>
  <c r="H3823" i="2"/>
  <c r="I3815" i="2"/>
  <c r="H3815" i="2"/>
  <c r="I3807" i="2"/>
  <c r="H3807" i="2"/>
  <c r="I3799" i="2"/>
  <c r="H3799" i="2"/>
  <c r="I3791" i="2"/>
  <c r="H3791" i="2"/>
  <c r="I3783" i="2"/>
  <c r="H3783" i="2"/>
  <c r="I3775" i="2"/>
  <c r="H3775" i="2"/>
  <c r="I3767" i="2"/>
  <c r="H3767" i="2"/>
  <c r="I3759" i="2"/>
  <c r="H3759" i="2"/>
  <c r="I3751" i="2"/>
  <c r="H3751" i="2"/>
  <c r="I3743" i="2"/>
  <c r="H3743" i="2"/>
  <c r="I3735" i="2"/>
  <c r="H3735" i="2"/>
  <c r="I3727" i="2"/>
  <c r="H3727" i="2"/>
  <c r="I3719" i="2"/>
  <c r="H3719" i="2"/>
  <c r="I3711" i="2"/>
  <c r="H3711" i="2"/>
  <c r="I3703" i="2"/>
  <c r="H3703" i="2"/>
  <c r="I3695" i="2"/>
  <c r="H3695" i="2"/>
  <c r="I3687" i="2"/>
  <c r="H3687" i="2"/>
  <c r="I3679" i="2"/>
  <c r="H3679" i="2"/>
  <c r="I3671" i="2"/>
  <c r="H3671" i="2"/>
  <c r="I3663" i="2"/>
  <c r="H3663" i="2"/>
  <c r="I3655" i="2"/>
  <c r="H3655" i="2"/>
  <c r="I3647" i="2"/>
  <c r="H3647" i="2"/>
  <c r="I3639" i="2"/>
  <c r="H3639" i="2"/>
  <c r="I3631" i="2"/>
  <c r="H3631" i="2"/>
  <c r="I3623" i="2"/>
  <c r="H3623" i="2"/>
  <c r="I3615" i="2"/>
  <c r="H3615" i="2"/>
  <c r="I3607" i="2"/>
  <c r="H3607" i="2"/>
  <c r="I3599" i="2"/>
  <c r="H3599" i="2"/>
  <c r="I3591" i="2"/>
  <c r="H3591" i="2"/>
  <c r="I3583" i="2"/>
  <c r="H3583" i="2"/>
  <c r="I3575" i="2"/>
  <c r="H3575" i="2"/>
  <c r="I3567" i="2"/>
  <c r="H3567" i="2"/>
  <c r="I3559" i="2"/>
  <c r="H3559" i="2"/>
  <c r="I3551" i="2"/>
  <c r="H3551" i="2"/>
  <c r="I3543" i="2"/>
  <c r="H3543" i="2"/>
  <c r="I3535" i="2"/>
  <c r="H3535" i="2"/>
  <c r="I3527" i="2"/>
  <c r="H3527" i="2"/>
  <c r="I3519" i="2"/>
  <c r="H3519" i="2"/>
  <c r="I3511" i="2"/>
  <c r="H3511" i="2"/>
  <c r="I3503" i="2"/>
  <c r="H3503" i="2"/>
  <c r="I3495" i="2"/>
  <c r="H3495" i="2"/>
  <c r="I3487" i="2"/>
  <c r="H3487" i="2"/>
  <c r="I3479" i="2"/>
  <c r="H3479" i="2"/>
  <c r="I3471" i="2"/>
  <c r="H3471" i="2"/>
  <c r="I3463" i="2"/>
  <c r="H3463" i="2"/>
  <c r="I3455" i="2"/>
  <c r="H3455" i="2"/>
  <c r="I3447" i="2"/>
  <c r="H3447" i="2"/>
  <c r="I3439" i="2"/>
  <c r="H3439" i="2"/>
  <c r="I3431" i="2"/>
  <c r="H3431" i="2"/>
  <c r="I3423" i="2"/>
  <c r="H3423" i="2"/>
  <c r="I3415" i="2"/>
  <c r="H3415" i="2"/>
  <c r="I3407" i="2"/>
  <c r="H3407" i="2"/>
  <c r="I3399" i="2"/>
  <c r="H3399" i="2"/>
  <c r="I3391" i="2"/>
  <c r="H3391" i="2"/>
  <c r="I3383" i="2"/>
  <c r="H3383" i="2"/>
  <c r="I3375" i="2"/>
  <c r="H3375" i="2"/>
  <c r="I3367" i="2"/>
  <c r="H3367" i="2"/>
  <c r="I3359" i="2"/>
  <c r="H3359" i="2"/>
  <c r="I3351" i="2"/>
  <c r="H3351" i="2"/>
  <c r="I3343" i="2"/>
  <c r="H3343" i="2"/>
  <c r="I3335" i="2"/>
  <c r="H3335" i="2"/>
  <c r="I3327" i="2"/>
  <c r="H3327" i="2"/>
  <c r="I3319" i="2"/>
  <c r="H3319" i="2"/>
  <c r="I3311" i="2"/>
  <c r="H3311" i="2"/>
  <c r="I3303" i="2"/>
  <c r="H3303" i="2"/>
  <c r="I3295" i="2"/>
  <c r="H3295" i="2"/>
  <c r="I3287" i="2"/>
  <c r="H3287" i="2"/>
  <c r="I3279" i="2"/>
  <c r="H3279" i="2"/>
  <c r="I3271" i="2"/>
  <c r="H3271" i="2"/>
  <c r="I3263" i="2"/>
  <c r="H3263" i="2"/>
  <c r="I3255" i="2"/>
  <c r="H3255" i="2"/>
  <c r="I3247" i="2"/>
  <c r="H3247" i="2"/>
  <c r="I3239" i="2"/>
  <c r="H3239" i="2"/>
  <c r="I3231" i="2"/>
  <c r="H3231" i="2"/>
  <c r="I3223" i="2"/>
  <c r="H3223" i="2"/>
  <c r="I3215" i="2"/>
  <c r="H3215" i="2"/>
  <c r="I3207" i="2"/>
  <c r="H3207" i="2"/>
  <c r="I3199" i="2"/>
  <c r="H3199" i="2"/>
  <c r="I3191" i="2"/>
  <c r="H3191" i="2"/>
  <c r="I3183" i="2"/>
  <c r="H3183" i="2"/>
  <c r="I3175" i="2"/>
  <c r="H3175" i="2"/>
  <c r="I3167" i="2"/>
  <c r="H3167" i="2"/>
  <c r="I3159" i="2"/>
  <c r="H3159" i="2"/>
  <c r="I3151" i="2"/>
  <c r="H3151" i="2"/>
  <c r="I3143" i="2"/>
  <c r="H3143" i="2"/>
  <c r="I3135" i="2"/>
  <c r="H3135" i="2"/>
  <c r="I3127" i="2"/>
  <c r="H3127" i="2"/>
  <c r="I3119" i="2"/>
  <c r="H3119" i="2"/>
  <c r="I3111" i="2"/>
  <c r="H3111" i="2"/>
  <c r="I3103" i="2"/>
  <c r="H3103" i="2"/>
  <c r="I3095" i="2"/>
  <c r="H3095" i="2"/>
  <c r="I3087" i="2"/>
  <c r="H3087" i="2"/>
  <c r="I3079" i="2"/>
  <c r="H3079" i="2"/>
  <c r="I3071" i="2"/>
  <c r="H3071" i="2"/>
  <c r="I3063" i="2"/>
  <c r="H3063" i="2"/>
  <c r="I3055" i="2"/>
  <c r="H3055" i="2"/>
  <c r="I3047" i="2"/>
  <c r="H3047" i="2"/>
  <c r="I3039" i="2"/>
  <c r="H3039" i="2"/>
  <c r="I3031" i="2"/>
  <c r="H3031" i="2"/>
  <c r="I3023" i="2"/>
  <c r="H3023" i="2"/>
  <c r="I3015" i="2"/>
  <c r="H3015" i="2"/>
  <c r="I3007" i="2"/>
  <c r="H3007" i="2"/>
  <c r="I2999" i="2"/>
  <c r="H2999" i="2"/>
  <c r="I2991" i="2"/>
  <c r="H2991" i="2"/>
  <c r="I2983" i="2"/>
  <c r="H2983" i="2"/>
  <c r="I2975" i="2"/>
  <c r="H2975" i="2"/>
  <c r="I2967" i="2"/>
  <c r="H2967" i="2"/>
  <c r="I2959" i="2"/>
  <c r="H2959" i="2"/>
  <c r="I2951" i="2"/>
  <c r="H2951" i="2"/>
  <c r="I2943" i="2"/>
  <c r="H2943" i="2"/>
  <c r="I2935" i="2"/>
  <c r="H2935" i="2"/>
  <c r="I2927" i="2"/>
  <c r="H2927" i="2"/>
  <c r="I2919" i="2"/>
  <c r="H2919" i="2"/>
  <c r="I2911" i="2"/>
  <c r="H2911" i="2"/>
  <c r="I2903" i="2"/>
  <c r="H2903" i="2"/>
  <c r="I2895" i="2"/>
  <c r="H2895" i="2"/>
  <c r="I2887" i="2"/>
  <c r="H2887" i="2"/>
  <c r="I2879" i="2"/>
  <c r="H2879" i="2"/>
  <c r="I2871" i="2"/>
  <c r="H2871" i="2"/>
  <c r="I2863" i="2"/>
  <c r="H2863" i="2"/>
  <c r="I2855" i="2"/>
  <c r="H2855" i="2"/>
  <c r="I2847" i="2"/>
  <c r="H2847" i="2"/>
  <c r="I2839" i="2"/>
  <c r="H2839" i="2"/>
  <c r="I2831" i="2"/>
  <c r="H2831" i="2"/>
  <c r="I2823" i="2"/>
  <c r="H2823" i="2"/>
  <c r="I2815" i="2"/>
  <c r="H2815" i="2"/>
  <c r="I2807" i="2"/>
  <c r="H2807" i="2"/>
  <c r="I2799" i="2"/>
  <c r="H2799" i="2"/>
  <c r="I2791" i="2"/>
  <c r="H2791" i="2"/>
  <c r="I2783" i="2"/>
  <c r="H2783" i="2"/>
  <c r="I2775" i="2"/>
  <c r="H2775" i="2"/>
  <c r="I2767" i="2"/>
  <c r="H2767" i="2"/>
  <c r="I2759" i="2"/>
  <c r="H2759" i="2"/>
  <c r="I2751" i="2"/>
  <c r="H2751" i="2"/>
  <c r="I2743" i="2"/>
  <c r="H2743" i="2"/>
  <c r="I2735" i="2"/>
  <c r="H2735" i="2"/>
  <c r="I2727" i="2"/>
  <c r="H2727" i="2"/>
  <c r="I2719" i="2"/>
  <c r="H2719" i="2"/>
  <c r="I2711" i="2"/>
  <c r="H2711" i="2"/>
  <c r="I2703" i="2"/>
  <c r="H2703" i="2"/>
  <c r="I2695" i="2"/>
  <c r="H2695" i="2"/>
  <c r="I2687" i="2"/>
  <c r="H2687" i="2"/>
  <c r="I2679" i="2"/>
  <c r="H2679" i="2"/>
  <c r="I2671" i="2"/>
  <c r="H2671" i="2"/>
  <c r="I2663" i="2"/>
  <c r="H2663" i="2"/>
  <c r="I2655" i="2"/>
  <c r="H2655" i="2"/>
  <c r="I2647" i="2"/>
  <c r="H2647" i="2"/>
  <c r="I2639" i="2"/>
  <c r="H2639" i="2"/>
  <c r="I2631" i="2"/>
  <c r="H2631" i="2"/>
  <c r="I2623" i="2"/>
  <c r="H2623" i="2"/>
  <c r="I2615" i="2"/>
  <c r="H2615" i="2"/>
  <c r="I2607" i="2"/>
  <c r="H2607" i="2"/>
  <c r="I2599" i="2"/>
  <c r="H2599" i="2"/>
  <c r="I2591" i="2"/>
  <c r="H2591" i="2"/>
  <c r="I2583" i="2"/>
  <c r="H2583" i="2"/>
  <c r="I2575" i="2"/>
  <c r="H2575" i="2"/>
  <c r="I2567" i="2"/>
  <c r="H2567" i="2"/>
  <c r="I2559" i="2"/>
  <c r="H2559" i="2"/>
  <c r="I2551" i="2"/>
  <c r="H2551" i="2"/>
  <c r="I2543" i="2"/>
  <c r="H2543" i="2"/>
  <c r="I2535" i="2"/>
  <c r="H2535" i="2"/>
  <c r="I2527" i="2"/>
  <c r="H2527" i="2"/>
  <c r="I2519" i="2"/>
  <c r="H2519" i="2"/>
  <c r="I2511" i="2"/>
  <c r="H2511" i="2"/>
  <c r="I2503" i="2"/>
  <c r="H2503" i="2"/>
  <c r="I2495" i="2"/>
  <c r="H2495" i="2"/>
  <c r="I2487" i="2"/>
  <c r="H2487" i="2"/>
  <c r="I2479" i="2"/>
  <c r="H2479" i="2"/>
  <c r="I2471" i="2"/>
  <c r="H2471" i="2"/>
  <c r="I2463" i="2"/>
  <c r="H2463" i="2"/>
  <c r="I2455" i="2"/>
  <c r="H2455" i="2"/>
  <c r="I2447" i="2"/>
  <c r="H2447" i="2"/>
  <c r="I2439" i="2"/>
  <c r="H2439" i="2"/>
  <c r="I2431" i="2"/>
  <c r="H2431" i="2"/>
  <c r="I2423" i="2"/>
  <c r="H2423" i="2"/>
  <c r="I2415" i="2"/>
  <c r="H2415" i="2"/>
  <c r="I2407" i="2"/>
  <c r="H2407" i="2"/>
  <c r="I2399" i="2"/>
  <c r="H2399" i="2"/>
  <c r="I2391" i="2"/>
  <c r="H2391" i="2"/>
  <c r="I2383" i="2"/>
  <c r="H2383" i="2"/>
  <c r="I2375" i="2"/>
  <c r="H2375" i="2"/>
  <c r="I2367" i="2"/>
  <c r="H2367" i="2"/>
  <c r="I2359" i="2"/>
  <c r="H2359" i="2"/>
  <c r="I2351" i="2"/>
  <c r="H2351" i="2"/>
  <c r="I2343" i="2"/>
  <c r="H2343" i="2"/>
  <c r="I2335" i="2"/>
  <c r="H2335" i="2"/>
  <c r="I2327" i="2"/>
  <c r="H2327" i="2"/>
  <c r="I2319" i="2"/>
  <c r="H2319" i="2"/>
  <c r="I2311" i="2"/>
  <c r="H2311" i="2"/>
  <c r="I2303" i="2"/>
  <c r="H2303" i="2"/>
  <c r="I2295" i="2"/>
  <c r="H2295" i="2"/>
  <c r="I2287" i="2"/>
  <c r="H2287" i="2"/>
  <c r="I2279" i="2"/>
  <c r="H2279" i="2"/>
  <c r="I2271" i="2"/>
  <c r="H2271" i="2"/>
  <c r="I2263" i="2"/>
  <c r="H2263" i="2"/>
  <c r="I2255" i="2"/>
  <c r="H2255" i="2"/>
  <c r="I2247" i="2"/>
  <c r="H2247" i="2"/>
  <c r="I2239" i="2"/>
  <c r="H2239" i="2"/>
  <c r="I2231" i="2"/>
  <c r="H2231" i="2"/>
  <c r="I2223" i="2"/>
  <c r="H2223" i="2"/>
  <c r="I2215" i="2"/>
  <c r="H2215" i="2"/>
  <c r="I2207" i="2"/>
  <c r="H2207" i="2"/>
  <c r="I2199" i="2"/>
  <c r="H2199" i="2"/>
  <c r="I2191" i="2"/>
  <c r="H2191" i="2"/>
  <c r="I2183" i="2"/>
  <c r="H2183" i="2"/>
  <c r="I2175" i="2"/>
  <c r="H2175" i="2"/>
  <c r="I2167" i="2"/>
  <c r="H2167" i="2"/>
  <c r="I2159" i="2"/>
  <c r="H2159" i="2"/>
  <c r="I2151" i="2"/>
  <c r="H2151" i="2"/>
  <c r="I2143" i="2"/>
  <c r="H2143" i="2"/>
  <c r="I2135" i="2"/>
  <c r="H2135" i="2"/>
  <c r="I2127" i="2"/>
  <c r="H2127" i="2"/>
  <c r="I2119" i="2"/>
  <c r="H2119" i="2"/>
  <c r="I2111" i="2"/>
  <c r="H2111" i="2"/>
  <c r="I2103" i="2"/>
  <c r="H2103" i="2"/>
  <c r="I2095" i="2"/>
  <c r="H2095" i="2"/>
  <c r="I2087" i="2"/>
  <c r="H2087" i="2"/>
  <c r="I2079" i="2"/>
  <c r="H2079" i="2"/>
  <c r="I2071" i="2"/>
  <c r="H2071" i="2"/>
  <c r="I2063" i="2"/>
  <c r="H2063" i="2"/>
  <c r="I2055" i="2"/>
  <c r="H2055" i="2"/>
  <c r="I2047" i="2"/>
  <c r="H2047" i="2"/>
  <c r="I2039" i="2"/>
  <c r="H2039" i="2"/>
  <c r="I2031" i="2"/>
  <c r="H2031" i="2"/>
  <c r="I2023" i="2"/>
  <c r="H2023" i="2"/>
  <c r="I2015" i="2"/>
  <c r="H2015" i="2"/>
  <c r="I2007" i="2"/>
  <c r="H2007" i="2"/>
  <c r="I1999" i="2"/>
  <c r="H1999" i="2"/>
  <c r="I1991" i="2"/>
  <c r="H1991" i="2"/>
  <c r="I1983" i="2"/>
  <c r="H1983" i="2"/>
  <c r="I1975" i="2"/>
  <c r="H1975" i="2"/>
  <c r="I1967" i="2"/>
  <c r="H1967" i="2"/>
  <c r="I1959" i="2"/>
  <c r="H1959" i="2"/>
  <c r="I1951" i="2"/>
  <c r="H1951" i="2"/>
  <c r="I1943" i="2"/>
  <c r="H1943" i="2"/>
  <c r="I1935" i="2"/>
  <c r="H1935" i="2"/>
  <c r="I1927" i="2"/>
  <c r="H1927" i="2"/>
  <c r="I1919" i="2"/>
  <c r="H1919" i="2"/>
  <c r="I1911" i="2"/>
  <c r="H1911" i="2"/>
  <c r="I1903" i="2"/>
  <c r="H1903" i="2"/>
  <c r="I1895" i="2"/>
  <c r="H1895" i="2"/>
  <c r="I1887" i="2"/>
  <c r="H1887" i="2"/>
  <c r="I1879" i="2"/>
  <c r="H1879" i="2"/>
  <c r="I1871" i="2"/>
  <c r="H1871" i="2"/>
  <c r="I1863" i="2"/>
  <c r="H1863" i="2"/>
  <c r="I1855" i="2"/>
  <c r="H1855" i="2"/>
  <c r="I1847" i="2"/>
  <c r="H1847" i="2"/>
  <c r="I1839" i="2"/>
  <c r="H1839" i="2"/>
  <c r="I1831" i="2"/>
  <c r="H1831" i="2"/>
  <c r="I1823" i="2"/>
  <c r="H1823" i="2"/>
  <c r="I1815" i="2"/>
  <c r="H1815" i="2"/>
  <c r="I1807" i="2"/>
  <c r="H1807" i="2"/>
  <c r="I1799" i="2"/>
  <c r="H1799" i="2"/>
  <c r="I1791" i="2"/>
  <c r="H1791" i="2"/>
  <c r="I1783" i="2"/>
  <c r="H1783" i="2"/>
  <c r="I1775" i="2"/>
  <c r="H1775" i="2"/>
  <c r="I1767" i="2"/>
  <c r="H1767" i="2"/>
  <c r="I1759" i="2"/>
  <c r="H1759" i="2"/>
  <c r="I1751" i="2"/>
  <c r="H1751" i="2"/>
  <c r="I1743" i="2"/>
  <c r="H1743" i="2"/>
  <c r="I1735" i="2"/>
  <c r="H1735" i="2"/>
  <c r="I1727" i="2"/>
  <c r="H1727" i="2"/>
  <c r="I1719" i="2"/>
  <c r="H1719" i="2"/>
  <c r="I1711" i="2"/>
  <c r="H1711" i="2"/>
  <c r="I1703" i="2"/>
  <c r="H1703" i="2"/>
  <c r="I1695" i="2"/>
  <c r="H1695" i="2"/>
  <c r="I1687" i="2"/>
  <c r="H1687" i="2"/>
  <c r="I1679" i="2"/>
  <c r="H1679" i="2"/>
  <c r="I1671" i="2"/>
  <c r="H1671" i="2"/>
  <c r="I1663" i="2"/>
  <c r="H1663" i="2"/>
  <c r="I1655" i="2"/>
  <c r="H1655" i="2"/>
  <c r="I1647" i="2"/>
  <c r="H1647" i="2"/>
  <c r="I1639" i="2"/>
  <c r="H1639" i="2"/>
  <c r="I1631" i="2"/>
  <c r="H1631" i="2"/>
  <c r="I1623" i="2"/>
  <c r="H1623" i="2"/>
  <c r="I1615" i="2"/>
  <c r="H1615" i="2"/>
  <c r="I1607" i="2"/>
  <c r="H1607" i="2"/>
  <c r="I1599" i="2"/>
  <c r="H1599" i="2"/>
  <c r="I1591" i="2"/>
  <c r="H1591" i="2"/>
  <c r="I1583" i="2"/>
  <c r="H1583" i="2"/>
  <c r="I1575" i="2"/>
  <c r="H1575" i="2"/>
  <c r="I1567" i="2"/>
  <c r="H1567" i="2"/>
  <c r="I1559" i="2"/>
  <c r="H1559" i="2"/>
  <c r="I1551" i="2"/>
  <c r="H1551" i="2"/>
  <c r="I1543" i="2"/>
  <c r="H1543" i="2"/>
  <c r="I1535" i="2"/>
  <c r="H1535" i="2"/>
  <c r="I1527" i="2"/>
  <c r="H1527" i="2"/>
  <c r="I1519" i="2"/>
  <c r="H1519" i="2"/>
  <c r="I1511" i="2"/>
  <c r="H1511" i="2"/>
  <c r="I1503" i="2"/>
  <c r="H1503" i="2"/>
  <c r="I1495" i="2"/>
  <c r="H1495" i="2"/>
  <c r="I1487" i="2"/>
  <c r="H1487" i="2"/>
  <c r="I1479" i="2"/>
  <c r="H1479" i="2"/>
  <c r="I1471" i="2"/>
  <c r="H1471" i="2"/>
  <c r="I1463" i="2"/>
  <c r="H1463" i="2"/>
  <c r="I1455" i="2"/>
  <c r="H1455" i="2"/>
  <c r="I1447" i="2"/>
  <c r="H1447" i="2"/>
  <c r="I1439" i="2"/>
  <c r="H1439" i="2"/>
  <c r="I1431" i="2"/>
  <c r="H1431" i="2"/>
  <c r="I1423" i="2"/>
  <c r="H1423" i="2"/>
  <c r="I1415" i="2"/>
  <c r="H1415" i="2"/>
  <c r="I1407" i="2"/>
  <c r="H1407" i="2"/>
  <c r="I1399" i="2"/>
  <c r="H1399" i="2"/>
  <c r="I1391" i="2"/>
  <c r="H1391" i="2"/>
  <c r="I1383" i="2"/>
  <c r="H1383" i="2"/>
  <c r="I1375" i="2"/>
  <c r="H1375" i="2"/>
  <c r="I1367" i="2"/>
  <c r="H1367" i="2"/>
  <c r="I1359" i="2"/>
  <c r="H1359" i="2"/>
  <c r="I1351" i="2"/>
  <c r="H1351" i="2"/>
  <c r="I1343" i="2"/>
  <c r="H1343" i="2"/>
  <c r="I1335" i="2"/>
  <c r="H1335" i="2"/>
  <c r="I1327" i="2"/>
  <c r="H1327" i="2"/>
  <c r="I1319" i="2"/>
  <c r="H1319" i="2"/>
  <c r="I1311" i="2"/>
  <c r="H1311" i="2"/>
  <c r="I1303" i="2"/>
  <c r="H1303" i="2"/>
  <c r="I1295" i="2"/>
  <c r="H1295" i="2"/>
  <c r="I1287" i="2"/>
  <c r="H1287" i="2"/>
  <c r="I1279" i="2"/>
  <c r="H1279" i="2"/>
  <c r="I1271" i="2"/>
  <c r="H1271" i="2"/>
  <c r="I1263" i="2"/>
  <c r="H1263" i="2"/>
  <c r="I1255" i="2"/>
  <c r="H1255" i="2"/>
  <c r="I1247" i="2"/>
  <c r="H1247" i="2"/>
  <c r="I1239" i="2"/>
  <c r="H1239" i="2"/>
  <c r="I1231" i="2"/>
  <c r="H1231" i="2"/>
  <c r="I1223" i="2"/>
  <c r="H1223" i="2"/>
  <c r="I1215" i="2"/>
  <c r="H1215" i="2"/>
  <c r="I1207" i="2"/>
  <c r="H1207" i="2"/>
  <c r="I1199" i="2"/>
  <c r="H1199" i="2"/>
  <c r="I1191" i="2"/>
  <c r="H1191" i="2"/>
  <c r="I1183" i="2"/>
  <c r="H1183" i="2"/>
  <c r="I1175" i="2"/>
  <c r="H1175" i="2"/>
  <c r="I1167" i="2"/>
  <c r="H1167" i="2"/>
  <c r="I1159" i="2"/>
  <c r="H1159" i="2"/>
  <c r="I1151" i="2"/>
  <c r="H1151" i="2"/>
  <c r="I1143" i="2"/>
  <c r="H1143" i="2"/>
  <c r="I1135" i="2"/>
  <c r="H1135" i="2"/>
  <c r="I1127" i="2"/>
  <c r="H1127" i="2"/>
  <c r="I1119" i="2"/>
  <c r="H1119" i="2"/>
  <c r="I1111" i="2"/>
  <c r="H1111" i="2"/>
  <c r="I1103" i="2"/>
  <c r="H1103" i="2"/>
  <c r="I1095" i="2"/>
  <c r="H1095" i="2"/>
  <c r="I1087" i="2"/>
  <c r="H1087" i="2"/>
  <c r="I1079" i="2"/>
  <c r="H1079" i="2"/>
  <c r="I1071" i="2"/>
  <c r="H1071" i="2"/>
  <c r="I1063" i="2"/>
  <c r="H1063" i="2"/>
  <c r="I1055" i="2"/>
  <c r="H1055" i="2"/>
  <c r="I1047" i="2"/>
  <c r="H1047" i="2"/>
  <c r="I1039" i="2"/>
  <c r="H1039" i="2"/>
  <c r="I1031" i="2"/>
  <c r="H1031" i="2"/>
  <c r="I1023" i="2"/>
  <c r="H1023" i="2"/>
  <c r="I1015" i="2"/>
  <c r="H1015" i="2"/>
  <c r="I1007" i="2"/>
  <c r="H1007" i="2"/>
  <c r="I999" i="2"/>
  <c r="H999" i="2"/>
  <c r="I991" i="2"/>
  <c r="H991" i="2"/>
  <c r="I983" i="2"/>
  <c r="H983" i="2"/>
  <c r="I975" i="2"/>
  <c r="H975" i="2"/>
  <c r="I967" i="2"/>
  <c r="H967" i="2"/>
  <c r="I959" i="2"/>
  <c r="H959" i="2"/>
  <c r="I951" i="2"/>
  <c r="H951" i="2"/>
  <c r="I943" i="2"/>
  <c r="H943" i="2"/>
  <c r="I935" i="2"/>
  <c r="H935" i="2"/>
  <c r="I927" i="2"/>
  <c r="H927" i="2"/>
  <c r="I919" i="2"/>
  <c r="H919" i="2"/>
  <c r="I911" i="2"/>
  <c r="H911" i="2"/>
  <c r="I903" i="2"/>
  <c r="H903" i="2"/>
  <c r="I895" i="2"/>
  <c r="H895" i="2"/>
  <c r="I887" i="2"/>
  <c r="H887" i="2"/>
  <c r="I879" i="2"/>
  <c r="H879" i="2"/>
  <c r="I871" i="2"/>
  <c r="H871" i="2"/>
  <c r="I863" i="2"/>
  <c r="H863" i="2"/>
  <c r="I855" i="2"/>
  <c r="H855" i="2"/>
  <c r="I847" i="2"/>
  <c r="H847" i="2"/>
  <c r="I839" i="2"/>
  <c r="H839" i="2"/>
  <c r="I831" i="2"/>
  <c r="H831" i="2"/>
  <c r="I823" i="2"/>
  <c r="H823" i="2"/>
  <c r="I815" i="2"/>
  <c r="H815" i="2"/>
  <c r="I807" i="2"/>
  <c r="H807" i="2"/>
  <c r="I799" i="2"/>
  <c r="H799" i="2"/>
  <c r="I791" i="2"/>
  <c r="H791" i="2"/>
  <c r="I783" i="2"/>
  <c r="H783" i="2"/>
  <c r="I775" i="2"/>
  <c r="H775" i="2"/>
  <c r="I767" i="2"/>
  <c r="H767" i="2"/>
  <c r="I759" i="2"/>
  <c r="H759" i="2"/>
  <c r="I751" i="2"/>
  <c r="H751" i="2"/>
  <c r="I743" i="2"/>
  <c r="H743" i="2"/>
  <c r="I735" i="2"/>
  <c r="H735" i="2"/>
  <c r="I727" i="2"/>
  <c r="H727" i="2"/>
  <c r="I719" i="2"/>
  <c r="H719" i="2"/>
  <c r="I711" i="2"/>
  <c r="H711" i="2"/>
  <c r="I703" i="2"/>
  <c r="H703" i="2"/>
  <c r="I695" i="2"/>
  <c r="H695" i="2"/>
  <c r="I687" i="2"/>
  <c r="H687" i="2"/>
  <c r="I679" i="2"/>
  <c r="H679" i="2"/>
  <c r="I671" i="2"/>
  <c r="H671" i="2"/>
  <c r="I663" i="2"/>
  <c r="H663" i="2"/>
  <c r="I655" i="2"/>
  <c r="H655" i="2"/>
  <c r="I647" i="2"/>
  <c r="H647" i="2"/>
  <c r="I639" i="2"/>
  <c r="H639" i="2"/>
  <c r="I631" i="2"/>
  <c r="H631" i="2"/>
  <c r="I623" i="2"/>
  <c r="H623" i="2"/>
  <c r="I615" i="2"/>
  <c r="H615" i="2"/>
  <c r="I607" i="2"/>
  <c r="H607" i="2"/>
  <c r="I599" i="2"/>
  <c r="H599" i="2"/>
  <c r="I591" i="2"/>
  <c r="H591" i="2"/>
  <c r="I583" i="2"/>
  <c r="H583" i="2"/>
  <c r="I575" i="2"/>
  <c r="H575" i="2"/>
  <c r="I567" i="2"/>
  <c r="H567" i="2"/>
  <c r="I559" i="2"/>
  <c r="H559" i="2"/>
  <c r="I551" i="2"/>
  <c r="H551" i="2"/>
  <c r="I543" i="2"/>
  <c r="H543" i="2"/>
  <c r="I535" i="2"/>
  <c r="H535" i="2"/>
  <c r="I527" i="2"/>
  <c r="H527" i="2"/>
  <c r="I519" i="2"/>
  <c r="H519" i="2"/>
  <c r="I511" i="2"/>
  <c r="H511" i="2"/>
  <c r="I503" i="2"/>
  <c r="H503" i="2"/>
  <c r="I495" i="2"/>
  <c r="H495" i="2"/>
  <c r="I487" i="2"/>
  <c r="H487" i="2"/>
  <c r="I479" i="2"/>
  <c r="H479" i="2"/>
  <c r="I471" i="2"/>
  <c r="H471" i="2"/>
  <c r="I463" i="2"/>
  <c r="H463" i="2"/>
  <c r="I455" i="2"/>
  <c r="H455" i="2"/>
  <c r="I447" i="2"/>
  <c r="H447" i="2"/>
  <c r="I439" i="2"/>
  <c r="H439" i="2"/>
  <c r="I431" i="2"/>
  <c r="H431" i="2"/>
  <c r="I423" i="2"/>
  <c r="H423" i="2"/>
  <c r="I415" i="2"/>
  <c r="H415" i="2"/>
  <c r="I407" i="2"/>
  <c r="H407" i="2"/>
  <c r="I399" i="2"/>
  <c r="H399" i="2"/>
  <c r="I391" i="2"/>
  <c r="H391" i="2"/>
  <c r="I383" i="2"/>
  <c r="H383" i="2"/>
  <c r="I375" i="2"/>
  <c r="H375" i="2"/>
  <c r="I367" i="2"/>
  <c r="H367" i="2"/>
  <c r="I359" i="2"/>
  <c r="H359" i="2"/>
  <c r="I351" i="2"/>
  <c r="H351" i="2"/>
  <c r="I343" i="2"/>
  <c r="H343" i="2"/>
  <c r="I335" i="2"/>
  <c r="H335" i="2"/>
  <c r="I327" i="2"/>
  <c r="H327" i="2"/>
  <c r="I319" i="2"/>
  <c r="H319" i="2"/>
  <c r="I311" i="2"/>
  <c r="H311" i="2"/>
  <c r="I303" i="2"/>
  <c r="H303" i="2"/>
  <c r="I295" i="2"/>
  <c r="H295" i="2"/>
  <c r="I287" i="2"/>
  <c r="H287" i="2"/>
  <c r="I279" i="2"/>
  <c r="H279" i="2"/>
  <c r="I271" i="2"/>
  <c r="H271" i="2"/>
  <c r="I263" i="2"/>
  <c r="H263" i="2"/>
  <c r="I255" i="2"/>
  <c r="H255" i="2"/>
  <c r="I247" i="2"/>
  <c r="H247" i="2"/>
  <c r="I239" i="2"/>
  <c r="H239" i="2"/>
  <c r="I231" i="2"/>
  <c r="H231" i="2"/>
  <c r="I223" i="2"/>
  <c r="H223" i="2"/>
  <c r="I215" i="2"/>
  <c r="H215" i="2"/>
  <c r="I207" i="2"/>
  <c r="H207" i="2"/>
  <c r="I199" i="2"/>
  <c r="H199" i="2"/>
  <c r="I191" i="2"/>
  <c r="H191" i="2"/>
  <c r="I183" i="2"/>
  <c r="H183" i="2"/>
  <c r="I175" i="2"/>
  <c r="H175" i="2"/>
  <c r="I167" i="2"/>
  <c r="H167" i="2"/>
  <c r="I159" i="2"/>
  <c r="H159" i="2"/>
  <c r="I151" i="2"/>
  <c r="H151" i="2"/>
  <c r="I143" i="2"/>
  <c r="H143" i="2"/>
  <c r="I135" i="2"/>
  <c r="H135" i="2"/>
  <c r="I127" i="2"/>
  <c r="H127" i="2"/>
  <c r="I119" i="2"/>
  <c r="H119" i="2"/>
  <c r="I111" i="2"/>
  <c r="H111" i="2"/>
  <c r="I103" i="2"/>
  <c r="H103" i="2"/>
  <c r="I95" i="2"/>
  <c r="H95" i="2"/>
  <c r="I87" i="2"/>
  <c r="H87" i="2"/>
  <c r="I79" i="2"/>
  <c r="H79" i="2"/>
  <c r="I71" i="2"/>
  <c r="H71" i="2"/>
  <c r="I63" i="2"/>
  <c r="H63" i="2"/>
  <c r="I55" i="2"/>
  <c r="H55" i="2"/>
  <c r="I47" i="2"/>
  <c r="H47" i="2"/>
  <c r="I39" i="2"/>
  <c r="H39" i="2"/>
  <c r="I31" i="2"/>
  <c r="H31" i="2"/>
  <c r="I23" i="2"/>
  <c r="H23" i="2"/>
  <c r="I15" i="2"/>
  <c r="H15" i="2"/>
  <c r="I7" i="2"/>
  <c r="H7" i="2"/>
  <c r="I4494" i="2"/>
  <c r="H4494" i="2"/>
  <c r="I4486" i="2"/>
  <c r="H4486" i="2"/>
  <c r="I4478" i="2"/>
  <c r="H4478" i="2"/>
  <c r="I4470" i="2"/>
  <c r="H4470" i="2"/>
  <c r="I4462" i="2"/>
  <c r="H4462" i="2"/>
  <c r="I4454" i="2"/>
  <c r="H4454" i="2"/>
  <c r="I4446" i="2"/>
  <c r="H4446" i="2"/>
  <c r="I4438" i="2"/>
  <c r="H4438" i="2"/>
  <c r="I4430" i="2"/>
  <c r="H4430" i="2"/>
  <c r="I4422" i="2"/>
  <c r="H4422" i="2"/>
  <c r="I4414" i="2"/>
  <c r="H4414" i="2"/>
  <c r="I4406" i="2"/>
  <c r="H4406" i="2"/>
  <c r="I4398" i="2"/>
  <c r="H4398" i="2"/>
  <c r="I4390" i="2"/>
  <c r="H4390" i="2"/>
  <c r="I4382" i="2"/>
  <c r="H4382" i="2"/>
  <c r="I4374" i="2"/>
  <c r="H4374" i="2"/>
  <c r="I4366" i="2"/>
  <c r="H4366" i="2"/>
  <c r="I4358" i="2"/>
  <c r="H4358" i="2"/>
  <c r="I4350" i="2"/>
  <c r="H4350" i="2"/>
  <c r="I4342" i="2"/>
  <c r="H4342" i="2"/>
  <c r="I4334" i="2"/>
  <c r="H4334" i="2"/>
  <c r="I4326" i="2"/>
  <c r="H4326" i="2"/>
  <c r="I4318" i="2"/>
  <c r="H4318" i="2"/>
  <c r="I4310" i="2"/>
  <c r="H4310" i="2"/>
  <c r="I4302" i="2"/>
  <c r="H4302" i="2"/>
  <c r="I4294" i="2"/>
  <c r="H4294" i="2"/>
  <c r="I4286" i="2"/>
  <c r="H4286" i="2"/>
  <c r="I4278" i="2"/>
  <c r="H4278" i="2"/>
  <c r="I4270" i="2"/>
  <c r="H4270" i="2"/>
  <c r="I4262" i="2"/>
  <c r="H4262" i="2"/>
  <c r="I4254" i="2"/>
  <c r="H4254" i="2"/>
  <c r="I4246" i="2"/>
  <c r="H4246" i="2"/>
  <c r="I4238" i="2"/>
  <c r="H4238" i="2"/>
  <c r="I4230" i="2"/>
  <c r="H4230" i="2"/>
  <c r="I4222" i="2"/>
  <c r="H4222" i="2"/>
  <c r="I4214" i="2"/>
  <c r="H4214" i="2"/>
  <c r="I4206" i="2"/>
  <c r="H4206" i="2"/>
  <c r="I4198" i="2"/>
  <c r="H4198" i="2"/>
  <c r="I4190" i="2"/>
  <c r="H4190" i="2"/>
  <c r="I4182" i="2"/>
  <c r="H4182" i="2"/>
  <c r="I4174" i="2"/>
  <c r="H4174" i="2"/>
  <c r="I4166" i="2"/>
  <c r="H4166" i="2"/>
  <c r="I4158" i="2"/>
  <c r="H4158" i="2"/>
  <c r="I4150" i="2"/>
  <c r="H4150" i="2"/>
  <c r="I4142" i="2"/>
  <c r="H4142" i="2"/>
  <c r="I4134" i="2"/>
  <c r="H4134" i="2"/>
  <c r="I4126" i="2"/>
  <c r="H4126" i="2"/>
  <c r="I4118" i="2"/>
  <c r="H4118" i="2"/>
  <c r="I4110" i="2"/>
  <c r="H4110" i="2"/>
  <c r="I4102" i="2"/>
  <c r="H4102" i="2"/>
  <c r="I4094" i="2"/>
  <c r="H4094" i="2"/>
  <c r="I4086" i="2"/>
  <c r="H4086" i="2"/>
  <c r="I4078" i="2"/>
  <c r="H4078" i="2"/>
  <c r="I4070" i="2"/>
  <c r="H4070" i="2"/>
  <c r="I4062" i="2"/>
  <c r="H4062" i="2"/>
  <c r="I4054" i="2"/>
  <c r="H4054" i="2"/>
  <c r="I4046" i="2"/>
  <c r="H4046" i="2"/>
  <c r="I4038" i="2"/>
  <c r="H4038" i="2"/>
  <c r="I4030" i="2"/>
  <c r="H4030" i="2"/>
  <c r="I4022" i="2"/>
  <c r="H4022" i="2"/>
  <c r="I4014" i="2"/>
  <c r="H4014" i="2"/>
  <c r="I4006" i="2"/>
  <c r="H4006" i="2"/>
  <c r="I3998" i="2"/>
  <c r="H3998" i="2"/>
  <c r="I3990" i="2"/>
  <c r="H3990" i="2"/>
  <c r="I3982" i="2"/>
  <c r="H3982" i="2"/>
  <c r="I3974" i="2"/>
  <c r="H3974" i="2"/>
  <c r="I3966" i="2"/>
  <c r="H3966" i="2"/>
  <c r="I3958" i="2"/>
  <c r="H3958" i="2"/>
  <c r="I3950" i="2"/>
  <c r="H3950" i="2"/>
  <c r="I3942" i="2"/>
  <c r="H3942" i="2"/>
  <c r="I3934" i="2"/>
  <c r="H3934" i="2"/>
  <c r="I3926" i="2"/>
  <c r="H3926" i="2"/>
  <c r="I3918" i="2"/>
  <c r="H3918" i="2"/>
  <c r="I3910" i="2"/>
  <c r="H3910" i="2"/>
  <c r="I3902" i="2"/>
  <c r="H3902" i="2"/>
  <c r="I3894" i="2"/>
  <c r="H3894" i="2"/>
  <c r="I3886" i="2"/>
  <c r="H3886" i="2"/>
  <c r="I3878" i="2"/>
  <c r="H3878" i="2"/>
  <c r="I3870" i="2"/>
  <c r="H3870" i="2"/>
  <c r="I3862" i="2"/>
  <c r="H3862" i="2"/>
  <c r="I3854" i="2"/>
  <c r="H3854" i="2"/>
  <c r="I3846" i="2"/>
  <c r="H3846" i="2"/>
  <c r="I3838" i="2"/>
  <c r="H3838" i="2"/>
  <c r="I3830" i="2"/>
  <c r="H3830" i="2"/>
  <c r="I3822" i="2"/>
  <c r="H3822" i="2"/>
  <c r="I3814" i="2"/>
  <c r="H3814" i="2"/>
  <c r="I3806" i="2"/>
  <c r="H3806" i="2"/>
  <c r="I3798" i="2"/>
  <c r="H3798" i="2"/>
  <c r="I3790" i="2"/>
  <c r="H3790" i="2"/>
  <c r="I3782" i="2"/>
  <c r="H3782" i="2"/>
  <c r="I3774" i="2"/>
  <c r="H3774" i="2"/>
  <c r="I3766" i="2"/>
  <c r="H3766" i="2"/>
  <c r="I3758" i="2"/>
  <c r="H3758" i="2"/>
  <c r="I3750" i="2"/>
  <c r="H3750" i="2"/>
  <c r="I3742" i="2"/>
  <c r="H3742" i="2"/>
  <c r="I3734" i="2"/>
  <c r="H3734" i="2"/>
  <c r="I3726" i="2"/>
  <c r="H3726" i="2"/>
  <c r="I3718" i="2"/>
  <c r="H3718" i="2"/>
  <c r="I3710" i="2"/>
  <c r="H3710" i="2"/>
  <c r="I3702" i="2"/>
  <c r="H3702" i="2"/>
  <c r="I3694" i="2"/>
  <c r="H3694" i="2"/>
  <c r="I3686" i="2"/>
  <c r="H3686" i="2"/>
  <c r="I3678" i="2"/>
  <c r="H3678" i="2"/>
  <c r="I3670" i="2"/>
  <c r="H3670" i="2"/>
  <c r="I3662" i="2"/>
  <c r="H3662" i="2"/>
  <c r="I3654" i="2"/>
  <c r="H3654" i="2"/>
  <c r="I3646" i="2"/>
  <c r="H3646" i="2"/>
  <c r="I3638" i="2"/>
  <c r="H3638" i="2"/>
  <c r="I3630" i="2"/>
  <c r="H3630" i="2"/>
  <c r="I3622" i="2"/>
  <c r="H3622" i="2"/>
  <c r="I3614" i="2"/>
  <c r="H3614" i="2"/>
  <c r="I3606" i="2"/>
  <c r="H3606" i="2"/>
  <c r="I3598" i="2"/>
  <c r="H3598" i="2"/>
  <c r="I3590" i="2"/>
  <c r="H3590" i="2"/>
  <c r="I3582" i="2"/>
  <c r="H3582" i="2"/>
  <c r="I3574" i="2"/>
  <c r="H3574" i="2"/>
  <c r="I3566" i="2"/>
  <c r="H3566" i="2"/>
  <c r="I3558" i="2"/>
  <c r="H3558" i="2"/>
  <c r="I3550" i="2"/>
  <c r="H3550" i="2"/>
  <c r="I3542" i="2"/>
  <c r="H3542" i="2"/>
  <c r="I3534" i="2"/>
  <c r="H3534" i="2"/>
  <c r="I3526" i="2"/>
  <c r="H3526" i="2"/>
  <c r="I3518" i="2"/>
  <c r="H3518" i="2"/>
  <c r="I3510" i="2"/>
  <c r="H3510" i="2"/>
  <c r="I3502" i="2"/>
  <c r="H3502" i="2"/>
  <c r="I3494" i="2"/>
  <c r="H3494" i="2"/>
  <c r="I3486" i="2"/>
  <c r="H3486" i="2"/>
  <c r="I3478" i="2"/>
  <c r="H3478" i="2"/>
  <c r="I3470" i="2"/>
  <c r="H3470" i="2"/>
  <c r="I3462" i="2"/>
  <c r="H3462" i="2"/>
  <c r="I3454" i="2"/>
  <c r="H3454" i="2"/>
  <c r="I3446" i="2"/>
  <c r="H3446" i="2"/>
  <c r="I3438" i="2"/>
  <c r="H3438" i="2"/>
  <c r="I3430" i="2"/>
  <c r="H3430" i="2"/>
  <c r="I3422" i="2"/>
  <c r="H3422" i="2"/>
  <c r="I3414" i="2"/>
  <c r="H3414" i="2"/>
  <c r="I3406" i="2"/>
  <c r="H3406" i="2"/>
  <c r="I3398" i="2"/>
  <c r="H3398" i="2"/>
  <c r="I3390" i="2"/>
  <c r="H3390" i="2"/>
  <c r="I3382" i="2"/>
  <c r="H3382" i="2"/>
  <c r="I3374" i="2"/>
  <c r="H3374" i="2"/>
  <c r="I3366" i="2"/>
  <c r="H3366" i="2"/>
  <c r="I3358" i="2"/>
  <c r="H3358" i="2"/>
  <c r="I3350" i="2"/>
  <c r="H3350" i="2"/>
  <c r="I3342" i="2"/>
  <c r="H3342" i="2"/>
  <c r="I3334" i="2"/>
  <c r="H3334" i="2"/>
  <c r="I3326" i="2"/>
  <c r="H3326" i="2"/>
  <c r="I3318" i="2"/>
  <c r="H3318" i="2"/>
  <c r="I3310" i="2"/>
  <c r="H3310" i="2"/>
  <c r="I3302" i="2"/>
  <c r="H3302" i="2"/>
  <c r="I3294" i="2"/>
  <c r="H3294" i="2"/>
  <c r="I3286" i="2"/>
  <c r="H3286" i="2"/>
  <c r="I3278" i="2"/>
  <c r="H3278" i="2"/>
  <c r="I3270" i="2"/>
  <c r="H3270" i="2"/>
  <c r="I3262" i="2"/>
  <c r="H3262" i="2"/>
  <c r="I3254" i="2"/>
  <c r="H3254" i="2"/>
  <c r="I3246" i="2"/>
  <c r="H3246" i="2"/>
  <c r="I3238" i="2"/>
  <c r="H3238" i="2"/>
  <c r="I3230" i="2"/>
  <c r="H3230" i="2"/>
  <c r="I3222" i="2"/>
  <c r="H3222" i="2"/>
  <c r="I3214" i="2"/>
  <c r="H3214" i="2"/>
  <c r="I3206" i="2"/>
  <c r="H3206" i="2"/>
  <c r="I3198" i="2"/>
  <c r="H3198" i="2"/>
  <c r="I3190" i="2"/>
  <c r="H3190" i="2"/>
  <c r="I3182" i="2"/>
  <c r="H3182" i="2"/>
  <c r="I3174" i="2"/>
  <c r="H3174" i="2"/>
  <c r="I3166" i="2"/>
  <c r="H3166" i="2"/>
  <c r="I3158" i="2"/>
  <c r="H3158" i="2"/>
  <c r="I3150" i="2"/>
  <c r="H3150" i="2"/>
  <c r="I3142" i="2"/>
  <c r="H3142" i="2"/>
  <c r="I3134" i="2"/>
  <c r="H3134" i="2"/>
  <c r="I3126" i="2"/>
  <c r="H3126" i="2"/>
  <c r="I3118" i="2"/>
  <c r="H3118" i="2"/>
  <c r="I3110" i="2"/>
  <c r="H3110" i="2"/>
  <c r="I3102" i="2"/>
  <c r="H3102" i="2"/>
  <c r="I3094" i="2"/>
  <c r="H3094" i="2"/>
  <c r="I3086" i="2"/>
  <c r="H3086" i="2"/>
  <c r="I3078" i="2"/>
  <c r="H3078" i="2"/>
  <c r="I3070" i="2"/>
  <c r="H3070" i="2"/>
  <c r="I3062" i="2"/>
  <c r="H3062" i="2"/>
  <c r="I3054" i="2"/>
  <c r="H3054" i="2"/>
  <c r="I3046" i="2"/>
  <c r="H3046" i="2"/>
  <c r="I3038" i="2"/>
  <c r="H3038" i="2"/>
  <c r="I3030" i="2"/>
  <c r="H3030" i="2"/>
  <c r="I3022" i="2"/>
  <c r="H3022" i="2"/>
  <c r="I3014" i="2"/>
  <c r="H3014" i="2"/>
  <c r="I3006" i="2"/>
  <c r="H3006" i="2"/>
  <c r="I2998" i="2"/>
  <c r="H2998" i="2"/>
  <c r="I2990" i="2"/>
  <c r="H2990" i="2"/>
  <c r="I2982" i="2"/>
  <c r="H2982" i="2"/>
  <c r="I2974" i="2"/>
  <c r="H2974" i="2"/>
  <c r="I2966" i="2"/>
  <c r="H2966" i="2"/>
  <c r="I2958" i="2"/>
  <c r="H2958" i="2"/>
  <c r="I2950" i="2"/>
  <c r="H2950" i="2"/>
  <c r="I2942" i="2"/>
  <c r="H2942" i="2"/>
  <c r="I2934" i="2"/>
  <c r="H2934" i="2"/>
  <c r="I2926" i="2"/>
  <c r="H2926" i="2"/>
  <c r="I2918" i="2"/>
  <c r="H2918" i="2"/>
  <c r="I2910" i="2"/>
  <c r="H2910" i="2"/>
  <c r="I2902" i="2"/>
  <c r="H2902" i="2"/>
  <c r="I2894" i="2"/>
  <c r="H2894" i="2"/>
  <c r="I2886" i="2"/>
  <c r="H2886" i="2"/>
  <c r="I2878" i="2"/>
  <c r="H2878" i="2"/>
  <c r="I2870" i="2"/>
  <c r="H2870" i="2"/>
  <c r="I2862" i="2"/>
  <c r="H2862" i="2"/>
  <c r="I2854" i="2"/>
  <c r="H2854" i="2"/>
  <c r="I2846" i="2"/>
  <c r="H2846" i="2"/>
  <c r="I2838" i="2"/>
  <c r="H2838" i="2"/>
  <c r="I2830" i="2"/>
  <c r="H2830" i="2"/>
  <c r="I2822" i="2"/>
  <c r="H2822" i="2"/>
  <c r="I2814" i="2"/>
  <c r="H2814" i="2"/>
  <c r="I2806" i="2"/>
  <c r="H2806" i="2"/>
  <c r="I2798" i="2"/>
  <c r="H2798" i="2"/>
  <c r="I2790" i="2"/>
  <c r="H2790" i="2"/>
  <c r="I2782" i="2"/>
  <c r="H2782" i="2"/>
  <c r="I2774" i="2"/>
  <c r="H2774" i="2"/>
  <c r="I2766" i="2"/>
  <c r="H2766" i="2"/>
  <c r="I2758" i="2"/>
  <c r="H2758" i="2"/>
  <c r="I2750" i="2"/>
  <c r="H2750" i="2"/>
  <c r="I2742" i="2"/>
  <c r="H2742" i="2"/>
  <c r="I2734" i="2"/>
  <c r="H2734" i="2"/>
  <c r="I2726" i="2"/>
  <c r="H2726" i="2"/>
  <c r="I2718" i="2"/>
  <c r="H2718" i="2"/>
  <c r="I2710" i="2"/>
  <c r="H2710" i="2"/>
  <c r="I2702" i="2"/>
  <c r="H2702" i="2"/>
  <c r="I2694" i="2"/>
  <c r="H2694" i="2"/>
  <c r="I2686" i="2"/>
  <c r="H2686" i="2"/>
  <c r="I2678" i="2"/>
  <c r="H2678" i="2"/>
  <c r="I2670" i="2"/>
  <c r="H2670" i="2"/>
  <c r="I2662" i="2"/>
  <c r="H2662" i="2"/>
  <c r="I2654" i="2"/>
  <c r="H2654" i="2"/>
  <c r="I2646" i="2"/>
  <c r="H2646" i="2"/>
  <c r="I2638" i="2"/>
  <c r="H2638" i="2"/>
  <c r="I2630" i="2"/>
  <c r="H2630" i="2"/>
  <c r="I2622" i="2"/>
  <c r="H2622" i="2"/>
  <c r="I2614" i="2"/>
  <c r="H2614" i="2"/>
  <c r="I2606" i="2"/>
  <c r="H2606" i="2"/>
  <c r="I2598" i="2"/>
  <c r="H2598" i="2"/>
  <c r="I2590" i="2"/>
  <c r="H2590" i="2"/>
  <c r="I2582" i="2"/>
  <c r="H2582" i="2"/>
  <c r="I2574" i="2"/>
  <c r="H2574" i="2"/>
  <c r="I2566" i="2"/>
  <c r="H2566" i="2"/>
  <c r="I2558" i="2"/>
  <c r="H2558" i="2"/>
  <c r="I2550" i="2"/>
  <c r="H2550" i="2"/>
  <c r="I2542" i="2"/>
  <c r="H2542" i="2"/>
  <c r="I2534" i="2"/>
  <c r="H2534" i="2"/>
  <c r="I2526" i="2"/>
  <c r="H2526" i="2"/>
  <c r="I2518" i="2"/>
  <c r="H2518" i="2"/>
  <c r="I2510" i="2"/>
  <c r="H2510" i="2"/>
  <c r="I2502" i="2"/>
  <c r="H2502" i="2"/>
  <c r="I2494" i="2"/>
  <c r="H2494" i="2"/>
  <c r="I2486" i="2"/>
  <c r="H2486" i="2"/>
  <c r="I2478" i="2"/>
  <c r="H2478" i="2"/>
  <c r="I2470" i="2"/>
  <c r="H2470" i="2"/>
  <c r="I2462" i="2"/>
  <c r="H2462" i="2"/>
  <c r="I2454" i="2"/>
  <c r="H2454" i="2"/>
  <c r="I2446" i="2"/>
  <c r="H2446" i="2"/>
  <c r="I2438" i="2"/>
  <c r="H2438" i="2"/>
  <c r="I2430" i="2"/>
  <c r="H2430" i="2"/>
  <c r="I2422" i="2"/>
  <c r="H2422" i="2"/>
  <c r="I2414" i="2"/>
  <c r="H2414" i="2"/>
  <c r="I2406" i="2"/>
  <c r="H2406" i="2"/>
  <c r="I2398" i="2"/>
  <c r="H2398" i="2"/>
  <c r="I2390" i="2"/>
  <c r="H2390" i="2"/>
  <c r="I2382" i="2"/>
  <c r="H2382" i="2"/>
  <c r="I2374" i="2"/>
  <c r="H2374" i="2"/>
  <c r="I2366" i="2"/>
  <c r="H2366" i="2"/>
  <c r="I2358" i="2"/>
  <c r="H2358" i="2"/>
  <c r="I2350" i="2"/>
  <c r="H2350" i="2"/>
  <c r="I2342" i="2"/>
  <c r="H2342" i="2"/>
  <c r="I2334" i="2"/>
  <c r="H2334" i="2"/>
  <c r="I2326" i="2"/>
  <c r="H2326" i="2"/>
  <c r="I2318" i="2"/>
  <c r="H2318" i="2"/>
  <c r="I2310" i="2"/>
  <c r="H2310" i="2"/>
  <c r="I2302" i="2"/>
  <c r="H2302" i="2"/>
  <c r="I2294" i="2"/>
  <c r="H2294" i="2"/>
  <c r="I2286" i="2"/>
  <c r="H2286" i="2"/>
  <c r="I2278" i="2"/>
  <c r="H2278" i="2"/>
  <c r="I2270" i="2"/>
  <c r="H2270" i="2"/>
  <c r="I2262" i="2"/>
  <c r="H2262" i="2"/>
  <c r="I2254" i="2"/>
  <c r="H2254" i="2"/>
  <c r="I2246" i="2"/>
  <c r="H2246" i="2"/>
  <c r="I2238" i="2"/>
  <c r="H2238" i="2"/>
  <c r="I2230" i="2"/>
  <c r="H2230" i="2"/>
  <c r="I2222" i="2"/>
  <c r="H2222" i="2"/>
  <c r="I2214" i="2"/>
  <c r="H2214" i="2"/>
  <c r="I2206" i="2"/>
  <c r="H2206" i="2"/>
  <c r="I2198" i="2"/>
  <c r="H2198" i="2"/>
  <c r="I2190" i="2"/>
  <c r="H2190" i="2"/>
  <c r="I2182" i="2"/>
  <c r="H2182" i="2"/>
  <c r="I2174" i="2"/>
  <c r="H2174" i="2"/>
  <c r="I2166" i="2"/>
  <c r="H2166" i="2"/>
  <c r="I2158" i="2"/>
  <c r="H2158" i="2"/>
  <c r="I2150" i="2"/>
  <c r="H2150" i="2"/>
  <c r="I2142" i="2"/>
  <c r="H2142" i="2"/>
  <c r="I2134" i="2"/>
  <c r="H2134" i="2"/>
  <c r="I2126" i="2"/>
  <c r="H2126" i="2"/>
  <c r="I2118" i="2"/>
  <c r="H2118" i="2"/>
  <c r="I2110" i="2"/>
  <c r="H2110" i="2"/>
  <c r="I2102" i="2"/>
  <c r="H2102" i="2"/>
  <c r="I2094" i="2"/>
  <c r="H2094" i="2"/>
  <c r="I2086" i="2"/>
  <c r="H2086" i="2"/>
  <c r="I2078" i="2"/>
  <c r="H2078" i="2"/>
  <c r="I2070" i="2"/>
  <c r="H2070" i="2"/>
  <c r="I2062" i="2"/>
  <c r="H2062" i="2"/>
  <c r="I2054" i="2"/>
  <c r="H2054" i="2"/>
  <c r="I2046" i="2"/>
  <c r="H2046" i="2"/>
  <c r="I2038" i="2"/>
  <c r="H2038" i="2"/>
  <c r="I2030" i="2"/>
  <c r="H2030" i="2"/>
  <c r="I2022" i="2"/>
  <c r="H2022" i="2"/>
  <c r="I2014" i="2"/>
  <c r="H2014" i="2"/>
  <c r="I2006" i="2"/>
  <c r="H2006" i="2"/>
  <c r="I1998" i="2"/>
  <c r="H1998" i="2"/>
  <c r="I1990" i="2"/>
  <c r="H1990" i="2"/>
  <c r="I1982" i="2"/>
  <c r="H1982" i="2"/>
  <c r="I1974" i="2"/>
  <c r="H1974" i="2"/>
  <c r="I1966" i="2"/>
  <c r="H1966" i="2"/>
  <c r="I1958" i="2"/>
  <c r="H1958" i="2"/>
  <c r="I1950" i="2"/>
  <c r="H1950" i="2"/>
  <c r="I1942" i="2"/>
  <c r="H1942" i="2"/>
  <c r="I1934" i="2"/>
  <c r="H1934" i="2"/>
  <c r="I1926" i="2"/>
  <c r="H1926" i="2"/>
  <c r="I1918" i="2"/>
  <c r="H1918" i="2"/>
  <c r="I1910" i="2"/>
  <c r="H1910" i="2"/>
  <c r="I1902" i="2"/>
  <c r="H1902" i="2"/>
  <c r="I1894" i="2"/>
  <c r="H1894" i="2"/>
  <c r="I1886" i="2"/>
  <c r="H1886" i="2"/>
  <c r="I1878" i="2"/>
  <c r="H1878" i="2"/>
  <c r="I1870" i="2"/>
  <c r="H1870" i="2"/>
  <c r="I1862" i="2"/>
  <c r="H1862" i="2"/>
  <c r="I1854" i="2"/>
  <c r="H1854" i="2"/>
  <c r="I1846" i="2"/>
  <c r="H1846" i="2"/>
  <c r="I1838" i="2"/>
  <c r="H1838" i="2"/>
  <c r="I1830" i="2"/>
  <c r="H1830" i="2"/>
  <c r="I1822" i="2"/>
  <c r="H1822" i="2"/>
  <c r="I1814" i="2"/>
  <c r="H1814" i="2"/>
  <c r="I1806" i="2"/>
  <c r="H1806" i="2"/>
  <c r="I1798" i="2"/>
  <c r="H1798" i="2"/>
  <c r="I1790" i="2"/>
  <c r="H1790" i="2"/>
  <c r="I1782" i="2"/>
  <c r="H1782" i="2"/>
  <c r="I1774" i="2"/>
  <c r="H1774" i="2"/>
  <c r="I1766" i="2"/>
  <c r="H1766" i="2"/>
  <c r="I1758" i="2"/>
  <c r="H1758" i="2"/>
  <c r="I1750" i="2"/>
  <c r="H1750" i="2"/>
  <c r="I1742" i="2"/>
  <c r="H1742" i="2"/>
  <c r="I1734" i="2"/>
  <c r="H1734" i="2"/>
  <c r="I1726" i="2"/>
  <c r="H1726" i="2"/>
  <c r="I1718" i="2"/>
  <c r="H1718" i="2"/>
  <c r="I1710" i="2"/>
  <c r="H1710" i="2"/>
  <c r="I1702" i="2"/>
  <c r="H1702" i="2"/>
  <c r="I1694" i="2"/>
  <c r="H1694" i="2"/>
  <c r="I1686" i="2"/>
  <c r="H1686" i="2"/>
  <c r="I1678" i="2"/>
  <c r="H1678" i="2"/>
  <c r="I1670" i="2"/>
  <c r="H1670" i="2"/>
  <c r="I1662" i="2"/>
  <c r="H1662" i="2"/>
  <c r="I1654" i="2"/>
  <c r="H1654" i="2"/>
  <c r="I1646" i="2"/>
  <c r="H1646" i="2"/>
  <c r="I1638" i="2"/>
  <c r="H1638" i="2"/>
  <c r="I1630" i="2"/>
  <c r="H1630" i="2"/>
  <c r="I1622" i="2"/>
  <c r="H1622" i="2"/>
  <c r="I1614" i="2"/>
  <c r="H1614" i="2"/>
  <c r="I1606" i="2"/>
  <c r="H1606" i="2"/>
  <c r="I1598" i="2"/>
  <c r="H1598" i="2"/>
  <c r="I1590" i="2"/>
  <c r="H1590" i="2"/>
  <c r="I1582" i="2"/>
  <c r="H1582" i="2"/>
  <c r="I1574" i="2"/>
  <c r="H1574" i="2"/>
  <c r="I1566" i="2"/>
  <c r="H1566" i="2"/>
  <c r="I1558" i="2"/>
  <c r="H1558" i="2"/>
  <c r="I1550" i="2"/>
  <c r="H1550" i="2"/>
  <c r="I1542" i="2"/>
  <c r="H1542" i="2"/>
  <c r="I1534" i="2"/>
  <c r="H1534" i="2"/>
  <c r="I1526" i="2"/>
  <c r="H1526" i="2"/>
  <c r="I1518" i="2"/>
  <c r="H1518" i="2"/>
  <c r="I1510" i="2"/>
  <c r="H1510" i="2"/>
  <c r="I1502" i="2"/>
  <c r="H1502" i="2"/>
  <c r="I1494" i="2"/>
  <c r="H1494" i="2"/>
  <c r="I1486" i="2"/>
  <c r="H1486" i="2"/>
  <c r="I1478" i="2"/>
  <c r="H1478" i="2"/>
  <c r="I1470" i="2"/>
  <c r="H1470" i="2"/>
  <c r="I1462" i="2"/>
  <c r="H1462" i="2"/>
  <c r="I1454" i="2"/>
  <c r="H1454" i="2"/>
  <c r="I1446" i="2"/>
  <c r="H1446" i="2"/>
  <c r="I1438" i="2"/>
  <c r="H1438" i="2"/>
  <c r="I1430" i="2"/>
  <c r="H1430" i="2"/>
  <c r="I1422" i="2"/>
  <c r="H1422" i="2"/>
  <c r="I1414" i="2"/>
  <c r="H1414" i="2"/>
  <c r="I1406" i="2"/>
  <c r="H1406" i="2"/>
  <c r="I1398" i="2"/>
  <c r="H1398" i="2"/>
  <c r="I1390" i="2"/>
  <c r="H1390" i="2"/>
  <c r="I1382" i="2"/>
  <c r="H1382" i="2"/>
  <c r="I1374" i="2"/>
  <c r="H1374" i="2"/>
  <c r="I1366" i="2"/>
  <c r="H1366" i="2"/>
  <c r="I1358" i="2"/>
  <c r="H1358" i="2"/>
  <c r="I1350" i="2"/>
  <c r="H1350" i="2"/>
  <c r="I1342" i="2"/>
  <c r="H1342" i="2"/>
  <c r="I1334" i="2"/>
  <c r="H1334" i="2"/>
  <c r="I1326" i="2"/>
  <c r="H1326" i="2"/>
  <c r="I1318" i="2"/>
  <c r="H1318" i="2"/>
  <c r="I1310" i="2"/>
  <c r="H1310" i="2"/>
  <c r="I1302" i="2"/>
  <c r="H1302" i="2"/>
  <c r="I1294" i="2"/>
  <c r="H1294" i="2"/>
  <c r="I1286" i="2"/>
  <c r="H1286" i="2"/>
  <c r="I1278" i="2"/>
  <c r="H1278" i="2"/>
  <c r="I1270" i="2"/>
  <c r="H1270" i="2"/>
  <c r="I1262" i="2"/>
  <c r="H1262" i="2"/>
  <c r="I1254" i="2"/>
  <c r="H1254" i="2"/>
  <c r="I1246" i="2"/>
  <c r="H1246" i="2"/>
  <c r="I1238" i="2"/>
  <c r="H1238" i="2"/>
  <c r="I1230" i="2"/>
  <c r="H1230" i="2"/>
  <c r="I1222" i="2"/>
  <c r="H1222" i="2"/>
  <c r="I1214" i="2"/>
  <c r="H1214" i="2"/>
  <c r="I1206" i="2"/>
  <c r="H1206" i="2"/>
  <c r="I1198" i="2"/>
  <c r="H1198" i="2"/>
  <c r="I1190" i="2"/>
  <c r="H1190" i="2"/>
  <c r="I1182" i="2"/>
  <c r="H1182" i="2"/>
  <c r="I1174" i="2"/>
  <c r="H1174" i="2"/>
  <c r="I1166" i="2"/>
  <c r="H1166" i="2"/>
  <c r="I1158" i="2"/>
  <c r="H1158" i="2"/>
  <c r="I1150" i="2"/>
  <c r="H1150" i="2"/>
  <c r="I1142" i="2"/>
  <c r="H1142" i="2"/>
  <c r="I1134" i="2"/>
  <c r="H1134" i="2"/>
  <c r="I1126" i="2"/>
  <c r="H1126" i="2"/>
  <c r="I1118" i="2"/>
  <c r="H1118" i="2"/>
  <c r="I1110" i="2"/>
  <c r="H1110" i="2"/>
  <c r="I1102" i="2"/>
  <c r="H1102" i="2"/>
  <c r="I1094" i="2"/>
  <c r="H1094" i="2"/>
  <c r="I1086" i="2"/>
  <c r="H1086" i="2"/>
  <c r="I1078" i="2"/>
  <c r="H1078" i="2"/>
  <c r="I1070" i="2"/>
  <c r="H1070" i="2"/>
  <c r="I1062" i="2"/>
  <c r="H1062" i="2"/>
  <c r="I1054" i="2"/>
  <c r="H1054" i="2"/>
  <c r="I1046" i="2"/>
  <c r="H1046" i="2"/>
  <c r="I1038" i="2"/>
  <c r="H1038" i="2"/>
  <c r="I1030" i="2"/>
  <c r="H1030" i="2"/>
  <c r="I1022" i="2"/>
  <c r="H1022" i="2"/>
  <c r="I1014" i="2"/>
  <c r="H1014" i="2"/>
  <c r="I1006" i="2"/>
  <c r="H1006" i="2"/>
  <c r="I998" i="2"/>
  <c r="H998" i="2"/>
  <c r="I990" i="2"/>
  <c r="H990" i="2"/>
  <c r="I982" i="2"/>
  <c r="H982" i="2"/>
  <c r="I974" i="2"/>
  <c r="H974" i="2"/>
  <c r="I966" i="2"/>
  <c r="H966" i="2"/>
  <c r="I958" i="2"/>
  <c r="H958" i="2"/>
  <c r="I950" i="2"/>
  <c r="H950" i="2"/>
  <c r="I942" i="2"/>
  <c r="H942" i="2"/>
  <c r="I934" i="2"/>
  <c r="H934" i="2"/>
  <c r="I926" i="2"/>
  <c r="H926" i="2"/>
  <c r="I918" i="2"/>
  <c r="H918" i="2"/>
  <c r="I910" i="2"/>
  <c r="H910" i="2"/>
  <c r="I902" i="2"/>
  <c r="H902" i="2"/>
  <c r="I894" i="2"/>
  <c r="H894" i="2"/>
  <c r="I886" i="2"/>
  <c r="H886" i="2"/>
  <c r="I878" i="2"/>
  <c r="H878" i="2"/>
  <c r="I870" i="2"/>
  <c r="H870" i="2"/>
  <c r="I862" i="2"/>
  <c r="H862" i="2"/>
  <c r="I854" i="2"/>
  <c r="H854" i="2"/>
  <c r="I846" i="2"/>
  <c r="H846" i="2"/>
  <c r="I838" i="2"/>
  <c r="H838" i="2"/>
  <c r="I830" i="2"/>
  <c r="H830" i="2"/>
  <c r="I822" i="2"/>
  <c r="H822" i="2"/>
  <c r="I814" i="2"/>
  <c r="H814" i="2"/>
  <c r="I806" i="2"/>
  <c r="H806" i="2"/>
  <c r="I798" i="2"/>
  <c r="H798" i="2"/>
  <c r="I790" i="2"/>
  <c r="H790" i="2"/>
  <c r="I782" i="2"/>
  <c r="H782" i="2"/>
  <c r="I774" i="2"/>
  <c r="H774" i="2"/>
  <c r="I766" i="2"/>
  <c r="H766" i="2"/>
  <c r="I758" i="2"/>
  <c r="H758" i="2"/>
  <c r="I750" i="2"/>
  <c r="H750" i="2"/>
  <c r="I742" i="2"/>
  <c r="H742" i="2"/>
  <c r="I734" i="2"/>
  <c r="H734" i="2"/>
  <c r="I726" i="2"/>
  <c r="H726" i="2"/>
  <c r="I718" i="2"/>
  <c r="H718" i="2"/>
  <c r="I710" i="2"/>
  <c r="H710" i="2"/>
  <c r="I702" i="2"/>
  <c r="H702" i="2"/>
  <c r="I694" i="2"/>
  <c r="H694" i="2"/>
  <c r="I686" i="2"/>
  <c r="H686" i="2"/>
  <c r="I678" i="2"/>
  <c r="H678" i="2"/>
  <c r="I670" i="2"/>
  <c r="H670" i="2"/>
  <c r="I662" i="2"/>
  <c r="H662" i="2"/>
  <c r="I654" i="2"/>
  <c r="H654" i="2"/>
  <c r="I646" i="2"/>
  <c r="H646" i="2"/>
  <c r="I638" i="2"/>
  <c r="H638" i="2"/>
  <c r="I630" i="2"/>
  <c r="H630" i="2"/>
  <c r="I622" i="2"/>
  <c r="H622" i="2"/>
  <c r="I614" i="2"/>
  <c r="H614" i="2"/>
  <c r="I606" i="2"/>
  <c r="H606" i="2"/>
  <c r="I598" i="2"/>
  <c r="H598" i="2"/>
  <c r="I590" i="2"/>
  <c r="H590" i="2"/>
  <c r="I582" i="2"/>
  <c r="H582" i="2"/>
  <c r="I574" i="2"/>
  <c r="H574" i="2"/>
  <c r="I566" i="2"/>
  <c r="H566" i="2"/>
  <c r="I558" i="2"/>
  <c r="H558" i="2"/>
  <c r="I550" i="2"/>
  <c r="H550" i="2"/>
  <c r="I542" i="2"/>
  <c r="H542" i="2"/>
  <c r="I534" i="2"/>
  <c r="H534" i="2"/>
  <c r="I526" i="2"/>
  <c r="H526" i="2"/>
  <c r="I518" i="2"/>
  <c r="H518" i="2"/>
  <c r="I510" i="2"/>
  <c r="H510" i="2"/>
  <c r="I502" i="2"/>
  <c r="H502" i="2"/>
  <c r="I494" i="2"/>
  <c r="H494" i="2"/>
  <c r="I486" i="2"/>
  <c r="H486" i="2"/>
  <c r="I478" i="2"/>
  <c r="H478" i="2"/>
  <c r="I470" i="2"/>
  <c r="H470" i="2"/>
  <c r="I462" i="2"/>
  <c r="H462" i="2"/>
  <c r="I454" i="2"/>
  <c r="H454" i="2"/>
  <c r="I446" i="2"/>
  <c r="H446" i="2"/>
  <c r="I438" i="2"/>
  <c r="H438" i="2"/>
  <c r="I430" i="2"/>
  <c r="H430" i="2"/>
  <c r="I422" i="2"/>
  <c r="H422" i="2"/>
  <c r="I414" i="2"/>
  <c r="H414" i="2"/>
  <c r="I406" i="2"/>
  <c r="H406" i="2"/>
  <c r="I398" i="2"/>
  <c r="H398" i="2"/>
  <c r="I390" i="2"/>
  <c r="H390" i="2"/>
  <c r="I382" i="2"/>
  <c r="H382" i="2"/>
  <c r="I374" i="2"/>
  <c r="H374" i="2"/>
  <c r="I366" i="2"/>
  <c r="H366" i="2"/>
  <c r="I358" i="2"/>
  <c r="H358" i="2"/>
  <c r="I350" i="2"/>
  <c r="H350" i="2"/>
  <c r="I342" i="2"/>
  <c r="H342" i="2"/>
  <c r="I334" i="2"/>
  <c r="H334" i="2"/>
  <c r="I326" i="2"/>
  <c r="H326" i="2"/>
  <c r="I318" i="2"/>
  <c r="H318" i="2"/>
  <c r="I310" i="2"/>
  <c r="H310" i="2"/>
  <c r="I302" i="2"/>
  <c r="H302" i="2"/>
  <c r="I294" i="2"/>
  <c r="H294" i="2"/>
  <c r="I286" i="2"/>
  <c r="H286" i="2"/>
  <c r="I278" i="2"/>
  <c r="H278" i="2"/>
  <c r="I270" i="2"/>
  <c r="H270" i="2"/>
  <c r="I262" i="2"/>
  <c r="H262" i="2"/>
  <c r="I254" i="2"/>
  <c r="H254" i="2"/>
  <c r="I246" i="2"/>
  <c r="H246" i="2"/>
  <c r="I238" i="2"/>
  <c r="H238" i="2"/>
  <c r="I230" i="2"/>
  <c r="H230" i="2"/>
  <c r="I222" i="2"/>
  <c r="H222" i="2"/>
  <c r="I214" i="2"/>
  <c r="H214" i="2"/>
  <c r="I206" i="2"/>
  <c r="H206" i="2"/>
  <c r="I198" i="2"/>
  <c r="H198" i="2"/>
  <c r="I190" i="2"/>
  <c r="H190" i="2"/>
  <c r="I182" i="2"/>
  <c r="H182" i="2"/>
  <c r="I174" i="2"/>
  <c r="H174" i="2"/>
  <c r="I166" i="2"/>
  <c r="H166" i="2"/>
  <c r="I158" i="2"/>
  <c r="H158" i="2"/>
  <c r="I150" i="2"/>
  <c r="H150" i="2"/>
  <c r="I142" i="2"/>
  <c r="H142" i="2"/>
  <c r="I134" i="2"/>
  <c r="H134" i="2"/>
  <c r="I126" i="2"/>
  <c r="H126" i="2"/>
  <c r="I118" i="2"/>
  <c r="H118" i="2"/>
  <c r="I110" i="2"/>
  <c r="H110" i="2"/>
  <c r="I102" i="2"/>
  <c r="H102" i="2"/>
  <c r="I94" i="2"/>
  <c r="H94" i="2"/>
  <c r="I86" i="2"/>
  <c r="H86" i="2"/>
  <c r="I78" i="2"/>
  <c r="H78" i="2"/>
  <c r="I70" i="2"/>
  <c r="H70" i="2"/>
  <c r="I62" i="2"/>
  <c r="H62" i="2"/>
  <c r="I54" i="2"/>
  <c r="H54" i="2"/>
  <c r="I46" i="2"/>
  <c r="H46" i="2"/>
  <c r="I38" i="2"/>
  <c r="H38" i="2"/>
  <c r="I30" i="2"/>
  <c r="H30" i="2"/>
  <c r="I22" i="2"/>
  <c r="H22" i="2"/>
  <c r="I14" i="2"/>
  <c r="H14" i="2"/>
  <c r="I6" i="2"/>
  <c r="H6" i="2"/>
  <c r="I4493" i="2"/>
  <c r="H4493" i="2"/>
  <c r="I4485" i="2"/>
  <c r="H4485" i="2"/>
  <c r="I4477" i="2"/>
  <c r="H4477" i="2"/>
  <c r="I4469" i="2"/>
  <c r="H4469" i="2"/>
  <c r="I4461" i="2"/>
  <c r="H4461" i="2"/>
  <c r="I4453" i="2"/>
  <c r="H4453" i="2"/>
  <c r="I4445" i="2"/>
  <c r="H4445" i="2"/>
  <c r="I4437" i="2"/>
  <c r="H4437" i="2"/>
  <c r="I4429" i="2"/>
  <c r="H4429" i="2"/>
  <c r="I4421" i="2"/>
  <c r="H4421" i="2"/>
  <c r="I4413" i="2"/>
  <c r="H4413" i="2"/>
  <c r="I4405" i="2"/>
  <c r="H4405" i="2"/>
  <c r="I4397" i="2"/>
  <c r="H4397" i="2"/>
  <c r="I4389" i="2"/>
  <c r="H4389" i="2"/>
  <c r="I4381" i="2"/>
  <c r="H4381" i="2"/>
  <c r="I4373" i="2"/>
  <c r="H4373" i="2"/>
  <c r="I4365" i="2"/>
  <c r="H4365" i="2"/>
  <c r="I4357" i="2"/>
  <c r="H4357" i="2"/>
  <c r="I4349" i="2"/>
  <c r="H4349" i="2"/>
  <c r="I4341" i="2"/>
  <c r="H4341" i="2"/>
  <c r="I4333" i="2"/>
  <c r="H4333" i="2"/>
  <c r="I4325" i="2"/>
  <c r="H4325" i="2"/>
  <c r="I4317" i="2"/>
  <c r="H4317" i="2"/>
  <c r="I4309" i="2"/>
  <c r="H4309" i="2"/>
  <c r="I4301" i="2"/>
  <c r="H4301" i="2"/>
  <c r="I4293" i="2"/>
  <c r="H4293" i="2"/>
  <c r="I4285" i="2"/>
  <c r="H4285" i="2"/>
  <c r="I4277" i="2"/>
  <c r="H4277" i="2"/>
  <c r="I4269" i="2"/>
  <c r="H4269" i="2"/>
  <c r="I4261" i="2"/>
  <c r="H4261" i="2"/>
  <c r="I4253" i="2"/>
  <c r="H4253" i="2"/>
  <c r="I4245" i="2"/>
  <c r="H4245" i="2"/>
  <c r="I4237" i="2"/>
  <c r="H4237" i="2"/>
  <c r="I4229" i="2"/>
  <c r="H4229" i="2"/>
  <c r="I4221" i="2"/>
  <c r="H4221" i="2"/>
  <c r="I4213" i="2"/>
  <c r="H4213" i="2"/>
  <c r="I4205" i="2"/>
  <c r="H4205" i="2"/>
  <c r="I4197" i="2"/>
  <c r="H4197" i="2"/>
  <c r="I4189" i="2"/>
  <c r="H4189" i="2"/>
  <c r="I4181" i="2"/>
  <c r="H4181" i="2"/>
  <c r="I4173" i="2"/>
  <c r="H4173" i="2"/>
  <c r="I4165" i="2"/>
  <c r="H4165" i="2"/>
  <c r="I4157" i="2"/>
  <c r="H4157" i="2"/>
  <c r="I4149" i="2"/>
  <c r="H4149" i="2"/>
  <c r="I4141" i="2"/>
  <c r="H4141" i="2"/>
  <c r="I4133" i="2"/>
  <c r="H4133" i="2"/>
  <c r="I4125" i="2"/>
  <c r="H4125" i="2"/>
  <c r="I4117" i="2"/>
  <c r="H4117" i="2"/>
  <c r="I4109" i="2"/>
  <c r="H4109" i="2"/>
  <c r="I4101" i="2"/>
  <c r="H4101" i="2"/>
  <c r="I4093" i="2"/>
  <c r="H4093" i="2"/>
  <c r="I4085" i="2"/>
  <c r="H4085" i="2"/>
  <c r="I4077" i="2"/>
  <c r="H4077" i="2"/>
  <c r="I4069" i="2"/>
  <c r="H4069" i="2"/>
  <c r="I4061" i="2"/>
  <c r="H4061" i="2"/>
  <c r="I4053" i="2"/>
  <c r="H4053" i="2"/>
  <c r="I4045" i="2"/>
  <c r="H4045" i="2"/>
  <c r="I4037" i="2"/>
  <c r="H4037" i="2"/>
  <c r="I4029" i="2"/>
  <c r="H4029" i="2"/>
  <c r="I4021" i="2"/>
  <c r="H4021" i="2"/>
  <c r="I4013" i="2"/>
  <c r="H4013" i="2"/>
  <c r="I4005" i="2"/>
  <c r="H4005" i="2"/>
  <c r="I3997" i="2"/>
  <c r="H3997" i="2"/>
  <c r="I3989" i="2"/>
  <c r="H3989" i="2"/>
  <c r="I3981" i="2"/>
  <c r="H3981" i="2"/>
  <c r="I3973" i="2"/>
  <c r="H3973" i="2"/>
  <c r="I3965" i="2"/>
  <c r="H3965" i="2"/>
  <c r="I3957" i="2"/>
  <c r="H3957" i="2"/>
  <c r="I3949" i="2"/>
  <c r="H3949" i="2"/>
  <c r="I3941" i="2"/>
  <c r="H3941" i="2"/>
  <c r="I3933" i="2"/>
  <c r="H3933" i="2"/>
  <c r="I3925" i="2"/>
  <c r="H3925" i="2"/>
  <c r="I3917" i="2"/>
  <c r="H3917" i="2"/>
  <c r="I3909" i="2"/>
  <c r="H3909" i="2"/>
  <c r="I3901" i="2"/>
  <c r="H3901" i="2"/>
  <c r="I3893" i="2"/>
  <c r="H3893" i="2"/>
  <c r="I3885" i="2"/>
  <c r="H3885" i="2"/>
  <c r="I3877" i="2"/>
  <c r="H3877" i="2"/>
  <c r="I3869" i="2"/>
  <c r="H3869" i="2"/>
  <c r="I3861" i="2"/>
  <c r="H3861" i="2"/>
  <c r="I3853" i="2"/>
  <c r="H3853" i="2"/>
  <c r="I3845" i="2"/>
  <c r="H3845" i="2"/>
  <c r="I3837" i="2"/>
  <c r="H3837" i="2"/>
  <c r="I3829" i="2"/>
  <c r="H3829" i="2"/>
  <c r="I3821" i="2"/>
  <c r="H3821" i="2"/>
  <c r="I3813" i="2"/>
  <c r="H3813" i="2"/>
  <c r="I3805" i="2"/>
  <c r="H3805" i="2"/>
  <c r="I3797" i="2"/>
  <c r="H3797" i="2"/>
  <c r="I3789" i="2"/>
  <c r="H3789" i="2"/>
  <c r="I3781" i="2"/>
  <c r="H3781" i="2"/>
  <c r="I3773" i="2"/>
  <c r="H3773" i="2"/>
  <c r="I3765" i="2"/>
  <c r="H3765" i="2"/>
  <c r="I3757" i="2"/>
  <c r="H3757" i="2"/>
  <c r="I3749" i="2"/>
  <c r="H3749" i="2"/>
  <c r="I3741" i="2"/>
  <c r="H3741" i="2"/>
  <c r="I3733" i="2"/>
  <c r="H3733" i="2"/>
  <c r="I3725" i="2"/>
  <c r="H3725" i="2"/>
  <c r="I3717" i="2"/>
  <c r="H3717" i="2"/>
  <c r="I3709" i="2"/>
  <c r="H3709" i="2"/>
  <c r="I3701" i="2"/>
  <c r="H3701" i="2"/>
  <c r="I3693" i="2"/>
  <c r="H3693" i="2"/>
  <c r="I3685" i="2"/>
  <c r="H3685" i="2"/>
  <c r="I3677" i="2"/>
  <c r="H3677" i="2"/>
  <c r="I3669" i="2"/>
  <c r="H3669" i="2"/>
  <c r="I3661" i="2"/>
  <c r="H3661" i="2"/>
  <c r="I3653" i="2"/>
  <c r="H3653" i="2"/>
  <c r="I3645" i="2"/>
  <c r="H3645" i="2"/>
  <c r="I3637" i="2"/>
  <c r="H3637" i="2"/>
  <c r="I3629" i="2"/>
  <c r="H3629" i="2"/>
  <c r="I3621" i="2"/>
  <c r="H3621" i="2"/>
  <c r="I3613" i="2"/>
  <c r="H3613" i="2"/>
  <c r="I3605" i="2"/>
  <c r="H3605" i="2"/>
  <c r="I3597" i="2"/>
  <c r="H3597" i="2"/>
  <c r="I3589" i="2"/>
  <c r="H3589" i="2"/>
  <c r="I3581" i="2"/>
  <c r="H3581" i="2"/>
  <c r="I3573" i="2"/>
  <c r="H3573" i="2"/>
  <c r="I3565" i="2"/>
  <c r="H3565" i="2"/>
  <c r="I3557" i="2"/>
  <c r="H3557" i="2"/>
  <c r="I3549" i="2"/>
  <c r="H3549" i="2"/>
  <c r="I3541" i="2"/>
  <c r="H3541" i="2"/>
  <c r="I3533" i="2"/>
  <c r="H3533" i="2"/>
  <c r="I3525" i="2"/>
  <c r="H3525" i="2"/>
  <c r="I3517" i="2"/>
  <c r="H3517" i="2"/>
  <c r="I3509" i="2"/>
  <c r="H3509" i="2"/>
  <c r="I3501" i="2"/>
  <c r="H3501" i="2"/>
  <c r="I3493" i="2"/>
  <c r="H3493" i="2"/>
  <c r="I3485" i="2"/>
  <c r="H3485" i="2"/>
  <c r="I3477" i="2"/>
  <c r="H3477" i="2"/>
  <c r="I3469" i="2"/>
  <c r="H3469" i="2"/>
  <c r="I3461" i="2"/>
  <c r="H3461" i="2"/>
  <c r="I3453" i="2"/>
  <c r="H3453" i="2"/>
  <c r="I3445" i="2"/>
  <c r="H3445" i="2"/>
  <c r="I3437" i="2"/>
  <c r="H3437" i="2"/>
  <c r="I3429" i="2"/>
  <c r="H3429" i="2"/>
  <c r="I3421" i="2"/>
  <c r="H3421" i="2"/>
  <c r="I3413" i="2"/>
  <c r="H3413" i="2"/>
  <c r="I3405" i="2"/>
  <c r="H3405" i="2"/>
  <c r="I3397" i="2"/>
  <c r="H3397" i="2"/>
  <c r="I3389" i="2"/>
  <c r="H3389" i="2"/>
  <c r="I3381" i="2"/>
  <c r="H3381" i="2"/>
  <c r="I3373" i="2"/>
  <c r="H3373" i="2"/>
  <c r="I3365" i="2"/>
  <c r="H3365" i="2"/>
  <c r="I3357" i="2"/>
  <c r="H3357" i="2"/>
  <c r="I3349" i="2"/>
  <c r="H3349" i="2"/>
  <c r="I3341" i="2"/>
  <c r="H3341" i="2"/>
  <c r="I3333" i="2"/>
  <c r="H3333" i="2"/>
  <c r="I3325" i="2"/>
  <c r="H3325" i="2"/>
  <c r="I3317" i="2"/>
  <c r="H3317" i="2"/>
  <c r="I3309" i="2"/>
  <c r="H3309" i="2"/>
  <c r="I3301" i="2"/>
  <c r="H3301" i="2"/>
  <c r="I3293" i="2"/>
  <c r="H3293" i="2"/>
  <c r="I3285" i="2"/>
  <c r="H3285" i="2"/>
  <c r="I3277" i="2"/>
  <c r="H3277" i="2"/>
  <c r="I3269" i="2"/>
  <c r="H3269" i="2"/>
  <c r="I3261" i="2"/>
  <c r="H3261" i="2"/>
  <c r="I3253" i="2"/>
  <c r="H3253" i="2"/>
  <c r="I3245" i="2"/>
  <c r="H3245" i="2"/>
  <c r="I3237" i="2"/>
  <c r="H3237" i="2"/>
  <c r="I3229" i="2"/>
  <c r="H3229" i="2"/>
  <c r="I3221" i="2"/>
  <c r="H3221" i="2"/>
  <c r="I3213" i="2"/>
  <c r="H3213" i="2"/>
  <c r="I3205" i="2"/>
  <c r="H3205" i="2"/>
  <c r="I3197" i="2"/>
  <c r="H3197" i="2"/>
  <c r="I3189" i="2"/>
  <c r="H3189" i="2"/>
  <c r="I3181" i="2"/>
  <c r="H3181" i="2"/>
  <c r="I3173" i="2"/>
  <c r="H3173" i="2"/>
  <c r="I3165" i="2"/>
  <c r="H3165" i="2"/>
  <c r="I3157" i="2"/>
  <c r="H3157" i="2"/>
  <c r="I3149" i="2"/>
  <c r="H3149" i="2"/>
  <c r="I3141" i="2"/>
  <c r="H3141" i="2"/>
  <c r="I3133" i="2"/>
  <c r="H3133" i="2"/>
  <c r="I3125" i="2"/>
  <c r="H3125" i="2"/>
  <c r="I3117" i="2"/>
  <c r="H3117" i="2"/>
  <c r="I3109" i="2"/>
  <c r="H3109" i="2"/>
  <c r="I3101" i="2"/>
  <c r="H3101" i="2"/>
  <c r="I3093" i="2"/>
  <c r="H3093" i="2"/>
  <c r="I3085" i="2"/>
  <c r="H3085" i="2"/>
  <c r="I3077" i="2"/>
  <c r="H3077" i="2"/>
  <c r="I3069" i="2"/>
  <c r="H3069" i="2"/>
  <c r="I3061" i="2"/>
  <c r="H3061" i="2"/>
  <c r="I3053" i="2"/>
  <c r="H3053" i="2"/>
  <c r="I3045" i="2"/>
  <c r="H3045" i="2"/>
  <c r="I3037" i="2"/>
  <c r="H3037" i="2"/>
  <c r="I3029" i="2"/>
  <c r="H3029" i="2"/>
  <c r="I3021" i="2"/>
  <c r="H3021" i="2"/>
  <c r="I3013" i="2"/>
  <c r="H3013" i="2"/>
  <c r="I3005" i="2"/>
  <c r="H3005" i="2"/>
  <c r="I2997" i="2"/>
  <c r="H2997" i="2"/>
  <c r="I2989" i="2"/>
  <c r="H2989" i="2"/>
  <c r="I2981" i="2"/>
  <c r="H2981" i="2"/>
  <c r="I2973" i="2"/>
  <c r="H2973" i="2"/>
  <c r="I2965" i="2"/>
  <c r="H2965" i="2"/>
  <c r="I2957" i="2"/>
  <c r="H2957" i="2"/>
  <c r="I2949" i="2"/>
  <c r="H2949" i="2"/>
  <c r="I2941" i="2"/>
  <c r="H2941" i="2"/>
  <c r="I2933" i="2"/>
  <c r="H2933" i="2"/>
  <c r="I2925" i="2"/>
  <c r="H2925" i="2"/>
  <c r="I2917" i="2"/>
  <c r="H2917" i="2"/>
  <c r="I2909" i="2"/>
  <c r="H2909" i="2"/>
  <c r="I2901" i="2"/>
  <c r="H2901" i="2"/>
  <c r="I2893" i="2"/>
  <c r="H2893" i="2"/>
  <c r="I2885" i="2"/>
  <c r="H2885" i="2"/>
  <c r="I2877" i="2"/>
  <c r="H2877" i="2"/>
  <c r="I2869" i="2"/>
  <c r="H2869" i="2"/>
  <c r="I2861" i="2"/>
  <c r="H2861" i="2"/>
  <c r="I2853" i="2"/>
  <c r="H2853" i="2"/>
  <c r="I2845" i="2"/>
  <c r="H2845" i="2"/>
  <c r="I2837" i="2"/>
  <c r="H2837" i="2"/>
  <c r="I2829" i="2"/>
  <c r="H2829" i="2"/>
  <c r="I2821" i="2"/>
  <c r="H2821" i="2"/>
  <c r="I2813" i="2"/>
  <c r="H2813" i="2"/>
  <c r="I2805" i="2"/>
  <c r="H2805" i="2"/>
  <c r="I2797" i="2"/>
  <c r="H2797" i="2"/>
  <c r="I2789" i="2"/>
  <c r="H2789" i="2"/>
  <c r="I2781" i="2"/>
  <c r="H2781" i="2"/>
  <c r="I2773" i="2"/>
  <c r="H2773" i="2"/>
  <c r="I2765" i="2"/>
  <c r="H2765" i="2"/>
  <c r="I2757" i="2"/>
  <c r="H2757" i="2"/>
  <c r="I2749" i="2"/>
  <c r="H2749" i="2"/>
  <c r="I2741" i="2"/>
  <c r="H2741" i="2"/>
  <c r="I2733" i="2"/>
  <c r="H2733" i="2"/>
  <c r="I2725" i="2"/>
  <c r="H2725" i="2"/>
  <c r="I2717" i="2"/>
  <c r="H2717" i="2"/>
  <c r="I2709" i="2"/>
  <c r="H2709" i="2"/>
  <c r="I2701" i="2"/>
  <c r="H2701" i="2"/>
  <c r="I2693" i="2"/>
  <c r="H2693" i="2"/>
  <c r="I2685" i="2"/>
  <c r="H2685" i="2"/>
  <c r="I2677" i="2"/>
  <c r="H2677" i="2"/>
  <c r="I2669" i="2"/>
  <c r="H2669" i="2"/>
  <c r="I2661" i="2"/>
  <c r="H2661" i="2"/>
  <c r="I2653" i="2"/>
  <c r="H2653" i="2"/>
  <c r="I2645" i="2"/>
  <c r="H2645" i="2"/>
  <c r="I2637" i="2"/>
  <c r="H2637" i="2"/>
  <c r="I2629" i="2"/>
  <c r="H2629" i="2"/>
  <c r="I2621" i="2"/>
  <c r="H2621" i="2"/>
  <c r="I2613" i="2"/>
  <c r="H2613" i="2"/>
  <c r="I2605" i="2"/>
  <c r="H2605" i="2"/>
  <c r="I2597" i="2"/>
  <c r="H2597" i="2"/>
  <c r="I2589" i="2"/>
  <c r="H2589" i="2"/>
  <c r="I2581" i="2"/>
  <c r="H2581" i="2"/>
  <c r="I2573" i="2"/>
  <c r="H2573" i="2"/>
  <c r="I2565" i="2"/>
  <c r="H2565" i="2"/>
  <c r="I2557" i="2"/>
  <c r="H2557" i="2"/>
  <c r="I2549" i="2"/>
  <c r="H2549" i="2"/>
  <c r="I2541" i="2"/>
  <c r="H2541" i="2"/>
  <c r="I2533" i="2"/>
  <c r="H2533" i="2"/>
  <c r="I2525" i="2"/>
  <c r="H2525" i="2"/>
  <c r="I2517" i="2"/>
  <c r="H2517" i="2"/>
  <c r="I2509" i="2"/>
  <c r="H2509" i="2"/>
  <c r="I2501" i="2"/>
  <c r="H2501" i="2"/>
  <c r="I2493" i="2"/>
  <c r="H2493" i="2"/>
  <c r="I2485" i="2"/>
  <c r="H2485" i="2"/>
  <c r="I2477" i="2"/>
  <c r="H2477" i="2"/>
  <c r="I2469" i="2"/>
  <c r="H2469" i="2"/>
  <c r="I2461" i="2"/>
  <c r="H2461" i="2"/>
  <c r="I2453" i="2"/>
  <c r="H2453" i="2"/>
  <c r="I2445" i="2"/>
  <c r="H2445" i="2"/>
  <c r="I2437" i="2"/>
  <c r="H2437" i="2"/>
  <c r="I2429" i="2"/>
  <c r="H2429" i="2"/>
  <c r="I2421" i="2"/>
  <c r="H2421" i="2"/>
  <c r="I2413" i="2"/>
  <c r="H2413" i="2"/>
  <c r="I2405" i="2"/>
  <c r="H2405" i="2"/>
  <c r="I2397" i="2"/>
  <c r="H2397" i="2"/>
  <c r="I2389" i="2"/>
  <c r="H2389" i="2"/>
  <c r="I2381" i="2"/>
  <c r="H2381" i="2"/>
  <c r="I2373" i="2"/>
  <c r="H2373" i="2"/>
  <c r="I2365" i="2"/>
  <c r="H2365" i="2"/>
  <c r="I2357" i="2"/>
  <c r="H2357" i="2"/>
  <c r="I2349" i="2"/>
  <c r="H2349" i="2"/>
  <c r="I2341" i="2"/>
  <c r="H2341" i="2"/>
  <c r="I2333" i="2"/>
  <c r="H2333" i="2"/>
  <c r="I2325" i="2"/>
  <c r="H2325" i="2"/>
  <c r="I2317" i="2"/>
  <c r="H2317" i="2"/>
  <c r="I2309" i="2"/>
  <c r="H2309" i="2"/>
  <c r="I2301" i="2"/>
  <c r="H2301" i="2"/>
  <c r="I2293" i="2"/>
  <c r="H2293" i="2"/>
  <c r="I2285" i="2"/>
  <c r="H2285" i="2"/>
  <c r="I2277" i="2"/>
  <c r="H2277" i="2"/>
  <c r="I2269" i="2"/>
  <c r="H2269" i="2"/>
  <c r="I2261" i="2"/>
  <c r="H2261" i="2"/>
  <c r="I2253" i="2"/>
  <c r="H2253" i="2"/>
  <c r="I2245" i="2"/>
  <c r="H2245" i="2"/>
  <c r="I2237" i="2"/>
  <c r="H2237" i="2"/>
  <c r="I2229" i="2"/>
  <c r="H2229" i="2"/>
  <c r="I2221" i="2"/>
  <c r="H2221" i="2"/>
  <c r="I2213" i="2"/>
  <c r="H2213" i="2"/>
  <c r="I2205" i="2"/>
  <c r="H2205" i="2"/>
  <c r="I2197" i="2"/>
  <c r="H2197" i="2"/>
  <c r="I2189" i="2"/>
  <c r="H2189" i="2"/>
  <c r="I2181" i="2"/>
  <c r="H2181" i="2"/>
  <c r="I2173" i="2"/>
  <c r="H2173" i="2"/>
  <c r="I2165" i="2"/>
  <c r="H2165" i="2"/>
  <c r="I2157" i="2"/>
  <c r="H2157" i="2"/>
  <c r="I2149" i="2"/>
  <c r="H2149" i="2"/>
  <c r="I2141" i="2"/>
  <c r="H2141" i="2"/>
  <c r="I2133" i="2"/>
  <c r="H2133" i="2"/>
  <c r="I2125" i="2"/>
  <c r="H2125" i="2"/>
  <c r="I2117" i="2"/>
  <c r="H2117" i="2"/>
  <c r="I2109" i="2"/>
  <c r="H2109" i="2"/>
  <c r="I2101" i="2"/>
  <c r="H2101" i="2"/>
  <c r="I2093" i="2"/>
  <c r="H2093" i="2"/>
  <c r="I2085" i="2"/>
  <c r="H2085" i="2"/>
  <c r="I2077" i="2"/>
  <c r="H2077" i="2"/>
  <c r="I2069" i="2"/>
  <c r="H2069" i="2"/>
  <c r="I2061" i="2"/>
  <c r="H2061" i="2"/>
  <c r="I2053" i="2"/>
  <c r="H2053" i="2"/>
  <c r="I2045" i="2"/>
  <c r="H2045" i="2"/>
  <c r="I2037" i="2"/>
  <c r="H2037" i="2"/>
  <c r="I2029" i="2"/>
  <c r="H2029" i="2"/>
  <c r="I2021" i="2"/>
  <c r="H2021" i="2"/>
  <c r="I2013" i="2"/>
  <c r="H2013" i="2"/>
  <c r="I2005" i="2"/>
  <c r="H2005" i="2"/>
  <c r="I1997" i="2"/>
  <c r="H1997" i="2"/>
  <c r="I1989" i="2"/>
  <c r="H1989" i="2"/>
  <c r="I1981" i="2"/>
  <c r="H1981" i="2"/>
  <c r="I1973" i="2"/>
  <c r="H1973" i="2"/>
  <c r="I1965" i="2"/>
  <c r="H1965" i="2"/>
  <c r="I1957" i="2"/>
  <c r="H1957" i="2"/>
  <c r="I1949" i="2"/>
  <c r="H1949" i="2"/>
  <c r="I1941" i="2"/>
  <c r="H1941" i="2"/>
  <c r="I1933" i="2"/>
  <c r="H1933" i="2"/>
  <c r="I1925" i="2"/>
  <c r="H1925" i="2"/>
  <c r="I1917" i="2"/>
  <c r="H1917" i="2"/>
  <c r="I1909" i="2"/>
  <c r="H1909" i="2"/>
  <c r="I1901" i="2"/>
  <c r="H1901" i="2"/>
  <c r="I1893" i="2"/>
  <c r="H1893" i="2"/>
  <c r="I1885" i="2"/>
  <c r="H1885" i="2"/>
  <c r="I1877" i="2"/>
  <c r="H1877" i="2"/>
  <c r="I1869" i="2"/>
  <c r="H1869" i="2"/>
  <c r="I1861" i="2"/>
  <c r="H1861" i="2"/>
  <c r="I1853" i="2"/>
  <c r="H1853" i="2"/>
  <c r="I1845" i="2"/>
  <c r="H1845" i="2"/>
  <c r="I1837" i="2"/>
  <c r="H1837" i="2"/>
  <c r="I1829" i="2"/>
  <c r="H1829" i="2"/>
  <c r="I1821" i="2"/>
  <c r="H1821" i="2"/>
  <c r="I1813" i="2"/>
  <c r="H1813" i="2"/>
  <c r="I1805" i="2"/>
  <c r="H1805" i="2"/>
  <c r="I1797" i="2"/>
  <c r="H1797" i="2"/>
  <c r="I1789" i="2"/>
  <c r="H1789" i="2"/>
  <c r="I1781" i="2"/>
  <c r="H1781" i="2"/>
  <c r="I1773" i="2"/>
  <c r="H1773" i="2"/>
  <c r="I1765" i="2"/>
  <c r="H1765" i="2"/>
  <c r="I1757" i="2"/>
  <c r="H1757" i="2"/>
  <c r="I1749" i="2"/>
  <c r="H1749" i="2"/>
  <c r="I1741" i="2"/>
  <c r="H1741" i="2"/>
  <c r="I1733" i="2"/>
  <c r="H1733" i="2"/>
  <c r="I1725" i="2"/>
  <c r="H1725" i="2"/>
  <c r="I1717" i="2"/>
  <c r="H1717" i="2"/>
  <c r="I1709" i="2"/>
  <c r="H1709" i="2"/>
  <c r="I1701" i="2"/>
  <c r="H1701" i="2"/>
  <c r="I1693" i="2"/>
  <c r="H1693" i="2"/>
  <c r="I1685" i="2"/>
  <c r="H1685" i="2"/>
  <c r="I1677" i="2"/>
  <c r="H1677" i="2"/>
  <c r="I1669" i="2"/>
  <c r="H1669" i="2"/>
  <c r="I1661" i="2"/>
  <c r="H1661" i="2"/>
  <c r="I1653" i="2"/>
  <c r="H1653" i="2"/>
  <c r="I1645" i="2"/>
  <c r="H1645" i="2"/>
  <c r="I1637" i="2"/>
  <c r="H1637" i="2"/>
  <c r="I1629" i="2"/>
  <c r="H1629" i="2"/>
  <c r="I1621" i="2"/>
  <c r="H1621" i="2"/>
  <c r="I1613" i="2"/>
  <c r="H1613" i="2"/>
  <c r="I1605" i="2"/>
  <c r="H1605" i="2"/>
  <c r="I1597" i="2"/>
  <c r="H1597" i="2"/>
  <c r="I1589" i="2"/>
  <c r="H1589" i="2"/>
  <c r="I1581" i="2"/>
  <c r="H1581" i="2"/>
  <c r="I1573" i="2"/>
  <c r="H1573" i="2"/>
  <c r="I1565" i="2"/>
  <c r="H1565" i="2"/>
  <c r="I1557" i="2"/>
  <c r="H1557" i="2"/>
  <c r="I1549" i="2"/>
  <c r="H1549" i="2"/>
  <c r="I1541" i="2"/>
  <c r="H1541" i="2"/>
  <c r="I1533" i="2"/>
  <c r="H1533" i="2"/>
  <c r="I1525" i="2"/>
  <c r="H1525" i="2"/>
  <c r="I1517" i="2"/>
  <c r="H1517" i="2"/>
  <c r="I1509" i="2"/>
  <c r="H1509" i="2"/>
  <c r="I1501" i="2"/>
  <c r="H1501" i="2"/>
  <c r="I1493" i="2"/>
  <c r="H1493" i="2"/>
  <c r="I1485" i="2"/>
  <c r="H1485" i="2"/>
  <c r="I1477" i="2"/>
  <c r="H1477" i="2"/>
  <c r="I1469" i="2"/>
  <c r="H1469" i="2"/>
  <c r="I1461" i="2"/>
  <c r="H1461" i="2"/>
  <c r="I1453" i="2"/>
  <c r="H1453" i="2"/>
  <c r="I1445" i="2"/>
  <c r="H1445" i="2"/>
  <c r="I1437" i="2"/>
  <c r="H1437" i="2"/>
  <c r="I1429" i="2"/>
  <c r="H1429" i="2"/>
  <c r="I1421" i="2"/>
  <c r="H1421" i="2"/>
  <c r="I1413" i="2"/>
  <c r="H1413" i="2"/>
  <c r="I1405" i="2"/>
  <c r="H1405" i="2"/>
  <c r="I1397" i="2"/>
  <c r="H1397" i="2"/>
  <c r="I1389" i="2"/>
  <c r="H1389" i="2"/>
  <c r="I1381" i="2"/>
  <c r="H1381" i="2"/>
  <c r="I1373" i="2"/>
  <c r="H1373" i="2"/>
  <c r="I1365" i="2"/>
  <c r="H1365" i="2"/>
  <c r="I1357" i="2"/>
  <c r="H1357" i="2"/>
  <c r="I1349" i="2"/>
  <c r="H1349" i="2"/>
  <c r="I1341" i="2"/>
  <c r="H1341" i="2"/>
  <c r="I1333" i="2"/>
  <c r="H1333" i="2"/>
  <c r="I1325" i="2"/>
  <c r="H1325" i="2"/>
  <c r="I1317" i="2"/>
  <c r="H1317" i="2"/>
  <c r="I1309" i="2"/>
  <c r="H1309" i="2"/>
  <c r="I1301" i="2"/>
  <c r="H1301" i="2"/>
  <c r="I1293" i="2"/>
  <c r="H1293" i="2"/>
  <c r="I1285" i="2"/>
  <c r="H1285" i="2"/>
  <c r="I1277" i="2"/>
  <c r="H1277" i="2"/>
  <c r="I1269" i="2"/>
  <c r="H1269" i="2"/>
  <c r="I1261" i="2"/>
  <c r="H1261" i="2"/>
  <c r="I1253" i="2"/>
  <c r="H1253" i="2"/>
  <c r="I1245" i="2"/>
  <c r="H1245" i="2"/>
  <c r="I1237" i="2"/>
  <c r="H1237" i="2"/>
  <c r="I1229" i="2"/>
  <c r="H1229" i="2"/>
  <c r="I1221" i="2"/>
  <c r="H1221" i="2"/>
  <c r="I1213" i="2"/>
  <c r="H1213" i="2"/>
  <c r="I1205" i="2"/>
  <c r="H1205" i="2"/>
  <c r="I1197" i="2"/>
  <c r="H1197" i="2"/>
  <c r="I1189" i="2"/>
  <c r="H1189" i="2"/>
  <c r="I1181" i="2"/>
  <c r="H1181" i="2"/>
  <c r="I1173" i="2"/>
  <c r="H1173" i="2"/>
  <c r="I1165" i="2"/>
  <c r="H1165" i="2"/>
  <c r="I1157" i="2"/>
  <c r="H1157" i="2"/>
  <c r="I1149" i="2"/>
  <c r="H1149" i="2"/>
  <c r="I1141" i="2"/>
  <c r="H1141" i="2"/>
  <c r="I1133" i="2"/>
  <c r="H1133" i="2"/>
  <c r="I1125" i="2"/>
  <c r="H1125" i="2"/>
  <c r="I1117" i="2"/>
  <c r="H1117" i="2"/>
  <c r="I1109" i="2"/>
  <c r="H1109" i="2"/>
  <c r="I1101" i="2"/>
  <c r="H1101" i="2"/>
  <c r="I1093" i="2"/>
  <c r="H1093" i="2"/>
  <c r="I1085" i="2"/>
  <c r="H1085" i="2"/>
  <c r="I1077" i="2"/>
  <c r="H1077" i="2"/>
  <c r="I1069" i="2"/>
  <c r="H1069" i="2"/>
  <c r="I1061" i="2"/>
  <c r="H1061" i="2"/>
  <c r="I1053" i="2"/>
  <c r="H1053" i="2"/>
  <c r="I1045" i="2"/>
  <c r="H1045" i="2"/>
  <c r="I1037" i="2"/>
  <c r="H1037" i="2"/>
  <c r="I1029" i="2"/>
  <c r="H1029" i="2"/>
  <c r="I1021" i="2"/>
  <c r="H1021" i="2"/>
  <c r="I1013" i="2"/>
  <c r="H1013" i="2"/>
  <c r="I1005" i="2"/>
  <c r="H1005" i="2"/>
  <c r="I997" i="2"/>
  <c r="H997" i="2"/>
  <c r="I989" i="2"/>
  <c r="H989" i="2"/>
  <c r="I981" i="2"/>
  <c r="H981" i="2"/>
  <c r="I973" i="2"/>
  <c r="H973" i="2"/>
  <c r="I965" i="2"/>
  <c r="H965" i="2"/>
  <c r="I957" i="2"/>
  <c r="H957" i="2"/>
  <c r="I949" i="2"/>
  <c r="H949" i="2"/>
  <c r="I941" i="2"/>
  <c r="H941" i="2"/>
  <c r="I933" i="2"/>
  <c r="H933" i="2"/>
  <c r="I925" i="2"/>
  <c r="H925" i="2"/>
  <c r="I917" i="2"/>
  <c r="H917" i="2"/>
  <c r="I909" i="2"/>
  <c r="H909" i="2"/>
  <c r="I901" i="2"/>
  <c r="H901" i="2"/>
  <c r="I893" i="2"/>
  <c r="H893" i="2"/>
  <c r="I885" i="2"/>
  <c r="H885" i="2"/>
  <c r="I877" i="2"/>
  <c r="H877" i="2"/>
  <c r="I869" i="2"/>
  <c r="H869" i="2"/>
  <c r="I861" i="2"/>
  <c r="H861" i="2"/>
  <c r="I853" i="2"/>
  <c r="H853" i="2"/>
  <c r="I845" i="2"/>
  <c r="H845" i="2"/>
  <c r="I837" i="2"/>
  <c r="H837" i="2"/>
  <c r="I829" i="2"/>
  <c r="H829" i="2"/>
  <c r="I821" i="2"/>
  <c r="H821" i="2"/>
  <c r="I813" i="2"/>
  <c r="H813" i="2"/>
  <c r="I805" i="2"/>
  <c r="H805" i="2"/>
  <c r="I797" i="2"/>
  <c r="H797" i="2"/>
  <c r="I789" i="2"/>
  <c r="H789" i="2"/>
  <c r="I781" i="2"/>
  <c r="H781" i="2"/>
  <c r="I773" i="2"/>
  <c r="H773" i="2"/>
  <c r="I765" i="2"/>
  <c r="H765" i="2"/>
  <c r="I757" i="2"/>
  <c r="H757" i="2"/>
  <c r="I749" i="2"/>
  <c r="H749" i="2"/>
  <c r="I741" i="2"/>
  <c r="H741" i="2"/>
  <c r="I733" i="2"/>
  <c r="H733" i="2"/>
  <c r="I725" i="2"/>
  <c r="H725" i="2"/>
  <c r="I717" i="2"/>
  <c r="H717" i="2"/>
  <c r="I709" i="2"/>
  <c r="H709" i="2"/>
  <c r="I701" i="2"/>
  <c r="H701" i="2"/>
  <c r="I693" i="2"/>
  <c r="H693" i="2"/>
  <c r="I685" i="2"/>
  <c r="H685" i="2"/>
  <c r="I677" i="2"/>
  <c r="H677" i="2"/>
  <c r="I669" i="2"/>
  <c r="H669" i="2"/>
  <c r="I661" i="2"/>
  <c r="H661" i="2"/>
  <c r="I653" i="2"/>
  <c r="H653" i="2"/>
  <c r="I645" i="2"/>
  <c r="H645" i="2"/>
  <c r="I637" i="2"/>
  <c r="H637" i="2"/>
  <c r="I629" i="2"/>
  <c r="H629" i="2"/>
  <c r="I621" i="2"/>
  <c r="H621" i="2"/>
  <c r="I613" i="2"/>
  <c r="H613" i="2"/>
  <c r="I605" i="2"/>
  <c r="H605" i="2"/>
  <c r="I597" i="2"/>
  <c r="H597" i="2"/>
  <c r="I589" i="2"/>
  <c r="H589" i="2"/>
  <c r="I581" i="2"/>
  <c r="H581" i="2"/>
  <c r="I573" i="2"/>
  <c r="H573" i="2"/>
  <c r="I565" i="2"/>
  <c r="H565" i="2"/>
  <c r="I557" i="2"/>
  <c r="H557" i="2"/>
  <c r="I549" i="2"/>
  <c r="H549" i="2"/>
  <c r="I541" i="2"/>
  <c r="H541" i="2"/>
  <c r="I533" i="2"/>
  <c r="H533" i="2"/>
  <c r="I525" i="2"/>
  <c r="H525" i="2"/>
  <c r="I517" i="2"/>
  <c r="H517" i="2"/>
  <c r="I509" i="2"/>
  <c r="H509" i="2"/>
  <c r="I501" i="2"/>
  <c r="H501" i="2"/>
  <c r="I493" i="2"/>
  <c r="H493" i="2"/>
  <c r="I485" i="2"/>
  <c r="H485" i="2"/>
  <c r="I477" i="2"/>
  <c r="H477" i="2"/>
  <c r="I469" i="2"/>
  <c r="H469" i="2"/>
  <c r="I461" i="2"/>
  <c r="H461" i="2"/>
  <c r="I453" i="2"/>
  <c r="H453" i="2"/>
  <c r="I445" i="2"/>
  <c r="H445" i="2"/>
  <c r="I437" i="2"/>
  <c r="H437" i="2"/>
  <c r="I429" i="2"/>
  <c r="H429" i="2"/>
  <c r="I421" i="2"/>
  <c r="H421" i="2"/>
  <c r="I413" i="2"/>
  <c r="H413" i="2"/>
  <c r="I405" i="2"/>
  <c r="H405" i="2"/>
  <c r="I397" i="2"/>
  <c r="H397" i="2"/>
  <c r="I389" i="2"/>
  <c r="H389" i="2"/>
  <c r="I381" i="2"/>
  <c r="H381" i="2"/>
  <c r="I373" i="2"/>
  <c r="H373" i="2"/>
  <c r="I365" i="2"/>
  <c r="H365" i="2"/>
  <c r="I357" i="2"/>
  <c r="H357" i="2"/>
  <c r="I349" i="2"/>
  <c r="H349" i="2"/>
  <c r="I341" i="2"/>
  <c r="H341" i="2"/>
  <c r="I333" i="2"/>
  <c r="H333" i="2"/>
  <c r="I325" i="2"/>
  <c r="H325" i="2"/>
  <c r="I317" i="2"/>
  <c r="H317" i="2"/>
  <c r="I309" i="2"/>
  <c r="H309" i="2"/>
  <c r="I301" i="2"/>
  <c r="H301" i="2"/>
  <c r="I293" i="2"/>
  <c r="H293" i="2"/>
  <c r="I285" i="2"/>
  <c r="H285" i="2"/>
  <c r="I277" i="2"/>
  <c r="H277" i="2"/>
  <c r="I269" i="2"/>
  <c r="H269" i="2"/>
  <c r="I261" i="2"/>
  <c r="H261" i="2"/>
  <c r="I253" i="2"/>
  <c r="H253" i="2"/>
  <c r="I245" i="2"/>
  <c r="H245" i="2"/>
  <c r="I237" i="2"/>
  <c r="H237" i="2"/>
  <c r="I229" i="2"/>
  <c r="H229" i="2"/>
  <c r="I221" i="2"/>
  <c r="H221" i="2"/>
  <c r="I213" i="2"/>
  <c r="H213" i="2"/>
  <c r="I205" i="2"/>
  <c r="H205" i="2"/>
  <c r="I197" i="2"/>
  <c r="H197" i="2"/>
  <c r="I189" i="2"/>
  <c r="H189" i="2"/>
  <c r="I181" i="2"/>
  <c r="H181" i="2"/>
  <c r="I173" i="2"/>
  <c r="H173" i="2"/>
  <c r="I165" i="2"/>
  <c r="H165" i="2"/>
  <c r="I157" i="2"/>
  <c r="H157" i="2"/>
  <c r="I149" i="2"/>
  <c r="H149" i="2"/>
  <c r="I141" i="2"/>
  <c r="H141" i="2"/>
  <c r="I133" i="2"/>
  <c r="H133" i="2"/>
  <c r="I125" i="2"/>
  <c r="H125" i="2"/>
  <c r="I117" i="2"/>
  <c r="H117" i="2"/>
  <c r="I109" i="2"/>
  <c r="H109" i="2"/>
  <c r="I101" i="2"/>
  <c r="H101" i="2"/>
  <c r="I93" i="2"/>
  <c r="H93" i="2"/>
  <c r="I85" i="2"/>
  <c r="H85" i="2"/>
  <c r="I77" i="2"/>
  <c r="H77" i="2"/>
  <c r="I69" i="2"/>
  <c r="H69" i="2"/>
  <c r="I61" i="2"/>
  <c r="H61" i="2"/>
  <c r="I53" i="2"/>
  <c r="H53" i="2"/>
  <c r="I45" i="2"/>
  <c r="H45" i="2"/>
  <c r="I37" i="2"/>
  <c r="H37" i="2"/>
  <c r="I29" i="2"/>
  <c r="H29" i="2"/>
  <c r="I21" i="2"/>
  <c r="H21" i="2"/>
  <c r="I13" i="2"/>
  <c r="H13" i="2"/>
  <c r="I5" i="2"/>
  <c r="H5" i="2"/>
  <c r="I4492" i="2"/>
  <c r="H4492" i="2"/>
  <c r="I4484" i="2"/>
  <c r="H4484" i="2"/>
  <c r="I4476" i="2"/>
  <c r="H4476" i="2"/>
  <c r="I4468" i="2"/>
  <c r="H4468" i="2"/>
  <c r="I4460" i="2"/>
  <c r="H4460" i="2"/>
  <c r="I4452" i="2"/>
  <c r="H4452" i="2"/>
  <c r="I4444" i="2"/>
  <c r="H4444" i="2"/>
  <c r="I4436" i="2"/>
  <c r="H4436" i="2"/>
  <c r="I4428" i="2"/>
  <c r="H4428" i="2"/>
  <c r="I4420" i="2"/>
  <c r="H4420" i="2"/>
  <c r="I4412" i="2"/>
  <c r="H4412" i="2"/>
  <c r="I4404" i="2"/>
  <c r="H4404" i="2"/>
  <c r="I4396" i="2"/>
  <c r="H4396" i="2"/>
  <c r="I4388" i="2"/>
  <c r="H4388" i="2"/>
  <c r="I4380" i="2"/>
  <c r="H4380" i="2"/>
  <c r="I4372" i="2"/>
  <c r="H4372" i="2"/>
  <c r="I4364" i="2"/>
  <c r="H4364" i="2"/>
  <c r="I4356" i="2"/>
  <c r="H4356" i="2"/>
  <c r="I4348" i="2"/>
  <c r="H4348" i="2"/>
  <c r="I4340" i="2"/>
  <c r="H4340" i="2"/>
  <c r="I4332" i="2"/>
  <c r="H4332" i="2"/>
  <c r="I4324" i="2"/>
  <c r="H4324" i="2"/>
  <c r="I4316" i="2"/>
  <c r="H4316" i="2"/>
  <c r="I4308" i="2"/>
  <c r="H4308" i="2"/>
  <c r="I4300" i="2"/>
  <c r="H4300" i="2"/>
  <c r="I4292" i="2"/>
  <c r="H4292" i="2"/>
  <c r="I4284" i="2"/>
  <c r="H4284" i="2"/>
  <c r="I4276" i="2"/>
  <c r="H4276" i="2"/>
  <c r="I4268" i="2"/>
  <c r="H4268" i="2"/>
  <c r="I4260" i="2"/>
  <c r="H4260" i="2"/>
  <c r="I4252" i="2"/>
  <c r="H4252" i="2"/>
  <c r="I4244" i="2"/>
  <c r="H4244" i="2"/>
  <c r="I4236" i="2"/>
  <c r="H4236" i="2"/>
  <c r="I4228" i="2"/>
  <c r="H4228" i="2"/>
  <c r="I4220" i="2"/>
  <c r="H4220" i="2"/>
  <c r="I4212" i="2"/>
  <c r="H4212" i="2"/>
  <c r="I4204" i="2"/>
  <c r="H4204" i="2"/>
  <c r="I4196" i="2"/>
  <c r="H4196" i="2"/>
  <c r="I4188" i="2"/>
  <c r="H4188" i="2"/>
  <c r="I4180" i="2"/>
  <c r="H4180" i="2"/>
  <c r="I4172" i="2"/>
  <c r="H4172" i="2"/>
  <c r="I4164" i="2"/>
  <c r="H4164" i="2"/>
  <c r="I4156" i="2"/>
  <c r="H4156" i="2"/>
  <c r="I4148" i="2"/>
  <c r="H4148" i="2"/>
  <c r="I4140" i="2"/>
  <c r="H4140" i="2"/>
  <c r="I4132" i="2"/>
  <c r="H4132" i="2"/>
  <c r="I4124" i="2"/>
  <c r="H4124" i="2"/>
  <c r="I4116" i="2"/>
  <c r="H4116" i="2"/>
  <c r="I4108" i="2"/>
  <c r="H4108" i="2"/>
  <c r="I4100" i="2"/>
  <c r="H4100" i="2"/>
  <c r="I4092" i="2"/>
  <c r="H4092" i="2"/>
  <c r="I4084" i="2"/>
  <c r="H4084" i="2"/>
  <c r="I4076" i="2"/>
  <c r="H4076" i="2"/>
  <c r="I4068" i="2"/>
  <c r="H4068" i="2"/>
  <c r="I4060" i="2"/>
  <c r="H4060" i="2"/>
  <c r="I4052" i="2"/>
  <c r="H4052" i="2"/>
  <c r="I4044" i="2"/>
  <c r="H4044" i="2"/>
  <c r="I4036" i="2"/>
  <c r="H4036" i="2"/>
  <c r="I4028" i="2"/>
  <c r="H4028" i="2"/>
  <c r="I4020" i="2"/>
  <c r="H4020" i="2"/>
  <c r="I4012" i="2"/>
  <c r="H4012" i="2"/>
  <c r="I4004" i="2"/>
  <c r="H4004" i="2"/>
  <c r="I3996" i="2"/>
  <c r="H3996" i="2"/>
  <c r="I3988" i="2"/>
  <c r="H3988" i="2"/>
  <c r="I3980" i="2"/>
  <c r="H3980" i="2"/>
  <c r="I3972" i="2"/>
  <c r="H3972" i="2"/>
  <c r="I3964" i="2"/>
  <c r="H3964" i="2"/>
  <c r="I3956" i="2"/>
  <c r="H3956" i="2"/>
  <c r="I3948" i="2"/>
  <c r="H3948" i="2"/>
  <c r="I3940" i="2"/>
  <c r="H3940" i="2"/>
  <c r="I3932" i="2"/>
  <c r="H3932" i="2"/>
  <c r="I3924" i="2"/>
  <c r="H3924" i="2"/>
  <c r="I3916" i="2"/>
  <c r="H3916" i="2"/>
  <c r="I3908" i="2"/>
  <c r="H3908" i="2"/>
  <c r="I3900" i="2"/>
  <c r="H3900" i="2"/>
  <c r="I3892" i="2"/>
  <c r="H3892" i="2"/>
  <c r="I3884" i="2"/>
  <c r="H3884" i="2"/>
  <c r="I3876" i="2"/>
  <c r="H3876" i="2"/>
  <c r="I3868" i="2"/>
  <c r="H3868" i="2"/>
  <c r="I3860" i="2"/>
  <c r="H3860" i="2"/>
  <c r="I3852" i="2"/>
  <c r="H3852" i="2"/>
  <c r="I3844" i="2"/>
  <c r="H3844" i="2"/>
  <c r="I3836" i="2"/>
  <c r="H3836" i="2"/>
  <c r="I3828" i="2"/>
  <c r="H3828" i="2"/>
  <c r="I3820" i="2"/>
  <c r="H3820" i="2"/>
  <c r="I3812" i="2"/>
  <c r="H3812" i="2"/>
  <c r="I3804" i="2"/>
  <c r="H3804" i="2"/>
  <c r="I3796" i="2"/>
  <c r="H3796" i="2"/>
  <c r="I3788" i="2"/>
  <c r="H3788" i="2"/>
  <c r="I3780" i="2"/>
  <c r="H3780" i="2"/>
  <c r="I3772" i="2"/>
  <c r="H3772" i="2"/>
  <c r="I3764" i="2"/>
  <c r="H3764" i="2"/>
  <c r="I3756" i="2"/>
  <c r="H3756" i="2"/>
  <c r="I3748" i="2"/>
  <c r="H3748" i="2"/>
  <c r="I3740" i="2"/>
  <c r="H3740" i="2"/>
  <c r="I3732" i="2"/>
  <c r="H3732" i="2"/>
  <c r="I3724" i="2"/>
  <c r="H3724" i="2"/>
  <c r="I3716" i="2"/>
  <c r="H3716" i="2"/>
  <c r="I3708" i="2"/>
  <c r="H3708" i="2"/>
  <c r="I3700" i="2"/>
  <c r="H3700" i="2"/>
  <c r="I3692" i="2"/>
  <c r="H3692" i="2"/>
  <c r="I3684" i="2"/>
  <c r="H3684" i="2"/>
  <c r="I3676" i="2"/>
  <c r="H3676" i="2"/>
  <c r="I3668" i="2"/>
  <c r="H3668" i="2"/>
  <c r="I3660" i="2"/>
  <c r="H3660" i="2"/>
  <c r="I3652" i="2"/>
  <c r="H3652" i="2"/>
  <c r="I3644" i="2"/>
  <c r="H3644" i="2"/>
  <c r="I3636" i="2"/>
  <c r="H3636" i="2"/>
  <c r="I3628" i="2"/>
  <c r="H3628" i="2"/>
  <c r="I3620" i="2"/>
  <c r="H3620" i="2"/>
  <c r="I3612" i="2"/>
  <c r="H3612" i="2"/>
  <c r="I3604" i="2"/>
  <c r="H3604" i="2"/>
  <c r="I3596" i="2"/>
  <c r="H3596" i="2"/>
  <c r="I3588" i="2"/>
  <c r="H3588" i="2"/>
  <c r="I3580" i="2"/>
  <c r="H3580" i="2"/>
  <c r="I3572" i="2"/>
  <c r="H3572" i="2"/>
  <c r="I3564" i="2"/>
  <c r="H3564" i="2"/>
  <c r="I3556" i="2"/>
  <c r="H3556" i="2"/>
  <c r="I3548" i="2"/>
  <c r="H3548" i="2"/>
  <c r="I3540" i="2"/>
  <c r="H3540" i="2"/>
  <c r="I3532" i="2"/>
  <c r="H3532" i="2"/>
  <c r="I3524" i="2"/>
  <c r="H3524" i="2"/>
  <c r="I3516" i="2"/>
  <c r="H3516" i="2"/>
  <c r="I3508" i="2"/>
  <c r="H3508" i="2"/>
  <c r="I3500" i="2"/>
  <c r="H3500" i="2"/>
  <c r="I3492" i="2"/>
  <c r="H3492" i="2"/>
  <c r="I3484" i="2"/>
  <c r="H3484" i="2"/>
  <c r="I3476" i="2"/>
  <c r="H3476" i="2"/>
  <c r="I3468" i="2"/>
  <c r="H3468" i="2"/>
  <c r="I3460" i="2"/>
  <c r="H3460" i="2"/>
  <c r="I3452" i="2"/>
  <c r="H3452" i="2"/>
  <c r="I3444" i="2"/>
  <c r="H3444" i="2"/>
  <c r="I3436" i="2"/>
  <c r="H3436" i="2"/>
  <c r="I3428" i="2"/>
  <c r="H3428" i="2"/>
  <c r="I3420" i="2"/>
  <c r="H3420" i="2"/>
  <c r="I3412" i="2"/>
  <c r="H3412" i="2"/>
  <c r="I3404" i="2"/>
  <c r="H3404" i="2"/>
  <c r="I3396" i="2"/>
  <c r="H3396" i="2"/>
  <c r="I3388" i="2"/>
  <c r="H3388" i="2"/>
  <c r="I3380" i="2"/>
  <c r="H3380" i="2"/>
  <c r="I3372" i="2"/>
  <c r="H3372" i="2"/>
  <c r="I3364" i="2"/>
  <c r="H3364" i="2"/>
  <c r="I3356" i="2"/>
  <c r="H3356" i="2"/>
  <c r="I3348" i="2"/>
  <c r="H3348" i="2"/>
  <c r="I3340" i="2"/>
  <c r="H3340" i="2"/>
  <c r="I3332" i="2"/>
  <c r="H3332" i="2"/>
  <c r="I3324" i="2"/>
  <c r="H3324" i="2"/>
  <c r="I3316" i="2"/>
  <c r="H3316" i="2"/>
  <c r="I3308" i="2"/>
  <c r="H3308" i="2"/>
  <c r="I3300" i="2"/>
  <c r="H3300" i="2"/>
  <c r="I3292" i="2"/>
  <c r="H3292" i="2"/>
  <c r="I3284" i="2"/>
  <c r="H3284" i="2"/>
  <c r="I3276" i="2"/>
  <c r="H3276" i="2"/>
  <c r="I3268" i="2"/>
  <c r="H3268" i="2"/>
  <c r="I3260" i="2"/>
  <c r="H3260" i="2"/>
  <c r="I3252" i="2"/>
  <c r="H3252" i="2"/>
  <c r="I3244" i="2"/>
  <c r="H3244" i="2"/>
  <c r="I3236" i="2"/>
  <c r="H3236" i="2"/>
  <c r="I3228" i="2"/>
  <c r="H3228" i="2"/>
  <c r="I3220" i="2"/>
  <c r="H3220" i="2"/>
  <c r="I3212" i="2"/>
  <c r="H3212" i="2"/>
  <c r="I3204" i="2"/>
  <c r="H3204" i="2"/>
  <c r="I3196" i="2"/>
  <c r="H3196" i="2"/>
  <c r="I3188" i="2"/>
  <c r="H3188" i="2"/>
  <c r="I3180" i="2"/>
  <c r="H3180" i="2"/>
  <c r="I3172" i="2"/>
  <c r="H3172" i="2"/>
  <c r="I3164" i="2"/>
  <c r="H3164" i="2"/>
  <c r="I3156" i="2"/>
  <c r="H3156" i="2"/>
  <c r="I3148" i="2"/>
  <c r="H3148" i="2"/>
  <c r="I3140" i="2"/>
  <c r="H3140" i="2"/>
  <c r="I3132" i="2"/>
  <c r="H3132" i="2"/>
  <c r="I3124" i="2"/>
  <c r="H3124" i="2"/>
  <c r="I3116" i="2"/>
  <c r="H3116" i="2"/>
  <c r="I3108" i="2"/>
  <c r="H3108" i="2"/>
  <c r="I3100" i="2"/>
  <c r="H3100" i="2"/>
  <c r="I3092" i="2"/>
  <c r="H3092" i="2"/>
  <c r="I3084" i="2"/>
  <c r="H3084" i="2"/>
  <c r="I3076" i="2"/>
  <c r="H3076" i="2"/>
  <c r="I3068" i="2"/>
  <c r="H3068" i="2"/>
  <c r="I3060" i="2"/>
  <c r="H3060" i="2"/>
  <c r="I3052" i="2"/>
  <c r="H3052" i="2"/>
  <c r="I3044" i="2"/>
  <c r="H3044" i="2"/>
  <c r="I3036" i="2"/>
  <c r="H3036" i="2"/>
  <c r="I3028" i="2"/>
  <c r="H3028" i="2"/>
  <c r="I3020" i="2"/>
  <c r="H3020" i="2"/>
  <c r="I3012" i="2"/>
  <c r="H3012" i="2"/>
  <c r="I3004" i="2"/>
  <c r="H3004" i="2"/>
  <c r="I2996" i="2"/>
  <c r="H2996" i="2"/>
  <c r="I2988" i="2"/>
  <c r="H2988" i="2"/>
  <c r="I2980" i="2"/>
  <c r="H2980" i="2"/>
  <c r="I2972" i="2"/>
  <c r="H2972" i="2"/>
  <c r="I2964" i="2"/>
  <c r="H2964" i="2"/>
  <c r="I2956" i="2"/>
  <c r="H2956" i="2"/>
  <c r="I2948" i="2"/>
  <c r="H2948" i="2"/>
  <c r="I2940" i="2"/>
  <c r="H2940" i="2"/>
  <c r="I2932" i="2"/>
  <c r="H2932" i="2"/>
  <c r="I2924" i="2"/>
  <c r="H2924" i="2"/>
  <c r="I2916" i="2"/>
  <c r="H2916" i="2"/>
  <c r="I2908" i="2"/>
  <c r="H2908" i="2"/>
  <c r="I2900" i="2"/>
  <c r="H2900" i="2"/>
  <c r="I2892" i="2"/>
  <c r="H2892" i="2"/>
  <c r="I2884" i="2"/>
  <c r="H2884" i="2"/>
  <c r="I2876" i="2"/>
  <c r="H2876" i="2"/>
  <c r="I2868" i="2"/>
  <c r="H2868" i="2"/>
  <c r="I2860" i="2"/>
  <c r="H2860" i="2"/>
  <c r="I2852" i="2"/>
  <c r="H2852" i="2"/>
  <c r="I2844" i="2"/>
  <c r="H2844" i="2"/>
  <c r="I2836" i="2"/>
  <c r="H2836" i="2"/>
  <c r="I2828" i="2"/>
  <c r="H2828" i="2"/>
  <c r="I2820" i="2"/>
  <c r="H2820" i="2"/>
  <c r="I2812" i="2"/>
  <c r="H2812" i="2"/>
  <c r="I2804" i="2"/>
  <c r="H2804" i="2"/>
  <c r="I2796" i="2"/>
  <c r="H2796" i="2"/>
  <c r="I2788" i="2"/>
  <c r="H2788" i="2"/>
  <c r="I2780" i="2"/>
  <c r="H2780" i="2"/>
  <c r="I2772" i="2"/>
  <c r="H2772" i="2"/>
  <c r="I2764" i="2"/>
  <c r="H2764" i="2"/>
  <c r="I2756" i="2"/>
  <c r="H2756" i="2"/>
  <c r="H2748" i="2"/>
  <c r="I2748" i="2"/>
  <c r="I2740" i="2"/>
  <c r="H2740" i="2"/>
  <c r="I2732" i="2"/>
  <c r="H2732" i="2"/>
  <c r="I2724" i="2"/>
  <c r="H2724" i="2"/>
  <c r="I2716" i="2"/>
  <c r="H2716" i="2"/>
  <c r="I2708" i="2"/>
  <c r="H2708" i="2"/>
  <c r="I2700" i="2"/>
  <c r="H2700" i="2"/>
  <c r="I2692" i="2"/>
  <c r="H2692" i="2"/>
  <c r="I2684" i="2"/>
  <c r="H2684" i="2"/>
  <c r="I2676" i="2"/>
  <c r="H2676" i="2"/>
  <c r="I2668" i="2"/>
  <c r="H2668" i="2"/>
  <c r="I2660" i="2"/>
  <c r="H2660" i="2"/>
  <c r="I2652" i="2"/>
  <c r="H2652" i="2"/>
  <c r="I2644" i="2"/>
  <c r="H2644" i="2"/>
  <c r="I2636" i="2"/>
  <c r="H2636" i="2"/>
  <c r="I2628" i="2"/>
  <c r="H2628" i="2"/>
  <c r="I2620" i="2"/>
  <c r="H2620" i="2"/>
  <c r="I2612" i="2"/>
  <c r="H2612" i="2"/>
  <c r="I2604" i="2"/>
  <c r="H2604" i="2"/>
  <c r="I2596" i="2"/>
  <c r="H2596" i="2"/>
  <c r="I2588" i="2"/>
  <c r="H2588" i="2"/>
  <c r="I2580" i="2"/>
  <c r="H2580" i="2"/>
  <c r="I2572" i="2"/>
  <c r="H2572" i="2"/>
  <c r="I2564" i="2"/>
  <c r="H2564" i="2"/>
  <c r="I2556" i="2"/>
  <c r="H2556" i="2"/>
  <c r="I2548" i="2"/>
  <c r="H2548" i="2"/>
  <c r="I2540" i="2"/>
  <c r="H2540" i="2"/>
  <c r="I2532" i="2"/>
  <c r="H2532" i="2"/>
  <c r="I2524" i="2"/>
  <c r="H2524" i="2"/>
  <c r="I2516" i="2"/>
  <c r="H2516" i="2"/>
  <c r="I2508" i="2"/>
  <c r="H2508" i="2"/>
  <c r="I2500" i="2"/>
  <c r="H2500" i="2"/>
  <c r="I2492" i="2"/>
  <c r="H2492" i="2"/>
  <c r="I2484" i="2"/>
  <c r="H2484" i="2"/>
  <c r="I2476" i="2"/>
  <c r="H2476" i="2"/>
  <c r="I2468" i="2"/>
  <c r="H2468" i="2"/>
  <c r="I2460" i="2"/>
  <c r="H2460" i="2"/>
  <c r="I2452" i="2"/>
  <c r="H2452" i="2"/>
  <c r="I2444" i="2"/>
  <c r="H2444" i="2"/>
  <c r="I2436" i="2"/>
  <c r="H2436" i="2"/>
  <c r="I2428" i="2"/>
  <c r="H2428" i="2"/>
  <c r="I2420" i="2"/>
  <c r="H2420" i="2"/>
  <c r="I2412" i="2"/>
  <c r="H2412" i="2"/>
  <c r="I2404" i="2"/>
  <c r="H2404" i="2"/>
  <c r="I2396" i="2"/>
  <c r="H2396" i="2"/>
  <c r="I2388" i="2"/>
  <c r="H2388" i="2"/>
  <c r="I2380" i="2"/>
  <c r="H2380" i="2"/>
  <c r="I2372" i="2"/>
  <c r="H2372" i="2"/>
  <c r="I2364" i="2"/>
  <c r="H2364" i="2"/>
  <c r="I2356" i="2"/>
  <c r="H2356" i="2"/>
  <c r="I2348" i="2"/>
  <c r="H2348" i="2"/>
  <c r="I2340" i="2"/>
  <c r="H2340" i="2"/>
  <c r="I2332" i="2"/>
  <c r="H2332" i="2"/>
  <c r="I2324" i="2"/>
  <c r="H2324" i="2"/>
  <c r="I2316" i="2"/>
  <c r="H2316" i="2"/>
  <c r="I2308" i="2"/>
  <c r="H2308" i="2"/>
  <c r="I2300" i="2"/>
  <c r="H2300" i="2"/>
  <c r="I2292" i="2"/>
  <c r="H2292" i="2"/>
  <c r="I2284" i="2"/>
  <c r="H2284" i="2"/>
  <c r="I2276" i="2"/>
  <c r="H2276" i="2"/>
  <c r="I2268" i="2"/>
  <c r="H2268" i="2"/>
  <c r="I2260" i="2"/>
  <c r="H2260" i="2"/>
  <c r="I2252" i="2"/>
  <c r="H2252" i="2"/>
  <c r="I2244" i="2"/>
  <c r="H2244" i="2"/>
  <c r="I2236" i="2"/>
  <c r="H2236" i="2"/>
  <c r="I2228" i="2"/>
  <c r="H2228" i="2"/>
  <c r="I2220" i="2"/>
  <c r="H2220" i="2"/>
  <c r="I2212" i="2"/>
  <c r="H2212" i="2"/>
  <c r="I2204" i="2"/>
  <c r="H2204" i="2"/>
  <c r="I2196" i="2"/>
  <c r="H2196" i="2"/>
  <c r="I2188" i="2"/>
  <c r="H2188" i="2"/>
  <c r="I2180" i="2"/>
  <c r="H2180" i="2"/>
  <c r="I2172" i="2"/>
  <c r="H2172" i="2"/>
  <c r="I2164" i="2"/>
  <c r="H2164" i="2"/>
  <c r="I2156" i="2"/>
  <c r="H2156" i="2"/>
  <c r="I2148" i="2"/>
  <c r="H2148" i="2"/>
  <c r="I2140" i="2"/>
  <c r="H2140" i="2"/>
  <c r="I2132" i="2"/>
  <c r="H2132" i="2"/>
  <c r="I2124" i="2"/>
  <c r="H2124" i="2"/>
  <c r="I2116" i="2"/>
  <c r="H2116" i="2"/>
  <c r="I2108" i="2"/>
  <c r="H2108" i="2"/>
  <c r="I2100" i="2"/>
  <c r="H2100" i="2"/>
  <c r="I2092" i="2"/>
  <c r="H2092" i="2"/>
  <c r="I2084" i="2"/>
  <c r="H2084" i="2"/>
  <c r="I2076" i="2"/>
  <c r="H2076" i="2"/>
  <c r="I2068" i="2"/>
  <c r="H2068" i="2"/>
  <c r="I2060" i="2"/>
  <c r="H2060" i="2"/>
  <c r="I2052" i="2"/>
  <c r="H2052" i="2"/>
  <c r="I2044" i="2"/>
  <c r="H2044" i="2"/>
  <c r="I2036" i="2"/>
  <c r="H2036" i="2"/>
  <c r="I2028" i="2"/>
  <c r="H2028" i="2"/>
  <c r="I2020" i="2"/>
  <c r="H2020" i="2"/>
  <c r="I2012" i="2"/>
  <c r="H2012" i="2"/>
  <c r="I2004" i="2"/>
  <c r="H2004" i="2"/>
  <c r="I1996" i="2"/>
  <c r="H1996" i="2"/>
  <c r="I1988" i="2"/>
  <c r="H1988" i="2"/>
  <c r="I1980" i="2"/>
  <c r="H1980" i="2"/>
  <c r="I1972" i="2"/>
  <c r="H1972" i="2"/>
  <c r="I1964" i="2"/>
  <c r="H1964" i="2"/>
  <c r="I1956" i="2"/>
  <c r="H1956" i="2"/>
  <c r="I1948" i="2"/>
  <c r="H1948" i="2"/>
  <c r="I1940" i="2"/>
  <c r="H1940" i="2"/>
  <c r="I1932" i="2"/>
  <c r="H1932" i="2"/>
  <c r="I1924" i="2"/>
  <c r="H1924" i="2"/>
  <c r="I1916" i="2"/>
  <c r="H1916" i="2"/>
  <c r="I1908" i="2"/>
  <c r="H1908" i="2"/>
  <c r="I1900" i="2"/>
  <c r="H1900" i="2"/>
  <c r="I1892" i="2"/>
  <c r="H1892" i="2"/>
  <c r="I1884" i="2"/>
  <c r="H1884" i="2"/>
  <c r="I1876" i="2"/>
  <c r="H1876" i="2"/>
  <c r="I1868" i="2"/>
  <c r="H1868" i="2"/>
  <c r="I1860" i="2"/>
  <c r="H1860" i="2"/>
  <c r="I1852" i="2"/>
  <c r="H1852" i="2"/>
  <c r="I1844" i="2"/>
  <c r="H1844" i="2"/>
  <c r="I1836" i="2"/>
  <c r="H1836" i="2"/>
  <c r="I1828" i="2"/>
  <c r="H1828" i="2"/>
  <c r="I1820" i="2"/>
  <c r="H1820" i="2"/>
  <c r="I1812" i="2"/>
  <c r="H1812" i="2"/>
  <c r="I1804" i="2"/>
  <c r="H1804" i="2"/>
  <c r="I1796" i="2"/>
  <c r="H1796" i="2"/>
  <c r="I1788" i="2"/>
  <c r="H1788" i="2"/>
  <c r="I1780" i="2"/>
  <c r="H1780" i="2"/>
  <c r="I1772" i="2"/>
  <c r="H1772" i="2"/>
  <c r="I1764" i="2"/>
  <c r="H1764" i="2"/>
  <c r="I1756" i="2"/>
  <c r="H1756" i="2"/>
  <c r="I1748" i="2"/>
  <c r="H1748" i="2"/>
  <c r="I1740" i="2"/>
  <c r="H1740" i="2"/>
  <c r="I1732" i="2"/>
  <c r="H1732" i="2"/>
  <c r="I1724" i="2"/>
  <c r="H1724" i="2"/>
  <c r="I1716" i="2"/>
  <c r="H1716" i="2"/>
  <c r="I1708" i="2"/>
  <c r="H1708" i="2"/>
  <c r="I1700" i="2"/>
  <c r="H1700" i="2"/>
  <c r="I1692" i="2"/>
  <c r="H1692" i="2"/>
  <c r="I1684" i="2"/>
  <c r="H1684" i="2"/>
  <c r="I1676" i="2"/>
  <c r="H1676" i="2"/>
  <c r="I1668" i="2"/>
  <c r="H1668" i="2"/>
  <c r="I1660" i="2"/>
  <c r="H1660" i="2"/>
  <c r="I1652" i="2"/>
  <c r="H1652" i="2"/>
  <c r="I1644" i="2"/>
  <c r="H1644" i="2"/>
  <c r="I1636" i="2"/>
  <c r="H1636" i="2"/>
  <c r="I1628" i="2"/>
  <c r="H1628" i="2"/>
  <c r="I1620" i="2"/>
  <c r="H1620" i="2"/>
  <c r="I1612" i="2"/>
  <c r="H1612" i="2"/>
  <c r="I1604" i="2"/>
  <c r="H1604" i="2"/>
  <c r="I1596" i="2"/>
  <c r="H1596" i="2"/>
  <c r="I1588" i="2"/>
  <c r="H1588" i="2"/>
  <c r="I1580" i="2"/>
  <c r="H1580" i="2"/>
  <c r="I1572" i="2"/>
  <c r="H1572" i="2"/>
  <c r="I1564" i="2"/>
  <c r="H1564" i="2"/>
  <c r="I1556" i="2"/>
  <c r="H1556" i="2"/>
  <c r="I1548" i="2"/>
  <c r="H1548" i="2"/>
  <c r="I1540" i="2"/>
  <c r="H1540" i="2"/>
  <c r="I1532" i="2"/>
  <c r="H1532" i="2"/>
  <c r="I1524" i="2"/>
  <c r="H1524" i="2"/>
  <c r="I1516" i="2"/>
  <c r="H1516" i="2"/>
  <c r="I1508" i="2"/>
  <c r="H1508" i="2"/>
  <c r="I1500" i="2"/>
  <c r="H1500" i="2"/>
  <c r="I1492" i="2"/>
  <c r="H1492" i="2"/>
  <c r="I1484" i="2"/>
  <c r="H1484" i="2"/>
  <c r="I1476" i="2"/>
  <c r="H1476" i="2"/>
  <c r="I1468" i="2"/>
  <c r="H1468" i="2"/>
  <c r="I1460" i="2"/>
  <c r="H1460" i="2"/>
  <c r="I1452" i="2"/>
  <c r="H1452" i="2"/>
  <c r="I1444" i="2"/>
  <c r="H1444" i="2"/>
  <c r="I1436" i="2"/>
  <c r="H1436" i="2"/>
  <c r="I1428" i="2"/>
  <c r="H1428" i="2"/>
  <c r="I1420" i="2"/>
  <c r="H1420" i="2"/>
  <c r="I1412" i="2"/>
  <c r="H1412" i="2"/>
  <c r="I1404" i="2"/>
  <c r="H1404" i="2"/>
  <c r="I1396" i="2"/>
  <c r="H1396" i="2"/>
  <c r="I1388" i="2"/>
  <c r="H1388" i="2"/>
  <c r="I1380" i="2"/>
  <c r="H1380" i="2"/>
  <c r="I1372" i="2"/>
  <c r="H1372" i="2"/>
  <c r="I1364" i="2"/>
  <c r="H1364" i="2"/>
  <c r="I1356" i="2"/>
  <c r="H1356" i="2"/>
  <c r="I1348" i="2"/>
  <c r="H1348" i="2"/>
  <c r="I1340" i="2"/>
  <c r="H1340" i="2"/>
  <c r="I1332" i="2"/>
  <c r="H1332" i="2"/>
  <c r="I1324" i="2"/>
  <c r="H1324" i="2"/>
  <c r="I1316" i="2"/>
  <c r="H1316" i="2"/>
  <c r="I1308" i="2"/>
  <c r="H1308" i="2"/>
  <c r="I1300" i="2"/>
  <c r="H1300" i="2"/>
  <c r="I1292" i="2"/>
  <c r="H1292" i="2"/>
  <c r="I1284" i="2"/>
  <c r="H1284" i="2"/>
  <c r="I1276" i="2"/>
  <c r="H1276" i="2"/>
  <c r="I1268" i="2"/>
  <c r="H1268" i="2"/>
  <c r="I1260" i="2"/>
  <c r="H1260" i="2"/>
  <c r="I1252" i="2"/>
  <c r="H1252" i="2"/>
  <c r="I1244" i="2"/>
  <c r="H1244" i="2"/>
  <c r="I1236" i="2"/>
  <c r="H1236" i="2"/>
  <c r="I1228" i="2"/>
  <c r="H1228" i="2"/>
  <c r="I1220" i="2"/>
  <c r="H1220" i="2"/>
  <c r="I1212" i="2"/>
  <c r="H1212" i="2"/>
  <c r="I1204" i="2"/>
  <c r="H1204" i="2"/>
  <c r="I1196" i="2"/>
  <c r="H1196" i="2"/>
  <c r="I1188" i="2"/>
  <c r="H1188" i="2"/>
  <c r="I1180" i="2"/>
  <c r="H1180" i="2"/>
  <c r="I1172" i="2"/>
  <c r="H1172" i="2"/>
  <c r="I1164" i="2"/>
  <c r="H1164" i="2"/>
  <c r="I1156" i="2"/>
  <c r="H1156" i="2"/>
  <c r="I1148" i="2"/>
  <c r="H1148" i="2"/>
  <c r="I1140" i="2"/>
  <c r="H1140" i="2"/>
  <c r="I1132" i="2"/>
  <c r="H1132" i="2"/>
  <c r="I1124" i="2"/>
  <c r="H1124" i="2"/>
  <c r="I1116" i="2"/>
  <c r="H1116" i="2"/>
  <c r="I1108" i="2"/>
  <c r="H1108" i="2"/>
  <c r="I1100" i="2"/>
  <c r="H1100" i="2"/>
  <c r="I1092" i="2"/>
  <c r="H1092" i="2"/>
  <c r="I1084" i="2"/>
  <c r="H1084" i="2"/>
  <c r="I1076" i="2"/>
  <c r="H1076" i="2"/>
  <c r="I1068" i="2"/>
  <c r="H1068" i="2"/>
  <c r="I1060" i="2"/>
  <c r="H1060" i="2"/>
  <c r="I1052" i="2"/>
  <c r="H1052" i="2"/>
  <c r="I1044" i="2"/>
  <c r="H1044" i="2"/>
  <c r="I1036" i="2"/>
  <c r="H1036" i="2"/>
  <c r="I1028" i="2"/>
  <c r="H1028" i="2"/>
  <c r="I1020" i="2"/>
  <c r="H1020" i="2"/>
  <c r="I1012" i="2"/>
  <c r="H1012" i="2"/>
  <c r="I1004" i="2"/>
  <c r="H1004" i="2"/>
  <c r="I996" i="2"/>
  <c r="H996" i="2"/>
  <c r="I988" i="2"/>
  <c r="H988" i="2"/>
  <c r="I980" i="2"/>
  <c r="H980" i="2"/>
  <c r="I972" i="2"/>
  <c r="H972" i="2"/>
  <c r="I964" i="2"/>
  <c r="H964" i="2"/>
  <c r="I956" i="2"/>
  <c r="H956" i="2"/>
  <c r="I948" i="2"/>
  <c r="H948" i="2"/>
  <c r="I940" i="2"/>
  <c r="H940" i="2"/>
  <c r="I932" i="2"/>
  <c r="H932" i="2"/>
  <c r="I924" i="2"/>
  <c r="H924" i="2"/>
  <c r="I916" i="2"/>
  <c r="H916" i="2"/>
  <c r="I908" i="2"/>
  <c r="H908" i="2"/>
  <c r="I900" i="2"/>
  <c r="H900" i="2"/>
  <c r="I892" i="2"/>
  <c r="H892" i="2"/>
  <c r="I884" i="2"/>
  <c r="H884" i="2"/>
  <c r="I876" i="2"/>
  <c r="H876" i="2"/>
  <c r="I868" i="2"/>
  <c r="H868" i="2"/>
  <c r="I860" i="2"/>
  <c r="H860" i="2"/>
  <c r="I852" i="2"/>
  <c r="H852" i="2"/>
  <c r="I844" i="2"/>
  <c r="H844" i="2"/>
  <c r="I836" i="2"/>
  <c r="H836" i="2"/>
  <c r="I828" i="2"/>
  <c r="H828" i="2"/>
  <c r="I820" i="2"/>
  <c r="H820" i="2"/>
  <c r="I812" i="2"/>
  <c r="H812" i="2"/>
  <c r="I804" i="2"/>
  <c r="H804" i="2"/>
  <c r="I796" i="2"/>
  <c r="H796" i="2"/>
  <c r="I788" i="2"/>
  <c r="H788" i="2"/>
  <c r="I780" i="2"/>
  <c r="H780" i="2"/>
  <c r="I772" i="2"/>
  <c r="H772" i="2"/>
  <c r="I764" i="2"/>
  <c r="H764" i="2"/>
  <c r="I756" i="2"/>
  <c r="H756" i="2"/>
  <c r="I748" i="2"/>
  <c r="H748" i="2"/>
  <c r="I740" i="2"/>
  <c r="H740" i="2"/>
  <c r="I732" i="2"/>
  <c r="H732" i="2"/>
  <c r="I724" i="2"/>
  <c r="H724" i="2"/>
  <c r="I716" i="2"/>
  <c r="H716" i="2"/>
  <c r="I708" i="2"/>
  <c r="H708" i="2"/>
  <c r="I700" i="2"/>
  <c r="H700" i="2"/>
  <c r="I692" i="2"/>
  <c r="H692" i="2"/>
  <c r="I684" i="2"/>
  <c r="H684" i="2"/>
  <c r="I676" i="2"/>
  <c r="H676" i="2"/>
  <c r="I668" i="2"/>
  <c r="H668" i="2"/>
  <c r="I660" i="2"/>
  <c r="H660" i="2"/>
  <c r="I652" i="2"/>
  <c r="H652" i="2"/>
  <c r="I644" i="2"/>
  <c r="H644" i="2"/>
  <c r="I636" i="2"/>
  <c r="H636" i="2"/>
  <c r="I628" i="2"/>
  <c r="H628" i="2"/>
  <c r="I620" i="2"/>
  <c r="H620" i="2"/>
  <c r="I612" i="2"/>
  <c r="H612" i="2"/>
  <c r="I604" i="2"/>
  <c r="H604" i="2"/>
  <c r="I596" i="2"/>
  <c r="H596" i="2"/>
  <c r="I588" i="2"/>
  <c r="H588" i="2"/>
  <c r="I580" i="2"/>
  <c r="H580" i="2"/>
  <c r="I572" i="2"/>
  <c r="H572" i="2"/>
  <c r="I564" i="2"/>
  <c r="H564" i="2"/>
  <c r="I556" i="2"/>
  <c r="H556" i="2"/>
  <c r="I548" i="2"/>
  <c r="H548" i="2"/>
  <c r="I540" i="2"/>
  <c r="H540" i="2"/>
  <c r="I532" i="2"/>
  <c r="H532" i="2"/>
  <c r="I524" i="2"/>
  <c r="H524" i="2"/>
  <c r="I516" i="2"/>
  <c r="H516" i="2"/>
  <c r="I508" i="2"/>
  <c r="H508" i="2"/>
  <c r="I500" i="2"/>
  <c r="H500" i="2"/>
  <c r="I492" i="2"/>
  <c r="H492" i="2"/>
  <c r="I484" i="2"/>
  <c r="H484" i="2"/>
  <c r="I476" i="2"/>
  <c r="H476" i="2"/>
  <c r="I468" i="2"/>
  <c r="H468" i="2"/>
  <c r="I460" i="2"/>
  <c r="H460" i="2"/>
  <c r="I452" i="2"/>
  <c r="H452" i="2"/>
  <c r="I444" i="2"/>
  <c r="H444" i="2"/>
  <c r="I436" i="2"/>
  <c r="H436" i="2"/>
  <c r="I428" i="2"/>
  <c r="H428" i="2"/>
  <c r="I420" i="2"/>
  <c r="H420" i="2"/>
  <c r="I412" i="2"/>
  <c r="H412" i="2"/>
  <c r="I404" i="2"/>
  <c r="H404" i="2"/>
  <c r="I396" i="2"/>
  <c r="H396" i="2"/>
  <c r="I388" i="2"/>
  <c r="H388" i="2"/>
  <c r="I380" i="2"/>
  <c r="H380" i="2"/>
  <c r="I372" i="2"/>
  <c r="H372" i="2"/>
  <c r="I364" i="2"/>
  <c r="H364" i="2"/>
  <c r="I356" i="2"/>
  <c r="H356" i="2"/>
  <c r="I348" i="2"/>
  <c r="H348" i="2"/>
  <c r="I340" i="2"/>
  <c r="H340" i="2"/>
  <c r="I332" i="2"/>
  <c r="H332" i="2"/>
  <c r="I324" i="2"/>
  <c r="H324" i="2"/>
  <c r="I316" i="2"/>
  <c r="H316" i="2"/>
  <c r="I308" i="2"/>
  <c r="H308" i="2"/>
  <c r="I300" i="2"/>
  <c r="H300" i="2"/>
  <c r="I292" i="2"/>
  <c r="H292" i="2"/>
  <c r="I284" i="2"/>
  <c r="H284" i="2"/>
  <c r="I276" i="2"/>
  <c r="H276" i="2"/>
  <c r="I268" i="2"/>
  <c r="H268" i="2"/>
  <c r="I260" i="2"/>
  <c r="H260" i="2"/>
  <c r="I252" i="2"/>
  <c r="H252" i="2"/>
  <c r="I244" i="2"/>
  <c r="H244" i="2"/>
  <c r="I236" i="2"/>
  <c r="H236" i="2"/>
  <c r="I228" i="2"/>
  <c r="H228" i="2"/>
  <c r="I220" i="2"/>
  <c r="H220" i="2"/>
  <c r="I212" i="2"/>
  <c r="H212" i="2"/>
  <c r="I204" i="2"/>
  <c r="H204" i="2"/>
  <c r="I196" i="2"/>
  <c r="H196" i="2"/>
  <c r="I188" i="2"/>
  <c r="H188" i="2"/>
  <c r="I180" i="2"/>
  <c r="H180" i="2"/>
  <c r="I172" i="2"/>
  <c r="H172" i="2"/>
  <c r="I164" i="2"/>
  <c r="H164" i="2"/>
  <c r="I156" i="2"/>
  <c r="H156" i="2"/>
  <c r="I148" i="2"/>
  <c r="H148" i="2"/>
  <c r="I140" i="2"/>
  <c r="H140" i="2"/>
  <c r="I132" i="2"/>
  <c r="H132" i="2"/>
  <c r="I124" i="2"/>
  <c r="H124" i="2"/>
  <c r="I116" i="2"/>
  <c r="H116" i="2"/>
  <c r="I108" i="2"/>
  <c r="H108" i="2"/>
  <c r="I100" i="2"/>
  <c r="H100" i="2"/>
  <c r="I92" i="2"/>
  <c r="H92" i="2"/>
  <c r="I84" i="2"/>
  <c r="H84" i="2"/>
  <c r="I76" i="2"/>
  <c r="H76" i="2"/>
  <c r="I68" i="2"/>
  <c r="H68" i="2"/>
  <c r="I60" i="2"/>
  <c r="H60" i="2"/>
  <c r="I52" i="2"/>
  <c r="H52" i="2"/>
  <c r="I44" i="2"/>
  <c r="H44" i="2"/>
  <c r="I36" i="2"/>
  <c r="H36" i="2"/>
  <c r="I28" i="2"/>
  <c r="H28" i="2"/>
  <c r="I20" i="2"/>
  <c r="H20" i="2"/>
  <c r="I12" i="2"/>
  <c r="H12" i="2"/>
  <c r="I4" i="2"/>
  <c r="H4" i="2"/>
  <c r="I4491" i="2"/>
  <c r="H4491" i="2"/>
  <c r="I4483" i="2"/>
  <c r="H4483" i="2"/>
  <c r="I4475" i="2"/>
  <c r="H4475" i="2"/>
  <c r="I4467" i="2"/>
  <c r="H4467" i="2"/>
  <c r="I4459" i="2"/>
  <c r="H4459" i="2"/>
  <c r="I4451" i="2"/>
  <c r="H4451" i="2"/>
  <c r="I4443" i="2"/>
  <c r="H4443" i="2"/>
  <c r="I4435" i="2"/>
  <c r="H4435" i="2"/>
  <c r="I4427" i="2"/>
  <c r="H4427" i="2"/>
  <c r="I4419" i="2"/>
  <c r="H4419" i="2"/>
  <c r="I4411" i="2"/>
  <c r="H4411" i="2"/>
  <c r="I4403" i="2"/>
  <c r="H4403" i="2"/>
  <c r="I4395" i="2"/>
  <c r="H4395" i="2"/>
  <c r="I4387" i="2"/>
  <c r="H4387" i="2"/>
  <c r="I4379" i="2"/>
  <c r="H4379" i="2"/>
  <c r="I4371" i="2"/>
  <c r="H4371" i="2"/>
  <c r="I4363" i="2"/>
  <c r="H4363" i="2"/>
  <c r="I4355" i="2"/>
  <c r="H4355" i="2"/>
  <c r="I4347" i="2"/>
  <c r="H4347" i="2"/>
  <c r="I4339" i="2"/>
  <c r="H4339" i="2"/>
  <c r="I4331" i="2"/>
  <c r="H4331" i="2"/>
  <c r="I4323" i="2"/>
  <c r="H4323" i="2"/>
  <c r="I4315" i="2"/>
  <c r="H4315" i="2"/>
  <c r="I4307" i="2"/>
  <c r="H4307" i="2"/>
  <c r="I4299" i="2"/>
  <c r="H4299" i="2"/>
  <c r="I4291" i="2"/>
  <c r="H4291" i="2"/>
  <c r="I4283" i="2"/>
  <c r="H4283" i="2"/>
  <c r="I4275" i="2"/>
  <c r="H4275" i="2"/>
  <c r="I4267" i="2"/>
  <c r="H4267" i="2"/>
  <c r="I4259" i="2"/>
  <c r="H4259" i="2"/>
  <c r="I4251" i="2"/>
  <c r="H4251" i="2"/>
  <c r="I4243" i="2"/>
  <c r="H4243" i="2"/>
  <c r="I4235" i="2"/>
  <c r="H4235" i="2"/>
  <c r="I4227" i="2"/>
  <c r="H4227" i="2"/>
  <c r="I4219" i="2"/>
  <c r="H4219" i="2"/>
  <c r="I4211" i="2"/>
  <c r="H4211" i="2"/>
  <c r="I4203" i="2"/>
  <c r="H4203" i="2"/>
  <c r="I4195" i="2"/>
  <c r="H4195" i="2"/>
  <c r="I4187" i="2"/>
  <c r="H4187" i="2"/>
  <c r="I4179" i="2"/>
  <c r="H4179" i="2"/>
  <c r="I4171" i="2"/>
  <c r="H4171" i="2"/>
  <c r="I4163" i="2"/>
  <c r="H4163" i="2"/>
  <c r="I4155" i="2"/>
  <c r="H4155" i="2"/>
  <c r="I4147" i="2"/>
  <c r="H4147" i="2"/>
  <c r="I4139" i="2"/>
  <c r="H4139" i="2"/>
  <c r="I4131" i="2"/>
  <c r="H4131" i="2"/>
  <c r="I4123" i="2"/>
  <c r="H4123" i="2"/>
  <c r="I4115" i="2"/>
  <c r="H4115" i="2"/>
  <c r="I4107" i="2"/>
  <c r="H4107" i="2"/>
  <c r="I4099" i="2"/>
  <c r="H4099" i="2"/>
  <c r="I4091" i="2"/>
  <c r="H4091" i="2"/>
  <c r="I4083" i="2"/>
  <c r="H4083" i="2"/>
  <c r="I4075" i="2"/>
  <c r="H4075" i="2"/>
  <c r="I4067" i="2"/>
  <c r="H4067" i="2"/>
  <c r="I4059" i="2"/>
  <c r="H4059" i="2"/>
  <c r="I4051" i="2"/>
  <c r="H4051" i="2"/>
  <c r="I4043" i="2"/>
  <c r="H4043" i="2"/>
  <c r="I4035" i="2"/>
  <c r="H4035" i="2"/>
  <c r="I4027" i="2"/>
  <c r="H4027" i="2"/>
  <c r="I4019" i="2"/>
  <c r="H4019" i="2"/>
  <c r="I4011" i="2"/>
  <c r="H4011" i="2"/>
  <c r="I4003" i="2"/>
  <c r="H4003" i="2"/>
  <c r="I3995" i="2"/>
  <c r="H3995" i="2"/>
  <c r="I3987" i="2"/>
  <c r="H3987" i="2"/>
  <c r="I3979" i="2"/>
  <c r="H3979" i="2"/>
  <c r="I3971" i="2"/>
  <c r="H3971" i="2"/>
  <c r="I3963" i="2"/>
  <c r="H3963" i="2"/>
  <c r="I3955" i="2"/>
  <c r="H3955" i="2"/>
  <c r="I3947" i="2"/>
  <c r="H3947" i="2"/>
  <c r="I3939" i="2"/>
  <c r="H3939" i="2"/>
  <c r="I3931" i="2"/>
  <c r="H3931" i="2"/>
  <c r="I3923" i="2"/>
  <c r="H3923" i="2"/>
  <c r="I3915" i="2"/>
  <c r="H3915" i="2"/>
  <c r="I3907" i="2"/>
  <c r="H3907" i="2"/>
  <c r="I3899" i="2"/>
  <c r="H3899" i="2"/>
  <c r="I3891" i="2"/>
  <c r="H3891" i="2"/>
  <c r="I3883" i="2"/>
  <c r="H3883" i="2"/>
  <c r="I3875" i="2"/>
  <c r="H3875" i="2"/>
  <c r="I3867" i="2"/>
  <c r="H3867" i="2"/>
  <c r="I3859" i="2"/>
  <c r="H3859" i="2"/>
  <c r="I3851" i="2"/>
  <c r="H3851" i="2"/>
  <c r="I3843" i="2"/>
  <c r="H3843" i="2"/>
  <c r="I3835" i="2"/>
  <c r="H3835" i="2"/>
  <c r="I3827" i="2"/>
  <c r="H3827" i="2"/>
  <c r="I3819" i="2"/>
  <c r="H3819" i="2"/>
  <c r="I3811" i="2"/>
  <c r="H3811" i="2"/>
  <c r="I3803" i="2"/>
  <c r="H3803" i="2"/>
  <c r="I3795" i="2"/>
  <c r="H3795" i="2"/>
  <c r="I3787" i="2"/>
  <c r="H3787" i="2"/>
  <c r="I3779" i="2"/>
  <c r="H3779" i="2"/>
  <c r="I3771" i="2"/>
  <c r="H3771" i="2"/>
  <c r="I3763" i="2"/>
  <c r="H3763" i="2"/>
  <c r="I3755" i="2"/>
  <c r="H3755" i="2"/>
  <c r="I3747" i="2"/>
  <c r="H3747" i="2"/>
  <c r="I3739" i="2"/>
  <c r="H3739" i="2"/>
  <c r="I3731" i="2"/>
  <c r="H3731" i="2"/>
  <c r="I3723" i="2"/>
  <c r="H3723" i="2"/>
  <c r="I3715" i="2"/>
  <c r="H3715" i="2"/>
  <c r="I3707" i="2"/>
  <c r="H3707" i="2"/>
  <c r="I3699" i="2"/>
  <c r="H3699" i="2"/>
  <c r="I3691" i="2"/>
  <c r="H3691" i="2"/>
  <c r="I3683" i="2"/>
  <c r="H3683" i="2"/>
  <c r="I3675" i="2"/>
  <c r="H3675" i="2"/>
  <c r="I3667" i="2"/>
  <c r="H3667" i="2"/>
  <c r="I3659" i="2"/>
  <c r="H3659" i="2"/>
  <c r="I3651" i="2"/>
  <c r="H3651" i="2"/>
  <c r="I3643" i="2"/>
  <c r="H3643" i="2"/>
  <c r="I3635" i="2"/>
  <c r="H3635" i="2"/>
  <c r="I3627" i="2"/>
  <c r="H3627" i="2"/>
  <c r="I3619" i="2"/>
  <c r="H3619" i="2"/>
  <c r="I3611" i="2"/>
  <c r="H3611" i="2"/>
  <c r="I3603" i="2"/>
  <c r="H3603" i="2"/>
  <c r="I3595" i="2"/>
  <c r="H3595" i="2"/>
  <c r="I3587" i="2"/>
  <c r="H3587" i="2"/>
  <c r="I3579" i="2"/>
  <c r="H3579" i="2"/>
  <c r="I3571" i="2"/>
  <c r="H3571" i="2"/>
  <c r="I3563" i="2"/>
  <c r="H3563" i="2"/>
  <c r="I3555" i="2"/>
  <c r="H3555" i="2"/>
  <c r="I3547" i="2"/>
  <c r="H3547" i="2"/>
  <c r="I3539" i="2"/>
  <c r="H3539" i="2"/>
  <c r="I3531" i="2"/>
  <c r="H3531" i="2"/>
  <c r="I3523" i="2"/>
  <c r="H3523" i="2"/>
  <c r="I3515" i="2"/>
  <c r="H3515" i="2"/>
  <c r="I3507" i="2"/>
  <c r="H3507" i="2"/>
  <c r="I3499" i="2"/>
  <c r="H3499" i="2"/>
  <c r="I3491" i="2"/>
  <c r="H3491" i="2"/>
  <c r="I3483" i="2"/>
  <c r="H3483" i="2"/>
  <c r="I3475" i="2"/>
  <c r="H3475" i="2"/>
  <c r="I3467" i="2"/>
  <c r="H3467" i="2"/>
  <c r="I3459" i="2"/>
  <c r="H3459" i="2"/>
  <c r="I3451" i="2"/>
  <c r="H3451" i="2"/>
  <c r="I3443" i="2"/>
  <c r="H3443" i="2"/>
  <c r="I3435" i="2"/>
  <c r="H3435" i="2"/>
  <c r="I3427" i="2"/>
  <c r="H3427" i="2"/>
  <c r="I3419" i="2"/>
  <c r="H3419" i="2"/>
  <c r="I3411" i="2"/>
  <c r="H3411" i="2"/>
  <c r="I3403" i="2"/>
  <c r="H3403" i="2"/>
  <c r="I3395" i="2"/>
  <c r="H3395" i="2"/>
  <c r="I3387" i="2"/>
  <c r="H3387" i="2"/>
  <c r="I3379" i="2"/>
  <c r="H3379" i="2"/>
  <c r="I3371" i="2"/>
  <c r="H3371" i="2"/>
  <c r="I3363" i="2"/>
  <c r="H3363" i="2"/>
  <c r="I3355" i="2"/>
  <c r="H3355" i="2"/>
  <c r="I3347" i="2"/>
  <c r="H3347" i="2"/>
  <c r="I3339" i="2"/>
  <c r="H3339" i="2"/>
  <c r="I3331" i="2"/>
  <c r="H3331" i="2"/>
  <c r="I3323" i="2"/>
  <c r="H3323" i="2"/>
  <c r="I3315" i="2"/>
  <c r="H3315" i="2"/>
  <c r="I3307" i="2"/>
  <c r="H3307" i="2"/>
  <c r="I3299" i="2"/>
  <c r="H3299" i="2"/>
  <c r="I3291" i="2"/>
  <c r="H3291" i="2"/>
  <c r="I3283" i="2"/>
  <c r="H3283" i="2"/>
  <c r="I3275" i="2"/>
  <c r="H3275" i="2"/>
  <c r="I3267" i="2"/>
  <c r="H3267" i="2"/>
  <c r="I3259" i="2"/>
  <c r="H3259" i="2"/>
  <c r="I3251" i="2"/>
  <c r="H3251" i="2"/>
  <c r="I3243" i="2"/>
  <c r="H3243" i="2"/>
  <c r="I3235" i="2"/>
  <c r="H3235" i="2"/>
  <c r="I3227" i="2"/>
  <c r="H3227" i="2"/>
  <c r="I3219" i="2"/>
  <c r="H3219" i="2"/>
  <c r="I3211" i="2"/>
  <c r="H3211" i="2"/>
  <c r="I3203" i="2"/>
  <c r="H3203" i="2"/>
  <c r="I3195" i="2"/>
  <c r="H3195" i="2"/>
  <c r="I3187" i="2"/>
  <c r="H3187" i="2"/>
  <c r="I3179" i="2"/>
  <c r="H3179" i="2"/>
  <c r="I3171" i="2"/>
  <c r="H3171" i="2"/>
  <c r="I3163" i="2"/>
  <c r="H3163" i="2"/>
  <c r="I3155" i="2"/>
  <c r="H3155" i="2"/>
  <c r="I3147" i="2"/>
  <c r="H3147" i="2"/>
  <c r="I3139" i="2"/>
  <c r="H3139" i="2"/>
  <c r="I3131" i="2"/>
  <c r="H3131" i="2"/>
  <c r="I3123" i="2"/>
  <c r="H3123" i="2"/>
  <c r="I3115" i="2"/>
  <c r="H3115" i="2"/>
  <c r="I3107" i="2"/>
  <c r="H3107" i="2"/>
  <c r="I3099" i="2"/>
  <c r="H3099" i="2"/>
  <c r="I3091" i="2"/>
  <c r="H3091" i="2"/>
  <c r="I3083" i="2"/>
  <c r="H3083" i="2"/>
  <c r="I3075" i="2"/>
  <c r="H3075" i="2"/>
  <c r="I3067" i="2"/>
  <c r="H3067" i="2"/>
  <c r="I3059" i="2"/>
  <c r="H3059" i="2"/>
  <c r="I3051" i="2"/>
  <c r="H3051" i="2"/>
  <c r="I3043" i="2"/>
  <c r="H3043" i="2"/>
  <c r="I3035" i="2"/>
  <c r="H3035" i="2"/>
  <c r="I3027" i="2"/>
  <c r="H3027" i="2"/>
  <c r="I3019" i="2"/>
  <c r="H3019" i="2"/>
  <c r="I3011" i="2"/>
  <c r="H3011" i="2"/>
  <c r="I3003" i="2"/>
  <c r="H3003" i="2"/>
  <c r="I2995" i="2"/>
  <c r="H2995" i="2"/>
  <c r="I2987" i="2"/>
  <c r="H2987" i="2"/>
  <c r="I2979" i="2"/>
  <c r="H2979" i="2"/>
  <c r="I2971" i="2"/>
  <c r="H2971" i="2"/>
  <c r="I2963" i="2"/>
  <c r="H2963" i="2"/>
  <c r="I2955" i="2"/>
  <c r="H2955" i="2"/>
  <c r="I2947" i="2"/>
  <c r="H2947" i="2"/>
  <c r="I2939" i="2"/>
  <c r="H2939" i="2"/>
  <c r="I2931" i="2"/>
  <c r="H2931" i="2"/>
  <c r="I2923" i="2"/>
  <c r="H2923" i="2"/>
  <c r="I2915" i="2"/>
  <c r="H2915" i="2"/>
  <c r="I2907" i="2"/>
  <c r="H2907" i="2"/>
  <c r="I2899" i="2"/>
  <c r="H2899" i="2"/>
  <c r="I2891" i="2"/>
  <c r="H2891" i="2"/>
  <c r="I2883" i="2"/>
  <c r="H2883" i="2"/>
  <c r="I2875" i="2"/>
  <c r="H2875" i="2"/>
  <c r="I2867" i="2"/>
  <c r="H2867" i="2"/>
  <c r="I2859" i="2"/>
  <c r="H2859" i="2"/>
  <c r="I2851" i="2"/>
  <c r="H2851" i="2"/>
  <c r="I2843" i="2"/>
  <c r="H2843" i="2"/>
  <c r="I2835" i="2"/>
  <c r="H2835" i="2"/>
  <c r="I2827" i="2"/>
  <c r="H2827" i="2"/>
  <c r="I2819" i="2"/>
  <c r="H2819" i="2"/>
  <c r="I2811" i="2"/>
  <c r="H2811" i="2"/>
  <c r="I2803" i="2"/>
  <c r="H2803" i="2"/>
  <c r="I2795" i="2"/>
  <c r="H2795" i="2"/>
  <c r="I2787" i="2"/>
  <c r="H2787" i="2"/>
  <c r="I2779" i="2"/>
  <c r="H2779" i="2"/>
  <c r="I2771" i="2"/>
  <c r="H2771" i="2"/>
  <c r="I2763" i="2"/>
  <c r="H2763" i="2"/>
  <c r="I2755" i="2"/>
  <c r="H2755" i="2"/>
  <c r="I2747" i="2"/>
  <c r="H2747" i="2"/>
  <c r="I2739" i="2"/>
  <c r="H2739" i="2"/>
  <c r="I2731" i="2"/>
  <c r="H2731" i="2"/>
  <c r="I2723" i="2"/>
  <c r="H2723" i="2"/>
  <c r="I2715" i="2"/>
  <c r="H2715" i="2"/>
  <c r="I2707" i="2"/>
  <c r="H2707" i="2"/>
  <c r="I2699" i="2"/>
  <c r="H2699" i="2"/>
  <c r="I2691" i="2"/>
  <c r="H2691" i="2"/>
  <c r="I2683" i="2"/>
  <c r="H2683" i="2"/>
  <c r="I2675" i="2"/>
  <c r="H2675" i="2"/>
  <c r="I2667" i="2"/>
  <c r="H2667" i="2"/>
  <c r="I2659" i="2"/>
  <c r="H2659" i="2"/>
  <c r="I2651" i="2"/>
  <c r="H2651" i="2"/>
  <c r="I2643" i="2"/>
  <c r="H2643" i="2"/>
  <c r="I2635" i="2"/>
  <c r="H2635" i="2"/>
  <c r="I2627" i="2"/>
  <c r="H2627" i="2"/>
  <c r="I2619" i="2"/>
  <c r="H2619" i="2"/>
  <c r="I2611" i="2"/>
  <c r="H2611" i="2"/>
  <c r="I2603" i="2"/>
  <c r="H2603" i="2"/>
  <c r="I2595" i="2"/>
  <c r="H2595" i="2"/>
  <c r="I2587" i="2"/>
  <c r="H2587" i="2"/>
  <c r="I2579" i="2"/>
  <c r="H2579" i="2"/>
  <c r="I2571" i="2"/>
  <c r="H2571" i="2"/>
  <c r="I2563" i="2"/>
  <c r="H2563" i="2"/>
  <c r="I2555" i="2"/>
  <c r="H2555" i="2"/>
  <c r="I2547" i="2"/>
  <c r="H2547" i="2"/>
  <c r="I2539" i="2"/>
  <c r="H2539" i="2"/>
  <c r="I2531" i="2"/>
  <c r="H2531" i="2"/>
  <c r="I2523" i="2"/>
  <c r="H2523" i="2"/>
  <c r="I2515" i="2"/>
  <c r="H2515" i="2"/>
  <c r="I2507" i="2"/>
  <c r="H2507" i="2"/>
  <c r="I2499" i="2"/>
  <c r="H2499" i="2"/>
  <c r="I2491" i="2"/>
  <c r="H2491" i="2"/>
  <c r="I2483" i="2"/>
  <c r="H2483" i="2"/>
  <c r="I2475" i="2"/>
  <c r="H2475" i="2"/>
  <c r="I2467" i="2"/>
  <c r="H2467" i="2"/>
  <c r="I2459" i="2"/>
  <c r="H2459" i="2"/>
  <c r="I2451" i="2"/>
  <c r="H2451" i="2"/>
  <c r="I2443" i="2"/>
  <c r="H2443" i="2"/>
  <c r="I2435" i="2"/>
  <c r="H2435" i="2"/>
  <c r="I2427" i="2"/>
  <c r="H2427" i="2"/>
  <c r="I2419" i="2"/>
  <c r="H2419" i="2"/>
  <c r="I2411" i="2"/>
  <c r="H2411" i="2"/>
  <c r="I2403" i="2"/>
  <c r="H2403" i="2"/>
  <c r="I2395" i="2"/>
  <c r="H2395" i="2"/>
  <c r="I2387" i="2"/>
  <c r="H2387" i="2"/>
  <c r="I2379" i="2"/>
  <c r="H2379" i="2"/>
  <c r="I2371" i="2"/>
  <c r="H2371" i="2"/>
  <c r="I2363" i="2"/>
  <c r="H2363" i="2"/>
  <c r="I2355" i="2"/>
  <c r="H2355" i="2"/>
  <c r="I2347" i="2"/>
  <c r="H2347" i="2"/>
  <c r="I2339" i="2"/>
  <c r="H2339" i="2"/>
  <c r="I2331" i="2"/>
  <c r="H2331" i="2"/>
  <c r="I2323" i="2"/>
  <c r="H2323" i="2"/>
  <c r="I2315" i="2"/>
  <c r="H2315" i="2"/>
  <c r="I2307" i="2"/>
  <c r="H2307" i="2"/>
  <c r="I2299" i="2"/>
  <c r="H2299" i="2"/>
  <c r="I2291" i="2"/>
  <c r="H2291" i="2"/>
  <c r="I2283" i="2"/>
  <c r="H2283" i="2"/>
  <c r="I2275" i="2"/>
  <c r="H2275" i="2"/>
  <c r="I2267" i="2"/>
  <c r="H2267" i="2"/>
  <c r="I2259" i="2"/>
  <c r="H2259" i="2"/>
  <c r="I2251" i="2"/>
  <c r="H2251" i="2"/>
  <c r="I2243" i="2"/>
  <c r="H2243" i="2"/>
  <c r="I2235" i="2"/>
  <c r="H2235" i="2"/>
  <c r="I2227" i="2"/>
  <c r="H2227" i="2"/>
  <c r="I2219" i="2"/>
  <c r="H2219" i="2"/>
  <c r="I2211" i="2"/>
  <c r="H2211" i="2"/>
  <c r="I2203" i="2"/>
  <c r="H2203" i="2"/>
  <c r="I2195" i="2"/>
  <c r="H2195" i="2"/>
  <c r="I2187" i="2"/>
  <c r="H2187" i="2"/>
  <c r="I2179" i="2"/>
  <c r="H2179" i="2"/>
  <c r="I2171" i="2"/>
  <c r="H2171" i="2"/>
  <c r="I2163" i="2"/>
  <c r="H2163" i="2"/>
  <c r="I2155" i="2"/>
  <c r="H2155" i="2"/>
  <c r="I2147" i="2"/>
  <c r="H2147" i="2"/>
  <c r="I2139" i="2"/>
  <c r="H2139" i="2"/>
  <c r="I2131" i="2"/>
  <c r="H2131" i="2"/>
  <c r="I2123" i="2"/>
  <c r="H2123" i="2"/>
  <c r="I2115" i="2"/>
  <c r="H2115" i="2"/>
  <c r="I2107" i="2"/>
  <c r="H2107" i="2"/>
  <c r="I2099" i="2"/>
  <c r="H2099" i="2"/>
  <c r="I2091" i="2"/>
  <c r="H2091" i="2"/>
  <c r="I2083" i="2"/>
  <c r="H2083" i="2"/>
  <c r="I2075" i="2"/>
  <c r="H2075" i="2"/>
  <c r="I2067" i="2"/>
  <c r="H2067" i="2"/>
  <c r="I2059" i="2"/>
  <c r="H2059" i="2"/>
  <c r="I2051" i="2"/>
  <c r="H2051" i="2"/>
  <c r="I2043" i="2"/>
  <c r="H2043" i="2"/>
  <c r="I2035" i="2"/>
  <c r="H2035" i="2"/>
  <c r="I2027" i="2"/>
  <c r="H2027" i="2"/>
  <c r="I2019" i="2"/>
  <c r="H2019" i="2"/>
  <c r="I2011" i="2"/>
  <c r="H2011" i="2"/>
  <c r="I2003" i="2"/>
  <c r="H2003" i="2"/>
  <c r="I1995" i="2"/>
  <c r="H1995" i="2"/>
  <c r="I1987" i="2"/>
  <c r="H1987" i="2"/>
  <c r="I1979" i="2"/>
  <c r="H1979" i="2"/>
  <c r="I1971" i="2"/>
  <c r="H1971" i="2"/>
  <c r="I1963" i="2"/>
  <c r="H1963" i="2"/>
  <c r="I1955" i="2"/>
  <c r="H1955" i="2"/>
  <c r="I1947" i="2"/>
  <c r="H1947" i="2"/>
  <c r="I1939" i="2"/>
  <c r="H1939" i="2"/>
  <c r="I1931" i="2"/>
  <c r="H1931" i="2"/>
  <c r="I1923" i="2"/>
  <c r="H1923" i="2"/>
  <c r="I1915" i="2"/>
  <c r="H1915" i="2"/>
  <c r="I1907" i="2"/>
  <c r="H1907" i="2"/>
  <c r="I1899" i="2"/>
  <c r="H1899" i="2"/>
  <c r="I1891" i="2"/>
  <c r="H1891" i="2"/>
  <c r="I1883" i="2"/>
  <c r="H1883" i="2"/>
  <c r="I1875" i="2"/>
  <c r="H1875" i="2"/>
  <c r="I1867" i="2"/>
  <c r="H1867" i="2"/>
  <c r="I1859" i="2"/>
  <c r="H1859" i="2"/>
  <c r="I1851" i="2"/>
  <c r="H1851" i="2"/>
  <c r="I1843" i="2"/>
  <c r="H1843" i="2"/>
  <c r="I1835" i="2"/>
  <c r="H1835" i="2"/>
  <c r="I1827" i="2"/>
  <c r="H1827" i="2"/>
  <c r="I1819" i="2"/>
  <c r="H1819" i="2"/>
  <c r="I1811" i="2"/>
  <c r="H1811" i="2"/>
  <c r="I1803" i="2"/>
  <c r="H1803" i="2"/>
  <c r="I1795" i="2"/>
  <c r="H1795" i="2"/>
  <c r="I1787" i="2"/>
  <c r="H1787" i="2"/>
  <c r="I1779" i="2"/>
  <c r="H1779" i="2"/>
  <c r="I1771" i="2"/>
  <c r="H1771" i="2"/>
  <c r="I1763" i="2"/>
  <c r="H1763" i="2"/>
  <c r="I1755" i="2"/>
  <c r="H1755" i="2"/>
  <c r="I1747" i="2"/>
  <c r="H1747" i="2"/>
  <c r="I1739" i="2"/>
  <c r="H1739" i="2"/>
  <c r="I1731" i="2"/>
  <c r="H1731" i="2"/>
  <c r="I1723" i="2"/>
  <c r="H1723" i="2"/>
  <c r="I1715" i="2"/>
  <c r="H1715" i="2"/>
  <c r="I1707" i="2"/>
  <c r="H1707" i="2"/>
  <c r="I1699" i="2"/>
  <c r="H1699" i="2"/>
  <c r="I1691" i="2"/>
  <c r="H1691" i="2"/>
  <c r="I1683" i="2"/>
  <c r="H1683" i="2"/>
  <c r="I1675" i="2"/>
  <c r="H1675" i="2"/>
  <c r="I1667" i="2"/>
  <c r="H1667" i="2"/>
  <c r="I1659" i="2"/>
  <c r="H1659" i="2"/>
  <c r="I1651" i="2"/>
  <c r="H1651" i="2"/>
  <c r="I1643" i="2"/>
  <c r="H1643" i="2"/>
  <c r="I1635" i="2"/>
  <c r="H1635" i="2"/>
  <c r="I1627" i="2"/>
  <c r="H1627" i="2"/>
  <c r="I1619" i="2"/>
  <c r="H1619" i="2"/>
  <c r="I1611" i="2"/>
  <c r="H1611" i="2"/>
  <c r="I1603" i="2"/>
  <c r="H1603" i="2"/>
  <c r="I1595" i="2"/>
  <c r="H1595" i="2"/>
  <c r="I1587" i="2"/>
  <c r="H1587" i="2"/>
  <c r="I1579" i="2"/>
  <c r="H1579" i="2"/>
  <c r="I1571" i="2"/>
  <c r="H1571" i="2"/>
  <c r="I1563" i="2"/>
  <c r="H1563" i="2"/>
  <c r="I1555" i="2"/>
  <c r="H1555" i="2"/>
  <c r="I1547" i="2"/>
  <c r="H1547" i="2"/>
  <c r="I1539" i="2"/>
  <c r="H1539" i="2"/>
  <c r="I1531" i="2"/>
  <c r="H1531" i="2"/>
  <c r="I1523" i="2"/>
  <c r="H1523" i="2"/>
  <c r="I1515" i="2"/>
  <c r="H1515" i="2"/>
  <c r="I1507" i="2"/>
  <c r="H1507" i="2"/>
  <c r="I1499" i="2"/>
  <c r="H1499" i="2"/>
  <c r="I1491" i="2"/>
  <c r="H1491" i="2"/>
  <c r="I1483" i="2"/>
  <c r="H1483" i="2"/>
  <c r="I1475" i="2"/>
  <c r="H1475" i="2"/>
  <c r="I1467" i="2"/>
  <c r="H1467" i="2"/>
  <c r="I1459" i="2"/>
  <c r="H1459" i="2"/>
  <c r="I1451" i="2"/>
  <c r="H1451" i="2"/>
  <c r="I1443" i="2"/>
  <c r="H1443" i="2"/>
  <c r="I1435" i="2"/>
  <c r="H1435" i="2"/>
  <c r="I1427" i="2"/>
  <c r="H1427" i="2"/>
  <c r="I1419" i="2"/>
  <c r="H1419" i="2"/>
  <c r="I1411" i="2"/>
  <c r="H1411" i="2"/>
  <c r="I1403" i="2"/>
  <c r="H1403" i="2"/>
  <c r="I1395" i="2"/>
  <c r="H1395" i="2"/>
  <c r="I1387" i="2"/>
  <c r="H1387" i="2"/>
  <c r="I1379" i="2"/>
  <c r="H1379" i="2"/>
  <c r="I1371" i="2"/>
  <c r="H1371" i="2"/>
  <c r="I1363" i="2"/>
  <c r="H1363" i="2"/>
  <c r="I1355" i="2"/>
  <c r="H1355" i="2"/>
  <c r="I1347" i="2"/>
  <c r="H1347" i="2"/>
  <c r="I1339" i="2"/>
  <c r="H1339" i="2"/>
  <c r="I1331" i="2"/>
  <c r="H1331" i="2"/>
  <c r="I1323" i="2"/>
  <c r="H1323" i="2"/>
  <c r="I1315" i="2"/>
  <c r="H1315" i="2"/>
  <c r="I1307" i="2"/>
  <c r="H1307" i="2"/>
  <c r="I1299" i="2"/>
  <c r="H1299" i="2"/>
  <c r="I1291" i="2"/>
  <c r="H1291" i="2"/>
  <c r="I1283" i="2"/>
  <c r="H1283" i="2"/>
  <c r="I1275" i="2"/>
  <c r="H1275" i="2"/>
  <c r="I1267" i="2"/>
  <c r="H1267" i="2"/>
  <c r="I1259" i="2"/>
  <c r="H1259" i="2"/>
  <c r="I1251" i="2"/>
  <c r="H1251" i="2"/>
  <c r="I1243" i="2"/>
  <c r="H1243" i="2"/>
  <c r="I1235" i="2"/>
  <c r="H1235" i="2"/>
  <c r="I1227" i="2"/>
  <c r="H1227" i="2"/>
  <c r="I1219" i="2"/>
  <c r="H1219" i="2"/>
  <c r="I1211" i="2"/>
  <c r="H1211" i="2"/>
  <c r="I1203" i="2"/>
  <c r="H1203" i="2"/>
  <c r="I1195" i="2"/>
  <c r="H1195" i="2"/>
  <c r="I1187" i="2"/>
  <c r="H1187" i="2"/>
  <c r="I1179" i="2"/>
  <c r="H1179" i="2"/>
  <c r="I1171" i="2"/>
  <c r="H1171" i="2"/>
  <c r="I1163" i="2"/>
  <c r="H1163" i="2"/>
  <c r="I1155" i="2"/>
  <c r="H1155" i="2"/>
  <c r="I1147" i="2"/>
  <c r="H1147" i="2"/>
  <c r="I1139" i="2"/>
  <c r="H1139" i="2"/>
  <c r="I1131" i="2"/>
  <c r="H1131" i="2"/>
  <c r="I1123" i="2"/>
  <c r="H1123" i="2"/>
  <c r="I1115" i="2"/>
  <c r="H1115" i="2"/>
  <c r="I1107" i="2"/>
  <c r="H1107" i="2"/>
  <c r="I1099" i="2"/>
  <c r="H1099" i="2"/>
  <c r="I1091" i="2"/>
  <c r="H1091" i="2"/>
  <c r="I1083" i="2"/>
  <c r="H1083" i="2"/>
  <c r="I1075" i="2"/>
  <c r="H1075" i="2"/>
  <c r="I1067" i="2"/>
  <c r="H1067" i="2"/>
  <c r="I1059" i="2"/>
  <c r="H1059" i="2"/>
  <c r="I1051" i="2"/>
  <c r="H1051" i="2"/>
  <c r="I1043" i="2"/>
  <c r="H1043" i="2"/>
  <c r="I1035" i="2"/>
  <c r="H1035" i="2"/>
  <c r="I1027" i="2"/>
  <c r="H1027" i="2"/>
  <c r="I1019" i="2"/>
  <c r="H1019" i="2"/>
  <c r="I1011" i="2"/>
  <c r="H1011" i="2"/>
  <c r="I1003" i="2"/>
  <c r="H1003" i="2"/>
  <c r="I995" i="2"/>
  <c r="H995" i="2"/>
  <c r="I987" i="2"/>
  <c r="H987" i="2"/>
  <c r="I979" i="2"/>
  <c r="H979" i="2"/>
  <c r="I971" i="2"/>
  <c r="H971" i="2"/>
  <c r="I963" i="2"/>
  <c r="H963" i="2"/>
  <c r="I955" i="2"/>
  <c r="H955" i="2"/>
  <c r="I947" i="2"/>
  <c r="H947" i="2"/>
  <c r="I939" i="2"/>
  <c r="H939" i="2"/>
  <c r="I931" i="2"/>
  <c r="H931" i="2"/>
  <c r="I923" i="2"/>
  <c r="H923" i="2"/>
  <c r="I915" i="2"/>
  <c r="H915" i="2"/>
  <c r="I907" i="2"/>
  <c r="H907" i="2"/>
  <c r="I899" i="2"/>
  <c r="H899" i="2"/>
  <c r="I891" i="2"/>
  <c r="H891" i="2"/>
  <c r="I883" i="2"/>
  <c r="H883" i="2"/>
  <c r="I875" i="2"/>
  <c r="H875" i="2"/>
  <c r="I867" i="2"/>
  <c r="H867" i="2"/>
  <c r="I859" i="2"/>
  <c r="H859" i="2"/>
  <c r="I851" i="2"/>
  <c r="H851" i="2"/>
  <c r="I843" i="2"/>
  <c r="H843" i="2"/>
  <c r="I835" i="2"/>
  <c r="H835" i="2"/>
  <c r="I827" i="2"/>
  <c r="H827" i="2"/>
  <c r="I819" i="2"/>
  <c r="H819" i="2"/>
  <c r="I811" i="2"/>
  <c r="H811" i="2"/>
  <c r="I803" i="2"/>
  <c r="H803" i="2"/>
  <c r="I795" i="2"/>
  <c r="H795" i="2"/>
  <c r="I787" i="2"/>
  <c r="H787" i="2"/>
  <c r="I779" i="2"/>
  <c r="H779" i="2"/>
  <c r="I771" i="2"/>
  <c r="H771" i="2"/>
  <c r="I763" i="2"/>
  <c r="H763" i="2"/>
  <c r="I755" i="2"/>
  <c r="H755" i="2"/>
  <c r="I747" i="2"/>
  <c r="H747" i="2"/>
  <c r="I739" i="2"/>
  <c r="H739" i="2"/>
  <c r="I731" i="2"/>
  <c r="H731" i="2"/>
  <c r="I723" i="2"/>
  <c r="H723" i="2"/>
  <c r="I715" i="2"/>
  <c r="H715" i="2"/>
  <c r="I707" i="2"/>
  <c r="H707" i="2"/>
  <c r="I699" i="2"/>
  <c r="H699" i="2"/>
  <c r="I691" i="2"/>
  <c r="H691" i="2"/>
  <c r="I683" i="2"/>
  <c r="H683" i="2"/>
  <c r="I675" i="2"/>
  <c r="H675" i="2"/>
  <c r="I667" i="2"/>
  <c r="H667" i="2"/>
  <c r="I659" i="2"/>
  <c r="H659" i="2"/>
  <c r="I651" i="2"/>
  <c r="H651" i="2"/>
  <c r="I643" i="2"/>
  <c r="H643" i="2"/>
  <c r="I635" i="2"/>
  <c r="H635" i="2"/>
  <c r="I627" i="2"/>
  <c r="H627" i="2"/>
  <c r="I619" i="2"/>
  <c r="H619" i="2"/>
  <c r="I611" i="2"/>
  <c r="H611" i="2"/>
  <c r="I603" i="2"/>
  <c r="H603" i="2"/>
  <c r="I595" i="2"/>
  <c r="H595" i="2"/>
  <c r="I587" i="2"/>
  <c r="H587" i="2"/>
  <c r="I579" i="2"/>
  <c r="H579" i="2"/>
  <c r="I571" i="2"/>
  <c r="H571" i="2"/>
  <c r="I563" i="2"/>
  <c r="H563" i="2"/>
  <c r="I555" i="2"/>
  <c r="H555" i="2"/>
  <c r="I547" i="2"/>
  <c r="H547" i="2"/>
  <c r="I539" i="2"/>
  <c r="H539" i="2"/>
  <c r="I531" i="2"/>
  <c r="H531" i="2"/>
  <c r="I523" i="2"/>
  <c r="H523" i="2"/>
  <c r="I515" i="2"/>
  <c r="H515" i="2"/>
  <c r="I507" i="2"/>
  <c r="H507" i="2"/>
  <c r="I499" i="2"/>
  <c r="H499" i="2"/>
  <c r="I491" i="2"/>
  <c r="H491" i="2"/>
  <c r="I483" i="2"/>
  <c r="H483" i="2"/>
  <c r="I475" i="2"/>
  <c r="H475" i="2"/>
  <c r="I467" i="2"/>
  <c r="H467" i="2"/>
  <c r="I459" i="2"/>
  <c r="H459" i="2"/>
  <c r="I451" i="2"/>
  <c r="H451" i="2"/>
  <c r="I443" i="2"/>
  <c r="H443" i="2"/>
  <c r="I435" i="2"/>
  <c r="H435" i="2"/>
  <c r="I427" i="2"/>
  <c r="H427" i="2"/>
  <c r="I419" i="2"/>
  <c r="H419" i="2"/>
  <c r="I411" i="2"/>
  <c r="H411" i="2"/>
  <c r="I403" i="2"/>
  <c r="H403" i="2"/>
  <c r="I395" i="2"/>
  <c r="H395" i="2"/>
  <c r="I387" i="2"/>
  <c r="H387" i="2"/>
  <c r="I379" i="2"/>
  <c r="H379" i="2"/>
  <c r="I371" i="2"/>
  <c r="H371" i="2"/>
  <c r="I363" i="2"/>
  <c r="H363" i="2"/>
  <c r="I355" i="2"/>
  <c r="H355" i="2"/>
  <c r="I347" i="2"/>
  <c r="H347" i="2"/>
  <c r="I339" i="2"/>
  <c r="H339" i="2"/>
  <c r="I331" i="2"/>
  <c r="H331" i="2"/>
  <c r="I323" i="2"/>
  <c r="H323" i="2"/>
  <c r="I315" i="2"/>
  <c r="H315" i="2"/>
  <c r="I307" i="2"/>
  <c r="H307" i="2"/>
  <c r="I299" i="2"/>
  <c r="H299" i="2"/>
  <c r="I291" i="2"/>
  <c r="H291" i="2"/>
  <c r="I283" i="2"/>
  <c r="H283" i="2"/>
  <c r="I275" i="2"/>
  <c r="H275" i="2"/>
  <c r="I267" i="2"/>
  <c r="H267" i="2"/>
  <c r="I259" i="2"/>
  <c r="H259" i="2"/>
  <c r="I251" i="2"/>
  <c r="H251" i="2"/>
  <c r="I243" i="2"/>
  <c r="H243" i="2"/>
  <c r="I235" i="2"/>
  <c r="H235" i="2"/>
  <c r="I227" i="2"/>
  <c r="H227" i="2"/>
  <c r="I219" i="2"/>
  <c r="H219" i="2"/>
  <c r="I211" i="2"/>
  <c r="H211" i="2"/>
  <c r="I203" i="2"/>
  <c r="H203" i="2"/>
  <c r="I195" i="2"/>
  <c r="H195" i="2"/>
  <c r="I187" i="2"/>
  <c r="H187" i="2"/>
  <c r="I179" i="2"/>
  <c r="H179" i="2"/>
  <c r="I171" i="2"/>
  <c r="H171" i="2"/>
  <c r="I163" i="2"/>
  <c r="H163" i="2"/>
  <c r="I155" i="2"/>
  <c r="H155" i="2"/>
  <c r="I147" i="2"/>
  <c r="H147" i="2"/>
  <c r="I139" i="2"/>
  <c r="H139" i="2"/>
  <c r="I131" i="2"/>
  <c r="H131" i="2"/>
  <c r="I123" i="2"/>
  <c r="H123" i="2"/>
  <c r="I115" i="2"/>
  <c r="H115" i="2"/>
  <c r="I107" i="2"/>
  <c r="H107" i="2"/>
  <c r="I99" i="2"/>
  <c r="H99" i="2"/>
  <c r="I91" i="2"/>
  <c r="H91" i="2"/>
  <c r="I83" i="2"/>
  <c r="H83" i="2"/>
  <c r="I75" i="2"/>
  <c r="H75" i="2"/>
  <c r="I67" i="2"/>
  <c r="H67" i="2"/>
  <c r="I59" i="2"/>
  <c r="H59" i="2"/>
  <c r="I51" i="2"/>
  <c r="H51" i="2"/>
  <c r="I43" i="2"/>
  <c r="H43" i="2"/>
  <c r="I35" i="2"/>
  <c r="H35" i="2"/>
  <c r="I27" i="2"/>
  <c r="H27" i="2"/>
  <c r="I19" i="2"/>
  <c r="H19" i="2"/>
  <c r="H11" i="2"/>
  <c r="I11" i="2"/>
  <c r="I3" i="2"/>
  <c r="H3" i="2"/>
  <c r="I4490" i="2"/>
  <c r="H4490" i="2"/>
  <c r="I4482" i="2"/>
  <c r="H4482" i="2"/>
  <c r="I4474" i="2"/>
  <c r="H4474" i="2"/>
  <c r="I4466" i="2"/>
  <c r="H4466" i="2"/>
  <c r="I4458" i="2"/>
  <c r="H4458" i="2"/>
  <c r="I4450" i="2"/>
  <c r="H4450" i="2"/>
  <c r="I4442" i="2"/>
  <c r="H4442" i="2"/>
  <c r="I4434" i="2"/>
  <c r="H4434" i="2"/>
  <c r="I4426" i="2"/>
  <c r="H4426" i="2"/>
  <c r="I4418" i="2"/>
  <c r="H4418" i="2"/>
  <c r="I4410" i="2"/>
  <c r="H4410" i="2"/>
  <c r="I4402" i="2"/>
  <c r="H4402" i="2"/>
  <c r="I4394" i="2"/>
  <c r="H4394" i="2"/>
  <c r="I4386" i="2"/>
  <c r="H4386" i="2"/>
  <c r="I4378" i="2"/>
  <c r="H4378" i="2"/>
  <c r="I4370" i="2"/>
  <c r="H4370" i="2"/>
  <c r="I4362" i="2"/>
  <c r="H4362" i="2"/>
  <c r="I4354" i="2"/>
  <c r="H4354" i="2"/>
  <c r="I4346" i="2"/>
  <c r="H4346" i="2"/>
  <c r="I4338" i="2"/>
  <c r="H4338" i="2"/>
  <c r="I4330" i="2"/>
  <c r="H4330" i="2"/>
  <c r="I4322" i="2"/>
  <c r="H4322" i="2"/>
  <c r="I4314" i="2"/>
  <c r="H4314" i="2"/>
  <c r="I4306" i="2"/>
  <c r="H4306" i="2"/>
  <c r="I4298" i="2"/>
  <c r="H4298" i="2"/>
  <c r="I4290" i="2"/>
  <c r="H4290" i="2"/>
  <c r="I4282" i="2"/>
  <c r="H4282" i="2"/>
  <c r="I4274" i="2"/>
  <c r="H4274" i="2"/>
  <c r="I4266" i="2"/>
  <c r="H4266" i="2"/>
  <c r="I4258" i="2"/>
  <c r="H4258" i="2"/>
  <c r="I4250" i="2"/>
  <c r="H4250" i="2"/>
  <c r="I4242" i="2"/>
  <c r="H4242" i="2"/>
  <c r="I4234" i="2"/>
  <c r="H4234" i="2"/>
  <c r="I4226" i="2"/>
  <c r="H4226" i="2"/>
  <c r="I4218" i="2"/>
  <c r="H4218" i="2"/>
  <c r="I4210" i="2"/>
  <c r="H4210" i="2"/>
  <c r="I4202" i="2"/>
  <c r="H4202" i="2"/>
  <c r="I4194" i="2"/>
  <c r="H4194" i="2"/>
  <c r="I4186" i="2"/>
  <c r="H4186" i="2"/>
  <c r="I4178" i="2"/>
  <c r="H4178" i="2"/>
  <c r="I4170" i="2"/>
  <c r="H4170" i="2"/>
  <c r="I4162" i="2"/>
  <c r="H4162" i="2"/>
  <c r="I4154" i="2"/>
  <c r="H4154" i="2"/>
  <c r="I4146" i="2"/>
  <c r="H4146" i="2"/>
  <c r="I4138" i="2"/>
  <c r="H4138" i="2"/>
  <c r="I4130" i="2"/>
  <c r="H4130" i="2"/>
  <c r="I4122" i="2"/>
  <c r="H4122" i="2"/>
  <c r="I4114" i="2"/>
  <c r="H4114" i="2"/>
  <c r="I4106" i="2"/>
  <c r="H4106" i="2"/>
  <c r="I4098" i="2"/>
  <c r="H4098" i="2"/>
  <c r="I4090" i="2"/>
  <c r="H4090" i="2"/>
  <c r="I4082" i="2"/>
  <c r="H4082" i="2"/>
  <c r="I4074" i="2"/>
  <c r="H4074" i="2"/>
  <c r="I4066" i="2"/>
  <c r="H4066" i="2"/>
  <c r="I4058" i="2"/>
  <c r="H4058" i="2"/>
  <c r="I4050" i="2"/>
  <c r="H4050" i="2"/>
  <c r="I4042" i="2"/>
  <c r="H4042" i="2"/>
  <c r="I4034" i="2"/>
  <c r="H4034" i="2"/>
  <c r="I4026" i="2"/>
  <c r="H4026" i="2"/>
  <c r="I4018" i="2"/>
  <c r="H4018" i="2"/>
  <c r="I4010" i="2"/>
  <c r="H4010" i="2"/>
  <c r="I4002" i="2"/>
  <c r="H4002" i="2"/>
  <c r="I3994" i="2"/>
  <c r="H3994" i="2"/>
  <c r="I3986" i="2"/>
  <c r="H3986" i="2"/>
  <c r="I3978" i="2"/>
  <c r="H3978" i="2"/>
  <c r="I3970" i="2"/>
  <c r="H3970" i="2"/>
  <c r="I3962" i="2"/>
  <c r="H3962" i="2"/>
  <c r="I3954" i="2"/>
  <c r="H3954" i="2"/>
  <c r="I3946" i="2"/>
  <c r="H3946" i="2"/>
  <c r="I3938" i="2"/>
  <c r="H3938" i="2"/>
  <c r="I3930" i="2"/>
  <c r="H3930" i="2"/>
  <c r="I3922" i="2"/>
  <c r="H3922" i="2"/>
  <c r="I3914" i="2"/>
  <c r="H3914" i="2"/>
  <c r="I3906" i="2"/>
  <c r="H3906" i="2"/>
  <c r="I3898" i="2"/>
  <c r="H3898" i="2"/>
  <c r="I3890" i="2"/>
  <c r="H3890" i="2"/>
  <c r="I3882" i="2"/>
  <c r="H3882" i="2"/>
  <c r="I3874" i="2"/>
  <c r="H3874" i="2"/>
  <c r="I3866" i="2"/>
  <c r="H3866" i="2"/>
  <c r="I3858" i="2"/>
  <c r="H3858" i="2"/>
  <c r="I3850" i="2"/>
  <c r="H3850" i="2"/>
  <c r="I3842" i="2"/>
  <c r="H3842" i="2"/>
  <c r="I3834" i="2"/>
  <c r="H3834" i="2"/>
  <c r="I3826" i="2"/>
  <c r="H3826" i="2"/>
  <c r="I3818" i="2"/>
  <c r="H3818" i="2"/>
  <c r="I3810" i="2"/>
  <c r="H3810" i="2"/>
  <c r="I3802" i="2"/>
  <c r="H3802" i="2"/>
  <c r="I3794" i="2"/>
  <c r="H3794" i="2"/>
  <c r="I3786" i="2"/>
  <c r="H3786" i="2"/>
  <c r="I3778" i="2"/>
  <c r="H3778" i="2"/>
  <c r="I3770" i="2"/>
  <c r="H3770" i="2"/>
  <c r="I3762" i="2"/>
  <c r="H3762" i="2"/>
  <c r="I3754" i="2"/>
  <c r="H3754" i="2"/>
  <c r="I3746" i="2"/>
  <c r="H3746" i="2"/>
  <c r="I3738" i="2"/>
  <c r="H3738" i="2"/>
  <c r="I3730" i="2"/>
  <c r="H3730" i="2"/>
  <c r="I3722" i="2"/>
  <c r="H3722" i="2"/>
  <c r="I3714" i="2"/>
  <c r="H3714" i="2"/>
  <c r="I3706" i="2"/>
  <c r="H3706" i="2"/>
  <c r="I3698" i="2"/>
  <c r="H3698" i="2"/>
  <c r="I3690" i="2"/>
  <c r="H3690" i="2"/>
  <c r="I3682" i="2"/>
  <c r="H3682" i="2"/>
  <c r="I3674" i="2"/>
  <c r="H3674" i="2"/>
  <c r="I3666" i="2"/>
  <c r="H3666" i="2"/>
  <c r="I3658" i="2"/>
  <c r="H3658" i="2"/>
  <c r="I3650" i="2"/>
  <c r="H3650" i="2"/>
  <c r="I3642" i="2"/>
  <c r="H3642" i="2"/>
  <c r="I3634" i="2"/>
  <c r="H3634" i="2"/>
  <c r="I3626" i="2"/>
  <c r="H3626" i="2"/>
  <c r="I3618" i="2"/>
  <c r="H3618" i="2"/>
  <c r="I3610" i="2"/>
  <c r="H3610" i="2"/>
  <c r="I3602" i="2"/>
  <c r="H3602" i="2"/>
  <c r="I3594" i="2"/>
  <c r="H3594" i="2"/>
  <c r="I3586" i="2"/>
  <c r="H3586" i="2"/>
  <c r="I3578" i="2"/>
  <c r="H3578" i="2"/>
  <c r="I3570" i="2"/>
  <c r="H3570" i="2"/>
  <c r="I3562" i="2"/>
  <c r="H3562" i="2"/>
  <c r="I3554" i="2"/>
  <c r="H3554" i="2"/>
  <c r="I3546" i="2"/>
  <c r="H3546" i="2"/>
  <c r="I3538" i="2"/>
  <c r="H3538" i="2"/>
  <c r="I3530" i="2"/>
  <c r="H3530" i="2"/>
  <c r="I3522" i="2"/>
  <c r="H3522" i="2"/>
  <c r="I3514" i="2"/>
  <c r="H3514" i="2"/>
  <c r="I3506" i="2"/>
  <c r="H3506" i="2"/>
  <c r="I3498" i="2"/>
  <c r="H3498" i="2"/>
  <c r="I3490" i="2"/>
  <c r="H3490" i="2"/>
  <c r="I3482" i="2"/>
  <c r="H3482" i="2"/>
  <c r="I3474" i="2"/>
  <c r="H3474" i="2"/>
  <c r="I3466" i="2"/>
  <c r="H3466" i="2"/>
  <c r="I3458" i="2"/>
  <c r="H3458" i="2"/>
  <c r="I3450" i="2"/>
  <c r="H3450" i="2"/>
  <c r="I3442" i="2"/>
  <c r="H3442" i="2"/>
  <c r="I3434" i="2"/>
  <c r="H3434" i="2"/>
  <c r="I3426" i="2"/>
  <c r="H3426" i="2"/>
  <c r="I3418" i="2"/>
  <c r="H3418" i="2"/>
  <c r="I3410" i="2"/>
  <c r="H3410" i="2"/>
  <c r="I3402" i="2"/>
  <c r="H3402" i="2"/>
  <c r="I3394" i="2"/>
  <c r="H3394" i="2"/>
  <c r="I3386" i="2"/>
  <c r="H3386" i="2"/>
  <c r="I3378" i="2"/>
  <c r="H3378" i="2"/>
  <c r="I3370" i="2"/>
  <c r="H3370" i="2"/>
  <c r="I3362" i="2"/>
  <c r="H3362" i="2"/>
  <c r="I3354" i="2"/>
  <c r="H3354" i="2"/>
  <c r="I3346" i="2"/>
  <c r="H3346" i="2"/>
  <c r="I3338" i="2"/>
  <c r="H3338" i="2"/>
  <c r="I3330" i="2"/>
  <c r="H3330" i="2"/>
  <c r="I3322" i="2"/>
  <c r="H3322" i="2"/>
  <c r="I3314" i="2"/>
  <c r="H3314" i="2"/>
  <c r="I3306" i="2"/>
  <c r="H3306" i="2"/>
  <c r="I3298" i="2"/>
  <c r="H3298" i="2"/>
  <c r="I3290" i="2"/>
  <c r="H3290" i="2"/>
  <c r="I3282" i="2"/>
  <c r="H3282" i="2"/>
  <c r="I3274" i="2"/>
  <c r="H3274" i="2"/>
  <c r="I3266" i="2"/>
  <c r="H3266" i="2"/>
  <c r="I3258" i="2"/>
  <c r="H3258" i="2"/>
  <c r="I3250" i="2"/>
  <c r="H3250" i="2"/>
  <c r="I3242" i="2"/>
  <c r="H3242" i="2"/>
  <c r="I3234" i="2"/>
  <c r="H3234" i="2"/>
  <c r="I3226" i="2"/>
  <c r="H3226" i="2"/>
  <c r="I3218" i="2"/>
  <c r="H3218" i="2"/>
  <c r="I3210" i="2"/>
  <c r="H3210" i="2"/>
  <c r="I3202" i="2"/>
  <c r="H3202" i="2"/>
  <c r="I3194" i="2"/>
  <c r="H3194" i="2"/>
  <c r="I3186" i="2"/>
  <c r="H3186" i="2"/>
  <c r="I3178" i="2"/>
  <c r="H3178" i="2"/>
  <c r="I3170" i="2"/>
  <c r="H3170" i="2"/>
  <c r="I3162" i="2"/>
  <c r="H3162" i="2"/>
  <c r="I3154" i="2"/>
  <c r="H3154" i="2"/>
  <c r="I3146" i="2"/>
  <c r="H3146" i="2"/>
  <c r="I3138" i="2"/>
  <c r="H3138" i="2"/>
  <c r="I3130" i="2"/>
  <c r="H3130" i="2"/>
  <c r="I3122" i="2"/>
  <c r="H3122" i="2"/>
  <c r="I3114" i="2"/>
  <c r="H3114" i="2"/>
  <c r="I3106" i="2"/>
  <c r="H3106" i="2"/>
  <c r="I3098" i="2"/>
  <c r="H3098" i="2"/>
  <c r="I3090" i="2"/>
  <c r="H3090" i="2"/>
  <c r="I3082" i="2"/>
  <c r="H3082" i="2"/>
  <c r="I3074" i="2"/>
  <c r="H3074" i="2"/>
  <c r="I3066" i="2"/>
  <c r="H3066" i="2"/>
  <c r="I3058" i="2"/>
  <c r="H3058" i="2"/>
  <c r="I3050" i="2"/>
  <c r="H3050" i="2"/>
  <c r="I3042" i="2"/>
  <c r="H3042" i="2"/>
  <c r="I3034" i="2"/>
  <c r="H3034" i="2"/>
  <c r="I3026" i="2"/>
  <c r="H3026" i="2"/>
  <c r="I3018" i="2"/>
  <c r="H3018" i="2"/>
  <c r="I3010" i="2"/>
  <c r="H3010" i="2"/>
  <c r="I3002" i="2"/>
  <c r="H3002" i="2"/>
  <c r="I2994" i="2"/>
  <c r="H2994" i="2"/>
  <c r="I2986" i="2"/>
  <c r="H2986" i="2"/>
  <c r="I2978" i="2"/>
  <c r="H2978" i="2"/>
  <c r="I2970" i="2"/>
  <c r="H2970" i="2"/>
  <c r="I2962" i="2"/>
  <c r="H2962" i="2"/>
  <c r="I2954" i="2"/>
  <c r="H2954" i="2"/>
  <c r="I2946" i="2"/>
  <c r="H2946" i="2"/>
  <c r="I2938" i="2"/>
  <c r="H2938" i="2"/>
  <c r="I2930" i="2"/>
  <c r="H2930" i="2"/>
  <c r="I2922" i="2"/>
  <c r="H2922" i="2"/>
  <c r="I2914" i="2"/>
  <c r="H2914" i="2"/>
  <c r="I2906" i="2"/>
  <c r="H2906" i="2"/>
  <c r="I2898" i="2"/>
  <c r="H2898" i="2"/>
  <c r="I2890" i="2"/>
  <c r="H2890" i="2"/>
  <c r="I2882" i="2"/>
  <c r="H2882" i="2"/>
  <c r="I2874" i="2"/>
  <c r="H2874" i="2"/>
  <c r="I2866" i="2"/>
  <c r="H2866" i="2"/>
  <c r="I2858" i="2"/>
  <c r="H2858" i="2"/>
  <c r="I2850" i="2"/>
  <c r="H2850" i="2"/>
  <c r="I2842" i="2"/>
  <c r="H2842" i="2"/>
  <c r="I2834" i="2"/>
  <c r="H2834" i="2"/>
  <c r="I2826" i="2"/>
  <c r="H2826" i="2"/>
  <c r="I2818" i="2"/>
  <c r="H2818" i="2"/>
  <c r="I2810" i="2"/>
  <c r="H2810" i="2"/>
  <c r="I2802" i="2"/>
  <c r="H2802" i="2"/>
  <c r="I2794" i="2"/>
  <c r="H2794" i="2"/>
  <c r="I2786" i="2"/>
  <c r="H2786" i="2"/>
  <c r="I2778" i="2"/>
  <c r="H2778" i="2"/>
  <c r="I2770" i="2"/>
  <c r="H2770" i="2"/>
  <c r="I2762" i="2"/>
  <c r="H2762" i="2"/>
  <c r="I2754" i="2"/>
  <c r="H2754" i="2"/>
  <c r="I2746" i="2"/>
  <c r="H2746" i="2"/>
  <c r="I2738" i="2"/>
  <c r="H2738" i="2"/>
  <c r="I2730" i="2"/>
  <c r="H2730" i="2"/>
  <c r="I2722" i="2"/>
  <c r="H2722" i="2"/>
  <c r="I2714" i="2"/>
  <c r="H2714" i="2"/>
  <c r="I2706" i="2"/>
  <c r="H2706" i="2"/>
  <c r="I2698" i="2"/>
  <c r="H2698" i="2"/>
  <c r="I2690" i="2"/>
  <c r="H2690" i="2"/>
  <c r="I2682" i="2"/>
  <c r="H2682" i="2"/>
  <c r="I2674" i="2"/>
  <c r="H2674" i="2"/>
  <c r="I2666" i="2"/>
  <c r="H2666" i="2"/>
  <c r="I2658" i="2"/>
  <c r="H2658" i="2"/>
  <c r="I2650" i="2"/>
  <c r="H2650" i="2"/>
  <c r="I2642" i="2"/>
  <c r="H2642" i="2"/>
  <c r="I2634" i="2"/>
  <c r="H2634" i="2"/>
  <c r="I2626" i="2"/>
  <c r="H2626" i="2"/>
  <c r="I2618" i="2"/>
  <c r="H2618" i="2"/>
  <c r="I2610" i="2"/>
  <c r="H2610" i="2"/>
  <c r="I2602" i="2"/>
  <c r="H2602" i="2"/>
  <c r="I2594" i="2"/>
  <c r="H2594" i="2"/>
  <c r="I2586" i="2"/>
  <c r="H2586" i="2"/>
  <c r="I2578" i="2"/>
  <c r="H2578" i="2"/>
  <c r="I2570" i="2"/>
  <c r="H2570" i="2"/>
  <c r="I2562" i="2"/>
  <c r="H2562" i="2"/>
  <c r="I2554" i="2"/>
  <c r="H2554" i="2"/>
  <c r="I2546" i="2"/>
  <c r="H2546" i="2"/>
  <c r="I2538" i="2"/>
  <c r="H2538" i="2"/>
  <c r="I2530" i="2"/>
  <c r="H2530" i="2"/>
  <c r="I2522" i="2"/>
  <c r="H2522" i="2"/>
  <c r="I2514" i="2"/>
  <c r="H2514" i="2"/>
  <c r="I2506" i="2"/>
  <c r="H2506" i="2"/>
  <c r="I2498" i="2"/>
  <c r="H2498" i="2"/>
  <c r="I2490" i="2"/>
  <c r="H2490" i="2"/>
  <c r="I2482" i="2"/>
  <c r="H2482" i="2"/>
  <c r="I2474" i="2"/>
  <c r="H2474" i="2"/>
  <c r="I2466" i="2"/>
  <c r="H2466" i="2"/>
  <c r="I2458" i="2"/>
  <c r="H2458" i="2"/>
  <c r="I2450" i="2"/>
  <c r="H2450" i="2"/>
  <c r="I2442" i="2"/>
  <c r="H2442" i="2"/>
  <c r="I2434" i="2"/>
  <c r="H2434" i="2"/>
  <c r="I2426" i="2"/>
  <c r="H2426" i="2"/>
  <c r="I2418" i="2"/>
  <c r="H2418" i="2"/>
  <c r="I2410" i="2"/>
  <c r="H2410" i="2"/>
  <c r="I2402" i="2"/>
  <c r="H2402" i="2"/>
  <c r="I2394" i="2"/>
  <c r="H2394" i="2"/>
  <c r="I2386" i="2"/>
  <c r="H2386" i="2"/>
  <c r="I2378" i="2"/>
  <c r="H2378" i="2"/>
  <c r="I2370" i="2"/>
  <c r="H2370" i="2"/>
  <c r="I2362" i="2"/>
  <c r="H2362" i="2"/>
  <c r="I2354" i="2"/>
  <c r="H2354" i="2"/>
  <c r="I2346" i="2"/>
  <c r="H2346" i="2"/>
  <c r="I2338" i="2"/>
  <c r="H2338" i="2"/>
  <c r="I2330" i="2"/>
  <c r="H2330" i="2"/>
  <c r="I2322" i="2"/>
  <c r="H2322" i="2"/>
  <c r="I2314" i="2"/>
  <c r="H2314" i="2"/>
  <c r="I2306" i="2"/>
  <c r="H2306" i="2"/>
  <c r="I2298" i="2"/>
  <c r="H2298" i="2"/>
  <c r="I2290" i="2"/>
  <c r="H2290" i="2"/>
  <c r="I2282" i="2"/>
  <c r="H2282" i="2"/>
  <c r="I2274" i="2"/>
  <c r="H2274" i="2"/>
  <c r="I2266" i="2"/>
  <c r="H2266" i="2"/>
  <c r="I2258" i="2"/>
  <c r="H2258" i="2"/>
  <c r="I2250" i="2"/>
  <c r="H2250" i="2"/>
  <c r="I2242" i="2"/>
  <c r="H2242" i="2"/>
  <c r="I2234" i="2"/>
  <c r="H2234" i="2"/>
  <c r="I2226" i="2"/>
  <c r="H2226" i="2"/>
  <c r="I2218" i="2"/>
  <c r="H2218" i="2"/>
  <c r="I2210" i="2"/>
  <c r="H2210" i="2"/>
  <c r="I2202" i="2"/>
  <c r="H2202" i="2"/>
  <c r="I2194" i="2"/>
  <c r="H2194" i="2"/>
  <c r="I2186" i="2"/>
  <c r="H2186" i="2"/>
  <c r="I2178" i="2"/>
  <c r="H2178" i="2"/>
  <c r="I2170" i="2"/>
  <c r="H2170" i="2"/>
  <c r="I2162" i="2"/>
  <c r="H2162" i="2"/>
  <c r="I2154" i="2"/>
  <c r="H2154" i="2"/>
  <c r="I2146" i="2"/>
  <c r="H2146" i="2"/>
  <c r="I2138" i="2"/>
  <c r="H2138" i="2"/>
  <c r="I2130" i="2"/>
  <c r="H2130" i="2"/>
  <c r="I2122" i="2"/>
  <c r="H2122" i="2"/>
  <c r="I2114" i="2"/>
  <c r="H2114" i="2"/>
  <c r="I2106" i="2"/>
  <c r="H2106" i="2"/>
  <c r="I2098" i="2"/>
  <c r="H2098" i="2"/>
  <c r="I2090" i="2"/>
  <c r="H2090" i="2"/>
  <c r="I2082" i="2"/>
  <c r="H2082" i="2"/>
  <c r="I2074" i="2"/>
  <c r="H2074" i="2"/>
  <c r="I2066" i="2"/>
  <c r="H2066" i="2"/>
  <c r="I2058" i="2"/>
  <c r="H2058" i="2"/>
  <c r="I2050" i="2"/>
  <c r="H2050" i="2"/>
  <c r="I2042" i="2"/>
  <c r="H2042" i="2"/>
  <c r="I2034" i="2"/>
  <c r="H2034" i="2"/>
  <c r="I2026" i="2"/>
  <c r="H2026" i="2"/>
  <c r="I2018" i="2"/>
  <c r="H2018" i="2"/>
  <c r="I2010" i="2"/>
  <c r="H2010" i="2"/>
  <c r="I2002" i="2"/>
  <c r="H2002" i="2"/>
  <c r="I1994" i="2"/>
  <c r="H1994" i="2"/>
  <c r="I1986" i="2"/>
  <c r="H1986" i="2"/>
  <c r="I1978" i="2"/>
  <c r="H1978" i="2"/>
  <c r="I1970" i="2"/>
  <c r="H1970" i="2"/>
  <c r="I1962" i="2"/>
  <c r="H1962" i="2"/>
  <c r="I1954" i="2"/>
  <c r="H1954" i="2"/>
  <c r="I1946" i="2"/>
  <c r="H1946" i="2"/>
  <c r="I1938" i="2"/>
  <c r="H1938" i="2"/>
  <c r="I1930" i="2"/>
  <c r="H1930" i="2"/>
  <c r="I1922" i="2"/>
  <c r="H1922" i="2"/>
  <c r="I1914" i="2"/>
  <c r="H1914" i="2"/>
  <c r="I1906" i="2"/>
  <c r="H1906" i="2"/>
  <c r="I1898" i="2"/>
  <c r="H1898" i="2"/>
  <c r="I1890" i="2"/>
  <c r="H1890" i="2"/>
  <c r="I1882" i="2"/>
  <c r="H1882" i="2"/>
  <c r="I1874" i="2"/>
  <c r="H1874" i="2"/>
  <c r="I1866" i="2"/>
  <c r="H1866" i="2"/>
  <c r="I1858" i="2"/>
  <c r="H1858" i="2"/>
  <c r="I1850" i="2"/>
  <c r="H1850" i="2"/>
  <c r="I1842" i="2"/>
  <c r="H1842" i="2"/>
  <c r="I1834" i="2"/>
  <c r="H1834" i="2"/>
  <c r="I1826" i="2"/>
  <c r="H1826" i="2"/>
  <c r="I1818" i="2"/>
  <c r="H1818" i="2"/>
  <c r="I1810" i="2"/>
  <c r="H1810" i="2"/>
  <c r="I1802" i="2"/>
  <c r="H1802" i="2"/>
  <c r="I1794" i="2"/>
  <c r="H1794" i="2"/>
  <c r="I1786" i="2"/>
  <c r="H1786" i="2"/>
  <c r="I1778" i="2"/>
  <c r="H1778" i="2"/>
  <c r="I1770" i="2"/>
  <c r="H1770" i="2"/>
  <c r="I1762" i="2"/>
  <c r="H1762" i="2"/>
  <c r="I1754" i="2"/>
  <c r="H1754" i="2"/>
  <c r="I1746" i="2"/>
  <c r="H1746" i="2"/>
  <c r="I1738" i="2"/>
  <c r="H1738" i="2"/>
  <c r="I1730" i="2"/>
  <c r="H1730" i="2"/>
  <c r="I1722" i="2"/>
  <c r="H1722" i="2"/>
  <c r="I1714" i="2"/>
  <c r="H1714" i="2"/>
  <c r="I1706" i="2"/>
  <c r="H1706" i="2"/>
  <c r="I1698" i="2"/>
  <c r="H1698" i="2"/>
  <c r="I1690" i="2"/>
  <c r="H1690" i="2"/>
  <c r="I1682" i="2"/>
  <c r="H1682" i="2"/>
  <c r="I1674" i="2"/>
  <c r="H1674" i="2"/>
  <c r="I1666" i="2"/>
  <c r="H1666" i="2"/>
  <c r="I1658" i="2"/>
  <c r="H1658" i="2"/>
  <c r="I1650" i="2"/>
  <c r="H1650" i="2"/>
  <c r="I1642" i="2"/>
  <c r="H1642" i="2"/>
  <c r="I1634" i="2"/>
  <c r="H1634" i="2"/>
  <c r="I1626" i="2"/>
  <c r="H1626" i="2"/>
  <c r="I1618" i="2"/>
  <c r="H1618" i="2"/>
  <c r="I1610" i="2"/>
  <c r="H1610" i="2"/>
  <c r="I1602" i="2"/>
  <c r="H1602" i="2"/>
  <c r="I1594" i="2"/>
  <c r="H1594" i="2"/>
  <c r="I1586" i="2"/>
  <c r="H1586" i="2"/>
  <c r="I1578" i="2"/>
  <c r="H1578" i="2"/>
  <c r="I1570" i="2"/>
  <c r="H1570" i="2"/>
  <c r="I1562" i="2"/>
  <c r="H1562" i="2"/>
  <c r="I1554" i="2"/>
  <c r="H1554" i="2"/>
  <c r="I1546" i="2"/>
  <c r="H1546" i="2"/>
  <c r="I1538" i="2"/>
  <c r="H1538" i="2"/>
  <c r="I1530" i="2"/>
  <c r="H1530" i="2"/>
  <c r="I1522" i="2"/>
  <c r="H1522" i="2"/>
  <c r="I1514" i="2"/>
  <c r="H1514" i="2"/>
  <c r="I1506" i="2"/>
  <c r="H1506" i="2"/>
  <c r="I1498" i="2"/>
  <c r="H1498" i="2"/>
  <c r="I1490" i="2"/>
  <c r="H1490" i="2"/>
  <c r="I1482" i="2"/>
  <c r="H1482" i="2"/>
  <c r="I1474" i="2"/>
  <c r="H1474" i="2"/>
  <c r="I1466" i="2"/>
  <c r="H1466" i="2"/>
  <c r="I1458" i="2"/>
  <c r="H1458" i="2"/>
  <c r="I1450" i="2"/>
  <c r="H1450" i="2"/>
  <c r="I1442" i="2"/>
  <c r="H1442" i="2"/>
  <c r="I1434" i="2"/>
  <c r="H1434" i="2"/>
  <c r="I1426" i="2"/>
  <c r="H1426" i="2"/>
  <c r="I1418" i="2"/>
  <c r="H1418" i="2"/>
  <c r="I1410" i="2"/>
  <c r="H1410" i="2"/>
  <c r="I1402" i="2"/>
  <c r="H1402" i="2"/>
  <c r="I1394" i="2"/>
  <c r="H1394" i="2"/>
  <c r="I1386" i="2"/>
  <c r="H1386" i="2"/>
  <c r="I1378" i="2"/>
  <c r="H1378" i="2"/>
  <c r="I1370" i="2"/>
  <c r="H1370" i="2"/>
  <c r="I1362" i="2"/>
  <c r="H1362" i="2"/>
  <c r="I1354" i="2"/>
  <c r="H1354" i="2"/>
  <c r="I1346" i="2"/>
  <c r="H1346" i="2"/>
  <c r="I1338" i="2"/>
  <c r="H1338" i="2"/>
  <c r="I1330" i="2"/>
  <c r="H1330" i="2"/>
  <c r="I1322" i="2"/>
  <c r="H1322" i="2"/>
  <c r="I1314" i="2"/>
  <c r="H1314" i="2"/>
  <c r="I1306" i="2"/>
  <c r="H1306" i="2"/>
  <c r="I1298" i="2"/>
  <c r="H1298" i="2"/>
  <c r="I1290" i="2"/>
  <c r="H1290" i="2"/>
  <c r="I1282" i="2"/>
  <c r="H1282" i="2"/>
  <c r="I1274" i="2"/>
  <c r="H1274" i="2"/>
  <c r="I1266" i="2"/>
  <c r="H1266" i="2"/>
  <c r="I1258" i="2"/>
  <c r="H1258" i="2"/>
  <c r="I1250" i="2"/>
  <c r="H1250" i="2"/>
  <c r="I1242" i="2"/>
  <c r="H1242" i="2"/>
  <c r="I1234" i="2"/>
  <c r="H1234" i="2"/>
  <c r="I1226" i="2"/>
  <c r="H1226" i="2"/>
  <c r="I1218" i="2"/>
  <c r="H1218" i="2"/>
  <c r="I1210" i="2"/>
  <c r="H1210" i="2"/>
  <c r="I1202" i="2"/>
  <c r="H1202" i="2"/>
  <c r="I1194" i="2"/>
  <c r="H1194" i="2"/>
  <c r="I1186" i="2"/>
  <c r="H1186" i="2"/>
  <c r="I1178" i="2"/>
  <c r="H1178" i="2"/>
  <c r="I1170" i="2"/>
  <c r="H1170" i="2"/>
  <c r="I1162" i="2"/>
  <c r="H1162" i="2"/>
  <c r="I1154" i="2"/>
  <c r="H1154" i="2"/>
  <c r="I1146" i="2"/>
  <c r="H1146" i="2"/>
  <c r="I1138" i="2"/>
  <c r="H1138" i="2"/>
  <c r="I1130" i="2"/>
  <c r="H1130" i="2"/>
  <c r="I1122" i="2"/>
  <c r="H1122" i="2"/>
  <c r="I1114" i="2"/>
  <c r="H1114" i="2"/>
  <c r="I1106" i="2"/>
  <c r="H1106" i="2"/>
  <c r="I1098" i="2"/>
  <c r="H1098" i="2"/>
  <c r="I1090" i="2"/>
  <c r="H1090" i="2"/>
  <c r="I1082" i="2"/>
  <c r="H1082" i="2"/>
  <c r="I1074" i="2"/>
  <c r="H1074" i="2"/>
  <c r="I1066" i="2"/>
  <c r="H1066" i="2"/>
  <c r="I1058" i="2"/>
  <c r="H1058" i="2"/>
  <c r="I1050" i="2"/>
  <c r="H1050" i="2"/>
  <c r="I1042" i="2"/>
  <c r="H1042" i="2"/>
  <c r="I1034" i="2"/>
  <c r="H1034" i="2"/>
  <c r="I1026" i="2"/>
  <c r="H1026" i="2"/>
  <c r="I1018" i="2"/>
  <c r="H1018" i="2"/>
  <c r="I1010" i="2"/>
  <c r="H1010" i="2"/>
  <c r="I1002" i="2"/>
  <c r="H1002" i="2"/>
  <c r="I994" i="2"/>
  <c r="H994" i="2"/>
  <c r="I986" i="2"/>
  <c r="H986" i="2"/>
  <c r="I978" i="2"/>
  <c r="H978" i="2"/>
  <c r="I970" i="2"/>
  <c r="H970" i="2"/>
  <c r="I962" i="2"/>
  <c r="H962" i="2"/>
  <c r="I954" i="2"/>
  <c r="H954" i="2"/>
  <c r="I946" i="2"/>
  <c r="H946" i="2"/>
  <c r="I938" i="2"/>
  <c r="H938" i="2"/>
  <c r="I930" i="2"/>
  <c r="H930" i="2"/>
  <c r="I922" i="2"/>
  <c r="H922" i="2"/>
  <c r="I914" i="2"/>
  <c r="H914" i="2"/>
  <c r="I906" i="2"/>
  <c r="H906" i="2"/>
  <c r="I898" i="2"/>
  <c r="H898" i="2"/>
  <c r="I890" i="2"/>
  <c r="H890" i="2"/>
  <c r="I882" i="2"/>
  <c r="H882" i="2"/>
  <c r="I874" i="2"/>
  <c r="H874" i="2"/>
  <c r="I866" i="2"/>
  <c r="H866" i="2"/>
  <c r="I858" i="2"/>
  <c r="H858" i="2"/>
  <c r="I850" i="2"/>
  <c r="H850" i="2"/>
  <c r="I842" i="2"/>
  <c r="H842" i="2"/>
  <c r="I834" i="2"/>
  <c r="H834" i="2"/>
  <c r="I826" i="2"/>
  <c r="H826" i="2"/>
  <c r="I818" i="2"/>
  <c r="H818" i="2"/>
  <c r="I810" i="2"/>
  <c r="H810" i="2"/>
  <c r="I802" i="2"/>
  <c r="H802" i="2"/>
  <c r="I794" i="2"/>
  <c r="H794" i="2"/>
  <c r="I786" i="2"/>
  <c r="H786" i="2"/>
  <c r="I778" i="2"/>
  <c r="H778" i="2"/>
  <c r="I770" i="2"/>
  <c r="H770" i="2"/>
  <c r="I762" i="2"/>
  <c r="H762" i="2"/>
  <c r="I754" i="2"/>
  <c r="H754" i="2"/>
  <c r="I746" i="2"/>
  <c r="H746" i="2"/>
  <c r="I738" i="2"/>
  <c r="H738" i="2"/>
  <c r="I730" i="2"/>
  <c r="H730" i="2"/>
  <c r="I722" i="2"/>
  <c r="H722" i="2"/>
  <c r="I714" i="2"/>
  <c r="H714" i="2"/>
  <c r="I706" i="2"/>
  <c r="H706" i="2"/>
  <c r="I698" i="2"/>
  <c r="H698" i="2"/>
  <c r="I690" i="2"/>
  <c r="H690" i="2"/>
  <c r="I682" i="2"/>
  <c r="H682" i="2"/>
  <c r="I674" i="2"/>
  <c r="H674" i="2"/>
  <c r="I666" i="2"/>
  <c r="H666" i="2"/>
  <c r="I658" i="2"/>
  <c r="H658" i="2"/>
  <c r="I650" i="2"/>
  <c r="H650" i="2"/>
  <c r="I642" i="2"/>
  <c r="H642" i="2"/>
  <c r="I634" i="2"/>
  <c r="H634" i="2"/>
  <c r="I626" i="2"/>
  <c r="H626" i="2"/>
  <c r="I618" i="2"/>
  <c r="H618" i="2"/>
  <c r="I610" i="2"/>
  <c r="H610" i="2"/>
  <c r="I602" i="2"/>
  <c r="H602" i="2"/>
  <c r="I594" i="2"/>
  <c r="H594" i="2"/>
  <c r="I586" i="2"/>
  <c r="H586" i="2"/>
  <c r="I578" i="2"/>
  <c r="H578" i="2"/>
  <c r="I570" i="2"/>
  <c r="H570" i="2"/>
  <c r="I562" i="2"/>
  <c r="H562" i="2"/>
  <c r="I554" i="2"/>
  <c r="H554" i="2"/>
  <c r="I546" i="2"/>
  <c r="H546" i="2"/>
  <c r="I538" i="2"/>
  <c r="H538" i="2"/>
  <c r="I530" i="2"/>
  <c r="H530" i="2"/>
  <c r="I522" i="2"/>
  <c r="H522" i="2"/>
  <c r="I514" i="2"/>
  <c r="H514" i="2"/>
  <c r="I506" i="2"/>
  <c r="H506" i="2"/>
  <c r="I498" i="2"/>
  <c r="H498" i="2"/>
  <c r="I490" i="2"/>
  <c r="H490" i="2"/>
  <c r="I482" i="2"/>
  <c r="H482" i="2"/>
  <c r="I474" i="2"/>
  <c r="H474" i="2"/>
  <c r="I466" i="2"/>
  <c r="H466" i="2"/>
  <c r="I458" i="2"/>
  <c r="H458" i="2"/>
  <c r="I450" i="2"/>
  <c r="H450" i="2"/>
  <c r="I442" i="2"/>
  <c r="H442" i="2"/>
  <c r="I434" i="2"/>
  <c r="H434" i="2"/>
  <c r="I426" i="2"/>
  <c r="H426" i="2"/>
  <c r="I418" i="2"/>
  <c r="H418" i="2"/>
  <c r="I410" i="2"/>
  <c r="H410" i="2"/>
  <c r="I402" i="2"/>
  <c r="H402" i="2"/>
  <c r="I394" i="2"/>
  <c r="H394" i="2"/>
  <c r="I386" i="2"/>
  <c r="H386" i="2"/>
  <c r="I378" i="2"/>
  <c r="H378" i="2"/>
  <c r="I370" i="2"/>
  <c r="H370" i="2"/>
  <c r="I362" i="2"/>
  <c r="H362" i="2"/>
  <c r="I354" i="2"/>
  <c r="H354" i="2"/>
  <c r="I346" i="2"/>
  <c r="H346" i="2"/>
  <c r="I338" i="2"/>
  <c r="H338" i="2"/>
  <c r="I330" i="2"/>
  <c r="H330" i="2"/>
  <c r="I322" i="2"/>
  <c r="H322" i="2"/>
  <c r="I314" i="2"/>
  <c r="H314" i="2"/>
  <c r="I306" i="2"/>
  <c r="H306" i="2"/>
  <c r="I298" i="2"/>
  <c r="H298" i="2"/>
  <c r="I290" i="2"/>
  <c r="H290" i="2"/>
  <c r="I282" i="2"/>
  <c r="H282" i="2"/>
  <c r="I274" i="2"/>
  <c r="H274" i="2"/>
  <c r="I266" i="2"/>
  <c r="H266" i="2"/>
  <c r="I258" i="2"/>
  <c r="H258" i="2"/>
  <c r="I250" i="2"/>
  <c r="H250" i="2"/>
  <c r="I242" i="2"/>
  <c r="H242" i="2"/>
  <c r="I234" i="2"/>
  <c r="H234" i="2"/>
  <c r="I226" i="2"/>
  <c r="H226" i="2"/>
  <c r="I218" i="2"/>
  <c r="H218" i="2"/>
  <c r="I210" i="2"/>
  <c r="H210" i="2"/>
  <c r="I202" i="2"/>
  <c r="H202" i="2"/>
  <c r="I194" i="2"/>
  <c r="H194" i="2"/>
  <c r="I186" i="2"/>
  <c r="H186" i="2"/>
  <c r="I178" i="2"/>
  <c r="H178" i="2"/>
  <c r="I170" i="2"/>
  <c r="H170" i="2"/>
  <c r="I162" i="2"/>
  <c r="H162" i="2"/>
  <c r="I154" i="2"/>
  <c r="H154" i="2"/>
  <c r="I146" i="2"/>
  <c r="H146" i="2"/>
  <c r="I138" i="2"/>
  <c r="H138" i="2"/>
  <c r="I130" i="2"/>
  <c r="H130" i="2"/>
  <c r="I122" i="2"/>
  <c r="H122" i="2"/>
  <c r="I114" i="2"/>
  <c r="H114" i="2"/>
  <c r="I106" i="2"/>
  <c r="H106" i="2"/>
  <c r="I98" i="2"/>
  <c r="H98" i="2"/>
  <c r="I90" i="2"/>
  <c r="H90" i="2"/>
  <c r="I82" i="2"/>
  <c r="H82" i="2"/>
  <c r="I74" i="2"/>
  <c r="H74" i="2"/>
  <c r="I66" i="2"/>
  <c r="H66" i="2"/>
  <c r="I58" i="2"/>
  <c r="H58" i="2"/>
  <c r="I50" i="2"/>
  <c r="H50" i="2"/>
  <c r="I42" i="2"/>
  <c r="H42" i="2"/>
  <c r="I34" i="2"/>
  <c r="H34" i="2"/>
  <c r="I26" i="2"/>
  <c r="H26" i="2"/>
  <c r="I18" i="2"/>
  <c r="H18" i="2"/>
  <c r="I10" i="2"/>
  <c r="H10" i="2"/>
  <c r="I2" i="2"/>
  <c r="H2" i="2"/>
  <c r="K9" i="2"/>
  <c r="J9" i="2"/>
  <c r="K2040" i="2"/>
  <c r="J2040" i="2"/>
  <c r="K4473" i="2"/>
  <c r="J4473" i="2"/>
  <c r="K4425" i="2"/>
  <c r="J4425" i="2"/>
  <c r="K4377" i="2"/>
  <c r="J4377" i="2"/>
  <c r="J4345" i="2"/>
  <c r="K4345" i="2"/>
  <c r="K4289" i="2"/>
  <c r="J4289" i="2"/>
  <c r="K4241" i="2"/>
  <c r="J4241" i="2"/>
  <c r="K4185" i="2"/>
  <c r="J4185" i="2"/>
  <c r="K4137" i="2"/>
  <c r="J4137" i="2"/>
  <c r="K4097" i="2"/>
  <c r="J4097" i="2"/>
  <c r="K4033" i="2"/>
  <c r="J4033" i="2"/>
  <c r="K3961" i="2"/>
  <c r="J3961" i="2"/>
  <c r="K3921" i="2"/>
  <c r="J3921" i="2"/>
  <c r="K3881" i="2"/>
  <c r="J3881" i="2"/>
  <c r="K3817" i="2"/>
  <c r="J3817" i="2"/>
  <c r="K3769" i="2"/>
  <c r="J3769" i="2"/>
  <c r="K3713" i="2"/>
  <c r="J3713" i="2"/>
  <c r="K3673" i="2"/>
  <c r="J3673" i="2"/>
  <c r="K3617" i="2"/>
  <c r="J3617" i="2"/>
  <c r="K3569" i="2"/>
  <c r="J3569" i="2"/>
  <c r="K3505" i="2"/>
  <c r="J3505" i="2"/>
  <c r="K3465" i="2"/>
  <c r="J3465" i="2"/>
  <c r="K3409" i="2"/>
  <c r="J3409" i="2"/>
  <c r="K3361" i="2"/>
  <c r="J3361" i="2"/>
  <c r="K3297" i="2"/>
  <c r="J3297" i="2"/>
  <c r="K3257" i="2"/>
  <c r="J3257" i="2"/>
  <c r="K3209" i="2"/>
  <c r="J3209" i="2"/>
  <c r="K3161" i="2"/>
  <c r="J3161" i="2"/>
  <c r="K3113" i="2"/>
  <c r="J3113" i="2"/>
  <c r="K3081" i="2"/>
  <c r="J3081" i="2"/>
  <c r="K3033" i="2"/>
  <c r="J3033" i="2"/>
  <c r="K2969" i="2"/>
  <c r="J2969" i="2"/>
  <c r="K2929" i="2"/>
  <c r="J2929" i="2"/>
  <c r="K2889" i="2"/>
  <c r="J2889" i="2"/>
  <c r="K2833" i="2"/>
  <c r="J2833" i="2"/>
  <c r="K2777" i="2"/>
  <c r="J2777" i="2"/>
  <c r="K2721" i="2"/>
  <c r="J2721" i="2"/>
  <c r="K2681" i="2"/>
  <c r="J2681" i="2"/>
  <c r="K2625" i="2"/>
  <c r="J2625" i="2"/>
  <c r="K2577" i="2"/>
  <c r="J2577" i="2"/>
  <c r="K2529" i="2"/>
  <c r="J2529" i="2"/>
  <c r="K2457" i="2"/>
  <c r="J2457" i="2"/>
  <c r="K2425" i="2"/>
  <c r="J2425" i="2"/>
  <c r="K2369" i="2"/>
  <c r="J2369" i="2"/>
  <c r="K2337" i="2"/>
  <c r="J2337" i="2"/>
  <c r="K2289" i="2"/>
  <c r="J2289" i="2"/>
  <c r="K2241" i="2"/>
  <c r="J2241" i="2"/>
  <c r="K2209" i="2"/>
  <c r="J2209" i="2"/>
  <c r="K2177" i="2"/>
  <c r="J2177" i="2"/>
  <c r="K2129" i="2"/>
  <c r="J2129" i="2"/>
  <c r="K2073" i="2"/>
  <c r="J2073" i="2"/>
  <c r="K2017" i="2"/>
  <c r="J2017" i="2"/>
  <c r="K1961" i="2"/>
  <c r="J1961" i="2"/>
  <c r="K1905" i="2"/>
  <c r="J1905" i="2"/>
  <c r="K1865" i="2"/>
  <c r="J1865" i="2"/>
  <c r="K1825" i="2"/>
  <c r="J1825" i="2"/>
  <c r="K1753" i="2"/>
  <c r="J1753" i="2"/>
  <c r="K1713" i="2"/>
  <c r="J1713" i="2"/>
  <c r="K1649" i="2"/>
  <c r="J1649" i="2"/>
  <c r="K1609" i="2"/>
  <c r="J1609" i="2"/>
  <c r="K1545" i="2"/>
  <c r="J1545" i="2"/>
  <c r="K1497" i="2"/>
  <c r="J1497" i="2"/>
  <c r="K1441" i="2"/>
  <c r="J1441" i="2"/>
  <c r="K1393" i="2"/>
  <c r="J1393" i="2"/>
  <c r="K1337" i="2"/>
  <c r="J1337" i="2"/>
  <c r="K1289" i="2"/>
  <c r="J1289" i="2"/>
  <c r="K1241" i="2"/>
  <c r="J1241" i="2"/>
  <c r="K1185" i="2"/>
  <c r="J1185" i="2"/>
  <c r="K1145" i="2"/>
  <c r="J1145" i="2"/>
  <c r="K1097" i="2"/>
  <c r="J1097" i="2"/>
  <c r="K1041" i="2"/>
  <c r="J1041" i="2"/>
  <c r="K985" i="2"/>
  <c r="J985" i="2"/>
  <c r="K929" i="2"/>
  <c r="J929" i="2"/>
  <c r="K889" i="2"/>
  <c r="J889" i="2"/>
  <c r="K817" i="2"/>
  <c r="J817" i="2"/>
  <c r="K777" i="2"/>
  <c r="J777" i="2"/>
  <c r="K713" i="2"/>
  <c r="J713" i="2"/>
  <c r="K665" i="2"/>
  <c r="J665" i="2"/>
  <c r="K601" i="2"/>
  <c r="J601" i="2"/>
  <c r="K561" i="2"/>
  <c r="J561" i="2"/>
  <c r="K489" i="2"/>
  <c r="J489" i="2"/>
  <c r="K433" i="2"/>
  <c r="J433" i="2"/>
  <c r="K385" i="2"/>
  <c r="J385" i="2"/>
  <c r="K329" i="2"/>
  <c r="J329" i="2"/>
  <c r="K281" i="2"/>
  <c r="J281" i="2"/>
  <c r="K225" i="2"/>
  <c r="J225" i="2"/>
  <c r="K169" i="2"/>
  <c r="J169" i="2"/>
  <c r="K49" i="2"/>
  <c r="J49" i="2"/>
  <c r="K4488" i="2"/>
  <c r="J4488" i="2"/>
  <c r="K4424" i="2"/>
  <c r="J4424" i="2"/>
  <c r="K4368" i="2"/>
  <c r="J4368" i="2"/>
  <c r="K4320" i="2"/>
  <c r="J4320" i="2"/>
  <c r="K4280" i="2"/>
  <c r="J4280" i="2"/>
  <c r="K4224" i="2"/>
  <c r="J4224" i="2"/>
  <c r="K4176" i="2"/>
  <c r="J4176" i="2"/>
  <c r="K4112" i="2"/>
  <c r="J4112" i="2"/>
  <c r="K4064" i="2"/>
  <c r="J4064" i="2"/>
  <c r="K4024" i="2"/>
  <c r="J4024" i="2"/>
  <c r="K3968" i="2"/>
  <c r="J3968" i="2"/>
  <c r="K3928" i="2"/>
  <c r="J3928" i="2"/>
  <c r="K3872" i="2"/>
  <c r="J3872" i="2"/>
  <c r="K3824" i="2"/>
  <c r="J3824" i="2"/>
  <c r="K3776" i="2"/>
  <c r="J3776" i="2"/>
  <c r="K3744" i="2"/>
  <c r="J3744" i="2"/>
  <c r="K3696" i="2"/>
  <c r="J3696" i="2"/>
  <c r="K3656" i="2"/>
  <c r="J3656" i="2"/>
  <c r="K3624" i="2"/>
  <c r="J3624" i="2"/>
  <c r="K3600" i="2"/>
  <c r="J3600" i="2"/>
  <c r="K3568" i="2"/>
  <c r="J3568" i="2"/>
  <c r="K3552" i="2"/>
  <c r="J3552" i="2"/>
  <c r="K3528" i="2"/>
  <c r="J3528" i="2"/>
  <c r="K3504" i="2"/>
  <c r="J3504" i="2"/>
  <c r="K3488" i="2"/>
  <c r="J3488" i="2"/>
  <c r="K3464" i="2"/>
  <c r="J3464" i="2"/>
  <c r="K3448" i="2"/>
  <c r="J3448" i="2"/>
  <c r="K3432" i="2"/>
  <c r="J3432" i="2"/>
  <c r="K3408" i="2"/>
  <c r="J3408" i="2"/>
  <c r="K3392" i="2"/>
  <c r="J3392" i="2"/>
  <c r="K3368" i="2"/>
  <c r="J3368" i="2"/>
  <c r="K3352" i="2"/>
  <c r="J3352" i="2"/>
  <c r="K3328" i="2"/>
  <c r="J3328" i="2"/>
  <c r="K3312" i="2"/>
  <c r="J3312" i="2"/>
  <c r="K3288" i="2"/>
  <c r="J3288" i="2"/>
  <c r="K3272" i="2"/>
  <c r="J3272" i="2"/>
  <c r="K3256" i="2"/>
  <c r="J3256" i="2"/>
  <c r="K3240" i="2"/>
  <c r="J3240" i="2"/>
  <c r="K3224" i="2"/>
  <c r="J3224" i="2"/>
  <c r="K3200" i="2"/>
  <c r="J3200" i="2"/>
  <c r="K3184" i="2"/>
  <c r="J3184" i="2"/>
  <c r="K3152" i="2"/>
  <c r="J3152" i="2"/>
  <c r="K3120" i="2"/>
  <c r="J3120" i="2"/>
  <c r="K3088" i="2"/>
  <c r="J3088" i="2"/>
  <c r="K3056" i="2"/>
  <c r="J3056" i="2"/>
  <c r="K3032" i="2"/>
  <c r="J3032" i="2"/>
  <c r="K3000" i="2"/>
  <c r="J3000" i="2"/>
  <c r="K2968" i="2"/>
  <c r="J2968" i="2"/>
  <c r="K2944" i="2"/>
  <c r="J2944" i="2"/>
  <c r="K2912" i="2"/>
  <c r="J2912" i="2"/>
  <c r="K2880" i="2"/>
  <c r="J2880" i="2"/>
  <c r="K2856" i="2"/>
  <c r="J2856" i="2"/>
  <c r="K2824" i="2"/>
  <c r="J2824" i="2"/>
  <c r="K2800" i="2"/>
  <c r="J2800" i="2"/>
  <c r="K2776" i="2"/>
  <c r="J2776" i="2"/>
  <c r="K2760" i="2"/>
  <c r="J2760" i="2"/>
  <c r="K2720" i="2"/>
  <c r="J2720" i="2"/>
  <c r="K2712" i="2"/>
  <c r="J2712" i="2"/>
  <c r="K2704" i="2"/>
  <c r="J2704" i="2"/>
  <c r="K2696" i="2"/>
  <c r="J2696" i="2"/>
  <c r="K2688" i="2"/>
  <c r="J2688" i="2"/>
  <c r="K2680" i="2"/>
  <c r="J2680" i="2"/>
  <c r="K2672" i="2"/>
  <c r="J2672" i="2"/>
  <c r="K2664" i="2"/>
  <c r="J2664" i="2"/>
  <c r="K2656" i="2"/>
  <c r="J2656" i="2"/>
  <c r="K2648" i="2"/>
  <c r="J2648" i="2"/>
  <c r="K2640" i="2"/>
  <c r="J2640" i="2"/>
  <c r="K2632" i="2"/>
  <c r="J2632" i="2"/>
  <c r="K2624" i="2"/>
  <c r="J2624" i="2"/>
  <c r="K2616" i="2"/>
  <c r="J2616" i="2"/>
  <c r="K2608" i="2"/>
  <c r="J2608" i="2"/>
  <c r="K2600" i="2"/>
  <c r="J2600" i="2"/>
  <c r="K2592" i="2"/>
  <c r="J2592" i="2"/>
  <c r="K2584" i="2"/>
  <c r="J2584" i="2"/>
  <c r="K2576" i="2"/>
  <c r="J2576" i="2"/>
  <c r="K2568" i="2"/>
  <c r="J2568" i="2"/>
  <c r="K2560" i="2"/>
  <c r="J2560" i="2"/>
  <c r="K2552" i="2"/>
  <c r="J2552" i="2"/>
  <c r="K2544" i="2"/>
  <c r="J2544" i="2"/>
  <c r="K2536" i="2"/>
  <c r="J2536" i="2"/>
  <c r="K2528" i="2"/>
  <c r="J2528" i="2"/>
  <c r="K2520" i="2"/>
  <c r="J2520" i="2"/>
  <c r="K2512" i="2"/>
  <c r="J2512" i="2"/>
  <c r="K2504" i="2"/>
  <c r="J2504" i="2"/>
  <c r="K2496" i="2"/>
  <c r="J2496" i="2"/>
  <c r="K2488" i="2"/>
  <c r="J2488" i="2"/>
  <c r="K2480" i="2"/>
  <c r="J2480" i="2"/>
  <c r="K2472" i="2"/>
  <c r="J2472" i="2"/>
  <c r="K2464" i="2"/>
  <c r="J2464" i="2"/>
  <c r="K2456" i="2"/>
  <c r="J2456" i="2"/>
  <c r="K2448" i="2"/>
  <c r="J2448" i="2"/>
  <c r="K2440" i="2"/>
  <c r="J2440" i="2"/>
  <c r="K2432" i="2"/>
  <c r="J2432" i="2"/>
  <c r="K2424" i="2"/>
  <c r="J2424" i="2"/>
  <c r="K2416" i="2"/>
  <c r="J2416" i="2"/>
  <c r="K2408" i="2"/>
  <c r="J2408" i="2"/>
  <c r="K2400" i="2"/>
  <c r="J2400" i="2"/>
  <c r="K2376" i="2"/>
  <c r="J2376" i="2"/>
  <c r="K2368" i="2"/>
  <c r="J2368" i="2"/>
  <c r="K2360" i="2"/>
  <c r="J2360" i="2"/>
  <c r="K2352" i="2"/>
  <c r="J2352" i="2"/>
  <c r="K2344" i="2"/>
  <c r="J2344" i="2"/>
  <c r="K2336" i="2"/>
  <c r="J2336" i="2"/>
  <c r="K2328" i="2"/>
  <c r="J2328" i="2"/>
  <c r="K2320" i="2"/>
  <c r="J2320" i="2"/>
  <c r="K2312" i="2"/>
  <c r="J2312" i="2"/>
  <c r="K2304" i="2"/>
  <c r="J2304" i="2"/>
  <c r="K2296" i="2"/>
  <c r="J2296" i="2"/>
  <c r="K2288" i="2"/>
  <c r="J2288" i="2"/>
  <c r="K2280" i="2"/>
  <c r="J2280" i="2"/>
  <c r="K2272" i="2"/>
  <c r="J2272" i="2"/>
  <c r="K2264" i="2"/>
  <c r="J2264" i="2"/>
  <c r="K2256" i="2"/>
  <c r="J2256" i="2"/>
  <c r="K2248" i="2"/>
  <c r="J2248" i="2"/>
  <c r="K2240" i="2"/>
  <c r="J2240" i="2"/>
  <c r="K2232" i="2"/>
  <c r="J2232" i="2"/>
  <c r="K2224" i="2"/>
  <c r="J2224" i="2"/>
  <c r="K2216" i="2"/>
  <c r="J2216" i="2"/>
  <c r="K2208" i="2"/>
  <c r="J2208" i="2"/>
  <c r="K2200" i="2"/>
  <c r="J2200" i="2"/>
  <c r="K2192" i="2"/>
  <c r="J2192" i="2"/>
  <c r="K2184" i="2"/>
  <c r="J2184" i="2"/>
  <c r="K2176" i="2"/>
  <c r="J2176" i="2"/>
  <c r="K2168" i="2"/>
  <c r="J2168" i="2"/>
  <c r="K2160" i="2"/>
  <c r="J2160" i="2"/>
  <c r="K2152" i="2"/>
  <c r="J2152" i="2"/>
  <c r="K2144" i="2"/>
  <c r="J2144" i="2"/>
  <c r="K2136" i="2"/>
  <c r="J2136" i="2"/>
  <c r="K2128" i="2"/>
  <c r="J2128" i="2"/>
  <c r="K2120" i="2"/>
  <c r="J2120" i="2"/>
  <c r="K2112" i="2"/>
  <c r="J2112" i="2"/>
  <c r="K2104" i="2"/>
  <c r="J2104" i="2"/>
  <c r="K2096" i="2"/>
  <c r="J2096" i="2"/>
  <c r="K2088" i="2"/>
  <c r="J2088" i="2"/>
  <c r="K2080" i="2"/>
  <c r="J2080" i="2"/>
  <c r="K2072" i="2"/>
  <c r="J2072" i="2"/>
  <c r="K2064" i="2"/>
  <c r="J2064" i="2"/>
  <c r="K2056" i="2"/>
  <c r="J2056" i="2"/>
  <c r="K2048" i="2"/>
  <c r="J2048" i="2"/>
  <c r="K4017" i="2"/>
  <c r="J4017" i="2"/>
  <c r="K3176" i="2"/>
  <c r="J3176" i="2"/>
  <c r="K3160" i="2"/>
  <c r="J3160" i="2"/>
  <c r="K3136" i="2"/>
  <c r="J3136" i="2"/>
  <c r="K3112" i="2"/>
  <c r="J3112" i="2"/>
  <c r="K3096" i="2"/>
  <c r="J3096" i="2"/>
  <c r="K3072" i="2"/>
  <c r="J3072" i="2"/>
  <c r="K3048" i="2"/>
  <c r="J3048" i="2"/>
  <c r="K3024" i="2"/>
  <c r="J3024" i="2"/>
  <c r="K3008" i="2"/>
  <c r="J3008" i="2"/>
  <c r="K2984" i="2"/>
  <c r="J2984" i="2"/>
  <c r="K2960" i="2"/>
  <c r="J2960" i="2"/>
  <c r="K2936" i="2"/>
  <c r="J2936" i="2"/>
  <c r="K2920" i="2"/>
  <c r="J2920" i="2"/>
  <c r="K2896" i="2"/>
  <c r="J2896" i="2"/>
  <c r="K2872" i="2"/>
  <c r="J2872" i="2"/>
  <c r="K2848" i="2"/>
  <c r="J2848" i="2"/>
  <c r="K2832" i="2"/>
  <c r="J2832" i="2"/>
  <c r="K2808" i="2"/>
  <c r="J2808" i="2"/>
  <c r="K2792" i="2"/>
  <c r="J2792" i="2"/>
  <c r="K2768" i="2"/>
  <c r="J2768" i="2"/>
  <c r="K2728" i="2"/>
  <c r="J2728" i="2"/>
  <c r="K2384" i="2"/>
  <c r="J2384" i="2"/>
  <c r="K4494" i="2"/>
  <c r="J4494" i="2"/>
  <c r="K4486" i="2"/>
  <c r="J4486" i="2"/>
  <c r="K4478" i="2"/>
  <c r="J4478" i="2"/>
  <c r="K4470" i="2"/>
  <c r="J4470" i="2"/>
  <c r="K4462" i="2"/>
  <c r="J4462" i="2"/>
  <c r="K4454" i="2"/>
  <c r="J4454" i="2"/>
  <c r="K4446" i="2"/>
  <c r="J4446" i="2"/>
  <c r="K4438" i="2"/>
  <c r="J4438" i="2"/>
  <c r="K4430" i="2"/>
  <c r="J4430" i="2"/>
  <c r="K4422" i="2"/>
  <c r="J4422" i="2"/>
  <c r="K4414" i="2"/>
  <c r="J4414" i="2"/>
  <c r="K4406" i="2"/>
  <c r="J4406" i="2"/>
  <c r="K4398" i="2"/>
  <c r="J4398" i="2"/>
  <c r="K4390" i="2"/>
  <c r="J4390" i="2"/>
  <c r="K4382" i="2"/>
  <c r="J4382" i="2"/>
  <c r="K4374" i="2"/>
  <c r="J4374" i="2"/>
  <c r="K4366" i="2"/>
  <c r="J4366" i="2"/>
  <c r="K4358" i="2"/>
  <c r="J4358" i="2"/>
  <c r="K4350" i="2"/>
  <c r="J4350" i="2"/>
  <c r="K4342" i="2"/>
  <c r="J4342" i="2"/>
  <c r="K4334" i="2"/>
  <c r="J4334" i="2"/>
  <c r="J4326" i="2"/>
  <c r="K4326" i="2"/>
  <c r="K4318" i="2"/>
  <c r="J4318" i="2"/>
  <c r="K4310" i="2"/>
  <c r="J4310" i="2"/>
  <c r="K4302" i="2"/>
  <c r="J4302" i="2"/>
  <c r="K4294" i="2"/>
  <c r="J4294" i="2"/>
  <c r="K4286" i="2"/>
  <c r="J4286" i="2"/>
  <c r="K4278" i="2"/>
  <c r="J4278" i="2"/>
  <c r="K4270" i="2"/>
  <c r="J4270" i="2"/>
  <c r="K4262" i="2"/>
  <c r="J4262" i="2"/>
  <c r="K4254" i="2"/>
  <c r="J4254" i="2"/>
  <c r="K4246" i="2"/>
  <c r="J4246" i="2"/>
  <c r="K4238" i="2"/>
  <c r="J4238" i="2"/>
  <c r="K4230" i="2"/>
  <c r="J4230" i="2"/>
  <c r="K4222" i="2"/>
  <c r="J4222" i="2"/>
  <c r="K4214" i="2"/>
  <c r="J4214" i="2"/>
  <c r="K4206" i="2"/>
  <c r="J4206" i="2"/>
  <c r="K4198" i="2"/>
  <c r="J4198" i="2"/>
  <c r="K4190" i="2"/>
  <c r="J4190" i="2"/>
  <c r="K4182" i="2"/>
  <c r="J4182" i="2"/>
  <c r="K4174" i="2"/>
  <c r="J4174" i="2"/>
  <c r="K4166" i="2"/>
  <c r="J4166" i="2"/>
  <c r="K4158" i="2"/>
  <c r="J4158" i="2"/>
  <c r="K4150" i="2"/>
  <c r="J4150" i="2"/>
  <c r="K4142" i="2"/>
  <c r="J4142" i="2"/>
  <c r="K4134" i="2"/>
  <c r="J4134" i="2"/>
  <c r="K4126" i="2"/>
  <c r="J4126" i="2"/>
  <c r="K4118" i="2"/>
  <c r="J4118" i="2"/>
  <c r="K4110" i="2"/>
  <c r="J4110" i="2"/>
  <c r="K4102" i="2"/>
  <c r="J4102" i="2"/>
  <c r="K4094" i="2"/>
  <c r="J4094" i="2"/>
  <c r="K4086" i="2"/>
  <c r="J4086" i="2"/>
  <c r="K4481" i="2"/>
  <c r="J4481" i="2"/>
  <c r="K4441" i="2"/>
  <c r="J4441" i="2"/>
  <c r="K4401" i="2"/>
  <c r="J4401" i="2"/>
  <c r="K4361" i="2"/>
  <c r="J4361" i="2"/>
  <c r="K4321" i="2"/>
  <c r="J4321" i="2"/>
  <c r="K4281" i="2"/>
  <c r="J4281" i="2"/>
  <c r="K4233" i="2"/>
  <c r="J4233" i="2"/>
  <c r="K4193" i="2"/>
  <c r="J4193" i="2"/>
  <c r="K4145" i="2"/>
  <c r="J4145" i="2"/>
  <c r="K4105" i="2"/>
  <c r="J4105" i="2"/>
  <c r="K4065" i="2"/>
  <c r="J4065" i="2"/>
  <c r="K4025" i="2"/>
  <c r="J4025" i="2"/>
  <c r="K3985" i="2"/>
  <c r="J3985" i="2"/>
  <c r="K3929" i="2"/>
  <c r="J3929" i="2"/>
  <c r="K3889" i="2"/>
  <c r="J3889" i="2"/>
  <c r="K3849" i="2"/>
  <c r="J3849" i="2"/>
  <c r="K3809" i="2"/>
  <c r="J3809" i="2"/>
  <c r="K3777" i="2"/>
  <c r="J3777" i="2"/>
  <c r="K3745" i="2"/>
  <c r="J3745" i="2"/>
  <c r="K3689" i="2"/>
  <c r="J3689" i="2"/>
  <c r="K3649" i="2"/>
  <c r="J3649" i="2"/>
  <c r="K3609" i="2"/>
  <c r="J3609" i="2"/>
  <c r="K3561" i="2"/>
  <c r="J3561" i="2"/>
  <c r="K3513" i="2"/>
  <c r="J3513" i="2"/>
  <c r="K3473" i="2"/>
  <c r="J3473" i="2"/>
  <c r="K3433" i="2"/>
  <c r="J3433" i="2"/>
  <c r="K3393" i="2"/>
  <c r="J3393" i="2"/>
  <c r="K3337" i="2"/>
  <c r="J3337" i="2"/>
  <c r="K3305" i="2"/>
  <c r="J3305" i="2"/>
  <c r="K3265" i="2"/>
  <c r="J3265" i="2"/>
  <c r="K3217" i="2"/>
  <c r="J3217" i="2"/>
  <c r="K3177" i="2"/>
  <c r="J3177" i="2"/>
  <c r="K3121" i="2"/>
  <c r="J3121" i="2"/>
  <c r="K3065" i="2"/>
  <c r="J3065" i="2"/>
  <c r="K3041" i="2"/>
  <c r="J3041" i="2"/>
  <c r="K2993" i="2"/>
  <c r="J2993" i="2"/>
  <c r="K2945" i="2"/>
  <c r="J2945" i="2"/>
  <c r="K2905" i="2"/>
  <c r="J2905" i="2"/>
  <c r="K2857" i="2"/>
  <c r="J2857" i="2"/>
  <c r="K2817" i="2"/>
  <c r="J2817" i="2"/>
  <c r="K2785" i="2"/>
  <c r="J2785" i="2"/>
  <c r="K2737" i="2"/>
  <c r="J2737" i="2"/>
  <c r="K2689" i="2"/>
  <c r="J2689" i="2"/>
  <c r="K2649" i="2"/>
  <c r="J2649" i="2"/>
  <c r="K2601" i="2"/>
  <c r="J2601" i="2"/>
  <c r="K2561" i="2"/>
  <c r="J2561" i="2"/>
  <c r="K2505" i="2"/>
  <c r="J2505" i="2"/>
  <c r="K2465" i="2"/>
  <c r="J2465" i="2"/>
  <c r="K2417" i="2"/>
  <c r="J2417" i="2"/>
  <c r="K2305" i="2"/>
  <c r="J2305" i="2"/>
  <c r="K2113" i="2"/>
  <c r="J2113" i="2"/>
  <c r="K2089" i="2"/>
  <c r="J2089" i="2"/>
  <c r="K2049" i="2"/>
  <c r="J2049" i="2"/>
  <c r="K2009" i="2"/>
  <c r="J2009" i="2"/>
  <c r="K1977" i="2"/>
  <c r="J1977" i="2"/>
  <c r="K1929" i="2"/>
  <c r="J1929" i="2"/>
  <c r="K1889" i="2"/>
  <c r="J1889" i="2"/>
  <c r="K1841" i="2"/>
  <c r="J1841" i="2"/>
  <c r="K1801" i="2"/>
  <c r="J1801" i="2"/>
  <c r="K1769" i="2"/>
  <c r="J1769" i="2"/>
  <c r="K1729" i="2"/>
  <c r="J1729" i="2"/>
  <c r="K1689" i="2"/>
  <c r="J1689" i="2"/>
  <c r="K1657" i="2"/>
  <c r="J1657" i="2"/>
  <c r="K1617" i="2"/>
  <c r="J1617" i="2"/>
  <c r="K1577" i="2"/>
  <c r="J1577" i="2"/>
  <c r="K1553" i="2"/>
  <c r="J1553" i="2"/>
  <c r="K1513" i="2"/>
  <c r="J1513" i="2"/>
  <c r="K1473" i="2"/>
  <c r="J1473" i="2"/>
  <c r="K1433" i="2"/>
  <c r="J1433" i="2"/>
  <c r="K1401" i="2"/>
  <c r="J1401" i="2"/>
  <c r="K1361" i="2"/>
  <c r="J1361" i="2"/>
  <c r="K1321" i="2"/>
  <c r="J1321" i="2"/>
  <c r="K1281" i="2"/>
  <c r="J1281" i="2"/>
  <c r="K1249" i="2"/>
  <c r="J1249" i="2"/>
  <c r="K1209" i="2"/>
  <c r="J1209" i="2"/>
  <c r="K1169" i="2"/>
  <c r="J1169" i="2"/>
  <c r="K1137" i="2"/>
  <c r="J1137" i="2"/>
  <c r="K1105" i="2"/>
  <c r="J1105" i="2"/>
  <c r="K1065" i="2"/>
  <c r="J1065" i="2"/>
  <c r="K1025" i="2"/>
  <c r="J1025" i="2"/>
  <c r="K993" i="2"/>
  <c r="J993" i="2"/>
  <c r="K961" i="2"/>
  <c r="J961" i="2"/>
  <c r="K921" i="2"/>
  <c r="J921" i="2"/>
  <c r="K881" i="2"/>
  <c r="J881" i="2"/>
  <c r="K849" i="2"/>
  <c r="J849" i="2"/>
  <c r="K801" i="2"/>
  <c r="J801" i="2"/>
  <c r="K753" i="2"/>
  <c r="J753" i="2"/>
  <c r="K721" i="2"/>
  <c r="J721" i="2"/>
  <c r="K681" i="2"/>
  <c r="J681" i="2"/>
  <c r="K641" i="2"/>
  <c r="J641" i="2"/>
  <c r="K609" i="2"/>
  <c r="J609" i="2"/>
  <c r="K569" i="2"/>
  <c r="J569" i="2"/>
  <c r="K529" i="2"/>
  <c r="J529" i="2"/>
  <c r="K497" i="2"/>
  <c r="J497" i="2"/>
  <c r="K457" i="2"/>
  <c r="J457" i="2"/>
  <c r="K417" i="2"/>
  <c r="J417" i="2"/>
  <c r="K377" i="2"/>
  <c r="J377" i="2"/>
  <c r="K345" i="2"/>
  <c r="J345" i="2"/>
  <c r="K305" i="2"/>
  <c r="J305" i="2"/>
  <c r="K265" i="2"/>
  <c r="J265" i="2"/>
  <c r="K233" i="2"/>
  <c r="J233" i="2"/>
  <c r="K185" i="2"/>
  <c r="J185" i="2"/>
  <c r="K137" i="2"/>
  <c r="J137" i="2"/>
  <c r="K105" i="2"/>
  <c r="J105" i="2"/>
  <c r="K25" i="2"/>
  <c r="J25" i="2"/>
  <c r="K4480" i="2"/>
  <c r="J4480" i="2"/>
  <c r="K4448" i="2"/>
  <c r="J4448" i="2"/>
  <c r="K4416" i="2"/>
  <c r="J4416" i="2"/>
  <c r="K4376" i="2"/>
  <c r="J4376" i="2"/>
  <c r="K4336" i="2"/>
  <c r="J4336" i="2"/>
  <c r="K4296" i="2"/>
  <c r="J4296" i="2"/>
  <c r="K4256" i="2"/>
  <c r="J4256" i="2"/>
  <c r="K4216" i="2"/>
  <c r="J4216" i="2"/>
  <c r="K4184" i="2"/>
  <c r="J4184" i="2"/>
  <c r="K4144" i="2"/>
  <c r="J4144" i="2"/>
  <c r="K4104" i="2"/>
  <c r="J4104" i="2"/>
  <c r="K4072" i="2"/>
  <c r="J4072" i="2"/>
  <c r="K4040" i="2"/>
  <c r="J4040" i="2"/>
  <c r="K4000" i="2"/>
  <c r="J4000" i="2"/>
  <c r="K3960" i="2"/>
  <c r="J3960" i="2"/>
  <c r="K3920" i="2"/>
  <c r="J3920" i="2"/>
  <c r="K3880" i="2"/>
  <c r="J3880" i="2"/>
  <c r="K3848" i="2"/>
  <c r="J3848" i="2"/>
  <c r="K3816" i="2"/>
  <c r="J3816" i="2"/>
  <c r="K3784" i="2"/>
  <c r="J3784" i="2"/>
  <c r="K3752" i="2"/>
  <c r="J3752" i="2"/>
  <c r="K3720" i="2"/>
  <c r="J3720" i="2"/>
  <c r="K3688" i="2"/>
  <c r="J3688" i="2"/>
  <c r="K3664" i="2"/>
  <c r="J3664" i="2"/>
  <c r="K3632" i="2"/>
  <c r="J3632" i="2"/>
  <c r="K3616" i="2"/>
  <c r="J3616" i="2"/>
  <c r="K3592" i="2"/>
  <c r="J3592" i="2"/>
  <c r="K3576" i="2"/>
  <c r="J3576" i="2"/>
  <c r="K3560" i="2"/>
  <c r="J3560" i="2"/>
  <c r="K3544" i="2"/>
  <c r="J3544" i="2"/>
  <c r="K3520" i="2"/>
  <c r="J3520" i="2"/>
  <c r="K3512" i="2"/>
  <c r="J3512" i="2"/>
  <c r="K3496" i="2"/>
  <c r="J3496" i="2"/>
  <c r="K3480" i="2"/>
  <c r="J3480" i="2"/>
  <c r="K3472" i="2"/>
  <c r="J3472" i="2"/>
  <c r="K3456" i="2"/>
  <c r="J3456" i="2"/>
  <c r="K3440" i="2"/>
  <c r="J3440" i="2"/>
  <c r="K3424" i="2"/>
  <c r="J3424" i="2"/>
  <c r="K3416" i="2"/>
  <c r="J3416" i="2"/>
  <c r="K3400" i="2"/>
  <c r="J3400" i="2"/>
  <c r="K3384" i="2"/>
  <c r="J3384" i="2"/>
  <c r="K3376" i="2"/>
  <c r="J3376" i="2"/>
  <c r="K3360" i="2"/>
  <c r="J3360" i="2"/>
  <c r="K3344" i="2"/>
  <c r="J3344" i="2"/>
  <c r="K3336" i="2"/>
  <c r="J3336" i="2"/>
  <c r="K3320" i="2"/>
  <c r="J3320" i="2"/>
  <c r="K3304" i="2"/>
  <c r="J3304" i="2"/>
  <c r="K3296" i="2"/>
  <c r="J3296" i="2"/>
  <c r="K3280" i="2"/>
  <c r="J3280" i="2"/>
  <c r="K3264" i="2"/>
  <c r="J3264" i="2"/>
  <c r="K3248" i="2"/>
  <c r="J3248" i="2"/>
  <c r="K3232" i="2"/>
  <c r="J3232" i="2"/>
  <c r="K3216" i="2"/>
  <c r="J3216" i="2"/>
  <c r="K3208" i="2"/>
  <c r="J3208" i="2"/>
  <c r="K3192" i="2"/>
  <c r="J3192" i="2"/>
  <c r="K3168" i="2"/>
  <c r="J3168" i="2"/>
  <c r="K3144" i="2"/>
  <c r="J3144" i="2"/>
  <c r="K3128" i="2"/>
  <c r="J3128" i="2"/>
  <c r="K3104" i="2"/>
  <c r="J3104" i="2"/>
  <c r="K3080" i="2"/>
  <c r="J3080" i="2"/>
  <c r="K3064" i="2"/>
  <c r="J3064" i="2"/>
  <c r="K3040" i="2"/>
  <c r="J3040" i="2"/>
  <c r="K3016" i="2"/>
  <c r="J3016" i="2"/>
  <c r="K2992" i="2"/>
  <c r="J2992" i="2"/>
  <c r="K2976" i="2"/>
  <c r="J2976" i="2"/>
  <c r="K2952" i="2"/>
  <c r="J2952" i="2"/>
  <c r="K2928" i="2"/>
  <c r="J2928" i="2"/>
  <c r="K2904" i="2"/>
  <c r="J2904" i="2"/>
  <c r="K2888" i="2"/>
  <c r="J2888" i="2"/>
  <c r="K2864" i="2"/>
  <c r="J2864" i="2"/>
  <c r="K2840" i="2"/>
  <c r="J2840" i="2"/>
  <c r="K2816" i="2"/>
  <c r="J2816" i="2"/>
  <c r="K2784" i="2"/>
  <c r="J2784" i="2"/>
  <c r="K2392" i="2"/>
  <c r="J2392" i="2"/>
  <c r="K4457" i="2"/>
  <c r="J4457" i="2"/>
  <c r="K4417" i="2"/>
  <c r="J4417" i="2"/>
  <c r="K4385" i="2"/>
  <c r="J4385" i="2"/>
  <c r="K4353" i="2"/>
  <c r="J4353" i="2"/>
  <c r="K4313" i="2"/>
  <c r="J4313" i="2"/>
  <c r="K4273" i="2"/>
  <c r="J4273" i="2"/>
  <c r="K4249" i="2"/>
  <c r="J4249" i="2"/>
  <c r="K4209" i="2"/>
  <c r="J4209" i="2"/>
  <c r="K4153" i="2"/>
  <c r="J4153" i="2"/>
  <c r="K4113" i="2"/>
  <c r="J4113" i="2"/>
  <c r="K4073" i="2"/>
  <c r="J4073" i="2"/>
  <c r="K4041" i="2"/>
  <c r="J4041" i="2"/>
  <c r="K3993" i="2"/>
  <c r="J3993" i="2"/>
  <c r="K3953" i="2"/>
  <c r="J3953" i="2"/>
  <c r="K3913" i="2"/>
  <c r="J3913" i="2"/>
  <c r="K3857" i="2"/>
  <c r="J3857" i="2"/>
  <c r="K3825" i="2"/>
  <c r="J3825" i="2"/>
  <c r="K3785" i="2"/>
  <c r="J3785" i="2"/>
  <c r="K3737" i="2"/>
  <c r="J3737" i="2"/>
  <c r="K3681" i="2"/>
  <c r="J3681" i="2"/>
  <c r="K3641" i="2"/>
  <c r="J3641" i="2"/>
  <c r="K3601" i="2"/>
  <c r="J3601" i="2"/>
  <c r="K3577" i="2"/>
  <c r="J3577" i="2"/>
  <c r="K3537" i="2"/>
  <c r="J3537" i="2"/>
  <c r="K3497" i="2"/>
  <c r="J3497" i="2"/>
  <c r="K3441" i="2"/>
  <c r="J3441" i="2"/>
  <c r="K3401" i="2"/>
  <c r="J3401" i="2"/>
  <c r="K3369" i="2"/>
  <c r="J3369" i="2"/>
  <c r="K3329" i="2"/>
  <c r="J3329" i="2"/>
  <c r="K3289" i="2"/>
  <c r="J3289" i="2"/>
  <c r="K3241" i="2"/>
  <c r="J3241" i="2"/>
  <c r="K3193" i="2"/>
  <c r="J3193" i="2"/>
  <c r="K3153" i="2"/>
  <c r="J3153" i="2"/>
  <c r="K3105" i="2"/>
  <c r="J3105" i="2"/>
  <c r="K3073" i="2"/>
  <c r="J3073" i="2"/>
  <c r="K3025" i="2"/>
  <c r="J3025" i="2"/>
  <c r="K2985" i="2"/>
  <c r="J2985" i="2"/>
  <c r="K2937" i="2"/>
  <c r="J2937" i="2"/>
  <c r="K2897" i="2"/>
  <c r="J2897" i="2"/>
  <c r="K2865" i="2"/>
  <c r="J2865" i="2"/>
  <c r="K2825" i="2"/>
  <c r="J2825" i="2"/>
  <c r="K2793" i="2"/>
  <c r="J2793" i="2"/>
  <c r="K2753" i="2"/>
  <c r="J2753" i="2"/>
  <c r="K2713" i="2"/>
  <c r="J2713" i="2"/>
  <c r="K2673" i="2"/>
  <c r="J2673" i="2"/>
  <c r="K2633" i="2"/>
  <c r="J2633" i="2"/>
  <c r="K2593" i="2"/>
  <c r="J2593" i="2"/>
  <c r="K2545" i="2"/>
  <c r="J2545" i="2"/>
  <c r="K2513" i="2"/>
  <c r="J2513" i="2"/>
  <c r="K2473" i="2"/>
  <c r="J2473" i="2"/>
  <c r="K2433" i="2"/>
  <c r="J2433" i="2"/>
  <c r="K2393" i="2"/>
  <c r="J2393" i="2"/>
  <c r="K2361" i="2"/>
  <c r="J2361" i="2"/>
  <c r="K2329" i="2"/>
  <c r="J2329" i="2"/>
  <c r="K2297" i="2"/>
  <c r="J2297" i="2"/>
  <c r="K2265" i="2"/>
  <c r="J2265" i="2"/>
  <c r="K2233" i="2"/>
  <c r="J2233" i="2"/>
  <c r="K2185" i="2"/>
  <c r="J2185" i="2"/>
  <c r="K2153" i="2"/>
  <c r="J2153" i="2"/>
  <c r="K2121" i="2"/>
  <c r="J2121" i="2"/>
  <c r="K2081" i="2"/>
  <c r="J2081" i="2"/>
  <c r="K2041" i="2"/>
  <c r="J2041" i="2"/>
  <c r="K2001" i="2"/>
  <c r="J2001" i="2"/>
  <c r="K1969" i="2"/>
  <c r="J1969" i="2"/>
  <c r="K1937" i="2"/>
  <c r="J1937" i="2"/>
  <c r="K1897" i="2"/>
  <c r="J1897" i="2"/>
  <c r="K1849" i="2"/>
  <c r="J1849" i="2"/>
  <c r="K1793" i="2"/>
  <c r="J1793" i="2"/>
  <c r="K1761" i="2"/>
  <c r="J1761" i="2"/>
  <c r="K1721" i="2"/>
  <c r="J1721" i="2"/>
  <c r="K1681" i="2"/>
  <c r="J1681" i="2"/>
  <c r="K1641" i="2"/>
  <c r="J1641" i="2"/>
  <c r="K1585" i="2"/>
  <c r="J1585" i="2"/>
  <c r="K1537" i="2"/>
  <c r="J1537" i="2"/>
  <c r="K1505" i="2"/>
  <c r="J1505" i="2"/>
  <c r="K1465" i="2"/>
  <c r="J1465" i="2"/>
  <c r="K1425" i="2"/>
  <c r="J1425" i="2"/>
  <c r="K1369" i="2"/>
  <c r="J1369" i="2"/>
  <c r="K1329" i="2"/>
  <c r="J1329" i="2"/>
  <c r="K1297" i="2"/>
  <c r="J1297" i="2"/>
  <c r="K1257" i="2"/>
  <c r="J1257" i="2"/>
  <c r="K1217" i="2"/>
  <c r="J1217" i="2"/>
  <c r="K1177" i="2"/>
  <c r="J1177" i="2"/>
  <c r="K1113" i="2"/>
  <c r="J1113" i="2"/>
  <c r="K1073" i="2"/>
  <c r="J1073" i="2"/>
  <c r="K1033" i="2"/>
  <c r="J1033" i="2"/>
  <c r="K1001" i="2"/>
  <c r="J1001" i="2"/>
  <c r="K953" i="2"/>
  <c r="J953" i="2"/>
  <c r="K897" i="2"/>
  <c r="J897" i="2"/>
  <c r="K857" i="2"/>
  <c r="J857" i="2"/>
  <c r="K825" i="2"/>
  <c r="J825" i="2"/>
  <c r="K785" i="2"/>
  <c r="J785" i="2"/>
  <c r="K745" i="2"/>
  <c r="J745" i="2"/>
  <c r="K705" i="2"/>
  <c r="J705" i="2"/>
  <c r="K673" i="2"/>
  <c r="J673" i="2"/>
  <c r="K633" i="2"/>
  <c r="J633" i="2"/>
  <c r="K593" i="2"/>
  <c r="J593" i="2"/>
  <c r="K537" i="2"/>
  <c r="J537" i="2"/>
  <c r="K505" i="2"/>
  <c r="J505" i="2"/>
  <c r="K465" i="2"/>
  <c r="J465" i="2"/>
  <c r="K425" i="2"/>
  <c r="J425" i="2"/>
  <c r="K393" i="2"/>
  <c r="J393" i="2"/>
  <c r="K353" i="2"/>
  <c r="J353" i="2"/>
  <c r="K313" i="2"/>
  <c r="J313" i="2"/>
  <c r="K273" i="2"/>
  <c r="J273" i="2"/>
  <c r="K241" i="2"/>
  <c r="J241" i="2"/>
  <c r="K201" i="2"/>
  <c r="J201" i="2"/>
  <c r="K161" i="2"/>
  <c r="J161" i="2"/>
  <c r="K121" i="2"/>
  <c r="J121" i="2"/>
  <c r="K89" i="2"/>
  <c r="J89" i="2"/>
  <c r="K65" i="2"/>
  <c r="J65" i="2"/>
  <c r="K33" i="2"/>
  <c r="J33" i="2"/>
  <c r="K4496" i="2"/>
  <c r="J4496" i="2"/>
  <c r="J4456" i="2"/>
  <c r="K4456" i="2"/>
  <c r="K4400" i="2"/>
  <c r="J4400" i="2"/>
  <c r="K4360" i="2"/>
  <c r="J4360" i="2"/>
  <c r="K4312" i="2"/>
  <c r="J4312" i="2"/>
  <c r="K4248" i="2"/>
  <c r="J4248" i="2"/>
  <c r="K4208" i="2"/>
  <c r="J4208" i="2"/>
  <c r="K4168" i="2"/>
  <c r="J4168" i="2"/>
  <c r="K4120" i="2"/>
  <c r="J4120" i="2"/>
  <c r="K4080" i="2"/>
  <c r="J4080" i="2"/>
  <c r="K4032" i="2"/>
  <c r="J4032" i="2"/>
  <c r="K3992" i="2"/>
  <c r="J3992" i="2"/>
  <c r="K3944" i="2"/>
  <c r="J3944" i="2"/>
  <c r="K3896" i="2"/>
  <c r="J3896" i="2"/>
  <c r="K3840" i="2"/>
  <c r="J3840" i="2"/>
  <c r="K3800" i="2"/>
  <c r="J3800" i="2"/>
  <c r="K3768" i="2"/>
  <c r="J3768" i="2"/>
  <c r="K3728" i="2"/>
  <c r="J3728" i="2"/>
  <c r="K3680" i="2"/>
  <c r="J3680" i="2"/>
  <c r="K3648" i="2"/>
  <c r="J3648" i="2"/>
  <c r="K3584" i="2"/>
  <c r="J3584" i="2"/>
  <c r="K2736" i="2"/>
  <c r="J2736" i="2"/>
  <c r="K4465" i="2"/>
  <c r="J4465" i="2"/>
  <c r="K4409" i="2"/>
  <c r="J4409" i="2"/>
  <c r="K4329" i="2"/>
  <c r="J4329" i="2"/>
  <c r="K4305" i="2"/>
  <c r="J4305" i="2"/>
  <c r="K4265" i="2"/>
  <c r="J4265" i="2"/>
  <c r="K4225" i="2"/>
  <c r="J4225" i="2"/>
  <c r="K4201" i="2"/>
  <c r="J4201" i="2"/>
  <c r="K4169" i="2"/>
  <c r="J4169" i="2"/>
  <c r="K4129" i="2"/>
  <c r="J4129" i="2"/>
  <c r="K4081" i="2"/>
  <c r="J4081" i="2"/>
  <c r="K4057" i="2"/>
  <c r="J4057" i="2"/>
  <c r="K4001" i="2"/>
  <c r="J4001" i="2"/>
  <c r="K3977" i="2"/>
  <c r="J3977" i="2"/>
  <c r="K3937" i="2"/>
  <c r="J3937" i="2"/>
  <c r="K3897" i="2"/>
  <c r="J3897" i="2"/>
  <c r="K3873" i="2"/>
  <c r="J3873" i="2"/>
  <c r="K3841" i="2"/>
  <c r="J3841" i="2"/>
  <c r="K3793" i="2"/>
  <c r="J3793" i="2"/>
  <c r="K3761" i="2"/>
  <c r="J3761" i="2"/>
  <c r="K3729" i="2"/>
  <c r="J3729" i="2"/>
  <c r="K3697" i="2"/>
  <c r="J3697" i="2"/>
  <c r="K3657" i="2"/>
  <c r="J3657" i="2"/>
  <c r="K3625" i="2"/>
  <c r="J3625" i="2"/>
  <c r="K3593" i="2"/>
  <c r="J3593" i="2"/>
  <c r="K3553" i="2"/>
  <c r="J3553" i="2"/>
  <c r="K3521" i="2"/>
  <c r="J3521" i="2"/>
  <c r="K3481" i="2"/>
  <c r="J3481" i="2"/>
  <c r="K3449" i="2"/>
  <c r="J3449" i="2"/>
  <c r="K3425" i="2"/>
  <c r="J3425" i="2"/>
  <c r="K3385" i="2"/>
  <c r="J3385" i="2"/>
  <c r="K3353" i="2"/>
  <c r="J3353" i="2"/>
  <c r="K3321" i="2"/>
  <c r="J3321" i="2"/>
  <c r="K3281" i="2"/>
  <c r="J3281" i="2"/>
  <c r="K3249" i="2"/>
  <c r="J3249" i="2"/>
  <c r="K3225" i="2"/>
  <c r="J3225" i="2"/>
  <c r="K3185" i="2"/>
  <c r="J3185" i="2"/>
  <c r="K3145" i="2"/>
  <c r="J3145" i="2"/>
  <c r="K3129" i="2"/>
  <c r="J3129" i="2"/>
  <c r="K3089" i="2"/>
  <c r="J3089" i="2"/>
  <c r="K3049" i="2"/>
  <c r="J3049" i="2"/>
  <c r="K3009" i="2"/>
  <c r="J3009" i="2"/>
  <c r="K2977" i="2"/>
  <c r="J2977" i="2"/>
  <c r="K2961" i="2"/>
  <c r="J2961" i="2"/>
  <c r="K2921" i="2"/>
  <c r="J2921" i="2"/>
  <c r="K2881" i="2"/>
  <c r="J2881" i="2"/>
  <c r="K2849" i="2"/>
  <c r="J2849" i="2"/>
  <c r="K2809" i="2"/>
  <c r="J2809" i="2"/>
  <c r="K2769" i="2"/>
  <c r="J2769" i="2"/>
  <c r="K2745" i="2"/>
  <c r="J2745" i="2"/>
  <c r="K2705" i="2"/>
  <c r="J2705" i="2"/>
  <c r="K2665" i="2"/>
  <c r="J2665" i="2"/>
  <c r="K2641" i="2"/>
  <c r="J2641" i="2"/>
  <c r="K2609" i="2"/>
  <c r="J2609" i="2"/>
  <c r="K2569" i="2"/>
  <c r="J2569" i="2"/>
  <c r="K2537" i="2"/>
  <c r="J2537" i="2"/>
  <c r="K2497" i="2"/>
  <c r="J2497" i="2"/>
  <c r="K2481" i="2"/>
  <c r="J2481" i="2"/>
  <c r="K2441" i="2"/>
  <c r="J2441" i="2"/>
  <c r="K2401" i="2"/>
  <c r="J2401" i="2"/>
  <c r="K2385" i="2"/>
  <c r="J2385" i="2"/>
  <c r="K2345" i="2"/>
  <c r="J2345" i="2"/>
  <c r="K2313" i="2"/>
  <c r="J2313" i="2"/>
  <c r="K2273" i="2"/>
  <c r="J2273" i="2"/>
  <c r="K2257" i="2"/>
  <c r="J2257" i="2"/>
  <c r="K2217" i="2"/>
  <c r="J2217" i="2"/>
  <c r="K2193" i="2"/>
  <c r="J2193" i="2"/>
  <c r="K2161" i="2"/>
  <c r="J2161" i="2"/>
  <c r="K2145" i="2"/>
  <c r="J2145" i="2"/>
  <c r="K2105" i="2"/>
  <c r="J2105" i="2"/>
  <c r="K2065" i="2"/>
  <c r="J2065" i="2"/>
  <c r="K2033" i="2"/>
  <c r="J2033" i="2"/>
  <c r="K1993" i="2"/>
  <c r="J1993" i="2"/>
  <c r="K1953" i="2"/>
  <c r="J1953" i="2"/>
  <c r="K1913" i="2"/>
  <c r="J1913" i="2"/>
  <c r="K1873" i="2"/>
  <c r="J1873" i="2"/>
  <c r="K1833" i="2"/>
  <c r="J1833" i="2"/>
  <c r="K1809" i="2"/>
  <c r="J1809" i="2"/>
  <c r="K1785" i="2"/>
  <c r="J1785" i="2"/>
  <c r="K1737" i="2"/>
  <c r="J1737" i="2"/>
  <c r="K1697" i="2"/>
  <c r="J1697" i="2"/>
  <c r="K1665" i="2"/>
  <c r="J1665" i="2"/>
  <c r="K1633" i="2"/>
  <c r="J1633" i="2"/>
  <c r="K1601" i="2"/>
  <c r="J1601" i="2"/>
  <c r="K1561" i="2"/>
  <c r="J1561" i="2"/>
  <c r="K1521" i="2"/>
  <c r="J1521" i="2"/>
  <c r="K1481" i="2"/>
  <c r="J1481" i="2"/>
  <c r="K1457" i="2"/>
  <c r="J1457" i="2"/>
  <c r="K1417" i="2"/>
  <c r="J1417" i="2"/>
  <c r="K1385" i="2"/>
  <c r="J1385" i="2"/>
  <c r="K1345" i="2"/>
  <c r="J1345" i="2"/>
  <c r="K1313" i="2"/>
  <c r="J1313" i="2"/>
  <c r="K1273" i="2"/>
  <c r="J1273" i="2"/>
  <c r="K1225" i="2"/>
  <c r="J1225" i="2"/>
  <c r="K1201" i="2"/>
  <c r="J1201" i="2"/>
  <c r="K1161" i="2"/>
  <c r="J1161" i="2"/>
  <c r="K1129" i="2"/>
  <c r="J1129" i="2"/>
  <c r="K1081" i="2"/>
  <c r="J1081" i="2"/>
  <c r="K1057" i="2"/>
  <c r="J1057" i="2"/>
  <c r="K1017" i="2"/>
  <c r="J1017" i="2"/>
  <c r="K977" i="2"/>
  <c r="J977" i="2"/>
  <c r="K937" i="2"/>
  <c r="J937" i="2"/>
  <c r="K905" i="2"/>
  <c r="J905" i="2"/>
  <c r="K865" i="2"/>
  <c r="J865" i="2"/>
  <c r="K841" i="2"/>
  <c r="J841" i="2"/>
  <c r="K793" i="2"/>
  <c r="J793" i="2"/>
  <c r="K769" i="2"/>
  <c r="J769" i="2"/>
  <c r="K729" i="2"/>
  <c r="J729" i="2"/>
  <c r="K689" i="2"/>
  <c r="J689" i="2"/>
  <c r="K649" i="2"/>
  <c r="J649" i="2"/>
  <c r="K617" i="2"/>
  <c r="J617" i="2"/>
  <c r="K577" i="2"/>
  <c r="J577" i="2"/>
  <c r="K545" i="2"/>
  <c r="J545" i="2"/>
  <c r="K521" i="2"/>
  <c r="J521" i="2"/>
  <c r="K481" i="2"/>
  <c r="J481" i="2"/>
  <c r="K449" i="2"/>
  <c r="J449" i="2"/>
  <c r="K409" i="2"/>
  <c r="J409" i="2"/>
  <c r="K369" i="2"/>
  <c r="J369" i="2"/>
  <c r="K337" i="2"/>
  <c r="J337" i="2"/>
  <c r="K297" i="2"/>
  <c r="J297" i="2"/>
  <c r="K249" i="2"/>
  <c r="J249" i="2"/>
  <c r="K217" i="2"/>
  <c r="J217" i="2"/>
  <c r="K193" i="2"/>
  <c r="J193" i="2"/>
  <c r="K153" i="2"/>
  <c r="J153" i="2"/>
  <c r="K129" i="2"/>
  <c r="J129" i="2"/>
  <c r="K97" i="2"/>
  <c r="J97" i="2"/>
  <c r="K57" i="2"/>
  <c r="J57" i="2"/>
  <c r="K17" i="2"/>
  <c r="J17" i="2"/>
  <c r="K4464" i="2"/>
  <c r="J4464" i="2"/>
  <c r="K4432" i="2"/>
  <c r="J4432" i="2"/>
  <c r="K4392" i="2"/>
  <c r="J4392" i="2"/>
  <c r="K4352" i="2"/>
  <c r="J4352" i="2"/>
  <c r="K4328" i="2"/>
  <c r="J4328" i="2"/>
  <c r="K4288" i="2"/>
  <c r="J4288" i="2"/>
  <c r="K4264" i="2"/>
  <c r="J4264" i="2"/>
  <c r="K4232" i="2"/>
  <c r="J4232" i="2"/>
  <c r="K4192" i="2"/>
  <c r="J4192" i="2"/>
  <c r="K4152" i="2"/>
  <c r="J4152" i="2"/>
  <c r="K4128" i="2"/>
  <c r="J4128" i="2"/>
  <c r="K4088" i="2"/>
  <c r="J4088" i="2"/>
  <c r="K4048" i="2"/>
  <c r="J4048" i="2"/>
  <c r="K4008" i="2"/>
  <c r="J4008" i="2"/>
  <c r="K3976" i="2"/>
  <c r="J3976" i="2"/>
  <c r="K3936" i="2"/>
  <c r="J3936" i="2"/>
  <c r="K3904" i="2"/>
  <c r="J3904" i="2"/>
  <c r="K3864" i="2"/>
  <c r="J3864" i="2"/>
  <c r="K3832" i="2"/>
  <c r="J3832" i="2"/>
  <c r="K3792" i="2"/>
  <c r="J3792" i="2"/>
  <c r="K3760" i="2"/>
  <c r="J3760" i="2"/>
  <c r="K3736" i="2"/>
  <c r="J3736" i="2"/>
  <c r="K3704" i="2"/>
  <c r="J3704" i="2"/>
  <c r="K3672" i="2"/>
  <c r="J3672" i="2"/>
  <c r="K3640" i="2"/>
  <c r="J3640" i="2"/>
  <c r="K3608" i="2"/>
  <c r="J3608" i="2"/>
  <c r="K3536" i="2"/>
  <c r="J3536" i="2"/>
  <c r="K2752" i="2"/>
  <c r="J2752" i="2"/>
  <c r="K4489" i="2"/>
  <c r="J4489" i="2"/>
  <c r="K4449" i="2"/>
  <c r="J4449" i="2"/>
  <c r="K4433" i="2"/>
  <c r="J4433" i="2"/>
  <c r="K4393" i="2"/>
  <c r="J4393" i="2"/>
  <c r="K4369" i="2"/>
  <c r="J4369" i="2"/>
  <c r="K4337" i="2"/>
  <c r="J4337" i="2"/>
  <c r="K4297" i="2"/>
  <c r="J4297" i="2"/>
  <c r="K4257" i="2"/>
  <c r="J4257" i="2"/>
  <c r="K4217" i="2"/>
  <c r="J4217" i="2"/>
  <c r="K4177" i="2"/>
  <c r="J4177" i="2"/>
  <c r="K4161" i="2"/>
  <c r="J4161" i="2"/>
  <c r="K4121" i="2"/>
  <c r="J4121" i="2"/>
  <c r="K4089" i="2"/>
  <c r="J4089" i="2"/>
  <c r="K4049" i="2"/>
  <c r="J4049" i="2"/>
  <c r="K4009" i="2"/>
  <c r="J4009" i="2"/>
  <c r="K3969" i="2"/>
  <c r="J3969" i="2"/>
  <c r="K3945" i="2"/>
  <c r="J3945" i="2"/>
  <c r="K3905" i="2"/>
  <c r="J3905" i="2"/>
  <c r="K3865" i="2"/>
  <c r="J3865" i="2"/>
  <c r="K3833" i="2"/>
  <c r="J3833" i="2"/>
  <c r="K3801" i="2"/>
  <c r="J3801" i="2"/>
  <c r="K3753" i="2"/>
  <c r="J3753" i="2"/>
  <c r="K3721" i="2"/>
  <c r="J3721" i="2"/>
  <c r="K3705" i="2"/>
  <c r="J3705" i="2"/>
  <c r="K3665" i="2"/>
  <c r="J3665" i="2"/>
  <c r="K3633" i="2"/>
  <c r="J3633" i="2"/>
  <c r="K3585" i="2"/>
  <c r="J3585" i="2"/>
  <c r="K3545" i="2"/>
  <c r="J3545" i="2"/>
  <c r="K3529" i="2"/>
  <c r="J3529" i="2"/>
  <c r="K3489" i="2"/>
  <c r="J3489" i="2"/>
  <c r="K3457" i="2"/>
  <c r="J3457" i="2"/>
  <c r="K3417" i="2"/>
  <c r="J3417" i="2"/>
  <c r="K3377" i="2"/>
  <c r="J3377" i="2"/>
  <c r="K3345" i="2"/>
  <c r="J3345" i="2"/>
  <c r="K3313" i="2"/>
  <c r="J3313" i="2"/>
  <c r="K3273" i="2"/>
  <c r="J3273" i="2"/>
  <c r="K3233" i="2"/>
  <c r="J3233" i="2"/>
  <c r="K3201" i="2"/>
  <c r="J3201" i="2"/>
  <c r="K3169" i="2"/>
  <c r="J3169" i="2"/>
  <c r="K3137" i="2"/>
  <c r="J3137" i="2"/>
  <c r="K3097" i="2"/>
  <c r="J3097" i="2"/>
  <c r="K3057" i="2"/>
  <c r="J3057" i="2"/>
  <c r="K3017" i="2"/>
  <c r="J3017" i="2"/>
  <c r="K3001" i="2"/>
  <c r="J3001" i="2"/>
  <c r="K2953" i="2"/>
  <c r="J2953" i="2"/>
  <c r="K2913" i="2"/>
  <c r="J2913" i="2"/>
  <c r="K2873" i="2"/>
  <c r="J2873" i="2"/>
  <c r="K2841" i="2"/>
  <c r="J2841" i="2"/>
  <c r="K2801" i="2"/>
  <c r="J2801" i="2"/>
  <c r="K2761" i="2"/>
  <c r="J2761" i="2"/>
  <c r="K2729" i="2"/>
  <c r="J2729" i="2"/>
  <c r="K2697" i="2"/>
  <c r="J2697" i="2"/>
  <c r="K2657" i="2"/>
  <c r="J2657" i="2"/>
  <c r="K2617" i="2"/>
  <c r="J2617" i="2"/>
  <c r="K2585" i="2"/>
  <c r="J2585" i="2"/>
  <c r="K2553" i="2"/>
  <c r="J2553" i="2"/>
  <c r="K2521" i="2"/>
  <c r="J2521" i="2"/>
  <c r="K2489" i="2"/>
  <c r="J2489" i="2"/>
  <c r="K2449" i="2"/>
  <c r="J2449" i="2"/>
  <c r="K2409" i="2"/>
  <c r="J2409" i="2"/>
  <c r="K2377" i="2"/>
  <c r="J2377" i="2"/>
  <c r="K2353" i="2"/>
  <c r="J2353" i="2"/>
  <c r="K2321" i="2"/>
  <c r="J2321" i="2"/>
  <c r="K2281" i="2"/>
  <c r="J2281" i="2"/>
  <c r="K2249" i="2"/>
  <c r="J2249" i="2"/>
  <c r="K2225" i="2"/>
  <c r="J2225" i="2"/>
  <c r="K2201" i="2"/>
  <c r="J2201" i="2"/>
  <c r="K2169" i="2"/>
  <c r="J2169" i="2"/>
  <c r="K2137" i="2"/>
  <c r="J2137" i="2"/>
  <c r="K2097" i="2"/>
  <c r="J2097" i="2"/>
  <c r="K2057" i="2"/>
  <c r="J2057" i="2"/>
  <c r="K2025" i="2"/>
  <c r="J2025" i="2"/>
  <c r="K1985" i="2"/>
  <c r="J1985" i="2"/>
  <c r="K1945" i="2"/>
  <c r="J1945" i="2"/>
  <c r="K1921" i="2"/>
  <c r="J1921" i="2"/>
  <c r="K1881" i="2"/>
  <c r="J1881" i="2"/>
  <c r="K1857" i="2"/>
  <c r="J1857" i="2"/>
  <c r="K1817" i="2"/>
  <c r="J1817" i="2"/>
  <c r="K1777" i="2"/>
  <c r="J1777" i="2"/>
  <c r="K1745" i="2"/>
  <c r="J1745" i="2"/>
  <c r="K1705" i="2"/>
  <c r="J1705" i="2"/>
  <c r="K1673" i="2"/>
  <c r="J1673" i="2"/>
  <c r="K1625" i="2"/>
  <c r="J1625" i="2"/>
  <c r="K1593" i="2"/>
  <c r="J1593" i="2"/>
  <c r="K1569" i="2"/>
  <c r="J1569" i="2"/>
  <c r="K1529" i="2"/>
  <c r="J1529" i="2"/>
  <c r="K1489" i="2"/>
  <c r="J1489" i="2"/>
  <c r="K1449" i="2"/>
  <c r="J1449" i="2"/>
  <c r="K1409" i="2"/>
  <c r="J1409" i="2"/>
  <c r="K1377" i="2"/>
  <c r="J1377" i="2"/>
  <c r="K1353" i="2"/>
  <c r="J1353" i="2"/>
  <c r="K1305" i="2"/>
  <c r="J1305" i="2"/>
  <c r="K1265" i="2"/>
  <c r="J1265" i="2"/>
  <c r="K1233" i="2"/>
  <c r="J1233" i="2"/>
  <c r="K1193" i="2"/>
  <c r="J1193" i="2"/>
  <c r="K1153" i="2"/>
  <c r="J1153" i="2"/>
  <c r="K1121" i="2"/>
  <c r="J1121" i="2"/>
  <c r="K1089" i="2"/>
  <c r="J1089" i="2"/>
  <c r="K1049" i="2"/>
  <c r="J1049" i="2"/>
  <c r="K1009" i="2"/>
  <c r="J1009" i="2"/>
  <c r="K969" i="2"/>
  <c r="J969" i="2"/>
  <c r="K945" i="2"/>
  <c r="J945" i="2"/>
  <c r="K913" i="2"/>
  <c r="J913" i="2"/>
  <c r="K873" i="2"/>
  <c r="J873" i="2"/>
  <c r="K833" i="2"/>
  <c r="J833" i="2"/>
  <c r="K809" i="2"/>
  <c r="J809" i="2"/>
  <c r="K761" i="2"/>
  <c r="J761" i="2"/>
  <c r="K737" i="2"/>
  <c r="J737" i="2"/>
  <c r="K697" i="2"/>
  <c r="J697" i="2"/>
  <c r="K657" i="2"/>
  <c r="J657" i="2"/>
  <c r="K625" i="2"/>
  <c r="J625" i="2"/>
  <c r="K585" i="2"/>
  <c r="J585" i="2"/>
  <c r="K553" i="2"/>
  <c r="J553" i="2"/>
  <c r="K513" i="2"/>
  <c r="J513" i="2"/>
  <c r="K473" i="2"/>
  <c r="J473" i="2"/>
  <c r="K441" i="2"/>
  <c r="J441" i="2"/>
  <c r="K401" i="2"/>
  <c r="J401" i="2"/>
  <c r="K361" i="2"/>
  <c r="J361" i="2"/>
  <c r="K321" i="2"/>
  <c r="J321" i="2"/>
  <c r="K289" i="2"/>
  <c r="J289" i="2"/>
  <c r="K257" i="2"/>
  <c r="J257" i="2"/>
  <c r="K209" i="2"/>
  <c r="J209" i="2"/>
  <c r="K177" i="2"/>
  <c r="J177" i="2"/>
  <c r="K145" i="2"/>
  <c r="J145" i="2"/>
  <c r="K113" i="2"/>
  <c r="J113" i="2"/>
  <c r="K81" i="2"/>
  <c r="J81" i="2"/>
  <c r="K73" i="2"/>
  <c r="J73" i="2"/>
  <c r="K41" i="2"/>
  <c r="J41" i="2"/>
  <c r="K4472" i="2"/>
  <c r="J4472" i="2"/>
  <c r="K4440" i="2"/>
  <c r="J4440" i="2"/>
  <c r="K4408" i="2"/>
  <c r="J4408" i="2"/>
  <c r="J4384" i="2"/>
  <c r="K4384" i="2"/>
  <c r="K4344" i="2"/>
  <c r="J4344" i="2"/>
  <c r="K4304" i="2"/>
  <c r="J4304" i="2"/>
  <c r="K4272" i="2"/>
  <c r="J4272" i="2"/>
  <c r="K4240" i="2"/>
  <c r="J4240" i="2"/>
  <c r="K4200" i="2"/>
  <c r="J4200" i="2"/>
  <c r="K4160" i="2"/>
  <c r="J4160" i="2"/>
  <c r="K4136" i="2"/>
  <c r="J4136" i="2"/>
  <c r="K4096" i="2"/>
  <c r="J4096" i="2"/>
  <c r="K4056" i="2"/>
  <c r="J4056" i="2"/>
  <c r="K4016" i="2"/>
  <c r="J4016" i="2"/>
  <c r="K3984" i="2"/>
  <c r="J3984" i="2"/>
  <c r="K3952" i="2"/>
  <c r="J3952" i="2"/>
  <c r="K3912" i="2"/>
  <c r="J3912" i="2"/>
  <c r="K3888" i="2"/>
  <c r="J3888" i="2"/>
  <c r="K3856" i="2"/>
  <c r="J3856" i="2"/>
  <c r="K3808" i="2"/>
  <c r="J3808" i="2"/>
  <c r="K3712" i="2"/>
  <c r="J3712" i="2"/>
  <c r="K2744" i="2"/>
  <c r="J2744" i="2"/>
  <c r="K4495" i="2"/>
  <c r="J4495" i="2"/>
  <c r="K4487" i="2"/>
  <c r="J4487" i="2"/>
  <c r="K4479" i="2"/>
  <c r="J4479" i="2"/>
  <c r="K4471" i="2"/>
  <c r="J4471" i="2"/>
  <c r="K4463" i="2"/>
  <c r="J4463" i="2"/>
  <c r="K4455" i="2"/>
  <c r="J4455" i="2"/>
  <c r="K4447" i="2"/>
  <c r="J4447" i="2"/>
  <c r="K4439" i="2"/>
  <c r="J4439" i="2"/>
  <c r="K4431" i="2"/>
  <c r="J4431" i="2"/>
  <c r="K4423" i="2"/>
  <c r="J4423" i="2"/>
  <c r="K4415" i="2"/>
  <c r="J4415" i="2"/>
  <c r="K4407" i="2"/>
  <c r="J4407" i="2"/>
  <c r="K4399" i="2"/>
  <c r="J4399" i="2"/>
  <c r="K4391" i="2"/>
  <c r="J4391" i="2"/>
  <c r="K4383" i="2"/>
  <c r="J4383" i="2"/>
  <c r="K4375" i="2"/>
  <c r="J4375" i="2"/>
  <c r="K4367" i="2"/>
  <c r="J4367" i="2"/>
  <c r="K4359" i="2"/>
  <c r="J4359" i="2"/>
  <c r="K4351" i="2"/>
  <c r="J4351" i="2"/>
  <c r="K4343" i="2"/>
  <c r="J4343" i="2"/>
  <c r="K4335" i="2"/>
  <c r="J4335" i="2"/>
  <c r="K4327" i="2"/>
  <c r="J4327" i="2"/>
  <c r="K4319" i="2"/>
  <c r="J4319" i="2"/>
  <c r="K4311" i="2"/>
  <c r="J4311" i="2"/>
  <c r="K4303" i="2"/>
  <c r="J4303" i="2"/>
  <c r="K4295" i="2"/>
  <c r="J4295" i="2"/>
  <c r="K4287" i="2"/>
  <c r="J4287" i="2"/>
  <c r="K4279" i="2"/>
  <c r="J4279" i="2"/>
  <c r="K4271" i="2"/>
  <c r="J4271" i="2"/>
  <c r="K4263" i="2"/>
  <c r="J4263" i="2"/>
  <c r="K4255" i="2"/>
  <c r="J4255" i="2"/>
  <c r="K4247" i="2"/>
  <c r="J4247" i="2"/>
  <c r="K4239" i="2"/>
  <c r="J4239" i="2"/>
  <c r="K4231" i="2"/>
  <c r="J4231" i="2"/>
  <c r="K4223" i="2"/>
  <c r="J4223" i="2"/>
  <c r="K4215" i="2"/>
  <c r="J4215" i="2"/>
  <c r="K4207" i="2"/>
  <c r="J4207" i="2"/>
  <c r="K4199" i="2"/>
  <c r="J4199" i="2"/>
  <c r="K4191" i="2"/>
  <c r="J4191" i="2"/>
  <c r="K4183" i="2"/>
  <c r="J4183" i="2"/>
  <c r="K4175" i="2"/>
  <c r="J4175" i="2"/>
  <c r="K4167" i="2"/>
  <c r="J4167" i="2"/>
  <c r="K4159" i="2"/>
  <c r="J4159" i="2"/>
  <c r="K4151" i="2"/>
  <c r="J4151" i="2"/>
  <c r="K4143" i="2"/>
  <c r="J4143" i="2"/>
  <c r="K4135" i="2"/>
  <c r="J4135" i="2"/>
  <c r="K4127" i="2"/>
  <c r="J4127" i="2"/>
  <c r="K4119" i="2"/>
  <c r="J4119" i="2"/>
  <c r="K4111" i="2"/>
  <c r="J4111" i="2"/>
  <c r="K4103" i="2"/>
  <c r="J4103" i="2"/>
  <c r="K4095" i="2"/>
  <c r="J4095" i="2"/>
  <c r="K4087" i="2"/>
  <c r="J4087" i="2"/>
  <c r="K4079" i="2"/>
  <c r="J4079" i="2"/>
  <c r="K4071" i="2"/>
  <c r="J4071" i="2"/>
  <c r="K4063" i="2"/>
  <c r="J4063" i="2"/>
  <c r="K4055" i="2"/>
  <c r="J4055" i="2"/>
  <c r="K4047" i="2"/>
  <c r="J4047" i="2"/>
  <c r="K4039" i="2"/>
  <c r="J4039" i="2"/>
  <c r="K4031" i="2"/>
  <c r="J4031" i="2"/>
  <c r="K4023" i="2"/>
  <c r="J4023" i="2"/>
  <c r="K4015" i="2"/>
  <c r="J4015" i="2"/>
  <c r="K4007" i="2"/>
  <c r="J4007" i="2"/>
  <c r="K3999" i="2"/>
  <c r="J3999" i="2"/>
  <c r="K3991" i="2"/>
  <c r="J3991" i="2"/>
  <c r="K3983" i="2"/>
  <c r="J3983" i="2"/>
  <c r="K3975" i="2"/>
  <c r="J3975" i="2"/>
  <c r="K3967" i="2"/>
  <c r="J3967" i="2"/>
  <c r="K3959" i="2"/>
  <c r="J3959" i="2"/>
  <c r="K3951" i="2"/>
  <c r="J3951" i="2"/>
  <c r="K3943" i="2"/>
  <c r="J3943" i="2"/>
  <c r="K3935" i="2"/>
  <c r="J3935" i="2"/>
  <c r="K3927" i="2"/>
  <c r="J3927" i="2"/>
  <c r="K3919" i="2"/>
  <c r="J3919" i="2"/>
  <c r="K3911" i="2"/>
  <c r="J3911" i="2"/>
  <c r="K3903" i="2"/>
  <c r="J3903" i="2"/>
  <c r="K3895" i="2"/>
  <c r="J3895" i="2"/>
  <c r="K3887" i="2"/>
  <c r="J3887" i="2"/>
  <c r="K3879" i="2"/>
  <c r="J3879" i="2"/>
  <c r="K3871" i="2"/>
  <c r="J3871" i="2"/>
  <c r="K3863" i="2"/>
  <c r="J3863" i="2"/>
  <c r="K3855" i="2"/>
  <c r="J3855" i="2"/>
  <c r="K3847" i="2"/>
  <c r="J3847" i="2"/>
  <c r="K3839" i="2"/>
  <c r="J3839" i="2"/>
  <c r="K3831" i="2"/>
  <c r="J3831" i="2"/>
  <c r="K3823" i="2"/>
  <c r="J3823" i="2"/>
  <c r="K3815" i="2"/>
  <c r="J3815" i="2"/>
  <c r="K3807" i="2"/>
  <c r="J3807" i="2"/>
  <c r="K3799" i="2"/>
  <c r="J3799" i="2"/>
  <c r="K3791" i="2"/>
  <c r="J3791" i="2"/>
  <c r="K3783" i="2"/>
  <c r="J3783" i="2"/>
  <c r="K3775" i="2"/>
  <c r="J3775" i="2"/>
  <c r="K3767" i="2"/>
  <c r="J3767" i="2"/>
  <c r="K3759" i="2"/>
  <c r="J3759" i="2"/>
  <c r="K3751" i="2"/>
  <c r="J3751" i="2"/>
  <c r="K3743" i="2"/>
  <c r="J3743" i="2"/>
  <c r="K3735" i="2"/>
  <c r="J3735" i="2"/>
  <c r="K3727" i="2"/>
  <c r="J3727" i="2"/>
  <c r="K3719" i="2"/>
  <c r="J3719" i="2"/>
  <c r="K3711" i="2"/>
  <c r="J3711" i="2"/>
  <c r="K3703" i="2"/>
  <c r="J3703" i="2"/>
  <c r="K3695" i="2"/>
  <c r="J3695" i="2"/>
  <c r="K3687" i="2"/>
  <c r="J3687" i="2"/>
  <c r="K3679" i="2"/>
  <c r="J3679" i="2"/>
  <c r="K3671" i="2"/>
  <c r="J3671" i="2"/>
  <c r="K3663" i="2"/>
  <c r="J3663" i="2"/>
  <c r="K3655" i="2"/>
  <c r="J3655" i="2"/>
  <c r="K3647" i="2"/>
  <c r="J3647" i="2"/>
  <c r="K3639" i="2"/>
  <c r="J3639" i="2"/>
  <c r="K3631" i="2"/>
  <c r="J3631" i="2"/>
  <c r="K3623" i="2"/>
  <c r="J3623" i="2"/>
  <c r="K3615" i="2"/>
  <c r="J3615" i="2"/>
  <c r="K3607" i="2"/>
  <c r="J3607" i="2"/>
  <c r="K3599" i="2"/>
  <c r="J3599" i="2"/>
  <c r="K3591" i="2"/>
  <c r="J3591" i="2"/>
  <c r="K3583" i="2"/>
  <c r="J3583" i="2"/>
  <c r="K3575" i="2"/>
  <c r="J3575" i="2"/>
  <c r="K3567" i="2"/>
  <c r="J3567" i="2"/>
  <c r="K3559" i="2"/>
  <c r="J3559" i="2"/>
  <c r="K3551" i="2"/>
  <c r="J3551" i="2"/>
  <c r="K3543" i="2"/>
  <c r="J3543" i="2"/>
  <c r="K3535" i="2"/>
  <c r="J3535" i="2"/>
  <c r="K3527" i="2"/>
  <c r="J3527" i="2"/>
  <c r="K3519" i="2"/>
  <c r="J3519" i="2"/>
  <c r="K3511" i="2"/>
  <c r="J3511" i="2"/>
  <c r="K3503" i="2"/>
  <c r="J3503" i="2"/>
  <c r="K3495" i="2"/>
  <c r="J3495" i="2"/>
  <c r="K3487" i="2"/>
  <c r="J3487" i="2"/>
  <c r="K3479" i="2"/>
  <c r="J3479" i="2"/>
  <c r="K3471" i="2"/>
  <c r="J3471" i="2"/>
  <c r="K3463" i="2"/>
  <c r="J3463" i="2"/>
  <c r="K3455" i="2"/>
  <c r="J3455" i="2"/>
  <c r="K3447" i="2"/>
  <c r="J3447" i="2"/>
  <c r="K3439" i="2"/>
  <c r="J3439" i="2"/>
  <c r="K3431" i="2"/>
  <c r="J3431" i="2"/>
  <c r="K3423" i="2"/>
  <c r="J3423" i="2"/>
  <c r="K3415" i="2"/>
  <c r="J3415" i="2"/>
  <c r="K3407" i="2"/>
  <c r="J3407" i="2"/>
  <c r="K3399" i="2"/>
  <c r="J3399" i="2"/>
  <c r="K3391" i="2"/>
  <c r="J3391" i="2"/>
  <c r="K3383" i="2"/>
  <c r="J3383" i="2"/>
  <c r="K3375" i="2"/>
  <c r="J3375" i="2"/>
  <c r="K3367" i="2"/>
  <c r="J3367" i="2"/>
  <c r="K3359" i="2"/>
  <c r="J3359" i="2"/>
  <c r="K3351" i="2"/>
  <c r="J3351" i="2"/>
  <c r="K3343" i="2"/>
  <c r="J3343" i="2"/>
  <c r="K3335" i="2"/>
  <c r="J3335" i="2"/>
  <c r="K3327" i="2"/>
  <c r="J3327" i="2"/>
  <c r="K3319" i="2"/>
  <c r="J3319" i="2"/>
  <c r="K3311" i="2"/>
  <c r="J3311" i="2"/>
  <c r="K3303" i="2"/>
  <c r="J3303" i="2"/>
  <c r="K3295" i="2"/>
  <c r="J3295" i="2"/>
  <c r="K3287" i="2"/>
  <c r="J3287" i="2"/>
  <c r="K3279" i="2"/>
  <c r="J3279" i="2"/>
  <c r="K3271" i="2"/>
  <c r="J3271" i="2"/>
  <c r="K3263" i="2"/>
  <c r="J3263" i="2"/>
  <c r="K3255" i="2"/>
  <c r="J3255" i="2"/>
  <c r="K3247" i="2"/>
  <c r="J3247" i="2"/>
  <c r="K3239" i="2"/>
  <c r="J3239" i="2"/>
  <c r="K3231" i="2"/>
  <c r="J3231" i="2"/>
  <c r="K3223" i="2"/>
  <c r="J3223" i="2"/>
  <c r="K3215" i="2"/>
  <c r="J3215" i="2"/>
  <c r="K3207" i="2"/>
  <c r="J3207" i="2"/>
  <c r="K3199" i="2"/>
  <c r="J3199" i="2"/>
  <c r="K3191" i="2"/>
  <c r="J3191" i="2"/>
  <c r="K3183" i="2"/>
  <c r="J3183" i="2"/>
  <c r="K3175" i="2"/>
  <c r="J3175" i="2"/>
  <c r="K3167" i="2"/>
  <c r="J3167" i="2"/>
  <c r="K3159" i="2"/>
  <c r="J3159" i="2"/>
  <c r="K3151" i="2"/>
  <c r="J3151" i="2"/>
  <c r="K3143" i="2"/>
  <c r="J3143" i="2"/>
  <c r="K3135" i="2"/>
  <c r="J3135" i="2"/>
  <c r="K3127" i="2"/>
  <c r="J3127" i="2"/>
  <c r="K3119" i="2"/>
  <c r="J3119" i="2"/>
  <c r="K3111" i="2"/>
  <c r="J3111" i="2"/>
  <c r="K3103" i="2"/>
  <c r="J3103" i="2"/>
  <c r="K3095" i="2"/>
  <c r="J3095" i="2"/>
  <c r="K3087" i="2"/>
  <c r="J3087" i="2"/>
  <c r="K3079" i="2"/>
  <c r="J3079" i="2"/>
  <c r="K3071" i="2"/>
  <c r="J3071" i="2"/>
  <c r="K3063" i="2"/>
  <c r="J3063" i="2"/>
  <c r="K3055" i="2"/>
  <c r="J3055" i="2"/>
  <c r="K3047" i="2"/>
  <c r="J3047" i="2"/>
  <c r="K3039" i="2"/>
  <c r="J3039" i="2"/>
  <c r="K3031" i="2"/>
  <c r="J3031" i="2"/>
  <c r="K3023" i="2"/>
  <c r="J3023" i="2"/>
  <c r="K3015" i="2"/>
  <c r="J3015" i="2"/>
  <c r="K3007" i="2"/>
  <c r="J3007" i="2"/>
  <c r="K2999" i="2"/>
  <c r="J2999" i="2"/>
  <c r="K2991" i="2"/>
  <c r="J2991" i="2"/>
  <c r="K2983" i="2"/>
  <c r="J2983" i="2"/>
  <c r="K2975" i="2"/>
  <c r="J2975" i="2"/>
  <c r="K2967" i="2"/>
  <c r="J2967" i="2"/>
  <c r="K2959" i="2"/>
  <c r="J2959" i="2"/>
  <c r="K2951" i="2"/>
  <c r="J2951" i="2"/>
  <c r="K2943" i="2"/>
  <c r="J2943" i="2"/>
  <c r="K2935" i="2"/>
  <c r="J2935" i="2"/>
  <c r="K2927" i="2"/>
  <c r="J2927" i="2"/>
  <c r="K2919" i="2"/>
  <c r="J2919" i="2"/>
  <c r="K2911" i="2"/>
  <c r="J2911" i="2"/>
  <c r="K2903" i="2"/>
  <c r="J2903" i="2"/>
  <c r="K2895" i="2"/>
  <c r="J2895" i="2"/>
  <c r="K2887" i="2"/>
  <c r="J2887" i="2"/>
  <c r="K2879" i="2"/>
  <c r="J2879" i="2"/>
  <c r="K2871" i="2"/>
  <c r="J2871" i="2"/>
  <c r="K2863" i="2"/>
  <c r="J2863" i="2"/>
  <c r="K2855" i="2"/>
  <c r="J2855" i="2"/>
  <c r="K2847" i="2"/>
  <c r="J2847" i="2"/>
  <c r="K2839" i="2"/>
  <c r="J2839" i="2"/>
  <c r="K2831" i="2"/>
  <c r="J2831" i="2"/>
  <c r="K2823" i="2"/>
  <c r="J2823" i="2"/>
  <c r="K2815" i="2"/>
  <c r="J2815" i="2"/>
  <c r="K2807" i="2"/>
  <c r="J2807" i="2"/>
  <c r="K2799" i="2"/>
  <c r="J2799" i="2"/>
  <c r="K2791" i="2"/>
  <c r="J2791" i="2"/>
  <c r="K2783" i="2"/>
  <c r="J2783" i="2"/>
  <c r="K2775" i="2"/>
  <c r="J2775" i="2"/>
  <c r="K2767" i="2"/>
  <c r="J2767" i="2"/>
  <c r="K2759" i="2"/>
  <c r="J2759" i="2"/>
  <c r="K2751" i="2"/>
  <c r="J2751" i="2"/>
  <c r="K2743" i="2"/>
  <c r="J2743" i="2"/>
  <c r="K2735" i="2"/>
  <c r="J2735" i="2"/>
  <c r="K2727" i="2"/>
  <c r="J2727" i="2"/>
  <c r="K2719" i="2"/>
  <c r="J2719" i="2"/>
  <c r="K2711" i="2"/>
  <c r="J2711" i="2"/>
  <c r="K2703" i="2"/>
  <c r="J2703" i="2"/>
  <c r="K2695" i="2"/>
  <c r="J2695" i="2"/>
  <c r="K2687" i="2"/>
  <c r="J2687" i="2"/>
  <c r="K2679" i="2"/>
  <c r="J2679" i="2"/>
  <c r="K2671" i="2"/>
  <c r="J2671" i="2"/>
  <c r="K2663" i="2"/>
  <c r="J2663" i="2"/>
  <c r="K2655" i="2"/>
  <c r="J2655" i="2"/>
  <c r="K2647" i="2"/>
  <c r="J2647" i="2"/>
  <c r="K2639" i="2"/>
  <c r="J2639" i="2"/>
  <c r="K2631" i="2"/>
  <c r="J2631" i="2"/>
  <c r="K2623" i="2"/>
  <c r="J2623" i="2"/>
  <c r="K2615" i="2"/>
  <c r="J2615" i="2"/>
  <c r="K2607" i="2"/>
  <c r="J2607" i="2"/>
  <c r="K2599" i="2"/>
  <c r="J2599" i="2"/>
  <c r="K2591" i="2"/>
  <c r="J2591" i="2"/>
  <c r="K2583" i="2"/>
  <c r="J2583" i="2"/>
  <c r="K2575" i="2"/>
  <c r="J2575" i="2"/>
  <c r="K2567" i="2"/>
  <c r="J2567" i="2"/>
  <c r="K2559" i="2"/>
  <c r="J2559" i="2"/>
  <c r="K2551" i="2"/>
  <c r="J2551" i="2"/>
  <c r="K2543" i="2"/>
  <c r="J2543" i="2"/>
  <c r="K2535" i="2"/>
  <c r="J2535" i="2"/>
  <c r="K2527" i="2"/>
  <c r="J2527" i="2"/>
  <c r="K2519" i="2"/>
  <c r="J2519" i="2"/>
  <c r="K2511" i="2"/>
  <c r="J2511" i="2"/>
  <c r="K2503" i="2"/>
  <c r="J2503" i="2"/>
  <c r="K2495" i="2"/>
  <c r="J2495" i="2"/>
  <c r="K2487" i="2"/>
  <c r="J2487" i="2"/>
  <c r="K2479" i="2"/>
  <c r="J2479" i="2"/>
  <c r="K2471" i="2"/>
  <c r="J2471" i="2"/>
  <c r="K2463" i="2"/>
  <c r="J2463" i="2"/>
  <c r="K2455" i="2"/>
  <c r="J2455" i="2"/>
  <c r="K2447" i="2"/>
  <c r="J2447" i="2"/>
  <c r="K2439" i="2"/>
  <c r="J2439" i="2"/>
  <c r="K2431" i="2"/>
  <c r="J2431" i="2"/>
  <c r="K2423" i="2"/>
  <c r="J2423" i="2"/>
  <c r="K2415" i="2"/>
  <c r="J2415" i="2"/>
  <c r="K2407" i="2"/>
  <c r="J2407" i="2"/>
  <c r="K2399" i="2"/>
  <c r="J2399" i="2"/>
  <c r="K2391" i="2"/>
  <c r="J2391" i="2"/>
  <c r="K2383" i="2"/>
  <c r="J2383" i="2"/>
  <c r="K2375" i="2"/>
  <c r="J2375" i="2"/>
  <c r="K2367" i="2"/>
  <c r="J2367" i="2"/>
  <c r="K2359" i="2"/>
  <c r="J2359" i="2"/>
  <c r="K2351" i="2"/>
  <c r="J2351" i="2"/>
  <c r="K2343" i="2"/>
  <c r="J2343" i="2"/>
  <c r="K2335" i="2"/>
  <c r="J2335" i="2"/>
  <c r="K2327" i="2"/>
  <c r="J2327" i="2"/>
  <c r="K2319" i="2"/>
  <c r="J2319" i="2"/>
  <c r="K2311" i="2"/>
  <c r="J2311" i="2"/>
  <c r="K2303" i="2"/>
  <c r="J2303" i="2"/>
  <c r="K2295" i="2"/>
  <c r="J2295" i="2"/>
  <c r="K2287" i="2"/>
  <c r="J2287" i="2"/>
  <c r="K2279" i="2"/>
  <c r="J2279" i="2"/>
  <c r="K2271" i="2"/>
  <c r="J2271" i="2"/>
  <c r="K2263" i="2"/>
  <c r="J2263" i="2"/>
  <c r="K2255" i="2"/>
  <c r="J2255" i="2"/>
  <c r="K2247" i="2"/>
  <c r="J2247" i="2"/>
  <c r="K2239" i="2"/>
  <c r="J2239" i="2"/>
  <c r="K2231" i="2"/>
  <c r="J2231" i="2"/>
  <c r="K2223" i="2"/>
  <c r="J2223" i="2"/>
  <c r="K2215" i="2"/>
  <c r="J2215" i="2"/>
  <c r="K2207" i="2"/>
  <c r="J2207" i="2"/>
  <c r="K2199" i="2"/>
  <c r="J2199" i="2"/>
  <c r="K2191" i="2"/>
  <c r="J2191" i="2"/>
  <c r="K2183" i="2"/>
  <c r="J2183" i="2"/>
  <c r="K2175" i="2"/>
  <c r="J2175" i="2"/>
  <c r="K2167" i="2"/>
  <c r="J2167" i="2"/>
  <c r="K2159" i="2"/>
  <c r="J2159" i="2"/>
  <c r="K2151" i="2"/>
  <c r="J2151" i="2"/>
  <c r="K2143" i="2"/>
  <c r="J2143" i="2"/>
  <c r="K2135" i="2"/>
  <c r="J2135" i="2"/>
  <c r="K2127" i="2"/>
  <c r="J2127" i="2"/>
  <c r="K2119" i="2"/>
  <c r="J2119" i="2"/>
  <c r="K2111" i="2"/>
  <c r="J2111" i="2"/>
  <c r="K2103" i="2"/>
  <c r="J2103" i="2"/>
  <c r="K2095" i="2"/>
  <c r="J2095" i="2"/>
  <c r="K2087" i="2"/>
  <c r="J2087" i="2"/>
  <c r="K2079" i="2"/>
  <c r="J2079" i="2"/>
  <c r="K2071" i="2"/>
  <c r="J2071" i="2"/>
  <c r="K2063" i="2"/>
  <c r="J2063" i="2"/>
  <c r="K2055" i="2"/>
  <c r="J2055" i="2"/>
  <c r="K2047" i="2"/>
  <c r="J2047" i="2"/>
  <c r="K2039" i="2"/>
  <c r="J2039" i="2"/>
  <c r="K4078" i="2"/>
  <c r="J4078" i="2"/>
  <c r="K4070" i="2"/>
  <c r="J4070" i="2"/>
  <c r="K4062" i="2"/>
  <c r="J4062" i="2"/>
  <c r="K4054" i="2"/>
  <c r="J4054" i="2"/>
  <c r="K4046" i="2"/>
  <c r="J4046" i="2"/>
  <c r="K4038" i="2"/>
  <c r="J4038" i="2"/>
  <c r="K4030" i="2"/>
  <c r="J4030" i="2"/>
  <c r="K4022" i="2"/>
  <c r="J4022" i="2"/>
  <c r="K4014" i="2"/>
  <c r="J4014" i="2"/>
  <c r="K4006" i="2"/>
  <c r="J4006" i="2"/>
  <c r="K3998" i="2"/>
  <c r="J3998" i="2"/>
  <c r="K3990" i="2"/>
  <c r="J3990" i="2"/>
  <c r="K3982" i="2"/>
  <c r="J3982" i="2"/>
  <c r="K3974" i="2"/>
  <c r="J3974" i="2"/>
  <c r="K3966" i="2"/>
  <c r="J3966" i="2"/>
  <c r="K3958" i="2"/>
  <c r="J3958" i="2"/>
  <c r="K3950" i="2"/>
  <c r="J3950" i="2"/>
  <c r="K3942" i="2"/>
  <c r="J3942" i="2"/>
  <c r="K3934" i="2"/>
  <c r="J3934" i="2"/>
  <c r="K3926" i="2"/>
  <c r="J3926" i="2"/>
  <c r="K3918" i="2"/>
  <c r="J3918" i="2"/>
  <c r="K3910" i="2"/>
  <c r="J3910" i="2"/>
  <c r="K3902" i="2"/>
  <c r="J3902" i="2"/>
  <c r="K3894" i="2"/>
  <c r="J3894" i="2"/>
  <c r="K3886" i="2"/>
  <c r="J3886" i="2"/>
  <c r="K3878" i="2"/>
  <c r="J3878" i="2"/>
  <c r="K3870" i="2"/>
  <c r="J3870" i="2"/>
  <c r="K3862" i="2"/>
  <c r="J3862" i="2"/>
  <c r="K3854" i="2"/>
  <c r="J3854" i="2"/>
  <c r="K3846" i="2"/>
  <c r="J3846" i="2"/>
  <c r="K3838" i="2"/>
  <c r="J3838" i="2"/>
  <c r="K3830" i="2"/>
  <c r="J3830" i="2"/>
  <c r="K3822" i="2"/>
  <c r="J3822" i="2"/>
  <c r="K3814" i="2"/>
  <c r="J3814" i="2"/>
  <c r="K3806" i="2"/>
  <c r="J3806" i="2"/>
  <c r="K3798" i="2"/>
  <c r="J3798" i="2"/>
  <c r="K3790" i="2"/>
  <c r="J3790" i="2"/>
  <c r="K3782" i="2"/>
  <c r="J3782" i="2"/>
  <c r="K3774" i="2"/>
  <c r="J3774" i="2"/>
  <c r="K3766" i="2"/>
  <c r="J3766" i="2"/>
  <c r="K3758" i="2"/>
  <c r="J3758" i="2"/>
  <c r="K3750" i="2"/>
  <c r="J3750" i="2"/>
  <c r="K3742" i="2"/>
  <c r="J3742" i="2"/>
  <c r="K3734" i="2"/>
  <c r="J3734" i="2"/>
  <c r="K3726" i="2"/>
  <c r="J3726" i="2"/>
  <c r="K3718" i="2"/>
  <c r="J3718" i="2"/>
  <c r="K3710" i="2"/>
  <c r="J3710" i="2"/>
  <c r="K3702" i="2"/>
  <c r="J3702" i="2"/>
  <c r="K3694" i="2"/>
  <c r="J3694" i="2"/>
  <c r="K3686" i="2"/>
  <c r="J3686" i="2"/>
  <c r="K3678" i="2"/>
  <c r="J3678" i="2"/>
  <c r="K3670" i="2"/>
  <c r="J3670" i="2"/>
  <c r="K3662" i="2"/>
  <c r="J3662" i="2"/>
  <c r="K3654" i="2"/>
  <c r="J3654" i="2"/>
  <c r="K3646" i="2"/>
  <c r="J3646" i="2"/>
  <c r="K3638" i="2"/>
  <c r="J3638" i="2"/>
  <c r="K3630" i="2"/>
  <c r="J3630" i="2"/>
  <c r="K3622" i="2"/>
  <c r="J3622" i="2"/>
  <c r="K3614" i="2"/>
  <c r="J3614" i="2"/>
  <c r="K3606" i="2"/>
  <c r="J3606" i="2"/>
  <c r="K3598" i="2"/>
  <c r="J3598" i="2"/>
  <c r="K3590" i="2"/>
  <c r="J3590" i="2"/>
  <c r="K3582" i="2"/>
  <c r="J3582" i="2"/>
  <c r="K3574" i="2"/>
  <c r="J3574" i="2"/>
  <c r="K3566" i="2"/>
  <c r="J3566" i="2"/>
  <c r="K3558" i="2"/>
  <c r="J3558" i="2"/>
  <c r="K3550" i="2"/>
  <c r="J3550" i="2"/>
  <c r="K3542" i="2"/>
  <c r="J3542" i="2"/>
  <c r="K3534" i="2"/>
  <c r="J3534" i="2"/>
  <c r="K3526" i="2"/>
  <c r="J3526" i="2"/>
  <c r="K3518" i="2"/>
  <c r="J3518" i="2"/>
  <c r="K3510" i="2"/>
  <c r="J3510" i="2"/>
  <c r="K3502" i="2"/>
  <c r="J3502" i="2"/>
  <c r="K3494" i="2"/>
  <c r="J3494" i="2"/>
  <c r="K3486" i="2"/>
  <c r="J3486" i="2"/>
  <c r="K3478" i="2"/>
  <c r="J3478" i="2"/>
  <c r="K3470" i="2"/>
  <c r="J3470" i="2"/>
  <c r="K3462" i="2"/>
  <c r="J3462" i="2"/>
  <c r="K3454" i="2"/>
  <c r="J3454" i="2"/>
  <c r="K3446" i="2"/>
  <c r="J3446" i="2"/>
  <c r="K3438" i="2"/>
  <c r="J3438" i="2"/>
  <c r="K3430" i="2"/>
  <c r="J3430" i="2"/>
  <c r="K3422" i="2"/>
  <c r="J3422" i="2"/>
  <c r="K3414" i="2"/>
  <c r="J3414" i="2"/>
  <c r="K3406" i="2"/>
  <c r="J3406" i="2"/>
  <c r="K3398" i="2"/>
  <c r="J3398" i="2"/>
  <c r="K3390" i="2"/>
  <c r="J3390" i="2"/>
  <c r="K3382" i="2"/>
  <c r="J3382" i="2"/>
  <c r="K3374" i="2"/>
  <c r="J3374" i="2"/>
  <c r="K3366" i="2"/>
  <c r="J3366" i="2"/>
  <c r="K3358" i="2"/>
  <c r="J3358" i="2"/>
  <c r="K3350" i="2"/>
  <c r="J3350" i="2"/>
  <c r="K3342" i="2"/>
  <c r="J3342" i="2"/>
  <c r="K3334" i="2"/>
  <c r="J3334" i="2"/>
  <c r="K3326" i="2"/>
  <c r="J3326" i="2"/>
  <c r="K3318" i="2"/>
  <c r="J3318" i="2"/>
  <c r="K3310" i="2"/>
  <c r="J3310" i="2"/>
  <c r="K3302" i="2"/>
  <c r="J3302" i="2"/>
  <c r="K3294" i="2"/>
  <c r="J3294" i="2"/>
  <c r="K3286" i="2"/>
  <c r="J3286" i="2"/>
  <c r="K3278" i="2"/>
  <c r="J3278" i="2"/>
  <c r="K3270" i="2"/>
  <c r="J3270" i="2"/>
  <c r="K3262" i="2"/>
  <c r="J3262" i="2"/>
  <c r="K3254" i="2"/>
  <c r="J3254" i="2"/>
  <c r="K3246" i="2"/>
  <c r="J3246" i="2"/>
  <c r="K3238" i="2"/>
  <c r="J3238" i="2"/>
  <c r="K3230" i="2"/>
  <c r="J3230" i="2"/>
  <c r="K3222" i="2"/>
  <c r="J3222" i="2"/>
  <c r="K3214" i="2"/>
  <c r="J3214" i="2"/>
  <c r="K3206" i="2"/>
  <c r="J3206" i="2"/>
  <c r="K3198" i="2"/>
  <c r="J3198" i="2"/>
  <c r="K3190" i="2"/>
  <c r="J3190" i="2"/>
  <c r="K3182" i="2"/>
  <c r="J3182" i="2"/>
  <c r="K3174" i="2"/>
  <c r="J3174" i="2"/>
  <c r="K3166" i="2"/>
  <c r="J3166" i="2"/>
  <c r="K3158" i="2"/>
  <c r="J3158" i="2"/>
  <c r="K3150" i="2"/>
  <c r="J3150" i="2"/>
  <c r="K3142" i="2"/>
  <c r="J3142" i="2"/>
  <c r="K3134" i="2"/>
  <c r="J3134" i="2"/>
  <c r="K3126" i="2"/>
  <c r="J3126" i="2"/>
  <c r="K3118" i="2"/>
  <c r="J3118" i="2"/>
  <c r="K3110" i="2"/>
  <c r="J3110" i="2"/>
  <c r="K3102" i="2"/>
  <c r="J3102" i="2"/>
  <c r="K3094" i="2"/>
  <c r="J3094" i="2"/>
  <c r="K3086" i="2"/>
  <c r="J3086" i="2"/>
  <c r="K3078" i="2"/>
  <c r="J3078" i="2"/>
  <c r="K3070" i="2"/>
  <c r="J3070" i="2"/>
  <c r="K3062" i="2"/>
  <c r="J3062" i="2"/>
  <c r="K3054" i="2"/>
  <c r="J3054" i="2"/>
  <c r="K3046" i="2"/>
  <c r="J3046" i="2"/>
  <c r="K3038" i="2"/>
  <c r="J3038" i="2"/>
  <c r="K3030" i="2"/>
  <c r="J3030" i="2"/>
  <c r="K3022" i="2"/>
  <c r="J3022" i="2"/>
  <c r="K3014" i="2"/>
  <c r="J3014" i="2"/>
  <c r="K3006" i="2"/>
  <c r="J3006" i="2"/>
  <c r="K2998" i="2"/>
  <c r="J2998" i="2"/>
  <c r="K2990" i="2"/>
  <c r="J2990" i="2"/>
  <c r="K2982" i="2"/>
  <c r="J2982" i="2"/>
  <c r="K2974" i="2"/>
  <c r="J2974" i="2"/>
  <c r="K2966" i="2"/>
  <c r="J2966" i="2"/>
  <c r="K2958" i="2"/>
  <c r="J2958" i="2"/>
  <c r="K2950" i="2"/>
  <c r="J2950" i="2"/>
  <c r="K2942" i="2"/>
  <c r="J2942" i="2"/>
  <c r="K2934" i="2"/>
  <c r="J2934" i="2"/>
  <c r="K2926" i="2"/>
  <c r="J2926" i="2"/>
  <c r="K2918" i="2"/>
  <c r="J2918" i="2"/>
  <c r="K2910" i="2"/>
  <c r="J2910" i="2"/>
  <c r="K2902" i="2"/>
  <c r="J2902" i="2"/>
  <c r="K2894" i="2"/>
  <c r="J2894" i="2"/>
  <c r="K2886" i="2"/>
  <c r="J2886" i="2"/>
  <c r="K2878" i="2"/>
  <c r="J2878" i="2"/>
  <c r="K2870" i="2"/>
  <c r="J2870" i="2"/>
  <c r="K2862" i="2"/>
  <c r="J2862" i="2"/>
  <c r="K2854" i="2"/>
  <c r="J2854" i="2"/>
  <c r="K2846" i="2"/>
  <c r="J2846" i="2"/>
  <c r="K2838" i="2"/>
  <c r="J2838" i="2"/>
  <c r="K2830" i="2"/>
  <c r="J2830" i="2"/>
  <c r="K2822" i="2"/>
  <c r="J2822" i="2"/>
  <c r="K2814" i="2"/>
  <c r="J2814" i="2"/>
  <c r="K2806" i="2"/>
  <c r="J2806" i="2"/>
  <c r="K2798" i="2"/>
  <c r="J2798" i="2"/>
  <c r="K2790" i="2"/>
  <c r="J2790" i="2"/>
  <c r="K2782" i="2"/>
  <c r="J2782" i="2"/>
  <c r="K2774" i="2"/>
  <c r="J2774" i="2"/>
  <c r="K2766" i="2"/>
  <c r="J2766" i="2"/>
  <c r="K2758" i="2"/>
  <c r="J2758" i="2"/>
  <c r="K2750" i="2"/>
  <c r="J2750" i="2"/>
  <c r="K2742" i="2"/>
  <c r="J2742" i="2"/>
  <c r="K2734" i="2"/>
  <c r="J2734" i="2"/>
  <c r="K2726" i="2"/>
  <c r="J2726" i="2"/>
  <c r="K2718" i="2"/>
  <c r="J2718" i="2"/>
  <c r="K2710" i="2"/>
  <c r="J2710" i="2"/>
  <c r="K2702" i="2"/>
  <c r="J2702" i="2"/>
  <c r="K2694" i="2"/>
  <c r="J2694" i="2"/>
  <c r="K2686" i="2"/>
  <c r="J2686" i="2"/>
  <c r="K2678" i="2"/>
  <c r="J2678" i="2"/>
  <c r="K2670" i="2"/>
  <c r="J2670" i="2"/>
  <c r="K2662" i="2"/>
  <c r="J2662" i="2"/>
  <c r="K2654" i="2"/>
  <c r="J2654" i="2"/>
  <c r="K2646" i="2"/>
  <c r="J2646" i="2"/>
  <c r="K2638" i="2"/>
  <c r="J2638" i="2"/>
  <c r="K2630" i="2"/>
  <c r="J2630" i="2"/>
  <c r="K2622" i="2"/>
  <c r="J2622" i="2"/>
  <c r="K2614" i="2"/>
  <c r="J2614" i="2"/>
  <c r="K2606" i="2"/>
  <c r="J2606" i="2"/>
  <c r="K2598" i="2"/>
  <c r="J2598" i="2"/>
  <c r="K2590" i="2"/>
  <c r="J2590" i="2"/>
  <c r="K2582" i="2"/>
  <c r="J2582" i="2"/>
  <c r="K2574" i="2"/>
  <c r="J2574" i="2"/>
  <c r="K2566" i="2"/>
  <c r="J2566" i="2"/>
  <c r="K2558" i="2"/>
  <c r="J2558" i="2"/>
  <c r="K2550" i="2"/>
  <c r="J2550" i="2"/>
  <c r="K2542" i="2"/>
  <c r="J2542" i="2"/>
  <c r="K2534" i="2"/>
  <c r="J2534" i="2"/>
  <c r="K2526" i="2"/>
  <c r="J2526" i="2"/>
  <c r="K2518" i="2"/>
  <c r="J2518" i="2"/>
  <c r="K2510" i="2"/>
  <c r="J2510" i="2"/>
  <c r="K2502" i="2"/>
  <c r="J2502" i="2"/>
  <c r="K2494" i="2"/>
  <c r="J2494" i="2"/>
  <c r="K2486" i="2"/>
  <c r="J2486" i="2"/>
  <c r="K2478" i="2"/>
  <c r="J2478" i="2"/>
  <c r="K2470" i="2"/>
  <c r="J2470" i="2"/>
  <c r="K2462" i="2"/>
  <c r="J2462" i="2"/>
  <c r="K2454" i="2"/>
  <c r="J2454" i="2"/>
  <c r="K2446" i="2"/>
  <c r="J2446" i="2"/>
  <c r="K2438" i="2"/>
  <c r="J2438" i="2"/>
  <c r="K2430" i="2"/>
  <c r="J2430" i="2"/>
  <c r="K2422" i="2"/>
  <c r="J2422" i="2"/>
  <c r="K2414" i="2"/>
  <c r="J2414" i="2"/>
  <c r="K2406" i="2"/>
  <c r="J2406" i="2"/>
  <c r="K2398" i="2"/>
  <c r="J2398" i="2"/>
  <c r="K2390" i="2"/>
  <c r="J2390" i="2"/>
  <c r="K2382" i="2"/>
  <c r="J2382" i="2"/>
  <c r="K2374" i="2"/>
  <c r="J2374" i="2"/>
  <c r="K2366" i="2"/>
  <c r="J2366" i="2"/>
  <c r="K2358" i="2"/>
  <c r="J2358" i="2"/>
  <c r="K2350" i="2"/>
  <c r="J2350" i="2"/>
  <c r="K2342" i="2"/>
  <c r="J2342" i="2"/>
  <c r="K2334" i="2"/>
  <c r="J2334" i="2"/>
  <c r="K2326" i="2"/>
  <c r="J2326" i="2"/>
  <c r="K2318" i="2"/>
  <c r="J2318" i="2"/>
  <c r="K2310" i="2"/>
  <c r="J2310" i="2"/>
  <c r="K2302" i="2"/>
  <c r="J2302" i="2"/>
  <c r="K2294" i="2"/>
  <c r="J2294" i="2"/>
  <c r="K2286" i="2"/>
  <c r="J2286" i="2"/>
  <c r="K2278" i="2"/>
  <c r="J2278" i="2"/>
  <c r="K2270" i="2"/>
  <c r="J2270" i="2"/>
  <c r="K2262" i="2"/>
  <c r="J2262" i="2"/>
  <c r="K2254" i="2"/>
  <c r="J2254" i="2"/>
  <c r="K2246" i="2"/>
  <c r="J2246" i="2"/>
  <c r="K2238" i="2"/>
  <c r="J2238" i="2"/>
  <c r="K2230" i="2"/>
  <c r="J2230" i="2"/>
  <c r="K2222" i="2"/>
  <c r="J2222" i="2"/>
  <c r="K2214" i="2"/>
  <c r="J2214" i="2"/>
  <c r="K2206" i="2"/>
  <c r="J2206" i="2"/>
  <c r="K2198" i="2"/>
  <c r="J2198" i="2"/>
  <c r="K2190" i="2"/>
  <c r="J2190" i="2"/>
  <c r="K2182" i="2"/>
  <c r="J2182" i="2"/>
  <c r="K2174" i="2"/>
  <c r="J2174" i="2"/>
  <c r="K2166" i="2"/>
  <c r="J2166" i="2"/>
  <c r="K2158" i="2"/>
  <c r="J2158" i="2"/>
  <c r="K2150" i="2"/>
  <c r="J2150" i="2"/>
  <c r="K2142" i="2"/>
  <c r="J2142" i="2"/>
  <c r="K2134" i="2"/>
  <c r="J2134" i="2"/>
  <c r="K2126" i="2"/>
  <c r="J2126" i="2"/>
  <c r="K2118" i="2"/>
  <c r="J2118" i="2"/>
  <c r="K2110" i="2"/>
  <c r="J2110" i="2"/>
  <c r="K2102" i="2"/>
  <c r="J2102" i="2"/>
  <c r="K2094" i="2"/>
  <c r="J2094" i="2"/>
  <c r="K2086" i="2"/>
  <c r="J2086" i="2"/>
  <c r="K2078" i="2"/>
  <c r="J2078" i="2"/>
  <c r="K2070" i="2"/>
  <c r="J2070" i="2"/>
  <c r="K2062" i="2"/>
  <c r="J2062" i="2"/>
  <c r="K2054" i="2"/>
  <c r="J2054" i="2"/>
  <c r="K2046" i="2"/>
  <c r="J2046" i="2"/>
  <c r="K2038" i="2"/>
  <c r="J2038" i="2"/>
  <c r="K2030" i="2"/>
  <c r="J2030" i="2"/>
  <c r="K2022" i="2"/>
  <c r="J2022" i="2"/>
  <c r="K2014" i="2"/>
  <c r="J2014" i="2"/>
  <c r="K2006" i="2"/>
  <c r="J2006" i="2"/>
  <c r="K1998" i="2"/>
  <c r="J1998" i="2"/>
  <c r="K1990" i="2"/>
  <c r="J1990" i="2"/>
  <c r="K1982" i="2"/>
  <c r="J1982" i="2"/>
  <c r="K1974" i="2"/>
  <c r="J1974" i="2"/>
  <c r="K1966" i="2"/>
  <c r="J1966" i="2"/>
  <c r="K1958" i="2"/>
  <c r="J1958" i="2"/>
  <c r="K1950" i="2"/>
  <c r="J1950" i="2"/>
  <c r="K1942" i="2"/>
  <c r="J1942" i="2"/>
  <c r="K1934" i="2"/>
  <c r="J1934" i="2"/>
  <c r="K1926" i="2"/>
  <c r="J1926" i="2"/>
  <c r="K1918" i="2"/>
  <c r="J1918" i="2"/>
  <c r="K1910" i="2"/>
  <c r="J1910" i="2"/>
  <c r="K1902" i="2"/>
  <c r="J1902" i="2"/>
  <c r="K1894" i="2"/>
  <c r="J1894" i="2"/>
  <c r="K1886" i="2"/>
  <c r="J1886" i="2"/>
  <c r="K1878" i="2"/>
  <c r="J1878" i="2"/>
  <c r="K1870" i="2"/>
  <c r="J1870" i="2"/>
  <c r="K1862" i="2"/>
  <c r="J1862" i="2"/>
  <c r="K1854" i="2"/>
  <c r="J1854" i="2"/>
  <c r="K1846" i="2"/>
  <c r="J1846" i="2"/>
  <c r="K1838" i="2"/>
  <c r="J1838" i="2"/>
  <c r="K1830" i="2"/>
  <c r="J1830" i="2"/>
  <c r="K1822" i="2"/>
  <c r="J1822" i="2"/>
  <c r="K1814" i="2"/>
  <c r="J1814" i="2"/>
  <c r="K1806" i="2"/>
  <c r="J1806" i="2"/>
  <c r="K1798" i="2"/>
  <c r="J1798" i="2"/>
  <c r="K1790" i="2"/>
  <c r="J1790" i="2"/>
  <c r="K1782" i="2"/>
  <c r="J1782" i="2"/>
  <c r="K1774" i="2"/>
  <c r="J1774" i="2"/>
  <c r="K1766" i="2"/>
  <c r="J1766" i="2"/>
  <c r="K1758" i="2"/>
  <c r="J1758" i="2"/>
  <c r="K1750" i="2"/>
  <c r="J1750" i="2"/>
  <c r="K1742" i="2"/>
  <c r="J1742" i="2"/>
  <c r="K1734" i="2"/>
  <c r="J1734" i="2"/>
  <c r="K1726" i="2"/>
  <c r="J1726" i="2"/>
  <c r="K1718" i="2"/>
  <c r="J1718" i="2"/>
  <c r="K1710" i="2"/>
  <c r="J1710" i="2"/>
  <c r="K1702" i="2"/>
  <c r="J1702" i="2"/>
  <c r="K1694" i="2"/>
  <c r="J1694" i="2"/>
  <c r="K1686" i="2"/>
  <c r="J1686" i="2"/>
  <c r="K1678" i="2"/>
  <c r="J1678" i="2"/>
  <c r="K1670" i="2"/>
  <c r="J1670" i="2"/>
  <c r="K1662" i="2"/>
  <c r="J1662" i="2"/>
  <c r="K1654" i="2"/>
  <c r="J1654" i="2"/>
  <c r="K1646" i="2"/>
  <c r="J1646" i="2"/>
  <c r="K1638" i="2"/>
  <c r="J1638" i="2"/>
  <c r="K1630" i="2"/>
  <c r="J1630" i="2"/>
  <c r="K1622" i="2"/>
  <c r="J1622" i="2"/>
  <c r="K1614" i="2"/>
  <c r="J1614" i="2"/>
  <c r="K1606" i="2"/>
  <c r="J1606" i="2"/>
  <c r="K1598" i="2"/>
  <c r="J1598" i="2"/>
  <c r="K1590" i="2"/>
  <c r="J1590" i="2"/>
  <c r="K1582" i="2"/>
  <c r="J1582" i="2"/>
  <c r="K1574" i="2"/>
  <c r="J1574" i="2"/>
  <c r="K1566" i="2"/>
  <c r="J1566" i="2"/>
  <c r="K1558" i="2"/>
  <c r="J1558" i="2"/>
  <c r="K1550" i="2"/>
  <c r="J1550" i="2"/>
  <c r="K1542" i="2"/>
  <c r="J1542" i="2"/>
  <c r="K1534" i="2"/>
  <c r="J1534" i="2"/>
  <c r="K1526" i="2"/>
  <c r="J1526" i="2"/>
  <c r="K1518" i="2"/>
  <c r="J1518" i="2"/>
  <c r="K1510" i="2"/>
  <c r="J1510" i="2"/>
  <c r="K1502" i="2"/>
  <c r="J1502" i="2"/>
  <c r="K1494" i="2"/>
  <c r="J1494" i="2"/>
  <c r="K1486" i="2"/>
  <c r="J1486" i="2"/>
  <c r="K1478" i="2"/>
  <c r="J1478" i="2"/>
  <c r="K1470" i="2"/>
  <c r="J1470" i="2"/>
  <c r="K1462" i="2"/>
  <c r="J1462" i="2"/>
  <c r="K1454" i="2"/>
  <c r="J1454" i="2"/>
  <c r="K1446" i="2"/>
  <c r="J1446" i="2"/>
  <c r="K1438" i="2"/>
  <c r="J1438" i="2"/>
  <c r="K1430" i="2"/>
  <c r="J1430" i="2"/>
  <c r="K1422" i="2"/>
  <c r="J1422" i="2"/>
  <c r="K1414" i="2"/>
  <c r="J1414" i="2"/>
  <c r="K1406" i="2"/>
  <c r="J1406" i="2"/>
  <c r="K1398" i="2"/>
  <c r="J1398" i="2"/>
  <c r="K1390" i="2"/>
  <c r="J1390" i="2"/>
  <c r="K1382" i="2"/>
  <c r="J1382" i="2"/>
  <c r="K1374" i="2"/>
  <c r="J1374" i="2"/>
  <c r="K1366" i="2"/>
  <c r="J1366" i="2"/>
  <c r="K1358" i="2"/>
  <c r="J1358" i="2"/>
  <c r="K1350" i="2"/>
  <c r="J1350" i="2"/>
  <c r="K1342" i="2"/>
  <c r="J1342" i="2"/>
  <c r="K1334" i="2"/>
  <c r="J1334" i="2"/>
  <c r="K1326" i="2"/>
  <c r="J1326" i="2"/>
  <c r="K1318" i="2"/>
  <c r="J1318" i="2"/>
  <c r="K1310" i="2"/>
  <c r="J1310" i="2"/>
  <c r="K1302" i="2"/>
  <c r="J1302" i="2"/>
  <c r="K1294" i="2"/>
  <c r="J1294" i="2"/>
  <c r="K1286" i="2"/>
  <c r="J1286" i="2"/>
  <c r="K1278" i="2"/>
  <c r="J1278" i="2"/>
  <c r="K1270" i="2"/>
  <c r="J1270" i="2"/>
  <c r="K1262" i="2"/>
  <c r="J1262" i="2"/>
  <c r="K1254" i="2"/>
  <c r="J1254" i="2"/>
  <c r="K1246" i="2"/>
  <c r="J1246" i="2"/>
  <c r="K1238" i="2"/>
  <c r="J1238" i="2"/>
  <c r="K1230" i="2"/>
  <c r="J1230" i="2"/>
  <c r="K1222" i="2"/>
  <c r="J1222" i="2"/>
  <c r="K1214" i="2"/>
  <c r="J1214" i="2"/>
  <c r="K1206" i="2"/>
  <c r="J1206" i="2"/>
  <c r="K1198" i="2"/>
  <c r="J1198" i="2"/>
  <c r="K1190" i="2"/>
  <c r="J1190" i="2"/>
  <c r="K1182" i="2"/>
  <c r="J1182" i="2"/>
  <c r="K1174" i="2"/>
  <c r="J1174" i="2"/>
  <c r="K1166" i="2"/>
  <c r="J1166" i="2"/>
  <c r="K1158" i="2"/>
  <c r="J1158" i="2"/>
  <c r="K1150" i="2"/>
  <c r="J1150" i="2"/>
  <c r="K1142" i="2"/>
  <c r="J1142" i="2"/>
  <c r="K1134" i="2"/>
  <c r="J1134" i="2"/>
  <c r="K1126" i="2"/>
  <c r="J1126" i="2"/>
  <c r="K1118" i="2"/>
  <c r="J1118" i="2"/>
  <c r="K1110" i="2"/>
  <c r="J1110" i="2"/>
  <c r="K1102" i="2"/>
  <c r="J1102" i="2"/>
  <c r="K1094" i="2"/>
  <c r="J1094" i="2"/>
  <c r="K1086" i="2"/>
  <c r="J1086" i="2"/>
  <c r="K1078" i="2"/>
  <c r="J1078" i="2"/>
  <c r="K1070" i="2"/>
  <c r="J1070" i="2"/>
  <c r="K1062" i="2"/>
  <c r="J1062" i="2"/>
  <c r="K1054" i="2"/>
  <c r="J1054" i="2"/>
  <c r="K1046" i="2"/>
  <c r="J1046" i="2"/>
  <c r="K1038" i="2"/>
  <c r="J1038" i="2"/>
  <c r="K1030" i="2"/>
  <c r="J1030" i="2"/>
  <c r="K1022" i="2"/>
  <c r="J1022" i="2"/>
  <c r="K1014" i="2"/>
  <c r="J1014" i="2"/>
  <c r="K1006" i="2"/>
  <c r="J1006" i="2"/>
  <c r="K998" i="2"/>
  <c r="J998" i="2"/>
  <c r="K990" i="2"/>
  <c r="J990" i="2"/>
  <c r="K982" i="2"/>
  <c r="J982" i="2"/>
  <c r="K974" i="2"/>
  <c r="J974" i="2"/>
  <c r="K966" i="2"/>
  <c r="J966" i="2"/>
  <c r="K958" i="2"/>
  <c r="J958" i="2"/>
  <c r="K950" i="2"/>
  <c r="J950" i="2"/>
  <c r="K942" i="2"/>
  <c r="J942" i="2"/>
  <c r="K934" i="2"/>
  <c r="J934" i="2"/>
  <c r="K926" i="2"/>
  <c r="J926" i="2"/>
  <c r="K918" i="2"/>
  <c r="J918" i="2"/>
  <c r="K910" i="2"/>
  <c r="J910" i="2"/>
  <c r="K902" i="2"/>
  <c r="J902" i="2"/>
  <c r="K894" i="2"/>
  <c r="J894" i="2"/>
  <c r="K886" i="2"/>
  <c r="J886" i="2"/>
  <c r="K878" i="2"/>
  <c r="J878" i="2"/>
  <c r="K870" i="2"/>
  <c r="J870" i="2"/>
  <c r="K862" i="2"/>
  <c r="J862" i="2"/>
  <c r="K854" i="2"/>
  <c r="J854" i="2"/>
  <c r="K846" i="2"/>
  <c r="J846" i="2"/>
  <c r="K838" i="2"/>
  <c r="J838" i="2"/>
  <c r="K830" i="2"/>
  <c r="J830" i="2"/>
  <c r="K822" i="2"/>
  <c r="J822" i="2"/>
  <c r="K814" i="2"/>
  <c r="J814" i="2"/>
  <c r="K806" i="2"/>
  <c r="J806" i="2"/>
  <c r="K798" i="2"/>
  <c r="J798" i="2"/>
  <c r="K790" i="2"/>
  <c r="J790" i="2"/>
  <c r="K782" i="2"/>
  <c r="J782" i="2"/>
  <c r="K774" i="2"/>
  <c r="J774" i="2"/>
  <c r="K766" i="2"/>
  <c r="J766" i="2"/>
  <c r="K758" i="2"/>
  <c r="J758" i="2"/>
  <c r="K750" i="2"/>
  <c r="J750" i="2"/>
  <c r="K742" i="2"/>
  <c r="J742" i="2"/>
  <c r="K734" i="2"/>
  <c r="J734" i="2"/>
  <c r="K726" i="2"/>
  <c r="J726" i="2"/>
  <c r="K718" i="2"/>
  <c r="J718" i="2"/>
  <c r="K710" i="2"/>
  <c r="J710" i="2"/>
  <c r="K702" i="2"/>
  <c r="J702" i="2"/>
  <c r="K694" i="2"/>
  <c r="J694" i="2"/>
  <c r="K686" i="2"/>
  <c r="J686" i="2"/>
  <c r="K678" i="2"/>
  <c r="J678" i="2"/>
  <c r="K670" i="2"/>
  <c r="J670" i="2"/>
  <c r="K662" i="2"/>
  <c r="J662" i="2"/>
  <c r="K654" i="2"/>
  <c r="J654" i="2"/>
  <c r="K646" i="2"/>
  <c r="J646" i="2"/>
  <c r="K638" i="2"/>
  <c r="J638" i="2"/>
  <c r="K630" i="2"/>
  <c r="J630" i="2"/>
  <c r="K622" i="2"/>
  <c r="J622" i="2"/>
  <c r="K614" i="2"/>
  <c r="J614" i="2"/>
  <c r="K606" i="2"/>
  <c r="J606" i="2"/>
  <c r="K598" i="2"/>
  <c r="J598" i="2"/>
  <c r="K590" i="2"/>
  <c r="J590" i="2"/>
  <c r="K582" i="2"/>
  <c r="J582" i="2"/>
  <c r="K574" i="2"/>
  <c r="J574" i="2"/>
  <c r="K566" i="2"/>
  <c r="J566" i="2"/>
  <c r="K558" i="2"/>
  <c r="J558" i="2"/>
  <c r="K550" i="2"/>
  <c r="J550" i="2"/>
  <c r="K542" i="2"/>
  <c r="J542" i="2"/>
  <c r="K534" i="2"/>
  <c r="J534" i="2"/>
  <c r="K526" i="2"/>
  <c r="J526" i="2"/>
  <c r="K518" i="2"/>
  <c r="J518" i="2"/>
  <c r="K510" i="2"/>
  <c r="J510" i="2"/>
  <c r="K502" i="2"/>
  <c r="J502" i="2"/>
  <c r="K494" i="2"/>
  <c r="J494" i="2"/>
  <c r="K486" i="2"/>
  <c r="J486" i="2"/>
  <c r="K478" i="2"/>
  <c r="J478" i="2"/>
  <c r="K470" i="2"/>
  <c r="J470" i="2"/>
  <c r="K462" i="2"/>
  <c r="J462" i="2"/>
  <c r="K454" i="2"/>
  <c r="J454" i="2"/>
  <c r="K446" i="2"/>
  <c r="J446" i="2"/>
  <c r="K438" i="2"/>
  <c r="J438" i="2"/>
  <c r="K430" i="2"/>
  <c r="J430" i="2"/>
  <c r="K422" i="2"/>
  <c r="J422" i="2"/>
  <c r="K414" i="2"/>
  <c r="J414" i="2"/>
  <c r="K406" i="2"/>
  <c r="J406" i="2"/>
  <c r="K398" i="2"/>
  <c r="J398" i="2"/>
  <c r="K390" i="2"/>
  <c r="J390" i="2"/>
  <c r="K382" i="2"/>
  <c r="J382" i="2"/>
  <c r="K374" i="2"/>
  <c r="J374" i="2"/>
  <c r="K366" i="2"/>
  <c r="J366" i="2"/>
  <c r="K358" i="2"/>
  <c r="J358" i="2"/>
  <c r="K350" i="2"/>
  <c r="J350" i="2"/>
  <c r="K342" i="2"/>
  <c r="J342" i="2"/>
  <c r="K334" i="2"/>
  <c r="J334" i="2"/>
  <c r="K326" i="2"/>
  <c r="J326" i="2"/>
  <c r="K318" i="2"/>
  <c r="J318" i="2"/>
  <c r="K310" i="2"/>
  <c r="J310" i="2"/>
  <c r="K302" i="2"/>
  <c r="J302" i="2"/>
  <c r="K294" i="2"/>
  <c r="J294" i="2"/>
  <c r="K286" i="2"/>
  <c r="J286" i="2"/>
  <c r="K278" i="2"/>
  <c r="J278" i="2"/>
  <c r="K270" i="2"/>
  <c r="J270" i="2"/>
  <c r="K262" i="2"/>
  <c r="J262" i="2"/>
  <c r="K254" i="2"/>
  <c r="J254" i="2"/>
  <c r="K246" i="2"/>
  <c r="J246" i="2"/>
  <c r="K238" i="2"/>
  <c r="J238" i="2"/>
  <c r="K230" i="2"/>
  <c r="J230" i="2"/>
  <c r="K222" i="2"/>
  <c r="J222" i="2"/>
  <c r="K214" i="2"/>
  <c r="J214" i="2"/>
  <c r="K206" i="2"/>
  <c r="J206" i="2"/>
  <c r="K198" i="2"/>
  <c r="J198" i="2"/>
  <c r="K190" i="2"/>
  <c r="J190" i="2"/>
  <c r="K182" i="2"/>
  <c r="J182" i="2"/>
  <c r="K174" i="2"/>
  <c r="J174" i="2"/>
  <c r="K166" i="2"/>
  <c r="J166" i="2"/>
  <c r="K158" i="2"/>
  <c r="J158" i="2"/>
  <c r="K150" i="2"/>
  <c r="J150" i="2"/>
  <c r="K142" i="2"/>
  <c r="J142" i="2"/>
  <c r="K134" i="2"/>
  <c r="J134" i="2"/>
  <c r="K126" i="2"/>
  <c r="J126" i="2"/>
  <c r="K118" i="2"/>
  <c r="J118" i="2"/>
  <c r="K110" i="2"/>
  <c r="J110" i="2"/>
  <c r="K102" i="2"/>
  <c r="J102" i="2"/>
  <c r="K94" i="2"/>
  <c r="J94" i="2"/>
  <c r="K86" i="2"/>
  <c r="J86" i="2"/>
  <c r="K78" i="2"/>
  <c r="J78" i="2"/>
  <c r="K70" i="2"/>
  <c r="J70" i="2"/>
  <c r="K62" i="2"/>
  <c r="J62" i="2"/>
  <c r="K54" i="2"/>
  <c r="J54" i="2"/>
  <c r="K46" i="2"/>
  <c r="J46" i="2"/>
  <c r="K38" i="2"/>
  <c r="J38" i="2"/>
  <c r="K30" i="2"/>
  <c r="J30" i="2"/>
  <c r="K22" i="2"/>
  <c r="J22" i="2"/>
  <c r="K14" i="2"/>
  <c r="J14" i="2"/>
  <c r="K6" i="2"/>
  <c r="J6" i="2"/>
  <c r="K4493" i="2"/>
  <c r="J4493" i="2"/>
  <c r="K4485" i="2"/>
  <c r="J4485" i="2"/>
  <c r="K4477" i="2"/>
  <c r="J4477" i="2"/>
  <c r="K4469" i="2"/>
  <c r="J4469" i="2"/>
  <c r="K4461" i="2"/>
  <c r="J4461" i="2"/>
  <c r="K4453" i="2"/>
  <c r="J4453" i="2"/>
  <c r="K4445" i="2"/>
  <c r="J4445" i="2"/>
  <c r="K4437" i="2"/>
  <c r="J4437" i="2"/>
  <c r="K4429" i="2"/>
  <c r="J4429" i="2"/>
  <c r="K4421" i="2"/>
  <c r="J4421" i="2"/>
  <c r="K4413" i="2"/>
  <c r="J4413" i="2"/>
  <c r="K4405" i="2"/>
  <c r="J4405" i="2"/>
  <c r="K4397" i="2"/>
  <c r="J4397" i="2"/>
  <c r="K4389" i="2"/>
  <c r="J4389" i="2"/>
  <c r="K4381" i="2"/>
  <c r="J4381" i="2"/>
  <c r="K4373" i="2"/>
  <c r="J4373" i="2"/>
  <c r="K4365" i="2"/>
  <c r="J4365" i="2"/>
  <c r="K4357" i="2"/>
  <c r="J4357" i="2"/>
  <c r="K4349" i="2"/>
  <c r="J4349" i="2"/>
  <c r="K4341" i="2"/>
  <c r="J4341" i="2"/>
  <c r="K4333" i="2"/>
  <c r="J4333" i="2"/>
  <c r="K4325" i="2"/>
  <c r="J4325" i="2"/>
  <c r="K4317" i="2"/>
  <c r="J4317" i="2"/>
  <c r="K4309" i="2"/>
  <c r="J4309" i="2"/>
  <c r="K4301" i="2"/>
  <c r="J4301" i="2"/>
  <c r="K4293" i="2"/>
  <c r="J4293" i="2"/>
  <c r="K4285" i="2"/>
  <c r="J4285" i="2"/>
  <c r="K4277" i="2"/>
  <c r="J4277" i="2"/>
  <c r="K4269" i="2"/>
  <c r="J4269" i="2"/>
  <c r="K4261" i="2"/>
  <c r="J4261" i="2"/>
  <c r="K4253" i="2"/>
  <c r="J4253" i="2"/>
  <c r="K4245" i="2"/>
  <c r="J4245" i="2"/>
  <c r="K4237" i="2"/>
  <c r="J4237" i="2"/>
  <c r="K4229" i="2"/>
  <c r="J4229" i="2"/>
  <c r="K4221" i="2"/>
  <c r="J4221" i="2"/>
  <c r="K4213" i="2"/>
  <c r="J4213" i="2"/>
  <c r="K4205" i="2"/>
  <c r="J4205" i="2"/>
  <c r="K4197" i="2"/>
  <c r="J4197" i="2"/>
  <c r="K4189" i="2"/>
  <c r="J4189" i="2"/>
  <c r="K4181" i="2"/>
  <c r="J4181" i="2"/>
  <c r="K4173" i="2"/>
  <c r="J4173" i="2"/>
  <c r="K4165" i="2"/>
  <c r="J4165" i="2"/>
  <c r="K4157" i="2"/>
  <c r="J4157" i="2"/>
  <c r="K4149" i="2"/>
  <c r="J4149" i="2"/>
  <c r="K4141" i="2"/>
  <c r="J4141" i="2"/>
  <c r="K4133" i="2"/>
  <c r="J4133" i="2"/>
  <c r="K4125" i="2"/>
  <c r="J4125" i="2"/>
  <c r="K4117" i="2"/>
  <c r="J4117" i="2"/>
  <c r="K4109" i="2"/>
  <c r="J4109" i="2"/>
  <c r="K4101" i="2"/>
  <c r="J4101" i="2"/>
  <c r="K4093" i="2"/>
  <c r="J4093" i="2"/>
  <c r="K4085" i="2"/>
  <c r="J4085" i="2"/>
  <c r="K4077" i="2"/>
  <c r="J4077" i="2"/>
  <c r="K4069" i="2"/>
  <c r="J4069" i="2"/>
  <c r="K4061" i="2"/>
  <c r="J4061" i="2"/>
  <c r="K4053" i="2"/>
  <c r="J4053" i="2"/>
  <c r="K4045" i="2"/>
  <c r="J4045" i="2"/>
  <c r="K4037" i="2"/>
  <c r="J4037" i="2"/>
  <c r="K4029" i="2"/>
  <c r="J4029" i="2"/>
  <c r="K4021" i="2"/>
  <c r="J4021" i="2"/>
  <c r="K4013" i="2"/>
  <c r="J4013" i="2"/>
  <c r="K4005" i="2"/>
  <c r="J4005" i="2"/>
  <c r="K3997" i="2"/>
  <c r="J3997" i="2"/>
  <c r="K3989" i="2"/>
  <c r="J3989" i="2"/>
  <c r="K3981" i="2"/>
  <c r="J3981" i="2"/>
  <c r="K3973" i="2"/>
  <c r="J3973" i="2"/>
  <c r="K3965" i="2"/>
  <c r="J3965" i="2"/>
  <c r="K3957" i="2"/>
  <c r="J3957" i="2"/>
  <c r="K3949" i="2"/>
  <c r="J3949" i="2"/>
  <c r="K3941" i="2"/>
  <c r="J3941" i="2"/>
  <c r="K3933" i="2"/>
  <c r="J3933" i="2"/>
  <c r="K3925" i="2"/>
  <c r="J3925" i="2"/>
  <c r="K3917" i="2"/>
  <c r="J3917" i="2"/>
  <c r="K3909" i="2"/>
  <c r="J3909" i="2"/>
  <c r="K3901" i="2"/>
  <c r="J3901" i="2"/>
  <c r="K3893" i="2"/>
  <c r="J3893" i="2"/>
  <c r="K3885" i="2"/>
  <c r="J3885" i="2"/>
  <c r="K3877" i="2"/>
  <c r="J3877" i="2"/>
  <c r="K3869" i="2"/>
  <c r="J3869" i="2"/>
  <c r="K3861" i="2"/>
  <c r="J3861" i="2"/>
  <c r="K3853" i="2"/>
  <c r="J3853" i="2"/>
  <c r="J3845" i="2"/>
  <c r="K3845" i="2"/>
  <c r="K3837" i="2"/>
  <c r="J3837" i="2"/>
  <c r="K3829" i="2"/>
  <c r="J3829" i="2"/>
  <c r="K3821" i="2"/>
  <c r="J3821" i="2"/>
  <c r="K3813" i="2"/>
  <c r="J3813" i="2"/>
  <c r="K3805" i="2"/>
  <c r="J3805" i="2"/>
  <c r="K3797" i="2"/>
  <c r="J3797" i="2"/>
  <c r="K3789" i="2"/>
  <c r="J3789" i="2"/>
  <c r="K3781" i="2"/>
  <c r="J3781" i="2"/>
  <c r="K3773" i="2"/>
  <c r="J3773" i="2"/>
  <c r="K3765" i="2"/>
  <c r="J3765" i="2"/>
  <c r="K3757" i="2"/>
  <c r="J3757" i="2"/>
  <c r="K3749" i="2"/>
  <c r="J3749" i="2"/>
  <c r="K3741" i="2"/>
  <c r="J3741" i="2"/>
  <c r="K3733" i="2"/>
  <c r="J3733" i="2"/>
  <c r="K3725" i="2"/>
  <c r="J3725" i="2"/>
  <c r="K3717" i="2"/>
  <c r="J3717" i="2"/>
  <c r="J3709" i="2"/>
  <c r="K3709" i="2"/>
  <c r="K3701" i="2"/>
  <c r="J3701" i="2"/>
  <c r="K3693" i="2"/>
  <c r="J3693" i="2"/>
  <c r="K3685" i="2"/>
  <c r="J3685" i="2"/>
  <c r="K3677" i="2"/>
  <c r="J3677" i="2"/>
  <c r="K3669" i="2"/>
  <c r="J3669" i="2"/>
  <c r="K3661" i="2"/>
  <c r="J3661" i="2"/>
  <c r="K3653" i="2"/>
  <c r="J3653" i="2"/>
  <c r="K3645" i="2"/>
  <c r="J3645" i="2"/>
  <c r="K3637" i="2"/>
  <c r="J3637" i="2"/>
  <c r="K3629" i="2"/>
  <c r="J3629" i="2"/>
  <c r="K3621" i="2"/>
  <c r="J3621" i="2"/>
  <c r="K3613" i="2"/>
  <c r="J3613" i="2"/>
  <c r="K3605" i="2"/>
  <c r="J3605" i="2"/>
  <c r="K3597" i="2"/>
  <c r="J3597" i="2"/>
  <c r="K3589" i="2"/>
  <c r="J3589" i="2"/>
  <c r="K3581" i="2"/>
  <c r="J3581" i="2"/>
  <c r="K3573" i="2"/>
  <c r="J3573" i="2"/>
  <c r="K3565" i="2"/>
  <c r="J3565" i="2"/>
  <c r="K3557" i="2"/>
  <c r="J3557" i="2"/>
  <c r="K3549" i="2"/>
  <c r="J3549" i="2"/>
  <c r="K3541" i="2"/>
  <c r="J3541" i="2"/>
  <c r="K3533" i="2"/>
  <c r="J3533" i="2"/>
  <c r="K3525" i="2"/>
  <c r="J3525" i="2"/>
  <c r="K3517" i="2"/>
  <c r="J3517" i="2"/>
  <c r="K3509" i="2"/>
  <c r="J3509" i="2"/>
  <c r="K3501" i="2"/>
  <c r="J3501" i="2"/>
  <c r="K3493" i="2"/>
  <c r="J3493" i="2"/>
  <c r="K3485" i="2"/>
  <c r="J3485" i="2"/>
  <c r="K3477" i="2"/>
  <c r="J3477" i="2"/>
  <c r="K3469" i="2"/>
  <c r="J3469" i="2"/>
  <c r="K3461" i="2"/>
  <c r="J3461" i="2"/>
  <c r="K3453" i="2"/>
  <c r="J3453" i="2"/>
  <c r="K3445" i="2"/>
  <c r="J3445" i="2"/>
  <c r="K3437" i="2"/>
  <c r="J3437" i="2"/>
  <c r="K3429" i="2"/>
  <c r="J3429" i="2"/>
  <c r="K3421" i="2"/>
  <c r="J3421" i="2"/>
  <c r="K3413" i="2"/>
  <c r="J3413" i="2"/>
  <c r="K3405" i="2"/>
  <c r="J3405" i="2"/>
  <c r="K3397" i="2"/>
  <c r="J3397" i="2"/>
  <c r="K3389" i="2"/>
  <c r="J3389" i="2"/>
  <c r="K3381" i="2"/>
  <c r="J3381" i="2"/>
  <c r="K3373" i="2"/>
  <c r="J3373" i="2"/>
  <c r="K3365" i="2"/>
  <c r="J3365" i="2"/>
  <c r="K3357" i="2"/>
  <c r="J3357" i="2"/>
  <c r="K3349" i="2"/>
  <c r="J3349" i="2"/>
  <c r="K3341" i="2"/>
  <c r="J3341" i="2"/>
  <c r="K3333" i="2"/>
  <c r="J3333" i="2"/>
  <c r="K3325" i="2"/>
  <c r="J3325" i="2"/>
  <c r="K3317" i="2"/>
  <c r="J3317" i="2"/>
  <c r="K3309" i="2"/>
  <c r="J3309" i="2"/>
  <c r="K3301" i="2"/>
  <c r="J3301" i="2"/>
  <c r="K3293" i="2"/>
  <c r="J3293" i="2"/>
  <c r="K3285" i="2"/>
  <c r="J3285" i="2"/>
  <c r="K3277" i="2"/>
  <c r="J3277" i="2"/>
  <c r="K3269" i="2"/>
  <c r="J3269" i="2"/>
  <c r="K3261" i="2"/>
  <c r="J3261" i="2"/>
  <c r="K3253" i="2"/>
  <c r="J3253" i="2"/>
  <c r="K3245" i="2"/>
  <c r="J3245" i="2"/>
  <c r="K3237" i="2"/>
  <c r="J3237" i="2"/>
  <c r="K3229" i="2"/>
  <c r="J3229" i="2"/>
  <c r="K3221" i="2"/>
  <c r="J3221" i="2"/>
  <c r="K3213" i="2"/>
  <c r="J3213" i="2"/>
  <c r="K3205" i="2"/>
  <c r="J3205" i="2"/>
  <c r="K3197" i="2"/>
  <c r="J3197" i="2"/>
  <c r="K3189" i="2"/>
  <c r="J3189" i="2"/>
  <c r="K3181" i="2"/>
  <c r="J3181" i="2"/>
  <c r="K3173" i="2"/>
  <c r="J3173" i="2"/>
  <c r="K3165" i="2"/>
  <c r="J3165" i="2"/>
  <c r="K3157" i="2"/>
  <c r="J3157" i="2"/>
  <c r="K3149" i="2"/>
  <c r="J3149" i="2"/>
  <c r="K3141" i="2"/>
  <c r="J3141" i="2"/>
  <c r="K3133" i="2"/>
  <c r="J3133" i="2"/>
  <c r="K3125" i="2"/>
  <c r="J3125" i="2"/>
  <c r="K3117" i="2"/>
  <c r="J3117" i="2"/>
  <c r="K3109" i="2"/>
  <c r="J3109" i="2"/>
  <c r="K3101" i="2"/>
  <c r="J3101" i="2"/>
  <c r="K3093" i="2"/>
  <c r="J3093" i="2"/>
  <c r="K3085" i="2"/>
  <c r="J3085" i="2"/>
  <c r="K3077" i="2"/>
  <c r="J3077" i="2"/>
  <c r="K3069" i="2"/>
  <c r="J3069" i="2"/>
  <c r="K3061" i="2"/>
  <c r="J3061" i="2"/>
  <c r="K3053" i="2"/>
  <c r="J3053" i="2"/>
  <c r="K3045" i="2"/>
  <c r="J3045" i="2"/>
  <c r="K3037" i="2"/>
  <c r="J3037" i="2"/>
  <c r="K3029" i="2"/>
  <c r="J3029" i="2"/>
  <c r="K3021" i="2"/>
  <c r="J3021" i="2"/>
  <c r="K3013" i="2"/>
  <c r="J3013" i="2"/>
  <c r="K3005" i="2"/>
  <c r="J3005" i="2"/>
  <c r="K2997" i="2"/>
  <c r="J2997" i="2"/>
  <c r="K2989" i="2"/>
  <c r="J2989" i="2"/>
  <c r="K2981" i="2"/>
  <c r="J2981" i="2"/>
  <c r="K2973" i="2"/>
  <c r="J2973" i="2"/>
  <c r="K2965" i="2"/>
  <c r="J2965" i="2"/>
  <c r="K2957" i="2"/>
  <c r="J2957" i="2"/>
  <c r="K2949" i="2"/>
  <c r="J2949" i="2"/>
  <c r="K2941" i="2"/>
  <c r="J2941" i="2"/>
  <c r="K2933" i="2"/>
  <c r="J2933" i="2"/>
  <c r="K2925" i="2"/>
  <c r="J2925" i="2"/>
  <c r="K2917" i="2"/>
  <c r="J2917" i="2"/>
  <c r="K2909" i="2"/>
  <c r="J2909" i="2"/>
  <c r="K2901" i="2"/>
  <c r="J2901" i="2"/>
  <c r="K2893" i="2"/>
  <c r="J2893" i="2"/>
  <c r="K2885" i="2"/>
  <c r="J2885" i="2"/>
  <c r="K2877" i="2"/>
  <c r="J2877" i="2"/>
  <c r="K2869" i="2"/>
  <c r="J2869" i="2"/>
  <c r="K2861" i="2"/>
  <c r="J2861" i="2"/>
  <c r="K2853" i="2"/>
  <c r="J2853" i="2"/>
  <c r="K2845" i="2"/>
  <c r="J2845" i="2"/>
  <c r="K2837" i="2"/>
  <c r="J2837" i="2"/>
  <c r="K2829" i="2"/>
  <c r="J2829" i="2"/>
  <c r="K2821" i="2"/>
  <c r="J2821" i="2"/>
  <c r="K2813" i="2"/>
  <c r="J2813" i="2"/>
  <c r="K2805" i="2"/>
  <c r="J2805" i="2"/>
  <c r="K2797" i="2"/>
  <c r="J2797" i="2"/>
  <c r="K2789" i="2"/>
  <c r="J2789" i="2"/>
  <c r="K2781" i="2"/>
  <c r="J2781" i="2"/>
  <c r="K2773" i="2"/>
  <c r="J2773" i="2"/>
  <c r="K2765" i="2"/>
  <c r="J2765" i="2"/>
  <c r="K2757" i="2"/>
  <c r="J2757" i="2"/>
  <c r="K2749" i="2"/>
  <c r="J2749" i="2"/>
  <c r="K2741" i="2"/>
  <c r="J2741" i="2"/>
  <c r="K2733" i="2"/>
  <c r="J2733" i="2"/>
  <c r="K2725" i="2"/>
  <c r="J2725" i="2"/>
  <c r="K2717" i="2"/>
  <c r="J2717" i="2"/>
  <c r="K2709" i="2"/>
  <c r="J2709" i="2"/>
  <c r="K2701" i="2"/>
  <c r="J2701" i="2"/>
  <c r="K2693" i="2"/>
  <c r="J2693" i="2"/>
  <c r="K2685" i="2"/>
  <c r="J2685" i="2"/>
  <c r="K2677" i="2"/>
  <c r="J2677" i="2"/>
  <c r="K2669" i="2"/>
  <c r="J2669" i="2"/>
  <c r="K2661" i="2"/>
  <c r="J2661" i="2"/>
  <c r="K2653" i="2"/>
  <c r="J2653" i="2"/>
  <c r="K2645" i="2"/>
  <c r="J2645" i="2"/>
  <c r="K2637" i="2"/>
  <c r="J2637" i="2"/>
  <c r="K2629" i="2"/>
  <c r="J2629" i="2"/>
  <c r="K2621" i="2"/>
  <c r="J2621" i="2"/>
  <c r="K2613" i="2"/>
  <c r="J2613" i="2"/>
  <c r="K2605" i="2"/>
  <c r="J2605" i="2"/>
  <c r="K2597" i="2"/>
  <c r="J2597" i="2"/>
  <c r="K2589" i="2"/>
  <c r="J2589" i="2"/>
  <c r="K2581" i="2"/>
  <c r="J2581" i="2"/>
  <c r="K2573" i="2"/>
  <c r="J2573" i="2"/>
  <c r="K2565" i="2"/>
  <c r="J2565" i="2"/>
  <c r="K2557" i="2"/>
  <c r="J2557" i="2"/>
  <c r="K2549" i="2"/>
  <c r="J2549" i="2"/>
  <c r="K2541" i="2"/>
  <c r="J2541" i="2"/>
  <c r="K2533" i="2"/>
  <c r="J2533" i="2"/>
  <c r="K2525" i="2"/>
  <c r="J2525" i="2"/>
  <c r="K2517" i="2"/>
  <c r="J2517" i="2"/>
  <c r="K2509" i="2"/>
  <c r="J2509" i="2"/>
  <c r="K2501" i="2"/>
  <c r="J2501" i="2"/>
  <c r="K2493" i="2"/>
  <c r="J2493" i="2"/>
  <c r="K2485" i="2"/>
  <c r="J2485" i="2"/>
  <c r="K2477" i="2"/>
  <c r="J2477" i="2"/>
  <c r="K2469" i="2"/>
  <c r="J2469" i="2"/>
  <c r="K2461" i="2"/>
  <c r="J2461" i="2"/>
  <c r="K2453" i="2"/>
  <c r="J2453" i="2"/>
  <c r="K2445" i="2"/>
  <c r="J2445" i="2"/>
  <c r="K2437" i="2"/>
  <c r="J2437" i="2"/>
  <c r="K2429" i="2"/>
  <c r="J2429" i="2"/>
  <c r="K2421" i="2"/>
  <c r="J2421" i="2"/>
  <c r="K2413" i="2"/>
  <c r="J2413" i="2"/>
  <c r="K2405" i="2"/>
  <c r="J2405" i="2"/>
  <c r="K2397" i="2"/>
  <c r="J2397" i="2"/>
  <c r="K2389" i="2"/>
  <c r="J2389" i="2"/>
  <c r="K2381" i="2"/>
  <c r="J2381" i="2"/>
  <c r="K2373" i="2"/>
  <c r="J2373" i="2"/>
  <c r="K2365" i="2"/>
  <c r="J2365" i="2"/>
  <c r="K2357" i="2"/>
  <c r="J2357" i="2"/>
  <c r="K2349" i="2"/>
  <c r="J2349" i="2"/>
  <c r="K2341" i="2"/>
  <c r="J2341" i="2"/>
  <c r="K2333" i="2"/>
  <c r="J2333" i="2"/>
  <c r="K2325" i="2"/>
  <c r="J2325" i="2"/>
  <c r="K2317" i="2"/>
  <c r="J2317" i="2"/>
  <c r="K2309" i="2"/>
  <c r="J2309" i="2"/>
  <c r="K2301" i="2"/>
  <c r="J2301" i="2"/>
  <c r="K2293" i="2"/>
  <c r="J2293" i="2"/>
  <c r="K2285" i="2"/>
  <c r="J2285" i="2"/>
  <c r="K2277" i="2"/>
  <c r="J2277" i="2"/>
  <c r="K2269" i="2"/>
  <c r="J2269" i="2"/>
  <c r="K2261" i="2"/>
  <c r="J2261" i="2"/>
  <c r="K2253" i="2"/>
  <c r="J2253" i="2"/>
  <c r="K2245" i="2"/>
  <c r="J2245" i="2"/>
  <c r="K2237" i="2"/>
  <c r="J2237" i="2"/>
  <c r="K2229" i="2"/>
  <c r="J2229" i="2"/>
  <c r="K2221" i="2"/>
  <c r="J2221" i="2"/>
  <c r="K2213" i="2"/>
  <c r="J2213" i="2"/>
  <c r="K2205" i="2"/>
  <c r="J2205" i="2"/>
  <c r="K2197" i="2"/>
  <c r="J2197" i="2"/>
  <c r="K2189" i="2"/>
  <c r="J2189" i="2"/>
  <c r="K2181" i="2"/>
  <c r="J2181" i="2"/>
  <c r="K2173" i="2"/>
  <c r="J2173" i="2"/>
  <c r="K2165" i="2"/>
  <c r="J2165" i="2"/>
  <c r="K2157" i="2"/>
  <c r="J2157" i="2"/>
  <c r="K2149" i="2"/>
  <c r="J2149" i="2"/>
  <c r="K2141" i="2"/>
  <c r="J2141" i="2"/>
  <c r="K2133" i="2"/>
  <c r="J2133" i="2"/>
  <c r="K2125" i="2"/>
  <c r="J2125" i="2"/>
  <c r="K2117" i="2"/>
  <c r="J2117" i="2"/>
  <c r="K2109" i="2"/>
  <c r="J2109" i="2"/>
  <c r="K2101" i="2"/>
  <c r="J2101" i="2"/>
  <c r="K2093" i="2"/>
  <c r="J2093" i="2"/>
  <c r="K2085" i="2"/>
  <c r="J2085" i="2"/>
  <c r="K2077" i="2"/>
  <c r="J2077" i="2"/>
  <c r="K2069" i="2"/>
  <c r="J2069" i="2"/>
  <c r="K2061" i="2"/>
  <c r="J2061" i="2"/>
  <c r="K2053" i="2"/>
  <c r="J2053" i="2"/>
  <c r="K2045" i="2"/>
  <c r="J2045" i="2"/>
  <c r="K2037" i="2"/>
  <c r="J2037" i="2"/>
  <c r="K4492" i="2"/>
  <c r="J4492" i="2"/>
  <c r="K4484" i="2"/>
  <c r="J4484" i="2"/>
  <c r="K4476" i="2"/>
  <c r="J4476" i="2"/>
  <c r="K4468" i="2"/>
  <c r="J4468" i="2"/>
  <c r="K4460" i="2"/>
  <c r="J4460" i="2"/>
  <c r="K4452" i="2"/>
  <c r="J4452" i="2"/>
  <c r="K4444" i="2"/>
  <c r="J4444" i="2"/>
  <c r="K4436" i="2"/>
  <c r="J4436" i="2"/>
  <c r="K4428" i="2"/>
  <c r="J4428" i="2"/>
  <c r="K4420" i="2"/>
  <c r="J4420" i="2"/>
  <c r="K4412" i="2"/>
  <c r="J4412" i="2"/>
  <c r="K4404" i="2"/>
  <c r="J4404" i="2"/>
  <c r="K4396" i="2"/>
  <c r="J4396" i="2"/>
  <c r="K4388" i="2"/>
  <c r="J4388" i="2"/>
  <c r="K4380" i="2"/>
  <c r="J4380" i="2"/>
  <c r="K4372" i="2"/>
  <c r="J4372" i="2"/>
  <c r="K4364" i="2"/>
  <c r="J4364" i="2"/>
  <c r="K4356" i="2"/>
  <c r="J4356" i="2"/>
  <c r="K4348" i="2"/>
  <c r="J4348" i="2"/>
  <c r="K4340" i="2"/>
  <c r="J4340" i="2"/>
  <c r="K4332" i="2"/>
  <c r="J4332" i="2"/>
  <c r="K4324" i="2"/>
  <c r="J4324" i="2"/>
  <c r="K4316" i="2"/>
  <c r="J4316" i="2"/>
  <c r="K4308" i="2"/>
  <c r="J4308" i="2"/>
  <c r="K4300" i="2"/>
  <c r="J4300" i="2"/>
  <c r="K4292" i="2"/>
  <c r="J4292" i="2"/>
  <c r="K4284" i="2"/>
  <c r="J4284" i="2"/>
  <c r="K4276" i="2"/>
  <c r="J4276" i="2"/>
  <c r="K4268" i="2"/>
  <c r="J4268" i="2"/>
  <c r="K4260" i="2"/>
  <c r="J4260" i="2"/>
  <c r="K4252" i="2"/>
  <c r="J4252" i="2"/>
  <c r="K4244" i="2"/>
  <c r="J4244" i="2"/>
  <c r="K4236" i="2"/>
  <c r="J4236" i="2"/>
  <c r="K4228" i="2"/>
  <c r="J4228" i="2"/>
  <c r="K4220" i="2"/>
  <c r="J4220" i="2"/>
  <c r="K4212" i="2"/>
  <c r="J4212" i="2"/>
  <c r="K4204" i="2"/>
  <c r="J4204" i="2"/>
  <c r="K4196" i="2"/>
  <c r="J4196" i="2"/>
  <c r="K4188" i="2"/>
  <c r="J4188" i="2"/>
  <c r="K4180" i="2"/>
  <c r="J4180" i="2"/>
  <c r="K4172" i="2"/>
  <c r="J4172" i="2"/>
  <c r="K4164" i="2"/>
  <c r="J4164" i="2"/>
  <c r="K4156" i="2"/>
  <c r="J4156" i="2"/>
  <c r="K4148" i="2"/>
  <c r="J4148" i="2"/>
  <c r="K4140" i="2"/>
  <c r="J4140" i="2"/>
  <c r="K4132" i="2"/>
  <c r="J4132" i="2"/>
  <c r="K4124" i="2"/>
  <c r="J4124" i="2"/>
  <c r="K4116" i="2"/>
  <c r="J4116" i="2"/>
  <c r="K4108" i="2"/>
  <c r="J4108" i="2"/>
  <c r="K4100" i="2"/>
  <c r="J4100" i="2"/>
  <c r="K4092" i="2"/>
  <c r="J4092" i="2"/>
  <c r="K4084" i="2"/>
  <c r="J4084" i="2"/>
  <c r="K4076" i="2"/>
  <c r="J4076" i="2"/>
  <c r="K4068" i="2"/>
  <c r="J4068" i="2"/>
  <c r="K4060" i="2"/>
  <c r="J4060" i="2"/>
  <c r="K4052" i="2"/>
  <c r="J4052" i="2"/>
  <c r="K4044" i="2"/>
  <c r="J4044" i="2"/>
  <c r="K4036" i="2"/>
  <c r="J4036" i="2"/>
  <c r="K4028" i="2"/>
  <c r="J4028" i="2"/>
  <c r="K4020" i="2"/>
  <c r="J4020" i="2"/>
  <c r="K4012" i="2"/>
  <c r="J4012" i="2"/>
  <c r="K4004" i="2"/>
  <c r="J4004" i="2"/>
  <c r="K3996" i="2"/>
  <c r="J3996" i="2"/>
  <c r="K3988" i="2"/>
  <c r="J3988" i="2"/>
  <c r="K3980" i="2"/>
  <c r="J3980" i="2"/>
  <c r="K3972" i="2"/>
  <c r="J3972" i="2"/>
  <c r="K3964" i="2"/>
  <c r="J3964" i="2"/>
  <c r="K3956" i="2"/>
  <c r="J3956" i="2"/>
  <c r="K3948" i="2"/>
  <c r="J3948" i="2"/>
  <c r="K3940" i="2"/>
  <c r="J3940" i="2"/>
  <c r="K3932" i="2"/>
  <c r="J3932" i="2"/>
  <c r="K3924" i="2"/>
  <c r="J3924" i="2"/>
  <c r="K3916" i="2"/>
  <c r="J3916" i="2"/>
  <c r="K3908" i="2"/>
  <c r="J3908" i="2"/>
  <c r="K3900" i="2"/>
  <c r="J3900" i="2"/>
  <c r="K3892" i="2"/>
  <c r="J3892" i="2"/>
  <c r="K3884" i="2"/>
  <c r="J3884" i="2"/>
  <c r="K3876" i="2"/>
  <c r="J3876" i="2"/>
  <c r="K3868" i="2"/>
  <c r="J3868" i="2"/>
  <c r="K3860" i="2"/>
  <c r="J3860" i="2"/>
  <c r="K3852" i="2"/>
  <c r="J3852" i="2"/>
  <c r="K3844" i="2"/>
  <c r="J3844" i="2"/>
  <c r="K3836" i="2"/>
  <c r="J3836" i="2"/>
  <c r="K3828" i="2"/>
  <c r="J3828" i="2"/>
  <c r="K3820" i="2"/>
  <c r="J3820" i="2"/>
  <c r="K3812" i="2"/>
  <c r="J3812" i="2"/>
  <c r="K3804" i="2"/>
  <c r="J3804" i="2"/>
  <c r="K3796" i="2"/>
  <c r="J3796" i="2"/>
  <c r="K3788" i="2"/>
  <c r="J3788" i="2"/>
  <c r="K3780" i="2"/>
  <c r="J3780" i="2"/>
  <c r="K3772" i="2"/>
  <c r="J3772" i="2"/>
  <c r="K3764" i="2"/>
  <c r="J3764" i="2"/>
  <c r="K3756" i="2"/>
  <c r="J3756" i="2"/>
  <c r="K3748" i="2"/>
  <c r="J3748" i="2"/>
  <c r="K3740" i="2"/>
  <c r="J3740" i="2"/>
  <c r="K3732" i="2"/>
  <c r="J3732" i="2"/>
  <c r="K3724" i="2"/>
  <c r="J3724" i="2"/>
  <c r="K3716" i="2"/>
  <c r="J3716" i="2"/>
  <c r="K3708" i="2"/>
  <c r="J3708" i="2"/>
  <c r="K3700" i="2"/>
  <c r="J3700" i="2"/>
  <c r="K3692" i="2"/>
  <c r="J3692" i="2"/>
  <c r="K3684" i="2"/>
  <c r="J3684" i="2"/>
  <c r="K3676" i="2"/>
  <c r="J3676" i="2"/>
  <c r="K3668" i="2"/>
  <c r="J3668" i="2"/>
  <c r="K3660" i="2"/>
  <c r="J3660" i="2"/>
  <c r="K3652" i="2"/>
  <c r="J3652" i="2"/>
  <c r="K3644" i="2"/>
  <c r="J3644" i="2"/>
  <c r="K3636" i="2"/>
  <c r="J3636" i="2"/>
  <c r="K3628" i="2"/>
  <c r="J3628" i="2"/>
  <c r="K3620" i="2"/>
  <c r="J3620" i="2"/>
  <c r="K3612" i="2"/>
  <c r="J3612" i="2"/>
  <c r="K3604" i="2"/>
  <c r="J3604" i="2"/>
  <c r="K3596" i="2"/>
  <c r="J3596" i="2"/>
  <c r="K3588" i="2"/>
  <c r="J3588" i="2"/>
  <c r="K3580" i="2"/>
  <c r="J3580" i="2"/>
  <c r="K3572" i="2"/>
  <c r="J3572" i="2"/>
  <c r="K3564" i="2"/>
  <c r="J3564" i="2"/>
  <c r="K3556" i="2"/>
  <c r="J3556" i="2"/>
  <c r="K3548" i="2"/>
  <c r="J3548" i="2"/>
  <c r="K3540" i="2"/>
  <c r="J3540" i="2"/>
  <c r="K3532" i="2"/>
  <c r="J3532" i="2"/>
  <c r="K3524" i="2"/>
  <c r="J3524" i="2"/>
  <c r="K3516" i="2"/>
  <c r="J3516" i="2"/>
  <c r="K3508" i="2"/>
  <c r="J3508" i="2"/>
  <c r="K3500" i="2"/>
  <c r="J3500" i="2"/>
  <c r="K3492" i="2"/>
  <c r="J3492" i="2"/>
  <c r="K3484" i="2"/>
  <c r="J3484" i="2"/>
  <c r="K3476" i="2"/>
  <c r="J3476" i="2"/>
  <c r="K3468" i="2"/>
  <c r="J3468" i="2"/>
  <c r="K3460" i="2"/>
  <c r="J3460" i="2"/>
  <c r="K3452" i="2"/>
  <c r="J3452" i="2"/>
  <c r="K3444" i="2"/>
  <c r="J3444" i="2"/>
  <c r="K3436" i="2"/>
  <c r="J3436" i="2"/>
  <c r="K3428" i="2"/>
  <c r="J3428" i="2"/>
  <c r="K3420" i="2"/>
  <c r="J3420" i="2"/>
  <c r="K3412" i="2"/>
  <c r="J3412" i="2"/>
  <c r="K3404" i="2"/>
  <c r="J3404" i="2"/>
  <c r="K3396" i="2"/>
  <c r="J3396" i="2"/>
  <c r="K3388" i="2"/>
  <c r="J3388" i="2"/>
  <c r="K3380" i="2"/>
  <c r="J3380" i="2"/>
  <c r="K3372" i="2"/>
  <c r="J3372" i="2"/>
  <c r="K3364" i="2"/>
  <c r="J3364" i="2"/>
  <c r="K3356" i="2"/>
  <c r="J3356" i="2"/>
  <c r="K3348" i="2"/>
  <c r="J3348" i="2"/>
  <c r="K3340" i="2"/>
  <c r="J3340" i="2"/>
  <c r="K3332" i="2"/>
  <c r="J3332" i="2"/>
  <c r="K3324" i="2"/>
  <c r="J3324" i="2"/>
  <c r="K3316" i="2"/>
  <c r="J3316" i="2"/>
  <c r="K3308" i="2"/>
  <c r="J3308" i="2"/>
  <c r="K3300" i="2"/>
  <c r="J3300" i="2"/>
  <c r="K3292" i="2"/>
  <c r="J3292" i="2"/>
  <c r="K3284" i="2"/>
  <c r="J3284" i="2"/>
  <c r="K3276" i="2"/>
  <c r="J3276" i="2"/>
  <c r="K3268" i="2"/>
  <c r="J3268" i="2"/>
  <c r="K3260" i="2"/>
  <c r="J3260" i="2"/>
  <c r="K3252" i="2"/>
  <c r="J3252" i="2"/>
  <c r="K3244" i="2"/>
  <c r="J3244" i="2"/>
  <c r="K3236" i="2"/>
  <c r="J3236" i="2"/>
  <c r="K3228" i="2"/>
  <c r="J3228" i="2"/>
  <c r="K3220" i="2"/>
  <c r="J3220" i="2"/>
  <c r="K3212" i="2"/>
  <c r="J3212" i="2"/>
  <c r="K3204" i="2"/>
  <c r="J3204" i="2"/>
  <c r="K3196" i="2"/>
  <c r="J3196" i="2"/>
  <c r="K3188" i="2"/>
  <c r="J3188" i="2"/>
  <c r="K3180" i="2"/>
  <c r="J3180" i="2"/>
  <c r="K3172" i="2"/>
  <c r="J3172" i="2"/>
  <c r="K3164" i="2"/>
  <c r="J3164" i="2"/>
  <c r="K3156" i="2"/>
  <c r="J3156" i="2"/>
  <c r="K3148" i="2"/>
  <c r="J3148" i="2"/>
  <c r="K3140" i="2"/>
  <c r="J3140" i="2"/>
  <c r="K3132" i="2"/>
  <c r="J3132" i="2"/>
  <c r="K3124" i="2"/>
  <c r="J3124" i="2"/>
  <c r="K3116" i="2"/>
  <c r="J3116" i="2"/>
  <c r="K3108" i="2"/>
  <c r="J3108" i="2"/>
  <c r="K3100" i="2"/>
  <c r="J3100" i="2"/>
  <c r="K3092" i="2"/>
  <c r="J3092" i="2"/>
  <c r="K3084" i="2"/>
  <c r="J3084" i="2"/>
  <c r="K3076" i="2"/>
  <c r="J3076" i="2"/>
  <c r="K3068" i="2"/>
  <c r="J3068" i="2"/>
  <c r="K3060" i="2"/>
  <c r="J3060" i="2"/>
  <c r="K3052" i="2"/>
  <c r="J3052" i="2"/>
  <c r="K3044" i="2"/>
  <c r="J3044" i="2"/>
  <c r="K3036" i="2"/>
  <c r="J3036" i="2"/>
  <c r="K3028" i="2"/>
  <c r="J3028" i="2"/>
  <c r="K3020" i="2"/>
  <c r="J3020" i="2"/>
  <c r="K3012" i="2"/>
  <c r="J3012" i="2"/>
  <c r="K3004" i="2"/>
  <c r="J3004" i="2"/>
  <c r="K2996" i="2"/>
  <c r="J2996" i="2"/>
  <c r="K2988" i="2"/>
  <c r="J2988" i="2"/>
  <c r="K2980" i="2"/>
  <c r="J2980" i="2"/>
  <c r="K2972" i="2"/>
  <c r="J2972" i="2"/>
  <c r="K2964" i="2"/>
  <c r="J2964" i="2"/>
  <c r="K2956" i="2"/>
  <c r="J2956" i="2"/>
  <c r="K2948" i="2"/>
  <c r="J2948" i="2"/>
  <c r="K2940" i="2"/>
  <c r="J2940" i="2"/>
  <c r="K2932" i="2"/>
  <c r="J2932" i="2"/>
  <c r="K2924" i="2"/>
  <c r="J2924" i="2"/>
  <c r="K2916" i="2"/>
  <c r="J2916" i="2"/>
  <c r="K2908" i="2"/>
  <c r="J2908" i="2"/>
  <c r="K2900" i="2"/>
  <c r="J2900" i="2"/>
  <c r="K2892" i="2"/>
  <c r="J2892" i="2"/>
  <c r="K2884" i="2"/>
  <c r="J2884" i="2"/>
  <c r="K2876" i="2"/>
  <c r="J2876" i="2"/>
  <c r="K2868" i="2"/>
  <c r="J2868" i="2"/>
  <c r="K2860" i="2"/>
  <c r="J2860" i="2"/>
  <c r="K2852" i="2"/>
  <c r="J2852" i="2"/>
  <c r="K2844" i="2"/>
  <c r="J2844" i="2"/>
  <c r="K2836" i="2"/>
  <c r="J2836" i="2"/>
  <c r="K2828" i="2"/>
  <c r="J2828" i="2"/>
  <c r="K2820" i="2"/>
  <c r="J2820" i="2"/>
  <c r="K2812" i="2"/>
  <c r="J2812" i="2"/>
  <c r="K2804" i="2"/>
  <c r="J2804" i="2"/>
  <c r="K2796" i="2"/>
  <c r="J2796" i="2"/>
  <c r="K2788" i="2"/>
  <c r="J2788" i="2"/>
  <c r="K2780" i="2"/>
  <c r="J2780" i="2"/>
  <c r="K2772" i="2"/>
  <c r="J2772" i="2"/>
  <c r="K2764" i="2"/>
  <c r="J2764" i="2"/>
  <c r="K2756" i="2"/>
  <c r="J2756" i="2"/>
  <c r="K2748" i="2"/>
  <c r="J2748" i="2"/>
  <c r="K2740" i="2"/>
  <c r="J2740" i="2"/>
  <c r="K2732" i="2"/>
  <c r="J2732" i="2"/>
  <c r="K2724" i="2"/>
  <c r="J2724" i="2"/>
  <c r="K2716" i="2"/>
  <c r="J2716" i="2"/>
  <c r="K2708" i="2"/>
  <c r="J2708" i="2"/>
  <c r="K2700" i="2"/>
  <c r="J2700" i="2"/>
  <c r="K2692" i="2"/>
  <c r="J2692" i="2"/>
  <c r="K2684" i="2"/>
  <c r="J2684" i="2"/>
  <c r="K2676" i="2"/>
  <c r="J2676" i="2"/>
  <c r="K2668" i="2"/>
  <c r="J2668" i="2"/>
  <c r="K2660" i="2"/>
  <c r="J2660" i="2"/>
  <c r="K2652" i="2"/>
  <c r="J2652" i="2"/>
  <c r="K2644" i="2"/>
  <c r="J2644" i="2"/>
  <c r="K2636" i="2"/>
  <c r="J2636" i="2"/>
  <c r="K2628" i="2"/>
  <c r="J2628" i="2"/>
  <c r="K2620" i="2"/>
  <c r="J2620" i="2"/>
  <c r="K2612" i="2"/>
  <c r="J2612" i="2"/>
  <c r="K2604" i="2"/>
  <c r="J2604" i="2"/>
  <c r="K2596" i="2"/>
  <c r="J2596" i="2"/>
  <c r="K2588" i="2"/>
  <c r="J2588" i="2"/>
  <c r="K2580" i="2"/>
  <c r="J2580" i="2"/>
  <c r="K2572" i="2"/>
  <c r="J2572" i="2"/>
  <c r="K2564" i="2"/>
  <c r="J2564" i="2"/>
  <c r="K2556" i="2"/>
  <c r="J2556" i="2"/>
  <c r="K2548" i="2"/>
  <c r="J2548" i="2"/>
  <c r="K2540" i="2"/>
  <c r="J2540" i="2"/>
  <c r="K2532" i="2"/>
  <c r="J2532" i="2"/>
  <c r="K2524" i="2"/>
  <c r="J2524" i="2"/>
  <c r="K2516" i="2"/>
  <c r="J2516" i="2"/>
  <c r="K2508" i="2"/>
  <c r="J2508" i="2"/>
  <c r="K2500" i="2"/>
  <c r="J2500" i="2"/>
  <c r="K2492" i="2"/>
  <c r="J2492" i="2"/>
  <c r="K2484" i="2"/>
  <c r="J2484" i="2"/>
  <c r="K2476" i="2"/>
  <c r="J2476" i="2"/>
  <c r="K2468" i="2"/>
  <c r="J2468" i="2"/>
  <c r="K2460" i="2"/>
  <c r="J2460" i="2"/>
  <c r="K2452" i="2"/>
  <c r="J2452" i="2"/>
  <c r="K2444" i="2"/>
  <c r="J2444" i="2"/>
  <c r="K2436" i="2"/>
  <c r="J2436" i="2"/>
  <c r="K2428" i="2"/>
  <c r="J2428" i="2"/>
  <c r="K2420" i="2"/>
  <c r="J2420" i="2"/>
  <c r="K2412" i="2"/>
  <c r="J2412" i="2"/>
  <c r="K2404" i="2"/>
  <c r="J2404" i="2"/>
  <c r="K2396" i="2"/>
  <c r="J2396" i="2"/>
  <c r="K2388" i="2"/>
  <c r="J2388" i="2"/>
  <c r="K2380" i="2"/>
  <c r="J2380" i="2"/>
  <c r="K2372" i="2"/>
  <c r="J2372" i="2"/>
  <c r="K2364" i="2"/>
  <c r="J2364" i="2"/>
  <c r="K2356" i="2"/>
  <c r="J2356" i="2"/>
  <c r="K2348" i="2"/>
  <c r="J2348" i="2"/>
  <c r="K2340" i="2"/>
  <c r="J2340" i="2"/>
  <c r="K2332" i="2"/>
  <c r="J2332" i="2"/>
  <c r="K2324" i="2"/>
  <c r="J2324" i="2"/>
  <c r="K2316" i="2"/>
  <c r="J2316" i="2"/>
  <c r="K2308" i="2"/>
  <c r="J2308" i="2"/>
  <c r="K2300" i="2"/>
  <c r="J2300" i="2"/>
  <c r="K2292" i="2"/>
  <c r="J2292" i="2"/>
  <c r="K2284" i="2"/>
  <c r="J2284" i="2"/>
  <c r="K2276" i="2"/>
  <c r="J2276" i="2"/>
  <c r="K2268" i="2"/>
  <c r="J2268" i="2"/>
  <c r="K2260" i="2"/>
  <c r="J2260" i="2"/>
  <c r="K2252" i="2"/>
  <c r="J2252" i="2"/>
  <c r="K2244" i="2"/>
  <c r="J2244" i="2"/>
  <c r="K2236" i="2"/>
  <c r="J2236" i="2"/>
  <c r="K2228" i="2"/>
  <c r="J2228" i="2"/>
  <c r="K2220" i="2"/>
  <c r="J2220" i="2"/>
  <c r="K2212" i="2"/>
  <c r="J2212" i="2"/>
  <c r="K2204" i="2"/>
  <c r="J2204" i="2"/>
  <c r="K2196" i="2"/>
  <c r="J2196" i="2"/>
  <c r="K2188" i="2"/>
  <c r="J2188" i="2"/>
  <c r="K2180" i="2"/>
  <c r="J2180" i="2"/>
  <c r="K2172" i="2"/>
  <c r="J2172" i="2"/>
  <c r="K2164" i="2"/>
  <c r="J2164" i="2"/>
  <c r="K2156" i="2"/>
  <c r="J2156" i="2"/>
  <c r="K2148" i="2"/>
  <c r="J2148" i="2"/>
  <c r="J2140" i="2"/>
  <c r="K2140" i="2"/>
  <c r="K2132" i="2"/>
  <c r="J2132" i="2"/>
  <c r="K2124" i="2"/>
  <c r="J2124" i="2"/>
  <c r="K2116" i="2"/>
  <c r="J2116" i="2"/>
  <c r="K2108" i="2"/>
  <c r="J2108" i="2"/>
  <c r="K2100" i="2"/>
  <c r="J2100" i="2"/>
  <c r="K2092" i="2"/>
  <c r="J2092" i="2"/>
  <c r="K2084" i="2"/>
  <c r="J2084" i="2"/>
  <c r="K2076" i="2"/>
  <c r="J2076" i="2"/>
  <c r="K2068" i="2"/>
  <c r="J2068" i="2"/>
  <c r="K2060" i="2"/>
  <c r="J2060" i="2"/>
  <c r="K2052" i="2"/>
  <c r="J2052" i="2"/>
  <c r="K2044" i="2"/>
  <c r="J2044" i="2"/>
  <c r="K2036" i="2"/>
  <c r="J2036" i="2"/>
  <c r="K4491" i="2"/>
  <c r="J4491" i="2"/>
  <c r="K4483" i="2"/>
  <c r="J4483" i="2"/>
  <c r="K4475" i="2"/>
  <c r="J4475" i="2"/>
  <c r="K4467" i="2"/>
  <c r="J4467" i="2"/>
  <c r="K4459" i="2"/>
  <c r="J4459" i="2"/>
  <c r="K4451" i="2"/>
  <c r="J4451" i="2"/>
  <c r="K4443" i="2"/>
  <c r="J4443" i="2"/>
  <c r="K4435" i="2"/>
  <c r="J4435" i="2"/>
  <c r="K4427" i="2"/>
  <c r="J4427" i="2"/>
  <c r="K4419" i="2"/>
  <c r="J4419" i="2"/>
  <c r="K4411" i="2"/>
  <c r="J4411" i="2"/>
  <c r="K4403" i="2"/>
  <c r="J4403" i="2"/>
  <c r="K4395" i="2"/>
  <c r="J4395" i="2"/>
  <c r="K4387" i="2"/>
  <c r="J4387" i="2"/>
  <c r="K4379" i="2"/>
  <c r="J4379" i="2"/>
  <c r="K4371" i="2"/>
  <c r="J4371" i="2"/>
  <c r="K4363" i="2"/>
  <c r="J4363" i="2"/>
  <c r="K4355" i="2"/>
  <c r="J4355" i="2"/>
  <c r="K4347" i="2"/>
  <c r="J4347" i="2"/>
  <c r="K4339" i="2"/>
  <c r="J4339" i="2"/>
  <c r="K4331" i="2"/>
  <c r="J4331" i="2"/>
  <c r="K4323" i="2"/>
  <c r="J4323" i="2"/>
  <c r="K4315" i="2"/>
  <c r="J4315" i="2"/>
  <c r="K4307" i="2"/>
  <c r="J4307" i="2"/>
  <c r="K4299" i="2"/>
  <c r="J4299" i="2"/>
  <c r="K4291" i="2"/>
  <c r="J4291" i="2"/>
  <c r="K4283" i="2"/>
  <c r="J4283" i="2"/>
  <c r="K4275" i="2"/>
  <c r="J4275" i="2"/>
  <c r="K4267" i="2"/>
  <c r="J4267" i="2"/>
  <c r="K4259" i="2"/>
  <c r="J4259" i="2"/>
  <c r="K4251" i="2"/>
  <c r="J4251" i="2"/>
  <c r="K4243" i="2"/>
  <c r="J4243" i="2"/>
  <c r="K4235" i="2"/>
  <c r="J4235" i="2"/>
  <c r="K4227" i="2"/>
  <c r="J4227" i="2"/>
  <c r="K4219" i="2"/>
  <c r="J4219" i="2"/>
  <c r="K4211" i="2"/>
  <c r="J4211" i="2"/>
  <c r="K4203" i="2"/>
  <c r="J4203" i="2"/>
  <c r="K4195" i="2"/>
  <c r="J4195" i="2"/>
  <c r="K4187" i="2"/>
  <c r="J4187" i="2"/>
  <c r="K4179" i="2"/>
  <c r="J4179" i="2"/>
  <c r="K4171" i="2"/>
  <c r="J4171" i="2"/>
  <c r="K4163" i="2"/>
  <c r="J4163" i="2"/>
  <c r="K4155" i="2"/>
  <c r="J4155" i="2"/>
  <c r="K4147" i="2"/>
  <c r="J4147" i="2"/>
  <c r="K4139" i="2"/>
  <c r="J4139" i="2"/>
  <c r="K4131" i="2"/>
  <c r="J4131" i="2"/>
  <c r="K4123" i="2"/>
  <c r="J4123" i="2"/>
  <c r="K4115" i="2"/>
  <c r="J4115" i="2"/>
  <c r="J4107" i="2"/>
  <c r="K4107" i="2"/>
  <c r="K4099" i="2"/>
  <c r="J4099" i="2"/>
  <c r="K4091" i="2"/>
  <c r="J4091" i="2"/>
  <c r="K4083" i="2"/>
  <c r="J4083" i="2"/>
  <c r="K4075" i="2"/>
  <c r="J4075" i="2"/>
  <c r="K4067" i="2"/>
  <c r="J4067" i="2"/>
  <c r="K4059" i="2"/>
  <c r="J4059" i="2"/>
  <c r="K4051" i="2"/>
  <c r="J4051" i="2"/>
  <c r="K4043" i="2"/>
  <c r="J4043" i="2"/>
  <c r="K4035" i="2"/>
  <c r="J4035" i="2"/>
  <c r="K4027" i="2"/>
  <c r="J4027" i="2"/>
  <c r="K4019" i="2"/>
  <c r="J4019" i="2"/>
  <c r="K4011" i="2"/>
  <c r="J4011" i="2"/>
  <c r="K4003" i="2"/>
  <c r="J4003" i="2"/>
  <c r="K3995" i="2"/>
  <c r="J3995" i="2"/>
  <c r="K3987" i="2"/>
  <c r="J3987" i="2"/>
  <c r="K3979" i="2"/>
  <c r="J3979" i="2"/>
  <c r="K3971" i="2"/>
  <c r="J3971" i="2"/>
  <c r="K3963" i="2"/>
  <c r="J3963" i="2"/>
  <c r="K3955" i="2"/>
  <c r="J3955" i="2"/>
  <c r="K3947" i="2"/>
  <c r="J3947" i="2"/>
  <c r="J3939" i="2"/>
  <c r="K3939" i="2"/>
  <c r="K3931" i="2"/>
  <c r="J3931" i="2"/>
  <c r="K3923" i="2"/>
  <c r="J3923" i="2"/>
  <c r="J3915" i="2"/>
  <c r="K3915" i="2"/>
  <c r="K3907" i="2"/>
  <c r="J3907" i="2"/>
  <c r="K3899" i="2"/>
  <c r="J3899" i="2"/>
  <c r="K3891" i="2"/>
  <c r="J3891" i="2"/>
  <c r="K3883" i="2"/>
  <c r="J3883" i="2"/>
  <c r="K3875" i="2"/>
  <c r="J3875" i="2"/>
  <c r="K3867" i="2"/>
  <c r="J3867" i="2"/>
  <c r="K3859" i="2"/>
  <c r="J3859" i="2"/>
  <c r="K3851" i="2"/>
  <c r="J3851" i="2"/>
  <c r="K3843" i="2"/>
  <c r="J3843" i="2"/>
  <c r="K3835" i="2"/>
  <c r="J3835" i="2"/>
  <c r="K3827" i="2"/>
  <c r="J3827" i="2"/>
  <c r="K3819" i="2"/>
  <c r="J3819" i="2"/>
  <c r="K3811" i="2"/>
  <c r="J3811" i="2"/>
  <c r="K3803" i="2"/>
  <c r="J3803" i="2"/>
  <c r="K3795" i="2"/>
  <c r="J3795" i="2"/>
  <c r="K3787" i="2"/>
  <c r="J3787" i="2"/>
  <c r="K3779" i="2"/>
  <c r="J3779" i="2"/>
  <c r="K3771" i="2"/>
  <c r="J3771" i="2"/>
  <c r="K3763" i="2"/>
  <c r="J3763" i="2"/>
  <c r="K3755" i="2"/>
  <c r="J3755" i="2"/>
  <c r="K3747" i="2"/>
  <c r="J3747" i="2"/>
  <c r="K3739" i="2"/>
  <c r="J3739" i="2"/>
  <c r="K3731" i="2"/>
  <c r="J3731" i="2"/>
  <c r="K3723" i="2"/>
  <c r="J3723" i="2"/>
  <c r="K3715" i="2"/>
  <c r="J3715" i="2"/>
  <c r="K3707" i="2"/>
  <c r="J3707" i="2"/>
  <c r="K3699" i="2"/>
  <c r="J3699" i="2"/>
  <c r="K3691" i="2"/>
  <c r="J3691" i="2"/>
  <c r="K3683" i="2"/>
  <c r="J3683" i="2"/>
  <c r="K3675" i="2"/>
  <c r="J3675" i="2"/>
  <c r="J3667" i="2"/>
  <c r="K3667" i="2"/>
  <c r="K3659" i="2"/>
  <c r="J3659" i="2"/>
  <c r="K3651" i="2"/>
  <c r="J3651" i="2"/>
  <c r="K3643" i="2"/>
  <c r="J3643" i="2"/>
  <c r="K3635" i="2"/>
  <c r="J3635" i="2"/>
  <c r="K3627" i="2"/>
  <c r="J3627" i="2"/>
  <c r="K3619" i="2"/>
  <c r="J3619" i="2"/>
  <c r="K3611" i="2"/>
  <c r="J3611" i="2"/>
  <c r="K3603" i="2"/>
  <c r="J3603" i="2"/>
  <c r="K3595" i="2"/>
  <c r="J3595" i="2"/>
  <c r="K3587" i="2"/>
  <c r="J3587" i="2"/>
  <c r="K3579" i="2"/>
  <c r="J3579" i="2"/>
  <c r="K3571" i="2"/>
  <c r="J3571" i="2"/>
  <c r="K3563" i="2"/>
  <c r="J3563" i="2"/>
  <c r="K3555" i="2"/>
  <c r="J3555" i="2"/>
  <c r="K3547" i="2"/>
  <c r="J3547" i="2"/>
  <c r="K3539" i="2"/>
  <c r="J3539" i="2"/>
  <c r="K3531" i="2"/>
  <c r="J3531" i="2"/>
  <c r="K3523" i="2"/>
  <c r="J3523" i="2"/>
  <c r="K3515" i="2"/>
  <c r="J3515" i="2"/>
  <c r="K3507" i="2"/>
  <c r="J3507" i="2"/>
  <c r="K3499" i="2"/>
  <c r="J3499" i="2"/>
  <c r="K3491" i="2"/>
  <c r="J3491" i="2"/>
  <c r="K3483" i="2"/>
  <c r="J3483" i="2"/>
  <c r="K3475" i="2"/>
  <c r="J3475" i="2"/>
  <c r="K3467" i="2"/>
  <c r="J3467" i="2"/>
  <c r="K3459" i="2"/>
  <c r="J3459" i="2"/>
  <c r="K3451" i="2"/>
  <c r="J3451" i="2"/>
  <c r="K3443" i="2"/>
  <c r="J3443" i="2"/>
  <c r="K3435" i="2"/>
  <c r="J3435" i="2"/>
  <c r="K3427" i="2"/>
  <c r="J3427" i="2"/>
  <c r="K3419" i="2"/>
  <c r="J3419" i="2"/>
  <c r="K3411" i="2"/>
  <c r="J3411" i="2"/>
  <c r="K3403" i="2"/>
  <c r="J3403" i="2"/>
  <c r="K3395" i="2"/>
  <c r="J3395" i="2"/>
  <c r="K3387" i="2"/>
  <c r="J3387" i="2"/>
  <c r="K3379" i="2"/>
  <c r="J3379" i="2"/>
  <c r="K3371" i="2"/>
  <c r="J3371" i="2"/>
  <c r="K3363" i="2"/>
  <c r="J3363" i="2"/>
  <c r="K3355" i="2"/>
  <c r="J3355" i="2"/>
  <c r="K3347" i="2"/>
  <c r="J3347" i="2"/>
  <c r="K3339" i="2"/>
  <c r="J3339" i="2"/>
  <c r="K3331" i="2"/>
  <c r="J3331" i="2"/>
  <c r="K3323" i="2"/>
  <c r="J3323" i="2"/>
  <c r="K3315" i="2"/>
  <c r="J3315" i="2"/>
  <c r="K3307" i="2"/>
  <c r="J3307" i="2"/>
  <c r="K3299" i="2"/>
  <c r="J3299" i="2"/>
  <c r="K3291" i="2"/>
  <c r="J3291" i="2"/>
  <c r="K3283" i="2"/>
  <c r="J3283" i="2"/>
  <c r="K3275" i="2"/>
  <c r="J3275" i="2"/>
  <c r="K3267" i="2"/>
  <c r="J3267" i="2"/>
  <c r="K3259" i="2"/>
  <c r="J3259" i="2"/>
  <c r="K3251" i="2"/>
  <c r="J3251" i="2"/>
  <c r="K3243" i="2"/>
  <c r="J3243" i="2"/>
  <c r="K3235" i="2"/>
  <c r="J3235" i="2"/>
  <c r="K3227" i="2"/>
  <c r="J3227" i="2"/>
  <c r="K3219" i="2"/>
  <c r="J3219" i="2"/>
  <c r="K3211" i="2"/>
  <c r="J3211" i="2"/>
  <c r="K3203" i="2"/>
  <c r="J3203" i="2"/>
  <c r="K3195" i="2"/>
  <c r="J3195" i="2"/>
  <c r="J3187" i="2"/>
  <c r="K3187" i="2"/>
  <c r="K3179" i="2"/>
  <c r="J3179" i="2"/>
  <c r="K3171" i="2"/>
  <c r="J3171" i="2"/>
  <c r="K3163" i="2"/>
  <c r="J3163" i="2"/>
  <c r="K3155" i="2"/>
  <c r="J3155" i="2"/>
  <c r="K3147" i="2"/>
  <c r="J3147" i="2"/>
  <c r="K3139" i="2"/>
  <c r="J3139" i="2"/>
  <c r="K3131" i="2"/>
  <c r="J3131" i="2"/>
  <c r="K3123" i="2"/>
  <c r="J3123" i="2"/>
  <c r="K3115" i="2"/>
  <c r="J3115" i="2"/>
  <c r="K3107" i="2"/>
  <c r="J3107" i="2"/>
  <c r="K3099" i="2"/>
  <c r="J3099" i="2"/>
  <c r="K3091" i="2"/>
  <c r="J3091" i="2"/>
  <c r="K3083" i="2"/>
  <c r="J3083" i="2"/>
  <c r="K3075" i="2"/>
  <c r="J3075" i="2"/>
  <c r="K3067" i="2"/>
  <c r="J3067" i="2"/>
  <c r="K3059" i="2"/>
  <c r="J3059" i="2"/>
  <c r="K3051" i="2"/>
  <c r="J3051" i="2"/>
  <c r="K3043" i="2"/>
  <c r="J3043" i="2"/>
  <c r="K3035" i="2"/>
  <c r="J3035" i="2"/>
  <c r="K3027" i="2"/>
  <c r="J3027" i="2"/>
  <c r="K3019" i="2"/>
  <c r="J3019" i="2"/>
  <c r="K3011" i="2"/>
  <c r="J3011" i="2"/>
  <c r="K3003" i="2"/>
  <c r="J3003" i="2"/>
  <c r="K2995" i="2"/>
  <c r="J2995" i="2"/>
  <c r="K2987" i="2"/>
  <c r="J2987" i="2"/>
  <c r="K2979" i="2"/>
  <c r="J2979" i="2"/>
  <c r="K2971" i="2"/>
  <c r="J2971" i="2"/>
  <c r="K2963" i="2"/>
  <c r="J2963" i="2"/>
  <c r="K2955" i="2"/>
  <c r="J2955" i="2"/>
  <c r="K2947" i="2"/>
  <c r="J2947" i="2"/>
  <c r="K2939" i="2"/>
  <c r="J2939" i="2"/>
  <c r="K2931" i="2"/>
  <c r="J2931" i="2"/>
  <c r="K2923" i="2"/>
  <c r="J2923" i="2"/>
  <c r="K2915" i="2"/>
  <c r="J2915" i="2"/>
  <c r="K2907" i="2"/>
  <c r="J2907" i="2"/>
  <c r="K2899" i="2"/>
  <c r="J2899" i="2"/>
  <c r="K2891" i="2"/>
  <c r="J2891" i="2"/>
  <c r="K2883" i="2"/>
  <c r="J2883" i="2"/>
  <c r="K2875" i="2"/>
  <c r="J2875" i="2"/>
  <c r="K2867" i="2"/>
  <c r="J2867" i="2"/>
  <c r="K2859" i="2"/>
  <c r="J2859" i="2"/>
  <c r="K2851" i="2"/>
  <c r="J2851" i="2"/>
  <c r="K2843" i="2"/>
  <c r="J2843" i="2"/>
  <c r="K2835" i="2"/>
  <c r="J2835" i="2"/>
  <c r="K2827" i="2"/>
  <c r="J2827" i="2"/>
  <c r="K2819" i="2"/>
  <c r="J2819" i="2"/>
  <c r="K2811" i="2"/>
  <c r="J2811" i="2"/>
  <c r="K2803" i="2"/>
  <c r="J2803" i="2"/>
  <c r="K2795" i="2"/>
  <c r="J2795" i="2"/>
  <c r="K2787" i="2"/>
  <c r="J2787" i="2"/>
  <c r="K2779" i="2"/>
  <c r="J2779" i="2"/>
  <c r="K2771" i="2"/>
  <c r="J2771" i="2"/>
  <c r="K2763" i="2"/>
  <c r="J2763" i="2"/>
  <c r="K2755" i="2"/>
  <c r="J2755" i="2"/>
  <c r="K2747" i="2"/>
  <c r="J2747" i="2"/>
  <c r="K2739" i="2"/>
  <c r="J2739" i="2"/>
  <c r="K2731" i="2"/>
  <c r="J2731" i="2"/>
  <c r="K2723" i="2"/>
  <c r="J2723" i="2"/>
  <c r="K2715" i="2"/>
  <c r="J2715" i="2"/>
  <c r="K2707" i="2"/>
  <c r="J2707" i="2"/>
  <c r="K2699" i="2"/>
  <c r="J2699" i="2"/>
  <c r="K2691" i="2"/>
  <c r="J2691" i="2"/>
  <c r="K2683" i="2"/>
  <c r="J2683" i="2"/>
  <c r="K2675" i="2"/>
  <c r="J2675" i="2"/>
  <c r="K2667" i="2"/>
  <c r="J2667" i="2"/>
  <c r="K2659" i="2"/>
  <c r="J2659" i="2"/>
  <c r="K2651" i="2"/>
  <c r="J2651" i="2"/>
  <c r="K2643" i="2"/>
  <c r="J2643" i="2"/>
  <c r="K2635" i="2"/>
  <c r="J2635" i="2"/>
  <c r="K2627" i="2"/>
  <c r="J2627" i="2"/>
  <c r="K2619" i="2"/>
  <c r="J2619" i="2"/>
  <c r="K2611" i="2"/>
  <c r="J2611" i="2"/>
  <c r="K2603" i="2"/>
  <c r="J2603" i="2"/>
  <c r="K2595" i="2"/>
  <c r="J2595" i="2"/>
  <c r="K2587" i="2"/>
  <c r="J2587" i="2"/>
  <c r="K2579" i="2"/>
  <c r="J2579" i="2"/>
  <c r="K2571" i="2"/>
  <c r="J2571" i="2"/>
  <c r="K2563" i="2"/>
  <c r="J2563" i="2"/>
  <c r="K2555" i="2"/>
  <c r="J2555" i="2"/>
  <c r="K2547" i="2"/>
  <c r="J2547" i="2"/>
  <c r="K2539" i="2"/>
  <c r="J2539" i="2"/>
  <c r="K2531" i="2"/>
  <c r="J2531" i="2"/>
  <c r="K2523" i="2"/>
  <c r="J2523" i="2"/>
  <c r="K2515" i="2"/>
  <c r="J2515" i="2"/>
  <c r="K2507" i="2"/>
  <c r="J2507" i="2"/>
  <c r="K2499" i="2"/>
  <c r="J2499" i="2"/>
  <c r="K2491" i="2"/>
  <c r="J2491" i="2"/>
  <c r="K2483" i="2"/>
  <c r="J2483" i="2"/>
  <c r="K2475" i="2"/>
  <c r="J2475" i="2"/>
  <c r="K2467" i="2"/>
  <c r="J2467" i="2"/>
  <c r="K2459" i="2"/>
  <c r="J2459" i="2"/>
  <c r="K2451" i="2"/>
  <c r="J2451" i="2"/>
  <c r="K2443" i="2"/>
  <c r="J2443" i="2"/>
  <c r="K2435" i="2"/>
  <c r="J2435" i="2"/>
  <c r="K2427" i="2"/>
  <c r="J2427" i="2"/>
  <c r="K2419" i="2"/>
  <c r="J2419" i="2"/>
  <c r="K2411" i="2"/>
  <c r="J2411" i="2"/>
  <c r="K2403" i="2"/>
  <c r="J2403" i="2"/>
  <c r="K2395" i="2"/>
  <c r="J2395" i="2"/>
  <c r="K2387" i="2"/>
  <c r="J2387" i="2"/>
  <c r="K2379" i="2"/>
  <c r="J2379" i="2"/>
  <c r="K2371" i="2"/>
  <c r="J2371" i="2"/>
  <c r="K2363" i="2"/>
  <c r="J2363" i="2"/>
  <c r="K2355" i="2"/>
  <c r="J2355" i="2"/>
  <c r="K2347" i="2"/>
  <c r="J2347" i="2"/>
  <c r="K2339" i="2"/>
  <c r="J2339" i="2"/>
  <c r="K2331" i="2"/>
  <c r="J2331" i="2"/>
  <c r="K2323" i="2"/>
  <c r="J2323" i="2"/>
  <c r="K2315" i="2"/>
  <c r="J2315" i="2"/>
  <c r="K2307" i="2"/>
  <c r="J2307" i="2"/>
  <c r="K2299" i="2"/>
  <c r="J2299" i="2"/>
  <c r="K2291" i="2"/>
  <c r="J2291" i="2"/>
  <c r="K2283" i="2"/>
  <c r="J2283" i="2"/>
  <c r="K2275" i="2"/>
  <c r="J2275" i="2"/>
  <c r="K2267" i="2"/>
  <c r="J2267" i="2"/>
  <c r="K2259" i="2"/>
  <c r="J2259" i="2"/>
  <c r="K2251" i="2"/>
  <c r="J2251" i="2"/>
  <c r="K2243" i="2"/>
  <c r="J2243" i="2"/>
  <c r="K2235" i="2"/>
  <c r="J2235" i="2"/>
  <c r="K2227" i="2"/>
  <c r="J2227" i="2"/>
  <c r="K2219" i="2"/>
  <c r="J2219" i="2"/>
  <c r="K2211" i="2"/>
  <c r="J2211" i="2"/>
  <c r="K2203" i="2"/>
  <c r="J2203" i="2"/>
  <c r="K2195" i="2"/>
  <c r="J2195" i="2"/>
  <c r="K2187" i="2"/>
  <c r="J2187" i="2"/>
  <c r="K2179" i="2"/>
  <c r="J2179" i="2"/>
  <c r="K2171" i="2"/>
  <c r="J2171" i="2"/>
  <c r="K2163" i="2"/>
  <c r="J2163" i="2"/>
  <c r="K2155" i="2"/>
  <c r="J2155" i="2"/>
  <c r="K2147" i="2"/>
  <c r="J2147" i="2"/>
  <c r="K2139" i="2"/>
  <c r="J2139" i="2"/>
  <c r="K2131" i="2"/>
  <c r="J2131" i="2"/>
  <c r="K2123" i="2"/>
  <c r="J2123" i="2"/>
  <c r="K2115" i="2"/>
  <c r="J2115" i="2"/>
  <c r="K2107" i="2"/>
  <c r="J2107" i="2"/>
  <c r="K2099" i="2"/>
  <c r="J2099" i="2"/>
  <c r="K2091" i="2"/>
  <c r="J2091" i="2"/>
  <c r="K2083" i="2"/>
  <c r="J2083" i="2"/>
  <c r="K2075" i="2"/>
  <c r="J2075" i="2"/>
  <c r="K2067" i="2"/>
  <c r="J2067" i="2"/>
  <c r="K2059" i="2"/>
  <c r="J2059" i="2"/>
  <c r="K2051" i="2"/>
  <c r="J2051" i="2"/>
  <c r="K2043" i="2"/>
  <c r="J2043" i="2"/>
  <c r="K2035" i="2"/>
  <c r="J2035" i="2"/>
  <c r="K2027" i="2"/>
  <c r="J2027" i="2"/>
  <c r="K2019" i="2"/>
  <c r="J2019" i="2"/>
  <c r="K2011" i="2"/>
  <c r="J2011" i="2"/>
  <c r="K2003" i="2"/>
  <c r="J2003" i="2"/>
  <c r="K1995" i="2"/>
  <c r="J1995" i="2"/>
  <c r="K1987" i="2"/>
  <c r="J1987" i="2"/>
  <c r="K1979" i="2"/>
  <c r="J1979" i="2"/>
  <c r="K1971" i="2"/>
  <c r="J1971" i="2"/>
  <c r="K1963" i="2"/>
  <c r="J1963" i="2"/>
  <c r="K1955" i="2"/>
  <c r="J1955" i="2"/>
  <c r="K1947" i="2"/>
  <c r="J1947" i="2"/>
  <c r="K1939" i="2"/>
  <c r="J1939" i="2"/>
  <c r="K1931" i="2"/>
  <c r="J1931" i="2"/>
  <c r="K1923" i="2"/>
  <c r="J1923" i="2"/>
  <c r="K1915" i="2"/>
  <c r="J1915" i="2"/>
  <c r="K1907" i="2"/>
  <c r="J1907" i="2"/>
  <c r="K1899" i="2"/>
  <c r="J1899" i="2"/>
  <c r="K1891" i="2"/>
  <c r="J1891" i="2"/>
  <c r="K1883" i="2"/>
  <c r="J1883" i="2"/>
  <c r="K1875" i="2"/>
  <c r="J1875" i="2"/>
  <c r="K1867" i="2"/>
  <c r="J1867" i="2"/>
  <c r="K1859" i="2"/>
  <c r="J1859" i="2"/>
  <c r="K1851" i="2"/>
  <c r="J1851" i="2"/>
  <c r="K1843" i="2"/>
  <c r="J1843" i="2"/>
  <c r="K1835" i="2"/>
  <c r="J1835" i="2"/>
  <c r="K1827" i="2"/>
  <c r="J1827" i="2"/>
  <c r="K1819" i="2"/>
  <c r="J1819" i="2"/>
  <c r="K1811" i="2"/>
  <c r="J1811" i="2"/>
  <c r="K1803" i="2"/>
  <c r="J1803" i="2"/>
  <c r="K1795" i="2"/>
  <c r="J1795" i="2"/>
  <c r="K1787" i="2"/>
  <c r="J1787" i="2"/>
  <c r="K1779" i="2"/>
  <c r="J1779" i="2"/>
  <c r="K1771" i="2"/>
  <c r="J1771" i="2"/>
  <c r="K1763" i="2"/>
  <c r="J1763" i="2"/>
  <c r="K1755" i="2"/>
  <c r="J1755" i="2"/>
  <c r="K1747" i="2"/>
  <c r="J1747" i="2"/>
  <c r="K1739" i="2"/>
  <c r="J1739" i="2"/>
  <c r="K1731" i="2"/>
  <c r="J1731" i="2"/>
  <c r="K1723" i="2"/>
  <c r="J1723" i="2"/>
  <c r="K1715" i="2"/>
  <c r="J1715" i="2"/>
  <c r="K1707" i="2"/>
  <c r="J1707" i="2"/>
  <c r="K1699" i="2"/>
  <c r="J1699" i="2"/>
  <c r="K1691" i="2"/>
  <c r="J1691" i="2"/>
  <c r="K1683" i="2"/>
  <c r="J1683" i="2"/>
  <c r="K1675" i="2"/>
  <c r="J1675" i="2"/>
  <c r="K1667" i="2"/>
  <c r="J1667" i="2"/>
  <c r="K1659" i="2"/>
  <c r="J1659" i="2"/>
  <c r="K1651" i="2"/>
  <c r="J1651" i="2"/>
  <c r="K1643" i="2"/>
  <c r="J1643" i="2"/>
  <c r="K1635" i="2"/>
  <c r="J1635" i="2"/>
  <c r="K1627" i="2"/>
  <c r="J1627" i="2"/>
  <c r="K1619" i="2"/>
  <c r="J1619" i="2"/>
  <c r="K1611" i="2"/>
  <c r="J1611" i="2"/>
  <c r="K1603" i="2"/>
  <c r="J1603" i="2"/>
  <c r="K1595" i="2"/>
  <c r="J1595" i="2"/>
  <c r="K1587" i="2"/>
  <c r="J1587" i="2"/>
  <c r="K1579" i="2"/>
  <c r="J1579" i="2"/>
  <c r="K4490" i="2"/>
  <c r="J4490" i="2"/>
  <c r="K4482" i="2"/>
  <c r="J4482" i="2"/>
  <c r="K4474" i="2"/>
  <c r="J4474" i="2"/>
  <c r="K4466" i="2"/>
  <c r="J4466" i="2"/>
  <c r="K4458" i="2"/>
  <c r="J4458" i="2"/>
  <c r="K4450" i="2"/>
  <c r="J4450" i="2"/>
  <c r="K4442" i="2"/>
  <c r="J4442" i="2"/>
  <c r="K4434" i="2"/>
  <c r="J4434" i="2"/>
  <c r="K4426" i="2"/>
  <c r="J4426" i="2"/>
  <c r="K4418" i="2"/>
  <c r="J4418" i="2"/>
  <c r="K4410" i="2"/>
  <c r="J4410" i="2"/>
  <c r="K4402" i="2"/>
  <c r="J4402" i="2"/>
  <c r="K4394" i="2"/>
  <c r="J4394" i="2"/>
  <c r="K4386" i="2"/>
  <c r="J4386" i="2"/>
  <c r="K4378" i="2"/>
  <c r="J4378" i="2"/>
  <c r="K4370" i="2"/>
  <c r="J4370" i="2"/>
  <c r="K4362" i="2"/>
  <c r="J4362" i="2"/>
  <c r="K4354" i="2"/>
  <c r="J4354" i="2"/>
  <c r="K4346" i="2"/>
  <c r="J4346" i="2"/>
  <c r="K4338" i="2"/>
  <c r="J4338" i="2"/>
  <c r="K4330" i="2"/>
  <c r="J4330" i="2"/>
  <c r="K4322" i="2"/>
  <c r="J4322" i="2"/>
  <c r="K4314" i="2"/>
  <c r="J4314" i="2"/>
  <c r="K4306" i="2"/>
  <c r="J4306" i="2"/>
  <c r="K4298" i="2"/>
  <c r="J4298" i="2"/>
  <c r="K4290" i="2"/>
  <c r="J4290" i="2"/>
  <c r="K4282" i="2"/>
  <c r="J4282" i="2"/>
  <c r="K4274" i="2"/>
  <c r="J4274" i="2"/>
  <c r="K4266" i="2"/>
  <c r="J4266" i="2"/>
  <c r="K4258" i="2"/>
  <c r="J4258" i="2"/>
  <c r="K4250" i="2"/>
  <c r="J4250" i="2"/>
  <c r="K4242" i="2"/>
  <c r="J4242" i="2"/>
  <c r="K4234" i="2"/>
  <c r="J4234" i="2"/>
  <c r="K4226" i="2"/>
  <c r="J4226" i="2"/>
  <c r="K4218" i="2"/>
  <c r="J4218" i="2"/>
  <c r="K4210" i="2"/>
  <c r="J4210" i="2"/>
  <c r="K4202" i="2"/>
  <c r="J4202" i="2"/>
  <c r="K4194" i="2"/>
  <c r="J4194" i="2"/>
  <c r="K4186" i="2"/>
  <c r="J4186" i="2"/>
  <c r="K4178" i="2"/>
  <c r="J4178" i="2"/>
  <c r="K4170" i="2"/>
  <c r="J4170" i="2"/>
  <c r="K4162" i="2"/>
  <c r="J4162" i="2"/>
  <c r="K4154" i="2"/>
  <c r="J4154" i="2"/>
  <c r="K4146" i="2"/>
  <c r="J4146" i="2"/>
  <c r="K4138" i="2"/>
  <c r="J4138" i="2"/>
  <c r="K4130" i="2"/>
  <c r="J4130" i="2"/>
  <c r="K4122" i="2"/>
  <c r="J4122" i="2"/>
  <c r="K4114" i="2"/>
  <c r="J4114" i="2"/>
  <c r="K4106" i="2"/>
  <c r="J4106" i="2"/>
  <c r="K4098" i="2"/>
  <c r="J4098" i="2"/>
  <c r="K4090" i="2"/>
  <c r="J4090" i="2"/>
  <c r="J4082" i="2"/>
  <c r="K4082" i="2"/>
  <c r="K4074" i="2"/>
  <c r="J4074" i="2"/>
  <c r="K4066" i="2"/>
  <c r="J4066" i="2"/>
  <c r="K4058" i="2"/>
  <c r="J4058" i="2"/>
  <c r="K4050" i="2"/>
  <c r="J4050" i="2"/>
  <c r="K4042" i="2"/>
  <c r="J4042" i="2"/>
  <c r="K4034" i="2"/>
  <c r="J4034" i="2"/>
  <c r="K4026" i="2"/>
  <c r="J4026" i="2"/>
  <c r="J4018" i="2"/>
  <c r="K4018" i="2"/>
  <c r="K4010" i="2"/>
  <c r="J4010" i="2"/>
  <c r="K4002" i="2"/>
  <c r="J4002" i="2"/>
  <c r="K3994" i="2"/>
  <c r="J3994" i="2"/>
  <c r="K3986" i="2"/>
  <c r="J3986" i="2"/>
  <c r="K3978" i="2"/>
  <c r="J3978" i="2"/>
  <c r="K3970" i="2"/>
  <c r="J3970" i="2"/>
  <c r="K3962" i="2"/>
  <c r="J3962" i="2"/>
  <c r="K3954" i="2"/>
  <c r="J3954" i="2"/>
  <c r="K3946" i="2"/>
  <c r="J3946" i="2"/>
  <c r="K3938" i="2"/>
  <c r="J3938" i="2"/>
  <c r="K3930" i="2"/>
  <c r="J3930" i="2"/>
  <c r="K3922" i="2"/>
  <c r="J3922" i="2"/>
  <c r="K3914" i="2"/>
  <c r="J3914" i="2"/>
  <c r="K3906" i="2"/>
  <c r="J3906" i="2"/>
  <c r="K3898" i="2"/>
  <c r="J3898" i="2"/>
  <c r="K3890" i="2"/>
  <c r="J3890" i="2"/>
  <c r="K3882" i="2"/>
  <c r="J3882" i="2"/>
  <c r="K3874" i="2"/>
  <c r="J3874" i="2"/>
  <c r="K3866" i="2"/>
  <c r="J3866" i="2"/>
  <c r="K3858" i="2"/>
  <c r="J3858" i="2"/>
  <c r="K3850" i="2"/>
  <c r="J3850" i="2"/>
  <c r="K3842" i="2"/>
  <c r="J3842" i="2"/>
  <c r="K3834" i="2"/>
  <c r="J3834" i="2"/>
  <c r="K3826" i="2"/>
  <c r="J3826" i="2"/>
  <c r="K3818" i="2"/>
  <c r="J3818" i="2"/>
  <c r="K3810" i="2"/>
  <c r="J3810" i="2"/>
  <c r="K3802" i="2"/>
  <c r="J3802" i="2"/>
  <c r="K3794" i="2"/>
  <c r="J3794" i="2"/>
  <c r="K3786" i="2"/>
  <c r="J3786" i="2"/>
  <c r="K3778" i="2"/>
  <c r="J3778" i="2"/>
  <c r="K3770" i="2"/>
  <c r="J3770" i="2"/>
  <c r="K3762" i="2"/>
  <c r="J3762" i="2"/>
  <c r="K3754" i="2"/>
  <c r="J3754" i="2"/>
  <c r="K3746" i="2"/>
  <c r="J3746" i="2"/>
  <c r="K3738" i="2"/>
  <c r="J3738" i="2"/>
  <c r="K3730" i="2"/>
  <c r="J3730" i="2"/>
  <c r="K3722" i="2"/>
  <c r="J3722" i="2"/>
  <c r="K3714" i="2"/>
  <c r="J3714" i="2"/>
  <c r="K3706" i="2"/>
  <c r="J3706" i="2"/>
  <c r="K3698" i="2"/>
  <c r="J3698" i="2"/>
  <c r="K3690" i="2"/>
  <c r="J3690" i="2"/>
  <c r="K3682" i="2"/>
  <c r="J3682" i="2"/>
  <c r="K3674" i="2"/>
  <c r="J3674" i="2"/>
  <c r="K3666" i="2"/>
  <c r="J3666" i="2"/>
  <c r="K3658" i="2"/>
  <c r="J3658" i="2"/>
  <c r="K3650" i="2"/>
  <c r="J3650" i="2"/>
  <c r="K3642" i="2"/>
  <c r="J3642" i="2"/>
  <c r="K3634" i="2"/>
  <c r="J3634" i="2"/>
  <c r="K3626" i="2"/>
  <c r="J3626" i="2"/>
  <c r="K3618" i="2"/>
  <c r="J3618" i="2"/>
  <c r="K3610" i="2"/>
  <c r="J3610" i="2"/>
  <c r="K3602" i="2"/>
  <c r="J3602" i="2"/>
  <c r="K3594" i="2"/>
  <c r="J3594" i="2"/>
  <c r="K3586" i="2"/>
  <c r="J3586" i="2"/>
  <c r="K3578" i="2"/>
  <c r="J3578" i="2"/>
  <c r="J3570" i="2"/>
  <c r="K3570" i="2"/>
  <c r="K3562" i="2"/>
  <c r="J3562" i="2"/>
  <c r="K3554" i="2"/>
  <c r="J3554" i="2"/>
  <c r="K3546" i="2"/>
  <c r="J3546" i="2"/>
  <c r="K3538" i="2"/>
  <c r="J3538" i="2"/>
  <c r="K3530" i="2"/>
  <c r="J3530" i="2"/>
  <c r="K3522" i="2"/>
  <c r="J3522" i="2"/>
  <c r="K3514" i="2"/>
  <c r="J3514" i="2"/>
  <c r="K3506" i="2"/>
  <c r="J3506" i="2"/>
  <c r="K3498" i="2"/>
  <c r="J3498" i="2"/>
  <c r="K3490" i="2"/>
  <c r="J3490" i="2"/>
  <c r="K3482" i="2"/>
  <c r="J3482" i="2"/>
  <c r="K3474" i="2"/>
  <c r="J3474" i="2"/>
  <c r="K3466" i="2"/>
  <c r="J3466" i="2"/>
  <c r="K3458" i="2"/>
  <c r="J3458" i="2"/>
  <c r="K3450" i="2"/>
  <c r="J3450" i="2"/>
  <c r="K3442" i="2"/>
  <c r="J3442" i="2"/>
  <c r="K3434" i="2"/>
  <c r="J3434" i="2"/>
  <c r="K3426" i="2"/>
  <c r="J3426" i="2"/>
  <c r="K3418" i="2"/>
  <c r="J3418" i="2"/>
  <c r="K3410" i="2"/>
  <c r="J3410" i="2"/>
  <c r="K3402" i="2"/>
  <c r="J3402" i="2"/>
  <c r="K3394" i="2"/>
  <c r="J3394" i="2"/>
  <c r="K3386" i="2"/>
  <c r="J3386" i="2"/>
  <c r="K3378" i="2"/>
  <c r="J3378" i="2"/>
  <c r="K3370" i="2"/>
  <c r="J3370" i="2"/>
  <c r="K3362" i="2"/>
  <c r="J3362" i="2"/>
  <c r="K3354" i="2"/>
  <c r="J3354" i="2"/>
  <c r="K3346" i="2"/>
  <c r="J3346" i="2"/>
  <c r="K3338" i="2"/>
  <c r="J3338" i="2"/>
  <c r="K3330" i="2"/>
  <c r="J3330" i="2"/>
  <c r="K3322" i="2"/>
  <c r="J3322" i="2"/>
  <c r="K3314" i="2"/>
  <c r="J3314" i="2"/>
  <c r="K3306" i="2"/>
  <c r="J3306" i="2"/>
  <c r="K3298" i="2"/>
  <c r="J3298" i="2"/>
  <c r="K3290" i="2"/>
  <c r="J3290" i="2"/>
  <c r="K3282" i="2"/>
  <c r="J3282" i="2"/>
  <c r="K3274" i="2"/>
  <c r="J3274" i="2"/>
  <c r="K3266" i="2"/>
  <c r="J3266" i="2"/>
  <c r="K3258" i="2"/>
  <c r="J3258" i="2"/>
  <c r="K3250" i="2"/>
  <c r="J3250" i="2"/>
  <c r="K3242" i="2"/>
  <c r="J3242" i="2"/>
  <c r="K3234" i="2"/>
  <c r="J3234" i="2"/>
  <c r="K3226" i="2"/>
  <c r="J3226" i="2"/>
  <c r="K3218" i="2"/>
  <c r="J3218" i="2"/>
  <c r="K3210" i="2"/>
  <c r="J3210" i="2"/>
  <c r="K3202" i="2"/>
  <c r="J3202" i="2"/>
  <c r="K3194" i="2"/>
  <c r="J3194" i="2"/>
  <c r="K3186" i="2"/>
  <c r="J3186" i="2"/>
  <c r="K3178" i="2"/>
  <c r="J3178" i="2"/>
  <c r="K3170" i="2"/>
  <c r="J3170" i="2"/>
  <c r="K3162" i="2"/>
  <c r="J3162" i="2"/>
  <c r="K3154" i="2"/>
  <c r="J3154" i="2"/>
  <c r="K3146" i="2"/>
  <c r="J3146" i="2"/>
  <c r="K3138" i="2"/>
  <c r="J3138" i="2"/>
  <c r="K3130" i="2"/>
  <c r="J3130" i="2"/>
  <c r="K3122" i="2"/>
  <c r="J3122" i="2"/>
  <c r="K3114" i="2"/>
  <c r="J3114" i="2"/>
  <c r="K3106" i="2"/>
  <c r="J3106" i="2"/>
  <c r="K3098" i="2"/>
  <c r="J3098" i="2"/>
  <c r="K3090" i="2"/>
  <c r="J3090" i="2"/>
  <c r="K3082" i="2"/>
  <c r="J3082" i="2"/>
  <c r="K3074" i="2"/>
  <c r="J3074" i="2"/>
  <c r="K3066" i="2"/>
  <c r="J3066" i="2"/>
  <c r="K3058" i="2"/>
  <c r="J3058" i="2"/>
  <c r="K3050" i="2"/>
  <c r="J3050" i="2"/>
  <c r="K3042" i="2"/>
  <c r="J3042" i="2"/>
  <c r="K3034" i="2"/>
  <c r="J3034" i="2"/>
  <c r="K3026" i="2"/>
  <c r="J3026" i="2"/>
  <c r="K3018" i="2"/>
  <c r="J3018" i="2"/>
  <c r="K3010" i="2"/>
  <c r="J3010" i="2"/>
  <c r="K3002" i="2"/>
  <c r="J3002" i="2"/>
  <c r="K2994" i="2"/>
  <c r="J2994" i="2"/>
  <c r="K2986" i="2"/>
  <c r="J2986" i="2"/>
  <c r="K2978" i="2"/>
  <c r="J2978" i="2"/>
  <c r="K2970" i="2"/>
  <c r="J2970" i="2"/>
  <c r="J2962" i="2"/>
  <c r="K2962" i="2"/>
  <c r="K2954" i="2"/>
  <c r="J2954" i="2"/>
  <c r="K2946" i="2"/>
  <c r="J2946" i="2"/>
  <c r="K2938" i="2"/>
  <c r="J2938" i="2"/>
  <c r="K2930" i="2"/>
  <c r="J2930" i="2"/>
  <c r="K2922" i="2"/>
  <c r="J2922" i="2"/>
  <c r="K2914" i="2"/>
  <c r="J2914" i="2"/>
  <c r="K2906" i="2"/>
  <c r="J2906" i="2"/>
  <c r="K2898" i="2"/>
  <c r="J2898" i="2"/>
  <c r="J2890" i="2"/>
  <c r="K2890" i="2"/>
  <c r="K2882" i="2"/>
  <c r="J2882" i="2"/>
  <c r="K2874" i="2"/>
  <c r="J2874" i="2"/>
  <c r="K2866" i="2"/>
  <c r="J2866" i="2"/>
  <c r="K2858" i="2"/>
  <c r="J2858" i="2"/>
  <c r="K2850" i="2"/>
  <c r="J2850" i="2"/>
  <c r="K2842" i="2"/>
  <c r="J2842" i="2"/>
  <c r="K2834" i="2"/>
  <c r="J2834" i="2"/>
  <c r="K2826" i="2"/>
  <c r="J2826" i="2"/>
  <c r="K2818" i="2"/>
  <c r="J2818" i="2"/>
  <c r="K2810" i="2"/>
  <c r="J2810" i="2"/>
  <c r="K2802" i="2"/>
  <c r="J2802" i="2"/>
  <c r="K2794" i="2"/>
  <c r="J2794" i="2"/>
  <c r="K2786" i="2"/>
  <c r="J2786" i="2"/>
  <c r="K2778" i="2"/>
  <c r="J2778" i="2"/>
  <c r="K2770" i="2"/>
  <c r="J2770" i="2"/>
  <c r="K2762" i="2"/>
  <c r="J2762" i="2"/>
  <c r="K2754" i="2"/>
  <c r="J2754" i="2"/>
  <c r="K2746" i="2"/>
  <c r="J2746" i="2"/>
  <c r="K2738" i="2"/>
  <c r="J2738" i="2"/>
  <c r="K2730" i="2"/>
  <c r="J2730" i="2"/>
  <c r="K2722" i="2"/>
  <c r="J2722" i="2"/>
  <c r="K2714" i="2"/>
  <c r="J2714" i="2"/>
  <c r="K2706" i="2"/>
  <c r="J2706" i="2"/>
  <c r="K2698" i="2"/>
  <c r="J2698" i="2"/>
  <c r="K2690" i="2"/>
  <c r="J2690" i="2"/>
  <c r="K2682" i="2"/>
  <c r="J2682" i="2"/>
  <c r="K2674" i="2"/>
  <c r="J2674" i="2"/>
  <c r="K2666" i="2"/>
  <c r="J2666" i="2"/>
  <c r="K2658" i="2"/>
  <c r="J2658" i="2"/>
  <c r="K2650" i="2"/>
  <c r="J2650" i="2"/>
  <c r="K2642" i="2"/>
  <c r="J2642" i="2"/>
  <c r="K2634" i="2"/>
  <c r="J2634" i="2"/>
  <c r="K2626" i="2"/>
  <c r="J2626" i="2"/>
  <c r="K2618" i="2"/>
  <c r="J2618" i="2"/>
  <c r="K2610" i="2"/>
  <c r="J2610" i="2"/>
  <c r="K2602" i="2"/>
  <c r="J2602" i="2"/>
  <c r="K2594" i="2"/>
  <c r="J2594" i="2"/>
  <c r="K2586" i="2"/>
  <c r="J2586" i="2"/>
  <c r="K2578" i="2"/>
  <c r="J2578" i="2"/>
  <c r="K2570" i="2"/>
  <c r="J2570" i="2"/>
  <c r="K2562" i="2"/>
  <c r="J2562" i="2"/>
  <c r="K2554" i="2"/>
  <c r="J2554" i="2"/>
  <c r="K2546" i="2"/>
  <c r="J2546" i="2"/>
  <c r="K2538" i="2"/>
  <c r="J2538" i="2"/>
  <c r="K2530" i="2"/>
  <c r="J2530" i="2"/>
  <c r="K2522" i="2"/>
  <c r="J2522" i="2"/>
  <c r="K2514" i="2"/>
  <c r="J2514" i="2"/>
  <c r="K2506" i="2"/>
  <c r="J2506" i="2"/>
  <c r="K2498" i="2"/>
  <c r="J2498" i="2"/>
  <c r="K2490" i="2"/>
  <c r="J2490" i="2"/>
  <c r="K2482" i="2"/>
  <c r="J2482" i="2"/>
  <c r="K2474" i="2"/>
  <c r="J2474" i="2"/>
  <c r="K2466" i="2"/>
  <c r="J2466" i="2"/>
  <c r="K2458" i="2"/>
  <c r="J2458" i="2"/>
  <c r="K2450" i="2"/>
  <c r="J2450" i="2"/>
  <c r="K2442" i="2"/>
  <c r="J2442" i="2"/>
  <c r="K2434" i="2"/>
  <c r="J2434" i="2"/>
  <c r="K2426" i="2"/>
  <c r="J2426" i="2"/>
  <c r="K2418" i="2"/>
  <c r="J2418" i="2"/>
  <c r="K2410" i="2"/>
  <c r="J2410" i="2"/>
  <c r="K2402" i="2"/>
  <c r="J2402" i="2"/>
  <c r="K2394" i="2"/>
  <c r="J2394" i="2"/>
  <c r="K2386" i="2"/>
  <c r="J2386" i="2"/>
  <c r="K2378" i="2"/>
  <c r="J2378" i="2"/>
  <c r="K2370" i="2"/>
  <c r="J2370" i="2"/>
  <c r="K2362" i="2"/>
  <c r="J2362" i="2"/>
  <c r="K2354" i="2"/>
  <c r="J2354" i="2"/>
  <c r="K2346" i="2"/>
  <c r="J2346" i="2"/>
  <c r="K2338" i="2"/>
  <c r="J2338" i="2"/>
  <c r="K2330" i="2"/>
  <c r="J2330" i="2"/>
  <c r="K2322" i="2"/>
  <c r="J2322" i="2"/>
  <c r="K2314" i="2"/>
  <c r="J2314" i="2"/>
  <c r="K2306" i="2"/>
  <c r="J2306" i="2"/>
  <c r="K2298" i="2"/>
  <c r="J2298" i="2"/>
  <c r="K2290" i="2"/>
  <c r="J2290" i="2"/>
  <c r="K2282" i="2"/>
  <c r="J2282" i="2"/>
  <c r="K2274" i="2"/>
  <c r="J2274" i="2"/>
  <c r="K2266" i="2"/>
  <c r="J2266" i="2"/>
  <c r="K2258" i="2"/>
  <c r="J2258" i="2"/>
  <c r="K2250" i="2"/>
  <c r="J2250" i="2"/>
  <c r="K2242" i="2"/>
  <c r="J2242" i="2"/>
  <c r="K2234" i="2"/>
  <c r="J2234" i="2"/>
  <c r="K2226" i="2"/>
  <c r="J2226" i="2"/>
  <c r="K2218" i="2"/>
  <c r="J2218" i="2"/>
  <c r="K2210" i="2"/>
  <c r="J2210" i="2"/>
  <c r="K2202" i="2"/>
  <c r="J2202" i="2"/>
  <c r="K2194" i="2"/>
  <c r="J2194" i="2"/>
  <c r="K2186" i="2"/>
  <c r="J2186" i="2"/>
  <c r="K2178" i="2"/>
  <c r="J2178" i="2"/>
  <c r="K2170" i="2"/>
  <c r="J2170" i="2"/>
  <c r="K2162" i="2"/>
  <c r="J2162" i="2"/>
  <c r="K2154" i="2"/>
  <c r="J2154" i="2"/>
  <c r="K2146" i="2"/>
  <c r="J2146" i="2"/>
  <c r="K2138" i="2"/>
  <c r="J2138" i="2"/>
  <c r="K2130" i="2"/>
  <c r="J2130" i="2"/>
  <c r="K2122" i="2"/>
  <c r="J2122" i="2"/>
  <c r="K2114" i="2"/>
  <c r="J2114" i="2"/>
  <c r="K2106" i="2"/>
  <c r="J2106" i="2"/>
  <c r="K2098" i="2"/>
  <c r="J2098" i="2"/>
  <c r="K2090" i="2"/>
  <c r="J2090" i="2"/>
  <c r="K2082" i="2"/>
  <c r="J2082" i="2"/>
  <c r="K2074" i="2"/>
  <c r="J2074" i="2"/>
  <c r="K2066" i="2"/>
  <c r="J2066" i="2"/>
  <c r="K2058" i="2"/>
  <c r="J2058" i="2"/>
  <c r="K2050" i="2"/>
  <c r="J2050" i="2"/>
  <c r="K2042" i="2"/>
  <c r="J2042" i="2"/>
  <c r="K2032" i="2"/>
  <c r="J2032" i="2"/>
  <c r="K2024" i="2"/>
  <c r="J2024" i="2"/>
  <c r="K2016" i="2"/>
  <c r="J2016" i="2"/>
  <c r="K2008" i="2"/>
  <c r="J2008" i="2"/>
  <c r="K2000" i="2"/>
  <c r="J2000" i="2"/>
  <c r="K1992" i="2"/>
  <c r="J1992" i="2"/>
  <c r="K1984" i="2"/>
  <c r="J1984" i="2"/>
  <c r="K1976" i="2"/>
  <c r="J1976" i="2"/>
  <c r="K1968" i="2"/>
  <c r="J1968" i="2"/>
  <c r="K1960" i="2"/>
  <c r="J1960" i="2"/>
  <c r="K1952" i="2"/>
  <c r="J1952" i="2"/>
  <c r="K1944" i="2"/>
  <c r="J1944" i="2"/>
  <c r="K1936" i="2"/>
  <c r="J1936" i="2"/>
  <c r="K1928" i="2"/>
  <c r="J1928" i="2"/>
  <c r="K1920" i="2"/>
  <c r="J1920" i="2"/>
  <c r="K1912" i="2"/>
  <c r="J1912" i="2"/>
  <c r="K1904" i="2"/>
  <c r="J1904" i="2"/>
  <c r="K1896" i="2"/>
  <c r="J1896" i="2"/>
  <c r="K1888" i="2"/>
  <c r="J1888" i="2"/>
  <c r="K1880" i="2"/>
  <c r="J1880" i="2"/>
  <c r="K1872" i="2"/>
  <c r="J1872" i="2"/>
  <c r="K1864" i="2"/>
  <c r="J1864" i="2"/>
  <c r="K1856" i="2"/>
  <c r="J1856" i="2"/>
  <c r="K1848" i="2"/>
  <c r="J1848" i="2"/>
  <c r="K1840" i="2"/>
  <c r="J1840" i="2"/>
  <c r="K1832" i="2"/>
  <c r="J1832" i="2"/>
  <c r="K1824" i="2"/>
  <c r="J1824" i="2"/>
  <c r="K1816" i="2"/>
  <c r="J1816" i="2"/>
  <c r="K1808" i="2"/>
  <c r="J1808" i="2"/>
  <c r="K1800" i="2"/>
  <c r="J1800" i="2"/>
  <c r="K1792" i="2"/>
  <c r="J1792" i="2"/>
  <c r="K1784" i="2"/>
  <c r="J1784" i="2"/>
  <c r="K1776" i="2"/>
  <c r="J1776" i="2"/>
  <c r="K1768" i="2"/>
  <c r="J1768" i="2"/>
  <c r="K1760" i="2"/>
  <c r="J1760" i="2"/>
  <c r="K1752" i="2"/>
  <c r="J1752" i="2"/>
  <c r="K1744" i="2"/>
  <c r="J1744" i="2"/>
  <c r="K1736" i="2"/>
  <c r="J1736" i="2"/>
  <c r="K1728" i="2"/>
  <c r="J1728" i="2"/>
  <c r="K1720" i="2"/>
  <c r="J1720" i="2"/>
  <c r="K1712" i="2"/>
  <c r="J1712" i="2"/>
  <c r="K1704" i="2"/>
  <c r="J1704" i="2"/>
  <c r="K1696" i="2"/>
  <c r="J1696" i="2"/>
  <c r="K1688" i="2"/>
  <c r="J1688" i="2"/>
  <c r="K1680" i="2"/>
  <c r="J1680" i="2"/>
  <c r="K1672" i="2"/>
  <c r="J1672" i="2"/>
  <c r="K1664" i="2"/>
  <c r="J1664" i="2"/>
  <c r="K1656" i="2"/>
  <c r="J1656" i="2"/>
  <c r="K1648" i="2"/>
  <c r="J1648" i="2"/>
  <c r="K1640" i="2"/>
  <c r="J1640" i="2"/>
  <c r="K1632" i="2"/>
  <c r="J1632" i="2"/>
  <c r="K1624" i="2"/>
  <c r="J1624" i="2"/>
  <c r="K1616" i="2"/>
  <c r="J1616" i="2"/>
  <c r="K1608" i="2"/>
  <c r="J1608" i="2"/>
  <c r="K1600" i="2"/>
  <c r="J1600" i="2"/>
  <c r="K1592" i="2"/>
  <c r="J1592" i="2"/>
  <c r="K1584" i="2"/>
  <c r="J1584" i="2"/>
  <c r="K1576" i="2"/>
  <c r="J1576" i="2"/>
  <c r="K1568" i="2"/>
  <c r="J1568" i="2"/>
  <c r="K1560" i="2"/>
  <c r="J1560" i="2"/>
  <c r="K1552" i="2"/>
  <c r="J1552" i="2"/>
  <c r="K1544" i="2"/>
  <c r="J1544" i="2"/>
  <c r="K1536" i="2"/>
  <c r="J1536" i="2"/>
  <c r="K1528" i="2"/>
  <c r="J1528" i="2"/>
  <c r="K1520" i="2"/>
  <c r="J1520" i="2"/>
  <c r="K1512" i="2"/>
  <c r="J1512" i="2"/>
  <c r="K1504" i="2"/>
  <c r="J1504" i="2"/>
  <c r="K1496" i="2"/>
  <c r="J1496" i="2"/>
  <c r="K1488" i="2"/>
  <c r="J1488" i="2"/>
  <c r="K1480" i="2"/>
  <c r="J1480" i="2"/>
  <c r="K1472" i="2"/>
  <c r="J1472" i="2"/>
  <c r="K1464" i="2"/>
  <c r="J1464" i="2"/>
  <c r="K1456" i="2"/>
  <c r="J1456" i="2"/>
  <c r="K1448" i="2"/>
  <c r="J1448" i="2"/>
  <c r="K1440" i="2"/>
  <c r="J1440" i="2"/>
  <c r="K1432" i="2"/>
  <c r="J1432" i="2"/>
  <c r="K1424" i="2"/>
  <c r="J1424" i="2"/>
  <c r="K1416" i="2"/>
  <c r="J1416" i="2"/>
  <c r="K1408" i="2"/>
  <c r="J1408" i="2"/>
  <c r="K1400" i="2"/>
  <c r="J1400" i="2"/>
  <c r="K1392" i="2"/>
  <c r="J1392" i="2"/>
  <c r="K1384" i="2"/>
  <c r="J1384" i="2"/>
  <c r="K1376" i="2"/>
  <c r="J1376" i="2"/>
  <c r="K1368" i="2"/>
  <c r="J1368" i="2"/>
  <c r="K1360" i="2"/>
  <c r="J1360" i="2"/>
  <c r="K1352" i="2"/>
  <c r="J1352" i="2"/>
  <c r="K1344" i="2"/>
  <c r="J1344" i="2"/>
  <c r="K1336" i="2"/>
  <c r="J1336" i="2"/>
  <c r="K1328" i="2"/>
  <c r="J1328" i="2"/>
  <c r="K1320" i="2"/>
  <c r="J1320" i="2"/>
  <c r="K1312" i="2"/>
  <c r="J1312" i="2"/>
  <c r="K1304" i="2"/>
  <c r="J1304" i="2"/>
  <c r="K1296" i="2"/>
  <c r="J1296" i="2"/>
  <c r="K1288" i="2"/>
  <c r="J1288" i="2"/>
  <c r="K1280" i="2"/>
  <c r="J1280" i="2"/>
  <c r="K1272" i="2"/>
  <c r="J1272" i="2"/>
  <c r="K1264" i="2"/>
  <c r="J1264" i="2"/>
  <c r="K1256" i="2"/>
  <c r="J1256" i="2"/>
  <c r="K1248" i="2"/>
  <c r="J1248" i="2"/>
  <c r="K1240" i="2"/>
  <c r="J1240" i="2"/>
  <c r="K1232" i="2"/>
  <c r="J1232" i="2"/>
  <c r="K1224" i="2"/>
  <c r="J1224" i="2"/>
  <c r="K1216" i="2"/>
  <c r="J1216" i="2"/>
  <c r="K1208" i="2"/>
  <c r="J1208" i="2"/>
  <c r="K1200" i="2"/>
  <c r="J1200" i="2"/>
  <c r="K1192" i="2"/>
  <c r="J1192" i="2"/>
  <c r="K1184" i="2"/>
  <c r="J1184" i="2"/>
  <c r="K1176" i="2"/>
  <c r="J1176" i="2"/>
  <c r="K1168" i="2"/>
  <c r="J1168" i="2"/>
  <c r="K1160" i="2"/>
  <c r="J1160" i="2"/>
  <c r="K1152" i="2"/>
  <c r="J1152" i="2"/>
  <c r="K1144" i="2"/>
  <c r="J1144" i="2"/>
  <c r="K1136" i="2"/>
  <c r="J1136" i="2"/>
  <c r="K1128" i="2"/>
  <c r="J1128" i="2"/>
  <c r="K1120" i="2"/>
  <c r="J1120" i="2"/>
  <c r="K1112" i="2"/>
  <c r="J1112" i="2"/>
  <c r="K1104" i="2"/>
  <c r="J1104" i="2"/>
  <c r="K1096" i="2"/>
  <c r="J1096" i="2"/>
  <c r="K1088" i="2"/>
  <c r="J1088" i="2"/>
  <c r="K1080" i="2"/>
  <c r="J1080" i="2"/>
  <c r="K1072" i="2"/>
  <c r="J1072" i="2"/>
  <c r="K1064" i="2"/>
  <c r="J1064" i="2"/>
  <c r="K1056" i="2"/>
  <c r="J1056" i="2"/>
  <c r="K1048" i="2"/>
  <c r="J1048" i="2"/>
  <c r="K1040" i="2"/>
  <c r="J1040" i="2"/>
  <c r="K1032" i="2"/>
  <c r="J1032" i="2"/>
  <c r="K1024" i="2"/>
  <c r="J1024" i="2"/>
  <c r="K1016" i="2"/>
  <c r="J1016" i="2"/>
  <c r="K1008" i="2"/>
  <c r="J1008" i="2"/>
  <c r="K1000" i="2"/>
  <c r="J1000" i="2"/>
  <c r="K992" i="2"/>
  <c r="J992" i="2"/>
  <c r="K984" i="2"/>
  <c r="J984" i="2"/>
  <c r="K976" i="2"/>
  <c r="J976" i="2"/>
  <c r="K968" i="2"/>
  <c r="J968" i="2"/>
  <c r="K960" i="2"/>
  <c r="J960" i="2"/>
  <c r="K952" i="2"/>
  <c r="J952" i="2"/>
  <c r="K944" i="2"/>
  <c r="J944" i="2"/>
  <c r="K936" i="2"/>
  <c r="J936" i="2"/>
  <c r="K928" i="2"/>
  <c r="J928" i="2"/>
  <c r="K920" i="2"/>
  <c r="J920" i="2"/>
  <c r="K912" i="2"/>
  <c r="J912" i="2"/>
  <c r="K904" i="2"/>
  <c r="J904" i="2"/>
  <c r="K896" i="2"/>
  <c r="J896" i="2"/>
  <c r="K888" i="2"/>
  <c r="J888" i="2"/>
  <c r="K880" i="2"/>
  <c r="J880" i="2"/>
  <c r="K872" i="2"/>
  <c r="J872" i="2"/>
  <c r="K864" i="2"/>
  <c r="J864" i="2"/>
  <c r="K856" i="2"/>
  <c r="J856" i="2"/>
  <c r="K848" i="2"/>
  <c r="J848" i="2"/>
  <c r="K840" i="2"/>
  <c r="J840" i="2"/>
  <c r="K832" i="2"/>
  <c r="J832" i="2"/>
  <c r="K824" i="2"/>
  <c r="J824" i="2"/>
  <c r="K816" i="2"/>
  <c r="J816" i="2"/>
  <c r="K808" i="2"/>
  <c r="J808" i="2"/>
  <c r="K800" i="2"/>
  <c r="J800" i="2"/>
  <c r="K792" i="2"/>
  <c r="J792" i="2"/>
  <c r="K784" i="2"/>
  <c r="J784" i="2"/>
  <c r="K776" i="2"/>
  <c r="J776" i="2"/>
  <c r="K768" i="2"/>
  <c r="J768" i="2"/>
  <c r="K760" i="2"/>
  <c r="J760" i="2"/>
  <c r="K752" i="2"/>
  <c r="J752" i="2"/>
  <c r="K744" i="2"/>
  <c r="J744" i="2"/>
  <c r="K736" i="2"/>
  <c r="J736" i="2"/>
  <c r="K728" i="2"/>
  <c r="J728" i="2"/>
  <c r="K720" i="2"/>
  <c r="J720" i="2"/>
  <c r="K712" i="2"/>
  <c r="J712" i="2"/>
  <c r="K704" i="2"/>
  <c r="J704" i="2"/>
  <c r="K696" i="2"/>
  <c r="J696" i="2"/>
  <c r="K688" i="2"/>
  <c r="J688" i="2"/>
  <c r="K680" i="2"/>
  <c r="J680" i="2"/>
  <c r="K672" i="2"/>
  <c r="J672" i="2"/>
  <c r="K664" i="2"/>
  <c r="J664" i="2"/>
  <c r="K656" i="2"/>
  <c r="J656" i="2"/>
  <c r="K648" i="2"/>
  <c r="J648" i="2"/>
  <c r="K640" i="2"/>
  <c r="J640" i="2"/>
  <c r="K632" i="2"/>
  <c r="J632" i="2"/>
  <c r="K624" i="2"/>
  <c r="J624" i="2"/>
  <c r="K616" i="2"/>
  <c r="J616" i="2"/>
  <c r="K608" i="2"/>
  <c r="J608" i="2"/>
  <c r="K600" i="2"/>
  <c r="J600" i="2"/>
  <c r="K592" i="2"/>
  <c r="J592" i="2"/>
  <c r="K584" i="2"/>
  <c r="J584" i="2"/>
  <c r="K576" i="2"/>
  <c r="J576" i="2"/>
  <c r="K568" i="2"/>
  <c r="J568" i="2"/>
  <c r="K560" i="2"/>
  <c r="J560" i="2"/>
  <c r="K552" i="2"/>
  <c r="J552" i="2"/>
  <c r="K544" i="2"/>
  <c r="J544" i="2"/>
  <c r="K536" i="2"/>
  <c r="J536" i="2"/>
  <c r="K528" i="2"/>
  <c r="J528" i="2"/>
  <c r="K520" i="2"/>
  <c r="J520" i="2"/>
  <c r="K512" i="2"/>
  <c r="J512" i="2"/>
  <c r="K504" i="2"/>
  <c r="J504" i="2"/>
  <c r="K496" i="2"/>
  <c r="J496" i="2"/>
  <c r="K488" i="2"/>
  <c r="J488" i="2"/>
  <c r="K480" i="2"/>
  <c r="J480" i="2"/>
  <c r="K472" i="2"/>
  <c r="J472" i="2"/>
  <c r="K464" i="2"/>
  <c r="J464" i="2"/>
  <c r="K456" i="2"/>
  <c r="J456" i="2"/>
  <c r="K448" i="2"/>
  <c r="J448" i="2"/>
  <c r="K440" i="2"/>
  <c r="J440" i="2"/>
  <c r="K432" i="2"/>
  <c r="J432" i="2"/>
  <c r="K424" i="2"/>
  <c r="J424" i="2"/>
  <c r="K416" i="2"/>
  <c r="J416" i="2"/>
  <c r="K408" i="2"/>
  <c r="J408" i="2"/>
  <c r="K400" i="2"/>
  <c r="J400" i="2"/>
  <c r="K392" i="2"/>
  <c r="J392" i="2"/>
  <c r="K384" i="2"/>
  <c r="J384" i="2"/>
  <c r="K376" i="2"/>
  <c r="J376" i="2"/>
  <c r="K368" i="2"/>
  <c r="J368" i="2"/>
  <c r="K360" i="2"/>
  <c r="J360" i="2"/>
  <c r="K352" i="2"/>
  <c r="J352" i="2"/>
  <c r="K344" i="2"/>
  <c r="J344" i="2"/>
  <c r="K336" i="2"/>
  <c r="J336" i="2"/>
  <c r="K328" i="2"/>
  <c r="J328" i="2"/>
  <c r="K320" i="2"/>
  <c r="J320" i="2"/>
  <c r="K312" i="2"/>
  <c r="J312" i="2"/>
  <c r="K304" i="2"/>
  <c r="J304" i="2"/>
  <c r="K296" i="2"/>
  <c r="J296" i="2"/>
  <c r="K288" i="2"/>
  <c r="J288" i="2"/>
  <c r="K280" i="2"/>
  <c r="J280" i="2"/>
  <c r="K272" i="2"/>
  <c r="J272" i="2"/>
  <c r="K264" i="2"/>
  <c r="J264" i="2"/>
  <c r="K256" i="2"/>
  <c r="J256" i="2"/>
  <c r="K248" i="2"/>
  <c r="J248" i="2"/>
  <c r="K240" i="2"/>
  <c r="J240" i="2"/>
  <c r="K232" i="2"/>
  <c r="J232" i="2"/>
  <c r="K224" i="2"/>
  <c r="J224" i="2"/>
  <c r="K216" i="2"/>
  <c r="J216" i="2"/>
  <c r="K208" i="2"/>
  <c r="J208" i="2"/>
  <c r="K200" i="2"/>
  <c r="J200" i="2"/>
  <c r="K192" i="2"/>
  <c r="J192" i="2"/>
  <c r="K184" i="2"/>
  <c r="J184" i="2"/>
  <c r="K176" i="2"/>
  <c r="J176" i="2"/>
  <c r="K168" i="2"/>
  <c r="J168" i="2"/>
  <c r="K160" i="2"/>
  <c r="J160" i="2"/>
  <c r="K152" i="2"/>
  <c r="J152" i="2"/>
  <c r="K144" i="2"/>
  <c r="J144" i="2"/>
  <c r="K136" i="2"/>
  <c r="J136" i="2"/>
  <c r="K128" i="2"/>
  <c r="J128" i="2"/>
  <c r="K120" i="2"/>
  <c r="J120" i="2"/>
  <c r="K112" i="2"/>
  <c r="J112" i="2"/>
  <c r="K104" i="2"/>
  <c r="J104" i="2"/>
  <c r="K96" i="2"/>
  <c r="J96" i="2"/>
  <c r="K88" i="2"/>
  <c r="J88" i="2"/>
  <c r="K80" i="2"/>
  <c r="J80" i="2"/>
  <c r="K72" i="2"/>
  <c r="J72" i="2"/>
  <c r="K64" i="2"/>
  <c r="J64" i="2"/>
  <c r="K56" i="2"/>
  <c r="J56" i="2"/>
  <c r="K48" i="2"/>
  <c r="J48" i="2"/>
  <c r="K40" i="2"/>
  <c r="J40" i="2"/>
  <c r="K32" i="2"/>
  <c r="J32" i="2"/>
  <c r="K24" i="2"/>
  <c r="J24" i="2"/>
  <c r="K16" i="2"/>
  <c r="J16" i="2"/>
  <c r="K8" i="2"/>
  <c r="J8" i="2"/>
  <c r="K2031" i="2"/>
  <c r="J2031" i="2"/>
  <c r="K2023" i="2"/>
  <c r="J2023" i="2"/>
  <c r="K2015" i="2"/>
  <c r="J2015" i="2"/>
  <c r="K2007" i="2"/>
  <c r="J2007" i="2"/>
  <c r="K1999" i="2"/>
  <c r="J1999" i="2"/>
  <c r="K1991" i="2"/>
  <c r="J1991" i="2"/>
  <c r="K1983" i="2"/>
  <c r="J1983" i="2"/>
  <c r="K1975" i="2"/>
  <c r="J1975" i="2"/>
  <c r="K1967" i="2"/>
  <c r="J1967" i="2"/>
  <c r="K1959" i="2"/>
  <c r="J1959" i="2"/>
  <c r="K1951" i="2"/>
  <c r="J1951" i="2"/>
  <c r="K1943" i="2"/>
  <c r="J1943" i="2"/>
  <c r="K1935" i="2"/>
  <c r="J1935" i="2"/>
  <c r="K1927" i="2"/>
  <c r="J1927" i="2"/>
  <c r="K1919" i="2"/>
  <c r="J1919" i="2"/>
  <c r="K1911" i="2"/>
  <c r="J1911" i="2"/>
  <c r="K1903" i="2"/>
  <c r="J1903" i="2"/>
  <c r="K1895" i="2"/>
  <c r="J1895" i="2"/>
  <c r="K1887" i="2"/>
  <c r="J1887" i="2"/>
  <c r="K1879" i="2"/>
  <c r="J1879" i="2"/>
  <c r="K1871" i="2"/>
  <c r="J1871" i="2"/>
  <c r="K1863" i="2"/>
  <c r="J1863" i="2"/>
  <c r="K1855" i="2"/>
  <c r="J1855" i="2"/>
  <c r="K1847" i="2"/>
  <c r="J1847" i="2"/>
  <c r="K1839" i="2"/>
  <c r="J1839" i="2"/>
  <c r="K1831" i="2"/>
  <c r="J1831" i="2"/>
  <c r="K1823" i="2"/>
  <c r="J1823" i="2"/>
  <c r="K1815" i="2"/>
  <c r="J1815" i="2"/>
  <c r="K1807" i="2"/>
  <c r="J1807" i="2"/>
  <c r="K1799" i="2"/>
  <c r="J1799" i="2"/>
  <c r="K1791" i="2"/>
  <c r="J1791" i="2"/>
  <c r="K1783" i="2"/>
  <c r="J1783" i="2"/>
  <c r="K1775" i="2"/>
  <c r="J1775" i="2"/>
  <c r="K1767" i="2"/>
  <c r="J1767" i="2"/>
  <c r="K1759" i="2"/>
  <c r="J1759" i="2"/>
  <c r="K1751" i="2"/>
  <c r="J1751" i="2"/>
  <c r="K1743" i="2"/>
  <c r="J1743" i="2"/>
  <c r="K1735" i="2"/>
  <c r="J1735" i="2"/>
  <c r="K1727" i="2"/>
  <c r="J1727" i="2"/>
  <c r="K1719" i="2"/>
  <c r="J1719" i="2"/>
  <c r="K1711" i="2"/>
  <c r="J1711" i="2"/>
  <c r="K1703" i="2"/>
  <c r="J1703" i="2"/>
  <c r="K1695" i="2"/>
  <c r="J1695" i="2"/>
  <c r="K1687" i="2"/>
  <c r="J1687" i="2"/>
  <c r="K1679" i="2"/>
  <c r="J1679" i="2"/>
  <c r="K1671" i="2"/>
  <c r="J1671" i="2"/>
  <c r="K1663" i="2"/>
  <c r="J1663" i="2"/>
  <c r="K1655" i="2"/>
  <c r="J1655" i="2"/>
  <c r="K1647" i="2"/>
  <c r="J1647" i="2"/>
  <c r="K1639" i="2"/>
  <c r="J1639" i="2"/>
  <c r="K1631" i="2"/>
  <c r="J1631" i="2"/>
  <c r="K1623" i="2"/>
  <c r="J1623" i="2"/>
  <c r="K1615" i="2"/>
  <c r="J1615" i="2"/>
  <c r="K1607" i="2"/>
  <c r="J1607" i="2"/>
  <c r="K1599" i="2"/>
  <c r="J1599" i="2"/>
  <c r="K1591" i="2"/>
  <c r="J1591" i="2"/>
  <c r="K1583" i="2"/>
  <c r="J1583" i="2"/>
  <c r="K1575" i="2"/>
  <c r="J1575" i="2"/>
  <c r="K1567" i="2"/>
  <c r="J1567" i="2"/>
  <c r="K1559" i="2"/>
  <c r="J1559" i="2"/>
  <c r="K1551" i="2"/>
  <c r="J1551" i="2"/>
  <c r="K1543" i="2"/>
  <c r="J1543" i="2"/>
  <c r="K1535" i="2"/>
  <c r="J1535" i="2"/>
  <c r="K1527" i="2"/>
  <c r="J1527" i="2"/>
  <c r="K1519" i="2"/>
  <c r="J1519" i="2"/>
  <c r="K1511" i="2"/>
  <c r="J1511" i="2"/>
  <c r="K1503" i="2"/>
  <c r="J1503" i="2"/>
  <c r="K1495" i="2"/>
  <c r="J1495" i="2"/>
  <c r="K1487" i="2"/>
  <c r="J1487" i="2"/>
  <c r="K1479" i="2"/>
  <c r="J1479" i="2"/>
  <c r="K1471" i="2"/>
  <c r="J1471" i="2"/>
  <c r="K1463" i="2"/>
  <c r="J1463" i="2"/>
  <c r="K1455" i="2"/>
  <c r="J1455" i="2"/>
  <c r="K1447" i="2"/>
  <c r="J1447" i="2"/>
  <c r="K1439" i="2"/>
  <c r="J1439" i="2"/>
  <c r="K1431" i="2"/>
  <c r="J1431" i="2"/>
  <c r="K1423" i="2"/>
  <c r="J1423" i="2"/>
  <c r="K1415" i="2"/>
  <c r="J1415" i="2"/>
  <c r="K1407" i="2"/>
  <c r="J1407" i="2"/>
  <c r="K1399" i="2"/>
  <c r="J1399" i="2"/>
  <c r="K1391" i="2"/>
  <c r="J1391" i="2"/>
  <c r="K1383" i="2"/>
  <c r="J1383" i="2"/>
  <c r="K1375" i="2"/>
  <c r="J1375" i="2"/>
  <c r="K1367" i="2"/>
  <c r="J1367" i="2"/>
  <c r="K1359" i="2"/>
  <c r="J1359" i="2"/>
  <c r="K1351" i="2"/>
  <c r="J1351" i="2"/>
  <c r="K1343" i="2"/>
  <c r="J1343" i="2"/>
  <c r="K1335" i="2"/>
  <c r="J1335" i="2"/>
  <c r="K1327" i="2"/>
  <c r="J1327" i="2"/>
  <c r="K1319" i="2"/>
  <c r="J1319" i="2"/>
  <c r="K1311" i="2"/>
  <c r="J1311" i="2"/>
  <c r="K1303" i="2"/>
  <c r="J1303" i="2"/>
  <c r="K1295" i="2"/>
  <c r="J1295" i="2"/>
  <c r="K1287" i="2"/>
  <c r="J1287" i="2"/>
  <c r="K1279" i="2"/>
  <c r="J1279" i="2"/>
  <c r="K1271" i="2"/>
  <c r="J1271" i="2"/>
  <c r="K1263" i="2"/>
  <c r="J1263" i="2"/>
  <c r="K1255" i="2"/>
  <c r="J1255" i="2"/>
  <c r="K1247" i="2"/>
  <c r="J1247" i="2"/>
  <c r="K1239" i="2"/>
  <c r="J1239" i="2"/>
  <c r="K1231" i="2"/>
  <c r="J1231" i="2"/>
  <c r="K1223" i="2"/>
  <c r="J1223" i="2"/>
  <c r="K1215" i="2"/>
  <c r="J1215" i="2"/>
  <c r="K1207" i="2"/>
  <c r="J1207" i="2"/>
  <c r="K1199" i="2"/>
  <c r="J1199" i="2"/>
  <c r="K1191" i="2"/>
  <c r="J1191" i="2"/>
  <c r="K1183" i="2"/>
  <c r="J1183" i="2"/>
  <c r="K1175" i="2"/>
  <c r="J1175" i="2"/>
  <c r="K1167" i="2"/>
  <c r="J1167" i="2"/>
  <c r="K1159" i="2"/>
  <c r="J1159" i="2"/>
  <c r="K1151" i="2"/>
  <c r="J1151" i="2"/>
  <c r="K1143" i="2"/>
  <c r="J1143" i="2"/>
  <c r="K1135" i="2"/>
  <c r="J1135" i="2"/>
  <c r="K1127" i="2"/>
  <c r="J1127" i="2"/>
  <c r="K1119" i="2"/>
  <c r="J1119" i="2"/>
  <c r="K1111" i="2"/>
  <c r="J1111" i="2"/>
  <c r="K1103" i="2"/>
  <c r="J1103" i="2"/>
  <c r="K1095" i="2"/>
  <c r="J1095" i="2"/>
  <c r="K1087" i="2"/>
  <c r="J1087" i="2"/>
  <c r="K1079" i="2"/>
  <c r="J1079" i="2"/>
  <c r="K1071" i="2"/>
  <c r="J1071" i="2"/>
  <c r="K1063" i="2"/>
  <c r="J1063" i="2"/>
  <c r="K1055" i="2"/>
  <c r="J1055" i="2"/>
  <c r="K1047" i="2"/>
  <c r="J1047" i="2"/>
  <c r="K1039" i="2"/>
  <c r="J1039" i="2"/>
  <c r="K1031" i="2"/>
  <c r="J1031" i="2"/>
  <c r="K1023" i="2"/>
  <c r="J1023" i="2"/>
  <c r="K1015" i="2"/>
  <c r="J1015" i="2"/>
  <c r="K1007" i="2"/>
  <c r="J1007" i="2"/>
  <c r="K999" i="2"/>
  <c r="J999" i="2"/>
  <c r="K991" i="2"/>
  <c r="J991" i="2"/>
  <c r="K983" i="2"/>
  <c r="J983" i="2"/>
  <c r="K975" i="2"/>
  <c r="J975" i="2"/>
  <c r="K967" i="2"/>
  <c r="J967" i="2"/>
  <c r="K959" i="2"/>
  <c r="J959" i="2"/>
  <c r="K951" i="2"/>
  <c r="J951" i="2"/>
  <c r="K943" i="2"/>
  <c r="J943" i="2"/>
  <c r="K935" i="2"/>
  <c r="J935" i="2"/>
  <c r="K927" i="2"/>
  <c r="J927" i="2"/>
  <c r="K919" i="2"/>
  <c r="J919" i="2"/>
  <c r="K911" i="2"/>
  <c r="J911" i="2"/>
  <c r="K903" i="2"/>
  <c r="J903" i="2"/>
  <c r="K895" i="2"/>
  <c r="J895" i="2"/>
  <c r="K887" i="2"/>
  <c r="J887" i="2"/>
  <c r="K879" i="2"/>
  <c r="J879" i="2"/>
  <c r="K871" i="2"/>
  <c r="J871" i="2"/>
  <c r="K863" i="2"/>
  <c r="J863" i="2"/>
  <c r="K855" i="2"/>
  <c r="J855" i="2"/>
  <c r="K847" i="2"/>
  <c r="J847" i="2"/>
  <c r="K839" i="2"/>
  <c r="J839" i="2"/>
  <c r="K831" i="2"/>
  <c r="J831" i="2"/>
  <c r="K823" i="2"/>
  <c r="J823" i="2"/>
  <c r="K815" i="2"/>
  <c r="J815" i="2"/>
  <c r="K807" i="2"/>
  <c r="J807" i="2"/>
  <c r="K799" i="2"/>
  <c r="J799" i="2"/>
  <c r="K791" i="2"/>
  <c r="J791" i="2"/>
  <c r="K783" i="2"/>
  <c r="J783" i="2"/>
  <c r="K775" i="2"/>
  <c r="J775" i="2"/>
  <c r="K767" i="2"/>
  <c r="J767" i="2"/>
  <c r="K759" i="2"/>
  <c r="J759" i="2"/>
  <c r="K751" i="2"/>
  <c r="J751" i="2"/>
  <c r="K743" i="2"/>
  <c r="J743" i="2"/>
  <c r="K735" i="2"/>
  <c r="J735" i="2"/>
  <c r="K727" i="2"/>
  <c r="J727" i="2"/>
  <c r="K719" i="2"/>
  <c r="J719" i="2"/>
  <c r="K711" i="2"/>
  <c r="J711" i="2"/>
  <c r="K703" i="2"/>
  <c r="J703" i="2"/>
  <c r="K695" i="2"/>
  <c r="J695" i="2"/>
  <c r="K687" i="2"/>
  <c r="J687" i="2"/>
  <c r="K679" i="2"/>
  <c r="J679" i="2"/>
  <c r="K671" i="2"/>
  <c r="J671" i="2"/>
  <c r="K663" i="2"/>
  <c r="J663" i="2"/>
  <c r="K655" i="2"/>
  <c r="J655" i="2"/>
  <c r="K647" i="2"/>
  <c r="J647" i="2"/>
  <c r="K639" i="2"/>
  <c r="J639" i="2"/>
  <c r="K631" i="2"/>
  <c r="J631" i="2"/>
  <c r="K623" i="2"/>
  <c r="J623" i="2"/>
  <c r="K615" i="2"/>
  <c r="J615" i="2"/>
  <c r="K607" i="2"/>
  <c r="J607" i="2"/>
  <c r="K599" i="2"/>
  <c r="J599" i="2"/>
  <c r="K591" i="2"/>
  <c r="J591" i="2"/>
  <c r="K583" i="2"/>
  <c r="J583" i="2"/>
  <c r="K575" i="2"/>
  <c r="J575" i="2"/>
  <c r="K567" i="2"/>
  <c r="J567" i="2"/>
  <c r="K559" i="2"/>
  <c r="J559" i="2"/>
  <c r="K551" i="2"/>
  <c r="J551" i="2"/>
  <c r="K543" i="2"/>
  <c r="J543" i="2"/>
  <c r="K535" i="2"/>
  <c r="J535" i="2"/>
  <c r="K527" i="2"/>
  <c r="J527" i="2"/>
  <c r="K519" i="2"/>
  <c r="J519" i="2"/>
  <c r="K511" i="2"/>
  <c r="J511" i="2"/>
  <c r="K503" i="2"/>
  <c r="J503" i="2"/>
  <c r="K495" i="2"/>
  <c r="J495" i="2"/>
  <c r="K487" i="2"/>
  <c r="J487" i="2"/>
  <c r="K479" i="2"/>
  <c r="J479" i="2"/>
  <c r="K471" i="2"/>
  <c r="J471" i="2"/>
  <c r="K463" i="2"/>
  <c r="J463" i="2"/>
  <c r="K455" i="2"/>
  <c r="J455" i="2"/>
  <c r="K447" i="2"/>
  <c r="J447" i="2"/>
  <c r="K439" i="2"/>
  <c r="J439" i="2"/>
  <c r="K431" i="2"/>
  <c r="J431" i="2"/>
  <c r="K423" i="2"/>
  <c r="J423" i="2"/>
  <c r="K415" i="2"/>
  <c r="J415" i="2"/>
  <c r="K407" i="2"/>
  <c r="J407" i="2"/>
  <c r="K399" i="2"/>
  <c r="J399" i="2"/>
  <c r="K391" i="2"/>
  <c r="J391" i="2"/>
  <c r="K383" i="2"/>
  <c r="J383" i="2"/>
  <c r="K375" i="2"/>
  <c r="J375" i="2"/>
  <c r="K367" i="2"/>
  <c r="J367" i="2"/>
  <c r="K359" i="2"/>
  <c r="J359" i="2"/>
  <c r="K351" i="2"/>
  <c r="J351" i="2"/>
  <c r="K343" i="2"/>
  <c r="J343" i="2"/>
  <c r="K335" i="2"/>
  <c r="J335" i="2"/>
  <c r="K327" i="2"/>
  <c r="J327" i="2"/>
  <c r="K319" i="2"/>
  <c r="J319" i="2"/>
  <c r="K311" i="2"/>
  <c r="J311" i="2"/>
  <c r="K303" i="2"/>
  <c r="J303" i="2"/>
  <c r="K295" i="2"/>
  <c r="J295" i="2"/>
  <c r="K287" i="2"/>
  <c r="J287" i="2"/>
  <c r="K279" i="2"/>
  <c r="J279" i="2"/>
  <c r="K271" i="2"/>
  <c r="J271" i="2"/>
  <c r="K263" i="2"/>
  <c r="J263" i="2"/>
  <c r="K255" i="2"/>
  <c r="J255" i="2"/>
  <c r="K247" i="2"/>
  <c r="J247" i="2"/>
  <c r="K239" i="2"/>
  <c r="J239" i="2"/>
  <c r="K231" i="2"/>
  <c r="J231" i="2"/>
  <c r="K223" i="2"/>
  <c r="J223" i="2"/>
  <c r="K215" i="2"/>
  <c r="J215" i="2"/>
  <c r="K207" i="2"/>
  <c r="J207" i="2"/>
  <c r="K199" i="2"/>
  <c r="J199" i="2"/>
  <c r="K191" i="2"/>
  <c r="J191" i="2"/>
  <c r="K183" i="2"/>
  <c r="J183" i="2"/>
  <c r="K175" i="2"/>
  <c r="J175" i="2"/>
  <c r="K167" i="2"/>
  <c r="J167" i="2"/>
  <c r="K159" i="2"/>
  <c r="J159" i="2"/>
  <c r="K151" i="2"/>
  <c r="J151" i="2"/>
  <c r="K143" i="2"/>
  <c r="J143" i="2"/>
  <c r="K135" i="2"/>
  <c r="J135" i="2"/>
  <c r="K127" i="2"/>
  <c r="J127" i="2"/>
  <c r="K119" i="2"/>
  <c r="J119" i="2"/>
  <c r="K111" i="2"/>
  <c r="J111" i="2"/>
  <c r="K103" i="2"/>
  <c r="J103" i="2"/>
  <c r="K95" i="2"/>
  <c r="J95" i="2"/>
  <c r="K87" i="2"/>
  <c r="J87" i="2"/>
  <c r="K79" i="2"/>
  <c r="J79" i="2"/>
  <c r="K71" i="2"/>
  <c r="J71" i="2"/>
  <c r="K63" i="2"/>
  <c r="J63" i="2"/>
  <c r="K55" i="2"/>
  <c r="J55" i="2"/>
  <c r="K47" i="2"/>
  <c r="J47" i="2"/>
  <c r="K39" i="2"/>
  <c r="J39" i="2"/>
  <c r="K31" i="2"/>
  <c r="J31" i="2"/>
  <c r="K23" i="2"/>
  <c r="J23" i="2"/>
  <c r="K15" i="2"/>
  <c r="J15" i="2"/>
  <c r="K7" i="2"/>
  <c r="J7" i="2"/>
  <c r="K2029" i="2"/>
  <c r="J2029" i="2"/>
  <c r="K2021" i="2"/>
  <c r="J2021" i="2"/>
  <c r="K2013" i="2"/>
  <c r="J2013" i="2"/>
  <c r="K2005" i="2"/>
  <c r="J2005" i="2"/>
  <c r="K1997" i="2"/>
  <c r="J1997" i="2"/>
  <c r="K1989" i="2"/>
  <c r="J1989" i="2"/>
  <c r="K1981" i="2"/>
  <c r="J1981" i="2"/>
  <c r="K1973" i="2"/>
  <c r="J1973" i="2"/>
  <c r="K1965" i="2"/>
  <c r="J1965" i="2"/>
  <c r="K1957" i="2"/>
  <c r="J1957" i="2"/>
  <c r="K1949" i="2"/>
  <c r="J1949" i="2"/>
  <c r="K1941" i="2"/>
  <c r="J1941" i="2"/>
  <c r="K1933" i="2"/>
  <c r="J1933" i="2"/>
  <c r="K1925" i="2"/>
  <c r="J1925" i="2"/>
  <c r="K1917" i="2"/>
  <c r="J1917" i="2"/>
  <c r="K1909" i="2"/>
  <c r="J1909" i="2"/>
  <c r="K1901" i="2"/>
  <c r="J1901" i="2"/>
  <c r="K1893" i="2"/>
  <c r="J1893" i="2"/>
  <c r="K1885" i="2"/>
  <c r="J1885" i="2"/>
  <c r="K1877" i="2"/>
  <c r="J1877" i="2"/>
  <c r="K1869" i="2"/>
  <c r="J1869" i="2"/>
  <c r="K1861" i="2"/>
  <c r="J1861" i="2"/>
  <c r="K1853" i="2"/>
  <c r="J1853" i="2"/>
  <c r="K1845" i="2"/>
  <c r="J1845" i="2"/>
  <c r="K1837" i="2"/>
  <c r="J1837" i="2"/>
  <c r="K1829" i="2"/>
  <c r="J1829" i="2"/>
  <c r="K1821" i="2"/>
  <c r="J1821" i="2"/>
  <c r="K1813" i="2"/>
  <c r="J1813" i="2"/>
  <c r="K1805" i="2"/>
  <c r="J1805" i="2"/>
  <c r="K1797" i="2"/>
  <c r="J1797" i="2"/>
  <c r="K1789" i="2"/>
  <c r="J1789" i="2"/>
  <c r="K1781" i="2"/>
  <c r="J1781" i="2"/>
  <c r="K1773" i="2"/>
  <c r="J1773" i="2"/>
  <c r="K1765" i="2"/>
  <c r="J1765" i="2"/>
  <c r="K1757" i="2"/>
  <c r="J1757" i="2"/>
  <c r="K1749" i="2"/>
  <c r="J1749" i="2"/>
  <c r="K1741" i="2"/>
  <c r="J1741" i="2"/>
  <c r="K1733" i="2"/>
  <c r="J1733" i="2"/>
  <c r="K1725" i="2"/>
  <c r="J1725" i="2"/>
  <c r="K1717" i="2"/>
  <c r="J1717" i="2"/>
  <c r="K1709" i="2"/>
  <c r="J1709" i="2"/>
  <c r="K1701" i="2"/>
  <c r="J1701" i="2"/>
  <c r="K1693" i="2"/>
  <c r="J1693" i="2"/>
  <c r="K1685" i="2"/>
  <c r="J1685" i="2"/>
  <c r="K1677" i="2"/>
  <c r="J1677" i="2"/>
  <c r="K1669" i="2"/>
  <c r="J1669" i="2"/>
  <c r="K1661" i="2"/>
  <c r="J1661" i="2"/>
  <c r="K1653" i="2"/>
  <c r="J1653" i="2"/>
  <c r="K1645" i="2"/>
  <c r="J1645" i="2"/>
  <c r="K1637" i="2"/>
  <c r="J1637" i="2"/>
  <c r="K1629" i="2"/>
  <c r="J1629" i="2"/>
  <c r="K1621" i="2"/>
  <c r="J1621" i="2"/>
  <c r="K1613" i="2"/>
  <c r="J1613" i="2"/>
  <c r="K1605" i="2"/>
  <c r="J1605" i="2"/>
  <c r="K1597" i="2"/>
  <c r="J1597" i="2"/>
  <c r="K1589" i="2"/>
  <c r="J1589" i="2"/>
  <c r="K1581" i="2"/>
  <c r="J1581" i="2"/>
  <c r="K1573" i="2"/>
  <c r="J1573" i="2"/>
  <c r="K1565" i="2"/>
  <c r="J1565" i="2"/>
  <c r="K1557" i="2"/>
  <c r="J1557" i="2"/>
  <c r="K1549" i="2"/>
  <c r="J1549" i="2"/>
  <c r="K1541" i="2"/>
  <c r="J1541" i="2"/>
  <c r="K1533" i="2"/>
  <c r="J1533" i="2"/>
  <c r="K1525" i="2"/>
  <c r="J1525" i="2"/>
  <c r="K1517" i="2"/>
  <c r="J1517" i="2"/>
  <c r="K1509" i="2"/>
  <c r="J1509" i="2"/>
  <c r="K1501" i="2"/>
  <c r="J1501" i="2"/>
  <c r="K1493" i="2"/>
  <c r="J1493" i="2"/>
  <c r="K1485" i="2"/>
  <c r="J1485" i="2"/>
  <c r="K1477" i="2"/>
  <c r="J1477" i="2"/>
  <c r="K1469" i="2"/>
  <c r="J1469" i="2"/>
  <c r="K1461" i="2"/>
  <c r="J1461" i="2"/>
  <c r="K1453" i="2"/>
  <c r="J1453" i="2"/>
  <c r="K1445" i="2"/>
  <c r="J1445" i="2"/>
  <c r="K1437" i="2"/>
  <c r="J1437" i="2"/>
  <c r="K1429" i="2"/>
  <c r="J1429" i="2"/>
  <c r="K1421" i="2"/>
  <c r="J1421" i="2"/>
  <c r="K1413" i="2"/>
  <c r="J1413" i="2"/>
  <c r="K1405" i="2"/>
  <c r="J1405" i="2"/>
  <c r="K1397" i="2"/>
  <c r="J1397" i="2"/>
  <c r="K1389" i="2"/>
  <c r="J1389" i="2"/>
  <c r="K1381" i="2"/>
  <c r="J1381" i="2"/>
  <c r="K1373" i="2"/>
  <c r="J1373" i="2"/>
  <c r="K1365" i="2"/>
  <c r="J1365" i="2"/>
  <c r="K1357" i="2"/>
  <c r="J1357" i="2"/>
  <c r="K1349" i="2"/>
  <c r="J1349" i="2"/>
  <c r="K1341" i="2"/>
  <c r="J1341" i="2"/>
  <c r="K1333" i="2"/>
  <c r="J1333" i="2"/>
  <c r="K1325" i="2"/>
  <c r="J1325" i="2"/>
  <c r="K1317" i="2"/>
  <c r="J1317" i="2"/>
  <c r="K1309" i="2"/>
  <c r="J1309" i="2"/>
  <c r="K1301" i="2"/>
  <c r="J1301" i="2"/>
  <c r="K1293" i="2"/>
  <c r="J1293" i="2"/>
  <c r="K1285" i="2"/>
  <c r="J1285" i="2"/>
  <c r="K1277" i="2"/>
  <c r="J1277" i="2"/>
  <c r="K1269" i="2"/>
  <c r="J1269" i="2"/>
  <c r="K1261" i="2"/>
  <c r="J1261" i="2"/>
  <c r="K1253" i="2"/>
  <c r="J1253" i="2"/>
  <c r="K1245" i="2"/>
  <c r="J1245" i="2"/>
  <c r="K1237" i="2"/>
  <c r="J1237" i="2"/>
  <c r="K1229" i="2"/>
  <c r="J1229" i="2"/>
  <c r="K1221" i="2"/>
  <c r="J1221" i="2"/>
  <c r="K1213" i="2"/>
  <c r="J1213" i="2"/>
  <c r="K1205" i="2"/>
  <c r="J1205" i="2"/>
  <c r="K1197" i="2"/>
  <c r="J1197" i="2"/>
  <c r="K1189" i="2"/>
  <c r="J1189" i="2"/>
  <c r="K1181" i="2"/>
  <c r="J1181" i="2"/>
  <c r="K1173" i="2"/>
  <c r="J1173" i="2"/>
  <c r="K1165" i="2"/>
  <c r="J1165" i="2"/>
  <c r="K1157" i="2"/>
  <c r="J1157" i="2"/>
  <c r="K1149" i="2"/>
  <c r="J1149" i="2"/>
  <c r="K1141" i="2"/>
  <c r="J1141" i="2"/>
  <c r="K1133" i="2"/>
  <c r="J1133" i="2"/>
  <c r="K1125" i="2"/>
  <c r="J1125" i="2"/>
  <c r="K1117" i="2"/>
  <c r="J1117" i="2"/>
  <c r="K1109" i="2"/>
  <c r="J1109" i="2"/>
  <c r="K1101" i="2"/>
  <c r="J1101" i="2"/>
  <c r="K1093" i="2"/>
  <c r="J1093" i="2"/>
  <c r="K1085" i="2"/>
  <c r="J1085" i="2"/>
  <c r="K1077" i="2"/>
  <c r="J1077" i="2"/>
  <c r="K1069" i="2"/>
  <c r="J1069" i="2"/>
  <c r="K1061" i="2"/>
  <c r="J1061" i="2"/>
  <c r="K1053" i="2"/>
  <c r="J1053" i="2"/>
  <c r="K1045" i="2"/>
  <c r="J1045" i="2"/>
  <c r="K1037" i="2"/>
  <c r="J1037" i="2"/>
  <c r="K1029" i="2"/>
  <c r="J1029" i="2"/>
  <c r="K1021" i="2"/>
  <c r="J1021" i="2"/>
  <c r="K1013" i="2"/>
  <c r="J1013" i="2"/>
  <c r="K1005" i="2"/>
  <c r="J1005" i="2"/>
  <c r="K997" i="2"/>
  <c r="J997" i="2"/>
  <c r="K989" i="2"/>
  <c r="J989" i="2"/>
  <c r="K981" i="2"/>
  <c r="J981" i="2"/>
  <c r="K973" i="2"/>
  <c r="J973" i="2"/>
  <c r="K965" i="2"/>
  <c r="J965" i="2"/>
  <c r="K957" i="2"/>
  <c r="J957" i="2"/>
  <c r="K949" i="2"/>
  <c r="J949" i="2"/>
  <c r="K941" i="2"/>
  <c r="J941" i="2"/>
  <c r="K933" i="2"/>
  <c r="J933" i="2"/>
  <c r="K925" i="2"/>
  <c r="J925" i="2"/>
  <c r="K917" i="2"/>
  <c r="J917" i="2"/>
  <c r="K909" i="2"/>
  <c r="J909" i="2"/>
  <c r="K901" i="2"/>
  <c r="J901" i="2"/>
  <c r="K893" i="2"/>
  <c r="J893" i="2"/>
  <c r="K885" i="2"/>
  <c r="J885" i="2"/>
  <c r="K877" i="2"/>
  <c r="J877" i="2"/>
  <c r="K869" i="2"/>
  <c r="J869" i="2"/>
  <c r="K861" i="2"/>
  <c r="J861" i="2"/>
  <c r="K853" i="2"/>
  <c r="J853" i="2"/>
  <c r="K845" i="2"/>
  <c r="J845" i="2"/>
  <c r="K837" i="2"/>
  <c r="J837" i="2"/>
  <c r="K829" i="2"/>
  <c r="J829" i="2"/>
  <c r="K821" i="2"/>
  <c r="J821" i="2"/>
  <c r="K813" i="2"/>
  <c r="J813" i="2"/>
  <c r="K805" i="2"/>
  <c r="J805" i="2"/>
  <c r="K797" i="2"/>
  <c r="J797" i="2"/>
  <c r="K789" i="2"/>
  <c r="J789" i="2"/>
  <c r="K781" i="2"/>
  <c r="J781" i="2"/>
  <c r="K773" i="2"/>
  <c r="J773" i="2"/>
  <c r="K765" i="2"/>
  <c r="J765" i="2"/>
  <c r="K757" i="2"/>
  <c r="J757" i="2"/>
  <c r="K749" i="2"/>
  <c r="J749" i="2"/>
  <c r="K741" i="2"/>
  <c r="J741" i="2"/>
  <c r="K733" i="2"/>
  <c r="J733" i="2"/>
  <c r="K725" i="2"/>
  <c r="J725" i="2"/>
  <c r="K717" i="2"/>
  <c r="J717" i="2"/>
  <c r="K709" i="2"/>
  <c r="J709" i="2"/>
  <c r="K701" i="2"/>
  <c r="J701" i="2"/>
  <c r="K693" i="2"/>
  <c r="J693" i="2"/>
  <c r="K685" i="2"/>
  <c r="J685" i="2"/>
  <c r="K677" i="2"/>
  <c r="J677" i="2"/>
  <c r="K669" i="2"/>
  <c r="J669" i="2"/>
  <c r="K661" i="2"/>
  <c r="J661" i="2"/>
  <c r="K653" i="2"/>
  <c r="J653" i="2"/>
  <c r="K645" i="2"/>
  <c r="J645" i="2"/>
  <c r="K637" i="2"/>
  <c r="J637" i="2"/>
  <c r="K629" i="2"/>
  <c r="J629" i="2"/>
  <c r="K621" i="2"/>
  <c r="J621" i="2"/>
  <c r="K613" i="2"/>
  <c r="J613" i="2"/>
  <c r="K605" i="2"/>
  <c r="J605" i="2"/>
  <c r="K597" i="2"/>
  <c r="J597" i="2"/>
  <c r="K589" i="2"/>
  <c r="J589" i="2"/>
  <c r="K581" i="2"/>
  <c r="J581" i="2"/>
  <c r="K573" i="2"/>
  <c r="J573" i="2"/>
  <c r="K565" i="2"/>
  <c r="J565" i="2"/>
  <c r="K557" i="2"/>
  <c r="J557" i="2"/>
  <c r="K549" i="2"/>
  <c r="J549" i="2"/>
  <c r="K541" i="2"/>
  <c r="J541" i="2"/>
  <c r="K533" i="2"/>
  <c r="J533" i="2"/>
  <c r="K525" i="2"/>
  <c r="J525" i="2"/>
  <c r="K517" i="2"/>
  <c r="J517" i="2"/>
  <c r="K509" i="2"/>
  <c r="J509" i="2"/>
  <c r="K501" i="2"/>
  <c r="J501" i="2"/>
  <c r="K493" i="2"/>
  <c r="J493" i="2"/>
  <c r="K485" i="2"/>
  <c r="J485" i="2"/>
  <c r="K477" i="2"/>
  <c r="J477" i="2"/>
  <c r="K469" i="2"/>
  <c r="J469" i="2"/>
  <c r="K461" i="2"/>
  <c r="J461" i="2"/>
  <c r="K453" i="2"/>
  <c r="J453" i="2"/>
  <c r="K445" i="2"/>
  <c r="J445" i="2"/>
  <c r="K437" i="2"/>
  <c r="J437" i="2"/>
  <c r="K429" i="2"/>
  <c r="J429" i="2"/>
  <c r="K421" i="2"/>
  <c r="J421" i="2"/>
  <c r="K413" i="2"/>
  <c r="J413" i="2"/>
  <c r="K405" i="2"/>
  <c r="J405" i="2"/>
  <c r="K397" i="2"/>
  <c r="J397" i="2"/>
  <c r="K389" i="2"/>
  <c r="J389" i="2"/>
  <c r="K381" i="2"/>
  <c r="J381" i="2"/>
  <c r="K373" i="2"/>
  <c r="J373" i="2"/>
  <c r="K365" i="2"/>
  <c r="J365" i="2"/>
  <c r="K357" i="2"/>
  <c r="J357" i="2"/>
  <c r="K349" i="2"/>
  <c r="J349" i="2"/>
  <c r="K341" i="2"/>
  <c r="J341" i="2"/>
  <c r="K333" i="2"/>
  <c r="J333" i="2"/>
  <c r="K325" i="2"/>
  <c r="J325" i="2"/>
  <c r="K317" i="2"/>
  <c r="J317" i="2"/>
  <c r="K309" i="2"/>
  <c r="J309" i="2"/>
  <c r="K301" i="2"/>
  <c r="J301" i="2"/>
  <c r="K293" i="2"/>
  <c r="J293" i="2"/>
  <c r="K285" i="2"/>
  <c r="J285" i="2"/>
  <c r="K277" i="2"/>
  <c r="J277" i="2"/>
  <c r="K269" i="2"/>
  <c r="J269" i="2"/>
  <c r="K261" i="2"/>
  <c r="J261" i="2"/>
  <c r="K253" i="2"/>
  <c r="J253" i="2"/>
  <c r="K245" i="2"/>
  <c r="J245" i="2"/>
  <c r="K237" i="2"/>
  <c r="J237" i="2"/>
  <c r="K229" i="2"/>
  <c r="J229" i="2"/>
  <c r="K221" i="2"/>
  <c r="J221" i="2"/>
  <c r="K213" i="2"/>
  <c r="J213" i="2"/>
  <c r="K205" i="2"/>
  <c r="J205" i="2"/>
  <c r="K197" i="2"/>
  <c r="J197" i="2"/>
  <c r="K189" i="2"/>
  <c r="J189" i="2"/>
  <c r="K181" i="2"/>
  <c r="J181" i="2"/>
  <c r="K173" i="2"/>
  <c r="J173" i="2"/>
  <c r="K165" i="2"/>
  <c r="J165" i="2"/>
  <c r="K157" i="2"/>
  <c r="J157" i="2"/>
  <c r="K149" i="2"/>
  <c r="J149" i="2"/>
  <c r="K141" i="2"/>
  <c r="J141" i="2"/>
  <c r="K133" i="2"/>
  <c r="J133" i="2"/>
  <c r="K125" i="2"/>
  <c r="J125" i="2"/>
  <c r="K117" i="2"/>
  <c r="J117" i="2"/>
  <c r="K109" i="2"/>
  <c r="J109" i="2"/>
  <c r="K101" i="2"/>
  <c r="J101" i="2"/>
  <c r="K93" i="2"/>
  <c r="J93" i="2"/>
  <c r="K85" i="2"/>
  <c r="J85" i="2"/>
  <c r="K77" i="2"/>
  <c r="J77" i="2"/>
  <c r="K69" i="2"/>
  <c r="J69" i="2"/>
  <c r="K61" i="2"/>
  <c r="J61" i="2"/>
  <c r="K53" i="2"/>
  <c r="J53" i="2"/>
  <c r="K45" i="2"/>
  <c r="J45" i="2"/>
  <c r="K37" i="2"/>
  <c r="J37" i="2"/>
  <c r="K29" i="2"/>
  <c r="J29" i="2"/>
  <c r="K21" i="2"/>
  <c r="J21" i="2"/>
  <c r="K13" i="2"/>
  <c r="J13" i="2"/>
  <c r="K5" i="2"/>
  <c r="J5" i="2"/>
  <c r="K2028" i="2"/>
  <c r="J2028" i="2"/>
  <c r="K2020" i="2"/>
  <c r="J2020" i="2"/>
  <c r="K2012" i="2"/>
  <c r="J2012" i="2"/>
  <c r="K2004" i="2"/>
  <c r="J2004" i="2"/>
  <c r="K1996" i="2"/>
  <c r="J1996" i="2"/>
  <c r="K1988" i="2"/>
  <c r="J1988" i="2"/>
  <c r="K1980" i="2"/>
  <c r="J1980" i="2"/>
  <c r="K1972" i="2"/>
  <c r="J1972" i="2"/>
  <c r="K1964" i="2"/>
  <c r="J1964" i="2"/>
  <c r="K1956" i="2"/>
  <c r="J1956" i="2"/>
  <c r="K1948" i="2"/>
  <c r="J1948" i="2"/>
  <c r="K1940" i="2"/>
  <c r="J1940" i="2"/>
  <c r="K1932" i="2"/>
  <c r="J1932" i="2"/>
  <c r="K1924" i="2"/>
  <c r="J1924" i="2"/>
  <c r="K1916" i="2"/>
  <c r="J1916" i="2"/>
  <c r="K1908" i="2"/>
  <c r="J1908" i="2"/>
  <c r="K1900" i="2"/>
  <c r="J1900" i="2"/>
  <c r="K1892" i="2"/>
  <c r="J1892" i="2"/>
  <c r="K1884" i="2"/>
  <c r="J1884" i="2"/>
  <c r="K1876" i="2"/>
  <c r="J1876" i="2"/>
  <c r="K1868" i="2"/>
  <c r="J1868" i="2"/>
  <c r="K1860" i="2"/>
  <c r="J1860" i="2"/>
  <c r="K1852" i="2"/>
  <c r="J1852" i="2"/>
  <c r="K1844" i="2"/>
  <c r="J1844" i="2"/>
  <c r="K1836" i="2"/>
  <c r="J1836" i="2"/>
  <c r="K1828" i="2"/>
  <c r="J1828" i="2"/>
  <c r="K1820" i="2"/>
  <c r="J1820" i="2"/>
  <c r="K1812" i="2"/>
  <c r="J1812" i="2"/>
  <c r="K1804" i="2"/>
  <c r="J1804" i="2"/>
  <c r="K1796" i="2"/>
  <c r="J1796" i="2"/>
  <c r="K1788" i="2"/>
  <c r="J1788" i="2"/>
  <c r="K1780" i="2"/>
  <c r="J1780" i="2"/>
  <c r="K1772" i="2"/>
  <c r="J1772" i="2"/>
  <c r="K1764" i="2"/>
  <c r="J1764" i="2"/>
  <c r="K1756" i="2"/>
  <c r="J1756" i="2"/>
  <c r="K1748" i="2"/>
  <c r="J1748" i="2"/>
  <c r="K1740" i="2"/>
  <c r="J1740" i="2"/>
  <c r="K1732" i="2"/>
  <c r="J1732" i="2"/>
  <c r="K1724" i="2"/>
  <c r="J1724" i="2"/>
  <c r="K1716" i="2"/>
  <c r="J1716" i="2"/>
  <c r="K1708" i="2"/>
  <c r="J1708" i="2"/>
  <c r="K1700" i="2"/>
  <c r="J1700" i="2"/>
  <c r="K1692" i="2"/>
  <c r="J1692" i="2"/>
  <c r="K1684" i="2"/>
  <c r="J1684" i="2"/>
  <c r="K1676" i="2"/>
  <c r="J1676" i="2"/>
  <c r="K1668" i="2"/>
  <c r="J1668" i="2"/>
  <c r="K1660" i="2"/>
  <c r="J1660" i="2"/>
  <c r="K1652" i="2"/>
  <c r="J1652" i="2"/>
  <c r="K1644" i="2"/>
  <c r="J1644" i="2"/>
  <c r="K1636" i="2"/>
  <c r="J1636" i="2"/>
  <c r="K1628" i="2"/>
  <c r="J1628" i="2"/>
  <c r="K1620" i="2"/>
  <c r="J1620" i="2"/>
  <c r="K1612" i="2"/>
  <c r="J1612" i="2"/>
  <c r="K1604" i="2"/>
  <c r="J1604" i="2"/>
  <c r="K1596" i="2"/>
  <c r="J1596" i="2"/>
  <c r="K1588" i="2"/>
  <c r="J1588" i="2"/>
  <c r="K1580" i="2"/>
  <c r="J1580" i="2"/>
  <c r="K1572" i="2"/>
  <c r="J1572" i="2"/>
  <c r="K1564" i="2"/>
  <c r="J1564" i="2"/>
  <c r="K1556" i="2"/>
  <c r="J1556" i="2"/>
  <c r="K1548" i="2"/>
  <c r="J1548" i="2"/>
  <c r="K1540" i="2"/>
  <c r="J1540" i="2"/>
  <c r="K1532" i="2"/>
  <c r="J1532" i="2"/>
  <c r="K1524" i="2"/>
  <c r="J1524" i="2"/>
  <c r="K1516" i="2"/>
  <c r="J1516" i="2"/>
  <c r="K1508" i="2"/>
  <c r="J1508" i="2"/>
  <c r="K1500" i="2"/>
  <c r="J1500" i="2"/>
  <c r="K1492" i="2"/>
  <c r="J1492" i="2"/>
  <c r="K1484" i="2"/>
  <c r="J1484" i="2"/>
  <c r="K1476" i="2"/>
  <c r="J1476" i="2"/>
  <c r="K1468" i="2"/>
  <c r="J1468" i="2"/>
  <c r="K1460" i="2"/>
  <c r="J1460" i="2"/>
  <c r="K1452" i="2"/>
  <c r="J1452" i="2"/>
  <c r="K1444" i="2"/>
  <c r="J1444" i="2"/>
  <c r="K1436" i="2"/>
  <c r="J1436" i="2"/>
  <c r="K1428" i="2"/>
  <c r="J1428" i="2"/>
  <c r="K1420" i="2"/>
  <c r="J1420" i="2"/>
  <c r="K1412" i="2"/>
  <c r="J1412" i="2"/>
  <c r="K1404" i="2"/>
  <c r="J1404" i="2"/>
  <c r="K1396" i="2"/>
  <c r="J1396" i="2"/>
  <c r="K1388" i="2"/>
  <c r="J1388" i="2"/>
  <c r="K1380" i="2"/>
  <c r="J1380" i="2"/>
  <c r="K1372" i="2"/>
  <c r="J1372" i="2"/>
  <c r="K1364" i="2"/>
  <c r="J1364" i="2"/>
  <c r="K1356" i="2"/>
  <c r="J1356" i="2"/>
  <c r="K1348" i="2"/>
  <c r="J1348" i="2"/>
  <c r="K1340" i="2"/>
  <c r="J1340" i="2"/>
  <c r="K1332" i="2"/>
  <c r="J1332" i="2"/>
  <c r="K1324" i="2"/>
  <c r="J1324" i="2"/>
  <c r="K1316" i="2"/>
  <c r="J1316" i="2"/>
  <c r="K1308" i="2"/>
  <c r="J1308" i="2"/>
  <c r="K1300" i="2"/>
  <c r="J1300" i="2"/>
  <c r="K1292" i="2"/>
  <c r="J1292" i="2"/>
  <c r="K1284" i="2"/>
  <c r="J1284" i="2"/>
  <c r="K1276" i="2"/>
  <c r="J1276" i="2"/>
  <c r="K1268" i="2"/>
  <c r="J1268" i="2"/>
  <c r="K1260" i="2"/>
  <c r="J1260" i="2"/>
  <c r="K1252" i="2"/>
  <c r="J1252" i="2"/>
  <c r="K1244" i="2"/>
  <c r="J1244" i="2"/>
  <c r="K1236" i="2"/>
  <c r="J1236" i="2"/>
  <c r="K1228" i="2"/>
  <c r="J1228" i="2"/>
  <c r="K1220" i="2"/>
  <c r="J1220" i="2"/>
  <c r="K1212" i="2"/>
  <c r="J1212" i="2"/>
  <c r="K1204" i="2"/>
  <c r="J1204" i="2"/>
  <c r="K1196" i="2"/>
  <c r="J1196" i="2"/>
  <c r="K1188" i="2"/>
  <c r="J1188" i="2"/>
  <c r="K1180" i="2"/>
  <c r="J1180" i="2"/>
  <c r="K1172" i="2"/>
  <c r="J1172" i="2"/>
  <c r="K1164" i="2"/>
  <c r="J1164" i="2"/>
  <c r="K1156" i="2"/>
  <c r="J1156" i="2"/>
  <c r="K1148" i="2"/>
  <c r="J1148" i="2"/>
  <c r="K1140" i="2"/>
  <c r="J1140" i="2"/>
  <c r="K1132" i="2"/>
  <c r="J1132" i="2"/>
  <c r="K1124" i="2"/>
  <c r="J1124" i="2"/>
  <c r="K1116" i="2"/>
  <c r="J1116" i="2"/>
  <c r="K1108" i="2"/>
  <c r="J1108" i="2"/>
  <c r="K1100" i="2"/>
  <c r="J1100" i="2"/>
  <c r="K1092" i="2"/>
  <c r="J1092" i="2"/>
  <c r="K1084" i="2"/>
  <c r="J1084" i="2"/>
  <c r="K1076" i="2"/>
  <c r="J1076" i="2"/>
  <c r="K1068" i="2"/>
  <c r="J1068" i="2"/>
  <c r="K1060" i="2"/>
  <c r="J1060" i="2"/>
  <c r="K1052" i="2"/>
  <c r="J1052" i="2"/>
  <c r="K1044" i="2"/>
  <c r="J1044" i="2"/>
  <c r="K1036" i="2"/>
  <c r="J1036" i="2"/>
  <c r="K1028" i="2"/>
  <c r="J1028" i="2"/>
  <c r="K1020" i="2"/>
  <c r="J1020" i="2"/>
  <c r="K1012" i="2"/>
  <c r="J1012" i="2"/>
  <c r="K1004" i="2"/>
  <c r="J1004" i="2"/>
  <c r="K996" i="2"/>
  <c r="J996" i="2"/>
  <c r="K988" i="2"/>
  <c r="J988" i="2"/>
  <c r="K980" i="2"/>
  <c r="J980" i="2"/>
  <c r="K972" i="2"/>
  <c r="J972" i="2"/>
  <c r="K964" i="2"/>
  <c r="J964" i="2"/>
  <c r="K956" i="2"/>
  <c r="J956" i="2"/>
  <c r="K948" i="2"/>
  <c r="J948" i="2"/>
  <c r="K940" i="2"/>
  <c r="J940" i="2"/>
  <c r="K932" i="2"/>
  <c r="J932" i="2"/>
  <c r="K924" i="2"/>
  <c r="J924" i="2"/>
  <c r="K916" i="2"/>
  <c r="J916" i="2"/>
  <c r="K908" i="2"/>
  <c r="J908" i="2"/>
  <c r="K900" i="2"/>
  <c r="J900" i="2"/>
  <c r="K892" i="2"/>
  <c r="J892" i="2"/>
  <c r="K884" i="2"/>
  <c r="J884" i="2"/>
  <c r="K876" i="2"/>
  <c r="J876" i="2"/>
  <c r="K868" i="2"/>
  <c r="J868" i="2"/>
  <c r="K860" i="2"/>
  <c r="J860" i="2"/>
  <c r="K852" i="2"/>
  <c r="J852" i="2"/>
  <c r="K844" i="2"/>
  <c r="J844" i="2"/>
  <c r="K836" i="2"/>
  <c r="J836" i="2"/>
  <c r="K828" i="2"/>
  <c r="J828" i="2"/>
  <c r="K820" i="2"/>
  <c r="J820" i="2"/>
  <c r="K812" i="2"/>
  <c r="J812" i="2"/>
  <c r="K804" i="2"/>
  <c r="J804" i="2"/>
  <c r="K796" i="2"/>
  <c r="J796" i="2"/>
  <c r="K788" i="2"/>
  <c r="J788" i="2"/>
  <c r="K780" i="2"/>
  <c r="J780" i="2"/>
  <c r="K772" i="2"/>
  <c r="J772" i="2"/>
  <c r="K764" i="2"/>
  <c r="J764" i="2"/>
  <c r="K756" i="2"/>
  <c r="J756" i="2"/>
  <c r="K748" i="2"/>
  <c r="J748" i="2"/>
  <c r="K740" i="2"/>
  <c r="J740" i="2"/>
  <c r="K732" i="2"/>
  <c r="J732" i="2"/>
  <c r="K724" i="2"/>
  <c r="J724" i="2"/>
  <c r="K716" i="2"/>
  <c r="J716" i="2"/>
  <c r="K708" i="2"/>
  <c r="J708" i="2"/>
  <c r="K700" i="2"/>
  <c r="J700" i="2"/>
  <c r="K692" i="2"/>
  <c r="J692" i="2"/>
  <c r="K684" i="2"/>
  <c r="J684" i="2"/>
  <c r="K676" i="2"/>
  <c r="J676" i="2"/>
  <c r="K668" i="2"/>
  <c r="J668" i="2"/>
  <c r="K660" i="2"/>
  <c r="J660" i="2"/>
  <c r="K652" i="2"/>
  <c r="J652" i="2"/>
  <c r="K644" i="2"/>
  <c r="J644" i="2"/>
  <c r="K636" i="2"/>
  <c r="J636" i="2"/>
  <c r="K628" i="2"/>
  <c r="J628" i="2"/>
  <c r="K620" i="2"/>
  <c r="J620" i="2"/>
  <c r="K612" i="2"/>
  <c r="J612" i="2"/>
  <c r="K604" i="2"/>
  <c r="J604" i="2"/>
  <c r="K596" i="2"/>
  <c r="J596" i="2"/>
  <c r="K588" i="2"/>
  <c r="J588" i="2"/>
  <c r="K580" i="2"/>
  <c r="J580" i="2"/>
  <c r="K572" i="2"/>
  <c r="J572" i="2"/>
  <c r="K564" i="2"/>
  <c r="J564" i="2"/>
  <c r="K556" i="2"/>
  <c r="J556" i="2"/>
  <c r="K548" i="2"/>
  <c r="J548" i="2"/>
  <c r="K540" i="2"/>
  <c r="J540" i="2"/>
  <c r="K532" i="2"/>
  <c r="J532" i="2"/>
  <c r="K524" i="2"/>
  <c r="J524" i="2"/>
  <c r="K516" i="2"/>
  <c r="J516" i="2"/>
  <c r="K508" i="2"/>
  <c r="J508" i="2"/>
  <c r="K500" i="2"/>
  <c r="J500" i="2"/>
  <c r="K492" i="2"/>
  <c r="J492" i="2"/>
  <c r="K484" i="2"/>
  <c r="J484" i="2"/>
  <c r="K476" i="2"/>
  <c r="J476" i="2"/>
  <c r="K468" i="2"/>
  <c r="J468" i="2"/>
  <c r="K460" i="2"/>
  <c r="J460" i="2"/>
  <c r="K452" i="2"/>
  <c r="J452" i="2"/>
  <c r="K444" i="2"/>
  <c r="J444" i="2"/>
  <c r="K436" i="2"/>
  <c r="J436" i="2"/>
  <c r="K428" i="2"/>
  <c r="J428" i="2"/>
  <c r="K420" i="2"/>
  <c r="J420" i="2"/>
  <c r="K412" i="2"/>
  <c r="J412" i="2"/>
  <c r="K404" i="2"/>
  <c r="J404" i="2"/>
  <c r="K396" i="2"/>
  <c r="J396" i="2"/>
  <c r="K388" i="2"/>
  <c r="J388" i="2"/>
  <c r="K380" i="2"/>
  <c r="J380" i="2"/>
  <c r="K372" i="2"/>
  <c r="J372" i="2"/>
  <c r="K364" i="2"/>
  <c r="J364" i="2"/>
  <c r="K356" i="2"/>
  <c r="J356" i="2"/>
  <c r="K348" i="2"/>
  <c r="J348" i="2"/>
  <c r="K340" i="2"/>
  <c r="J340" i="2"/>
  <c r="K332" i="2"/>
  <c r="J332" i="2"/>
  <c r="K324" i="2"/>
  <c r="J324" i="2"/>
  <c r="K316" i="2"/>
  <c r="J316" i="2"/>
  <c r="K308" i="2"/>
  <c r="J308" i="2"/>
  <c r="K300" i="2"/>
  <c r="J300" i="2"/>
  <c r="K292" i="2"/>
  <c r="J292" i="2"/>
  <c r="K284" i="2"/>
  <c r="J284" i="2"/>
  <c r="K276" i="2"/>
  <c r="J276" i="2"/>
  <c r="K268" i="2"/>
  <c r="J268" i="2"/>
  <c r="K260" i="2"/>
  <c r="J260" i="2"/>
  <c r="K252" i="2"/>
  <c r="J252" i="2"/>
  <c r="K244" i="2"/>
  <c r="J244" i="2"/>
  <c r="K236" i="2"/>
  <c r="J236" i="2"/>
  <c r="K228" i="2"/>
  <c r="J228" i="2"/>
  <c r="K220" i="2"/>
  <c r="J220" i="2"/>
  <c r="K212" i="2"/>
  <c r="J212" i="2"/>
  <c r="K204" i="2"/>
  <c r="J204" i="2"/>
  <c r="K196" i="2"/>
  <c r="J196" i="2"/>
  <c r="K188" i="2"/>
  <c r="J188" i="2"/>
  <c r="K180" i="2"/>
  <c r="J180" i="2"/>
  <c r="K172" i="2"/>
  <c r="J172" i="2"/>
  <c r="K164" i="2"/>
  <c r="J164" i="2"/>
  <c r="K156" i="2"/>
  <c r="J156" i="2"/>
  <c r="K148" i="2"/>
  <c r="J148" i="2"/>
  <c r="K140" i="2"/>
  <c r="J140" i="2"/>
  <c r="K132" i="2"/>
  <c r="J132" i="2"/>
  <c r="K124" i="2"/>
  <c r="J124" i="2"/>
  <c r="K116" i="2"/>
  <c r="J116" i="2"/>
  <c r="K108" i="2"/>
  <c r="J108" i="2"/>
  <c r="K100" i="2"/>
  <c r="J100" i="2"/>
  <c r="K92" i="2"/>
  <c r="J92" i="2"/>
  <c r="K84" i="2"/>
  <c r="J84" i="2"/>
  <c r="K76" i="2"/>
  <c r="J76" i="2"/>
  <c r="K68" i="2"/>
  <c r="J68" i="2"/>
  <c r="K60" i="2"/>
  <c r="J60" i="2"/>
  <c r="K52" i="2"/>
  <c r="J52" i="2"/>
  <c r="K44" i="2"/>
  <c r="J44" i="2"/>
  <c r="K36" i="2"/>
  <c r="J36" i="2"/>
  <c r="K28" i="2"/>
  <c r="J28" i="2"/>
  <c r="K20" i="2"/>
  <c r="J20" i="2"/>
  <c r="K12" i="2"/>
  <c r="J12" i="2"/>
  <c r="K4" i="2"/>
  <c r="J4" i="2"/>
  <c r="K1571" i="2"/>
  <c r="J1571" i="2"/>
  <c r="K1563" i="2"/>
  <c r="J1563" i="2"/>
  <c r="K1555" i="2"/>
  <c r="J1555" i="2"/>
  <c r="K1547" i="2"/>
  <c r="J1547" i="2"/>
  <c r="K1539" i="2"/>
  <c r="J1539" i="2"/>
  <c r="K1531" i="2"/>
  <c r="J1531" i="2"/>
  <c r="K1523" i="2"/>
  <c r="J1523" i="2"/>
  <c r="K1515" i="2"/>
  <c r="J1515" i="2"/>
  <c r="K1507" i="2"/>
  <c r="J1507" i="2"/>
  <c r="K1499" i="2"/>
  <c r="J1499" i="2"/>
  <c r="K1491" i="2"/>
  <c r="J1491" i="2"/>
  <c r="K1483" i="2"/>
  <c r="J1483" i="2"/>
  <c r="K1475" i="2"/>
  <c r="J1475" i="2"/>
  <c r="K1467" i="2"/>
  <c r="J1467" i="2"/>
  <c r="K1459" i="2"/>
  <c r="J1459" i="2"/>
  <c r="K1451" i="2"/>
  <c r="J1451" i="2"/>
  <c r="K1443" i="2"/>
  <c r="J1443" i="2"/>
  <c r="K1435" i="2"/>
  <c r="J1435" i="2"/>
  <c r="K1427" i="2"/>
  <c r="J1427" i="2"/>
  <c r="K1419" i="2"/>
  <c r="J1419" i="2"/>
  <c r="K1411" i="2"/>
  <c r="J1411" i="2"/>
  <c r="K1403" i="2"/>
  <c r="J1403" i="2"/>
  <c r="K1395" i="2"/>
  <c r="J1395" i="2"/>
  <c r="K1387" i="2"/>
  <c r="J1387" i="2"/>
  <c r="K1379" i="2"/>
  <c r="J1379" i="2"/>
  <c r="K1371" i="2"/>
  <c r="J1371" i="2"/>
  <c r="K1363" i="2"/>
  <c r="J1363" i="2"/>
  <c r="K1355" i="2"/>
  <c r="J1355" i="2"/>
  <c r="K1347" i="2"/>
  <c r="J1347" i="2"/>
  <c r="K1339" i="2"/>
  <c r="J1339" i="2"/>
  <c r="K1331" i="2"/>
  <c r="J1331" i="2"/>
  <c r="K1323" i="2"/>
  <c r="J1323" i="2"/>
  <c r="K1315" i="2"/>
  <c r="J1315" i="2"/>
  <c r="K1307" i="2"/>
  <c r="J1307" i="2"/>
  <c r="K1299" i="2"/>
  <c r="J1299" i="2"/>
  <c r="K1291" i="2"/>
  <c r="J1291" i="2"/>
  <c r="K1283" i="2"/>
  <c r="J1283" i="2"/>
  <c r="K1275" i="2"/>
  <c r="J1275" i="2"/>
  <c r="K1267" i="2"/>
  <c r="J1267" i="2"/>
  <c r="K1259" i="2"/>
  <c r="J1259" i="2"/>
  <c r="K1251" i="2"/>
  <c r="J1251" i="2"/>
  <c r="K1243" i="2"/>
  <c r="J1243" i="2"/>
  <c r="K1235" i="2"/>
  <c r="J1235" i="2"/>
  <c r="K1227" i="2"/>
  <c r="J1227" i="2"/>
  <c r="K1219" i="2"/>
  <c r="J1219" i="2"/>
  <c r="K1211" i="2"/>
  <c r="J1211" i="2"/>
  <c r="K1203" i="2"/>
  <c r="J1203" i="2"/>
  <c r="K1195" i="2"/>
  <c r="J1195" i="2"/>
  <c r="K1187" i="2"/>
  <c r="J1187" i="2"/>
  <c r="K1179" i="2"/>
  <c r="J1179" i="2"/>
  <c r="K1171" i="2"/>
  <c r="J1171" i="2"/>
  <c r="K1163" i="2"/>
  <c r="J1163" i="2"/>
  <c r="K1155" i="2"/>
  <c r="J1155" i="2"/>
  <c r="K1147" i="2"/>
  <c r="J1147" i="2"/>
  <c r="K1139" i="2"/>
  <c r="J1139" i="2"/>
  <c r="K1131" i="2"/>
  <c r="J1131" i="2"/>
  <c r="K1123" i="2"/>
  <c r="J1123" i="2"/>
  <c r="K1115" i="2"/>
  <c r="J1115" i="2"/>
  <c r="K1107" i="2"/>
  <c r="J1107" i="2"/>
  <c r="K1099" i="2"/>
  <c r="J1099" i="2"/>
  <c r="K1091" i="2"/>
  <c r="J1091" i="2"/>
  <c r="K1083" i="2"/>
  <c r="J1083" i="2"/>
  <c r="K1075" i="2"/>
  <c r="J1075" i="2"/>
  <c r="K1067" i="2"/>
  <c r="J1067" i="2"/>
  <c r="K1059" i="2"/>
  <c r="J1059" i="2"/>
  <c r="K1051" i="2"/>
  <c r="J1051" i="2"/>
  <c r="K1043" i="2"/>
  <c r="J1043" i="2"/>
  <c r="K1035" i="2"/>
  <c r="J1035" i="2"/>
  <c r="K1027" i="2"/>
  <c r="J1027" i="2"/>
  <c r="K1019" i="2"/>
  <c r="J1019" i="2"/>
  <c r="K1011" i="2"/>
  <c r="J1011" i="2"/>
  <c r="K1003" i="2"/>
  <c r="J1003" i="2"/>
  <c r="K995" i="2"/>
  <c r="J995" i="2"/>
  <c r="K987" i="2"/>
  <c r="J987" i="2"/>
  <c r="K979" i="2"/>
  <c r="J979" i="2"/>
  <c r="K971" i="2"/>
  <c r="J971" i="2"/>
  <c r="K963" i="2"/>
  <c r="J963" i="2"/>
  <c r="K955" i="2"/>
  <c r="J955" i="2"/>
  <c r="K947" i="2"/>
  <c r="J947" i="2"/>
  <c r="K939" i="2"/>
  <c r="J939" i="2"/>
  <c r="K931" i="2"/>
  <c r="J931" i="2"/>
  <c r="K923" i="2"/>
  <c r="J923" i="2"/>
  <c r="K915" i="2"/>
  <c r="J915" i="2"/>
  <c r="K907" i="2"/>
  <c r="J907" i="2"/>
  <c r="K899" i="2"/>
  <c r="J899" i="2"/>
  <c r="K891" i="2"/>
  <c r="J891" i="2"/>
  <c r="K883" i="2"/>
  <c r="J883" i="2"/>
  <c r="K875" i="2"/>
  <c r="J875" i="2"/>
  <c r="K867" i="2"/>
  <c r="J867" i="2"/>
  <c r="K859" i="2"/>
  <c r="J859" i="2"/>
  <c r="K851" i="2"/>
  <c r="J851" i="2"/>
  <c r="K843" i="2"/>
  <c r="J843" i="2"/>
  <c r="K835" i="2"/>
  <c r="J835" i="2"/>
  <c r="K827" i="2"/>
  <c r="J827" i="2"/>
  <c r="K819" i="2"/>
  <c r="J819" i="2"/>
  <c r="K811" i="2"/>
  <c r="J811" i="2"/>
  <c r="K803" i="2"/>
  <c r="J803" i="2"/>
  <c r="K795" i="2"/>
  <c r="J795" i="2"/>
  <c r="K787" i="2"/>
  <c r="J787" i="2"/>
  <c r="K779" i="2"/>
  <c r="J779" i="2"/>
  <c r="K771" i="2"/>
  <c r="J771" i="2"/>
  <c r="K763" i="2"/>
  <c r="J763" i="2"/>
  <c r="K755" i="2"/>
  <c r="J755" i="2"/>
  <c r="K747" i="2"/>
  <c r="J747" i="2"/>
  <c r="K739" i="2"/>
  <c r="J739" i="2"/>
  <c r="K731" i="2"/>
  <c r="J731" i="2"/>
  <c r="K723" i="2"/>
  <c r="J723" i="2"/>
  <c r="K715" i="2"/>
  <c r="J715" i="2"/>
  <c r="K707" i="2"/>
  <c r="J707" i="2"/>
  <c r="K699" i="2"/>
  <c r="J699" i="2"/>
  <c r="K691" i="2"/>
  <c r="J691" i="2"/>
  <c r="K683" i="2"/>
  <c r="J683" i="2"/>
  <c r="K675" i="2"/>
  <c r="J675" i="2"/>
  <c r="K667" i="2"/>
  <c r="J667" i="2"/>
  <c r="K659" i="2"/>
  <c r="J659" i="2"/>
  <c r="K651" i="2"/>
  <c r="J651" i="2"/>
  <c r="K643" i="2"/>
  <c r="J643" i="2"/>
  <c r="K635" i="2"/>
  <c r="J635" i="2"/>
  <c r="K627" i="2"/>
  <c r="J627" i="2"/>
  <c r="K619" i="2"/>
  <c r="J619" i="2"/>
  <c r="K611" i="2"/>
  <c r="J611" i="2"/>
  <c r="K603" i="2"/>
  <c r="J603" i="2"/>
  <c r="K595" i="2"/>
  <c r="J595" i="2"/>
  <c r="K587" i="2"/>
  <c r="J587" i="2"/>
  <c r="K579" i="2"/>
  <c r="J579" i="2"/>
  <c r="K571" i="2"/>
  <c r="J571" i="2"/>
  <c r="K563" i="2"/>
  <c r="J563" i="2"/>
  <c r="K555" i="2"/>
  <c r="J555" i="2"/>
  <c r="K547" i="2"/>
  <c r="J547" i="2"/>
  <c r="K539" i="2"/>
  <c r="J539" i="2"/>
  <c r="K531" i="2"/>
  <c r="J531" i="2"/>
  <c r="K523" i="2"/>
  <c r="J523" i="2"/>
  <c r="K515" i="2"/>
  <c r="J515" i="2"/>
  <c r="K507" i="2"/>
  <c r="J507" i="2"/>
  <c r="K499" i="2"/>
  <c r="J499" i="2"/>
  <c r="K491" i="2"/>
  <c r="J491" i="2"/>
  <c r="K483" i="2"/>
  <c r="J483" i="2"/>
  <c r="K475" i="2"/>
  <c r="J475" i="2"/>
  <c r="K467" i="2"/>
  <c r="J467" i="2"/>
  <c r="K459" i="2"/>
  <c r="J459" i="2"/>
  <c r="K451" i="2"/>
  <c r="J451" i="2"/>
  <c r="K443" i="2"/>
  <c r="J443" i="2"/>
  <c r="K435" i="2"/>
  <c r="J435" i="2"/>
  <c r="K427" i="2"/>
  <c r="J427" i="2"/>
  <c r="K419" i="2"/>
  <c r="J419" i="2"/>
  <c r="K411" i="2"/>
  <c r="J411" i="2"/>
  <c r="K403" i="2"/>
  <c r="J403" i="2"/>
  <c r="K395" i="2"/>
  <c r="J395" i="2"/>
  <c r="K387" i="2"/>
  <c r="J387" i="2"/>
  <c r="K379" i="2"/>
  <c r="J379" i="2"/>
  <c r="K371" i="2"/>
  <c r="J371" i="2"/>
  <c r="K363" i="2"/>
  <c r="J363" i="2"/>
  <c r="K355" i="2"/>
  <c r="J355" i="2"/>
  <c r="K347" i="2"/>
  <c r="J347" i="2"/>
  <c r="K339" i="2"/>
  <c r="J339" i="2"/>
  <c r="K331" i="2"/>
  <c r="J331" i="2"/>
  <c r="K323" i="2"/>
  <c r="J323" i="2"/>
  <c r="K315" i="2"/>
  <c r="J315" i="2"/>
  <c r="K307" i="2"/>
  <c r="J307" i="2"/>
  <c r="K299" i="2"/>
  <c r="J299" i="2"/>
  <c r="K291" i="2"/>
  <c r="J291" i="2"/>
  <c r="K283" i="2"/>
  <c r="J283" i="2"/>
  <c r="K275" i="2"/>
  <c r="J275" i="2"/>
  <c r="K267" i="2"/>
  <c r="J267" i="2"/>
  <c r="K259" i="2"/>
  <c r="J259" i="2"/>
  <c r="K251" i="2"/>
  <c r="J251" i="2"/>
  <c r="K243" i="2"/>
  <c r="J243" i="2"/>
  <c r="K235" i="2"/>
  <c r="J235" i="2"/>
  <c r="K227" i="2"/>
  <c r="J227" i="2"/>
  <c r="K219" i="2"/>
  <c r="J219" i="2"/>
  <c r="K211" i="2"/>
  <c r="J211" i="2"/>
  <c r="K203" i="2"/>
  <c r="J203" i="2"/>
  <c r="K195" i="2"/>
  <c r="J195" i="2"/>
  <c r="K187" i="2"/>
  <c r="J187" i="2"/>
  <c r="K179" i="2"/>
  <c r="J179" i="2"/>
  <c r="K171" i="2"/>
  <c r="J171" i="2"/>
  <c r="K163" i="2"/>
  <c r="J163" i="2"/>
  <c r="K155" i="2"/>
  <c r="J155" i="2"/>
  <c r="K147" i="2"/>
  <c r="J147" i="2"/>
  <c r="K139" i="2"/>
  <c r="J139" i="2"/>
  <c r="K131" i="2"/>
  <c r="J131" i="2"/>
  <c r="K123" i="2"/>
  <c r="J123" i="2"/>
  <c r="K115" i="2"/>
  <c r="J115" i="2"/>
  <c r="K107" i="2"/>
  <c r="J107" i="2"/>
  <c r="K99" i="2"/>
  <c r="J99" i="2"/>
  <c r="K91" i="2"/>
  <c r="J91" i="2"/>
  <c r="K83" i="2"/>
  <c r="J83" i="2"/>
  <c r="K75" i="2"/>
  <c r="J75" i="2"/>
  <c r="K67" i="2"/>
  <c r="J67" i="2"/>
  <c r="K59" i="2"/>
  <c r="J59" i="2"/>
  <c r="K51" i="2"/>
  <c r="J51" i="2"/>
  <c r="K43" i="2"/>
  <c r="J43" i="2"/>
  <c r="K35" i="2"/>
  <c r="J35" i="2"/>
  <c r="K27" i="2"/>
  <c r="J27" i="2"/>
  <c r="K19" i="2"/>
  <c r="J19" i="2"/>
  <c r="K11" i="2"/>
  <c r="J11" i="2"/>
  <c r="K3" i="2"/>
  <c r="J3" i="2"/>
  <c r="K2034" i="2"/>
  <c r="J2034" i="2"/>
  <c r="K2026" i="2"/>
  <c r="J2026" i="2"/>
  <c r="K2018" i="2"/>
  <c r="J2018" i="2"/>
  <c r="K2010" i="2"/>
  <c r="J2010" i="2"/>
  <c r="K2002" i="2"/>
  <c r="J2002" i="2"/>
  <c r="K1994" i="2"/>
  <c r="J1994" i="2"/>
  <c r="K1986" i="2"/>
  <c r="J1986" i="2"/>
  <c r="K1978" i="2"/>
  <c r="J1978" i="2"/>
  <c r="K1970" i="2"/>
  <c r="J1970" i="2"/>
  <c r="K1962" i="2"/>
  <c r="J1962" i="2"/>
  <c r="K1954" i="2"/>
  <c r="J1954" i="2"/>
  <c r="K1946" i="2"/>
  <c r="J1946" i="2"/>
  <c r="K1938" i="2"/>
  <c r="J1938" i="2"/>
  <c r="K1930" i="2"/>
  <c r="J1930" i="2"/>
  <c r="K1922" i="2"/>
  <c r="J1922" i="2"/>
  <c r="K1914" i="2"/>
  <c r="J1914" i="2"/>
  <c r="K1906" i="2"/>
  <c r="J1906" i="2"/>
  <c r="K1898" i="2"/>
  <c r="J1898" i="2"/>
  <c r="K1890" i="2"/>
  <c r="J1890" i="2"/>
  <c r="K1882" i="2"/>
  <c r="J1882" i="2"/>
  <c r="K1874" i="2"/>
  <c r="J1874" i="2"/>
  <c r="K1866" i="2"/>
  <c r="J1866" i="2"/>
  <c r="K1858" i="2"/>
  <c r="J1858" i="2"/>
  <c r="K1850" i="2"/>
  <c r="J1850" i="2"/>
  <c r="K1842" i="2"/>
  <c r="J1842" i="2"/>
  <c r="K1834" i="2"/>
  <c r="J1834" i="2"/>
  <c r="K1826" i="2"/>
  <c r="J1826" i="2"/>
  <c r="K1818" i="2"/>
  <c r="J1818" i="2"/>
  <c r="K1810" i="2"/>
  <c r="J1810" i="2"/>
  <c r="K1802" i="2"/>
  <c r="J1802" i="2"/>
  <c r="K1794" i="2"/>
  <c r="J1794" i="2"/>
  <c r="K1786" i="2"/>
  <c r="J1786" i="2"/>
  <c r="K1778" i="2"/>
  <c r="J1778" i="2"/>
  <c r="K1770" i="2"/>
  <c r="J1770" i="2"/>
  <c r="K1762" i="2"/>
  <c r="J1762" i="2"/>
  <c r="K1754" i="2"/>
  <c r="J1754" i="2"/>
  <c r="K1746" i="2"/>
  <c r="J1746" i="2"/>
  <c r="K1738" i="2"/>
  <c r="J1738" i="2"/>
  <c r="K1730" i="2"/>
  <c r="J1730" i="2"/>
  <c r="K1722" i="2"/>
  <c r="J1722" i="2"/>
  <c r="K1714" i="2"/>
  <c r="J1714" i="2"/>
  <c r="K1706" i="2"/>
  <c r="J1706" i="2"/>
  <c r="K1698" i="2"/>
  <c r="J1698" i="2"/>
  <c r="K1690" i="2"/>
  <c r="J1690" i="2"/>
  <c r="K1682" i="2"/>
  <c r="J1682" i="2"/>
  <c r="K1674" i="2"/>
  <c r="J1674" i="2"/>
  <c r="K1666" i="2"/>
  <c r="J1666" i="2"/>
  <c r="K1658" i="2"/>
  <c r="J1658" i="2"/>
  <c r="K1650" i="2"/>
  <c r="J1650" i="2"/>
  <c r="K1642" i="2"/>
  <c r="J1642" i="2"/>
  <c r="K1634" i="2"/>
  <c r="J1634" i="2"/>
  <c r="K1626" i="2"/>
  <c r="J1626" i="2"/>
  <c r="K1618" i="2"/>
  <c r="J1618" i="2"/>
  <c r="K1610" i="2"/>
  <c r="J1610" i="2"/>
  <c r="K1602" i="2"/>
  <c r="J1602" i="2"/>
  <c r="K1594" i="2"/>
  <c r="J1594" i="2"/>
  <c r="K1586" i="2"/>
  <c r="J1586" i="2"/>
  <c r="K1578" i="2"/>
  <c r="J1578" i="2"/>
  <c r="K1570" i="2"/>
  <c r="J1570" i="2"/>
  <c r="K1562" i="2"/>
  <c r="J1562" i="2"/>
  <c r="K1554" i="2"/>
  <c r="J1554" i="2"/>
  <c r="K1546" i="2"/>
  <c r="J1546" i="2"/>
  <c r="K1538" i="2"/>
  <c r="J1538" i="2"/>
  <c r="K1530" i="2"/>
  <c r="J1530" i="2"/>
  <c r="K1522" i="2"/>
  <c r="J1522" i="2"/>
  <c r="K1514" i="2"/>
  <c r="J1514" i="2"/>
  <c r="K1506" i="2"/>
  <c r="J1506" i="2"/>
  <c r="K1498" i="2"/>
  <c r="J1498" i="2"/>
  <c r="K1490" i="2"/>
  <c r="J1490" i="2"/>
  <c r="K1482" i="2"/>
  <c r="J1482" i="2"/>
  <c r="K1474" i="2"/>
  <c r="J1474" i="2"/>
  <c r="K1466" i="2"/>
  <c r="J1466" i="2"/>
  <c r="K1458" i="2"/>
  <c r="J1458" i="2"/>
  <c r="K1450" i="2"/>
  <c r="J1450" i="2"/>
  <c r="K1442" i="2"/>
  <c r="J1442" i="2"/>
  <c r="K1434" i="2"/>
  <c r="J1434" i="2"/>
  <c r="K1426" i="2"/>
  <c r="J1426" i="2"/>
  <c r="K1418" i="2"/>
  <c r="J1418" i="2"/>
  <c r="K1410" i="2"/>
  <c r="J1410" i="2"/>
  <c r="K1402" i="2"/>
  <c r="J1402" i="2"/>
  <c r="K1394" i="2"/>
  <c r="J1394" i="2"/>
  <c r="K1386" i="2"/>
  <c r="J1386" i="2"/>
  <c r="K1378" i="2"/>
  <c r="J1378" i="2"/>
  <c r="K1370" i="2"/>
  <c r="J1370" i="2"/>
  <c r="K1362" i="2"/>
  <c r="J1362" i="2"/>
  <c r="K1354" i="2"/>
  <c r="J1354" i="2"/>
  <c r="K1346" i="2"/>
  <c r="J1346" i="2"/>
  <c r="K1338" i="2"/>
  <c r="J1338" i="2"/>
  <c r="K1330" i="2"/>
  <c r="J1330" i="2"/>
  <c r="K1322" i="2"/>
  <c r="J1322" i="2"/>
  <c r="K1314" i="2"/>
  <c r="J1314" i="2"/>
  <c r="K1306" i="2"/>
  <c r="J1306" i="2"/>
  <c r="K1298" i="2"/>
  <c r="J1298" i="2"/>
  <c r="K1290" i="2"/>
  <c r="J1290" i="2"/>
  <c r="K1282" i="2"/>
  <c r="J1282" i="2"/>
  <c r="K1274" i="2"/>
  <c r="J1274" i="2"/>
  <c r="K1266" i="2"/>
  <c r="J1266" i="2"/>
  <c r="K1258" i="2"/>
  <c r="J1258" i="2"/>
  <c r="K1250" i="2"/>
  <c r="J1250" i="2"/>
  <c r="K1242" i="2"/>
  <c r="J1242" i="2"/>
  <c r="K1234" i="2"/>
  <c r="J1234" i="2"/>
  <c r="K1226" i="2"/>
  <c r="J1226" i="2"/>
  <c r="K1218" i="2"/>
  <c r="J1218" i="2"/>
  <c r="K1210" i="2"/>
  <c r="J1210" i="2"/>
  <c r="K1202" i="2"/>
  <c r="J1202" i="2"/>
  <c r="K1194" i="2"/>
  <c r="J1194" i="2"/>
  <c r="K1186" i="2"/>
  <c r="J1186" i="2"/>
  <c r="K1178" i="2"/>
  <c r="J1178" i="2"/>
  <c r="K1170" i="2"/>
  <c r="J1170" i="2"/>
  <c r="K1162" i="2"/>
  <c r="J1162" i="2"/>
  <c r="K1154" i="2"/>
  <c r="J1154" i="2"/>
  <c r="K1146" i="2"/>
  <c r="J1146" i="2"/>
  <c r="K1138" i="2"/>
  <c r="J1138" i="2"/>
  <c r="K1130" i="2"/>
  <c r="J1130" i="2"/>
  <c r="K1122" i="2"/>
  <c r="J1122" i="2"/>
  <c r="K1114" i="2"/>
  <c r="J1114" i="2"/>
  <c r="K1106" i="2"/>
  <c r="J1106" i="2"/>
  <c r="K1098" i="2"/>
  <c r="J1098" i="2"/>
  <c r="K1090" i="2"/>
  <c r="J1090" i="2"/>
  <c r="K1082" i="2"/>
  <c r="J1082" i="2"/>
  <c r="K1074" i="2"/>
  <c r="J1074" i="2"/>
  <c r="K1066" i="2"/>
  <c r="J1066" i="2"/>
  <c r="K1058" i="2"/>
  <c r="J1058" i="2"/>
  <c r="K1050" i="2"/>
  <c r="J1050" i="2"/>
  <c r="K1042" i="2"/>
  <c r="J1042" i="2"/>
  <c r="K1034" i="2"/>
  <c r="J1034" i="2"/>
  <c r="K1026" i="2"/>
  <c r="J1026" i="2"/>
  <c r="K1018" i="2"/>
  <c r="J1018" i="2"/>
  <c r="K1010" i="2"/>
  <c r="J1010" i="2"/>
  <c r="K1002" i="2"/>
  <c r="J1002" i="2"/>
  <c r="K994" i="2"/>
  <c r="J994" i="2"/>
  <c r="K986" i="2"/>
  <c r="J986" i="2"/>
  <c r="K978" i="2"/>
  <c r="J978" i="2"/>
  <c r="K970" i="2"/>
  <c r="J970" i="2"/>
  <c r="K962" i="2"/>
  <c r="J962" i="2"/>
  <c r="K954" i="2"/>
  <c r="J954" i="2"/>
  <c r="K946" i="2"/>
  <c r="J946" i="2"/>
  <c r="K938" i="2"/>
  <c r="J938" i="2"/>
  <c r="K930" i="2"/>
  <c r="J930" i="2"/>
  <c r="K922" i="2"/>
  <c r="J922" i="2"/>
  <c r="K914" i="2"/>
  <c r="J914" i="2"/>
  <c r="K906" i="2"/>
  <c r="J906" i="2"/>
  <c r="K898" i="2"/>
  <c r="J898" i="2"/>
  <c r="K890" i="2"/>
  <c r="J890" i="2"/>
  <c r="K882" i="2"/>
  <c r="J882" i="2"/>
  <c r="K874" i="2"/>
  <c r="J874" i="2"/>
  <c r="K866" i="2"/>
  <c r="J866" i="2"/>
  <c r="K858" i="2"/>
  <c r="J858" i="2"/>
  <c r="K850" i="2"/>
  <c r="J850" i="2"/>
  <c r="K842" i="2"/>
  <c r="J842" i="2"/>
  <c r="K834" i="2"/>
  <c r="J834" i="2"/>
  <c r="K826" i="2"/>
  <c r="J826" i="2"/>
  <c r="K818" i="2"/>
  <c r="J818" i="2"/>
  <c r="K810" i="2"/>
  <c r="J810" i="2"/>
  <c r="K802" i="2"/>
  <c r="J802" i="2"/>
  <c r="K794" i="2"/>
  <c r="J794" i="2"/>
  <c r="K786" i="2"/>
  <c r="J786" i="2"/>
  <c r="K778" i="2"/>
  <c r="J778" i="2"/>
  <c r="K770" i="2"/>
  <c r="J770" i="2"/>
  <c r="K762" i="2"/>
  <c r="J762" i="2"/>
  <c r="K754" i="2"/>
  <c r="J754" i="2"/>
  <c r="K746" i="2"/>
  <c r="J746" i="2"/>
  <c r="K738" i="2"/>
  <c r="J738" i="2"/>
  <c r="K730" i="2"/>
  <c r="J730" i="2"/>
  <c r="K722" i="2"/>
  <c r="J722" i="2"/>
  <c r="K714" i="2"/>
  <c r="J714" i="2"/>
  <c r="K706" i="2"/>
  <c r="J706" i="2"/>
  <c r="K698" i="2"/>
  <c r="J698" i="2"/>
  <c r="K690" i="2"/>
  <c r="J690" i="2"/>
  <c r="K682" i="2"/>
  <c r="J682" i="2"/>
  <c r="K674" i="2"/>
  <c r="J674" i="2"/>
  <c r="K666" i="2"/>
  <c r="J666" i="2"/>
  <c r="K658" i="2"/>
  <c r="J658" i="2"/>
  <c r="K650" i="2"/>
  <c r="J650" i="2"/>
  <c r="K642" i="2"/>
  <c r="J642" i="2"/>
  <c r="K634" i="2"/>
  <c r="J634" i="2"/>
  <c r="K626" i="2"/>
  <c r="J626" i="2"/>
  <c r="K618" i="2"/>
  <c r="J618" i="2"/>
  <c r="K610" i="2"/>
  <c r="J610" i="2"/>
  <c r="K602" i="2"/>
  <c r="J602" i="2"/>
  <c r="K594" i="2"/>
  <c r="J594" i="2"/>
  <c r="K586" i="2"/>
  <c r="J586" i="2"/>
  <c r="K578" i="2"/>
  <c r="J578" i="2"/>
  <c r="K570" i="2"/>
  <c r="J570" i="2"/>
  <c r="K562" i="2"/>
  <c r="J562" i="2"/>
  <c r="K554" i="2"/>
  <c r="J554" i="2"/>
  <c r="K546" i="2"/>
  <c r="J546" i="2"/>
  <c r="K538" i="2"/>
  <c r="J538" i="2"/>
  <c r="K530" i="2"/>
  <c r="J530" i="2"/>
  <c r="K522" i="2"/>
  <c r="J522" i="2"/>
  <c r="K514" i="2"/>
  <c r="J514" i="2"/>
  <c r="K506" i="2"/>
  <c r="J506" i="2"/>
  <c r="K498" i="2"/>
  <c r="J498" i="2"/>
  <c r="K490" i="2"/>
  <c r="J490" i="2"/>
  <c r="K482" i="2"/>
  <c r="J482" i="2"/>
  <c r="K474" i="2"/>
  <c r="J474" i="2"/>
  <c r="K466" i="2"/>
  <c r="J466" i="2"/>
  <c r="K458" i="2"/>
  <c r="J458" i="2"/>
  <c r="K450" i="2"/>
  <c r="J450" i="2"/>
  <c r="K442" i="2"/>
  <c r="J442" i="2"/>
  <c r="K434" i="2"/>
  <c r="J434" i="2"/>
  <c r="K426" i="2"/>
  <c r="J426" i="2"/>
  <c r="K418" i="2"/>
  <c r="J418" i="2"/>
  <c r="K410" i="2"/>
  <c r="J410" i="2"/>
  <c r="K402" i="2"/>
  <c r="J402" i="2"/>
  <c r="K394" i="2"/>
  <c r="J394" i="2"/>
  <c r="K386" i="2"/>
  <c r="J386" i="2"/>
  <c r="K378" i="2"/>
  <c r="J378" i="2"/>
  <c r="K370" i="2"/>
  <c r="J370" i="2"/>
  <c r="K362" i="2"/>
  <c r="J362" i="2"/>
  <c r="K354" i="2"/>
  <c r="J354" i="2"/>
  <c r="K346" i="2"/>
  <c r="J346" i="2"/>
  <c r="K338" i="2"/>
  <c r="J338" i="2"/>
  <c r="K330" i="2"/>
  <c r="J330" i="2"/>
  <c r="K322" i="2"/>
  <c r="J322" i="2"/>
  <c r="K314" i="2"/>
  <c r="J314" i="2"/>
  <c r="K306" i="2"/>
  <c r="J306" i="2"/>
  <c r="K298" i="2"/>
  <c r="J298" i="2"/>
  <c r="K290" i="2"/>
  <c r="J290" i="2"/>
  <c r="K282" i="2"/>
  <c r="J282" i="2"/>
  <c r="K274" i="2"/>
  <c r="J274" i="2"/>
  <c r="K266" i="2"/>
  <c r="J266" i="2"/>
  <c r="K258" i="2"/>
  <c r="J258" i="2"/>
  <c r="K250" i="2"/>
  <c r="J250" i="2"/>
  <c r="K242" i="2"/>
  <c r="J242" i="2"/>
  <c r="K234" i="2"/>
  <c r="J234" i="2"/>
  <c r="K226" i="2"/>
  <c r="J226" i="2"/>
  <c r="K218" i="2"/>
  <c r="J218" i="2"/>
  <c r="K210" i="2"/>
  <c r="J210" i="2"/>
  <c r="K202" i="2"/>
  <c r="J202" i="2"/>
  <c r="K194" i="2"/>
  <c r="J194" i="2"/>
  <c r="K186" i="2"/>
  <c r="J186" i="2"/>
  <c r="K178" i="2"/>
  <c r="J178" i="2"/>
  <c r="K170" i="2"/>
  <c r="J170" i="2"/>
  <c r="K162" i="2"/>
  <c r="J162" i="2"/>
  <c r="K154" i="2"/>
  <c r="J154" i="2"/>
  <c r="K146" i="2"/>
  <c r="J146" i="2"/>
  <c r="K138" i="2"/>
  <c r="J138" i="2"/>
  <c r="K130" i="2"/>
  <c r="J130" i="2"/>
  <c r="K122" i="2"/>
  <c r="J122" i="2"/>
  <c r="K114" i="2"/>
  <c r="J114" i="2"/>
  <c r="K106" i="2"/>
  <c r="J106" i="2"/>
  <c r="K98" i="2"/>
  <c r="J98" i="2"/>
  <c r="K90" i="2"/>
  <c r="J90" i="2"/>
  <c r="K82" i="2"/>
  <c r="J82" i="2"/>
  <c r="K74" i="2"/>
  <c r="J74" i="2"/>
  <c r="K66" i="2"/>
  <c r="J66" i="2"/>
  <c r="K58" i="2"/>
  <c r="J58" i="2"/>
  <c r="K50" i="2"/>
  <c r="J50" i="2"/>
  <c r="K42" i="2"/>
  <c r="J42" i="2"/>
  <c r="K34" i="2"/>
  <c r="J34" i="2"/>
  <c r="K26" i="2"/>
  <c r="J26" i="2"/>
  <c r="K18" i="2"/>
  <c r="J18" i="2"/>
  <c r="K10" i="2"/>
  <c r="J10" i="2"/>
  <c r="K2" i="2"/>
  <c r="J2" i="2"/>
</calcChain>
</file>

<file path=xl/sharedStrings.xml><?xml version="1.0" encoding="utf-8"?>
<sst xmlns="http://schemas.openxmlformats.org/spreadsheetml/2006/main" count="47463" uniqueCount="6667">
  <si>
    <t>Field</t>
  </si>
  <si>
    <t>Description</t>
  </si>
  <si>
    <t>Issuer Employee Number</t>
  </si>
  <si>
    <t xml:space="preserve">The employee number of the employee who entered the credit into the billing system. </t>
  </si>
  <si>
    <t>Issuer First Name</t>
  </si>
  <si>
    <t xml:space="preserve">The first name of the employee who entered the credit into the billing system. </t>
  </si>
  <si>
    <t>Issuer Last Name</t>
  </si>
  <si>
    <t xml:space="preserve">The last name of the employee who entered the credit into the billing system. </t>
  </si>
  <si>
    <t>Issuer Title</t>
  </si>
  <si>
    <t xml:space="preserve">The job title of the employee who entered the credit into the billing system. </t>
  </si>
  <si>
    <t>Approver Employee Number</t>
  </si>
  <si>
    <t xml:space="preserve">The employee number of the employee who approved the credit in the billing system. </t>
  </si>
  <si>
    <t>Approver First Name</t>
  </si>
  <si>
    <t xml:space="preserve">The first name of the employee who approved the credit in the billing system. </t>
  </si>
  <si>
    <t>Approver Last Name</t>
  </si>
  <si>
    <t xml:space="preserve">The last name of the employee who approved the credit in the billing system. </t>
  </si>
  <si>
    <t>Approver Title</t>
  </si>
  <si>
    <t xml:space="preserve">The job title of the employee who approved the credit in the billing system. </t>
  </si>
  <si>
    <t>Store</t>
  </si>
  <si>
    <t>The store where the credit was issued.</t>
  </si>
  <si>
    <t>Account Number</t>
  </si>
  <si>
    <t xml:space="preserve">Account number of customer receiving bill credit. </t>
  </si>
  <si>
    <t>Telephone Number</t>
  </si>
  <si>
    <t xml:space="preserve">Telephone number of customer receiving bill credit. </t>
  </si>
  <si>
    <t>Customer First Name</t>
  </si>
  <si>
    <t xml:space="preserve">First name of customer receiving bill credit. </t>
  </si>
  <si>
    <t>Customer Last Name</t>
  </si>
  <si>
    <t xml:space="preserve">Last name of customer receiving bill credit. </t>
  </si>
  <si>
    <t>Credit Amount</t>
  </si>
  <si>
    <t>Amount of credit issued to customer (shown as a negative)</t>
  </si>
  <si>
    <t>Credit Date</t>
  </si>
  <si>
    <t>Date credit was issued to the customer</t>
  </si>
  <si>
    <t>Transaction Type</t>
  </si>
  <si>
    <t>Type of transaction associated with bill credit (Activation = new service; Upgrade = New handset for an existing line of service; Mainteance = not associated with any sale)</t>
  </si>
  <si>
    <t>Store 1</t>
  </si>
  <si>
    <t>Upgrade</t>
  </si>
  <si>
    <t>Maintenance</t>
  </si>
  <si>
    <t>Activation</t>
  </si>
  <si>
    <t>742043662</t>
  </si>
  <si>
    <t>742040657</t>
  </si>
  <si>
    <t>342066686</t>
  </si>
  <si>
    <t>622460292</t>
  </si>
  <si>
    <t>742040899</t>
  </si>
  <si>
    <t>817757956</t>
  </si>
  <si>
    <t>224667492</t>
  </si>
  <si>
    <t>623996377</t>
  </si>
  <si>
    <t>742040405</t>
  </si>
  <si>
    <t>220123872</t>
  </si>
  <si>
    <t>942055338</t>
  </si>
  <si>
    <t>521072840</t>
  </si>
  <si>
    <t>986825869</t>
  </si>
  <si>
    <t>722825106</t>
  </si>
  <si>
    <t>624868047</t>
  </si>
  <si>
    <t>871810773</t>
  </si>
  <si>
    <t>223093804</t>
  </si>
  <si>
    <t>912280031</t>
  </si>
  <si>
    <t>925176046</t>
  </si>
  <si>
    <t>823813408</t>
  </si>
  <si>
    <t>742045046</t>
  </si>
  <si>
    <t>225115664</t>
  </si>
  <si>
    <t>913216238</t>
  </si>
  <si>
    <t>225049351</t>
  </si>
  <si>
    <t>742040391</t>
  </si>
  <si>
    <t>742045567</t>
  </si>
  <si>
    <t>642093887</t>
  </si>
  <si>
    <t>586535104</t>
  </si>
  <si>
    <t>Store 10</t>
  </si>
  <si>
    <t>742041212</t>
  </si>
  <si>
    <t>513740353</t>
  </si>
  <si>
    <t>580232169</t>
  </si>
  <si>
    <t>821104019</t>
  </si>
  <si>
    <t>224762951</t>
  </si>
  <si>
    <t>621131377</t>
  </si>
  <si>
    <t>624682278</t>
  </si>
  <si>
    <t>924565170</t>
  </si>
  <si>
    <t>225108211</t>
  </si>
  <si>
    <t>711693092</t>
  </si>
  <si>
    <t>823069041</t>
  </si>
  <si>
    <t>413532776</t>
  </si>
  <si>
    <t>824568933</t>
  </si>
  <si>
    <t>419934425</t>
  </si>
  <si>
    <t>513732256</t>
  </si>
  <si>
    <t>520696813</t>
  </si>
  <si>
    <t>724631445</t>
  </si>
  <si>
    <t>Store 2</t>
  </si>
  <si>
    <t>817756506</t>
  </si>
  <si>
    <t>225047780</t>
  </si>
  <si>
    <t>524332867</t>
  </si>
  <si>
    <t>321176430</t>
  </si>
  <si>
    <t>724678929</t>
  </si>
  <si>
    <t>723509064</t>
  </si>
  <si>
    <t>313279521</t>
  </si>
  <si>
    <t>742044405</t>
  </si>
  <si>
    <t>324988293</t>
  </si>
  <si>
    <t>923950443</t>
  </si>
  <si>
    <t>921432316</t>
  </si>
  <si>
    <t>824048952</t>
  </si>
  <si>
    <t>742049616</t>
  </si>
  <si>
    <t>742043471</t>
  </si>
  <si>
    <t>224263124</t>
  </si>
  <si>
    <t>542070444</t>
  </si>
  <si>
    <t>522398898</t>
  </si>
  <si>
    <t>513155844</t>
  </si>
  <si>
    <t>Store 3</t>
  </si>
  <si>
    <t>671383343</t>
  </si>
  <si>
    <t>823458222</t>
  </si>
  <si>
    <t>742044300</t>
  </si>
  <si>
    <t>817757646</t>
  </si>
  <si>
    <t>788652274</t>
  </si>
  <si>
    <t>824603339</t>
  </si>
  <si>
    <t>820858016</t>
  </si>
  <si>
    <t>521723137</t>
  </si>
  <si>
    <t>924677437</t>
  </si>
  <si>
    <t>719838610</t>
  </si>
  <si>
    <t>311250132</t>
  </si>
  <si>
    <t>742048031</t>
  </si>
  <si>
    <t>721327623</t>
  </si>
  <si>
    <t>501766511</t>
  </si>
  <si>
    <t>524322590</t>
  </si>
  <si>
    <t>422591324</t>
  </si>
  <si>
    <t>813504736</t>
  </si>
  <si>
    <t>920565920</t>
  </si>
  <si>
    <t>922923224</t>
  </si>
  <si>
    <t>425161253</t>
  </si>
  <si>
    <t>820656819</t>
  </si>
  <si>
    <t>825165634</t>
  </si>
  <si>
    <t>742042836</t>
  </si>
  <si>
    <t>919407384</t>
  </si>
  <si>
    <t>223013030</t>
  </si>
  <si>
    <t>725162016</t>
  </si>
  <si>
    <t>213569575</t>
  </si>
  <si>
    <t>311444551</t>
  </si>
  <si>
    <t>Store 4</t>
  </si>
  <si>
    <t>724650177</t>
  </si>
  <si>
    <t>742049215</t>
  </si>
  <si>
    <t>524718476</t>
  </si>
  <si>
    <t>321166832</t>
  </si>
  <si>
    <t>324853989</t>
  </si>
  <si>
    <t>522566245</t>
  </si>
  <si>
    <t>325020438</t>
  </si>
  <si>
    <t>472368601</t>
  </si>
  <si>
    <t>725160242</t>
  </si>
  <si>
    <t>325174542</t>
  </si>
  <si>
    <t>919430336</t>
  </si>
  <si>
    <t>525068377</t>
  </si>
  <si>
    <t>742047743</t>
  </si>
  <si>
    <t>242101599</t>
  </si>
  <si>
    <t>742006335</t>
  </si>
  <si>
    <t>742044697</t>
  </si>
  <si>
    <t>725000971</t>
  </si>
  <si>
    <t>323578732</t>
  </si>
  <si>
    <t>824854644</t>
  </si>
  <si>
    <t>623741618</t>
  </si>
  <si>
    <t>824652058</t>
  </si>
  <si>
    <t>523217741</t>
  </si>
  <si>
    <t>620307613</t>
  </si>
  <si>
    <t>Store 5</t>
  </si>
  <si>
    <t>625179172</t>
  </si>
  <si>
    <t>523923191</t>
  </si>
  <si>
    <t>742044213</t>
  </si>
  <si>
    <t>422188076</t>
  </si>
  <si>
    <t>713323304</t>
  </si>
  <si>
    <t>919506812</t>
  </si>
  <si>
    <t>213199708</t>
  </si>
  <si>
    <t>220607264</t>
  </si>
  <si>
    <t>522102767</t>
  </si>
  <si>
    <t>224232189</t>
  </si>
  <si>
    <t>923270056</t>
  </si>
  <si>
    <t>225141965</t>
  </si>
  <si>
    <t>202795302</t>
  </si>
  <si>
    <t>419475702</t>
  </si>
  <si>
    <t>925164686</t>
  </si>
  <si>
    <t>922989085</t>
  </si>
  <si>
    <t>571819914</t>
  </si>
  <si>
    <t>920771585</t>
  </si>
  <si>
    <t>413555380</t>
  </si>
  <si>
    <t>919560420</t>
  </si>
  <si>
    <t>Store 6</t>
  </si>
  <si>
    <t>982492331</t>
  </si>
  <si>
    <t>723754545</t>
  </si>
  <si>
    <t>220096868</t>
  </si>
  <si>
    <t>813798808</t>
  </si>
  <si>
    <t>724216710</t>
  </si>
  <si>
    <t>923938691</t>
  </si>
  <si>
    <t>524831955</t>
  </si>
  <si>
    <t>725067262</t>
  </si>
  <si>
    <t>525023047</t>
  </si>
  <si>
    <t>581908311</t>
  </si>
  <si>
    <t>742046225</t>
  </si>
  <si>
    <t>223499127</t>
  </si>
  <si>
    <t>623186904</t>
  </si>
  <si>
    <t>321517312</t>
  </si>
  <si>
    <t>742047527</t>
  </si>
  <si>
    <t>522107636</t>
  </si>
  <si>
    <t>225159932</t>
  </si>
  <si>
    <t>322484205</t>
  </si>
  <si>
    <t>Store 7</t>
  </si>
  <si>
    <t>424720136</t>
  </si>
  <si>
    <t>823780370</t>
  </si>
  <si>
    <t>522779606</t>
  </si>
  <si>
    <t>423769735</t>
  </si>
  <si>
    <t>221943292</t>
  </si>
  <si>
    <t>973071626</t>
  </si>
  <si>
    <t>524372465</t>
  </si>
  <si>
    <t>613777628</t>
  </si>
  <si>
    <t>721045438</t>
  </si>
  <si>
    <t>324759591</t>
  </si>
  <si>
    <t>619382349</t>
  </si>
  <si>
    <t>525183353</t>
  </si>
  <si>
    <t>923018932</t>
  </si>
  <si>
    <t>821041070</t>
  </si>
  <si>
    <t>700392924</t>
  </si>
  <si>
    <t>324059800</t>
  </si>
  <si>
    <t>225160370</t>
  </si>
  <si>
    <t>923731364</t>
  </si>
  <si>
    <t>722614656</t>
  </si>
  <si>
    <t>724723678</t>
  </si>
  <si>
    <t>519592863</t>
  </si>
  <si>
    <t>842010460</t>
  </si>
  <si>
    <t>282431119</t>
  </si>
  <si>
    <t>722833872</t>
  </si>
  <si>
    <t>620135514</t>
  </si>
  <si>
    <t>323805526</t>
  </si>
  <si>
    <t>623289201</t>
  </si>
  <si>
    <t>742046775</t>
  </si>
  <si>
    <t>Store 8</t>
  </si>
  <si>
    <t>825075404</t>
  </si>
  <si>
    <t>682440030</t>
  </si>
  <si>
    <t>742046733</t>
  </si>
  <si>
    <t>924520113</t>
  </si>
  <si>
    <t>788723001</t>
  </si>
  <si>
    <t>520302730</t>
  </si>
  <si>
    <t>988104045</t>
  </si>
  <si>
    <t>622406235</t>
  </si>
  <si>
    <t>742047564</t>
  </si>
  <si>
    <t>825038077</t>
  </si>
  <si>
    <t>242100104</t>
  </si>
  <si>
    <t>523678403</t>
  </si>
  <si>
    <t>525028651</t>
  </si>
  <si>
    <t>981883292</t>
  </si>
  <si>
    <t>619826174</t>
  </si>
  <si>
    <t>320123993</t>
  </si>
  <si>
    <t>824266952</t>
  </si>
  <si>
    <t>442105066</t>
  </si>
  <si>
    <t>742000077</t>
  </si>
  <si>
    <t>524666391</t>
  </si>
  <si>
    <t>742047047</t>
  </si>
  <si>
    <t>742040599</t>
  </si>
  <si>
    <t>742048619</t>
  </si>
  <si>
    <t>742007761</t>
  </si>
  <si>
    <t>921491637</t>
  </si>
  <si>
    <t>888825749</t>
  </si>
  <si>
    <t>523983554</t>
  </si>
  <si>
    <t>520791604</t>
  </si>
  <si>
    <t>813285940</t>
  </si>
  <si>
    <t>Store 9</t>
  </si>
  <si>
    <t>524512265</t>
  </si>
  <si>
    <t>519545116</t>
  </si>
  <si>
    <t>542103191</t>
  </si>
  <si>
    <t>525119387</t>
  </si>
  <si>
    <t>581909756</t>
  </si>
  <si>
    <t>272402382</t>
  </si>
  <si>
    <t>521182221</t>
  </si>
  <si>
    <t>722888791</t>
  </si>
  <si>
    <t>825046092</t>
  </si>
  <si>
    <t>720324302</t>
  </si>
  <si>
    <t>313095699</t>
  </si>
  <si>
    <t>821045103</t>
  </si>
  <si>
    <t>824966567</t>
  </si>
  <si>
    <t>823279540</t>
  </si>
  <si>
    <t>742047094</t>
  </si>
  <si>
    <t>942082285</t>
  </si>
  <si>
    <t>542107102</t>
  </si>
  <si>
    <t>242095926</t>
  </si>
  <si>
    <t>424030467</t>
  </si>
  <si>
    <t>823785785</t>
  </si>
  <si>
    <t>742042345</t>
  </si>
  <si>
    <t>342001071</t>
  </si>
  <si>
    <t>923897949</t>
  </si>
  <si>
    <t>742041259</t>
  </si>
  <si>
    <t>623416546</t>
  </si>
  <si>
    <t>425013501</t>
  </si>
  <si>
    <t>825151353</t>
  </si>
  <si>
    <t>742040407</t>
  </si>
  <si>
    <t>824330954</t>
  </si>
  <si>
    <t>742049930</t>
  </si>
  <si>
    <t>817751400</t>
  </si>
  <si>
    <t>220243295</t>
  </si>
  <si>
    <t>723995102</t>
  </si>
  <si>
    <t>Sales Representative</t>
  </si>
  <si>
    <t>Store Manager</t>
  </si>
  <si>
    <t>925166584</t>
  </si>
  <si>
    <t>323026979</t>
  </si>
  <si>
    <t>823784398</t>
  </si>
  <si>
    <t>913584521</t>
  </si>
  <si>
    <t>719654079</t>
  </si>
  <si>
    <t>519593710</t>
  </si>
  <si>
    <t>888710801</t>
  </si>
  <si>
    <t>280225400</t>
  </si>
  <si>
    <t>824328662</t>
  </si>
  <si>
    <t>624831835</t>
  </si>
  <si>
    <t>421419002</t>
  </si>
  <si>
    <t>625178936</t>
  </si>
  <si>
    <t>623691146</t>
  </si>
  <si>
    <t>320098106</t>
  </si>
  <si>
    <t>524309785</t>
  </si>
  <si>
    <t>580752426</t>
  </si>
  <si>
    <t>513470836</t>
  </si>
  <si>
    <t>673009812</t>
  </si>
  <si>
    <t>580843840</t>
  </si>
  <si>
    <t>721816211</t>
  </si>
  <si>
    <t>224680249</t>
  </si>
  <si>
    <t>742042486</t>
  </si>
  <si>
    <t>723713261</t>
  </si>
  <si>
    <t>224346603</t>
  </si>
  <si>
    <t>988616120</t>
  </si>
  <si>
    <t>742047869</t>
  </si>
  <si>
    <t>720181505</t>
  </si>
  <si>
    <t>522166192</t>
  </si>
  <si>
    <t>485218524</t>
  </si>
  <si>
    <t>825166091</t>
  </si>
  <si>
    <t>322155139</t>
  </si>
  <si>
    <t>523973630</t>
  </si>
  <si>
    <t>225028104</t>
  </si>
  <si>
    <t>871810785</t>
  </si>
  <si>
    <t>742062344</t>
  </si>
  <si>
    <t>824857670</t>
  </si>
  <si>
    <t>523688989</t>
  </si>
  <si>
    <t>511180251</t>
  </si>
  <si>
    <t>922368061</t>
  </si>
  <si>
    <t>825169008</t>
  </si>
  <si>
    <t>223121932</t>
  </si>
  <si>
    <t>525174976</t>
  </si>
  <si>
    <t>925168993</t>
  </si>
  <si>
    <t>742040325</t>
  </si>
  <si>
    <t>323419601</t>
  </si>
  <si>
    <t>472987758</t>
  </si>
  <si>
    <t>424949772</t>
  </si>
  <si>
    <t>742101387</t>
  </si>
  <si>
    <t>625159700</t>
  </si>
  <si>
    <t>511344559</t>
  </si>
  <si>
    <t>620496636</t>
  </si>
  <si>
    <t>311210568</t>
  </si>
  <si>
    <t>842090703</t>
  </si>
  <si>
    <t>725127217</t>
  </si>
  <si>
    <t>387066208</t>
  </si>
  <si>
    <t>413353123</t>
  </si>
  <si>
    <t>388482623</t>
  </si>
  <si>
    <t>213252409</t>
  </si>
  <si>
    <t>513642550</t>
  </si>
  <si>
    <t>320244671</t>
  </si>
  <si>
    <t>242046442</t>
  </si>
  <si>
    <t>313433923</t>
  </si>
  <si>
    <t>742049260</t>
  </si>
  <si>
    <t>824493985</t>
  </si>
  <si>
    <t>225127514</t>
  </si>
  <si>
    <t>524204417</t>
  </si>
  <si>
    <t>313095792</t>
  </si>
  <si>
    <t>470821647</t>
  </si>
  <si>
    <t>742041098</t>
  </si>
  <si>
    <t>223431522</t>
  </si>
  <si>
    <t>925164633</t>
  </si>
  <si>
    <t>619669744</t>
  </si>
  <si>
    <t>624851668</t>
  </si>
  <si>
    <t>818294690</t>
  </si>
  <si>
    <t>820255413</t>
  </si>
  <si>
    <t>520818372</t>
  </si>
  <si>
    <t>642096739</t>
  </si>
  <si>
    <t>825083522</t>
  </si>
  <si>
    <t>224606164</t>
  </si>
  <si>
    <t>242103791</t>
  </si>
  <si>
    <t>471746784</t>
  </si>
  <si>
    <t>522816646</t>
  </si>
  <si>
    <t>420819755</t>
  </si>
  <si>
    <t>820526258</t>
  </si>
  <si>
    <t>320206319</t>
  </si>
  <si>
    <t>213186786</t>
  </si>
  <si>
    <t>725178561</t>
  </si>
  <si>
    <t>542030631</t>
  </si>
  <si>
    <t>924932683</t>
  </si>
  <si>
    <t>225079825</t>
  </si>
  <si>
    <t>224233850</t>
  </si>
  <si>
    <t>625163744</t>
  </si>
  <si>
    <t>324864085</t>
  </si>
  <si>
    <t>920180894</t>
  </si>
  <si>
    <t>342077673</t>
  </si>
  <si>
    <t>424775587</t>
  </si>
  <si>
    <t>524803819</t>
  </si>
  <si>
    <t>524192373</t>
  </si>
  <si>
    <t>425165377</t>
  </si>
  <si>
    <t>742045783</t>
  </si>
  <si>
    <t>912510620</t>
  </si>
  <si>
    <t>620723996</t>
  </si>
  <si>
    <t>982494404</t>
  </si>
  <si>
    <t>720449958</t>
  </si>
  <si>
    <t>513789239</t>
  </si>
  <si>
    <t>220555217</t>
  </si>
  <si>
    <t>385943429</t>
  </si>
  <si>
    <t>442025794</t>
  </si>
  <si>
    <t>523947552</t>
  </si>
  <si>
    <t>613411994</t>
  </si>
  <si>
    <t>519628658</t>
  </si>
  <si>
    <t>823563765</t>
  </si>
  <si>
    <t>542048407</t>
  </si>
  <si>
    <t>742046102</t>
  </si>
  <si>
    <t>823780747</t>
  </si>
  <si>
    <t>723760132</t>
  </si>
  <si>
    <t>621745096</t>
  </si>
  <si>
    <t>220705112</t>
  </si>
  <si>
    <t>313674195</t>
  </si>
  <si>
    <t>742040394</t>
  </si>
  <si>
    <t>421983727</t>
  </si>
  <si>
    <t>520816090</t>
  </si>
  <si>
    <t>782598473</t>
  </si>
  <si>
    <t>842101296</t>
  </si>
  <si>
    <t>222815643</t>
  </si>
  <si>
    <t>725173816</t>
  </si>
  <si>
    <t>924470079</t>
  </si>
  <si>
    <t>625146130</t>
  </si>
  <si>
    <t>281207804</t>
  </si>
  <si>
    <t>742040845</t>
  </si>
  <si>
    <t>624890934</t>
  </si>
  <si>
    <t>920194453</t>
  </si>
  <si>
    <t>922490297</t>
  </si>
  <si>
    <t>742049655</t>
  </si>
  <si>
    <t>313378983</t>
  </si>
  <si>
    <t>942071455</t>
  </si>
  <si>
    <t>320028950</t>
  </si>
  <si>
    <t>624366567</t>
  </si>
  <si>
    <t>725171598</t>
  </si>
  <si>
    <t>824238095</t>
  </si>
  <si>
    <t>842092477</t>
  </si>
  <si>
    <t>721032272</t>
  </si>
  <si>
    <t>824364716</t>
  </si>
  <si>
    <t>423077251</t>
  </si>
  <si>
    <t>924696382</t>
  </si>
  <si>
    <t>223968949</t>
  </si>
  <si>
    <t>824710541</t>
  </si>
  <si>
    <t>742040362</t>
  </si>
  <si>
    <t>742002414</t>
  </si>
  <si>
    <t>442009861</t>
  </si>
  <si>
    <t>924689097</t>
  </si>
  <si>
    <t>488424364</t>
  </si>
  <si>
    <t>742049382</t>
  </si>
  <si>
    <t>721851835</t>
  </si>
  <si>
    <t>424391973</t>
  </si>
  <si>
    <t>742044296</t>
  </si>
  <si>
    <t>985882751</t>
  </si>
  <si>
    <t>487147965</t>
  </si>
  <si>
    <t>425157011</t>
  </si>
  <si>
    <t>742045940</t>
  </si>
  <si>
    <t>822424584</t>
  </si>
  <si>
    <t>721909897</t>
  </si>
  <si>
    <t>742002554</t>
  </si>
  <si>
    <t>424175870</t>
  </si>
  <si>
    <t>224313651</t>
  </si>
  <si>
    <t>742042238</t>
  </si>
  <si>
    <t>824521318</t>
  </si>
  <si>
    <t>920669846</t>
  </si>
  <si>
    <t>817754011</t>
  </si>
  <si>
    <t>742049834</t>
  </si>
  <si>
    <t>420702527</t>
  </si>
  <si>
    <t>242060715</t>
  </si>
  <si>
    <t>811345100</t>
  </si>
  <si>
    <t>742047140</t>
  </si>
  <si>
    <t>919920889</t>
  </si>
  <si>
    <t>924000658</t>
  </si>
  <si>
    <t>720108436</t>
  </si>
  <si>
    <t>911458017</t>
  </si>
  <si>
    <t>511719917</t>
  </si>
  <si>
    <t>871814921</t>
  </si>
  <si>
    <t>285578021</t>
  </si>
  <si>
    <t>625011355</t>
  </si>
  <si>
    <t>420765941</t>
  </si>
  <si>
    <t>619947415</t>
  </si>
  <si>
    <t>742046828</t>
  </si>
  <si>
    <t>719757552</t>
  </si>
  <si>
    <t>819706759</t>
  </si>
  <si>
    <t>624535113</t>
  </si>
  <si>
    <t>224779497</t>
  </si>
  <si>
    <t>519904671</t>
  </si>
  <si>
    <t>742040014</t>
  </si>
  <si>
    <t>322807012</t>
  </si>
  <si>
    <t>924263050</t>
  </si>
  <si>
    <t>419859622</t>
  </si>
  <si>
    <t>320609346</t>
  </si>
  <si>
    <t>222450225</t>
  </si>
  <si>
    <t>742047467</t>
  </si>
  <si>
    <t>418229137</t>
  </si>
  <si>
    <t>323555511</t>
  </si>
  <si>
    <t>913786890</t>
  </si>
  <si>
    <t>224537910</t>
  </si>
  <si>
    <t>525160914</t>
  </si>
  <si>
    <t>813381933</t>
  </si>
  <si>
    <t>820344273</t>
  </si>
  <si>
    <t>421839950</t>
  </si>
  <si>
    <t>524938802</t>
  </si>
  <si>
    <t>842037225</t>
  </si>
  <si>
    <t>520402054</t>
  </si>
  <si>
    <t>524407513</t>
  </si>
  <si>
    <t>488339094</t>
  </si>
  <si>
    <t>324600881</t>
  </si>
  <si>
    <t>624530037</t>
  </si>
  <si>
    <t>619790390</t>
  </si>
  <si>
    <t>323195240</t>
  </si>
  <si>
    <t>813367206</t>
  </si>
  <si>
    <t>324668588</t>
  </si>
  <si>
    <t>820782519</t>
  </si>
  <si>
    <t>621587934</t>
  </si>
  <si>
    <t>742000676</t>
  </si>
  <si>
    <t>913793001</t>
  </si>
  <si>
    <t>342008326</t>
  </si>
  <si>
    <t>242106403</t>
  </si>
  <si>
    <t>424928351</t>
  </si>
  <si>
    <t>220812047</t>
  </si>
  <si>
    <t>320199801</t>
  </si>
  <si>
    <t>524900540</t>
  </si>
  <si>
    <t>642095516</t>
  </si>
  <si>
    <t>825185281</t>
  </si>
  <si>
    <t>423749707</t>
  </si>
  <si>
    <t>613349664</t>
  </si>
  <si>
    <t>825068365</t>
  </si>
  <si>
    <t>742069271</t>
  </si>
  <si>
    <t>742043653</t>
  </si>
  <si>
    <t>423833702</t>
  </si>
  <si>
    <t>421410796</t>
  </si>
  <si>
    <t>423015549</t>
  </si>
  <si>
    <t>724721017</t>
  </si>
  <si>
    <t>520347017</t>
  </si>
  <si>
    <t>625119022</t>
  </si>
  <si>
    <t>824845278</t>
  </si>
  <si>
    <t>825166222</t>
  </si>
  <si>
    <t>313402132</t>
  </si>
  <si>
    <t>222505057</t>
  </si>
  <si>
    <t>623901431</t>
  </si>
  <si>
    <t>425172502</t>
  </si>
  <si>
    <t>324376275</t>
  </si>
  <si>
    <t>742045571</t>
  </si>
  <si>
    <t>424633064</t>
  </si>
  <si>
    <t>742046891</t>
  </si>
  <si>
    <t>520281217</t>
  </si>
  <si>
    <t>742042719</t>
  </si>
  <si>
    <t>925162424</t>
  </si>
  <si>
    <t>824394708</t>
  </si>
  <si>
    <t>924597878</t>
  </si>
  <si>
    <t>425092100</t>
  </si>
  <si>
    <t>825128922</t>
  </si>
  <si>
    <t>418064279</t>
  </si>
  <si>
    <t>421516196</t>
  </si>
  <si>
    <t>213741799</t>
  </si>
  <si>
    <t>925127310</t>
  </si>
  <si>
    <t>322258009</t>
  </si>
  <si>
    <t>842109503</t>
  </si>
  <si>
    <t>313716846</t>
  </si>
  <si>
    <t>742006153</t>
  </si>
  <si>
    <t>742049107</t>
  </si>
  <si>
    <t>386702361</t>
  </si>
  <si>
    <t>321568917</t>
  </si>
  <si>
    <t>424241599</t>
  </si>
  <si>
    <t>942109401</t>
  </si>
  <si>
    <t>742045268</t>
  </si>
  <si>
    <t>321716898</t>
  </si>
  <si>
    <t>323098728</t>
  </si>
  <si>
    <t>786965322</t>
  </si>
  <si>
    <t>288696570</t>
  </si>
  <si>
    <t>942081997</t>
  </si>
  <si>
    <t>742044476</t>
  </si>
  <si>
    <t>386709647</t>
  </si>
  <si>
    <t>324429365</t>
  </si>
  <si>
    <t>824873659</t>
  </si>
  <si>
    <t>672658496</t>
  </si>
  <si>
    <t>922350508</t>
  </si>
  <si>
    <t>320901342</t>
  </si>
  <si>
    <t>521360019</t>
  </si>
  <si>
    <t>525174885</t>
  </si>
  <si>
    <t>225054780</t>
  </si>
  <si>
    <t>620164513</t>
  </si>
  <si>
    <t>224799038</t>
  </si>
  <si>
    <t>225172680</t>
  </si>
  <si>
    <t>219107051</t>
  </si>
  <si>
    <t>320212067</t>
  </si>
  <si>
    <t>742043001</t>
  </si>
  <si>
    <t>542010797</t>
  </si>
  <si>
    <t>542053672</t>
  </si>
  <si>
    <t>815693751</t>
  </si>
  <si>
    <t>742105125</t>
  </si>
  <si>
    <t>742103775</t>
  </si>
  <si>
    <t>824532242</t>
  </si>
  <si>
    <t>922420281</t>
  </si>
  <si>
    <t>425167859</t>
  </si>
  <si>
    <t>725164448</t>
  </si>
  <si>
    <t>742044696</t>
  </si>
  <si>
    <t>620609612</t>
  </si>
  <si>
    <t>817754066</t>
  </si>
  <si>
    <t>342067675</t>
  </si>
  <si>
    <t>424673629</t>
  </si>
  <si>
    <t>223363108</t>
  </si>
  <si>
    <t>742041295</t>
  </si>
  <si>
    <t>720035995</t>
  </si>
  <si>
    <t>221864176</t>
  </si>
  <si>
    <t>224527676</t>
  </si>
  <si>
    <t>742045633</t>
  </si>
  <si>
    <t>742042161</t>
  </si>
  <si>
    <t>742064432</t>
  </si>
  <si>
    <t>923250740</t>
  </si>
  <si>
    <t>519768627</t>
  </si>
  <si>
    <t>925163938</t>
  </si>
  <si>
    <t>421717127</t>
  </si>
  <si>
    <t>813401858</t>
  </si>
  <si>
    <t>424390376</t>
  </si>
  <si>
    <t>742045357</t>
  </si>
  <si>
    <t>822309184</t>
  </si>
  <si>
    <t>442104291</t>
  </si>
  <si>
    <t>922205720</t>
  </si>
  <si>
    <t>323766185</t>
  </si>
  <si>
    <t>920333899</t>
  </si>
  <si>
    <t>324305326</t>
  </si>
  <si>
    <t>742045345</t>
  </si>
  <si>
    <t>742049498</t>
  </si>
  <si>
    <t>542040013</t>
  </si>
  <si>
    <t>619830765</t>
  </si>
  <si>
    <t>824740901</t>
  </si>
  <si>
    <t>272406771</t>
  </si>
  <si>
    <t>988813893</t>
  </si>
  <si>
    <t>613120821</t>
  </si>
  <si>
    <t>742046685</t>
  </si>
  <si>
    <t>613737343</t>
  </si>
  <si>
    <t>219442648</t>
  </si>
  <si>
    <t>823088773</t>
  </si>
  <si>
    <t>919554610</t>
  </si>
  <si>
    <t>742042001</t>
  </si>
  <si>
    <t>621411578</t>
  </si>
  <si>
    <t>842092963</t>
  </si>
  <si>
    <t>520819205</t>
  </si>
  <si>
    <t>213308666</t>
  </si>
  <si>
    <t>324301144</t>
  </si>
  <si>
    <t>742046425</t>
  </si>
  <si>
    <t>642094301</t>
  </si>
  <si>
    <t>625000443</t>
  </si>
  <si>
    <t>525152010</t>
  </si>
  <si>
    <t>817757126</t>
  </si>
  <si>
    <t>318996777</t>
  </si>
  <si>
    <t>324966343</t>
  </si>
  <si>
    <t>425167670</t>
  </si>
  <si>
    <t>742049742</t>
  </si>
  <si>
    <t>585000154</t>
  </si>
  <si>
    <t>817754772</t>
  </si>
  <si>
    <t>422899168</t>
  </si>
  <si>
    <t>322305712</t>
  </si>
  <si>
    <t>611707819</t>
  </si>
  <si>
    <t>423007570</t>
  </si>
  <si>
    <t>823344703</t>
  </si>
  <si>
    <t>685112737</t>
  </si>
  <si>
    <t>742040301</t>
  </si>
  <si>
    <t>513519650</t>
  </si>
  <si>
    <t>524709365</t>
  </si>
  <si>
    <t>420577582</t>
  </si>
  <si>
    <t>286000568</t>
  </si>
  <si>
    <t>919956052</t>
  </si>
  <si>
    <t>325164110</t>
  </si>
  <si>
    <t>723861409</t>
  </si>
  <si>
    <t>525123072</t>
  </si>
  <si>
    <t>725147342</t>
  </si>
  <si>
    <t>821977592</t>
  </si>
  <si>
    <t>823072157</t>
  </si>
  <si>
    <t>924323143</t>
  </si>
  <si>
    <t>823425763</t>
  </si>
  <si>
    <t>425133216</t>
  </si>
  <si>
    <t>425163397</t>
  </si>
  <si>
    <t>817758654</t>
  </si>
  <si>
    <t>713291696</t>
  </si>
  <si>
    <t>242102246</t>
  </si>
  <si>
    <t>524818998</t>
  </si>
  <si>
    <t>724708105</t>
  </si>
  <si>
    <t>742044170</t>
  </si>
  <si>
    <t>742047495</t>
  </si>
  <si>
    <t>424239911</t>
  </si>
  <si>
    <t>319750857</t>
  </si>
  <si>
    <t>211697729</t>
  </si>
  <si>
    <t>742105488</t>
  </si>
  <si>
    <t>523980575</t>
  </si>
  <si>
    <t>671409668</t>
  </si>
  <si>
    <t>525161048</t>
  </si>
  <si>
    <t>520405127</t>
  </si>
  <si>
    <t>520667984</t>
  </si>
  <si>
    <t>742048349</t>
  </si>
  <si>
    <t>513553772</t>
  </si>
  <si>
    <t>888686057</t>
  </si>
  <si>
    <t>925176549</t>
  </si>
  <si>
    <t>312349333</t>
  </si>
  <si>
    <t>723417935</t>
  </si>
  <si>
    <t>524795912</t>
  </si>
  <si>
    <t>222952430</t>
  </si>
  <si>
    <t>823908196</t>
  </si>
  <si>
    <t>623142276</t>
  </si>
  <si>
    <t>742061952</t>
  </si>
  <si>
    <t>819877897</t>
  </si>
  <si>
    <t>742044270</t>
  </si>
  <si>
    <t>624962918</t>
  </si>
  <si>
    <t>942085192</t>
  </si>
  <si>
    <t>624316334</t>
  </si>
  <si>
    <t>571815585</t>
  </si>
  <si>
    <t>742049229</t>
  </si>
  <si>
    <t>211282912</t>
  </si>
  <si>
    <t>742046468</t>
  </si>
  <si>
    <t>513256297</t>
  </si>
  <si>
    <t>425092643</t>
  </si>
  <si>
    <t>325021265</t>
  </si>
  <si>
    <t>621817717</t>
  </si>
  <si>
    <t>322046284</t>
  </si>
  <si>
    <t>622823685</t>
  </si>
  <si>
    <t>825120285</t>
  </si>
  <si>
    <t>222060740</t>
  </si>
  <si>
    <t>920851560</t>
  </si>
  <si>
    <t>923598095</t>
  </si>
  <si>
    <t>313572995</t>
  </si>
  <si>
    <t>625167899</t>
  </si>
  <si>
    <t>324361036</t>
  </si>
  <si>
    <t>923495781</t>
  </si>
  <si>
    <t>742044341</t>
  </si>
  <si>
    <t>213173539</t>
  </si>
  <si>
    <t>319847839</t>
  </si>
  <si>
    <t>724160021</t>
  </si>
  <si>
    <t>420142851</t>
  </si>
  <si>
    <t>442090214</t>
  </si>
  <si>
    <t>813235296</t>
  </si>
  <si>
    <t>742047698</t>
  </si>
  <si>
    <t>225160742</t>
  </si>
  <si>
    <t>524017941</t>
  </si>
  <si>
    <t>420382423</t>
  </si>
  <si>
    <t>442101630</t>
  </si>
  <si>
    <t>720077829</t>
  </si>
  <si>
    <t>923803238</t>
  </si>
  <si>
    <t>512289885</t>
  </si>
  <si>
    <t>819487297</t>
  </si>
  <si>
    <t>925057364</t>
  </si>
  <si>
    <t>624583706</t>
  </si>
  <si>
    <t>721856019</t>
  </si>
  <si>
    <t>424602499</t>
  </si>
  <si>
    <t>923408821</t>
  </si>
  <si>
    <t>725102897</t>
  </si>
  <si>
    <t>513680356</t>
  </si>
  <si>
    <t>625176833</t>
  </si>
  <si>
    <t>842101057</t>
  </si>
  <si>
    <t>519502936</t>
  </si>
  <si>
    <t>321514776</t>
  </si>
  <si>
    <t>420391648</t>
  </si>
  <si>
    <t>988578805</t>
  </si>
  <si>
    <t>842013922</t>
  </si>
  <si>
    <t>742042389</t>
  </si>
  <si>
    <t>720147399</t>
  </si>
  <si>
    <t>325171110</t>
  </si>
  <si>
    <t>388824797</t>
  </si>
  <si>
    <t>342061895</t>
  </si>
  <si>
    <t>225175530</t>
  </si>
  <si>
    <t>524325918</t>
  </si>
  <si>
    <t>683090526</t>
  </si>
  <si>
    <t>823489224</t>
  </si>
  <si>
    <t>623715960</t>
  </si>
  <si>
    <t>824320220</t>
  </si>
  <si>
    <t>988391808</t>
  </si>
  <si>
    <t>422363386</t>
  </si>
  <si>
    <t>223012637</t>
  </si>
  <si>
    <t>325183024</t>
  </si>
  <si>
    <t>520372495</t>
  </si>
  <si>
    <t>825165747</t>
  </si>
  <si>
    <t>825151092</t>
  </si>
  <si>
    <t>824397758</t>
  </si>
  <si>
    <t>742045252</t>
  </si>
  <si>
    <t>871819251</t>
  </si>
  <si>
    <t>920181297</t>
  </si>
  <si>
    <t>742046064</t>
  </si>
  <si>
    <t>720012252</t>
  </si>
  <si>
    <t>942075989</t>
  </si>
  <si>
    <t>622447189</t>
  </si>
  <si>
    <t>923129028</t>
  </si>
  <si>
    <t>813259701</t>
  </si>
  <si>
    <t>921151694</t>
  </si>
  <si>
    <t>272407358</t>
  </si>
  <si>
    <t>419552065</t>
  </si>
  <si>
    <t>321327892</t>
  </si>
  <si>
    <t>321101746</t>
  </si>
  <si>
    <t>921686519</t>
  </si>
  <si>
    <t>913558796</t>
  </si>
  <si>
    <t>521886888</t>
  </si>
  <si>
    <t>224170121</t>
  </si>
  <si>
    <t>924864785</t>
  </si>
  <si>
    <t>625175055</t>
  </si>
  <si>
    <t>924731080</t>
  </si>
  <si>
    <t>742045855</t>
  </si>
  <si>
    <t>671811314</t>
  </si>
  <si>
    <t>742043529</t>
  </si>
  <si>
    <t>573087890</t>
  </si>
  <si>
    <t>822913171</t>
  </si>
  <si>
    <t>922435884</t>
  </si>
  <si>
    <t>924473268</t>
  </si>
  <si>
    <t>324263354</t>
  </si>
  <si>
    <t>924746151</t>
  </si>
  <si>
    <t>720886553</t>
  </si>
  <si>
    <t>742061302</t>
  </si>
  <si>
    <t>622849293</t>
  </si>
  <si>
    <t>523985296</t>
  </si>
  <si>
    <t>422029281</t>
  </si>
  <si>
    <t>921889088</t>
  </si>
  <si>
    <t>742045016</t>
  </si>
  <si>
    <t>520658895</t>
  </si>
  <si>
    <t>742061103</t>
  </si>
  <si>
    <t>319416105</t>
  </si>
  <si>
    <t>720173643</t>
  </si>
  <si>
    <t>321559718</t>
  </si>
  <si>
    <t>524590174</t>
  </si>
  <si>
    <t>723318884</t>
  </si>
  <si>
    <t>282542755</t>
  </si>
  <si>
    <t>488536118</t>
  </si>
  <si>
    <t>625169977</t>
  </si>
  <si>
    <t>742047000</t>
  </si>
  <si>
    <t>224459821</t>
  </si>
  <si>
    <t>521369730</t>
  </si>
  <si>
    <t>323529040</t>
  </si>
  <si>
    <t>621708153</t>
  </si>
  <si>
    <t>924215317</t>
  </si>
  <si>
    <t>624328717</t>
  </si>
  <si>
    <t>821641239</t>
  </si>
  <si>
    <t>323344659</t>
  </si>
  <si>
    <t>822025085</t>
  </si>
  <si>
    <t>519756878</t>
  </si>
  <si>
    <t>642108911</t>
  </si>
  <si>
    <t>920304626</t>
  </si>
  <si>
    <t>842017321</t>
  </si>
  <si>
    <t>820128182</t>
  </si>
  <si>
    <t>211959946</t>
  </si>
  <si>
    <t>619428857</t>
  </si>
  <si>
    <t>921579969</t>
  </si>
  <si>
    <t>785062089</t>
  </si>
  <si>
    <t>742045599</t>
  </si>
  <si>
    <t>924444554</t>
  </si>
  <si>
    <t>720604921</t>
  </si>
  <si>
    <t>623901060</t>
  </si>
  <si>
    <t>411462955</t>
  </si>
  <si>
    <t>719351370</t>
  </si>
  <si>
    <t>524546490</t>
  </si>
  <si>
    <t>625001448</t>
  </si>
  <si>
    <t>220510486</t>
  </si>
  <si>
    <t>525166587</t>
  </si>
  <si>
    <t>623591347</t>
  </si>
  <si>
    <t>625153358</t>
  </si>
  <si>
    <t>720419195</t>
  </si>
  <si>
    <t>222347383</t>
  </si>
  <si>
    <t>888751003</t>
  </si>
  <si>
    <t>742046188</t>
  </si>
  <si>
    <t>273035061</t>
  </si>
  <si>
    <t>821350268</t>
  </si>
  <si>
    <t>742044862</t>
  </si>
  <si>
    <t>825167871</t>
  </si>
  <si>
    <t>625111615</t>
  </si>
  <si>
    <t>423726082</t>
  </si>
  <si>
    <t>223169016</t>
  </si>
  <si>
    <t>320685689</t>
  </si>
  <si>
    <t>625147243</t>
  </si>
  <si>
    <t>624269197</t>
  </si>
  <si>
    <t>823058986</t>
  </si>
  <si>
    <t>222912092</t>
  </si>
  <si>
    <t>271988342</t>
  </si>
  <si>
    <t>842102970</t>
  </si>
  <si>
    <t>425168494</t>
  </si>
  <si>
    <t>925176216</t>
  </si>
  <si>
    <t>942088692</t>
  </si>
  <si>
    <t>224391779</t>
  </si>
  <si>
    <t>625167299</t>
  </si>
  <si>
    <t>625172185</t>
  </si>
  <si>
    <t>320259395</t>
  </si>
  <si>
    <t>525165777</t>
  </si>
  <si>
    <t>324372590</t>
  </si>
  <si>
    <t>425075893</t>
  </si>
  <si>
    <t>817750995</t>
  </si>
  <si>
    <t>821340971</t>
  </si>
  <si>
    <t>219948558</t>
  </si>
  <si>
    <t>742045193</t>
  </si>
  <si>
    <t>486042336</t>
  </si>
  <si>
    <t>907573930</t>
  </si>
  <si>
    <t>425177910</t>
  </si>
  <si>
    <t>924684942</t>
  </si>
  <si>
    <t>222106933</t>
  </si>
  <si>
    <t>622357087</t>
  </si>
  <si>
    <t>311357515</t>
  </si>
  <si>
    <t>622988799</t>
  </si>
  <si>
    <t>521366713</t>
  </si>
  <si>
    <t>721592948</t>
  </si>
  <si>
    <t>921982022</t>
  </si>
  <si>
    <t>425173690</t>
  </si>
  <si>
    <t>742048656</t>
  </si>
  <si>
    <t>721002008</t>
  </si>
  <si>
    <t>405638138</t>
  </si>
  <si>
    <t>620928326</t>
  </si>
  <si>
    <t>518207186</t>
  </si>
  <si>
    <t>619667714</t>
  </si>
  <si>
    <t>742044820</t>
  </si>
  <si>
    <t>621848037</t>
  </si>
  <si>
    <t>724237567</t>
  </si>
  <si>
    <t>813739064</t>
  </si>
  <si>
    <t>824527381</t>
  </si>
  <si>
    <t>513215612</t>
  </si>
  <si>
    <t>413532716</t>
  </si>
  <si>
    <t>919727489</t>
  </si>
  <si>
    <t>525172319</t>
  </si>
  <si>
    <t>524265495</t>
  </si>
  <si>
    <t>742045597</t>
  </si>
  <si>
    <t>722766340</t>
  </si>
  <si>
    <t>325143596</t>
  </si>
  <si>
    <t>742041162</t>
  </si>
  <si>
    <t>817754188</t>
  </si>
  <si>
    <t>821556349</t>
  </si>
  <si>
    <t>624868076</t>
  </si>
  <si>
    <t>411209431</t>
  </si>
  <si>
    <t>219833259</t>
  </si>
  <si>
    <t>725171977</t>
  </si>
  <si>
    <t>413084743</t>
  </si>
  <si>
    <t>282712431</t>
  </si>
  <si>
    <t>742045013</t>
  </si>
  <si>
    <t>342062876</t>
  </si>
  <si>
    <t>425165875</t>
  </si>
  <si>
    <t>624827650</t>
  </si>
  <si>
    <t>480955885</t>
  </si>
  <si>
    <t>625176635</t>
  </si>
  <si>
    <t>271717099</t>
  </si>
  <si>
    <t>342009907</t>
  </si>
  <si>
    <t>925017359</t>
  </si>
  <si>
    <t>820514226</t>
  </si>
  <si>
    <t>288186946</t>
  </si>
  <si>
    <t>322849633</t>
  </si>
  <si>
    <t>342098215</t>
  </si>
  <si>
    <t>220707343</t>
  </si>
  <si>
    <t>220116973</t>
  </si>
  <si>
    <t>421736299</t>
  </si>
  <si>
    <t>824090034</t>
  </si>
  <si>
    <t>342061729</t>
  </si>
  <si>
    <t>524009587</t>
  </si>
  <si>
    <t>321098437</t>
  </si>
  <si>
    <t>224894300</t>
  </si>
  <si>
    <t>524977817</t>
  </si>
  <si>
    <t>420054965</t>
  </si>
  <si>
    <t>325171941</t>
  </si>
  <si>
    <t>522977393</t>
  </si>
  <si>
    <t>919952557</t>
  </si>
  <si>
    <t>742043856</t>
  </si>
  <si>
    <t>525162615</t>
  </si>
  <si>
    <t>742042112</t>
  </si>
  <si>
    <t>820062266</t>
  </si>
  <si>
    <t>713105854</t>
  </si>
  <si>
    <t>442006674</t>
  </si>
  <si>
    <t>311328082</t>
  </si>
  <si>
    <t>625165695</t>
  </si>
  <si>
    <t>913799587</t>
  </si>
  <si>
    <t>525166713</t>
  </si>
  <si>
    <t>220905871</t>
  </si>
  <si>
    <t>213315778</t>
  </si>
  <si>
    <t>424351797</t>
  </si>
  <si>
    <t>742043923</t>
  </si>
  <si>
    <t>524717823</t>
  </si>
  <si>
    <t>224281712</t>
  </si>
  <si>
    <t>842109827</t>
  </si>
  <si>
    <t>323936777</t>
  </si>
  <si>
    <t>742045655</t>
  </si>
  <si>
    <t>824553387</t>
  </si>
  <si>
    <t>542016013</t>
  </si>
  <si>
    <t>519412003</t>
  </si>
  <si>
    <t>524775342</t>
  </si>
  <si>
    <t>911185565</t>
  </si>
  <si>
    <t>322937841</t>
  </si>
  <si>
    <t>742069096</t>
  </si>
  <si>
    <t>823713013</t>
  </si>
  <si>
    <t>323413425</t>
  </si>
  <si>
    <t>223973149</t>
  </si>
  <si>
    <t>217929166</t>
  </si>
  <si>
    <t>622439012</t>
  </si>
  <si>
    <t>820580737</t>
  </si>
  <si>
    <t>521049862</t>
  </si>
  <si>
    <t>320609679</t>
  </si>
  <si>
    <t>720961006</t>
  </si>
  <si>
    <t>511262634</t>
  </si>
  <si>
    <t>742049263</t>
  </si>
  <si>
    <t>272408219</t>
  </si>
  <si>
    <t>213376380</t>
  </si>
  <si>
    <t>611053572</t>
  </si>
  <si>
    <t>224043386</t>
  </si>
  <si>
    <t>325165897</t>
  </si>
  <si>
    <t>519534271</t>
  </si>
  <si>
    <t>713456808</t>
  </si>
  <si>
    <t>542010684</t>
  </si>
  <si>
    <t>821503465</t>
  </si>
  <si>
    <t>420246942</t>
  </si>
  <si>
    <t>325163721</t>
  </si>
  <si>
    <t>320023888</t>
  </si>
  <si>
    <t>213256166</t>
  </si>
  <si>
    <t>221317621</t>
  </si>
  <si>
    <t>242006786</t>
  </si>
  <si>
    <t>642096617</t>
  </si>
  <si>
    <t>625153321</t>
  </si>
  <si>
    <t>271325439</t>
  </si>
  <si>
    <t>922599056</t>
  </si>
  <si>
    <t>925147303</t>
  </si>
  <si>
    <t>825161438</t>
  </si>
  <si>
    <t>220325638</t>
  </si>
  <si>
    <t>323416775</t>
  </si>
  <si>
    <t>424286719</t>
  </si>
  <si>
    <t>685692500</t>
  </si>
  <si>
    <t>742047189</t>
  </si>
  <si>
    <t>642089334</t>
  </si>
  <si>
    <t>821622327</t>
  </si>
  <si>
    <t>224944447</t>
  </si>
  <si>
    <t>988615035</t>
  </si>
  <si>
    <t>824556174</t>
  </si>
  <si>
    <t>442094707</t>
  </si>
  <si>
    <t>424965517</t>
  </si>
  <si>
    <t>923008025</t>
  </si>
  <si>
    <t>581394848</t>
  </si>
  <si>
    <t>481406264</t>
  </si>
  <si>
    <t>820528566</t>
  </si>
  <si>
    <t>820513138</t>
  </si>
  <si>
    <t>424944468</t>
  </si>
  <si>
    <t>825106783</t>
  </si>
  <si>
    <t>871566098</t>
  </si>
  <si>
    <t>282547706</t>
  </si>
  <si>
    <t>518203548</t>
  </si>
  <si>
    <t>422366207</t>
  </si>
  <si>
    <t>219529094</t>
  </si>
  <si>
    <t>613697569</t>
  </si>
  <si>
    <t>719971457</t>
  </si>
  <si>
    <t>319910319</t>
  </si>
  <si>
    <t>521784708</t>
  </si>
  <si>
    <t>923902718</t>
  </si>
  <si>
    <t>725145764</t>
  </si>
  <si>
    <t>224025225</t>
  </si>
  <si>
    <t>724681391</t>
  </si>
  <si>
    <t>624376573</t>
  </si>
  <si>
    <t>620054056</t>
  </si>
  <si>
    <t>524863449</t>
  </si>
  <si>
    <t>742045105</t>
  </si>
  <si>
    <t>823713442</t>
  </si>
  <si>
    <t>821753707</t>
  </si>
  <si>
    <t>225178042</t>
  </si>
  <si>
    <t>225150964</t>
  </si>
  <si>
    <t>311036532</t>
  </si>
  <si>
    <t>523976680</t>
  </si>
  <si>
    <t>742084712</t>
  </si>
  <si>
    <t>624883127</t>
  </si>
  <si>
    <t>742043014</t>
  </si>
  <si>
    <t>388460834</t>
  </si>
  <si>
    <t>686041271</t>
  </si>
  <si>
    <t>725011162</t>
  </si>
  <si>
    <t>871550835</t>
  </si>
  <si>
    <t>724753997</t>
  </si>
  <si>
    <t>821448546</t>
  </si>
  <si>
    <t>825186227</t>
  </si>
  <si>
    <t>623552248</t>
  </si>
  <si>
    <t>925169823</t>
  </si>
  <si>
    <t>622562650</t>
  </si>
  <si>
    <t>742043251</t>
  </si>
  <si>
    <t>819155021</t>
  </si>
  <si>
    <t>619948552</t>
  </si>
  <si>
    <t>424470616</t>
  </si>
  <si>
    <t>524087948</t>
  </si>
  <si>
    <t>724065949</t>
  </si>
  <si>
    <t>742040350</t>
  </si>
  <si>
    <t>721992751</t>
  </si>
  <si>
    <t>423894130</t>
  </si>
  <si>
    <t>323986926</t>
  </si>
  <si>
    <t>911338942</t>
  </si>
  <si>
    <t>521360058</t>
  </si>
  <si>
    <t>742048690</t>
  </si>
  <si>
    <t>223480632</t>
  </si>
  <si>
    <t>824656270</t>
  </si>
  <si>
    <t>325171873</t>
  </si>
  <si>
    <t>521364021</t>
  </si>
  <si>
    <t>472312799</t>
  </si>
  <si>
    <t>742043317</t>
  </si>
  <si>
    <t>942084200</t>
  </si>
  <si>
    <t>324485266</t>
  </si>
  <si>
    <t>223767049</t>
  </si>
  <si>
    <t>924967457</t>
  </si>
  <si>
    <t>216552571</t>
  </si>
  <si>
    <t>513136853</t>
  </si>
  <si>
    <t>725180534</t>
  </si>
  <si>
    <t>422652407</t>
  </si>
  <si>
    <t>323635394</t>
  </si>
  <si>
    <t>242039714</t>
  </si>
  <si>
    <t>520181627</t>
  </si>
  <si>
    <t>742043173</t>
  </si>
  <si>
    <t>420924012</t>
  </si>
  <si>
    <t>419802266</t>
  </si>
  <si>
    <t>511414217</t>
  </si>
  <si>
    <t>313366587</t>
  </si>
  <si>
    <t>819409982</t>
  </si>
  <si>
    <t>723377584</t>
  </si>
  <si>
    <t>525162056</t>
  </si>
  <si>
    <t>922350561</t>
  </si>
  <si>
    <t>817756212</t>
  </si>
  <si>
    <t>742043964</t>
  </si>
  <si>
    <t>313296216</t>
  </si>
  <si>
    <t>523012256</t>
  </si>
  <si>
    <t>224177579</t>
  </si>
  <si>
    <t>742044886</t>
  </si>
  <si>
    <t>842101015</t>
  </si>
  <si>
    <t>923972161</t>
  </si>
  <si>
    <t>813583286</t>
  </si>
  <si>
    <t>622741078</t>
  </si>
  <si>
    <t>624888647</t>
  </si>
  <si>
    <t>225160079</t>
  </si>
  <si>
    <t>424849317</t>
  </si>
  <si>
    <t>524429005</t>
  </si>
  <si>
    <t>224293634</t>
  </si>
  <si>
    <t>286935892</t>
  </si>
  <si>
    <t>923651171</t>
  </si>
  <si>
    <t>521369893</t>
  </si>
  <si>
    <t>424307029</t>
  </si>
  <si>
    <t>413080699</t>
  </si>
  <si>
    <t>788125913</t>
  </si>
  <si>
    <t>422760337</t>
  </si>
  <si>
    <t>423212128</t>
  </si>
  <si>
    <t>424666336</t>
  </si>
  <si>
    <t>422619803</t>
  </si>
  <si>
    <t>219529095</t>
  </si>
  <si>
    <t>811588472</t>
  </si>
  <si>
    <t>520540416</t>
  </si>
  <si>
    <t>620870008</t>
  </si>
  <si>
    <t>725057328</t>
  </si>
  <si>
    <t>223212620</t>
  </si>
  <si>
    <t>324668368</t>
  </si>
  <si>
    <t>811247935</t>
  </si>
  <si>
    <t>819614568</t>
  </si>
  <si>
    <t>817756216</t>
  </si>
  <si>
    <t>924409164</t>
  </si>
  <si>
    <t>825182787</t>
  </si>
  <si>
    <t>742048701</t>
  </si>
  <si>
    <t>519740768</t>
  </si>
  <si>
    <t>221081428</t>
  </si>
  <si>
    <t>519917461</t>
  </si>
  <si>
    <t>842015805</t>
  </si>
  <si>
    <t>387296780</t>
  </si>
  <si>
    <t>224826026</t>
  </si>
  <si>
    <t>742042399</t>
  </si>
  <si>
    <t>342005077</t>
  </si>
  <si>
    <t>272400522</t>
  </si>
  <si>
    <t>786888394</t>
  </si>
  <si>
    <t>523971588</t>
  </si>
  <si>
    <t>624050548</t>
  </si>
  <si>
    <t>724110066</t>
  </si>
  <si>
    <t>721805663</t>
  </si>
  <si>
    <t>742040851</t>
  </si>
  <si>
    <t>621518451</t>
  </si>
  <si>
    <t>424180549</t>
  </si>
  <si>
    <t>524593458</t>
  </si>
  <si>
    <t>424435129</t>
  </si>
  <si>
    <t>422794229</t>
  </si>
  <si>
    <t>742042108</t>
  </si>
  <si>
    <t>925185861</t>
  </si>
  <si>
    <t>925136681</t>
  </si>
  <si>
    <t>225160474</t>
  </si>
  <si>
    <t>742045167</t>
  </si>
  <si>
    <t>820712928</t>
  </si>
  <si>
    <t>721529239</t>
  </si>
  <si>
    <t>919568600</t>
  </si>
  <si>
    <t>482459060</t>
  </si>
  <si>
    <t>725162340</t>
  </si>
  <si>
    <t>824655068</t>
  </si>
  <si>
    <t>525160666</t>
  </si>
  <si>
    <t>424553488</t>
  </si>
  <si>
    <t>742063594</t>
  </si>
  <si>
    <t>342060671</t>
  </si>
  <si>
    <t>625106152</t>
  </si>
  <si>
    <t>742041518</t>
  </si>
  <si>
    <t>323199190</t>
  </si>
  <si>
    <t>613366495</t>
  </si>
  <si>
    <t>318166714</t>
  </si>
  <si>
    <t>742047028</t>
  </si>
  <si>
    <t>313272769</t>
  </si>
  <si>
    <t>320812313</t>
  </si>
  <si>
    <t>242096929</t>
  </si>
  <si>
    <t>742046569</t>
  </si>
  <si>
    <t>524229740</t>
  </si>
  <si>
    <t>422922446</t>
  </si>
  <si>
    <t>742042180</t>
  </si>
  <si>
    <t>413672169</t>
  </si>
  <si>
    <t>519591991</t>
  </si>
  <si>
    <t>424944472</t>
  </si>
  <si>
    <t>881315637</t>
  </si>
  <si>
    <t>824671851</t>
  </si>
  <si>
    <t>823106225</t>
  </si>
  <si>
    <t>742046141</t>
  </si>
  <si>
    <t>811465564</t>
  </si>
  <si>
    <t>625111572</t>
  </si>
  <si>
    <t>742046478</t>
  </si>
  <si>
    <t>624255342</t>
  </si>
  <si>
    <t>442109073</t>
  </si>
  <si>
    <t>420700644</t>
  </si>
  <si>
    <t>224801915</t>
  </si>
  <si>
    <t>725099448</t>
  </si>
  <si>
    <t>923712750</t>
  </si>
  <si>
    <t>280683027</t>
  </si>
  <si>
    <t>925177130</t>
  </si>
  <si>
    <t>711487585</t>
  </si>
  <si>
    <t>220587949</t>
  </si>
  <si>
    <t>742043583</t>
  </si>
  <si>
    <t>624791661</t>
  </si>
  <si>
    <t>822098790</t>
  </si>
  <si>
    <t>842032639</t>
  </si>
  <si>
    <t>524799864</t>
  </si>
  <si>
    <t>742048694</t>
  </si>
  <si>
    <t>588491549</t>
  </si>
  <si>
    <t>524618994</t>
  </si>
  <si>
    <t>742041106</t>
  </si>
  <si>
    <t>725140292</t>
  </si>
  <si>
    <t>525166432</t>
  </si>
  <si>
    <t>742049258</t>
  </si>
  <si>
    <t>923763295</t>
  </si>
  <si>
    <t>624686278</t>
  </si>
  <si>
    <t>613174646</t>
  </si>
  <si>
    <t>725036501</t>
  </si>
  <si>
    <t>623876979</t>
  </si>
  <si>
    <t>671817346</t>
  </si>
  <si>
    <t>520494413</t>
  </si>
  <si>
    <t>324307416</t>
  </si>
  <si>
    <t>922664175</t>
  </si>
  <si>
    <t>581476202</t>
  </si>
  <si>
    <t>442097633</t>
  </si>
  <si>
    <t>613509866</t>
  </si>
  <si>
    <t>871552988</t>
  </si>
  <si>
    <t>320078568</t>
  </si>
  <si>
    <t>342061931</t>
  </si>
  <si>
    <t>824344173</t>
  </si>
  <si>
    <t>742040290</t>
  </si>
  <si>
    <t>324004869</t>
  </si>
  <si>
    <t>720488737</t>
  </si>
  <si>
    <t>524124111</t>
  </si>
  <si>
    <t>773218204</t>
  </si>
  <si>
    <t>225167825</t>
  </si>
  <si>
    <t>313566001</t>
  </si>
  <si>
    <t>311647469</t>
  </si>
  <si>
    <t>742048503</t>
  </si>
  <si>
    <t>224727174</t>
  </si>
  <si>
    <t>742006092</t>
  </si>
  <si>
    <t>921871584</t>
  </si>
  <si>
    <t>321565580</t>
  </si>
  <si>
    <t>222423673</t>
  </si>
  <si>
    <t>521728263</t>
  </si>
  <si>
    <t>920503554</t>
  </si>
  <si>
    <t>813583376</t>
  </si>
  <si>
    <t>742049248</t>
  </si>
  <si>
    <t>625029460</t>
  </si>
  <si>
    <t>225163107</t>
  </si>
  <si>
    <t>719604774</t>
  </si>
  <si>
    <t>588576958</t>
  </si>
  <si>
    <t>324377875</t>
  </si>
  <si>
    <t>625050708</t>
  </si>
  <si>
    <t>522808864</t>
  </si>
  <si>
    <t>513554650</t>
  </si>
  <si>
    <t>425167603</t>
  </si>
  <si>
    <t>413329933</t>
  </si>
  <si>
    <t>223917231</t>
  </si>
  <si>
    <t>613272143</t>
  </si>
  <si>
    <t>923821532</t>
  </si>
  <si>
    <t>569901876</t>
  </si>
  <si>
    <t>842013769</t>
  </si>
  <si>
    <t>942083091</t>
  </si>
  <si>
    <t>621890710</t>
  </si>
  <si>
    <t>611250843</t>
  </si>
  <si>
    <t>921591978</t>
  </si>
  <si>
    <t>742041811</t>
  </si>
  <si>
    <t>313465862</t>
  </si>
  <si>
    <t>225169307</t>
  </si>
  <si>
    <t>921481817</t>
  </si>
  <si>
    <t>723072146</t>
  </si>
  <si>
    <t>982534705</t>
  </si>
  <si>
    <t>742049601</t>
  </si>
  <si>
    <t>924666324</t>
  </si>
  <si>
    <t>424370514</t>
  </si>
  <si>
    <t>424001628</t>
  </si>
  <si>
    <t>787058137</t>
  </si>
  <si>
    <t>742045151</t>
  </si>
  <si>
    <t>622084275</t>
  </si>
  <si>
    <t>523081533</t>
  </si>
  <si>
    <t>923611062</t>
  </si>
  <si>
    <t>920526072</t>
  </si>
  <si>
    <t>823260617</t>
  </si>
  <si>
    <t>725008776</t>
  </si>
  <si>
    <t>222316736</t>
  </si>
  <si>
    <t>721641420</t>
  </si>
  <si>
    <t>424928877</t>
  </si>
  <si>
    <t>842101020</t>
  </si>
  <si>
    <t>742046853</t>
  </si>
  <si>
    <t>742047195</t>
  </si>
  <si>
    <t>213331036</t>
  </si>
  <si>
    <t>921669973</t>
  </si>
  <si>
    <t>220611570</t>
  </si>
  <si>
    <t>621056664</t>
  </si>
  <si>
    <t>419972740</t>
  </si>
  <si>
    <t>322416872</t>
  </si>
  <si>
    <t>421436903</t>
  </si>
  <si>
    <t>820190765</t>
  </si>
  <si>
    <t>387061676</t>
  </si>
  <si>
    <t>742041033</t>
  </si>
  <si>
    <t>820058782</t>
  </si>
  <si>
    <t>322242121</t>
  </si>
  <si>
    <t>524210165</t>
  </si>
  <si>
    <t>623004272</t>
  </si>
  <si>
    <t>912261780</t>
  </si>
  <si>
    <t>742047062</t>
  </si>
  <si>
    <t>224673377</t>
  </si>
  <si>
    <t>442012319</t>
  </si>
  <si>
    <t>513773280</t>
  </si>
  <si>
    <t>525157226</t>
  </si>
  <si>
    <t>881921011</t>
  </si>
  <si>
    <t>571601374</t>
  </si>
  <si>
    <t>423119970</t>
  </si>
  <si>
    <t>823080040</t>
  </si>
  <si>
    <t>721217985</t>
  </si>
  <si>
    <t>742041600</t>
  </si>
  <si>
    <t>819469374</t>
  </si>
  <si>
    <t>423329955</t>
  </si>
  <si>
    <t>213488989</t>
  </si>
  <si>
    <t>521759033</t>
  </si>
  <si>
    <t>742041446</t>
  </si>
  <si>
    <t>919357219</t>
  </si>
  <si>
    <t>520856062</t>
  </si>
  <si>
    <t>724031873</t>
  </si>
  <si>
    <t>925039538</t>
  </si>
  <si>
    <t>811023975</t>
  </si>
  <si>
    <t>521253842</t>
  </si>
  <si>
    <t>825111707</t>
  </si>
  <si>
    <t>342119871</t>
  </si>
  <si>
    <t>742046799</t>
  </si>
  <si>
    <t>723535102</t>
  </si>
  <si>
    <t>319606347</t>
  </si>
  <si>
    <t>920617430</t>
  </si>
  <si>
    <t>620018029</t>
  </si>
  <si>
    <t>225182376</t>
  </si>
  <si>
    <t>524487828</t>
  </si>
  <si>
    <t>213502640</t>
  </si>
  <si>
    <t>824661040</t>
  </si>
  <si>
    <t>742069867</t>
  </si>
  <si>
    <t>811054803</t>
  </si>
  <si>
    <t>321825229</t>
  </si>
  <si>
    <t>742040855</t>
  </si>
  <si>
    <t>223862266</t>
  </si>
  <si>
    <t>223365552</t>
  </si>
  <si>
    <t>742018886</t>
  </si>
  <si>
    <t>722041854</t>
  </si>
  <si>
    <t>311342960</t>
  </si>
  <si>
    <t>220282004</t>
  </si>
  <si>
    <t>742044149</t>
  </si>
  <si>
    <t>823054456</t>
  </si>
  <si>
    <t>521734342</t>
  </si>
  <si>
    <t>424053778</t>
  </si>
  <si>
    <t>442075072</t>
  </si>
  <si>
    <t>425023081</t>
  </si>
  <si>
    <t>213502083</t>
  </si>
  <si>
    <t>621581359</t>
  </si>
  <si>
    <t>724760014</t>
  </si>
  <si>
    <t>220161484</t>
  </si>
  <si>
    <t>521102632</t>
  </si>
  <si>
    <t>224666252</t>
  </si>
  <si>
    <t>817757922</t>
  </si>
  <si>
    <t>524686910</t>
  </si>
  <si>
    <t>924685854</t>
  </si>
  <si>
    <t>223637334</t>
  </si>
  <si>
    <t>325163518</t>
  </si>
  <si>
    <t>524303494</t>
  </si>
  <si>
    <t>424092291</t>
  </si>
  <si>
    <t>525019257</t>
  </si>
  <si>
    <t>619605534</t>
  </si>
  <si>
    <t>742045969</t>
  </si>
  <si>
    <t>923100859</t>
  </si>
  <si>
    <t>225141216</t>
  </si>
  <si>
    <t>821943881</t>
  </si>
  <si>
    <t>624288303</t>
  </si>
  <si>
    <t>423651400</t>
  </si>
  <si>
    <t>542086141</t>
  </si>
  <si>
    <t>418980892</t>
  </si>
  <si>
    <t>624017557</t>
  </si>
  <si>
    <t>742041609</t>
  </si>
  <si>
    <t>921104109</t>
  </si>
  <si>
    <t>622465178</t>
  </si>
  <si>
    <t>824661185</t>
  </si>
  <si>
    <t>842101619</t>
  </si>
  <si>
    <t>211492277</t>
  </si>
  <si>
    <t>925175213</t>
  </si>
  <si>
    <t>871555168</t>
  </si>
  <si>
    <t>742045297</t>
  </si>
  <si>
    <t>786581427</t>
  </si>
  <si>
    <t>723345485</t>
  </si>
  <si>
    <t>623980899</t>
  </si>
  <si>
    <t>625176273</t>
  </si>
  <si>
    <t>820578109</t>
  </si>
  <si>
    <t>920966157</t>
  </si>
  <si>
    <t>213721153</t>
  </si>
  <si>
    <t>470820385</t>
  </si>
  <si>
    <t>613724960</t>
  </si>
  <si>
    <t>620019935</t>
  </si>
  <si>
    <t>922700450</t>
  </si>
  <si>
    <t>742048861</t>
  </si>
  <si>
    <t>223996592</t>
  </si>
  <si>
    <t>923590308</t>
  </si>
  <si>
    <t>742048390</t>
  </si>
  <si>
    <t>742043499</t>
  </si>
  <si>
    <t>613408825</t>
  </si>
  <si>
    <t>224452509</t>
  </si>
  <si>
    <t>225167661</t>
  </si>
  <si>
    <t>622891380</t>
  </si>
  <si>
    <t>342105358</t>
  </si>
  <si>
    <t>942004403</t>
  </si>
  <si>
    <t>817755527</t>
  </si>
  <si>
    <t>913128409</t>
  </si>
  <si>
    <t>511034075</t>
  </si>
  <si>
    <t>624669719</t>
  </si>
  <si>
    <t>272403275</t>
  </si>
  <si>
    <t>842071026</t>
  </si>
  <si>
    <t>924744145</t>
  </si>
  <si>
    <t>724728330</t>
  </si>
  <si>
    <t>523448802</t>
  </si>
  <si>
    <t>623086993</t>
  </si>
  <si>
    <t>742041597</t>
  </si>
  <si>
    <t>823850347</t>
  </si>
  <si>
    <t>281749668</t>
  </si>
  <si>
    <t>424800004</t>
  </si>
  <si>
    <t>824457138</t>
  </si>
  <si>
    <t>272404570</t>
  </si>
  <si>
    <t>322646294</t>
  </si>
  <si>
    <t>525169710</t>
  </si>
  <si>
    <t>571817775</t>
  </si>
  <si>
    <t>820088368</t>
  </si>
  <si>
    <t>817756347</t>
  </si>
  <si>
    <t>925164833</t>
  </si>
  <si>
    <t>883122231</t>
  </si>
  <si>
    <t>742042216</t>
  </si>
  <si>
    <t>924223722</t>
  </si>
  <si>
    <t>820828412</t>
  </si>
  <si>
    <t>942081428</t>
  </si>
  <si>
    <t>223870163</t>
  </si>
  <si>
    <t>421651316</t>
  </si>
  <si>
    <t>642019563</t>
  </si>
  <si>
    <t>924347495</t>
  </si>
  <si>
    <t>922029487</t>
  </si>
  <si>
    <t>424228941</t>
  </si>
  <si>
    <t>524542800</t>
  </si>
  <si>
    <t>720178790</t>
  </si>
  <si>
    <t>920129037</t>
  </si>
  <si>
    <t>519846933</t>
  </si>
  <si>
    <t>742046672</t>
  </si>
  <si>
    <t>224236084</t>
  </si>
  <si>
    <t>423073733</t>
  </si>
  <si>
    <t>742041141</t>
  </si>
  <si>
    <t>524328559</t>
  </si>
  <si>
    <t>325121887</t>
  </si>
  <si>
    <t>222099418</t>
  </si>
  <si>
    <t>823711355</t>
  </si>
  <si>
    <t>725159507</t>
  </si>
  <si>
    <t>824478862</t>
  </si>
  <si>
    <t>842012597</t>
  </si>
  <si>
    <t>823528779</t>
  </si>
  <si>
    <t>713431763</t>
  </si>
  <si>
    <t>742049305</t>
  </si>
  <si>
    <t>625164832</t>
  </si>
  <si>
    <t>824380787</t>
  </si>
  <si>
    <t>821477481</t>
  </si>
  <si>
    <t>624725826</t>
  </si>
  <si>
    <t>225093429</t>
  </si>
  <si>
    <t>742006263</t>
  </si>
  <si>
    <t>713368390</t>
  </si>
  <si>
    <t>213716643</t>
  </si>
  <si>
    <t>423975236</t>
  </si>
  <si>
    <t>271817592</t>
  </si>
  <si>
    <t>821538349</t>
  </si>
  <si>
    <t>313585434</t>
  </si>
  <si>
    <t>921896986</t>
  </si>
  <si>
    <t>742041633</t>
  </si>
  <si>
    <t>871555445</t>
  </si>
  <si>
    <t>842012898</t>
  </si>
  <si>
    <t>812245083</t>
  </si>
  <si>
    <t>742047021</t>
  </si>
  <si>
    <t>272405945</t>
  </si>
  <si>
    <t>871811830</t>
  </si>
  <si>
    <t>742040579</t>
  </si>
  <si>
    <t>624800075</t>
  </si>
  <si>
    <t>742040066</t>
  </si>
  <si>
    <t>742040068</t>
  </si>
  <si>
    <t>623003622</t>
  </si>
  <si>
    <t>213300175</t>
  </si>
  <si>
    <t>742048989</t>
  </si>
  <si>
    <t>724623341</t>
  </si>
  <si>
    <t>711380343</t>
  </si>
  <si>
    <t>224741231</t>
  </si>
  <si>
    <t>621539831</t>
  </si>
  <si>
    <t>625168853</t>
  </si>
  <si>
    <t>913253902</t>
  </si>
  <si>
    <t>823780347</t>
  </si>
  <si>
    <t>421548514</t>
  </si>
  <si>
    <t>642005074</t>
  </si>
  <si>
    <t>588030984</t>
  </si>
  <si>
    <t>822026403</t>
  </si>
  <si>
    <t>411368922</t>
  </si>
  <si>
    <t>922555430</t>
  </si>
  <si>
    <t>920128045</t>
  </si>
  <si>
    <t>313723992</t>
  </si>
  <si>
    <t>619723335</t>
  </si>
  <si>
    <t>825011179</t>
  </si>
  <si>
    <t>920737238</t>
  </si>
  <si>
    <t>742045203</t>
  </si>
  <si>
    <t>725131335</t>
  </si>
  <si>
    <t>881885464</t>
  </si>
  <si>
    <t>521368282</t>
  </si>
  <si>
    <t>520562583</t>
  </si>
  <si>
    <t>418224990</t>
  </si>
  <si>
    <t>913659195</t>
  </si>
  <si>
    <t>925182095</t>
  </si>
  <si>
    <t>742044164</t>
  </si>
  <si>
    <t>324306698</t>
  </si>
  <si>
    <t>524771488</t>
  </si>
  <si>
    <t>422865766</t>
  </si>
  <si>
    <t>542101888</t>
  </si>
  <si>
    <t>720193008</t>
  </si>
  <si>
    <t>525009935</t>
  </si>
  <si>
    <t>642097029</t>
  </si>
  <si>
    <t>824825120</t>
  </si>
  <si>
    <t>920514399</t>
  </si>
  <si>
    <t>725172782</t>
  </si>
  <si>
    <t>520018931</t>
  </si>
  <si>
    <t>424349244</t>
  </si>
  <si>
    <t>711335397</t>
  </si>
  <si>
    <t>222699982</t>
  </si>
  <si>
    <t>922326249</t>
  </si>
  <si>
    <t>742049519</t>
  </si>
  <si>
    <t>742065864</t>
  </si>
  <si>
    <t>842008991</t>
  </si>
  <si>
    <t>642042469</t>
  </si>
  <si>
    <t>323644113</t>
  </si>
  <si>
    <t>225178209</t>
  </si>
  <si>
    <t>813120958</t>
  </si>
  <si>
    <t>871551252</t>
  </si>
  <si>
    <t>622279605</t>
  </si>
  <si>
    <t>581272720</t>
  </si>
  <si>
    <t>419371596</t>
  </si>
  <si>
    <t>524698076</t>
  </si>
  <si>
    <t>813153752</t>
  </si>
  <si>
    <t>742042017</t>
  </si>
  <si>
    <t>725146511</t>
  </si>
  <si>
    <t>225166807</t>
  </si>
  <si>
    <t>423590561</t>
  </si>
  <si>
    <t>523084535</t>
  </si>
  <si>
    <t>620490105</t>
  </si>
  <si>
    <t>524790042</t>
  </si>
  <si>
    <t>525171158</t>
  </si>
  <si>
    <t>313090471</t>
  </si>
  <si>
    <t>413503016</t>
  </si>
  <si>
    <t>424475811</t>
  </si>
  <si>
    <t>625160621</t>
  </si>
  <si>
    <t>225167058</t>
  </si>
  <si>
    <t>425166886</t>
  </si>
  <si>
    <t>383136218</t>
  </si>
  <si>
    <t>742047456</t>
  </si>
  <si>
    <t>482495468</t>
  </si>
  <si>
    <t>323451990</t>
  </si>
  <si>
    <t>271812088</t>
  </si>
  <si>
    <t>223309419</t>
  </si>
  <si>
    <t>424885046</t>
  </si>
  <si>
    <t>521272748</t>
  </si>
  <si>
    <t>823849919</t>
  </si>
  <si>
    <t>924976871</t>
  </si>
  <si>
    <t>721369641</t>
  </si>
  <si>
    <t>516024814</t>
  </si>
  <si>
    <t>920347121</t>
  </si>
  <si>
    <t>313357283</t>
  </si>
  <si>
    <t>942013285</t>
  </si>
  <si>
    <t>742042425</t>
  </si>
  <si>
    <t>742042111</t>
  </si>
  <si>
    <t>742040981</t>
  </si>
  <si>
    <t>524219399</t>
  </si>
  <si>
    <t>742041671</t>
  </si>
  <si>
    <t>820437836</t>
  </si>
  <si>
    <t>520872022</t>
  </si>
  <si>
    <t>925153175</t>
  </si>
  <si>
    <t>824740954</t>
  </si>
  <si>
    <t>221602511</t>
  </si>
  <si>
    <t>823781091</t>
  </si>
  <si>
    <t>920305051</t>
  </si>
  <si>
    <t>486421914</t>
  </si>
  <si>
    <t>442092949</t>
  </si>
  <si>
    <t>682362974</t>
  </si>
  <si>
    <t>219554328</t>
  </si>
  <si>
    <t>525160469</t>
  </si>
  <si>
    <t>419879625</t>
  </si>
  <si>
    <t>824978833</t>
  </si>
  <si>
    <t>742042900</t>
  </si>
  <si>
    <t>725155163</t>
  </si>
  <si>
    <t>824064273</t>
  </si>
  <si>
    <t>824841086</t>
  </si>
  <si>
    <t>824528705</t>
  </si>
  <si>
    <t>421258367</t>
  </si>
  <si>
    <t>325009780</t>
  </si>
  <si>
    <t>821571326</t>
  </si>
  <si>
    <t>488332169</t>
  </si>
  <si>
    <t>781887149</t>
  </si>
  <si>
    <t>822068753</t>
  </si>
  <si>
    <t>671815754</t>
  </si>
  <si>
    <t>342067556</t>
  </si>
  <si>
    <t>421892568</t>
  </si>
  <si>
    <t>923272946</t>
  </si>
  <si>
    <t>742040529</t>
  </si>
  <si>
    <t>323034927</t>
  </si>
  <si>
    <t>742048530</t>
  </si>
  <si>
    <t>742048549</t>
  </si>
  <si>
    <t>523171688</t>
  </si>
  <si>
    <t>711695959</t>
  </si>
  <si>
    <t>320061863</t>
  </si>
  <si>
    <t>825185804</t>
  </si>
  <si>
    <t>719605121</t>
  </si>
  <si>
    <t>924831714</t>
  </si>
  <si>
    <t>322660840</t>
  </si>
  <si>
    <t>742041935</t>
  </si>
  <si>
    <t>520421634</t>
  </si>
  <si>
    <t>217104403</t>
  </si>
  <si>
    <t>625164023</t>
  </si>
  <si>
    <t>624653418</t>
  </si>
  <si>
    <t>224237638</t>
  </si>
  <si>
    <t>323864778</t>
  </si>
  <si>
    <t>742067888</t>
  </si>
  <si>
    <t>421346195</t>
  </si>
  <si>
    <t>742048250</t>
  </si>
  <si>
    <t>819418083</t>
  </si>
  <si>
    <t>325160798</t>
  </si>
  <si>
    <t>319826791</t>
  </si>
  <si>
    <t>523019937</t>
  </si>
  <si>
    <t>420055013</t>
  </si>
  <si>
    <t>871679030</t>
  </si>
  <si>
    <t>319767503</t>
  </si>
  <si>
    <t>225184757</t>
  </si>
  <si>
    <t>824618830</t>
  </si>
  <si>
    <t>225082100</t>
  </si>
  <si>
    <t>423487840</t>
  </si>
  <si>
    <t>742048935</t>
  </si>
  <si>
    <t>620763133</t>
  </si>
  <si>
    <t>723899437</t>
  </si>
  <si>
    <t>923651236</t>
  </si>
  <si>
    <t>624850108</t>
  </si>
  <si>
    <t>524633393</t>
  </si>
  <si>
    <t>521311617</t>
  </si>
  <si>
    <t>920175208</t>
  </si>
  <si>
    <t>321678923</t>
  </si>
  <si>
    <t>419549043</t>
  </si>
  <si>
    <t>624191595</t>
  </si>
  <si>
    <t>921832722</t>
  </si>
  <si>
    <t>323147355</t>
  </si>
  <si>
    <t>380361411</t>
  </si>
  <si>
    <t>817753729</t>
  </si>
  <si>
    <t>608061222</t>
  </si>
  <si>
    <t>421415033</t>
  </si>
  <si>
    <t>421041114</t>
  </si>
  <si>
    <t>323628972</t>
  </si>
  <si>
    <t>581419913</t>
  </si>
  <si>
    <t>720079936</t>
  </si>
  <si>
    <t>613215478</t>
  </si>
  <si>
    <t>725146976</t>
  </si>
  <si>
    <t>420538503</t>
  </si>
  <si>
    <t>824667921</t>
  </si>
  <si>
    <t>819886741</t>
  </si>
  <si>
    <t>742046380</t>
  </si>
  <si>
    <t>542044083</t>
  </si>
  <si>
    <t>813382802</t>
  </si>
  <si>
    <t>413261106</t>
  </si>
  <si>
    <t>719919113</t>
  </si>
  <si>
    <t>742040818</t>
  </si>
  <si>
    <t>423391378</t>
  </si>
  <si>
    <t>742040388</t>
  </si>
  <si>
    <t>725178007</t>
  </si>
  <si>
    <t>742004605</t>
  </si>
  <si>
    <t>342116524</t>
  </si>
  <si>
    <t>620963592</t>
  </si>
  <si>
    <t>625188847</t>
  </si>
  <si>
    <t>221958371</t>
  </si>
  <si>
    <t>422742328</t>
  </si>
  <si>
    <t>523065868</t>
  </si>
  <si>
    <t>225168015</t>
  </si>
  <si>
    <t>573239432</t>
  </si>
  <si>
    <t>724257376</t>
  </si>
  <si>
    <t>220443249</t>
  </si>
  <si>
    <t>842106215</t>
  </si>
  <si>
    <t>742016185</t>
  </si>
  <si>
    <t>322227047</t>
  </si>
  <si>
    <t>624212632</t>
  </si>
  <si>
    <t>225150798</t>
  </si>
  <si>
    <t>825160431</t>
  </si>
  <si>
    <t>742040510</t>
  </si>
  <si>
    <t>323417702</t>
  </si>
  <si>
    <t>721265437</t>
  </si>
  <si>
    <t>419632669</t>
  </si>
  <si>
    <t>671384184</t>
  </si>
  <si>
    <t>671816050</t>
  </si>
  <si>
    <t>920590024</t>
  </si>
  <si>
    <t>222519281</t>
  </si>
  <si>
    <t>642013173</t>
  </si>
  <si>
    <t>911214734</t>
  </si>
  <si>
    <t>486045433</t>
  </si>
  <si>
    <t>224193714</t>
  </si>
  <si>
    <t>620037187</t>
  </si>
  <si>
    <t>742064702</t>
  </si>
  <si>
    <t>624802027</t>
  </si>
  <si>
    <t>622465047</t>
  </si>
  <si>
    <t>913119837</t>
  </si>
  <si>
    <t>322932600</t>
  </si>
  <si>
    <t>842033388</t>
  </si>
  <si>
    <t>603028014</t>
  </si>
  <si>
    <t>742044802</t>
  </si>
  <si>
    <t>325168282</t>
  </si>
  <si>
    <t>619354558</t>
  </si>
  <si>
    <t>624980480</t>
  </si>
  <si>
    <t>823714073</t>
  </si>
  <si>
    <t>442102133</t>
  </si>
  <si>
    <t>312282872</t>
  </si>
  <si>
    <t>624282563</t>
  </si>
  <si>
    <t>521565542</t>
  </si>
  <si>
    <t>320655975</t>
  </si>
  <si>
    <t>942014209</t>
  </si>
  <si>
    <t>525167969</t>
  </si>
  <si>
    <t>342062776</t>
  </si>
  <si>
    <t>519606129</t>
  </si>
  <si>
    <t>324988694</t>
  </si>
  <si>
    <t>742047887</t>
  </si>
  <si>
    <t>513398801</t>
  </si>
  <si>
    <t>721810624</t>
  </si>
  <si>
    <t>523905754</t>
  </si>
  <si>
    <t>619528119</t>
  </si>
  <si>
    <t>613388261</t>
  </si>
  <si>
    <t>742045937</t>
  </si>
  <si>
    <t>313760435</t>
  </si>
  <si>
    <t>622808175</t>
  </si>
  <si>
    <t>921117363</t>
  </si>
  <si>
    <t>623675840</t>
  </si>
  <si>
    <t>918828815</t>
  </si>
  <si>
    <t>724333162</t>
  </si>
  <si>
    <t>742041866</t>
  </si>
  <si>
    <t>824708227</t>
  </si>
  <si>
    <t>842000296</t>
  </si>
  <si>
    <t>925166293</t>
  </si>
  <si>
    <t>925172175</t>
  </si>
  <si>
    <t>320409200</t>
  </si>
  <si>
    <t>925180184</t>
  </si>
  <si>
    <t>242005462</t>
  </si>
  <si>
    <t>425178714</t>
  </si>
  <si>
    <t>925165870</t>
  </si>
  <si>
    <t>625025037</t>
  </si>
  <si>
    <t>821231950</t>
  </si>
  <si>
    <t>713749907</t>
  </si>
  <si>
    <t>742066157</t>
  </si>
  <si>
    <t>825175308</t>
  </si>
  <si>
    <t>613270017</t>
  </si>
  <si>
    <t>742048934</t>
  </si>
  <si>
    <t>824457241</t>
  </si>
  <si>
    <t>522574258</t>
  </si>
  <si>
    <t>625160764</t>
  </si>
  <si>
    <t>219421801</t>
  </si>
  <si>
    <t>742045064</t>
  </si>
  <si>
    <t>420467724</t>
  </si>
  <si>
    <t>887326750</t>
  </si>
  <si>
    <t>925165466</t>
  </si>
  <si>
    <t>423752943</t>
  </si>
  <si>
    <t>742047777</t>
  </si>
  <si>
    <t>771965836</t>
  </si>
  <si>
    <t>871558304</t>
  </si>
  <si>
    <t>542103994</t>
  </si>
  <si>
    <t>542100254</t>
  </si>
  <si>
    <t>619945895</t>
  </si>
  <si>
    <t>620829701</t>
  </si>
  <si>
    <t>881454089</t>
  </si>
  <si>
    <t>611461740</t>
  </si>
  <si>
    <t>721079803</t>
  </si>
  <si>
    <t>313592199</t>
  </si>
  <si>
    <t>325107978</t>
  </si>
  <si>
    <t>224324603</t>
  </si>
  <si>
    <t>920272971</t>
  </si>
  <si>
    <t>742105980</t>
  </si>
  <si>
    <t>925103119</t>
  </si>
  <si>
    <t>223773998</t>
  </si>
  <si>
    <t>571606496</t>
  </si>
  <si>
    <t>542040348</t>
  </si>
  <si>
    <t>624564571</t>
  </si>
  <si>
    <t>623999408</t>
  </si>
  <si>
    <t>242057234</t>
  </si>
  <si>
    <t>922610450</t>
  </si>
  <si>
    <t>742046336</t>
  </si>
  <si>
    <t>911351940</t>
  </si>
  <si>
    <t>423598280</t>
  </si>
  <si>
    <t>223150567</t>
  </si>
  <si>
    <t>472018111</t>
  </si>
  <si>
    <t>642095160</t>
  </si>
  <si>
    <t>521360780</t>
  </si>
  <si>
    <t>513191149</t>
  </si>
  <si>
    <t>325154348</t>
  </si>
  <si>
    <t>842019233</t>
  </si>
  <si>
    <t>742046195</t>
  </si>
  <si>
    <t>742067736</t>
  </si>
  <si>
    <t>619720590</t>
  </si>
  <si>
    <t>920471479</t>
  </si>
  <si>
    <t>824324692</t>
  </si>
  <si>
    <t>724781034</t>
  </si>
  <si>
    <t>742044965</t>
  </si>
  <si>
    <t>320597525</t>
  </si>
  <si>
    <t>825154924</t>
  </si>
  <si>
    <t>625115921</t>
  </si>
  <si>
    <t>225178830</t>
  </si>
  <si>
    <t>911353972</t>
  </si>
  <si>
    <t>621998392</t>
  </si>
  <si>
    <t>742049247</t>
  </si>
  <si>
    <t>423672546</t>
  </si>
  <si>
    <t>813755699</t>
  </si>
  <si>
    <t>425069354</t>
  </si>
  <si>
    <t>324687010</t>
  </si>
  <si>
    <t>422199606</t>
  </si>
  <si>
    <t>222600489</t>
  </si>
  <si>
    <t>622103430</t>
  </si>
  <si>
    <t>623598736</t>
  </si>
  <si>
    <t>313232199</t>
  </si>
  <si>
    <t>813650687</t>
  </si>
  <si>
    <t>824657830</t>
  </si>
  <si>
    <t>924218585</t>
  </si>
  <si>
    <t>223144715</t>
  </si>
  <si>
    <t>423006571</t>
  </si>
  <si>
    <t>988701691</t>
  </si>
  <si>
    <t>942084897</t>
  </si>
  <si>
    <t>423633800</t>
  </si>
  <si>
    <t>742006723</t>
  </si>
  <si>
    <t>824965610</t>
  </si>
  <si>
    <t>522771793</t>
  </si>
  <si>
    <t>742048298</t>
  </si>
  <si>
    <t>324322037</t>
  </si>
  <si>
    <t>621618229</t>
  </si>
  <si>
    <t>325161853</t>
  </si>
  <si>
    <t>311272925</t>
  </si>
  <si>
    <t>420714209</t>
  </si>
  <si>
    <t>442062515</t>
  </si>
  <si>
    <t>722071077</t>
  </si>
  <si>
    <t>742043827</t>
  </si>
  <si>
    <t>322714884</t>
  </si>
  <si>
    <t>621152741</t>
  </si>
  <si>
    <t>525155278</t>
  </si>
  <si>
    <t>413341322</t>
  </si>
  <si>
    <t>525167210</t>
  </si>
  <si>
    <t>224776048</t>
  </si>
  <si>
    <t>724719607</t>
  </si>
  <si>
    <t>272408721</t>
  </si>
  <si>
    <t>373224652</t>
  </si>
  <si>
    <t>342107076</t>
  </si>
  <si>
    <t>813438583</t>
  </si>
  <si>
    <t>924704627</t>
  </si>
  <si>
    <t>520284073</t>
  </si>
  <si>
    <t>682665180</t>
  </si>
  <si>
    <t>424187469</t>
  </si>
  <si>
    <t>222264769</t>
  </si>
  <si>
    <t>311475883</t>
  </si>
  <si>
    <t>422085813</t>
  </si>
  <si>
    <t>322081224</t>
  </si>
  <si>
    <t>913428464</t>
  </si>
  <si>
    <t>322587851</t>
  </si>
  <si>
    <t>624494800</t>
  </si>
  <si>
    <t>223511541</t>
  </si>
  <si>
    <t>911477864</t>
  </si>
  <si>
    <t>223835812</t>
  </si>
  <si>
    <t>742043784</t>
  </si>
  <si>
    <t>724266265</t>
  </si>
  <si>
    <t>272403488</t>
  </si>
  <si>
    <t>924912708</t>
  </si>
  <si>
    <t>871818361</t>
  </si>
  <si>
    <t>742044220</t>
  </si>
  <si>
    <t>225180702</t>
  </si>
  <si>
    <t>420337885</t>
  </si>
  <si>
    <t>442077852</t>
  </si>
  <si>
    <t>213431699</t>
  </si>
  <si>
    <t>324807764</t>
  </si>
  <si>
    <t>525175387</t>
  </si>
  <si>
    <t>272407786</t>
  </si>
  <si>
    <t>724530263</t>
  </si>
  <si>
    <t>725018387</t>
  </si>
  <si>
    <t>920587021</t>
  </si>
  <si>
    <t>924359277</t>
  </si>
  <si>
    <t>324953799</t>
  </si>
  <si>
    <t>742063276</t>
  </si>
  <si>
    <t>721563496</t>
  </si>
  <si>
    <t>923593330</t>
  </si>
  <si>
    <t>323080084</t>
  </si>
  <si>
    <t>720014437</t>
  </si>
  <si>
    <t>623747931</t>
  </si>
  <si>
    <t>424852768</t>
  </si>
  <si>
    <t>324177792</t>
  </si>
  <si>
    <t>313722075</t>
  </si>
  <si>
    <t>321223790</t>
  </si>
  <si>
    <t>582658128</t>
  </si>
  <si>
    <t>288835679</t>
  </si>
  <si>
    <t>742042012</t>
  </si>
  <si>
    <t>911196494</t>
  </si>
  <si>
    <t>711048084</t>
  </si>
  <si>
    <t>324731509</t>
  </si>
  <si>
    <t>442013805</t>
  </si>
  <si>
    <t>922433970</t>
  </si>
  <si>
    <t>424980771</t>
  </si>
  <si>
    <t>823787566</t>
  </si>
  <si>
    <t>224828535</t>
  </si>
  <si>
    <t>718559401</t>
  </si>
  <si>
    <t>742048618</t>
  </si>
  <si>
    <t>871814654</t>
  </si>
  <si>
    <t>325180407</t>
  </si>
  <si>
    <t>624882996</t>
  </si>
  <si>
    <t>571812580</t>
  </si>
  <si>
    <t>742000501</t>
  </si>
  <si>
    <t>442103669</t>
  </si>
  <si>
    <t>823780110</t>
  </si>
  <si>
    <t>342102985</t>
  </si>
  <si>
    <t>924692867</t>
  </si>
  <si>
    <t>419782243</t>
  </si>
  <si>
    <t>820322317</t>
  </si>
  <si>
    <t>817753256</t>
  </si>
  <si>
    <t>224321299</t>
  </si>
  <si>
    <t>517227217</t>
  </si>
  <si>
    <t>923060979</t>
  </si>
  <si>
    <t>624046033</t>
  </si>
  <si>
    <t>724659643</t>
  </si>
  <si>
    <t>522385642</t>
  </si>
  <si>
    <t>523675127</t>
  </si>
  <si>
    <t>717632368</t>
  </si>
  <si>
    <t>224411425</t>
  </si>
  <si>
    <t>725160266</t>
  </si>
  <si>
    <t>924229387</t>
  </si>
  <si>
    <t>722413966</t>
  </si>
  <si>
    <t>421522632</t>
  </si>
  <si>
    <t>724976699</t>
  </si>
  <si>
    <t>742043728</t>
  </si>
  <si>
    <t>313083649</t>
  </si>
  <si>
    <t>524475851</t>
  </si>
  <si>
    <t>821221692</t>
  </si>
  <si>
    <t>271819817</t>
  </si>
  <si>
    <t>725045576</t>
  </si>
  <si>
    <t>222654757</t>
  </si>
  <si>
    <t>486041842</t>
  </si>
  <si>
    <t>742045757</t>
  </si>
  <si>
    <t>925164087</t>
  </si>
  <si>
    <t>725015035</t>
  </si>
  <si>
    <t>682284057</t>
  </si>
  <si>
    <t>225189432</t>
  </si>
  <si>
    <t>822564021</t>
  </si>
  <si>
    <t>725161236</t>
  </si>
  <si>
    <t>824177501</t>
  </si>
  <si>
    <t>388575225</t>
  </si>
  <si>
    <t>721385630</t>
  </si>
  <si>
    <t>220168699</t>
  </si>
  <si>
    <t>225160973</t>
  </si>
  <si>
    <t>620740390</t>
  </si>
  <si>
    <t>323052247</t>
  </si>
  <si>
    <t>923576311</t>
  </si>
  <si>
    <t>225167239</t>
  </si>
  <si>
    <t>924272399</t>
  </si>
  <si>
    <t>922997951</t>
  </si>
  <si>
    <t>911244079</t>
  </si>
  <si>
    <t>313230448</t>
  </si>
  <si>
    <t>713476882</t>
  </si>
  <si>
    <t>342065914</t>
  </si>
  <si>
    <t>613780711</t>
  </si>
  <si>
    <t>680688271</t>
  </si>
  <si>
    <t>620195086</t>
  </si>
  <si>
    <t>424107568</t>
  </si>
  <si>
    <t>323928781</t>
  </si>
  <si>
    <t>721199878</t>
  </si>
  <si>
    <t>623374397</t>
  </si>
  <si>
    <t>724877160</t>
  </si>
  <si>
    <t>425130681</t>
  </si>
  <si>
    <t>525101033</t>
  </si>
  <si>
    <t>925024733</t>
  </si>
  <si>
    <t>788773070</t>
  </si>
  <si>
    <t>323417464</t>
  </si>
  <si>
    <t>723847416</t>
  </si>
  <si>
    <t>817754959</t>
  </si>
  <si>
    <t>222608608</t>
  </si>
  <si>
    <t>518246734</t>
  </si>
  <si>
    <t>620609957</t>
  </si>
  <si>
    <t>424394212</t>
  </si>
  <si>
    <t>219998929</t>
  </si>
  <si>
    <t>824546302</t>
  </si>
  <si>
    <t>742048744</t>
  </si>
  <si>
    <t>817752674</t>
  </si>
  <si>
    <t>413127269</t>
  </si>
  <si>
    <t>521365243</t>
  </si>
  <si>
    <t>824340050</t>
  </si>
  <si>
    <t>413545416</t>
  </si>
  <si>
    <t>520612931</t>
  </si>
  <si>
    <t>920965380</t>
  </si>
  <si>
    <t>742048147</t>
  </si>
  <si>
    <t>386702721</t>
  </si>
  <si>
    <t>342066319</t>
  </si>
  <si>
    <t>442002875</t>
  </si>
  <si>
    <t>419854725</t>
  </si>
  <si>
    <t>721819817</t>
  </si>
  <si>
    <t>224388166</t>
  </si>
  <si>
    <t>820284457</t>
  </si>
  <si>
    <t>221488895</t>
  </si>
  <si>
    <t>823762601</t>
  </si>
  <si>
    <t>925162451</t>
  </si>
  <si>
    <t>320541557</t>
  </si>
  <si>
    <t>786099204</t>
  </si>
  <si>
    <t>742045240</t>
  </si>
  <si>
    <t>624711615</t>
  </si>
  <si>
    <t>919790765</t>
  </si>
  <si>
    <t>320285695</t>
  </si>
  <si>
    <t>520189311</t>
  </si>
  <si>
    <t>825115034</t>
  </si>
  <si>
    <t>619621166</t>
  </si>
  <si>
    <t>925169363</t>
  </si>
  <si>
    <t>321135504</t>
  </si>
  <si>
    <t>542100055</t>
  </si>
  <si>
    <t>817155139</t>
  </si>
  <si>
    <t>742041200</t>
  </si>
  <si>
    <t>521362676</t>
  </si>
  <si>
    <t>313537355</t>
  </si>
  <si>
    <t>319940316</t>
  </si>
  <si>
    <t>817757559</t>
  </si>
  <si>
    <t>820639580</t>
  </si>
  <si>
    <t>923055759</t>
  </si>
  <si>
    <t>223678196</t>
  </si>
  <si>
    <t>323827001</t>
  </si>
  <si>
    <t>822813500</t>
  </si>
  <si>
    <t>671817288</t>
  </si>
  <si>
    <t>386706770</t>
  </si>
  <si>
    <t>842003994</t>
  </si>
  <si>
    <t>742060938</t>
  </si>
  <si>
    <t>386704335</t>
  </si>
  <si>
    <t>742041269</t>
  </si>
  <si>
    <t>925078271</t>
  </si>
  <si>
    <t>542047420</t>
  </si>
  <si>
    <t>342069468</t>
  </si>
  <si>
    <t>742041997</t>
  </si>
  <si>
    <t>824609473</t>
  </si>
  <si>
    <t>823782832</t>
  </si>
  <si>
    <t>321109828</t>
  </si>
  <si>
    <t>923091864</t>
  </si>
  <si>
    <t>242003984</t>
  </si>
  <si>
    <t>921767576</t>
  </si>
  <si>
    <t>742041696</t>
  </si>
  <si>
    <t>222689507</t>
  </si>
  <si>
    <t>242029905</t>
  </si>
  <si>
    <t>221856525</t>
  </si>
  <si>
    <t>513671668</t>
  </si>
  <si>
    <t>821764918</t>
  </si>
  <si>
    <t>624205361</t>
  </si>
  <si>
    <t>642041654</t>
  </si>
  <si>
    <t>925105445</t>
  </si>
  <si>
    <t>322763469</t>
  </si>
  <si>
    <t>222991673</t>
  </si>
  <si>
    <t>419782444</t>
  </si>
  <si>
    <t>313678361</t>
  </si>
  <si>
    <t>822445577</t>
  </si>
  <si>
    <t>720362856</t>
  </si>
  <si>
    <t>625169440</t>
  </si>
  <si>
    <t>513312826</t>
  </si>
  <si>
    <t>625163088</t>
  </si>
  <si>
    <t>220169624</t>
  </si>
  <si>
    <t>924385704</t>
  </si>
  <si>
    <t>924063859</t>
  </si>
  <si>
    <t>242078545</t>
  </si>
  <si>
    <t>213511002</t>
  </si>
  <si>
    <t>623048766</t>
  </si>
  <si>
    <t>425174067</t>
  </si>
  <si>
    <t>713614706</t>
  </si>
  <si>
    <t>842035927</t>
  </si>
  <si>
    <t>321176005</t>
  </si>
  <si>
    <t>813404085</t>
  </si>
  <si>
    <t>673084622</t>
  </si>
  <si>
    <t>223003377</t>
  </si>
  <si>
    <t>922063011</t>
  </si>
  <si>
    <t>311486182</t>
  </si>
  <si>
    <t>224533489</t>
  </si>
  <si>
    <t>311175494</t>
  </si>
  <si>
    <t>213428437</t>
  </si>
  <si>
    <t>925161653</t>
  </si>
  <si>
    <t>421417265</t>
  </si>
  <si>
    <t>413577889</t>
  </si>
  <si>
    <t>721211158</t>
  </si>
  <si>
    <t>425162540</t>
  </si>
  <si>
    <t>323412849</t>
  </si>
  <si>
    <t>620903618</t>
  </si>
  <si>
    <t>272400897</t>
  </si>
  <si>
    <t>223630078</t>
  </si>
  <si>
    <t>742040575</t>
  </si>
  <si>
    <t>423167772</t>
  </si>
  <si>
    <t>200195584</t>
  </si>
  <si>
    <t>225059295</t>
  </si>
  <si>
    <t>825182010</t>
  </si>
  <si>
    <t>782438945</t>
  </si>
  <si>
    <t>325174810</t>
  </si>
  <si>
    <t>721125274</t>
  </si>
  <si>
    <t>642076574</t>
  </si>
  <si>
    <t>825169281</t>
  </si>
  <si>
    <t>224832850</t>
  </si>
  <si>
    <t>902453772</t>
  </si>
  <si>
    <t>525163174</t>
  </si>
  <si>
    <t>820765887</t>
  </si>
  <si>
    <t>424416844</t>
  </si>
  <si>
    <t>922123304</t>
  </si>
  <si>
    <t>513370058</t>
  </si>
  <si>
    <t>222671194</t>
  </si>
  <si>
    <t>722722536</t>
  </si>
  <si>
    <t>920159447</t>
  </si>
  <si>
    <t>820485431</t>
  </si>
  <si>
    <t>588020045</t>
  </si>
  <si>
    <t>524100620</t>
  </si>
  <si>
    <t>222769216</t>
  </si>
  <si>
    <t>911349897</t>
  </si>
  <si>
    <t>521366258</t>
  </si>
  <si>
    <t>815552367</t>
  </si>
  <si>
    <t>524689914</t>
  </si>
  <si>
    <t>724493298</t>
  </si>
  <si>
    <t>820367767</t>
  </si>
  <si>
    <t>742044183</t>
  </si>
  <si>
    <t>924781786</t>
  </si>
  <si>
    <t>723414355</t>
  </si>
  <si>
    <t>813148182</t>
  </si>
  <si>
    <t>782173279</t>
  </si>
  <si>
    <t>213508982</t>
  </si>
  <si>
    <t>742044574</t>
  </si>
  <si>
    <t>511170512</t>
  </si>
  <si>
    <t>781729551</t>
  </si>
  <si>
    <t>842001232</t>
  </si>
  <si>
    <t>242107379</t>
  </si>
  <si>
    <t>585006909</t>
  </si>
  <si>
    <t>925162031</t>
  </si>
  <si>
    <t>812469557</t>
  </si>
  <si>
    <t>622384527</t>
  </si>
  <si>
    <t>624270454</t>
  </si>
  <si>
    <t>380630365</t>
  </si>
  <si>
    <t>571603539</t>
  </si>
  <si>
    <t>742042800</t>
  </si>
  <si>
    <t>324999375</t>
  </si>
  <si>
    <t>323796056</t>
  </si>
  <si>
    <t>642103244</t>
  </si>
  <si>
    <t>817750510</t>
  </si>
  <si>
    <t>525166426</t>
  </si>
  <si>
    <t>513732021</t>
  </si>
  <si>
    <t>713166631</t>
  </si>
  <si>
    <t>523533455</t>
  </si>
  <si>
    <t>724455301</t>
  </si>
  <si>
    <t>588284155</t>
  </si>
  <si>
    <t>322875124</t>
  </si>
  <si>
    <t>424829302</t>
  </si>
  <si>
    <t>319431717</t>
  </si>
  <si>
    <t>924651120</t>
  </si>
  <si>
    <t>813678769</t>
  </si>
  <si>
    <t>925162868</t>
  </si>
  <si>
    <t>925161422</t>
  </si>
  <si>
    <t>713603186</t>
  </si>
  <si>
    <t>724428349</t>
  </si>
  <si>
    <t>525161225</t>
  </si>
  <si>
    <t>920612729</t>
  </si>
  <si>
    <t>322524729</t>
  </si>
  <si>
    <t>620080934</t>
  </si>
  <si>
    <t>624855923</t>
  </si>
  <si>
    <t>442042178</t>
  </si>
  <si>
    <t>523257001</t>
  </si>
  <si>
    <t>413452980</t>
  </si>
  <si>
    <t>317805668</t>
  </si>
  <si>
    <t>418227041</t>
  </si>
  <si>
    <t>742044145</t>
  </si>
  <si>
    <t>319573104</t>
  </si>
  <si>
    <t>325089577</t>
  </si>
  <si>
    <t>423838535</t>
  </si>
  <si>
    <t>224944863</t>
  </si>
  <si>
    <t>819391625</t>
  </si>
  <si>
    <t>742044565</t>
  </si>
  <si>
    <t>625129802</t>
  </si>
  <si>
    <t>823082832</t>
  </si>
  <si>
    <t>625174519</t>
  </si>
  <si>
    <t>613169840</t>
  </si>
  <si>
    <t>424874306</t>
  </si>
  <si>
    <t>342068212</t>
  </si>
  <si>
    <t>724543070</t>
  </si>
  <si>
    <t>271819987</t>
  </si>
  <si>
    <t>320312518</t>
  </si>
  <si>
    <t>525132435</t>
  </si>
  <si>
    <t>742049514</t>
  </si>
  <si>
    <t>585644437</t>
  </si>
  <si>
    <t>724018551</t>
  </si>
  <si>
    <t>419462463</t>
  </si>
  <si>
    <t>742040834</t>
  </si>
  <si>
    <t>924719121</t>
  </si>
  <si>
    <t>925185892</t>
  </si>
  <si>
    <t>313280419</t>
  </si>
  <si>
    <t>224452608</t>
  </si>
  <si>
    <t>720058860</t>
  </si>
  <si>
    <t>213402801</t>
  </si>
  <si>
    <t>742047252</t>
  </si>
  <si>
    <t>924975648</t>
  </si>
  <si>
    <t>224538111</t>
  </si>
  <si>
    <t>722963589</t>
  </si>
  <si>
    <t>424581510</t>
  </si>
  <si>
    <t>624436739</t>
  </si>
  <si>
    <t>324412167</t>
  </si>
  <si>
    <t>424764081</t>
  </si>
  <si>
    <t>323682786</t>
  </si>
  <si>
    <t>742113694</t>
  </si>
  <si>
    <t>324957589</t>
  </si>
  <si>
    <t>885199770</t>
  </si>
  <si>
    <t>725186959</t>
  </si>
  <si>
    <t>424408495</t>
  </si>
  <si>
    <t>320396696</t>
  </si>
  <si>
    <t>613540856</t>
  </si>
  <si>
    <t>342063755</t>
  </si>
  <si>
    <t>921298659</t>
  </si>
  <si>
    <t>824710297</t>
  </si>
  <si>
    <t>325114003</t>
  </si>
  <si>
    <t>387468119</t>
  </si>
  <si>
    <t>742048345</t>
  </si>
  <si>
    <t>624571885</t>
  </si>
  <si>
    <t>671815769</t>
  </si>
  <si>
    <t>213222763</t>
  </si>
  <si>
    <t>942094105</t>
  </si>
  <si>
    <t>924393703</t>
  </si>
  <si>
    <t>642109671</t>
  </si>
  <si>
    <t>324426386</t>
  </si>
  <si>
    <t>924042755</t>
  </si>
  <si>
    <t>742047644</t>
  </si>
  <si>
    <t>680387228</t>
  </si>
  <si>
    <t>520404194</t>
  </si>
  <si>
    <t>519648809</t>
  </si>
  <si>
    <t>723093778</t>
  </si>
  <si>
    <t>525160915</t>
  </si>
  <si>
    <t>225167981</t>
  </si>
  <si>
    <t>925162321</t>
  </si>
  <si>
    <t>742042063</t>
  </si>
  <si>
    <t>624857608</t>
  </si>
  <si>
    <t>542075445</t>
  </si>
  <si>
    <t>711186607</t>
  </si>
  <si>
    <t>425098142</t>
  </si>
  <si>
    <t>742042475</t>
  </si>
  <si>
    <t>742109089</t>
  </si>
  <si>
    <t>525161001</t>
  </si>
  <si>
    <t>723447624</t>
  </si>
  <si>
    <t>319562378</t>
  </si>
  <si>
    <t>742069687</t>
  </si>
  <si>
    <t>213275855</t>
  </si>
  <si>
    <t>324673860</t>
  </si>
  <si>
    <t>324604315</t>
  </si>
  <si>
    <t>325072624</t>
  </si>
  <si>
    <t>421514345</t>
  </si>
  <si>
    <t>325174114</t>
  </si>
  <si>
    <t>682398712</t>
  </si>
  <si>
    <t>821807068</t>
  </si>
  <si>
    <t>724371990</t>
  </si>
  <si>
    <t>742041854</t>
  </si>
  <si>
    <t>442108287</t>
  </si>
  <si>
    <t>813518814</t>
  </si>
  <si>
    <t>381750151</t>
  </si>
  <si>
    <t>822526990</t>
  </si>
  <si>
    <t>742044792</t>
  </si>
  <si>
    <t>842094012</t>
  </si>
  <si>
    <t>319605377</t>
  </si>
  <si>
    <t>823783647</t>
  </si>
  <si>
    <t>421224383</t>
  </si>
  <si>
    <t>221732854</t>
  </si>
  <si>
    <t>624862843</t>
  </si>
  <si>
    <t>871814104</t>
  </si>
  <si>
    <t>813234695</t>
  </si>
  <si>
    <t>742061834</t>
  </si>
  <si>
    <t>424850548</t>
  </si>
  <si>
    <t>742063147</t>
  </si>
  <si>
    <t>742064859</t>
  </si>
  <si>
    <t>313590519</t>
  </si>
  <si>
    <t>725162273</t>
  </si>
  <si>
    <t>823716543</t>
  </si>
  <si>
    <t>820235342</t>
  </si>
  <si>
    <t>524476675</t>
  </si>
  <si>
    <t>613771242</t>
  </si>
  <si>
    <t>825169813</t>
  </si>
  <si>
    <t>525168452</t>
  </si>
  <si>
    <t>621897418</t>
  </si>
  <si>
    <t>625107889</t>
  </si>
  <si>
    <t>222069700</t>
  </si>
  <si>
    <t>320560312</t>
  </si>
  <si>
    <t>742049122</t>
  </si>
  <si>
    <t>520724064</t>
  </si>
  <si>
    <t>625162010</t>
  </si>
  <si>
    <t>725189782</t>
  </si>
  <si>
    <t>711185959</t>
  </si>
  <si>
    <t>521367692</t>
  </si>
  <si>
    <t>425025372</t>
  </si>
  <si>
    <t>224641819</t>
  </si>
  <si>
    <t>924509735</t>
  </si>
  <si>
    <t>713750332</t>
  </si>
  <si>
    <t>325164503</t>
  </si>
  <si>
    <t>520738777</t>
  </si>
  <si>
    <t>911349684</t>
  </si>
  <si>
    <t>925100463</t>
  </si>
  <si>
    <t>924463123</t>
  </si>
  <si>
    <t>742040481</t>
  </si>
  <si>
    <t>324694710</t>
  </si>
  <si>
    <t>511311113</t>
  </si>
  <si>
    <t>671380577</t>
  </si>
  <si>
    <t>419825423</t>
  </si>
  <si>
    <t>819904585</t>
  </si>
  <si>
    <t>524163164</t>
  </si>
  <si>
    <t>324650596</t>
  </si>
  <si>
    <t>723171341</t>
  </si>
  <si>
    <t>742068011</t>
  </si>
  <si>
    <t>823754482</t>
  </si>
  <si>
    <t>721501033</t>
  </si>
  <si>
    <t>322582355</t>
  </si>
  <si>
    <t>313221272</t>
  </si>
  <si>
    <t>224426340</t>
  </si>
  <si>
    <t>524893313</t>
  </si>
  <si>
    <t>523820553</t>
  </si>
  <si>
    <t>824879760</t>
  </si>
  <si>
    <t>825046435</t>
  </si>
  <si>
    <t>720764288</t>
  </si>
  <si>
    <t>924284194</t>
  </si>
  <si>
    <t>742045949</t>
  </si>
  <si>
    <t>811610476</t>
  </si>
  <si>
    <t>324350582</t>
  </si>
  <si>
    <t>742046174</t>
  </si>
  <si>
    <t>824727480</t>
  </si>
  <si>
    <t>421323483</t>
  </si>
  <si>
    <t>312472168</t>
  </si>
  <si>
    <t>923652676</t>
  </si>
  <si>
    <t>742046156</t>
  </si>
  <si>
    <t>620244074</t>
  </si>
  <si>
    <t>823279404</t>
  </si>
  <si>
    <t>525159723</t>
  </si>
  <si>
    <t>924603288</t>
  </si>
  <si>
    <t>881953722</t>
  </si>
  <si>
    <t>220154299</t>
  </si>
  <si>
    <t>724202456</t>
  </si>
  <si>
    <t>920319227</t>
  </si>
  <si>
    <t>525163498</t>
  </si>
  <si>
    <t>742041688</t>
  </si>
  <si>
    <t>742045813</t>
  </si>
  <si>
    <t>521786144</t>
  </si>
  <si>
    <t>486758383</t>
  </si>
  <si>
    <t>822791323</t>
  </si>
  <si>
    <t>722887379</t>
  </si>
  <si>
    <t>Asst. Store Manager</t>
  </si>
  <si>
    <t>Month</t>
  </si>
  <si>
    <t>Quarter</t>
  </si>
  <si>
    <t>Approver</t>
  </si>
  <si>
    <t>Customer</t>
  </si>
  <si>
    <t>Issuer</t>
  </si>
  <si>
    <t>Alvarado, Robert</t>
  </si>
  <si>
    <t>Arnold, Gary</t>
  </si>
  <si>
    <t>Benson, Kent</t>
  </si>
  <si>
    <t>Brooks, Kim</t>
  </si>
  <si>
    <t>Burke, Manuel</t>
  </si>
  <si>
    <t>Cannon, Marshall</t>
  </si>
  <si>
    <t>Carroll, Joshua</t>
  </si>
  <si>
    <t>Casey, Garrett</t>
  </si>
  <si>
    <t>Chapman, Abram</t>
  </si>
  <si>
    <t>Cortez, Tara</t>
  </si>
  <si>
    <t>Cunningham, Frank</t>
  </si>
  <si>
    <t>Curry, Cody</t>
  </si>
  <si>
    <t>Curtis, Jasmine</t>
  </si>
  <si>
    <t>Davidson, Darrin</t>
  </si>
  <si>
    <t>DeWitt, Abraham</t>
  </si>
  <si>
    <t>Douglas, Kelly</t>
  </si>
  <si>
    <t>Dunn, Aubrey</t>
  </si>
  <si>
    <t>Ferguson, Brandi</t>
  </si>
  <si>
    <t>Fleming, Marlon</t>
  </si>
  <si>
    <t>Flores, Rodney</t>
  </si>
  <si>
    <t>Floyd, Gertrude</t>
  </si>
  <si>
    <t>Fox, Marguerite</t>
  </si>
  <si>
    <t>Freeman, Gina</t>
  </si>
  <si>
    <t>Gardner, Casey</t>
  </si>
  <si>
    <t>George, Candice</t>
  </si>
  <si>
    <t>Glover, Elijah</t>
  </si>
  <si>
    <t>Gomez, Erma</t>
  </si>
  <si>
    <t>Gonzales, Sheila</t>
  </si>
  <si>
    <t>Goodwin, Wm</t>
  </si>
  <si>
    <t>Gordon, Leslie</t>
  </si>
  <si>
    <t>Grant, Melissa</t>
  </si>
  <si>
    <t>Griffin, Patty</t>
  </si>
  <si>
    <t>Gutierrez, Gerardo</t>
  </si>
  <si>
    <t>Hall, Roger</t>
  </si>
  <si>
    <t>Hamilton, Randolph</t>
  </si>
  <si>
    <t>Hampton, Armando</t>
  </si>
  <si>
    <t>Hansen, Cassandra</t>
  </si>
  <si>
    <t>Hanson, Lorraine</t>
  </si>
  <si>
    <t>Harper, Josefina</t>
  </si>
  <si>
    <t>Hawkins, Wayne</t>
  </si>
  <si>
    <t>Hayes, Molly</t>
  </si>
  <si>
    <t>Haynes, Ora</t>
  </si>
  <si>
    <t>Haynes, Rudy</t>
  </si>
  <si>
    <t>Henry, Judy</t>
  </si>
  <si>
    <t>Herrera, Sheryl</t>
  </si>
  <si>
    <t>Hodges, Shane</t>
  </si>
  <si>
    <t>Hogan, Edgar</t>
  </si>
  <si>
    <t>Houston, Josephine</t>
  </si>
  <si>
    <t>Howell, Anita</t>
  </si>
  <si>
    <t>Jacobs, Joyce</t>
  </si>
  <si>
    <t>Jenkins, Ellis</t>
  </si>
  <si>
    <t>Keller, Thelma</t>
  </si>
  <si>
    <t>Knight, Santiago</t>
  </si>
  <si>
    <t>Lamb, Angelica</t>
  </si>
  <si>
    <t>Lane, Marcella</t>
  </si>
  <si>
    <t>Lawson, Ignacio</t>
  </si>
  <si>
    <t>Leonard, Mia</t>
  </si>
  <si>
    <t>Leonard, Ron</t>
  </si>
  <si>
    <t>Longo, Leeann</t>
  </si>
  <si>
    <t>Mack, Jeff</t>
  </si>
  <si>
    <t>Marshall, Travis</t>
  </si>
  <si>
    <t>May, Harry</t>
  </si>
  <si>
    <t>Mcgee, Donnie</t>
  </si>
  <si>
    <t>Mckinney, Leona</t>
  </si>
  <si>
    <t>Miller, Agnes</t>
  </si>
  <si>
    <t>Montgomery, Stacey</t>
  </si>
  <si>
    <t>Moran, Beth</t>
  </si>
  <si>
    <t>Munroe, Clarice</t>
  </si>
  <si>
    <t>Myers, Sophie</t>
  </si>
  <si>
    <t>Owen, Jeannie</t>
  </si>
  <si>
    <t>Padilla, Matt</t>
  </si>
  <si>
    <t>Pearson, Jimmie</t>
  </si>
  <si>
    <t>Perez, Willis</t>
  </si>
  <si>
    <t>Pratt, Patricia</t>
  </si>
  <si>
    <t>Raske, Claire</t>
  </si>
  <si>
    <t>Reed, Marion</t>
  </si>
  <si>
    <t>Reyes, Antonio</t>
  </si>
  <si>
    <t>Roberson, Taylor</t>
  </si>
  <si>
    <t>Rogers, Gwen</t>
  </si>
  <si>
    <t>Rose, Edmund</t>
  </si>
  <si>
    <t>Sandoval, Terrence</t>
  </si>
  <si>
    <t>Saunders, Robin</t>
  </si>
  <si>
    <t>Schmidt, Myrtle</t>
  </si>
  <si>
    <t>Schultz, Abel</t>
  </si>
  <si>
    <t>Sinagra, Antonia</t>
  </si>
  <si>
    <t>Sólyom, Scotty</t>
  </si>
  <si>
    <t>Stephens, Kelvin</t>
  </si>
  <si>
    <t>Stokes, Silvia</t>
  </si>
  <si>
    <t>Stone, Terri</t>
  </si>
  <si>
    <t>Swanson, Alexander</t>
  </si>
  <si>
    <t>Thornton, Sam</t>
  </si>
  <si>
    <t>Townsend, Phillip</t>
  </si>
  <si>
    <t>Tran, Patrick</t>
  </si>
  <si>
    <t>Tucker, Tyrone</t>
  </si>
  <si>
    <t>Turner, Troy</t>
  </si>
  <si>
    <t>Tyler, Greg</t>
  </si>
  <si>
    <t>Underwood, Bert</t>
  </si>
  <si>
    <t>Vaughn, Otis</t>
  </si>
  <si>
    <t>Walters, Jan</t>
  </si>
  <si>
    <t>Walton, Lloyd</t>
  </si>
  <si>
    <t>Welch, Shaun</t>
  </si>
  <si>
    <t>West, Edna</t>
  </si>
  <si>
    <t>Willis, Delores</t>
  </si>
  <si>
    <t>Wilson, Rafael</t>
  </si>
  <si>
    <t>Wolfe, Scott</t>
  </si>
  <si>
    <t>Number of Credits</t>
  </si>
  <si>
    <t>Total Credit Amount</t>
  </si>
  <si>
    <t>Average of Credit Amount</t>
  </si>
  <si>
    <t># of Credits</t>
  </si>
  <si>
    <t>Amount</t>
  </si>
  <si>
    <t>Total # of Credits</t>
  </si>
  <si>
    <t>Total Amount</t>
  </si>
  <si>
    <t>Credit Class</t>
  </si>
  <si>
    <t>Credit type</t>
  </si>
  <si>
    <t>Non-Sales</t>
  </si>
  <si>
    <t>Sales</t>
  </si>
  <si>
    <t>Credit ype</t>
  </si>
  <si>
    <t>Grand Total</t>
  </si>
  <si>
    <t>Date</t>
  </si>
  <si>
    <t>Q2 Credits</t>
  </si>
  <si>
    <t>Q3 Credits</t>
  </si>
  <si>
    <t>Q3 Credit Count</t>
  </si>
  <si>
    <t>Q2 Credit Count</t>
  </si>
  <si>
    <t>Q3 # of Credits</t>
  </si>
  <si>
    <t>Q2 # of Credits</t>
  </si>
  <si>
    <t>Q2 Credit Amount</t>
  </si>
  <si>
    <t>Q3 Credit Amount</t>
  </si>
  <si>
    <t>Q2 Average Credit Issued</t>
  </si>
  <si>
    <t>Average of Q3 Credits</t>
  </si>
  <si>
    <t>QoQ # Change</t>
  </si>
  <si>
    <t>QoQ Amount Change</t>
  </si>
  <si>
    <t>QoQ Average Credit Change</t>
  </si>
  <si>
    <t>QoQ Amount Change %</t>
  </si>
  <si>
    <t>Total Credits</t>
  </si>
  <si>
    <t>Q3 % of Total Amount</t>
  </si>
  <si>
    <t>Q2 % of Total Amount</t>
  </si>
  <si>
    <t>Representative</t>
  </si>
  <si>
    <t>Store #</t>
  </si>
  <si>
    <t>Sales Credit</t>
  </si>
  <si>
    <t>Non Sales Credit</t>
  </si>
  <si>
    <t>Sales Credits</t>
  </si>
  <si>
    <t>Non-Sales Credits</t>
  </si>
  <si>
    <t>Sum of % Sales Credit</t>
  </si>
  <si>
    <t>Employee</t>
  </si>
  <si>
    <t>No. 001</t>
  </si>
  <si>
    <t>No. 002</t>
  </si>
  <si>
    <t>No. 003</t>
  </si>
  <si>
    <t>No. 004</t>
  </si>
  <si>
    <t>No. 005</t>
  </si>
  <si>
    <t>No. 006</t>
  </si>
  <si>
    <t>No. 007</t>
  </si>
  <si>
    <t>No. 008</t>
  </si>
  <si>
    <t>No. 009</t>
  </si>
  <si>
    <t>No. 010</t>
  </si>
  <si>
    <t>No. 011</t>
  </si>
  <si>
    <t>No. 012</t>
  </si>
  <si>
    <t>No. 013</t>
  </si>
  <si>
    <t>No. 014</t>
  </si>
  <si>
    <t>No. 015</t>
  </si>
  <si>
    <t>No. 016</t>
  </si>
  <si>
    <t>No. 017</t>
  </si>
  <si>
    <t>No. 018</t>
  </si>
  <si>
    <t>No. 019</t>
  </si>
  <si>
    <t>No. 020</t>
  </si>
  <si>
    <t>No. 021</t>
  </si>
  <si>
    <t>No. 022</t>
  </si>
  <si>
    <t>No. 023</t>
  </si>
  <si>
    <t>No. 024</t>
  </si>
  <si>
    <t>No. 025</t>
  </si>
  <si>
    <t>No. 026</t>
  </si>
  <si>
    <t>No. 027</t>
  </si>
  <si>
    <t>No. 028</t>
  </si>
  <si>
    <t>No. 029</t>
  </si>
  <si>
    <t>No. 030</t>
  </si>
  <si>
    <t>No. 031</t>
  </si>
  <si>
    <t>No. 032</t>
  </si>
  <si>
    <t>No. 033</t>
  </si>
  <si>
    <t>No. 034</t>
  </si>
  <si>
    <t>No. 035</t>
  </si>
  <si>
    <t>No. 036</t>
  </si>
  <si>
    <t>No. 037</t>
  </si>
  <si>
    <t>No. 038</t>
  </si>
  <si>
    <t>No. 039</t>
  </si>
  <si>
    <t>No. 040</t>
  </si>
  <si>
    <t>No. 041</t>
  </si>
  <si>
    <t>No. 042</t>
  </si>
  <si>
    <t>No. 043</t>
  </si>
  <si>
    <t>No. 044</t>
  </si>
  <si>
    <t>No. 045</t>
  </si>
  <si>
    <t>No. 046</t>
  </si>
  <si>
    <t>No. 047</t>
  </si>
  <si>
    <t>No. 048</t>
  </si>
  <si>
    <t>No. 049</t>
  </si>
  <si>
    <t>No. 050</t>
  </si>
  <si>
    <t>No. 051</t>
  </si>
  <si>
    <t>No. 052</t>
  </si>
  <si>
    <t>No. 053</t>
  </si>
  <si>
    <t>No. 054</t>
  </si>
  <si>
    <t>No. 055</t>
  </si>
  <si>
    <t>No. 056</t>
  </si>
  <si>
    <t>No. 057</t>
  </si>
  <si>
    <t>No. 058</t>
  </si>
  <si>
    <t>No. 059</t>
  </si>
  <si>
    <t>No. 060</t>
  </si>
  <si>
    <t>No. 061</t>
  </si>
  <si>
    <t>No. 062</t>
  </si>
  <si>
    <t>No. 063</t>
  </si>
  <si>
    <t>No. 064</t>
  </si>
  <si>
    <t>No. 065</t>
  </si>
  <si>
    <t>No. 066</t>
  </si>
  <si>
    <t>No. 067</t>
  </si>
  <si>
    <t>No. 068</t>
  </si>
  <si>
    <t>No. 069</t>
  </si>
  <si>
    <t>No. 070</t>
  </si>
  <si>
    <t>No. 071</t>
  </si>
  <si>
    <t>No. 072</t>
  </si>
  <si>
    <t>No. 073</t>
  </si>
  <si>
    <t>No. 074</t>
  </si>
  <si>
    <t>No. 075</t>
  </si>
  <si>
    <t>No. 076</t>
  </si>
  <si>
    <t>No. 077</t>
  </si>
  <si>
    <t>No. 078</t>
  </si>
  <si>
    <t>No. 079</t>
  </si>
  <si>
    <t>No. 080</t>
  </si>
  <si>
    <t>No. 081</t>
  </si>
  <si>
    <t>No. 082</t>
  </si>
  <si>
    <t>No. 083</t>
  </si>
  <si>
    <t>No. 084</t>
  </si>
  <si>
    <t>No. 085</t>
  </si>
  <si>
    <t>No. 086</t>
  </si>
  <si>
    <t>No. 087</t>
  </si>
  <si>
    <t>No. 088</t>
  </si>
  <si>
    <t>No. 089</t>
  </si>
  <si>
    <t>No. 090</t>
  </si>
  <si>
    <t>No. 091</t>
  </si>
  <si>
    <t>No. 092</t>
  </si>
  <si>
    <t>No. 093</t>
  </si>
  <si>
    <t>No. 094</t>
  </si>
  <si>
    <t>No. 095</t>
  </si>
  <si>
    <t>No. 096</t>
  </si>
  <si>
    <t>No. 097</t>
  </si>
  <si>
    <t>No. 098</t>
  </si>
  <si>
    <t>No. 099</t>
  </si>
  <si>
    <t>No. 100</t>
  </si>
  <si>
    <t>No. 101</t>
  </si>
  <si>
    <t>No. 102</t>
  </si>
  <si>
    <t>No. 103</t>
  </si>
  <si>
    <t>No. 104</t>
  </si>
  <si>
    <t>No. 105</t>
  </si>
  <si>
    <t>Client</t>
  </si>
  <si>
    <t>No. 10001</t>
  </si>
  <si>
    <t>No. 10002</t>
  </si>
  <si>
    <t>No. 10003</t>
  </si>
  <si>
    <t>No. 10004</t>
  </si>
  <si>
    <t>No. 10005</t>
  </si>
  <si>
    <t>No. 10006</t>
  </si>
  <si>
    <t>No. 10007</t>
  </si>
  <si>
    <t>No. 10008</t>
  </si>
  <si>
    <t>No. 10009</t>
  </si>
  <si>
    <t>No. 10010</t>
  </si>
  <si>
    <t>No. 10011</t>
  </si>
  <si>
    <t>No. 10012</t>
  </si>
  <si>
    <t>No. 10013</t>
  </si>
  <si>
    <t>No. 10014</t>
  </si>
  <si>
    <t>No. 10015</t>
  </si>
  <si>
    <t>No. 10016</t>
  </si>
  <si>
    <t>No. 10017</t>
  </si>
  <si>
    <t>No. 10018</t>
  </si>
  <si>
    <t>No. 10019</t>
  </si>
  <si>
    <t>No. 10020</t>
  </si>
  <si>
    <t>No. 10021</t>
  </si>
  <si>
    <t>No. 10022</t>
  </si>
  <si>
    <t>No. 10023</t>
  </si>
  <si>
    <t>No. 10024</t>
  </si>
  <si>
    <t>No. 10025</t>
  </si>
  <si>
    <t>No. 10026</t>
  </si>
  <si>
    <t>No. 10027</t>
  </si>
  <si>
    <t>No. 10028</t>
  </si>
  <si>
    <t>No. 10029</t>
  </si>
  <si>
    <t>No. 10030</t>
  </si>
  <si>
    <t>No. 10031</t>
  </si>
  <si>
    <t>No. 10032</t>
  </si>
  <si>
    <t>No. 10033</t>
  </si>
  <si>
    <t>No. 10034</t>
  </si>
  <si>
    <t>No. 10035</t>
  </si>
  <si>
    <t>No. 10036</t>
  </si>
  <si>
    <t>No. 10037</t>
  </si>
  <si>
    <t>No. 10038</t>
  </si>
  <si>
    <t>No. 10039</t>
  </si>
  <si>
    <t>No. 10040</t>
  </si>
  <si>
    <t>No. 10041</t>
  </si>
  <si>
    <t>No. 10042</t>
  </si>
  <si>
    <t>No. 10043</t>
  </si>
  <si>
    <t>No. 10044</t>
  </si>
  <si>
    <t>No. 10045</t>
  </si>
  <si>
    <t>No. 10046</t>
  </si>
  <si>
    <t>No. 10047</t>
  </si>
  <si>
    <t>No. 10048</t>
  </si>
  <si>
    <t>No. 10049</t>
  </si>
  <si>
    <t>No. 10050</t>
  </si>
  <si>
    <t>No. 10051</t>
  </si>
  <si>
    <t>No. 10052</t>
  </si>
  <si>
    <t>No. 10053</t>
  </si>
  <si>
    <t>No. 10054</t>
  </si>
  <si>
    <t>No. 10055</t>
  </si>
  <si>
    <t>No. 10056</t>
  </si>
  <si>
    <t>No. 10057</t>
  </si>
  <si>
    <t>No. 10058</t>
  </si>
  <si>
    <t>No. 10059</t>
  </si>
  <si>
    <t>No. 10060</t>
  </si>
  <si>
    <t>No. 10061</t>
  </si>
  <si>
    <t>No. 10062</t>
  </si>
  <si>
    <t>No. 10063</t>
  </si>
  <si>
    <t>No. 10064</t>
  </si>
  <si>
    <t>No. 10065</t>
  </si>
  <si>
    <t>No. 10066</t>
  </si>
  <si>
    <t>No. 10067</t>
  </si>
  <si>
    <t>No. 10068</t>
  </si>
  <si>
    <t>No. 10069</t>
  </si>
  <si>
    <t>No. 10070</t>
  </si>
  <si>
    <t>No. 10071</t>
  </si>
  <si>
    <t>No. 10072</t>
  </si>
  <si>
    <t>No. 10073</t>
  </si>
  <si>
    <t>No. 10074</t>
  </si>
  <si>
    <t>No. 10075</t>
  </si>
  <si>
    <t>No. 10076</t>
  </si>
  <si>
    <t>No. 10077</t>
  </si>
  <si>
    <t>No. 10078</t>
  </si>
  <si>
    <t>No. 10079</t>
  </si>
  <si>
    <t>No. 10080</t>
  </si>
  <si>
    <t>No. 10081</t>
  </si>
  <si>
    <t>No. 10082</t>
  </si>
  <si>
    <t>No. 10083</t>
  </si>
  <si>
    <t>No. 10084</t>
  </si>
  <si>
    <t>No. 10085</t>
  </si>
  <si>
    <t>No. 10086</t>
  </si>
  <si>
    <t>No. 10087</t>
  </si>
  <si>
    <t>No. 10088</t>
  </si>
  <si>
    <t>No. 10089</t>
  </si>
  <si>
    <t>No. 10090</t>
  </si>
  <si>
    <t>No. 10091</t>
  </si>
  <si>
    <t>No. 10092</t>
  </si>
  <si>
    <t>No. 10093</t>
  </si>
  <si>
    <t>No. 10094</t>
  </si>
  <si>
    <t>No. 10095</t>
  </si>
  <si>
    <t>No. 10096</t>
  </si>
  <si>
    <t>No. 10097</t>
  </si>
  <si>
    <t>No. 10098</t>
  </si>
  <si>
    <t>No. 10099</t>
  </si>
  <si>
    <t>No. 10100</t>
  </si>
  <si>
    <t>No. 10101</t>
  </si>
  <si>
    <t>No. 10102</t>
  </si>
  <si>
    <t>No. 10103</t>
  </si>
  <si>
    <t>No. 10104</t>
  </si>
  <si>
    <t>No. 10105</t>
  </si>
  <si>
    <t>No. 10106</t>
  </si>
  <si>
    <t>No. 10107</t>
  </si>
  <si>
    <t>No. 10108</t>
  </si>
  <si>
    <t>No. 10109</t>
  </si>
  <si>
    <t>No. 10110</t>
  </si>
  <si>
    <t>No. 10111</t>
  </si>
  <si>
    <t>No. 10112</t>
  </si>
  <si>
    <t>No. 10113</t>
  </si>
  <si>
    <t>No. 10114</t>
  </si>
  <si>
    <t>No. 10115</t>
  </si>
  <si>
    <t>No. 10116</t>
  </si>
  <si>
    <t>No. 10117</t>
  </si>
  <si>
    <t>No. 10118</t>
  </si>
  <si>
    <t>No. 10119</t>
  </si>
  <si>
    <t>No. 10120</t>
  </si>
  <si>
    <t>No. 10121</t>
  </si>
  <si>
    <t>No. 10122</t>
  </si>
  <si>
    <t>No. 10123</t>
  </si>
  <si>
    <t>No. 10124</t>
  </si>
  <si>
    <t>No. 10125</t>
  </si>
  <si>
    <t>No. 10126</t>
  </si>
  <si>
    <t>No. 10127</t>
  </si>
  <si>
    <t>No. 10128</t>
  </si>
  <si>
    <t>No. 10129</t>
  </si>
  <si>
    <t>No. 10130</t>
  </si>
  <si>
    <t>No. 10131</t>
  </si>
  <si>
    <t>No. 10132</t>
  </si>
  <si>
    <t>No. 10133</t>
  </si>
  <si>
    <t>No. 10134</t>
  </si>
  <si>
    <t>No. 10135</t>
  </si>
  <si>
    <t>No. 10136</t>
  </si>
  <si>
    <t>No. 10137</t>
  </si>
  <si>
    <t>No. 10138</t>
  </si>
  <si>
    <t>No. 10139</t>
  </si>
  <si>
    <t>No. 10140</t>
  </si>
  <si>
    <t>No. 10141</t>
  </si>
  <si>
    <t>No. 10142</t>
  </si>
  <si>
    <t>No. 10143</t>
  </si>
  <si>
    <t>No. 10144</t>
  </si>
  <si>
    <t>No. 10145</t>
  </si>
  <si>
    <t>No. 10146</t>
  </si>
  <si>
    <t>No. 10147</t>
  </si>
  <si>
    <t>No. 10148</t>
  </si>
  <si>
    <t>No. 10149</t>
  </si>
  <si>
    <t>No. 10150</t>
  </si>
  <si>
    <t>No. 10151</t>
  </si>
  <si>
    <t>No. 10152</t>
  </si>
  <si>
    <t>No. 10153</t>
  </si>
  <si>
    <t>No. 10154</t>
  </si>
  <si>
    <t>No. 10155</t>
  </si>
  <si>
    <t>No. 10156</t>
  </si>
  <si>
    <t>No. 10157</t>
  </si>
  <si>
    <t>No. 10158</t>
  </si>
  <si>
    <t>No. 10159</t>
  </si>
  <si>
    <t>No. 10160</t>
  </si>
  <si>
    <t>No. 10161</t>
  </si>
  <si>
    <t>No. 10162</t>
  </si>
  <si>
    <t>No. 10163</t>
  </si>
  <si>
    <t>No. 10164</t>
  </si>
  <si>
    <t>No. 10165</t>
  </si>
  <si>
    <t>No. 10166</t>
  </si>
  <si>
    <t>No. 10167</t>
  </si>
  <si>
    <t>No. 10168</t>
  </si>
  <si>
    <t>No. 10169</t>
  </si>
  <si>
    <t>No. 10170</t>
  </si>
  <si>
    <t>No. 10171</t>
  </si>
  <si>
    <t>No. 10172</t>
  </si>
  <si>
    <t>No. 10173</t>
  </si>
  <si>
    <t>No. 10174</t>
  </si>
  <si>
    <t>No. 10175</t>
  </si>
  <si>
    <t>No. 10176</t>
  </si>
  <si>
    <t>No. 10177</t>
  </si>
  <si>
    <t>No. 10178</t>
  </si>
  <si>
    <t>No. 10179</t>
  </si>
  <si>
    <t>No. 10180</t>
  </si>
  <si>
    <t>No. 10181</t>
  </si>
  <si>
    <t>No. 10182</t>
  </si>
  <si>
    <t>No. 10183</t>
  </si>
  <si>
    <t>No. 10184</t>
  </si>
  <si>
    <t>No. 10185</t>
  </si>
  <si>
    <t>No. 10186</t>
  </si>
  <si>
    <t>No. 10187</t>
  </si>
  <si>
    <t>No. 10188</t>
  </si>
  <si>
    <t>No. 10189</t>
  </si>
  <si>
    <t>No. 10190</t>
  </si>
  <si>
    <t>No. 10191</t>
  </si>
  <si>
    <t>No. 10192</t>
  </si>
  <si>
    <t>No. 10193</t>
  </si>
  <si>
    <t>No. 10194</t>
  </si>
  <si>
    <t>No. 10195</t>
  </si>
  <si>
    <t>No. 10196</t>
  </si>
  <si>
    <t>No. 10197</t>
  </si>
  <si>
    <t>No. 10198</t>
  </si>
  <si>
    <t>No. 10199</t>
  </si>
  <si>
    <t>No. 10200</t>
  </si>
  <si>
    <t>No. 10201</t>
  </si>
  <si>
    <t>No. 10202</t>
  </si>
  <si>
    <t>No. 10203</t>
  </si>
  <si>
    <t>No. 10204</t>
  </si>
  <si>
    <t>No. 10205</t>
  </si>
  <si>
    <t>No. 10206</t>
  </si>
  <si>
    <t>No. 10207</t>
  </si>
  <si>
    <t>No. 10208</t>
  </si>
  <si>
    <t>No. 10209</t>
  </si>
  <si>
    <t>No. 10210</t>
  </si>
  <si>
    <t>No. 10211</t>
  </si>
  <si>
    <t>No. 10212</t>
  </si>
  <si>
    <t>No. 10213</t>
  </si>
  <si>
    <t>No. 10214</t>
  </si>
  <si>
    <t>No. 10215</t>
  </si>
  <si>
    <t>No. 10216</t>
  </si>
  <si>
    <t>No. 10217</t>
  </si>
  <si>
    <t>No. 10218</t>
  </si>
  <si>
    <t>No. 10219</t>
  </si>
  <si>
    <t>No. 10220</t>
  </si>
  <si>
    <t>No. 10221</t>
  </si>
  <si>
    <t>No. 10222</t>
  </si>
  <si>
    <t>No. 10223</t>
  </si>
  <si>
    <t>No. 10224</t>
  </si>
  <si>
    <t>No. 10225</t>
  </si>
  <si>
    <t>No. 10226</t>
  </si>
  <si>
    <t>No. 10227</t>
  </si>
  <si>
    <t>No. 10228</t>
  </si>
  <si>
    <t>No. 10229</t>
  </si>
  <si>
    <t>No. 10230</t>
  </si>
  <si>
    <t>No. 10231</t>
  </si>
  <si>
    <t>No. 10232</t>
  </si>
  <si>
    <t>No. 10233</t>
  </si>
  <si>
    <t>No. 10234</t>
  </si>
  <si>
    <t>No. 10235</t>
  </si>
  <si>
    <t>No. 10236</t>
  </si>
  <si>
    <t>No. 10237</t>
  </si>
  <si>
    <t>No. 10238</t>
  </si>
  <si>
    <t>No. 10239</t>
  </si>
  <si>
    <t>No. 10240</t>
  </si>
  <si>
    <t>No. 10241</t>
  </si>
  <si>
    <t>No. 10242</t>
  </si>
  <si>
    <t>No. 10243</t>
  </si>
  <si>
    <t>No. 10244</t>
  </si>
  <si>
    <t>No. 10245</t>
  </si>
  <si>
    <t>No. 10246</t>
  </si>
  <si>
    <t>No. 10247</t>
  </si>
  <si>
    <t>No. 10248</t>
  </si>
  <si>
    <t>No. 10249</t>
  </si>
  <si>
    <t>No. 10250</t>
  </si>
  <si>
    <t>No. 10251</t>
  </si>
  <si>
    <t>No. 10252</t>
  </si>
  <si>
    <t>No. 10253</t>
  </si>
  <si>
    <t>No. 10254</t>
  </si>
  <si>
    <t>No. 10255</t>
  </si>
  <si>
    <t>No. 10256</t>
  </si>
  <si>
    <t>No. 10257</t>
  </si>
  <si>
    <t>No. 10258</t>
  </si>
  <si>
    <t>No. 10259</t>
  </si>
  <si>
    <t>No. 10260</t>
  </si>
  <si>
    <t>No. 10261</t>
  </si>
  <si>
    <t>No. 10262</t>
  </si>
  <si>
    <t>No. 10263</t>
  </si>
  <si>
    <t>No. 10264</t>
  </si>
  <si>
    <t>No. 10265</t>
  </si>
  <si>
    <t>No. 10266</t>
  </si>
  <si>
    <t>No. 10267</t>
  </si>
  <si>
    <t>No. 10268</t>
  </si>
  <si>
    <t>No. 10269</t>
  </si>
  <si>
    <t>No. 10270</t>
  </si>
  <si>
    <t>No. 10271</t>
  </si>
  <si>
    <t>No. 10272</t>
  </si>
  <si>
    <t>No. 10273</t>
  </si>
  <si>
    <t>No. 10274</t>
  </si>
  <si>
    <t>No. 10275</t>
  </si>
  <si>
    <t>No. 10276</t>
  </si>
  <si>
    <t>No. 10277</t>
  </si>
  <si>
    <t>No. 10278</t>
  </si>
  <si>
    <t>No. 10279</t>
  </si>
  <si>
    <t>No. 10280</t>
  </si>
  <si>
    <t>No. 10281</t>
  </si>
  <si>
    <t>No. 10282</t>
  </si>
  <si>
    <t>No. 10283</t>
  </si>
  <si>
    <t>No. 10284</t>
  </si>
  <si>
    <t>No. 10285</t>
  </si>
  <si>
    <t>No. 10286</t>
  </si>
  <si>
    <t>No. 10287</t>
  </si>
  <si>
    <t>No. 10288</t>
  </si>
  <si>
    <t>No. 10289</t>
  </si>
  <si>
    <t>No. 10290</t>
  </si>
  <si>
    <t>No. 10291</t>
  </si>
  <si>
    <t>No. 10292</t>
  </si>
  <si>
    <t>No. 10293</t>
  </si>
  <si>
    <t>No. 10294</t>
  </si>
  <si>
    <t>No. 10295</t>
  </si>
  <si>
    <t>No. 10296</t>
  </si>
  <si>
    <t>No. 10297</t>
  </si>
  <si>
    <t>No. 10298</t>
  </si>
  <si>
    <t>No. 10299</t>
  </si>
  <si>
    <t>No. 10300</t>
  </si>
  <si>
    <t>No. 10301</t>
  </si>
  <si>
    <t>No. 10302</t>
  </si>
  <si>
    <t>No. 10303</t>
  </si>
  <si>
    <t>No. 10304</t>
  </si>
  <si>
    <t>No. 10305</t>
  </si>
  <si>
    <t>No. 10306</t>
  </si>
  <si>
    <t>No. 10307</t>
  </si>
  <si>
    <t>No. 10308</t>
  </si>
  <si>
    <t>No. 10309</t>
  </si>
  <si>
    <t>No. 10310</t>
  </si>
  <si>
    <t>No. 10311</t>
  </si>
  <si>
    <t>No. 10312</t>
  </si>
  <si>
    <t>No. 10313</t>
  </si>
  <si>
    <t>No. 10314</t>
  </si>
  <si>
    <t>No. 10315</t>
  </si>
  <si>
    <t>No. 10316</t>
  </si>
  <si>
    <t>No. 10317</t>
  </si>
  <si>
    <t>No. 10318</t>
  </si>
  <si>
    <t>No. 10319</t>
  </si>
  <si>
    <t>No. 10320</t>
  </si>
  <si>
    <t>No. 10321</t>
  </si>
  <si>
    <t>No. 10322</t>
  </si>
  <si>
    <t>No. 10323</t>
  </si>
  <si>
    <t>No. 10324</t>
  </si>
  <si>
    <t>No. 10325</t>
  </si>
  <si>
    <t>No. 10326</t>
  </si>
  <si>
    <t>No. 10327</t>
  </si>
  <si>
    <t>No. 10328</t>
  </si>
  <si>
    <t>No. 10329</t>
  </si>
  <si>
    <t>No. 10330</t>
  </si>
  <si>
    <t>No. 10331</t>
  </si>
  <si>
    <t>No. 10332</t>
  </si>
  <si>
    <t>No. 10333</t>
  </si>
  <si>
    <t>No. 10334</t>
  </si>
  <si>
    <t>No. 10335</t>
  </si>
  <si>
    <t>No. 10336</t>
  </si>
  <si>
    <t>No. 10337</t>
  </si>
  <si>
    <t>No. 10338</t>
  </si>
  <si>
    <t>No. 10339</t>
  </si>
  <si>
    <t>No. 10340</t>
  </si>
  <si>
    <t>No. 10341</t>
  </si>
  <si>
    <t>No. 10342</t>
  </si>
  <si>
    <t>No. 10343</t>
  </si>
  <si>
    <t>No. 10344</t>
  </si>
  <si>
    <t>No. 10345</t>
  </si>
  <si>
    <t>No. 10346</t>
  </si>
  <si>
    <t>No. 10347</t>
  </si>
  <si>
    <t>No. 10348</t>
  </si>
  <si>
    <t>No. 10349</t>
  </si>
  <si>
    <t>No. 10350</t>
  </si>
  <si>
    <t>No. 10351</t>
  </si>
  <si>
    <t>No. 10352</t>
  </si>
  <si>
    <t>No. 10353</t>
  </si>
  <si>
    <t>No. 10354</t>
  </si>
  <si>
    <t>No. 10355</t>
  </si>
  <si>
    <t>No. 10356</t>
  </si>
  <si>
    <t>No. 10357</t>
  </si>
  <si>
    <t>No. 10358</t>
  </si>
  <si>
    <t>No. 10359</t>
  </si>
  <si>
    <t>No. 10360</t>
  </si>
  <si>
    <t>No. 10361</t>
  </si>
  <si>
    <t>No. 10362</t>
  </si>
  <si>
    <t>No. 10363</t>
  </si>
  <si>
    <t>No. 10364</t>
  </si>
  <si>
    <t>No. 10365</t>
  </si>
  <si>
    <t>No. 10366</t>
  </si>
  <si>
    <t>No. 10367</t>
  </si>
  <si>
    <t>No. 10368</t>
  </si>
  <si>
    <t>No. 10369</t>
  </si>
  <si>
    <t>No. 10370</t>
  </si>
  <si>
    <t>No. 10371</t>
  </si>
  <si>
    <t>No. 10372</t>
  </si>
  <si>
    <t>No. 10373</t>
  </si>
  <si>
    <t>No. 10374</t>
  </si>
  <si>
    <t>No. 10375</t>
  </si>
  <si>
    <t>No. 10376</t>
  </si>
  <si>
    <t>No. 10377</t>
  </si>
  <si>
    <t>No. 10378</t>
  </si>
  <si>
    <t>No. 10379</t>
  </si>
  <si>
    <t>No. 10380</t>
  </si>
  <si>
    <t>No. 10381</t>
  </si>
  <si>
    <t>No. 10382</t>
  </si>
  <si>
    <t>No. 10383</t>
  </si>
  <si>
    <t>No. 10384</t>
  </si>
  <si>
    <t>No. 10385</t>
  </si>
  <si>
    <t>No. 10386</t>
  </si>
  <si>
    <t>No. 10387</t>
  </si>
  <si>
    <t>No. 10388</t>
  </si>
  <si>
    <t>No. 10389</t>
  </si>
  <si>
    <t>No. 10390</t>
  </si>
  <si>
    <t>No. 10391</t>
  </si>
  <si>
    <t>No. 10392</t>
  </si>
  <si>
    <t>No. 10393</t>
  </si>
  <si>
    <t>No. 10394</t>
  </si>
  <si>
    <t>No. 10395</t>
  </si>
  <si>
    <t>No. 10396</t>
  </si>
  <si>
    <t>No. 10397</t>
  </si>
  <si>
    <t>No. 10398</t>
  </si>
  <si>
    <t>No. 10399</t>
  </si>
  <si>
    <t>No. 10400</t>
  </si>
  <si>
    <t>No. 10401</t>
  </si>
  <si>
    <t>No. 10402</t>
  </si>
  <si>
    <t>No. 10403</t>
  </si>
  <si>
    <t>No. 10404</t>
  </si>
  <si>
    <t>No. 10405</t>
  </si>
  <si>
    <t>No. 10406</t>
  </si>
  <si>
    <t>No. 10407</t>
  </si>
  <si>
    <t>No. 10408</t>
  </si>
  <si>
    <t>No. 10409</t>
  </si>
  <si>
    <t>No. 10410</t>
  </si>
  <si>
    <t>No. 10411</t>
  </si>
  <si>
    <t>No. 10412</t>
  </si>
  <si>
    <t>No. 10413</t>
  </si>
  <si>
    <t>No. 10414</t>
  </si>
  <si>
    <t>No. 10415</t>
  </si>
  <si>
    <t>No. 10416</t>
  </si>
  <si>
    <t>No. 10417</t>
  </si>
  <si>
    <t>No. 10418</t>
  </si>
  <si>
    <t>No. 10419</t>
  </si>
  <si>
    <t>No. 10420</t>
  </si>
  <si>
    <t>No. 10421</t>
  </si>
  <si>
    <t>No. 10422</t>
  </si>
  <si>
    <t>No. 10423</t>
  </si>
  <si>
    <t>No. 10424</t>
  </si>
  <si>
    <t>No. 10425</t>
  </si>
  <si>
    <t>No. 10426</t>
  </si>
  <si>
    <t>No. 10427</t>
  </si>
  <si>
    <t>No. 10428</t>
  </si>
  <si>
    <t>No. 10429</t>
  </si>
  <si>
    <t>No. 10430</t>
  </si>
  <si>
    <t>No. 10431</t>
  </si>
  <si>
    <t>No. 10432</t>
  </si>
  <si>
    <t>No. 10433</t>
  </si>
  <si>
    <t>No. 10434</t>
  </si>
  <si>
    <t>No. 10435</t>
  </si>
  <si>
    <t>No. 10436</t>
  </si>
  <si>
    <t>No. 10437</t>
  </si>
  <si>
    <t>No. 10438</t>
  </si>
  <si>
    <t>No. 10439</t>
  </si>
  <si>
    <t>No. 10440</t>
  </si>
  <si>
    <t>No. 10441</t>
  </si>
  <si>
    <t>No. 10442</t>
  </si>
  <si>
    <t>No. 10443</t>
  </si>
  <si>
    <t>No. 10444</t>
  </si>
  <si>
    <t>No. 10445</t>
  </si>
  <si>
    <t>No. 10446</t>
  </si>
  <si>
    <t>No. 10447</t>
  </si>
  <si>
    <t>No. 10448</t>
  </si>
  <si>
    <t>No. 10449</t>
  </si>
  <si>
    <t>No. 10450</t>
  </si>
  <si>
    <t>No. 10451</t>
  </si>
  <si>
    <t>No. 10452</t>
  </si>
  <si>
    <t>No. 10453</t>
  </si>
  <si>
    <t>No. 10454</t>
  </si>
  <si>
    <t>No. 10455</t>
  </si>
  <si>
    <t>No. 10456</t>
  </si>
  <si>
    <t>No. 10457</t>
  </si>
  <si>
    <t>No. 10458</t>
  </si>
  <si>
    <t>No. 10459</t>
  </si>
  <si>
    <t>No. 10460</t>
  </si>
  <si>
    <t>No. 10461</t>
  </si>
  <si>
    <t>No. 10462</t>
  </si>
  <si>
    <t>No. 10463</t>
  </si>
  <si>
    <t>No. 10464</t>
  </si>
  <si>
    <t>No. 10465</t>
  </si>
  <si>
    <t>No. 10466</t>
  </si>
  <si>
    <t>No. 10467</t>
  </si>
  <si>
    <t>No. 10468</t>
  </si>
  <si>
    <t>No. 10469</t>
  </si>
  <si>
    <t>No. 10470</t>
  </si>
  <si>
    <t>No. 10471</t>
  </si>
  <si>
    <t>No. 10472</t>
  </si>
  <si>
    <t>No. 10473</t>
  </si>
  <si>
    <t>No. 10474</t>
  </si>
  <si>
    <t>No. 10475</t>
  </si>
  <si>
    <t>No. 10476</t>
  </si>
  <si>
    <t>No. 10477</t>
  </si>
  <si>
    <t>No. 10478</t>
  </si>
  <si>
    <t>No. 10479</t>
  </si>
  <si>
    <t>No. 10480</t>
  </si>
  <si>
    <t>No. 10481</t>
  </si>
  <si>
    <t>No. 10482</t>
  </si>
  <si>
    <t>No. 10483</t>
  </si>
  <si>
    <t>No. 10484</t>
  </si>
  <si>
    <t>No. 10485</t>
  </si>
  <si>
    <t>No. 10486</t>
  </si>
  <si>
    <t>No. 10487</t>
  </si>
  <si>
    <t>No. 10488</t>
  </si>
  <si>
    <t>No. 10489</t>
  </si>
  <si>
    <t>No. 10490</t>
  </si>
  <si>
    <t>No. 10491</t>
  </si>
  <si>
    <t>No. 10492</t>
  </si>
  <si>
    <t>No. 10493</t>
  </si>
  <si>
    <t>No. 10494</t>
  </si>
  <si>
    <t>No. 10495</t>
  </si>
  <si>
    <t>No. 10496</t>
  </si>
  <si>
    <t>No. 10497</t>
  </si>
  <si>
    <t>No. 10498</t>
  </si>
  <si>
    <t>No. 10499</t>
  </si>
  <si>
    <t>No. 10500</t>
  </si>
  <si>
    <t>No. 10501</t>
  </si>
  <si>
    <t>No. 10502</t>
  </si>
  <si>
    <t>No. 10503</t>
  </si>
  <si>
    <t>No. 10504</t>
  </si>
  <si>
    <t>No. 10505</t>
  </si>
  <si>
    <t>No. 10506</t>
  </si>
  <si>
    <t>No. 10507</t>
  </si>
  <si>
    <t>No. 10508</t>
  </si>
  <si>
    <t>No. 10509</t>
  </si>
  <si>
    <t>No. 10510</t>
  </si>
  <si>
    <t>No. 10511</t>
  </si>
  <si>
    <t>No. 10512</t>
  </si>
  <si>
    <t>No. 10513</t>
  </si>
  <si>
    <t>No. 10514</t>
  </si>
  <si>
    <t>No. 10515</t>
  </si>
  <si>
    <t>No. 10516</t>
  </si>
  <si>
    <t>No. 10517</t>
  </si>
  <si>
    <t>No. 10518</t>
  </si>
  <si>
    <t>No. 10519</t>
  </si>
  <si>
    <t>No. 10520</t>
  </si>
  <si>
    <t>No. 10521</t>
  </si>
  <si>
    <t>No. 10522</t>
  </si>
  <si>
    <t>No. 10523</t>
  </si>
  <si>
    <t>No. 10524</t>
  </si>
  <si>
    <t>No. 10525</t>
  </si>
  <si>
    <t>No. 10526</t>
  </si>
  <si>
    <t>No. 10527</t>
  </si>
  <si>
    <t>No. 10528</t>
  </si>
  <si>
    <t>No. 10529</t>
  </si>
  <si>
    <t>No. 10530</t>
  </si>
  <si>
    <t>No. 10531</t>
  </si>
  <si>
    <t>No. 10532</t>
  </si>
  <si>
    <t>No. 10533</t>
  </si>
  <si>
    <t>No. 10534</t>
  </si>
  <si>
    <t>No. 10535</t>
  </si>
  <si>
    <t>No. 10536</t>
  </si>
  <si>
    <t>No. 10537</t>
  </si>
  <si>
    <t>No. 10538</t>
  </si>
  <si>
    <t>No. 10539</t>
  </si>
  <si>
    <t>No. 10540</t>
  </si>
  <si>
    <t>No. 10541</t>
  </si>
  <si>
    <t>No. 10542</t>
  </si>
  <si>
    <t>No. 10543</t>
  </si>
  <si>
    <t>No. 10544</t>
  </si>
  <si>
    <t>No. 10545</t>
  </si>
  <si>
    <t>No. 10546</t>
  </si>
  <si>
    <t>No. 10547</t>
  </si>
  <si>
    <t>No. 10548</t>
  </si>
  <si>
    <t>No. 10549</t>
  </si>
  <si>
    <t>No. 10550</t>
  </si>
  <si>
    <t>No. 10551</t>
  </si>
  <si>
    <t>No. 10552</t>
  </si>
  <si>
    <t>No. 10553</t>
  </si>
  <si>
    <t>No. 10554</t>
  </si>
  <si>
    <t>No. 10555</t>
  </si>
  <si>
    <t>No. 10556</t>
  </si>
  <si>
    <t>No. 10557</t>
  </si>
  <si>
    <t>No. 10558</t>
  </si>
  <si>
    <t>No. 10559</t>
  </si>
  <si>
    <t>No. 10560</t>
  </si>
  <si>
    <t>No. 10561</t>
  </si>
  <si>
    <t>No. 10562</t>
  </si>
  <si>
    <t>No. 10563</t>
  </si>
  <si>
    <t>No. 10564</t>
  </si>
  <si>
    <t>No. 10565</t>
  </si>
  <si>
    <t>No. 10566</t>
  </si>
  <si>
    <t>No. 10567</t>
  </si>
  <si>
    <t>No. 10568</t>
  </si>
  <si>
    <t>No. 10569</t>
  </si>
  <si>
    <t>No. 10570</t>
  </si>
  <si>
    <t>No. 10571</t>
  </si>
  <si>
    <t>No. 10572</t>
  </si>
  <si>
    <t>No. 10573</t>
  </si>
  <si>
    <t>No. 10574</t>
  </si>
  <si>
    <t>No. 10575</t>
  </si>
  <si>
    <t>No. 10576</t>
  </si>
  <si>
    <t>No. 10577</t>
  </si>
  <si>
    <t>No. 10578</t>
  </si>
  <si>
    <t>No. 10579</t>
  </si>
  <si>
    <t>No. 10580</t>
  </si>
  <si>
    <t>No. 10581</t>
  </si>
  <si>
    <t>No. 10582</t>
  </si>
  <si>
    <t>No. 10583</t>
  </si>
  <si>
    <t>No. 10584</t>
  </si>
  <si>
    <t>No. 10585</t>
  </si>
  <si>
    <t>No. 10586</t>
  </si>
  <si>
    <t>No. 10587</t>
  </si>
  <si>
    <t>No. 10588</t>
  </si>
  <si>
    <t>No. 10589</t>
  </si>
  <si>
    <t>No. 10590</t>
  </si>
  <si>
    <t>No. 10591</t>
  </si>
  <si>
    <t>No. 10592</t>
  </si>
  <si>
    <t>No. 10593</t>
  </si>
  <si>
    <t>No. 10594</t>
  </si>
  <si>
    <t>No. 10595</t>
  </si>
  <si>
    <t>No. 10596</t>
  </si>
  <si>
    <t>No. 10597</t>
  </si>
  <si>
    <t>No. 10598</t>
  </si>
  <si>
    <t>No. 10599</t>
  </si>
  <si>
    <t>No. 10600</t>
  </si>
  <si>
    <t>No. 10601</t>
  </si>
  <si>
    <t>No. 10602</t>
  </si>
  <si>
    <t>No. 10603</t>
  </si>
  <si>
    <t>No. 10604</t>
  </si>
  <si>
    <t>No. 10605</t>
  </si>
  <si>
    <t>No. 10606</t>
  </si>
  <si>
    <t>No. 10607</t>
  </si>
  <si>
    <t>No. 10608</t>
  </si>
  <si>
    <t>No. 10609</t>
  </si>
  <si>
    <t>No. 10610</t>
  </si>
  <si>
    <t>No. 10611</t>
  </si>
  <si>
    <t>No. 10612</t>
  </si>
  <si>
    <t>No. 10613</t>
  </si>
  <si>
    <t>No. 10614</t>
  </si>
  <si>
    <t>No. 10615</t>
  </si>
  <si>
    <t>No. 10616</t>
  </si>
  <si>
    <t>No. 10617</t>
  </si>
  <si>
    <t>No. 10618</t>
  </si>
  <si>
    <t>No. 10619</t>
  </si>
  <si>
    <t>No. 10620</t>
  </si>
  <si>
    <t>No. 10621</t>
  </si>
  <si>
    <t>No. 10622</t>
  </si>
  <si>
    <t>No. 10623</t>
  </si>
  <si>
    <t>No. 10624</t>
  </si>
  <si>
    <t>No. 10625</t>
  </si>
  <si>
    <t>No. 10626</t>
  </si>
  <si>
    <t>No. 10627</t>
  </si>
  <si>
    <t>No. 10628</t>
  </si>
  <si>
    <t>No. 10629</t>
  </si>
  <si>
    <t>No. 10630</t>
  </si>
  <si>
    <t>No. 10631</t>
  </si>
  <si>
    <t>No. 10632</t>
  </si>
  <si>
    <t>No. 10633</t>
  </si>
  <si>
    <t>No. 10634</t>
  </si>
  <si>
    <t>No. 10635</t>
  </si>
  <si>
    <t>No. 10636</t>
  </si>
  <si>
    <t>No. 10637</t>
  </si>
  <si>
    <t>No. 10638</t>
  </si>
  <si>
    <t>No. 10639</t>
  </si>
  <si>
    <t>No. 10640</t>
  </si>
  <si>
    <t>No. 10641</t>
  </si>
  <si>
    <t>No. 10642</t>
  </si>
  <si>
    <t>No. 10643</t>
  </si>
  <si>
    <t>No. 10644</t>
  </si>
  <si>
    <t>No. 10645</t>
  </si>
  <si>
    <t>No. 10646</t>
  </si>
  <si>
    <t>No. 10647</t>
  </si>
  <si>
    <t>No. 10648</t>
  </si>
  <si>
    <t>No. 10649</t>
  </si>
  <si>
    <t>No. 10650</t>
  </si>
  <si>
    <t>No. 10651</t>
  </si>
  <si>
    <t>No. 10652</t>
  </si>
  <si>
    <t>No. 10653</t>
  </si>
  <si>
    <t>No. 10654</t>
  </si>
  <si>
    <t>No. 10655</t>
  </si>
  <si>
    <t>No. 10656</t>
  </si>
  <si>
    <t>No. 10657</t>
  </si>
  <si>
    <t>No. 10658</t>
  </si>
  <si>
    <t>No. 10659</t>
  </si>
  <si>
    <t>No. 10660</t>
  </si>
  <si>
    <t>No. 10661</t>
  </si>
  <si>
    <t>No. 10662</t>
  </si>
  <si>
    <t>No. 10663</t>
  </si>
  <si>
    <t>No. 10664</t>
  </si>
  <si>
    <t>No. 10665</t>
  </si>
  <si>
    <t>No. 10666</t>
  </si>
  <si>
    <t>No. 10667</t>
  </si>
  <si>
    <t>No. 10668</t>
  </si>
  <si>
    <t>No. 10669</t>
  </si>
  <si>
    <t>No. 10670</t>
  </si>
  <si>
    <t>No. 10671</t>
  </si>
  <si>
    <t>No. 10672</t>
  </si>
  <si>
    <t>No. 10673</t>
  </si>
  <si>
    <t>No. 10674</t>
  </si>
  <si>
    <t>No. 10675</t>
  </si>
  <si>
    <t>No. 10676</t>
  </si>
  <si>
    <t>No. 10677</t>
  </si>
  <si>
    <t>No. 10678</t>
  </si>
  <si>
    <t>No. 10679</t>
  </si>
  <si>
    <t>No. 10680</t>
  </si>
  <si>
    <t>No. 10681</t>
  </si>
  <si>
    <t>No. 10682</t>
  </si>
  <si>
    <t>No. 10683</t>
  </si>
  <si>
    <t>No. 10684</t>
  </si>
  <si>
    <t>No. 10685</t>
  </si>
  <si>
    <t>No. 10686</t>
  </si>
  <si>
    <t>No. 10687</t>
  </si>
  <si>
    <t>No. 10688</t>
  </si>
  <si>
    <t>No. 10689</t>
  </si>
  <si>
    <t>No. 10690</t>
  </si>
  <si>
    <t>No. 10691</t>
  </si>
  <si>
    <t>No. 10692</t>
  </si>
  <si>
    <t>No. 10693</t>
  </si>
  <si>
    <t>No. 10694</t>
  </si>
  <si>
    <t>No. 10695</t>
  </si>
  <si>
    <t>No. 10696</t>
  </si>
  <si>
    <t>No. 10697</t>
  </si>
  <si>
    <t>No. 10698</t>
  </si>
  <si>
    <t>No. 10699</t>
  </si>
  <si>
    <t>No. 10700</t>
  </si>
  <si>
    <t>No. 10701</t>
  </si>
  <si>
    <t>No. 10702</t>
  </si>
  <si>
    <t>No. 10703</t>
  </si>
  <si>
    <t>No. 10704</t>
  </si>
  <si>
    <t>No. 10705</t>
  </si>
  <si>
    <t>No. 10706</t>
  </si>
  <si>
    <t>No. 10707</t>
  </si>
  <si>
    <t>No. 10708</t>
  </si>
  <si>
    <t>No. 10709</t>
  </si>
  <si>
    <t>No. 10710</t>
  </si>
  <si>
    <t>No. 10711</t>
  </si>
  <si>
    <t>No. 10712</t>
  </si>
  <si>
    <t>No. 10713</t>
  </si>
  <si>
    <t>No. 10714</t>
  </si>
  <si>
    <t>No. 10715</t>
  </si>
  <si>
    <t>No. 10716</t>
  </si>
  <si>
    <t>No. 10717</t>
  </si>
  <si>
    <t>No. 10718</t>
  </si>
  <si>
    <t>No. 10719</t>
  </si>
  <si>
    <t>No. 10720</t>
  </si>
  <si>
    <t>No. 10721</t>
  </si>
  <si>
    <t>No. 10722</t>
  </si>
  <si>
    <t>No. 10723</t>
  </si>
  <si>
    <t>No. 10724</t>
  </si>
  <si>
    <t>No. 10725</t>
  </si>
  <si>
    <t>No. 10726</t>
  </si>
  <si>
    <t>No. 10727</t>
  </si>
  <si>
    <t>No. 10728</t>
  </si>
  <si>
    <t>No. 10729</t>
  </si>
  <si>
    <t>No. 10730</t>
  </si>
  <si>
    <t>No. 10731</t>
  </si>
  <si>
    <t>No. 10732</t>
  </si>
  <si>
    <t>No. 10733</t>
  </si>
  <si>
    <t>No. 10734</t>
  </si>
  <si>
    <t>No. 10735</t>
  </si>
  <si>
    <t>No. 10736</t>
  </si>
  <si>
    <t>No. 10737</t>
  </si>
  <si>
    <t>No. 10738</t>
  </si>
  <si>
    <t>No. 10739</t>
  </si>
  <si>
    <t>No. 10740</t>
  </si>
  <si>
    <t>No. 10741</t>
  </si>
  <si>
    <t>No. 10742</t>
  </si>
  <si>
    <t>No. 10743</t>
  </si>
  <si>
    <t>No. 10744</t>
  </si>
  <si>
    <t>No. 10745</t>
  </si>
  <si>
    <t>No. 10746</t>
  </si>
  <si>
    <t>No. 10747</t>
  </si>
  <si>
    <t>No. 10748</t>
  </si>
  <si>
    <t>No. 10749</t>
  </si>
  <si>
    <t>No. 10750</t>
  </si>
  <si>
    <t>No. 10751</t>
  </si>
  <si>
    <t>No. 10752</t>
  </si>
  <si>
    <t>No. 10753</t>
  </si>
  <si>
    <t>No. 10754</t>
  </si>
  <si>
    <t>No. 10755</t>
  </si>
  <si>
    <t>No. 10756</t>
  </si>
  <si>
    <t>No. 10757</t>
  </si>
  <si>
    <t>No. 10758</t>
  </si>
  <si>
    <t>No. 10759</t>
  </si>
  <si>
    <t>No. 10760</t>
  </si>
  <si>
    <t>No. 10761</t>
  </si>
  <si>
    <t>No. 10762</t>
  </si>
  <si>
    <t>No. 10763</t>
  </si>
  <si>
    <t>No. 10764</t>
  </si>
  <si>
    <t>No. 10765</t>
  </si>
  <si>
    <t>No. 10766</t>
  </si>
  <si>
    <t>No. 10767</t>
  </si>
  <si>
    <t>No. 10768</t>
  </si>
  <si>
    <t>No. 10769</t>
  </si>
  <si>
    <t>No. 10770</t>
  </si>
  <si>
    <t>No. 10771</t>
  </si>
  <si>
    <t>No. 10772</t>
  </si>
  <si>
    <t>No. 10773</t>
  </si>
  <si>
    <t>No. 10774</t>
  </si>
  <si>
    <t>No. 10775</t>
  </si>
  <si>
    <t>No. 10776</t>
  </si>
  <si>
    <t>No. 10777</t>
  </si>
  <si>
    <t>No. 10778</t>
  </si>
  <si>
    <t>No. 10779</t>
  </si>
  <si>
    <t>No. 10780</t>
  </si>
  <si>
    <t>No. 10781</t>
  </si>
  <si>
    <t>No. 10782</t>
  </si>
  <si>
    <t>No. 10783</t>
  </si>
  <si>
    <t>No. 10784</t>
  </si>
  <si>
    <t>No. 10785</t>
  </si>
  <si>
    <t>No. 10786</t>
  </si>
  <si>
    <t>No. 10787</t>
  </si>
  <si>
    <t>No. 10788</t>
  </si>
  <si>
    <t>No. 10789</t>
  </si>
  <si>
    <t>No. 10790</t>
  </si>
  <si>
    <t>No. 10791</t>
  </si>
  <si>
    <t>No. 10792</t>
  </si>
  <si>
    <t>No. 10793</t>
  </si>
  <si>
    <t>No. 10794</t>
  </si>
  <si>
    <t>No. 10795</t>
  </si>
  <si>
    <t>No. 10796</t>
  </si>
  <si>
    <t>No. 10797</t>
  </si>
  <si>
    <t>No. 10798</t>
  </si>
  <si>
    <t>No. 10799</t>
  </si>
  <si>
    <t>No. 10800</t>
  </si>
  <si>
    <t>No. 10801</t>
  </si>
  <si>
    <t>No. 10802</t>
  </si>
  <si>
    <t>No. 10803</t>
  </si>
  <si>
    <t>No. 10804</t>
  </si>
  <si>
    <t>No. 10805</t>
  </si>
  <si>
    <t>No. 10806</t>
  </si>
  <si>
    <t>No. 10807</t>
  </si>
  <si>
    <t>No. 10808</t>
  </si>
  <si>
    <t>No. 10809</t>
  </si>
  <si>
    <t>No. 10810</t>
  </si>
  <si>
    <t>No. 10811</t>
  </si>
  <si>
    <t>No. 10812</t>
  </si>
  <si>
    <t>No. 10813</t>
  </si>
  <si>
    <t>No. 10814</t>
  </si>
  <si>
    <t>No. 10815</t>
  </si>
  <si>
    <t>No. 10816</t>
  </si>
  <si>
    <t>No. 10817</t>
  </si>
  <si>
    <t>No. 10818</t>
  </si>
  <si>
    <t>No. 10819</t>
  </si>
  <si>
    <t>No. 10820</t>
  </si>
  <si>
    <t>No. 10821</t>
  </si>
  <si>
    <t>No. 10822</t>
  </si>
  <si>
    <t>No. 10823</t>
  </si>
  <si>
    <t>No. 10824</t>
  </si>
  <si>
    <t>No. 10825</t>
  </si>
  <si>
    <t>No. 10826</t>
  </si>
  <si>
    <t>No. 10827</t>
  </si>
  <si>
    <t>No. 10828</t>
  </si>
  <si>
    <t>No. 10829</t>
  </si>
  <si>
    <t>No. 10830</t>
  </si>
  <si>
    <t>No. 10831</t>
  </si>
  <si>
    <t>No. 10832</t>
  </si>
  <si>
    <t>No. 10833</t>
  </si>
  <si>
    <t>No. 10834</t>
  </si>
  <si>
    <t>No. 10835</t>
  </si>
  <si>
    <t>No. 10836</t>
  </si>
  <si>
    <t>No. 10837</t>
  </si>
  <si>
    <t>No. 10838</t>
  </si>
  <si>
    <t>No. 10839</t>
  </si>
  <si>
    <t>No. 10840</t>
  </si>
  <si>
    <t>No. 10841</t>
  </si>
  <si>
    <t>No. 10842</t>
  </si>
  <si>
    <t>No. 10843</t>
  </si>
  <si>
    <t>No. 10844</t>
  </si>
  <si>
    <t>No. 10845</t>
  </si>
  <si>
    <t>No. 10846</t>
  </si>
  <si>
    <t>No. 10847</t>
  </si>
  <si>
    <t>No. 10848</t>
  </si>
  <si>
    <t>No. 10849</t>
  </si>
  <si>
    <t>No. 10850</t>
  </si>
  <si>
    <t>No. 10851</t>
  </si>
  <si>
    <t>No. 10852</t>
  </si>
  <si>
    <t>No. 10853</t>
  </si>
  <si>
    <t>No. 10854</t>
  </si>
  <si>
    <t>No. 10855</t>
  </si>
  <si>
    <t>No. 10856</t>
  </si>
  <si>
    <t>No. 10857</t>
  </si>
  <si>
    <t>No. 10858</t>
  </si>
  <si>
    <t>No. 10859</t>
  </si>
  <si>
    <t>No. 10860</t>
  </si>
  <si>
    <t>No. 10861</t>
  </si>
  <si>
    <t>No. 10862</t>
  </si>
  <si>
    <t>No. 10863</t>
  </si>
  <si>
    <t>No. 10864</t>
  </si>
  <si>
    <t>No. 10865</t>
  </si>
  <si>
    <t>No. 10866</t>
  </si>
  <si>
    <t>No. 10867</t>
  </si>
  <si>
    <t>No. 10868</t>
  </si>
  <si>
    <t>No. 10869</t>
  </si>
  <si>
    <t>No. 10870</t>
  </si>
  <si>
    <t>No. 10871</t>
  </si>
  <si>
    <t>No. 10872</t>
  </si>
  <si>
    <t>No. 10873</t>
  </si>
  <si>
    <t>No. 10874</t>
  </si>
  <si>
    <t>No. 10875</t>
  </si>
  <si>
    <t>No. 10876</t>
  </si>
  <si>
    <t>No. 10877</t>
  </si>
  <si>
    <t>No. 10878</t>
  </si>
  <si>
    <t>No. 10879</t>
  </si>
  <si>
    <t>No. 10880</t>
  </si>
  <si>
    <t>No. 10881</t>
  </si>
  <si>
    <t>No. 10882</t>
  </si>
  <si>
    <t>No. 10883</t>
  </si>
  <si>
    <t>No. 10884</t>
  </si>
  <si>
    <t>No. 10885</t>
  </si>
  <si>
    <t>No. 10886</t>
  </si>
  <si>
    <t>No. 10887</t>
  </si>
  <si>
    <t>No. 10888</t>
  </si>
  <si>
    <t>No. 10889</t>
  </si>
  <si>
    <t>No. 10890</t>
  </si>
  <si>
    <t>No. 10891</t>
  </si>
  <si>
    <t>No. 10892</t>
  </si>
  <si>
    <t>No. 10893</t>
  </si>
  <si>
    <t>No. 10894</t>
  </si>
  <si>
    <t>No. 10895</t>
  </si>
  <si>
    <t>No. 10896</t>
  </si>
  <si>
    <t>No. 10897</t>
  </si>
  <si>
    <t>No. 10898</t>
  </si>
  <si>
    <t>No. 10899</t>
  </si>
  <si>
    <t>No. 10900</t>
  </si>
  <si>
    <t>No. 10901</t>
  </si>
  <si>
    <t>No. 10902</t>
  </si>
  <si>
    <t>No. 10903</t>
  </si>
  <si>
    <t>No. 10904</t>
  </si>
  <si>
    <t>No. 10905</t>
  </si>
  <si>
    <t>No. 10906</t>
  </si>
  <si>
    <t>No. 10907</t>
  </si>
  <si>
    <t>No. 10908</t>
  </si>
  <si>
    <t>No. 10909</t>
  </si>
  <si>
    <t>No. 10910</t>
  </si>
  <si>
    <t>No. 10911</t>
  </si>
  <si>
    <t>No. 10912</t>
  </si>
  <si>
    <t>No. 10913</t>
  </si>
  <si>
    <t>No. 10914</t>
  </si>
  <si>
    <t>No. 10915</t>
  </si>
  <si>
    <t>No. 10916</t>
  </si>
  <si>
    <t>No. 10917</t>
  </si>
  <si>
    <t>No. 10918</t>
  </si>
  <si>
    <t>No. 10919</t>
  </si>
  <si>
    <t>No. 10920</t>
  </si>
  <si>
    <t>No. 10921</t>
  </si>
  <si>
    <t>No. 10922</t>
  </si>
  <si>
    <t>No. 10923</t>
  </si>
  <si>
    <t>No. 10924</t>
  </si>
  <si>
    <t>No. 10925</t>
  </si>
  <si>
    <t>No. 10926</t>
  </si>
  <si>
    <t>No. 10927</t>
  </si>
  <si>
    <t>No. 10928</t>
  </si>
  <si>
    <t>No. 10929</t>
  </si>
  <si>
    <t>No. 10930</t>
  </si>
  <si>
    <t>No. 10931</t>
  </si>
  <si>
    <t>No. 10932</t>
  </si>
  <si>
    <t>No. 10933</t>
  </si>
  <si>
    <t>No. 10934</t>
  </si>
  <si>
    <t>No. 10935</t>
  </si>
  <si>
    <t>No. 10936</t>
  </si>
  <si>
    <t>No. 10937</t>
  </si>
  <si>
    <t>No. 10938</t>
  </si>
  <si>
    <t>No. 10939</t>
  </si>
  <si>
    <t>No. 10940</t>
  </si>
  <si>
    <t>No. 10941</t>
  </si>
  <si>
    <t>No. 10942</t>
  </si>
  <si>
    <t>No. 10943</t>
  </si>
  <si>
    <t>No. 10944</t>
  </si>
  <si>
    <t>No. 10945</t>
  </si>
  <si>
    <t>No. 10946</t>
  </si>
  <si>
    <t>No. 10947</t>
  </si>
  <si>
    <t>No. 10948</t>
  </si>
  <si>
    <t>No. 10949</t>
  </si>
  <si>
    <t>No. 10950</t>
  </si>
  <si>
    <t>No. 10951</t>
  </si>
  <si>
    <t>No. 10952</t>
  </si>
  <si>
    <t>No. 10953</t>
  </si>
  <si>
    <t>No. 10954</t>
  </si>
  <si>
    <t>No. 10955</t>
  </si>
  <si>
    <t>No. 10956</t>
  </si>
  <si>
    <t>No. 10957</t>
  </si>
  <si>
    <t>No. 10958</t>
  </si>
  <si>
    <t>No. 10959</t>
  </si>
  <si>
    <t>No. 10960</t>
  </si>
  <si>
    <t>No. 10961</t>
  </si>
  <si>
    <t>No. 10962</t>
  </si>
  <si>
    <t>No. 10963</t>
  </si>
  <si>
    <t>No. 10964</t>
  </si>
  <si>
    <t>No. 10965</t>
  </si>
  <si>
    <t>No. 10966</t>
  </si>
  <si>
    <t>No. 10967</t>
  </si>
  <si>
    <t>No. 10968</t>
  </si>
  <si>
    <t>No. 10969</t>
  </si>
  <si>
    <t>No. 10970</t>
  </si>
  <si>
    <t>No. 10971</t>
  </si>
  <si>
    <t>No. 10972</t>
  </si>
  <si>
    <t>No. 10973</t>
  </si>
  <si>
    <t>No. 10974</t>
  </si>
  <si>
    <t>No. 10975</t>
  </si>
  <si>
    <t>No. 10976</t>
  </si>
  <si>
    <t>No. 10977</t>
  </si>
  <si>
    <t>No. 10978</t>
  </si>
  <si>
    <t>No. 10979</t>
  </si>
  <si>
    <t>No. 10980</t>
  </si>
  <si>
    <t>No. 10981</t>
  </si>
  <si>
    <t>No. 10982</t>
  </si>
  <si>
    <t>No. 10983</t>
  </si>
  <si>
    <t>No. 10984</t>
  </si>
  <si>
    <t>No. 10985</t>
  </si>
  <si>
    <t>No. 10986</t>
  </si>
  <si>
    <t>No. 10987</t>
  </si>
  <si>
    <t>No. 10988</t>
  </si>
  <si>
    <t>No. 10989</t>
  </si>
  <si>
    <t>No. 10990</t>
  </si>
  <si>
    <t>No. 10991</t>
  </si>
  <si>
    <t>No. 10992</t>
  </si>
  <si>
    <t>No. 10993</t>
  </si>
  <si>
    <t>No. 10994</t>
  </si>
  <si>
    <t>No. 10995</t>
  </si>
  <si>
    <t>No. 10996</t>
  </si>
  <si>
    <t>No. 10997</t>
  </si>
  <si>
    <t>No. 10998</t>
  </si>
  <si>
    <t>No. 10999</t>
  </si>
  <si>
    <t>No. 11000</t>
  </si>
  <si>
    <t>No. 11001</t>
  </si>
  <si>
    <t>No. 11002</t>
  </si>
  <si>
    <t>No. 11003</t>
  </si>
  <si>
    <t>No. 11004</t>
  </si>
  <si>
    <t>No. 11005</t>
  </si>
  <si>
    <t>No. 11006</t>
  </si>
  <si>
    <t>No. 11007</t>
  </si>
  <si>
    <t>No. 11008</t>
  </si>
  <si>
    <t>No. 11009</t>
  </si>
  <si>
    <t>No. 11010</t>
  </si>
  <si>
    <t>No. 11011</t>
  </si>
  <si>
    <t>No. 11012</t>
  </si>
  <si>
    <t>No. 11013</t>
  </si>
  <si>
    <t>No. 11014</t>
  </si>
  <si>
    <t>No. 11015</t>
  </si>
  <si>
    <t>No. 11016</t>
  </si>
  <si>
    <t>No. 11017</t>
  </si>
  <si>
    <t>No. 11018</t>
  </si>
  <si>
    <t>No. 11019</t>
  </si>
  <si>
    <t>No. 11020</t>
  </si>
  <si>
    <t>No. 11021</t>
  </si>
  <si>
    <t>No. 11022</t>
  </si>
  <si>
    <t>No. 11023</t>
  </si>
  <si>
    <t>No. 11024</t>
  </si>
  <si>
    <t>No. 11025</t>
  </si>
  <si>
    <t>No. 11026</t>
  </si>
  <si>
    <t>No. 11027</t>
  </si>
  <si>
    <t>No. 11028</t>
  </si>
  <si>
    <t>No. 11029</t>
  </si>
  <si>
    <t>No. 11030</t>
  </si>
  <si>
    <t>No. 11031</t>
  </si>
  <si>
    <t>No. 11032</t>
  </si>
  <si>
    <t>No. 11033</t>
  </si>
  <si>
    <t>No. 11034</t>
  </si>
  <si>
    <t>No. 11035</t>
  </si>
  <si>
    <t>No. 11036</t>
  </si>
  <si>
    <t>No. 11037</t>
  </si>
  <si>
    <t>No. 11038</t>
  </si>
  <si>
    <t>No. 11039</t>
  </si>
  <si>
    <t>No. 11040</t>
  </si>
  <si>
    <t>No. 11041</t>
  </si>
  <si>
    <t>No. 11042</t>
  </si>
  <si>
    <t>No. 11043</t>
  </si>
  <si>
    <t>No. 11044</t>
  </si>
  <si>
    <t>No. 11045</t>
  </si>
  <si>
    <t>No. 11046</t>
  </si>
  <si>
    <t>No. 11047</t>
  </si>
  <si>
    <t>No. 11048</t>
  </si>
  <si>
    <t>No. 11049</t>
  </si>
  <si>
    <t>No. 11050</t>
  </si>
  <si>
    <t>No. 11051</t>
  </si>
  <si>
    <t>No. 11052</t>
  </si>
  <si>
    <t>No. 11053</t>
  </si>
  <si>
    <t>No. 11054</t>
  </si>
  <si>
    <t>No. 11055</t>
  </si>
  <si>
    <t>No. 11056</t>
  </si>
  <si>
    <t>No. 11057</t>
  </si>
  <si>
    <t>No. 11058</t>
  </si>
  <si>
    <t>No. 11059</t>
  </si>
  <si>
    <t>No. 11060</t>
  </si>
  <si>
    <t>No. 11061</t>
  </si>
  <si>
    <t>No. 11062</t>
  </si>
  <si>
    <t>No. 11063</t>
  </si>
  <si>
    <t>No. 11064</t>
  </si>
  <si>
    <t>No. 11065</t>
  </si>
  <si>
    <t>No. 11066</t>
  </si>
  <si>
    <t>No. 11067</t>
  </si>
  <si>
    <t>No. 11068</t>
  </si>
  <si>
    <t>No. 11069</t>
  </si>
  <si>
    <t>No. 11070</t>
  </si>
  <si>
    <t>No. 11071</t>
  </si>
  <si>
    <t>No. 11072</t>
  </si>
  <si>
    <t>No. 11073</t>
  </si>
  <si>
    <t>No. 11074</t>
  </si>
  <si>
    <t>No. 11075</t>
  </si>
  <si>
    <t>No. 11076</t>
  </si>
  <si>
    <t>No. 11077</t>
  </si>
  <si>
    <t>No. 11078</t>
  </si>
  <si>
    <t>No. 11079</t>
  </si>
  <si>
    <t>No. 11080</t>
  </si>
  <si>
    <t>No. 11081</t>
  </si>
  <si>
    <t>No. 11082</t>
  </si>
  <si>
    <t>No. 11083</t>
  </si>
  <si>
    <t>No. 11084</t>
  </si>
  <si>
    <t>No. 11085</t>
  </si>
  <si>
    <t>No. 11086</t>
  </si>
  <si>
    <t>No. 11087</t>
  </si>
  <si>
    <t>No. 11088</t>
  </si>
  <si>
    <t>No. 11089</t>
  </si>
  <si>
    <t>No. 11090</t>
  </si>
  <si>
    <t>No. 11091</t>
  </si>
  <si>
    <t>No. 11092</t>
  </si>
  <si>
    <t>No. 11093</t>
  </si>
  <si>
    <t>No. 11094</t>
  </si>
  <si>
    <t>No. 11095</t>
  </si>
  <si>
    <t>No. 11096</t>
  </si>
  <si>
    <t>No. 11097</t>
  </si>
  <si>
    <t>No. 11098</t>
  </si>
  <si>
    <t>No. 11099</t>
  </si>
  <si>
    <t>No. 11100</t>
  </si>
  <si>
    <t>No. 11101</t>
  </si>
  <si>
    <t>No. 11102</t>
  </si>
  <si>
    <t>No. 11103</t>
  </si>
  <si>
    <t>No. 11104</t>
  </si>
  <si>
    <t>No. 11105</t>
  </si>
  <si>
    <t>No. 11106</t>
  </si>
  <si>
    <t>No. 11107</t>
  </si>
  <si>
    <t>No. 11108</t>
  </si>
  <si>
    <t>No. 11109</t>
  </si>
  <si>
    <t>No. 11110</t>
  </si>
  <si>
    <t>No. 11111</t>
  </si>
  <si>
    <t>No. 11112</t>
  </si>
  <si>
    <t>No. 11113</t>
  </si>
  <si>
    <t>No. 11114</t>
  </si>
  <si>
    <t>No. 11115</t>
  </si>
  <si>
    <t>No. 11116</t>
  </si>
  <si>
    <t>No. 11117</t>
  </si>
  <si>
    <t>No. 11118</t>
  </si>
  <si>
    <t>No. 11119</t>
  </si>
  <si>
    <t>No. 11120</t>
  </si>
  <si>
    <t>No. 11121</t>
  </si>
  <si>
    <t>No. 11122</t>
  </si>
  <si>
    <t>No. 11123</t>
  </si>
  <si>
    <t>No. 11124</t>
  </si>
  <si>
    <t>No. 11125</t>
  </si>
  <si>
    <t>No. 11126</t>
  </si>
  <si>
    <t>No. 11127</t>
  </si>
  <si>
    <t>No. 11128</t>
  </si>
  <si>
    <t>No. 11129</t>
  </si>
  <si>
    <t>No. 11130</t>
  </si>
  <si>
    <t>No. 11131</t>
  </si>
  <si>
    <t>No. 11132</t>
  </si>
  <si>
    <t>No. 11133</t>
  </si>
  <si>
    <t>No. 11134</t>
  </si>
  <si>
    <t>No. 11135</t>
  </si>
  <si>
    <t>No. 11136</t>
  </si>
  <si>
    <t>No. 11137</t>
  </si>
  <si>
    <t>No. 11138</t>
  </si>
  <si>
    <t>No. 11139</t>
  </si>
  <si>
    <t>No. 11140</t>
  </si>
  <si>
    <t>No. 11141</t>
  </si>
  <si>
    <t>No. 11142</t>
  </si>
  <si>
    <t>No. 11143</t>
  </si>
  <si>
    <t>No. 11144</t>
  </si>
  <si>
    <t>No. 11145</t>
  </si>
  <si>
    <t>No. 11146</t>
  </si>
  <si>
    <t>No. 11147</t>
  </si>
  <si>
    <t>No. 11148</t>
  </si>
  <si>
    <t>No. 11149</t>
  </si>
  <si>
    <t>No. 11150</t>
  </si>
  <si>
    <t>No. 11151</t>
  </si>
  <si>
    <t>No. 11152</t>
  </si>
  <si>
    <t>No. 11153</t>
  </si>
  <si>
    <t>No. 11154</t>
  </si>
  <si>
    <t>No. 11155</t>
  </si>
  <si>
    <t>No. 11156</t>
  </si>
  <si>
    <t>No. 11157</t>
  </si>
  <si>
    <t>No. 11158</t>
  </si>
  <si>
    <t>No. 11159</t>
  </si>
  <si>
    <t>No. 11160</t>
  </si>
  <si>
    <t>No. 11161</t>
  </si>
  <si>
    <t>No. 11162</t>
  </si>
  <si>
    <t>No. 11163</t>
  </si>
  <si>
    <t>No. 11164</t>
  </si>
  <si>
    <t>No. 11165</t>
  </si>
  <si>
    <t>No. 11166</t>
  </si>
  <si>
    <t>No. 11167</t>
  </si>
  <si>
    <t>No. 11168</t>
  </si>
  <si>
    <t>No. 11169</t>
  </si>
  <si>
    <t>No. 11170</t>
  </si>
  <si>
    <t>No. 11171</t>
  </si>
  <si>
    <t>No. 11172</t>
  </si>
  <si>
    <t>No. 11173</t>
  </si>
  <si>
    <t>No. 11174</t>
  </si>
  <si>
    <t>No. 11175</t>
  </si>
  <si>
    <t>No. 11176</t>
  </si>
  <si>
    <t>No. 11177</t>
  </si>
  <si>
    <t>No. 11178</t>
  </si>
  <si>
    <t>No. 11179</t>
  </si>
  <si>
    <t>No. 11180</t>
  </si>
  <si>
    <t>No. 11181</t>
  </si>
  <si>
    <t>No. 11182</t>
  </si>
  <si>
    <t>No. 11183</t>
  </si>
  <si>
    <t>No. 11184</t>
  </si>
  <si>
    <t>No. 11185</t>
  </si>
  <si>
    <t>No. 11186</t>
  </si>
  <si>
    <t>No. 11187</t>
  </si>
  <si>
    <t>No. 11188</t>
  </si>
  <si>
    <t>No. 11189</t>
  </si>
  <si>
    <t>No. 11190</t>
  </si>
  <si>
    <t>No. 11191</t>
  </si>
  <si>
    <t>No. 11192</t>
  </si>
  <si>
    <t>No. 11193</t>
  </si>
  <si>
    <t>No. 11194</t>
  </si>
  <si>
    <t>No. 11195</t>
  </si>
  <si>
    <t>No. 11196</t>
  </si>
  <si>
    <t>No. 11197</t>
  </si>
  <si>
    <t>No. 11198</t>
  </si>
  <si>
    <t>No. 11199</t>
  </si>
  <si>
    <t>No. 11200</t>
  </si>
  <si>
    <t>No. 11201</t>
  </si>
  <si>
    <t>No. 11202</t>
  </si>
  <si>
    <t>No. 11203</t>
  </si>
  <si>
    <t>No. 11204</t>
  </si>
  <si>
    <t>No. 11205</t>
  </si>
  <si>
    <t>No. 11206</t>
  </si>
  <si>
    <t>No. 11207</t>
  </si>
  <si>
    <t>No. 11208</t>
  </si>
  <si>
    <t>No. 11209</t>
  </si>
  <si>
    <t>No. 11210</t>
  </si>
  <si>
    <t>No. 11211</t>
  </si>
  <si>
    <t>No. 11212</t>
  </si>
  <si>
    <t>No. 11213</t>
  </si>
  <si>
    <t>No. 11214</t>
  </si>
  <si>
    <t>No. 11215</t>
  </si>
  <si>
    <t>No. 11216</t>
  </si>
  <si>
    <t>No. 11217</t>
  </si>
  <si>
    <t>No. 11218</t>
  </si>
  <si>
    <t>No. 11219</t>
  </si>
  <si>
    <t>No. 11220</t>
  </si>
  <si>
    <t>No. 11221</t>
  </si>
  <si>
    <t>No. 11222</t>
  </si>
  <si>
    <t>No. 11223</t>
  </si>
  <si>
    <t>No. 11224</t>
  </si>
  <si>
    <t>No. 11225</t>
  </si>
  <si>
    <t>No. 11226</t>
  </si>
  <si>
    <t>No. 11227</t>
  </si>
  <si>
    <t>No. 11228</t>
  </si>
  <si>
    <t>No. 11229</t>
  </si>
  <si>
    <t>No. 11230</t>
  </si>
  <si>
    <t>No. 11231</t>
  </si>
  <si>
    <t>No. 11232</t>
  </si>
  <si>
    <t>No. 11233</t>
  </si>
  <si>
    <t>No. 11234</t>
  </si>
  <si>
    <t>No. 11235</t>
  </si>
  <si>
    <t>No. 11236</t>
  </si>
  <si>
    <t>No. 11237</t>
  </si>
  <si>
    <t>No. 11238</t>
  </si>
  <si>
    <t>No. 11239</t>
  </si>
  <si>
    <t>No. 11240</t>
  </si>
  <si>
    <t>No. 11241</t>
  </si>
  <si>
    <t>No. 11242</t>
  </si>
  <si>
    <t>No. 11243</t>
  </si>
  <si>
    <t>No. 11244</t>
  </si>
  <si>
    <t>No. 11245</t>
  </si>
  <si>
    <t>No. 11246</t>
  </si>
  <si>
    <t>No. 11247</t>
  </si>
  <si>
    <t>No. 11248</t>
  </si>
  <si>
    <t>No. 11249</t>
  </si>
  <si>
    <t>No. 11250</t>
  </si>
  <si>
    <t>No. 11251</t>
  </si>
  <si>
    <t>No. 11252</t>
  </si>
  <si>
    <t>No. 11253</t>
  </si>
  <si>
    <t>No. 11254</t>
  </si>
  <si>
    <t>No. 11255</t>
  </si>
  <si>
    <t>No. 11256</t>
  </si>
  <si>
    <t>No. 11257</t>
  </si>
  <si>
    <t>No. 11258</t>
  </si>
  <si>
    <t>No. 11259</t>
  </si>
  <si>
    <t>No. 11260</t>
  </si>
  <si>
    <t>No. 11261</t>
  </si>
  <si>
    <t>No. 11262</t>
  </si>
  <si>
    <t>No. 11263</t>
  </si>
  <si>
    <t>No. 11264</t>
  </si>
  <si>
    <t>No. 11265</t>
  </si>
  <si>
    <t>No. 11266</t>
  </si>
  <si>
    <t>No. 11267</t>
  </si>
  <si>
    <t>No. 11268</t>
  </si>
  <si>
    <t>No. 11269</t>
  </si>
  <si>
    <t>No. 11270</t>
  </si>
  <si>
    <t>No. 11271</t>
  </si>
  <si>
    <t>No. 11272</t>
  </si>
  <si>
    <t>No. 11273</t>
  </si>
  <si>
    <t>No. 11274</t>
  </si>
  <si>
    <t>No. 11275</t>
  </si>
  <si>
    <t>No. 11276</t>
  </si>
  <si>
    <t>No. 11277</t>
  </si>
  <si>
    <t>No. 11278</t>
  </si>
  <si>
    <t>No. 11279</t>
  </si>
  <si>
    <t>No. 11280</t>
  </si>
  <si>
    <t>No. 11281</t>
  </si>
  <si>
    <t>No. 11282</t>
  </si>
  <si>
    <t>No. 11283</t>
  </si>
  <si>
    <t>No. 11284</t>
  </si>
  <si>
    <t>No. 11285</t>
  </si>
  <si>
    <t>No. 11286</t>
  </si>
  <si>
    <t>No. 11287</t>
  </si>
  <si>
    <t>No. 11288</t>
  </si>
  <si>
    <t>No. 11289</t>
  </si>
  <si>
    <t>No. 11290</t>
  </si>
  <si>
    <t>No. 11291</t>
  </si>
  <si>
    <t>No. 11292</t>
  </si>
  <si>
    <t>No. 11293</t>
  </si>
  <si>
    <t>No. 11294</t>
  </si>
  <si>
    <t>No. 11295</t>
  </si>
  <si>
    <t>No. 11296</t>
  </si>
  <si>
    <t>No. 11297</t>
  </si>
  <si>
    <t>No. 11298</t>
  </si>
  <si>
    <t>No. 11299</t>
  </si>
  <si>
    <t>No. 11300</t>
  </si>
  <si>
    <t>No. 11301</t>
  </si>
  <si>
    <t>No. 11302</t>
  </si>
  <si>
    <t>No. 11303</t>
  </si>
  <si>
    <t>No. 11304</t>
  </si>
  <si>
    <t>No. 11305</t>
  </si>
  <si>
    <t>No. 11306</t>
  </si>
  <si>
    <t>No. 11307</t>
  </si>
  <si>
    <t>No. 11308</t>
  </si>
  <si>
    <t>No. 11309</t>
  </si>
  <si>
    <t>No. 11310</t>
  </si>
  <si>
    <t>No. 11311</t>
  </si>
  <si>
    <t>No. 11312</t>
  </si>
  <si>
    <t>No. 11313</t>
  </si>
  <si>
    <t>No. 11314</t>
  </si>
  <si>
    <t>No. 11315</t>
  </si>
  <si>
    <t>No. 11316</t>
  </si>
  <si>
    <t>No. 11317</t>
  </si>
  <si>
    <t>No. 11318</t>
  </si>
  <si>
    <t>No. 11319</t>
  </si>
  <si>
    <t>No. 11320</t>
  </si>
  <si>
    <t>No. 11321</t>
  </si>
  <si>
    <t>No. 11322</t>
  </si>
  <si>
    <t>No. 11323</t>
  </si>
  <si>
    <t>No. 11324</t>
  </si>
  <si>
    <t>No. 11325</t>
  </si>
  <si>
    <t>No. 11326</t>
  </si>
  <si>
    <t>No. 11327</t>
  </si>
  <si>
    <t>No. 11328</t>
  </si>
  <si>
    <t>No. 11329</t>
  </si>
  <si>
    <t>No. 11330</t>
  </si>
  <si>
    <t>No. 11331</t>
  </si>
  <si>
    <t>No. 11332</t>
  </si>
  <si>
    <t>No. 11333</t>
  </si>
  <si>
    <t>No. 11334</t>
  </si>
  <si>
    <t>No. 11335</t>
  </si>
  <si>
    <t>No. 11336</t>
  </si>
  <si>
    <t>No. 11337</t>
  </si>
  <si>
    <t>No. 11338</t>
  </si>
  <si>
    <t>No. 11339</t>
  </si>
  <si>
    <t>No. 11340</t>
  </si>
  <si>
    <t>No. 11341</t>
  </si>
  <si>
    <t>No. 11342</t>
  </si>
  <si>
    <t>No. 11343</t>
  </si>
  <si>
    <t>No. 11344</t>
  </si>
  <si>
    <t>No. 11345</t>
  </si>
  <si>
    <t>No. 11346</t>
  </si>
  <si>
    <t>No. 11347</t>
  </si>
  <si>
    <t>No. 11348</t>
  </si>
  <si>
    <t>No. 11349</t>
  </si>
  <si>
    <t>No. 11350</t>
  </si>
  <si>
    <t>No. 11351</t>
  </si>
  <si>
    <t>No. 11352</t>
  </si>
  <si>
    <t>No. 11353</t>
  </si>
  <si>
    <t>No. 11354</t>
  </si>
  <si>
    <t>No. 11355</t>
  </si>
  <si>
    <t>No. 11356</t>
  </si>
  <si>
    <t>No. 11357</t>
  </si>
  <si>
    <t>No. 11358</t>
  </si>
  <si>
    <t>No. 11359</t>
  </si>
  <si>
    <t>No. 11360</t>
  </si>
  <si>
    <t>No. 11361</t>
  </si>
  <si>
    <t>No. 11362</t>
  </si>
  <si>
    <t>No. 11363</t>
  </si>
  <si>
    <t>No. 11364</t>
  </si>
  <si>
    <t>No. 11365</t>
  </si>
  <si>
    <t>No. 11366</t>
  </si>
  <si>
    <t>No. 11367</t>
  </si>
  <si>
    <t>No. 11368</t>
  </si>
  <si>
    <t>No. 11369</t>
  </si>
  <si>
    <t>No. 11370</t>
  </si>
  <si>
    <t>No. 11371</t>
  </si>
  <si>
    <t>No. 11372</t>
  </si>
  <si>
    <t>No. 11373</t>
  </si>
  <si>
    <t>No. 11374</t>
  </si>
  <si>
    <t>No. 11375</t>
  </si>
  <si>
    <t>No. 11376</t>
  </si>
  <si>
    <t>No. 11377</t>
  </si>
  <si>
    <t>No. 11378</t>
  </si>
  <si>
    <t>No. 11379</t>
  </si>
  <si>
    <t>No. 11380</t>
  </si>
  <si>
    <t>No. 11381</t>
  </si>
  <si>
    <t>No. 11382</t>
  </si>
  <si>
    <t>No. 11383</t>
  </si>
  <si>
    <t>No. 11384</t>
  </si>
  <si>
    <t>No. 11385</t>
  </si>
  <si>
    <t>No. 11386</t>
  </si>
  <si>
    <t>No. 11387</t>
  </si>
  <si>
    <t>No. 11388</t>
  </si>
  <si>
    <t>No. 11389</t>
  </si>
  <si>
    <t>No. 11390</t>
  </si>
  <si>
    <t>No. 11391</t>
  </si>
  <si>
    <t>No. 11392</t>
  </si>
  <si>
    <t>No. 11393</t>
  </si>
  <si>
    <t>No. 11394</t>
  </si>
  <si>
    <t>No. 11395</t>
  </si>
  <si>
    <t>No. 11396</t>
  </si>
  <si>
    <t>No. 11397</t>
  </si>
  <si>
    <t>No. 11398</t>
  </si>
  <si>
    <t>No. 11399</t>
  </si>
  <si>
    <t>No. 11400</t>
  </si>
  <si>
    <t>No. 11401</t>
  </si>
  <si>
    <t>No. 11402</t>
  </si>
  <si>
    <t>No. 11403</t>
  </si>
  <si>
    <t>No. 11404</t>
  </si>
  <si>
    <t>No. 11405</t>
  </si>
  <si>
    <t>No. 11406</t>
  </si>
  <si>
    <t>No. 11407</t>
  </si>
  <si>
    <t>No. 11408</t>
  </si>
  <si>
    <t>No. 11409</t>
  </si>
  <si>
    <t>No. 11410</t>
  </si>
  <si>
    <t>No. 11411</t>
  </si>
  <si>
    <t>No. 11412</t>
  </si>
  <si>
    <t>No. 11413</t>
  </si>
  <si>
    <t>No. 11414</t>
  </si>
  <si>
    <t>No. 11415</t>
  </si>
  <si>
    <t>No. 11416</t>
  </si>
  <si>
    <t>No. 11417</t>
  </si>
  <si>
    <t>No. 11418</t>
  </si>
  <si>
    <t>No. 11419</t>
  </si>
  <si>
    <t>No. 11420</t>
  </si>
  <si>
    <t>No. 11421</t>
  </si>
  <si>
    <t>No. 11422</t>
  </si>
  <si>
    <t>No. 11423</t>
  </si>
  <si>
    <t>No. 11424</t>
  </si>
  <si>
    <t>No. 11425</t>
  </si>
  <si>
    <t>No. 11426</t>
  </si>
  <si>
    <t>No. 11427</t>
  </si>
  <si>
    <t>No. 11428</t>
  </si>
  <si>
    <t>No. 11429</t>
  </si>
  <si>
    <t>No. 11430</t>
  </si>
  <si>
    <t>No. 11431</t>
  </si>
  <si>
    <t>No. 11432</t>
  </si>
  <si>
    <t>No. 11433</t>
  </si>
  <si>
    <t>No. 11434</t>
  </si>
  <si>
    <t>No. 11435</t>
  </si>
  <si>
    <t>No. 11436</t>
  </si>
  <si>
    <t>No. 11437</t>
  </si>
  <si>
    <t>No. 11438</t>
  </si>
  <si>
    <t>No. 11439</t>
  </si>
  <si>
    <t>No. 11440</t>
  </si>
  <si>
    <t>No. 11441</t>
  </si>
  <si>
    <t>No. 11442</t>
  </si>
  <si>
    <t>No. 11443</t>
  </si>
  <si>
    <t>No. 11444</t>
  </si>
  <si>
    <t>No. 11445</t>
  </si>
  <si>
    <t>No. 11446</t>
  </si>
  <si>
    <t>No. 11447</t>
  </si>
  <si>
    <t>No. 11448</t>
  </si>
  <si>
    <t>No. 11449</t>
  </si>
  <si>
    <t>No. 11450</t>
  </si>
  <si>
    <t>No. 11451</t>
  </si>
  <si>
    <t>No. 11452</t>
  </si>
  <si>
    <t>No. 11453</t>
  </si>
  <si>
    <t>No. 11454</t>
  </si>
  <si>
    <t>No. 11455</t>
  </si>
  <si>
    <t>No. 11456</t>
  </si>
  <si>
    <t>No. 11457</t>
  </si>
  <si>
    <t>No. 11458</t>
  </si>
  <si>
    <t>No. 11459</t>
  </si>
  <si>
    <t>No. 11460</t>
  </si>
  <si>
    <t>No. 11461</t>
  </si>
  <si>
    <t>No. 11462</t>
  </si>
  <si>
    <t>No. 11463</t>
  </si>
  <si>
    <t>No. 11464</t>
  </si>
  <si>
    <t>No. 11465</t>
  </si>
  <si>
    <t>No. 11466</t>
  </si>
  <si>
    <t>No. 11467</t>
  </si>
  <si>
    <t>No. 11468</t>
  </si>
  <si>
    <t>No. 11469</t>
  </si>
  <si>
    <t>No. 11470</t>
  </si>
  <si>
    <t>No. 11471</t>
  </si>
  <si>
    <t>No. 11472</t>
  </si>
  <si>
    <t>No. 11473</t>
  </si>
  <si>
    <t>No. 11474</t>
  </si>
  <si>
    <t>No. 11475</t>
  </si>
  <si>
    <t>No. 11476</t>
  </si>
  <si>
    <t>No. 11477</t>
  </si>
  <si>
    <t>No. 11478</t>
  </si>
  <si>
    <t>No. 11479</t>
  </si>
  <si>
    <t>No. 11480</t>
  </si>
  <si>
    <t>No. 11481</t>
  </si>
  <si>
    <t>No. 11482</t>
  </si>
  <si>
    <t>No. 11483</t>
  </si>
  <si>
    <t>No. 11484</t>
  </si>
  <si>
    <t>No. 11485</t>
  </si>
  <si>
    <t>No. 11486</t>
  </si>
  <si>
    <t>No. 11487</t>
  </si>
  <si>
    <t>No. 11488</t>
  </si>
  <si>
    <t>No. 11489</t>
  </si>
  <si>
    <t>No. 11490</t>
  </si>
  <si>
    <t>No. 11491</t>
  </si>
  <si>
    <t>No. 11492</t>
  </si>
  <si>
    <t>No. 11493</t>
  </si>
  <si>
    <t>No. 11494</t>
  </si>
  <si>
    <t>No. 11495</t>
  </si>
  <si>
    <t>No. 11496</t>
  </si>
  <si>
    <t>No. 11497</t>
  </si>
  <si>
    <t>No. 11498</t>
  </si>
  <si>
    <t>No. 11499</t>
  </si>
  <si>
    <t>No. 11500</t>
  </si>
  <si>
    <t>No. 11501</t>
  </si>
  <si>
    <t>No. 11502</t>
  </si>
  <si>
    <t>No. 11503</t>
  </si>
  <si>
    <t>No. 11504</t>
  </si>
  <si>
    <t>No. 11505</t>
  </si>
  <si>
    <t>No. 11506</t>
  </si>
  <si>
    <t>No. 11507</t>
  </si>
  <si>
    <t>No. 11508</t>
  </si>
  <si>
    <t>No. 11509</t>
  </si>
  <si>
    <t>No. 11510</t>
  </si>
  <si>
    <t>No. 11511</t>
  </si>
  <si>
    <t>No. 11512</t>
  </si>
  <si>
    <t>No. 11513</t>
  </si>
  <si>
    <t>No. 11514</t>
  </si>
  <si>
    <t>No. 11515</t>
  </si>
  <si>
    <t>No. 11516</t>
  </si>
  <si>
    <t>No. 11517</t>
  </si>
  <si>
    <t>No. 11518</t>
  </si>
  <si>
    <t>No. 11519</t>
  </si>
  <si>
    <t>No. 11520</t>
  </si>
  <si>
    <t>No. 11521</t>
  </si>
  <si>
    <t>No. 11522</t>
  </si>
  <si>
    <t>No. 11523</t>
  </si>
  <si>
    <t>No. 11524</t>
  </si>
  <si>
    <t>No. 11525</t>
  </si>
  <si>
    <t>No. 11526</t>
  </si>
  <si>
    <t>No. 11527</t>
  </si>
  <si>
    <t>No. 11528</t>
  </si>
  <si>
    <t>No. 11529</t>
  </si>
  <si>
    <t>No. 11530</t>
  </si>
  <si>
    <t>No. 11531</t>
  </si>
  <si>
    <t>No. 11532</t>
  </si>
  <si>
    <t>No. 11533</t>
  </si>
  <si>
    <t>No. 11534</t>
  </si>
  <si>
    <t>No. 11535</t>
  </si>
  <si>
    <t>No. 11536</t>
  </si>
  <si>
    <t>No. 11537</t>
  </si>
  <si>
    <t>No. 11538</t>
  </si>
  <si>
    <t>No. 11539</t>
  </si>
  <si>
    <t>No. 11540</t>
  </si>
  <si>
    <t>No. 11541</t>
  </si>
  <si>
    <t>No. 11542</t>
  </si>
  <si>
    <t>No. 11543</t>
  </si>
  <si>
    <t>No. 11544</t>
  </si>
  <si>
    <t>No. 11545</t>
  </si>
  <si>
    <t>No. 11546</t>
  </si>
  <si>
    <t>No. 11547</t>
  </si>
  <si>
    <t>No. 11548</t>
  </si>
  <si>
    <t>No. 11549</t>
  </si>
  <si>
    <t>No. 11550</t>
  </si>
  <si>
    <t>No. 11551</t>
  </si>
  <si>
    <t>No. 11552</t>
  </si>
  <si>
    <t>No. 11553</t>
  </si>
  <si>
    <t>No. 11554</t>
  </si>
  <si>
    <t>No. 11555</t>
  </si>
  <si>
    <t>No. 11556</t>
  </si>
  <si>
    <t>No. 11557</t>
  </si>
  <si>
    <t>No. 11558</t>
  </si>
  <si>
    <t>No. 11559</t>
  </si>
  <si>
    <t>No. 11560</t>
  </si>
  <si>
    <t>No. 11561</t>
  </si>
  <si>
    <t>No. 11562</t>
  </si>
  <si>
    <t>No. 11563</t>
  </si>
  <si>
    <t>No. 11564</t>
  </si>
  <si>
    <t>No. 11565</t>
  </si>
  <si>
    <t>No. 11566</t>
  </si>
  <si>
    <t>No. 11567</t>
  </si>
  <si>
    <t>No. 11568</t>
  </si>
  <si>
    <t>No. 11569</t>
  </si>
  <si>
    <t>No. 11570</t>
  </si>
  <si>
    <t>No. 11571</t>
  </si>
  <si>
    <t>No. 11572</t>
  </si>
  <si>
    <t>No. 11573</t>
  </si>
  <si>
    <t>No. 11574</t>
  </si>
  <si>
    <t>No. 11575</t>
  </si>
  <si>
    <t>No. 11576</t>
  </si>
  <si>
    <t>No. 11577</t>
  </si>
  <si>
    <t>No. 11578</t>
  </si>
  <si>
    <t>No. 11579</t>
  </si>
  <si>
    <t>No. 11580</t>
  </si>
  <si>
    <t>No. 11581</t>
  </si>
  <si>
    <t>No. 11582</t>
  </si>
  <si>
    <t>No. 11583</t>
  </si>
  <si>
    <t>No. 11584</t>
  </si>
  <si>
    <t>No. 11585</t>
  </si>
  <si>
    <t>No. 11586</t>
  </si>
  <si>
    <t>No. 11587</t>
  </si>
  <si>
    <t>No. 11588</t>
  </si>
  <si>
    <t>No. 11589</t>
  </si>
  <si>
    <t>No. 11590</t>
  </si>
  <si>
    <t>No. 11591</t>
  </si>
  <si>
    <t>No. 11592</t>
  </si>
  <si>
    <t>No. 11593</t>
  </si>
  <si>
    <t>No. 11594</t>
  </si>
  <si>
    <t>No. 11595</t>
  </si>
  <si>
    <t>No. 11596</t>
  </si>
  <si>
    <t>No. 11597</t>
  </si>
  <si>
    <t>No. 11598</t>
  </si>
  <si>
    <t>No. 11599</t>
  </si>
  <si>
    <t>No. 11600</t>
  </si>
  <si>
    <t>No. 11601</t>
  </si>
  <si>
    <t>No. 11602</t>
  </si>
  <si>
    <t>No. 11603</t>
  </si>
  <si>
    <t>No. 11604</t>
  </si>
  <si>
    <t>No. 11605</t>
  </si>
  <si>
    <t>No. 11606</t>
  </si>
  <si>
    <t>No. 11607</t>
  </si>
  <si>
    <t>No. 11608</t>
  </si>
  <si>
    <t>No. 11609</t>
  </si>
  <si>
    <t>No. 11610</t>
  </si>
  <si>
    <t>No. 11611</t>
  </si>
  <si>
    <t>No. 11612</t>
  </si>
  <si>
    <t>No. 11613</t>
  </si>
  <si>
    <t>No. 11614</t>
  </si>
  <si>
    <t>No. 11615</t>
  </si>
  <si>
    <t>No. 11616</t>
  </si>
  <si>
    <t>No. 11617</t>
  </si>
  <si>
    <t>No. 11618</t>
  </si>
  <si>
    <t>No. 11619</t>
  </si>
  <si>
    <t>No. 11620</t>
  </si>
  <si>
    <t>No. 11621</t>
  </si>
  <si>
    <t>No. 11622</t>
  </si>
  <si>
    <t>No. 11623</t>
  </si>
  <si>
    <t>No. 11624</t>
  </si>
  <si>
    <t>No. 11625</t>
  </si>
  <si>
    <t>No. 11626</t>
  </si>
  <si>
    <t>No. 11627</t>
  </si>
  <si>
    <t>No. 11628</t>
  </si>
  <si>
    <t>No. 11629</t>
  </si>
  <si>
    <t>No. 11630</t>
  </si>
  <si>
    <t>No. 11631</t>
  </si>
  <si>
    <t>No. 11632</t>
  </si>
  <si>
    <t>No. 11633</t>
  </si>
  <si>
    <t>No. 11634</t>
  </si>
  <si>
    <t>No. 11635</t>
  </si>
  <si>
    <t>No. 11636</t>
  </si>
  <si>
    <t>No. 11637</t>
  </si>
  <si>
    <t>No. 11638</t>
  </si>
  <si>
    <t>No. 11639</t>
  </si>
  <si>
    <t>No. 11640</t>
  </si>
  <si>
    <t>No. 11641</t>
  </si>
  <si>
    <t>No. 11642</t>
  </si>
  <si>
    <t>No. 11643</t>
  </si>
  <si>
    <t>No. 11644</t>
  </si>
  <si>
    <t>No. 11645</t>
  </si>
  <si>
    <t>No. 11646</t>
  </si>
  <si>
    <t>No. 11647</t>
  </si>
  <si>
    <t>No. 11648</t>
  </si>
  <si>
    <t>No. 11649</t>
  </si>
  <si>
    <t>No. 11650</t>
  </si>
  <si>
    <t>No. 11651</t>
  </si>
  <si>
    <t>No. 11652</t>
  </si>
  <si>
    <t>No. 11653</t>
  </si>
  <si>
    <t>No. 11654</t>
  </si>
  <si>
    <t>No. 11655</t>
  </si>
  <si>
    <t>No. 11656</t>
  </si>
  <si>
    <t>No. 11657</t>
  </si>
  <si>
    <t>No. 11658</t>
  </si>
  <si>
    <t>No. 11659</t>
  </si>
  <si>
    <t>No. 11660</t>
  </si>
  <si>
    <t>No. 11661</t>
  </si>
  <si>
    <t>No. 11662</t>
  </si>
  <si>
    <t>No. 11663</t>
  </si>
  <si>
    <t>No. 11664</t>
  </si>
  <si>
    <t>No. 11665</t>
  </si>
  <si>
    <t>No. 11666</t>
  </si>
  <si>
    <t>No. 11667</t>
  </si>
  <si>
    <t>No. 11668</t>
  </si>
  <si>
    <t>No. 11669</t>
  </si>
  <si>
    <t>No. 11670</t>
  </si>
  <si>
    <t>No. 11671</t>
  </si>
  <si>
    <t>No. 11672</t>
  </si>
  <si>
    <t>No. 11673</t>
  </si>
  <si>
    <t>No. 11674</t>
  </si>
  <si>
    <t>No. 11675</t>
  </si>
  <si>
    <t>No. 11676</t>
  </si>
  <si>
    <t>No. 11677</t>
  </si>
  <si>
    <t>No. 11678</t>
  </si>
  <si>
    <t>No. 11679</t>
  </si>
  <si>
    <t>No. 11680</t>
  </si>
  <si>
    <t>No. 11681</t>
  </si>
  <si>
    <t>No. 11682</t>
  </si>
  <si>
    <t>No. 11683</t>
  </si>
  <si>
    <t>No. 11684</t>
  </si>
  <si>
    <t>No. 11685</t>
  </si>
  <si>
    <t>No. 11686</t>
  </si>
  <si>
    <t>No. 11687</t>
  </si>
  <si>
    <t>No. 11688</t>
  </si>
  <si>
    <t>No. 11689</t>
  </si>
  <si>
    <t>No. 11690</t>
  </si>
  <si>
    <t>No. 11691</t>
  </si>
  <si>
    <t>No. 11692</t>
  </si>
  <si>
    <t>No. 11693</t>
  </si>
  <si>
    <t>No. 11694</t>
  </si>
  <si>
    <t>No. 11695</t>
  </si>
  <si>
    <t>No. 11696</t>
  </si>
  <si>
    <t>No. 11697</t>
  </si>
  <si>
    <t>No. 11698</t>
  </si>
  <si>
    <t>No. 11699</t>
  </si>
  <si>
    <t>No. 11700</t>
  </si>
  <si>
    <t>No. 11701</t>
  </si>
  <si>
    <t>No. 11702</t>
  </si>
  <si>
    <t>No. 11703</t>
  </si>
  <si>
    <t>No. 11704</t>
  </si>
  <si>
    <t>No. 11705</t>
  </si>
  <si>
    <t>No. 11706</t>
  </si>
  <si>
    <t>No. 11707</t>
  </si>
  <si>
    <t>No. 11708</t>
  </si>
  <si>
    <t>No. 11709</t>
  </si>
  <si>
    <t>No. 11710</t>
  </si>
  <si>
    <t>No. 11711</t>
  </si>
  <si>
    <t>No. 11712</t>
  </si>
  <si>
    <t>No. 11713</t>
  </si>
  <si>
    <t>No. 11714</t>
  </si>
  <si>
    <t>No. 11715</t>
  </si>
  <si>
    <t>No. 11716</t>
  </si>
  <si>
    <t>No. 11717</t>
  </si>
  <si>
    <t>No. 11718</t>
  </si>
  <si>
    <t>No. 11719</t>
  </si>
  <si>
    <t>No. 11720</t>
  </si>
  <si>
    <t>No. 11721</t>
  </si>
  <si>
    <t>No. 11722</t>
  </si>
  <si>
    <t>No. 11723</t>
  </si>
  <si>
    <t>No. 11724</t>
  </si>
  <si>
    <t>No. 11725</t>
  </si>
  <si>
    <t>No. 11726</t>
  </si>
  <si>
    <t>No. 11727</t>
  </si>
  <si>
    <t>No. 11728</t>
  </si>
  <si>
    <t>No. 11729</t>
  </si>
  <si>
    <t>No. 11730</t>
  </si>
  <si>
    <t>No. 11731</t>
  </si>
  <si>
    <t>No. 11732</t>
  </si>
  <si>
    <t>No. 11733</t>
  </si>
  <si>
    <t>No. 11734</t>
  </si>
  <si>
    <t>No. 11735</t>
  </si>
  <si>
    <t>No. 11736</t>
  </si>
  <si>
    <t>No. 11737</t>
  </si>
  <si>
    <t>No. 11738</t>
  </si>
  <si>
    <t>No. 11739</t>
  </si>
  <si>
    <t>No. 11740</t>
  </si>
  <si>
    <t>No. 11741</t>
  </si>
  <si>
    <t>No. 11742</t>
  </si>
  <si>
    <t>No. 11743</t>
  </si>
  <si>
    <t>No. 11744</t>
  </si>
  <si>
    <t>No. 11745</t>
  </si>
  <si>
    <t>No. 11746</t>
  </si>
  <si>
    <t>No. 11747</t>
  </si>
  <si>
    <t>No. 11748</t>
  </si>
  <si>
    <t>No. 11749</t>
  </si>
  <si>
    <t>No. 11750</t>
  </si>
  <si>
    <t>No. 11751</t>
  </si>
  <si>
    <t>No. 11752</t>
  </si>
  <si>
    <t>No. 11753</t>
  </si>
  <si>
    <t>No. 11754</t>
  </si>
  <si>
    <t>No. 11755</t>
  </si>
  <si>
    <t>No. 11756</t>
  </si>
  <si>
    <t>No. 11757</t>
  </si>
  <si>
    <t>No. 11758</t>
  </si>
  <si>
    <t>No. 11759</t>
  </si>
  <si>
    <t>No. 11760</t>
  </si>
  <si>
    <t>No. 11761</t>
  </si>
  <si>
    <t>No. 11762</t>
  </si>
  <si>
    <t>No. 11763</t>
  </si>
  <si>
    <t>No. 11764</t>
  </si>
  <si>
    <t>No. 11765</t>
  </si>
  <si>
    <t>No. 11766</t>
  </si>
  <si>
    <t>No. 11767</t>
  </si>
  <si>
    <t>No. 11768</t>
  </si>
  <si>
    <t>No. 11769</t>
  </si>
  <si>
    <t>No. 11770</t>
  </si>
  <si>
    <t>No. 11771</t>
  </si>
  <si>
    <t>No. 11772</t>
  </si>
  <si>
    <t>No. 11773</t>
  </si>
  <si>
    <t>No. 11774</t>
  </si>
  <si>
    <t>No. 11775</t>
  </si>
  <si>
    <t>No. 11776</t>
  </si>
  <si>
    <t>No. 11777</t>
  </si>
  <si>
    <t>No. 11778</t>
  </si>
  <si>
    <t>No. 11779</t>
  </si>
  <si>
    <t>No. 11780</t>
  </si>
  <si>
    <t>No. 11781</t>
  </si>
  <si>
    <t>No. 11782</t>
  </si>
  <si>
    <t>No. 11783</t>
  </si>
  <si>
    <t>No. 11784</t>
  </si>
  <si>
    <t>No. 11785</t>
  </si>
  <si>
    <t>No. 11786</t>
  </si>
  <si>
    <t>No. 11787</t>
  </si>
  <si>
    <t>No. 11788</t>
  </si>
  <si>
    <t>No. 11789</t>
  </si>
  <si>
    <t>No. 11790</t>
  </si>
  <si>
    <t>No. 11791</t>
  </si>
  <si>
    <t>No. 11792</t>
  </si>
  <si>
    <t>No. 11793</t>
  </si>
  <si>
    <t>No. 11794</t>
  </si>
  <si>
    <t>No. 11795</t>
  </si>
  <si>
    <t>No. 11796</t>
  </si>
  <si>
    <t>No. 11797</t>
  </si>
  <si>
    <t>No. 11798</t>
  </si>
  <si>
    <t>No. 11799</t>
  </si>
  <si>
    <t>No. 11800</t>
  </si>
  <si>
    <t>No. 11801</t>
  </si>
  <si>
    <t>No. 11802</t>
  </si>
  <si>
    <t>No. 11803</t>
  </si>
  <si>
    <t>No. 11804</t>
  </si>
  <si>
    <t>No. 11805</t>
  </si>
  <si>
    <t>No. 11806</t>
  </si>
  <si>
    <t>No. 11807</t>
  </si>
  <si>
    <t>No. 11808</t>
  </si>
  <si>
    <t>No. 11809</t>
  </si>
  <si>
    <t>No. 11810</t>
  </si>
  <si>
    <t>No. 11811</t>
  </si>
  <si>
    <t>No. 11812</t>
  </si>
  <si>
    <t>No. 11813</t>
  </si>
  <si>
    <t>No. 11814</t>
  </si>
  <si>
    <t>No. 11815</t>
  </si>
  <si>
    <t>No. 11816</t>
  </si>
  <si>
    <t>No. 11817</t>
  </si>
  <si>
    <t>No. 11818</t>
  </si>
  <si>
    <t>No. 11819</t>
  </si>
  <si>
    <t>No. 11820</t>
  </si>
  <si>
    <t>No. 11821</t>
  </si>
  <si>
    <t>No. 11822</t>
  </si>
  <si>
    <t>No. 11823</t>
  </si>
  <si>
    <t>No. 11824</t>
  </si>
  <si>
    <t>No. 11825</t>
  </si>
  <si>
    <t>No. 11826</t>
  </si>
  <si>
    <t>No. 11827</t>
  </si>
  <si>
    <t>No. 11828</t>
  </si>
  <si>
    <t>No. 11829</t>
  </si>
  <si>
    <t>No. 11830</t>
  </si>
  <si>
    <t>No. 11831</t>
  </si>
  <si>
    <t>No. 11832</t>
  </si>
  <si>
    <t>No. 11833</t>
  </si>
  <si>
    <t>No. 11834</t>
  </si>
  <si>
    <t>No. 11835</t>
  </si>
  <si>
    <t>No. 11836</t>
  </si>
  <si>
    <t>No. 11837</t>
  </si>
  <si>
    <t>No. 11838</t>
  </si>
  <si>
    <t>No. 11839</t>
  </si>
  <si>
    <t>No. 11840</t>
  </si>
  <si>
    <t>No. 11841</t>
  </si>
  <si>
    <t>No. 11842</t>
  </si>
  <si>
    <t>No. 11843</t>
  </si>
  <si>
    <t>No. 11844</t>
  </si>
  <si>
    <t>No. 11845</t>
  </si>
  <si>
    <t>No. 11846</t>
  </si>
  <si>
    <t>No. 11847</t>
  </si>
  <si>
    <t>No. 11848</t>
  </si>
  <si>
    <t>No. 11849</t>
  </si>
  <si>
    <t>No. 11850</t>
  </si>
  <si>
    <t>No. 11851</t>
  </si>
  <si>
    <t>No. 11852</t>
  </si>
  <si>
    <t>No. 11853</t>
  </si>
  <si>
    <t>No. 11854</t>
  </si>
  <si>
    <t>No. 11855</t>
  </si>
  <si>
    <t>No. 11856</t>
  </si>
  <si>
    <t>No. 11857</t>
  </si>
  <si>
    <t>No. 11858</t>
  </si>
  <si>
    <t>No. 11859</t>
  </si>
  <si>
    <t>No. 11860</t>
  </si>
  <si>
    <t>No. 11861</t>
  </si>
  <si>
    <t>No. 11862</t>
  </si>
  <si>
    <t>No. 11863</t>
  </si>
  <si>
    <t>No. 11864</t>
  </si>
  <si>
    <t>No. 11865</t>
  </si>
  <si>
    <t>No. 11866</t>
  </si>
  <si>
    <t>No. 11867</t>
  </si>
  <si>
    <t>No. 11868</t>
  </si>
  <si>
    <t>No. 11869</t>
  </si>
  <si>
    <t>No. 11870</t>
  </si>
  <si>
    <t>No. 11871</t>
  </si>
  <si>
    <t>No. 11872</t>
  </si>
  <si>
    <t>No. 11873</t>
  </si>
  <si>
    <t>No. 11874</t>
  </si>
  <si>
    <t>No. 11875</t>
  </si>
  <si>
    <t>No. 11876</t>
  </si>
  <si>
    <t>No. 11877</t>
  </si>
  <si>
    <t>No. 11878</t>
  </si>
  <si>
    <t>No. 11879</t>
  </si>
  <si>
    <t>No. 11880</t>
  </si>
  <si>
    <t>No. 11881</t>
  </si>
  <si>
    <t>No. 11882</t>
  </si>
  <si>
    <t>No. 11883</t>
  </si>
  <si>
    <t>No. 11884</t>
  </si>
  <si>
    <t>No. 11885</t>
  </si>
  <si>
    <t>No. 11886</t>
  </si>
  <si>
    <t>No. 11887</t>
  </si>
  <si>
    <t>No. 11888</t>
  </si>
  <si>
    <t>No. 11889</t>
  </si>
  <si>
    <t>No. 11890</t>
  </si>
  <si>
    <t>No. 11891</t>
  </si>
  <si>
    <t>No. 11892</t>
  </si>
  <si>
    <t>No. 11893</t>
  </si>
  <si>
    <t>No. 11894</t>
  </si>
  <si>
    <t>No. 11895</t>
  </si>
  <si>
    <t>No. 11896</t>
  </si>
  <si>
    <t>No. 11897</t>
  </si>
  <si>
    <t>No. 11898</t>
  </si>
  <si>
    <t>No. 11899</t>
  </si>
  <si>
    <t>No. 11900</t>
  </si>
  <si>
    <t>No. 11901</t>
  </si>
  <si>
    <t>No. 11902</t>
  </si>
  <si>
    <t>No. 11903</t>
  </si>
  <si>
    <t>No. 11904</t>
  </si>
  <si>
    <t>No. 11905</t>
  </si>
  <si>
    <t>No. 11906</t>
  </si>
  <si>
    <t>No. 11907</t>
  </si>
  <si>
    <t>No. 11908</t>
  </si>
  <si>
    <t>No. 11909</t>
  </si>
  <si>
    <t>No. 11910</t>
  </si>
  <si>
    <t>No. 11911</t>
  </si>
  <si>
    <t>No. 11912</t>
  </si>
  <si>
    <t>No. 11913</t>
  </si>
  <si>
    <t>No. 11914</t>
  </si>
  <si>
    <t>No. 11915</t>
  </si>
  <si>
    <t>No. 11916</t>
  </si>
  <si>
    <t>No. 11917</t>
  </si>
  <si>
    <t>No. 11918</t>
  </si>
  <si>
    <t>No. 11919</t>
  </si>
  <si>
    <t>No. 11920</t>
  </si>
  <si>
    <t>No. 11921</t>
  </si>
  <si>
    <t>No. 11922</t>
  </si>
  <si>
    <t>No. 11923</t>
  </si>
  <si>
    <t>No. 11924</t>
  </si>
  <si>
    <t>No. 11925</t>
  </si>
  <si>
    <t>No. 11926</t>
  </si>
  <si>
    <t>No. 11927</t>
  </si>
  <si>
    <t>No. 11928</t>
  </si>
  <si>
    <t>No. 11929</t>
  </si>
  <si>
    <t>No. 11930</t>
  </si>
  <si>
    <t>No. 11931</t>
  </si>
  <si>
    <t>No. 11932</t>
  </si>
  <si>
    <t>No. 11933</t>
  </si>
  <si>
    <t>No. 11934</t>
  </si>
  <si>
    <t>No. 11935</t>
  </si>
  <si>
    <t>No. 11936</t>
  </si>
  <si>
    <t>No. 11937</t>
  </si>
  <si>
    <t>No. 11938</t>
  </si>
  <si>
    <t>No. 11939</t>
  </si>
  <si>
    <t>No. 11940</t>
  </si>
  <si>
    <t>No. 11941</t>
  </si>
  <si>
    <t>No. 11942</t>
  </si>
  <si>
    <t>No. 11943</t>
  </si>
  <si>
    <t>No. 11944</t>
  </si>
  <si>
    <t>No. 11945</t>
  </si>
  <si>
    <t>No. 11946</t>
  </si>
  <si>
    <t>No. 11947</t>
  </si>
  <si>
    <t>No. 11948</t>
  </si>
  <si>
    <t>No. 11949</t>
  </si>
  <si>
    <t>No. 11950</t>
  </si>
  <si>
    <t>No. 11951</t>
  </si>
  <si>
    <t>No. 11952</t>
  </si>
  <si>
    <t>No. 11953</t>
  </si>
  <si>
    <t>No. 11954</t>
  </si>
  <si>
    <t>No. 11955</t>
  </si>
  <si>
    <t>No. 11956</t>
  </si>
  <si>
    <t>No. 11957</t>
  </si>
  <si>
    <t>No. 11958</t>
  </si>
  <si>
    <t>No. 11959</t>
  </si>
  <si>
    <t>No. 11960</t>
  </si>
  <si>
    <t>No. 11961</t>
  </si>
  <si>
    <t>No. 11962</t>
  </si>
  <si>
    <t>No. 11963</t>
  </si>
  <si>
    <t>No. 11964</t>
  </si>
  <si>
    <t>No. 11965</t>
  </si>
  <si>
    <t>No. 11966</t>
  </si>
  <si>
    <t>No. 11967</t>
  </si>
  <si>
    <t>No. 11968</t>
  </si>
  <si>
    <t>No. 11969</t>
  </si>
  <si>
    <t>No. 11970</t>
  </si>
  <si>
    <t>No. 11971</t>
  </si>
  <si>
    <t>No. 11972</t>
  </si>
  <si>
    <t>No. 11973</t>
  </si>
  <si>
    <t>No. 11974</t>
  </si>
  <si>
    <t>No. 11975</t>
  </si>
  <si>
    <t>No. 11976</t>
  </si>
  <si>
    <t>No. 11977</t>
  </si>
  <si>
    <t>No. 11978</t>
  </si>
  <si>
    <t>No. 11979</t>
  </si>
  <si>
    <t>No. 11980</t>
  </si>
  <si>
    <t>No. 11981</t>
  </si>
  <si>
    <t>No. 11982</t>
  </si>
  <si>
    <t>No. 11983</t>
  </si>
  <si>
    <t>No. 11984</t>
  </si>
  <si>
    <t>No. 11985</t>
  </si>
  <si>
    <t>No. 11986</t>
  </si>
  <si>
    <t>No. 11987</t>
  </si>
  <si>
    <t>No. 11988</t>
  </si>
  <si>
    <t>No. 11989</t>
  </si>
  <si>
    <t>No. 11990</t>
  </si>
  <si>
    <t>No. 11991</t>
  </si>
  <si>
    <t>No. 11992</t>
  </si>
  <si>
    <t>No. 11993</t>
  </si>
  <si>
    <t>No. 11994</t>
  </si>
  <si>
    <t>No. 11995</t>
  </si>
  <si>
    <t>No. 11996</t>
  </si>
  <si>
    <t>No. 11997</t>
  </si>
  <si>
    <t>No. 11998</t>
  </si>
  <si>
    <t>No. 11999</t>
  </si>
  <si>
    <t>No. 12000</t>
  </si>
  <si>
    <t>No. 12001</t>
  </si>
  <si>
    <t>No. 12002</t>
  </si>
  <si>
    <t>No. 12003</t>
  </si>
  <si>
    <t>No. 12004</t>
  </si>
  <si>
    <t>No. 12005</t>
  </si>
  <si>
    <t>No. 12006</t>
  </si>
  <si>
    <t>No. 12007</t>
  </si>
  <si>
    <t>No. 12008</t>
  </si>
  <si>
    <t>No. 12009</t>
  </si>
  <si>
    <t>No. 12010</t>
  </si>
  <si>
    <t>No. 12011</t>
  </si>
  <si>
    <t>No. 12012</t>
  </si>
  <si>
    <t>No. 12013</t>
  </si>
  <si>
    <t>No. 12014</t>
  </si>
  <si>
    <t>No. 12015</t>
  </si>
  <si>
    <t>No. 12016</t>
  </si>
  <si>
    <t>No. 12017</t>
  </si>
  <si>
    <t>No. 12018</t>
  </si>
  <si>
    <t>No. 12019</t>
  </si>
  <si>
    <t>No. 12020</t>
  </si>
  <si>
    <t>No. 12021</t>
  </si>
  <si>
    <t>No. 12022</t>
  </si>
  <si>
    <t>No. 12023</t>
  </si>
  <si>
    <t>No. 12024</t>
  </si>
  <si>
    <t>No. 12025</t>
  </si>
  <si>
    <t>No. 12026</t>
  </si>
  <si>
    <t>No. 12027</t>
  </si>
  <si>
    <t>No. 12028</t>
  </si>
  <si>
    <t>No. 12029</t>
  </si>
  <si>
    <t>No. 12030</t>
  </si>
  <si>
    <t>No. 12031</t>
  </si>
  <si>
    <t>No. 12032</t>
  </si>
  <si>
    <t>No. 12033</t>
  </si>
  <si>
    <t>No. 12034</t>
  </si>
  <si>
    <t>No. 12035</t>
  </si>
  <si>
    <t>No. 12036</t>
  </si>
  <si>
    <t>No. 12037</t>
  </si>
  <si>
    <t>No. 12038</t>
  </si>
  <si>
    <t>No. 12039</t>
  </si>
  <si>
    <t>No. 12040</t>
  </si>
  <si>
    <t>No. 12041</t>
  </si>
  <si>
    <t>No. 12042</t>
  </si>
  <si>
    <t>No. 12043</t>
  </si>
  <si>
    <t>No. 12044</t>
  </si>
  <si>
    <t>No. 12045</t>
  </si>
  <si>
    <t>No. 12046</t>
  </si>
  <si>
    <t>No. 12047</t>
  </si>
  <si>
    <t>No. 12048</t>
  </si>
  <si>
    <t>No. 12049</t>
  </si>
  <si>
    <t>No. 12050</t>
  </si>
  <si>
    <t>No. 12051</t>
  </si>
  <si>
    <t>No. 12052</t>
  </si>
  <si>
    <t>No. 12053</t>
  </si>
  <si>
    <t>No. 12054</t>
  </si>
  <si>
    <t>No. 12055</t>
  </si>
  <si>
    <t>No. 12056</t>
  </si>
  <si>
    <t>No. 12057</t>
  </si>
  <si>
    <t>No. 12058</t>
  </si>
  <si>
    <t>No. 12059</t>
  </si>
  <si>
    <t>No. 12060</t>
  </si>
  <si>
    <t>No. 12061</t>
  </si>
  <si>
    <t>No. 12062</t>
  </si>
  <si>
    <t>No. 12063</t>
  </si>
  <si>
    <t>No. 12064</t>
  </si>
  <si>
    <t>No. 12065</t>
  </si>
  <si>
    <t>No. 12066</t>
  </si>
  <si>
    <t>No. 12067</t>
  </si>
  <si>
    <t>No. 12068</t>
  </si>
  <si>
    <t>No. 12069</t>
  </si>
  <si>
    <t>No. 12070</t>
  </si>
  <si>
    <t>No. 12071</t>
  </si>
  <si>
    <t>No. 12072</t>
  </si>
  <si>
    <t>No. 12073</t>
  </si>
  <si>
    <t>No. 12074</t>
  </si>
  <si>
    <t>No. 12075</t>
  </si>
  <si>
    <t>No. 12076</t>
  </si>
  <si>
    <t>No. 12077</t>
  </si>
  <si>
    <t>No. 12078</t>
  </si>
  <si>
    <t>No. 12079</t>
  </si>
  <si>
    <t>No. 12080</t>
  </si>
  <si>
    <t>No. 12081</t>
  </si>
  <si>
    <t>No. 12082</t>
  </si>
  <si>
    <t>No. 12083</t>
  </si>
  <si>
    <t>No. 12084</t>
  </si>
  <si>
    <t>No. 12085</t>
  </si>
  <si>
    <t>No. 12086</t>
  </si>
  <si>
    <t>No. 12087</t>
  </si>
  <si>
    <t>No. 12088</t>
  </si>
  <si>
    <t>No. 12089</t>
  </si>
  <si>
    <t>No. 12090</t>
  </si>
  <si>
    <t>No. 12091</t>
  </si>
  <si>
    <t>No. 12092</t>
  </si>
  <si>
    <t>No. 12093</t>
  </si>
  <si>
    <t>No. 12094</t>
  </si>
  <si>
    <t>No. 12095</t>
  </si>
  <si>
    <t>No. 12096</t>
  </si>
  <si>
    <t>No. 12097</t>
  </si>
  <si>
    <t>No. 12098</t>
  </si>
  <si>
    <t>No. 12099</t>
  </si>
  <si>
    <t>No. 12100</t>
  </si>
  <si>
    <t>No. 12101</t>
  </si>
  <si>
    <t>No. 12102</t>
  </si>
  <si>
    <t>No. 12103</t>
  </si>
  <si>
    <t>No. 12104</t>
  </si>
  <si>
    <t>No. 12105</t>
  </si>
  <si>
    <t>No. 12106</t>
  </si>
  <si>
    <t>No. 12107</t>
  </si>
  <si>
    <t>No. 12108</t>
  </si>
  <si>
    <t>No. 12109</t>
  </si>
  <si>
    <t>No. 12110</t>
  </si>
  <si>
    <t>No. 12111</t>
  </si>
  <si>
    <t>No. 12112</t>
  </si>
  <si>
    <t>No. 12113</t>
  </si>
  <si>
    <t>No. 12114</t>
  </si>
  <si>
    <t>No. 12115</t>
  </si>
  <si>
    <t>No. 12116</t>
  </si>
  <si>
    <t>No. 12117</t>
  </si>
  <si>
    <t>No. 12118</t>
  </si>
  <si>
    <t>No. 12119</t>
  </si>
  <si>
    <t>No. 12120</t>
  </si>
  <si>
    <t>No. 12121</t>
  </si>
  <si>
    <t>No. 12122</t>
  </si>
  <si>
    <t>No. 12123</t>
  </si>
  <si>
    <t>No. 12124</t>
  </si>
  <si>
    <t>No. 12125</t>
  </si>
  <si>
    <t>No. 12126</t>
  </si>
  <si>
    <t>No. 12127</t>
  </si>
  <si>
    <t>No. 12128</t>
  </si>
  <si>
    <t>No. 12129</t>
  </si>
  <si>
    <t>No. 12130</t>
  </si>
  <si>
    <t>No. 12131</t>
  </si>
  <si>
    <t>No. 12132</t>
  </si>
  <si>
    <t>No. 12133</t>
  </si>
  <si>
    <t>No. 12134</t>
  </si>
  <si>
    <t>No. 12135</t>
  </si>
  <si>
    <t>No. 12136</t>
  </si>
  <si>
    <t>No. 12137</t>
  </si>
  <si>
    <t>No. 12138</t>
  </si>
  <si>
    <t>No. 12139</t>
  </si>
  <si>
    <t>No. 12140</t>
  </si>
  <si>
    <t>No. 12141</t>
  </si>
  <si>
    <t>No. 12142</t>
  </si>
  <si>
    <t>No. 12143</t>
  </si>
  <si>
    <t>No. 12144</t>
  </si>
  <si>
    <t>No. 12145</t>
  </si>
  <si>
    <t>No. 12146</t>
  </si>
  <si>
    <t>No. 12147</t>
  </si>
  <si>
    <t>No. 12148</t>
  </si>
  <si>
    <t>No. 12149</t>
  </si>
  <si>
    <t>No. 12150</t>
  </si>
  <si>
    <t>No. 12151</t>
  </si>
  <si>
    <t>No. 12152</t>
  </si>
  <si>
    <t>No. 12153</t>
  </si>
  <si>
    <t>No. 12154</t>
  </si>
  <si>
    <t>No. 12155</t>
  </si>
  <si>
    <t>No. 12156</t>
  </si>
  <si>
    <t>No. 12157</t>
  </si>
  <si>
    <t>No. 12158</t>
  </si>
  <si>
    <t>No. 12159</t>
  </si>
  <si>
    <t>No. 12160</t>
  </si>
  <si>
    <t>No. 12161</t>
  </si>
  <si>
    <t>No. 12162</t>
  </si>
  <si>
    <t>No. 12163</t>
  </si>
  <si>
    <t>No. 12164</t>
  </si>
  <si>
    <t>No. 12165</t>
  </si>
  <si>
    <t>No. 12166</t>
  </si>
  <si>
    <t>No. 12167</t>
  </si>
  <si>
    <t>No. 12168</t>
  </si>
  <si>
    <t>No. 12169</t>
  </si>
  <si>
    <t>No. 12170</t>
  </si>
  <si>
    <t>No. 12171</t>
  </si>
  <si>
    <t>No. 12172</t>
  </si>
  <si>
    <t>No. 12173</t>
  </si>
  <si>
    <t>No. 12174</t>
  </si>
  <si>
    <t>No. 12175</t>
  </si>
  <si>
    <t>No. 12176</t>
  </si>
  <si>
    <t>No. 12177</t>
  </si>
  <si>
    <t>No. 12178</t>
  </si>
  <si>
    <t>No. 12179</t>
  </si>
  <si>
    <t>No. 12180</t>
  </si>
  <si>
    <t>No. 12181</t>
  </si>
  <si>
    <t>No. 12182</t>
  </si>
  <si>
    <t>No. 12183</t>
  </si>
  <si>
    <t>No. 12184</t>
  </si>
  <si>
    <t>No. 12185</t>
  </si>
  <si>
    <t>No. 12186</t>
  </si>
  <si>
    <t>No. 12187</t>
  </si>
  <si>
    <t>No. 12188</t>
  </si>
  <si>
    <t>No. 12189</t>
  </si>
  <si>
    <t>No. 12190</t>
  </si>
  <si>
    <t>No. 12191</t>
  </si>
  <si>
    <t>No. 12192</t>
  </si>
  <si>
    <t>No. 12193</t>
  </si>
  <si>
    <t>No. 12194</t>
  </si>
  <si>
    <t>No. 12195</t>
  </si>
  <si>
    <t>No. 12196</t>
  </si>
  <si>
    <t>No. 12197</t>
  </si>
  <si>
    <t>No. 12198</t>
  </si>
  <si>
    <t>No. 12199</t>
  </si>
  <si>
    <t>No. 12200</t>
  </si>
  <si>
    <t>No. 12201</t>
  </si>
  <si>
    <t>No. 12202</t>
  </si>
  <si>
    <t>No. 12203</t>
  </si>
  <si>
    <t>No. 12204</t>
  </si>
  <si>
    <t>No. 12205</t>
  </si>
  <si>
    <t>No. 12206</t>
  </si>
  <si>
    <t>No. 12207</t>
  </si>
  <si>
    <t>No. 12208</t>
  </si>
  <si>
    <t>No. 12209</t>
  </si>
  <si>
    <t>No. 12210</t>
  </si>
  <si>
    <t>No. 12211</t>
  </si>
  <si>
    <t>No. 12212</t>
  </si>
  <si>
    <t>No. 12213</t>
  </si>
  <si>
    <t>No. 12214</t>
  </si>
  <si>
    <t>No. 12215</t>
  </si>
  <si>
    <t>No. 12216</t>
  </si>
  <si>
    <t>No. 12217</t>
  </si>
  <si>
    <t>No. 12218</t>
  </si>
  <si>
    <t>No. 12219</t>
  </si>
  <si>
    <t>No. 12220</t>
  </si>
  <si>
    <t>No. 12221</t>
  </si>
  <si>
    <t>No. 12222</t>
  </si>
  <si>
    <t>No. 12223</t>
  </si>
  <si>
    <t>No. 12224</t>
  </si>
  <si>
    <t>No. 12225</t>
  </si>
  <si>
    <t>No. 12226</t>
  </si>
  <si>
    <t>No. 12227</t>
  </si>
  <si>
    <t>No. 12228</t>
  </si>
  <si>
    <t>No. 12229</t>
  </si>
  <si>
    <t>No. 12230</t>
  </si>
  <si>
    <t>No. 12231</t>
  </si>
  <si>
    <t>No. 12232</t>
  </si>
  <si>
    <t>No. 12233</t>
  </si>
  <si>
    <t>No. 12234</t>
  </si>
  <si>
    <t>No. 12235</t>
  </si>
  <si>
    <t>No. 12236</t>
  </si>
  <si>
    <t>No. 12237</t>
  </si>
  <si>
    <t>No. 12238</t>
  </si>
  <si>
    <t>No. 12239</t>
  </si>
  <si>
    <t>No. 12240</t>
  </si>
  <si>
    <t>No. 12241</t>
  </si>
  <si>
    <t>No. 12242</t>
  </si>
  <si>
    <t>No. 12243</t>
  </si>
  <si>
    <t>No. 12244</t>
  </si>
  <si>
    <t>No. 12245</t>
  </si>
  <si>
    <t>No. 12246</t>
  </si>
  <si>
    <t>No. 12247</t>
  </si>
  <si>
    <t>No. 12248</t>
  </si>
  <si>
    <t>No. 12249</t>
  </si>
  <si>
    <t>No. 12250</t>
  </si>
  <si>
    <t>No. 12251</t>
  </si>
  <si>
    <t>No. 12252</t>
  </si>
  <si>
    <t>No. 12253</t>
  </si>
  <si>
    <t>No. 12254</t>
  </si>
  <si>
    <t>No. 12255</t>
  </si>
  <si>
    <t>No. 12256</t>
  </si>
  <si>
    <t>No. 12257</t>
  </si>
  <si>
    <t>No. 12258</t>
  </si>
  <si>
    <t>No. 12259</t>
  </si>
  <si>
    <t>No. 12260</t>
  </si>
  <si>
    <t>No. 12261</t>
  </si>
  <si>
    <t>No. 12262</t>
  </si>
  <si>
    <t>No. 12263</t>
  </si>
  <si>
    <t>No. 12264</t>
  </si>
  <si>
    <t>No. 12265</t>
  </si>
  <si>
    <t>No. 12266</t>
  </si>
  <si>
    <t>No. 12267</t>
  </si>
  <si>
    <t>No. 12268</t>
  </si>
  <si>
    <t>No. 12269</t>
  </si>
  <si>
    <t>No. 12270</t>
  </si>
  <si>
    <t>No. 12271</t>
  </si>
  <si>
    <t>No. 12272</t>
  </si>
  <si>
    <t>No. 12273</t>
  </si>
  <si>
    <t>No. 12274</t>
  </si>
  <si>
    <t>No. 12275</t>
  </si>
  <si>
    <t>No. 12276</t>
  </si>
  <si>
    <t>No. 12277</t>
  </si>
  <si>
    <t>No. 12278</t>
  </si>
  <si>
    <t>No. 12279</t>
  </si>
  <si>
    <t>No. 12280</t>
  </si>
  <si>
    <t>No. 12281</t>
  </si>
  <si>
    <t>No. 12282</t>
  </si>
  <si>
    <t>No. 12283</t>
  </si>
  <si>
    <t>No. 12284</t>
  </si>
  <si>
    <t>No. 12285</t>
  </si>
  <si>
    <t>No. 12286</t>
  </si>
  <si>
    <t>No. 12287</t>
  </si>
  <si>
    <t>No. 12288</t>
  </si>
  <si>
    <t>No. 12289</t>
  </si>
  <si>
    <t>No. 12290</t>
  </si>
  <si>
    <t>No. 12291</t>
  </si>
  <si>
    <t>No. 12292</t>
  </si>
  <si>
    <t>No. 12293</t>
  </si>
  <si>
    <t>No. 12294</t>
  </si>
  <si>
    <t>No. 12295</t>
  </si>
  <si>
    <t>No. 12296</t>
  </si>
  <si>
    <t>No. 12297</t>
  </si>
  <si>
    <t>No. 12298</t>
  </si>
  <si>
    <t>No. 12299</t>
  </si>
  <si>
    <t>No. 12300</t>
  </si>
  <si>
    <t>No. 12301</t>
  </si>
  <si>
    <t>No. 12302</t>
  </si>
  <si>
    <t>No. 12303</t>
  </si>
  <si>
    <t>No. 12304</t>
  </si>
  <si>
    <t>No. 12305</t>
  </si>
  <si>
    <t>No. 12306</t>
  </si>
  <si>
    <t>No. 12307</t>
  </si>
  <si>
    <t>No. 12308</t>
  </si>
  <si>
    <t>No. 12309</t>
  </si>
  <si>
    <t>No. 12310</t>
  </si>
  <si>
    <t>No. 12311</t>
  </si>
  <si>
    <t>No. 12312</t>
  </si>
  <si>
    <t>No. 12313</t>
  </si>
  <si>
    <t>No. 12314</t>
  </si>
  <si>
    <t>No. 12315</t>
  </si>
  <si>
    <t>No. 12316</t>
  </si>
  <si>
    <t>No. 12317</t>
  </si>
  <si>
    <t>No. 12318</t>
  </si>
  <si>
    <t>No. 12319</t>
  </si>
  <si>
    <t>No. 12320</t>
  </si>
  <si>
    <t>No. 12321</t>
  </si>
  <si>
    <t>No. 12322</t>
  </si>
  <si>
    <t>No. 12323</t>
  </si>
  <si>
    <t>No. 12324</t>
  </si>
  <si>
    <t>No. 12325</t>
  </si>
  <si>
    <t>No. 12326</t>
  </si>
  <si>
    <t>No. 12327</t>
  </si>
  <si>
    <t>No. 12328</t>
  </si>
  <si>
    <t>No. 12329</t>
  </si>
  <si>
    <t>No. 12330</t>
  </si>
  <si>
    <t>No. 12331</t>
  </si>
  <si>
    <t>No. 12332</t>
  </si>
  <si>
    <t>No. 12333</t>
  </si>
  <si>
    <t>No. 12334</t>
  </si>
  <si>
    <t>No. 12335</t>
  </si>
  <si>
    <t>No. 12336</t>
  </si>
  <si>
    <t>No. 12337</t>
  </si>
  <si>
    <t>No. 12338</t>
  </si>
  <si>
    <t>No. 12339</t>
  </si>
  <si>
    <t>No. 12340</t>
  </si>
  <si>
    <t>No. 12341</t>
  </si>
  <si>
    <t>No. 12342</t>
  </si>
  <si>
    <t>No. 12343</t>
  </si>
  <si>
    <t>No. 12344</t>
  </si>
  <si>
    <t>No. 12345</t>
  </si>
  <si>
    <t>No. 12346</t>
  </si>
  <si>
    <t>No. 12347</t>
  </si>
  <si>
    <t>No. 12348</t>
  </si>
  <si>
    <t>No. 12349</t>
  </si>
  <si>
    <t>No. 12350</t>
  </si>
  <si>
    <t>No. 12351</t>
  </si>
  <si>
    <t>No. 12352</t>
  </si>
  <si>
    <t>No. 12353</t>
  </si>
  <si>
    <t>No. 12354</t>
  </si>
  <si>
    <t>No. 12355</t>
  </si>
  <si>
    <t>No. 12356</t>
  </si>
  <si>
    <t>No. 12357</t>
  </si>
  <si>
    <t>No. 12358</t>
  </si>
  <si>
    <t>No. 12359</t>
  </si>
  <si>
    <t>No. 12360</t>
  </si>
  <si>
    <t>No. 12361</t>
  </si>
  <si>
    <t>No. 12362</t>
  </si>
  <si>
    <t>No. 12363</t>
  </si>
  <si>
    <t>No. 12364</t>
  </si>
  <si>
    <t>No. 12365</t>
  </si>
  <si>
    <t>No. 12366</t>
  </si>
  <si>
    <t>No. 12367</t>
  </si>
  <si>
    <t>No. 12368</t>
  </si>
  <si>
    <t>No. 12369</t>
  </si>
  <si>
    <t>No. 12370</t>
  </si>
  <si>
    <t>No. 12371</t>
  </si>
  <si>
    <t>No. 12372</t>
  </si>
  <si>
    <t>No. 12373</t>
  </si>
  <si>
    <t>No. 12374</t>
  </si>
  <si>
    <t>No. 12375</t>
  </si>
  <si>
    <t>No. 12376</t>
  </si>
  <si>
    <t>No. 12377</t>
  </si>
  <si>
    <t>No. 12378</t>
  </si>
  <si>
    <t>No. 12379</t>
  </si>
  <si>
    <t>No. 12380</t>
  </si>
  <si>
    <t>No. 12381</t>
  </si>
  <si>
    <t>No. 12382</t>
  </si>
  <si>
    <t>No. 12383</t>
  </si>
  <si>
    <t>No. 12384</t>
  </si>
  <si>
    <t>No. 12385</t>
  </si>
  <si>
    <t>No. 12386</t>
  </si>
  <si>
    <t>No. 12387</t>
  </si>
  <si>
    <t>No. 12388</t>
  </si>
  <si>
    <t>No. 12389</t>
  </si>
  <si>
    <t>No. 12390</t>
  </si>
  <si>
    <t>No. 12391</t>
  </si>
  <si>
    <t>No. 12392</t>
  </si>
  <si>
    <t>No. 12393</t>
  </si>
  <si>
    <t>No. 12394</t>
  </si>
  <si>
    <t>No. 12395</t>
  </si>
  <si>
    <t>No. 12396</t>
  </si>
  <si>
    <t>No. 12397</t>
  </si>
  <si>
    <t>No. 12398</t>
  </si>
  <si>
    <t>No. 12399</t>
  </si>
  <si>
    <t>No. 12400</t>
  </si>
  <si>
    <t>No. 12401</t>
  </si>
  <si>
    <t>No. 12402</t>
  </si>
  <si>
    <t>No. 12403</t>
  </si>
  <si>
    <t>No. 12404</t>
  </si>
  <si>
    <t>No. 12405</t>
  </si>
  <si>
    <t>No. 12406</t>
  </si>
  <si>
    <t>No. 12407</t>
  </si>
  <si>
    <t>No. 12408</t>
  </si>
  <si>
    <t>No. 12409</t>
  </si>
  <si>
    <t>No. 12410</t>
  </si>
  <si>
    <t>No. 12411</t>
  </si>
  <si>
    <t>No. 12412</t>
  </si>
  <si>
    <t>No. 12413</t>
  </si>
  <si>
    <t>No. 12414</t>
  </si>
  <si>
    <t>No. 12415</t>
  </si>
  <si>
    <t>No. 12416</t>
  </si>
  <si>
    <t>No. 12417</t>
  </si>
  <si>
    <t>No. 12418</t>
  </si>
  <si>
    <t>No. 12419</t>
  </si>
  <si>
    <t>No. 12420</t>
  </si>
  <si>
    <t>No. 12421</t>
  </si>
  <si>
    <t>No. 12422</t>
  </si>
  <si>
    <t>No. 12423</t>
  </si>
  <si>
    <t>No. 12424</t>
  </si>
  <si>
    <t>No. 12425</t>
  </si>
  <si>
    <t>No. 12426</t>
  </si>
  <si>
    <t>No. 12427</t>
  </si>
  <si>
    <t>No. 12428</t>
  </si>
  <si>
    <t>No. 12429</t>
  </si>
  <si>
    <t>No. 12430</t>
  </si>
  <si>
    <t>No. 12431</t>
  </si>
  <si>
    <t>No. 12432</t>
  </si>
  <si>
    <t>No. 12433</t>
  </si>
  <si>
    <t>No. 12434</t>
  </si>
  <si>
    <t>No. 12435</t>
  </si>
  <si>
    <t>No. 12436</t>
  </si>
  <si>
    <t>No. 12437</t>
  </si>
  <si>
    <t>No. 12438</t>
  </si>
  <si>
    <t>No. 12439</t>
  </si>
  <si>
    <t>No. 12440</t>
  </si>
  <si>
    <t>No. 12441</t>
  </si>
  <si>
    <t>No. 12442</t>
  </si>
  <si>
    <t>No. 12443</t>
  </si>
  <si>
    <t>No. 12444</t>
  </si>
  <si>
    <t>No. 12445</t>
  </si>
  <si>
    <t>No. 12446</t>
  </si>
  <si>
    <t>No. 12447</t>
  </si>
  <si>
    <t>No. 12448</t>
  </si>
  <si>
    <t>No. 12449</t>
  </si>
  <si>
    <t>No. 12450</t>
  </si>
  <si>
    <t>No. 12451</t>
  </si>
  <si>
    <t>No. 12452</t>
  </si>
  <si>
    <t>No. 12453</t>
  </si>
  <si>
    <t>No. 12454</t>
  </si>
  <si>
    <t>No. 12455</t>
  </si>
  <si>
    <t>No. 12456</t>
  </si>
  <si>
    <t>No. 12457</t>
  </si>
  <si>
    <t>No. 12458</t>
  </si>
  <si>
    <t>No. 12459</t>
  </si>
  <si>
    <t>No. 12460</t>
  </si>
  <si>
    <t>No. 12461</t>
  </si>
  <si>
    <t>No. 12462</t>
  </si>
  <si>
    <t>No. 12463</t>
  </si>
  <si>
    <t>No. 12464</t>
  </si>
  <si>
    <t>No. 12465</t>
  </si>
  <si>
    <t>No. 12466</t>
  </si>
  <si>
    <t>No. 12467</t>
  </si>
  <si>
    <t>No. 12468</t>
  </si>
  <si>
    <t>No. 12469</t>
  </si>
  <si>
    <t>No. 12470</t>
  </si>
  <si>
    <t>No. 12471</t>
  </si>
  <si>
    <t>No. 12472</t>
  </si>
  <si>
    <t>No. 12473</t>
  </si>
  <si>
    <t>No. 12474</t>
  </si>
  <si>
    <t>No. 12475</t>
  </si>
  <si>
    <t>No. 12476</t>
  </si>
  <si>
    <t>No. 12477</t>
  </si>
  <si>
    <t>No. 12478</t>
  </si>
  <si>
    <t>No. 12479</t>
  </si>
  <si>
    <t>No. 12480</t>
  </si>
  <si>
    <t>No. 12481</t>
  </si>
  <si>
    <t>No. 12482</t>
  </si>
  <si>
    <t>No. 12483</t>
  </si>
  <si>
    <t>No. 12484</t>
  </si>
  <si>
    <t>No. 12485</t>
  </si>
  <si>
    <t>No. 12486</t>
  </si>
  <si>
    <t>No. 12487</t>
  </si>
  <si>
    <t>No. 12488</t>
  </si>
  <si>
    <t>No. 12489</t>
  </si>
  <si>
    <t>No. 12490</t>
  </si>
  <si>
    <t>No. 12491</t>
  </si>
  <si>
    <t>No. 12492</t>
  </si>
  <si>
    <t>No. 12493</t>
  </si>
  <si>
    <t>No. 12494</t>
  </si>
  <si>
    <t>No. 12495</t>
  </si>
  <si>
    <t>No. 12496</t>
  </si>
  <si>
    <t>No. 12497</t>
  </si>
  <si>
    <t>No. 12498</t>
  </si>
  <si>
    <t>No. 12499</t>
  </si>
  <si>
    <t>No. 12500</t>
  </si>
  <si>
    <t>No. 12501</t>
  </si>
  <si>
    <t>No. 12502</t>
  </si>
  <si>
    <t>No. 12503</t>
  </si>
  <si>
    <t>No. 12504</t>
  </si>
  <si>
    <t>No. 12505</t>
  </si>
  <si>
    <t>No. 12506</t>
  </si>
  <si>
    <t>No. 12507</t>
  </si>
  <si>
    <t>No. 12508</t>
  </si>
  <si>
    <t>No. 12509</t>
  </si>
  <si>
    <t>No. 12510</t>
  </si>
  <si>
    <t>No. 12511</t>
  </si>
  <si>
    <t>No. 12512</t>
  </si>
  <si>
    <t>No. 12513</t>
  </si>
  <si>
    <t>No. 12514</t>
  </si>
  <si>
    <t>No. 12515</t>
  </si>
  <si>
    <t>No. 12516</t>
  </si>
  <si>
    <t>No. 12517</t>
  </si>
  <si>
    <t>No. 12518</t>
  </si>
  <si>
    <t>No. 12519</t>
  </si>
  <si>
    <t>No. 12520</t>
  </si>
  <si>
    <t>No. 12521</t>
  </si>
  <si>
    <t>No. 12522</t>
  </si>
  <si>
    <t>No. 12523</t>
  </si>
  <si>
    <t>No. 12524</t>
  </si>
  <si>
    <t>No. 12525</t>
  </si>
  <si>
    <t>No. 12526</t>
  </si>
  <si>
    <t>No. 12527</t>
  </si>
  <si>
    <t>No. 12528</t>
  </si>
  <si>
    <t>No. 12529</t>
  </si>
  <si>
    <t>No. 12530</t>
  </si>
  <si>
    <t>No. 12531</t>
  </si>
  <si>
    <t>No. 12532</t>
  </si>
  <si>
    <t>No. 12533</t>
  </si>
  <si>
    <t>No. 12534</t>
  </si>
  <si>
    <t>No. 12535</t>
  </si>
  <si>
    <t>No. 12536</t>
  </si>
  <si>
    <t>No. 12537</t>
  </si>
  <si>
    <t>No. 12538</t>
  </si>
  <si>
    <t>No. 12539</t>
  </si>
  <si>
    <t>No. 12540</t>
  </si>
  <si>
    <t>No. 12541</t>
  </si>
  <si>
    <t>No. 12542</t>
  </si>
  <si>
    <t>No. 12543</t>
  </si>
  <si>
    <t>No. 12544</t>
  </si>
  <si>
    <t>No. 12545</t>
  </si>
  <si>
    <t>No. 12546</t>
  </si>
  <si>
    <t>No. 12547</t>
  </si>
  <si>
    <t>No. 12548</t>
  </si>
  <si>
    <t>No. 12549</t>
  </si>
  <si>
    <t>No. 12550</t>
  </si>
  <si>
    <t>No. 12551</t>
  </si>
  <si>
    <t>No. 12552</t>
  </si>
  <si>
    <t>No. 12553</t>
  </si>
  <si>
    <t>No. 12554</t>
  </si>
  <si>
    <t>No. 12555</t>
  </si>
  <si>
    <t>No. 12556</t>
  </si>
  <si>
    <t>No. 12557</t>
  </si>
  <si>
    <t>No. 12558</t>
  </si>
  <si>
    <t>No. 12559</t>
  </si>
  <si>
    <t>No. 12560</t>
  </si>
  <si>
    <t>No. 12561</t>
  </si>
  <si>
    <t>No. 12562</t>
  </si>
  <si>
    <t>No. 12563</t>
  </si>
  <si>
    <t>No. 12564</t>
  </si>
  <si>
    <t>No. 12565</t>
  </si>
  <si>
    <t>No. 12566</t>
  </si>
  <si>
    <t>No. 12567</t>
  </si>
  <si>
    <t>No. 12568</t>
  </si>
  <si>
    <t>No. 12569</t>
  </si>
  <si>
    <t>No. 12570</t>
  </si>
  <si>
    <t>No. 12571</t>
  </si>
  <si>
    <t>No. 12572</t>
  </si>
  <si>
    <t>No. 12573</t>
  </si>
  <si>
    <t>No. 12574</t>
  </si>
  <si>
    <t>No. 12575</t>
  </si>
  <si>
    <t>No. 12576</t>
  </si>
  <si>
    <t>No. 12577</t>
  </si>
  <si>
    <t>No. 12578</t>
  </si>
  <si>
    <t>No. 12579</t>
  </si>
  <si>
    <t>No. 12580</t>
  </si>
  <si>
    <t>No. 12581</t>
  </si>
  <si>
    <t>No. 12582</t>
  </si>
  <si>
    <t>No. 12583</t>
  </si>
  <si>
    <t>No. 12584</t>
  </si>
  <si>
    <t>No. 12585</t>
  </si>
  <si>
    <t>No. 12586</t>
  </si>
  <si>
    <t>No. 12587</t>
  </si>
  <si>
    <t>No. 12588</t>
  </si>
  <si>
    <t>No. 12589</t>
  </si>
  <si>
    <t>No. 12590</t>
  </si>
  <si>
    <t>No. 12591</t>
  </si>
  <si>
    <t>No. 12592</t>
  </si>
  <si>
    <t>No. 12593</t>
  </si>
  <si>
    <t>No. 12594</t>
  </si>
  <si>
    <t>No. 12595</t>
  </si>
  <si>
    <t>No. 12596</t>
  </si>
  <si>
    <t>No. 12597</t>
  </si>
  <si>
    <t>No. 12598</t>
  </si>
  <si>
    <t>No. 12599</t>
  </si>
  <si>
    <t>No. 12600</t>
  </si>
  <si>
    <t>No. 12601</t>
  </si>
  <si>
    <t>No. 12602</t>
  </si>
  <si>
    <t>No. 12603</t>
  </si>
  <si>
    <t>No. 12604</t>
  </si>
  <si>
    <t>No. 12605</t>
  </si>
  <si>
    <t>No. 12606</t>
  </si>
  <si>
    <t>No. 12607</t>
  </si>
  <si>
    <t>No. 12608</t>
  </si>
  <si>
    <t>No. 12609</t>
  </si>
  <si>
    <t>No. 12610</t>
  </si>
  <si>
    <t>No. 12611</t>
  </si>
  <si>
    <t>No. 12612</t>
  </si>
  <si>
    <t>No. 12613</t>
  </si>
  <si>
    <t>No. 12614</t>
  </si>
  <si>
    <t>No. 12615</t>
  </si>
  <si>
    <t>No. 12616</t>
  </si>
  <si>
    <t>No. 12617</t>
  </si>
  <si>
    <t>No. 12618</t>
  </si>
  <si>
    <t>No. 12619</t>
  </si>
  <si>
    <t>No. 12620</t>
  </si>
  <si>
    <t>No. 12621</t>
  </si>
  <si>
    <t>No. 12622</t>
  </si>
  <si>
    <t>No. 12623</t>
  </si>
  <si>
    <t>No. 12624</t>
  </si>
  <si>
    <t>No. 12625</t>
  </si>
  <si>
    <t>No. 12626</t>
  </si>
  <si>
    <t>No. 12627</t>
  </si>
  <si>
    <t>No. 12628</t>
  </si>
  <si>
    <t>No. 12629</t>
  </si>
  <si>
    <t>No. 12630</t>
  </si>
  <si>
    <t>No. 12631</t>
  </si>
  <si>
    <t>No. 12632</t>
  </si>
  <si>
    <t>No. 12633</t>
  </si>
  <si>
    <t>No. 12634</t>
  </si>
  <si>
    <t>No. 12635</t>
  </si>
  <si>
    <t>No. 12636</t>
  </si>
  <si>
    <t>No. 12637</t>
  </si>
  <si>
    <t>No. 12638</t>
  </si>
  <si>
    <t>No. 12639</t>
  </si>
  <si>
    <t>No. 12640</t>
  </si>
  <si>
    <t>No. 12641</t>
  </si>
  <si>
    <t>No. 12642</t>
  </si>
  <si>
    <t>No. 12643</t>
  </si>
  <si>
    <t>No. 12644</t>
  </si>
  <si>
    <t>No. 12645</t>
  </si>
  <si>
    <t>No. 12646</t>
  </si>
  <si>
    <t>No. 12647</t>
  </si>
  <si>
    <t>No. 12648</t>
  </si>
  <si>
    <t>No. 12649</t>
  </si>
  <si>
    <t>No. 12650</t>
  </si>
  <si>
    <t>No. 12651</t>
  </si>
  <si>
    <t>No. 12652</t>
  </si>
  <si>
    <t>No. 12653</t>
  </si>
  <si>
    <t>No. 12654</t>
  </si>
  <si>
    <t>No. 12656</t>
  </si>
  <si>
    <t>No. 12657</t>
  </si>
  <si>
    <t>No. 12658</t>
  </si>
  <si>
    <t>No. 12659</t>
  </si>
  <si>
    <t>No. 12660</t>
  </si>
  <si>
    <t>No. 12661</t>
  </si>
  <si>
    <t>No. 12662</t>
  </si>
  <si>
    <t>No. 12663</t>
  </si>
  <si>
    <t>No. 12664</t>
  </si>
  <si>
    <t>No. 12665</t>
  </si>
  <si>
    <t>No. 12666</t>
  </si>
  <si>
    <t>No. 12667</t>
  </si>
  <si>
    <t>No. 12668</t>
  </si>
  <si>
    <t>No. 12669</t>
  </si>
  <si>
    <t>No. 12670</t>
  </si>
  <si>
    <t>No. 12671</t>
  </si>
  <si>
    <t>No. 12672</t>
  </si>
  <si>
    <t>No. 12673</t>
  </si>
  <si>
    <t>No. 12674</t>
  </si>
  <si>
    <t>No. 12675</t>
  </si>
  <si>
    <t>No. 12676</t>
  </si>
  <si>
    <t>No. 12677</t>
  </si>
  <si>
    <t>No. 12678</t>
  </si>
  <si>
    <t>No. 12679</t>
  </si>
  <si>
    <t>No. 12680</t>
  </si>
  <si>
    <t>No. 12681</t>
  </si>
  <si>
    <t>No. 12682</t>
  </si>
  <si>
    <t>No. 12683</t>
  </si>
  <si>
    <t>No. 12684</t>
  </si>
  <si>
    <t>No. 12685</t>
  </si>
  <si>
    <t>No. 12686</t>
  </si>
  <si>
    <t>No. 12687</t>
  </si>
  <si>
    <t>No. 12688</t>
  </si>
  <si>
    <t>No. 12689</t>
  </si>
  <si>
    <t>No. 12690</t>
  </si>
  <si>
    <t>No. 12691</t>
  </si>
  <si>
    <t>No. 12692</t>
  </si>
  <si>
    <t>No. 12693</t>
  </si>
  <si>
    <t>No. 12694</t>
  </si>
  <si>
    <t>No. 12695</t>
  </si>
  <si>
    <t>No. 12696</t>
  </si>
  <si>
    <t>No. 12697</t>
  </si>
  <si>
    <t>No. 12698</t>
  </si>
  <si>
    <t>No. 12699</t>
  </si>
  <si>
    <t>No. 12700</t>
  </si>
  <si>
    <t>No. 12701</t>
  </si>
  <si>
    <t>No. 12702</t>
  </si>
  <si>
    <t>No. 12703</t>
  </si>
  <si>
    <t>No. 12705</t>
  </si>
  <si>
    <t>No. 12706</t>
  </si>
  <si>
    <t>No. 12707</t>
  </si>
  <si>
    <t>No. 12708</t>
  </si>
  <si>
    <t>No. 12709</t>
  </si>
  <si>
    <t>No. 12710</t>
  </si>
  <si>
    <t>No. 12711</t>
  </si>
  <si>
    <t>No. 12712</t>
  </si>
  <si>
    <t>No. 12713</t>
  </si>
  <si>
    <t>No. 12714</t>
  </si>
  <si>
    <t>No. 12715</t>
  </si>
  <si>
    <t>No. 12716</t>
  </si>
  <si>
    <t>No. 12717</t>
  </si>
  <si>
    <t>No. 12718</t>
  </si>
  <si>
    <t>No. 12719</t>
  </si>
  <si>
    <t>No. 12720</t>
  </si>
  <si>
    <t>No. 12721</t>
  </si>
  <si>
    <t>No. 12722</t>
  </si>
  <si>
    <t>No. 12723</t>
  </si>
  <si>
    <t>No. 12724</t>
  </si>
  <si>
    <t>No. 12725</t>
  </si>
  <si>
    <t>No. 12726</t>
  </si>
  <si>
    <t>No. 12727</t>
  </si>
  <si>
    <t>No. 12728</t>
  </si>
  <si>
    <t>No. 12729</t>
  </si>
  <si>
    <t>No. 12731</t>
  </si>
  <si>
    <t>No. 12732</t>
  </si>
  <si>
    <t>No. 12733</t>
  </si>
  <si>
    <t>No. 12734</t>
  </si>
  <si>
    <t>No. 12735</t>
  </si>
  <si>
    <t>No. 12736</t>
  </si>
  <si>
    <t>No. 12737</t>
  </si>
  <si>
    <t>No. 12738</t>
  </si>
  <si>
    <t>No. 12739</t>
  </si>
  <si>
    <t>No. 12740</t>
  </si>
  <si>
    <t>No. 12741</t>
  </si>
  <si>
    <t>No. 12742</t>
  </si>
  <si>
    <t>No. 12743</t>
  </si>
  <si>
    <t>No. 12744</t>
  </si>
  <si>
    <t>No. 12745</t>
  </si>
  <si>
    <t>No. 12746</t>
  </si>
  <si>
    <t>No. 12747</t>
  </si>
  <si>
    <t>No. 12748</t>
  </si>
  <si>
    <t>No. 12749</t>
  </si>
  <si>
    <t>No. 12750</t>
  </si>
  <si>
    <t>No. 12751</t>
  </si>
  <si>
    <t>No. 12752</t>
  </si>
  <si>
    <t>No. 12753</t>
  </si>
  <si>
    <t>No. 12754</t>
  </si>
  <si>
    <t>No. 12755</t>
  </si>
  <si>
    <t>No. 12756</t>
  </si>
  <si>
    <t>No. 12757</t>
  </si>
  <si>
    <t>No. 12758</t>
  </si>
  <si>
    <t>No. 12759</t>
  </si>
  <si>
    <t>No. 12760</t>
  </si>
  <si>
    <t>No. 12761</t>
  </si>
  <si>
    <t>No. 12762</t>
  </si>
  <si>
    <t>No. 12763</t>
  </si>
  <si>
    <t>No. 12764</t>
  </si>
  <si>
    <t>No. 12765</t>
  </si>
  <si>
    <t>No. 12766</t>
  </si>
  <si>
    <t>No. 12767</t>
  </si>
  <si>
    <t>No. 12768</t>
  </si>
  <si>
    <t>No. 12769</t>
  </si>
  <si>
    <t>No. 12770</t>
  </si>
  <si>
    <t>No. 12771</t>
  </si>
  <si>
    <t>No. 12772</t>
  </si>
  <si>
    <t>No. 12773</t>
  </si>
  <si>
    <t>No. 12774</t>
  </si>
  <si>
    <t>No. 12775</t>
  </si>
  <si>
    <t>No. 12776</t>
  </si>
  <si>
    <t>No. 12777</t>
  </si>
  <si>
    <t>No. 12778</t>
  </si>
  <si>
    <t>No. 12779</t>
  </si>
  <si>
    <t>No. 12780</t>
  </si>
  <si>
    <t>No. 12781</t>
  </si>
  <si>
    <t>No. 12782</t>
  </si>
  <si>
    <t>No. 12783</t>
  </si>
  <si>
    <t>No. 12784</t>
  </si>
  <si>
    <t>No. 12785</t>
  </si>
  <si>
    <t>No. 12786</t>
  </si>
  <si>
    <t>No. 12787</t>
  </si>
  <si>
    <t>No. 12788</t>
  </si>
  <si>
    <t>No. 12789</t>
  </si>
  <si>
    <t>No. 12790</t>
  </si>
  <si>
    <t>No. 12791</t>
  </si>
  <si>
    <t>No. 12792</t>
  </si>
  <si>
    <t>No. 12793</t>
  </si>
  <si>
    <t>No. 12794</t>
  </si>
  <si>
    <t>No. 12795</t>
  </si>
  <si>
    <t>No. 12796</t>
  </si>
  <si>
    <t>No. 12797</t>
  </si>
  <si>
    <t>No. 12798</t>
  </si>
  <si>
    <t>No. 12799</t>
  </si>
  <si>
    <t>No. 12800</t>
  </si>
  <si>
    <t>No. 12801</t>
  </si>
  <si>
    <t>No. 12802</t>
  </si>
  <si>
    <t>No. 12803</t>
  </si>
  <si>
    <t>No. 12804</t>
  </si>
  <si>
    <t>No. 12805</t>
  </si>
  <si>
    <t>No. 12806</t>
  </si>
  <si>
    <t>No. 12807</t>
  </si>
  <si>
    <t>No. 12808</t>
  </si>
  <si>
    <t>No. 12809</t>
  </si>
  <si>
    <t>No. 12810</t>
  </si>
  <si>
    <t>No. 12811</t>
  </si>
  <si>
    <t>No. 12812</t>
  </si>
  <si>
    <t>No. 12813</t>
  </si>
  <si>
    <t>No. 12814</t>
  </si>
  <si>
    <t>No. 12815</t>
  </si>
  <si>
    <t>No. 12816</t>
  </si>
  <si>
    <t>No. 12817</t>
  </si>
  <si>
    <t>No. 12818</t>
  </si>
  <si>
    <t>No. 12819</t>
  </si>
  <si>
    <t>No. 12820</t>
  </si>
  <si>
    <t>No. 12821</t>
  </si>
  <si>
    <t>No. 12822</t>
  </si>
  <si>
    <t>No. 12823</t>
  </si>
  <si>
    <t>No. 12824</t>
  </si>
  <si>
    <t>No. 12825</t>
  </si>
  <si>
    <t>No. 12826</t>
  </si>
  <si>
    <t>No. 12827</t>
  </si>
  <si>
    <t>No. 12828</t>
  </si>
  <si>
    <t>No. 12829</t>
  </si>
  <si>
    <t>No. 12830</t>
  </si>
  <si>
    <t>No. 12831</t>
  </si>
  <si>
    <t>No. 12832</t>
  </si>
  <si>
    <t>No. 12833</t>
  </si>
  <si>
    <t>No. 12834</t>
  </si>
  <si>
    <t>No. 12835</t>
  </si>
  <si>
    <t>No. 12836</t>
  </si>
  <si>
    <t>No. 12837</t>
  </si>
  <si>
    <t>No. 12838</t>
  </si>
  <si>
    <t>No. 12839</t>
  </si>
  <si>
    <t>No. 12840</t>
  </si>
  <si>
    <t>No. 12842</t>
  </si>
  <si>
    <t>No. 12843</t>
  </si>
  <si>
    <t>No. 12844</t>
  </si>
  <si>
    <t>No. 12845</t>
  </si>
  <si>
    <t>No. 12846</t>
  </si>
  <si>
    <t>No. 12847</t>
  </si>
  <si>
    <t>No. 12848</t>
  </si>
  <si>
    <t>No. 12849</t>
  </si>
  <si>
    <t>No. 12850</t>
  </si>
  <si>
    <t>No. 12851</t>
  </si>
  <si>
    <t>No. 12852</t>
  </si>
  <si>
    <t>No. 12853</t>
  </si>
  <si>
    <t>No. 12854</t>
  </si>
  <si>
    <t>No. 12855</t>
  </si>
  <si>
    <t>No. 12856</t>
  </si>
  <si>
    <t>No. 12857</t>
  </si>
  <si>
    <t>No. 12858</t>
  </si>
  <si>
    <t>No. 12859</t>
  </si>
  <si>
    <t>No. 12860</t>
  </si>
  <si>
    <t>No. 12861</t>
  </si>
  <si>
    <t>No. 12862</t>
  </si>
  <si>
    <t>No. 12863</t>
  </si>
  <si>
    <t>No. 12864</t>
  </si>
  <si>
    <t>No. 12866</t>
  </si>
  <si>
    <t>No. 12867</t>
  </si>
  <si>
    <t>No. 12868</t>
  </si>
  <si>
    <t>No. 12869</t>
  </si>
  <si>
    <t>No. 12870</t>
  </si>
  <si>
    <t>No. 12871</t>
  </si>
  <si>
    <t>No. 12872</t>
  </si>
  <si>
    <t>No. 12873</t>
  </si>
  <si>
    <t>No. 12874</t>
  </si>
  <si>
    <t>No. 12875</t>
  </si>
  <si>
    <t>No. 12876</t>
  </si>
  <si>
    <t>No. 12877</t>
  </si>
  <si>
    <t>No. 12878</t>
  </si>
  <si>
    <t>No. 12879</t>
  </si>
  <si>
    <t>No. 12880</t>
  </si>
  <si>
    <t>No. 12881</t>
  </si>
  <si>
    <t>No. 12882</t>
  </si>
  <si>
    <t>No. 12883</t>
  </si>
  <si>
    <t>No. 12884</t>
  </si>
  <si>
    <t>No. 12885</t>
  </si>
  <si>
    <t>No. 12886</t>
  </si>
  <si>
    <t>No. 12887</t>
  </si>
  <si>
    <t>No. 12888</t>
  </si>
  <si>
    <t>No. 12889</t>
  </si>
  <si>
    <t>No. 12890</t>
  </si>
  <si>
    <t>No. 12891</t>
  </si>
  <si>
    <t>No. 12892</t>
  </si>
  <si>
    <t>No. 12893</t>
  </si>
  <si>
    <t>No. 12894</t>
  </si>
  <si>
    <t>No. 12895</t>
  </si>
  <si>
    <t>No. 12896</t>
  </si>
  <si>
    <t>No. 12897</t>
  </si>
  <si>
    <t>No. 12898</t>
  </si>
  <si>
    <t>No. 12899</t>
  </si>
  <si>
    <t>No. 12900</t>
  </si>
  <si>
    <t>No. 12901</t>
  </si>
  <si>
    <t>No. 12902</t>
  </si>
  <si>
    <t>No. 12903</t>
  </si>
  <si>
    <t>No. 12904</t>
  </si>
  <si>
    <t>No. 12905</t>
  </si>
  <si>
    <t>No. 12906</t>
  </si>
  <si>
    <t>No. 12907</t>
  </si>
  <si>
    <t>No. 12908</t>
  </si>
  <si>
    <t>No. 12909</t>
  </si>
  <si>
    <t>No. 12910</t>
  </si>
  <si>
    <t>No. 12911</t>
  </si>
  <si>
    <t>No. 12912</t>
  </si>
  <si>
    <t>No. 12913</t>
  </si>
  <si>
    <t>No. 12914</t>
  </si>
  <si>
    <t>No. 12915</t>
  </si>
  <si>
    <t>No. 12916</t>
  </si>
  <si>
    <t>No. 12917</t>
  </si>
  <si>
    <t>No. 12918</t>
  </si>
  <si>
    <t>No. 12919</t>
  </si>
  <si>
    <t>No. 12920</t>
  </si>
  <si>
    <t>No. 12921</t>
  </si>
  <si>
    <t>No. 12922</t>
  </si>
  <si>
    <t>No. 12923</t>
  </si>
  <si>
    <t>No. 12924</t>
  </si>
  <si>
    <t>No. 12925</t>
  </si>
  <si>
    <t>No. 12926</t>
  </si>
  <si>
    <t>No. 12927</t>
  </si>
  <si>
    <t>No. 12928</t>
  </si>
  <si>
    <t>No. 12929</t>
  </si>
  <si>
    <t>No. 12930</t>
  </si>
  <si>
    <t>No. 12931</t>
  </si>
  <si>
    <t>No. 12932</t>
  </si>
  <si>
    <t>No. 12933</t>
  </si>
  <si>
    <t>No. 12934</t>
  </si>
  <si>
    <t>No. 12935</t>
  </si>
  <si>
    <t>No. 12936</t>
  </si>
  <si>
    <t>No. 12937</t>
  </si>
  <si>
    <t>No. 12938</t>
  </si>
  <si>
    <t>No. 12939</t>
  </si>
  <si>
    <t>No. 12940</t>
  </si>
  <si>
    <t>No. 12941</t>
  </si>
  <si>
    <t>No. 12942</t>
  </si>
  <si>
    <t>No. 12943</t>
  </si>
  <si>
    <t>No. 12944</t>
  </si>
  <si>
    <t>No. 12945</t>
  </si>
  <si>
    <t>No. 12946</t>
  </si>
  <si>
    <t>No. 12947</t>
  </si>
  <si>
    <t>No. 12948</t>
  </si>
  <si>
    <t>No. 12949</t>
  </si>
  <si>
    <t>No. 12950</t>
  </si>
  <si>
    <t>No. 12951</t>
  </si>
  <si>
    <t>No. 12952</t>
  </si>
  <si>
    <t>No. 12953</t>
  </si>
  <si>
    <t>No. 12954</t>
  </si>
  <si>
    <t>No. 12955</t>
  </si>
  <si>
    <t>No. 12956</t>
  </si>
  <si>
    <t>No. 12957</t>
  </si>
  <si>
    <t>No. 12959</t>
  </si>
  <si>
    <t>No. 12960</t>
  </si>
  <si>
    <t>No. 12961</t>
  </si>
  <si>
    <t>No. 12962</t>
  </si>
  <si>
    <t>No. 12963</t>
  </si>
  <si>
    <t>No. 12964</t>
  </si>
  <si>
    <t>No. 12965</t>
  </si>
  <si>
    <t>No. 12966</t>
  </si>
  <si>
    <t>No. 12967</t>
  </si>
  <si>
    <t>No. 12968</t>
  </si>
  <si>
    <t>No. 12969</t>
  </si>
  <si>
    <t>No. 12970</t>
  </si>
  <si>
    <t>No. 12971</t>
  </si>
  <si>
    <t>No. 12972</t>
  </si>
  <si>
    <t>No. 12973</t>
  </si>
  <si>
    <t>No. 12974</t>
  </si>
  <si>
    <t>No. 12975</t>
  </si>
  <si>
    <t>No. 12976</t>
  </si>
  <si>
    <t>No. 12977</t>
  </si>
  <si>
    <t>No. 12979</t>
  </si>
  <si>
    <t>No. 12980</t>
  </si>
  <si>
    <t>No. 12981</t>
  </si>
  <si>
    <t>No. 12982</t>
  </si>
  <si>
    <t>No. 12983</t>
  </si>
  <si>
    <t>No. 12984</t>
  </si>
  <si>
    <t>No. 12985</t>
  </si>
  <si>
    <t>No. 12986</t>
  </si>
  <si>
    <t>No. 12987</t>
  </si>
  <si>
    <t>No. 12988</t>
  </si>
  <si>
    <t>No. 12989</t>
  </si>
  <si>
    <t>No. 12990</t>
  </si>
  <si>
    <t>No. 12991</t>
  </si>
  <si>
    <t>No. 12992</t>
  </si>
  <si>
    <t>No. 12993</t>
  </si>
  <si>
    <t>No. 12994</t>
  </si>
  <si>
    <t>No. 12995</t>
  </si>
  <si>
    <t>No. 12996</t>
  </si>
  <si>
    <t>No. 12997</t>
  </si>
  <si>
    <t>No. 12998</t>
  </si>
  <si>
    <t>No. 12999</t>
  </si>
  <si>
    <t>No. 13000</t>
  </si>
  <si>
    <t>No. 13001</t>
  </si>
  <si>
    <t>No. 13002</t>
  </si>
  <si>
    <t>No. 13003</t>
  </si>
  <si>
    <t>No. 13004</t>
  </si>
  <si>
    <t>No. 13005</t>
  </si>
  <si>
    <t>No. 13006</t>
  </si>
  <si>
    <t>No. 13007</t>
  </si>
  <si>
    <t>No. 13008</t>
  </si>
  <si>
    <t>No. 13009</t>
  </si>
  <si>
    <t>No. 13010</t>
  </si>
  <si>
    <t>No. 13011</t>
  </si>
  <si>
    <t>No. 13012</t>
  </si>
  <si>
    <t>No. 13013</t>
  </si>
  <si>
    <t>No. 13014</t>
  </si>
  <si>
    <t>No. 13015</t>
  </si>
  <si>
    <t>No. 13016</t>
  </si>
  <si>
    <t>No. 13017</t>
  </si>
  <si>
    <t>No. 13018</t>
  </si>
  <si>
    <t>No. 13019</t>
  </si>
  <si>
    <t>No. 13020</t>
  </si>
  <si>
    <t>No. 13021</t>
  </si>
  <si>
    <t>No. 13022</t>
  </si>
  <si>
    <t>No. 13023</t>
  </si>
  <si>
    <t>No. 13024</t>
  </si>
  <si>
    <t>No. 13025</t>
  </si>
  <si>
    <t>No. 13026</t>
  </si>
  <si>
    <t>No. 13027</t>
  </si>
  <si>
    <t>No. 13028</t>
  </si>
  <si>
    <t>No. 13029</t>
  </si>
  <si>
    <t>No. 13030</t>
  </si>
  <si>
    <t>No. 13031</t>
  </si>
  <si>
    <t>No. 13032</t>
  </si>
  <si>
    <t>No. 13033</t>
  </si>
  <si>
    <t>No. 13034</t>
  </si>
  <si>
    <t>No. 13035</t>
  </si>
  <si>
    <t>No. 13036</t>
  </si>
  <si>
    <t>No. 13037</t>
  </si>
  <si>
    <t>No. 13038</t>
  </si>
  <si>
    <t>No. 13039</t>
  </si>
  <si>
    <t>No. 13040</t>
  </si>
  <si>
    <t>No. 13041</t>
  </si>
  <si>
    <t>No. 13042</t>
  </si>
  <si>
    <t>No. 13043</t>
  </si>
  <si>
    <t>No. 13044</t>
  </si>
  <si>
    <t>No. 13045</t>
  </si>
  <si>
    <t>No. 13046</t>
  </si>
  <si>
    <t>No. 13047</t>
  </si>
  <si>
    <t>No. 13048</t>
  </si>
  <si>
    <t>No. 13049</t>
  </si>
  <si>
    <t>No. 13050</t>
  </si>
  <si>
    <t>No. 13051</t>
  </si>
  <si>
    <t>No. 13052</t>
  </si>
  <si>
    <t>No. 13053</t>
  </si>
  <si>
    <t>No. 13054</t>
  </si>
  <si>
    <t>No. 13055</t>
  </si>
  <si>
    <t>No. 13056</t>
  </si>
  <si>
    <t>No. 13057</t>
  </si>
  <si>
    <t>No. 13058</t>
  </si>
  <si>
    <t>No. 13059</t>
  </si>
  <si>
    <t>No. 13060</t>
  </si>
  <si>
    <t>No. 13061</t>
  </si>
  <si>
    <t>No. 13062</t>
  </si>
  <si>
    <t>No. 13063</t>
  </si>
  <si>
    <t>No. 13064</t>
  </si>
  <si>
    <t>No. 13065</t>
  </si>
  <si>
    <t>No. 13066</t>
  </si>
  <si>
    <t>No. 13067</t>
  </si>
  <si>
    <t>No. 13068</t>
  </si>
  <si>
    <t>No. 13069</t>
  </si>
  <si>
    <t>No. 13070</t>
  </si>
  <si>
    <t>No. 13071</t>
  </si>
  <si>
    <t>No. 13072</t>
  </si>
  <si>
    <t>No. 13073</t>
  </si>
  <si>
    <t>No. 13074</t>
  </si>
  <si>
    <t>No. 13075</t>
  </si>
  <si>
    <t>No. 13076</t>
  </si>
  <si>
    <t>No. 13077</t>
  </si>
  <si>
    <t>No. 13078</t>
  </si>
  <si>
    <t>No. 13079</t>
  </si>
  <si>
    <t>No. 13080</t>
  </si>
  <si>
    <t>No. 13081</t>
  </si>
  <si>
    <t>No. 13082</t>
  </si>
  <si>
    <t>No. 13083</t>
  </si>
  <si>
    <t>No. 13084</t>
  </si>
  <si>
    <t>No. 13085</t>
  </si>
  <si>
    <t>No. 13086</t>
  </si>
  <si>
    <t>No. 13087</t>
  </si>
  <si>
    <t>No. 13088</t>
  </si>
  <si>
    <t>No. 13089</t>
  </si>
  <si>
    <t>No. 13090</t>
  </si>
  <si>
    <t>No. 13091</t>
  </si>
  <si>
    <t>No. 13092</t>
  </si>
  <si>
    <t>No. 13093</t>
  </si>
  <si>
    <t>No. 13094</t>
  </si>
  <si>
    <t>No. 13095</t>
  </si>
  <si>
    <t>No. 13096</t>
  </si>
  <si>
    <t>No. 13097</t>
  </si>
  <si>
    <t>No. 13098</t>
  </si>
  <si>
    <t>No. 13099</t>
  </si>
  <si>
    <t>No. 13100</t>
  </si>
  <si>
    <t>No. 13101</t>
  </si>
  <si>
    <t>No. 13102</t>
  </si>
  <si>
    <t>No. 13103</t>
  </si>
  <si>
    <t>No. 13104</t>
  </si>
  <si>
    <t>No. 13105</t>
  </si>
  <si>
    <t>No. 13106</t>
  </si>
  <si>
    <t>No. 13107</t>
  </si>
  <si>
    <t>No. 13108</t>
  </si>
  <si>
    <t>No. 13109</t>
  </si>
  <si>
    <t>No. 13110</t>
  </si>
  <si>
    <t>No. 13111</t>
  </si>
  <si>
    <t>No. 13112</t>
  </si>
  <si>
    <t>No. 13113</t>
  </si>
  <si>
    <t>No. 13114</t>
  </si>
  <si>
    <t>No. 13115</t>
  </si>
  <si>
    <t>No. 13116</t>
  </si>
  <si>
    <t>No. 13117</t>
  </si>
  <si>
    <t>No. 13118</t>
  </si>
  <si>
    <t>No. 13119</t>
  </si>
  <si>
    <t>No. 13120</t>
  </si>
  <si>
    <t>No. 13121</t>
  </si>
  <si>
    <t>No. 13122</t>
  </si>
  <si>
    <t>No. 13123</t>
  </si>
  <si>
    <t>No. 13124</t>
  </si>
  <si>
    <t>No. 13125</t>
  </si>
  <si>
    <t>No. 13126</t>
  </si>
  <si>
    <t>No. 13127</t>
  </si>
  <si>
    <t>No. 13128</t>
  </si>
  <si>
    <t>No. 13129</t>
  </si>
  <si>
    <t>No. 13130</t>
  </si>
  <si>
    <t>No. 13131</t>
  </si>
  <si>
    <t>No. 13132</t>
  </si>
  <si>
    <t>No. 13133</t>
  </si>
  <si>
    <t>No. 13134</t>
  </si>
  <si>
    <t>No. 13135</t>
  </si>
  <si>
    <t>No. 13136</t>
  </si>
  <si>
    <t>No. 13137</t>
  </si>
  <si>
    <t>No. 13138</t>
  </si>
  <si>
    <t>No. 13139</t>
  </si>
  <si>
    <t>No. 13140</t>
  </si>
  <si>
    <t>No. 13141</t>
  </si>
  <si>
    <t>No. 13142</t>
  </si>
  <si>
    <t>No. 13143</t>
  </si>
  <si>
    <t>No. 13144</t>
  </si>
  <si>
    <t>No. 13145</t>
  </si>
  <si>
    <t>No. 13146</t>
  </si>
  <si>
    <t>No. 13147</t>
  </si>
  <si>
    <t>No. 13148</t>
  </si>
  <si>
    <t>No. 13149</t>
  </si>
  <si>
    <t>No. 13150</t>
  </si>
  <si>
    <t>No. 13151</t>
  </si>
  <si>
    <t>No. 13152</t>
  </si>
  <si>
    <t>No. 13153</t>
  </si>
  <si>
    <t>No. 13154</t>
  </si>
  <si>
    <t>No. 13155</t>
  </si>
  <si>
    <t>No. 13156</t>
  </si>
  <si>
    <t>No. 13157</t>
  </si>
  <si>
    <t>No. 13158</t>
  </si>
  <si>
    <t>No. 13159</t>
  </si>
  <si>
    <t>No. 13160</t>
  </si>
  <si>
    <t>No. 13161</t>
  </si>
  <si>
    <t>No. 13162</t>
  </si>
  <si>
    <t>No. 13163</t>
  </si>
  <si>
    <t>No. 13164</t>
  </si>
  <si>
    <t>No. 13165</t>
  </si>
  <si>
    <t>No. 13166</t>
  </si>
  <si>
    <t>No. 13167</t>
  </si>
  <si>
    <t>No. 13168</t>
  </si>
  <si>
    <t>No. 13169</t>
  </si>
  <si>
    <t>No. 13170</t>
  </si>
  <si>
    <t>No. 13171</t>
  </si>
  <si>
    <t>No. 13172</t>
  </si>
  <si>
    <t>No. 13173</t>
  </si>
  <si>
    <t>No. 13174</t>
  </si>
  <si>
    <t>No. 13175</t>
  </si>
  <si>
    <t>No. 13176</t>
  </si>
  <si>
    <t>No. 13177</t>
  </si>
  <si>
    <t>No. 13178</t>
  </si>
  <si>
    <t>No. 13179</t>
  </si>
  <si>
    <t>No. 13180</t>
  </si>
  <si>
    <t>No. 13181</t>
  </si>
  <si>
    <t>No. 13182</t>
  </si>
  <si>
    <t>No. 13183</t>
  </si>
  <si>
    <t>No. 13184</t>
  </si>
  <si>
    <t>No. 13185</t>
  </si>
  <si>
    <t>No. 13186</t>
  </si>
  <si>
    <t>No. 13187</t>
  </si>
  <si>
    <t>No. 13188</t>
  </si>
  <si>
    <t>No. 13189</t>
  </si>
  <si>
    <t>No. 13190</t>
  </si>
  <si>
    <t>No. 13191</t>
  </si>
  <si>
    <t>No. 13192</t>
  </si>
  <si>
    <t>No. 13193</t>
  </si>
  <si>
    <t>No. 13194</t>
  </si>
  <si>
    <t>No. 13195</t>
  </si>
  <si>
    <t>No. 13196</t>
  </si>
  <si>
    <t>No. 13197</t>
  </si>
  <si>
    <t>No. 13198</t>
  </si>
  <si>
    <t>No. 13199</t>
  </si>
  <si>
    <t>No. 13200</t>
  </si>
  <si>
    <t>No. 13201</t>
  </si>
  <si>
    <t>No. 13202</t>
  </si>
  <si>
    <t>No. 13203</t>
  </si>
  <si>
    <t>No. 13204</t>
  </si>
  <si>
    <t>No. 13205</t>
  </si>
  <si>
    <t>No. 13206</t>
  </si>
  <si>
    <t>No. 13207</t>
  </si>
  <si>
    <t>No. 13208</t>
  </si>
  <si>
    <t>No. 13209</t>
  </si>
  <si>
    <t>No. 13210</t>
  </si>
  <si>
    <t>No. 13211</t>
  </si>
  <si>
    <t>No. 13212</t>
  </si>
  <si>
    <t>No. 13213</t>
  </si>
  <si>
    <t>No. 13214</t>
  </si>
  <si>
    <t>No. 13215</t>
  </si>
  <si>
    <t>No. 13216</t>
  </si>
  <si>
    <t>No. 13217</t>
  </si>
  <si>
    <t>No. 13218</t>
  </si>
  <si>
    <t>No. 13219</t>
  </si>
  <si>
    <t>No. 13220</t>
  </si>
  <si>
    <t>No. 13221</t>
  </si>
  <si>
    <t>No. 13222</t>
  </si>
  <si>
    <t>No. 13223</t>
  </si>
  <si>
    <t>No. 13224</t>
  </si>
  <si>
    <t>No. 13225</t>
  </si>
  <si>
    <t>No. 13226</t>
  </si>
  <si>
    <t>No. 13227</t>
  </si>
  <si>
    <t>No. 13228</t>
  </si>
  <si>
    <t>No. 13229</t>
  </si>
  <si>
    <t>No. 13230</t>
  </si>
  <si>
    <t>No. 13231</t>
  </si>
  <si>
    <t>No. 13232</t>
  </si>
  <si>
    <t>No. 13233</t>
  </si>
  <si>
    <t>No. 13234</t>
  </si>
  <si>
    <t>No. 13235</t>
  </si>
  <si>
    <t>No. 13236</t>
  </si>
  <si>
    <t>No. 13237</t>
  </si>
  <si>
    <t>No. 13238</t>
  </si>
  <si>
    <t>No. 13239</t>
  </si>
  <si>
    <t>No. 13240</t>
  </si>
  <si>
    <t>No. 13241</t>
  </si>
  <si>
    <t>No. 13242</t>
  </si>
  <si>
    <t>No. 13243</t>
  </si>
  <si>
    <t>No. 13244</t>
  </si>
  <si>
    <t>No. 13245</t>
  </si>
  <si>
    <t>No. 13246</t>
  </si>
  <si>
    <t>No. 13247</t>
  </si>
  <si>
    <t>No. 13248</t>
  </si>
  <si>
    <t>No. 13249</t>
  </si>
  <si>
    <t>No. 13250</t>
  </si>
  <si>
    <t>No. 13251</t>
  </si>
  <si>
    <t>No. 13252</t>
  </si>
  <si>
    <t>No. 13253</t>
  </si>
  <si>
    <t>No. 13254</t>
  </si>
  <si>
    <t>No. 13255</t>
  </si>
  <si>
    <t>No. 13256</t>
  </si>
  <si>
    <t>No. 13257</t>
  </si>
  <si>
    <t>No. 13258</t>
  </si>
  <si>
    <t>No. 13259</t>
  </si>
  <si>
    <t>No. 13260</t>
  </si>
  <si>
    <t>No. 13261</t>
  </si>
  <si>
    <t>No. 13262</t>
  </si>
  <si>
    <t>No. 13263</t>
  </si>
  <si>
    <t>No. 13264</t>
  </si>
  <si>
    <t>No. 13265</t>
  </si>
  <si>
    <t>No. 13266</t>
  </si>
  <si>
    <t>No. 13267</t>
  </si>
  <si>
    <t>No. 13268</t>
  </si>
  <si>
    <t>No. 13269</t>
  </si>
  <si>
    <t>No. 13270</t>
  </si>
  <si>
    <t>No. 13271</t>
  </si>
  <si>
    <t>No. 13272</t>
  </si>
  <si>
    <t>No. 13273</t>
  </si>
  <si>
    <t>No. 13274</t>
  </si>
  <si>
    <t>No. 13275</t>
  </si>
  <si>
    <t>No. 13276</t>
  </si>
  <si>
    <t>No. 13277</t>
  </si>
  <si>
    <t>No. 13278</t>
  </si>
  <si>
    <t>No. 13279</t>
  </si>
  <si>
    <t>No. 13280</t>
  </si>
  <si>
    <t>No. 13281</t>
  </si>
  <si>
    <t>No. 13282</t>
  </si>
  <si>
    <t>No. 13283</t>
  </si>
  <si>
    <t>No. 13284</t>
  </si>
  <si>
    <t>No. 13285</t>
  </si>
  <si>
    <t>No. 13286</t>
  </si>
  <si>
    <t>No. 13287</t>
  </si>
  <si>
    <t>No. 13288</t>
  </si>
  <si>
    <t>No. 13289</t>
  </si>
  <si>
    <t>No. 13290</t>
  </si>
  <si>
    <t>No. 13291</t>
  </si>
  <si>
    <t>No. 13292</t>
  </si>
  <si>
    <t>No. 13293</t>
  </si>
  <si>
    <t>No. 13294</t>
  </si>
  <si>
    <t>No. 13295</t>
  </si>
  <si>
    <t>No. 13296</t>
  </si>
  <si>
    <t>No. 13297</t>
  </si>
  <si>
    <t>No. 13298</t>
  </si>
  <si>
    <t>No. 13299</t>
  </si>
  <si>
    <t>No. 13300</t>
  </si>
  <si>
    <t>No. 13301</t>
  </si>
  <si>
    <t>No. 13302</t>
  </si>
  <si>
    <t>No. 13303</t>
  </si>
  <si>
    <t>No. 13304</t>
  </si>
  <si>
    <t>No. 13305</t>
  </si>
  <si>
    <t>No. 13306</t>
  </si>
  <si>
    <t>No. 13307</t>
  </si>
  <si>
    <t>No. 13308</t>
  </si>
  <si>
    <t>No. 13309</t>
  </si>
  <si>
    <t>No. 13310</t>
  </si>
  <si>
    <t>No. 13311</t>
  </si>
  <si>
    <t>No. 13312</t>
  </si>
  <si>
    <t>No. 13313</t>
  </si>
  <si>
    <t>No. 13314</t>
  </si>
  <si>
    <t>No. 13315</t>
  </si>
  <si>
    <t>No. 13316</t>
  </si>
  <si>
    <t>No. 13317</t>
  </si>
  <si>
    <t>No. 13318</t>
  </si>
  <si>
    <t>No. 13319</t>
  </si>
  <si>
    <t>No. 13320</t>
  </si>
  <si>
    <t>No. 13321</t>
  </si>
  <si>
    <t>No. 13322</t>
  </si>
  <si>
    <t>No. 13323</t>
  </si>
  <si>
    <t>No. 13324</t>
  </si>
  <si>
    <t>No. 13325</t>
  </si>
  <si>
    <t>No. 13326</t>
  </si>
  <si>
    <t>No. 13327</t>
  </si>
  <si>
    <t>No. 13328</t>
  </si>
  <si>
    <t>No. 13329</t>
  </si>
  <si>
    <t>No. 13330</t>
  </si>
  <si>
    <t>No. 13331</t>
  </si>
  <si>
    <t>No. 13332</t>
  </si>
  <si>
    <t>No. 13333</t>
  </si>
  <si>
    <t>No. 13334</t>
  </si>
  <si>
    <t>No. 13335</t>
  </si>
  <si>
    <t>No. 13336</t>
  </si>
  <si>
    <t>No. 13337</t>
  </si>
  <si>
    <t>No. 13338</t>
  </si>
  <si>
    <t>No. 13339</t>
  </si>
  <si>
    <t>No. 13340</t>
  </si>
  <si>
    <t>No. 13341</t>
  </si>
  <si>
    <t>No. 13342</t>
  </si>
  <si>
    <t>No. 13343</t>
  </si>
  <si>
    <t>No. 13344</t>
  </si>
  <si>
    <t>No. 13345</t>
  </si>
  <si>
    <t>No. 13346</t>
  </si>
  <si>
    <t>No. 13347</t>
  </si>
  <si>
    <t>No. 13348</t>
  </si>
  <si>
    <t>No. 13349</t>
  </si>
  <si>
    <t>No. 13350</t>
  </si>
  <si>
    <t>No. 13351</t>
  </si>
  <si>
    <t>No. 13352</t>
  </si>
  <si>
    <t>No. 13353</t>
  </si>
  <si>
    <t>No. 13354</t>
  </si>
  <si>
    <t>No. 13355</t>
  </si>
  <si>
    <t>No. 13356</t>
  </si>
  <si>
    <t>No. 13357</t>
  </si>
  <si>
    <t>No. 13358</t>
  </si>
  <si>
    <t>No. 13359</t>
  </si>
  <si>
    <t>No. 13360</t>
  </si>
  <si>
    <t>No. 13361</t>
  </si>
  <si>
    <t>No. 13362</t>
  </si>
  <si>
    <t>No. 13363</t>
  </si>
  <si>
    <t>No. 13364</t>
  </si>
  <si>
    <t>No. 13365</t>
  </si>
  <si>
    <t>No. 13366</t>
  </si>
  <si>
    <t>No. 13367</t>
  </si>
  <si>
    <t>No. 13368</t>
  </si>
  <si>
    <t>No. 13369</t>
  </si>
  <si>
    <t>No. 13370</t>
  </si>
  <si>
    <t>No. 13371</t>
  </si>
  <si>
    <t>No. 13372</t>
  </si>
  <si>
    <t>No. 13373</t>
  </si>
  <si>
    <t>No. 13374</t>
  </si>
  <si>
    <t>No. 13375</t>
  </si>
  <si>
    <t>No. 13376</t>
  </si>
  <si>
    <t>No. 13377</t>
  </si>
  <si>
    <t>No. 13378</t>
  </si>
  <si>
    <t>No. 13379</t>
  </si>
  <si>
    <t>No. 13380</t>
  </si>
  <si>
    <t>No. 13381</t>
  </si>
  <si>
    <t>No. 13382</t>
  </si>
  <si>
    <t>No. 13383</t>
  </si>
  <si>
    <t>No. 13384</t>
  </si>
  <si>
    <t>No. 13385</t>
  </si>
  <si>
    <t>No. 13386</t>
  </si>
  <si>
    <t>No. 13387</t>
  </si>
  <si>
    <t>No. 13388</t>
  </si>
  <si>
    <t>No. 13389</t>
  </si>
  <si>
    <t>No. 13390</t>
  </si>
  <si>
    <t>No. 13391</t>
  </si>
  <si>
    <t>No. 13392</t>
  </si>
  <si>
    <t>No. 13393</t>
  </si>
  <si>
    <t>No. 13394</t>
  </si>
  <si>
    <t>No. 13395</t>
  </si>
  <si>
    <t>No. 13396</t>
  </si>
  <si>
    <t>No. 13397</t>
  </si>
  <si>
    <t>No. 13398</t>
  </si>
  <si>
    <t>No. 13399</t>
  </si>
  <si>
    <t>No. 13400</t>
  </si>
  <si>
    <t>No. 13401</t>
  </si>
  <si>
    <t>No. 13402</t>
  </si>
  <si>
    <t>No. 13403</t>
  </si>
  <si>
    <t>No. 13404</t>
  </si>
  <si>
    <t>No. 13405</t>
  </si>
  <si>
    <t>No. 13406</t>
  </si>
  <si>
    <t>No. 13407</t>
  </si>
  <si>
    <t>No. 13408</t>
  </si>
  <si>
    <t>No. 13409</t>
  </si>
  <si>
    <t>No. 13410</t>
  </si>
  <si>
    <t>No. 13411</t>
  </si>
  <si>
    <t>No. 13412</t>
  </si>
  <si>
    <t>No. 13413</t>
  </si>
  <si>
    <t>No. 13414</t>
  </si>
  <si>
    <t>No. 13415</t>
  </si>
  <si>
    <t>No. 13416</t>
  </si>
  <si>
    <t>No. 13417</t>
  </si>
  <si>
    <t>No. 13418</t>
  </si>
  <si>
    <t>No. 13419</t>
  </si>
  <si>
    <t>No. 13420</t>
  </si>
  <si>
    <t>No. 13421</t>
  </si>
  <si>
    <t>No. 13422</t>
  </si>
  <si>
    <t>No. 13423</t>
  </si>
  <si>
    <t>No. 13424</t>
  </si>
  <si>
    <t>No. 13425</t>
  </si>
  <si>
    <t>No. 13426</t>
  </si>
  <si>
    <t>No. 13427</t>
  </si>
  <si>
    <t>No. 13428</t>
  </si>
  <si>
    <t>No. 13429</t>
  </si>
  <si>
    <t>No. 13430</t>
  </si>
  <si>
    <t>No. 13431</t>
  </si>
  <si>
    <t>No. 13432</t>
  </si>
  <si>
    <t>No. 13433</t>
  </si>
  <si>
    <t>No. 13434</t>
  </si>
  <si>
    <t>No. 13435</t>
  </si>
  <si>
    <t>No. 13436</t>
  </si>
  <si>
    <t>No. 13437</t>
  </si>
  <si>
    <t>No. 13438</t>
  </si>
  <si>
    <t>No. 13439</t>
  </si>
  <si>
    <t>No. 13440</t>
  </si>
  <si>
    <t>No. 13441</t>
  </si>
  <si>
    <t>No. 13442</t>
  </si>
  <si>
    <t>No. 13443</t>
  </si>
  <si>
    <t>No. 13444</t>
  </si>
  <si>
    <t>No. 13445</t>
  </si>
  <si>
    <t>No. 13446</t>
  </si>
  <si>
    <t>No. 13447</t>
  </si>
  <si>
    <t>No. 13448</t>
  </si>
  <si>
    <t>No. 13449</t>
  </si>
  <si>
    <t>No. 13450</t>
  </si>
  <si>
    <t>No. 13451</t>
  </si>
  <si>
    <t>No. 13452</t>
  </si>
  <si>
    <t>No. 13453</t>
  </si>
  <si>
    <t>No. 13454</t>
  </si>
  <si>
    <t>No. 13455</t>
  </si>
  <si>
    <t>No. 13456</t>
  </si>
  <si>
    <t>No. 13457</t>
  </si>
  <si>
    <t>No. 13458</t>
  </si>
  <si>
    <t>No. 13459</t>
  </si>
  <si>
    <t>No. 13460</t>
  </si>
  <si>
    <t>No. 13461</t>
  </si>
  <si>
    <t>No. 13462</t>
  </si>
  <si>
    <t>No. 13463</t>
  </si>
  <si>
    <t>No. 13464</t>
  </si>
  <si>
    <t>No. 13465</t>
  </si>
  <si>
    <t>No. 13466</t>
  </si>
  <si>
    <t>No. 13467</t>
  </si>
  <si>
    <t>No. 13468</t>
  </si>
  <si>
    <t>No. 13469</t>
  </si>
  <si>
    <t>No. 13470</t>
  </si>
  <si>
    <t>No. 13471</t>
  </si>
  <si>
    <t>No. 13472</t>
  </si>
  <si>
    <t>No. 13473</t>
  </si>
  <si>
    <t>No. 13474</t>
  </si>
  <si>
    <t>No. 13475</t>
  </si>
  <si>
    <t>No. 13476</t>
  </si>
  <si>
    <t>No. 13477</t>
  </si>
  <si>
    <t>No. 13478</t>
  </si>
  <si>
    <t>No. 13479</t>
  </si>
  <si>
    <t>No. 13480</t>
  </si>
  <si>
    <t>No. 13481</t>
  </si>
  <si>
    <t>No. 13482</t>
  </si>
  <si>
    <t>No. 13483</t>
  </si>
  <si>
    <t>No. 13484</t>
  </si>
  <si>
    <t>No. 13485</t>
  </si>
  <si>
    <t>No. 13486</t>
  </si>
  <si>
    <t>No. 13487</t>
  </si>
  <si>
    <t>No. 13488</t>
  </si>
  <si>
    <t>No. 13489</t>
  </si>
  <si>
    <t>No. 13490</t>
  </si>
  <si>
    <t>No. 13491</t>
  </si>
  <si>
    <t>No. 13492</t>
  </si>
  <si>
    <t>No. 13493</t>
  </si>
  <si>
    <t>No. 13494</t>
  </si>
  <si>
    <t>No. 13495</t>
  </si>
  <si>
    <t>No. 13496</t>
  </si>
  <si>
    <t>No. 13497</t>
  </si>
  <si>
    <t>No. 13498</t>
  </si>
  <si>
    <t>No. 13499</t>
  </si>
  <si>
    <t>No. 13500</t>
  </si>
  <si>
    <t>No. 13501</t>
  </si>
  <si>
    <t>No. 13502</t>
  </si>
  <si>
    <t>No. 13503</t>
  </si>
  <si>
    <t>No. 13504</t>
  </si>
  <si>
    <t>No. 13505</t>
  </si>
  <si>
    <t>No. 13506</t>
  </si>
  <si>
    <t>No. 13507</t>
  </si>
  <si>
    <t>No. 13508</t>
  </si>
  <si>
    <t>No. 13509</t>
  </si>
  <si>
    <t>No. 13510</t>
  </si>
  <si>
    <t>No. 13511</t>
  </si>
  <si>
    <t>No. 13512</t>
  </si>
  <si>
    <t>No. 13513</t>
  </si>
  <si>
    <t>No. 13514</t>
  </si>
  <si>
    <t>No. 13515</t>
  </si>
  <si>
    <t>No. 13516</t>
  </si>
  <si>
    <t>No. 13517</t>
  </si>
  <si>
    <t>No. 13518</t>
  </si>
  <si>
    <t>No. 13519</t>
  </si>
  <si>
    <t>No. 13520</t>
  </si>
  <si>
    <t>No. 13521</t>
  </si>
  <si>
    <t>No. 13522</t>
  </si>
  <si>
    <t>No. 13523</t>
  </si>
  <si>
    <t>No. 13524</t>
  </si>
  <si>
    <t>No. 13525</t>
  </si>
  <si>
    <t>No. 13526</t>
  </si>
  <si>
    <t>No. 13527</t>
  </si>
  <si>
    <t>No. 13528</t>
  </si>
  <si>
    <t>No. 13529</t>
  </si>
  <si>
    <t>No. 13530</t>
  </si>
  <si>
    <t>No. 13531</t>
  </si>
  <si>
    <t>No. 13532</t>
  </si>
  <si>
    <t>No. 13533</t>
  </si>
  <si>
    <t>No. 13534</t>
  </si>
  <si>
    <t>No. 13535</t>
  </si>
  <si>
    <t>No. 13536</t>
  </si>
  <si>
    <t>No. 13537</t>
  </si>
  <si>
    <t>No. 13538</t>
  </si>
  <si>
    <t>No. 13539</t>
  </si>
  <si>
    <t>No. 13540</t>
  </si>
  <si>
    <t>No. 13541</t>
  </si>
  <si>
    <t>No. 13542</t>
  </si>
  <si>
    <t>No. 13543</t>
  </si>
  <si>
    <t>No. 13544</t>
  </si>
  <si>
    <t>No. 13545</t>
  </si>
  <si>
    <t>No. 13546</t>
  </si>
  <si>
    <t>No. 13547</t>
  </si>
  <si>
    <t>No. 13548</t>
  </si>
  <si>
    <t>No. 13549</t>
  </si>
  <si>
    <t>No. 13550</t>
  </si>
  <si>
    <t>No. 13551</t>
  </si>
  <si>
    <t>No. 13552</t>
  </si>
  <si>
    <t>No. 13553</t>
  </si>
  <si>
    <t>No. 13554</t>
  </si>
  <si>
    <t>No. 13555</t>
  </si>
  <si>
    <t>No. 13556</t>
  </si>
  <si>
    <t>No. 13557</t>
  </si>
  <si>
    <t>No. 13558</t>
  </si>
  <si>
    <t>No. 13559</t>
  </si>
  <si>
    <t>No. 13560</t>
  </si>
  <si>
    <t>No. 13561</t>
  </si>
  <si>
    <t>No. 13562</t>
  </si>
  <si>
    <t>No. 13563</t>
  </si>
  <si>
    <t>No. 13564</t>
  </si>
  <si>
    <t>No. 13565</t>
  </si>
  <si>
    <t>No. 13566</t>
  </si>
  <si>
    <t>No. 13567</t>
  </si>
  <si>
    <t>No. 13568</t>
  </si>
  <si>
    <t>No. 13569</t>
  </si>
  <si>
    <t>No. 13570</t>
  </si>
  <si>
    <t>No. 13571</t>
  </si>
  <si>
    <t>No. 13572</t>
  </si>
  <si>
    <t>No. 13573</t>
  </si>
  <si>
    <t>No. 13574</t>
  </si>
  <si>
    <t>No. 13575</t>
  </si>
  <si>
    <t>No. 13576</t>
  </si>
  <si>
    <t>No. 13577</t>
  </si>
  <si>
    <t>No. 13578</t>
  </si>
  <si>
    <t>No. 13579</t>
  </si>
  <si>
    <t>No. 13580</t>
  </si>
  <si>
    <t>No. 13581</t>
  </si>
  <si>
    <t>No. 13582</t>
  </si>
  <si>
    <t>No. 13583</t>
  </si>
  <si>
    <t>No. 13584</t>
  </si>
  <si>
    <t>No. 13585</t>
  </si>
  <si>
    <t>No. 13586</t>
  </si>
  <si>
    <t>No. 13587</t>
  </si>
  <si>
    <t>No. 13588</t>
  </si>
  <si>
    <t>No. 13589</t>
  </si>
  <si>
    <t>No. 13590</t>
  </si>
  <si>
    <t>No. 13591</t>
  </si>
  <si>
    <t>No. 13592</t>
  </si>
  <si>
    <t>No. 13593</t>
  </si>
  <si>
    <t>No. 13594</t>
  </si>
  <si>
    <t>No. 13595</t>
  </si>
  <si>
    <t>No. 13596</t>
  </si>
  <si>
    <t>No. 13597</t>
  </si>
  <si>
    <t>No. 13598</t>
  </si>
  <si>
    <t>No. 13599</t>
  </si>
  <si>
    <t>No. 13600</t>
  </si>
  <si>
    <t>No. 13601</t>
  </si>
  <si>
    <t>No. 13602</t>
  </si>
  <si>
    <t>No. 13603</t>
  </si>
  <si>
    <t>No. 13604</t>
  </si>
  <si>
    <t>No. 13605</t>
  </si>
  <si>
    <t>No. 13606</t>
  </si>
  <si>
    <t>No. 13607</t>
  </si>
  <si>
    <t>No. 13608</t>
  </si>
  <si>
    <t>No. 13609</t>
  </si>
  <si>
    <t>No. 13610</t>
  </si>
  <si>
    <t>No. 13611</t>
  </si>
  <si>
    <t>No. 13612</t>
  </si>
  <si>
    <t>No. 13613</t>
  </si>
  <si>
    <t>No. 13614</t>
  </si>
  <si>
    <t>No. 13615</t>
  </si>
  <si>
    <t>No. 13616</t>
  </si>
  <si>
    <t>No. 13617</t>
  </si>
  <si>
    <t>No. 13618</t>
  </si>
  <si>
    <t>No. 13619</t>
  </si>
  <si>
    <t>No. 13620</t>
  </si>
  <si>
    <t>No. 13621</t>
  </si>
  <si>
    <t>No. 13622</t>
  </si>
  <si>
    <t>No. 13623</t>
  </si>
  <si>
    <t>No. 13624</t>
  </si>
  <si>
    <t>No. 13625</t>
  </si>
  <si>
    <t>No. 13626</t>
  </si>
  <si>
    <t>No. 13627</t>
  </si>
  <si>
    <t>No. 13628</t>
  </si>
  <si>
    <t>No. 13629</t>
  </si>
  <si>
    <t>No. 13630</t>
  </si>
  <si>
    <t>No. 13631</t>
  </si>
  <si>
    <t>No. 13632</t>
  </si>
  <si>
    <t>No. 13633</t>
  </si>
  <si>
    <t>No. 13634</t>
  </si>
  <si>
    <t>No. 13635</t>
  </si>
  <si>
    <t>No. 13636</t>
  </si>
  <si>
    <t>No. 13637</t>
  </si>
  <si>
    <t>No. 13638</t>
  </si>
  <si>
    <t>No. 13639</t>
  </si>
  <si>
    <t>No. 13640</t>
  </si>
  <si>
    <t>No. 13641</t>
  </si>
  <si>
    <t>No. 13642</t>
  </si>
  <si>
    <t>No. 13643</t>
  </si>
  <si>
    <t>No. 13644</t>
  </si>
  <si>
    <t>No. 13645</t>
  </si>
  <si>
    <t>No. 13646</t>
  </si>
  <si>
    <t>No. 13647</t>
  </si>
  <si>
    <t>No. 13648</t>
  </si>
  <si>
    <t>No. 13649</t>
  </si>
  <si>
    <t>No. 13650</t>
  </si>
  <si>
    <t>No. 13651</t>
  </si>
  <si>
    <t>No. 13652</t>
  </si>
  <si>
    <t>No. 13653</t>
  </si>
  <si>
    <t>No. 13654</t>
  </si>
  <si>
    <t>No. 13655</t>
  </si>
  <si>
    <t>No. 13656</t>
  </si>
  <si>
    <t>No. 13657</t>
  </si>
  <si>
    <t>No. 13658</t>
  </si>
  <si>
    <t>No. 13659</t>
  </si>
  <si>
    <t>No. 13660</t>
  </si>
  <si>
    <t>No. 13661</t>
  </si>
  <si>
    <t>No. 13662</t>
  </si>
  <si>
    <t>No. 13663</t>
  </si>
  <si>
    <t>No. 13664</t>
  </si>
  <si>
    <t>No. 13665</t>
  </si>
  <si>
    <t>No. 13666</t>
  </si>
  <si>
    <t>No. 13667</t>
  </si>
  <si>
    <t>No. 13668</t>
  </si>
  <si>
    <t>No. 13669</t>
  </si>
  <si>
    <t>No. 13670</t>
  </si>
  <si>
    <t>No. 13671</t>
  </si>
  <si>
    <t>No. 13672</t>
  </si>
  <si>
    <t>No. 13673</t>
  </si>
  <si>
    <t>No. 13674</t>
  </si>
  <si>
    <t>No. 13675</t>
  </si>
  <si>
    <t>No. 13676</t>
  </si>
  <si>
    <t>No. 13677</t>
  </si>
  <si>
    <t>No. 13678</t>
  </si>
  <si>
    <t>No. 13679</t>
  </si>
  <si>
    <t>No. 13680</t>
  </si>
  <si>
    <t>No. 13681</t>
  </si>
  <si>
    <t>No. 13682</t>
  </si>
  <si>
    <t>No. 13683</t>
  </si>
  <si>
    <t>No. 13684</t>
  </si>
  <si>
    <t>No. 13685</t>
  </si>
  <si>
    <t>No. 13686</t>
  </si>
  <si>
    <t>No. 13687</t>
  </si>
  <si>
    <t>No. 13688</t>
  </si>
  <si>
    <t>No. 13689</t>
  </si>
  <si>
    <t>No. 13690</t>
  </si>
  <si>
    <t>No. 13691</t>
  </si>
  <si>
    <t>No. 13692</t>
  </si>
  <si>
    <t>No. 13693</t>
  </si>
  <si>
    <t>No. 13694</t>
  </si>
  <si>
    <t>No. 13695</t>
  </si>
  <si>
    <t>No. 13696</t>
  </si>
  <si>
    <t>No. 13697</t>
  </si>
  <si>
    <t>No. 13698</t>
  </si>
  <si>
    <t>No. 13699</t>
  </si>
  <si>
    <t>No. 13700</t>
  </si>
  <si>
    <t>No. 13701</t>
  </si>
  <si>
    <t>No. 13702</t>
  </si>
  <si>
    <t>No. 13703</t>
  </si>
  <si>
    <t>No. 13704</t>
  </si>
  <si>
    <t>No. 13705</t>
  </si>
  <si>
    <t>No. 13706</t>
  </si>
  <si>
    <t>No. 13707</t>
  </si>
  <si>
    <t>No. 13708</t>
  </si>
  <si>
    <t>No. 13709</t>
  </si>
  <si>
    <t>No. 13710</t>
  </si>
  <si>
    <t>No. 13711</t>
  </si>
  <si>
    <t>No. 13712</t>
  </si>
  <si>
    <t>No. 13713</t>
  </si>
  <si>
    <t>No. 13714</t>
  </si>
  <si>
    <t>No. 13715</t>
  </si>
  <si>
    <t>No. 13716</t>
  </si>
  <si>
    <t>No. 13717</t>
  </si>
  <si>
    <t>No. 13718</t>
  </si>
  <si>
    <t>No. 13719</t>
  </si>
  <si>
    <t>No. 13720</t>
  </si>
  <si>
    <t>No. 13721</t>
  </si>
  <si>
    <t>No. 13722</t>
  </si>
  <si>
    <t>No. 13723</t>
  </si>
  <si>
    <t>No. 13724</t>
  </si>
  <si>
    <t>No. 13725</t>
  </si>
  <si>
    <t>No. 13726</t>
  </si>
  <si>
    <t>No. 13727</t>
  </si>
  <si>
    <t>No. 13728</t>
  </si>
  <si>
    <t>No. 13729</t>
  </si>
  <si>
    <t>No. 13730</t>
  </si>
  <si>
    <t>No. 13731</t>
  </si>
  <si>
    <t>No. 13732</t>
  </si>
  <si>
    <t>No. 13733</t>
  </si>
  <si>
    <t>No. 13734</t>
  </si>
  <si>
    <t>No. 13735</t>
  </si>
  <si>
    <t>No. 13736</t>
  </si>
  <si>
    <t>No. 13737</t>
  </si>
  <si>
    <t>No. 13738</t>
  </si>
  <si>
    <t>No. 13739</t>
  </si>
  <si>
    <t>No. 13740</t>
  </si>
  <si>
    <t>No. 13741</t>
  </si>
  <si>
    <t>No. 13742</t>
  </si>
  <si>
    <t>No. 13743</t>
  </si>
  <si>
    <t>No. 13744</t>
  </si>
  <si>
    <t>No. 13745</t>
  </si>
  <si>
    <t>No. 13746</t>
  </si>
  <si>
    <t>No. 13747</t>
  </si>
  <si>
    <t>No. 13748</t>
  </si>
  <si>
    <t>No. 13749</t>
  </si>
  <si>
    <t>No. 13750</t>
  </si>
  <si>
    <t>No. 13751</t>
  </si>
  <si>
    <t>No. 13752</t>
  </si>
  <si>
    <t>No. 13753</t>
  </si>
  <si>
    <t>No. 13754</t>
  </si>
  <si>
    <t>No. 13755</t>
  </si>
  <si>
    <t>No. 13756</t>
  </si>
  <si>
    <t>No. 13757</t>
  </si>
  <si>
    <t>No. 13758</t>
  </si>
  <si>
    <t>No. 13759</t>
  </si>
  <si>
    <t>No. 13760</t>
  </si>
  <si>
    <t>No. 13761</t>
  </si>
  <si>
    <t>No. 13762</t>
  </si>
  <si>
    <t>No. 13763</t>
  </si>
  <si>
    <t>No. 13764</t>
  </si>
  <si>
    <t>No. 13765</t>
  </si>
  <si>
    <t>No. 13766</t>
  </si>
  <si>
    <t>No. 13767</t>
  </si>
  <si>
    <t>No. 13768</t>
  </si>
  <si>
    <t>No. 13769</t>
  </si>
  <si>
    <t>No. 13770</t>
  </si>
  <si>
    <t>No. 13771</t>
  </si>
  <si>
    <t>No. 13772</t>
  </si>
  <si>
    <t>No. 13773</t>
  </si>
  <si>
    <t>No. 13774</t>
  </si>
  <si>
    <t>No. 13775</t>
  </si>
  <si>
    <t>No. 13776</t>
  </si>
  <si>
    <t>No. 13777</t>
  </si>
  <si>
    <t>No. 13778</t>
  </si>
  <si>
    <t>No. 13779</t>
  </si>
  <si>
    <t>No. 13780</t>
  </si>
  <si>
    <t>No. 13781</t>
  </si>
  <si>
    <t>No. 13782</t>
  </si>
  <si>
    <t>No. 13783</t>
  </si>
  <si>
    <t>No. 13784</t>
  </si>
  <si>
    <t>No. 13785</t>
  </si>
  <si>
    <t>No. 13786</t>
  </si>
  <si>
    <t>No. 13787</t>
  </si>
  <si>
    <t>No. 13788</t>
  </si>
  <si>
    <t>No. 13789</t>
  </si>
  <si>
    <t>No. 13790</t>
  </si>
  <si>
    <t>No. 13791</t>
  </si>
  <si>
    <t>No. 13792</t>
  </si>
  <si>
    <t>No. 13793</t>
  </si>
  <si>
    <t>No. 13794</t>
  </si>
  <si>
    <t>No. 13795</t>
  </si>
  <si>
    <t>No. 13796</t>
  </si>
  <si>
    <t>No. 13797</t>
  </si>
  <si>
    <t>No. 13798</t>
  </si>
  <si>
    <t>No. 13799</t>
  </si>
  <si>
    <t>No. 13800</t>
  </si>
  <si>
    <t>No. 13801</t>
  </si>
  <si>
    <t>No. 13802</t>
  </si>
  <si>
    <t>No. 13803</t>
  </si>
  <si>
    <t>No. 13804</t>
  </si>
  <si>
    <t>No. 13805</t>
  </si>
  <si>
    <t>No. 13806</t>
  </si>
  <si>
    <t>No. 13807</t>
  </si>
  <si>
    <t>No. 13808</t>
  </si>
  <si>
    <t>No. 13809</t>
  </si>
  <si>
    <t>No. 13810</t>
  </si>
  <si>
    <t>No. 13811</t>
  </si>
  <si>
    <t>No. 13812</t>
  </si>
  <si>
    <t>No. 13813</t>
  </si>
  <si>
    <t>No. 13814</t>
  </si>
  <si>
    <t>No. 13815</t>
  </si>
  <si>
    <t>No. 13816</t>
  </si>
  <si>
    <t>No. 13817</t>
  </si>
  <si>
    <t>No. 13818</t>
  </si>
  <si>
    <t>No. 13819</t>
  </si>
  <si>
    <t>No. 13820</t>
  </si>
  <si>
    <t>No. 13821</t>
  </si>
  <si>
    <t>No. 13822</t>
  </si>
  <si>
    <t>No. 13823</t>
  </si>
  <si>
    <t>No. 13824</t>
  </si>
  <si>
    <t>No. 13825</t>
  </si>
  <si>
    <t>No. 13826</t>
  </si>
  <si>
    <t>No. 13827</t>
  </si>
  <si>
    <t>No. 13828</t>
  </si>
  <si>
    <t>No. 13829</t>
  </si>
  <si>
    <t>No. 13830</t>
  </si>
  <si>
    <t>No. 13831</t>
  </si>
  <si>
    <t>No. 13832</t>
  </si>
  <si>
    <t>No. 13833</t>
  </si>
  <si>
    <t>No. 13834</t>
  </si>
  <si>
    <t>No. 13835</t>
  </si>
  <si>
    <t>No. 13836</t>
  </si>
  <si>
    <t>No. 13837</t>
  </si>
  <si>
    <t>No. 13838</t>
  </si>
  <si>
    <t>No. 13839</t>
  </si>
  <si>
    <t>No. 13840</t>
  </si>
  <si>
    <t>No. 13841</t>
  </si>
  <si>
    <t>No. 13842</t>
  </si>
  <si>
    <t>No. 13843</t>
  </si>
  <si>
    <t>No. 13844</t>
  </si>
  <si>
    <t>No. 13845</t>
  </si>
  <si>
    <t>No. 13846</t>
  </si>
  <si>
    <t>No. 13847</t>
  </si>
  <si>
    <t>No. 13848</t>
  </si>
  <si>
    <t>No. 13849</t>
  </si>
  <si>
    <t>No. 13850</t>
  </si>
  <si>
    <t>No. 13851</t>
  </si>
  <si>
    <t>No. 13852</t>
  </si>
  <si>
    <t>No. 13853</t>
  </si>
  <si>
    <t>No. 13854</t>
  </si>
  <si>
    <t>No. 13855</t>
  </si>
  <si>
    <t>No. 13856</t>
  </si>
  <si>
    <t>No. 13857</t>
  </si>
  <si>
    <t>No. 13858</t>
  </si>
  <si>
    <t>No. 13859</t>
  </si>
  <si>
    <t>No. 13860</t>
  </si>
  <si>
    <t>No. 13861</t>
  </si>
  <si>
    <t>No. 13862</t>
  </si>
  <si>
    <t>No. 13863</t>
  </si>
  <si>
    <t>No. 13864</t>
  </si>
  <si>
    <t>No. 13865</t>
  </si>
  <si>
    <t>No. 13866</t>
  </si>
  <si>
    <t>No. 13867</t>
  </si>
  <si>
    <t>No. 13868</t>
  </si>
  <si>
    <t>No. 13869</t>
  </si>
  <si>
    <t>No. 13870</t>
  </si>
  <si>
    <t>No. 13871</t>
  </si>
  <si>
    <t>No. 13872</t>
  </si>
  <si>
    <t>No. 13873</t>
  </si>
  <si>
    <t>No. 13874</t>
  </si>
  <si>
    <t>No. 13875</t>
  </si>
  <si>
    <t>No. 13876</t>
  </si>
  <si>
    <t>No. 13877</t>
  </si>
  <si>
    <t>No. 13878</t>
  </si>
  <si>
    <t>No. 13879</t>
  </si>
  <si>
    <t>No. 13880</t>
  </si>
  <si>
    <t>No. 13881</t>
  </si>
  <si>
    <t>No. 13882</t>
  </si>
  <si>
    <t>No. 13883</t>
  </si>
  <si>
    <t>No. 13884</t>
  </si>
  <si>
    <t>No. 13885</t>
  </si>
  <si>
    <t>No. 13886</t>
  </si>
  <si>
    <t>No. 13887</t>
  </si>
  <si>
    <t>No. 13888</t>
  </si>
  <si>
    <t>No. 13889</t>
  </si>
  <si>
    <t>No. 13890</t>
  </si>
  <si>
    <t>No. 13891</t>
  </si>
  <si>
    <t>No. 13892</t>
  </si>
  <si>
    <t>No. 13893</t>
  </si>
  <si>
    <t>No. 13894</t>
  </si>
  <si>
    <t>No. 13895</t>
  </si>
  <si>
    <t>No. 13896</t>
  </si>
  <si>
    <t>No. 13897</t>
  </si>
  <si>
    <t>No. 13898</t>
  </si>
  <si>
    <t>No. 13899</t>
  </si>
  <si>
    <t>No. 13900</t>
  </si>
  <si>
    <t>No. 13901</t>
  </si>
  <si>
    <t>No. 13902</t>
  </si>
  <si>
    <t>No. 13903</t>
  </si>
  <si>
    <t>No. 13904</t>
  </si>
  <si>
    <t>No. 13905</t>
  </si>
  <si>
    <t>No. 13906</t>
  </si>
  <si>
    <t>No. 13907</t>
  </si>
  <si>
    <t>No. 13908</t>
  </si>
  <si>
    <t>No. 13909</t>
  </si>
  <si>
    <t>No. 13910</t>
  </si>
  <si>
    <t>No. 13911</t>
  </si>
  <si>
    <t>No. 13912</t>
  </si>
  <si>
    <t>No. 13913</t>
  </si>
  <si>
    <t>No. 13914</t>
  </si>
  <si>
    <t>No. 13915</t>
  </si>
  <si>
    <t>No. 13916</t>
  </si>
  <si>
    <t>No. 13917</t>
  </si>
  <si>
    <t>No. 13918</t>
  </si>
  <si>
    <t>No. 13919</t>
  </si>
  <si>
    <t>No. 13920</t>
  </si>
  <si>
    <t>No. 13921</t>
  </si>
  <si>
    <t>No. 13922</t>
  </si>
  <si>
    <t>No. 13923</t>
  </si>
  <si>
    <t>No. 13924</t>
  </si>
  <si>
    <t>No. 13925</t>
  </si>
  <si>
    <t>No. 13926</t>
  </si>
  <si>
    <t>No. 13927</t>
  </si>
  <si>
    <t>No. 13928</t>
  </si>
  <si>
    <t>No. 13929</t>
  </si>
  <si>
    <t>No. 13930</t>
  </si>
  <si>
    <t>No. 13931</t>
  </si>
  <si>
    <t>No. 13932</t>
  </si>
  <si>
    <t>No. 13933</t>
  </si>
  <si>
    <t>No. 13934</t>
  </si>
  <si>
    <t>No. 13935</t>
  </si>
  <si>
    <t>No. 13936</t>
  </si>
  <si>
    <t>No. 13937</t>
  </si>
  <si>
    <t>No. 13938</t>
  </si>
  <si>
    <t>No. 13939</t>
  </si>
  <si>
    <t>No. 13940</t>
  </si>
  <si>
    <t>No. 13941</t>
  </si>
  <si>
    <t>No. 13942</t>
  </si>
  <si>
    <t>No. 13943</t>
  </si>
  <si>
    <t>No. 13944</t>
  </si>
  <si>
    <t>No. 13945</t>
  </si>
  <si>
    <t>No. 13946</t>
  </si>
  <si>
    <t>No. 13947</t>
  </si>
  <si>
    <t>No. 13948</t>
  </si>
  <si>
    <t>No. 13949</t>
  </si>
  <si>
    <t>No. 13950</t>
  </si>
  <si>
    <t>No. 13951</t>
  </si>
  <si>
    <t>No. 13952</t>
  </si>
  <si>
    <t>No. 13953</t>
  </si>
  <si>
    <t>No. 13954</t>
  </si>
  <si>
    <t>No. 13955</t>
  </si>
  <si>
    <t>No. 13956</t>
  </si>
  <si>
    <t>No. 13957</t>
  </si>
  <si>
    <t>No. 13958</t>
  </si>
  <si>
    <t>No. 13959</t>
  </si>
  <si>
    <t>No. 13960</t>
  </si>
  <si>
    <t>No. 13961</t>
  </si>
  <si>
    <t>No. 13962</t>
  </si>
  <si>
    <t>No. 13963</t>
  </si>
  <si>
    <t>No. 13964</t>
  </si>
  <si>
    <t>No. 13965</t>
  </si>
  <si>
    <t>No. 13966</t>
  </si>
  <si>
    <t>No. 13967</t>
  </si>
  <si>
    <t>No. 13968</t>
  </si>
  <si>
    <t>No. 13969</t>
  </si>
  <si>
    <t>No. 13970</t>
  </si>
  <si>
    <t>No. 13971</t>
  </si>
  <si>
    <t>No. 13972</t>
  </si>
  <si>
    <t>No. 13973</t>
  </si>
  <si>
    <t>No. 13974</t>
  </si>
  <si>
    <t>No. 13975</t>
  </si>
  <si>
    <t>No. 13976</t>
  </si>
  <si>
    <t>No. 13977</t>
  </si>
  <si>
    <t>No. 13978</t>
  </si>
  <si>
    <t>No. 13979</t>
  </si>
  <si>
    <t>No. 13980</t>
  </si>
  <si>
    <t>No. 13981</t>
  </si>
  <si>
    <t>No. 13982</t>
  </si>
  <si>
    <t>No. 13983</t>
  </si>
  <si>
    <t>No. 13984</t>
  </si>
  <si>
    <t>No. 13985</t>
  </si>
  <si>
    <t>No. 13986</t>
  </si>
  <si>
    <t>No. 13987</t>
  </si>
  <si>
    <t>No. 13988</t>
  </si>
  <si>
    <t>No. 13989</t>
  </si>
  <si>
    <t>No. 13990</t>
  </si>
  <si>
    <t>No. 13991</t>
  </si>
  <si>
    <t>No. 13992</t>
  </si>
  <si>
    <t>No. 13993</t>
  </si>
  <si>
    <t>No. 13994</t>
  </si>
  <si>
    <t>No. 13995</t>
  </si>
  <si>
    <t>No. 13996</t>
  </si>
  <si>
    <t>No. 13997</t>
  </si>
  <si>
    <t>No. 13998</t>
  </si>
  <si>
    <t>No. 13999</t>
  </si>
  <si>
    <t>No. 14000</t>
  </si>
  <si>
    <t>No. 14001</t>
  </si>
  <si>
    <t>No. 14002</t>
  </si>
  <si>
    <t>No. 14003</t>
  </si>
  <si>
    <t>No. 14004</t>
  </si>
  <si>
    <t>No. 14005</t>
  </si>
  <si>
    <t>No. 14006</t>
  </si>
  <si>
    <t>No. 14007</t>
  </si>
  <si>
    <t>No. 14008</t>
  </si>
  <si>
    <t>No. 14009</t>
  </si>
  <si>
    <t>No. 14010</t>
  </si>
  <si>
    <t>No. 14011</t>
  </si>
  <si>
    <t>No. 14012</t>
  </si>
  <si>
    <t>No. 14013</t>
  </si>
  <si>
    <t>No. 14014</t>
  </si>
  <si>
    <t>No. 14015</t>
  </si>
  <si>
    <t>No. 14016</t>
  </si>
  <si>
    <t>No. 14017</t>
  </si>
  <si>
    <t>No. 14018</t>
  </si>
  <si>
    <t>No. 14019</t>
  </si>
  <si>
    <t>No. 14020</t>
  </si>
  <si>
    <t>No. 14021</t>
  </si>
  <si>
    <t>No. 14022</t>
  </si>
  <si>
    <t>No. 14023</t>
  </si>
  <si>
    <t>No. 14024</t>
  </si>
  <si>
    <t>No. 14025</t>
  </si>
  <si>
    <t>No. 14026</t>
  </si>
  <si>
    <t>No. 14027</t>
  </si>
  <si>
    <t>No. 14028</t>
  </si>
  <si>
    <t>No. 14029</t>
  </si>
  <si>
    <t>No. 14030</t>
  </si>
  <si>
    <t>No. 14031</t>
  </si>
  <si>
    <t>No. 14032</t>
  </si>
  <si>
    <t>No. 14033</t>
  </si>
  <si>
    <t>No. 14034</t>
  </si>
  <si>
    <t>No. 14035</t>
  </si>
  <si>
    <t>No. 14036</t>
  </si>
  <si>
    <t>No. 14037</t>
  </si>
  <si>
    <t>No. 14038</t>
  </si>
  <si>
    <t>No. 14039</t>
  </si>
  <si>
    <t>No. 14040</t>
  </si>
  <si>
    <t>No. 14041</t>
  </si>
  <si>
    <t>No. 14042</t>
  </si>
  <si>
    <t>No. 14043</t>
  </si>
  <si>
    <t>No. 14044</t>
  </si>
  <si>
    <t>No. 14045</t>
  </si>
  <si>
    <t>No. 14046</t>
  </si>
  <si>
    <t>No. 14047</t>
  </si>
  <si>
    <t>No. 14048</t>
  </si>
  <si>
    <t>No. 14049</t>
  </si>
  <si>
    <t>No. 14050</t>
  </si>
  <si>
    <t>No. 14051</t>
  </si>
  <si>
    <t>No. 14052</t>
  </si>
  <si>
    <t>No. 14053</t>
  </si>
  <si>
    <t>No. 14054</t>
  </si>
  <si>
    <t>No. 14055</t>
  </si>
  <si>
    <t>No. 14056</t>
  </si>
  <si>
    <t>No. 14057</t>
  </si>
  <si>
    <t>No. 14058</t>
  </si>
  <si>
    <t>No. 14059</t>
  </si>
  <si>
    <t>No. 14060</t>
  </si>
  <si>
    <t>No. 14061</t>
  </si>
  <si>
    <t>No. 14062</t>
  </si>
  <si>
    <t>No. 14063</t>
  </si>
  <si>
    <t>No. 14064</t>
  </si>
  <si>
    <t>No. 14065</t>
  </si>
  <si>
    <t>No. 14066</t>
  </si>
  <si>
    <t>No. 14067</t>
  </si>
  <si>
    <t>No. 14068</t>
  </si>
  <si>
    <t>No. 14069</t>
  </si>
  <si>
    <t>No. 14070</t>
  </si>
  <si>
    <t>No. 14071</t>
  </si>
  <si>
    <t>No. 14072</t>
  </si>
  <si>
    <t>No. 14073</t>
  </si>
  <si>
    <t>No. 14074</t>
  </si>
  <si>
    <t>No. 14075</t>
  </si>
  <si>
    <t>No. 14076</t>
  </si>
  <si>
    <t>No. 14077</t>
  </si>
  <si>
    <t>No. 14078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</si>
</sst>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quot;$&quot;#,##0.00"/>
    <numFmt numFmtId="165" formatCode="&quot;$&quot;#,##0"/>
    <numFmt numFmtId="166" formatCode="0.0%"/>
    <numFmt numFmtId="167" formatCode="&quot;$&quot;#,##0\K"/>
  </numFmts>
  <fonts count="9" x14ac:knownFonts="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rgb="FF222222"/>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1"/>
      <color rgb="FF00B05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theme="0"/>
        <bgColor indexed="64"/>
      </patternFill>
    </fill>
    <fill>
      <patternFill patternType="solid">
        <fgColor rgb="FFC00000"/>
        <bgColor indexed="64"/>
      </patternFill>
    </fill>
    <fill>
      <patternFill patternType="solid">
        <fgColor theme="5" tint="0.79998168889431442"/>
        <bgColor indexed="64"/>
      </patternFill>
    </fill>
  </fills>
  <borders count="52">
    <border>
      <left/>
      <right/>
      <top/>
      <bottom/>
      <diagonal/>
    </border>
    <border>
      <left style="medium">
        <color indexed="64"/>
      </left>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theme="4" tint="0.39997558519241921"/>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bottom style="medium">
        <color indexed="64"/>
      </bottom>
      <diagonal/>
    </border>
    <border>
      <left/>
      <right/>
      <top style="thin">
        <color theme="4" tint="0.39997558519241921"/>
      </top>
      <bottom style="medium">
        <color indexed="64"/>
      </bottom>
      <diagonal/>
    </border>
    <border>
      <left/>
      <right style="medium">
        <color indexed="64"/>
      </right>
      <top style="thin">
        <color theme="4" tint="0.39997558519241921"/>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theme="4" tint="0.39997558519241921"/>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42">
    <xf numFmtId="0" fontId="0" fillId="0" borderId="0" xfId="0"/>
    <xf numFmtId="0" fontId="2" fillId="0" borderId="1" xfId="0" applyFont="1" applyBorder="1" applyAlignment="1">
      <alignment horizontal="center" vertical="top"/>
    </xf>
    <xf numFmtId="0" fontId="2" fillId="0" borderId="2" xfId="0" applyFont="1" applyBorder="1" applyAlignment="1">
      <alignment horizontal="center"/>
    </xf>
    <xf numFmtId="0" fontId="0" fillId="0" borderId="3" xfId="0" applyBorder="1" applyAlignment="1">
      <alignment vertical="top"/>
    </xf>
    <xf numFmtId="0" fontId="0" fillId="0" borderId="4" xfId="0" applyBorder="1"/>
    <xf numFmtId="0" fontId="0" fillId="0" borderId="5" xfId="0" applyBorder="1" applyAlignment="1">
      <alignment vertical="top"/>
    </xf>
    <xf numFmtId="0" fontId="0" fillId="0" borderId="6" xfId="0" applyBorder="1"/>
    <xf numFmtId="0" fontId="0" fillId="0" borderId="7" xfId="0" applyBorder="1" applyAlignment="1">
      <alignment vertical="top"/>
    </xf>
    <xf numFmtId="0" fontId="0" fillId="0" borderId="8" xfId="0" applyBorder="1"/>
    <xf numFmtId="44" fontId="0" fillId="0" borderId="7" xfId="1" applyFont="1" applyBorder="1" applyAlignment="1">
      <alignment vertical="top"/>
    </xf>
    <xf numFmtId="0" fontId="0" fillId="0" borderId="9" xfId="0" applyBorder="1" applyAlignment="1">
      <alignment vertical="top"/>
    </xf>
    <xf numFmtId="0" fontId="0" fillId="0" borderId="10" xfId="0" applyBorder="1" applyAlignment="1">
      <alignment wrapText="1"/>
    </xf>
    <xf numFmtId="0" fontId="0" fillId="0" borderId="0" xfId="0" applyAlignment="1">
      <alignment vertical="top"/>
    </xf>
    <xf numFmtId="44" fontId="0" fillId="0" borderId="0" xfId="1" applyFont="1"/>
    <xf numFmtId="14" fontId="0" fillId="0" borderId="0" xfId="0" applyNumberFormat="1"/>
    <xf numFmtId="0" fontId="0" fillId="0" borderId="0" xfId="0" applyAlignment="1">
      <alignment horizontal="left"/>
    </xf>
    <xf numFmtId="0" fontId="3" fillId="2" borderId="0" xfId="0" applyFont="1" applyFill="1"/>
    <xf numFmtId="14" fontId="3" fillId="2" borderId="0" xfId="0" applyNumberFormat="1" applyFont="1" applyFill="1"/>
    <xf numFmtId="0" fontId="4" fillId="0" borderId="0" xfId="0" applyFont="1"/>
    <xf numFmtId="0" fontId="0" fillId="4" borderId="0" xfId="0" applyFill="1"/>
    <xf numFmtId="0" fontId="0" fillId="5" borderId="0" xfId="0" applyFill="1"/>
    <xf numFmtId="0" fontId="0" fillId="3" borderId="0" xfId="0" applyFill="1"/>
    <xf numFmtId="0" fontId="0" fillId="0" borderId="19" xfId="0" applyNumberFormat="1" applyBorder="1" applyAlignment="1">
      <alignment horizontal="center" vertical="center"/>
    </xf>
    <xf numFmtId="0" fontId="0" fillId="0" borderId="15"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22" xfId="0" applyNumberFormat="1" applyBorder="1" applyAlignment="1">
      <alignment horizontal="center" vertical="center"/>
    </xf>
    <xf numFmtId="0" fontId="0" fillId="0" borderId="20" xfId="0" applyBorder="1" applyAlignment="1">
      <alignment horizontal="left"/>
    </xf>
    <xf numFmtId="164" fontId="0" fillId="0" borderId="0" xfId="0" applyNumberFormat="1" applyBorder="1" applyAlignment="1">
      <alignment horizontal="center"/>
    </xf>
    <xf numFmtId="0" fontId="0" fillId="0" borderId="20" xfId="0" applyNumberFormat="1" applyBorder="1" applyAlignment="1">
      <alignment horizontal="center" vertical="center"/>
    </xf>
    <xf numFmtId="0" fontId="0" fillId="0" borderId="16" xfId="0" applyNumberFormat="1" applyBorder="1" applyAlignment="1">
      <alignment horizontal="center" vertical="center"/>
    </xf>
    <xf numFmtId="164" fontId="0" fillId="0" borderId="0" xfId="0" applyNumberFormat="1" applyBorder="1" applyAlignment="1">
      <alignment horizontal="center" vertical="center"/>
    </xf>
    <xf numFmtId="164" fontId="0" fillId="0" borderId="16" xfId="0" applyNumberFormat="1" applyBorder="1" applyAlignment="1">
      <alignment horizontal="center" vertical="center"/>
    </xf>
    <xf numFmtId="0" fontId="0" fillId="0" borderId="12" xfId="0" applyBorder="1" applyAlignment="1">
      <alignment horizontal="left"/>
    </xf>
    <xf numFmtId="0" fontId="0" fillId="0" borderId="14" xfId="0" applyBorder="1" applyAlignment="1">
      <alignment horizontal="left"/>
    </xf>
    <xf numFmtId="0" fontId="7" fillId="7" borderId="21" xfId="0" applyFont="1" applyFill="1" applyBorder="1" applyAlignment="1">
      <alignment horizontal="left"/>
    </xf>
    <xf numFmtId="0" fontId="7" fillId="7" borderId="21" xfId="0" applyNumberFormat="1" applyFont="1" applyFill="1" applyBorder="1" applyAlignment="1">
      <alignment horizontal="center" vertical="center"/>
    </xf>
    <xf numFmtId="0" fontId="7" fillId="7" borderId="17" xfId="0" applyNumberFormat="1" applyFont="1" applyFill="1" applyBorder="1" applyAlignment="1">
      <alignment horizontal="center" vertical="center"/>
    </xf>
    <xf numFmtId="164" fontId="7" fillId="7" borderId="23" xfId="0" applyNumberFormat="1" applyFont="1" applyFill="1" applyBorder="1" applyAlignment="1">
      <alignment horizontal="center" vertical="center"/>
    </xf>
    <xf numFmtId="164" fontId="7" fillId="7" borderId="17" xfId="0" applyNumberFormat="1" applyFont="1" applyFill="1" applyBorder="1" applyAlignment="1">
      <alignment horizontal="center" vertical="center"/>
    </xf>
    <xf numFmtId="10" fontId="7" fillId="7" borderId="23" xfId="0" applyNumberFormat="1" applyFont="1" applyFill="1" applyBorder="1" applyAlignment="1">
      <alignment horizontal="center" vertical="center"/>
    </xf>
    <xf numFmtId="0" fontId="0" fillId="0" borderId="1" xfId="0" applyNumberFormat="1" applyBorder="1" applyAlignment="1">
      <alignment horizontal="center"/>
    </xf>
    <xf numFmtId="0" fontId="0" fillId="0" borderId="28" xfId="0" applyNumberFormat="1" applyBorder="1" applyAlignment="1">
      <alignment horizontal="center"/>
    </xf>
    <xf numFmtId="0" fontId="0" fillId="0" borderId="30" xfId="0" applyNumberFormat="1" applyBorder="1" applyAlignment="1">
      <alignment horizontal="center"/>
    </xf>
    <xf numFmtId="0" fontId="0" fillId="0" borderId="1" xfId="0" applyNumberFormat="1" applyBorder="1" applyAlignment="1">
      <alignment horizontal="center" vertical="center"/>
    </xf>
    <xf numFmtId="0" fontId="0" fillId="0" borderId="28" xfId="0" applyNumberFormat="1" applyBorder="1" applyAlignment="1">
      <alignment horizontal="center" vertical="center"/>
    </xf>
    <xf numFmtId="0" fontId="0" fillId="0" borderId="32" xfId="0" applyNumberFormat="1" applyBorder="1" applyAlignment="1">
      <alignment horizontal="center" vertical="center"/>
    </xf>
    <xf numFmtId="0" fontId="0" fillId="0" borderId="33" xfId="0" applyNumberFormat="1" applyBorder="1" applyAlignment="1">
      <alignment horizontal="center" vertical="center"/>
    </xf>
    <xf numFmtId="0" fontId="0" fillId="0" borderId="34" xfId="0" applyNumberFormat="1" applyBorder="1" applyAlignment="1">
      <alignment horizontal="center" vertical="center"/>
    </xf>
    <xf numFmtId="0" fontId="0" fillId="0" borderId="13" xfId="0" applyNumberFormat="1" applyBorder="1" applyAlignment="1">
      <alignment horizontal="center" vertical="center"/>
    </xf>
    <xf numFmtId="0" fontId="0" fillId="0" borderId="0" xfId="0" applyAlignment="1">
      <alignment horizontal="center" vertical="center"/>
    </xf>
    <xf numFmtId="164" fontId="0" fillId="3" borderId="0" xfId="0" applyNumberFormat="1" applyFill="1"/>
    <xf numFmtId="0" fontId="0" fillId="3" borderId="0" xfId="0" applyFill="1" applyAlignment="1">
      <alignment horizontal="center"/>
    </xf>
    <xf numFmtId="10" fontId="7" fillId="7" borderId="0" xfId="0" applyNumberFormat="1" applyFont="1" applyFill="1" applyBorder="1" applyAlignment="1">
      <alignment horizontal="center" vertical="center"/>
    </xf>
    <xf numFmtId="0" fontId="0" fillId="0" borderId="0" xfId="0" applyNumberFormat="1" applyBorder="1" applyAlignment="1">
      <alignment horizontal="center" vertical="center"/>
    </xf>
    <xf numFmtId="0" fontId="7" fillId="7" borderId="30" xfId="0" applyNumberFormat="1" applyFont="1" applyFill="1" applyBorder="1" applyAlignment="1">
      <alignment horizontal="center" vertical="center"/>
    </xf>
    <xf numFmtId="0" fontId="7" fillId="7" borderId="37" xfId="0" applyNumberFormat="1" applyFont="1" applyFill="1" applyBorder="1" applyAlignment="1">
      <alignment horizontal="center" vertical="center"/>
    </xf>
    <xf numFmtId="0" fontId="7" fillId="7" borderId="40" xfId="0" applyNumberFormat="1" applyFont="1" applyFill="1" applyBorder="1" applyAlignment="1">
      <alignment horizontal="center" vertical="center"/>
    </xf>
    <xf numFmtId="164" fontId="7" fillId="7" borderId="41" xfId="0" applyNumberFormat="1" applyFont="1" applyFill="1" applyBorder="1" applyAlignment="1">
      <alignment horizontal="center" vertical="center"/>
    </xf>
    <xf numFmtId="164" fontId="7" fillId="7" borderId="31" xfId="0" applyNumberFormat="1" applyFont="1" applyFill="1" applyBorder="1" applyAlignment="1">
      <alignment horizontal="center" vertical="center"/>
    </xf>
    <xf numFmtId="0" fontId="5" fillId="7" borderId="19" xfId="0" applyFont="1" applyFill="1" applyBorder="1"/>
    <xf numFmtId="0" fontId="0" fillId="0" borderId="35" xfId="0" applyNumberFormat="1" applyBorder="1" applyAlignment="1">
      <alignment horizontal="center" vertical="center"/>
    </xf>
    <xf numFmtId="164" fontId="0" fillId="0" borderId="35" xfId="0" applyNumberFormat="1" applyBorder="1" applyAlignment="1">
      <alignment horizontal="center" vertical="center"/>
    </xf>
    <xf numFmtId="164" fontId="7" fillId="7" borderId="36" xfId="0" applyNumberFormat="1" applyFont="1" applyFill="1" applyBorder="1" applyAlignment="1">
      <alignment horizontal="center" vertical="center"/>
    </xf>
    <xf numFmtId="0" fontId="7" fillId="7" borderId="43" xfId="0" applyFont="1" applyFill="1" applyBorder="1"/>
    <xf numFmtId="0" fontId="7" fillId="7" borderId="45" xfId="0" applyFont="1" applyFill="1" applyBorder="1"/>
    <xf numFmtId="0" fontId="7" fillId="7" borderId="26" xfId="0" applyFont="1" applyFill="1" applyBorder="1"/>
    <xf numFmtId="0" fontId="7" fillId="7" borderId="44" xfId="0" applyFont="1" applyFill="1" applyBorder="1"/>
    <xf numFmtId="0" fontId="7" fillId="7" borderId="46" xfId="0" applyFont="1" applyFill="1" applyBorder="1"/>
    <xf numFmtId="0" fontId="7" fillId="7" borderId="47" xfId="0" applyFont="1" applyFill="1" applyBorder="1"/>
    <xf numFmtId="0" fontId="6" fillId="0" borderId="27" xfId="0" applyNumberFormat="1" applyFont="1" applyBorder="1" applyAlignment="1">
      <alignment horizontal="center" vertical="center"/>
    </xf>
    <xf numFmtId="0" fontId="6" fillId="0" borderId="29" xfId="0" applyNumberFormat="1" applyFont="1" applyBorder="1" applyAlignment="1">
      <alignment horizontal="center" vertical="center"/>
    </xf>
    <xf numFmtId="164" fontId="6" fillId="0" borderId="27" xfId="0" applyNumberFormat="1" applyFont="1" applyBorder="1" applyAlignment="1">
      <alignment horizontal="center" vertical="center"/>
    </xf>
    <xf numFmtId="164" fontId="6" fillId="0" borderId="29" xfId="0" applyNumberFormat="1" applyFont="1" applyBorder="1" applyAlignment="1">
      <alignment horizontal="center" vertical="center"/>
    </xf>
    <xf numFmtId="164" fontId="6" fillId="6" borderId="29" xfId="0" applyNumberFormat="1" applyFont="1" applyFill="1" applyBorder="1" applyAlignment="1">
      <alignment horizontal="center" vertical="center"/>
    </xf>
    <xf numFmtId="164" fontId="3" fillId="6" borderId="27" xfId="0" applyNumberFormat="1" applyFont="1" applyFill="1" applyBorder="1" applyAlignment="1">
      <alignment horizontal="center" vertical="center"/>
    </xf>
    <xf numFmtId="164" fontId="8" fillId="6" borderId="27" xfId="0" applyNumberFormat="1" applyFont="1" applyFill="1" applyBorder="1" applyAlignment="1">
      <alignment horizontal="center" vertical="center"/>
    </xf>
    <xf numFmtId="1" fontId="0" fillId="0" borderId="0" xfId="0" applyNumberFormat="1"/>
    <xf numFmtId="1" fontId="5" fillId="7" borderId="44" xfId="0" applyNumberFormat="1" applyFont="1" applyFill="1" applyBorder="1"/>
    <xf numFmtId="1" fontId="5" fillId="7" borderId="46" xfId="0" applyNumberFormat="1" applyFont="1" applyFill="1" applyBorder="1"/>
    <xf numFmtId="1" fontId="5" fillId="7" borderId="47" xfId="0" applyNumberFormat="1" applyFont="1" applyFill="1" applyBorder="1"/>
    <xf numFmtId="1" fontId="0" fillId="0" borderId="12" xfId="0" applyNumberFormat="1" applyBorder="1" applyAlignment="1">
      <alignment horizontal="left"/>
    </xf>
    <xf numFmtId="1" fontId="0" fillId="0" borderId="14" xfId="0" applyNumberFormat="1" applyBorder="1" applyAlignment="1">
      <alignment horizontal="left"/>
    </xf>
    <xf numFmtId="1" fontId="5" fillId="7" borderId="24" xfId="0" applyNumberFormat="1" applyFont="1" applyFill="1" applyBorder="1" applyAlignment="1">
      <alignment horizontal="left"/>
    </xf>
    <xf numFmtId="165" fontId="0" fillId="0" borderId="0" xfId="0" applyNumberFormat="1"/>
    <xf numFmtId="9" fontId="5" fillId="7" borderId="39" xfId="2" applyFont="1" applyFill="1" applyBorder="1" applyAlignment="1">
      <alignment horizontal="center" vertical="center"/>
    </xf>
    <xf numFmtId="167" fontId="0" fillId="0" borderId="35" xfId="0" applyNumberFormat="1" applyBorder="1" applyAlignment="1">
      <alignment horizontal="center" vertical="center"/>
    </xf>
    <xf numFmtId="167" fontId="0" fillId="0" borderId="0" xfId="0" applyNumberFormat="1" applyBorder="1" applyAlignment="1">
      <alignment horizontal="center" vertical="center"/>
    </xf>
    <xf numFmtId="167" fontId="5" fillId="7" borderId="38" xfId="0" applyNumberFormat="1" applyFont="1" applyFill="1" applyBorder="1" applyAlignment="1">
      <alignment horizontal="center" vertical="center"/>
    </xf>
    <xf numFmtId="167" fontId="5" fillId="7" borderId="42" xfId="0" applyNumberFormat="1" applyFont="1" applyFill="1" applyBorder="1" applyAlignment="1">
      <alignment horizontal="center" vertical="center"/>
    </xf>
    <xf numFmtId="164" fontId="7" fillId="7" borderId="40" xfId="0" applyNumberFormat="1" applyFont="1" applyFill="1" applyBorder="1" applyAlignment="1">
      <alignment horizontal="center" vertical="center"/>
    </xf>
    <xf numFmtId="164" fontId="3" fillId="6" borderId="29" xfId="0" applyNumberFormat="1" applyFont="1" applyFill="1" applyBorder="1" applyAlignment="1">
      <alignment horizontal="center" vertical="center"/>
    </xf>
    <xf numFmtId="0" fontId="0" fillId="0" borderId="48" xfId="0" applyBorder="1" applyAlignment="1">
      <alignment horizontal="left"/>
    </xf>
    <xf numFmtId="0" fontId="0" fillId="0" borderId="49" xfId="0" applyBorder="1" applyAlignment="1">
      <alignment horizontal="left"/>
    </xf>
    <xf numFmtId="0" fontId="0" fillId="0" borderId="50" xfId="0" applyBorder="1" applyAlignment="1">
      <alignment horizontal="left"/>
    </xf>
    <xf numFmtId="164" fontId="0" fillId="0" borderId="36" xfId="0" applyNumberFormat="1" applyBorder="1" applyAlignment="1">
      <alignment horizontal="center"/>
    </xf>
    <xf numFmtId="164" fontId="0" fillId="0" borderId="35" xfId="0" applyNumberFormat="1" applyBorder="1" applyAlignment="1">
      <alignment horizontal="center"/>
    </xf>
    <xf numFmtId="1" fontId="0" fillId="3" borderId="0" xfId="0" applyNumberFormat="1" applyFill="1"/>
    <xf numFmtId="0" fontId="7" fillId="7" borderId="11" xfId="0" applyFont="1" applyFill="1" applyBorder="1" applyAlignment="1">
      <alignment horizontal="left"/>
    </xf>
    <xf numFmtId="0" fontId="7" fillId="7" borderId="12" xfId="0" applyFont="1" applyFill="1" applyBorder="1" applyAlignment="1">
      <alignment horizontal="left"/>
    </xf>
    <xf numFmtId="9" fontId="3" fillId="0" borderId="27" xfId="2" applyFont="1" applyBorder="1" applyAlignment="1">
      <alignment horizontal="center" vertical="center"/>
    </xf>
    <xf numFmtId="9" fontId="3" fillId="0" borderId="29" xfId="2" applyFont="1" applyBorder="1" applyAlignment="1">
      <alignment horizontal="center" vertical="center"/>
    </xf>
    <xf numFmtId="0" fontId="0" fillId="0" borderId="0" xfId="0" pivotButton="1" applyAlignment="1">
      <alignment horizontal="center"/>
    </xf>
    <xf numFmtId="0" fontId="0" fillId="0" borderId="0" xfId="0" applyAlignment="1">
      <alignment horizontal="center"/>
    </xf>
    <xf numFmtId="0" fontId="0" fillId="3" borderId="0" xfId="0" applyFill="1" applyAlignment="1">
      <alignment horizontal="center" vertical="center"/>
    </xf>
    <xf numFmtId="0" fontId="0" fillId="8" borderId="13" xfId="0" applyNumberFormat="1" applyFill="1" applyBorder="1" applyAlignment="1">
      <alignment horizontal="center" vertical="center"/>
    </xf>
    <xf numFmtId="164" fontId="0" fillId="6" borderId="27" xfId="0" applyNumberFormat="1" applyFill="1" applyBorder="1" applyAlignment="1">
      <alignment horizontal="center" vertical="center"/>
    </xf>
    <xf numFmtId="164" fontId="0" fillId="6" borderId="29" xfId="0" applyNumberFormat="1" applyFill="1" applyBorder="1" applyAlignment="1">
      <alignment horizontal="center" vertical="center"/>
    </xf>
    <xf numFmtId="0" fontId="0" fillId="8" borderId="33" xfId="0" applyNumberFormat="1" applyFill="1" applyBorder="1" applyAlignment="1">
      <alignment horizontal="center" vertical="center"/>
    </xf>
    <xf numFmtId="164" fontId="0" fillId="8" borderId="29" xfId="0" applyNumberFormat="1" applyFill="1" applyBorder="1" applyAlignment="1">
      <alignment horizontal="center" vertical="center"/>
    </xf>
    <xf numFmtId="164" fontId="0" fillId="6" borderId="31" xfId="0" applyNumberFormat="1" applyFill="1" applyBorder="1" applyAlignment="1">
      <alignment horizontal="center" vertical="center"/>
    </xf>
    <xf numFmtId="164" fontId="0" fillId="6" borderId="29" xfId="0" applyNumberFormat="1" applyFill="1" applyBorder="1" applyAlignment="1">
      <alignment horizontal="center"/>
    </xf>
    <xf numFmtId="164" fontId="0" fillId="6" borderId="31" xfId="0" applyNumberFormat="1" applyFill="1" applyBorder="1" applyAlignment="1">
      <alignment horizontal="center"/>
    </xf>
    <xf numFmtId="0" fontId="0" fillId="7" borderId="0" xfId="0" applyFill="1"/>
    <xf numFmtId="10" fontId="7" fillId="7" borderId="22" xfId="0" applyNumberFormat="1" applyFont="1" applyFill="1" applyBorder="1" applyAlignment="1">
      <alignment horizontal="center" vertical="center"/>
    </xf>
    <xf numFmtId="0" fontId="7" fillId="7" borderId="22" xfId="0" applyFont="1" applyFill="1" applyBorder="1"/>
    <xf numFmtId="166" fontId="7" fillId="7" borderId="22" xfId="0" applyNumberFormat="1" applyFont="1" applyFill="1" applyBorder="1"/>
    <xf numFmtId="10" fontId="3" fillId="7" borderId="22" xfId="0" applyNumberFormat="1" applyFont="1" applyFill="1" applyBorder="1" applyAlignment="1">
      <alignment horizontal="center" vertical="center"/>
    </xf>
    <xf numFmtId="10" fontId="3" fillId="7" borderId="0" xfId="0" applyNumberFormat="1" applyFont="1" applyFill="1" applyBorder="1" applyAlignment="1">
      <alignment horizontal="center" vertical="center"/>
    </xf>
    <xf numFmtId="164" fontId="0" fillId="0" borderId="0" xfId="0" applyNumberFormat="1" applyFont="1" applyFill="1" applyBorder="1" applyAlignment="1">
      <alignment horizontal="center" vertical="center"/>
    </xf>
    <xf numFmtId="164" fontId="0" fillId="0" borderId="35" xfId="0" applyNumberFormat="1" applyFont="1" applyFill="1" applyBorder="1" applyAlignment="1">
      <alignment horizontal="center" vertical="center"/>
    </xf>
    <xf numFmtId="0" fontId="7" fillId="7" borderId="26" xfId="0" applyFont="1" applyFill="1" applyBorder="1" applyAlignment="1">
      <alignment horizontal="center" vertical="center"/>
    </xf>
    <xf numFmtId="0" fontId="7" fillId="7" borderId="44" xfId="0" applyFont="1" applyFill="1" applyBorder="1" applyAlignment="1">
      <alignment horizontal="center" vertical="center"/>
    </xf>
    <xf numFmtId="0" fontId="0" fillId="0" borderId="51" xfId="0" applyNumberFormat="1" applyBorder="1" applyAlignment="1">
      <alignment horizontal="center" vertical="center"/>
    </xf>
    <xf numFmtId="0" fontId="0" fillId="0" borderId="41" xfId="0" applyNumberFormat="1" applyBorder="1" applyAlignment="1">
      <alignment horizontal="center" vertical="center"/>
    </xf>
    <xf numFmtId="164" fontId="0" fillId="6" borderId="27" xfId="0" applyNumberFormat="1" applyFill="1" applyBorder="1" applyAlignment="1">
      <alignment horizontal="center"/>
    </xf>
    <xf numFmtId="0" fontId="7" fillId="7" borderId="11" xfId="0" applyFont="1" applyFill="1" applyBorder="1" applyAlignment="1">
      <alignment horizontal="center" vertical="center" wrapText="1"/>
    </xf>
    <xf numFmtId="0" fontId="7" fillId="7" borderId="18" xfId="0" applyFont="1" applyFill="1" applyBorder="1" applyAlignment="1">
      <alignment horizontal="center" vertical="center" wrapText="1"/>
    </xf>
    <xf numFmtId="0" fontId="0" fillId="4" borderId="0" xfId="0" applyFill="1" applyAlignment="1">
      <alignment horizontal="center"/>
    </xf>
    <xf numFmtId="10" fontId="0" fillId="0" borderId="27" xfId="0" applyNumberFormat="1" applyBorder="1" applyAlignment="1">
      <alignment horizontal="center"/>
    </xf>
    <xf numFmtId="10" fontId="0" fillId="0" borderId="29" xfId="0" applyNumberFormat="1" applyBorder="1" applyAlignment="1">
      <alignment horizontal="center"/>
    </xf>
    <xf numFmtId="10" fontId="0" fillId="0" borderId="31" xfId="0" applyNumberFormat="1" applyBorder="1" applyAlignment="1">
      <alignment horizontal="center"/>
    </xf>
    <xf numFmtId="0" fontId="7" fillId="7" borderId="2" xfId="0" applyFont="1" applyFill="1" applyBorder="1" applyAlignment="1">
      <alignment horizontal="center" vertical="center"/>
    </xf>
    <xf numFmtId="0" fontId="7" fillId="7" borderId="25" xfId="0" applyFont="1" applyFill="1" applyBorder="1" applyAlignment="1">
      <alignment horizontal="center" vertical="center"/>
    </xf>
    <xf numFmtId="0" fontId="7" fillId="7" borderId="35" xfId="0" applyFont="1" applyFill="1" applyBorder="1" applyAlignment="1">
      <alignment horizontal="center" vertical="center"/>
    </xf>
    <xf numFmtId="0" fontId="7" fillId="7" borderId="27" xfId="0" applyFont="1" applyFill="1" applyBorder="1" applyAlignment="1">
      <alignment horizontal="center" vertical="center"/>
    </xf>
    <xf numFmtId="14" fontId="7" fillId="7" borderId="25" xfId="0" applyNumberFormat="1" applyFont="1" applyFill="1" applyBorder="1" applyAlignment="1">
      <alignment horizontal="center" vertical="center" wrapText="1"/>
    </xf>
    <xf numFmtId="0" fontId="7" fillId="7" borderId="26" xfId="0" applyFont="1" applyFill="1" applyBorder="1" applyAlignment="1">
      <alignment horizontal="center" vertical="center"/>
    </xf>
    <xf numFmtId="14" fontId="7" fillId="7" borderId="44" xfId="0" applyNumberFormat="1" applyFont="1" applyFill="1" applyBorder="1" applyAlignment="1">
      <alignment horizontal="center" vertical="center" wrapText="1"/>
    </xf>
    <xf numFmtId="14" fontId="7" fillId="7" borderId="1" xfId="0" applyNumberFormat="1" applyFont="1" applyFill="1" applyBorder="1" applyAlignment="1">
      <alignment horizontal="center" vertical="center" wrapText="1"/>
    </xf>
    <xf numFmtId="0" fontId="7" fillId="7" borderId="30" xfId="0" applyFont="1" applyFill="1" applyBorder="1" applyAlignment="1">
      <alignment horizontal="center" vertical="center"/>
    </xf>
    <xf numFmtId="14" fontId="7" fillId="7" borderId="27" xfId="0" applyNumberFormat="1" applyFont="1" applyFill="1" applyBorder="1" applyAlignment="1">
      <alignment horizontal="center" vertical="center" wrapText="1"/>
    </xf>
    <xf numFmtId="0" fontId="7" fillId="7" borderId="31" xfId="0" applyFont="1" applyFill="1" applyBorder="1" applyAlignment="1">
      <alignment horizontal="center" vertical="center"/>
    </xf>
  </cellXfs>
  <cellStyles count="3">
    <cellStyle name="Currency" xfId="1" builtinId="4"/>
    <cellStyle name="Normal" xfId="0" builtinId="0"/>
    <cellStyle name="Percent" xfId="2" builtinId="5"/>
  </cellStyles>
  <dxfs count="158">
    <dxf>
      <font>
        <color rgb="FF00B050"/>
      </font>
    </dxf>
    <dxf>
      <font>
        <color rgb="FFC00000"/>
      </font>
    </dxf>
    <dxf>
      <numFmt numFmtId="19" formatCode="m/d/yyyy"/>
    </dxf>
    <dxf>
      <font>
        <b val="0"/>
        <i val="0"/>
        <strike val="0"/>
        <condense val="0"/>
        <extend val="0"/>
        <outline val="0"/>
        <shadow val="0"/>
        <u val="none"/>
        <vertAlign val="baseline"/>
        <sz val="11"/>
        <color theme="1"/>
        <name val="Calibri"/>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alignment horizontal="center" readingOrder="0"/>
    </dxf>
    <dxf>
      <font>
        <color theme="0"/>
      </font>
    </dxf>
    <dxf>
      <font>
        <color theme="0"/>
      </font>
    </dxf>
    <dxf>
      <font>
        <color theme="0"/>
      </font>
    </dxf>
    <dxf>
      <font>
        <color theme="0"/>
      </font>
    </dxf>
    <dxf>
      <font>
        <color theme="0"/>
      </font>
    </dxf>
    <dxf>
      <font>
        <color theme="0"/>
      </font>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bgColor theme="5" tint="0.79998168889431442"/>
        </patternFill>
      </fill>
    </dxf>
    <dxf>
      <fill>
        <patternFill>
          <bgColor theme="0"/>
        </patternFill>
      </fill>
    </dxf>
    <dxf>
      <fill>
        <patternFill patternType="solid">
          <bgColor theme="0" tint="-0.249977111117893"/>
        </patternFill>
      </fill>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vertical="center" readingOrder="0"/>
    </dxf>
    <dxf>
      <alignment vertical="center" readingOrder="0"/>
    </dxf>
    <dxf>
      <alignment horizontal="center" readingOrder="0"/>
    </dxf>
    <dxf>
      <alignment horizontal="center" readingOrder="0"/>
    </dxf>
    <dxf>
      <alignment horizontal="center" readingOrder="0"/>
    </dxf>
    <dxf>
      <numFmt numFmtId="14" formatCode="0.00%"/>
    </dxf>
    <dxf>
      <font>
        <color theme="0"/>
      </font>
      <fill>
        <patternFill patternType="solid">
          <fgColor indexed="64"/>
          <bgColor rgb="FFC00000"/>
        </patternFill>
      </fill>
      <alignment horizontal="center" readingOrder="0"/>
    </dxf>
    <dxf>
      <font>
        <color theme="0"/>
      </font>
      <fill>
        <patternFill patternType="solid">
          <fgColor indexed="64"/>
          <bgColor rgb="FFC00000"/>
        </patternFill>
      </fill>
      <alignment horizontal="center" readingOrder="0"/>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font>
        <color theme="0"/>
      </font>
    </dxf>
    <dxf>
      <font>
        <color theme="0"/>
      </font>
    </dxf>
    <dxf>
      <fill>
        <patternFill patternType="solid">
          <bgColor rgb="FFC00000"/>
        </patternFill>
      </fill>
    </dxf>
    <dxf>
      <fill>
        <patternFill patternType="solid">
          <bgColor rgb="FFC00000"/>
        </patternFill>
      </fill>
    </dxf>
    <dxf>
      <alignment horizontal="center" readingOrder="0"/>
    </dxf>
    <dxf>
      <alignment horizontal="center" readingOrder="0"/>
    </dxf>
    <dxf>
      <alignment horizontal="center" readingOrder="0"/>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n">
          <color indexed="64"/>
        </top>
        <vertical style="thin">
          <color indexed="64"/>
        </vertical>
        <horizontal style="thin">
          <color indexed="64"/>
        </horizontal>
      </border>
    </dxf>
    <dxf>
      <border>
        <top style="thin">
          <color indexed="64"/>
        </top>
        <vertical style="thin">
          <color indexed="64"/>
        </vertical>
        <horizontal style="thin">
          <color indexed="64"/>
        </horizontal>
      </border>
    </dxf>
    <dxf>
      <border>
        <right style="thin">
          <color indexed="64"/>
        </right>
      </border>
    </dxf>
    <dxf>
      <border>
        <right style="thin">
          <color indexed="64"/>
        </right>
      </border>
    </dxf>
    <dxf>
      <font>
        <color theme="0"/>
      </font>
      <fill>
        <patternFill patternType="solid">
          <fgColor indexed="64"/>
          <bgColor rgb="FFC00000"/>
        </patternFill>
      </fill>
      <alignment horizontal="left" readingOrder="0"/>
    </dxf>
    <dxf>
      <font>
        <color theme="0"/>
      </font>
      <fill>
        <patternFill patternType="solid">
          <fgColor indexed="64"/>
          <bgColor rgb="FFC00000"/>
        </patternFill>
      </fill>
      <alignment horizontal="left" readingOrder="0"/>
    </dxf>
    <dxf>
      <border>
        <right style="thin">
          <color indexed="64"/>
        </right>
      </border>
    </dxf>
    <dxf>
      <border>
        <right style="thin">
          <color indexed="64"/>
        </right>
      </border>
    </dxf>
    <dxf>
      <numFmt numFmtId="164" formatCode="&quot;$&quot;#,##0.00"/>
    </dxf>
    <dxf>
      <numFmt numFmtId="164" formatCode="&quot;$&quot;#,##0.00"/>
    </dxf>
    <dxf>
      <font>
        <color theme="0"/>
      </font>
    </dxf>
    <dxf>
      <fill>
        <patternFill>
          <bgColor rgb="FFC000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dxf>
    <dxf>
      <fill>
        <patternFill>
          <bgColor theme="3" tint="-0.249977111117893"/>
        </patternFill>
      </fill>
    </dxf>
    <dxf>
      <alignment vertical="center"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dxf>
    <dxf>
      <fill>
        <patternFill patternType="solid">
          <bgColor theme="3" tint="-0.249977111117893"/>
        </patternFill>
      </fill>
    </dxf>
    <dxf>
      <fill>
        <patternFill>
          <bgColor theme="0"/>
        </patternFill>
      </fill>
    </dxf>
    <dxf>
      <font>
        <color auto="1"/>
      </fon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b val="0"/>
        <i val="0"/>
        <strike val="0"/>
        <condense val="0"/>
        <extend val="0"/>
        <outline val="0"/>
        <shadow val="0"/>
        <u val="none"/>
        <vertAlign val="baseline"/>
        <sz val="11"/>
        <color theme="1"/>
        <name val="Calibri"/>
        <scheme val="minor"/>
      </font>
      <fill>
        <patternFill patternType="none">
          <fgColor indexed="64"/>
          <bgColor indexed="65"/>
        </patternFill>
      </fill>
    </dxf>
    <dxf>
      <numFmt numFmtId="14" formatCode="0.00%"/>
    </dxf>
    <dxf>
      <numFmt numFmtId="166" formatCode="0.0%"/>
    </dxf>
    <dxf>
      <font>
        <color auto="1"/>
      </font>
    </dxf>
    <dxf>
      <font>
        <color theme="0"/>
      </font>
      <fill>
        <patternFill patternType="solid">
          <fgColor indexed="64"/>
          <bgColor rgb="FFC00000"/>
        </patternFill>
      </fill>
    </dxf>
    <dxf>
      <font>
        <color theme="0"/>
      </font>
      <fill>
        <patternFill patternType="solid">
          <fgColor indexed="64"/>
          <bgColor rgb="FFC00000"/>
        </patternFill>
      </fill>
    </dxf>
    <dxf>
      <numFmt numFmtId="166" formatCode="0.0%"/>
    </dxf>
    <dxf>
      <numFmt numFmtId="166" formatCode="0.0%"/>
    </dxf>
    <dxf>
      <font>
        <color theme="0"/>
      </font>
      <fill>
        <patternFill patternType="solid">
          <fgColor indexed="64"/>
          <bgColor rgb="FFC00000"/>
        </patternFill>
      </fill>
    </dxf>
    <dxf>
      <font>
        <color theme="0"/>
      </font>
      <fill>
        <patternFill patternType="solid">
          <fgColor indexed="64"/>
          <bgColor rgb="FFC00000"/>
        </patternFill>
      </fill>
    </dxf>
    <dxf>
      <numFmt numFmtId="14" formatCode="0.00%"/>
    </dxf>
    <dxf>
      <numFmt numFmtId="14" formatCode="0.00%"/>
    </dxf>
    <dxf>
      <font>
        <color theme="0"/>
      </font>
      <fill>
        <patternFill patternType="solid">
          <fgColor indexed="64"/>
          <bgColor rgb="FFC00000"/>
        </patternFill>
      </fill>
    </dxf>
    <dxf>
      <font>
        <color theme="0"/>
      </font>
      <fill>
        <patternFill patternType="solid">
          <fgColor indexed="64"/>
          <bgColor rgb="FFC00000"/>
        </patternFill>
      </fill>
    </dxf>
    <dxf>
      <border>
        <left style="thin">
          <color indexed="64"/>
        </left>
      </border>
    </dxf>
    <dxf>
      <border>
        <right style="thin">
          <color indexed="64"/>
        </right>
      </border>
    </dxf>
    <dxf>
      <border>
        <right/>
      </border>
    </dxf>
    <dxf>
      <numFmt numFmtId="164" formatCode="&quot;$&quot;#,##0.00"/>
    </dxf>
    <dxf>
      <numFmt numFmtId="164" formatCode="&quot;$&quot;#,##0.00"/>
    </dxf>
    <dxf>
      <font>
        <color rgb="FFFF0000"/>
      </font>
    </dxf>
    <dxf>
      <font>
        <color rgb="FFFF0000"/>
      </font>
    </dxf>
    <dxf>
      <font>
        <color theme="0"/>
      </font>
    </dxf>
    <dxf>
      <font>
        <color theme="0"/>
      </font>
    </dxf>
    <dxf>
      <fill>
        <patternFill>
          <bgColor rgb="FFC00000"/>
        </patternFill>
      </fill>
    </dxf>
    <dxf>
      <fill>
        <patternFill>
          <bgColor rgb="FFC00000"/>
        </patternFill>
      </fil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numFmt numFmtId="164" formatCode="&quot;$&quot;#,##0.00"/>
    </dxf>
    <dxf>
      <font>
        <color theme="0"/>
      </font>
    </dxf>
    <dxf>
      <fill>
        <patternFill>
          <bgColor rgb="FFC000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0"/>
      </font>
    </dxf>
    <dxf>
      <fill>
        <patternFill>
          <bgColor theme="3" tint="-0.249977111117893"/>
        </patternFill>
      </fill>
    </dxf>
    <dxf>
      <alignment vertical="center" readingOrder="0"/>
    </dxf>
    <dxf>
      <alignment horizontal="center" readingOrder="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font>
    </dxf>
    <dxf>
      <font>
        <color theme="0"/>
      </font>
    </dxf>
    <dxf>
      <fill>
        <patternFill patternType="solid">
          <bgColor theme="3" tint="-0.249977111117893"/>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26" Type="http://schemas.microsoft.com/office/2007/relationships/slicerCache" Target="slicerCaches/slicerCache17.xml"/><Relationship Id="rId3" Type="http://schemas.openxmlformats.org/officeDocument/2006/relationships/worksheet" Target="worksheets/sheet3.xml"/><Relationship Id="rId21" Type="http://schemas.microsoft.com/office/2007/relationships/slicerCache" Target="slicerCaches/slicerCache12.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5" Type="http://schemas.microsoft.com/office/2007/relationships/slicerCache" Target="slicerCaches/slicerCache16.xml"/><Relationship Id="rId2" Type="http://schemas.openxmlformats.org/officeDocument/2006/relationships/worksheet" Target="worksheets/sheet2.xml"/><Relationship Id="rId16" Type="http://schemas.microsoft.com/office/2007/relationships/slicerCache" Target="slicerCaches/slicerCache7.xml"/><Relationship Id="rId20" Type="http://schemas.microsoft.com/office/2007/relationships/slicerCache" Target="slicerCaches/slicerCache1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microsoft.com/office/2007/relationships/slicerCache" Target="slicerCaches/slicerCache15.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07/relationships/slicerCache" Target="slicerCaches/slicerCache14.xml"/><Relationship Id="rId28" Type="http://schemas.openxmlformats.org/officeDocument/2006/relationships/theme" Target="theme/theme1.xml"/><Relationship Id="rId10" Type="http://schemas.microsoft.com/office/2007/relationships/slicerCache" Target="slicerCaches/slicerCache1.xml"/><Relationship Id="rId19" Type="http://schemas.microsoft.com/office/2007/relationships/slicerCache" Target="slicerCaches/slicerCache10.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microsoft.com/office/2007/relationships/slicerCache" Target="slicerCaches/slicerCache13.xml"/><Relationship Id="rId27" Type="http://schemas.microsoft.com/office/2007/relationships/slicerCache" Target="slicerCaches/slicerCache18.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Q2 vs. Q3</a:t>
            </a:r>
            <a:r>
              <a:rPr lang="en-US" baseline="0"/>
              <a:t> Credits (in Thousands)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'Data for Chart'!$B$4</c:f>
              <c:strCache>
                <c:ptCount val="1"/>
                <c:pt idx="0">
                  <c:v>Q2 Credit Amount</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 for Chart'!$A$5:$A$7</c:f>
              <c:strCache>
                <c:ptCount val="3"/>
                <c:pt idx="0">
                  <c:v>Non-Sales</c:v>
                </c:pt>
                <c:pt idx="1">
                  <c:v>Sales</c:v>
                </c:pt>
                <c:pt idx="2">
                  <c:v>Total Credits</c:v>
                </c:pt>
              </c:strCache>
            </c:strRef>
          </c:cat>
          <c:val>
            <c:numRef>
              <c:f>'Data for Chart'!$B$5:$B$7</c:f>
              <c:numCache>
                <c:formatCode>"$"#,##0\K</c:formatCode>
                <c:ptCount val="3"/>
                <c:pt idx="0">
                  <c:v>139</c:v>
                </c:pt>
                <c:pt idx="1">
                  <c:v>56</c:v>
                </c:pt>
                <c:pt idx="2">
                  <c:v>196</c:v>
                </c:pt>
              </c:numCache>
            </c:numRef>
          </c:val>
          <c:extLst>
            <c:ext xmlns:c16="http://schemas.microsoft.com/office/drawing/2014/chart" uri="{C3380CC4-5D6E-409C-BE32-E72D297353CC}">
              <c16:uniqueId val="{00000000-5A31-41F1-8924-58C869B25E44}"/>
            </c:ext>
          </c:extLst>
        </c:ser>
        <c:ser>
          <c:idx val="1"/>
          <c:order val="1"/>
          <c:tx>
            <c:strRef>
              <c:f>'Data for Chart'!$C$4</c:f>
              <c:strCache>
                <c:ptCount val="1"/>
                <c:pt idx="0">
                  <c:v>Q3 Credit Amount</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 for Chart'!$A$5:$A$7</c:f>
              <c:strCache>
                <c:ptCount val="3"/>
                <c:pt idx="0">
                  <c:v>Non-Sales</c:v>
                </c:pt>
                <c:pt idx="1">
                  <c:v>Sales</c:v>
                </c:pt>
                <c:pt idx="2">
                  <c:v>Total Credits</c:v>
                </c:pt>
              </c:strCache>
            </c:strRef>
          </c:cat>
          <c:val>
            <c:numRef>
              <c:f>'Data for Chart'!$C$5:$C$7</c:f>
              <c:numCache>
                <c:formatCode>"$"#,##0\K</c:formatCode>
                <c:ptCount val="3"/>
                <c:pt idx="0">
                  <c:v>157</c:v>
                </c:pt>
                <c:pt idx="1">
                  <c:v>66</c:v>
                </c:pt>
                <c:pt idx="2">
                  <c:v>224</c:v>
                </c:pt>
              </c:numCache>
            </c:numRef>
          </c:val>
          <c:extLst>
            <c:ext xmlns:c16="http://schemas.microsoft.com/office/drawing/2014/chart" uri="{C3380CC4-5D6E-409C-BE32-E72D297353CC}">
              <c16:uniqueId val="{00000001-5A31-41F1-8924-58C869B25E44}"/>
            </c:ext>
          </c:extLst>
        </c:ser>
        <c:ser>
          <c:idx val="2"/>
          <c:order val="2"/>
          <c:tx>
            <c:strRef>
              <c:f>'Data for Chart'!$D$4</c:f>
              <c:strCache>
                <c:ptCount val="1"/>
                <c:pt idx="0">
                  <c:v>QoQ Amount Change %</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'Data for Chart'!$A$5:$A$7</c:f>
              <c:strCache>
                <c:ptCount val="3"/>
                <c:pt idx="0">
                  <c:v>Non-Sales</c:v>
                </c:pt>
                <c:pt idx="1">
                  <c:v>Sales</c:v>
                </c:pt>
                <c:pt idx="2">
                  <c:v>Total Credits</c:v>
                </c:pt>
              </c:strCache>
            </c:strRef>
          </c:cat>
          <c:val>
            <c:numRef>
              <c:f>'Data for Chart'!$D$5:$D$7</c:f>
              <c:numCache>
                <c:formatCode>0%</c:formatCode>
                <c:ptCount val="3"/>
                <c:pt idx="0">
                  <c:v>0.12949640287769784</c:v>
                </c:pt>
                <c:pt idx="1">
                  <c:v>0.17857142857142858</c:v>
                </c:pt>
                <c:pt idx="2">
                  <c:v>0.14285714285714285</c:v>
                </c:pt>
              </c:numCache>
            </c:numRef>
          </c:val>
          <c:extLst>
            <c:ext xmlns:c16="http://schemas.microsoft.com/office/drawing/2014/chart" uri="{C3380CC4-5D6E-409C-BE32-E72D297353CC}">
              <c16:uniqueId val="{00000002-5A31-41F1-8924-58C869B25E44}"/>
            </c:ext>
          </c:extLst>
        </c:ser>
        <c:dLbls>
          <c:showLegendKey val="0"/>
          <c:showVal val="0"/>
          <c:showCatName val="0"/>
          <c:showSerName val="0"/>
          <c:showPercent val="0"/>
          <c:showBubbleSize val="0"/>
        </c:dLbls>
        <c:gapWidth val="100"/>
        <c:overlap val="-24"/>
        <c:axId val="1476614336"/>
        <c:axId val="1476618144"/>
      </c:barChart>
      <c:catAx>
        <c:axId val="1476614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618144"/>
        <c:crosses val="autoZero"/>
        <c:auto val="1"/>
        <c:lblAlgn val="ctr"/>
        <c:lblOffset val="100"/>
        <c:noMultiLvlLbl val="0"/>
      </c:catAx>
      <c:valAx>
        <c:axId val="1476618144"/>
        <c:scaling>
          <c:orientation val="minMax"/>
        </c:scaling>
        <c:delete val="0"/>
        <c:axPos val="l"/>
        <c:majorGridlines>
          <c:spPr>
            <a:ln w="9525" cap="flat" cmpd="sng" algn="ctr">
              <a:solidFill>
                <a:schemeClr val="lt1">
                  <a:lumMod val="95000"/>
                  <a:alpha val="10000"/>
                </a:schemeClr>
              </a:solidFill>
              <a:round/>
            </a:ln>
            <a:effectLst/>
          </c:spPr>
        </c:majorGridlines>
        <c:numFmt formatCode="&quot;$&quot;#,##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6614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219075</xdr:colOff>
      <xdr:row>1</xdr:row>
      <xdr:rowOff>9525</xdr:rowOff>
    </xdr:from>
    <xdr:to>
      <xdr:col>12</xdr:col>
      <xdr:colOff>390525</xdr:colOff>
      <xdr:row>22</xdr:row>
      <xdr:rowOff>171450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19075" y="200025"/>
          <a:ext cx="7486650" cy="416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I used</a:t>
          </a:r>
          <a:r>
            <a:rPr lang="en-US" sz="2000" baseline="0"/>
            <a:t> helper columns to get the data conditioned to a format where I could build several Pivot tables that would be useful to extract data via use of calculated fields. Per the scope of the assignment, I focused on the three concerns prior to the launch of the trial and then if there were any outliers. If this was a real project, I also would have questioned the data integrity, like are Retail stores coding credits correctly to ensure the accuracy of the numbers produced from this case study. I would also like to look into representatives with high % by volume and amount  sales credits and if possible if these were done at POS or after the fact and see if there are any trends here. I try and build these reports to easily be replicated with updated information with little to no manual changes. This makes it easier to follow up if need be.</a:t>
          </a:r>
          <a:endParaRPr lang="en-US" sz="20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95250</xdr:colOff>
      <xdr:row>0</xdr:row>
      <xdr:rowOff>0</xdr:rowOff>
    </xdr:from>
    <xdr:to>
      <xdr:col>9</xdr:col>
      <xdr:colOff>885825</xdr:colOff>
      <xdr:row>12</xdr:row>
      <xdr:rowOff>91440</xdr:rowOff>
    </xdr:to>
    <mc:AlternateContent xmlns:mc="http://schemas.openxmlformats.org/markup-compatibility/2006" xmlns:a14="http://schemas.microsoft.com/office/drawing/2010/main">
      <mc:Choice Requires="a14">
        <xdr:graphicFrame macro="">
          <xdr:nvGraphicFramePr>
            <xdr:cNvPr id="4" name="Approver 2">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Approver 2"/>
            </a:graphicData>
          </a:graphic>
        </xdr:graphicFrame>
      </mc:Choice>
      <mc:Fallback xmlns="">
        <xdr:sp macro="" textlink="">
          <xdr:nvSpPr>
            <xdr:cNvPr id="0" name=""/>
            <xdr:cNvSpPr>
              <a:spLocks noTextEdit="1"/>
            </xdr:cNvSpPr>
          </xdr:nvSpPr>
          <xdr:spPr>
            <a:xfrm>
              <a:off x="3695700" y="0"/>
              <a:ext cx="73152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66675</xdr:colOff>
      <xdr:row>12</xdr:row>
      <xdr:rowOff>91440</xdr:rowOff>
    </xdr:to>
    <mc:AlternateContent xmlns:mc="http://schemas.openxmlformats.org/markup-compatibility/2006" xmlns:a14="http://schemas.microsoft.com/office/drawing/2010/main">
      <mc:Choice Requires="a14">
        <xdr:graphicFrame macro="">
          <xdr:nvGraphicFramePr>
            <xdr:cNvPr id="5" name="Transaction Type 2">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Transaction Type 2"/>
            </a:graphicData>
          </a:graphic>
        </xdr:graphicFrame>
      </mc:Choice>
      <mc:Fallback xmlns="">
        <xdr:sp macro="" textlink="">
          <xdr:nvSpPr>
            <xdr:cNvPr id="0" name=""/>
            <xdr:cNvSpPr>
              <a:spLocks noTextEdit="1"/>
            </xdr:cNvSpPr>
          </xdr:nvSpPr>
          <xdr:spPr>
            <a:xfrm>
              <a:off x="0"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85725</xdr:colOff>
      <xdr:row>0</xdr:row>
      <xdr:rowOff>0</xdr:rowOff>
    </xdr:from>
    <xdr:to>
      <xdr:col>4</xdr:col>
      <xdr:colOff>76200</xdr:colOff>
      <xdr:row>12</xdr:row>
      <xdr:rowOff>91440</xdr:rowOff>
    </xdr:to>
    <mc:AlternateContent xmlns:mc="http://schemas.openxmlformats.org/markup-compatibility/2006" xmlns:a14="http://schemas.microsoft.com/office/drawing/2010/main">
      <mc:Choice Requires="a14">
        <xdr:graphicFrame macro="">
          <xdr:nvGraphicFramePr>
            <xdr:cNvPr id="6" name="Store 2">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Store 2"/>
            </a:graphicData>
          </a:graphic>
        </xdr:graphicFrame>
      </mc:Choice>
      <mc:Fallback xmlns="">
        <xdr:sp macro="" textlink="">
          <xdr:nvSpPr>
            <xdr:cNvPr id="0" name=""/>
            <xdr:cNvSpPr>
              <a:spLocks noTextEdit="1"/>
            </xdr:cNvSpPr>
          </xdr:nvSpPr>
          <xdr:spPr>
            <a:xfrm>
              <a:off x="1847850"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133350</xdr:rowOff>
    </xdr:from>
    <xdr:to>
      <xdr:col>4</xdr:col>
      <xdr:colOff>371475</xdr:colOff>
      <xdr:row>23</xdr:row>
      <xdr:rowOff>19050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1209675</xdr:colOff>
      <xdr:row>0</xdr:row>
      <xdr:rowOff>0</xdr:rowOff>
    </xdr:from>
    <xdr:to>
      <xdr:col>12</xdr:col>
      <xdr:colOff>190500</xdr:colOff>
      <xdr:row>12</xdr:row>
      <xdr:rowOff>91440</xdr:rowOff>
    </xdr:to>
    <mc:AlternateContent xmlns:mc="http://schemas.openxmlformats.org/markup-compatibility/2006" xmlns:a14="http://schemas.microsoft.com/office/drawing/2010/main">
      <mc:Choice Requires="a14">
        <xdr:graphicFrame macro="">
          <xdr:nvGraphicFramePr>
            <xdr:cNvPr id="2" name="Approver 3">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Approver 3"/>
            </a:graphicData>
          </a:graphic>
        </xdr:graphicFrame>
      </mc:Choice>
      <mc:Fallback xmlns="">
        <xdr:sp macro="" textlink="">
          <xdr:nvSpPr>
            <xdr:cNvPr id="0" name=""/>
            <xdr:cNvSpPr>
              <a:spLocks noTextEdit="1"/>
            </xdr:cNvSpPr>
          </xdr:nvSpPr>
          <xdr:spPr>
            <a:xfrm>
              <a:off x="3829050" y="0"/>
              <a:ext cx="73152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66675</xdr:colOff>
      <xdr:row>12</xdr:row>
      <xdr:rowOff>91440</xdr:rowOff>
    </xdr:to>
    <mc:AlternateContent xmlns:mc="http://schemas.openxmlformats.org/markup-compatibility/2006" xmlns:a14="http://schemas.microsoft.com/office/drawing/2010/main">
      <mc:Choice Requires="a14">
        <xdr:graphicFrame macro="">
          <xdr:nvGraphicFramePr>
            <xdr:cNvPr id="3" name="Transaction Type 3">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Transaction Type 3"/>
            </a:graphicData>
          </a:graphic>
        </xdr:graphicFrame>
      </mc:Choice>
      <mc:Fallback xmlns="">
        <xdr:sp macro="" textlink="">
          <xdr:nvSpPr>
            <xdr:cNvPr id="0" name=""/>
            <xdr:cNvSpPr>
              <a:spLocks noTextEdit="1"/>
            </xdr:cNvSpPr>
          </xdr:nvSpPr>
          <xdr:spPr>
            <a:xfrm>
              <a:off x="0"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123825</xdr:colOff>
      <xdr:row>0</xdr:row>
      <xdr:rowOff>0</xdr:rowOff>
    </xdr:from>
    <xdr:to>
      <xdr:col>3</xdr:col>
      <xdr:colOff>1019175</xdr:colOff>
      <xdr:row>12</xdr:row>
      <xdr:rowOff>91440</xdr:rowOff>
    </xdr:to>
    <mc:AlternateContent xmlns:mc="http://schemas.openxmlformats.org/markup-compatibility/2006" xmlns:a14="http://schemas.microsoft.com/office/drawing/2010/main">
      <mc:Choice Requires="a14">
        <xdr:graphicFrame macro="">
          <xdr:nvGraphicFramePr>
            <xdr:cNvPr id="6" name="Credit type">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Credit type"/>
            </a:graphicData>
          </a:graphic>
        </xdr:graphicFrame>
      </mc:Choice>
      <mc:Fallback xmlns="">
        <xdr:sp macro="" textlink="">
          <xdr:nvSpPr>
            <xdr:cNvPr id="0" name=""/>
            <xdr:cNvSpPr>
              <a:spLocks noTextEdit="1"/>
            </xdr:cNvSpPr>
          </xdr:nvSpPr>
          <xdr:spPr>
            <a:xfrm>
              <a:off x="1885950"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533400</xdr:colOff>
      <xdr:row>12</xdr:row>
      <xdr:rowOff>91440</xdr:rowOff>
    </xdr:to>
    <mc:AlternateContent xmlns:mc="http://schemas.openxmlformats.org/markup-compatibility/2006" xmlns:a14="http://schemas.microsoft.com/office/drawing/2010/main">
      <mc:Choice Requires="a14">
        <xdr:graphicFrame macro="">
          <xdr:nvGraphicFramePr>
            <xdr:cNvPr id="2" name="Quarter">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0"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581025</xdr:colOff>
      <xdr:row>0</xdr:row>
      <xdr:rowOff>0</xdr:rowOff>
    </xdr:from>
    <xdr:to>
      <xdr:col>2</xdr:col>
      <xdr:colOff>1238250</xdr:colOff>
      <xdr:row>12</xdr:row>
      <xdr:rowOff>91440</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76425"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409575</xdr:colOff>
      <xdr:row>0</xdr:row>
      <xdr:rowOff>0</xdr:rowOff>
    </xdr:from>
    <xdr:to>
      <xdr:col>19</xdr:col>
      <xdr:colOff>409575</xdr:colOff>
      <xdr:row>12</xdr:row>
      <xdr:rowOff>91440</xdr:rowOff>
    </xdr:to>
    <mc:AlternateContent xmlns:mc="http://schemas.openxmlformats.org/markup-compatibility/2006" xmlns:a14="http://schemas.microsoft.com/office/drawing/2010/main">
      <mc:Choice Requires="a14">
        <xdr:graphicFrame macro="">
          <xdr:nvGraphicFramePr>
            <xdr:cNvPr id="4" name="Approver">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Approver"/>
            </a:graphicData>
          </a:graphic>
        </xdr:graphicFrame>
      </mc:Choice>
      <mc:Fallback xmlns="">
        <xdr:sp macro="" textlink="">
          <xdr:nvSpPr>
            <xdr:cNvPr id="0" name=""/>
            <xdr:cNvSpPr>
              <a:spLocks noTextEdit="1"/>
            </xdr:cNvSpPr>
          </xdr:nvSpPr>
          <xdr:spPr>
            <a:xfrm>
              <a:off x="9077325" y="0"/>
              <a:ext cx="73152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0</xdr:row>
      <xdr:rowOff>1</xdr:rowOff>
    </xdr:from>
    <xdr:to>
      <xdr:col>4</xdr:col>
      <xdr:colOff>238125</xdr:colOff>
      <xdr:row>12</xdr:row>
      <xdr:rowOff>91441</xdr:rowOff>
    </xdr:to>
    <mc:AlternateContent xmlns:mc="http://schemas.openxmlformats.org/markup-compatibility/2006" xmlns:a14="http://schemas.microsoft.com/office/drawing/2010/main">
      <mc:Choice Requires="a14">
        <xdr:graphicFrame macro="">
          <xdr:nvGraphicFramePr>
            <xdr:cNvPr id="5" name="Transaction Type">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Transaction Type"/>
            </a:graphicData>
          </a:graphic>
        </xdr:graphicFrame>
      </mc:Choice>
      <mc:Fallback xmlns="">
        <xdr:sp macro="" textlink="">
          <xdr:nvSpPr>
            <xdr:cNvPr id="0" name=""/>
            <xdr:cNvSpPr>
              <a:spLocks noTextEdit="1"/>
            </xdr:cNvSpPr>
          </xdr:nvSpPr>
          <xdr:spPr>
            <a:xfrm>
              <a:off x="3781425" y="1"/>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333375</xdr:colOff>
      <xdr:row>0</xdr:row>
      <xdr:rowOff>0</xdr:rowOff>
    </xdr:from>
    <xdr:to>
      <xdr:col>6</xdr:col>
      <xdr:colOff>219075</xdr:colOff>
      <xdr:row>12</xdr:row>
      <xdr:rowOff>91440</xdr:rowOff>
    </xdr:to>
    <mc:AlternateContent xmlns:mc="http://schemas.openxmlformats.org/markup-compatibility/2006" xmlns:a14="http://schemas.microsoft.com/office/drawing/2010/main">
      <mc:Choice Requires="a14">
        <xdr:graphicFrame macro="">
          <xdr:nvGraphicFramePr>
            <xdr:cNvPr id="6" name="Store">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5705475" y="0"/>
              <a:ext cx="1828800" cy="2377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3</xdr:col>
      <xdr:colOff>11206</xdr:colOff>
      <xdr:row>4</xdr:row>
      <xdr:rowOff>78441</xdr:rowOff>
    </xdr:to>
    <mc:AlternateContent xmlns:mc="http://schemas.openxmlformats.org/markup-compatibility/2006" xmlns:a14="http://schemas.microsoft.com/office/drawing/2010/main">
      <mc:Choice Requires="a14">
        <xdr:graphicFrame macro="">
          <xdr:nvGraphicFramePr>
            <xdr:cNvPr id="2" name="Quarter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0" y="1"/>
              <a:ext cx="1826559" cy="874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78441</xdr:rowOff>
    </xdr:from>
    <xdr:to>
      <xdr:col>3</xdr:col>
      <xdr:colOff>18489</xdr:colOff>
      <xdr:row>13</xdr:row>
      <xdr:rowOff>56028</xdr:rowOff>
    </xdr:to>
    <mc:AlternateContent xmlns:mc="http://schemas.openxmlformats.org/markup-compatibility/2006" xmlns:a14="http://schemas.microsoft.com/office/drawing/2010/main">
      <mc:Choice Requires="a14">
        <xdr:graphicFrame macro="">
          <xdr:nvGraphicFramePr>
            <xdr:cNvPr id="3" name="Month 1">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0" y="874059"/>
              <a:ext cx="1833842" cy="16920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34</xdr:row>
      <xdr:rowOff>56027</xdr:rowOff>
    </xdr:from>
    <xdr:to>
      <xdr:col>3</xdr:col>
      <xdr:colOff>13447</xdr:colOff>
      <xdr:row>53</xdr:row>
      <xdr:rowOff>94127</xdr:rowOff>
    </xdr:to>
    <mc:AlternateContent xmlns:mc="http://schemas.openxmlformats.org/markup-compatibility/2006" xmlns:a14="http://schemas.microsoft.com/office/drawing/2010/main">
      <mc:Choice Requires="a14">
        <xdr:graphicFrame macro="">
          <xdr:nvGraphicFramePr>
            <xdr:cNvPr id="4" name="Approver 1">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Approver 1"/>
            </a:graphicData>
          </a:graphic>
        </xdr:graphicFrame>
      </mc:Choice>
      <mc:Fallback xmlns="">
        <xdr:sp macro="" textlink="">
          <xdr:nvSpPr>
            <xdr:cNvPr id="0" name=""/>
            <xdr:cNvSpPr>
              <a:spLocks noTextEdit="1"/>
            </xdr:cNvSpPr>
          </xdr:nvSpPr>
          <xdr:spPr>
            <a:xfrm>
              <a:off x="0" y="6566645"/>
              <a:ext cx="1828800" cy="365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56029</xdr:rowOff>
    </xdr:from>
    <xdr:to>
      <xdr:col>3</xdr:col>
      <xdr:colOff>18490</xdr:colOff>
      <xdr:row>18</xdr:row>
      <xdr:rowOff>179294</xdr:rowOff>
    </xdr:to>
    <mc:AlternateContent xmlns:mc="http://schemas.openxmlformats.org/markup-compatibility/2006" xmlns:a14="http://schemas.microsoft.com/office/drawing/2010/main">
      <mc:Choice Requires="a14">
        <xdr:graphicFrame macro="">
          <xdr:nvGraphicFramePr>
            <xdr:cNvPr id="5" name="Transaction Type 1">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microsoft.com/office/drawing/2010/slicer">
              <sle:slicer xmlns:sle="http://schemas.microsoft.com/office/drawing/2010/slicer" name="Transaction Type 1"/>
            </a:graphicData>
          </a:graphic>
        </xdr:graphicFrame>
      </mc:Choice>
      <mc:Fallback xmlns="">
        <xdr:sp macro="" textlink="">
          <xdr:nvSpPr>
            <xdr:cNvPr id="0" name=""/>
            <xdr:cNvSpPr>
              <a:spLocks noTextEdit="1"/>
            </xdr:cNvSpPr>
          </xdr:nvSpPr>
          <xdr:spPr>
            <a:xfrm>
              <a:off x="0" y="2566147"/>
              <a:ext cx="1833843" cy="10757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179297</xdr:rowOff>
    </xdr:from>
    <xdr:to>
      <xdr:col>3</xdr:col>
      <xdr:colOff>14567</xdr:colOff>
      <xdr:row>26</xdr:row>
      <xdr:rowOff>100853</xdr:rowOff>
    </xdr:to>
    <mc:AlternateContent xmlns:mc="http://schemas.openxmlformats.org/markup-compatibility/2006" xmlns:a14="http://schemas.microsoft.com/office/drawing/2010/main">
      <mc:Choice Requires="a14">
        <xdr:graphicFrame macro="">
          <xdr:nvGraphicFramePr>
            <xdr:cNvPr id="6" name="Store 1">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microsoft.com/office/drawing/2010/slicer">
              <sle:slicer xmlns:sle="http://schemas.microsoft.com/office/drawing/2010/slicer" name="Store 1"/>
            </a:graphicData>
          </a:graphic>
        </xdr:graphicFrame>
      </mc:Choice>
      <mc:Fallback xmlns="">
        <xdr:sp macro="" textlink="">
          <xdr:nvSpPr>
            <xdr:cNvPr id="0" name=""/>
            <xdr:cNvSpPr>
              <a:spLocks noTextEdit="1"/>
            </xdr:cNvSpPr>
          </xdr:nvSpPr>
          <xdr:spPr>
            <a:xfrm>
              <a:off x="0" y="3641915"/>
              <a:ext cx="1829920" cy="1445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53</xdr:row>
      <xdr:rowOff>100854</xdr:rowOff>
    </xdr:from>
    <xdr:to>
      <xdr:col>3</xdr:col>
      <xdr:colOff>13447</xdr:colOff>
      <xdr:row>72</xdr:row>
      <xdr:rowOff>138954</xdr:rowOff>
    </xdr:to>
    <mc:AlternateContent xmlns:mc="http://schemas.openxmlformats.org/markup-compatibility/2006" xmlns:a14="http://schemas.microsoft.com/office/drawing/2010/main">
      <mc:Choice Requires="a14">
        <xdr:graphicFrame macro="">
          <xdr:nvGraphicFramePr>
            <xdr:cNvPr id="7" name="Issuer">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microsoft.com/office/drawing/2010/slicer">
              <sle:slicer xmlns:sle="http://schemas.microsoft.com/office/drawing/2010/slicer" name="Issuer"/>
            </a:graphicData>
          </a:graphic>
        </xdr:graphicFrame>
      </mc:Choice>
      <mc:Fallback xmlns="">
        <xdr:sp macro="" textlink="">
          <xdr:nvSpPr>
            <xdr:cNvPr id="0" name=""/>
            <xdr:cNvSpPr>
              <a:spLocks noTextEdit="1"/>
            </xdr:cNvSpPr>
          </xdr:nvSpPr>
          <xdr:spPr>
            <a:xfrm>
              <a:off x="0" y="10230972"/>
              <a:ext cx="1828800" cy="365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26</xdr:row>
      <xdr:rowOff>112061</xdr:rowOff>
    </xdr:from>
    <xdr:to>
      <xdr:col>3</xdr:col>
      <xdr:colOff>13447</xdr:colOff>
      <xdr:row>34</xdr:row>
      <xdr:rowOff>44823</xdr:rowOff>
    </xdr:to>
    <mc:AlternateContent xmlns:mc="http://schemas.openxmlformats.org/markup-compatibility/2006" xmlns:a14="http://schemas.microsoft.com/office/drawing/2010/main">
      <mc:Choice Requires="a14">
        <xdr:graphicFrame macro="">
          <xdr:nvGraphicFramePr>
            <xdr:cNvPr id="8" name="Credit Class">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microsoft.com/office/drawing/2010/slicer">
              <sle:slicer xmlns:sle="http://schemas.microsoft.com/office/drawing/2010/slicer" name="Credit Class"/>
            </a:graphicData>
          </a:graphic>
        </xdr:graphicFrame>
      </mc:Choice>
      <mc:Fallback xmlns="">
        <xdr:sp macro="" textlink="">
          <xdr:nvSpPr>
            <xdr:cNvPr id="0" name=""/>
            <xdr:cNvSpPr>
              <a:spLocks noTextEdit="1"/>
            </xdr:cNvSpPr>
          </xdr:nvSpPr>
          <xdr:spPr>
            <a:xfrm>
              <a:off x="0" y="5098679"/>
              <a:ext cx="1828800" cy="14567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nett, Daniel D" refreshedDate="43987.135831597225" missingItemsLimit="0" createdVersion="5" refreshedVersion="5" minRefreshableVersion="3" recordCount="4495" xr:uid="{00000000-000A-0000-FFFF-FFFF00000000}">
  <cacheSource type="worksheet">
    <worksheetSource name="Table1"/>
  </cacheSource>
  <cacheFields count="33">
    <cacheField name="Quarter" numFmtId="0">
      <sharedItems count="2">
        <s v="Q2"/>
        <s v="Q3"/>
      </sharedItems>
    </cacheField>
    <cacheField name="Month" numFmtId="14">
      <sharedItems containsSemiMixedTypes="0" containsNonDate="0" containsDate="1" containsString="0" minDate="2016-04-01T00:00:00" maxDate="2016-09-02T00:00:00" count="6">
        <d v="2016-04-01T00:00:00"/>
        <d v="2016-05-01T00:00:00"/>
        <d v="2016-06-01T00:00:00"/>
        <d v="2016-07-01T00:00:00"/>
        <d v="2016-08-01T00:00:00"/>
        <d v="2016-09-01T00:00:00"/>
      </sharedItems>
    </cacheField>
    <cacheField name="Issuer" numFmtId="0">
      <sharedItems count="105">
        <s v="Perez, Willis"/>
        <s v="Chapman, Abram"/>
        <s v="Glover, Elijah"/>
        <s v="Gutierrez, Gerardo"/>
        <s v="Hall, Roger"/>
        <s v="Padilla, Matt"/>
        <s v="Raske, Claire"/>
        <s v="Tran, Patrick"/>
        <s v="Tucker, Tyrone"/>
        <s v="Wilson, Rafael"/>
        <s v="Burke, Manuel"/>
        <s v="Hogan, Edgar"/>
        <s v="Arnold, Gary"/>
        <s v="Cortez, Tara"/>
        <s v="Fox, Marguerite"/>
        <s v="Gomez, Erma"/>
        <s v="Goodwin, Wm"/>
        <s v="Moran, Beth"/>
        <s v="Myers, Sophie"/>
        <s v="Tyler, Greg"/>
        <s v="Vaughn, Otis"/>
        <s v="Haynes, Rudy"/>
        <s v="Brooks, Kim"/>
        <s v="Casey, Garrett"/>
        <s v="Curry, Cody"/>
        <s v="Curtis, Jasmine"/>
        <s v="DeWitt, Abraham"/>
        <s v="Fleming, Marlon"/>
        <s v="Herrera, Sheryl"/>
        <s v="Thornton, Sam"/>
        <s v="Turner, Troy"/>
        <s v="Cunningham, Frank"/>
        <s v="Hampton, Armando"/>
        <s v="Hansen, Cassandra"/>
        <s v="Henry, Judy"/>
        <s v="Lane, Marcella"/>
        <s v="Montgomery, Stacey"/>
        <s v="Munroe, Clarice"/>
        <s v="Swanson, Alexander"/>
        <s v="Welch, Shaun"/>
        <s v="Grant, Melissa"/>
        <s v="Mckinney, Leona"/>
        <s v="Hanson, Lorraine"/>
        <s v="Hodges, Shane"/>
        <s v="Jenkins, Ellis"/>
        <s v="Knight, Santiago"/>
        <s v="Miller, Agnes"/>
        <s v="Reed, Marion"/>
        <s v="Schmidt, Myrtle"/>
        <s v="Sólyom, Scotty"/>
        <s v="Stephens, Kelvin"/>
        <s v="Pearson, Jimmie"/>
        <s v="Pratt, Patricia"/>
        <s v="Keller, Thelma"/>
        <s v="Lawson, Ignacio"/>
        <s v="Longo, Leeann"/>
        <s v="Mack, Jeff"/>
        <s v="May, Harry"/>
        <s v="Owen, Jeannie"/>
        <s v="Sandoval, Terrence"/>
        <s v="Saunders, Robin"/>
        <s v="Underwood, Bert"/>
        <s v="Walton, Lloyd"/>
        <s v="Gardner, Casey"/>
        <s v="Schultz, Abel"/>
        <s v="Carroll, Joshua"/>
        <s v="Floyd, Gertrude"/>
        <s v="George, Candice"/>
        <s v="Houston, Josephine"/>
        <s v="Howell, Anita"/>
        <s v="Jacobs, Joyce"/>
        <s v="Roberson, Taylor"/>
        <s v="Sinagra, Antonia"/>
        <s v="Rogers, Gwen"/>
        <s v="Benson, Kent"/>
        <s v="Dunn, Aubrey"/>
        <s v="Griffin, Patty"/>
        <s v="Hawkins, Wayne"/>
        <s v="Lamb, Angelica"/>
        <s v="Leonard, Mia"/>
        <s v="Marshall, Travis"/>
        <s v="Reyes, Antonio"/>
        <s v="Townsend, Phillip"/>
        <s v="Gordon, Leslie"/>
        <s v="West, Edna"/>
        <s v="Davidson, Darrin"/>
        <s v="Douglas, Kelly"/>
        <s v="Freeman, Gina"/>
        <s v="Hamilton, Randolph"/>
        <s v="Mcgee, Donnie"/>
        <s v="Walters, Jan"/>
        <s v="Willis, Delores"/>
        <s v="Wolfe, Scott"/>
        <s v="Flores, Rodney"/>
        <s v="Haynes, Ora"/>
        <s v="Alvarado, Robert"/>
        <s v="Ferguson, Brandi"/>
        <s v="Gonzales, Sheila"/>
        <s v="Harper, Josefina"/>
        <s v="Hayes, Molly"/>
        <s v="Leonard, Ron"/>
        <s v="Rose, Edmund"/>
        <s v="Stokes, Silvia"/>
        <s v="Stone, Terri"/>
        <s v="Cannon, Marshall"/>
      </sharedItems>
    </cacheField>
    <cacheField name="Approver" numFmtId="0">
      <sharedItems count="105">
        <s v="Perez, Willis"/>
        <s v="Burke, Manuel"/>
        <s v="Chapman, Abram"/>
        <s v="Glover, Elijah"/>
        <s v="Gutierrez, Gerardo"/>
        <s v="Hall, Roger"/>
        <s v="Padilla, Matt"/>
        <s v="Raske, Claire"/>
        <s v="Tran, Patrick"/>
        <s v="Tucker, Tyrone"/>
        <s v="Wilson, Rafael"/>
        <s v="Hogan, Edgar"/>
        <s v="Vaughn, Otis"/>
        <s v="Arnold, Gary"/>
        <s v="Cortez, Tara"/>
        <s v="Fox, Marguerite"/>
        <s v="Gomez, Erma"/>
        <s v="Goodwin, Wm"/>
        <s v="Moran, Beth"/>
        <s v="Myers, Sophie"/>
        <s v="Tyler, Greg"/>
        <s v="Haynes, Rudy"/>
        <s v="Turner, Troy"/>
        <s v="Brooks, Kim"/>
        <s v="Casey, Garrett"/>
        <s v="Curry, Cody"/>
        <s v="Curtis, Jasmine"/>
        <s v="DeWitt, Abraham"/>
        <s v="Fleming, Marlon"/>
        <s v="Herrera, Sheryl"/>
        <s v="Thornton, Sam"/>
        <s v="Cunningham, Frank"/>
        <s v="Grant, Melissa"/>
        <s v="Hampton, Armando"/>
        <s v="Hansen, Cassandra"/>
        <s v="Henry, Judy"/>
        <s v="Lane, Marcella"/>
        <s v="Montgomery, Stacey"/>
        <s v="Munroe, Clarice"/>
        <s v="Swanson, Alexander"/>
        <s v="Welch, Shaun"/>
        <s v="Mckinney, Leona"/>
        <s v="Pearson, Jimmie"/>
        <s v="Hanson, Lorraine"/>
        <s v="Hodges, Shane"/>
        <s v="Jenkins, Ellis"/>
        <s v="Knight, Santiago"/>
        <s v="Miller, Agnes"/>
        <s v="Reed, Marion"/>
        <s v="Schmidt, Myrtle"/>
        <s v="Sólyom, Scotty"/>
        <s v="Stephens, Kelvin"/>
        <s v="Pratt, Patricia"/>
        <s v="Gardner, Casey"/>
        <s v="Keller, Thelma"/>
        <s v="Lawson, Ignacio"/>
        <s v="Longo, Leeann"/>
        <s v="Mack, Jeff"/>
        <s v="May, Harry"/>
        <s v="Owen, Jeannie"/>
        <s v="Sandoval, Terrence"/>
        <s v="Saunders, Robin"/>
        <s v="Underwood, Bert"/>
        <s v="Walton, Lloyd"/>
        <s v="Schultz, Abel"/>
        <s v="Rogers, Gwen"/>
        <s v="Carroll, Joshua"/>
        <s v="Floyd, Gertrude"/>
        <s v="George, Candice"/>
        <s v="Houston, Josephine"/>
        <s v="Howell, Anita"/>
        <s v="Jacobs, Joyce"/>
        <s v="Roberson, Taylor"/>
        <s v="Sinagra, Antonia"/>
        <s v="Benson, Kent"/>
        <s v="Gordon, Leslie"/>
        <s v="Dunn, Aubrey"/>
        <s v="Griffin, Patty"/>
        <s v="Hawkins, Wayne"/>
        <s v="Lamb, Angelica"/>
        <s v="Leonard, Mia"/>
        <s v="Marshall, Travis"/>
        <s v="Reyes, Antonio"/>
        <s v="Townsend, Phillip"/>
        <s v="West, Edna"/>
        <s v="Flores, Rodney"/>
        <s v="Davidson, Darrin"/>
        <s v="Douglas, Kelly"/>
        <s v="Freeman, Gina"/>
        <s v="Hamilton, Randolph"/>
        <s v="Mcgee, Donnie"/>
        <s v="Walters, Jan"/>
        <s v="Willis, Delores"/>
        <s v="Wolfe, Scott"/>
        <s v="Haynes, Ora"/>
        <s v="Cannon, Marshall"/>
        <s v="Alvarado, Robert"/>
        <s v="Ferguson, Brandi"/>
        <s v="Gonzales, Sheila"/>
        <s v="Harper, Josefina"/>
        <s v="Hayes, Molly"/>
        <s v="Leonard, Ron"/>
        <s v="Rose, Edmund"/>
        <s v="Stokes, Silvia"/>
        <s v="Stone, Terri"/>
      </sharedItems>
    </cacheField>
    <cacheField name="Customer" numFmtId="0">
      <sharedItems count="4066">
        <s v="Wilkins, Matt"/>
        <s v="Love, Amos"/>
        <s v="Garrett, Sonya"/>
        <s v="Clarke, Tami"/>
        <s v="Griffin, Angel"/>
        <s v="Flores, Melody"/>
        <s v="Stokes, Dallas"/>
        <s v="Barker, Naomi"/>
        <s v="Murphy, Otis"/>
        <s v="Spencer, Jana"/>
        <s v="Morris, Terry"/>
        <s v="Schultz, Ebony"/>
        <s v="Jacobs, Cory"/>
        <s v="Mcdaniel, Tonya"/>
        <s v="Cook, Jared"/>
        <s v="Christensen, Jo"/>
        <s v="Terry, Hilda"/>
        <s v="Shelton, Ramiro"/>
        <s v="Mann, Dominic"/>
        <s v="Love, Jesus"/>
        <s v="Hicks, Mae"/>
        <s v="Myers, Mamie"/>
        <s v="Washington, Lynda"/>
        <s v="Reeves, Shannon"/>
        <s v="Schultz, Billie"/>
        <s v="Mccormick, Bradley"/>
        <s v="Stevenson, Jane"/>
        <s v="Adams, Jonathan"/>
        <s v="Erickson, Gerardo"/>
        <s v="Sharp, Wilson"/>
        <s v="Boyd, Cameron"/>
        <s v="Lucas, Rose"/>
        <s v="Joseph, Frederick"/>
        <s v="Davis, Lawrence"/>
        <s v="Bishop, Ernest"/>
        <s v="Poole, Elsa"/>
        <s v="Holland, Elisa"/>
        <s v="Price, Jody"/>
        <s v="Bowers, Dora"/>
        <s v="Owen, Homer"/>
        <s v="Barber, Ira"/>
        <s v="Cooper, Francisco"/>
        <s v="Vargas, Lauren"/>
        <s v="Henry, Elvira"/>
        <s v="Estrada, Micheal"/>
        <s v="Osborne, Lora"/>
        <s v="Matthews, Martha"/>
        <s v="Garza, Audrey"/>
        <s v="Harper, Lawrence"/>
        <s v="Osborne, Krista"/>
        <s v="Mullins, Trevor"/>
        <s v="Manning, Hector"/>
        <s v="Castro, Dora"/>
        <s v="Bradley, Dana"/>
        <s v="Ryan, Theresa"/>
        <s v="Carlson, Maureen"/>
        <s v="Osborne, Tonya"/>
        <s v="Marshall, Tonya"/>
        <s v="Schwartz, Ian"/>
        <s v="Carr, May"/>
        <s v="Hall, Jerry"/>
        <s v="Patrick, Juan"/>
        <s v="Dean, Lana"/>
        <s v="Valdez, Tami"/>
        <s v="Nguyen, Boyd"/>
        <s v="Hansen, Frederick"/>
        <s v="Larson, Marjorie"/>
        <s v="Vasquez, Nathan"/>
        <s v="Brock, Hilda"/>
        <s v="Castro, Caleb"/>
        <s v="Rivera, Jerald"/>
        <s v="Hudson, Wallace"/>
        <s v="Sanders, Jody"/>
        <s v="Chapman, Margarita"/>
        <s v="Ramirez, Marilyn"/>
        <s v="Sharp, Yvette"/>
        <s v="Griffin, Rosie"/>
        <s v="Cain, Ernest"/>
        <s v="Greene, Sandy"/>
        <s v="Boyd, Lucia"/>
        <s v="Baldwin, Clifton"/>
        <s v="Lowe, Darrin"/>
        <s v="Graham, Tonya"/>
        <s v="Murphy, Kelly"/>
        <s v="Wells, Brandy"/>
        <s v="Matthews, Jacquelyn"/>
        <s v="Kelly, Jared"/>
        <s v="Thomas, Hazel"/>
        <s v="Weaver, Anna"/>
        <s v="Mcdaniel, Peter"/>
        <s v="Gardner, Raymond"/>
        <s v="Obrien, Miriam"/>
        <s v="Higgins, Carla"/>
        <s v="Copeland, Micheal"/>
        <s v="Murphy, Mario"/>
        <s v="Pearson, Jackie"/>
        <s v="Zimmerman, Ernestine"/>
        <s v="Nunez, Bertha"/>
        <s v="Brewer, Kristy"/>
        <s v="Matthews, Adam"/>
        <s v="Garrett, Cesar"/>
        <s v="Boone, Heather"/>
        <s v="Ortiz, Sherri"/>
        <s v="Griffin, Lisa"/>
        <s v="Ferguson, Preston"/>
        <s v="Brewer, Willard"/>
        <s v="Strickland, Roland"/>
        <s v="Mills, Allen"/>
        <s v="Lambert, Grady"/>
        <s v="Sandoval, Catherine"/>
        <s v="Morrison, Gina"/>
        <s v="Howell, Patti"/>
        <s v="Hunt, Leon"/>
        <s v="Stanley, Erica"/>
        <s v="Gilbert, Clayton"/>
        <s v="Baldwin, Gertrude"/>
        <s v="Perry, Tina"/>
        <s v="Poole, Antonia"/>
        <s v="Clayton, Kristi"/>
        <s v="Aguilar, Nick"/>
        <s v="Simon, Charlotte"/>
        <s v="Patton, Toni"/>
        <s v="Myers, Dean"/>
        <s v="Aguilar, Robin"/>
        <s v="Craig, Ray"/>
        <s v="Goodman, Darlene"/>
        <s v="Williams, Cory"/>
        <s v="Davidson, Clifton"/>
        <s v="Fisher, Rick"/>
        <s v="Pearson, Owen"/>
        <s v="Rogers, Lori"/>
        <s v="Mathis, Don"/>
        <s v="Gordon, Esther"/>
        <s v="Erickson, Amber"/>
        <s v="Harris, Joanne"/>
        <s v="Carpenter, Alton"/>
        <s v="Gardner, Cornelius"/>
        <s v="Harvey, Francis"/>
        <s v="White, Erin"/>
        <s v="Larson, Lorena"/>
        <s v="Watts, Colin"/>
        <s v="Benson, James"/>
        <s v="Gonzales, Anthony"/>
        <s v="Casey, Laverne"/>
        <s v="Hall, Kellie"/>
        <s v="Glover, Jerald"/>
        <s v="Gardner, Dianna"/>
        <s v="Freeman, Jay"/>
        <s v="Chandler, Laverne"/>
        <s v="Ross, Mildred"/>
        <s v="Sullivan, Sherry"/>
        <s v="Bowman, Melvin"/>
        <s v="Sharp, Louise"/>
        <s v="Gomez, Myra"/>
        <s v="Rowe, Levi"/>
        <s v="Johnston, Jessie"/>
        <s v="Walker, Margaret"/>
        <s v="Rodriguez, Marlon"/>
        <s v="Ball, Elsie"/>
        <s v="Perkins, Johnnie"/>
        <s v="Davis, Mindy"/>
        <s v="Ferguson, Mercedes"/>
        <s v="Lopez, Alfredo"/>
        <s v="Harris, Lorena"/>
        <s v="Harvey, Delia"/>
        <s v="Goodwin, Inez"/>
        <s v="Rose, Patty"/>
        <s v="Johnston, Ricardo"/>
        <s v="Wolfe, Mandy"/>
        <s v="Mccoy, Leslie"/>
        <s v="Welch, Bethany"/>
        <s v="Robertson, Todd"/>
        <s v="Harvey, Caleb"/>
        <s v="Hawkins, Natalie"/>
        <s v="Willis, Lucy"/>
        <s v="Robbins, Delbert"/>
        <s v="Lamb, Wayne"/>
        <s v="Franklin, Maggie"/>
        <s v="Lane, Jacob"/>
        <s v="West, Robyn"/>
        <s v="Cain, May"/>
        <s v="Jimenez, Forrest"/>
        <s v="Clark, Alvin"/>
        <s v="Hernandez, Virgil"/>
        <s v="Arnold, Spencer"/>
        <s v="Pena, Curtis"/>
        <s v="Mendoza, Kevin"/>
        <s v="Hudson, Jody"/>
        <s v="Page, Preston"/>
        <s v="Fernandez, Lynne"/>
        <s v="Peterson, Gustavo"/>
        <s v="Phillips, Dave"/>
        <s v="Boyd, Johnny"/>
        <s v="Cruz, Ronnie"/>
        <s v="Page, Norma"/>
        <s v="Morrison, Dorothy"/>
        <s v="Mitchell, Dana"/>
        <s v="Stevens, Sarah"/>
        <s v="Drake, Henry"/>
        <s v="Reese, Rochelle"/>
        <s v="Ingram, Jill"/>
        <s v="Morton, Gwendolyn"/>
        <s v="Boyd, Janie"/>
        <s v="Brady, Lila"/>
        <s v="Caldwell, Elvira"/>
        <s v="Webster, Grace"/>
        <s v="Pittman, Hattie"/>
        <s v="Sharp, Flora"/>
        <s v="Hicks, Cindy"/>
        <s v="Blair, Perry"/>
        <s v="Dixon, Monica"/>
        <s v="Crawford, Henrietta"/>
        <s v="Clayton, Ismael"/>
        <s v="Hart, Gina"/>
        <s v="Page, Terry"/>
        <s v="Richards, Enrique"/>
        <s v="Lambert, Francisco"/>
        <s v="Hopkins, Essie"/>
        <s v="Myers, Monica"/>
        <s v="Parker, Eloise"/>
        <s v="Bell, Domingo"/>
        <s v="Morrison, Louise"/>
        <s v="Duncan, Sonya"/>
        <s v="Mcdaniel, Kellie"/>
        <s v="Mclaughlin, June"/>
        <s v="Wells, Sandy"/>
        <s v="Hunt, Verna"/>
        <s v="Simmons, Alma"/>
        <s v="Larson, Raul"/>
        <s v="Silva, Carrie"/>
        <s v="Pearson, Cheryl"/>
        <s v="West, Shelley"/>
        <s v="Glover, Matthew"/>
        <s v="Garrett, Taylor"/>
        <s v="Hopkins, Maggie"/>
        <s v="Young, Noel"/>
        <s v="Gregory, Ray"/>
        <s v="Perkins, Roman"/>
        <s v="Phillips, Rudolph"/>
        <s v="Hopkins, Herman"/>
        <s v="Cortez, Dolores"/>
        <s v="Fields, Chelsea"/>
        <s v="Kelly, Leon"/>
        <s v="Lane, Melba"/>
        <s v="Reeves, Naomi"/>
        <s v="Ferguson, Angel"/>
        <s v="Meyer, Casey"/>
        <s v="Hart, Pete"/>
        <s v="Rogers, Kate"/>
        <s v="Blake, Rita"/>
        <s v="Evans, Sonya"/>
        <s v="Kelley, Geoffrey"/>
        <s v="Ortega, Emilio"/>
        <s v="Reese, Adrian"/>
        <s v="Hogan, Marcella"/>
        <s v="Hudson, Frances"/>
        <s v="Schneider, Jessie"/>
        <s v="Norris, Gustavo"/>
        <s v="Herrera, Megan"/>
        <s v="Park, Hope"/>
        <s v="Goodwin, Jimmy"/>
        <s v="Cannon, Floyd"/>
        <s v="Howard, Terrell"/>
        <s v="Holt, Marjorie"/>
        <s v="Barrett, Lamar"/>
        <s v="Weber, Leslie"/>
        <s v="Ballard, Jimmy"/>
        <s v="Wilson, Wade"/>
        <s v="Newman, Dean"/>
        <s v="Abbott, Frankie"/>
        <s v="Mccoy, Lillian"/>
        <s v="Norton, Jesse"/>
        <s v="Newton, Bert"/>
        <s v="Hampton, Della"/>
        <s v="Massey, Lois"/>
        <s v="Rhodes, Lloyd"/>
        <s v="Robertson, Melissa"/>
        <s v="Mills, Tami"/>
        <s v="Abbott, Colin"/>
        <s v="Cannon, Kara"/>
        <s v="Ballard, Shirley"/>
        <s v="Simon, Lola"/>
        <s v="Moore, Glen"/>
        <s v="Schneider, Raquel"/>
        <s v="Mclaughlin, Perry"/>
        <s v="Bradley, Nicholas"/>
        <s v="Ellis, Noah"/>
        <s v="Weber, Brandi"/>
        <s v="Santiago, Mable"/>
        <s v="Hansen, Pat"/>
        <s v="Luna, Jared"/>
        <s v="Cunningham, Benny"/>
        <s v="Nichols, Dorothy"/>
        <s v="Murphy, Merle"/>
        <s v="Anderson, John"/>
        <s v="Collier, Jorge"/>
        <s v="Miller, Gloria"/>
        <s v="King, Constance"/>
        <s v="Obrien, Benjamin"/>
        <s v="Schultz, Sean"/>
        <s v="Garza, Amy"/>
        <s v="Olson, Clarence"/>
        <s v="Newman, Gustavo"/>
        <s v="Potter, Anne"/>
        <s v="Richards, Joyce"/>
        <s v="Gibson, Bradford"/>
        <s v="Mccoy, Dustin"/>
        <s v="Aguilar, Al"/>
        <s v="Vargas, Lillie"/>
        <s v="Kim, Josh"/>
        <s v="Schwartz, Shannon"/>
        <s v="Wade, Woodrow"/>
        <s v="Bush, Herman"/>
        <s v="Vega, Molly"/>
        <s v="James, Monique"/>
        <s v="Rios, Marcos"/>
        <s v="Hunt, Ted"/>
        <s v="Wheeler, Jeremiah"/>
        <s v="Moody, Wade"/>
        <s v="Chapman, Megan"/>
        <s v="Holland, Rhonda"/>
        <s v="Phelps, Elizabeth"/>
        <s v="Perez, Lauren"/>
        <s v="Lindsey, Cecil"/>
        <s v="Sutton, Geraldine"/>
        <s v="Flores, Kristina"/>
        <s v="May, Judy"/>
        <s v="Snyder, Jennie"/>
        <s v="Osborne, Leslie"/>
        <s v="Ramirez, Tomas"/>
        <s v="Wilkerson, Jaime"/>
        <s v="Little, Thomas"/>
        <s v="Hunter, Nadine"/>
        <s v="Dawson, Tyler"/>
        <s v="Harris, Jackie"/>
        <s v="Mitchell, Felicia"/>
        <s v="Jenkins, Misty"/>
        <s v="Fisher, Katherine"/>
        <s v="Watson, Vicky"/>
        <s v="King, Alberta"/>
        <s v="Marsh, Diana"/>
        <s v="Daniel, Kelli"/>
        <s v="Robinson, Marsha"/>
        <s v="Poole, Evan"/>
        <s v="Bowen, Robin"/>
        <s v="George, Austin"/>
        <s v="Lawson, Kelly"/>
        <s v="Tyler, Israel"/>
        <s v="Potter, Calvin"/>
        <s v="Houston, Emilio"/>
        <s v="Ward, Van"/>
        <s v="Boone, Minnie"/>
        <s v="Freeman, Krystal"/>
        <s v="Moss, Jeanette"/>
        <s v="Baldwin, Doris"/>
        <s v="Bryant, Vera"/>
        <s v="Stone, Kirk"/>
        <s v="Dunn, Jenna"/>
        <s v="Mcbride, Alfonso"/>
        <s v="Tran, Grady"/>
        <s v="Jensen, Jorge"/>
        <s v="Kennedy, Merle"/>
        <s v="Jimenez, Freda"/>
        <s v="Mckinney, Edward"/>
        <s v="Matthews, Ruth"/>
        <s v="Wong, Angelina"/>
        <s v="Nunez, Lindsay"/>
        <s v="Stevens, Kyle"/>
        <s v="Hill, Melinda"/>
        <s v="Parks, Lorena"/>
        <s v="Graves, Lee"/>
        <s v="Garner, Joann"/>
        <s v="Robertson, Lynne"/>
        <s v="Fowler, Elvira"/>
        <s v="Hall, Lillie"/>
        <s v="Sullivan, Daryl"/>
        <s v="Payne, Elaine"/>
        <s v="Nichols, Bridget"/>
        <s v="Howard, Carolyn"/>
        <s v="Silva, Teri"/>
        <s v="Dennis, Kenneth"/>
        <s v="Hudson, Velma"/>
        <s v="Stanley, Constance"/>
        <s v="Armstrong, Marian"/>
        <s v="Powers, June"/>
        <s v="Delgado, Eula"/>
        <s v="Butler, Kristen"/>
        <s v="Thompson, Bradford"/>
        <s v="Logan, Julio"/>
        <s v="Ingram, Julie"/>
        <s v="Baldwin, Dallas"/>
        <s v="Wolfe, Gertrude"/>
        <s v="Andrews, Trevor"/>
        <s v="Nash, Ollie"/>
        <s v="Hardy, Tamara"/>
        <s v="Adams, Clyde"/>
        <s v="Garner, Meredith"/>
        <s v="Jimenez, Vanessa"/>
        <s v="Brooks, Geneva"/>
        <s v="Simon, Warren"/>
        <s v="Barker, Jorge"/>
        <s v="Delgado, Meghan"/>
        <s v="Alvarez, Donnie"/>
        <s v="Bowers, Tricia"/>
        <s v="Chambers, Stewart"/>
        <s v="Griffin, Diana"/>
        <s v="Hunter, Diane"/>
        <s v="Figueroa, Rodney"/>
        <s v="Keller, Jerome"/>
        <s v="Richardson, Norma"/>
        <s v="Barker, Lena"/>
        <s v="Bishop, Casey"/>
        <s v="Gilbert, Della"/>
        <s v="Johnson, Ron"/>
        <s v="Sanders, Yvonne"/>
        <s v="Graves, Lester"/>
        <s v="Robbins, Doreen"/>
        <s v="Bishop, Kurt"/>
        <s v="Wells, Jessica"/>
        <s v="Carter, Pete"/>
        <s v="Hines, Cecilia"/>
        <s v="Moreno, Teresa"/>
        <s v="Anderson, Priscilla"/>
        <s v="Bates, Essie"/>
        <s v="Romero, Tracey"/>
        <s v="Swanson, Karla"/>
        <s v="Cummings, Guadalupe"/>
        <s v="Holloway, Angie"/>
        <s v="Barton, Henrietta"/>
        <s v="Delgado, Raymond"/>
        <s v="Ball, Colin"/>
        <s v="Collins, Mercedes"/>
        <s v="Hardy, Jenny"/>
        <s v="Grant, Marian"/>
        <s v="Lane, Salvador"/>
        <s v="Mccoy, Johnnie"/>
        <s v="Mckinney, Carolyn"/>
        <s v="Medina, Emilio"/>
        <s v="Porter, Nancy"/>
        <s v="Crawford, Vernon"/>
        <s v="Pena, Sadie"/>
        <s v="Fletcher, Diane"/>
        <s v="Olson, Teri"/>
        <s v="Moran, Misty"/>
        <s v="Lowe, Nelson"/>
        <s v="Duncan, Carole"/>
        <s v="Gross, Monica"/>
        <s v="Beck, Angie"/>
        <s v="Mills, Diana"/>
        <s v="Waters, Bradley"/>
        <s v="Estrada, Susan"/>
        <s v="Wise, April"/>
        <s v="Norris, Rickey"/>
        <s v="Evans, Winifred"/>
        <s v="Armstrong, Muriel"/>
        <s v="Clarke, Neil"/>
        <s v="Hoffman, Hope"/>
        <s v="Wells, Jeff"/>
        <s v="Adams, Alison"/>
        <s v="Hansen, Phillip"/>
        <s v="Clayton, Orville"/>
        <s v="Bridges, Naomi"/>
        <s v="Baker, Ramona"/>
        <s v="Carpenter, Antoinette"/>
        <s v="Mills, Tony"/>
        <s v="Manning, Calvin"/>
        <s v="Thompson, Paul"/>
        <s v="Hawkins, Rufus"/>
        <s v="Chavez, Devin"/>
        <s v="Griffith, Tara"/>
        <s v="Kim, Dan"/>
        <s v="Roberson, Renee"/>
        <s v="Carlson, April"/>
        <s v="Norton, Casey"/>
        <s v="Sims, Ruby"/>
        <s v="Cohen, Dewey"/>
        <s v="Phelps, Ismael"/>
        <s v="Mccoy, Jane"/>
        <s v="Armstrong, Raymond"/>
        <s v="Grant, Jan"/>
        <s v="Mckinney, Florence"/>
        <s v="Cobb, Irma"/>
        <s v="West, Alejandro"/>
        <s v="Waters, Chelsea"/>
        <s v="Lowe, Ethel"/>
        <s v="Watson, April"/>
        <s v="Duncan, Randall"/>
        <s v="Vargas, Vivian"/>
        <s v="Andrews, Robin"/>
        <s v="Aguilar, Flora"/>
        <s v="Maldonado, Ida"/>
        <s v="May, Stanley"/>
        <s v="Bowen, Eula"/>
        <s v="Cohen, Antonia"/>
        <s v="Herrera, Helen"/>
        <s v="Marshall, Olivia"/>
        <s v="Bryant, Mattie"/>
        <s v="Robertson, Vivian"/>
        <s v="Mathis, Garrett"/>
        <s v="Barker, Betty"/>
        <s v="Boyd, Wilfred"/>
        <s v="Lowe, Theresa"/>
        <s v="Vaughn, Beverly"/>
        <s v="Mckinney, Violet"/>
        <s v="Rose, Lillian"/>
        <s v="Park, Thomas"/>
        <s v="Malone, Van"/>
        <s v="Stokes, Jana"/>
        <s v="Thompson, Velma"/>
        <s v="Hampton, Deborah"/>
        <s v="Thompson, Betsy"/>
        <s v="Rice, Kristina"/>
        <s v="Brown, Joyce"/>
        <s v="Nash, Valerie"/>
        <s v="Crawford, Kurt"/>
        <s v="Gonzales, Tami"/>
        <s v="Medina, Cameron"/>
        <s v="Cortez, Tommie"/>
        <s v="Nunez, Ralph"/>
        <s v="Robbins, Ernestine"/>
        <s v="Todd, Vicki"/>
        <s v="Smith, Conrad"/>
        <s v="Henry, Georgia"/>
        <s v="Clark, Claude"/>
        <s v="Gonzales, Helen"/>
        <s v="Christensen, Hubert"/>
        <s v="Richardson, Archie"/>
        <s v="Brewer, Andrew"/>
        <s v="Townsend, Ron"/>
        <s v="Burke, Lee"/>
        <s v="Ellis, Lena"/>
        <s v="Lawrence, Cristina"/>
        <s v="Ray, Kelli"/>
        <s v="Graves, Ramona"/>
        <s v="Nelson, Tim"/>
        <s v="Cole, Ella"/>
        <s v="Erickson, Virgil"/>
        <s v="Park, Tomas"/>
        <s v="Weaver, Lena"/>
        <s v="Fleming, Joanne"/>
        <s v="Ramos, Joan"/>
        <s v="Harrison, Cathy"/>
        <s v="Joseph, Leah"/>
        <s v="Hill, Alejandro"/>
        <s v="Flowers, Elizabeth"/>
        <s v="Fuller, Tyrone"/>
        <s v="Stokes, Bryan"/>
        <s v="Greer, Nettie"/>
        <s v="Reeves, Lillian"/>
        <s v="Webster, Raymond"/>
        <s v="Phillips, Lynda"/>
        <s v="Norton, Ada"/>
        <s v="Robertson, Francis"/>
        <s v="Hines, Ivan"/>
        <s v="Curry, Maryann"/>
        <s v="Murphy, Emanuel"/>
        <s v="French, Josh"/>
        <s v="Hernandez, Chris"/>
        <s v="Ross, Denise"/>
        <s v="Moreno, Shane"/>
        <s v="Yates, Terry"/>
        <s v="Lane, Randy"/>
        <s v="Massey, Nicholas"/>
        <s v="Little, Janis"/>
        <s v="Allison, Flora"/>
        <s v="Washington, Kristine"/>
        <s v="Wilson, Norma"/>
        <s v="Townsend, Marshall"/>
        <s v="Bishop, Vanessa"/>
        <s v="Gill, May"/>
        <s v="Webster, Teresa"/>
        <s v="Green, Pat"/>
        <s v="Dennis, Winifred"/>
        <s v="Pierce, Sally"/>
        <s v="Collier, Melvin"/>
        <s v="Chapman, Marcos"/>
        <s v="Boone, Charlene"/>
        <s v="Robinson, Pablo"/>
        <s v="Neal, Alvin"/>
        <s v="Lawson, Helen"/>
        <s v="Freeman, Christine"/>
        <s v="Wilson, Dallas"/>
        <s v="Mclaughlin, Gilberto"/>
        <s v="Torres, Trevor"/>
        <s v="Gonzalez, Dianna"/>
        <s v="Murray, Kimberly"/>
        <s v="Ortega, Miranda"/>
        <s v="Hill, John"/>
        <s v="Dixon, Krista"/>
        <s v="Pierce, Wade"/>
        <s v="King, Jean"/>
        <s v="Mack, Willie"/>
        <s v="Brewer, Hattie"/>
        <s v="Walters, Travis"/>
        <s v="Riley, Frank"/>
        <s v="Banks, Santiago"/>
        <s v="Parsons, Kara"/>
        <s v="Newman, Leona"/>
        <s v="Hudson, Hugh"/>
        <s v="Salazar, Harold"/>
        <s v="Bush, Theresa"/>
        <s v="Bradley, Ian"/>
        <s v="Brock, Jenny"/>
        <s v="Guerrero, Allan"/>
        <s v="Ford, Lionel"/>
        <s v="Copeland, Veronica"/>
        <s v="Chapman, Elsie"/>
        <s v="Smith, Kayla"/>
        <s v="Carroll, Alfred"/>
        <s v="Hudson, Damon"/>
        <s v="Clark, Karen"/>
        <s v="Stephens, Ira"/>
        <s v="Parks, Lena"/>
        <s v="Waters, Donald"/>
        <s v="Bennett, Wanda"/>
        <s v="Powers, Rolando"/>
        <s v="Shaw, Blanca"/>
        <s v="Young, Sylvia"/>
        <s v="Garza, Miranda"/>
        <s v="Cook, Esther"/>
        <s v="Anderson, Leah"/>
        <s v="Miller, Eduardo"/>
        <s v="Mcgee, Adrienne"/>
        <s v="Cole, Fannie"/>
        <s v="Gutierrez, Charlotte"/>
        <s v="Townsend, Emilio"/>
        <s v="Harrison, Peggy"/>
        <s v="Powell, Kurt"/>
        <s v="Jensen, Bertha"/>
        <s v="Sanders, Grady"/>
        <s v="Sanders, Dianne"/>
        <s v="Yates, Abraham"/>
        <s v="Mcbride, Lillian"/>
        <s v="Hall, Cedric"/>
        <s v="Craig, Ken"/>
        <s v="Young, Flora"/>
        <s v="Tyler, Hannah"/>
        <s v="Powell, Lynn"/>
        <s v="Crawford, Ryan"/>
        <s v="Reynolds, Elsa"/>
        <s v="Larson, Christie"/>
        <s v="Simon, Horace"/>
        <s v="Grant, Lynn"/>
        <s v="Garner, Kay"/>
        <s v="Lamb, Kerry"/>
        <s v="Caldwell, Paul"/>
        <s v="Williamson, Patrick"/>
        <s v="Silva, Karen"/>
        <s v="Figueroa, Judy"/>
        <s v="Gordon, Pamela"/>
        <s v="Green, Fredrick"/>
        <s v="Mills, Gregg"/>
        <s v="Carter, Alexis"/>
        <s v="Hubbard, Sadie"/>
        <s v="Keller, Tammy"/>
        <s v="Abbott, Garry"/>
        <s v="Ramsey, Earl"/>
        <s v="Shelton, Tommy"/>
        <s v="Porter, Margarita"/>
        <s v="Flowers, Marcella"/>
        <s v="Gardner, Noel"/>
        <s v="Wallace, Ricky"/>
        <s v="Franklin, Larry"/>
        <s v="Shaw, Ross"/>
        <s v="Edwards, Israel"/>
        <s v="Santiago, Shawna"/>
        <s v="Mendez, Ethel"/>
        <s v="Vargas, Alexandra"/>
        <s v="Snyder, Orville"/>
        <s v="Harrison, Shirley"/>
        <s v="Howard, Jo"/>
        <s v="Mccormick, Carmen"/>
        <s v="Newton, Tami"/>
        <s v="Wright, Nora"/>
        <s v="Daniel, Shannon"/>
        <s v="Blake, Perry"/>
        <s v="Morton, Randal"/>
        <s v="Payne, Dan"/>
        <s v="Caldwell, Alice"/>
        <s v="Young, Marian"/>
        <s v="Ortiz, Leland"/>
        <s v="Mendoza, Drew"/>
        <s v="Scott, Debra"/>
        <s v="Bowman, Suzanne"/>
        <s v="Fletcher, Charles"/>
        <s v="Higgins, Howard"/>
        <s v="Evans, Michael"/>
        <s v="Green, Gene"/>
        <s v="Mcdaniel, Theodore"/>
        <s v="Snyder, Ben"/>
        <s v="Perkins, Hector"/>
        <s v="Pena, Olive"/>
        <s v="Walker, Jody"/>
        <s v="Klein, Terry"/>
        <s v="Greene, Elena"/>
        <s v="Buchanan, Christy"/>
        <s v="Mcdaniel, Louis"/>
        <s v="Yates, Billie"/>
        <s v="Nunez, Julie"/>
        <s v="Burns, Donnie"/>
        <s v="Willis, Marshall"/>
        <s v="Williamson, Jeffrey"/>
        <s v="Higgins, Russell"/>
        <s v="Bowers, Jimmy"/>
        <s v="Moran, Hector"/>
        <s v="Montgomery, Jamie"/>
        <s v="Santos, Janie"/>
        <s v="Obrien, Tyler"/>
        <s v="Fitzgerald, Lynn"/>
        <s v="Watson, Eleanor"/>
        <s v="Todd, Ricardo"/>
        <s v="Boyd, Gary"/>
        <s v="Cooper, Cathy"/>
        <s v="Chapman, Dean"/>
        <s v="Price, Antoinette"/>
        <s v="Higgins, Desiree"/>
        <s v="Burns, Patrick"/>
        <s v="Robertson, Rafael"/>
        <s v="Paul, Archie"/>
        <s v="Tate, Stuart"/>
        <s v="Sparks, Herbert"/>
        <s v="Wells, Cindy"/>
        <s v="Collins, Paul"/>
        <s v="Abbott, Kari"/>
        <s v="Alvarado, Lester"/>
        <s v="Hanson, Lorraine"/>
        <s v="Park, Sergio"/>
        <s v="Steele, Ramona"/>
        <s v="Fowler, Guillermo"/>
        <s v="Washington, Sadie"/>
        <s v="Bryan, Carrie"/>
        <s v="Gibbs, Corey"/>
        <s v="Barber, Noah"/>
        <s v="Moran, Candace"/>
        <s v="Hernandez, Cindy"/>
        <s v="Graves, Tammy"/>
        <s v="Stone, Gayle"/>
        <s v="Valdez, Vernon"/>
        <s v="Tucker, Yolanda"/>
        <s v="Barton, Benny"/>
        <s v="Nunez, Drew"/>
        <s v="Hampton, Shelia"/>
        <s v="Mccormick, Della"/>
        <s v="Brock, Philip"/>
        <s v="Dawson, Irving"/>
        <s v="Hayes, Valerie"/>
        <s v="Gonzalez, Miriam"/>
        <s v="Maldonado, Raquel"/>
        <s v="Rogers, Deanna"/>
        <s v="Carroll, Caroline"/>
        <s v="Logan, Kayla"/>
        <s v="Malone, Alonzo"/>
        <s v="Long, Jamie"/>
        <s v="Gregory, Ian"/>
        <s v="Day, Ramon"/>
        <s v="Edwards, Jill"/>
        <s v="Holland, Madeline"/>
        <s v="Fleming, Pablo"/>
        <s v="Tate, Kay"/>
        <s v="Bowman, Pat"/>
        <s v="Saunders, Everett"/>
        <s v="Nguyen, Charles"/>
        <s v="Roy, Desiree"/>
        <s v="Keller, Rochelle"/>
        <s v="Carroll, Lynette"/>
        <s v="Kennedy, Debbie"/>
        <s v="Mason, Jan"/>
        <s v="Hamilton, Hubert"/>
        <s v="Willis, Bonnie"/>
        <s v="Hart, Candice"/>
        <s v="Sullivan, Cedric"/>
        <s v="Salazar, Rhonda"/>
        <s v="Grant, Olivia"/>
        <s v="Cook, Shane"/>
        <s v="Tyler, Lynn"/>
        <s v="Wagner, Doyle"/>
        <s v="James, Genevieve"/>
        <s v="Hill, Nathaniel"/>
        <s v="Gonzales, Adrienne"/>
        <s v="Andrews, Bernadette"/>
        <s v="Briggs, Joan"/>
        <s v="Armstrong, Diana"/>
        <s v="Harrington, Irene"/>
        <s v="Reeves, Dexter"/>
        <s v="Gray, Essie"/>
        <s v="Carson, Ernesto"/>
        <s v="Ward, Bert"/>
        <s v="Lyons, Cathy"/>
        <s v="Summers, Wanda"/>
        <s v="Chandler, Felicia"/>
        <s v="Roberts, Edmund"/>
        <s v="Elliott, Caleb"/>
        <s v="Moreno, Dwayne"/>
        <s v="Torres, Jeannie"/>
        <s v="Austin, Johnny"/>
        <s v="Strickland, Angela"/>
        <s v="Fitzgerald, Andres"/>
        <s v="Harper, Frankie"/>
        <s v="Woods, Harold"/>
        <s v="Bryan, Lee"/>
        <s v="Brady, Irma"/>
        <s v="Welch, Loretta"/>
        <s v="Marshall, Lindsey"/>
        <s v="Munoz, Candace"/>
        <s v="Watson, Robert"/>
        <s v="Wong, Cory"/>
        <s v="Estrada, Betsy"/>
        <s v="Carson, Marie"/>
        <s v="Lambert, Gloria"/>
        <s v="Sanders, Brandy"/>
        <s v="Ford, Claude"/>
        <s v="Butler, Leroy"/>
        <s v="Rodgers, Brandi"/>
        <s v="Beck, Emanuel"/>
        <s v="Ellis, Gerardo"/>
        <s v="Mcdonald, Claudia"/>
        <s v="Obrien, Domingo"/>
        <s v="Larson, Eddie"/>
        <s v="Hill, Willis"/>
        <s v="Vasquez, Jermaine"/>
        <s v="Bowman, Madeline"/>
        <s v="Pearson, Jorge"/>
        <s v="Myers, Ella"/>
        <s v="Boone, Sherri"/>
        <s v="Adkins, Jonathan"/>
        <s v="Rivera, Nettie"/>
        <s v="Wilkins, Wallace"/>
        <s v="Glover, Gerardo"/>
        <s v="Adkins, Geraldine"/>
        <s v="Adkins, Melinda"/>
        <s v="Lee, Bernadette"/>
        <s v="Barnett, Mae"/>
        <s v="Peterson, Emanuel"/>
        <s v="Colon, Sean"/>
        <s v="Henderson, Gina"/>
        <s v="Carr, Elias"/>
        <s v="Pittman, Lana"/>
        <s v="Lyons, Gayle"/>
        <s v="Richardson, Christopher"/>
        <s v="Schultz, Kent"/>
        <s v="Meyer, Heidi"/>
        <s v="Black, Carole"/>
        <s v="Jacobs, Keith"/>
        <s v="Nelson, Kevin"/>
        <s v="Saunders, Lynn"/>
        <s v="Ingram, Alejandro"/>
        <s v="Allen, Gilberto"/>
        <s v="Zimmerman, Kimberly"/>
        <s v="Neal, Laurie"/>
        <s v="Rios, Daniel"/>
        <s v="Richards, Pauline"/>
        <s v="Osborne, Jesse"/>
        <s v="Cobb, Tracy"/>
        <s v="Edwards, Edith"/>
        <s v="Lyons, Ira"/>
        <s v="Collins, Leon"/>
        <s v="Tyler, Mack"/>
        <s v="Morrison, Maureen"/>
        <s v="Richardson, Krista"/>
        <s v="Buchanan, Randy"/>
        <s v="Estrada, Louise"/>
        <s v="Nelson, Kristi"/>
        <s v="Lee, Roderick"/>
        <s v="Summers, Caroline"/>
        <s v="Roberts, Boyd"/>
        <s v="Wilkerson, Nathan"/>
        <s v="Washington, Nora"/>
        <s v="Hammond, Jennifer"/>
        <s v="Martinez, Terry"/>
        <s v="Cooper, Alyssa"/>
        <s v="Burton, Bethany"/>
        <s v="Holt, Christine"/>
        <s v="West, Omar"/>
        <s v="Rose, Faith"/>
        <s v="Richardson, Beatrice"/>
        <s v="Ballard, Marsha"/>
        <s v="Lynch, Jeffery"/>
        <s v="Medina, Fernando"/>
        <s v="Ball, Al"/>
        <s v="Smith, Jonathon"/>
        <s v="Adams, Kim"/>
        <s v="Lindsey, Ralph"/>
        <s v="Wheeler, Willie"/>
        <s v="Garner, Ora"/>
        <s v="Lewis, Gregory"/>
        <s v="Wilson, Lila"/>
        <s v="Fowler, Mona"/>
        <s v="Hughes, Curtis"/>
        <s v="Thompson, Dixie"/>
        <s v="Rodriquez, Roman"/>
        <s v="Ballard, Leo"/>
        <s v="Rose, Barry"/>
        <s v="Keller, Christopher"/>
        <s v="Morales, Toby"/>
        <s v="Gilbert, Dana"/>
        <s v="Clark, Brandon"/>
        <s v="Hughes, Denise"/>
        <s v="Mills, Nelson"/>
        <s v="Watson, Chad"/>
        <s v="Matthews, Molly"/>
        <s v="Massey, Megan"/>
        <s v="Garza, Jorge"/>
        <s v="Larson, Tabitha"/>
        <s v="Bennett, Randal"/>
        <s v="Chapman, Ellen"/>
        <s v="Blair, Greg"/>
        <s v="Long, Kristopher"/>
        <s v="Holmes, Tasha"/>
        <s v="Griffin, Marlene"/>
        <s v="Allen, Bertha"/>
        <s v="Gray, Pearl"/>
        <s v="Joseph, Lynette"/>
        <s v="Mckinney, Pauline"/>
        <s v="Gomez, Kent"/>
        <s v="Obrien, Gina"/>
        <s v="Robertson, Hugo"/>
        <s v="Fowler, Harriet"/>
        <s v="Jones, Clifton"/>
        <s v="Rodgers, Anne"/>
        <s v="Weber, Clint"/>
        <s v="Houston, Ellen"/>
        <s v="Lloyd, Terry"/>
        <s v="Hogan, Alberta"/>
        <s v="Hernandez, Anthony"/>
        <s v="Mcgee, Donna"/>
        <s v="Lynch, Jeffrey"/>
        <s v="Paul, Elijah"/>
        <s v="Fernandez, Darren"/>
        <s v="Chapman, Maria"/>
        <s v="Murphy, Lauren"/>
        <s v="Nelson, Gabriel"/>
        <s v="Fleming, Jeremy"/>
        <s v="Ferguson, Stephanie"/>
        <s v="Young, Jessie"/>
        <s v="Davis, Martha"/>
        <s v="Richardson, Rosie"/>
        <s v="Montgomery, Jeanette"/>
        <s v="Lee, Patty"/>
        <s v="Ellis, Marilyn"/>
        <s v="Schneider, Gilberto"/>
        <s v="Warner, Benjamin"/>
        <s v="Sparks, Joshua"/>
        <s v="Miller, Gina"/>
        <s v="Bowman, Clint"/>
        <s v="Allison, Minnie"/>
        <s v="Ramos, Nick"/>
        <s v="Wise, Pedro"/>
        <s v="Morton, Mable"/>
        <s v="Mccormick, Wanda"/>
        <s v="Wagner, Margarita"/>
        <s v="Lopez, Renee"/>
        <s v="Ford, Rufus"/>
        <s v="Collier, Meghan"/>
        <s v="Dawson, Lewis"/>
        <s v="Hubbard, Miguel"/>
        <s v="Richardson, Marshall"/>
        <s v="Brock, Jill"/>
        <s v="Singleton, Melba"/>
        <s v="Sparks, Juana"/>
        <s v="Reeves, Pauline"/>
        <s v="Palmer, Oscar"/>
        <s v="Schneider, Wesley"/>
        <s v="Parsons, Garry"/>
        <s v="Bradley, Wilbur"/>
        <s v="Johnson, Faye"/>
        <s v="Beck, Natalie"/>
        <s v="Griffith, Zachary"/>
        <s v="Perkins, Winston"/>
        <s v="Davidson, Toni"/>
        <s v="Gonzales, Camille"/>
        <s v="Adams, Daisy"/>
        <s v="Padilla, Kim"/>
        <s v="Owens, Stacey"/>
        <s v="Armstrong, Lauren"/>
        <s v="Hawkins, Spencer"/>
        <s v="Sanders, Wilma"/>
        <s v="Vasquez, Priscilla"/>
        <s v="Weaver, Aaron"/>
        <s v="Colon, Ray"/>
        <s v="Jefferson, Karen"/>
        <s v="Moran, Horace"/>
        <s v="Ortega, Elsa"/>
        <s v="Doyle, Kristin"/>
        <s v="Martin, Gwen"/>
        <s v="Richardson, Elisa"/>
        <s v="Bryan, Melanie"/>
        <s v="Mckenzie, Wilson"/>
        <s v="Mendoza, Cynthia"/>
        <s v="Morton, Anita"/>
        <s v="Diaz, Drew"/>
        <s v="Cain, Tracey"/>
        <s v="Cohen, Jimmy"/>
        <s v="Mckenzie, Diane"/>
        <s v="Watson, Delia"/>
        <s v="Collier, Kim"/>
        <s v="Rowe, Barbara"/>
        <s v="Washington, Marian"/>
        <s v="Miller, Jesse"/>
        <s v="Gomez, Mario"/>
        <s v="Riley, Fredrick"/>
        <s v="Howard, Juana"/>
        <s v="Greer, Whitney"/>
        <s v="Potter, Joey"/>
        <s v="Vega, Stuart"/>
        <s v="Cunningham, Leigh"/>
        <s v="Jenkins, Boyd"/>
        <s v="Vega, Abraham"/>
        <s v="Holt, Jane"/>
        <s v="Wagner, Lamar"/>
        <s v="Bates, Opal"/>
        <s v="Ballard, Willard"/>
        <s v="Walsh, Silvia"/>
        <s v="Jennings, Ginger"/>
        <s v="Simon, Olive"/>
        <s v="Wilkins, Melvin"/>
        <s v="Lynch, Kay"/>
        <s v="Stephens, Barbara"/>
        <s v="Nelson, Otis"/>
        <s v="Osborne, Elbert"/>
        <s v="Evans, Geraldine"/>
        <s v="Porter, Irving"/>
        <s v="Bates, Mandy"/>
        <s v="Haynes, Marion"/>
        <s v="Smith, Ashley"/>
        <s v="Tyler, Toby"/>
        <s v="Park, Kari"/>
        <s v="Daniels, Sammy"/>
        <s v="Gardner, Seth"/>
        <s v="Walters, Clay"/>
        <s v="Grant, Janice"/>
        <s v="Evans, Judy"/>
        <s v="Stephens, Mae"/>
        <s v="Casey, Kurt"/>
        <s v="Franklin, Olive"/>
        <s v="Ruiz, Kayla"/>
        <s v="Parsons, Troy"/>
        <s v="Potter, Kenny"/>
        <s v="Carson, Daryl"/>
        <s v="Houston, Zachary"/>
        <s v="Evans, Otis"/>
        <s v="Ward, Joanne"/>
        <s v="Ellis, Colin"/>
        <s v="Schwartz, Alison"/>
        <s v="Stokes, Ronnie"/>
        <s v="Peterson, Miguel"/>
        <s v="Padilla, Dale"/>
        <s v="Ruiz, Lorraine"/>
        <s v="Duncan, Theodore"/>
        <s v="Marshall, Sergio"/>
        <s v="Klein, Janie"/>
        <s v="Hawkins, Marsha"/>
        <s v="Riley, Paula"/>
        <s v="Hoffman, Erma"/>
        <s v="Fitzgerald, Stacey"/>
        <s v="Webb, Teri"/>
        <s v="Walsh, Jana"/>
        <s v="Owens, Violet"/>
        <s v="Morton, Genevieve"/>
        <s v="Austin, Miranda"/>
        <s v="Alvarez, Marcia"/>
        <s v="Burton, Jimmy"/>
        <s v="Simpson, Alberto"/>
        <s v="Campbell, Sidney"/>
        <s v="Townsend, Amos"/>
        <s v="Johnson, Janie"/>
        <s v="Hicks, Delores"/>
        <s v="Hayes, Tommy"/>
        <s v="Parker, Ernestine"/>
        <s v="Strickland, Chelsea"/>
        <s v="Ballard, Edwin"/>
        <s v="Mills, Edna"/>
        <s v="Barnes, Bonnie"/>
        <s v="Dixon, Frank"/>
        <s v="Bates, Olive"/>
        <s v="Gardner, Patty"/>
        <s v="Fitzgerald, Dennis"/>
        <s v="Vargas, Alfonso"/>
        <s v="Lane, April"/>
        <s v="Willis, Neal"/>
        <s v="Conner, Shannon"/>
        <s v="Neal, Ignacio"/>
        <s v="Adams, Edmund"/>
        <s v="Blake, John"/>
        <s v="Mccoy, Celia"/>
        <s v="Wood, Van"/>
        <s v="Kelley, Brad"/>
        <s v="Farmer, Eva"/>
        <s v="Morton, Katrina"/>
        <s v="Ellis, Ernest"/>
        <s v="Doyle, Percy"/>
        <s v="Sullivan, Hugo"/>
        <s v="Shelton, Wilma"/>
        <s v="Perkins, Jessica"/>
        <s v="Wise, Earl"/>
        <s v="Ramirez, Erin"/>
        <s v="Guzman, Wm"/>
        <s v="Lowe, Shawna"/>
        <s v="Bass, Sabrina"/>
        <s v="Miller, Kirk"/>
        <s v="Ingram, Justin"/>
        <s v="Weaver, Mamie"/>
        <s v="Freeman, Felix"/>
        <s v="Mason, Ida"/>
        <s v="Poole, Phil"/>
        <s v="Wilkerson, Fernando"/>
        <s v="Pierce, Nicholas"/>
        <s v="Gutierrez, Geneva"/>
        <s v="Wong, Michelle"/>
        <s v="Harris, Ruth"/>
        <s v="Cruz, Wendell"/>
        <s v="Gomez, Lila"/>
        <s v="Jordan, Hector"/>
        <s v="Crawford, Howard"/>
        <s v="Gordon, Jacob"/>
        <s v="Bryan, Travis"/>
        <s v="Graves, Pauline"/>
        <s v="Hansen, Tammy"/>
        <s v="Garrett, Ronald"/>
        <s v="Douglas, Rosemarie"/>
        <s v="Hines, Christian"/>
        <s v="Frazier, Erik"/>
        <s v="Quinn, Curtis"/>
        <s v="Peters, Edith"/>
        <s v="Craig, Eleanor"/>
        <s v="Parsons, Stewart"/>
        <s v="Neal, Terence"/>
        <s v="Ford, Audrey"/>
        <s v="Thomas, Gretchen"/>
        <s v="Price, Tricia"/>
        <s v="Strickland, Ira"/>
        <s v="Sandoval, Rebecca"/>
        <s v="Ray, Melanie"/>
        <s v="Meyer, Georgia"/>
        <s v="Ward, Barry"/>
        <s v="Mcguire, Maria"/>
        <s v="Cortez, Marcella"/>
        <s v="Adams, Matthew"/>
        <s v="Fleming, Florence"/>
        <s v="Arnold, Lionel"/>
        <s v="Banks, Jonathon"/>
        <s v="Morales, Jenny"/>
        <s v="Flores, Cristina"/>
        <s v="Jensen, Christy"/>
        <s v="Norris, Stella"/>
        <s v="Gonzales, Kimberly"/>
        <s v="Stephens, Eileen"/>
        <s v="Jacobs, Kate"/>
        <s v="Reyes, Harry"/>
        <s v="Ortiz, Sharon"/>
        <s v="Hammond, Leah"/>
        <s v="Alexander, Tim"/>
        <s v="Flores, Homer"/>
        <s v="Yates, Juan"/>
        <s v="Armstrong, Drew"/>
        <s v="Allison, Jake"/>
        <s v="Long, Shirley"/>
        <s v="Mccoy, Angelina"/>
        <s v="Terry, Jodi"/>
        <s v="Boone, Tim"/>
        <s v="Terry, Clara"/>
        <s v="Barnes, Victor"/>
        <s v="Pratt, Tricia"/>
        <s v="Duncan, Ann"/>
        <s v="Mendez, Caleb"/>
        <s v="Baker, Bessie"/>
        <s v="Wilkerson, Vernon"/>
        <s v="Nash, Patricia"/>
        <s v="Maldonado, Sophie"/>
        <s v="Harvey, Sue"/>
        <s v="Rodriguez, Loren"/>
        <s v="White, Sandy"/>
        <s v="Huff, Anna"/>
        <s v="Clayton, Lorraine"/>
        <s v="Wagner, Joann"/>
        <s v="Palmer, Evelyn"/>
        <s v="Newton, Lloyd"/>
        <s v="Casey, Todd"/>
        <s v="Neal, Stella"/>
        <s v="Dennis, Elisa"/>
        <s v="Hardy, Shelley"/>
        <s v="Nguyen, Rhonda"/>
        <s v="Mccormick, Bethany"/>
        <s v="Cruz, Rita"/>
        <s v="Cortez, Karl"/>
        <s v="Russell, Wilfred"/>
        <s v="Patterson, Ana"/>
        <s v="Manning, Grady"/>
        <s v="Price, Elisa"/>
        <s v="Ball, Michelle"/>
        <s v="Jackson, Geraldine"/>
        <s v="Price, Jennie"/>
        <s v="Reese, Kari"/>
        <s v="Mcdaniel, Cindy"/>
        <s v="Swanson, Roland"/>
        <s v="Murray, Roderick"/>
        <s v="Luna, Lee"/>
        <s v="Nelson, Janie"/>
        <s v="Barton, Rebecca"/>
        <s v="Gibbs, Clifton"/>
        <s v="Morgan, Sharon"/>
        <s v="Hudson, Harvey"/>
        <s v="Hammond, Corey"/>
        <s v="Wade, Hope"/>
        <s v="Blair, Emanuel"/>
        <s v="Woods, Randolph"/>
        <s v="Adkins, Bonnie"/>
        <s v="Norman, Earl"/>
        <s v="Black, Tammy"/>
        <s v="Hampton, Carl"/>
        <s v="Curtis, Lola"/>
        <s v="Love, Jessie"/>
        <s v="Gonzales, Clyde"/>
        <s v="Wood, Amber"/>
        <s v="Colon, Tamara"/>
        <s v="Hogan, Rickey"/>
        <s v="Tyler, Randy"/>
        <s v="Rogers, Victoria"/>
        <s v="Hunt, Constance"/>
        <s v="Sharp, Joseph"/>
        <s v="Stokes, Molly"/>
        <s v="Stevenson, Marie"/>
        <s v="Walker, Claudia"/>
        <s v="Pittman, Melvin"/>
        <s v="Salazar, Lorenzo"/>
        <s v="Martinez, Edna"/>
        <s v="Gardner, Christine"/>
        <s v="Brown, Victoria"/>
        <s v="Fisher, Ervin"/>
        <s v="Moreno, Brandon"/>
        <s v="Wallace, Debbie"/>
        <s v="Gonzales, Lonnie"/>
        <s v="Blair, Raquel"/>
        <s v="Drake, Melanie"/>
        <s v="Hammond, Martha"/>
        <s v="Bradley, Cristina"/>
        <s v="Walsh, Carole"/>
        <s v="Frank, Ivan"/>
        <s v="Armstrong, Rex"/>
        <s v="Carlson, Forrest"/>
        <s v="Marsh, Thelma"/>
        <s v="Johnston, Roxanne"/>
        <s v="Maldonado, Roberta"/>
        <s v="Mason, Shelley"/>
        <s v="Cohen, Sylvia"/>
        <s v="Clark, Dolores"/>
        <s v="Gomez, Kelly"/>
        <s v="Chavez, Roger"/>
        <s v="Thompson, Roberto"/>
        <s v="Torres, Olive"/>
        <s v="Santos, Tyrone"/>
        <s v="Bush, Maurice"/>
        <s v="Morrison, Merle"/>
        <s v="Graves, Lucille"/>
        <s v="Curtis, Wendy"/>
        <s v="Page, Jeffrey"/>
        <s v="Kelly, Norman"/>
        <s v="Porter, Tara"/>
        <s v="Jefferson, Christy"/>
        <s v="Walton, Adrienne"/>
        <s v="Holmes, Ivan"/>
        <s v="Abbott, Sonya"/>
        <s v="Bowen, Maxine"/>
        <s v="Ryan, Barry"/>
        <s v="Salazar, Wayne"/>
        <s v="Johnson, Brent"/>
        <s v="Marshall, Madeline"/>
        <s v="Weber, Shawn"/>
        <s v="Powers, Crystal"/>
        <s v="Lowe, Chris"/>
        <s v="Patrick, Darnell"/>
        <s v="Luna, Terence"/>
        <s v="Fox, Neil"/>
        <s v="Rivera, Allan"/>
        <s v="Zimmerman, Allan"/>
        <s v="Adkins, Nathan"/>
        <s v="Spencer, Lucy"/>
        <s v="Fowler, Felipe"/>
        <s v="Lindsey, Doris"/>
        <s v="Martinez, Kelvin"/>
        <s v="Leonard, Kelley"/>
        <s v="Long, Harry"/>
        <s v="Holloway, Clyde"/>
        <s v="Hammond, Janet"/>
        <s v="Hunt, Angela"/>
        <s v="Williams, Caleb"/>
        <s v="Mann, Eugene"/>
        <s v="Frank, Jonathon"/>
        <s v="Burton, Charles"/>
        <s v="Cain, Geoffrey"/>
        <s v="Colon, James"/>
        <s v="Cain, Julia"/>
        <s v="Chambers, Carlton"/>
        <s v="Foster, Ruby"/>
        <s v="Ballard, Krystal"/>
        <s v="Lloyd, Abraham"/>
        <s v="Floyd, Clyde"/>
        <s v="Cohen, Austin"/>
        <s v="Webb, Barry"/>
        <s v="Boyd, John"/>
        <s v="Powell, Alyssa"/>
        <s v="Mcbride, Harold"/>
        <s v="Gonzalez, Cecil"/>
        <s v="Pope, Charlene"/>
        <s v="Clayton, Brandon"/>
        <s v="Daniels, Toni"/>
        <s v="Fowler, Lance"/>
        <s v="Duncan, Minnie"/>
        <s v="Guerrero, Sergio"/>
        <s v="West, Agnes"/>
        <s v="Cole, Julio"/>
        <s v="Welch, Tammy"/>
        <s v="Stewart, Lonnie"/>
        <s v="Sharp, James"/>
        <s v="Gray, Billy"/>
        <s v="Reynolds, Russell"/>
        <s v="Wade, Anne"/>
        <s v="Sandoval, Ross"/>
        <s v="Floyd, Jill"/>
        <s v="Simmons, Penny"/>
        <s v="Cummings, Rufus"/>
        <s v="Alvarado, Marc"/>
        <s v="Wong, Sammy"/>
        <s v="Martin, Jeanne"/>
        <s v="Briggs, Lana"/>
        <s v="Black, Gerard"/>
        <s v="Hunt, Terrance"/>
        <s v="Carr, Emilio"/>
        <s v="Jordan, Leigh"/>
        <s v="Green, Carl"/>
        <s v="Estrada, Dianne"/>
        <s v="Summers, Nicholas"/>
        <s v="Singleton, Boyd"/>
        <s v="Carr, Rafael"/>
        <s v="Stevens, Annie"/>
        <s v="Stewart, Gerardo"/>
        <s v="Moss, Francis"/>
        <s v="Rodriquez, Allison"/>
        <s v="Willis, Brooke"/>
        <s v="Ruiz, Esther"/>
        <s v="Patton, Lester"/>
        <s v="Gregory, Ida"/>
        <s v="Goodman, Joshua"/>
        <s v="Cooper, Winifred"/>
        <s v="Ferguson, Judy"/>
        <s v="Kelly, Rosalie"/>
        <s v="Abbott, Jeffrey"/>
        <s v="Cunningham, Danny"/>
        <s v="Fisher, Traci"/>
        <s v="Sharp, Penny"/>
        <s v="Luna, Jack"/>
        <s v="Floyd, Roger"/>
        <s v="Fuller, Jay"/>
        <s v="Zimmerman, Robyn"/>
        <s v="May, Charlie"/>
        <s v="Bennett, Irvin"/>
        <s v="Robertson, Ernestine"/>
        <s v="Jennings, Claude"/>
        <s v="Dixon, Johnny"/>
        <s v="Welch, Alex"/>
        <s v="Horton, Heidi"/>
        <s v="Richardson, Minnie"/>
        <s v="Holmes, Marcos"/>
        <s v="Holland, Christina"/>
        <s v="Burgess, Lynda"/>
        <s v="Walker, Delbert"/>
        <s v="Dunn, Owen"/>
        <s v="Beck, Seth"/>
        <s v="Turner, Michael"/>
        <s v="Mcbride, Mario"/>
        <s v="May, Roberto"/>
        <s v="Rios, Jonathon"/>
        <s v="Byrd, Della"/>
        <s v="George, Milton"/>
        <s v="Erickson, Marjorie"/>
        <s v="Franklin, Salvatore"/>
        <s v="Reynolds, Johnnie"/>
        <s v="Kelly, Lynn"/>
        <s v="Page, Gerard"/>
        <s v="Morrison, Zachary"/>
        <s v="Hubbard, Carrie"/>
        <s v="Weaver, Rosie"/>
        <s v="Mcguire, Janet"/>
        <s v="Dixon, Lee"/>
        <s v="Murray, Orville"/>
        <s v="Robinson, Tim"/>
        <s v="Potter, Edmund"/>
        <s v="Webb, Ada"/>
        <s v="Gonzalez, Leo"/>
        <s v="Harris, Stewart"/>
        <s v="Austin, Curtis"/>
        <s v="Zimmerman, Vera"/>
        <s v="Daniel, Gerald"/>
        <s v="Hogan, Brad"/>
        <s v="Tucker, Ellen"/>
        <s v="Marshall, Marianne"/>
        <s v="Murphy, Inez"/>
        <s v="Curry, Irving"/>
        <s v="Benson, Edgar"/>
        <s v="Nash, Johanna"/>
        <s v="Ruiz, Byron"/>
        <s v="Warren, Calvin"/>
        <s v="Summers, Jill"/>
        <s v="Higgins, Jill"/>
        <s v="Bradley, Florence"/>
        <s v="Gonzales, Regina"/>
        <s v="Price, Kerry"/>
        <s v="Allen, Leroy"/>
        <s v="Robinson, Derek"/>
        <s v="Wagner, Joanne"/>
        <s v="Frank, Jesus"/>
        <s v="Fields, Johnnie"/>
        <s v="Townsend, Chad"/>
        <s v="Adkins, Kari"/>
        <s v="Moody, Dolores"/>
        <s v="Nichols, Rebecca"/>
        <s v="Elliott, Enrique"/>
        <s v="Mendoza, Elmer"/>
        <s v="Taylor, Ann"/>
        <s v="Hicks, Spencer"/>
        <s v="Valdez, Kristopher"/>
        <s v="Boyd, Erin"/>
        <s v="Sanchez, Susie"/>
        <s v="Holloway, Mindy"/>
        <s v="Simon, Colleen"/>
        <s v="Bennett, Mae"/>
        <s v="Hayes, Homer"/>
        <s v="Walsh, Ruby"/>
        <s v="Green, Cindy"/>
        <s v="Huff, Jackie"/>
        <s v="Hamilton, Dan"/>
        <s v="Frazier, Viola"/>
        <s v="Murray, Ignacio"/>
        <s v="Schneider, Juanita"/>
        <s v="Baldwin, Lorenzo"/>
        <s v="Barnes, Erin"/>
        <s v="Schwartz, Patricia"/>
        <s v="Greene, Luz"/>
        <s v="Duncan, Mae"/>
        <s v="Joseph, Hilda"/>
        <s v="Becker, Angel"/>
        <s v="Adams, Orville"/>
        <s v="Edwards, Van"/>
        <s v="Santos, Jermaine"/>
        <s v="Johnson, Judith"/>
        <s v="Hart, Mindy"/>
        <s v="Mullins, Muriel"/>
        <s v="Bridges, Steven"/>
        <s v="Rice, Emilio"/>
        <s v="Rose, Seth"/>
        <s v="Walsh, Christie"/>
        <s v="George, Floyd"/>
        <s v="Richards, Carrie"/>
        <s v="Allen, Beatrice"/>
        <s v="Mason, Donna"/>
        <s v="George, Calvin"/>
        <s v="Norton, Kristine"/>
        <s v="Fleming, Ernestine"/>
        <s v="Franklin, Terry"/>
        <s v="Matthews, Miriam"/>
        <s v="Morris, Marlene"/>
        <s v="Todd, Francis"/>
        <s v="Fisher, Genevieve"/>
        <s v="Edwards, Doyle"/>
        <s v="Love, Janet"/>
        <s v="Curtis, Nathan"/>
        <s v="Christensen, Alejandro"/>
        <s v="Townsend, Terrell"/>
        <s v="Webb, Danielle"/>
        <s v="Chandler, Willard"/>
        <s v="Swanson, Claudia"/>
        <s v="Green, Ernestine"/>
        <s v="Keller, Pam"/>
        <s v="Higgins, Erica"/>
        <s v="Rios, Jay"/>
        <s v="Pierce, Kenneth"/>
        <s v="Lindsey, Gary"/>
        <s v="Mullins, Robert"/>
        <s v="Hammond, Lorena"/>
        <s v="Harvey, Jeffery"/>
        <s v="Baker, Walter"/>
        <s v="Colon, Arnold"/>
        <s v="Jacobs, Brett"/>
        <s v="Rivera, Doris"/>
        <s v="Garrett, Cecelia"/>
        <s v="Kennedy, Courtney"/>
        <s v="Hoffman, Abraham"/>
        <s v="Cox, Marlon"/>
        <s v="Harrison, Vickie"/>
        <s v="Pena, Glenn"/>
        <s v="Ross, Roderick"/>
        <s v="Parker, May"/>
        <s v="Ramsey, Hazel"/>
        <s v="Roy, Linda"/>
        <s v="Freeman, Elvira"/>
        <s v="Padilla, Ken"/>
        <s v="Roberson, Don"/>
        <s v="Fletcher, Antonia"/>
        <s v="Sanders, Shaun"/>
        <s v="Underwood, Lula"/>
        <s v="Schultz, Chelsea"/>
        <s v="Matthews, Eileen"/>
        <s v="Frazier, Francis"/>
        <s v="Mathis, Matthew"/>
        <s v="Steele, Patricia"/>
        <s v="Moreno, Hugh"/>
        <s v="Morales, Micheal"/>
        <s v="Ball, Bobby"/>
        <s v="Miles, Leigh"/>
        <s v="Chapman, Jenna"/>
        <s v="George, Aaron"/>
        <s v="Parsons, Jerome"/>
        <s v="Castillo, Connie"/>
        <s v="Figueroa, Bryan"/>
        <s v="Brock, Bradley"/>
        <s v="Frank, Ramiro"/>
        <s v="Reese, Jerry"/>
        <s v="Salazar, Kim"/>
        <s v="Tran, Cynthia"/>
        <s v="Moody, Fred"/>
        <s v="Schneider, Dallas"/>
        <s v="Kelly, Wesley"/>
        <s v="Wolfe, Beatrice"/>
        <s v="Perry, Miriam"/>
        <s v="Beck, Lucille"/>
        <s v="Figueroa, Brenda"/>
        <s v="Martinez, Kenneth"/>
        <s v="Perez, Courtney"/>
        <s v="Cooper, Vicky"/>
        <s v="Graham, Ginger"/>
        <s v="Green, June"/>
        <s v="Leonard, Claire"/>
        <s v="Watson, Byron"/>
        <s v="Copeland, Darnell"/>
        <s v="Floyd, Bradford"/>
        <s v="Howard, Timmy"/>
        <s v="Morrison, Karen"/>
        <s v="Ferguson, Thelma"/>
        <s v="Colon, Clifford"/>
        <s v="Carroll, Enrique"/>
        <s v="Bryan, Irene"/>
        <s v="Barrett, Johnny"/>
        <s v="Rodgers, Dianne"/>
        <s v="Gregory, Stewart"/>
        <s v="Turner, Sandy"/>
        <s v="Klein, Dominic"/>
        <s v="Steele, Rose"/>
        <s v="Rodriguez, Amber"/>
        <s v="Lawrence, Connie"/>
        <s v="Rodgers, Merle"/>
        <s v="Guzman, Nicholas"/>
        <s v="Christensen, Miranda"/>
        <s v="Schmidt, Nathan"/>
        <s v="Cunningham, Jeannette"/>
        <s v="Berry, Crystal"/>
        <s v="Sullivan, Owen"/>
        <s v="Watson, Jason"/>
        <s v="Payne, Jon"/>
        <s v="Ellis, Everett"/>
        <s v="Shaw, Sam"/>
        <s v="Copeland, Sherry"/>
        <s v="Mccormick, Grace"/>
        <s v="Barnes, Stewart"/>
        <s v="Boone, Camille"/>
        <s v="Conner, Sarah"/>
        <s v="Hopkins, Cora"/>
        <s v="Hawkins, Angela"/>
        <s v="Cannon, Kelly"/>
        <s v="Fitzgerald, Marvin"/>
        <s v="Romero, Seth"/>
        <s v="Patrick, Ellis"/>
        <s v="Grant, Inez"/>
        <s v="Watts, Wilma"/>
        <s v="Hammond, Vanessa"/>
        <s v="Scott, Jermaine"/>
        <s v="Collier, Kelly"/>
        <s v="Francis, Guadalupe"/>
        <s v="Santos, Sheryl"/>
        <s v="Norris, Marcus"/>
        <s v="Underwood, Ronald"/>
        <s v="Baldwin, Amelia"/>
        <s v="Swanson, Kay"/>
        <s v="Park, Sophie"/>
        <s v="Wright, Hugh"/>
        <s v="May, Monica"/>
        <s v="Doyle, Austin"/>
        <s v="Chandler, Terrance"/>
        <s v="Gill, Mindy"/>
        <s v="Snyder, John"/>
        <s v="Collins, Ben"/>
        <s v="Stokes, Olga"/>
        <s v="Lamb, Ramona"/>
        <s v="Ward, Lynette"/>
        <s v="Alexander, Clayton"/>
        <s v="Dawson, Derek"/>
        <s v="Stokes, Randall"/>
        <s v="Austin, Angela"/>
        <s v="Little, Austin"/>
        <s v="Bailey, Leona"/>
        <s v="Lawrence, Ginger"/>
        <s v="Peterson, Lonnie"/>
        <s v="Santiago, April"/>
        <s v="Morgan, Willie"/>
        <s v="Moore, Patty"/>
        <s v="Love, Hugo"/>
        <s v="Hammond, Jaime"/>
        <s v="Flores, Roman"/>
        <s v="Neal, Miguel"/>
        <s v="Sherman, Frederick"/>
        <s v="Pope, Heather"/>
        <s v="Mullins, Lorene"/>
        <s v="Pierce, Ana"/>
        <s v="Delgado, Alice"/>
        <s v="Cruz, Blanche"/>
        <s v="Simon, Erin"/>
        <s v="Poole, Sherri"/>
        <s v="Tate, Leon"/>
        <s v="Blair, Don"/>
        <s v="Patrick, Bonnie"/>
        <s v="Parsons, Eloise"/>
        <s v="Austin, Josh"/>
        <s v="Kelley, Terry"/>
        <s v="Elliott, Tricia"/>
        <s v="Schmidt, Krista"/>
        <s v="Brown, Cynthia"/>
        <s v="Mcdonald, Gina"/>
        <s v="Johnston, Kristen"/>
        <s v="Aguilar, Lillian"/>
        <s v="Herrera, Jeannette"/>
        <s v="Wilkerson, Eleanor"/>
        <s v="Phelps, Don"/>
        <s v="Kelley, Samuel"/>
        <s v="Reid, Ron"/>
        <s v="Cole, Sadie"/>
        <s v="Goodwin, Cristina"/>
        <s v="Gregory, Rosemarie"/>
        <s v="Bradley, Irene"/>
        <s v="Green, Melba"/>
        <s v="Willis, Charlotte"/>
        <s v="Baldwin, Darlene"/>
        <s v="Jacobs, Connie"/>
        <s v="Quinn, Brad"/>
        <s v="Logan, Eva"/>
        <s v="Wells, Elena"/>
        <s v="Franklin, Vicki"/>
        <s v="Shelton, Harvey"/>
        <s v="Ingram, Mathew"/>
        <s v="Steele, Jerome"/>
        <s v="Schwartz, Roxanne"/>
        <s v="Mullins, Roosevelt"/>
        <s v="Stewart, Preston"/>
        <s v="Butler, Brenda"/>
        <s v="Gordon, Lyle"/>
        <s v="Cruz, Eva"/>
        <s v="Wilkins, Larry"/>
        <s v="Price, Megan"/>
        <s v="Alvarez, Ernest"/>
        <s v="Ramos, Patrick"/>
        <s v="Alvarado, Sue"/>
        <s v="Rose, Ismael"/>
        <s v="Christensen, Benjamin"/>
        <s v="Johnston, Ella"/>
        <s v="Anderson, Inez"/>
        <s v="Webster, Matt"/>
        <s v="Nguyen, Gladys"/>
        <s v="Figueroa, Kelly"/>
        <s v="Torres, Kurt"/>
        <s v="Bowman, Martin"/>
        <s v="Huff, Irving"/>
        <s v="Walters, Brett"/>
        <s v="Stone, Gilberto"/>
        <s v="Reese, Salvador"/>
        <s v="Wheeler, Marlene"/>
        <s v="Gilbert, Kari"/>
        <s v="Powell, Jesse"/>
        <s v="Coleman, Orville"/>
        <s v="Byrd, Ralph"/>
        <s v="Richardson, June"/>
        <s v="Bowman, Ray"/>
        <s v="Norman, Jimmy"/>
        <s v="Munoz, Elaine"/>
        <s v="Owen, Michael"/>
        <s v="Woods, Maxine"/>
        <s v="Bowen, Bradford"/>
        <s v="Swanson, Devin"/>
        <s v="Abbott, Kenny"/>
        <s v="Pearson, Minnie"/>
        <s v="Reed, Camille"/>
        <s v="Richardson, Terrell"/>
        <s v="Alexander, Lloyd"/>
        <s v="Gray, Bert"/>
        <s v="Phillips, Dorothy"/>
        <s v="Mckinney, Tiffany"/>
        <s v="Morrison, Gene"/>
        <s v="Joseph, Francisco"/>
        <s v="Cain, Miriam"/>
        <s v="Bridges, Jessie"/>
        <s v="Haynes, Armando"/>
        <s v="Sutton, Marco"/>
        <s v="Jacobs, Sally"/>
        <s v="Pierce, Ed"/>
        <s v="Walsh, Lewis"/>
        <s v="Carson, Noah"/>
        <s v="Reynolds, Mamie"/>
        <s v="Elliott, June"/>
        <s v="Olson, Troy"/>
        <s v="Malone, Leo"/>
        <s v="Palmer, Robin"/>
        <s v="Schmidt, Pete"/>
        <s v="Lyons, Carl"/>
        <s v="Soto, Marion"/>
        <s v="May, Leon"/>
        <s v="Taylor, Ronnie"/>
        <s v="Jennings, Nicholas"/>
        <s v="Jones, Terry"/>
        <s v="Greer, Henry"/>
        <s v="Reyes, Guy"/>
        <s v="Brady, Lula"/>
        <s v="Griffin, Edwin"/>
        <s v="Rios, Melinda"/>
        <s v="Cross, Julian"/>
        <s v="Cole, Cecelia"/>
        <s v="Hanson, Roosevelt"/>
        <s v="Wright, Louis"/>
        <s v="Reyes, Sheryl"/>
        <s v="Wagner, Christina"/>
        <s v="Zimmerman, Cornelius"/>
        <s v="Cummings, Manuel"/>
        <s v="Mitchell, Milton"/>
        <s v="Jimenez, Robin"/>
        <s v="Dennis, Ramon"/>
        <s v="Lee, Leroy"/>
        <s v="Stokes, Carla"/>
        <s v="Marsh, Jessie"/>
        <s v="Schmidt, Rodney"/>
        <s v="Wood, Pablo"/>
        <s v="Tucker, Rogelio"/>
        <s v="Montgomery, Dennis"/>
        <s v="Phelps, Antonio"/>
        <s v="Henderson, Fredrick"/>
        <s v="Howard, Regina"/>
        <s v="Smith, Kay"/>
        <s v="White, Leo"/>
        <s v="Mcdonald, Andres"/>
        <s v="Hardy, Joel"/>
        <s v="Holland, Earnest"/>
        <s v="Garcia, Sheryl"/>
        <s v="Hill, Abel"/>
        <s v="Mendez, Christian"/>
        <s v="Guerrero, Jeremy"/>
        <s v="Kelly, Rudolph"/>
        <s v="Hansen, Julia"/>
        <s v="Ford, Gerard"/>
        <s v="Logan, Walter"/>
        <s v="Harrison, Larry"/>
        <s v="Tucker, Allison"/>
        <s v="Hansen, Hattie"/>
        <s v="Gibbs, Bertha"/>
        <s v="Davis, Jerald"/>
        <s v="Thornton, Renee"/>
        <s v="Dennis, Vincent"/>
        <s v="Gregory, Sandy"/>
        <s v="Drake, Velma"/>
        <s v="Holmes, Paul"/>
        <s v="Bass, Armando"/>
        <s v="Farmer, Cheryl"/>
        <s v="Peters, Cornelius"/>
        <s v="Washington, Ignacio"/>
        <s v="Beck, Jay"/>
        <s v="Delgado, Jeremy"/>
        <s v="Vargas, Dorothy"/>
        <s v="Peters, Cody"/>
        <s v="Estrada, Ora"/>
        <s v="Hill, Kara"/>
        <s v="Terry, Ken"/>
        <s v="Moreno, Yvonne"/>
        <s v="Richardson, Joel"/>
        <s v="Goodwin, Jermaine"/>
        <s v="Bates, Carlton"/>
        <s v="Woods, Wendy"/>
        <s v="Elliott, Elsie"/>
        <s v="Rodriguez, Samantha"/>
        <s v="Torres, Johanna"/>
        <s v="Duncan, Vincent"/>
        <s v="Bradley, Yolanda"/>
        <s v="Lee, Rebecca"/>
        <s v="Weber, Angel"/>
        <s v="Dixon, Alfred"/>
        <s v="Garza, Danny"/>
        <s v="Harper, Regina"/>
        <s v="Dixon, Gloria"/>
        <s v="Reid, Cynthia"/>
        <s v="Sutton, Marcia"/>
        <s v="Shaw, Angelica"/>
        <s v="Kelly, Lowell"/>
        <s v="Wells, Neil"/>
        <s v="Klein, Moses"/>
        <s v="Carter, Fredrick"/>
        <s v="Barker, Dianne"/>
        <s v="Foster, Christina"/>
        <s v="Huff, Brooke"/>
        <s v="Obrien, Emilio"/>
        <s v="Mckinney, Mandy"/>
        <s v="Diaz, Colin"/>
        <s v="Phelps, Joyce"/>
        <s v="Austin, Pauline"/>
        <s v="Copeland, Emmett"/>
        <s v="Gonzales, Donald"/>
        <s v="Steele, Clark"/>
        <s v="Gordon, Cecilia"/>
        <s v="Wilkerson, Julius"/>
        <s v="Olson, Jon"/>
        <s v="Howard, Darlene"/>
        <s v="Rose, Diana"/>
        <s v="Powell, Laurie"/>
        <s v="Poole, Minnie"/>
        <s v="Lindsey, Conrad"/>
        <s v="Santos, Isaac"/>
        <s v="Allison, Bridget"/>
        <s v="Cruz, Gerald"/>
        <s v="Long, Darryl"/>
        <s v="Vasquez, Rufus"/>
        <s v="Thompson, Vanessa"/>
        <s v="Porter, Gwendolyn"/>
        <s v="Norton, Traci"/>
        <s v="Pope, Lela"/>
        <s v="Gutierrez, Diane"/>
        <s v="Payne, Kim"/>
        <s v="Mitchell, Emilio"/>
        <s v="Elliott, Joan"/>
        <s v="Black, Peggy"/>
        <s v="Fernandez, Horace"/>
        <s v="Neal, Raul"/>
        <s v="French, Roosevelt"/>
        <s v="Norris, Alfred"/>
        <s v="Webb, Clifton"/>
        <s v="Reynolds, Arthur"/>
        <s v="Perkins, May"/>
        <s v="Bass, Loretta"/>
        <s v="Wilson, Vincent"/>
        <s v="Luna, Lillie"/>
        <s v="Goodwin, Angel"/>
        <s v="Hodges, Jacob"/>
        <s v="Elliott, Shane"/>
        <s v="Greene, Bryan"/>
        <s v="Mitchell, Kristy"/>
        <s v="Rodriquez, Neal"/>
        <s v="Thompson, Spencer"/>
        <s v="Soto, Darrel"/>
        <s v="Norton, Gertrude"/>
        <s v="Warner, Blake"/>
        <s v="Mitchell, Darlene"/>
        <s v="Nunez, Sylvester"/>
        <s v="Gordon, Rudolph"/>
        <s v="Jenkins, Anthony"/>
        <s v="Elliott, Johnny"/>
        <s v="Mcdonald, Chester"/>
        <s v="Shelton, Gloria"/>
        <s v="Grant, Tim"/>
        <s v="Montgomery, Bernice"/>
        <s v="Burton, Nathan"/>
        <s v="Mcguire, Thomas"/>
        <s v="Cortez, Erik"/>
        <s v="Hayes, Cathy"/>
        <s v="Jenkins, Lowell"/>
        <s v="Jefferson, Rachel"/>
        <s v="Bates, Betty"/>
        <s v="Cunningham, Gerald"/>
        <s v="Weaver, Jacquelyn"/>
        <s v="Barrett, Kay"/>
        <s v="Cain, Luis"/>
        <s v="Sims, Eleanor"/>
        <s v="Welch, Jack"/>
        <s v="Fernandez, Jamie"/>
        <s v="Wilkerson, May"/>
        <s v="Mcgee, Antoinette"/>
        <s v="Farmer, Victoria"/>
        <s v="Reese, Lindsay"/>
        <s v="Campbell, Nick"/>
        <s v="Lawson, Patricia"/>
        <s v="Peterson, Floyd"/>
        <s v="Peters, Lori"/>
        <s v="Burgess, Brooke"/>
        <s v="Brown, Cecilia"/>
        <s v="Knight, Bradford"/>
        <s v="Martin, Jeanette"/>
        <s v="Bush, Dallas"/>
        <s v="Fleming, Jonathan"/>
        <s v="Cohen, Patty"/>
        <s v="Waters, Ivan"/>
        <s v="Brewer, Raul"/>
        <s v="Quinn, Lowell"/>
        <s v="Pittman, Paul"/>
        <s v="Webb, Jerry"/>
        <s v="Marshall, Kristin"/>
        <s v="Curry, Christie"/>
        <s v="Hawkins, Mona"/>
        <s v="Strickland, Dominick"/>
        <s v="Webb, Orlando"/>
        <s v="Ball, Keith"/>
        <s v="Bailey, Dolores"/>
        <s v="Hart, Ervin"/>
        <s v="Moore, Edgar"/>
        <s v="Pena, Aaron"/>
        <s v="Schmidt, Edna"/>
        <s v="Klein, Angel"/>
        <s v="Richards, Gladys"/>
        <s v="Moody, Grace"/>
        <s v="Christensen, Otis"/>
        <s v="Griffith, Janet"/>
        <s v="Osborne, Damon"/>
        <s v="Hamilton, Cesar"/>
        <s v="Terry, Vicky"/>
        <s v="Sherman, Pamela"/>
        <s v="Buchanan, Bryan"/>
        <s v="Stevens, Jane"/>
        <s v="Armstrong, Alan"/>
        <s v="Griffith, Danielle"/>
        <s v="Arnold, Jaime"/>
        <s v="Lambert, Whitney"/>
        <s v="Webb, Kellie"/>
        <s v="Hansen, Wilma"/>
        <s v="Wise, Fernando"/>
        <s v="Hampton, Christine"/>
        <s v="Jacobs, Neal"/>
        <s v="Murray, Connie"/>
        <s v="Wolfe, Laurie"/>
        <s v="Montgomery, Luther"/>
        <s v="Tyler, Ricky"/>
        <s v="Fox, Victoria"/>
        <s v="Clayton, Angelina"/>
        <s v="Massey, Adam"/>
        <s v="Dawson, Frances"/>
        <s v="Jones, Marie"/>
        <s v="Lewis, Ida"/>
        <s v="Tran, Tommie"/>
        <s v="Ramirez, Hattie"/>
        <s v="Quinn, Salvador"/>
        <s v="George, Ray"/>
        <s v="Harvey, Stephen"/>
        <s v="Byrd, Justin"/>
        <s v="Long, Janis"/>
        <s v="Horton, Leroy"/>
        <s v="Ferguson, Micheal"/>
        <s v="Brady, Maryann"/>
        <s v="Moody, Jan"/>
        <s v="Goodman, Carol"/>
        <s v="Lucas, Margaret"/>
        <s v="Sherman, Jan"/>
        <s v="Cobb, Virgil"/>
        <s v="Collier, Monique"/>
        <s v="Brady, Jacob"/>
        <s v="Keller, Opal"/>
        <s v="Henderson, Carlton"/>
        <s v="Martin, Joyce"/>
        <s v="Baker, Ashley"/>
        <s v="Diaz, Della"/>
        <s v="Nichols, Wallace"/>
        <s v="Bishop, Delores"/>
        <s v="Moss, Salvatore"/>
        <s v="Robbins, Stanley"/>
        <s v="Griffin, Dolores"/>
        <s v="Evans, Kristin"/>
        <s v="Carpenter, Bobbie"/>
        <s v="Harris, Neal"/>
        <s v="Oliver, Victoria"/>
        <s v="Phillips, Connie"/>
        <s v="Ortega, Natalie"/>
        <s v="Salazar, Ronald"/>
        <s v="Rowe, Gregg"/>
        <s v="Morrison, Damon"/>
        <s v="Ball, Jonathon"/>
        <s v="Warren, Glenda"/>
        <s v="Thomas, Sylvester"/>
        <s v="Alvarez, Gretchen"/>
        <s v="Jennings, Dawn"/>
        <s v="Moreno, Mathew"/>
        <s v="Haynes, Noah"/>
        <s v="Perez, Shari"/>
        <s v="Quinn, Antoinette"/>
        <s v="Mcgee, Robin"/>
        <s v="Brown, Glenn"/>
        <s v="Price, Kristen"/>
        <s v="Norton, Naomi"/>
        <s v="Soto, Lynda"/>
        <s v="Stevenson, Bridget"/>
        <s v="Montgomery, Valerie"/>
        <s v="Owen, Jennie"/>
        <s v="Osborne, Jeanette"/>
        <s v="Harrington, Annette"/>
        <s v="Berry, Marjorie"/>
        <s v="Knight, Margie"/>
        <s v="Hawkins, Elsie"/>
        <s v="Alexander, Lydia"/>
        <s v="Jacobs, Alonzo"/>
        <s v="Quinn, Vernon"/>
        <s v="Mitchell, Ebony"/>
        <s v="Dixon, Morris"/>
        <s v="Casey, Bert"/>
        <s v="Robinson, Ida"/>
        <s v="Oliver, Naomi"/>
        <s v="Moreno, Wilbur"/>
        <s v="James, Benjamin"/>
        <s v="Love, Emma"/>
        <s v="Soto, Regina"/>
        <s v="Harris, Melody"/>
        <s v="Parks, Kelli"/>
        <s v="Fleming, Brian"/>
        <s v="Ellis, Harriet"/>
        <s v="Stevens, Ken"/>
        <s v="Hill, Arnold"/>
        <s v="Rowe, Patty"/>
        <s v="Carr, Lynn"/>
        <s v="Rivera, Jason"/>
        <s v="Knight, Thomas"/>
        <s v="Watson, Jaime"/>
        <s v="Nash, Brett"/>
        <s v="Wagner, Erma"/>
        <s v="Huff, Mario"/>
        <s v="Roberts, Eva"/>
        <s v="Ellis, Velma"/>
        <s v="Wells, Alfredo"/>
        <s v="Gonzales, Evelyn"/>
        <s v="Robinson, Lynda"/>
        <s v="Shelton, Adrian"/>
        <s v="Farmer, Lyle"/>
        <s v="Hamilton, Paulette"/>
        <s v="Holt, Miranda"/>
        <s v="Hernandez, Laurie"/>
        <s v="Park, Virginia"/>
        <s v="Robinson, Cody"/>
        <s v="Collins, Rosie"/>
        <s v="Ross, Melanie"/>
        <s v="Armstrong, Kathy"/>
        <s v="Robinson, Angelina"/>
        <s v="Morales, Sylvia"/>
        <s v="Stephens, Amos"/>
        <s v="Ward, Thomas"/>
        <s v="Larson, Charles"/>
        <s v="Rios, Monique"/>
        <s v="Crawford, Kerry"/>
        <s v="Hubbard, James"/>
        <s v="Park, Bradford"/>
        <s v="Norman, Kate"/>
        <s v="Bates, Timmy"/>
        <s v="Clarke, Jean"/>
        <s v="Chandler, Sam"/>
        <s v="Barker, Josefina"/>
        <s v="Marsh, Heather"/>
        <s v="French, Harry"/>
        <s v="Knight, June"/>
        <s v="Castro, Megan"/>
        <s v="Moran, Lynn"/>
        <s v="Higgins, Velma"/>
        <s v="Hunt, Erika"/>
        <s v="Barnett, Wilma"/>
        <s v="Jenkins, Erica"/>
        <s v="Arnold, Cindy"/>
        <s v="Castro, Phil"/>
        <s v="Burton, Gail"/>
        <s v="Mclaughlin, Edith"/>
        <s v="Turner, Derek"/>
        <s v="Singleton, Shaun"/>
        <s v="Stephens, Lila"/>
        <s v="Pittman, Audrey"/>
        <s v="Lee, Lorraine"/>
        <s v="Paul, Sheldon"/>
        <s v="Jordan, Loretta"/>
        <s v="Mckinney, Barry"/>
        <s v="Davis, Sylvia"/>
        <s v="Hart, Rodney"/>
        <s v="Malone, Cristina"/>
        <s v="Wilkerson, David"/>
        <s v="Martinez, Lee"/>
        <s v="Wagner, Adam"/>
        <s v="Oliver, Shawn"/>
        <s v="Harrington, Melody"/>
        <s v="Ortiz, Eddie"/>
        <s v="Day, Ian"/>
        <s v="Todd, Ginger"/>
        <s v="Peterson, Lena"/>
        <s v="Perry, Sylvester"/>
        <s v="Francis, Mamie"/>
        <s v="Valdez, April"/>
        <s v="Allison, Megan"/>
        <s v="Frazier, Lana"/>
        <s v="Ray, Olivia"/>
        <s v="Guerrero, Robyn"/>
        <s v="Manning, Bernice"/>
        <s v="Reyes, Lora"/>
        <s v="Baker, Scott"/>
        <s v="Shaw, Shelley"/>
        <s v="Watts, Margie"/>
        <s v="Day, Alexander"/>
        <s v="Stevenson, Sadie"/>
        <s v="Wells, Brad"/>
        <s v="Salazar, Albert"/>
        <s v="Ramirez, Joe"/>
        <s v="Garrett, Glen"/>
        <s v="White, Jim"/>
        <s v="Stevens, Noel"/>
        <s v="Powell, Wilfred"/>
        <s v="Hawkins, Patrick"/>
        <s v="Jackson, Catherine"/>
        <s v="Harris, Tammy"/>
        <s v="Sandoval, Marjorie"/>
        <s v="Martinez, Judy"/>
        <s v="Shaw, Kathy"/>
        <s v="Hodges, Leticia"/>
        <s v="Stone, Sarah"/>
        <s v="Mccoy, Cheryl"/>
        <s v="Rodriquez, Marilyn"/>
        <s v="Figueroa, Clint"/>
        <s v="Lopez, Tabitha"/>
        <s v="Flowers, Johnnie"/>
        <s v="Horton, Harriet"/>
        <s v="Fisher, Tracey"/>
        <s v="Scott, Philip"/>
        <s v="Burgess, Robin"/>
        <s v="Marsh, Emmett"/>
        <s v="Herrera, Kerry"/>
        <s v="Peterson, Doug"/>
        <s v="Brady, Diane"/>
        <s v="Price, Marian"/>
        <s v="Maxwell, Pearl"/>
        <s v="Smith, Christian"/>
        <s v="Elliott, Bert"/>
        <s v="Wilson, Bessie"/>
        <s v="Wood, Jan"/>
        <s v="Graves, Pamela"/>
        <s v="Mitchell, Otis"/>
        <s v="Schwartz, Ernesto"/>
        <s v="Mcdonald, Lillian"/>
        <s v="Miles, Sheryl"/>
        <s v="Walters, Laverne"/>
        <s v="Ellis, Elbert"/>
        <s v="Rodriquez, Domingo"/>
        <s v="Fox, Elizabeth"/>
        <s v="Rios, Joel"/>
        <s v="Chandler, Rex"/>
        <s v="Wright, Patricia"/>
        <s v="Baldwin, Jason"/>
        <s v="Mclaughlin, Veronica"/>
        <s v="Sullivan, Samantha"/>
        <s v="Castillo, Lonnie"/>
        <s v="Collier, Bernice"/>
        <s v="Parsons, Crystal"/>
        <s v="Guzman, Jake"/>
        <s v="Dixon, Daisy"/>
        <s v="Reyes, Violet"/>
        <s v="Wong, Jenna"/>
        <s v="Wright, Dianna"/>
        <s v="Bell, Raquel"/>
        <s v="Reeves, Olivia"/>
        <s v="Stephens, Jenna"/>
        <s v="Rodriquez, Frankie"/>
        <s v="Wolfe, Casey"/>
        <s v="Gross, Miriam"/>
        <s v="Myers, Glenda"/>
        <s v="Baldwin, Ollie"/>
        <s v="Saunders, Larry"/>
        <s v="Castro, Tim"/>
        <s v="Barnes, Rochelle"/>
        <s v="Cortez, Rodney"/>
        <s v="Nunez, Leona"/>
        <s v="Cummings, Billie"/>
        <s v="Little, Irene"/>
        <s v="Hawkins, Domingo"/>
        <s v="White, Sheila"/>
        <s v="Griffin, Aaron"/>
        <s v="Leonard, Harold"/>
        <s v="Roberts, Byron"/>
        <s v="Francis, Fernando"/>
        <s v="Sutton, Loren"/>
        <s v="Zimmerman, Alexandra"/>
        <s v="Malone, George"/>
        <s v="Mills, Julian"/>
        <s v="Leonard, Travis"/>
        <s v="Carlson, Anita"/>
        <s v="Gregory, Angela"/>
        <s v="Robbins, Eduardo"/>
        <s v="Ramirez, Randolph"/>
        <s v="Morgan, Keith"/>
        <s v="Mathis, Michelle"/>
        <s v="Pope, Viola"/>
        <s v="Richards, Jeffrey"/>
        <s v="Howell, Lora"/>
        <s v="Alvarez, Jana"/>
        <s v="Townsend, Cecilia"/>
        <s v="Collins, Paula"/>
        <s v="Armstrong, Orlando"/>
        <s v="Terry, Stewart"/>
        <s v="Robertson, Sadie"/>
        <s v="Rhodes, Brent"/>
        <s v="Mccormick, Owen"/>
        <s v="West, Blake"/>
        <s v="Allison, Angel"/>
        <s v="Mathis, Beatrice"/>
        <s v="Zimmerman, Sonia"/>
        <s v="Barton, Ernesto"/>
        <s v="King, Patrick"/>
        <s v="Tyler, Darin"/>
        <s v="Hampton, Katrina"/>
        <s v="Mitchell, Becky"/>
        <s v="Glover, Kelvin"/>
        <s v="Tyler, Cassandra"/>
        <s v="Ray, Danielle"/>
        <s v="Byrd, David"/>
        <s v="Roy, Jo"/>
        <s v="Clayton, Gwendolyn"/>
        <s v="Adams, Eileen"/>
        <s v="Goodman, Julio"/>
        <s v="Becker, Shari"/>
        <s v="Reeves, Julian"/>
        <s v="Stevens, Angie"/>
        <s v="Green, Aaron"/>
        <s v="Massey, Norman"/>
        <s v="Rose, Kenneth"/>
        <s v="Peters, Harriet"/>
        <s v="Fowler, Crystal"/>
        <s v="Howell, Jeanette"/>
        <s v="Thornton, Jeanette"/>
        <s v="Harper, Derek"/>
        <s v="Briggs, Julio"/>
        <s v="Klein, Emilio"/>
        <s v="Willis, Alberta"/>
        <s v="Robertson, Violet"/>
        <s v="Montgomery, Candace"/>
        <s v="Guzman, Eddie"/>
        <s v="Chambers, Bertha"/>
        <s v="Kennedy, Jane"/>
        <s v="Rhodes, Martin"/>
        <s v="Welch, Judith"/>
        <s v="Owen, Johnny"/>
        <s v="Pena, Sara"/>
        <s v="Hudson, Dianne"/>
        <s v="Olson, Jasmine"/>
        <s v="Herrera, Camille"/>
        <s v="Davidson, Randolph"/>
        <s v="Zimmerman, Reginald"/>
        <s v="Carroll, Jana"/>
        <s v="Howell, Franklin"/>
        <s v="Craig, Kristen"/>
        <s v="Stokes, Forrest"/>
        <s v="Caldwell, Lori"/>
        <s v="Copeland, Benny"/>
        <s v="Carpenter, Ronnie"/>
        <s v="Roberts, Marion"/>
        <s v="Burton, Josh"/>
        <s v="Nash, Phyllis"/>
        <s v="Newman, Sam"/>
        <s v="Murphy, Judy"/>
        <s v="Mendoza, Rickey"/>
        <s v="Berry, Verna"/>
        <s v="Pope, Jessica"/>
        <s v="Martinez, Sandra"/>
        <s v="Frazier, Maureen"/>
        <s v="Sharp, Camille"/>
        <s v="Saunders, Rochelle"/>
        <s v="Rivera, Hattie"/>
        <s v="Wilkins, Alvin"/>
        <s v="Hernandez, Stacey"/>
        <s v="Bass, Corey"/>
        <s v="Stanley, Sadie"/>
        <s v="Armstrong, Kristine"/>
        <s v="Burton, Andres"/>
        <s v="Carson, Diane"/>
        <s v="Newman, Lillian"/>
        <s v="Santos, Sue"/>
        <s v="Rios, Alfred"/>
        <s v="Hicks, Sergio"/>
        <s v="Brooks, Lucy"/>
        <s v="Moreno, Kristen"/>
        <s v="Paul, Jamie"/>
        <s v="Hawkins, Laverne"/>
        <s v="Salazar, Shari"/>
        <s v="Cooper, Jeff"/>
        <s v="Graves, Doyle"/>
        <s v="Burns, Joel"/>
        <s v="Schneider, Erica"/>
        <s v="Rowe, Candice"/>
        <s v="Hoffman, Gerard"/>
        <s v="Wong, Wilbur"/>
        <s v="Rodriquez, Terrence"/>
        <s v="Mendez, Meghan"/>
        <s v="Strickland, Joann"/>
        <s v="Gross, Terry"/>
        <s v="Ray, Anthony"/>
        <s v="Blake, Blanche"/>
        <s v="Simon, Brandi"/>
        <s v="Armstrong, Ron"/>
        <s v="Gonzales, Patsy"/>
        <s v="Pittman, Melinda"/>
        <s v="Fitzgerald, Jimmy"/>
        <s v="Salazar, Hilda"/>
        <s v="Hampton, Sharon"/>
        <s v="Estrada, Ruby"/>
        <s v="Huff, Mamie"/>
        <s v="Davis, Kristopher"/>
        <s v="Richards, Stella"/>
        <s v="Holt, Angelina"/>
        <s v="Vaughn, Hector"/>
        <s v="Yates, Guadalupe"/>
        <s v="Guzman, Myra"/>
        <s v="Hernandez, Bradford"/>
        <s v="Norton, Barbara"/>
        <s v="Holloway, Ruben"/>
        <s v="Hodges, Terrance"/>
        <s v="Cobb, Betsy"/>
        <s v="Graves, Terri"/>
        <s v="Schultz, Jill"/>
        <s v="Tucker, Hugh"/>
        <s v="Pratt, Vivian"/>
        <s v="Henry, Lucy"/>
        <s v="Webb, Lydia"/>
        <s v="Banks, Bessie"/>
        <s v="Wolfe, Tomas"/>
        <s v="Carpenter, Marco"/>
        <s v="Patterson, Deanna"/>
        <s v="Cross, Leo"/>
        <s v="Romero, George"/>
        <s v="Diaz, Larry"/>
        <s v="Little, Bernard"/>
        <s v="Logan, Arnold"/>
        <s v="Fields, Gladys"/>
        <s v="Gutierrez, Lucy"/>
        <s v="Graham, Bryant"/>
        <s v="Carlson, John"/>
        <s v="Fuller, Zachary"/>
        <s v="Meyer, Sonja"/>
        <s v="Price, Randal"/>
        <s v="Simmons, Rogelio"/>
        <s v="Warren, Arthur"/>
        <s v="Houston, Cody"/>
        <s v="Miles, Geneva"/>
        <s v="Vargas, Ora"/>
        <s v="Sandoval, Abraham"/>
        <s v="Buchanan, Marshall"/>
        <s v="Mccoy, Leo"/>
        <s v="Jennings, Wallace"/>
        <s v="Joseph, Kristina"/>
        <s v="Lee, Nicole"/>
        <s v="Powell, Cecelia"/>
        <s v="Blair, Lila"/>
        <s v="Brown, Deborah"/>
        <s v="Steele, Justin"/>
        <s v="Mcdaniel, Pete"/>
        <s v="Meyer, Amber"/>
        <s v="Aguilar, Terrence"/>
        <s v="Greene, Ruth"/>
        <s v="Tate, Andrea"/>
        <s v="Blake, Larry"/>
        <s v="Oliver, Francisco"/>
        <s v="Jordan, Lorenzo"/>
        <s v="Jackson, Brent"/>
        <s v="Ortiz, Louis"/>
        <s v="Lambert, Dominic"/>
        <s v="Hicks, Bryan"/>
        <s v="Cobb, Kim"/>
        <s v="Wells, Wallace"/>
        <s v="Williamson, Debbie"/>
        <s v="Kim, Mitchell"/>
        <s v="Harrington, Jonathan"/>
        <s v="Caldwell, Rochelle"/>
        <s v="Duncan, Emmett"/>
        <s v="Phelps, Alonzo"/>
        <s v="Cobb, Deborah"/>
        <s v="Cross, Genevieve"/>
        <s v="Collier, Marianne"/>
        <s v="Porter, Marcia"/>
        <s v="Roberson, Fred"/>
        <s v="Pittman, Dianna"/>
        <s v="Gilbert, Arthur"/>
        <s v="Moreno, Blanca"/>
        <s v="Allison, Rudy"/>
        <s v="Gordon, Herman"/>
        <s v="Gonzales, Anne"/>
        <s v="Jackson, Dominick"/>
        <s v="Cruz, Angel"/>
        <s v="Davidson, Marc"/>
        <s v="Wilkins, Antoinette"/>
        <s v="Sanchez, Doug"/>
        <s v="Snyder, Terrence"/>
        <s v="Thornton, Byron"/>
        <s v="Wheeler, Abraham"/>
        <s v="White, Rosie"/>
        <s v="Reynolds, Heather"/>
        <s v="Garza, Emma"/>
        <s v="Padilla, Veronica"/>
        <s v="Wilson, Claire"/>
        <s v="Goodman, Roderick"/>
        <s v="Terry, Walter"/>
        <s v="Marshall, Roy"/>
        <s v="Elliott, Lorena"/>
        <s v="Barnett, Jean"/>
        <s v="Wells, Martha"/>
        <s v="Barton, Wilma"/>
        <s v="Harrington, Juana"/>
        <s v="Holmes, Eugene"/>
        <s v="Daniel, Malcolm"/>
        <s v="Powell, Naomi"/>
        <s v="Maldonado, Laurence"/>
        <s v="Gonzalez, Jessie"/>
        <s v="Green, Josh"/>
        <s v="Lynch, Kirk"/>
        <s v="Norris, Bernadette"/>
        <s v="Haynes, Krista"/>
        <s v="Weber, Christina"/>
        <s v="Santiago, Brett"/>
        <s v="Ortiz, Anthony"/>
        <s v="Bryant, Elmer"/>
        <s v="Bailey, Rosemary"/>
        <s v="Sims, Neal"/>
        <s v="Sharp, Leslie"/>
        <s v="Goodman, Vickie"/>
        <s v="Pratt, Toby"/>
        <s v="Norris, Levi"/>
        <s v="Bridges, Monique"/>
        <s v="Byrd, Orlando"/>
        <s v="Watkins, Alex"/>
        <s v="Mckenzie, Cornelius"/>
        <s v="Daniel, Sharon"/>
        <s v="Doyle, Juana"/>
        <s v="Meyer, Mabel"/>
        <s v="Norris, Caleb"/>
        <s v="Fox, Kristen"/>
        <s v="Murphy, Constance"/>
        <s v="Mack, Genevieve"/>
        <s v="Conner, Wilma"/>
        <s v="Poole, Colin"/>
        <s v="Ortiz, Roy"/>
        <s v="Ball, Gilberto"/>
        <s v="Caldwell, Sylvia"/>
        <s v="Cunningham, Margarita"/>
        <s v="Hawkins, Diane"/>
        <s v="Cox, Willis"/>
        <s v="Vega, Emily"/>
        <s v="Nichols, Johanna"/>
        <s v="Underwood, Billy"/>
        <s v="Gardner, Julie"/>
        <s v="Mccarthy, Jessica"/>
        <s v="Daniel, Sonya"/>
        <s v="Buchanan, Horace"/>
        <s v="Newman, Stephanie"/>
        <s v="Sanchez, Louise"/>
        <s v="Bowen, Bernice"/>
        <s v="Reynolds, Cameron"/>
        <s v="Stokes, Henry"/>
        <s v="Vega, Elias"/>
        <s v="Dixon, Edith"/>
        <s v="Tucker, Eugene"/>
        <s v="Hunter, Henry"/>
        <s v="Sanders, Roy"/>
        <s v="Alexander, Vickie"/>
        <s v="Stanley, Tracy"/>
        <s v="Mason, Nick"/>
        <s v="Massey, June"/>
        <s v="Matthews, Shawn"/>
        <s v="Floyd, Celia"/>
        <s v="Washington, Mildred"/>
        <s v="Clarke, Rosa"/>
        <s v="Patrick, Hannah"/>
        <s v="Lucas, Anita"/>
        <s v="Woods, Megan"/>
        <s v="Garcia, Doreen"/>
        <s v="Gray, Hilda"/>
        <s v="Jenkins, Jennifer"/>
        <s v="Francis, Cory"/>
        <s v="Smith, Lucia"/>
        <s v="Thompson, Jared"/>
        <s v="Manning, Rosemary"/>
        <s v="Reid, Javier"/>
        <s v="Fowler, Christina"/>
        <s v="Fletcher, Gwen"/>
        <s v="Bennett, Alicia"/>
        <s v="Spencer, Clayton"/>
        <s v="Reed, Blake"/>
        <s v="Campbell, Bert"/>
        <s v="Huff, Rachael"/>
        <s v="Luna, Raquel"/>
        <s v="Mccoy, Deanna"/>
        <s v="Martinez, Bryan"/>
        <s v="Kim, Dwight"/>
        <s v="Wilkerson, Dana"/>
        <s v="Webster, Virginia"/>
        <s v="Guerrero, Warren"/>
        <s v="Schultz, Janet"/>
        <s v="Stokes, Jackie"/>
        <s v="Price, Milton"/>
        <s v="Schmidt, Angelina"/>
        <s v="Holmes, Alfred"/>
        <s v="Casey, Minnie"/>
        <s v="Pratt, Rochelle"/>
        <s v="Hunt, Kelly"/>
        <s v="Ramsey, Cameron"/>
        <s v="Castro, Irving"/>
        <s v="Paul, Stacey"/>
        <s v="Bell, Ryan"/>
        <s v="Bowers, Ramon"/>
        <s v="Gutierrez, Veronica"/>
        <s v="Goodman, Adrian"/>
        <s v="Schultz, Theresa"/>
        <s v="Hansen, Edmund"/>
        <s v="Moss, Cassandra"/>
        <s v="Crawford, Marilyn"/>
        <s v="Haynes, Nina"/>
        <s v="Swanson, Roberta"/>
        <s v="Rogers, Levi"/>
        <s v="Barnes, Kevin"/>
        <s v="Gilbert, Angie"/>
        <s v="Pearson, Patti"/>
        <s v="Chambers, Lucille"/>
        <s v="Saunders, Angel"/>
        <s v="Rowe, Sergio"/>
        <s v="Bradley, Valerie"/>
        <s v="Klein, Aubrey"/>
        <s v="Rowe, Robert"/>
        <s v="Pratt, Jean"/>
        <s v="Soto, Ora"/>
        <s v="Cooper, Alexandra"/>
        <s v="Grant, April"/>
        <s v="Sharp, Sandy"/>
        <s v="Diaz, Alexis"/>
        <s v="Cox, Derrick"/>
        <s v="Hayes, Cindy"/>
        <s v="Jones, Tomas"/>
        <s v="Bishop, Lloyd"/>
        <s v="Riley, Nina"/>
        <s v="Alexander, Marjorie"/>
        <s v="Owens, Agnes"/>
        <s v="Warner, James"/>
        <s v="Page, Trevor"/>
        <s v="Quinn, Brian"/>
        <s v="Brewer, Jeffery"/>
        <s v="Rose, Sara"/>
        <s v="Haynes, Gayle"/>
        <s v="Larson, Phyllis"/>
        <s v="Jordan, Lila"/>
        <s v="Washington, Seth"/>
        <s v="Mathis, Jon"/>
        <s v="Barker, Ramiro"/>
        <s v="Harrison, Monica"/>
        <s v="Shelton, Susie"/>
        <s v="Graham, Sandra"/>
        <s v="Farmer, Peter"/>
        <s v="Schneider, Gina"/>
        <s v="Dean, Ted"/>
        <s v="Pratt, Miguel"/>
        <s v="Alvarez, June"/>
        <s v="Silva, Allen"/>
        <s v="Sherman, Julio"/>
        <s v="Jensen, Juan"/>
        <s v="French, Rita"/>
        <s v="Neal, Wayne"/>
        <s v="Byrd, Cody"/>
        <s v="Lopez, Kelly"/>
        <s v="Harvey, Bobbie"/>
        <s v="Rose, Shelley"/>
        <s v="Tate, Gregg"/>
        <s v="Stokes, Ricardo"/>
        <s v="Parsons, Betsy"/>
        <s v="Page, Mandy"/>
        <s v="Cross, Joyce"/>
        <s v="Holmes, Latoya"/>
        <s v="Brown, Frederick"/>
        <s v="Bates, Omar"/>
        <s v="Rodriquez, Jonathan"/>
        <s v="Fitzgerald, Armando"/>
        <s v="Anderson, Lionel"/>
        <s v="Copeland, Dana"/>
        <s v="Welch, Claudia"/>
        <s v="Jensen, Bessie"/>
        <s v="Malone, Joan"/>
        <s v="Ward, Doris"/>
        <s v="Stevenson, Kathleen"/>
        <s v="Page, Lynn"/>
        <s v="Holland, Myrtle"/>
        <s v="Holt, Mable"/>
        <s v="Mason, Andy"/>
        <s v="Love, Cornelius"/>
        <s v="Harris, Jorge"/>
        <s v="Cross, Kristen"/>
        <s v="Tate, Vincent"/>
        <s v="Fleming, Dewey"/>
        <s v="Wolfe, Brent"/>
        <s v="Fox, Beverly"/>
        <s v="Perry, Patty"/>
        <s v="Powell, Tracy"/>
        <s v="Hopkins, Percy"/>
        <s v="Mcguire, Chester"/>
        <s v="Henderson, Isaac"/>
        <s v="King, Jenna"/>
        <s v="Reeves, Salvatore"/>
        <s v="Walker, Tyrone"/>
        <s v="Davidson, Jenna"/>
        <s v="Murray, Brandi"/>
        <s v="Dennis, Ignacio"/>
        <s v="Salazar, Ralph"/>
        <s v="Edwards, Ervin"/>
        <s v="Andrews, Christopher"/>
        <s v="Jacobs, Marsha"/>
        <s v="Schmidt, Suzanne"/>
        <s v="Martinez, Dawn"/>
        <s v="Andrews, Bryant"/>
        <s v="Jefferson, Marion"/>
        <s v="Walton, Lamar"/>
        <s v="Cain, Nora"/>
        <s v="Franklin, Sue"/>
        <s v="Norton, Stella"/>
        <s v="Tate, Opal"/>
        <s v="Hansen, Glenn"/>
        <s v="Young, Toby"/>
        <s v="Rowe, Corey"/>
        <s v="Hansen, Mandy"/>
        <s v="Burns, Jackie"/>
        <s v="Rivera, Stacy"/>
        <s v="Fernandez, Vernon"/>
        <s v="Alvarado, Melba"/>
        <s v="Meyer, Amelia"/>
        <s v="Duncan, Noel"/>
        <s v="Henderson, Amelia"/>
        <s v="Lucas, Wallace"/>
        <s v="Norman, Rolando"/>
        <s v="Goodman, Derek"/>
        <s v="Moody, Myron"/>
        <s v="Jones, Willard"/>
        <s v="Mcdonald, Jean"/>
        <s v="Collins, Jesus"/>
        <s v="Bates, Merle"/>
        <s v="Lindsey, Juana"/>
        <s v="Maxwell, Derek"/>
        <s v="Lopez, Dora"/>
        <s v="Thornton, Homer"/>
        <s v="Wise, Lillian"/>
        <s v="Spencer, Kristy"/>
        <s v="Massey, Lorene"/>
        <s v="Love, Sherry"/>
        <s v="Mullins, Darla"/>
        <s v="Tyler, Linda"/>
        <s v="Henderson, Leslie"/>
        <s v="Gilbert, Elias"/>
        <s v="Thomas, Duane"/>
        <s v="Johnston, Rosie"/>
        <s v="Osborne, Harvey"/>
        <s v="Boyd, Guillermo"/>
        <s v="Salazar, Ada"/>
        <s v="Sims, Cecil"/>
        <s v="Nelson, Aubrey"/>
        <s v="Holt, Zachary"/>
        <s v="Sanders, Marcella"/>
        <s v="Saunders, Nadine"/>
        <s v="Carter, Cary"/>
        <s v="Newman, Johnnie"/>
        <s v="Stanley, Barry"/>
        <s v="Glover, Daisy"/>
        <s v="Hampton, Catherine"/>
        <s v="Edwards, Myron"/>
        <s v="Mclaughlin, Kelvin"/>
        <s v="Bass, Andrew"/>
        <s v="Patton, Maureen"/>
        <s v="Johnston, Sherry"/>
        <s v="Griffith, Erick"/>
        <s v="Bailey, Darrin"/>
        <s v="Miles, Jesus"/>
        <s v="Kennedy, Janis"/>
        <s v="Hogan, Lori"/>
        <s v="Boone, Otis"/>
        <s v="Schneider, Christopher"/>
        <s v="Pittman, Clifton"/>
        <s v="Lawson, Camille"/>
        <s v="Ballard, James"/>
        <s v="Maxwell, Freddie"/>
        <s v="Byrd, Dixie"/>
        <s v="Little, Angel"/>
        <s v="Frazier, Fredrick"/>
        <s v="Barnes, Eric"/>
        <s v="Wolfe, Kathryn"/>
        <s v="Alexander, Rex"/>
        <s v="Clark, Virginia"/>
        <s v="Drake, Anita"/>
        <s v="Mcdonald, Shari"/>
        <s v="Bryan, Sam"/>
        <s v="Willis, Geoffrey"/>
        <s v="Klein, Lionel"/>
        <s v="Moreno, Zachary"/>
        <s v="Powers, Karla"/>
        <s v="Wong, Josephine"/>
        <s v="Williamson, Ramiro"/>
        <s v="Black, Virgil"/>
        <s v="Bell, Jamie"/>
        <s v="Gross, Garrett"/>
        <s v="Underwood, Deanna"/>
        <s v="Franklin, Alex"/>
        <s v="Andrews, Guadalupe"/>
        <s v="Gutierrez, Nathaniel"/>
        <s v="Reid, Joe"/>
        <s v="Evans, Phil"/>
        <s v="Greene, Adrienne"/>
        <s v="Ellis, Gwen"/>
        <s v="Vasquez, Kurt"/>
        <s v="Houston, Frances"/>
        <s v="Anderson, Gregory"/>
        <s v="Singleton, Donald"/>
        <s v="Kelley, James"/>
        <s v="Walker, Leah"/>
        <s v="Simon, Amanda"/>
        <s v="Adams, Leona"/>
        <s v="Dixon, Kay"/>
        <s v="Ryan, Jaime"/>
        <s v="Fleming, Jacqueline"/>
        <s v="Pierce, Al"/>
        <s v="Webb, Wm"/>
        <s v="Gibbs, Dana"/>
        <s v="Sanders, Darren"/>
        <s v="Simon, John"/>
        <s v="Lynch, Dixie"/>
        <s v="Goodman, Monica"/>
        <s v="Jordan, Kathy"/>
        <s v="Powell, Howard"/>
        <s v="Ellis, Julia"/>
        <s v="Zimmerman, Fredrick"/>
        <s v="Fernandez, Jean"/>
        <s v="Ray, Preston"/>
        <s v="Shelton, Joanne"/>
        <s v="Moore, Terry"/>
        <s v="Leonard, Dominic"/>
        <s v="Zimmerman, Lee"/>
        <s v="Maxwell, Anita"/>
        <s v="Davidson, Sabrina"/>
        <s v="Snyder, Traci"/>
        <s v="Sparks, Kayla"/>
        <s v="Aguilar, Gladys"/>
        <s v="Tyler, Isabel"/>
        <s v="Holt, Daryl"/>
        <s v="Dawson, Jim"/>
        <s v="Burgess, Silvia"/>
        <s v="Day, Eileen"/>
        <s v="Wood, Dominick"/>
        <s v="Paul, Sheri"/>
        <s v="Chambers, Leona"/>
        <s v="Oliver, Christy"/>
        <s v="Burgess, Frank"/>
        <s v="Jackson, Darin"/>
        <s v="Spencer, Sophia"/>
        <s v="Morales, Warren"/>
        <s v="Dunn, Jan"/>
        <s v="Jefferson, Esther"/>
        <s v="Jennings, Raul"/>
        <s v="Peters, Adrienne"/>
        <s v="Osborne, Irma"/>
        <s v="Chambers, Michele"/>
        <s v="Reese, Erik"/>
        <s v="Shelton, Wayne"/>
        <s v="Hampton, Yolanda"/>
        <s v="Flores, Angelica"/>
        <s v="Cortez, Jody"/>
        <s v="Hodges, Bridget"/>
        <s v="Morgan, Tommie"/>
        <s v="Horton, Stephanie"/>
        <s v="Love, Paulette"/>
        <s v="Graham, Edwin"/>
        <s v="Mendez, Al"/>
        <s v="Hughes, Carlton"/>
        <s v="Beck, Marco"/>
        <s v="Luna, Nettie"/>
        <s v="Mcgee, Jeannie"/>
        <s v="Logan, Roosevelt"/>
        <s v="Stephens, Bryan"/>
        <s v="Roberts, Evelyn"/>
        <s v="Wilson, Alfred"/>
        <s v="Carroll, Eddie"/>
        <s v="Tucker, Israel"/>
        <s v="Barnett, Gloria"/>
        <s v="Schultz, Hazel"/>
        <s v="Gregory, Antonio"/>
        <s v="Maldonado, Todd"/>
        <s v="Webb, Anne"/>
        <s v="Rivera, Angie"/>
        <s v="Wallace, Rosa"/>
        <s v="Cole, Mathew"/>
        <s v="Phelps, Claire"/>
        <s v="Hodges, Kelli"/>
        <s v="Snyder, Hugo"/>
        <s v="Larson, Ana"/>
        <s v="Crawford, Walter"/>
        <s v="Obrien, Hope"/>
        <s v="Glover, Diana"/>
        <s v="Mccormick, Penny"/>
        <s v="Lloyd, Jason"/>
        <s v="Jimenez, Sherri"/>
        <s v="Clayton, Esther"/>
        <s v="Mack, Tracey"/>
        <s v="Lucas, Ray"/>
        <s v="Valdez, Faye"/>
        <s v="Sanders, Linda"/>
        <s v="Sanders, Allen"/>
        <s v="Barnes, Gwendolyn"/>
        <s v="Moore, Jake"/>
        <s v="Lindsey, Kristin"/>
        <s v="Singleton, Mattie"/>
        <s v="Fletcher, Adrienne"/>
        <s v="Vega, Betty"/>
        <s v="Bush, Eugene"/>
        <s v="Norman, Whitney"/>
        <s v="Ramsey, Brooke"/>
        <s v="Bridges, Leon"/>
        <s v="Barnett, Todd"/>
        <s v="Hill, Jason"/>
        <s v="Bates, Claire"/>
        <s v="Hawkins, Ray"/>
        <s v="Thomas, Ellen"/>
        <s v="Richardson, Marco"/>
        <s v="James, Jessie"/>
        <s v="Rodriguez, Maxine"/>
        <s v="Padilla, Hannah"/>
        <s v="Simpson, Juana"/>
        <s v="Park, Charles"/>
        <s v="Woods, Sherry"/>
        <s v="Mills, Ramon"/>
        <s v="Yates, Vanessa"/>
        <s v="Taylor, Allen"/>
        <s v="Pittman, Felicia"/>
        <s v="Blake, Al"/>
        <s v="Harrison, Ernest"/>
        <s v="Sherman, Meredith"/>
        <s v="Harris, Mack"/>
        <s v="Underwood, Edith"/>
        <s v="Hughes, Winifred"/>
        <s v="Sims, Bennie"/>
        <s v="Erickson, Roxanne"/>
        <s v="Lopez, Marion"/>
        <s v="Palmer, Ramona"/>
        <s v="Bowen, Jonathan"/>
        <s v="Mason, Edith"/>
        <s v="Hansen, Rhonda"/>
        <s v="Poole, Lillie"/>
        <s v="Gonzalez, Merle"/>
        <s v="Riley, Elisa"/>
        <s v="Horton, Bobby"/>
        <s v="Gordon, Wanda"/>
        <s v="Ramirez, Brian"/>
        <s v="Valdez, Max"/>
        <s v="Delgado, Brett"/>
        <s v="Park, Clarence"/>
        <s v="James, Albert"/>
        <s v="Harrison, Casey"/>
        <s v="Cooper, Tammy"/>
        <s v="Gardner, Santos"/>
        <s v="Hunter, Norman"/>
        <s v="Sherman, Renee"/>
        <s v="Henderson, Kathy"/>
        <s v="Wallace, Angie"/>
        <s v="Henderson, Herbert"/>
        <s v="Morris, Alexis"/>
        <s v="Walton, Ernesto"/>
        <s v="Becker, Antoinette"/>
        <s v="Herrera, Lindsay"/>
        <s v="Clark, Vicki"/>
        <s v="Strickland, Fred"/>
        <s v="Fisher, Margarita"/>
        <s v="Wolfe, Danielle"/>
        <s v="Strickland, Jeff"/>
        <s v="Price, Raquel"/>
        <s v="Shaw, Spencer"/>
        <s v="Pope, Rhonda"/>
        <s v="Moran, Patty"/>
        <s v="Simmons, Tracy"/>
        <s v="Gill, Stacy"/>
        <s v="Collier, Velma"/>
        <s v="Gomez, Alfred"/>
        <s v="Miles, Robyn"/>
        <s v="Cunningham, Stacey"/>
        <s v="Curtis, Alejandro"/>
        <s v="Nunez, Mildred"/>
        <s v="Estrada, Claire"/>
        <s v="Quinn, Pablo"/>
        <s v="Hill, Amber"/>
        <s v="Myers, Lynn"/>
        <s v="Daniel, Suzanne"/>
        <s v="Jacobs, Elias"/>
        <s v="Rodgers, Steven"/>
        <s v="Brewer, Leigh"/>
        <s v="Mills, Chester"/>
        <s v="Wheeler, Sophia"/>
        <s v="Sutton, Maurice"/>
        <s v="Brooks, Boyd"/>
        <s v="Gibson, Garrett"/>
        <s v="Davidson, Clint"/>
        <s v="Lamb, Travis"/>
        <s v="Walker, Cynthia"/>
        <s v="Ortega, Lionel"/>
        <s v="Jenkins, Elisa"/>
        <s v="Sims, Gordon"/>
        <s v="Rodriquez, Neil"/>
        <s v="Peterson, Valerie"/>
        <s v="Meyer, Shirley"/>
        <s v="Maxwell, Randy"/>
        <s v="Reid, Felicia"/>
        <s v="Mason, Brandi"/>
        <s v="Guzman, Carl"/>
        <s v="Blake, Carolyn"/>
        <s v="Reese, Pauline"/>
        <s v="Franklin, Richard"/>
        <s v="Collier, Angel"/>
        <s v="Norton, Sophie"/>
        <s v="Gross, Celia"/>
        <s v="Fitzgerald, Timothy"/>
        <s v="Baldwin, Earnest"/>
        <s v="Stone, Carroll"/>
        <s v="Howell, Rolando"/>
        <s v="Garrett, Lisa"/>
        <s v="Lynch, Lonnie"/>
        <s v="Dawson, Daryl"/>
        <s v="Grant, Horace"/>
        <s v="Clark, Joshua"/>
        <s v="Bennett, Sherri"/>
        <s v="Hall, Jerald"/>
        <s v="Campbell, Ethel"/>
        <s v="Ruiz, Robin"/>
        <s v="Holloway, Carmen"/>
        <s v="Hughes, Myron"/>
        <s v="Poole, Johanna"/>
        <s v="Montgomery, Brian"/>
        <s v="Diaz, Sonia"/>
        <s v="Curry, Whitney"/>
        <s v="Owens, Naomi"/>
        <s v="Hansen, Alfred"/>
        <s v="Griffin, Adrian"/>
        <s v="Smith, Teresa"/>
        <s v="Gonzalez, Virginia"/>
        <s v="Lawrence, Cynthia"/>
        <s v="Gray, Frances"/>
        <s v="Garner, Wendell"/>
        <s v="Rowe, Shelley"/>
        <s v="Clark, Jesus"/>
        <s v="Cohen, Wanda"/>
        <s v="Cunningham, Christopher"/>
        <s v="Colon, Patty"/>
        <s v="Patton, Ebony"/>
        <s v="Houston, Jerome"/>
        <s v="Newman, Erma"/>
        <s v="Diaz, Elsie"/>
        <s v="Harper, Rudy"/>
        <s v="Tucker, Terrance"/>
        <s v="Hall, Rhonda"/>
        <s v="Chavez, Mathew"/>
        <s v="Evans, Cary"/>
        <s v="Williams, Debra"/>
        <s v="Maldonado, Geneva"/>
        <s v="Perkins, Justin"/>
        <s v="Gardner, Minnie"/>
        <s v="Reynolds, Doris"/>
        <s v="Webster, Stephanie"/>
        <s v="Peters, Angelina"/>
        <s v="Pratt, Gretchen"/>
        <s v="Barker, Steve"/>
        <s v="Daniels, Mandy"/>
        <s v="Tran, Johnathan"/>
        <s v="Walton, Caroline"/>
        <s v="Padilla, Caroline"/>
        <s v="Barrett, Roy"/>
        <s v="Nelson, Brenda"/>
        <s v="Washington, Angie"/>
        <s v="Gregory, Clifford"/>
        <s v="Wise, Ronnie"/>
        <s v="Price, June"/>
        <s v="Clark, Randall"/>
        <s v="Montgomery, Byron"/>
        <s v="Ramos, Clifton"/>
        <s v="Morton, Daisy"/>
        <s v="Dixon, Ethel"/>
        <s v="Barrett, Marlon"/>
        <s v="Cunningham, Lynda"/>
        <s v="Grant, Shaun"/>
        <s v="Clarke, Carmen"/>
        <s v="Mendez, Miranda"/>
        <s v="Norris, Marty"/>
        <s v="Bennett, Noah"/>
        <s v="Christensen, Kristopher"/>
        <s v="Joseph, Jared"/>
        <s v="Rios, Tanya"/>
        <s v="Warner, Audrey"/>
        <s v="Casey, Andres"/>
        <s v="Hudson, Lloyd"/>
        <s v="Morgan, Jonathon"/>
        <s v="Lindsey, Denise"/>
        <s v="Porter, Adam"/>
        <s v="Frazier, Joanna"/>
        <s v="Bailey, Jeremy"/>
        <s v="Hernandez, Douglas"/>
        <s v="Snyder, Mathew"/>
        <s v="Reid, Marie"/>
        <s v="Cox, Genevieve"/>
        <s v="Schwartz, Bobbie"/>
        <s v="Stevenson, Cecelia"/>
        <s v="Cook, Betty"/>
        <s v="Buchanan, Nathaniel"/>
        <s v="Fitzgerald, Kelvin"/>
        <s v="Freeman, Beverly"/>
        <s v="Nguyen, Lowell"/>
        <s v="Waters, Rochelle"/>
        <s v="Adkins, Ron"/>
        <s v="Mendez, Carlos"/>
        <s v="Miller, Doris"/>
        <s v="Fleming, Gladys"/>
        <s v="Schultz, Meredith"/>
        <s v="Brock, Elena"/>
        <s v="Thornton, Brandon"/>
        <s v="Keller, Kimberly"/>
        <s v="Hicks, Melvin"/>
        <s v="Hall, Mercedes"/>
        <s v="Hunter, Margaret"/>
        <s v="Ryan, Stacey"/>
        <s v="Romero, Jeannette"/>
        <s v="Schmidt, Fredrick"/>
        <s v="Ramsey, Blanche"/>
        <s v="Harper, Louise"/>
        <s v="Mcguire, Ted"/>
        <s v="Houston, Virginia"/>
        <s v="West, Cody"/>
        <s v="Frazier, Christian"/>
        <s v="Harrington, Gerard"/>
        <s v="Shelton, Blanche"/>
        <s v="Harrison, Kendra"/>
        <s v="Russell, Alfonso"/>
        <s v="Fuller, Nelson"/>
        <s v="Hubbard, Roman"/>
        <s v="Ramsey, Warren"/>
        <s v="Warner, Cory"/>
        <s v="Francis, Rodolfo"/>
        <s v="Gregory, Stuart"/>
        <s v="Rice, Cheryl"/>
        <s v="Schwartz, Regina"/>
        <s v="Meyer, Lena"/>
        <s v="Hubbard, Rufus"/>
        <s v="Maldonado, Sonia"/>
        <s v="Mullins, Violet"/>
        <s v="Fowler, Esther"/>
        <s v="Murray, Clint"/>
        <s v="Diaz, Nora"/>
        <s v="Collins, Luis"/>
        <s v="Ball, Elvira"/>
        <s v="Dean, Tami"/>
        <s v="Johnson, Miriam"/>
        <s v="Bowman, Josefina"/>
        <s v="Matthews, Billy"/>
        <s v="Allen, Rudy"/>
        <s v="Ramirez, Earnest"/>
        <s v="Lloyd, Shane"/>
        <s v="Knight, Jana"/>
        <s v="Brock, Jane"/>
        <s v="Manning, Stacey"/>
        <s v="Soto, Bryant"/>
        <s v="Peterson, Mercedes"/>
        <s v="Thompson, Mabel"/>
        <s v="Sherman, Jack"/>
        <s v="Caldwell, Celia"/>
        <s v="Garrett, Jose"/>
        <s v="Sullivan, Melanie"/>
        <s v="Lane, Marjorie"/>
        <s v="Myers, Opal"/>
        <s v="Aguilar, Eric"/>
        <s v="Bishop, Jenna"/>
        <s v="Holmes, Sheila"/>
        <s v="Briggs, Belinda"/>
        <s v="Shelton, Jeannie"/>
        <s v="Moreno, Amy"/>
        <s v="Reese, Kristin"/>
        <s v="Lawson, Caleb"/>
        <s v="Bowen, Emmett"/>
        <s v="Mack, Janie"/>
        <s v="Daniels, Chad"/>
        <s v="Willis, Ella"/>
        <s v="Rivera, Josh"/>
        <s v="Bowman, Jimmy"/>
        <s v="Summers, Clay"/>
        <s v="Rice, Marie"/>
        <s v="Austin, Ruby"/>
        <s v="Hayes, Santiago"/>
        <s v="Pittman, Mandy"/>
        <s v="Mendez, Vera"/>
        <s v="Douglas, Stanley"/>
        <s v="Rogers, Sadie"/>
        <s v="Goodwin, Ella"/>
        <s v="Wheeler, Casey"/>
        <s v="Wagner, Edith"/>
        <s v="Garza, Lola"/>
        <s v="Robinson, Kurt"/>
        <s v="Hill, Darrin"/>
        <s v="Fields, Dana"/>
        <s v="Collins, Bobby"/>
        <s v="Colon, Joseph"/>
        <s v="Hanson, Fernando"/>
        <s v="Sanchez, Sheri"/>
        <s v="Foster, Leticia"/>
        <s v="Powell, Sadie"/>
        <s v="Luna, Mona"/>
        <s v="Patrick, Tom"/>
        <s v="Johnston, Rufus"/>
        <s v="Parks, Beth"/>
        <s v="Austin, Anthony"/>
        <s v="Myers, Teresa"/>
        <s v="Pratt, Cheryl"/>
        <s v="Perry, Stacy"/>
        <s v="Pratt, Miriam"/>
        <s v="Carpenter, Isaac"/>
        <s v="Delgado, Gladys"/>
        <s v="Schwartz, Vicki"/>
        <s v="Mack, Velma"/>
        <s v="Hammond, Myrtle"/>
        <s v="Kelley, Meghan"/>
        <s v="Pearson, Cornelius"/>
        <s v="Barrett, Ethel"/>
        <s v="Summers, Benjamin"/>
        <s v="Hayes, Ivan"/>
        <s v="Johnston, Kenny"/>
        <s v="Martinez, Blanche"/>
        <s v="Allison, Winifred"/>
        <s v="Floyd, Dolores"/>
        <s v="Barber, Zachary"/>
        <s v="Patrick, Jared"/>
        <s v="Warner, Erick"/>
        <s v="Lopez, Judy"/>
        <s v="Cox, Rickey"/>
        <s v="Hicks, Josh"/>
        <s v="Conner, Guy"/>
        <s v="Sparks, Melody"/>
        <s v="Griffin, Tommy"/>
        <s v="Murray, Andre"/>
        <s v="Vasquez, Angela"/>
        <s v="Fisher, Geoffrey"/>
        <s v="Banks, Lora"/>
        <s v="Alexander, Darla"/>
        <s v="Lane, Earl"/>
        <s v="Hanson, Willie"/>
        <s v="Sparks, Stacey"/>
        <s v="Payne, Marcos"/>
        <s v="Poole, Eduardo"/>
        <s v="Parsons, Alicia"/>
        <s v="Collier, Rochelle"/>
        <s v="Austin, Rex"/>
        <s v="Allison, Allan"/>
        <s v="Robbins, Elmer"/>
        <s v="Chapman, Kimberly"/>
        <s v="Burton, Kathryn"/>
        <s v="Carroll, Steven"/>
        <s v="Mcdaniel, Jimmy"/>
        <s v="Owen, Alfonso"/>
        <s v="Lindsey, Melody"/>
        <s v="Harrison, Roberto"/>
        <s v="Coleman, Jenny"/>
        <s v="Clayton, Penny"/>
        <s v="Ellis, Ruth"/>
        <s v="Obrien, Vickie"/>
        <s v="Moore, Elias"/>
        <s v="Wade, Shane"/>
        <s v="Terry, Kimberly"/>
        <s v="Moody, Caroline"/>
        <s v="Lee, Rickey"/>
        <s v="Hill, Javier"/>
        <s v="Mcdaniel, Gilbert"/>
        <s v="Murphy, Derrick"/>
        <s v="Sparks, Toby"/>
        <s v="Rowe, Clifton"/>
        <s v="Wolfe, Earl"/>
        <s v="Burns, Eddie"/>
        <s v="Cobb, Cheryl"/>
        <s v="Norman, Vicki"/>
        <s v="Obrien, Milton"/>
        <s v="Mathis, Ellen"/>
        <s v="Osborne, Doyle"/>
        <s v="Matthews, Annie"/>
        <s v="Collier, Kirk"/>
        <s v="Chambers, Ruby"/>
        <s v="Hubbard, Diane"/>
        <s v="Stephens, Lyle"/>
        <s v="Wright, Deanna"/>
        <s v="Lyons, Irma"/>
        <s v="Banks, Jerome"/>
        <s v="Rodriguez, Albert"/>
        <s v="Jefferson, Alfredo"/>
        <s v="Medina, Mitchell"/>
        <s v="Massey, Lucy"/>
        <s v="Lyons, Lois"/>
        <s v="Carpenter, Guadalupe"/>
        <s v="Larson, Valerie"/>
        <s v="Zimmerman, Cecelia"/>
        <s v="Harris, Georgia"/>
        <s v="Glover, Irvin"/>
        <s v="Guzman, Jimmie"/>
        <s v="Hodges, Garrett"/>
        <s v="Vasquez, Natasha"/>
        <s v="Shaw, Ervin"/>
        <s v="Adams, Dianna"/>
        <s v="Young, Dale"/>
        <s v="Allen, Sandra"/>
        <s v="Riley, Jeannie"/>
        <s v="Evans, Angelica"/>
        <s v="Patterson, Archie"/>
        <s v="Moore, Johanna"/>
        <s v="Santiago, Glenn"/>
        <s v="Rivera, Danny"/>
        <s v="Colon, Karen"/>
        <s v="Willis, Edna"/>
        <s v="Keller, Angelica"/>
        <s v="Graham, Carrie"/>
        <s v="Schwartz, Garrett"/>
        <s v="Becker, Shelia"/>
        <s v="Nguyen, Dennis"/>
        <s v="Alvarez, Maggie"/>
        <s v="Dixon, Nathaniel"/>
        <s v="Burke, Hope"/>
        <s v="Clarke, Andy"/>
        <s v="Griffith, Jeannette"/>
        <s v="Morris, Cedric"/>
        <s v="Figueroa, Austin"/>
        <s v="Ramos, Dave"/>
        <s v="Garner, Rolando"/>
        <s v="Davidson, Jerald"/>
        <s v="Moran, Bradley"/>
        <s v="Manning, Alison"/>
        <s v="Webster, Kelly"/>
        <s v="Cox, Fredrick"/>
        <s v="Bradley, Hope"/>
        <s v="Doyle, Eric"/>
        <s v="Webb, Lucy"/>
        <s v="Weaver, Carmen"/>
        <s v="Briggs, Ora"/>
        <s v="Roberson, Vivian"/>
        <s v="Sherman, Maxine"/>
        <s v="Reid, Todd"/>
        <s v="Lane, Janis"/>
        <s v="Wade, Judith"/>
        <s v="Tran, Willard"/>
        <s v="Bryan, Jenna"/>
        <s v="Luna, Reginald"/>
        <s v="Wilson, Jermaine"/>
        <s v="Waters, Janice"/>
        <s v="Gonzalez, Rodolfo"/>
        <s v="Day, Sidney"/>
        <s v="Shaw, Angela"/>
        <s v="Bush, Juan"/>
        <s v="Hall, Alexander"/>
        <s v="Copeland, Kristi"/>
        <s v="Todd, Jaime"/>
        <s v="Pratt, Orville"/>
        <s v="Hunter, Jesse"/>
        <s v="Roberson, Lindsay"/>
        <s v="Horton, Lucille"/>
        <s v="Berry, Leon"/>
        <s v="Shelton, Claudia"/>
        <s v="King, Teresa"/>
        <s v="Saunders, James"/>
        <s v="Smith, Gilbert"/>
        <s v="Hart, Francis"/>
        <s v="Bates, Cary"/>
        <s v="Chandler, Justin"/>
        <s v="Austin, Ginger"/>
        <s v="Frazier, Kristin"/>
        <s v="Riley, Nathaniel"/>
        <s v="Welch, Jaime"/>
        <s v="Berry, Lucy"/>
        <s v="Baldwin, Gayle"/>
        <s v="Conner, Jessie"/>
        <s v="Beck, Omar"/>
        <s v="Mcdonald, Rita"/>
        <s v="Cummings, Maurice"/>
        <s v="Thomas, Maxine"/>
        <s v="Phelps, Darrel"/>
        <s v="Hodges, Loretta"/>
        <s v="Flores, Kelvin"/>
        <s v="King, Joy"/>
        <s v="Richardson, Sonya"/>
        <s v="Moody, Sonja"/>
        <s v="Gregory, Terry"/>
        <s v="Washington, Jan"/>
        <s v="Townsend, Marion"/>
        <s v="Kelly, Gertrude"/>
        <s v="Rose, Maggie"/>
        <s v="Thompson, Iris"/>
        <s v="Higgins, Marjorie"/>
        <s v="Schwartz, Amanda"/>
        <s v="Strickland, Salvador"/>
        <s v="Valdez, Eugene"/>
        <s v="Maxwell, Constance"/>
        <s v="Mendoza, Micheal"/>
        <s v="Douglas, Gustavo"/>
        <s v="Lee, Harold"/>
        <s v="Powers, Madeline"/>
        <s v="Lynch, Rosalie"/>
        <s v="Marsh, Mamie"/>
        <s v="Sanchez, Theodore"/>
        <s v="Fox, Charles"/>
        <s v="Kennedy, Ella"/>
        <s v="Peters, Tasha"/>
        <s v="Wallace, Anthony"/>
        <s v="Becker, Christopher"/>
        <s v="Gregory, Kelly"/>
        <s v="Ruiz, Jim"/>
        <s v="Pittman, Lila"/>
        <s v="Carter, Ian"/>
        <s v="Christensen, Neal"/>
        <s v="Chapman, Annie"/>
        <s v="Simpson, Ed"/>
        <s v="Love, Olivia"/>
        <s v="Perry, Sherman"/>
        <s v="Curry, Wade"/>
        <s v="Richardson, Ralph"/>
        <s v="Mullins, Vickie"/>
        <s v="Schwartz, Tonya"/>
        <s v="Garner, Enrique"/>
        <s v="Russell, Cornelius"/>
        <s v="Manning, Aubrey"/>
        <s v="Casey, Ryan"/>
        <s v="Perez, Micheal"/>
        <s v="Poole, Benny"/>
        <s v="Watkins, Donald"/>
        <s v="Daniels, David"/>
        <s v="Mcdonald, Rodney"/>
        <s v="Luna, Frederick"/>
        <s v="Lawrence, Michele"/>
        <s v="Mcguire, Shawn"/>
        <s v="Stephens, Kathleen"/>
        <s v="Ryan, Lori"/>
        <s v="Sparks, Reginald"/>
        <s v="Bradley, Grady"/>
        <s v="Howard, Lela"/>
        <s v="Reed, Loren"/>
        <s v="Byrd, Horace"/>
        <s v="Carroll, Duane"/>
        <s v="Wilson, Ramona"/>
        <s v="Estrada, Gilbert"/>
        <s v="Adams, Tasha"/>
        <s v="Baker, Tamara"/>
        <s v="Gilbert, Kerry"/>
        <s v="Gibbs, Vivian"/>
        <s v="Hall, Valerie"/>
        <s v="Oliver, Herbert"/>
        <s v="Fitzgerald, Bryan"/>
        <s v="Garner, Nicole"/>
        <s v="Ortiz, Jermaine"/>
        <s v="Ryan, Freda"/>
        <s v="Steele, Lionel"/>
        <s v="Vasquez, Bertha"/>
        <s v="Mack, Olga"/>
        <s v="Mcbride, Domingo"/>
        <s v="Schwartz, Brendan"/>
        <s v="Vega, Maxine"/>
        <s v="Schmidt, Joey"/>
        <s v="Thornton, Scott"/>
        <s v="Hopkins, Lorraine"/>
        <s v="Guzman, Toby"/>
        <s v="Singleton, Tanya"/>
        <s v="Lucas, Lee"/>
        <s v="Jacobs, Matt"/>
        <s v="Palmer, Kristopher"/>
        <s v="Poole, Billie"/>
        <s v="Massey, Bonnie"/>
        <s v="Fowler, Clarence"/>
        <s v="Cummings, Kathryn"/>
        <s v="Ford, Carroll"/>
        <s v="Kelley, Harold"/>
        <s v="Murray, Carlton"/>
        <s v="Schultz, Clara"/>
        <s v="Hart, Tricia"/>
        <s v="Lee, Lillie"/>
        <s v="Benson, Jeannette"/>
        <s v="Welch, Clifford"/>
        <s v="Clayton, Bobby"/>
        <s v="Ortega, Loren"/>
        <s v="Mendoza, Randolph"/>
        <s v="James, Hannah"/>
        <s v="Hopkins, Chad"/>
        <s v="Schmidt, Elijah"/>
        <s v="Wright, Tanya"/>
        <s v="Mullins, Ebony"/>
        <s v="Guzman, Rufus"/>
        <s v="Mitchell, Lillian"/>
        <s v="Holt, Aubrey"/>
        <s v="Turner, Kristine"/>
        <s v="Wallace, Mabel"/>
        <s v="Perry, Arthur"/>
        <s v="Hampton, Roosevelt"/>
        <s v="Gibson, Leo"/>
        <s v="Mcdaniel, Eddie"/>
        <s v="Palmer, Roberta"/>
        <s v="Gray, Joanne"/>
        <s v="Reid, Clarence"/>
        <s v="Lamb, Edmund"/>
        <s v="Myers, Nellie"/>
        <s v="Marshall, Gerard"/>
        <s v="Jensen, Ryan"/>
        <s v="Marshall, Moses"/>
        <s v="Maxwell, Ernestine"/>
        <s v="Greer, Jo"/>
        <s v="Mcbride, Kent"/>
        <s v="Moran, Gerald"/>
        <s v="Mcgee, Catherine"/>
        <s v="Rogers, Virgil"/>
        <s v="Rhodes, Matt"/>
        <s v="Chandler, Alex"/>
        <s v="Neal, Terri"/>
        <s v="Chandler, Ivan"/>
        <s v="Kim, Melody"/>
        <s v="Chandler, Erick"/>
        <s v="Daniels, Claude"/>
        <s v="Simpson, Silvia"/>
        <s v="Burton, Brooke"/>
        <s v="Briggs, Tina"/>
        <s v="Fuller, Ignacio"/>
        <s v="Baldwin, Martin"/>
        <s v="Kennedy, Mildred"/>
        <s v="Burke, Harvey"/>
        <s v="Harris, Gwen"/>
        <s v="Banks, Jane"/>
        <s v="Garner, Henry"/>
        <s v="Drake, Crystal"/>
        <s v="Griffith, Evelyn"/>
        <s v="Conner, Ana"/>
        <s v="Austin, Opal"/>
        <s v="Bailey, Angel"/>
        <s v="Moss, Meghan"/>
        <s v="Guzman, Rene"/>
        <s v="Banks, Arlene"/>
        <s v="Greer, Agnes"/>
        <s v="Vasquez, Josh"/>
        <s v="Campbell, Martin"/>
        <s v="Rogers, Elvira"/>
        <s v="Reyes, Terence"/>
        <s v="Romero, Vincent"/>
        <s v="May, Jessie"/>
        <s v="Lee, Marsha"/>
        <s v="Mcbride, Patsy"/>
        <s v="Greene, Dale"/>
        <s v="Duncan, Krystal"/>
        <s v="Patrick, Alonzo"/>
        <s v="Reynolds, Erica"/>
        <s v="Vasquez, Hattie"/>
        <s v="Cook, Jerome"/>
        <s v="Hamilton, Sylvester"/>
        <s v="Hoffman, Jake"/>
        <s v="Osborne, Samuel"/>
        <s v="Paul, Don"/>
        <s v="Christensen, Florence"/>
        <s v="Bowman, Tricia"/>
        <s v="Ford, Steven"/>
        <s v="Hansen, Rochelle"/>
        <s v="Thompson, Cody"/>
        <s v="Montgomery, Christopher"/>
        <s v="Drake, Brad"/>
        <s v="Morris, Dave"/>
        <s v="Blake, Brandy"/>
        <s v="Morrison, Angelo"/>
        <s v="Walker, Wayne"/>
        <s v="Becker, Homer"/>
        <s v="Dennis, Tracy"/>
        <s v="Blair, Scott"/>
        <s v="Kennedy, Lowell"/>
        <s v="Austin, Gerald"/>
        <s v="West, Lynette"/>
        <s v="Wong, Lynette"/>
        <s v="Saunders, Roger"/>
        <s v="Sanchez, Angie"/>
        <s v="Wells, Charlie"/>
        <s v="Brewer, Dean"/>
        <s v="Lawson, Louis"/>
        <s v="Brock, Stella"/>
        <s v="Hampton, Ian"/>
        <s v="Kelley, April"/>
        <s v="James, Carrie"/>
        <s v="Gomez, Violet"/>
        <s v="Farmer, Jose"/>
        <s v="Diaz, Santos"/>
        <s v="Castillo, Dewey"/>
        <s v="Griffith, Rex"/>
        <s v="Mccormick, Ignacio"/>
        <s v="Ramsey, Gerardo"/>
        <s v="Phillips, Fernando"/>
        <s v="Pittman, Jacqueline"/>
        <s v="Wise, Miranda"/>
        <s v="Gardner, Alison"/>
        <s v="Little, Judy"/>
        <s v="Reed, Dewey"/>
        <s v="Dean, Elsa"/>
        <s v="Riley, Hilda"/>
        <s v="Montgomery, Marlon"/>
        <s v="Sherman, Guy"/>
        <s v="Ray, Pauline"/>
        <s v="Mccoy, Pat"/>
        <s v="Hansen, Pam"/>
        <s v="Hines, Ruth"/>
        <s v="Burton, Dean"/>
        <s v="Newman, Kathryn"/>
        <s v="Allison, Ethel"/>
        <s v="Harrington, Jacob"/>
        <s v="Ray, Elias"/>
        <s v="Myers, Jenna"/>
        <s v="Alvarez, Earnest"/>
        <s v="Jensen, Flora"/>
        <s v="Keller, Gerardo"/>
        <s v="Ball, Bernadette"/>
        <s v="Evans, Marion"/>
        <s v="Beck, Winston"/>
        <s v="Peters, Marian"/>
        <s v="Maxwell, Clay"/>
        <s v="Lucas, Tanya"/>
        <s v="Greene, Dominic"/>
        <s v="Logan, Darla"/>
        <s v="Frazier, Rhonda"/>
        <s v="Meyer, Russell"/>
        <s v="Parsons, Pauline"/>
        <s v="Young, Gene"/>
        <s v="Cummings, Christina"/>
        <s v="Pena, Zachary"/>
        <s v="Hines, Wesley"/>
        <s v="Newton, Vernon"/>
        <s v="Williamson, Ismael"/>
        <s v="Chapman, John"/>
        <s v="Vaughn, Russell"/>
        <s v="Porter, Molly"/>
        <s v="Park, Elbert"/>
        <s v="Washington, Gabriel"/>
        <s v="Paul, Fredrick"/>
        <s v="Parks, Laura"/>
        <s v="Perry, Nancy"/>
        <s v="Day, Luz"/>
        <s v="Snyder, Lonnie"/>
        <s v="Simon, Leonard"/>
        <s v="Carlson, Ken"/>
        <s v="Gutierrez, Chelsea"/>
        <s v="Ballard, Marion"/>
        <s v="Burton, Javier"/>
        <s v="Cross, Pearl"/>
        <s v="Singleton, Laurence"/>
        <s v="Long, Cecilia"/>
        <s v="Nichols, Alfred"/>
        <s v="Edwards, Blanche"/>
        <s v="Hanson, Jerry"/>
        <s v="Floyd, Madeline"/>
        <s v="Logan, Kelly"/>
        <s v="Conner, Francis"/>
        <s v="Cole, Mack"/>
        <s v="Garrett, Krystal"/>
        <s v="Lee, Lindsay"/>
        <s v="Reed, Dwight"/>
        <s v="Garrett, Harold"/>
        <s v="Bradley, Kelli"/>
        <s v="Manning, Elizabeth"/>
        <s v="Gray, Luz"/>
        <s v="Carlson, Patrick"/>
        <s v="Patterson, Heidi"/>
        <s v="Willis, Louise"/>
        <s v="Cobb, Brendan"/>
        <s v="Cross, Edna"/>
        <s v="Sullivan, Willie"/>
        <s v="Gonzales, Willard"/>
        <s v="Hernandez, Sam"/>
        <s v="Watkins, Jill"/>
        <s v="Elliott, Alejandro"/>
        <s v="Wood, Gerardo"/>
        <s v="Moody, Pamela"/>
        <s v="Houston, Roger"/>
        <s v="Green, Sheryl"/>
        <s v="Chandler, Angelina"/>
        <s v="Fuller, Clyde"/>
        <s v="Oliver, Lula"/>
        <s v="Cortez, Marco"/>
        <s v="Thomas, Leah"/>
        <s v="Huff, Lucy"/>
        <s v="Welch, Lynne"/>
        <s v="Fuller, Olga"/>
        <s v="Robbins, Tyler"/>
        <s v="Figueroa, Joe"/>
        <s v="Fitzgerald, Susie"/>
        <s v="Holmes, Douglas"/>
        <s v="Stone, Justin"/>
        <s v="Berry, Roman"/>
        <s v="Mason, Marta"/>
        <s v="Barton, Vivian"/>
        <s v="Jackson, Sonja"/>
        <s v="Sutton, Marion"/>
        <s v="Buchanan, Patty"/>
        <s v="Mann, Bruce"/>
        <s v="Mills, Regina"/>
        <s v="Barnes, Herman"/>
        <s v="Gregory, Cynthia"/>
        <s v="Watts, Marian"/>
        <s v="Rice, Rosie"/>
        <s v="Porter, Angelina"/>
        <s v="Barber, Claude"/>
        <s v="Day, Cristina"/>
        <s v="Harris, Lauren"/>
        <s v="Jones, Cora"/>
        <s v="Norris, Thelma"/>
        <s v="Garcia, Willard"/>
        <s v="Dunn, Sonia"/>
        <s v="Maxwell, Leroy"/>
        <s v="Meyer, Ada"/>
        <s v="Powers, Perry"/>
        <s v="Ferguson, Henrietta"/>
        <s v="Nash, Emilio"/>
        <s v="Vasquez, Elsa"/>
        <s v="Sharp, Philip"/>
        <s v="Cruz, Heather"/>
        <s v="Morgan, Krista"/>
        <s v="Turner, Corey"/>
        <s v="Franklin, Angela"/>
        <s v="Blair, Wanda"/>
        <s v="Cannon, Roberto"/>
        <s v="Smith, Wallace"/>
        <s v="Santiago, Larry"/>
        <s v="Brady, Miguel"/>
        <s v="Davis, Karla"/>
        <s v="Lewis, Teresa"/>
        <s v="Berry, Lydia"/>
        <s v="Logan, Tyrone"/>
        <s v="Morris, Theresa"/>
        <s v="Greene, Darla"/>
        <s v="Love, Sylvester"/>
        <s v="Davis, Michael"/>
        <s v="Spencer, Adrienne"/>
        <s v="Moran, Myron"/>
        <s v="Craig, William"/>
        <s v="Foster, Georgia"/>
        <s v="Hampton, Marc"/>
        <s v="Fletcher, Traci"/>
        <s v="Reese, Cristina"/>
        <s v="Powers, Alfred"/>
        <s v="Pierce, Dwayne"/>
        <s v="Webb, Kari"/>
        <s v="Walsh, Neil"/>
        <s v="Rodriguez, Abel"/>
        <s v="Elliott, Marta"/>
        <s v="Allison, Alice"/>
        <s v="Mathis, Calvin"/>
        <s v="Torres, Vicky"/>
        <s v="Ferguson, Muriel"/>
        <s v="Lawrence, Edith"/>
        <s v="Carter, Francisco"/>
        <s v="Ruiz, Conrad"/>
        <s v="Garner, Bernard"/>
        <s v="Phillips, Eduardo"/>
        <s v="Yates, Marian"/>
        <s v="Casey, May"/>
        <s v="Brock, Lewis"/>
        <s v="Vaughn, Joann"/>
        <s v="Robbins, Tom"/>
        <s v="Gardner, Leslie"/>
        <s v="Roberts, Jeanne"/>
        <s v="Aguilar, Estelle"/>
        <s v="Vasquez, Jamie"/>
        <s v="Manning, Kathleen"/>
        <s v="Price, Jackie"/>
        <s v="Cannon, Alan"/>
        <s v="Peterson, Gerald"/>
        <s v="Waters, Sandra"/>
        <s v="Fox, Kelly"/>
        <s v="Maxwell, Cesar"/>
        <s v="Robbins, Israel"/>
        <s v="Hampton, Alfredo"/>
        <s v="Gutierrez, Rachel"/>
        <s v="Vega, Misty"/>
        <s v="Watson, Sandra"/>
        <s v="Craig, Marguerite"/>
        <s v="Ramsey, Erma"/>
        <s v="Brock, Bernice"/>
        <s v="Montgomery, Jared"/>
        <s v="Massey, Pam"/>
        <s v="Reese, Arlene"/>
        <s v="Townsend, Lynette"/>
        <s v="Matthews, Jared"/>
        <s v="Frank, Camille"/>
        <s v="Daniel, Phil"/>
        <s v="Boyd, Shaun"/>
        <s v="Moore, Terrence"/>
        <s v="Freeman, Herbert"/>
        <s v="Cooper, Vernon"/>
        <s v="Yates, Kayla"/>
        <s v="Silva, Wayne"/>
        <s v="Gibson, Gayle"/>
        <s v="Cross, Preston"/>
        <s v="Gibbs, Brent"/>
        <s v="Owen, Gary"/>
        <s v="Perez, Lillie"/>
        <s v="Wilson, Alma"/>
        <s v="Bell, Krystal"/>
        <s v="Yates, Marion"/>
        <s v="Riley, Myra"/>
        <s v="Rodriquez, Alice"/>
        <s v="Carson, Alberta"/>
        <s v="Bates, Reginald"/>
        <s v="Pittman, Frances"/>
        <s v="Fletcher, Beth"/>
        <s v="Mason, Sonya"/>
        <s v="Byrd, Elsa"/>
        <s v="Washington, Lucille"/>
        <s v="Reyes, Reginald"/>
        <s v="Spencer, Robyn"/>
        <s v="Holloway, Bessie"/>
        <s v="Erickson, Manuel"/>
        <s v="Moss, Richard"/>
        <s v="Wallace, Santos"/>
        <s v="Tyler, Ebony"/>
        <s v="Kennedy, Kendra"/>
        <s v="Burke, Joseph"/>
        <s v="Maldonado, Kim"/>
        <s v="Rogers, Laura"/>
        <s v="Collier, Randolph"/>
        <s v="Turner, Darren"/>
        <s v="Simon, Hazel"/>
        <s v="Delgado, Kevin"/>
        <s v="Figueroa, Kellie"/>
        <s v="Hunt, Dallas"/>
        <s v="Lucas, Elias"/>
        <s v="Ortiz, Gretchen"/>
        <s v="Scott, Julio"/>
        <s v="Cohen, Bernice"/>
        <s v="Mack, Nichole"/>
        <s v="Andrews, Tommy"/>
        <s v="Fisher, Francisco"/>
        <s v="Griffith, Kim"/>
        <s v="Cox, Yolanda"/>
        <s v="Nash, Elsa"/>
        <s v="Richards, Jasmine"/>
        <s v="Lloyd, Marvin"/>
        <s v="Alvarez, Herbert"/>
        <s v="Gross, Sylvester"/>
        <s v="Hansen, Stella"/>
        <s v="Wade, Ervin"/>
        <s v="Wood, Viola"/>
        <s v="Gibson, Gilberto"/>
        <s v="Estrada, Floyd"/>
        <s v="Cunningham, Richard"/>
        <s v="Fleming, Alexis"/>
        <s v="Jones, Barbara"/>
        <s v="Leonard, Marlene"/>
        <s v="Sutton, Julian"/>
        <s v="Gordon, Blake"/>
        <s v="Swanson, Juana"/>
        <s v="Hudson, Luther"/>
        <s v="Hansen, Alex"/>
        <s v="Marsh, Cheryl"/>
        <s v="Pierce, Kyle"/>
        <s v="Rodgers, Gordon"/>
        <s v="Fernandez, Pam"/>
        <s v="Alvarado, Joshua"/>
        <s v="Beck, Dustin"/>
        <s v="Marshall, Forrest"/>
        <s v="Hoffman, Susan"/>
        <s v="Farmer, Jake"/>
        <s v="Jennings, Deanna"/>
        <s v="Jacobs, Jonathan"/>
        <s v="Doyle, Phillip"/>
        <s v="Hodges, Francis"/>
        <s v="Townsend, Geoffrey"/>
        <s v="Lucas, Stacey"/>
        <s v="Allen, Heather"/>
        <s v="Cain, Guadalupe"/>
        <s v="Hale, Stanley"/>
        <s v="Aguilar, Darlene"/>
        <s v="Colon, Mike"/>
        <s v="Webb, Estelle"/>
        <s v="Watts, Arlene"/>
        <s v="Cox, Constance"/>
        <s v="Nash, Loren"/>
        <s v="Ford, Isaac"/>
        <s v="Brown, Rudy"/>
        <s v="Hoffman, Gabriel"/>
        <s v="Edwards, Carol"/>
        <s v="Valdez, Emanuel"/>
        <s v="Stanley, Kari"/>
        <s v="Ellis, Brent"/>
        <s v="Edwards, Claude"/>
        <s v="Mullins, Vivian"/>
        <s v="Terry, Verna"/>
        <s v="Fields, Kara"/>
        <s v="Figueroa, Lee"/>
        <s v="Jones, Antonio"/>
        <s v="Mann, Valerie"/>
        <s v="Lawson, Rebecca"/>
        <s v="Bowers, Whitney"/>
        <s v="Hudson, Verna"/>
        <s v="Barnett, Wesley"/>
        <s v="Guzman, Genevieve"/>
        <s v="Hawkins, Debra"/>
        <s v="Turner, Lawrence"/>
        <s v="Schultz, Billy"/>
        <s v="Richards, Dora"/>
        <s v="Freeman, Roy"/>
        <s v="Bryan, Dorothy"/>
        <s v="Ward, Jenny"/>
        <s v="Wheeler, Jonathan"/>
        <s v="Marshall, Nelson"/>
        <s v="Armstrong, Carole"/>
        <s v="Higgins, Grady"/>
        <s v="Barnett, Sue"/>
        <s v="Day, Dennis"/>
        <s v="Joseph, Lydia"/>
        <s v="Malone, Peggy"/>
        <s v="Boyd, Brenda"/>
        <s v="Rios, Michael"/>
        <s v="Hamilton, Carl"/>
        <s v="Wong, Alice"/>
        <s v="Hicks, Lorena"/>
        <s v="Lane, Andre"/>
        <s v="Barton, Marion"/>
        <s v="Padilla, Denise"/>
        <s v="Vaughn, Bridget"/>
        <s v="Jefferson, Duane"/>
        <s v="Jacobs, Cornelius"/>
        <s v="Hicks, Danielle"/>
        <s v="Christensen, Martin"/>
        <s v="Cunningham, Caroline"/>
        <s v="Guerrero, Stanley"/>
        <s v="Mitchell, Tasha"/>
        <s v="Mcdonald, Jimmie"/>
        <s v="Garner, Armando"/>
        <s v="Davis, Erika"/>
        <s v="Harmon, Adam"/>
        <s v="Wilkins, Laura"/>
        <s v="George, Kenneth"/>
        <s v="Lee, Joseph"/>
        <s v="Lawrence, Jim"/>
        <s v="Morrison, Jeffery"/>
        <s v="Greer, Claire"/>
        <s v="Kennedy, Tracey"/>
        <s v="Bridges, Kristin"/>
        <s v="Leonard, Lloyd"/>
        <s v="Perry, Alicia"/>
        <s v="Jones, Christie"/>
        <s v="Walton, Cheryl"/>
        <s v="Patterson, Bert"/>
        <s v="Stanley, Maurice"/>
        <s v="Cook, Roderick"/>
        <s v="Ramirez, Sylvester"/>
        <s v="Salazar, Kelvin"/>
        <s v="Curry, Mable"/>
        <s v="Sherman, Betsy"/>
        <s v="Nichols, Lillie"/>
        <s v="Copeland, Jeremy"/>
        <s v="Brewer, Jeanne"/>
        <s v="Franklin, Heidi"/>
        <s v="King, Thomas"/>
        <s v="Osborne, Cassandra"/>
        <s v="Ramos, Jesus"/>
        <s v="Matthews, Francis"/>
        <s v="Murray, Rachael"/>
        <s v="Reid, Florence"/>
        <s v="Nelson, Ann"/>
        <s v="Goodwin, Elbert"/>
        <s v="Hoffman, Teresa"/>
        <s v="Snyder, Elizabeth"/>
        <s v="Caldwell, Roberto"/>
        <s v="Santiago, Meghan"/>
        <s v="Parker, Stella"/>
        <s v="Parks, Kristina"/>
        <s v="Clark, Bert"/>
        <s v="Payne, Erica"/>
        <s v="Dean, Billie"/>
        <s v="Hubbard, Sonia"/>
        <s v="Pearson, Cynthia"/>
        <s v="Wells, Suzanne"/>
        <s v="Reese, Felicia"/>
        <s v="Lynch, Neil"/>
        <s v="Shelton, Jake"/>
        <s v="Lucas, Marvin"/>
        <s v="Lynch, Tim"/>
        <s v="Strickland, Nadine"/>
        <s v="Mendoza, Margaret"/>
        <s v="Stewart, Sabrina"/>
        <s v="Osborne, Jessica"/>
        <s v="Richardson, Brent"/>
        <s v="Alexander, Cornelius"/>
        <s v="Perkins, Jody"/>
        <s v="Romero, Darnell"/>
        <s v="Morton, Gayle"/>
        <s v="Simmons, Freda"/>
        <s v="Robertson, Wendell"/>
        <s v="Bowen, Irene"/>
        <s v="Klein, Evelyn"/>
        <s v="Hammond, Wilfred"/>
        <s v="Fuller, Allen"/>
        <s v="Mitchell, Roberta"/>
        <s v="Mathis, Steven"/>
        <s v="Owens, Lorene"/>
        <s v="Jennings, Wendell"/>
        <s v="Watkins, Shawn"/>
        <s v="Payne, Edgar"/>
        <s v="Carter, Emily"/>
        <s v="Dawson, Tiffany"/>
        <s v="Mack, Bridget"/>
        <s v="Gomez, Shelley"/>
        <s v="Salazar, Mathew"/>
        <s v="Lopez, Stephanie"/>
        <s v="Shelton, Spencer"/>
        <s v="Fleming, Paula"/>
        <s v="Mcdaniel, Grant"/>
        <s v="Lynch, Sherry"/>
        <s v="Baldwin, Tina"/>
        <s v="Fletcher, Willie"/>
        <s v="Becker, Marianne"/>
        <s v="Moody, Jerome"/>
        <s v="Fernandez, Richard"/>
        <s v="Roberson, Meghan"/>
        <s v="Cortez, Elbert"/>
        <s v="Singleton, Cory"/>
        <s v="May, Rebecca"/>
        <s v="Paul, Janie"/>
        <s v="Banks, Christy"/>
        <s v="Morris, Joe"/>
        <s v="Morgan, Lee"/>
        <s v="Padilla, Albert"/>
        <s v="Foster, Walter"/>
        <s v="Graves, Jana"/>
        <s v="Burgess, Lydia"/>
        <s v="Mccoy, Lindsay"/>
        <s v="Vega, Bonnie"/>
        <s v="Barrett, Lester"/>
        <s v="Ruiz, Ollie"/>
        <s v="Alvarez, Gertrude"/>
        <s v="Brady, Nathan"/>
        <s v="Bridges, Charlene"/>
        <s v="Bennett, Sandra"/>
        <s v="Parsons, Bobbie"/>
        <s v="Arnold, Earl"/>
        <s v="Beck, Sharon"/>
        <s v="Gibson, Terry"/>
        <s v="Munoz, Desiree"/>
        <s v="Lowe, Frankie"/>
        <s v="Jacobs, Edgar"/>
        <s v="Rice, Sandra"/>
        <s v="Cain, Ebony"/>
        <s v="Leonard, Amos"/>
        <s v="Stevens, Erica"/>
        <s v="Roberts, Eugene"/>
        <s v="Thomas, Monica"/>
        <s v="James, Tracy"/>
        <s v="Ward, Charlie"/>
        <s v="Russell, Bobby"/>
        <s v="Buchanan, Suzanne"/>
        <s v="Beck, Noah"/>
        <s v="Kelly, Brett"/>
        <s v="Cannon, Shari"/>
        <s v="Ryan, Wilfred"/>
        <s v="Mitchell, Debra"/>
        <s v="Mann, Stanley"/>
        <s v="Clarke, Elbert"/>
        <s v="Soto, Alvin"/>
        <s v="Mitchell, Ana"/>
        <s v="Bell, Rochelle"/>
        <s v="Reynolds, Guadalupe"/>
        <s v="Flowers, Alberto"/>
        <s v="Daniel, Grady"/>
        <s v="Vaughn, Naomi"/>
        <s v="Barrett, Delbert"/>
        <s v="Bell, Otis"/>
        <s v="Simpson, Jackie"/>
        <s v="Graham, Frederick"/>
        <s v="Dean, Erin"/>
        <s v="Ramos, Ross"/>
        <s v="Banks, Clyde"/>
        <s v="Zimmerman, Harriet"/>
        <s v="Bates, Hubert"/>
        <s v="Schultz, Dean"/>
        <s v="Obrien, Delores"/>
        <s v="Yates, Saul"/>
        <s v="Jefferson, Joy"/>
        <s v="Rodgers, Milton"/>
        <s v="Guzman, Roland"/>
        <s v="Luna, Darlene"/>
        <s v="Griffith, Oliver"/>
        <s v="Page, Alison"/>
        <s v="George, Sonja"/>
        <s v="Wheeler, Gustavo"/>
        <s v="Butler, Rosemary"/>
        <s v="Richardson, Jill"/>
        <s v="Norton, Wesley"/>
        <s v="Stevens, Doris"/>
        <s v="Delgado, Edna"/>
        <s v="Adams, Stewart"/>
        <s v="Ray, Joey"/>
        <s v="Hale, Lori"/>
        <s v="Grant, Paulette"/>
        <s v="Sullivan, Horace"/>
        <s v="Medina, Nina"/>
        <s v="Nguyen, Viola"/>
        <s v="Benson, Anita"/>
        <s v="Page, Warren"/>
        <s v="Norton, Henrietta"/>
        <s v="Rodriguez, Charles"/>
        <s v="Jones, Alicia"/>
        <s v="Lane, Tanya"/>
        <s v="Quinn, Roberta"/>
        <s v="Fernandez, Josephine"/>
        <s v="Harrison, Erika"/>
        <s v="Blair, Johanna"/>
        <s v="Munoz, Mary"/>
        <s v="Lane, Dorothy"/>
        <s v="Nash, Laurie"/>
        <s v="Salazar, Max"/>
        <s v="Ross, Theodore"/>
        <s v="Greer, Dianna"/>
        <s v="Chapman, Timmy"/>
        <s v="Maxwell, Clyde"/>
        <s v="Young, Sue"/>
        <s v="Haynes, Martin"/>
        <s v="Baldwin, Meghan"/>
        <s v="Clark, Ramiro"/>
        <s v="Steele, Audrey"/>
        <s v="Moreno, Lillian"/>
        <s v="Dean, Elbert"/>
        <s v="Cain, Stella"/>
        <s v="Goodman, Percy"/>
        <s v="Lowe, Cody"/>
        <s v="Blake, Maureen"/>
        <s v="Stewart, Eileen"/>
        <s v="Fleming, Francis"/>
        <s v="Burns, Lynn"/>
        <s v="Carr, Eula"/>
        <s v="Douglas, Jody"/>
        <s v="Zimmerman, Angel"/>
        <s v="Valdez, Corey"/>
        <s v="Robinson, Benjamin"/>
        <s v="Erickson, Aaron"/>
        <s v="Sanchez, Ramona"/>
        <s v="Cole, Shirley"/>
        <s v="Soto, Nelson"/>
        <s v="Ferguson, Meghan"/>
        <s v="Wilson, Arlene"/>
        <s v="Peterson, Sam"/>
        <s v="Spencer, Leticia"/>
        <s v="Copeland, Diane"/>
        <s v="Newton, Sheri"/>
        <s v="Bush, Blanca"/>
        <s v="Wallace, Tara"/>
        <s v="Lamb, Marcos"/>
        <s v="Pierce, Melinda"/>
        <s v="Mccarthy, Roxanne"/>
        <s v="Hopkins, Amelia"/>
        <s v="Romero, Pete"/>
        <s v="George, Zachary"/>
        <s v="Weaver, Elsie"/>
        <s v="Doyle, Jamie"/>
        <s v="Ford, Ian"/>
        <s v="Alexander, Kristina"/>
        <s v="Castillo, Faith"/>
        <s v="Young, Rodolfo"/>
        <s v="Johnston, Roosevelt"/>
        <s v="Lambert, Jorge"/>
        <s v="Carter, Sue"/>
        <s v="Hughes, Joanna"/>
        <s v="Rice, Mona"/>
        <s v="Butler, Ian"/>
        <s v="Thornton, Teresa"/>
        <s v="Patrick, Terrence"/>
        <s v="Bridges, Patrick"/>
        <s v="Thomas, Andy"/>
        <s v="West, Santos"/>
        <s v="Rodriguez, Ellen"/>
        <s v="Medina, Glen"/>
        <s v="Wheeler, Alfonso"/>
        <s v="Burns, Clara"/>
        <s v="Harvey, Lonnie"/>
        <s v="Saunders, Brandy"/>
        <s v="Strickland, Frances"/>
        <s v="Aguilar, Taylor"/>
        <s v="Lynch, Elizabeth"/>
      </sharedItems>
    </cacheField>
    <cacheField name="Credit Class" numFmtId="0">
      <sharedItems count="5">
        <s v="Greater than 50"/>
        <s v="20.01-49.98"/>
        <s v="Less than 19.99"/>
        <s v="50"/>
        <s v="49.99"/>
      </sharedItems>
    </cacheField>
    <cacheField name="Credit type" numFmtId="0">
      <sharedItems count="2">
        <s v="Sales"/>
        <s v="Non-Sales"/>
      </sharedItems>
    </cacheField>
    <cacheField name="Q2 Credit Count" numFmtId="0">
      <sharedItems containsMixedTypes="1" containsNumber="1" containsInteger="1" minValue="1" maxValue="1"/>
    </cacheField>
    <cacheField name="Q3 Credit Count" numFmtId="0">
      <sharedItems containsMixedTypes="1" containsNumber="1" containsInteger="1" minValue="1" maxValue="1"/>
    </cacheField>
    <cacheField name="Q2 Credits" numFmtId="0">
      <sharedItems containsMixedTypes="1" containsNumber="1" minValue="-499.95" maxValue="-5.0599999999999996"/>
    </cacheField>
    <cacheField name="Q3 Credits" numFmtId="0">
      <sharedItems containsMixedTypes="1" containsNumber="1" minValue="-498.39" maxValue="-5.08"/>
    </cacheField>
    <cacheField name="Sales Credit" numFmtId="0">
      <sharedItems containsMixedTypes="1" containsNumber="1" minValue="-498.39" maxValue="-5.0599999999999996"/>
    </cacheField>
    <cacheField name="Non Sales Credit" numFmtId="0">
      <sharedItems containsMixedTypes="1" containsNumber="1" minValue="-499.95" maxValue="-5.08"/>
    </cacheField>
    <cacheField name="Issuer Employee Number" numFmtId="0">
      <sharedItems containsSemiMixedTypes="0" containsString="0" containsNumber="1" containsInteger="1" minValue="300806" maxValue="882929" count="105">
        <n v="743383"/>
        <n v="717021"/>
        <n v="607143"/>
        <n v="813201"/>
        <n v="555181"/>
        <n v="849326"/>
        <n v="445954"/>
        <n v="871672"/>
        <n v="847735"/>
        <n v="792128"/>
        <n v="325299"/>
        <n v="712799"/>
        <n v="622567"/>
        <n v="846355"/>
        <n v="709605"/>
        <n v="535554"/>
        <n v="821184"/>
        <n v="521522"/>
        <n v="826510"/>
        <n v="619702"/>
        <n v="391199"/>
        <n v="506356"/>
        <n v="805265"/>
        <n v="726857"/>
        <n v="636342"/>
        <n v="819336"/>
        <n v="566636"/>
        <n v="755595"/>
        <n v="471955"/>
        <n v="568858"/>
        <n v="623524"/>
        <n v="835160"/>
        <n v="805519"/>
        <n v="673394"/>
        <n v="855802"/>
        <n v="492624"/>
        <n v="708806"/>
        <n v="753570"/>
        <n v="845364"/>
        <n v="300806"/>
        <n v="622266"/>
        <n v="820153"/>
        <n v="592177"/>
        <n v="882929"/>
        <n v="789327"/>
        <n v="310419"/>
        <n v="787794"/>
        <n v="429774"/>
        <n v="711884"/>
        <n v="724587"/>
        <n v="425201"/>
        <n v="835960"/>
        <n v="839329"/>
        <n v="796259"/>
        <n v="752860"/>
        <n v="839040"/>
        <n v="803261"/>
        <n v="454675"/>
        <n v="520536"/>
        <n v="839729"/>
        <n v="781167"/>
        <n v="876281"/>
        <n v="695950"/>
        <n v="391377"/>
        <n v="486144"/>
        <n v="505344"/>
        <n v="715803"/>
        <n v="540410"/>
        <n v="421443"/>
        <n v="466413"/>
        <n v="499336"/>
        <n v="400019"/>
        <n v="843014"/>
        <n v="380607"/>
        <n v="654044"/>
        <n v="570568"/>
        <n v="662231"/>
        <n v="797408"/>
        <n v="614508"/>
        <n v="542720"/>
        <n v="739422"/>
        <n v="344848"/>
        <n v="464536"/>
        <n v="603417"/>
        <n v="708600"/>
        <n v="491580"/>
        <n v="861652"/>
        <n v="724044"/>
        <n v="692316"/>
        <n v="465741"/>
        <n v="704327"/>
        <n v="582216"/>
        <n v="480428"/>
        <n v="870369"/>
        <n v="659503"/>
        <n v="682100"/>
        <n v="555343"/>
        <n v="742997"/>
        <n v="309510"/>
        <n v="560834"/>
        <n v="628567"/>
        <n v="648938"/>
        <n v="374406"/>
        <n v="357340"/>
        <n v="515966"/>
      </sharedItems>
    </cacheField>
    <cacheField name="Issuer First Name" numFmtId="0">
      <sharedItems count="105">
        <s v="Willis"/>
        <s v="Abram"/>
        <s v="Elijah"/>
        <s v="Gerardo"/>
        <s v="Roger"/>
        <s v="Matt"/>
        <s v="Claire"/>
        <s v="Patrick"/>
        <s v="Tyrone"/>
        <s v="Rafael"/>
        <s v="Manuel"/>
        <s v="Edgar"/>
        <s v="Gary"/>
        <s v="Tara"/>
        <s v="Marguerite"/>
        <s v="Erma"/>
        <s v="Wm"/>
        <s v="Beth"/>
        <s v="Sophie"/>
        <s v="Greg"/>
        <s v="Otis"/>
        <s v="Rudy"/>
        <s v="Kim"/>
        <s v="Garrett"/>
        <s v="Cody"/>
        <s v="Jasmine"/>
        <s v="Abraham"/>
        <s v="Marlon"/>
        <s v="Sheryl"/>
        <s v="Sam"/>
        <s v="Troy"/>
        <s v="Frank"/>
        <s v="Armando"/>
        <s v="Cassandra"/>
        <s v="Judy"/>
        <s v="Marcella"/>
        <s v="Stacey"/>
        <s v="Clarice"/>
        <s v="Alexander"/>
        <s v="Shaun"/>
        <s v="Melissa"/>
        <s v="Leona"/>
        <s v="Lorraine"/>
        <s v="Shane"/>
        <s v="Ellis"/>
        <s v="Santiago"/>
        <s v="Agnes"/>
        <s v="Marion"/>
        <s v="Myrtle"/>
        <s v="Scotty"/>
        <s v="Kelvin"/>
        <s v="Jimmie"/>
        <s v="Patricia"/>
        <s v="Thelma"/>
        <s v="Ignacio"/>
        <s v="Leeann"/>
        <s v="Jeff"/>
        <s v="Harry"/>
        <s v="Jeannie"/>
        <s v="Terrence"/>
        <s v="Robin"/>
        <s v="Bert"/>
        <s v="Lloyd"/>
        <s v="Casey"/>
        <s v="Abel"/>
        <s v="Joshua"/>
        <s v="Gertrude"/>
        <s v="Candice"/>
        <s v="Josephine"/>
        <s v="Anita"/>
        <s v="Joyce"/>
        <s v="Taylor"/>
        <s v="Antonia"/>
        <s v="Gwen"/>
        <s v="Kent"/>
        <s v="Aubrey"/>
        <s v="Patty"/>
        <s v="Wayne"/>
        <s v="Angelica"/>
        <s v="Mia"/>
        <s v="Travis"/>
        <s v="Antonio"/>
        <s v="Phillip"/>
        <s v="Leslie"/>
        <s v="Edna"/>
        <s v="Darrin"/>
        <s v="Kelly"/>
        <s v="Gina"/>
        <s v="Randolph"/>
        <s v="Donnie"/>
        <s v="Jan"/>
        <s v="Delores"/>
        <s v="Scott"/>
        <s v="Rodney"/>
        <s v="Ora"/>
        <s v="Robert"/>
        <s v="Brandi"/>
        <s v="Sheila"/>
        <s v="Josefina"/>
        <s v="Molly"/>
        <s v="Ron"/>
        <s v="Edmund"/>
        <s v="Silvia"/>
        <s v="Terri"/>
        <s v="Marshall"/>
      </sharedItems>
    </cacheField>
    <cacheField name="Issuer Last Name" numFmtId="0">
      <sharedItems count="103">
        <s v="Perez"/>
        <s v="Chapman"/>
        <s v="Glover"/>
        <s v="Gutierrez"/>
        <s v="Hall"/>
        <s v="Padilla"/>
        <s v="Raske"/>
        <s v="Tran"/>
        <s v="Tucker"/>
        <s v="Wilson"/>
        <s v="Burke"/>
        <s v="Hogan"/>
        <s v="Arnold"/>
        <s v="Cortez"/>
        <s v="Fox"/>
        <s v="Gomez"/>
        <s v="Goodwin"/>
        <s v="Moran"/>
        <s v="Myers"/>
        <s v="Tyler"/>
        <s v="Vaughn"/>
        <s v="Haynes"/>
        <s v="Brooks"/>
        <s v="Casey"/>
        <s v="Curry"/>
        <s v="Curtis"/>
        <s v="DeWitt"/>
        <s v="Fleming"/>
        <s v="Herrera"/>
        <s v="Thornton"/>
        <s v="Turner"/>
        <s v="Cunningham"/>
        <s v="Hampton"/>
        <s v="Hansen"/>
        <s v="Henry"/>
        <s v="Lane"/>
        <s v="Montgomery"/>
        <s v="Munroe"/>
        <s v="Swanson"/>
        <s v="Welch"/>
        <s v="Grant"/>
        <s v="Mckinney"/>
        <s v="Hanson"/>
        <s v="Hodges"/>
        <s v="Jenkins"/>
        <s v="Knight"/>
        <s v="Miller"/>
        <s v="Reed"/>
        <s v="Schmidt"/>
        <s v="Sólyom"/>
        <s v="Stephens"/>
        <s v="Pearson"/>
        <s v="Pratt"/>
        <s v="Keller"/>
        <s v="Lawson"/>
        <s v="Longo"/>
        <s v="Mack"/>
        <s v="May"/>
        <s v="Owen"/>
        <s v="Sandoval"/>
        <s v="Saunders"/>
        <s v="Underwood"/>
        <s v="Walton"/>
        <s v="Gardner"/>
        <s v="Schultz"/>
        <s v="Carroll"/>
        <s v="Floyd"/>
        <s v="George"/>
        <s v="Houston"/>
        <s v="Howell"/>
        <s v="Jacobs"/>
        <s v="Roberson"/>
        <s v="Sinagra"/>
        <s v="Rogers"/>
        <s v="Benson"/>
        <s v="Dunn"/>
        <s v="Griffin"/>
        <s v="Hawkins"/>
        <s v="Lamb"/>
        <s v="Leonard"/>
        <s v="Marshall"/>
        <s v="Reyes"/>
        <s v="Townsend"/>
        <s v="Gordon"/>
        <s v="West"/>
        <s v="Davidson"/>
        <s v="Douglas"/>
        <s v="Freeman"/>
        <s v="Hamilton"/>
        <s v="Mcgee"/>
        <s v="Walters"/>
        <s v="Willis"/>
        <s v="Wolfe"/>
        <s v="Flores"/>
        <s v="Alvarado"/>
        <s v="Ferguson"/>
        <s v="Gonzales"/>
        <s v="Harper"/>
        <s v="Hayes"/>
        <s v="Rose"/>
        <s v="Stokes"/>
        <s v="Stone"/>
        <s v="Cannon"/>
      </sharedItems>
    </cacheField>
    <cacheField name="Issuer Title" numFmtId="0">
      <sharedItems/>
    </cacheField>
    <cacheField name="Approver Employee Number" numFmtId="0">
      <sharedItems containsSemiMixedTypes="0" containsString="0" containsNumber="1" containsInteger="1" minValue="300806" maxValue="882929"/>
    </cacheField>
    <cacheField name="Approver First Name" numFmtId="0">
      <sharedItems/>
    </cacheField>
    <cacheField name="Approver Last Name" numFmtId="0">
      <sharedItems/>
    </cacheField>
    <cacheField name="Approver Title" numFmtId="0">
      <sharedItems/>
    </cacheField>
    <cacheField name="Store" numFmtId="0">
      <sharedItems count="10">
        <s v="Store 1"/>
        <s v="Store 10"/>
        <s v="Store 2"/>
        <s v="Store 3"/>
        <s v="Store 4"/>
        <s v="Store 5"/>
        <s v="Store 6"/>
        <s v="Store 7"/>
        <s v="Store 8"/>
        <s v="Store 9"/>
      </sharedItems>
    </cacheField>
    <cacheField name="Account Number" numFmtId="0">
      <sharedItems count="4071">
        <s v="724795778"/>
        <s v="725088861"/>
        <s v="922143976"/>
        <s v="919935391"/>
        <s v="320277412"/>
        <s v="623831598"/>
        <s v="513440897"/>
        <s v="225140921"/>
        <s v="522247455"/>
        <s v="324277887"/>
        <s v="242043042"/>
        <s v="817752917"/>
        <s v="742043662"/>
        <s v="422266306"/>
        <s v="673000977"/>
        <s v="425179537"/>
        <s v="319644271"/>
        <s v="919768328"/>
        <s v="742040657"/>
        <s v="342066686"/>
        <s v="622460292"/>
        <s v="742040899"/>
        <s v="817757956"/>
        <s v="224667492"/>
        <s v="623996377"/>
        <s v="742040405"/>
        <s v="220123872"/>
        <s v="942055338"/>
        <s v="521072840"/>
        <s v="986825869"/>
        <s v="722825106"/>
        <s v="624868047"/>
        <s v="871810773"/>
        <s v="223093804"/>
        <s v="912280031"/>
        <s v="925176046"/>
        <s v="823813408"/>
        <s v="742045046"/>
        <s v="225115664"/>
        <s v="913216238"/>
        <s v="225049351"/>
        <s v="742040391"/>
        <s v="742045567"/>
        <s v="642093887"/>
        <s v="586535104"/>
        <s v="442107178"/>
        <s v="813722701"/>
        <s v="213168092"/>
        <s v="424261018"/>
        <s v="525046157"/>
        <s v="820858560"/>
        <s v="719654079"/>
        <s v="923264436"/>
        <s v="420175002"/>
        <s v="623691146"/>
        <s v="224346603"/>
        <s v="223121932"/>
        <s v="625159700"/>
        <s v="825083522"/>
        <s v="720449958"/>
        <s v="723760132"/>
        <s v="742049655"/>
        <s v="824238095"/>
        <s v="985882751"/>
        <s v="420702527"/>
        <s v="320609346"/>
        <s v="323091953"/>
        <s v="724391161"/>
        <s v="342000894"/>
        <s v="422511804"/>
        <s v="680799093"/>
        <s v="424342975"/>
        <s v="725173973"/>
        <s v="811294697"/>
        <s v="318152566"/>
        <s v="323820966"/>
        <s v="225085887"/>
        <s v="725182742"/>
        <s v="781593802"/>
        <s v="920063613"/>
        <s v="924763264"/>
        <s v="213373182"/>
        <s v="725172902"/>
        <s v="624831835"/>
        <s v="320098106"/>
        <s v="673009812"/>
        <s v="224680249"/>
        <s v="720181505"/>
        <s v="742062344"/>
        <s v="824857670"/>
        <s v="922368061"/>
        <s v="472987758"/>
        <s v="842090703"/>
        <s v="520818372"/>
        <s v="924932683"/>
        <s v="524803819"/>
        <s v="782598473"/>
        <s v="842101296"/>
        <s v="924470079"/>
        <s v="920669846"/>
        <s v="742047467"/>
        <s v="521369511"/>
        <s v="424326692"/>
        <s v="413561150"/>
        <s v="225160907"/>
        <s v="425138257"/>
        <s v="619557663"/>
        <s v="824966567"/>
        <s v="280225400"/>
        <s v="988616120"/>
        <s v="742047869"/>
        <s v="871810785"/>
        <s v="525174976"/>
        <s v="511344559"/>
        <s v="725127217"/>
        <s v="388482623"/>
        <s v="513642550"/>
        <s v="313433923"/>
        <s v="925164633"/>
        <s v="619669744"/>
        <s v="820255413"/>
        <s v="621745096"/>
        <s v="942071455"/>
        <s v="742049382"/>
        <s v="487147965"/>
        <s v="511719917"/>
        <s v="224779497"/>
        <s v="222450225"/>
        <s v="442108462"/>
        <s v="742049232"/>
        <s v="742040606"/>
        <s v="920459818"/>
        <s v="421415585"/>
        <s v="821045103"/>
        <s v="219703884"/>
        <s v="425171252"/>
        <s v="820261431"/>
        <s v="819749043"/>
        <s v="223512548"/>
        <s v="542073178"/>
        <s v="411027338"/>
        <s v="923996379"/>
        <s v="222921846"/>
        <s v="620766083"/>
        <s v="220050617"/>
        <s v="519593710"/>
        <s v="742049825"/>
        <s v="723411693"/>
        <s v="742048412"/>
        <s v="742044665"/>
        <s v="524309785"/>
        <s v="721816211"/>
        <s v="485218524"/>
        <s v="825166091"/>
        <s v="322155139"/>
        <s v="511180251"/>
        <s v="620496636"/>
        <s v="311210568"/>
        <s v="420819755"/>
        <s v="524192373"/>
        <s v="220705112"/>
        <s v="281207804"/>
        <s v="313378983"/>
        <s v="442009861"/>
        <s v="824521318"/>
        <s v="817754011"/>
        <s v="742047140"/>
        <s v="720108436"/>
        <s v="871814921"/>
        <s v="619947415"/>
        <s v="825167993"/>
        <s v="921661729"/>
        <s v="713241416"/>
        <s v="224524559"/>
        <s v="420754385"/>
        <s v="325186777"/>
        <s v="772137942"/>
        <s v="742044110"/>
        <s v="625064701"/>
        <s v="723710741"/>
        <s v="623320175"/>
        <s v="823784398"/>
        <s v="742046181"/>
        <s v="421320339"/>
        <s v="225140466"/>
        <s v="624356219"/>
        <s v="425175260"/>
        <s v="621352532"/>
        <s v="913584521"/>
        <s v="425006656"/>
        <s v="742040033"/>
        <s v="480567610"/>
        <s v="923737325"/>
        <s v="211179531"/>
        <s v="523276283"/>
        <s v="824328662"/>
        <s v="625178936"/>
        <s v="580752426"/>
        <s v="522166192"/>
        <s v="323419601"/>
        <s v="742101387"/>
        <s v="225127514"/>
        <s v="524204417"/>
        <s v="470821647"/>
        <s v="742041098"/>
        <s v="522816646"/>
        <s v="224233850"/>
        <s v="920180894"/>
        <s v="342077673"/>
        <s v="424775587"/>
        <s v="620723996"/>
        <s v="982494404"/>
        <s v="442025794"/>
        <s v="742046102"/>
        <s v="823780747"/>
        <s v="742040394"/>
        <s v="624890934"/>
        <s v="922490297"/>
        <s v="742002414"/>
        <s v="742044296"/>
        <s v="742042238"/>
        <s v="911458017"/>
        <s v="625011355"/>
        <s v="819706759"/>
        <s v="313550171"/>
        <s v="912233511"/>
        <s v="723370737"/>
        <s v="411328512"/>
        <s v="325174704"/>
        <s v="219815303"/>
        <s v="788349191"/>
        <s v="420053924"/>
        <s v="720440104"/>
        <s v="325161447"/>
        <s v="919571698"/>
        <s v="742043946"/>
        <s v="742040400"/>
        <s v="324980699"/>
        <s v="424147744"/>
        <s v="825130615"/>
        <s v="213458125"/>
        <s v="822970665"/>
        <s v="321800559"/>
        <s v="481374001"/>
        <s v="723713261"/>
        <s v="523688989"/>
        <s v="825169008"/>
        <s v="742040325"/>
        <s v="424949772"/>
        <s v="213252409"/>
        <s v="642096739"/>
        <s v="213186786"/>
        <s v="542030631"/>
        <s v="324864085"/>
        <s v="912510620"/>
        <s v="385943429"/>
        <s v="613411994"/>
        <s v="920194453"/>
        <s v="223968949"/>
        <s v="488424364"/>
        <s v="822424584"/>
        <s v="721909897"/>
        <s v="224313651"/>
        <s v="242060715"/>
        <s v="811345100"/>
        <s v="924000658"/>
        <s v="719757552"/>
        <s v="322807012"/>
        <s v="924263050"/>
        <s v="520975778"/>
        <s v="386705568"/>
        <s v="742047931"/>
        <s v="723981586"/>
        <s v="671813435"/>
        <s v="424789187"/>
        <s v="923411652"/>
        <s v="722266577"/>
        <s v="323026979"/>
        <s v="225171066"/>
        <s v="823238551"/>
        <s v="788592602"/>
        <s v="423592341"/>
        <s v="424505248"/>
        <s v="742045989"/>
        <s v="825165192"/>
        <s v="642085384"/>
        <s v="542011514"/>
        <s v="223728758"/>
        <s v="323819639"/>
        <s v="421320296"/>
        <s v="213545506"/>
        <s v="524936351"/>
        <s v="421419002"/>
        <s v="580843840"/>
        <s v="225028104"/>
        <s v="413353123"/>
        <s v="824493985"/>
        <s v="313095792"/>
        <s v="624851668"/>
        <s v="818294690"/>
        <s v="224606164"/>
        <s v="471746784"/>
        <s v="820526258"/>
        <s v="320206319"/>
        <s v="742045783"/>
        <s v="220555217"/>
        <s v="542048407"/>
        <s v="421983727"/>
        <s v="222815643"/>
        <s v="625146130"/>
        <s v="320028950"/>
        <s v="624366567"/>
        <s v="725171598"/>
        <s v="924696382"/>
        <s v="519904671"/>
        <s v="742040014"/>
        <s v="822082161"/>
        <s v="925096464"/>
        <s v="925177008"/>
        <s v="313422248"/>
        <s v="820639244"/>
        <s v="411207042"/>
        <s v="272403232"/>
        <s v="724270209"/>
        <s v="624691972"/>
        <s v="813603543"/>
        <s v="742041148"/>
        <s v="320125042"/>
        <s v="224956999"/>
        <s v="921774272"/>
        <s v="823789628"/>
        <s v="825169845"/>
        <s v="521366662"/>
        <s v="919393204"/>
        <s v="721426116"/>
        <s v="319634828"/>
        <s v="742047366"/>
        <s v="880265627"/>
        <s v="542055501"/>
        <s v="421873651"/>
        <s v="525185268"/>
        <s v="725165101"/>
        <s v="424292498"/>
        <s v="742042206"/>
        <s v="486968457"/>
        <s v="888710801"/>
        <s v="542095496"/>
        <s v="721217565"/>
        <s v="513470836"/>
        <s v="523973630"/>
        <s v="925168993"/>
        <s v="387066208"/>
        <s v="742049260"/>
        <s v="223431522"/>
        <s v="725178561"/>
        <s v="425165377"/>
        <s v="824710541"/>
        <s v="721851835"/>
        <s v="425157011"/>
        <s v="424175870"/>
        <s v="919920889"/>
        <s v="420765941"/>
        <s v="742046828"/>
        <s v="624535113"/>
        <s v="670993247"/>
        <s v="719518654"/>
        <s v="271815673"/>
        <s v="821791181"/>
        <s v="221748801"/>
        <s v="825184790"/>
        <s v="523294413"/>
        <s v="320178505"/>
        <s v="422865970"/>
        <s v="925166584"/>
        <s v="923073462"/>
        <s v="624915770"/>
        <s v="611207300"/>
        <s v="912283233"/>
        <s v="724671828"/>
        <s v="324683687"/>
        <s v="725103403"/>
        <s v="611557685"/>
        <s v="713569478"/>
        <s v="820391368"/>
        <s v="521364657"/>
        <s v="724912893"/>
        <s v="742042486"/>
        <s v="320244671"/>
        <s v="242046442"/>
        <s v="242103791"/>
        <s v="225079825"/>
        <s v="625163744"/>
        <s v="513789239"/>
        <s v="523947552"/>
        <s v="519628658"/>
        <s v="823563765"/>
        <s v="313674195"/>
        <s v="520816090"/>
        <s v="725173816"/>
        <s v="742040845"/>
        <s v="842092477"/>
        <s v="721032272"/>
        <s v="824364716"/>
        <s v="423077251"/>
        <s v="742040362"/>
        <s v="924689097"/>
        <s v="424391973"/>
        <s v="742045940"/>
        <s v="742002554"/>
        <s v="742049834"/>
        <s v="285578021"/>
        <s v="419859622"/>
        <s v="624225308"/>
        <s v="623997015"/>
        <s v="225161149"/>
        <s v="286547527"/>
        <s v="725163052"/>
        <s v="742044258"/>
        <s v="823752002"/>
        <s v="524372820"/>
        <s v="919560007"/>
        <s v="225168489"/>
        <s v="424829302"/>
        <s v="718078679"/>
        <s v="742017783"/>
        <s v="922920682"/>
        <s v="987196436"/>
        <s v="409760590"/>
        <s v="742041533"/>
        <s v="813678769"/>
        <s v="925162868"/>
        <s v="925161422"/>
        <s v="722888791"/>
        <s v="713603186"/>
        <s v="724428349"/>
        <s v="525161225"/>
        <s v="920612729"/>
        <s v="322524729"/>
        <s v="620080934"/>
        <s v="624855923"/>
        <s v="442042178"/>
        <s v="523257001"/>
        <s v="413452980"/>
        <s v="317805668"/>
        <s v="418227041"/>
        <s v="742044145"/>
        <s v="319573104"/>
        <s v="522125507"/>
        <s v="825116745"/>
        <s v="511298360"/>
        <s v="220328443"/>
        <s v="821373086"/>
        <s v="642091604"/>
        <s v="622703585"/>
        <s v="724980283"/>
        <s v="742041212"/>
        <s v="513740353"/>
        <s v="580232169"/>
        <s v="821104019"/>
        <s v="224762951"/>
        <s v="621131377"/>
        <s v="624682278"/>
        <s v="924565170"/>
        <s v="225108211"/>
        <s v="711693092"/>
        <s v="823069041"/>
        <s v="413532776"/>
        <s v="824568933"/>
        <s v="419934425"/>
        <s v="513732256"/>
        <s v="520696813"/>
        <s v="724631445"/>
        <s v="925167651"/>
        <s v="724085559"/>
        <s v="425059922"/>
        <s v="924747426"/>
        <s v="825165413"/>
        <s v="481314842"/>
        <s v="273210495"/>
        <s v="719789147"/>
        <s v="842073515"/>
        <s v="742045190"/>
        <s v="225166954"/>
        <s v="442007854"/>
        <s v="823785430"/>
        <s v="524821977"/>
        <s v="923897949"/>
        <s v="813381933"/>
        <s v="424928351"/>
        <s v="642095516"/>
        <s v="423833702"/>
        <s v="424633064"/>
        <s v="825128922"/>
        <s v="742006153"/>
        <s v="321568917"/>
        <s v="386709647"/>
        <s v="620164513"/>
        <s v="219107051"/>
        <s v="542010797"/>
        <s v="922420281"/>
        <s v="342067675"/>
        <s v="720035995"/>
        <s v="424390376"/>
        <s v="919554610"/>
        <s v="520819205"/>
        <s v="213308666"/>
        <s v="742046425"/>
        <s v="742040301"/>
        <s v="286000568"/>
        <s v="821977592"/>
        <s v="619698078"/>
        <s v="524482763"/>
        <s v="825160869"/>
        <s v="742042887"/>
        <s v="321336420"/>
        <s v="524941771"/>
        <s v="925055708"/>
        <s v="322922882"/>
        <s v="821075632"/>
        <s v="425161182"/>
        <s v="442006947"/>
        <s v="323555511"/>
        <s v="525075314"/>
        <s v="623149424"/>
        <s v="824610940"/>
        <s v="624530037"/>
        <s v="913793001"/>
        <s v="320199801"/>
        <s v="825068365"/>
        <s v="421410796"/>
        <s v="423015549"/>
        <s v="520347017"/>
        <s v="625119022"/>
        <s v="222505057"/>
        <s v="324376275"/>
        <s v="742042719"/>
        <s v="925162424"/>
        <s v="425092100"/>
        <s v="942109401"/>
        <s v="521360019"/>
        <s v="525174885"/>
        <s v="225172680"/>
        <s v="817754066"/>
        <s v="442104291"/>
        <s v="542040013"/>
        <s v="742046685"/>
        <s v="823088773"/>
        <s v="625000443"/>
        <s v="585000154"/>
        <s v="817754772"/>
        <s v="423007570"/>
        <s v="823344703"/>
        <s v="685112737"/>
        <s v="420577582"/>
        <s v="325164110"/>
        <s v="924323143"/>
        <s v="824685614"/>
        <s v="725168763"/>
        <s v="625143313"/>
        <s v="913338706"/>
        <s v="321992821"/>
        <s v="942082285"/>
        <s v="321247878"/>
        <s v="721887790"/>
        <s v="421411011"/>
        <s v="224944955"/>
        <s v="225164261"/>
        <s v="724392338"/>
        <s v="642091283"/>
        <s v="825152377"/>
        <s v="224148685"/>
        <s v="222198002"/>
        <s v="411473711"/>
        <s v="822495078"/>
        <s v="821553159"/>
        <s v="724828762"/>
        <s v="624396518"/>
        <s v="821207081"/>
        <s v="725174956"/>
        <s v="619790390"/>
        <s v="924597878"/>
        <s v="322258009"/>
        <s v="386702361"/>
        <s v="942081997"/>
        <s v="224799038"/>
        <s v="815693751"/>
        <s v="742045357"/>
        <s v="822309184"/>
        <s v="742045345"/>
        <s v="613737343"/>
        <s v="425167670"/>
        <s v="422899168"/>
        <s v="322305712"/>
        <s v="919956052"/>
        <s v="413154363"/>
        <s v="924662617"/>
        <s v="742044038"/>
        <s v="324371579"/>
        <s v="713692640"/>
        <s v="723737538"/>
        <s v="824939526"/>
        <s v="924526472"/>
        <s v="924350880"/>
        <s v="825039611"/>
        <s v="521783572"/>
        <s v="923283685"/>
        <s v="725188482"/>
        <s v="424761144"/>
        <s v="525091780"/>
        <s v="425162217"/>
        <s v="422890522"/>
        <s v="421839950"/>
        <s v="520402054"/>
        <s v="824845278"/>
        <s v="742045571"/>
        <s v="421516196"/>
        <s v="842109503"/>
        <s v="321716898"/>
        <s v="224527676"/>
        <s v="619830765"/>
        <s v="742042001"/>
        <s v="742046207"/>
        <s v="225165166"/>
        <s v="221427622"/>
        <s v="821823146"/>
        <s v="518260524"/>
        <s v="224838810"/>
        <s v="421047792"/>
        <s v="823628176"/>
        <s v="542022909"/>
        <s v="225118560"/>
        <s v="313509455"/>
        <s v="986190271"/>
        <s v="323051555"/>
        <s v="319928971"/>
        <s v="488445987"/>
        <s v="913786890"/>
        <s v="886836656"/>
        <s v="521785578"/>
        <s v="522521615"/>
        <s v="524949248"/>
        <s v="420115694"/>
        <s v="225175182"/>
        <s v="823068941"/>
        <s v="820344273"/>
        <s v="524938802"/>
        <s v="323195240"/>
        <s v="813367206"/>
        <s v="324668588"/>
        <s v="220812047"/>
        <s v="524900540"/>
        <s v="825185281"/>
        <s v="742069271"/>
        <s v="825166222"/>
        <s v="623901431"/>
        <s v="418064279"/>
        <s v="213741799"/>
        <s v="786965322"/>
        <s v="922350508"/>
        <s v="320901342"/>
        <s v="320212067"/>
        <s v="742064432"/>
        <s v="920333899"/>
        <s v="742049498"/>
        <s v="824740901"/>
        <s v="988813893"/>
        <s v="842092963"/>
        <s v="817757126"/>
        <s v="318996777"/>
        <s v="742049742"/>
        <s v="611707819"/>
        <s v="524709365"/>
        <s v="723861409"/>
        <s v="725147342"/>
        <s v="204699575"/>
        <s v="724748695"/>
        <s v="824518410"/>
        <s v="624978181"/>
        <s v="642109268"/>
        <s v="613090299"/>
        <s v="724659727"/>
        <s v="742046708"/>
        <s v="519569051"/>
        <s v="924290593"/>
        <s v="823862623"/>
        <s v="223646530"/>
        <s v="224772552"/>
        <s v="324204330"/>
        <s v="423207299"/>
        <s v="822563703"/>
        <s v="388848119"/>
        <s v="742046936"/>
        <s v="924425062"/>
        <s v="724863459"/>
        <s v="513549666"/>
        <s v="842037225"/>
        <s v="524407513"/>
        <s v="820782519"/>
        <s v="423749707"/>
        <s v="613349664"/>
        <s v="742043653"/>
        <s v="313402132"/>
        <s v="425172502"/>
        <s v="742046891"/>
        <s v="824394708"/>
        <s v="742045268"/>
        <s v="225054780"/>
        <s v="742043001"/>
        <s v="542053672"/>
        <s v="742103775"/>
        <s v="824532242"/>
        <s v="425167859"/>
        <s v="742045633"/>
        <s v="324305326"/>
        <s v="272406771"/>
        <s v="613120821"/>
        <s v="621411578"/>
        <s v="324966343"/>
        <s v="823072157"/>
        <s v="987414548"/>
        <s v="822259511"/>
        <s v="323874309"/>
        <s v="625183556"/>
        <s v="523317017"/>
        <s v="442104389"/>
        <s v="418229137"/>
        <s v="921974290"/>
        <s v="524959195"/>
        <s v="320421755"/>
        <s v="620798749"/>
        <s v="523017419"/>
        <s v="542107060"/>
        <s v="742043733"/>
        <s v="221682600"/>
        <s v="722260102"/>
        <s v="624222840"/>
        <s v="523946032"/>
        <s v="425161563"/>
        <s v="742000676"/>
        <s v="724721017"/>
        <s v="313716846"/>
        <s v="424241599"/>
        <s v="323098728"/>
        <s v="324429365"/>
        <s v="742105125"/>
        <s v="424673629"/>
        <s v="223363108"/>
        <s v="742041295"/>
        <s v="519768627"/>
        <s v="925163938"/>
        <s v="421717127"/>
        <s v="922205720"/>
        <s v="323766185"/>
        <s v="324301144"/>
        <s v="525152010"/>
        <s v="513519650"/>
        <s v="525123072"/>
        <s v="625160997"/>
        <s v="742060971"/>
        <s v="624229440"/>
        <s v="824804055"/>
        <s v="920131295"/>
        <s v="242057282"/>
        <s v="713175406"/>
        <s v="720195128"/>
        <s v="325167828"/>
        <s v="623368449"/>
        <s v="324934853"/>
        <s v="325042973"/>
        <s v="223158605"/>
        <s v="472486956"/>
        <s v="224537910"/>
        <s v="534297470"/>
        <s v="525160914"/>
        <s v="488339094"/>
        <s v="324600881"/>
        <s v="621587934"/>
        <s v="342008326"/>
        <s v="242106403"/>
        <s v="520281217"/>
        <s v="925127310"/>
        <s v="742049107"/>
        <s v="288696570"/>
        <s v="742044476"/>
        <s v="824873659"/>
        <s v="672658496"/>
        <s v="725164448"/>
        <s v="742044696"/>
        <s v="620609612"/>
        <s v="221864176"/>
        <s v="742042161"/>
        <s v="923250740"/>
        <s v="813401858"/>
        <s v="219442648"/>
        <s v="642094301"/>
        <s v="722965159"/>
        <s v="811194577"/>
        <s v="624270454"/>
        <s v="813148182"/>
        <s v="520344343"/>
        <s v="225171641"/>
        <s v="742048210"/>
        <s v="625165459"/>
        <s v="988108070"/>
        <s v="225103834"/>
        <s v="520180191"/>
        <s v="742062245"/>
        <s v="720535372"/>
        <s v="824971417"/>
        <s v="965505699"/>
        <s v="742044012"/>
        <s v="325089577"/>
        <s v="423838535"/>
        <s v="224944863"/>
        <s v="819391625"/>
        <s v="742044565"/>
        <s v="625129802"/>
        <s v="823082832"/>
        <s v="742049930"/>
        <s v="625174519"/>
        <s v="613169840"/>
        <s v="424874306"/>
        <s v="342068212"/>
        <s v="724543070"/>
        <s v="271819987"/>
        <s v="320312518"/>
        <s v="642103244"/>
        <s v="525132435"/>
        <s v="218161437"/>
        <s v="620559997"/>
        <s v="424070471"/>
        <s v="742046428"/>
        <s v="742046065"/>
        <s v="811372208"/>
        <s v="820469136"/>
        <s v="912512907"/>
        <s v="225178150"/>
        <s v="924218243"/>
        <s v="325161004"/>
        <s v="920076069"/>
        <s v="225115097"/>
        <s v="723609838"/>
        <s v="322544588"/>
        <s v="621276885"/>
        <s v="672898312"/>
        <s v="271816792"/>
        <s v="342060451"/>
        <s v="817756506"/>
        <s v="225047780"/>
        <s v="524332867"/>
        <s v="321176430"/>
        <s v="724678929"/>
        <s v="723509064"/>
        <s v="313279521"/>
        <s v="742044405"/>
        <s v="324988293"/>
        <s v="923950443"/>
        <s v="921432316"/>
        <s v="824048952"/>
        <s v="742049616"/>
        <s v="742043471"/>
        <s v="224263124"/>
        <s v="542070444"/>
        <s v="522398898"/>
        <s v="513155844"/>
        <s v="625164114"/>
        <s v="322700556"/>
        <s v="524998631"/>
        <s v="913283860"/>
        <s v="720891133"/>
        <s v="823098138"/>
        <s v="224526035"/>
        <s v="724061250"/>
        <s v="624773672"/>
        <s v="623282112"/>
        <s v="742045291"/>
        <s v="742061975"/>
        <s v="820372761"/>
        <s v="723789625"/>
        <s v="724708105"/>
        <s v="425013501"/>
        <s v="323775799"/>
        <s v="520405127"/>
        <s v="888686057"/>
        <s v="524795912"/>
        <s v="742061952"/>
        <s v="624316334"/>
        <s v="211282912"/>
        <s v="513256297"/>
        <s v="222060740"/>
        <s v="920851560"/>
        <s v="625167899"/>
        <s v="319847839"/>
        <s v="813235296"/>
        <s v="742047698"/>
        <s v="424602499"/>
        <s v="519502936"/>
        <s v="742042389"/>
        <s v="623715960"/>
        <s v="824320220"/>
        <s v="720012252"/>
        <s v="923129028"/>
        <s v="321327892"/>
        <s v="913558796"/>
        <s v="224170121"/>
        <s v="924864785"/>
        <s v="488536118"/>
        <s v="521369730"/>
        <s v="323529040"/>
        <s v="519756878"/>
        <s v="920304626"/>
        <s v="719351370"/>
        <s v="220510486"/>
        <s v="325130076"/>
        <s v="719786102"/>
        <s v="211348139"/>
        <s v="623206818"/>
        <s v="323742601"/>
        <s v="624691766"/>
        <s v="721595132"/>
        <s v="742041375"/>
        <s v="742046649"/>
        <s v="624736532"/>
        <s v="225164589"/>
        <s v="724189928"/>
        <s v="425048148"/>
        <s v="742044170"/>
        <s v="688359542"/>
        <s v="623142276"/>
        <s v="724160021"/>
        <s v="819487297"/>
        <s v="325171110"/>
        <s v="325183024"/>
        <s v="520372495"/>
        <s v="942075989"/>
        <s v="921151694"/>
        <s v="272407358"/>
        <s v="419552065"/>
        <s v="924731080"/>
        <s v="822913171"/>
        <s v="519545116"/>
        <s v="621708153"/>
        <s v="785062089"/>
        <s v="623901060"/>
        <s v="525166587"/>
        <s v="720419195"/>
        <s v="923857409"/>
        <s v="725097318"/>
        <s v="524453273"/>
        <s v="825188634"/>
        <s v="425133216"/>
        <s v="213529055"/>
        <s v="487862167"/>
        <s v="322120573"/>
        <s v="920485828"/>
        <s v="222428991"/>
        <s v="742046013"/>
        <s v="817758654"/>
        <s v="823970615"/>
        <s v="423676709"/>
        <s v="323262077"/>
        <s v="619875103"/>
        <s v="725018379"/>
        <s v="920926075"/>
        <s v="722602170"/>
        <s v="724525649"/>
        <s v="519899381"/>
        <s v="824922095"/>
        <s v="222307037"/>
        <s v="742004648"/>
        <s v="742045732"/>
        <s v="742045395"/>
        <s v="211697729"/>
        <s v="322046284"/>
        <s v="923495781"/>
        <s v="213173539"/>
        <s v="842101057"/>
        <s v="988578805"/>
        <s v="422363386"/>
        <s v="825151092"/>
        <s v="813259701"/>
        <s v="321101746"/>
        <s v="521886888"/>
        <s v="922435884"/>
        <s v="742061302"/>
        <s v="319416105"/>
        <s v="924444554"/>
        <s v="411462955"/>
        <s v="313774321"/>
        <s v="823425763"/>
        <s v="623949652"/>
        <s v="324530419"/>
        <s v="823820786"/>
        <s v="919759847"/>
        <s v="713597513"/>
        <s v="924194122"/>
        <s v="320493197"/>
        <s v="824708150"/>
        <s v="420409716"/>
        <s v="342084398"/>
        <s v="272403028"/>
        <s v="742041720"/>
        <s v="271119164"/>
        <s v="424383701"/>
        <s v="521363878"/>
        <s v="720301781"/>
        <s v="925166126"/>
        <s v="213720998"/>
        <s v="817750405"/>
        <s v="742041889"/>
        <s v="424347265"/>
        <s v="319750857"/>
        <s v="525161048"/>
        <s v="513553772"/>
        <s v="312349333"/>
        <s v="621817717"/>
        <s v="622823685"/>
        <s v="825120285"/>
        <s v="324361036"/>
        <s v="420142851"/>
        <s v="442090214"/>
        <s v="420382423"/>
        <s v="925057364"/>
        <s v="513680356"/>
        <s v="420391648"/>
        <s v="720147399"/>
        <s v="225175530"/>
        <s v="223012637"/>
        <s v="871819251"/>
        <s v="742046064"/>
        <s v="622447189"/>
        <s v="671811314"/>
        <s v="921889088"/>
        <s v="742045016"/>
        <s v="723318884"/>
        <s v="282542755"/>
        <s v="924215317"/>
        <s v="822025085"/>
        <s v="742045599"/>
        <s v="623591347"/>
        <s v="742040317"/>
        <s v="421785336"/>
        <s v="473222816"/>
        <s v="213347040"/>
        <s v="742048054"/>
        <s v="425163397"/>
        <s v="422150531"/>
        <s v="642095264"/>
        <s v="742045501"/>
        <s v="224314887"/>
        <s v="224443381"/>
        <s v="742045489"/>
        <s v="723673831"/>
        <s v="224195343"/>
        <s v="720262341"/>
        <s v="242102246"/>
        <s v="422709543"/>
        <s v="513233823"/>
        <s v="413203822"/>
        <s v="424762724"/>
        <s v="823259086"/>
        <s v="825028910"/>
        <s v="224433897"/>
        <s v="424403454"/>
        <s v="742045142"/>
        <s v="742047495"/>
        <s v="742048349"/>
        <s v="823908196"/>
        <s v="942085192"/>
        <s v="571815585"/>
        <s v="325021265"/>
        <s v="923598095"/>
        <s v="442101630"/>
        <s v="720077829"/>
        <s v="625176833"/>
        <s v="342061895"/>
        <s v="823489224"/>
        <s v="742045855"/>
        <s v="573087890"/>
        <s v="720886553"/>
        <s v="520658895"/>
        <s v="524590174"/>
        <s v="625169977"/>
        <s v="624328717"/>
        <s v="821641239"/>
        <s v="842017321"/>
        <s v="820128182"/>
        <s v="625153358"/>
        <s v="742041058"/>
        <s v="742040407"/>
        <s v="742047673"/>
        <s v="742048199"/>
        <s v="324987509"/>
        <s v="524595872"/>
        <s v="825115509"/>
        <s v="222826986"/>
        <s v="823096879"/>
        <s v="823789618"/>
        <s v="625186976"/>
        <s v="413159811"/>
        <s v="419819765"/>
        <s v="824468651"/>
        <s v="742040888"/>
        <s v="272408083"/>
        <s v="713291696"/>
        <s v="513219344"/>
        <s v="823347983"/>
        <s v="723417935"/>
        <s v="742046468"/>
        <s v="624583706"/>
        <s v="920181297"/>
        <s v="921686519"/>
        <s v="742043529"/>
        <s v="924473268"/>
        <s v="924746151"/>
        <s v="622849293"/>
        <s v="422029281"/>
        <s v="720173643"/>
        <s v="321559718"/>
        <s v="224459821"/>
        <s v="211959946"/>
        <s v="524546490"/>
        <s v="625001448"/>
        <s v="501022710"/>
        <s v="919769412"/>
        <s v="820194732"/>
        <s v="742042575"/>
        <s v="324671289"/>
        <s v="724590866"/>
        <s v="823780974"/>
        <s v="724386713"/>
        <s v="819894656"/>
        <s v="825058200"/>
        <s v="211181438"/>
        <s v="219974792"/>
        <s v="724170470"/>
        <s v="713104586"/>
        <s v="571604840"/>
        <s v="342009889"/>
        <s v="524818998"/>
        <s v="571811809"/>
        <s v="624683180"/>
        <s v="242091889"/>
        <s v="320163162"/>
        <s v="324138657"/>
        <s v="742105488"/>
        <s v="523980575"/>
        <s v="520667984"/>
        <s v="222952430"/>
        <s v="819877897"/>
        <s v="742044270"/>
        <s v="425092643"/>
        <s v="313572995"/>
        <s v="742044341"/>
        <s v="225160742"/>
        <s v="923803238"/>
        <s v="512289885"/>
        <s v="721856019"/>
        <s v="923408821"/>
        <s v="388824797"/>
        <s v="683090526"/>
        <s v="988391808"/>
        <s v="824397758"/>
        <s v="625175055"/>
        <s v="720604921"/>
        <s v="924352482"/>
        <s v="213218877"/>
        <s v="425027570"/>
        <s v="520288166"/>
        <s v="625178259"/>
        <s v="442079310"/>
        <s v="325165265"/>
        <s v="513534825"/>
        <s v="342009534"/>
        <s v="642093613"/>
        <s v="625167131"/>
        <s v="921884856"/>
        <s v="102085638"/>
        <s v="513473703"/>
        <s v="524198257"/>
        <s v="742047019"/>
        <s v="323652716"/>
        <s v="523532830"/>
        <s v="519648636"/>
        <s v="821192297"/>
        <s v="913542635"/>
        <s v="424239911"/>
        <s v="671409668"/>
        <s v="925176549"/>
        <s v="624962918"/>
        <s v="742049229"/>
        <s v="524017941"/>
        <s v="725102897"/>
        <s v="321514776"/>
        <s v="842013922"/>
        <s v="524325918"/>
        <s v="825165747"/>
        <s v="742045252"/>
        <s v="324263354"/>
        <s v="523985296"/>
        <s v="742061103"/>
        <s v="742047000"/>
        <s v="323344659"/>
        <s v="642108911"/>
        <s v="619428857"/>
        <s v="921579969"/>
        <s v="424220469"/>
        <s v="242005352"/>
        <s v="621974957"/>
        <s v="588284155"/>
        <s v="742047798"/>
        <s v="742066985"/>
        <s v="925160772"/>
        <s v="421738923"/>
        <s v="324959873"/>
        <s v="742040995"/>
        <s v="613709874"/>
        <s v="423850959"/>
        <s v="313783568"/>
        <s v="724485226"/>
        <s v="742043552"/>
        <s v="425070916"/>
        <s v="521780423"/>
        <s v="222821063"/>
        <s v="821966997"/>
        <s v="525164186"/>
        <s v="524251588"/>
        <s v="724227168"/>
        <s v="424219336"/>
        <s v="824479321"/>
        <s v="224356510"/>
        <s v="523894403"/>
        <s v="425160747"/>
        <s v="223319307"/>
        <s v="742044326"/>
        <s v="742049514"/>
        <s v="585644437"/>
        <s v="724018551"/>
        <s v="419462463"/>
        <s v="742040834"/>
        <s v="924719121"/>
        <s v="925185892"/>
        <s v="313280419"/>
        <s v="224452608"/>
        <s v="720058860"/>
        <s v="213402801"/>
        <s v="742047252"/>
        <s v="924975648"/>
        <s v="224538111"/>
        <s v="722963589"/>
        <s v="424581510"/>
        <s v="624436739"/>
        <s v="324412167"/>
        <s v="424764081"/>
        <s v="323682786"/>
        <s v="742113694"/>
        <s v="324957589"/>
        <s v="885199770"/>
        <s v="725186959"/>
        <s v="424408495"/>
        <s v="320396696"/>
        <s v="513732021"/>
        <s v="613540856"/>
        <s v="342063755"/>
        <s v="225173935"/>
        <s v="421170702"/>
        <s v="321484092"/>
        <s v="742040088"/>
        <s v="920548845"/>
        <s v="442001130"/>
        <s v="611354978"/>
        <s v="223106066"/>
        <s v="522491313"/>
        <s v="725150715"/>
        <s v="671811915"/>
        <s v="722497836"/>
        <s v="525183073"/>
        <s v="813123742"/>
        <s v="742047435"/>
        <s v="524350619"/>
        <s v="222456416"/>
        <s v="671383343"/>
        <s v="225074866"/>
        <s v="320605429"/>
        <s v="742049953"/>
        <s v="823458222"/>
        <s v="742044300"/>
        <s v="817757646"/>
        <s v="788652274"/>
        <s v="824603339"/>
        <s v="820858016"/>
        <s v="521723137"/>
        <s v="924677437"/>
        <s v="719838610"/>
        <s v="311250132"/>
        <s v="742048031"/>
        <s v="721327623"/>
        <s v="501766511"/>
        <s v="524322590"/>
        <s v="422591324"/>
        <s v="813504736"/>
        <s v="920565920"/>
        <s v="922923224"/>
        <s v="425161253"/>
        <s v="820656819"/>
        <s v="825165634"/>
        <s v="742042836"/>
        <s v="919407384"/>
        <s v="223013030"/>
        <s v="725162016"/>
        <s v="213569575"/>
        <s v="311444551"/>
        <s v="742049387"/>
        <s v="524678837"/>
        <s v="742041189"/>
        <s v="822214768"/>
        <s v="722001543"/>
        <s v="820649678"/>
        <s v="221586873"/>
        <s v="524956276"/>
        <s v="223227409"/>
        <s v="324964388"/>
        <s v="825180047"/>
        <s v="488388569"/>
        <s v="924663851"/>
        <s v="625150930"/>
        <s v="221538373"/>
        <s v="722966759"/>
        <s v="823193718"/>
        <s v="325006136"/>
        <s v="907573930"/>
        <s v="405638138"/>
        <s v="325143596"/>
        <s v="817754188"/>
        <s v="821556349"/>
        <s v="219833259"/>
        <s v="271717099"/>
        <s v="321098437"/>
        <s v="224894300"/>
        <s v="325171941"/>
        <s v="742043856"/>
        <s v="524717823"/>
        <s v="224281712"/>
        <s v="842109827"/>
        <s v="323936777"/>
        <s v="820580737"/>
        <s v="720961006"/>
        <s v="511262634"/>
        <s v="519534271"/>
        <s v="213256166"/>
        <s v="221317621"/>
        <s v="825161438"/>
        <s v="323416775"/>
        <s v="481406264"/>
        <s v="521784708"/>
        <s v="224025225"/>
        <s v="817758530"/>
        <s v="320615697"/>
        <s v="742005154"/>
        <s v="413731605"/>
        <s v="224687684"/>
        <s v="324320640"/>
        <s v="421778216"/>
        <s v="323286382"/>
        <s v="420658823"/>
        <s v="924728475"/>
        <s v="925111459"/>
        <s v="924769217"/>
        <s v="420369617"/>
        <s v="824480829"/>
        <s v="842043774"/>
        <s v="223911390"/>
        <s v="925164046"/>
        <s v="842102970"/>
        <s v="525165777"/>
        <s v="282712431"/>
        <s v="825151353"/>
        <s v="288186946"/>
        <s v="220707343"/>
        <s v="824090034"/>
        <s v="311328082"/>
        <s v="323413425"/>
        <s v="223973149"/>
        <s v="742049263"/>
        <s v="272408219"/>
        <s v="713456808"/>
        <s v="821503465"/>
        <s v="220325638"/>
        <s v="424286719"/>
        <s v="685692500"/>
        <s v="824556174"/>
        <s v="923902718"/>
        <s v="324455783"/>
        <s v="224598234"/>
        <s v="323922125"/>
        <s v="323703338"/>
        <s v="225174052"/>
        <s v="742065808"/>
        <s v="321380397"/>
        <s v="442003812"/>
        <s v="625103467"/>
        <s v="619017804"/>
        <s v="521186931"/>
        <s v="621378503"/>
        <s v="442030132"/>
        <s v="421534075"/>
        <s v="720521514"/>
        <s v="411206256"/>
        <s v="819922247"/>
        <s v="923005850"/>
        <s v="719468805"/>
        <s v="513440618"/>
        <s v="742044555"/>
        <s v="324959864"/>
        <s v="424188257"/>
        <s v="742065600"/>
        <s v="920670136"/>
        <s v="688675978"/>
        <s v="222912092"/>
        <s v="925176216"/>
        <s v="942088692"/>
        <s v="320259395"/>
        <s v="425075893"/>
        <s v="817750995"/>
        <s v="924684942"/>
        <s v="222106933"/>
        <s v="622988799"/>
        <s v="425173690"/>
        <s v="742044820"/>
        <s v="724237567"/>
        <s v="220116973"/>
        <s v="625165695"/>
        <s v="824553387"/>
        <s v="217929166"/>
        <s v="642089334"/>
        <s v="742045105"/>
        <s v="921044253"/>
        <s v="342071872"/>
        <s v="585276300"/>
        <s v="320790593"/>
        <s v="742046188"/>
        <s v="742043318"/>
        <s v="319779928"/>
        <s v="220041091"/>
        <s v="220742293"/>
        <s v="223854489"/>
        <s v="817751806"/>
        <s v="724008284"/>
        <s v="522350035"/>
        <s v="413250408"/>
        <s v="322435277"/>
        <s v="882381135"/>
        <s v="521367044"/>
        <s v="742048959"/>
        <s v="219938607"/>
        <s v="225174004"/>
        <s v="725175118"/>
        <s v="719305849"/>
        <s v="885615234"/>
        <s v="721064935"/>
        <s v="524548416"/>
        <s v="425168494"/>
        <s v="324372590"/>
        <s v="742048656"/>
        <s v="723995102"/>
        <s v="525172319"/>
        <s v="742041162"/>
        <s v="624868076"/>
        <s v="411209431"/>
        <s v="725171977"/>
        <s v="413084743"/>
        <s v="742045013"/>
        <s v="425165875"/>
        <s v="925017359"/>
        <s v="820062266"/>
        <s v="913799587"/>
        <s v="213315778"/>
        <s v="742045655"/>
        <s v="521049862"/>
        <s v="213376380"/>
        <s v="242006786"/>
        <s v="625153321"/>
        <s v="271325439"/>
        <s v="224944447"/>
        <s v="820528566"/>
        <s v="424944468"/>
        <s v="620054056"/>
        <s v="442070105"/>
        <s v="742040106"/>
        <s v="813302819"/>
        <s v="920802175"/>
        <s v="222347383"/>
        <s v="671387621"/>
        <s v="425169876"/>
        <s v="213180299"/>
        <s v="713428713"/>
        <s v="324484870"/>
        <s v="221185681"/>
        <s v="742042085"/>
        <s v="273035061"/>
        <s v="813562930"/>
        <s v="780876767"/>
        <s v="742044979"/>
        <s v="322755074"/>
        <s v="823751229"/>
        <s v="425167924"/>
        <s v="522967779"/>
        <s v="623141370"/>
        <s v="823783432"/>
        <s v="521565445"/>
        <s v="871811766"/>
        <s v="623416546"/>
        <s v="421396612"/>
        <s v="607877577"/>
        <s v="213789059"/>
        <s v="524374153"/>
        <s v="821427023"/>
        <s v="423726082"/>
        <s v="320685689"/>
        <s v="271988342"/>
        <s v="625167299"/>
        <s v="486042336"/>
        <s v="521366713"/>
        <s v="721592948"/>
        <s v="921982022"/>
        <s v="413532716"/>
        <s v="919727489"/>
        <s v="524265495"/>
        <s v="742045597"/>
        <s v="421736299"/>
        <s v="742042112"/>
        <s v="713105854"/>
        <s v="322937841"/>
        <s v="320609679"/>
        <s v="611053572"/>
        <s v="224043386"/>
        <s v="542010684"/>
        <s v="420246942"/>
        <s v="325163721"/>
        <s v="642096617"/>
        <s v="821622327"/>
        <s v="988615035"/>
        <s v="820513138"/>
        <s v="518203548"/>
        <s v="422366207"/>
        <s v="219529094"/>
        <s v="724134182"/>
        <s v="623582144"/>
        <s v="742042176"/>
        <s v="721816726"/>
        <s v="525113885"/>
        <s v="720635657"/>
        <s v="324861149"/>
        <s v="713311194"/>
        <s v="325063005"/>
        <s v="742000734"/>
        <s v="525166346"/>
        <s v="424262790"/>
        <s v="971857933"/>
        <s v="225162870"/>
        <s v="742042009"/>
        <s v="721266253"/>
        <s v="724700163"/>
        <s v="824721593"/>
        <s v="525076506"/>
        <s v="824927507"/>
        <s v="724272839"/>
        <s v="421640737"/>
        <s v="424770245"/>
        <s v="513693395"/>
        <s v="742008827"/>
        <s v="742044862"/>
        <s v="711048642"/>
        <s v="825167871"/>
        <s v="419545073"/>
        <s v="488422367"/>
        <s v="824170184"/>
        <s v="625147243"/>
        <s v="625172185"/>
        <s v="742045193"/>
        <s v="721002008"/>
        <s v="518207186"/>
        <s v="619667714"/>
        <s v="621848037"/>
        <s v="513215612"/>
        <s v="624827650"/>
        <s v="480955885"/>
        <s v="625176635"/>
        <s v="820514226"/>
        <s v="342098215"/>
        <s v="524977817"/>
        <s v="522977393"/>
        <s v="525166713"/>
        <s v="911185565"/>
        <s v="742069096"/>
        <s v="424965517"/>
        <s v="825106783"/>
        <s v="524863449"/>
        <s v="624090818"/>
        <s v="625140269"/>
        <s v="742047157"/>
        <s v="719349827"/>
        <s v="342068853"/>
        <s v="825010536"/>
        <s v="642044885"/>
        <s v="221522223"/>
        <s v="888751003"/>
        <s v="742043347"/>
        <s v="342062678"/>
        <s v="621261932"/>
        <s v="873183363"/>
        <s v="225180626"/>
        <s v="713779735"/>
        <s v="902105451"/>
        <s v="625111615"/>
        <s v="223169016"/>
        <s v="624269197"/>
        <s v="224391779"/>
        <s v="821340971"/>
        <s v="219948558"/>
        <s v="622357087"/>
        <s v="620928326"/>
        <s v="813739064"/>
        <s v="824527381"/>
        <s v="722766340"/>
        <s v="322849633"/>
        <s v="342061729"/>
        <s v="424351797"/>
        <s v="542016013"/>
        <s v="524775342"/>
        <s v="622439012"/>
        <s v="742047189"/>
        <s v="442094707"/>
        <s v="923008025"/>
        <s v="581394848"/>
        <s v="282547706"/>
        <s v="719971457"/>
        <s v="724681391"/>
        <s v="711025850"/>
        <s v="470820442"/>
        <s v="722350858"/>
        <s v="711025605"/>
        <s v="225013819"/>
        <s v="742045106"/>
        <s v="624406998"/>
        <s v="624214637"/>
        <s v="320493357"/>
        <s v="818110186"/>
        <s v="213375836"/>
        <s v="342002608"/>
        <s v="920788094"/>
        <s v="821350268"/>
        <s v="913309269"/>
        <s v="321008085"/>
        <s v="319579729"/>
        <s v="620687327"/>
        <s v="321317686"/>
        <s v="222452831"/>
        <s v="311212399"/>
        <s v="725167603"/>
        <s v="242095918"/>
        <s v="813748600"/>
        <s v="520307459"/>
        <s v="742066102"/>
        <s v="320316360"/>
        <s v="882717666"/>
        <s v="813386731"/>
        <s v="823859442"/>
        <s v="723541059"/>
        <s v="224603284"/>
        <s v="823058986"/>
        <s v="425177910"/>
        <s v="311357515"/>
        <s v="342062876"/>
        <s v="342009907"/>
        <s v="524009587"/>
        <s v="420054965"/>
        <s v="919952557"/>
        <s v="525162615"/>
        <s v="442006674"/>
        <s v="220905871"/>
        <s v="742043923"/>
        <s v="519412003"/>
        <s v="823713013"/>
        <s v="325165897"/>
        <s v="320023888"/>
        <s v="922599056"/>
        <s v="925147303"/>
        <s v="871566098"/>
        <s v="613697569"/>
        <s v="319910319"/>
        <s v="725145764"/>
        <s v="624376573"/>
        <s v="921882568"/>
        <s v="742040437"/>
        <s v="325166177"/>
        <s v="320012678"/>
        <s v="742049187"/>
        <s v="317842784"/>
        <s v="523989906"/>
        <s v="224632229"/>
        <s v="742045920"/>
        <s v="222650116"/>
        <s v="718098176"/>
        <s v="819924749"/>
        <s v="822621880"/>
        <s v="523086641"/>
        <s v="424994313"/>
        <s v="442097034"/>
        <s v="620329241"/>
        <s v="613694551"/>
        <s v="921298659"/>
        <s v="824710297"/>
        <s v="325114003"/>
        <s v="387468119"/>
        <s v="742048345"/>
        <s v="624571885"/>
        <s v="671815769"/>
        <s v="812469557"/>
        <s v="213222763"/>
        <s v="942094105"/>
        <s v="924393703"/>
        <s v="642109671"/>
        <s v="324426386"/>
        <s v="924042755"/>
        <s v="742047644"/>
        <s v="680387228"/>
        <s v="520404194"/>
        <s v="519648809"/>
        <s v="723093778"/>
        <s v="525160915"/>
        <s v="225167981"/>
        <s v="925162321"/>
        <s v="242091975"/>
        <s v="225034480"/>
        <s v="523982817"/>
        <s v="724650177"/>
        <s v="923719444"/>
        <s v="521537126"/>
        <s v="619984702"/>
        <s v="522819187"/>
        <s v="325110944"/>
        <s v="220876364"/>
        <s v="742069513"/>
        <s v="742049215"/>
        <s v="524718476"/>
        <s v="321166832"/>
        <s v="324853989"/>
        <s v="522566245"/>
        <s v="325020438"/>
        <s v="472368601"/>
        <s v="725160242"/>
        <s v="325174542"/>
        <s v="919430336"/>
        <s v="525068377"/>
        <s v="742047743"/>
        <s v="242101599"/>
        <s v="742006335"/>
        <s v="742044697"/>
        <s v="725000971"/>
        <s v="323578732"/>
        <s v="824854644"/>
        <s v="623741618"/>
        <s v="824652058"/>
        <s v="523217741"/>
        <s v="620307613"/>
        <s v="842091830"/>
        <s v="821753707"/>
        <s v="786738000"/>
        <s v="524351396"/>
        <s v="442072240"/>
        <s v="885671849"/>
        <s v="671814191"/>
        <s v="425058548"/>
        <s v="623931714"/>
        <s v="622956938"/>
        <s v="322673537"/>
        <s v="742044740"/>
        <s v="742048106"/>
        <s v="842014580"/>
        <s v="620684312"/>
        <s v="742076761"/>
        <s v="686041271"/>
        <s v="324152039"/>
        <s v="825186227"/>
        <s v="819155021"/>
        <s v="216552571"/>
        <s v="419802266"/>
        <s v="313296216"/>
        <s v="225160079"/>
        <s v="424307029"/>
        <s v="742042399"/>
        <s v="523971588"/>
        <s v="524593458"/>
        <s v="424435129"/>
        <s v="525160666"/>
        <s v="242096929"/>
        <s v="742046569"/>
        <s v="519591991"/>
        <s v="742046478"/>
        <s v="624791661"/>
        <s v="524618994"/>
        <s v="725140292"/>
        <s v="623876979"/>
        <s v="520494413"/>
        <s v="324307416"/>
        <s v="320078568"/>
        <s v="342061931"/>
        <s v="824344173"/>
        <s v="773218204"/>
        <s v="224727174"/>
        <s v="924874357"/>
        <s v="742043104"/>
        <s v="671816620"/>
        <s v="420004817"/>
        <s v="723538074"/>
        <s v="425091390"/>
        <s v="320338258"/>
        <s v="525018153"/>
        <s v="913797700"/>
        <s v="625167982"/>
        <s v="320578083"/>
        <s v="420840646"/>
        <s v="742047285"/>
        <s v="412775231"/>
        <s v="671810886"/>
        <s v="724753997"/>
        <s v="622562650"/>
        <s v="742043251"/>
        <s v="521360058"/>
        <s v="223480632"/>
        <s v="325171873"/>
        <s v="323635394"/>
        <s v="313366587"/>
        <s v="742043964"/>
        <s v="224177579"/>
        <s v="819614568"/>
        <s v="342005077"/>
        <s v="721805663"/>
        <s v="424180549"/>
        <s v="925185861"/>
        <s v="925136681"/>
        <s v="342060671"/>
        <s v="742047028"/>
        <s v="313272769"/>
        <s v="320812313"/>
        <s v="524229740"/>
        <s v="413672169"/>
        <s v="624255342"/>
        <s v="923712750"/>
        <s v="220587949"/>
        <s v="742048694"/>
        <s v="742049945"/>
        <s v="224167465"/>
        <s v="271812560"/>
        <s v="742067316"/>
        <s v="220337513"/>
        <s v="742084712"/>
        <s v="425089884"/>
        <s v="770024013"/>
        <s v="873116536"/>
        <s v="824549120"/>
        <s v="488364549"/>
        <s v="742040671"/>
        <s v="623098519"/>
        <s v="382309570"/>
        <s v="424470616"/>
        <s v="742040350"/>
        <s v="742048690"/>
        <s v="824656270"/>
        <s v="924967457"/>
        <s v="742044886"/>
        <s v="842101015"/>
        <s v="817756216"/>
        <s v="225160474"/>
        <s v="725162340"/>
        <s v="824655068"/>
        <s v="742041518"/>
        <s v="323199190"/>
        <s v="280683027"/>
        <s v="842032639"/>
        <s v="313566001"/>
        <s v="742047728"/>
        <s v="723311460"/>
        <s v="824243024"/>
        <s v="311036532"/>
        <s v="325164940"/>
        <s v="225164905"/>
        <s v="222855729"/>
        <s v="625105616"/>
        <s v="818936427"/>
        <s v="742009859"/>
        <s v="513613319"/>
        <s v="724912407"/>
        <s v="325162981"/>
        <s v="871557121"/>
        <s v="871550835"/>
        <s v="422652407"/>
        <s v="823279540"/>
        <s v="624888647"/>
        <s v="286935892"/>
        <s v="788125913"/>
        <s v="423212128"/>
        <s v="811247935"/>
        <s v="724110066"/>
        <s v="823106225"/>
        <s v="742046141"/>
        <s v="525166432"/>
        <s v="742049258"/>
        <s v="225167825"/>
        <s v="225163107"/>
        <s v="324377875"/>
        <s v="723152070"/>
        <s v="524403018"/>
        <s v="742048889"/>
        <s v="725078467"/>
        <s v="224739162"/>
        <s v="813298095"/>
        <s v="742047801"/>
        <s v="918924159"/>
        <s v="388540732"/>
        <s v="225178042"/>
        <s v="421882201"/>
        <s v="521360077"/>
        <s v="742014465"/>
        <s v="924681160"/>
        <s v="522617454"/>
        <s v="421446571"/>
        <s v="624701414"/>
        <s v="742049300"/>
        <s v="325022874"/>
        <s v="419715332"/>
        <s v="919571780"/>
        <s v="811394732"/>
        <s v="625009779"/>
        <s v="225170100"/>
        <s v="282549201"/>
        <s v="825168202"/>
        <s v="388460834"/>
        <s v="571818623"/>
        <s v="623552248"/>
        <s v="721992751"/>
        <s v="423894130"/>
        <s v="819409982"/>
        <s v="817756212"/>
        <s v="524429005"/>
        <s v="422760337"/>
        <s v="221081428"/>
        <s v="624050548"/>
        <s v="820712928"/>
        <s v="721529239"/>
        <s v="424553488"/>
        <s v="881315637"/>
        <s v="925177130"/>
        <s v="711487585"/>
        <s v="822098790"/>
        <s v="524799864"/>
        <s v="742041106"/>
        <s v="442097633"/>
        <s v="613509866"/>
        <s v="920503554"/>
        <s v="742049248"/>
        <s v="342068653"/>
        <s v="525129627"/>
        <s v="619889368"/>
        <s v="422640511"/>
        <s v="625158120"/>
        <s v="324985035"/>
        <s v="622556470"/>
        <s v="813246185"/>
        <s v="921982151"/>
        <s v="823988121"/>
        <s v="821692209"/>
        <s v="720765387"/>
        <s v="412163977"/>
        <s v="423733445"/>
        <s v="222793654"/>
        <s v="742044120"/>
        <s v="225102482"/>
        <s v="522968510"/>
        <s v="824798022"/>
        <s v="624883127"/>
        <s v="642079268"/>
        <s v="819742584"/>
        <s v="620875336"/>
        <s v="222848409"/>
        <s v="513136853"/>
        <s v="725180534"/>
        <s v="742043173"/>
        <s v="511414217"/>
        <s v="723377584"/>
        <s v="523012256"/>
        <s v="224293634"/>
        <s v="413080699"/>
        <s v="422619803"/>
        <s v="811588472"/>
        <s v="324668368"/>
        <s v="924409164"/>
        <s v="224826026"/>
        <s v="742063594"/>
        <s v="442109073"/>
        <s v="923763295"/>
        <s v="613174646"/>
        <s v="671817346"/>
        <s v="742006092"/>
        <s v="321565580"/>
        <s v="813583376"/>
        <s v="625029460"/>
        <s v="719604774"/>
        <s v="588576958"/>
        <s v="823233861"/>
        <s v="823713442"/>
        <s v="719346219"/>
        <s v="842001803"/>
        <s v="921188545"/>
        <s v="824406800"/>
        <s v="625181170"/>
        <s v="925106762"/>
        <s v="742040706"/>
        <s v="622394854"/>
        <s v="323411006"/>
        <s v="325011327"/>
        <s v="225150964"/>
        <s v="311195200"/>
        <s v="742042377"/>
        <s v="207595067"/>
        <s v="919437030"/>
        <s v="524087948"/>
        <s v="521364021"/>
        <s v="942084200"/>
        <s v="324485266"/>
        <s v="922350561"/>
        <s v="923972161"/>
        <s v="424849317"/>
        <s v="521369893"/>
        <s v="424666336"/>
        <s v="223212620"/>
        <s v="742048701"/>
        <s v="272400522"/>
        <s v="786888394"/>
        <s v="621518451"/>
        <s v="613366495"/>
        <s v="318166714"/>
        <s v="424944472"/>
        <s v="625111572"/>
        <s v="588491549"/>
        <s v="871552988"/>
        <s v="324004869"/>
        <s v="524124111"/>
        <s v="222423673"/>
        <s v="825160518"/>
        <s v="421562877"/>
        <s v="542075921"/>
        <s v="622769532"/>
        <s v="313107491"/>
        <s v="721498176"/>
        <s v="742046401"/>
        <s v="524606871"/>
        <s v="813785007"/>
        <s v="524149421"/>
        <s v="220517957"/>
        <s v="324882202"/>
        <s v="725156720"/>
        <s v="519456969"/>
        <s v="742043014"/>
        <s v="923068024"/>
        <s v="625163221"/>
        <s v="725011162"/>
        <s v="821448546"/>
        <s v="724065949"/>
        <s v="323986926"/>
        <s v="911338942"/>
        <s v="742043317"/>
        <s v="242039714"/>
        <s v="520181627"/>
        <s v="622741078"/>
        <s v="923651171"/>
        <s v="219529095"/>
        <s v="842015805"/>
        <s v="387296780"/>
        <s v="742040851"/>
        <s v="482459060"/>
        <s v="625106152"/>
        <s v="422922446"/>
        <s v="824671851"/>
        <s v="742043583"/>
        <s v="581476202"/>
        <s v="720488737"/>
        <s v="311647469"/>
        <s v="742048503"/>
        <s v="921871584"/>
        <s v="521728263"/>
        <s v="220170163"/>
        <s v="924499064"/>
        <s v="313598815"/>
        <s v="342064942"/>
        <s v="742046614"/>
        <s v="888550296"/>
        <s v="824836560"/>
        <s v="321192796"/>
        <s v="725182484"/>
        <s v="418220643"/>
        <s v="824357974"/>
        <s v="742046638"/>
        <s v="542104623"/>
        <s v="424226416"/>
        <s v="421417401"/>
        <s v="742048025"/>
        <s v="421435681"/>
        <s v="523976680"/>
        <s v="482608378"/>
        <s v="711697542"/>
        <s v="422337968"/>
        <s v="742042011"/>
        <s v="318479132"/>
        <s v="924409258"/>
        <s v="213442601"/>
        <s v="221619993"/>
        <s v="925169823"/>
        <s v="619948552"/>
        <s v="472312799"/>
        <s v="223767049"/>
        <s v="420924012"/>
        <s v="525162056"/>
        <s v="813583286"/>
        <s v="520540416"/>
        <s v="620870008"/>
        <s v="725057328"/>
        <s v="825182787"/>
        <s v="519740768"/>
        <s v="519917461"/>
        <s v="422794229"/>
        <s v="742042108"/>
        <s v="742045167"/>
        <s v="919568600"/>
        <s v="742042180"/>
        <s v="811465564"/>
        <s v="420700644"/>
        <s v="224801915"/>
        <s v="725099448"/>
        <s v="624686278"/>
        <s v="725036501"/>
        <s v="922664175"/>
        <s v="742040290"/>
        <s v="223456035"/>
        <s v="824720510"/>
        <s v="613101107"/>
        <s v="623313614"/>
        <s v="742041314"/>
        <s v="824912523"/>
        <s v="924653714"/>
        <s v="325171684"/>
        <s v="542108811"/>
        <s v="813473470"/>
        <s v="322086930"/>
        <s v="823810017"/>
        <s v="442067232"/>
        <s v="312284681"/>
        <s v="525164074"/>
        <s v="613215004"/>
        <s v="922355689"/>
        <s v="817753321"/>
        <s v="211585838"/>
        <s v="742046192"/>
        <s v="625165726"/>
        <s v="525165463"/>
        <s v="742042063"/>
        <s v="624857608"/>
        <s v="542075445"/>
        <s v="711186607"/>
        <s v="425098142"/>
        <s v="742042475"/>
        <s v="742109089"/>
        <s v="525161001"/>
        <s v="723447624"/>
        <s v="319562378"/>
        <s v="742069687"/>
        <s v="213275855"/>
        <s v="324673860"/>
        <s v="324604315"/>
        <s v="325072624"/>
        <s v="421514345"/>
        <s v="325174114"/>
        <s v="682398712"/>
        <s v="821807068"/>
        <s v="724371990"/>
        <s v="742041854"/>
        <s v="442108287"/>
        <s v="813518814"/>
        <s v="381750151"/>
        <s v="822526990"/>
        <s v="742044792"/>
        <s v="842094012"/>
        <s v="825168282"/>
        <s v="342005724"/>
        <s v="421504412"/>
        <s v="625179172"/>
        <s v="271817353"/>
        <s v="723833947"/>
        <s v="523923191"/>
        <s v="742103394"/>
        <s v="725178208"/>
        <s v="272407442"/>
        <s v="713451771"/>
        <s v="571819234"/>
        <s v="722833444"/>
        <s v="742044213"/>
        <s v="422188076"/>
        <s v="713323304"/>
        <s v="919506812"/>
        <s v="213199708"/>
        <s v="220607264"/>
        <s v="522102767"/>
        <s v="224232189"/>
        <s v="923270056"/>
        <s v="225141965"/>
        <s v="202795302"/>
        <s v="419475702"/>
        <s v="925164686"/>
        <s v="922989085"/>
        <s v="571819914"/>
        <s v="920771585"/>
        <s v="413555380"/>
        <s v="919560420"/>
        <s v="742048946"/>
        <s v="842019545"/>
        <s v="323077628"/>
        <s v="513554650"/>
        <s v="573222189"/>
        <s v="324044749"/>
        <s v="423743407"/>
        <s v="613272143"/>
        <s v="725151014"/>
        <s v="685038059"/>
        <s v="271402347"/>
        <s v="825107756"/>
        <s v="924198689"/>
        <s v="817754081"/>
        <s v="723730428"/>
        <s v="525161591"/>
        <s v="871812614"/>
        <s v="619237588"/>
        <s v="742041811"/>
        <s v="313465862"/>
        <s v="982534705"/>
        <s v="787058137"/>
        <s v="220611570"/>
        <s v="387061676"/>
        <s v="524210165"/>
        <s v="442012319"/>
        <s v="823080040"/>
        <s v="520856062"/>
        <s v="321825229"/>
        <s v="742044149"/>
        <s v="418980892"/>
        <s v="742041609"/>
        <s v="824661185"/>
        <s v="225167661"/>
        <s v="581909756"/>
        <s v="742041597"/>
        <s v="820828412"/>
        <s v="742041633"/>
        <s v="623003622"/>
        <s v="922555430"/>
        <s v="624570076"/>
        <s v="620355298"/>
        <s v="442096970"/>
        <s v="842079037"/>
        <s v="442093015"/>
        <s v="313084965"/>
        <s v="522808864"/>
        <s v="223169519"/>
        <s v="320113327"/>
        <s v="621769870"/>
        <s v="713313851"/>
        <s v="886002522"/>
        <s v="920449296"/>
        <s v="342103148"/>
        <s v="324999022"/>
        <s v="721407680"/>
        <s v="919781930"/>
        <s v="221973747"/>
        <s v="220911395"/>
        <s v="323760658"/>
        <s v="742045872"/>
        <s v="488553915"/>
        <s v="223873485"/>
        <s v="981805939"/>
        <s v="921591978"/>
        <s v="424928877"/>
        <s v="842101020"/>
        <s v="742069867"/>
        <s v="223862266"/>
        <s v="742018886"/>
        <s v="220161484"/>
        <s v="742045297"/>
        <s v="623980899"/>
        <s v="620019935"/>
        <s v="742043499"/>
        <s v="925164833"/>
        <s v="742042216"/>
        <s v="924223722"/>
        <s v="812245083"/>
        <s v="742040068"/>
        <s v="642005074"/>
        <s v="518159664"/>
        <s v="824650966"/>
        <s v="621330698"/>
        <s v="663913517"/>
        <s v="211263340"/>
        <s v="442008983"/>
        <s v="720980791"/>
        <s v="442107366"/>
        <s v="724606291"/>
        <s v="225164567"/>
        <s v="742086546"/>
        <s v="421889925"/>
        <s v="413564928"/>
        <s v="742106364"/>
        <s v="523481711"/>
        <s v="222062650"/>
        <s v="423756172"/>
        <s v="422851653"/>
        <s v="921481817"/>
        <s v="723072146"/>
        <s v="523081533"/>
        <s v="823260617"/>
        <s v="513773280"/>
        <s v="525157226"/>
        <s v="742041600"/>
        <s v="723535102"/>
        <s v="225182376"/>
        <s v="823054456"/>
        <s v="213502083"/>
        <s v="521102632"/>
        <s v="524686910"/>
        <s v="923100859"/>
        <s v="921104109"/>
        <s v="842101619"/>
        <s v="211492277"/>
        <s v="213721153"/>
        <s v="923590308"/>
        <s v="622891380"/>
        <s v="342105358"/>
        <s v="272403275"/>
        <s v="824457138"/>
        <s v="922029487"/>
        <s v="720178790"/>
        <s v="224236084"/>
        <s v="742041141"/>
        <s v="625164832"/>
        <s v="742040579"/>
        <s v="588030984"/>
        <s v="742045203"/>
        <s v="817754185"/>
        <s v="912450447"/>
        <s v="921739425"/>
        <s v="423964792"/>
        <s v="621737885"/>
        <s v="522952087"/>
        <s v="342063681"/>
        <s v="923821532"/>
        <s v="742040183"/>
        <s v="611273544"/>
        <s v="222785623"/>
        <s v="786961438"/>
        <s v="413234004"/>
        <s v="820468515"/>
        <s v="742046134"/>
        <s v="924554419"/>
        <s v="222316736"/>
        <s v="621056664"/>
        <s v="421436903"/>
        <s v="623004272"/>
        <s v="912261780"/>
        <s v="724031873"/>
        <s v="811023975"/>
        <s v="521253842"/>
        <s v="920617430"/>
        <s v="213502640"/>
        <s v="824661040"/>
        <s v="521734342"/>
        <s v="424053778"/>
        <s v="621581359"/>
        <s v="325163518"/>
        <s v="742045969"/>
        <s v="624017557"/>
        <s v="871555168"/>
        <s v="922700450"/>
        <s v="942004403"/>
        <s v="511034075"/>
        <s v="842071026"/>
        <s v="924744145"/>
        <s v="424800004"/>
        <s v="272404570"/>
        <s v="817756347"/>
        <s v="883122231"/>
        <s v="924347495"/>
        <s v="823711355"/>
        <s v="821477481"/>
        <s v="713368390"/>
        <s v="213716643"/>
        <s v="742047021"/>
        <s v="825011179"/>
        <s v="224882971"/>
        <s v="388736195"/>
        <s v="272409722"/>
        <s v="521744354"/>
        <s v="519823532"/>
        <s v="385850850"/>
        <s v="942083091"/>
        <s v="611250843"/>
        <s v="225169307"/>
        <s v="742046853"/>
        <s v="322416872"/>
        <s v="742041033"/>
        <s v="819469374"/>
        <s v="423329955"/>
        <s v="925039538"/>
        <s v="319606347"/>
        <s v="524487828"/>
        <s v="223365552"/>
        <s v="619605534"/>
        <s v="225141216"/>
        <s v="624288303"/>
        <s v="423651400"/>
        <s v="542086141"/>
        <s v="925175213"/>
        <s v="742048390"/>
        <s v="817755527"/>
        <s v="913128409"/>
        <s v="523448802"/>
        <s v="823850347"/>
        <s v="281749668"/>
        <s v="642019563"/>
        <s v="424228941"/>
        <s v="519846933"/>
        <s v="222099418"/>
        <s v="871555445"/>
        <s v="213300175"/>
        <s v="742048989"/>
        <s v="224741231"/>
        <s v="621539831"/>
        <s v="742043319"/>
        <s v="842099818"/>
        <s v="486043327"/>
        <s v="423728961"/>
        <s v="725163154"/>
        <s v="224249140"/>
        <s v="620455556"/>
        <s v="524798670"/>
        <s v="213460155"/>
        <s v="719436187"/>
        <s v="824527330"/>
        <s v="817751400"/>
        <s v="625165025"/>
        <s v="223938862"/>
        <s v="742046485"/>
        <s v="724802197"/>
        <s v="911194224"/>
        <s v="625067570"/>
        <s v="742041928"/>
        <s v="242095887"/>
        <s v="842013769"/>
        <s v="619235230"/>
        <s v="842019288"/>
        <s v="424001628"/>
        <s v="923611062"/>
        <s v="920526072"/>
        <s v="921669973"/>
        <s v="419972740"/>
        <s v="820190765"/>
        <s v="322242121"/>
        <s v="224673377"/>
        <s v="213488989"/>
        <s v="919357219"/>
        <s v="811054803"/>
        <s v="220282004"/>
        <s v="224666252"/>
        <s v="817757922"/>
        <s v="223637334"/>
        <s v="424092291"/>
        <s v="223996592"/>
        <s v="224452509"/>
        <s v="624669719"/>
        <s v="724728330"/>
        <s v="421651316"/>
        <s v="713431763"/>
        <s v="742049305"/>
        <s v="624725826"/>
        <s v="225093429"/>
        <s v="423975236"/>
        <s v="821538349"/>
        <s v="724623341"/>
        <s v="823780347"/>
        <s v="724789344"/>
        <s v="719348427"/>
        <s v="921020681"/>
        <s v="742047791"/>
        <s v="325176716"/>
        <s v="225184220"/>
        <s v="220450342"/>
        <s v="224580747"/>
        <s v="920533083"/>
        <s v="713083174"/>
        <s v="742048630"/>
        <s v="688801555"/>
        <s v="518862191"/>
        <s v="213461926"/>
        <s v="742049601"/>
        <s v="924666324"/>
        <s v="424370514"/>
        <s v="725008776"/>
        <s v="820058782"/>
        <s v="742046799"/>
        <s v="442075072"/>
        <s v="924685854"/>
        <s v="525019257"/>
        <s v="821943881"/>
        <s v="723345485"/>
        <s v="470820385"/>
        <s v="613724960"/>
        <s v="322646294"/>
        <s v="742046672"/>
        <s v="524328559"/>
        <s v="824380787"/>
        <s v="742006263"/>
        <s v="271817592"/>
        <s v="313585434"/>
        <s v="842012898"/>
        <s v="624800075"/>
        <s v="742040066"/>
        <s v="213498147"/>
        <s v="222035944"/>
        <s v="424683459"/>
        <s v="725027209"/>
        <s v="521993471"/>
        <s v="324808722"/>
        <s v="313287447"/>
        <s v="321107824"/>
        <s v="320600793"/>
        <s v="722992304"/>
        <s v="521227409"/>
        <s v="825008361"/>
        <s v="742042105"/>
        <s v="619785361"/>
        <s v="742043878"/>
        <s v="221826557"/>
        <s v="223917231"/>
        <s v="711583912"/>
        <s v="521255103"/>
        <s v="742042755"/>
        <s v="911510013"/>
        <s v="924571954"/>
        <s v="742048766"/>
        <s v="742040865"/>
        <s v="621890710"/>
        <s v="525166119"/>
        <s v="342063057"/>
        <s v="742045151"/>
        <s v="622084275"/>
        <s v="721641420"/>
        <s v="742047195"/>
        <s v="213331036"/>
        <s v="881921011"/>
        <s v="571601374"/>
        <s v="521759033"/>
        <s v="742041446"/>
        <s v="825111707"/>
        <s v="620018029"/>
        <s v="742040855"/>
        <s v="425023081"/>
        <s v="724760014"/>
        <s v="625176273"/>
        <s v="571817775"/>
        <s v="820088368"/>
        <s v="942081428"/>
        <s v="920129037"/>
        <s v="423073733"/>
        <s v="725159507"/>
        <s v="824478862"/>
        <s v="921896986"/>
        <s v="272405945"/>
        <s v="711380343"/>
        <s v="421548514"/>
        <s v="822026403"/>
        <s v="313723992"/>
        <s v="942089959"/>
        <s v="320736912"/>
        <s v="723411463"/>
        <s v="523947707"/>
        <s v="222295909"/>
        <s v="742048383"/>
        <s v="323906608"/>
        <s v="413329933"/>
        <s v="742040030"/>
        <s v="622253854"/>
        <s v="281316245"/>
        <s v="569901876"/>
        <s v="742065024"/>
        <s v="925165931"/>
        <s v="423658809"/>
        <s v="421785166"/>
        <s v="742047062"/>
        <s v="423119970"/>
        <s v="342119871"/>
        <s v="311342960"/>
        <s v="524303494"/>
        <s v="820578109"/>
        <s v="742048861"/>
        <s v="525169710"/>
        <s v="625168853"/>
        <s v="920128045"/>
        <s v="720167009"/>
        <s v="525159247"/>
        <s v="813152303"/>
        <s v="501258740"/>
        <s v="742046748"/>
        <s v="924193762"/>
        <s v="625050708"/>
        <s v="420882627"/>
        <s v="786001412"/>
        <s v="625176496"/>
        <s v="620075400"/>
        <s v="318594157"/>
        <s v="224875527"/>
        <s v="725179853"/>
        <s v="518028198"/>
        <s v="224856826"/>
        <s v="425167603"/>
        <s v="418469105"/>
        <s v="520261300"/>
        <s v="813685739"/>
        <s v="624703512"/>
        <s v="921981901"/>
        <s v="742040322"/>
        <s v="411212296"/>
        <s v="721217985"/>
        <s v="722041854"/>
        <s v="622465178"/>
        <s v="786581427"/>
        <s v="920966157"/>
        <s v="613408825"/>
        <s v="623086993"/>
        <s v="223870163"/>
        <s v="524542800"/>
        <s v="325121887"/>
        <s v="842012597"/>
        <s v="823528779"/>
        <s v="871811830"/>
        <s v="913253902"/>
        <s v="542103191"/>
        <s v="411368922"/>
        <s v="619723335"/>
        <s v="920737238"/>
        <s v="842103964"/>
        <s v="524735649"/>
        <s v="411469192"/>
        <s v="824859498"/>
        <s v="220826650"/>
        <s v="723269725"/>
        <s v="742041669"/>
        <s v="825091511"/>
        <s v="811221691"/>
        <s v="624685788"/>
        <s v="821119998"/>
        <s v="420202440"/>
        <s v="523270771"/>
        <s v="621770476"/>
        <s v="425166390"/>
        <s v="320161996"/>
        <s v="421438497"/>
        <s v="224217667"/>
        <s v="919727354"/>
        <s v="923912866"/>
        <s v="721002472"/>
        <s v="925167736"/>
        <s v="313163207"/>
        <s v="925028327"/>
        <s v="319605377"/>
        <s v="742047564"/>
        <s v="823783647"/>
        <s v="313095699"/>
        <s v="421224383"/>
        <s v="221732854"/>
        <s v="624862843"/>
        <s v="871814104"/>
        <s v="813234695"/>
        <s v="742061834"/>
        <s v="424850548"/>
        <s v="742063147"/>
        <s v="742064859"/>
        <s v="313590519"/>
        <s v="585006909"/>
        <s v="725162273"/>
        <s v="823716543"/>
        <s v="742043123"/>
        <s v="224041980"/>
        <s v="423029685"/>
        <s v="823788093"/>
        <s v="472918062"/>
        <s v="825174335"/>
        <s v="620681203"/>
        <s v="222458730"/>
        <s v="724723045"/>
        <s v="319629440"/>
        <s v="811549290"/>
        <s v="524684648"/>
        <s v="982492331"/>
        <s v="723754545"/>
        <s v="425179437"/>
        <s v="813397632"/>
        <s v="523986347"/>
        <s v="220096868"/>
        <s v="624515848"/>
        <s v="323811157"/>
        <s v="342078152"/>
        <s v="423596577"/>
        <s v="823785851"/>
        <s v="813798808"/>
        <s v="724216710"/>
        <s v="923938691"/>
        <s v="524831955"/>
        <s v="725067262"/>
        <s v="525023047"/>
        <s v="581908311"/>
        <s v="742046225"/>
        <s v="223499127"/>
        <s v="623186904"/>
        <s v="321517312"/>
        <s v="742047527"/>
        <s v="522107636"/>
        <s v="225159932"/>
        <s v="322484205"/>
        <s v="742046745"/>
        <s v="288830576"/>
        <s v="420314571"/>
        <s v="742040372"/>
        <s v="923961295"/>
        <s v="742068475"/>
        <s v="921853202"/>
        <s v="325130455"/>
        <s v="620450470"/>
        <s v="742046780"/>
        <s v="742047203"/>
        <s v="624220631"/>
        <s v="420247367"/>
        <s v="724957101"/>
        <s v="225090227"/>
        <s v="913659195"/>
        <s v="824825120"/>
        <s v="813153752"/>
        <s v="521272748"/>
        <s v="524219399"/>
        <s v="520872022"/>
        <s v="221602511"/>
        <s v="419879625"/>
        <s v="824978833"/>
        <s v="824841086"/>
        <s v="421892568"/>
        <s v="923272946"/>
        <s v="320061863"/>
        <s v="224237638"/>
        <s v="819418083"/>
        <s v="523019937"/>
        <s v="923651236"/>
        <s v="342116524"/>
        <s v="322932600"/>
        <s v="842033388"/>
        <s v="325168282"/>
        <s v="742040078"/>
        <s v="422746142"/>
        <s v="742000261"/>
        <s v="221958497"/>
        <s v="324413133"/>
        <s v="523980867"/>
        <s v="221580011"/>
        <s v="620085094"/>
        <s v="742047903"/>
        <s v="213509395"/>
        <s v="272405972"/>
        <s v="642014686"/>
        <s v="321881781"/>
        <s v="742047503"/>
        <s v="511500293"/>
        <s v="571819248"/>
        <s v="424313902"/>
        <s v="742041014"/>
        <s v="742044760"/>
        <s v="311639467"/>
        <s v="418224990"/>
        <s v="424395027"/>
        <s v="424349244"/>
        <s v="642042469"/>
        <s v="622279605"/>
        <s v="419371596"/>
        <s v="423590561"/>
        <s v="620490105"/>
        <s v="625160621"/>
        <s v="425166886"/>
        <s v="383136218"/>
        <s v="313357283"/>
        <s v="325009780"/>
        <s v="821571326"/>
        <s v="825185804"/>
        <s v="520421634"/>
        <s v="871679030"/>
        <s v="423487840"/>
        <s v="723899437"/>
        <s v="380361411"/>
        <s v="581419913"/>
        <s v="819886741"/>
        <s v="225168015"/>
        <s v="419632669"/>
        <s v="725131335"/>
        <s v="525147318"/>
        <s v="324780552"/>
        <s v="413685279"/>
        <s v="919112578"/>
        <s v="213213430"/>
        <s v="225137471"/>
        <s v="611479349"/>
        <s v="323644113"/>
        <s v="523084535"/>
        <s v="313090471"/>
        <s v="482495468"/>
        <s v="925153175"/>
        <s v="682362974"/>
        <s v="342067556"/>
        <s v="742048530"/>
        <s v="711695959"/>
        <s v="924831714"/>
        <s v="217104403"/>
        <s v="319826791"/>
        <s v="319767503"/>
        <s v="225184757"/>
        <s v="742048935"/>
        <s v="921832722"/>
        <s v="608061222"/>
        <s v="725178007"/>
        <s v="573239432"/>
        <s v="842106215"/>
        <s v="825160431"/>
        <s v="742040510"/>
        <s v="721265437"/>
        <s v="920590024"/>
        <s v="913119837"/>
        <s v="220402336"/>
        <s v="722432648"/>
        <s v="224401859"/>
        <s v="373229175"/>
        <s v="724374115"/>
        <s v="822262330"/>
        <s v="325019399"/>
        <s v="821555885"/>
        <s v="742044164"/>
        <s v="324306698"/>
        <s v="642097029"/>
        <s v="725172782"/>
        <s v="742049519"/>
        <s v="225178209"/>
        <s v="725146511"/>
        <s v="413503016"/>
        <s v="516024814"/>
        <s v="920347121"/>
        <s v="742042425"/>
        <s v="742042111"/>
        <s v="820437836"/>
        <s v="823781091"/>
        <s v="219554328"/>
        <s v="525160469"/>
        <s v="822068753"/>
        <s v="671815754"/>
        <s v="742048549"/>
        <s v="322660840"/>
        <s v="624653418"/>
        <s v="920175208"/>
        <s v="524512265"/>
        <s v="720079936"/>
        <s v="725146976"/>
        <s v="420538503"/>
        <s v="542044083"/>
        <s v="625188847"/>
        <s v="221958371"/>
        <s v="422742328"/>
        <s v="742016185"/>
        <s v="486045433"/>
        <s v="624802027"/>
        <s v="603028014"/>
        <s v="624980480"/>
        <s v="620280706"/>
        <s v="325138185"/>
        <s v="524204519"/>
        <s v="624217624"/>
        <s v="525164080"/>
        <s v="520562583"/>
        <s v="671817844"/>
        <s v="442097849"/>
        <s v="720193008"/>
        <s v="520018931"/>
        <s v="524790042"/>
        <s v="424475811"/>
        <s v="323451990"/>
        <s v="424885046"/>
        <s v="823849919"/>
        <s v="742041671"/>
        <s v="824740954"/>
        <s v="920305051"/>
        <s v="486421914"/>
        <s v="725155163"/>
        <s v="421258367"/>
        <s v="420055013"/>
        <s v="225082100"/>
        <s v="620763133"/>
        <s v="624850108"/>
        <s v="524633393"/>
        <s v="421415033"/>
        <s v="413261106"/>
        <s v="724257376"/>
        <s v="322227047"/>
        <s v="725172334"/>
        <s v="270230705"/>
        <s v="622552753"/>
        <s v="821352877"/>
        <s v="521811331"/>
        <s v="881885464"/>
        <s v="425168670"/>
        <s v="742041120"/>
        <s v="742043801"/>
        <s v="622452274"/>
        <s v="742041422"/>
        <s v="742044282"/>
        <s v="421658133"/>
        <s v="323415552"/>
        <s v="511589608"/>
        <s v="221075643"/>
        <s v="323908723"/>
        <s v="924725527"/>
        <s v="622279506"/>
        <s v="823714402"/>
        <s v="742041932"/>
        <s v="542101888"/>
        <s v="920514399"/>
        <s v="742065864"/>
        <s v="742042900"/>
        <s v="824528705"/>
        <s v="488332169"/>
        <s v="781887149"/>
        <s v="742040529"/>
        <s v="323034927"/>
        <s v="625164023"/>
        <s v="323864778"/>
        <s v="325160798"/>
        <s v="321678923"/>
        <s v="419549043"/>
        <s v="624191595"/>
        <s v="817753729"/>
        <s v="824667921"/>
        <s v="813382802"/>
        <s v="742040388"/>
        <s v="323417702"/>
        <s v="671384184"/>
        <s v="222519281"/>
        <s v="224193714"/>
        <s v="620037187"/>
        <s v="742064702"/>
        <s v="622465047"/>
        <s v="742044802"/>
        <s v="619354558"/>
        <s v="320362288"/>
        <s v="619491898"/>
        <s v="423851545"/>
        <s v="920709841"/>
        <s v="221080066"/>
        <s v="742044251"/>
        <s v="571605106"/>
        <s v="622044771"/>
        <s v="311168666"/>
        <s v="824419154"/>
        <s v="511043697"/>
        <s v="242101222"/>
        <s v="224865081"/>
        <s v="442035503"/>
        <s v="386868559"/>
        <s v="525009935"/>
        <s v="222699982"/>
        <s v="922326249"/>
        <s v="524698076"/>
        <s v="742042017"/>
        <s v="525171158"/>
        <s v="225167058"/>
        <s v="742047456"/>
        <s v="721369641"/>
        <s v="942013285"/>
        <s v="442092949"/>
        <s v="824064273"/>
        <s v="523171688"/>
        <s v="719605121"/>
        <s v="742041935"/>
        <s v="742067888"/>
        <s v="742048250"/>
        <s v="824618830"/>
        <s v="521311617"/>
        <s v="742046380"/>
        <s v="719919113"/>
        <s v="742040818"/>
        <s v="742004605"/>
        <s v="620963592"/>
        <s v="220443249"/>
        <s v="671816050"/>
        <s v="642013173"/>
        <s v="911214734"/>
        <s v="313595202"/>
        <s v="920553660"/>
        <s v="521368282"/>
        <s v="325179783"/>
        <s v="822795607"/>
        <s v="742066986"/>
        <s v="811372601"/>
        <s v="524308574"/>
        <s v="742042844"/>
        <s v="742064237"/>
        <s v="721049537"/>
        <s v="942011854"/>
        <s v="742014791"/>
        <s v="525182413"/>
        <s v="224615567"/>
        <s v="242094343"/>
        <s v="413114910"/>
        <s v="819832413"/>
        <s v="925182095"/>
        <s v="524771488"/>
        <s v="422865766"/>
        <s v="711335397"/>
        <s v="842008991"/>
        <s v="813120958"/>
        <s v="871551252"/>
        <s v="581272720"/>
        <s v="225166807"/>
        <s v="271812088"/>
        <s v="223309419"/>
        <s v="924976871"/>
        <s v="742040981"/>
        <s v="421346195"/>
        <s v="323147355"/>
        <s v="421041114"/>
        <s v="323628972"/>
        <s v="613215478"/>
        <s v="423391378"/>
        <s v="523065868"/>
        <s v="624212632"/>
        <s v="225150798"/>
        <s v="742009785"/>
        <s v="320761070"/>
        <s v="823789873"/>
        <s v="213666169"/>
        <s v="424691817"/>
        <s v="821187063"/>
        <s v="825169609"/>
        <s v="324928661"/>
        <s v="842010400"/>
        <s v="342062014"/>
        <s v="521400666"/>
        <s v="622517662"/>
        <s v="211682876"/>
        <s v="242107379"/>
        <s v="420782842"/>
        <s v="413182597"/>
        <s v="920605519"/>
        <s v="825175585"/>
        <s v="819954233"/>
        <s v="820811388"/>
        <s v="823710925"/>
        <s v="524477524"/>
        <s v="524360436"/>
        <s v="425147992"/>
        <s v="981279084"/>
        <s v="820235342"/>
        <s v="524476675"/>
        <s v="613771242"/>
        <s v="825169813"/>
        <s v="525168452"/>
        <s v="621897418"/>
        <s v="625107889"/>
        <s v="222069700"/>
        <s v="320560312"/>
        <s v="820367767"/>
        <s v="742049122"/>
        <s v="520724064"/>
        <s v="625162010"/>
        <s v="725189782"/>
        <s v="711185959"/>
        <s v="521367692"/>
        <s v="425025372"/>
        <s v="224641819"/>
        <s v="924509735"/>
        <s v="713750332"/>
        <s v="325164503"/>
        <s v="525163655"/>
        <s v="424720136"/>
        <s v="402471630"/>
        <s v="823780370"/>
        <s v="713456541"/>
        <s v="420177429"/>
        <s v="325132530"/>
        <s v="422045859"/>
        <s v="519532654"/>
        <s v="320632597"/>
        <s v="642010970"/>
        <s v="220120489"/>
        <s v="624362437"/>
        <s v="824413515"/>
        <s v="522703223"/>
        <s v="425165501"/>
        <s v="919544041"/>
        <s v="786162935"/>
        <s v="319594601"/>
        <s v="342069452"/>
        <s v="624897068"/>
        <s v="624654585"/>
        <s v="925179545"/>
        <s v="913098877"/>
        <s v="682321058"/>
        <s v="824733172"/>
        <s v="323418476"/>
        <s v="921799877"/>
        <s v="342064983"/>
        <s v="522779606"/>
        <s v="423769735"/>
        <s v="221943292"/>
        <s v="973071626"/>
        <s v="524372465"/>
        <s v="613777628"/>
        <s v="721045438"/>
        <s v="324759591"/>
        <s v="619382349"/>
        <s v="525183353"/>
        <s v="923018932"/>
        <s v="821041070"/>
        <s v="700392924"/>
        <s v="324059800"/>
        <s v="225160370"/>
        <s v="923731364"/>
        <s v="722614656"/>
        <s v="724723678"/>
        <s v="519592863"/>
        <s v="842010460"/>
        <s v="282431119"/>
        <s v="722833872"/>
        <s v="620135514"/>
        <s v="323805526"/>
        <s v="623289201"/>
        <s v="742046775"/>
        <s v="521182221"/>
        <s v="272403146"/>
        <s v="682280839"/>
        <s v="542101054"/>
        <s v="742061539"/>
        <s v="224130520"/>
        <s v="742049123"/>
        <s v="323200511"/>
        <s v="624282563"/>
        <s v="823382972"/>
        <s v="724686520"/>
        <s v="722737754"/>
        <s v="423645383"/>
        <s v="842099803"/>
        <s v="924482973"/>
        <s v="319529360"/>
        <s v="723871114"/>
        <s v="820650152"/>
        <s v="521057108"/>
        <s v="285595449"/>
        <s v="242049431"/>
        <s v="612374521"/>
        <s v="824330954"/>
        <s v="223448215"/>
        <s v="513398801"/>
        <s v="313760435"/>
        <s v="342001071"/>
        <s v="918828815"/>
        <s v="742066157"/>
        <s v="887326750"/>
        <s v="223773998"/>
        <s v="824324692"/>
        <s v="911353972"/>
        <s v="621998392"/>
        <s v="222600489"/>
        <s v="813650687"/>
        <s v="924218585"/>
        <s v="824965610"/>
        <s v="325161853"/>
        <s v="413341322"/>
        <s v="724719607"/>
        <s v="342107076"/>
        <s v="813438583"/>
        <s v="924704627"/>
        <s v="422085813"/>
        <s v="742042345"/>
        <s v="724266265"/>
        <s v="871818361"/>
        <s v="742044220"/>
        <s v="288835679"/>
        <s v="718559401"/>
        <s v="624882996"/>
        <s v="723109458"/>
        <s v="524421303"/>
        <s v="871556818"/>
        <s v="242100264"/>
        <s v="525130830"/>
        <s v="524782647"/>
        <s v="925169143"/>
        <s v="225188376"/>
        <s v="824662105"/>
        <s v="213729534"/>
        <s v="724645166"/>
        <s v="424103874"/>
        <s v="224241231"/>
        <s v="420917475"/>
        <s v="324784465"/>
        <s v="322397237"/>
        <s v="811178505"/>
        <s v="721810624"/>
        <s v="925172175"/>
        <s v="925180184"/>
        <s v="824457241"/>
        <s v="925165466"/>
        <s v="242057234"/>
        <s v="642095160"/>
        <s v="325154348"/>
        <s v="742049247"/>
        <s v="622103430"/>
        <s v="722071077"/>
        <s v="322587851"/>
        <s v="742043784"/>
        <s v="924912708"/>
        <s v="225180702"/>
        <s v="920587021"/>
        <s v="924359277"/>
        <s v="582658128"/>
        <s v="911196494"/>
        <s v="742048618"/>
        <s v="871814654"/>
        <s v="325180407"/>
        <s v="742041259"/>
        <s v="211646754"/>
        <s v="824068687"/>
        <s v="921400023"/>
        <s v="924981143"/>
        <s v="842083620"/>
        <s v="724720194"/>
        <s v="342068891"/>
        <s v="521565542"/>
        <s v="842015761"/>
        <s v="420833212"/>
        <s v="913521635"/>
        <s v="825160767"/>
        <s v="724705434"/>
        <s v="413414650"/>
        <s v="613536138"/>
        <s v="713143142"/>
        <s v="621318406"/>
        <s v="421769022"/>
        <s v="921324230"/>
        <s v="525167969"/>
        <s v="521297552"/>
        <s v="815928238"/>
        <s v="524858170"/>
        <s v="742040595"/>
        <s v="742041678"/>
        <s v="621187785"/>
        <s v="324781262"/>
        <s v="921117363"/>
        <s v="925166293"/>
        <s v="320409200"/>
        <s v="425178714"/>
        <s v="821231950"/>
        <s v="713749907"/>
        <s v="613270017"/>
        <s v="625160764"/>
        <s v="420467724"/>
        <s v="881454089"/>
        <s v="611461740"/>
        <s v="325107978"/>
        <s v="920272971"/>
        <s v="423598280"/>
        <s v="742067736"/>
        <s v="320597525"/>
        <s v="813755699"/>
        <s v="422199606"/>
        <s v="621618229"/>
        <s v="420714209"/>
        <s v="442062515"/>
        <s v="911477864"/>
        <s v="442077852"/>
        <s v="324807764"/>
        <s v="724530263"/>
        <s v="324953799"/>
        <s v="742063276"/>
        <s v="313722075"/>
        <s v="321223790"/>
        <s v="823787566"/>
        <s v="224828535"/>
        <s v="571812580"/>
        <s v="742000501"/>
        <s v="442103669"/>
        <s v="817751039"/>
        <s v="924362867"/>
        <s v="224379993"/>
        <s v="225166657"/>
        <s v="424866678"/>
        <s v="272402249"/>
        <s v="713397127"/>
        <s v="520734263"/>
        <s v="286049976"/>
        <s v="342108030"/>
        <s v="373014165"/>
        <s v="825056526"/>
        <s v="924979589"/>
        <s v="723771952"/>
        <s v="320655975"/>
        <s v="742043694"/>
        <s v="225003202"/>
        <s v="223125747"/>
        <s v="742041293"/>
        <s v="742002789"/>
        <s v="321746013"/>
        <s v="811454484"/>
        <s v="542045033"/>
        <s v="613388261"/>
        <s v="842000296"/>
        <s v="242005462"/>
        <s v="625025037"/>
        <s v="542103994"/>
        <s v="571606496"/>
        <s v="542040348"/>
        <s v="624564571"/>
        <s v="623999408"/>
        <s v="521360780"/>
        <s v="513191149"/>
        <s v="920471479"/>
        <s v="742044965"/>
        <s v="423006571"/>
        <s v="988701691"/>
        <s v="742006723"/>
        <s v="621152741"/>
        <s v="224776048"/>
        <s v="373224652"/>
        <s v="311475883"/>
        <s v="424030467"/>
        <s v="223511541"/>
        <s v="223835812"/>
        <s v="272403488"/>
        <s v="923593330"/>
        <s v="424852768"/>
        <s v="324731509"/>
        <s v="922433970"/>
        <s v="424980771"/>
        <s v="224967317"/>
        <s v="424313524"/>
        <s v="922209613"/>
        <s v="724540976"/>
        <s v="611707933"/>
        <s v="723505837"/>
        <s v="925166003"/>
        <s v="721758399"/>
        <s v="287464658"/>
        <s v="724083022"/>
        <s v="723845465"/>
        <s v="225163617"/>
        <s v="623675840"/>
        <s v="742045064"/>
        <s v="423752943"/>
        <s v="742047777"/>
        <s v="620829701"/>
        <s v="922610450"/>
        <s v="242095926"/>
        <s v="911351940"/>
        <s v="742046195"/>
        <s v="225178830"/>
        <s v="324687010"/>
        <s v="942084897"/>
        <s v="423633800"/>
        <s v="322714884"/>
        <s v="525155278"/>
        <s v="525167210"/>
        <s v="520284073"/>
        <s v="424187469"/>
        <s v="222264769"/>
        <s v="322081224"/>
        <s v="913428464"/>
        <s v="525175387"/>
        <s v="272407786"/>
        <s v="725018387"/>
        <s v="823714073"/>
        <s v="442102133"/>
        <s v="924344096"/>
        <s v="421889575"/>
        <s v="824199388"/>
        <s v="817753547"/>
        <s v="313180904"/>
        <s v="424405100"/>
        <s v="223857079"/>
        <s v="825164748"/>
        <s v="742041451"/>
        <s v="724557889"/>
        <s v="742042955"/>
        <s v="924533192"/>
        <s v="724265209"/>
        <s v="520817706"/>
        <s v="625129940"/>
        <s v="313306113"/>
        <s v="924923948"/>
        <s v="519606129"/>
        <s v="742043697"/>
        <s v="742040854"/>
        <s v="523905754"/>
        <s v="313592199"/>
        <s v="619720590"/>
        <s v="724781034"/>
        <s v="825154924"/>
        <s v="625115921"/>
        <s v="423672546"/>
        <s v="623598736"/>
        <s v="522771793"/>
        <s v="742048298"/>
        <s v="324322037"/>
        <s v="311272925"/>
        <s v="272408721"/>
        <s v="682665180"/>
        <s v="420337885"/>
        <s v="324177792"/>
        <s v="442013805"/>
        <s v="824673160"/>
        <s v="725000852"/>
        <s v="312282872"/>
        <s v="442072602"/>
        <s v="542007978"/>
        <s v="520209773"/>
        <s v="325145996"/>
        <s v="624019379"/>
        <s v="942014209"/>
        <s v="420121922"/>
        <s v="813302924"/>
        <s v="663913838"/>
        <s v="224177915"/>
        <s v="342062776"/>
        <s v="823101139"/>
        <s v="988488085"/>
        <s v="324988694"/>
        <s v="742047887"/>
        <s v="742045937"/>
        <s v="925165870"/>
        <s v="742048934"/>
        <s v="219421801"/>
        <s v="771965836"/>
        <s v="871558304"/>
        <s v="742105980"/>
        <s v="223150567"/>
        <s v="472018111"/>
        <s v="323080084"/>
        <s v="742042012"/>
        <s v="724731162"/>
        <s v="319245402"/>
        <s v="913746883"/>
        <s v="720746270"/>
        <s v="823781158"/>
        <s v="911438501"/>
        <s v="486935890"/>
        <s v="724641000"/>
        <s v="342063022"/>
        <s v="811503617"/>
        <s v="725144844"/>
        <s v="742047094"/>
        <s v="224181064"/>
        <s v="306892645"/>
        <s v="342017215"/>
        <s v="619528119"/>
        <s v="622808175"/>
        <s v="724333162"/>
        <s v="742041866"/>
        <s v="824708227"/>
        <s v="825175308"/>
        <s v="522574258"/>
        <s v="542100254"/>
        <s v="619945895"/>
        <s v="721079803"/>
        <s v="224324603"/>
        <s v="925103119"/>
        <s v="742046336"/>
        <s v="842019233"/>
        <s v="425069354"/>
        <s v="313232199"/>
        <s v="824657830"/>
        <s v="223144715"/>
        <s v="742043827"/>
        <s v="624494800"/>
        <s v="213431699"/>
        <s v="721563496"/>
        <s v="720014437"/>
        <s v="623747931"/>
        <s v="711048084"/>
        <s v="824554228"/>
        <s v="571600884"/>
        <s v="313308151"/>
        <s v="724247939"/>
        <s v="521064307"/>
        <s v="524749902"/>
        <s v="420267987"/>
        <s v="505360060"/>
        <s v="823785785"/>
        <s v="821564655"/>
        <s v="742002770"/>
        <s v="511170512"/>
        <s v="322990171"/>
        <s v="222450362"/>
        <s v="520738777"/>
        <s v="425178537"/>
        <s v="922409639"/>
        <s v="720803465"/>
        <s v="423013951"/>
        <s v="525071481"/>
        <s v="613724124"/>
        <s v="711699088"/>
        <s v="742049469"/>
        <s v="911349684"/>
        <s v="925100463"/>
        <s v="924463123"/>
        <s v="742040481"/>
        <s v="742044183"/>
        <s v="324694710"/>
        <s v="511311113"/>
        <s v="671380577"/>
        <s v="419825423"/>
        <s v="819904585"/>
        <s v="524163164"/>
        <s v="324650596"/>
        <s v="723171341"/>
        <s v="742068011"/>
        <s v="380630365"/>
        <s v="823754482"/>
        <s v="721501033"/>
        <s v="924781786"/>
        <s v="322582355"/>
        <s v="525119387"/>
        <s v="313221272"/>
        <s v="817750510"/>
        <s v="224426340"/>
        <s v="524893313"/>
        <s v="523820553"/>
        <s v="824879760"/>
        <s v="825046435"/>
        <s v="720764288"/>
        <s v="924284194"/>
        <s v="742045949"/>
        <s v="811610476"/>
        <s v="324350582"/>
        <s v="742046174"/>
        <s v="824727480"/>
        <s v="421323483"/>
        <s v="312472168"/>
        <s v="923652676"/>
        <s v="742046156"/>
        <s v="424236212"/>
        <s v="224716908"/>
        <s v="520227918"/>
        <s v="913636224"/>
        <s v="524130364"/>
        <s v="323064320"/>
        <s v="980853819"/>
        <s v="622049578"/>
        <s v="424455197"/>
        <s v="913413611"/>
        <s v="942082061"/>
        <s v="613468740"/>
        <s v="571818960"/>
        <s v="420678480"/>
        <s v="787537933"/>
        <s v="424913498"/>
        <s v="213180736"/>
        <s v="421891319"/>
        <s v="522860633"/>
        <s v="922672238"/>
        <s v="872872467"/>
        <s v="313322495"/>
        <s v="324462427"/>
        <s v="925148266"/>
        <s v="825075404"/>
        <s v="682440030"/>
        <s v="742046733"/>
        <s v="924520113"/>
        <s v="788723001"/>
        <s v="520302730"/>
        <s v="988104045"/>
        <s v="622406235"/>
        <s v="825038077"/>
        <s v="242100104"/>
        <s v="523678403"/>
        <s v="525028651"/>
        <s v="981883292"/>
        <s v="619826174"/>
        <s v="320123993"/>
        <s v="824266952"/>
        <s v="442105066"/>
        <s v="742000077"/>
        <s v="524666391"/>
        <s v="742047047"/>
        <s v="742040599"/>
        <s v="742048619"/>
        <s v="742007761"/>
        <s v="921491637"/>
        <s v="888825749"/>
        <s v="523983554"/>
        <s v="520791604"/>
        <s v="813285940"/>
        <s v="742040637"/>
        <s v="324692738"/>
        <s v="742048050"/>
        <s v="724422950"/>
        <s v="525151543"/>
        <s v="420248265"/>
        <s v="921590806"/>
        <s v="988589362"/>
        <s v="325169416"/>
        <s v="742043418"/>
        <s v="787685560"/>
        <s v="925029502"/>
        <s v="324225697"/>
        <s v="419608943"/>
        <s v="272402398"/>
        <s v="213430393"/>
        <s v="424721330"/>
        <s v="422410169"/>
        <s v="925183702"/>
        <s v="623205532"/>
        <s v="742043269"/>
        <s v="524214584"/>
        <s v="642044494"/>
        <s v="842106946"/>
        <s v="422968535"/>
        <s v="523824889"/>
        <s v="742048817"/>
        <s v="424556525"/>
        <s v="923060979"/>
        <s v="624046033"/>
        <s v="717632368"/>
        <s v="924229387"/>
        <s v="742045757"/>
        <s v="721385630"/>
        <s v="323052247"/>
        <s v="923576311"/>
        <s v="525101033"/>
        <s v="925024733"/>
        <s v="788773070"/>
        <s v="817752674"/>
        <s v="413127269"/>
        <s v="223678196"/>
        <s v="925078271"/>
        <s v="542047420"/>
        <s v="342069468"/>
        <s v="513312826"/>
        <s v="223003377"/>
        <s v="224832850"/>
        <s v="902453772"/>
        <s v="742008211"/>
        <s v="271812897"/>
        <s v="825172571"/>
        <s v="611424601"/>
        <s v="742048227"/>
        <s v="524961208"/>
        <s v="342102985"/>
        <s v="817755085"/>
        <s v="519753389"/>
        <s v="323945453"/>
        <s v="225160869"/>
        <s v="742044871"/>
        <s v="671818390"/>
        <s v="981321474"/>
        <s v="224321299"/>
        <s v="485555573"/>
        <s v="225162831"/>
        <s v="719925758"/>
        <s v="423729670"/>
        <s v="742040153"/>
        <s v="825165515"/>
        <s v="324479588"/>
        <s v="623280216"/>
        <s v="720195084"/>
        <s v="724659643"/>
        <s v="722413966"/>
        <s v="222654757"/>
        <s v="388575225"/>
        <s v="720324302"/>
        <s v="220168699"/>
        <s v="225167239"/>
        <s v="924272399"/>
        <s v="623374397"/>
        <s v="219998929"/>
        <s v="520612931"/>
        <s v="920965380"/>
        <s v="342066319"/>
        <s v="721819817"/>
        <s v="224388166"/>
        <s v="786099204"/>
        <s v="825115034"/>
        <s v="619621166"/>
        <s v="925169363"/>
        <s v="817757559"/>
        <s v="923055759"/>
        <s v="323827001"/>
        <s v="921767576"/>
        <s v="322763469"/>
        <s v="625169440"/>
        <s v="425174067"/>
        <s v="713614706"/>
        <s v="813404085"/>
        <s v="673084622"/>
        <s v="311175494"/>
        <s v="213428437"/>
        <s v="425162540"/>
        <s v="325174810"/>
        <s v="642076574"/>
        <s v="722722536"/>
        <s v="588020045"/>
        <s v="742045069"/>
        <s v="621877959"/>
        <s v="942087364"/>
        <s v="822724659"/>
        <s v="724271797"/>
        <s v="225158584"/>
        <s v="425112852"/>
        <s v="942090562"/>
        <s v="742049117"/>
        <s v="519447271"/>
        <s v="224035696"/>
        <s v="722006087"/>
        <s v="742062208"/>
        <s v="221597770"/>
        <s v="622211439"/>
        <s v="421096335"/>
        <s v="524038948"/>
        <s v="513367783"/>
        <s v="742045910"/>
        <s v="824256710"/>
        <s v="517227217"/>
        <s v="522385642"/>
        <s v="742043728"/>
        <s v="271819817"/>
        <s v="725045576"/>
        <s v="725161236"/>
        <s v="620740390"/>
        <s v="724877160"/>
        <s v="320285695"/>
        <s v="817155139"/>
        <s v="323412849"/>
        <s v="223630078"/>
        <s v="222769216"/>
        <s v="823780110"/>
        <s v="624690420"/>
        <s v="621910187"/>
        <s v="324571468"/>
        <s v="924021850"/>
        <s v="324418747"/>
        <s v="224790553"/>
        <s v="921503452"/>
        <s v="486586940"/>
        <s v="842108164"/>
        <s v="524118128"/>
        <s v="413600448"/>
        <s v="320573315"/>
        <s v="711186823"/>
        <s v="325090324"/>
        <s v="921036841"/>
        <s v="324859905"/>
        <s v="521225959"/>
        <s v="419782243"/>
        <s v="711546053"/>
        <s v="624223346"/>
        <s v="742048152"/>
        <s v="742045642"/>
        <s v="713189883"/>
        <s v="524322825"/>
        <s v="724470357"/>
        <s v="725082542"/>
        <s v="325171517"/>
        <s v="520804247"/>
        <s v="386700036"/>
        <s v="525173694"/>
        <s v="525160788"/>
        <s v="523174070"/>
        <s v="224411425"/>
        <s v="724976699"/>
        <s v="725015035"/>
        <s v="682284057"/>
        <s v="313230448"/>
        <s v="713476882"/>
        <s v="342065914"/>
        <s v="424107568"/>
        <s v="323928781"/>
        <s v="721199878"/>
        <s v="723847416"/>
        <s v="518246734"/>
        <s v="824340050"/>
        <s v="419854725"/>
        <s v="320541557"/>
        <s v="919790765"/>
        <s v="820639580"/>
        <s v="386706770"/>
        <s v="842003994"/>
        <s v="742060938"/>
        <s v="742041269"/>
        <s v="824609473"/>
        <s v="823782832"/>
        <s v="242029905"/>
        <s v="624205361"/>
        <s v="625163088"/>
        <s v="922063011"/>
        <s v="272400897"/>
        <s v="225059295"/>
        <s v="424416844"/>
        <s v="922123304"/>
        <s v="513370058"/>
        <s v="222671194"/>
        <s v="820485431"/>
        <s v="470263976"/>
        <s v="324861838"/>
        <s v="424451427"/>
        <s v="421549051"/>
        <s v="219533651"/>
        <s v="219170331"/>
        <s v="382602354"/>
        <s v="825163697"/>
        <s v="642057152"/>
        <s v="524346788"/>
        <s v="511185443"/>
        <s v="817753256"/>
        <s v="219895959"/>
        <s v="742046589"/>
        <s v="524748696"/>
        <s v="742042832"/>
        <s v="224942046"/>
        <s v="925164087"/>
        <s v="680688271"/>
        <s v="323417464"/>
        <s v="825046092"/>
        <s v="222608608"/>
        <s v="620609957"/>
        <s v="424394212"/>
        <s v="824546302"/>
        <s v="521365243"/>
        <s v="413545416"/>
        <s v="742041997"/>
        <s v="321109828"/>
        <s v="222689507"/>
        <s v="642041654"/>
        <s v="313678361"/>
        <s v="623048766"/>
        <s v="224533489"/>
        <s v="421417265"/>
        <s v="423167772"/>
        <s v="200195584"/>
        <s v="920159447"/>
        <s v="825168390"/>
        <s v="824958522"/>
        <s v="325168436"/>
        <s v="942084918"/>
        <s v="524030708"/>
        <s v="580847689"/>
        <s v="742046549"/>
        <s v="523819519"/>
        <s v="820322317"/>
        <s v="424732008"/>
        <s v="925158259"/>
        <s v="819468281"/>
        <s v="286748000"/>
        <s v="224561278"/>
        <s v="313353322"/>
        <s v="213378035"/>
        <s v="742068682"/>
        <s v="523675127"/>
        <s v="421522632"/>
        <s v="613780711"/>
        <s v="425130681"/>
        <s v="386702721"/>
        <s v="820284457"/>
        <s v="221488895"/>
        <s v="313537355"/>
        <s v="319940316"/>
        <s v="822813500"/>
        <s v="242003984"/>
        <s v="220243295"/>
        <s v="221856525"/>
        <s v="513671668"/>
        <s v="821764918"/>
        <s v="924385704"/>
        <s v="924063859"/>
        <s v="213511002"/>
        <s v="620903618"/>
        <s v="721125274"/>
        <s v="825169281"/>
        <s v="225169058"/>
        <s v="742043441"/>
        <s v="524490808"/>
        <s v="913161011"/>
        <s v="722947736"/>
        <s v="812268391"/>
        <s v="425160125"/>
        <s v="924692867"/>
        <s v="513381817"/>
        <s v="623257557"/>
        <s v="742041675"/>
        <s v="924669754"/>
        <s v="742041426"/>
        <s v="325166105"/>
        <s v="224308051"/>
        <s v="725160266"/>
        <s v="524475851"/>
        <s v="821221692"/>
        <s v="486041842"/>
        <s v="225189432"/>
        <s v="822564021"/>
        <s v="225160973"/>
        <s v="922997951"/>
        <s v="911244079"/>
        <s v="620195086"/>
        <s v="817754959"/>
        <s v="742048147"/>
        <s v="442002875"/>
        <s v="742045240"/>
        <s v="321135504"/>
        <s v="542100055"/>
        <s v="521362676"/>
        <s v="386704335"/>
        <s v="923091864"/>
        <s v="742041696"/>
        <s v="222991673"/>
        <s v="419782444"/>
        <s v="720362856"/>
        <s v="220169624"/>
        <s v="842035927"/>
        <s v="311486182"/>
        <s v="925161653"/>
        <s v="825182010"/>
        <s v="524100620"/>
        <s v="382351933"/>
        <s v="320195341"/>
        <s v="220605603"/>
        <s v="923981997"/>
        <s v="413201165"/>
        <s v="623936537"/>
        <s v="242101048"/>
        <s v="823781835"/>
        <s v="985274915"/>
        <s v="422866135"/>
        <s v="422211559"/>
        <s v="613561448"/>
        <s v="924714062"/>
        <s v="724438905"/>
        <s v="924766452"/>
        <s v="742045049"/>
        <s v="611443701"/>
        <s v="724639819"/>
        <s v="925169460"/>
        <s v="542107102"/>
        <s v="313083649"/>
        <s v="824177501"/>
        <s v="742048744"/>
        <s v="823762601"/>
        <s v="925162451"/>
        <s v="624711615"/>
        <s v="520189311"/>
        <s v="742041200"/>
        <s v="671817288"/>
        <s v="925105445"/>
        <s v="822445577"/>
        <s v="242078545"/>
        <s v="321176005"/>
        <s v="413577889"/>
        <s v="721211158"/>
        <s v="742040575"/>
        <s v="272402382"/>
        <s v="782438945"/>
        <s v="525163174"/>
        <s v="820765887"/>
        <s v="725044656"/>
        <s v="742041300"/>
        <s v="220796667"/>
        <s v="521877081"/>
        <s v="620490754"/>
        <s v="619782665"/>
        <s v="924651120"/>
        <s v="911624287"/>
        <s v="724447981"/>
        <s v="724467595"/>
        <s v="824888961"/>
        <s v="511306505"/>
        <s v="211176838"/>
        <s v="424838524"/>
        <s v="223639408"/>
        <s v="381474630"/>
        <s v="513290611"/>
        <s v="742041977"/>
        <s v="521366610"/>
        <s v="742042270"/>
        <s v="823799944"/>
        <s v="213543790"/>
        <s v="524690682"/>
        <s v="325168040"/>
        <s v="620244074"/>
        <s v="823279404"/>
        <s v="525159723"/>
        <s v="924603288"/>
        <s v="881953722"/>
        <s v="220154299"/>
        <s v="724202456"/>
        <s v="920319227"/>
        <s v="525163498"/>
        <s v="742041688"/>
        <s v="742045813"/>
        <s v="521786144"/>
        <s v="524689914"/>
        <s v="486758383"/>
        <s v="822791323"/>
        <s v="722887379"/>
        <s v="520640025"/>
        <s v="911349897"/>
        <s v="623792558"/>
        <s v="821781907"/>
        <s v="522620461"/>
        <s v="225175836"/>
        <s v="223611400"/>
        <s v="925176188"/>
        <s v="422828292"/>
        <s v="923900494"/>
        <s v="742049562"/>
        <s v="742049388"/>
        <s v="981804796"/>
        <s v="724493298"/>
        <s v="222659668"/>
        <s v="324317965"/>
        <s v="925165850"/>
        <s v="723414355"/>
        <s v="782173279"/>
        <s v="213508982"/>
        <s v="742044574"/>
        <s v="781729551"/>
        <s v="842001232"/>
        <s v="622384527"/>
        <s v="571603539"/>
        <s v="742042800"/>
        <s v="324999375"/>
        <s v="323796056"/>
        <s v="525166426"/>
        <s v="713166631"/>
        <s v="523533455"/>
        <s v="724455301"/>
        <s v="322875124"/>
        <s v="925162031"/>
        <s v="319431717"/>
        <s v="280763514"/>
        <s v="319985109"/>
        <s v="625169120"/>
        <s v="521366258"/>
        <s v="913754820"/>
        <s v="522804184"/>
        <s v="542042614"/>
        <s v="324730827"/>
        <s v="815552367"/>
        <s v="523919182"/>
        <s v="825161471"/>
        <s v="525178911"/>
      </sharedItems>
    </cacheField>
    <cacheField name="Telephone Number" numFmtId="0">
      <sharedItems count="4078">
        <s v="8136952046"/>
        <s v="8636046560"/>
        <s v="7276672485"/>
        <s v="7864236336"/>
        <s v="7723426826"/>
        <s v="3528128835"/>
        <s v="9417205398"/>
        <s v="7867773257"/>
        <s v="7272192435"/>
        <s v="7865862111"/>
        <s v="9046876065"/>
        <s v="8135976760"/>
        <s v="3059784922"/>
        <s v="8502092685"/>
        <s v="8505679654"/>
        <s v="3522561480"/>
        <s v="9542586200"/>
        <s v="9048945422"/>
        <s v="9542959617"/>
        <s v="8136141913"/>
        <s v="7865126113"/>
        <s v="3864818899"/>
        <s v="5616329235"/>
        <s v="9414004292"/>
        <s v="3524675994"/>
        <s v="9548923810"/>
        <s v="8132403433"/>
        <s v="3052197702"/>
        <s v="9048746056"/>
        <s v="5615048312"/>
        <s v="8135458828"/>
        <s v="8633077574"/>
        <s v="9045284100"/>
        <s v="8635597096"/>
        <s v="7275428529"/>
        <s v="3526433959"/>
        <s v="8134807373"/>
        <s v="3868714895"/>
        <s v="9045838492"/>
        <s v="9546494798"/>
        <s v="9546841760"/>
        <s v="9548294158"/>
        <s v="9549954652"/>
        <s v="7272449367"/>
        <s v="7865438418"/>
        <s v="2392874505"/>
        <s v="3216939709"/>
        <s v="9417802474"/>
        <s v="9545408620"/>
        <s v="8136907780"/>
        <s v="9412243803"/>
        <s v="9419935567"/>
        <s v="5612897486"/>
        <s v="2396452845"/>
        <s v="8507688592"/>
        <s v="3525149462"/>
        <s v="3213707162"/>
        <s v="9413742545"/>
        <s v="3522743520"/>
        <s v="5613831668"/>
        <s v="8632714419"/>
        <s v="9547895670"/>
        <s v="4075169052"/>
        <s v="8137584817"/>
        <s v="9045538256"/>
        <s v="3218905699"/>
        <s v="3522864278"/>
        <s v="9544107150"/>
        <s v="8134166118"/>
        <s v="7722152881"/>
        <s v="9413131044"/>
        <s v="3525149311"/>
        <s v="3212925292"/>
        <s v="2395606838"/>
        <s v="7272155669"/>
        <s v="9045097595"/>
        <s v="2392206317"/>
        <s v="8135418194"/>
        <s v="5616132113"/>
        <s v="9046732719"/>
        <s v="3525667864"/>
        <s v="8135396488"/>
        <s v="5612847968"/>
        <s v="8134688797"/>
        <s v="3524255017"/>
        <s v="8505677853"/>
        <s v="4075725365"/>
        <s v="8508673735"/>
        <s v="8133092899"/>
        <s v="7864242349"/>
        <s v="8134153315"/>
        <s v="4075585080"/>
        <s v="2398265666"/>
        <s v="2392188516"/>
        <s v="3525869445"/>
        <s v="8134337450"/>
        <s v="3525256762"/>
        <s v="9414453461"/>
        <s v="3059689143"/>
        <s v="3216981682"/>
        <s v="9045764237"/>
        <s v="9547023553"/>
        <s v="8504648790"/>
        <s v="8504456936"/>
        <s v="4075581336"/>
        <s v="4079081670"/>
        <s v="8134869171"/>
        <s v="9042405420"/>
        <s v="3525842981"/>
        <s v="2393578699"/>
        <s v="9545418734"/>
        <s v="7865622656"/>
        <s v="7272121990"/>
        <s v="5615965010"/>
        <s v="2393157323"/>
        <s v="9044955748"/>
        <s v="3866889554"/>
        <s v="3524645199"/>
        <s v="7274012804"/>
        <s v="9045349284"/>
        <s v="9045343895"/>
        <s v="8505568603"/>
        <s v="4076308925"/>
        <s v="9417698518"/>
        <s v="7272621093"/>
        <s v="8137671719"/>
        <s v="8134685993"/>
        <s v="7864173618"/>
        <s v="2394043804"/>
        <s v="9548154306"/>
        <s v="9045536433"/>
        <s v="3216152028"/>
        <s v="8133943701"/>
        <s v="7863037148"/>
        <s v="9542543690"/>
        <s v="8509803261"/>
        <s v="3054015345"/>
        <s v="3215943800"/>
        <s v="5616602129"/>
        <s v="3052163068"/>
        <s v="9047422020"/>
        <s v="9043493621"/>
        <s v="8638081240"/>
        <s v="7725396836"/>
        <s v="4079276298"/>
        <s v="7274019433"/>
        <s v="9546496183"/>
        <s v="8134314157"/>
        <s v="7864578862"/>
        <s v="9548299797"/>
        <s v="9414836344"/>
        <s v="9045578152"/>
        <s v="8634444383"/>
        <s v="7869999263"/>
        <s v="5616441464"/>
        <s v="3053897221"/>
        <s v="8636043344"/>
        <s v="4073121487"/>
        <s v="8134696489"/>
        <s v="3217043855"/>
        <s v="7273595862"/>
        <s v="9048293310"/>
        <s v="8138338583"/>
        <s v="3054796374"/>
        <s v="8637128603"/>
        <s v="9042528740"/>
        <s v="9547895550"/>
        <s v="7864179607"/>
        <s v="9043521512"/>
        <s v="3524287474"/>
        <s v="4078087989"/>
        <s v="4073886950"/>
        <s v="9414456530"/>
        <s v="4079166971"/>
        <s v="7862294742"/>
        <s v="8637126842"/>
        <s v="7866826186"/>
        <s v="9545416195"/>
        <s v="8136298557"/>
        <s v="9548158326"/>
        <s v="3868477892"/>
        <s v="8133353000"/>
        <s v="9545411362"/>
        <s v="3058049733"/>
        <s v="2397459262"/>
        <s v="3863651862"/>
        <s v="8505281440"/>
        <s v="8639444091"/>
        <s v="8135394285"/>
        <s v="3052983612"/>
        <s v="9045769581"/>
        <s v="7279479786"/>
        <s v="8636404587"/>
        <s v="7278042826"/>
        <s v="8502583940"/>
        <s v="3215767196"/>
        <s v="7869995776"/>
        <s v="2392722293"/>
        <s v="8508437093"/>
        <s v="7868372514"/>
        <s v="7867798688"/>
        <s v="5615177727"/>
        <s v="8636511410"/>
        <s v="9545419453"/>
        <s v="9547747483"/>
        <s v="9044684392"/>
        <s v="2392851973"/>
        <s v="9047106038"/>
        <s v="4079885163"/>
        <s v="4079527391"/>
        <s v="3059629397"/>
        <s v="5612846470"/>
        <s v="9046253650"/>
        <s v="7867748803"/>
        <s v="8134403040"/>
        <s v="9045748800"/>
        <s v="7869857396"/>
        <s v="8134313142"/>
        <s v="3213556457"/>
        <s v="7865706192"/>
        <s v="8506302300"/>
        <s v="9545406809"/>
        <s v="3524403015"/>
        <s v="8134692424"/>
        <s v="8135391500"/>
        <s v="8632556425"/>
        <s v="9418759967"/>
        <s v="9545403240"/>
        <s v="3528056964"/>
        <s v="9047167808"/>
        <s v="9547071200"/>
        <s v="3218905438"/>
        <s v="3524677928"/>
        <s v="2396712010"/>
        <s v="8139248990"/>
        <s v="3868466871"/>
        <s v="9045743949"/>
        <s v="5619323708"/>
        <s v="3522585336"/>
        <s v="3526975917"/>
        <s v="3528125089"/>
        <s v="9048858183"/>
        <s v="7722339698"/>
        <s v="3862797195"/>
        <s v="3862883648"/>
        <s v="3212236865"/>
        <s v="7864221687"/>
        <s v="9548299459"/>
        <s v="7277412794"/>
        <s v="8508149874"/>
        <s v="5616601066"/>
        <s v="8503269937"/>
        <s v="9547704362"/>
        <s v="7863206582"/>
        <s v="7277423537"/>
        <s v="4077176207"/>
        <s v="8508793470"/>
        <s v="8132207836"/>
        <s v="3217591850"/>
        <s v="2394518833"/>
        <s v="9412493407"/>
        <s v="2392202143"/>
        <s v="3524946496"/>
        <s v="3523162922"/>
        <s v="7864176888"/>
        <s v="9544949712"/>
        <s v="8507281145"/>
        <s v="2398985776"/>
        <s v="9046461986"/>
        <s v="2392721613"/>
        <s v="8632326773"/>
        <s v="5884818167"/>
        <s v="3216267002"/>
        <s v="4073891845"/>
        <s v="9043426731"/>
        <s v="4073537062"/>
        <s v="9412668316"/>
        <s v="7862995753"/>
        <s v="2392236451"/>
        <s v="4077095942"/>
        <s v="7863374845"/>
        <s v="9546542551"/>
        <s v="2398507577"/>
        <s v="9548092966"/>
        <s v="9042535391"/>
        <s v="9044776701"/>
        <s v="4075162414"/>
        <s v="3522105605"/>
        <s v="8137871357"/>
        <s v="7868775757"/>
        <s v="3865159227"/>
        <s v="9549957299"/>
        <s v="8134932470"/>
        <s v="7277267900"/>
        <s v="8137355000"/>
        <s v="8133098960"/>
        <s v="8507039653"/>
        <s v="7274638087"/>
        <s v="3869846490"/>
        <s v="4075958452"/>
        <s v="3525844995"/>
        <s v="3526038313"/>
        <s v="7863901285"/>
        <s v="7723591215"/>
        <s v="9545412321"/>
        <s v="7729199175"/>
        <s v="2399863473"/>
        <s v="7272071326"/>
        <s v="2392926419"/>
        <s v="9414162002"/>
        <s v="8139674760"/>
        <s v="8504088670"/>
        <s v="9542133397"/>
        <s v="4073885561"/>
        <s v="8136332429"/>
        <s v="9045744987"/>
        <s v="7278045011"/>
        <s v="3522078446"/>
        <s v="4079558860"/>
        <s v="9412235147"/>
        <s v="4072345200"/>
        <s v="7274181904"/>
        <s v="5613458935"/>
        <s v="7863508729"/>
        <s v="3528352115"/>
        <s v="3866886772"/>
        <s v="5615586890"/>
        <s v="2399899925"/>
        <s v="5617046115"/>
        <s v="7272074318"/>
        <s v="8132983935"/>
        <s v="9417375143"/>
        <s v="7276082443"/>
        <s v="7868977924"/>
        <s v="8632797450"/>
        <s v="2398987900"/>
        <s v="9545418023"/>
        <s v="3526385474"/>
        <s v="3526725357"/>
        <s v="4076082946"/>
        <s v="8506242000"/>
        <s v="7725215844"/>
        <s v="8137862753"/>
        <s v="9547904006"/>
        <s v="9549957701"/>
        <s v="3052055377"/>
        <s v="8502288331"/>
        <s v="8135256181"/>
        <s v="7275808964"/>
        <s v="7862276531"/>
        <s v="8505096773"/>
        <s v="5613142543"/>
        <s v="3863655635"/>
        <s v="9412018929"/>
        <s v="2392739214"/>
        <s v="9419285440"/>
        <s v="9047557369"/>
        <s v="9042549065"/>
        <s v="8133263800"/>
        <s v="4072715513"/>
        <s v="4076979060"/>
        <s v="9045185023"/>
        <s v="9546549771"/>
        <s v="7865329969"/>
        <s v="5616135937"/>
        <s v="7277417826"/>
        <s v="9547039813"/>
        <s v="3214744674"/>
        <s v="8632241437"/>
        <s v="4078403546"/>
        <s v="7726182033"/>
        <s v="4075797160"/>
        <s v="9542326690"/>
        <s v="8632449472"/>
        <s v="2398341776"/>
        <s v="7867795267"/>
        <s v="7274086403"/>
        <s v="4073122718"/>
        <s v="2395655855"/>
        <s v="3862494100"/>
        <s v="2397719139"/>
        <s v="8502473800"/>
        <s v="7278319816"/>
        <s v="5615121350"/>
        <s v="7272537612"/>
        <s v="8133639595"/>
        <s v="9549957667"/>
        <s v="3528166247"/>
        <s v="9548702527"/>
        <s v="7275058082"/>
        <s v="7723701581"/>
        <s v="2393222690"/>
        <s v="2399805107"/>
        <s v="3052409177"/>
        <s v="4074146539"/>
        <s v="8134318405"/>
        <s v="3868555191"/>
        <s v="9549958483"/>
        <s v="4073003250"/>
        <s v="7864577876"/>
        <s v="2397918654"/>
        <s v="8132156543"/>
        <s v="3057965000"/>
        <s v="9545408210"/>
        <s v="7867748620"/>
        <s v="4079298064"/>
        <s v="9044761822"/>
        <s v="7868107409"/>
        <s v="3862347528"/>
        <s v="9545475612"/>
        <s v="9413438154"/>
        <s v="8132947352"/>
        <s v="9414658808"/>
        <s v="3862901423"/>
        <s v="7279062089"/>
        <s v="7725216009"/>
        <s v="3863143677"/>
        <s v="9548926810"/>
        <s v="8132102308"/>
        <s v="9045706220"/>
        <s v="9414007627"/>
        <s v="7863853213"/>
        <s v="2398222562"/>
        <s v="9042545313"/>
        <s v="9047383952"/>
        <s v="9544483163"/>
        <s v="4075956202"/>
        <s v="7726319861"/>
        <s v="3525382137"/>
        <s v="3526727766"/>
        <s v="2396996899"/>
        <s v="9043055593"/>
        <s v="9547742679"/>
        <s v="9415041420"/>
        <s v="7728346465"/>
        <s v="9046149264"/>
        <s v="7863909911"/>
        <s v="3527271659"/>
        <s v="7726182824"/>
        <s v="8134064995"/>
        <s v="9046694587"/>
        <s v="3054988864"/>
        <s v="3522818378"/>
        <s v="3524595546"/>
        <s v="3213706052"/>
        <s v="9542902627"/>
        <s v="3524284752"/>
        <s v="9043497110"/>
        <s v="8506945950"/>
        <s v="7865123053"/>
        <s v="9047185970"/>
        <s v="8635599844"/>
        <s v="9414563102"/>
        <s v="3526132549"/>
        <s v="5616577783"/>
        <s v="9546491273"/>
        <s v="3523392524"/>
        <s v="7868775711"/>
        <s v="9418893946"/>
        <s v="3528951204"/>
        <s v="4077659346"/>
        <s v="9045543606"/>
        <s v="9417186429"/>
        <s v="3865895912"/>
        <s v="8504454161"/>
        <s v="8135451405"/>
        <s v="8632898940"/>
        <s v="4072473373"/>
        <s v="8138176661"/>
        <s v="3523026166"/>
        <s v="3215088809"/>
        <s v="4077187959"/>
        <s v="4074174608"/>
        <s v="3528168836"/>
        <s v="3863155400"/>
        <s v="7726787962"/>
        <s v="9042285024"/>
        <s v="9419618617"/>
        <s v="9045578077"/>
        <s v="7863787705"/>
        <s v="8638999002"/>
        <s v="3523171820"/>
        <s v="3865627097"/>
        <s v="8139518273"/>
        <s v="8133233065"/>
        <s v="9049553772"/>
        <s v="9542992869"/>
        <s v="7274224077"/>
        <s v="7274308071"/>
        <s v="2392848402"/>
        <s v="2398724393"/>
        <s v="8138461864"/>
        <s v="8507665158"/>
        <s v="3864387259"/>
        <s v="7275975675"/>
        <s v="8132931043"/>
        <s v="9048069931"/>
        <s v="8139282642"/>
        <s v="4072719515"/>
        <s v="5617231712"/>
        <s v="8137316024"/>
        <s v="8134697618"/>
        <s v="7277441306"/>
        <s v="7274015290"/>
        <s v="9549955895"/>
        <s v="8508147610"/>
        <s v="5002952044"/>
        <s v="7865622372"/>
        <s v="2397705843"/>
        <s v="3217849874"/>
        <s v="2393984029"/>
        <s v="3214465736"/>
        <s v="3057616002"/>
        <s v="9046733700"/>
        <s v="8134697559"/>
        <s v="2392691662"/>
        <s v="7868314379"/>
        <s v="3218486357"/>
        <s v="7865143781"/>
        <s v="5617133925"/>
        <s v="7865099780"/>
        <s v="3524101760"/>
        <s v="3059235733"/>
        <s v="7864173370"/>
        <s v="2394714163"/>
        <s v="9542906800"/>
        <s v="2392847396"/>
        <s v="2399863759"/>
        <s v="3522992519"/>
        <s v="9045058122"/>
        <s v="9547706198"/>
        <s v="9542708257"/>
        <s v="4074898650"/>
        <s v="9417051581"/>
        <s v="3523626270"/>
        <s v="7869109102"/>
        <s v="9047191717"/>
        <s v="3214125587"/>
        <s v="9042933131"/>
        <s v="3057691630"/>
        <s v="3212431783"/>
        <s v="9548154958"/>
        <s v="9547749134"/>
        <s v="2398397188"/>
        <s v="7728019971"/>
        <s v="9549524735"/>
        <s v="8136291286"/>
        <s v="7724753791"/>
        <s v="2393316090"/>
        <s v="9548921883"/>
        <s v="3865622117"/>
        <s v="8508668538"/>
        <s v="7273599495"/>
        <s v="2399106214"/>
        <s v="3862499639"/>
        <s v="8633685867"/>
        <s v="3216936129"/>
        <s v="5614542590"/>
        <s v="8504642099"/>
        <s v="8132459715"/>
        <s v="3526012821"/>
        <s v="9047195323"/>
        <s v="9412239615"/>
        <s v="2398395411"/>
        <s v="2398779372"/>
        <s v="8133775280"/>
        <s v="3525876012"/>
        <s v="4074034372"/>
        <s v="5616607696"/>
        <s v="4075905490"/>
        <s v="9544884669"/>
        <s v="3523033228"/>
        <s v="8135395096"/>
        <s v="9042296890"/>
        <s v="2393221456"/>
        <s v="3214315619"/>
        <s v="7726786738"/>
        <s v="5612515164"/>
        <s v="4078022001"/>
        <s v="8635147993"/>
        <s v="3054507881"/>
        <s v="3215437132"/>
        <s v="8133801805"/>
        <s v="9047194807"/>
        <s v="8505973700"/>
        <s v="4075082484"/>
        <s v="9549954550"/>
        <s v="9045243450"/>
        <s v="5615781301"/>
        <s v="8132303690"/>
        <s v="3218025358"/>
        <s v="3524038300"/>
        <s v="9417243817"/>
        <s v="5616769860"/>
        <s v="3523176058"/>
        <s v="4075168816"/>
        <s v="3214088176"/>
        <s v="9412014850"/>
        <s v="3523593686"/>
        <s v="3213774513"/>
        <s v="7725779538"/>
        <s v="7862817952"/>
        <s v="4076974530"/>
        <s v="4072729587"/>
        <s v="9417408125"/>
        <s v="9545581739"/>
        <s v="7868105000"/>
        <s v="4079072633"/>
        <s v="7867348057"/>
        <s v="7868568274"/>
        <s v="9043833498"/>
        <s v="7275423949"/>
        <s v="8633937423"/>
        <s v="8134759615"/>
        <s v="3522312840"/>
        <s v="9542954083"/>
        <s v="7868317337"/>
        <s v="4077293919"/>
        <s v="3522678717"/>
        <s v="8639782560"/>
        <s v="3053897836"/>
        <s v="9547326180"/>
        <s v="3212399388"/>
        <s v="2395372170"/>
        <s v="9417165849"/>
        <s v="3863373580"/>
        <s v="8503483720"/>
        <s v="2392345762"/>
        <s v="9047557090"/>
        <s v="7868108900"/>
        <s v="5615176983"/>
        <s v="8505445346"/>
        <s v="7722089138"/>
        <s v="8635596517"/>
        <s v="8134666795"/>
        <s v="3866888516"/>
        <s v="5612521700"/>
        <s v="9542701291"/>
        <s v="4074531479"/>
        <s v="8132858617"/>
        <s v="9547324116"/>
        <s v="3864818066"/>
        <s v="2392855847"/>
        <s v="3528173565"/>
        <s v="9547406981"/>
        <s v="2398217130"/>
        <s v="3053404977"/>
        <s v="7272817133"/>
        <s v="4077175196"/>
        <s v="9045994166"/>
        <s v="9049459888"/>
        <s v="5615047910"/>
        <s v="8133739663"/>
        <s v="3214742375"/>
        <s v="4079071612"/>
        <s v="4074892314"/>
        <s v="9413028204"/>
        <s v="2397768928"/>
        <s v="8138026654"/>
        <s v="8139197650"/>
        <s v="5617678210"/>
        <s v="8133823843"/>
        <s v="7726316963"/>
        <s v="9549957694"/>
        <s v="7275141415"/>
        <s v="3869836229"/>
        <s v="3056193533"/>
        <s v="7866828026"/>
        <s v="8133737149"/>
        <s v="9548265635"/>
        <s v="4076709914"/>
        <s v="9045688392"/>
        <s v="8636983046"/>
        <s v="3868714435"/>
        <s v="3053891574"/>
        <s v="9043289521"/>
        <s v="9045833723"/>
        <s v="9044501628"/>
        <s v="4075166280"/>
        <s v="9417055780"/>
        <s v="3212926037"/>
        <s v="7867342436"/>
        <s v="5613026302"/>
        <s v="7276481916"/>
        <s v="3522159250"/>
        <s v="3863373304"/>
        <s v="4072056416"/>
        <s v="2392729649"/>
        <s v="4074437678"/>
        <s v="3054339658"/>
        <s v="9045248201"/>
        <s v="3869832400"/>
        <s v="9045534731"/>
        <s v="2392334516"/>
        <s v="9413564785"/>
        <s v="4079121570"/>
        <s v="4072715088"/>
        <s v="3056194210"/>
        <s v="2396715912"/>
        <s v="7279167289"/>
        <s v="7865662474"/>
        <s v="7274308536"/>
        <s v="8133734330"/>
        <s v="5613536235"/>
        <s v="4077481568"/>
        <s v="9545048681"/>
        <s v="9413746834"/>
        <s v="9547745840"/>
        <s v="3522832259"/>
        <s v="7868316152"/>
        <s v="9419208140"/>
        <s v="3525336308"/>
        <s v="5612522154"/>
        <s v="3216145965"/>
        <s v="7863851034"/>
        <s v="3522315672"/>
        <s v="3057633437"/>
        <s v="5619328324"/>
        <s v="9045572915"/>
        <s v="5616326717"/>
        <s v="4076249850"/>
        <s v="5615131550"/>
        <s v="9549375195"/>
        <s v="7722406072"/>
        <s v="2398237719"/>
        <s v="4077542059"/>
        <s v="7272709281"/>
        <s v="8134406923"/>
        <s v="8502945832"/>
        <s v="4073422926"/>
        <s v="7862953526"/>
        <s v="9549957010"/>
        <s v="9046734150"/>
        <s v="9413747773"/>
        <s v="9412042066"/>
        <s v="3869841943"/>
        <s v="3052406250"/>
        <s v="5612328655"/>
        <s v="3862889317"/>
        <s v="9545404382"/>
        <s v="8505455151"/>
        <s v="8134164480"/>
        <s v="3863659610"/>
        <s v="9044157855"/>
        <s v="3058123210"/>
        <s v="3525023962"/>
        <s v="3059925709"/>
        <s v="3868719273"/>
        <s v="9416626574"/>
        <s v="8138107788"/>
        <s v="7867343981"/>
        <s v="9045572935"/>
        <s v="9045093238"/>
        <s v="3524228298"/>
        <s v="7273645479"/>
        <s v="5612326012"/>
        <s v="3522918677"/>
        <s v="7274802638"/>
        <s v="8133098332"/>
        <s v="9413232820"/>
        <s v="3862164490"/>
        <s v="2398778126"/>
        <s v="7864595136"/>
        <s v="8134227605"/>
        <s v="3524439701"/>
        <s v="9045766770"/>
        <s v="9417133204"/>
        <s v="3528735230"/>
        <s v="4074637312"/>
        <s v="5612845167"/>
        <s v="8135399533"/>
        <s v="3216266204"/>
        <s v="5615966129"/>
        <s v="3528055851"/>
        <s v="9418756889"/>
        <s v="9542975645"/>
        <s v="3528753697"/>
        <s v="8137145350"/>
        <s v="8136025854"/>
        <s v="2394946545"/>
        <s v="2396038878"/>
        <s v="7866262964"/>
        <s v="9547904638"/>
        <s v="3524338694"/>
        <s v="5615015434"/>
        <s v="7273893281"/>
        <s v="5614496943"/>
        <s v="9046544493"/>
        <s v="9545584873"/>
        <s v="3054019424"/>
        <s v="3522405064"/>
        <s v="3868671493"/>
        <s v="2399631964"/>
        <s v="2392939825"/>
        <s v="3212283292"/>
        <s v="4077664545"/>
        <s v="7274183162"/>
        <s v="3054848136"/>
        <s v="8133565930"/>
        <s v="9545797030"/>
        <s v="4076253431"/>
        <s v="9549952337"/>
        <s v="9545548715"/>
        <s v="2394507088"/>
        <s v="9415652250"/>
        <s v="9042543407"/>
        <s v="8136104800"/>
        <s v="9417308998"/>
        <s v="9042405101"/>
        <s v="9043161187"/>
        <s v="5612546160"/>
        <s v="3862884216"/>
        <s v="4079124922"/>
        <s v="2396718951"/>
        <s v="5614027461"/>
        <s v="5002967687"/>
        <s v="3526387451"/>
        <s v="9045917003"/>
        <s v="7868101627"/>
        <s v="8135203811"/>
        <s v="8505575208"/>
        <s v="7862319372"/>
        <s v="8135979410"/>
        <s v="3524643608"/>
        <s v="8133108762"/>
        <s v="3216049212"/>
        <s v="2392723531"/>
        <s v="4077399025"/>
        <s v="4077212207"/>
        <s v="3526727140"/>
        <s v="3522006653"/>
        <s v="9549956515"/>
        <s v="9045741722"/>
        <s v="9413761149"/>
        <s v="5618461338"/>
        <s v="8505459580"/>
        <s v="2393385728"/>
        <s v="7864227929"/>
        <s v="2398261517"/>
        <s v="9417795840"/>
        <s v="8132552611"/>
        <s v="9548502800"/>
        <s v="8138381002"/>
        <s v="3055106852"/>
        <s v="8136792913"/>
        <s v="9544598897"/>
        <s v="9413744528"/>
        <s v="9548923371"/>
        <s v="5617158877"/>
        <s v="8635102872"/>
        <s v="8638991340"/>
        <s v="2399949093"/>
        <s v="8133659134"/>
        <s v="8135454897"/>
        <s v="9547906704"/>
        <s v="7867208579"/>
        <s v="3529427784"/>
        <s v="9046523527"/>
        <s v="9048749512"/>
        <s v="9044513865"/>
        <s v="9548094115"/>
        <s v="8134687615"/>
        <s v="9542189560"/>
        <s v="3869845170"/>
        <s v="8508327030"/>
        <s v="9412215499"/>
        <s v="7862533374"/>
        <s v="9046879210"/>
        <s v="9045646538"/>
        <s v="3059622482"/>
        <s v="9047429326"/>
        <s v="3212285281"/>
        <s v="9047169511"/>
        <s v="3057457011"/>
        <s v="9416262707"/>
        <s v="3523632030"/>
        <s v="3865232774"/>
        <s v="5613029701"/>
        <s v="9418301825"/>
        <s v="2399611525"/>
        <s v="9044375459"/>
        <s v="3864817800"/>
        <s v="2398399286"/>
        <s v="8508678730"/>
        <s v="2398238033"/>
        <s v="8133097279"/>
        <s v="9048061117"/>
        <s v="7277435000"/>
        <s v="8636401722"/>
        <s v="9046733484"/>
        <s v="7722335312"/>
        <s v="8135392037"/>
        <s v="5613014979"/>
        <s v="2394706988"/>
        <s v="3863654681"/>
        <s v="2398772284"/>
        <s v="9414002271"/>
        <s v="5612524882"/>
        <s v="8504916921"/>
        <s v="7868533746"/>
        <s v="9542905170"/>
        <s v="3052408566"/>
        <s v="8137633105"/>
        <s v="3525426491"/>
        <s v="9542998665"/>
        <s v="8503818464"/>
        <s v="5615123031"/>
        <s v="9044771019"/>
        <s v="8506433905"/>
        <s v="8507668551"/>
        <s v="4073838819"/>
        <s v="5614454692"/>
        <s v="9549184230"/>
        <s v="3525123007"/>
        <s v="8138579194"/>
        <s v="7277431055"/>
        <s v="8506302076"/>
        <s v="8632558212"/>
        <s v="4079288780"/>
        <s v="5613249304"/>
        <s v="3529734531"/>
        <s v="5613222958"/>
        <s v="8637814261"/>
        <s v="3523643829"/>
        <s v="8137133993"/>
        <s v="9043077360"/>
        <s v="9548156368"/>
        <s v="9047635766"/>
        <s v="9047135722"/>
        <s v="5616674050"/>
        <s v="2393984508"/>
        <s v="3862147339"/>
        <s v="5617971681"/>
        <s v="9047551462"/>
        <s v="7278048020"/>
        <s v="8134694775"/>
        <s v="5614021125"/>
        <s v="2398983911"/>
        <s v="7724864078"/>
        <s v="8136954121"/>
        <s v="8135414699"/>
        <s v="3523161265"/>
        <s v="9417188281"/>
        <s v="4079071852"/>
        <s v="2398984463"/>
        <s v="9044513162"/>
        <s v="8635216975"/>
        <s v="7869101550"/>
        <s v="8638992630"/>
        <s v="4072271600"/>
        <s v="9543033870"/>
        <s v="3523397627"/>
        <s v="9419201049"/>
        <s v="9045101740"/>
        <s v="7729994996"/>
        <s v="7276781087"/>
        <s v="9549521715"/>
        <s v="5616605554"/>
        <s v="3059899116"/>
        <s v="8632676109"/>
        <s v="3523225479"/>
        <s v="8636042407"/>
        <s v="8137279767"/>
        <s v="4072479569"/>
        <s v="5613736097"/>
        <s v="9415866982"/>
        <s v="7277481029"/>
        <s v="7725325086"/>
        <s v="3526386806"/>
        <s v="5612232774"/>
        <s v="7869101058"/>
        <s v="5616131550"/>
        <s v="9542951338"/>
        <s v="3523399597"/>
        <s v="3522396027"/>
        <s v="2397763000"/>
        <s v="4076978129"/>
        <s v="9044494926"/>
        <s v="8134164814"/>
        <s v="9045534066"/>
        <s v="2392843310"/>
        <s v="8132833492"/>
        <s v="9543484470"/>
        <s v="7725288750"/>
        <s v="8133215345"/>
        <s v="9045535993"/>
        <s v="3525724727"/>
        <s v="9545479258"/>
        <s v="9417201420"/>
        <s v="3212132387"/>
        <s v="3868481637"/>
        <s v="8504593438"/>
        <s v="8502276690"/>
        <s v="3868463782"/>
        <s v="7274226100"/>
        <s v="3862795666"/>
        <s v="9545364799"/>
        <s v="8503998178"/>
        <s v="8638995000"/>
        <s v="9412704197"/>
        <s v="7722177656"/>
        <s v="9547899623"/>
        <s v="9049009490"/>
        <s v="2399195937"/>
        <s v="8138929950"/>
        <s v="5613027238"/>
        <s v="5615048846"/>
        <s v="3524253400"/>
        <s v="9545405897"/>
        <s v="5884818002"/>
        <s v="9417733132"/>
        <s v="7279468714"/>
        <s v="3522999581"/>
        <s v="3526974843"/>
        <s v="8639694482"/>
        <s v="3864147296"/>
        <s v="8632209018"/>
        <s v="8505451247"/>
        <s v="5614005030"/>
        <s v="5613054300"/>
        <s v="8508909274"/>
        <s v="7869108761"/>
        <s v="4076204183"/>
        <s v="4079274402"/>
        <s v="3522623526"/>
        <s v="8638991194"/>
        <s v="5614009364"/>
        <s v="7863464062"/>
        <s v="5615961901"/>
        <s v="9546106406"/>
        <s v="5613142940"/>
        <s v="2395603687"/>
        <s v="8134155677"/>
        <s v="7274108233"/>
        <s v="7726183243"/>
        <s v="8635142441"/>
        <s v="9414459081"/>
        <s v="3862928520"/>
        <s v="7723707833"/>
        <s v="5613224354"/>
        <s v="7723803622"/>
        <s v="3214085584"/>
        <s v="3522081586"/>
        <s v="7723598027"/>
        <s v="9413744658"/>
        <s v="9545479077"/>
        <s v="7724862789"/>
        <s v="2399614977"/>
        <s v="5612347241"/>
        <s v="9542958176"/>
        <s v="7278045810"/>
        <s v="3054017804"/>
        <s v="9545511745"/>
        <s v="3867937483"/>
        <s v="2395971275"/>
        <s v="5615586000"/>
        <s v="7864943420"/>
        <s v="9418092910"/>
        <s v="8503261220"/>
        <s v="9417801002"/>
        <s v="3522083302"/>
        <s v="3524544847"/>
        <s v="3522216020"/>
        <s v="9043861830"/>
        <s v="8133002381"/>
        <s v="7867347347"/>
        <s v="9549524994"/>
        <s v="3523637758"/>
        <s v="8507681235"/>
        <s v="9047193062"/>
        <s v="8136018209"/>
        <s v="5614803219"/>
        <s v="9044668334"/>
        <s v="8505597160"/>
        <s v="3212439355"/>
        <s v="3529499542"/>
        <s v="8136144301"/>
        <s v="8133689582"/>
        <s v="7868109365"/>
        <s v="3869831429"/>
        <s v="8635593640"/>
        <s v="7276311958"/>
        <s v="7864237783"/>
        <s v="8634443606"/>
        <s v="8632638462"/>
        <s v="9545477380"/>
        <s v="8636342586"/>
        <s v="8135979549"/>
        <s v="3218633410"/>
        <s v="7867743293"/>
        <s v="9045748158"/>
        <s v="9413023572"/>
        <s v="7868107164"/>
        <s v="3864144816"/>
        <s v="3865152088"/>
        <s v="5613393280"/>
        <s v="5616574315"/>
        <s v="9046147998"/>
        <s v="8133359034"/>
        <s v="8134039256"/>
        <s v="8132453325"/>
        <s v="2393984225"/>
        <s v="8503631516"/>
        <s v="9548597899"/>
        <s v="5612523118"/>
        <s v="8503632242"/>
        <s v="7274219452"/>
        <s v="9412844469"/>
        <s v="4076076392"/>
        <s v="9046736000"/>
        <s v="9412246760"/>
        <s v="8632264145"/>
        <s v="8634509461"/>
        <s v="3214089820"/>
        <s v="9548155090"/>
        <s v="9415259190"/>
        <s v="9418946159"/>
        <s v="2392936390"/>
        <s v="8638999592"/>
        <s v="4076251353"/>
        <s v="7866067983"/>
        <s v="8507665326"/>
        <s v="8635149514"/>
        <s v="3213206324"/>
        <s v="3523228967"/>
        <s v="8137678089"/>
        <s v="9043493110"/>
        <s v="9547031744"/>
        <s v="9546737694"/>
        <s v="2399865660"/>
        <s v="8134484769"/>
        <s v="8139658156"/>
        <s v="8505561200"/>
        <s v="4073121411"/>
        <s v="8134044231"/>
        <s v="9047186561"/>
        <s v="8506947039"/>
        <s v="8502099493"/>
        <s v="3052978835"/>
        <s v="8134863827"/>
        <s v="9049931003"/>
        <s v="9548593405"/>
        <s v="7726314696"/>
        <s v="8132303391"/>
        <s v="7274216214"/>
        <s v="8502277956"/>
        <s v="7868318159"/>
        <s v="9417405114"/>
        <s v="9548121999"/>
        <s v="4073419986"/>
        <s v="9046872104"/>
        <s v="9549959328"/>
        <s v="8138337489"/>
        <s v="8505241691"/>
        <s v="7865621770"/>
        <s v="9416624740"/>
        <s v="9043339221"/>
        <s v="7865148349"/>
        <s v="9413021352"/>
        <s v="3213032522"/>
        <s v="8632557142"/>
        <s v="9419207610"/>
        <s v="2396344930"/>
        <s v="7864592363"/>
        <s v="9547405189"/>
        <s v="9413769929"/>
        <s v="4076257737"/>
        <s v="8136954880"/>
        <s v="9415251514"/>
        <s v="2398965732"/>
        <s v="9547031219"/>
        <s v="7272823197"/>
        <s v="9049102414"/>
        <s v="8502277723"/>
        <s v="8133521480"/>
        <s v="7868311747"/>
        <s v="9046357121"/>
        <s v="8505456511"/>
        <s v="8508902670"/>
        <s v="9413745600"/>
        <s v="2396344395"/>
        <s v="3214083327"/>
        <s v="4076249717"/>
        <s v="7863061260"/>
        <s v="5615962815"/>
        <s v="9048745577"/>
        <s v="8134109527"/>
        <s v="7274883228"/>
        <s v="7865257605"/>
        <s v="8133528390"/>
        <s v="9046573333"/>
        <s v="3862488011"/>
        <s v="9549071450"/>
        <s v="3523167493"/>
        <s v="4075924742"/>
        <s v="8632339060"/>
        <s v="7867185232"/>
        <s v="9044344317"/>
        <s v="5614002936"/>
        <s v="9417134614"/>
        <s v="9417405458"/>
        <s v="8134159300"/>
        <s v="9545475911"/>
        <s v="9043823539"/>
        <s v="4077506560"/>
        <s v="5615965659"/>
        <s v="7275998437"/>
        <s v="4079555809"/>
        <s v="3523168014"/>
        <s v="5616578159"/>
        <s v="2399942803"/>
        <s v="9547891381"/>
        <s v="3059704588"/>
        <s v="4078798292"/>
        <s v="9417135471"/>
        <s v="3526613790"/>
        <s v="9548295932"/>
        <s v="8508146296"/>
        <s v="7279927754"/>
        <s v="2397702706"/>
        <s v="3212652129"/>
        <s v="2395714119"/>
        <s v="3522406420"/>
        <s v="7863853007"/>
        <s v="9416269870"/>
        <s v="3216769780"/>
        <s v="9043156407"/>
        <s v="3523049200"/>
        <s v="4077584225"/>
        <s v="8133106151"/>
        <s v="7274184613"/>
        <s v="7864998937"/>
        <s v="9044511374"/>
        <s v="2398106580"/>
        <s v="8505103302"/>
        <s v="7868103869"/>
        <s v="9548151849"/>
        <s v="9413503862"/>
        <s v="8633276742"/>
        <s v="8638609833"/>
        <s v="7868019901"/>
        <s v="2395713558"/>
        <s v="3865276856"/>
        <s v="3524412841"/>
        <s v="2392463047"/>
        <s v="8138385296"/>
        <s v="9417809559"/>
        <s v="9545476605"/>
        <s v="9543366319"/>
        <s v="3525665918"/>
        <s v="3522726988"/>
        <s v="3869866274"/>
        <s v="8135393025"/>
        <s v="2395727387"/>
        <s v="3526727867"/>
        <s v="3054582902"/>
        <s v="7865462290"/>
        <s v="8134776150"/>
        <s v="5616577465"/>
        <s v="5612461179"/>
        <s v="7864455488"/>
        <s v="3527273801"/>
        <s v="3525862897"/>
        <s v="3523181069"/>
        <s v="3528012100"/>
        <s v="4074053496"/>
        <s v="7863751937"/>
        <s v="7724759256"/>
        <s v="7868106262"/>
        <s v="9044465610"/>
        <s v="7272483026"/>
        <s v="7274018619"/>
        <s v="9417133174"/>
        <s v="2393157510"/>
        <s v="9414009631"/>
        <s v="9542988710"/>
        <s v="9546009788"/>
        <s v="8133903694"/>
        <s v="8509331082"/>
        <s v="7866067232"/>
        <s v="9413748140"/>
        <s v="7866828440"/>
        <s v="9048916337"/>
        <s v="5613453710"/>
        <s v="5612521360"/>
        <s v="7867793719"/>
        <s v="3522228416"/>
        <s v="7865622161"/>
        <s v="7867346710"/>
        <s v="3212924619"/>
        <s v="8136104786"/>
        <s v="8635146179"/>
        <s v="2392584797"/>
        <s v="3868719329"/>
        <s v="8134108568"/>
        <s v="8139287233"/>
        <s v="9545472980"/>
        <s v="7862679579"/>
        <s v="3526385359"/>
        <s v="8502472030"/>
        <s v="3523178910"/>
        <s v="3526012817"/>
        <s v="4075925803"/>
        <s v="7274188335"/>
        <s v="8632205960"/>
        <s v="9045287861"/>
        <s v="7274018976"/>
        <s v="9549952473"/>
        <s v="3214464523"/>
        <s v="5612625645"/>
        <s v="4076179426"/>
        <s v="2397708608"/>
        <s v="8636085736"/>
        <s v="7867345849"/>
        <s v="4073619421"/>
        <s v="7863857947"/>
        <s v="9419151890"/>
        <s v="8132947237"/>
        <s v="9543477993"/>
        <s v="9045791040"/>
        <s v="8507288052"/>
        <s v="8135977112"/>
        <s v="3862161000"/>
        <s v="3522315107"/>
        <s v="3524457919"/>
        <s v="8134844112"/>
        <s v="7272478565"/>
        <s v="9546326696"/>
        <s v="9047383742"/>
        <s v="8132851342"/>
        <s v="3862645078"/>
        <s v="8137858610"/>
        <s v="9418405997"/>
        <s v="5614496280"/>
        <s v="4072125884"/>
        <s v="7722174347"/>
        <s v="8502947109"/>
        <s v="4077855338"/>
        <s v="4073192719"/>
        <s v="2398789380"/>
        <s v="4077607224"/>
        <s v="5613539438"/>
        <s v="3525864955"/>
        <s v="3522038684"/>
        <s v="4077256685"/>
        <s v="8132457526"/>
        <s v="7868772168"/>
        <s v="4079735104"/>
        <s v="8135399633"/>
        <s v="8502946416"/>
        <s v="3523393262"/>
        <s v="7863147186"/>
        <s v="9045352691"/>
        <s v="7865106569"/>
        <s v="7273856608"/>
        <s v="3527896166"/>
        <s v="9048744050"/>
        <s v="9045288963"/>
        <s v="7725302069"/>
        <s v="7864593537"/>
        <s v="3525865030"/>
        <s v="3528179018"/>
        <s v="4074677867"/>
        <s v="9045999131"/>
        <s v="4077218853"/>
        <s v="8632555682"/>
        <s v="3212005810"/>
        <s v="3522108048"/>
        <s v="3524438433"/>
        <s v="9542587255"/>
        <s v="4079122217"/>
        <s v="8137315031"/>
        <s v="8506616200"/>
        <s v="3528575422"/>
        <s v="9545516742"/>
        <s v="5613221348"/>
        <s v="9542989900"/>
        <s v="3217495693"/>
        <s v="3868469740"/>
        <s v="7273592831"/>
        <s v="8639995487"/>
        <s v="8135624396"/>
        <s v="7869993052"/>
        <s v="3524463666"/>
        <s v="7865592156"/>
        <s v="9044658646"/>
        <s v="2397707257"/>
        <s v="8509801640"/>
        <s v="8637127870"/>
        <s v="7723801541"/>
        <s v="5619295972"/>
        <s v="9045489869"/>
        <s v="3526871000"/>
        <s v="9047595984"/>
        <s v="8133357530"/>
        <s v="3054338090"/>
        <s v="7868974890"/>
        <s v="3213131245"/>
        <s v="8132995999"/>
        <s v="8634503488"/>
        <s v="2395722132"/>
        <s v="9047188817"/>
        <s v="2398775090"/>
        <s v="2399868240"/>
        <s v="9042544648"/>
        <s v="4079555370"/>
        <s v="8135415001"/>
        <s v="3868472050"/>
        <s v="7274181313"/>
        <s v="7275423132"/>
        <s v="8505456310"/>
        <s v="8135395712"/>
        <s v="9417201637"/>
        <s v="5613256725"/>
        <s v="8508431841"/>
        <s v="7863663820"/>
        <s v="8133519334"/>
        <s v="4079471221"/>
        <s v="8136298873"/>
        <s v="4073125380"/>
        <s v="3216896188"/>
        <s v="3054349040"/>
        <s v="8135233006"/>
        <s v="3522193926"/>
        <s v="7722178273"/>
        <s v="5617552040"/>
        <s v="7278092620"/>
        <s v="8636605458"/>
        <s v="4074844297"/>
        <s v="5613533169"/>
        <s v="7274013978"/>
        <s v="9545948510"/>
        <s v="9544881303"/>
        <s v="9049629500"/>
        <s v="9412249283"/>
        <s v="3527773930"/>
        <s v="9542986589"/>
        <s v="3865235833"/>
        <s v="4079887585"/>
        <s v="7723809351"/>
        <s v="3529785902"/>
        <s v="5613223830"/>
        <s v="9545411001"/>
        <s v="3212433627"/>
        <s v="7274185871"/>
        <s v="9416617829"/>
        <s v="3215496982"/>
        <s v="5616323284"/>
        <s v="7547798413"/>
        <s v="8506437199"/>
        <s v="3526974729"/>
        <s v="4074665644"/>
        <s v="5618462323"/>
        <s v="5615122690"/>
        <s v="3214083810"/>
        <s v="7865012690"/>
        <s v="8506936334"/>
        <s v="8132037798"/>
        <s v="8137672827"/>
        <s v="3212137884"/>
        <s v="4077018544"/>
        <s v="7862243142"/>
        <s v="3528128277"/>
        <s v="2398986036"/>
        <s v="5002957181"/>
        <s v="9417304420"/>
        <s v="8135391365"/>
        <s v="9548291650"/>
        <s v="9047597510"/>
        <s v="8137847461"/>
        <s v="7279475993"/>
        <s v="2393151868"/>
        <s v="9548099132"/>
        <s v="7275121050"/>
        <s v="5616579650"/>
        <s v="7272674074"/>
        <s v="8134222841"/>
        <s v="9045688545"/>
        <s v="9547891072"/>
        <s v="9545473586"/>
        <s v="8135394586"/>
        <s v="8132933283"/>
        <s v="9044635439"/>
        <s v="5615691091"/>
        <s v="9046252330"/>
        <s v="7725799430"/>
        <s v="3056101098"/>
        <s v="9413749209"/>
        <s v="3054016185"/>
        <s v="8634457120"/>
        <s v="3528127094"/>
        <s v="7276921940"/>
        <s v="7272262663"/>
        <s v="4074087011"/>
        <s v="3057968640"/>
        <s v="7274588082"/>
        <s v="9419204544"/>
        <s v="8634303550"/>
        <s v="9549954664"/>
        <s v="9542989836"/>
        <s v="2397848401"/>
        <s v="8503333128"/>
        <s v="8134047453"/>
        <s v="5884813285"/>
        <s v="8505452373"/>
        <s v="8132101608"/>
        <s v="3869562626"/>
        <s v="8633707574"/>
        <s v="2394502470"/>
        <s v="8134553087"/>
        <s v="9046101341"/>
        <s v="5615788848"/>
        <s v="7867794901"/>
        <s v="3522383906"/>
        <s v="8136953749"/>
        <s v="7277108827"/>
        <s v="8506287790"/>
        <s v="5619239201"/>
        <s v="2398237367"/>
        <s v="3054333918"/>
        <s v="3057314844"/>
        <s v="3522102820"/>
        <s v="8132303695"/>
        <s v="9045768931"/>
        <s v="8638996891"/>
        <s v="3865238309"/>
        <s v="7279926051"/>
        <s v="9412239746"/>
        <s v="8132942102"/>
        <s v="9546545984"/>
        <s v="7862102538"/>
        <s v="9547329249"/>
        <s v="8507283847"/>
        <s v="8636173737"/>
        <s v="9042546492"/>
        <s v="7275428920"/>
        <s v="9044454385"/>
        <s v="8508661350"/>
        <s v="3862625293"/>
        <s v="9546958740"/>
        <s v="5616607432"/>
        <s v="3526385291"/>
        <s v="9413023964"/>
        <s v="7276087417"/>
        <s v="3212473377"/>
        <s v="3522677568"/>
        <s v="8632798137"/>
        <s v="4074339741"/>
        <s v="8134555706"/>
        <s v="9045762795"/>
        <s v="9045578499"/>
        <s v="4079125372"/>
        <s v="5614596695"/>
        <s v="2392048443"/>
        <s v="3866882624"/>
        <s v="3525127129"/>
        <s v="5612234102"/>
        <s v="9046132658"/>
        <s v="2393003358"/>
        <s v="3525385864"/>
        <s v="3863448591"/>
        <s v="9546497429"/>
        <s v="7723709525"/>
        <s v="3053084377"/>
        <s v="5616768909"/>
        <s v="5612549757"/>
        <s v="9049036948"/>
        <s v="4076162973"/>
        <s v="3526017599"/>
        <s v="9048056058"/>
        <s v="8507189727"/>
        <s v="9417187597"/>
        <s v="7864592092"/>
        <s v="9045535709"/>
        <s v="8137874142"/>
        <s v="9548157206"/>
        <s v="2394512373"/>
        <s v="7867793520"/>
        <s v="3217049104"/>
        <s v="9547037725"/>
        <s v="9545793912"/>
        <s v="9547895394"/>
        <s v="4079166190"/>
        <s v="9419147320"/>
        <s v="8135979052"/>
        <s v="7274219606"/>
        <s v="7722173787"/>
        <s v="2398773331"/>
        <s v="5612751810"/>
        <s v="9543039307"/>
        <s v="9546485019"/>
        <s v="3524366609"/>
        <s v="2393223180"/>
        <s v="3216168389"/>
        <s v="8134174837"/>
        <s v="8133092234"/>
        <s v="8133404482"/>
        <s v="9044658667"/>
        <s v="4077544432"/>
        <s v="9044667018"/>
        <s v="4074948387"/>
        <s v="9545416088"/>
        <s v="3527274350"/>
        <s v="8133444640"/>
        <s v="7722054600"/>
        <s v="8632243390"/>
        <s v="4077399685"/>
        <s v="9046529812"/>
        <s v="9548294419"/>
        <s v="5612324341"/>
        <s v="2395717785"/>
        <s v="9047108315"/>
        <s v="7728011995"/>
        <s v="3866477875"/>
        <s v="9047559455"/>
        <s v="8132307377"/>
        <s v="3212431201"/>
        <s v="7275977682"/>
        <s v="8636977794"/>
        <s v="3526366008"/>
        <s v="9545512120"/>
        <s v="3526383347"/>
        <s v="3216042764"/>
        <s v="2394708012"/>
        <s v="8505564464"/>
        <s v="3053935434"/>
        <s v="8134661416"/>
        <s v="8136147232"/>
        <s v="2392723599"/>
        <s v="4072718900"/>
        <s v="4074606248"/>
        <s v="8508797524"/>
        <s v="7868101520"/>
        <s v="7869104213"/>
        <s v="8505457823"/>
        <s v="7722338801"/>
        <s v="9414454191"/>
        <s v="9045105748"/>
        <s v="8503391445"/>
        <s v="9047421206"/>
        <s v="9542701417"/>
        <s v="3216265231"/>
        <s v="9048745428"/>
        <s v="9047057609"/>
        <s v="3862481080"/>
        <s v="3054574278"/>
        <s v="4074975196"/>
        <s v="9547781067"/>
        <s v="3862817676"/>
        <s v="8135392646"/>
        <s v="8632738469"/>
        <s v="3522831774"/>
        <s v="9046995820"/>
        <s v="2399946725"/>
        <s v="8138539649"/>
        <s v="3528436375"/>
        <s v="9044662685"/>
        <s v="9415453720"/>
        <s v="7866825735"/>
        <s v="8134552188"/>
        <s v="9417266932"/>
        <s v="8139175261"/>
        <s v="8134869127"/>
        <s v="4074158284"/>
        <s v="8133099799"/>
        <s v="9048741290"/>
        <s v="3212106032"/>
        <s v="2398873104"/>
        <s v="3522157105"/>
        <s v="9413767638"/>
        <s v="3056193905"/>
        <s v="3216936090"/>
        <s v="8504475760"/>
        <s v="9416619713"/>
        <s v="8136145074"/>
        <s v="8133445006"/>
        <s v="9544946441"/>
        <s v="3522505938"/>
        <s v="9545519272"/>
        <s v="3524255637"/>
        <s v="8134317360"/>
        <s v="8138925744"/>
        <s v="7865998358"/>
        <s v="3214822927"/>
        <s v="8508903528"/>
        <s v="4077939988"/>
        <s v="9548297551"/>
        <s v="3218906705"/>
        <s v="3864496355"/>
        <s v="5616284860"/>
        <s v="9045839550"/>
        <s v="7865994719"/>
        <s v="3524898271"/>
        <s v="4072697490"/>
        <s v="7866191025"/>
        <s v="3522603477"/>
        <s v="4072852789"/>
        <s v="9546084541"/>
        <s v="3863375764"/>
        <s v="3868715414"/>
        <s v="9417404417"/>
        <s v="3523456593"/>
        <s v="5612540000"/>
        <s v="4074947930"/>
        <s v="2392463735"/>
        <s v="7275428381"/>
        <s v="3524597215"/>
        <s v="3057964546"/>
        <s v="9548731211"/>
        <s v="7869106418"/>
        <s v="9545948748"/>
        <s v="3522881431"/>
        <s v="9548099552"/>
        <s v="4072059871"/>
        <s v="5613104870"/>
        <s v="7726319290"/>
        <s v="7865752475"/>
        <s v="4072869092"/>
        <s v="9047427506"/>
        <s v="7865142069"/>
        <s v="8133104978"/>
        <s v="9047041246"/>
        <s v="7277103884"/>
        <s v="4076808998"/>
        <s v="3212616830"/>
        <s v="7725796200"/>
        <s v="9546495308"/>
        <s v="2398771152"/>
        <s v="7276671486"/>
        <s v="3057338264"/>
        <s v="8636619849"/>
        <s v="3529427821"/>
        <s v="9544883436"/>
        <s v="8504592411"/>
        <s v="2392136020"/>
        <s v="8135977886"/>
        <s v="9417402800"/>
        <s v="4078003276"/>
        <s v="4072763454"/>
        <s v="8632262527"/>
        <s v="5615231522"/>
        <s v="7274203406"/>
        <s v="9548882588"/>
        <s v="7274634727"/>
        <s v="8137816120"/>
        <s v="2395711164"/>
        <s v="2398268882"/>
        <s v="9548704064"/>
        <s v="9418408096"/>
        <s v="3522155401"/>
        <s v="9542354552"/>
        <s v="3058101693"/>
        <s v="9042899041"/>
        <s v="3865626433"/>
        <s v="8132441884"/>
        <s v="9043834351"/>
        <s v="9545419130"/>
        <s v="8134555596"/>
        <s v="3866976072"/>
        <s v="7725214849"/>
        <s v="3522996139"/>
        <s v="7279464445"/>
        <s v="9413565771"/>
        <s v="3865627274"/>
        <s v="7866609343"/>
        <s v="2393006283"/>
        <s v="7724732744"/>
        <s v="2393575684"/>
        <s v="9547076117"/>
        <s v="8632096984"/>
        <s v="4076181800"/>
        <s v="8137316986"/>
        <s v="9046251067"/>
        <s v="7723809421"/>
        <s v="9046351285"/>
        <s v="4076255663"/>
        <s v="9546548503"/>
        <s v="7272075015"/>
        <s v="7865624299"/>
        <s v="7866824709"/>
        <s v="3053891145"/>
        <s v="9412237456"/>
        <s v="7273656291"/>
        <s v="3525846855"/>
        <s v="9548652700"/>
        <s v="3059758889"/>
        <s v="9414009045"/>
        <s v="9412237265"/>
        <s v="4076187261"/>
        <s v="7274396094"/>
        <s v="7276442130"/>
        <s v="8632141513"/>
        <s v="7867341783"/>
        <s v="9045481605"/>
        <s v="8134751410"/>
        <s v="9412701653"/>
        <s v="8137349010"/>
        <s v="2398777510"/>
        <s v="5885066265"/>
        <s v="5615963151"/>
        <s v="3054017188"/>
        <s v="8506281209"/>
        <s v="8503268275"/>
        <s v="3524278679"/>
        <s v="8134956883"/>
        <s v="3057981655"/>
        <s v="4074977710"/>
        <s v="2393157899"/>
        <s v="7725779433"/>
        <s v="9413133708"/>
        <s v="8508907623"/>
        <s v="9042295414"/>
        <s v="9547066106"/>
        <s v="9542904058"/>
        <s v="3523168916"/>
        <s v="7277438605"/>
        <s v="8506432992"/>
        <s v="8632912649"/>
        <s v="9545206402"/>
        <s v="2399896721"/>
        <s v="9045241195"/>
        <s v="5612517440"/>
        <s v="9413768442"/>
        <s v="2397764391"/>
        <s v="3866976165"/>
        <s v="8637972450"/>
        <s v="4072226111"/>
        <s v="9542881292"/>
        <s v="3866286214"/>
        <s v="3213133193"/>
        <s v="4075063430"/>
        <s v="2398229113"/>
        <s v="9043354020"/>
        <s v="8505442443"/>
        <s v="8139977190"/>
        <s v="9548595102"/>
        <s v="9542612300"/>
        <s v="2394509634"/>
        <s v="4077935345"/>
        <s v="7274171190"/>
        <s v="9045153771"/>
        <s v="9047635009"/>
        <s v="2392847244"/>
        <s v="8133266532"/>
        <s v="5884819201"/>
        <s v="8137272148"/>
        <s v="5615172000"/>
        <s v="3214034858"/>
        <s v="3863653626"/>
        <s v="3526728471"/>
        <s v="7865147953"/>
        <s v="3526369667"/>
        <s v="9548092022"/>
        <s v="7865991333"/>
        <s v="3864519116"/>
        <s v="7863767172"/>
        <s v="8139179291"/>
        <s v="7274522985"/>
        <s v="7272692270"/>
        <s v="7272071020"/>
        <s v="8137311943"/>
        <s v="7276129430"/>
        <s v="4072346539"/>
        <s v="3862484147"/>
        <s v="3864814701"/>
        <s v="8633709182"/>
        <s v="8134642359"/>
        <s v="7274921171"/>
        <s v="5615586560"/>
        <s v="7868108311"/>
        <s v="8638017119"/>
        <s v="3058015440"/>
        <s v="9548593490"/>
        <s v="4077336322"/>
        <s v="9046258846"/>
        <s v="3524558720"/>
        <s v="5615168795"/>
        <s v="2394403792"/>
        <s v="5003464557"/>
        <s v="9412866200"/>
        <s v="5616173993"/>
        <s v="3053974961"/>
        <s v="3522665791"/>
        <s v="3868469129"/>
        <s v="8507687448"/>
        <s v="4076088020"/>
        <s v="9046736819"/>
        <s v="7863853004"/>
        <s v="8506315666"/>
        <s v="9542537591"/>
        <s v="5612347365"/>
        <s v="7272673135"/>
        <s v="4076246493"/>
        <s v="2396718540"/>
        <s v="3058015153"/>
        <s v="3059684803"/>
        <s v="2397768721"/>
        <s v="7868976685"/>
        <s v="9545043945"/>
        <s v="5613054730"/>
        <s v="3864386040"/>
        <s v="5615784847"/>
        <s v="3216159419"/>
        <s v="4075755761"/>
        <s v="4075955840"/>
        <s v="3528434386"/>
        <s v="8635817359"/>
        <s v="9548598300"/>
        <s v="3216526998"/>
        <s v="9045747512"/>
        <s v="9548599964"/>
        <s v="9546168540"/>
        <s v="3527271727"/>
        <s v="2398981790"/>
        <s v="9545944966"/>
        <s v="3526724891"/>
        <s v="3523598244"/>
        <s v="3214207225"/>
        <s v="8639446442"/>
        <s v="8508386586"/>
        <s v="9545416592"/>
        <s v="8638608807"/>
        <s v="9415046898"/>
        <s v="9043161873"/>
        <s v="8635593761"/>
        <s v="5618622529"/>
        <s v="3523026704"/>
        <s v="8135392620"/>
        <s v="9046142596"/>
        <s v="3523638319"/>
        <s v="5612541452"/>
        <s v="5615586391"/>
        <s v="5618895095"/>
        <s v="3522501808"/>
        <s v="7869722201"/>
        <s v="3865628040"/>
        <s v="7865273429"/>
        <s v="9047789236"/>
        <s v="7863157896"/>
        <s v="8134519929"/>
        <s v="9047421654"/>
        <s v="7865707618"/>
        <s v="9417258427"/>
        <s v="3213131983"/>
        <s v="3053893816"/>
        <s v="3212461919"/>
        <s v="4075953681"/>
        <s v="3526303935"/>
        <s v="7272379768"/>
        <s v="3522816324"/>
        <s v="4079493464"/>
        <s v="7273303776"/>
        <s v="4077569114"/>
        <s v="3522704757"/>
        <s v="8138029496"/>
        <s v="8135392900"/>
        <s v="7272158746"/>
        <s v="3217959072"/>
        <s v="3522997074"/>
        <s v="9545416696"/>
        <s v="7869103767"/>
        <s v="3524222482"/>
        <s v="5616447609"/>
        <s v="7865701877"/>
        <s v="8135413224"/>
        <s v="3523591549"/>
        <s v="3212105690"/>
        <s v="8635814824"/>
        <s v="3524382400"/>
        <s v="9048744317"/>
        <s v="7274091271"/>
        <s v="9412247912"/>
        <s v="9044638562"/>
        <s v="5615314363"/>
        <s v="8133525104"/>
        <s v="8506882027"/>
        <s v="7723491903"/>
        <s v="9419939993"/>
        <s v="8138022219"/>
        <s v="9545417861"/>
        <s v="7275155652"/>
        <s v="4075517689"/>
        <s v="8632718063"/>
        <s v="8132835853"/>
        <s v="4074747806"/>
        <s v="3869314618"/>
        <s v="8636604964"/>
        <s v="8505273623"/>
        <s v="8132441960"/>
        <s v="8137437529"/>
        <s v="7725217350"/>
        <s v="8632211676"/>
        <s v="9418758437"/>
        <s v="3526386885"/>
        <s v="3214745292"/>
        <s v="9416501103"/>
        <s v="3865471525"/>
        <s v="2395601767"/>
        <s v="4075807811"/>
        <s v="7868773675"/>
        <s v="5615969510"/>
        <s v="9545155677"/>
        <s v="2392231070"/>
        <s v="4075048271"/>
        <s v="2399947383"/>
        <s v="8135323099"/>
        <s v="5617013174"/>
        <s v="7275974260"/>
        <s v="9413027837"/>
        <s v="9547028996"/>
        <s v="3869561083"/>
        <s v="7275438507"/>
        <s v="3526362361"/>
        <s v="3528013491"/>
        <s v="3525148813"/>
        <s v="4073407616"/>
        <s v="3869861977"/>
        <s v="9542348629"/>
        <s v="8136593310"/>
        <s v="4074951598"/>
        <s v="9546548269"/>
        <s v="9419169127"/>
        <s v="3059629498"/>
        <s v="9413028813"/>
        <s v="7276434927"/>
        <s v="7279462380"/>
        <s v="5885065048"/>
        <s v="9546836929"/>
        <s v="9545928581"/>
        <s v="7274757611"/>
        <s v="8134312679"/>
        <s v="9047192332"/>
        <s v="3054848985"/>
        <s v="8135456537"/>
        <s v="8504916240"/>
        <s v="8134047623"/>
        <s v="9046546158"/>
        <s v="9043773086"/>
        <s v="8133655400"/>
        <s v="2399949182"/>
        <s v="5616131471"/>
        <s v="9417163179"/>
        <s v="3058777896"/>
        <s v="7275436868"/>
        <s v="3524285440"/>
        <s v="7863859940"/>
        <s v="9045626265"/>
        <s v="7275343320"/>
        <s v="8506304317"/>
        <s v="5616298886"/>
        <s v="8634128280"/>
        <s v="7277292270"/>
        <s v="8137643447"/>
        <s v="9049943354"/>
        <s v="9545408200"/>
        <s v="5616321894"/>
        <s v="7279169558"/>
        <s v="8634647653"/>
        <s v="3525751806"/>
        <s v="9045761474"/>
        <s v="2392274546"/>
        <s v="4077909764"/>
        <s v="7276885600"/>
        <s v="4078487500"/>
        <s v="8136252948"/>
        <s v="3212463682"/>
        <s v="5616131968"/>
        <s v="8632557608"/>
        <s v="8504082578"/>
        <s v="7273651323"/>
        <s v="3522402909"/>
        <s v="3864149680"/>
        <s v="3526972970"/>
        <s v="8134047540"/>
        <s v="3866972397"/>
        <s v="4075921363"/>
        <s v="7722848812"/>
        <s v="3059847983"/>
        <s v="7722335806"/>
        <s v="3869313393"/>
        <s v="8635327766"/>
        <s v="3523397006"/>
        <s v="7868109786"/>
        <s v="5612467667"/>
        <s v="8506281150"/>
        <s v="9548024597"/>
        <s v="2394646337"/>
        <s v="5618625543"/>
        <s v="4079026302"/>
        <s v="2399198661"/>
        <s v="5612526841"/>
        <s v="9045743938"/>
        <s v="8505454040"/>
        <s v="8636322046"/>
        <s v="4074882961"/>
        <s v="9044301128"/>
        <s v="7277097453"/>
        <s v="8136148710"/>
        <s v="3863073754"/>
        <s v="8503267030"/>
        <s v="4075722668"/>
        <s v="5615317976"/>
        <s v="4077573404"/>
        <s v="4077546193"/>
        <s v="8132636809"/>
        <s v="9548596780"/>
        <s v="5612464410"/>
        <s v="2398879298"/>
        <s v="8132451582"/>
        <s v="7867745603"/>
        <s v="8635595150"/>
        <s v="3524648437"/>
        <s v="5615989769"/>
        <s v="5617014972"/>
        <s v="7273482295"/>
        <s v="9542267741"/>
        <s v="7277425846"/>
        <s v="9415188097"/>
        <s v="8139978646"/>
        <s v="3524287641"/>
        <s v="8508791241"/>
        <s v="3524258131"/>
        <s v="9546214231"/>
        <s v="7276436938"/>
        <s v="8138923868"/>
        <s v="7728347470"/>
        <s v="3522796746"/>
        <s v="8507284700"/>
        <s v="9046123852"/>
        <s v="3524547899"/>
        <s v="7862363937"/>
        <s v="9545419041"/>
        <s v="8136335548"/>
        <s v="8634096984"/>
        <s v="5884814274"/>
        <s v="5613535480"/>
        <s v="4072344143"/>
        <s v="9046529036"/>
        <s v="9412283130"/>
        <s v="8133959827"/>
        <s v="7277424001"/>
        <s v="9542703127"/>
        <s v="5613196500"/>
        <s v="8638992811"/>
        <s v="8636343980"/>
        <s v="3864813944"/>
        <s v="2399195132"/>
        <s v="8136759876"/>
        <s v="2398873181"/>
        <s v="3524643769"/>
        <s v="3525387263"/>
        <s v="8506916376"/>
        <s v="3216521838"/>
        <s v="7272142547"/>
        <s v="3059899519"/>
        <s v="3525841466"/>
        <s v="3869835569"/>
        <s v="8635817500"/>
        <s v="4076242343"/>
        <s v="8137015985"/>
        <s v="4073126680"/>
        <s v="3526823287"/>
        <s v="9417804366"/>
        <s v="8133893015"/>
        <s v="5618911494"/>
        <s v="4073531041"/>
        <s v="3529736726"/>
        <s v="8508697920"/>
        <s v="5616313144"/>
        <s v="5614591170"/>
        <s v="3869844412"/>
        <s v="3052161373"/>
        <s v="9542707488"/>
        <s v="9047109721"/>
        <s v="5612521772"/>
        <s v="7868319728"/>
        <s v="3862163662"/>
        <s v="8136105266"/>
        <s v="7864175523"/>
        <s v="8133354465"/>
        <s v="3528357054"/>
        <s v="9044871688"/>
        <s v="4079476951"/>
        <s v="3524083015"/>
        <s v="9418129136"/>
        <s v="4074338515"/>
        <s v="7726311442"/>
        <s v="9415873533"/>
        <s v="5617031950"/>
        <s v="9548297758"/>
        <s v="5612469290"/>
        <s v="8632064588"/>
        <s v="2392844645"/>
        <s v="3862902990"/>
        <s v="7865754382"/>
        <s v="2396913105"/>
        <s v="8634648687"/>
        <s v="8133448057"/>
        <s v="9416506432"/>
        <s v="3866246926"/>
        <s v="2394705049"/>
        <s v="7274209244"/>
        <s v="3052404325"/>
        <s v="8137349973"/>
        <s v="3213201748"/>
        <s v="9044517040"/>
        <s v="8505663806"/>
        <s v="9543964386"/>
        <s v="3523593597"/>
        <s v="5612544773"/>
        <s v="7276872091"/>
        <s v="9045178981"/>
        <s v="8633709759"/>
        <s v="3525758161"/>
        <s v="2392722838"/>
        <s v="9045248420"/>
        <s v="2392852964"/>
        <s v="2398983640"/>
        <s v="7276373458"/>
        <s v="9549994632"/>
        <s v="9044632831"/>
        <s v="2399405616"/>
        <s v="8505099286"/>
        <s v="7722171008"/>
        <s v="7273858200"/>
        <s v="8504479050"/>
        <s v="5613025999"/>
        <s v="3862485490"/>
        <s v="9544109429"/>
        <s v="7277413000"/>
        <s v="7274107508"/>
        <s v="5612676220"/>
        <s v="2396017110"/>
        <s v="4079074038"/>
        <s v="8505102899"/>
        <s v="2393152859"/>
        <s v="3524648938"/>
        <s v="3522629217"/>
        <s v="3057637233"/>
        <s v="4072808431"/>
        <s v="8505106929"/>
        <s v="3052813250"/>
        <s v="9412284793"/>
        <s v="7722059308"/>
        <s v="9545798225"/>
        <s v="9545477920"/>
        <s v="8509336510"/>
        <s v="7869101584"/>
        <s v="2397896710"/>
        <s v="2395609620"/>
        <s v="5613141276"/>
        <s v="3864145009"/>
        <s v="9545598538"/>
        <s v="8139446770"/>
        <s v="7867975978"/>
        <s v="8508969074"/>
        <s v="9548955837"/>
        <s v="9045533245"/>
        <s v="9545417122"/>
        <s v="3059759306"/>
        <s v="2394503164"/>
        <s v="9419797767"/>
        <s v="7868102679"/>
        <s v="8635299717"/>
        <s v="3523594687"/>
        <s v="8638607640"/>
        <s v="8133521565"/>
        <s v="9043051903"/>
        <s v="8139512900"/>
        <s v="7869109216"/>
        <s v="4073753453"/>
        <s v="7866602333"/>
        <s v="3524283672"/>
        <s v="3524282177"/>
        <s v="3212102888"/>
        <s v="7275196310"/>
        <s v="3524598408"/>
        <s v="8135455997"/>
        <s v="3525719778"/>
        <s v="4073835381"/>
        <s v="7868584082"/>
        <s v="9547071938"/>
        <s v="4079539719"/>
        <s v="5613712209"/>
        <s v="8506939250"/>
        <s v="9047385776"/>
        <s v="3525148731"/>
        <s v="7722847280"/>
        <s v="8134912264"/>
        <s v="7274637998"/>
        <s v="2392077427"/>
        <s v="9048911673"/>
        <s v="9044227131"/>
        <s v="8136107156"/>
        <s v="3522669943"/>
        <s v="8633981210"/>
        <s v="9046547710"/>
        <s v="9417738168"/>
        <s v="9548299295"/>
        <s v="3866248552"/>
        <s v="9547899486"/>
        <s v="7868108450"/>
        <s v="7275148346"/>
        <s v="9549528044"/>
        <s v="5614148568"/>
        <s v="3054016590"/>
        <s v="7722849324"/>
        <s v="3213308634"/>
        <s v="9547326076"/>
        <s v="3522626844"/>
        <s v="9044371711"/>
        <s v="4076306485"/>
        <s v="9542988645"/>
        <s v="5612527714"/>
        <s v="9417376300"/>
        <s v="4075957261"/>
        <s v="3522212482"/>
        <s v="9046874480"/>
        <s v="9047102960"/>
        <s v="3522569676"/>
        <s v="9046541010"/>
        <s v="8137341511"/>
        <s v="3524455737"/>
        <s v="9416856218"/>
        <s v="5613547619"/>
        <s v="8636405966"/>
        <s v="3527893133"/>
        <s v="9418894403"/>
        <s v="8635591972"/>
        <s v="7272535772"/>
        <s v="2394505113"/>
        <s v="4075923200"/>
        <s v="9046527865"/>
        <s v="3219606020"/>
        <s v="2397388602"/>
        <s v="3054816525"/>
        <s v="3525855593"/>
        <s v="9046542620"/>
        <s v="8635148134"/>
        <s v="8638606217"/>
        <s v="5615311178"/>
        <s v="7275991551"/>
        <s v="4075956937"/>
        <s v="3528128482"/>
        <s v="8134479837"/>
        <s v="9544619944"/>
        <s v="7868581962"/>
        <s v="5616327427"/>
        <s v="9546245328"/>
        <s v="2399615652"/>
        <s v="8137776089"/>
        <s v="3868724012"/>
        <s v="5002962124"/>
        <s v="9047296108"/>
        <s v="9046731307"/>
        <s v="9047188806"/>
        <s v="9045682909"/>
        <s v="3055869108"/>
        <s v="4079166545"/>
        <s v="9546873631"/>
        <s v="8638995400"/>
        <s v="9547892599"/>
        <s v="8635595605"/>
        <s v="8133265537"/>
        <s v="7725778657"/>
        <s v="4079557956"/>
        <s v="3212436329"/>
        <s v="7863677445"/>
        <s v="2394788322"/>
        <s v="7274203288"/>
        <s v="8507289284"/>
        <s v="7867741320"/>
        <s v="7274793658"/>
        <s v="3052978547"/>
        <s v="4072799969"/>
        <s v="8636042060"/>
        <s v="9044834716"/>
        <s v="5613838355"/>
        <s v="4072477708"/>
        <s v="4075924019"/>
        <s v="8632552775"/>
        <s v="7864177812"/>
        <s v="8139248708"/>
        <s v="7864512368"/>
        <s v="4074144230"/>
        <s v="3524253566"/>
        <s v="9417262696"/>
        <s v="3523989026"/>
        <s v="3868713308"/>
        <s v="3057944904"/>
        <s v="4074882937"/>
        <s v="9047165652"/>
        <s v="9045532756"/>
        <s v="8134107554"/>
        <s v="5615233003"/>
        <s v="3526825119"/>
        <s v="8506885018"/>
        <s v="9044657808"/>
        <s v="9547899473"/>
        <s v="2393157379"/>
        <s v="4074062960"/>
        <s v="8506946741"/>
        <s v="8137659965"/>
        <s v="3525389850"/>
        <s v="3528174981"/>
        <s v="7867344937"/>
        <s v="9417265187"/>
        <s v="7728288791"/>
        <s v="7863178152"/>
        <s v="5613989008"/>
        <s v="7725796444"/>
        <s v="8134167082"/>
        <s v="3525718504"/>
        <s v="4079196687"/>
        <s v="4077399664"/>
        <s v="8637125292"/>
        <s v="9549955699"/>
        <s v="4075723391"/>
        <s v="9045762847"/>
        <s v="3212435039"/>
        <s v="9542612038"/>
        <s v="2396283990"/>
        <s v="7275993256"/>
        <s v="7726788051"/>
        <s v="9046733900"/>
        <s v="5613984481"/>
        <s v="8508904762"/>
        <s v="8632727220"/>
        <s v="2392504240"/>
        <s v="7865095250"/>
        <s v="9417028780"/>
        <s v="9549525390"/>
        <s v="4072124637"/>
        <s v="9044959230"/>
        <s v="9045747123"/>
        <s v="7272554317"/>
        <s v="9412233859"/>
        <s v="8132206120"/>
        <s v="9043867906"/>
        <s v="8135418405"/>
        <s v="3522581973"/>
        <s v="7868153783"/>
        <s v="3524948253"/>
        <s v="9548261450"/>
        <s v="7274224804"/>
        <s v="4074883069"/>
        <s v="9046521279"/>
        <s v="2392586059"/>
        <s v="8137318758"/>
        <s v="5612145428"/>
        <s v="4072568202"/>
        <s v="2392093865"/>
        <s v="2396718205"/>
        <s v="5614004911"/>
        <s v="9413747850"/>
        <s v="9545513587"/>
        <s v="8507227218"/>
        <s v="4074739498"/>
        <s v="2392841240"/>
        <s v="9049035697"/>
        <s v="2395712160"/>
        <s v="9044511240"/>
        <s v="8135239206"/>
        <s v="8136169579"/>
        <s v="9547745012"/>
        <s v="8139173012"/>
        <s v="3052168702"/>
        <s v="9545799320"/>
        <s v="5614366546"/>
        <s v="3862923824"/>
        <s v="8133474940"/>
        <s v="8632245419"/>
        <s v="3212772380"/>
        <s v="4075925570"/>
        <s v="2396567621"/>
        <s v="8634122475"/>
        <s v="3866813943"/>
        <s v="8137774001"/>
        <s v="7275016055"/>
        <s v="7274394471"/>
        <s v="9545796512"/>
        <s v="9045368916"/>
        <s v="4077933707"/>
        <s v="8636617659"/>
        <s v="3523989685"/>
        <s v="7276885547"/>
        <s v="2398951629"/>
        <s v="3217043639"/>
        <s v="3524085600"/>
        <s v="9046879105"/>
        <s v="7274017822"/>
        <s v="7868018561"/>
        <s v="9548152165"/>
        <s v="9419931116"/>
        <s v="4074084700"/>
        <s v="3524596410"/>
        <s v="9417402696"/>
        <s v="8134558240"/>
        <s v="9415047459"/>
        <s v="7869105145"/>
        <s v="7273854739"/>
        <s v="5613984209"/>
        <s v="4074095922"/>
        <s v="3212468048"/>
        <s v="8132931750"/>
        <s v="7272126071"/>
        <s v="8508905824"/>
        <s v="3528174790"/>
        <s v="3058072573"/>
        <s v="4072216260"/>
        <s v="2393365940"/>
        <s v="3525861498"/>
        <s v="5614023472"/>
        <s v="9549938556"/>
        <s v="9545518206"/>
        <s v="8503589929"/>
        <s v="3865622395"/>
        <s v="3864149341"/>
        <s v="8133807191"/>
        <s v="8505244695"/>
        <s v="4076154810"/>
        <s v="4073941298"/>
        <s v="4073758489"/>
        <s v="9543251369"/>
        <s v="8136904359"/>
        <s v="7868152769"/>
        <s v="7868106963"/>
        <s v="7272779994"/>
        <s v="7865974941"/>
        <s v="4073194685"/>
        <s v="8133522150"/>
        <s v="3524362862"/>
        <s v="5612823825"/>
        <s v="7274304982"/>
        <s v="3214083410"/>
        <s v="7275146904"/>
        <s v="9412012938"/>
        <s v="8134805896"/>
        <s v="3863377545"/>
        <s v="8133885914"/>
        <s v="2397849876"/>
        <s v="3522219316"/>
        <s v="8137325711"/>
        <s v="3218908076"/>
        <s v="8636616948"/>
        <s v="9412211108"/>
        <s v="3058011316"/>
        <s v="9542997770"/>
        <s v="8133632778"/>
        <s v="7725218610"/>
        <s v="8505276790"/>
        <s v="9045885644"/>
        <s v="8504455152"/>
        <s v="9412389777"/>
        <s v="9045748136"/>
        <s v="7865123393"/>
        <s v="2395375962"/>
        <s v="7865624576"/>
        <s v="5614456979"/>
        <s v="5612625463"/>
        <s v="8133991033"/>
        <s v="8136149631"/>
        <s v="8634453330"/>
        <s v="3524646761"/>
        <s v="8632865830"/>
        <s v="9545476255"/>
        <s v="3868536284"/>
        <s v="2392582426"/>
        <s v="8134865392"/>
        <s v="2392208013"/>
        <s v="9547029009"/>
        <s v="3525338906"/>
        <s v="8137538129"/>
        <s v="3866974000"/>
        <s v="4075919451"/>
        <s v="3216262936"/>
        <s v="7869993438"/>
        <s v="7273092466"/>
        <s v="7277984505"/>
        <s v="9047197784"/>
        <s v="3524258561"/>
        <s v="9546093740"/>
        <s v="8135004143"/>
        <s v="8508437162"/>
        <s v="9417732846"/>
        <s v="7722176751"/>
        <s v="9416854641"/>
        <s v="7276439532"/>
        <s v="3524009305"/>
        <s v="8136253457"/>
        <s v="9413017531"/>
        <s v="7865094037"/>
        <s v="8133479618"/>
        <s v="3052409472"/>
        <s v="4074141598"/>
        <s v="9545478859"/>
        <s v="3057785310"/>
        <s v="2394503566"/>
        <s v="3528011530"/>
        <s v="8135971931"/>
        <s v="9042393856"/>
        <s v="8505102810"/>
        <s v="8134045500"/>
        <s v="4079122649"/>
        <s v="9547893660"/>
        <s v="8508667052"/>
        <s v="9045744432"/>
        <s v="9548161299"/>
        <s v="5617011960"/>
        <s v="8636043832"/>
        <s v="9414839080"/>
        <s v="2392725907"/>
        <s v="9549529815"/>
        <s v="3053974298"/>
        <s v="3526422490"/>
        <s v="7864238832"/>
        <s v="4073837727"/>
        <s v="8135452849"/>
        <s v="3866885789"/>
        <s v="3212467146"/>
        <s v="5884811306"/>
        <s v="3528128397"/>
        <s v="4072574122"/>
        <s v="9418063673"/>
        <s v="9412091440"/>
        <s v="9542605563"/>
        <s v="8134476282"/>
        <s v="8504452238"/>
        <s v="8508686724"/>
        <s v="3869657349"/>
        <s v="7274342443"/>
        <s v="8635299627"/>
        <s v="7277983557"/>
        <s v="3868717188"/>
        <s v="9547344386"/>
        <s v="3862922680"/>
        <s v="7865091737"/>
        <s v="3528163286"/>
        <s v="9545478837"/>
        <s v="3217457318"/>
        <s v="5617023486"/>
        <s v="3524429323"/>
        <s v="9046466938"/>
        <s v="7866832437"/>
        <s v="8508666137"/>
        <s v="8636086881"/>
        <s v="3864143830"/>
        <s v="3055283029"/>
        <s v="2393981026"/>
        <s v="3214175027"/>
        <s v="9542031980"/>
        <s v="3862889222"/>
        <s v="4075167316"/>
        <s v="9417203623"/>
        <s v="9547898097"/>
        <s v="5614457557"/>
        <s v="5617131130"/>
        <s v="7866631629"/>
        <s v="8635811457"/>
        <s v="9545058281"/>
        <s v="8137772680"/>
        <s v="3522329431"/>
        <s v="9045092002"/>
        <s v="7273646274"/>
        <s v="3865239787"/>
        <s v="7862264054"/>
        <s v="3057104740"/>
        <s v="9412246802"/>
        <s v="9045534927"/>
        <s v="2394702802"/>
        <s v="8502585607"/>
        <s v="8504917170"/>
        <s v="9042299840"/>
        <s v="7274211006"/>
        <s v="7272673827"/>
        <s v="3867345030"/>
        <s v="9542929730"/>
        <s v="8633709528"/>
        <s v="4074965421"/>
        <s v="2396721700"/>
        <s v="3524221114"/>
        <s v="8504646750"/>
        <s v="7275996872"/>
        <s v="9545797010"/>
        <s v="8133353329"/>
        <s v="7274092641"/>
        <s v="4077395880"/>
        <s v="8136958794"/>
        <s v="8137437365"/>
        <s v="7272243350"/>
        <s v="8132945164"/>
        <s v="7276388317"/>
        <s v="7865621600"/>
        <s v="8132996630"/>
        <s v="8133094844"/>
        <s v="7277093526"/>
        <s v="2393317723"/>
        <s v="8638733934"/>
        <s v="8505103360"/>
        <s v="7865598120"/>
        <s v="9042378544"/>
        <s v="3527897702"/>
        <s v="8132352070"/>
        <s v="5613769701"/>
        <s v="7727774174"/>
        <s v="7272046196"/>
        <s v="7866822434"/>
        <s v="3864496226"/>
        <s v="8508672408"/>
        <s v="8633704479"/>
        <s v="3522073200"/>
        <s v="3057813674"/>
        <s v="7864026070"/>
        <s v="7274018862"/>
        <s v="7274307160"/>
        <s v="9417406952"/>
        <s v="7864239985"/>
        <s v="8503261791"/>
        <s v="8133767864"/>
        <s v="3526018794"/>
        <s v="9044701779"/>
        <s v="5615786519"/>
        <s v="3862831248"/>
        <s v="9545945689"/>
        <s v="2398227860"/>
        <s v="3056194929"/>
        <s v="8139244090"/>
        <s v="2395603903"/>
        <s v="9419798481"/>
        <s v="3868711286"/>
        <s v="9413745986"/>
        <s v="3526386151"/>
        <s v="9547326992"/>
        <s v="3864818870"/>
        <s v="9412849244"/>
        <s v="2399809317"/>
        <s v="9047193008"/>
        <s v="7869101386"/>
        <s v="2394509016"/>
        <s v="3526502133"/>
        <s v="7866829310"/>
        <s v="9546495060"/>
        <s v="4074667136"/>
        <s v="3522404789"/>
        <s v="3522553209"/>
        <s v="2393227370"/>
        <s v="9545048102"/>
        <s v="9546495775"/>
        <s v="9418756730"/>
        <s v="3868477390"/>
        <s v="4077939900"/>
        <s v="7728284112"/>
        <s v="3868539348"/>
        <s v="7863664860"/>
        <s v="3868558944"/>
        <s v="3054018709"/>
        <s v="3214031811"/>
        <s v="8134684565"/>
        <s v="8636828930"/>
        <s v="5619146852"/>
        <s v="9047188524"/>
        <s v="8133447487"/>
        <s v="4073435800"/>
        <s v="4076163951"/>
        <s v="7725286130"/>
        <s v="3059068548"/>
        <s v="5615969406"/>
        <s v="7862954287"/>
        <s v="3523392155"/>
        <s v="7272787994"/>
        <s v="8636172987"/>
        <s v="5615046056"/>
        <s v="3527278966"/>
        <s v="9547893831"/>
        <s v="9417737633"/>
        <s v="5612232660"/>
        <s v="8132447479"/>
        <s v="2395728813"/>
        <s v="9417402008"/>
        <s v="5614009345"/>
        <s v="4072843483"/>
        <s v="9545478237"/>
        <s v="8139579185"/>
        <s v="5615172387"/>
        <s v="3529736397"/>
        <s v="7723218070"/>
        <s v="9045759463"/>
        <s v="9545208230"/>
        <s v="7273858152"/>
        <s v="9043234690"/>
        <s v="3054019692"/>
        <s v="9549522870"/>
        <s v="3058074347"/>
        <s v="4074736460"/>
        <s v="7869736529"/>
        <s v="2392657741"/>
        <s v="7723594881"/>
        <s v="4075081941"/>
        <s v="4074682800"/>
        <s v="8132995539"/>
        <s v="3217045442"/>
        <s v="9547937383"/>
        <s v="3863376520"/>
        <s v="2393362125"/>
        <s v="2397708029"/>
        <s v="3522062815"/>
        <s v="7275153431"/>
        <s v="9542982680"/>
        <s v="3522606040"/>
        <s v="3528012187"/>
        <s v="3865905614"/>
        <s v="3524947718"/>
        <s v="7272541859"/>
        <s v="9043491045"/>
        <s v="8133095021"/>
        <s v="2399086545"/>
        <s v="3526977799"/>
        <s v="9548018546"/>
        <s v="7272531230"/>
        <s v="5619298970"/>
        <s v="9414684039"/>
        <s v="8633703428"/>
        <s v="8634097119"/>
        <s v="3059167138"/>
        <s v="3058494841"/>
        <s v="3522085801"/>
        <s v="8133993160"/>
        <s v="3525529571"/>
        <s v="5612166128"/>
        <s v="7863066031"/>
        <s v="5615041619"/>
        <s v="8139246393"/>
        <s v="7867749600"/>
        <s v="3213079393"/>
        <s v="7274575376"/>
        <s v="2394785705"/>
        <s v="9549078129"/>
        <s v="8134866968"/>
        <s v="8636406164"/>
        <s v="3868714214"/>
        <s v="3212001668"/>
        <s v="8136185581"/>
        <s v="7862418120"/>
        <s v="3219605436"/>
        <s v="4078857411"/>
        <s v="7865415404"/>
        <s v="9045743834"/>
        <s v="3214809150"/>
        <s v="3217043124"/>
        <s v="7275143429"/>
        <s v="5614833652"/>
        <s v="3528952133"/>
        <s v="4073941682"/>
        <s v="7868312523"/>
        <s v="8505104032"/>
        <s v="7867122983"/>
        <s v="3862668492"/>
        <s v="7722171245"/>
        <s v="9044513263"/>
        <s v="4077334213"/>
        <s v="5618916724"/>
        <s v="3057176106"/>
        <s v="9548926538"/>
        <s v="5613222152"/>
        <s v="4079024142"/>
        <s v="7275149941"/>
        <s v="2393988393"/>
        <s v="3526368786"/>
        <s v="7867343304"/>
        <s v="3863374257"/>
        <s v="9547073913"/>
        <s v="8138928207"/>
        <s v="9544949750"/>
        <s v="2399944446"/>
        <s v="8139971930"/>
        <s v="2392206757"/>
        <s v="7867345098"/>
        <s v="3213022756"/>
        <s v="8138925530"/>
        <s v="5616763246"/>
        <s v="9547748986"/>
        <s v="3525859187"/>
        <s v="8505108485"/>
        <s v="9417054390"/>
        <s v="7722018270"/>
        <s v="8133687987"/>
        <s v="5612396113"/>
        <s v="8638438957"/>
        <s v="4073888395"/>
        <s v="8134461790"/>
        <s v="4074508290"/>
        <s v="4079529781"/>
        <s v="4074706552"/>
        <s v="9417734331"/>
        <s v="3525475085"/>
        <s v="8636516492"/>
        <s v="3218483157"/>
        <s v="7862717101"/>
        <s v="9048683231"/>
        <s v="3056198900"/>
        <s v="7869108288"/>
        <s v="9042548654"/>
        <s v="9045911316"/>
        <s v="2397457197"/>
        <s v="3524611049"/>
        <s v="9048919890"/>
        <s v="9413205558"/>
        <s v="3054016265"/>
        <s v="5612212911"/>
        <s v="7274847955"/>
        <s v="9047104790"/>
        <s v="7722153274"/>
        <s v="5612521147"/>
        <s v="8135458636"/>
        <s v="9548372592"/>
        <s v="9047165735"/>
        <s v="8137774282"/>
        <s v="7722016773"/>
        <s v="2399947139"/>
        <s v="8502275780"/>
        <s v="8136792481"/>
        <s v="8508697400"/>
        <s v="9412862819"/>
        <s v="4073197318"/>
        <s v="3526109690"/>
        <s v="8132555450"/>
        <s v="5615968271"/>
        <s v="9546384644"/>
        <s v="5613029187"/>
        <s v="9547894594"/>
        <s v="8135395930"/>
        <s v="3528017544"/>
        <s v="3526724169"/>
        <s v="4074738849"/>
        <s v="5614194918"/>
        <s v="9547909216"/>
        <s v="9044841159"/>
        <s v="7865102711"/>
        <s v="9545799598"/>
        <s v="8139979620"/>
        <s v="4077156376"/>
        <s v="7862773602"/>
        <s v="8508906777"/>
        <s v="8505104489"/>
        <s v="9545476485"/>
        <s v="9549953258"/>
        <s v="9544159187"/>
        <s v="8133904400"/>
        <s v="9549954915"/>
        <s v="8507229514"/>
        <s v="3219483840"/>
        <s v="3525523167"/>
        <s v="3862486732"/>
        <s v="9047188733"/>
        <s v="9044026140"/>
        <s v="7272881521"/>
        <s v="9548025868"/>
        <s v="5615783584"/>
        <s v="9545512977"/>
        <s v="8134456536"/>
        <s v="4078852448"/>
        <s v="8508689496"/>
        <s v="2398878321"/>
        <s v="9542184713"/>
        <s v="7866937120"/>
        <s v="9044466989"/>
        <s v="3527898750"/>
        <s v="9046275192"/>
        <s v="7277418297"/>
        <s v="8139248618"/>
        <s v="9547026503"/>
        <s v="9549957254"/>
        <s v="9047101754"/>
        <s v="3866271219"/>
        <s v="5615041436"/>
        <s v="3522752081"/>
        <s v="9047181310"/>
        <s v="3214037852"/>
        <s v="7725215555"/>
        <s v="8133261080"/>
        <s v="9548046520"/>
        <s v="3522621593"/>
        <s v="7862862932"/>
        <s v="3059781686"/>
        <s v="4079316757"/>
        <s v="9047385938"/>
        <s v="4079552023"/>
        <s v="9545207470"/>
        <s v="3864668697"/>
        <s v="7272695744"/>
        <s v="3525075760"/>
        <s v="3525093320"/>
        <s v="3863653202"/>
        <s v="8134183816"/>
        <s v="3869568054"/>
        <s v="9548592148"/>
        <s v="3523181097"/>
        <s v="2393987256"/>
        <s v="7869108982"/>
        <s v="9547897360"/>
        <s v="9045371021"/>
        <s v="7868979836"/>
        <s v="3214082321"/>
        <s v="8133105570"/>
        <s v="8506304259"/>
        <s v="8636407202"/>
        <s v="9415877165"/>
        <s v="9547894568"/>
        <s v="7272473104"/>
        <s v="9548598521"/>
        <s v="9417181430"/>
        <s v="3526013732"/>
        <s v="8632324049"/>
        <s v="8139513662"/>
        <s v="8132957089"/>
        <s v="7726314108"/>
        <s v="3524419429"/>
        <s v="3217598672"/>
        <s v="9544599784"/>
        <s v="7869109380"/>
        <s v="2392729073"/>
        <s v="8134934422"/>
        <s v="9413769466"/>
        <s v="9414831011"/>
        <s v="7865992652"/>
        <s v="8133763885"/>
        <s v="9416854757"/>
        <s v="3524251832"/>
        <s v="7726789492"/>
        <s v="4078851701"/>
        <s v="5614208886"/>
        <s v="8139176749"/>
        <s v="8135394880"/>
        <s v="4077503619"/>
        <s v="8635103542"/>
        <s v="8134421284"/>
        <s v="9543053357"/>
        <s v="8137677743"/>
        <s v="4075054408"/>
        <s v="9414457439"/>
        <s v="4077176149"/>
        <s v="9046379797"/>
        <s v="8137018057"/>
        <s v="2396713248"/>
        <s v="8136249264"/>
        <s v="9044954903"/>
        <s v="9046736566"/>
        <s v="3059689316"/>
        <s v="7273655000"/>
        <s v="9048669008"/>
        <s v="4076089767"/>
        <s v="8133528348"/>
        <s v="2392067244"/>
        <s v="9413438850"/>
        <s v="9544712700"/>
        <s v="2398871438"/>
        <s v="3866281950"/>
        <s v="3525028497"/>
        <s v="8134345074"/>
        <s v="8134935386"/>
        <s v="7725391463"/>
        <s v="2398349087"/>
        <s v="7274204778"/>
        <s v="7723593689"/>
        <s v="5614361178"/>
        <s v="8134869423"/>
        <s v="9043343743"/>
        <s v="8505279197"/>
        <s v="2393134940"/>
        <s v="7276561841"/>
        <s v="7865624547"/>
        <s v="3526346572"/>
        <s v="8636045246"/>
        <s v="2394656561"/>
        <s v="2392923195"/>
        <s v="7728734341"/>
        <s v="8505442610"/>
        <s v="8137348110"/>
        <s v="4075954093"/>
        <s v="7723355518"/>
        <s v="5616763593"/>
        <s v="7274322480"/>
        <s v="8632897386"/>
        <s v="9413131473"/>
        <s v="4075876339"/>
        <s v="8502643680"/>
        <s v="9414681148"/>
        <s v="5615041712"/>
        <s v="9044516174"/>
        <s v="9418127176"/>
        <s v="8137775862"/>
        <s v="9046733062"/>
        <s v="7862867750"/>
        <s v="4074153140"/>
        <s v="3528128824"/>
        <s v="5614456200"/>
        <s v="8136185668"/>
        <s v="3524101938"/>
        <s v="9046272270"/>
        <s v="2393336634"/>
        <s v="2399409707"/>
        <s v="4074513970"/>
        <s v="7726189391"/>
        <s v="7275997340"/>
        <s v="7725795444"/>
        <s v="8134551985"/>
        <s v="9045687023"/>
        <s v="7277989902"/>
        <s v="3868727922"/>
        <s v="4073756300"/>
        <s v="7272811859"/>
        <s v="9543806642"/>
        <s v="8504086246"/>
        <s v="5618274958"/>
        <s v="8635321849"/>
        <s v="3868471233"/>
        <s v="9047599426"/>
        <s v="8505568124"/>
        <s v="2392935478"/>
        <s v="9413231380"/>
        <s v="4073358700"/>
        <s v="8134869574"/>
        <s v="8505972341"/>
        <s v="5613035083"/>
        <s v="7722404476"/>
        <s v="9417161112"/>
        <s v="8134463800"/>
        <s v="9046734929"/>
        <s v="7864595755"/>
        <s v="8633989976"/>
        <s v="2396711317"/>
        <s v="3524593120"/>
        <s v="5616312840"/>
        <s v="9045991562"/>
        <s v="9419146876"/>
        <s v="3212633228"/>
        <s v="9413133278"/>
        <s v="7274226399"/>
        <s v="7866009469"/>
        <s v="8134313408"/>
        <s v="4076558952"/>
        <s v="2395608150"/>
        <s v="9547038297"/>
        <s v="8137341090"/>
        <s v="8508499962"/>
        <s v="9047107209"/>
        <s v="4079028517"/>
        <s v="8635586700"/>
        <s v="9548291134"/>
        <s v="8504916190"/>
        <s v="8635325521"/>
        <s v="8138627083"/>
        <s v="3862135522"/>
        <s v="2392853139"/>
        <s v="9042343932"/>
        <s v="9045687032"/>
        <s v="5615044375"/>
        <s v="2393384067"/>
        <s v="5615122596"/>
        <s v="9544952313"/>
        <s v="9549955899"/>
        <s v="8133762524"/>
        <s v="3054675408"/>
        <s v="9045624228"/>
        <s v="4079217625"/>
        <s v="5617022449"/>
        <s v="4072766705"/>
        <s v="2397716423"/>
        <s v="8636084189"/>
        <s v="8503033571"/>
        <s v="2398262462"/>
        <s v="3522772619"/>
        <s v="9048749770"/>
        <s v="3213328689"/>
        <s v="9045187865"/>
        <s v="8138921477"/>
        <s v="7274246195"/>
        <s v="8139572489"/>
        <s v="8134163164"/>
        <s v="4077735155"/>
        <s v="3869576280"/>
        <s v="8506436000"/>
        <s v="8132931419"/>
        <s v="8133521063"/>
        <s v="9412246958"/>
        <s v="8133763930"/>
        <s v="2397761143"/>
        <s v="5616701330"/>
        <s v="3868374033"/>
        <s v="9545402831"/>
        <s v="3214083436"/>
        <s v="8503263167"/>
        <s v="3216266375"/>
        <s v="7273316669"/>
        <s v="9046735276"/>
        <s v="8635081802"/>
        <s v="9417253964"/>
        <s v="7864235130"/>
        <s v="7864945701"/>
        <s v="7274348938"/>
        <s v="8632552350"/>
        <s v="8139971380"/>
        <s v="7863854324"/>
        <s v="9417206233"/>
        <s v="9542704126"/>
        <s v="3862344967"/>
        <s v="9045243724"/>
        <s v="3214747570"/>
        <s v="7274888603"/>
        <s v="4079471330"/>
        <s v="8136902050"/>
        <s v="2397077166"/>
        <s v="9542263125"/>
        <s v="5614149187"/>
        <s v="8636088616"/>
        <s v="9413561285"/>
        <s v="3212464066"/>
        <s v="7868586220"/>
        <s v="3528174054"/>
        <s v="7867188823"/>
        <s v="3868464428"/>
        <s v="2396775309"/>
        <s v="5616031390"/>
        <s v="3524285231"/>
        <s v="3865389381"/>
        <s v="5616326900"/>
        <s v="9045578049"/>
        <s v="8135396109"/>
        <s v="9043167868"/>
        <s v="5618477988"/>
        <s v="9415866458"/>
        <s v="7864594697"/>
        <s v="7868317524"/>
        <s v="7867146853"/>
        <s v="5613839144"/>
        <s v="3214362009"/>
        <s v="4077643685"/>
        <s v="8502134656"/>
        <s v="9045748590"/>
        <s v="9545922875"/>
        <s v="4073195254"/>
        <s v="5612891231"/>
        <s v="7274011320"/>
        <s v="8137345388"/>
        <s v="9545417389"/>
        <s v="7865091308"/>
        <s v="7722339277"/>
        <s v="9412287597"/>
        <s v="7868153390"/>
        <s v="3522506725"/>
        <s v="3524465574"/>
        <s v="9048148965"/>
        <s v="3052981935"/>
        <s v="3524575000"/>
        <s v="3054395912"/>
        <s v="8132551276"/>
        <s v="8139574476"/>
        <s v="5615131537"/>
        <s v="3216261325"/>
        <s v="8505101688"/>
        <s v="9048877280"/>
        <s v="7869996824"/>
        <s v="2399867432"/>
        <s v="9414686226"/>
        <s v="9414002580"/>
        <s v="3869849412"/>
        <s v="8135236235"/>
        <s v="7272359484"/>
        <s v="3218316716"/>
        <s v="3214747599"/>
        <s v="7867794360"/>
        <s v="7722845982"/>
        <s v="5885035155"/>
        <s v="3863658870"/>
        <s v="7726312344"/>
        <s v="2397764599"/>
        <s v="8636733220"/>
        <s v="4078853271"/>
        <s v="8638994700"/>
        <s v="3869562668"/>
        <s v="5616627874"/>
        <s v="8139672246"/>
        <s v="8505449758"/>
        <s v="4076169773"/>
        <s v="4076189789"/>
        <s v="2395729297"/>
        <s v="3868549184"/>
        <s v="8134178720"/>
        <s v="4074847485"/>
        <s v="9044704930"/>
        <s v="8132459130"/>
        <s v="3057103573"/>
        <s v="3863655890"/>
        <s v="8507686252"/>
        <s v="9412236740"/>
        <s v="9418756018"/>
        <s v="7272676816"/>
        <s v="9547323900"/>
        <s v="8135086217"/>
        <s v="3525864365"/>
        <s v="9049452078"/>
        <s v="8508439422"/>
        <s v="8139171113"/>
        <s v="2393154709"/>
        <s v="9417206829"/>
        <s v="8134485490"/>
        <s v="9045687960"/>
        <s v="9542959886"/>
        <s v="9417182278"/>
        <s v="8139245853"/>
        <s v="4079126783"/>
        <s v="4073193980"/>
        <s v="8139189394"/>
        <s v="3862357143"/>
        <s v="2399355089"/>
        <s v="9044513600"/>
        <s v="7272518495"/>
        <s v="3216954536"/>
        <s v="9546353183"/>
        <s v="7868584647"/>
        <s v="3216934352"/>
        <s v="9546956925"/>
        <s v="7866827321"/>
        <s v="3058072458"/>
        <s v="8633931768"/>
        <s v="7865592278"/>
        <s v="8502942508"/>
        <s v="8633701556"/>
        <s v="5613223816"/>
        <s v="3862348228"/>
        <s v="2395605103"/>
        <s v="9413769975"/>
        <s v="2399867943"/>
        <s v="7276879095"/>
        <s v="4079079611"/>
        <s v="5616766716"/>
        <s v="3213047327"/>
        <s v="2393153532"/>
        <s v="7864239750"/>
        <s v="8137283333"/>
        <s v="9414489840"/>
        <s v="8139577100"/>
        <s v="3213072840"/>
        <s v="7279921055"/>
        <s v="5612846121"/>
        <s v="9547745305"/>
        <s v="7276317166"/>
        <s v="7725794235"/>
        <s v="3863613001"/>
        <s v="7272538476"/>
        <s v="9417258900"/>
        <s v="2392845769"/>
        <s v="3216266963"/>
        <s v="3526385239"/>
        <s v="9045626739"/>
        <s v="4073128751"/>
        <s v="9044654940"/>
        <s v="9417263870"/>
        <s v="9044374530"/>
        <s v="4074372992"/>
        <s v="9047552981"/>
        <s v="4074628197"/>
        <s v="3524941081"/>
        <s v="3523475680"/>
        <s v="2396341240"/>
        <s v="3862667551"/>
        <s v="9413569809"/>
        <s v="3059047880"/>
        <s v="3862813982"/>
        <s v="4079126530"/>
        <s v="7272783512"/>
        <s v="7276384946"/>
        <s v="3524387792"/>
        <s v="9048061064"/>
        <s v="8632719679"/>
        <s v="9547345505"/>
        <s v="3527891552"/>
        <s v="7868102004"/>
        <s v="8639447460"/>
        <s v="3059727274"/>
        <s v="3214368967"/>
        <s v="7278049052"/>
        <s v="3869833118"/>
        <s v="3525736030"/>
        <s v="7865669383"/>
        <s v="9047197920"/>
        <s v="9047313192"/>
        <s v="3522508320"/>
        <s v="8506885498"/>
        <s v="5616445938"/>
        <s v="9546355582"/>
        <s v="8636405761"/>
        <s v="7276126558"/>
        <s v="3869835691"/>
        <s v="7279923334"/>
        <s v="9042395280"/>
        <s v="9046522025"/>
        <s v="7274019267"/>
        <s v="8502942487"/>
        <s v="2392045710"/>
        <s v="9417867684"/>
        <s v="8635591073"/>
        <s v="7863906267"/>
        <s v="8632097909"/>
        <s v="8508491425"/>
        <s v="7725598140"/>
        <s v="3523085772"/>
        <s v="7868055771"/>
        <s v="9545408449"/>
        <s v="3523649127"/>
        <s v="5616134266"/>
        <s v="3528165448"/>
        <s v="3212878501"/>
        <s v="9549958603"/>
        <s v="9045246970"/>
        <s v="8502098173"/>
        <s v="4078858403"/>
        <s v="5612899779"/>
        <s v="9046731181"/>
        <s v="9545474053"/>
        <s v="8138503632"/>
        <s v="7277094225"/>
        <s v="9544056086"/>
        <s v="4074082124"/>
        <s v="2393154740"/>
        <s v="9544942520"/>
        <s v="8634505180"/>
        <s v="8504814937"/>
        <s v="3524592970"/>
        <s v="7725212376"/>
        <s v="3528126769"/>
        <s v="9548299562"/>
        <s v="9044657581"/>
        <s v="8137657049"/>
        <s v="5613861818"/>
        <s v="7863509645"/>
        <s v="7278095041"/>
        <s v="7542813269"/>
        <s v="3528158103"/>
        <s v="5612525691"/>
        <s v="8132934724"/>
        <s v="8504083004"/>
        <s v="9414004727"/>
        <s v="9043522084"/>
        <s v="9417165953"/>
        <s v="8506259636"/>
        <s v="9044779312"/>
        <s v="7274016390"/>
        <s v="4076306934"/>
        <s v="9542998002"/>
        <s v="8135973259"/>
        <s v="9546553081"/>
        <s v="3522502920"/>
        <s v="5619328944"/>
        <s v="5616135310"/>
        <s v="5615174250"/>
        <s v="7275128763"/>
        <s v="9046274932"/>
        <s v="7866069091"/>
        <s v="3863651533"/>
        <s v="3058901185"/>
        <s v="7868311977"/>
        <s v="8635599852"/>
        <s v="9545317217"/>
        <s v="2399618429"/>
        <s v="5613148776"/>
        <s v="8504477480"/>
        <s v="4073407475"/>
        <s v="7274448352"/>
        <s v="7722841602"/>
        <s v="8138023870"/>
        <s v="7723492813"/>
        <s v="9047187460"/>
        <s v="5616137960"/>
        <s v="2396713460"/>
        <s v="9542986994"/>
        <s v="8137163139"/>
        <s v="3868466800"/>
        <s v="7276567710"/>
        <s v="8134176409"/>
        <s v="7272123718"/>
        <s v="5614459210"/>
        <s v="9046735043"/>
        <s v="7274238680"/>
        <s v="9549958953"/>
        <s v="4073404332"/>
        <s v="3053331177"/>
        <s v="9417169541"/>
        <s v="4079025266"/>
        <s v="5612526519"/>
        <s v="7542341748"/>
        <s v="8637129141"/>
        <s v="5612892270"/>
        <s v="9549951147"/>
        <s v="9542757622"/>
        <s v="5613966968"/>
        <s v="8133357083"/>
        <s v="7866604153"/>
        <s v="3523229095"/>
        <s v="9545042579"/>
        <s v="8633032748"/>
        <s v="3863659798"/>
        <s v="8632559782"/>
        <s v="7725797570"/>
        <s v="3217043523"/>
        <s v="9048745270"/>
        <s v="2392454262"/>
        <s v="3523634593"/>
        <s v="8508192361"/>
        <s v="8137648072"/>
        <s v="4075167353"/>
        <s v="9415457859"/>
        <s v="3869567331"/>
        <s v="9548956729"/>
        <s v="8138922307"/>
        <s v="9412241996"/>
        <s v="3862349037"/>
        <s v="7278046214"/>
        <s v="7724089617"/>
        <s v="7866828931"/>
        <s v="9047038935"/>
        <s v="2398505007"/>
        <s v="2392336730"/>
        <s v="8636616994"/>
        <s v="3059873184"/>
        <s v="9048063095"/>
        <s v="8509332954"/>
        <s v="8504455599"/>
        <s v="3523168364"/>
        <s v="7274323530"/>
        <s v="9417698771"/>
        <s v="3866754001"/>
        <s v="7865627075"/>
        <s v="3863653625"/>
        <s v="9542578956"/>
        <s v="4076254491"/>
        <s v="2392483948"/>
        <s v="4076946417"/>
        <s v="4075092800"/>
        <s v="9413023994"/>
        <s v="2396711171"/>
        <s v="9048745037"/>
        <s v="2392922865"/>
        <s v="3862627093"/>
        <s v="2392587113"/>
        <s v="3526728974"/>
        <s v="5616012891"/>
        <s v="7276476753"/>
        <s v="8502948564"/>
        <s v="8134932344"/>
        <s v="9047191707"/>
        <s v="9413568735"/>
        <s v="3524602441"/>
        <s v="2394706671"/>
        <s v="4074933891"/>
        <s v="9546838089"/>
        <s v="8506885140"/>
        <s v="9049821627"/>
        <s v="9046731294"/>
        <s v="4073198227"/>
        <s v="7722331500"/>
        <s v="3213133364"/>
        <s v="8137017796"/>
        <s v="7722634638"/>
        <s v="4074155290"/>
        <s v="3862133182"/>
        <s v="9549958761"/>
        <s v="7863555577"/>
        <s v="9044632010"/>
        <s v="2392874300"/>
        <s v="3863977425"/>
        <s v="7865439497"/>
        <s v="9546478050"/>
        <s v="7272821829"/>
        <s v="3218903210"/>
        <s v="7723602762"/>
        <s v="8507287073"/>
        <s v="3054346317"/>
        <s v="8507667227"/>
        <s v="4075807500"/>
        <s v="9419618782"/>
        <s v="9416854069"/>
        <s v="8504454877"/>
        <s v="7274586530"/>
        <s v="3523985989"/>
        <s v="8136185849"/>
        <s v="8633072710"/>
        <s v="4079074164"/>
        <s v="8134772961"/>
        <s v="5612716397"/>
        <s v="5615315990"/>
        <s v="2396007956"/>
        <s v="2393981042"/>
        <s v="7865013029"/>
        <s v="9542988972"/>
        <s v="9546847291"/>
        <s v="3864098250"/>
        <s v="8503219911"/>
        <s v="3217494323"/>
        <s v="2394504868"/>
        <s v="7865433117"/>
        <s v="9546494830"/>
        <s v="7863905710"/>
        <s v="4072236640"/>
        <s v="7272072670"/>
        <s v="2393004990"/>
        <s v="8135977620"/>
        <s v="5614595141"/>
        <s v="9412231609"/>
        <s v="3055021940"/>
        <s v="8137019930"/>
        <s v="3863654173"/>
        <s v="8134867030"/>
        <s v="9545799148"/>
        <s v="7868018230"/>
        <s v="9045745504"/>
        <s v="3864384965"/>
        <s v="9419579178"/>
        <s v="3054072927"/>
        <s v="3522992100"/>
        <s v="8135463250"/>
        <s v="3523227808"/>
        <s v="9548292307"/>
        <s v="2396341208"/>
        <s v="9547895547"/>
        <s v="3868549110"/>
        <s v="8504816098"/>
        <s v="4078852998"/>
        <s v="3059008913"/>
        <s v="3522328343"/>
        <s v="8632714522"/>
        <s v="5002962396"/>
        <s v="9419611924"/>
        <s v="4079783650"/>
        <s v="3213384300"/>
        <s v="4075923164"/>
        <s v="9044651214"/>
        <s v="2399805311"/>
        <s v="9546739855"/>
        <s v="8138027541"/>
        <s v="9412042898"/>
        <s v="9545475833"/>
        <s v="9045183981"/>
        <s v="4078406446"/>
        <s v="8509807483"/>
        <s v="9545518101"/>
        <s v="8637817118"/>
        <s v="5613763757"/>
        <s v="9549951820"/>
        <s v="3862884750"/>
        <s v="9043346071"/>
        <s v="4072576534"/>
        <s v="3525142834"/>
        <s v="2398778710"/>
        <s v="9416626761"/>
        <s v="9544109858"/>
        <s v="9047594289"/>
        <s v="5612147981"/>
        <s v="3863384955"/>
        <s v="8504641018"/>
        <s v="8134583315"/>
        <s v="9542184776"/>
        <s v="8508321165"/>
        <s v="3219178030"/>
        <s v="9547741644"/>
        <s v="8136149784"/>
        <s v="3529735410"/>
        <s v="9048148736"/>
        <s v="3522584166"/>
        <s v="2398782078"/>
        <s v="9047181705"/>
        <s v="3214745911"/>
        <s v="9414001812"/>
        <s v="3523462574"/>
        <s v="5613026917"/>
        <s v="9046529700"/>
        <s v="9042521120"/>
        <s v="7868587366"/>
        <s v="8134168783"/>
        <s v="8507665090"/>
        <s v="9548929649"/>
        <s v="4076168532"/>
        <s v="5884819937"/>
        <s v="8635143076"/>
        <s v="9547702108"/>
        <s v="9547401513"/>
        <s v="3058497113"/>
        <s v="4078853234"/>
        <s v="8139572085"/>
        <s v="3522847276"/>
        <s v="9545418705"/>
        <s v="2397718874"/>
        <s v="3053042630"/>
        <s v="9418757910"/>
        <s v="8139924126"/>
        <s v="4074143041"/>
        <s v="8508909318"/>
        <s v="7866828991"/>
        <s v="3523227865"/>
        <s v="7277442706"/>
        <s v="4075956321"/>
        <s v="9548124390"/>
        <s v="3212109264"/>
        <s v="4074733954"/>
        <s v="4076202701"/>
        <s v="7274203793"/>
        <s v="8506256339"/>
        <s v="3529732601"/>
        <s v="9045575771"/>
        <s v="7274822600"/>
        <s v="9546543060"/>
        <s v="9042527941"/>
        <s v="4073198702"/>
        <s v="8134175797"/>
        <s v="4079127508"/>
        <s v="2398501192"/>
        <s v="8138417146"/>
        <s v="3058072643"/>
        <s v="9412094123"/>
        <s v="4076165965"/>
        <s v="2393135252"/>
        <s v="2392403601"/>
        <s v="9416268435"/>
        <s v="9542748323"/>
        <s v="8134583711"/>
        <s v="8132945718"/>
        <s v="9544946040"/>
        <s v="5615032697"/>
        <s v="9046148202"/>
        <s v="9545927650"/>
        <s v="9417266440"/>
        <s v="7867348434"/>
        <s v="4074294673"/>
        <s v="9047191941"/>
        <s v="8133235947"/>
        <s v="9412282189"/>
        <s v="8138021294"/>
        <s v="4076136934"/>
        <s v="2399946152"/>
        <s v="9549527572"/>
        <s v="3865668946"/>
        <s v="3523001256"/>
        <s v="9045249096"/>
        <s v="8136011591"/>
        <s v="7863142214"/>
        <s v="3866881560"/>
        <s v="5615588212"/>
        <s v="3525736052"/>
        <s v="8133405526"/>
        <s v="5614022386"/>
        <s v="9045367455"/>
        <s v="8632722374"/>
        <s v="9545623698"/>
        <s v="9548594302"/>
        <s v="9547037865"/>
        <s v="8506316908"/>
        <s v="8134179789"/>
        <s v="3528704048"/>
        <s v="3528746100"/>
        <s v="4072348730"/>
        <s v="9547346311"/>
        <s v="9412848273"/>
        <s v="3057673659"/>
        <s v="3527892829"/>
        <s v="8134346161"/>
        <s v="8138307520"/>
        <s v="8635321480"/>
        <s v="2398412302"/>
        <s v="8636028356"/>
        <s v="9417055740"/>
        <s v="2394509867"/>
        <s v="8135452414"/>
        <s v="7866577908"/>
        <s v="7868316761"/>
        <s v="3528706863"/>
        <s v="8506309502"/>
        <s v="8636614860"/>
        <s v="3053894213"/>
        <s v="4079256690"/>
        <s v="3527892455"/>
        <s v="3528011323"/>
        <s v="9412211811"/>
        <s v="7274348939"/>
        <s v="9548294846"/>
        <s v="8502761900"/>
        <s v="9545419675"/>
        <s v="9549955882"/>
        <s v="7274222912"/>
        <s v="7864741250"/>
        <s v="3526309063"/>
        <s v="8638321037"/>
        <s v="9044821593"/>
        <s v="3522675201"/>
        <s v="8133805050"/>
        <s v="2398506419"/>
        <s v="3862355474"/>
        <s v="7864028700"/>
        <s v="2392874438"/>
        <s v="8134548128"/>
        <s v="9548925905"/>
        <s v="7272811793"/>
        <s v="8504081808"/>
        <s v="2397777289"/>
        <s v="8133269570"/>
        <s v="5614006410"/>
        <s v="3057109785"/>
        <s v="8504453905"/>
        <s v="9414572855"/>
        <s v="9416855040"/>
        <s v="7274801395"/>
        <s v="2398778105"/>
        <s v="8636987084"/>
        <s v="8507663799"/>
        <s v="3218487960"/>
        <s v="5612469828"/>
        <s v="5613073156"/>
        <s v="8133441380"/>
        <s v="9545048985"/>
        <s v="3059927909"/>
        <s v="8137652127"/>
        <s v="7864174920"/>
        <s v="2392229582"/>
        <s v="7277359880"/>
        <s v="8636404362"/>
        <s v="5616133590"/>
        <s v="9042484125"/>
        <s v="2398267013"/>
        <s v="9413807228"/>
        <s v="8133103752"/>
        <s v="9544832264"/>
        <s v="8133128151"/>
        <s v="7722125855"/>
        <s v="5612011160"/>
        <s v="8638608527"/>
        <s v="2394046200"/>
        <s v="8138924867"/>
        <s v="9414004490"/>
        <s v="2393153627"/>
        <s v="3525865321"/>
        <s v="7272433590"/>
        <s v="9545542877"/>
        <s v="4074157232"/>
        <s v="7273139542"/>
        <s v="2392843159"/>
        <s v="9547892186"/>
        <s v="2393133093"/>
        <s v="9547328673"/>
        <s v="4074927084"/>
        <s v="8636341970"/>
        <s v="7864579085"/>
        <s v="7864574394"/>
        <s v="8506888806"/>
        <s v="3865623844"/>
        <s v="9419791696"/>
        <s v="7722494203"/>
        <s v="5613172751"/>
        <s v="9547901165"/>
        <s v="3524642716"/>
        <s v="7866189101"/>
        <s v="8132937430"/>
        <s v="7866068363"/>
        <s v="7723594830"/>
        <s v="3523184923"/>
        <s v="7274943566"/>
        <s v="8134802850"/>
        <s v="8133261102"/>
        <s v="8132836007"/>
        <s v="5614452597"/>
        <s v="9047787178"/>
        <s v="8632428407"/>
        <s v="9412865796"/>
        <s v="3526104393"/>
        <s v="9047193983"/>
        <s v="8134036054"/>
        <s v="9419935694"/>
        <s v="9545478300"/>
        <s v="3052407888"/>
        <s v="8632723472"/>
        <s v="3523186070"/>
        <s v="9548012990"/>
        <s v="3524593510"/>
        <s v="5613195854"/>
        <s v="3525254389"/>
        <s v="9417168870"/>
        <s v="8135398401"/>
        <s v="8136955530"/>
        <s v="9414004164"/>
        <s v="3522992332"/>
        <s v="7273854581"/>
        <s v="9548926630"/>
        <s v="8132946479"/>
        <s v="9046248141"/>
        <s v="8134179954"/>
        <s v="9413563754"/>
        <s v="3522759610"/>
        <s v="3527898455"/>
        <s v="8137672926"/>
        <s v="4074556240"/>
        <s v="7725214340"/>
        <s v="8505106625"/>
        <s v="7277411031"/>
        <s v="4078089409"/>
        <s v="4072306510"/>
        <s v="8133106519"/>
        <s v="5616135257"/>
        <s v="9548152489"/>
        <s v="4077571765"/>
        <s v="2393409965"/>
        <s v="7863859915"/>
        <s v="9548927363"/>
        <s v="9417246991"/>
        <s v="5615583979"/>
        <s v="7863604047"/>
        <s v="7273013455"/>
        <s v="9047131468"/>
        <s v="2392845002"/>
        <s v="9548924073"/>
        <s v="9045744942"/>
        <s v="7276006358"/>
        <s v="7865622904"/>
        <s v="3862158692"/>
        <s v="8505081029"/>
        <s v="9043336231"/>
        <s v="5613537299"/>
        <s v="7276672937"/>
        <s v="3524461840"/>
        <s v="8634501224"/>
        <s v="8505283011"/>
        <s v="9546689567"/>
        <s v="4075161713"/>
        <s v="9548159606"/>
        <s v="9547898420"/>
        <s v="3213302407"/>
        <s v="7867741924"/>
        <s v="3054799632"/>
        <s v="3213176719"/>
        <s v="7275437454"/>
        <s v="9549954627"/>
        <s v="5613539915"/>
        <s v="5619895767"/>
        <s v="3055023770"/>
        <s v="9547904705"/>
        <s v="3524003241"/>
        <s v="7277439155"/>
        <s v="3525024539"/>
        <s v="4073882540"/>
        <s v="8505287268"/>
        <s v="8139288689"/>
        <s v="4074175228"/>
        <s v="3864142776"/>
        <s v="3057996418"/>
        <s v="3212468691"/>
        <s v="4072761968"/>
        <s v="2392722370"/>
        <s v="5618017404"/>
        <s v="8135394902"/>
        <s v="7279477987"/>
        <s v="3216075103"/>
        <s v="8134423354"/>
        <s v="3522726194"/>
        <s v="3863668530"/>
        <s v="2399615434"/>
        <s v="8505106044"/>
        <s v="5618276108"/>
        <s v="9418154026"/>
        <s v="7274592828"/>
        <s v="9542954140"/>
        <s v="9548292266"/>
        <s v="3526722524"/>
        <s v="3522145421"/>
        <s v="9549954342"/>
        <s v="7274225931"/>
        <s v="8636105785"/>
        <s v="7865592949"/>
        <s v="3217049424"/>
        <s v="9417208800"/>
        <s v="7865208069"/>
        <s v="5612544013"/>
        <s v="9545411173"/>
        <s v="7863263061"/>
        <s v="4077503070"/>
        <s v="9542986728"/>
        <s v="8503633733"/>
        <s v="9542702850"/>
        <s v="8632792604"/>
        <s v="4079553301"/>
        <s v="3864148360"/>
        <s v="9044654801"/>
        <s v="3525869074"/>
        <s v="4079085743"/>
        <s v="4077196705"/>
        <s v="8634507210"/>
        <s v="9548091241"/>
        <s v="8637015946"/>
        <s v="8134844371"/>
        <s v="8633707183"/>
        <s v="8507282588"/>
        <s v="4074069124"/>
        <s v="8135452209"/>
        <s v="7863161826"/>
        <s v="7277102710"/>
        <s v="3059681880"/>
        <s v="9542409521"/>
        <s v="8133108772"/>
        <s v="3524976600"/>
        <s v="4074883833"/>
        <s v="7726784006"/>
        <s v="3522228449"/>
        <s v="9547894489"/>
        <s v="5614028096"/>
        <s v="9542954676"/>
        <s v="3525989582"/>
        <s v="3865153988"/>
        <s v="7868105632"/>
        <s v="2392921488"/>
        <s v="8139576566"/>
        <s v="3212462564"/>
        <s v="4077387071"/>
        <s v="3527271649"/>
        <s v="3215586620"/>
        <s v="7865148589"/>
        <s v="5614029758"/>
        <s v="5615041410"/>
        <s v="3862812250"/>
        <s v="7865621593"/>
        <s v="3214083870"/>
        <s v="5612752412"/>
        <s v="7863143897"/>
        <s v="4073882307"/>
        <s v="3058903616"/>
        <s v="3056071535"/>
        <s v="9547409351"/>
        <s v="9416854586"/>
        <s v="8634505786"/>
        <s v="3523048932"/>
        <s v="9047967776"/>
        <s v="3863448660"/>
        <s v="8133522197"/>
        <s v="9416629880"/>
        <s v="8636607725"/>
        <s v="8634141662"/>
        <s v="5613228470"/>
        <s v="7867348852"/>
        <s v="2392073881"/>
        <s v="5615784027"/>
        <s v="4074943316"/>
        <s v="9417248740"/>
        <s v="8137842572"/>
        <s v="4076072439"/>
        <s v="5618476387"/>
        <s v="3524228804"/>
        <s v="7726189279"/>
        <s v="3216634275"/>
        <s v="4073404428"/>
        <s v="2399807819"/>
        <s v="3212433662"/>
        <s v="7865595953"/>
        <s v="9042073211"/>
        <s v="8134937643"/>
        <s v="9542548010"/>
        <s v="2394706558"/>
        <s v="8638384604"/>
        <s v="8138333996"/>
        <s v="8508962742"/>
        <s v="7275149841"/>
        <s v="9048031492"/>
        <s v="5617169171"/>
        <s v="8137604353"/>
        <s v="3527277613"/>
        <s v="5613735723"/>
        <s v="7868775864"/>
        <s v="9546002677"/>
        <s v="2396755161"/>
        <s v="8506882461"/>
        <s v="9547349826"/>
        <s v="3053008414"/>
        <s v="9417059249"/>
        <s v="5613457246"/>
      </sharedItems>
    </cacheField>
    <cacheField name="Customer First Name" numFmtId="0">
      <sharedItems count="952">
        <s v="Matt"/>
        <s v="Amos"/>
        <s v="Sonya"/>
        <s v="Tami"/>
        <s v="Angel"/>
        <s v="Melody"/>
        <s v="Dallas"/>
        <s v="Naomi"/>
        <s v="Otis"/>
        <s v="Jana"/>
        <s v="Terry"/>
        <s v="Ebony"/>
        <s v="Cory"/>
        <s v="Tonya"/>
        <s v="Jared"/>
        <s v="Jo"/>
        <s v="Hilda"/>
        <s v="Ramiro"/>
        <s v="Dominic"/>
        <s v="Jesus"/>
        <s v="Mae"/>
        <s v="Mamie"/>
        <s v="Lynda"/>
        <s v="Shannon"/>
        <s v="Billie"/>
        <s v="Bradley"/>
        <s v="Jane"/>
        <s v="Jonathan"/>
        <s v="Gerardo"/>
        <s v="Wilson"/>
        <s v="Cameron"/>
        <s v="Rose"/>
        <s v="Frederick"/>
        <s v="Lawrence"/>
        <s v="Ernest"/>
        <s v="Elsa"/>
        <s v="Elisa"/>
        <s v="Jody"/>
        <s v="Dora"/>
        <s v="Homer"/>
        <s v="Ira"/>
        <s v="Francisco"/>
        <s v="Lauren"/>
        <s v="Elvira"/>
        <s v="Micheal"/>
        <s v="Lora"/>
        <s v="Martha"/>
        <s v="Audrey"/>
        <s v="Krista"/>
        <s v="Trevor"/>
        <s v="Hector"/>
        <s v="Dana"/>
        <s v="Theresa"/>
        <s v="Maureen"/>
        <s v="Ian"/>
        <s v="May"/>
        <s v="Jerry"/>
        <s v="Juan"/>
        <s v="Lana"/>
        <s v="Boyd"/>
        <s v="Marjorie"/>
        <s v="Nathan"/>
        <s v="Caleb"/>
        <s v="Jerald"/>
        <s v="Wallace"/>
        <s v="Margarita"/>
        <s v="Marilyn"/>
        <s v="Yvette"/>
        <s v="Rosie"/>
        <s v="Sandy"/>
        <s v="Lucia"/>
        <s v="Clifton"/>
        <s v="Darrin"/>
        <s v="Kelly"/>
        <s v="Brandy"/>
        <s v="Jacquelyn"/>
        <s v="Hazel"/>
        <s v="Anna"/>
        <s v="Peter"/>
        <s v="Raymond"/>
        <s v="Miriam"/>
        <s v="Carla"/>
        <s v="Mario"/>
        <s v="Jackie"/>
        <s v="Ernestine"/>
        <s v="Bertha"/>
        <s v="Kristy"/>
        <s v="Adam"/>
        <s v="Cesar"/>
        <s v="Heather"/>
        <s v="Sherri"/>
        <s v="Lisa"/>
        <s v="Preston"/>
        <s v="Willard"/>
        <s v="Roland"/>
        <s v="Allen"/>
        <s v="Grady"/>
        <s v="Catherine"/>
        <s v="Gina"/>
        <s v="Patti"/>
        <s v="Leon"/>
        <s v="Erica"/>
        <s v="Clayton"/>
        <s v="Gertrude"/>
        <s v="Tina"/>
        <s v="Antonia"/>
        <s v="Kristi"/>
        <s v="Nick"/>
        <s v="Charlotte"/>
        <s v="Toni"/>
        <s v="Dean"/>
        <s v="Robin"/>
        <s v="Ray"/>
        <s v="Darlene"/>
        <s v="Rick"/>
        <s v="Owen"/>
        <s v="Lori"/>
        <s v="Don"/>
        <s v="Esther"/>
        <s v="Amber"/>
        <s v="Joanne"/>
        <s v="Alton"/>
        <s v="Cornelius"/>
        <s v="Francis"/>
        <s v="Erin"/>
        <s v="Lorena"/>
        <s v="Colin"/>
        <s v="James"/>
        <s v="Anthony"/>
        <s v="Laverne"/>
        <s v="Kellie"/>
        <s v="Dianna"/>
        <s v="Jay"/>
        <s v="Mildred"/>
        <s v="Sherry"/>
        <s v="Melvin"/>
        <s v="Louise"/>
        <s v="Myra"/>
        <s v="Levi"/>
        <s v="Jessie"/>
        <s v="Margaret"/>
        <s v="Marlon"/>
        <s v="Elsie"/>
        <s v="Johnnie"/>
        <s v="Mindy"/>
        <s v="Mercedes"/>
        <s v="Alfredo"/>
        <s v="Delia"/>
        <s v="Inez"/>
        <s v="Patty"/>
        <s v="Ricardo"/>
        <s v="Mandy"/>
        <s v="Leslie"/>
        <s v="Bethany"/>
        <s v="Todd"/>
        <s v="Natalie"/>
        <s v="Lucy"/>
        <s v="Delbert"/>
        <s v="Wayne"/>
        <s v="Maggie"/>
        <s v="Jacob"/>
        <s v="Robyn"/>
        <s v="Forrest"/>
        <s v="Alvin"/>
        <s v="Virgil"/>
        <s v="Spencer"/>
        <s v="Curtis"/>
        <s v="Kevin"/>
        <s v="Lynne"/>
        <s v="Gustavo"/>
        <s v="Dave"/>
        <s v="Johnny"/>
        <s v="Ronnie"/>
        <s v="Norma"/>
        <s v="Dorothy"/>
        <s v="Sarah"/>
        <s v="Henry"/>
        <s v="Rochelle"/>
        <s v="Jill"/>
        <s v="Gwendolyn"/>
        <s v="Janie"/>
        <s v="Lila"/>
        <s v="Grace"/>
        <s v="Hattie"/>
        <s v="Flora"/>
        <s v="Cindy"/>
        <s v="Perry"/>
        <s v="Monica"/>
        <s v="Henrietta"/>
        <s v="Ismael"/>
        <s v="Enrique"/>
        <s v="Essie"/>
        <s v="Eloise"/>
        <s v="Domingo"/>
        <s v="June"/>
        <s v="Verna"/>
        <s v="Alma"/>
        <s v="Raul"/>
        <s v="Carrie"/>
        <s v="Cheryl"/>
        <s v="Shelley"/>
        <s v="Matthew"/>
        <s v="Taylor"/>
        <s v="Noel"/>
        <s v="Roman"/>
        <s v="Rudolph"/>
        <s v="Herman"/>
        <s v="Dolores"/>
        <s v="Chelsea"/>
        <s v="Melba"/>
        <s v="Casey"/>
        <s v="Pete"/>
        <s v="Kate"/>
        <s v="Rita"/>
        <s v="Geoffrey"/>
        <s v="Emilio"/>
        <s v="Adrian"/>
        <s v="Marcella"/>
        <s v="Frances"/>
        <s v="Megan"/>
        <s v="Hope"/>
        <s v="Jimmy"/>
        <s v="Floyd"/>
        <s v="Terrell"/>
        <s v="Lamar"/>
        <s v="Wade"/>
        <s v="Frankie"/>
        <s v="Lillian"/>
        <s v="Jesse"/>
        <s v="Bert"/>
        <s v="Della"/>
        <s v="Lois"/>
        <s v="Lloyd"/>
        <s v="Melissa"/>
        <s v="Kara"/>
        <s v="Shirley"/>
        <s v="Lola"/>
        <s v="Glen"/>
        <s v="Raquel"/>
        <s v="Nicholas"/>
        <s v="Noah"/>
        <s v="Brandi"/>
        <s v="Mable"/>
        <s v="Pat"/>
        <s v="Benny"/>
        <s v="Merle"/>
        <s v="John"/>
        <s v="Jorge"/>
        <s v="Gloria"/>
        <s v="Constance"/>
        <s v="Benjamin"/>
        <s v="Sean"/>
        <s v="Amy"/>
        <s v="Clarence"/>
        <s v="Anne"/>
        <s v="Joyce"/>
        <s v="Bradford"/>
        <s v="Dustin"/>
        <s v="Al"/>
        <s v="Lillie"/>
        <s v="Josh"/>
        <s v="Woodrow"/>
        <s v="Molly"/>
        <s v="Monique"/>
        <s v="Marcos"/>
        <s v="Ted"/>
        <s v="Jeremiah"/>
        <s v="Rhonda"/>
        <s v="Elizabeth"/>
        <s v="Cecil"/>
        <s v="Geraldine"/>
        <s v="Kristina"/>
        <s v="Judy"/>
        <s v="Jennie"/>
        <s v="Tomas"/>
        <s v="Jaime"/>
        <s v="Thomas"/>
        <s v="Nadine"/>
        <s v="Tyler"/>
        <s v="Felicia"/>
        <s v="Misty"/>
        <s v="Katherine"/>
        <s v="Vicky"/>
        <s v="Alberta"/>
        <s v="Diana"/>
        <s v="Kelli"/>
        <s v="Marsha"/>
        <s v="Evan"/>
        <s v="Austin"/>
        <s v="Israel"/>
        <s v="Calvin"/>
        <s v="Van"/>
        <s v="Minnie"/>
        <s v="Krystal"/>
        <s v="Jeanette"/>
        <s v="Doris"/>
        <s v="Vera"/>
        <s v="Kirk"/>
        <s v="Jenna"/>
        <s v="Alfonso"/>
        <s v="Freda"/>
        <s v="Edward"/>
        <s v="Ruth"/>
        <s v="Angelina"/>
        <s v="Lindsay"/>
        <s v="Kyle"/>
        <s v="Melinda"/>
        <s v="Lee"/>
        <s v="Joann"/>
        <s v="Daryl"/>
        <s v="Elaine"/>
        <s v="Bridget"/>
        <s v="Carolyn"/>
        <s v="Teri"/>
        <s v="Kenneth"/>
        <s v="Velma"/>
        <s v="Marian"/>
        <s v="Eula"/>
        <s v="Kristen"/>
        <s v="Julio"/>
        <s v="Julie"/>
        <s v="Ollie"/>
        <s v="Tamara"/>
        <s v="Clyde"/>
        <s v="Meredith"/>
        <s v="Vanessa"/>
        <s v="Geneva"/>
        <s v="Warren"/>
        <s v="Meghan"/>
        <s v="Donnie"/>
        <s v="Tricia"/>
        <s v="Stewart"/>
        <s v="Diane"/>
        <s v="Rodney"/>
        <s v="Jerome"/>
        <s v="Lena"/>
        <s v="Ron"/>
        <s v="Yvonne"/>
        <s v="Lester"/>
        <s v="Doreen"/>
        <s v="Kurt"/>
        <s v="Jessica"/>
        <s v="Cecilia"/>
        <s v="Teresa"/>
        <s v="Priscilla"/>
        <s v="Tracey"/>
        <s v="Karla"/>
        <s v="Guadalupe"/>
        <s v="Angie"/>
        <s v="Jenny"/>
        <s v="Salvador"/>
        <s v="Nancy"/>
        <s v="Vernon"/>
        <s v="Sadie"/>
        <s v="Nelson"/>
        <s v="Carole"/>
        <s v="Susan"/>
        <s v="April"/>
        <s v="Rickey"/>
        <s v="Winifred"/>
        <s v="Muriel"/>
        <s v="Neil"/>
        <s v="Jeff"/>
        <s v="Alison"/>
        <s v="Phillip"/>
        <s v="Orville"/>
        <s v="Ramona"/>
        <s v="Antoinette"/>
        <s v="Tony"/>
        <s v="Paul"/>
        <s v="Rufus"/>
        <s v="Devin"/>
        <s v="Tara"/>
        <s v="Dan"/>
        <s v="Renee"/>
        <s v="Ruby"/>
        <s v="Dewey"/>
        <s v="Jan"/>
        <s v="Florence"/>
        <s v="Irma"/>
        <s v="Alejandro"/>
        <s v="Ethel"/>
        <s v="Randall"/>
        <s v="Vivian"/>
        <s v="Ida"/>
        <s v="Stanley"/>
        <s v="Helen"/>
        <s v="Olivia"/>
        <s v="Mattie"/>
        <s v="Garrett"/>
        <s v="Betty"/>
        <s v="Wilfred"/>
        <s v="Beverly"/>
        <s v="Violet"/>
        <s v="Deborah"/>
        <s v="Betsy"/>
        <s v="Valerie"/>
        <s v="Tommie"/>
        <s v="Ralph"/>
        <s v="Vicki"/>
        <s v="Conrad"/>
        <s v="Georgia"/>
        <s v="Claude"/>
        <s v="Hubert"/>
        <s v="Archie"/>
        <s v="Andrew"/>
        <s v="Cristina"/>
        <s v="Tim"/>
        <s v="Ella"/>
        <s v="Joan"/>
        <s v="Cathy"/>
        <s v="Leah"/>
        <s v="Tyrone"/>
        <s v="Bryan"/>
        <s v="Nettie"/>
        <s v="Ada"/>
        <s v="Ivan"/>
        <s v="Maryann"/>
        <s v="Emanuel"/>
        <s v="Chris"/>
        <s v="Denise"/>
        <s v="Shane"/>
        <s v="Randy"/>
        <s v="Janis"/>
        <s v="Kristine"/>
        <s v="Marshall"/>
        <s v="Sally"/>
        <s v="Charlene"/>
        <s v="Pablo"/>
        <s v="Christine"/>
        <s v="Gilberto"/>
        <s v="Kimberly"/>
        <s v="Miranda"/>
        <s v="Jean"/>
        <s v="Willie"/>
        <s v="Travis"/>
        <s v="Frank"/>
        <s v="Santiago"/>
        <s v="Leona"/>
        <s v="Hugh"/>
        <s v="Harold"/>
        <s v="Allan"/>
        <s v="Lionel"/>
        <s v="Veronica"/>
        <s v="Kayla"/>
        <s v="Alfred"/>
        <s v="Damon"/>
        <s v="Karen"/>
        <s v="Donald"/>
        <s v="Wanda"/>
        <s v="Rolando"/>
        <s v="Blanca"/>
        <s v="Sylvia"/>
        <s v="Eduardo"/>
        <s v="Adrienne"/>
        <s v="Fannie"/>
        <s v="Peggy"/>
        <s v="Dianne"/>
        <s v="Abraham"/>
        <s v="Cedric"/>
        <s v="Ken"/>
        <s v="Hannah"/>
        <s v="Lynn"/>
        <s v="Ryan"/>
        <s v="Christie"/>
        <s v="Horace"/>
        <s v="Kay"/>
        <s v="Kerry"/>
        <s v="Patrick"/>
        <s v="Pamela"/>
        <s v="Fredrick"/>
        <s v="Gregg"/>
        <s v="Alexis"/>
        <s v="Tammy"/>
        <s v="Garry"/>
        <s v="Earl"/>
        <s v="Tommy"/>
        <s v="Ricky"/>
        <s v="Larry"/>
        <s v="Ross"/>
        <s v="Shawna"/>
        <s v="Alexandra"/>
        <s v="Carmen"/>
        <s v="Nora"/>
        <s v="Randal"/>
        <s v="Alice"/>
        <s v="Leland"/>
        <s v="Drew"/>
        <s v="Debra"/>
        <s v="Suzanne"/>
        <s v="Charles"/>
        <s v="Howard"/>
        <s v="Michael"/>
        <s v="Gene"/>
        <s v="Theodore"/>
        <s v="Ben"/>
        <s v="Olive"/>
        <s v="Elena"/>
        <s v="Christy"/>
        <s v="Louis"/>
        <s v="Jeffrey"/>
        <s v="Russell"/>
        <s v="Jamie"/>
        <s v="Eleanor"/>
        <s v="Gary"/>
        <s v="Desiree"/>
        <s v="Rafael"/>
        <s v="Stuart"/>
        <s v="Herbert"/>
        <s v="Kari"/>
        <s v="Lorraine"/>
        <s v="Sergio"/>
        <s v="Guillermo"/>
        <s v="Corey"/>
        <s v="Candace"/>
        <s v="Gayle"/>
        <s v="Yolanda"/>
        <s v="Shelia"/>
        <s v="Philip"/>
        <s v="Irving"/>
        <s v="Deanna"/>
        <s v="Caroline"/>
        <s v="Alonzo"/>
        <s v="Ramon"/>
        <s v="Madeline"/>
        <s v="Everett"/>
        <s v="Lynette"/>
        <s v="Debbie"/>
        <s v="Bonnie"/>
        <s v="Candice"/>
        <s v="Doyle"/>
        <s v="Genevieve"/>
        <s v="Nathaniel"/>
        <s v="Bernadette"/>
        <s v="Irene"/>
        <s v="Dexter"/>
        <s v="Ernesto"/>
        <s v="Edmund"/>
        <s v="Dwayne"/>
        <s v="Jeannie"/>
        <s v="Angela"/>
        <s v="Andres"/>
        <s v="Loretta"/>
        <s v="Lindsey"/>
        <s v="Robert"/>
        <s v="Marie"/>
        <s v="Leroy"/>
        <s v="Claudia"/>
        <s v="Eddie"/>
        <s v="Willis"/>
        <s v="Jermaine"/>
        <s v="Elias"/>
        <s v="Christopher"/>
        <s v="Kent"/>
        <s v="Heidi"/>
        <s v="Keith"/>
        <s v="Laurie"/>
        <s v="Daniel"/>
        <s v="Pauline"/>
        <s v="Tracy"/>
        <s v="Edith"/>
        <s v="Mack"/>
        <s v="Roderick"/>
        <s v="Jennifer"/>
        <s v="Alyssa"/>
        <s v="Omar"/>
        <s v="Faith"/>
        <s v="Beatrice"/>
        <s v="Jeffery"/>
        <s v="Fernando"/>
        <s v="Jonathon"/>
        <s v="Kim"/>
        <s v="Ora"/>
        <s v="Gregory"/>
        <s v="Mona"/>
        <s v="Dixie"/>
        <s v="Leo"/>
        <s v="Barry"/>
        <s v="Toby"/>
        <s v="Brandon"/>
        <s v="Chad"/>
        <s v="Tabitha"/>
        <s v="Ellen"/>
        <s v="Greg"/>
        <s v="Kristopher"/>
        <s v="Tasha"/>
        <s v="Marlene"/>
        <s v="Pearl"/>
        <s v="Hugo"/>
        <s v="Harriet"/>
        <s v="Clint"/>
        <s v="Donna"/>
        <s v="Elijah"/>
        <s v="Darren"/>
        <s v="Maria"/>
        <s v="Gabriel"/>
        <s v="Jeremy"/>
        <s v="Stephanie"/>
        <s v="Joshua"/>
        <s v="Pedro"/>
        <s v="Lewis"/>
        <s v="Miguel"/>
        <s v="Juana"/>
        <s v="Oscar"/>
        <s v="Wesley"/>
        <s v="Wilbur"/>
        <s v="Faye"/>
        <s v="Zachary"/>
        <s v="Winston"/>
        <s v="Camille"/>
        <s v="Daisy"/>
        <s v="Stacey"/>
        <s v="Wilma"/>
        <s v="Aaron"/>
        <s v="Kristin"/>
        <s v="Gwen"/>
        <s v="Melanie"/>
        <s v="Cynthia"/>
        <s v="Anita"/>
        <s v="Barbara"/>
        <s v="Whitney"/>
        <s v="Joey"/>
        <s v="Leigh"/>
        <s v="Opal"/>
        <s v="Silvia"/>
        <s v="Ginger"/>
        <s v="Elbert"/>
        <s v="Marion"/>
        <s v="Ashley"/>
        <s v="Sammy"/>
        <s v="Seth"/>
        <s v="Clay"/>
        <s v="Janice"/>
        <s v="Troy"/>
        <s v="Kenny"/>
        <s v="Dale"/>
        <s v="Paula"/>
        <s v="Erma"/>
        <s v="Marcia"/>
        <s v="Alberto"/>
        <s v="Sidney"/>
        <s v="Delores"/>
        <s v="Edwin"/>
        <s v="Edna"/>
        <s v="Dennis"/>
        <s v="Neal"/>
        <s v="Ignacio"/>
        <s v="Celia"/>
        <s v="Brad"/>
        <s v="Eva"/>
        <s v="Katrina"/>
        <s v="Percy"/>
        <s v="Wm"/>
        <s v="Sabrina"/>
        <s v="Justin"/>
        <s v="Felix"/>
        <s v="Phil"/>
        <s v="Michelle"/>
        <s v="Wendell"/>
        <s v="Ronald"/>
        <s v="Rosemarie"/>
        <s v="Christian"/>
        <s v="Erik"/>
        <s v="Terence"/>
        <s v="Gretchen"/>
        <s v="Rebecca"/>
        <s v="Stella"/>
        <s v="Eileen"/>
        <s v="Harry"/>
        <s v="Sharon"/>
        <s v="Jake"/>
        <s v="Jodi"/>
        <s v="Clara"/>
        <s v="Victor"/>
        <s v="Ann"/>
        <s v="Bessie"/>
        <s v="Patricia"/>
        <s v="Sophie"/>
        <s v="Sue"/>
        <s v="Loren"/>
        <s v="Evelyn"/>
        <s v="Karl"/>
        <s v="Ana"/>
        <s v="Harvey"/>
        <s v="Randolph"/>
        <s v="Carl"/>
        <s v="Victoria"/>
        <s v="Joseph"/>
        <s v="Lorenzo"/>
        <s v="Ervin"/>
        <s v="Lonnie"/>
        <s v="Rex"/>
        <s v="Thelma"/>
        <s v="Roxanne"/>
        <s v="Roberta"/>
        <s v="Roger"/>
        <s v="Roberto"/>
        <s v="Maurice"/>
        <s v="Lucille"/>
        <s v="Wendy"/>
        <s v="Norman"/>
        <s v="Maxine"/>
        <s v="Brent"/>
        <s v="Shawn"/>
        <s v="Crystal"/>
        <s v="Darnell"/>
        <s v="Felipe"/>
        <s v="Kelvin"/>
        <s v="Kelley"/>
        <s v="Janet"/>
        <s v="Eugene"/>
        <s v="Julia"/>
        <s v="Carlton"/>
        <s v="Lance"/>
        <s v="Agnes"/>
        <s v="Billy"/>
        <s v="Penny"/>
        <s v="Marc"/>
        <s v="Jeanne"/>
        <s v="Gerard"/>
        <s v="Terrance"/>
        <s v="Annie"/>
        <s v="Allison"/>
        <s v="Brooke"/>
        <s v="Rosalie"/>
        <s v="Danny"/>
        <s v="Traci"/>
        <s v="Jack"/>
        <s v="Charlie"/>
        <s v="Irvin"/>
        <s v="Alex"/>
        <s v="Christina"/>
        <s v="Milton"/>
        <s v="Salvatore"/>
        <s v="Gerald"/>
        <s v="Marianne"/>
        <s v="Edgar"/>
        <s v="Johanna"/>
        <s v="Byron"/>
        <s v="Regina"/>
        <s v="Derek"/>
        <s v="Elmer"/>
        <s v="Susie"/>
        <s v="Colleen"/>
        <s v="Viola"/>
        <s v="Juanita"/>
        <s v="Luz"/>
        <s v="Judith"/>
        <s v="Steven"/>
        <s v="Danielle"/>
        <s v="Pam"/>
        <s v="Walter"/>
        <s v="Arnold"/>
        <s v="Brett"/>
        <s v="Cecelia"/>
        <s v="Courtney"/>
        <s v="Vickie"/>
        <s v="Glenn"/>
        <s v="Linda"/>
        <s v="Shaun"/>
        <s v="Lula"/>
        <s v="Bobby"/>
        <s v="Connie"/>
        <s v="Fred"/>
        <s v="Brenda"/>
        <s v="Claire"/>
        <s v="Timmy"/>
        <s v="Clifford"/>
        <s v="Jeannette"/>
        <s v="Jason"/>
        <s v="Jon"/>
        <s v="Sam"/>
        <s v="Cora"/>
        <s v="Marvin"/>
        <s v="Ellis"/>
        <s v="Sheryl"/>
        <s v="Marcus"/>
        <s v="Amelia"/>
        <s v="Olga"/>
        <s v="Lorene"/>
        <s v="Blanche"/>
        <s v="Samuel"/>
        <s v="Mathew"/>
        <s v="Roosevelt"/>
        <s v="Lyle"/>
        <s v="Gladys"/>
        <s v="Martin"/>
        <s v="Tiffany"/>
        <s v="Armando"/>
        <s v="Marco"/>
        <s v="Ed"/>
        <s v="Guy"/>
        <s v="Julian"/>
        <s v="Manuel"/>
        <s v="Rogelio"/>
        <s v="Antonio"/>
        <s v="Joel"/>
        <s v="Earnest"/>
        <s v="Abel"/>
        <s v="Vincent"/>
        <s v="Cody"/>
        <s v="Samantha"/>
        <s v="Angelica"/>
        <s v="Lowell"/>
        <s v="Moses"/>
        <s v="Emmett"/>
        <s v="Clark"/>
        <s v="Julius"/>
        <s v="Isaac"/>
        <s v="Darryl"/>
        <s v="Lela"/>
        <s v="Arthur"/>
        <s v="Darrel"/>
        <s v="Blake"/>
        <s v="Sylvester"/>
        <s v="Chester"/>
        <s v="Bernice"/>
        <s v="Rachel"/>
        <s v="Luis"/>
        <s v="Dominick"/>
        <s v="Orlando"/>
        <s v="Alan"/>
        <s v="Luther"/>
        <s v="Stephen"/>
        <s v="Carol"/>
        <s v="Bobbie"/>
        <s v="Glenda"/>
        <s v="Dawn"/>
        <s v="Shari"/>
        <s v="Annette"/>
        <s v="Margie"/>
        <s v="Lydia"/>
        <s v="Morris"/>
        <s v="Emma"/>
        <s v="Brian"/>
        <s v="Paulette"/>
        <s v="Virginia"/>
        <s v="Kathy"/>
        <s v="Josefina"/>
        <s v="Erika"/>
        <s v="Gail"/>
        <s v="Sheldon"/>
        <s v="David"/>
        <s v="Scott"/>
        <s v="Alexander"/>
        <s v="Albert"/>
        <s v="Joe"/>
        <s v="Jim"/>
        <s v="Leticia"/>
        <s v="Doug"/>
        <s v="Sheila"/>
        <s v="George"/>
        <s v="Sonia"/>
        <s v="Darin"/>
        <s v="Becky"/>
        <s v="Cassandra"/>
        <s v="Sara"/>
        <s v="Jasmine"/>
        <s v="Reginald"/>
        <s v="Franklin"/>
        <s v="Phyllis"/>
        <s v="Sandra"/>
        <s v="Terrence"/>
        <s v="Patsy"/>
        <s v="Ruben"/>
        <s v="Terri"/>
        <s v="Bernard"/>
        <s v="Bryant"/>
        <s v="Sonja"/>
        <s v="Nicole"/>
        <s v="Andrea"/>
        <s v="Mitchell"/>
        <s v="Rudy"/>
        <s v="Roy"/>
        <s v="Malcolm"/>
        <s v="Laurence"/>
        <s v="Rosemary"/>
        <s v="Mabel"/>
        <s v="Emily"/>
        <s v="Rosa"/>
        <s v="Javier"/>
        <s v="Alicia"/>
        <s v="Rachael"/>
        <s v="Dwight"/>
        <s v="Nina"/>
        <s v="Aubrey"/>
        <s v="Derrick"/>
        <s v="Latoya"/>
        <s v="Kathleen"/>
        <s v="Myrtle"/>
        <s v="Andy"/>
        <s v="Stacy"/>
        <s v="Myron"/>
        <s v="Darla"/>
        <s v="Duane"/>
        <s v="Cary"/>
        <s v="Erick"/>
        <s v="Freddie"/>
        <s v="Eric"/>
        <s v="Kathryn"/>
        <s v="Josephine"/>
        <s v="Amanda"/>
        <s v="Jacqueline"/>
        <s v="Isabel"/>
        <s v="Sheri"/>
        <s v="Sophia"/>
        <s v="Michele"/>
        <s v="Bennie"/>
        <s v="Max"/>
        <s v="Santos"/>
        <s v="Gordon"/>
        <s v="Richard"/>
        <s v="Timothy"/>
        <s v="Carroll"/>
        <s v="Steve"/>
        <s v="Johnathan"/>
        <s v="Marty"/>
        <s v="Tanya"/>
        <s v="Joanna"/>
        <s v="Douglas"/>
        <s v="Carlos"/>
        <s v="Kendra"/>
        <s v="Rodolfo"/>
        <s v="Jose"/>
        <s v="Belinda"/>
        <s v="Tom"/>
        <s v="Beth"/>
        <s v="Andre"/>
        <s v="Gilbert"/>
        <s v="Jimmie"/>
        <s v="Natasha"/>
        <s v="Joy"/>
        <s v="Iris"/>
        <s v="Sherman"/>
        <s v="Brendan"/>
        <s v="Nellie"/>
        <s v="Rene"/>
        <s v="Arlene"/>
        <s v="Angelo"/>
        <s v="Laura"/>
        <s v="Leonard"/>
        <s v="Marta"/>
        <s v="Bruce"/>
        <s v="William"/>
        <s v="Estelle"/>
        <s v="Marguerite"/>
        <s v="Nichole"/>
        <s v="Mike"/>
        <s v="Grant"/>
        <s v="Saul"/>
        <s v="Oliver"/>
        <s v="Mary"/>
      </sharedItems>
    </cacheField>
    <cacheField name="Customer Last Name" numFmtId="0">
      <sharedItems count="499">
        <s v="Wilkins"/>
        <s v="Love"/>
        <s v="Garrett"/>
        <s v="Clarke"/>
        <s v="Griffin"/>
        <s v="Flores"/>
        <s v="Stokes"/>
        <s v="Barker"/>
        <s v="Murphy"/>
        <s v="Spencer"/>
        <s v="Morris"/>
        <s v="Schultz"/>
        <s v="Jacobs"/>
        <s v="Mcdaniel"/>
        <s v="Cook"/>
        <s v="Christensen"/>
        <s v="Terry"/>
        <s v="Shelton"/>
        <s v="Mann"/>
        <s v="Hicks"/>
        <s v="Myers"/>
        <s v="Washington"/>
        <s v="Reeves"/>
        <s v="Mccormick"/>
        <s v="Stevenson"/>
        <s v="Adams"/>
        <s v="Erickson"/>
        <s v="Sharp"/>
        <s v="Boyd"/>
        <s v="Lucas"/>
        <s v="Joseph"/>
        <s v="Davis"/>
        <s v="Bishop"/>
        <s v="Poole"/>
        <s v="Holland"/>
        <s v="Price"/>
        <s v="Bowers"/>
        <s v="Owen"/>
        <s v="Barber"/>
        <s v="Cooper"/>
        <s v="Vargas"/>
        <s v="Henry"/>
        <s v="Estrada"/>
        <s v="Osborne"/>
        <s v="Matthews"/>
        <s v="Garza"/>
        <s v="Harper"/>
        <s v="Mullins"/>
        <s v="Manning"/>
        <s v="Castro"/>
        <s v="Bradley"/>
        <s v="Ryan"/>
        <s v="Carlson"/>
        <s v="Marshall"/>
        <s v="Schwartz"/>
        <s v="Carr"/>
        <s v="Hall"/>
        <s v="Patrick"/>
        <s v="Dean"/>
        <s v="Valdez"/>
        <s v="Nguyen"/>
        <s v="Hansen"/>
        <s v="Larson"/>
        <s v="Vasquez"/>
        <s v="Brock"/>
        <s v="Rivera"/>
        <s v="Hudson"/>
        <s v="Sanders"/>
        <s v="Chapman"/>
        <s v="Ramirez"/>
        <s v="Cain"/>
        <s v="Greene"/>
        <s v="Baldwin"/>
        <s v="Lowe"/>
        <s v="Graham"/>
        <s v="Wells"/>
        <s v="Kelly"/>
        <s v="Thomas"/>
        <s v="Weaver"/>
        <s v="Gardner"/>
        <s v="Obrien"/>
        <s v="Higgins"/>
        <s v="Copeland"/>
        <s v="Pearson"/>
        <s v="Zimmerman"/>
        <s v="Nunez"/>
        <s v="Brewer"/>
        <s v="Boone"/>
        <s v="Ortiz"/>
        <s v="Ferguson"/>
        <s v="Strickland"/>
        <s v="Mills"/>
        <s v="Lambert"/>
        <s v="Sandoval"/>
        <s v="Morrison"/>
        <s v="Howell"/>
        <s v="Hunt"/>
        <s v="Stanley"/>
        <s v="Gilbert"/>
        <s v="Perry"/>
        <s v="Clayton"/>
        <s v="Aguilar"/>
        <s v="Simon"/>
        <s v="Patton"/>
        <s v="Craig"/>
        <s v="Goodman"/>
        <s v="Williams"/>
        <s v="Davidson"/>
        <s v="Fisher"/>
        <s v="Rogers"/>
        <s v="Mathis"/>
        <s v="Gordon"/>
        <s v="Harris"/>
        <s v="Carpenter"/>
        <s v="Harvey"/>
        <s v="White"/>
        <s v="Watts"/>
        <s v="Benson"/>
        <s v="Gonzales"/>
        <s v="Casey"/>
        <s v="Glover"/>
        <s v="Freeman"/>
        <s v="Chandler"/>
        <s v="Ross"/>
        <s v="Sullivan"/>
        <s v="Bowman"/>
        <s v="Gomez"/>
        <s v="Rowe"/>
        <s v="Johnston"/>
        <s v="Walker"/>
        <s v="Rodriguez"/>
        <s v="Ball"/>
        <s v="Perkins"/>
        <s v="Lopez"/>
        <s v="Goodwin"/>
        <s v="Rose"/>
        <s v="Wolfe"/>
        <s v="Mccoy"/>
        <s v="Welch"/>
        <s v="Robertson"/>
        <s v="Hawkins"/>
        <s v="Willis"/>
        <s v="Robbins"/>
        <s v="Lamb"/>
        <s v="Franklin"/>
        <s v="Lane"/>
        <s v="West"/>
        <s v="Jimenez"/>
        <s v="Clark"/>
        <s v="Hernandez"/>
        <s v="Arnold"/>
        <s v="Pena"/>
        <s v="Mendoza"/>
        <s v="Page"/>
        <s v="Fernandez"/>
        <s v="Peterson"/>
        <s v="Phillips"/>
        <s v="Cruz"/>
        <s v="Mitchell"/>
        <s v="Stevens"/>
        <s v="Drake"/>
        <s v="Reese"/>
        <s v="Ingram"/>
        <s v="Morton"/>
        <s v="Brady"/>
        <s v="Caldwell"/>
        <s v="Webster"/>
        <s v="Pittman"/>
        <s v="Blair"/>
        <s v="Dixon"/>
        <s v="Crawford"/>
        <s v="Hart"/>
        <s v="Richards"/>
        <s v="Hopkins"/>
        <s v="Parker"/>
        <s v="Bell"/>
        <s v="Duncan"/>
        <s v="Mclaughlin"/>
        <s v="Simmons"/>
        <s v="Silva"/>
        <s v="Young"/>
        <s v="Gregory"/>
        <s v="Cortez"/>
        <s v="Fields"/>
        <s v="Meyer"/>
        <s v="Blake"/>
        <s v="Evans"/>
        <s v="Kelley"/>
        <s v="Ortega"/>
        <s v="Hogan"/>
        <s v="Schneider"/>
        <s v="Norris"/>
        <s v="Herrera"/>
        <s v="Park"/>
        <s v="Cannon"/>
        <s v="Howard"/>
        <s v="Holt"/>
        <s v="Barrett"/>
        <s v="Weber"/>
        <s v="Ballard"/>
        <s v="Wilson"/>
        <s v="Newman"/>
        <s v="Abbott"/>
        <s v="Norton"/>
        <s v="Newton"/>
        <s v="Hampton"/>
        <s v="Massey"/>
        <s v="Rhodes"/>
        <s v="Moore"/>
        <s v="Ellis"/>
        <s v="Santiago"/>
        <s v="Luna"/>
        <s v="Cunningham"/>
        <s v="Nichols"/>
        <s v="Anderson"/>
        <s v="Collier"/>
        <s v="Miller"/>
        <s v="King"/>
        <s v="Olson"/>
        <s v="Potter"/>
        <s v="Gibson"/>
        <s v="Kim"/>
        <s v="Wade"/>
        <s v="Bush"/>
        <s v="Vega"/>
        <s v="James"/>
        <s v="Rios"/>
        <s v="Wheeler"/>
        <s v="Moody"/>
        <s v="Phelps"/>
        <s v="Perez"/>
        <s v="Lindsey"/>
        <s v="Sutton"/>
        <s v="May"/>
        <s v="Snyder"/>
        <s v="Wilkerson"/>
        <s v="Little"/>
        <s v="Hunter"/>
        <s v="Dawson"/>
        <s v="Jenkins"/>
        <s v="Watson"/>
        <s v="Marsh"/>
        <s v="Daniel"/>
        <s v="Robinson"/>
        <s v="Bowen"/>
        <s v="George"/>
        <s v="Lawson"/>
        <s v="Tyler"/>
        <s v="Houston"/>
        <s v="Ward"/>
        <s v="Moss"/>
        <s v="Bryant"/>
        <s v="Stone"/>
        <s v="Dunn"/>
        <s v="Mcbride"/>
        <s v="Tran"/>
        <s v="Jensen"/>
        <s v="Kennedy"/>
        <s v="Mckinney"/>
        <s v="Wong"/>
        <s v="Hill"/>
        <s v="Parks"/>
        <s v="Graves"/>
        <s v="Garner"/>
        <s v="Fowler"/>
        <s v="Payne"/>
        <s v="Dennis"/>
        <s v="Armstrong"/>
        <s v="Powers"/>
        <s v="Delgado"/>
        <s v="Butler"/>
        <s v="Thompson"/>
        <s v="Logan"/>
        <s v="Andrews"/>
        <s v="Nash"/>
        <s v="Hardy"/>
        <s v="Brooks"/>
        <s v="Alvarez"/>
        <s v="Chambers"/>
        <s v="Figueroa"/>
        <s v="Keller"/>
        <s v="Richardson"/>
        <s v="Johnson"/>
        <s v="Carter"/>
        <s v="Hines"/>
        <s v="Moreno"/>
        <s v="Bates"/>
        <s v="Romero"/>
        <s v="Swanson"/>
        <s v="Cummings"/>
        <s v="Holloway"/>
        <s v="Barton"/>
        <s v="Collins"/>
        <s v="Grant"/>
        <s v="Medina"/>
        <s v="Porter"/>
        <s v="Fletcher"/>
        <s v="Moran"/>
        <s v="Gross"/>
        <s v="Beck"/>
        <s v="Waters"/>
        <s v="Wise"/>
        <s v="Hoffman"/>
        <s v="Bridges"/>
        <s v="Baker"/>
        <s v="Chavez"/>
        <s v="Griffith"/>
        <s v="Roberson"/>
        <s v="Sims"/>
        <s v="Cohen"/>
        <s v="Cobb"/>
        <s v="Maldonado"/>
        <s v="Vaughn"/>
        <s v="Malone"/>
        <s v="Rice"/>
        <s v="Brown"/>
        <s v="Todd"/>
        <s v="Smith"/>
        <s v="Townsend"/>
        <s v="Burke"/>
        <s v="Lawrence"/>
        <s v="Ray"/>
        <s v="Nelson"/>
        <s v="Cole"/>
        <s v="Fleming"/>
        <s v="Ramos"/>
        <s v="Harrison"/>
        <s v="Flowers"/>
        <s v="Fuller"/>
        <s v="Greer"/>
        <s v="Curry"/>
        <s v="French"/>
        <s v="Yates"/>
        <s v="Allison"/>
        <s v="Gill"/>
        <s v="Green"/>
        <s v="Pierce"/>
        <s v="Neal"/>
        <s v="Torres"/>
        <s v="Gonzalez"/>
        <s v="Murray"/>
        <s v="Mack"/>
        <s v="Walters"/>
        <s v="Riley"/>
        <s v="Banks"/>
        <s v="Parsons"/>
        <s v="Salazar"/>
        <s v="Guerrero"/>
        <s v="Ford"/>
        <s v="Carroll"/>
        <s v="Stephens"/>
        <s v="Bennett"/>
        <s v="Shaw"/>
        <s v="Mcgee"/>
        <s v="Gutierrez"/>
        <s v="Powell"/>
        <s v="Reynolds"/>
        <s v="Williamson"/>
        <s v="Hubbard"/>
        <s v="Ramsey"/>
        <s v="Wallace"/>
        <s v="Edwards"/>
        <s v="Mendez"/>
        <s v="Wright"/>
        <s v="Scott"/>
        <s v="Klein"/>
        <s v="Buchanan"/>
        <s v="Burns"/>
        <s v="Montgomery"/>
        <s v="Santos"/>
        <s v="Fitzgerald"/>
        <s v="Paul"/>
        <s v="Tate"/>
        <s v="Sparks"/>
        <s v="Alvarado"/>
        <s v="Hanson"/>
        <s v="Steele"/>
        <s v="Bryan"/>
        <s v="Gibbs"/>
        <s v="Tucker"/>
        <s v="Hayes"/>
        <s v="Long"/>
        <s v="Day"/>
        <s v="Saunders"/>
        <s v="Roy"/>
        <s v="Mason"/>
        <s v="Hamilton"/>
        <s v="Wagner"/>
        <s v="Briggs"/>
        <s v="Harrington"/>
        <s v="Gray"/>
        <s v="Carson"/>
        <s v="Lyons"/>
        <s v="Summers"/>
        <s v="Roberts"/>
        <s v="Elliott"/>
        <s v="Austin"/>
        <s v="Woods"/>
        <s v="Munoz"/>
        <s v="Rodgers"/>
        <s v="Mcdonald"/>
        <s v="Adkins"/>
        <s v="Lee"/>
        <s v="Barnett"/>
        <s v="Colon"/>
        <s v="Henderson"/>
        <s v="Black"/>
        <s v="Allen"/>
        <s v="Hammond"/>
        <s v="Martinez"/>
        <s v="Burton"/>
        <s v="Lynch"/>
        <s v="Lewis"/>
        <s v="Hughes"/>
        <s v="Rodriquez"/>
        <s v="Morales"/>
        <s v="Holmes"/>
        <s v="Jones"/>
        <s v="Lloyd"/>
        <s v="Warner"/>
        <s v="Singleton"/>
        <s v="Palmer"/>
        <s v="Padilla"/>
        <s v="Owens"/>
        <s v="Jefferson"/>
        <s v="Doyle"/>
        <s v="Martin"/>
        <s v="Mckenzie"/>
        <s v="Diaz"/>
        <s v="Walsh"/>
        <s v="Jennings"/>
        <s v="Haynes"/>
        <s v="Daniels"/>
        <s v="Ruiz"/>
        <s v="Webb"/>
        <s v="Simpson"/>
        <s v="Campbell"/>
        <s v="Barnes"/>
        <s v="Conner"/>
        <s v="Wood"/>
        <s v="Farmer"/>
        <s v="Guzman"/>
        <s v="Bass"/>
        <s v="Jordan"/>
        <s v="Douglas"/>
        <s v="Frazier"/>
        <s v="Quinn"/>
        <s v="Peters"/>
        <s v="Mcguire"/>
        <s v="Reyes"/>
        <s v="Alexander"/>
        <s v="Pratt"/>
        <s v="Huff"/>
        <s v="Russell"/>
        <s v="Patterson"/>
        <s v="Jackson"/>
        <s v="Morgan"/>
        <s v="Norman"/>
        <s v="Curtis"/>
        <s v="Frank"/>
        <s v="Walton"/>
        <s v="Fox"/>
        <s v="Leonard"/>
        <s v="Foster"/>
        <s v="Floyd"/>
        <s v="Pope"/>
        <s v="Stewart"/>
        <s v="Horton"/>
        <s v="Burgess"/>
        <s v="Turner"/>
        <s v="Byrd"/>
        <s v="Warren"/>
        <s v="Taylor"/>
        <s v="Sanchez"/>
        <s v="Becker"/>
        <s v="Cox"/>
        <s v="Underwood"/>
        <s v="Miles"/>
        <s v="Castillo"/>
        <s v="Schmidt"/>
        <s v="Berry"/>
        <s v="Francis"/>
        <s v="Bailey"/>
        <s v="Sherman"/>
        <s v="Reid"/>
        <s v="Coleman"/>
        <s v="Reed"/>
        <s v="Soto"/>
        <s v="Cross"/>
        <s v="Garcia"/>
        <s v="Thornton"/>
        <s v="Hodges"/>
        <s v="Knight"/>
        <s v="Oliver"/>
        <s v="Maxwell"/>
        <s v="Watkins"/>
        <s v="Mccarthy"/>
        <s v="Hale"/>
        <s v="Harmon"/>
      </sharedItems>
    </cacheField>
    <cacheField name="Credit Amount" numFmtId="44">
      <sharedItems containsSemiMixedTypes="0" containsString="0" containsNumber="1" minValue="-499.95" maxValue="-5.0599999999999996"/>
    </cacheField>
    <cacheField name="Credit Date" numFmtId="14">
      <sharedItems containsSemiMixedTypes="0" containsNonDate="0" containsDate="1" containsString="0" minDate="2016-04-01T00:00:00" maxDate="2016-10-01T00:00:00"/>
    </cacheField>
    <cacheField name="Transaction Type" numFmtId="0">
      <sharedItems count="3">
        <s v="Upgrade"/>
        <s v="Maintenance"/>
        <s v="Activation"/>
      </sharedItems>
    </cacheField>
    <cacheField name="Count Difference" numFmtId="0" formula="'Q3 Credit Count'-'Q2 Credit Count'" databaseField="0"/>
    <cacheField name="Amount Difference" numFmtId="0" formula="'Q3 Credits'-'Q2 Credits'" databaseField="0"/>
    <cacheField name="Quarter over Quarter Average Credit Amount Change" numFmtId="0" formula="AVERAGE('Q3 Credits')-AVERAGE('Q2 Credits')" databaseField="0"/>
    <cacheField name="% Sales Credit" numFmtId="0" formula="'Sales Credit'/'Credit Amoun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95">
  <r>
    <x v="0"/>
    <x v="0"/>
    <x v="0"/>
    <x v="0"/>
    <x v="0"/>
    <x v="0"/>
    <x v="0"/>
    <n v="1"/>
    <s v=""/>
    <n v="-187.81"/>
    <s v=""/>
    <n v="-187.81"/>
    <s v=""/>
    <x v="0"/>
    <x v="0"/>
    <x v="0"/>
    <s v="Asst. Store Manager"/>
    <n v="743383"/>
    <s v="Willis"/>
    <s v="Perez"/>
    <s v="Asst. Store Manager"/>
    <x v="0"/>
    <x v="0"/>
    <x v="0"/>
    <x v="0"/>
    <x v="0"/>
    <n v="-187.81"/>
    <d v="2016-04-01T00:00:00"/>
    <x v="0"/>
  </r>
  <r>
    <x v="0"/>
    <x v="0"/>
    <x v="0"/>
    <x v="0"/>
    <x v="1"/>
    <x v="0"/>
    <x v="1"/>
    <n v="1"/>
    <s v=""/>
    <n v="-52.95"/>
    <s v=""/>
    <s v=""/>
    <n v="-52.95"/>
    <x v="0"/>
    <x v="0"/>
    <x v="0"/>
    <s v="Asst. Store Manager"/>
    <n v="743383"/>
    <s v="Willis"/>
    <s v="Perez"/>
    <s v="Asst. Store Manager"/>
    <x v="0"/>
    <x v="1"/>
    <x v="1"/>
    <x v="1"/>
    <x v="1"/>
    <n v="-52.95"/>
    <d v="2016-04-04T00:00:00"/>
    <x v="1"/>
  </r>
  <r>
    <x v="0"/>
    <x v="0"/>
    <x v="0"/>
    <x v="0"/>
    <x v="2"/>
    <x v="0"/>
    <x v="1"/>
    <n v="1"/>
    <s v=""/>
    <n v="-254.27"/>
    <s v=""/>
    <s v=""/>
    <n v="-254.27"/>
    <x v="0"/>
    <x v="0"/>
    <x v="0"/>
    <s v="Asst. Store Manager"/>
    <n v="743383"/>
    <s v="Willis"/>
    <s v="Perez"/>
    <s v="Asst. Store Manager"/>
    <x v="0"/>
    <x v="2"/>
    <x v="2"/>
    <x v="2"/>
    <x v="2"/>
    <n v="-254.27"/>
    <d v="2016-04-04T00:00:00"/>
    <x v="1"/>
  </r>
  <r>
    <x v="0"/>
    <x v="0"/>
    <x v="0"/>
    <x v="0"/>
    <x v="3"/>
    <x v="0"/>
    <x v="1"/>
    <n v="1"/>
    <s v=""/>
    <n v="-291.13"/>
    <s v=""/>
    <s v=""/>
    <n v="-291.13"/>
    <x v="0"/>
    <x v="0"/>
    <x v="0"/>
    <s v="Asst. Store Manager"/>
    <n v="743383"/>
    <s v="Willis"/>
    <s v="Perez"/>
    <s v="Asst. Store Manager"/>
    <x v="0"/>
    <x v="3"/>
    <x v="3"/>
    <x v="3"/>
    <x v="3"/>
    <n v="-291.13"/>
    <d v="2016-04-05T00:00:00"/>
    <x v="1"/>
  </r>
  <r>
    <x v="0"/>
    <x v="0"/>
    <x v="0"/>
    <x v="0"/>
    <x v="4"/>
    <x v="0"/>
    <x v="1"/>
    <n v="1"/>
    <s v=""/>
    <n v="-344.59"/>
    <s v=""/>
    <s v=""/>
    <n v="-344.59"/>
    <x v="0"/>
    <x v="0"/>
    <x v="0"/>
    <s v="Asst. Store Manager"/>
    <n v="743383"/>
    <s v="Willis"/>
    <s v="Perez"/>
    <s v="Asst. Store Manager"/>
    <x v="0"/>
    <x v="4"/>
    <x v="4"/>
    <x v="4"/>
    <x v="4"/>
    <n v="-344.59"/>
    <d v="2016-04-14T00:00:00"/>
    <x v="1"/>
  </r>
  <r>
    <x v="0"/>
    <x v="0"/>
    <x v="0"/>
    <x v="0"/>
    <x v="5"/>
    <x v="0"/>
    <x v="0"/>
    <n v="1"/>
    <s v=""/>
    <n v="-221.33"/>
    <s v=""/>
    <n v="-221.33"/>
    <s v=""/>
    <x v="0"/>
    <x v="0"/>
    <x v="0"/>
    <s v="Asst. Store Manager"/>
    <n v="743383"/>
    <s v="Willis"/>
    <s v="Perez"/>
    <s v="Asst. Store Manager"/>
    <x v="0"/>
    <x v="5"/>
    <x v="5"/>
    <x v="5"/>
    <x v="5"/>
    <n v="-221.33"/>
    <d v="2016-04-16T00:00:00"/>
    <x v="2"/>
  </r>
  <r>
    <x v="0"/>
    <x v="0"/>
    <x v="0"/>
    <x v="0"/>
    <x v="6"/>
    <x v="0"/>
    <x v="1"/>
    <n v="1"/>
    <s v=""/>
    <n v="-358.22"/>
    <s v=""/>
    <s v=""/>
    <n v="-358.22"/>
    <x v="0"/>
    <x v="0"/>
    <x v="0"/>
    <s v="Asst. Store Manager"/>
    <n v="743383"/>
    <s v="Willis"/>
    <s v="Perez"/>
    <s v="Asst. Store Manager"/>
    <x v="0"/>
    <x v="6"/>
    <x v="6"/>
    <x v="6"/>
    <x v="6"/>
    <n v="-358.22"/>
    <d v="2016-04-30T00:00:00"/>
    <x v="1"/>
  </r>
  <r>
    <x v="0"/>
    <x v="1"/>
    <x v="0"/>
    <x v="0"/>
    <x v="7"/>
    <x v="0"/>
    <x v="1"/>
    <n v="1"/>
    <s v=""/>
    <n v="-263.52"/>
    <s v=""/>
    <s v=""/>
    <n v="-263.52"/>
    <x v="0"/>
    <x v="0"/>
    <x v="0"/>
    <s v="Asst. Store Manager"/>
    <n v="743383"/>
    <s v="Willis"/>
    <s v="Perez"/>
    <s v="Asst. Store Manager"/>
    <x v="0"/>
    <x v="7"/>
    <x v="7"/>
    <x v="7"/>
    <x v="7"/>
    <n v="-263.52"/>
    <d v="2016-05-09T00:00:00"/>
    <x v="1"/>
  </r>
  <r>
    <x v="0"/>
    <x v="1"/>
    <x v="0"/>
    <x v="0"/>
    <x v="8"/>
    <x v="0"/>
    <x v="1"/>
    <n v="1"/>
    <s v=""/>
    <n v="-192.06"/>
    <s v=""/>
    <s v=""/>
    <n v="-192.06"/>
    <x v="0"/>
    <x v="0"/>
    <x v="0"/>
    <s v="Asst. Store Manager"/>
    <n v="743383"/>
    <s v="Willis"/>
    <s v="Perez"/>
    <s v="Asst. Store Manager"/>
    <x v="0"/>
    <x v="8"/>
    <x v="8"/>
    <x v="8"/>
    <x v="8"/>
    <n v="-192.06"/>
    <d v="2016-05-10T00:00:00"/>
    <x v="1"/>
  </r>
  <r>
    <x v="0"/>
    <x v="1"/>
    <x v="0"/>
    <x v="0"/>
    <x v="9"/>
    <x v="0"/>
    <x v="0"/>
    <n v="1"/>
    <s v=""/>
    <n v="-78.92"/>
    <s v=""/>
    <n v="-78.92"/>
    <s v=""/>
    <x v="0"/>
    <x v="0"/>
    <x v="0"/>
    <s v="Asst. Store Manager"/>
    <n v="743383"/>
    <s v="Willis"/>
    <s v="Perez"/>
    <s v="Asst. Store Manager"/>
    <x v="0"/>
    <x v="9"/>
    <x v="9"/>
    <x v="9"/>
    <x v="9"/>
    <n v="-78.92"/>
    <d v="2016-05-13T00:00:00"/>
    <x v="0"/>
  </r>
  <r>
    <x v="0"/>
    <x v="1"/>
    <x v="0"/>
    <x v="0"/>
    <x v="10"/>
    <x v="0"/>
    <x v="0"/>
    <n v="1"/>
    <s v=""/>
    <n v="-160.03"/>
    <s v=""/>
    <n v="-160.03"/>
    <s v=""/>
    <x v="0"/>
    <x v="0"/>
    <x v="0"/>
    <s v="Asst. Store Manager"/>
    <n v="743383"/>
    <s v="Willis"/>
    <s v="Perez"/>
    <s v="Asst. Store Manager"/>
    <x v="0"/>
    <x v="10"/>
    <x v="10"/>
    <x v="10"/>
    <x v="10"/>
    <n v="-160.03"/>
    <d v="2016-05-21T00:00:00"/>
    <x v="0"/>
  </r>
  <r>
    <x v="0"/>
    <x v="1"/>
    <x v="0"/>
    <x v="0"/>
    <x v="11"/>
    <x v="0"/>
    <x v="1"/>
    <n v="1"/>
    <s v=""/>
    <n v="-108.41"/>
    <s v=""/>
    <s v=""/>
    <n v="-108.41"/>
    <x v="0"/>
    <x v="0"/>
    <x v="0"/>
    <s v="Asst. Store Manager"/>
    <n v="743383"/>
    <s v="Willis"/>
    <s v="Perez"/>
    <s v="Asst. Store Manager"/>
    <x v="0"/>
    <x v="11"/>
    <x v="11"/>
    <x v="11"/>
    <x v="11"/>
    <n v="-108.41"/>
    <d v="2016-05-23T00:00:00"/>
    <x v="1"/>
  </r>
  <r>
    <x v="0"/>
    <x v="1"/>
    <x v="0"/>
    <x v="0"/>
    <x v="12"/>
    <x v="0"/>
    <x v="0"/>
    <n v="1"/>
    <s v=""/>
    <n v="-379.73"/>
    <s v=""/>
    <n v="-379.73"/>
    <s v=""/>
    <x v="0"/>
    <x v="0"/>
    <x v="0"/>
    <s v="Asst. Store Manager"/>
    <n v="743383"/>
    <s v="Willis"/>
    <s v="Perez"/>
    <s v="Asst. Store Manager"/>
    <x v="0"/>
    <x v="12"/>
    <x v="12"/>
    <x v="12"/>
    <x v="12"/>
    <n v="-379.73"/>
    <d v="2016-05-25T00:00:00"/>
    <x v="0"/>
  </r>
  <r>
    <x v="0"/>
    <x v="1"/>
    <x v="0"/>
    <x v="0"/>
    <x v="13"/>
    <x v="0"/>
    <x v="1"/>
    <n v="1"/>
    <s v=""/>
    <n v="-141.57"/>
    <s v=""/>
    <s v=""/>
    <n v="-141.57"/>
    <x v="0"/>
    <x v="0"/>
    <x v="0"/>
    <s v="Asst. Store Manager"/>
    <n v="743383"/>
    <s v="Willis"/>
    <s v="Perez"/>
    <s v="Asst. Store Manager"/>
    <x v="0"/>
    <x v="13"/>
    <x v="13"/>
    <x v="13"/>
    <x v="13"/>
    <n v="-141.57"/>
    <d v="2016-05-30T00:00:00"/>
    <x v="1"/>
  </r>
  <r>
    <x v="0"/>
    <x v="2"/>
    <x v="0"/>
    <x v="0"/>
    <x v="14"/>
    <x v="0"/>
    <x v="1"/>
    <n v="1"/>
    <s v=""/>
    <n v="-91.57"/>
    <s v=""/>
    <s v=""/>
    <n v="-91.57"/>
    <x v="0"/>
    <x v="0"/>
    <x v="0"/>
    <s v="Asst. Store Manager"/>
    <n v="743383"/>
    <s v="Willis"/>
    <s v="Perez"/>
    <s v="Asst. Store Manager"/>
    <x v="0"/>
    <x v="14"/>
    <x v="14"/>
    <x v="14"/>
    <x v="14"/>
    <n v="-91.57"/>
    <d v="2016-06-17T00:00:00"/>
    <x v="1"/>
  </r>
  <r>
    <x v="0"/>
    <x v="2"/>
    <x v="0"/>
    <x v="0"/>
    <x v="15"/>
    <x v="0"/>
    <x v="0"/>
    <n v="1"/>
    <s v=""/>
    <n v="-107.87"/>
    <s v=""/>
    <n v="-107.87"/>
    <s v=""/>
    <x v="0"/>
    <x v="0"/>
    <x v="0"/>
    <s v="Asst. Store Manager"/>
    <n v="743383"/>
    <s v="Willis"/>
    <s v="Perez"/>
    <s v="Asst. Store Manager"/>
    <x v="0"/>
    <x v="15"/>
    <x v="15"/>
    <x v="15"/>
    <x v="15"/>
    <n v="-107.87"/>
    <d v="2016-06-21T00:00:00"/>
    <x v="0"/>
  </r>
  <r>
    <x v="0"/>
    <x v="2"/>
    <x v="0"/>
    <x v="0"/>
    <x v="16"/>
    <x v="0"/>
    <x v="1"/>
    <n v="1"/>
    <s v=""/>
    <n v="-430.01"/>
    <s v=""/>
    <s v=""/>
    <n v="-430.01"/>
    <x v="0"/>
    <x v="0"/>
    <x v="0"/>
    <s v="Asst. Store Manager"/>
    <n v="743383"/>
    <s v="Willis"/>
    <s v="Perez"/>
    <s v="Asst. Store Manager"/>
    <x v="0"/>
    <x v="16"/>
    <x v="16"/>
    <x v="16"/>
    <x v="16"/>
    <n v="-430.01"/>
    <d v="2016-06-23T00:00:00"/>
    <x v="1"/>
  </r>
  <r>
    <x v="0"/>
    <x v="2"/>
    <x v="0"/>
    <x v="0"/>
    <x v="17"/>
    <x v="0"/>
    <x v="0"/>
    <n v="1"/>
    <s v=""/>
    <n v="-327.71"/>
    <s v=""/>
    <n v="-327.71"/>
    <s v=""/>
    <x v="0"/>
    <x v="0"/>
    <x v="0"/>
    <s v="Asst. Store Manager"/>
    <n v="743383"/>
    <s v="Willis"/>
    <s v="Perez"/>
    <s v="Asst. Store Manager"/>
    <x v="0"/>
    <x v="17"/>
    <x v="17"/>
    <x v="17"/>
    <x v="17"/>
    <n v="-327.71"/>
    <d v="2016-06-28T00:00:00"/>
    <x v="2"/>
  </r>
  <r>
    <x v="0"/>
    <x v="2"/>
    <x v="0"/>
    <x v="0"/>
    <x v="18"/>
    <x v="0"/>
    <x v="1"/>
    <n v="1"/>
    <s v=""/>
    <n v="-84.3"/>
    <s v=""/>
    <s v=""/>
    <n v="-84.3"/>
    <x v="0"/>
    <x v="0"/>
    <x v="0"/>
    <s v="Asst. Store Manager"/>
    <n v="743383"/>
    <s v="Willis"/>
    <s v="Perez"/>
    <s v="Asst. Store Manager"/>
    <x v="0"/>
    <x v="18"/>
    <x v="18"/>
    <x v="18"/>
    <x v="18"/>
    <n v="-84.3"/>
    <d v="2016-06-29T00:00:00"/>
    <x v="1"/>
  </r>
  <r>
    <x v="1"/>
    <x v="3"/>
    <x v="0"/>
    <x v="0"/>
    <x v="19"/>
    <x v="0"/>
    <x v="1"/>
    <s v=""/>
    <n v="1"/>
    <s v=""/>
    <n v="-406.06"/>
    <s v=""/>
    <n v="-406.06"/>
    <x v="0"/>
    <x v="0"/>
    <x v="0"/>
    <s v="Asst. Store Manager"/>
    <n v="743383"/>
    <s v="Willis"/>
    <s v="Perez"/>
    <s v="Asst. Store Manager"/>
    <x v="0"/>
    <x v="19"/>
    <x v="19"/>
    <x v="19"/>
    <x v="1"/>
    <n v="-406.06"/>
    <d v="2016-07-01T00:00:00"/>
    <x v="1"/>
  </r>
  <r>
    <x v="1"/>
    <x v="3"/>
    <x v="0"/>
    <x v="0"/>
    <x v="20"/>
    <x v="0"/>
    <x v="1"/>
    <s v=""/>
    <n v="1"/>
    <s v=""/>
    <n v="-414.03"/>
    <s v=""/>
    <n v="-414.03"/>
    <x v="0"/>
    <x v="0"/>
    <x v="0"/>
    <s v="Asst. Store Manager"/>
    <n v="743383"/>
    <s v="Willis"/>
    <s v="Perez"/>
    <s v="Asst. Store Manager"/>
    <x v="0"/>
    <x v="20"/>
    <x v="20"/>
    <x v="20"/>
    <x v="19"/>
    <n v="-414.03"/>
    <d v="2016-07-01T00:00:00"/>
    <x v="1"/>
  </r>
  <r>
    <x v="1"/>
    <x v="3"/>
    <x v="0"/>
    <x v="0"/>
    <x v="21"/>
    <x v="0"/>
    <x v="1"/>
    <s v=""/>
    <n v="1"/>
    <s v=""/>
    <n v="-58.99"/>
    <s v=""/>
    <n v="-58.99"/>
    <x v="0"/>
    <x v="0"/>
    <x v="0"/>
    <s v="Asst. Store Manager"/>
    <n v="743383"/>
    <s v="Willis"/>
    <s v="Perez"/>
    <s v="Asst. Store Manager"/>
    <x v="0"/>
    <x v="21"/>
    <x v="21"/>
    <x v="21"/>
    <x v="20"/>
    <n v="-58.99"/>
    <d v="2016-07-01T00:00:00"/>
    <x v="1"/>
  </r>
  <r>
    <x v="1"/>
    <x v="3"/>
    <x v="0"/>
    <x v="0"/>
    <x v="22"/>
    <x v="0"/>
    <x v="1"/>
    <s v=""/>
    <n v="1"/>
    <s v=""/>
    <n v="-411.15"/>
    <s v=""/>
    <n v="-411.15"/>
    <x v="0"/>
    <x v="0"/>
    <x v="0"/>
    <s v="Asst. Store Manager"/>
    <n v="743383"/>
    <s v="Willis"/>
    <s v="Perez"/>
    <s v="Asst. Store Manager"/>
    <x v="0"/>
    <x v="22"/>
    <x v="22"/>
    <x v="22"/>
    <x v="21"/>
    <n v="-411.15"/>
    <d v="2016-07-04T00:00:00"/>
    <x v="1"/>
  </r>
  <r>
    <x v="1"/>
    <x v="3"/>
    <x v="0"/>
    <x v="0"/>
    <x v="23"/>
    <x v="0"/>
    <x v="1"/>
    <s v=""/>
    <n v="1"/>
    <s v=""/>
    <n v="-169.62"/>
    <s v=""/>
    <n v="-169.62"/>
    <x v="0"/>
    <x v="0"/>
    <x v="0"/>
    <s v="Asst. Store Manager"/>
    <n v="743383"/>
    <s v="Willis"/>
    <s v="Perez"/>
    <s v="Asst. Store Manager"/>
    <x v="0"/>
    <x v="23"/>
    <x v="23"/>
    <x v="23"/>
    <x v="22"/>
    <n v="-169.62"/>
    <d v="2016-07-08T00:00:00"/>
    <x v="1"/>
  </r>
  <r>
    <x v="1"/>
    <x v="3"/>
    <x v="0"/>
    <x v="0"/>
    <x v="24"/>
    <x v="0"/>
    <x v="1"/>
    <s v=""/>
    <n v="1"/>
    <s v=""/>
    <n v="-156.43"/>
    <s v=""/>
    <n v="-156.43"/>
    <x v="0"/>
    <x v="0"/>
    <x v="0"/>
    <s v="Asst. Store Manager"/>
    <n v="743383"/>
    <s v="Willis"/>
    <s v="Perez"/>
    <s v="Asst. Store Manager"/>
    <x v="0"/>
    <x v="24"/>
    <x v="24"/>
    <x v="24"/>
    <x v="11"/>
    <n v="-156.43"/>
    <d v="2016-07-10T00:00:00"/>
    <x v="1"/>
  </r>
  <r>
    <x v="1"/>
    <x v="3"/>
    <x v="0"/>
    <x v="0"/>
    <x v="25"/>
    <x v="0"/>
    <x v="0"/>
    <s v=""/>
    <n v="1"/>
    <s v=""/>
    <n v="-213.04"/>
    <n v="-213.04"/>
    <s v=""/>
    <x v="0"/>
    <x v="0"/>
    <x v="0"/>
    <s v="Asst. Store Manager"/>
    <n v="743383"/>
    <s v="Willis"/>
    <s v="Perez"/>
    <s v="Asst. Store Manager"/>
    <x v="0"/>
    <x v="25"/>
    <x v="25"/>
    <x v="25"/>
    <x v="23"/>
    <n v="-213.04"/>
    <d v="2016-07-10T00:00:00"/>
    <x v="2"/>
  </r>
  <r>
    <x v="1"/>
    <x v="3"/>
    <x v="0"/>
    <x v="0"/>
    <x v="26"/>
    <x v="0"/>
    <x v="0"/>
    <s v=""/>
    <n v="1"/>
    <s v=""/>
    <n v="-308.36"/>
    <n v="-308.36"/>
    <s v=""/>
    <x v="0"/>
    <x v="0"/>
    <x v="0"/>
    <s v="Asst. Store Manager"/>
    <n v="743383"/>
    <s v="Willis"/>
    <s v="Perez"/>
    <s v="Asst. Store Manager"/>
    <x v="0"/>
    <x v="26"/>
    <x v="26"/>
    <x v="26"/>
    <x v="24"/>
    <n v="-308.36"/>
    <d v="2016-07-16T00:00:00"/>
    <x v="2"/>
  </r>
  <r>
    <x v="1"/>
    <x v="3"/>
    <x v="0"/>
    <x v="0"/>
    <x v="27"/>
    <x v="0"/>
    <x v="1"/>
    <s v=""/>
    <n v="1"/>
    <s v=""/>
    <n v="-193.82"/>
    <s v=""/>
    <n v="-193.82"/>
    <x v="0"/>
    <x v="0"/>
    <x v="0"/>
    <s v="Asst. Store Manager"/>
    <n v="743383"/>
    <s v="Willis"/>
    <s v="Perez"/>
    <s v="Asst. Store Manager"/>
    <x v="0"/>
    <x v="27"/>
    <x v="27"/>
    <x v="27"/>
    <x v="25"/>
    <n v="-193.82"/>
    <d v="2016-07-20T00:00:00"/>
    <x v="1"/>
  </r>
  <r>
    <x v="1"/>
    <x v="3"/>
    <x v="0"/>
    <x v="0"/>
    <x v="28"/>
    <x v="0"/>
    <x v="1"/>
    <s v=""/>
    <n v="1"/>
    <s v=""/>
    <n v="-394.45"/>
    <s v=""/>
    <n v="-394.45"/>
    <x v="0"/>
    <x v="0"/>
    <x v="0"/>
    <s v="Asst. Store Manager"/>
    <n v="743383"/>
    <s v="Willis"/>
    <s v="Perez"/>
    <s v="Asst. Store Manager"/>
    <x v="0"/>
    <x v="28"/>
    <x v="28"/>
    <x v="28"/>
    <x v="26"/>
    <n v="-394.45"/>
    <d v="2016-07-20T00:00:00"/>
    <x v="1"/>
  </r>
  <r>
    <x v="1"/>
    <x v="3"/>
    <x v="0"/>
    <x v="0"/>
    <x v="29"/>
    <x v="0"/>
    <x v="1"/>
    <s v=""/>
    <n v="1"/>
    <s v=""/>
    <n v="-365.26"/>
    <s v=""/>
    <n v="-365.26"/>
    <x v="0"/>
    <x v="0"/>
    <x v="0"/>
    <s v="Asst. Store Manager"/>
    <n v="743383"/>
    <s v="Willis"/>
    <s v="Perez"/>
    <s v="Asst. Store Manager"/>
    <x v="0"/>
    <x v="29"/>
    <x v="29"/>
    <x v="29"/>
    <x v="27"/>
    <n v="-365.26"/>
    <d v="2016-07-25T00:00:00"/>
    <x v="1"/>
  </r>
  <r>
    <x v="1"/>
    <x v="3"/>
    <x v="0"/>
    <x v="0"/>
    <x v="30"/>
    <x v="0"/>
    <x v="1"/>
    <s v=""/>
    <n v="1"/>
    <s v=""/>
    <n v="-158.63999999999999"/>
    <s v=""/>
    <n v="-158.63999999999999"/>
    <x v="0"/>
    <x v="0"/>
    <x v="0"/>
    <s v="Asst. Store Manager"/>
    <n v="743383"/>
    <s v="Willis"/>
    <s v="Perez"/>
    <s v="Asst. Store Manager"/>
    <x v="0"/>
    <x v="30"/>
    <x v="30"/>
    <x v="30"/>
    <x v="28"/>
    <n v="-158.63999999999999"/>
    <d v="2016-07-29T00:00:00"/>
    <x v="1"/>
  </r>
  <r>
    <x v="1"/>
    <x v="3"/>
    <x v="0"/>
    <x v="0"/>
    <x v="31"/>
    <x v="0"/>
    <x v="1"/>
    <s v=""/>
    <n v="1"/>
    <s v=""/>
    <n v="-281.45999999999998"/>
    <s v=""/>
    <n v="-281.45999999999998"/>
    <x v="0"/>
    <x v="0"/>
    <x v="0"/>
    <s v="Asst. Store Manager"/>
    <n v="743383"/>
    <s v="Willis"/>
    <s v="Perez"/>
    <s v="Asst. Store Manager"/>
    <x v="0"/>
    <x v="31"/>
    <x v="31"/>
    <x v="31"/>
    <x v="29"/>
    <n v="-281.45999999999998"/>
    <d v="2016-07-29T00:00:00"/>
    <x v="1"/>
  </r>
  <r>
    <x v="1"/>
    <x v="4"/>
    <x v="0"/>
    <x v="0"/>
    <x v="32"/>
    <x v="0"/>
    <x v="1"/>
    <s v=""/>
    <n v="1"/>
    <s v=""/>
    <n v="-223.57"/>
    <s v=""/>
    <n v="-223.57"/>
    <x v="0"/>
    <x v="0"/>
    <x v="0"/>
    <s v="Asst. Store Manager"/>
    <n v="743383"/>
    <s v="Willis"/>
    <s v="Perez"/>
    <s v="Asst. Store Manager"/>
    <x v="0"/>
    <x v="32"/>
    <x v="32"/>
    <x v="32"/>
    <x v="30"/>
    <n v="-223.57"/>
    <d v="2016-08-11T00:00:00"/>
    <x v="1"/>
  </r>
  <r>
    <x v="1"/>
    <x v="4"/>
    <x v="0"/>
    <x v="0"/>
    <x v="33"/>
    <x v="0"/>
    <x v="1"/>
    <s v=""/>
    <n v="1"/>
    <s v=""/>
    <n v="-487.02"/>
    <s v=""/>
    <n v="-487.02"/>
    <x v="0"/>
    <x v="0"/>
    <x v="0"/>
    <s v="Asst. Store Manager"/>
    <n v="743383"/>
    <s v="Willis"/>
    <s v="Perez"/>
    <s v="Asst. Store Manager"/>
    <x v="0"/>
    <x v="33"/>
    <x v="33"/>
    <x v="33"/>
    <x v="31"/>
    <n v="-487.02"/>
    <d v="2016-08-23T00:00:00"/>
    <x v="1"/>
  </r>
  <r>
    <x v="1"/>
    <x v="5"/>
    <x v="0"/>
    <x v="0"/>
    <x v="34"/>
    <x v="0"/>
    <x v="1"/>
    <s v=""/>
    <n v="1"/>
    <s v=""/>
    <n v="-456.65"/>
    <s v=""/>
    <n v="-456.65"/>
    <x v="0"/>
    <x v="0"/>
    <x v="0"/>
    <s v="Asst. Store Manager"/>
    <n v="743383"/>
    <s v="Willis"/>
    <s v="Perez"/>
    <s v="Asst. Store Manager"/>
    <x v="0"/>
    <x v="34"/>
    <x v="34"/>
    <x v="34"/>
    <x v="32"/>
    <n v="-456.65"/>
    <d v="2016-09-01T00:00:00"/>
    <x v="1"/>
  </r>
  <r>
    <x v="1"/>
    <x v="5"/>
    <x v="0"/>
    <x v="0"/>
    <x v="35"/>
    <x v="0"/>
    <x v="1"/>
    <s v=""/>
    <n v="1"/>
    <s v=""/>
    <n v="-277.20999999999998"/>
    <s v=""/>
    <n v="-277.20999999999998"/>
    <x v="0"/>
    <x v="0"/>
    <x v="0"/>
    <s v="Asst. Store Manager"/>
    <n v="743383"/>
    <s v="Willis"/>
    <s v="Perez"/>
    <s v="Asst. Store Manager"/>
    <x v="0"/>
    <x v="35"/>
    <x v="35"/>
    <x v="35"/>
    <x v="33"/>
    <n v="-277.20999999999998"/>
    <d v="2016-09-08T00:00:00"/>
    <x v="1"/>
  </r>
  <r>
    <x v="1"/>
    <x v="5"/>
    <x v="0"/>
    <x v="0"/>
    <x v="36"/>
    <x v="0"/>
    <x v="1"/>
    <s v=""/>
    <n v="1"/>
    <s v=""/>
    <n v="-51.17"/>
    <s v=""/>
    <n v="-51.17"/>
    <x v="0"/>
    <x v="0"/>
    <x v="0"/>
    <s v="Asst. Store Manager"/>
    <n v="743383"/>
    <s v="Willis"/>
    <s v="Perez"/>
    <s v="Asst. Store Manager"/>
    <x v="0"/>
    <x v="36"/>
    <x v="36"/>
    <x v="36"/>
    <x v="34"/>
    <n v="-51.17"/>
    <d v="2016-09-09T00:00:00"/>
    <x v="1"/>
  </r>
  <r>
    <x v="1"/>
    <x v="5"/>
    <x v="0"/>
    <x v="0"/>
    <x v="37"/>
    <x v="0"/>
    <x v="1"/>
    <s v=""/>
    <n v="1"/>
    <s v=""/>
    <n v="-231.12"/>
    <s v=""/>
    <n v="-231.12"/>
    <x v="0"/>
    <x v="0"/>
    <x v="0"/>
    <s v="Asst. Store Manager"/>
    <n v="743383"/>
    <s v="Willis"/>
    <s v="Perez"/>
    <s v="Asst. Store Manager"/>
    <x v="0"/>
    <x v="37"/>
    <x v="37"/>
    <x v="37"/>
    <x v="35"/>
    <n v="-231.12"/>
    <d v="2016-09-09T00:00:00"/>
    <x v="1"/>
  </r>
  <r>
    <x v="1"/>
    <x v="5"/>
    <x v="0"/>
    <x v="0"/>
    <x v="38"/>
    <x v="0"/>
    <x v="0"/>
    <s v=""/>
    <n v="1"/>
    <s v=""/>
    <n v="-164.32"/>
    <n v="-164.32"/>
    <s v=""/>
    <x v="0"/>
    <x v="0"/>
    <x v="0"/>
    <s v="Asst. Store Manager"/>
    <n v="743383"/>
    <s v="Willis"/>
    <s v="Perez"/>
    <s v="Asst. Store Manager"/>
    <x v="0"/>
    <x v="38"/>
    <x v="38"/>
    <x v="38"/>
    <x v="36"/>
    <n v="-164.32"/>
    <d v="2016-09-19T00:00:00"/>
    <x v="2"/>
  </r>
  <r>
    <x v="1"/>
    <x v="5"/>
    <x v="0"/>
    <x v="0"/>
    <x v="39"/>
    <x v="0"/>
    <x v="1"/>
    <s v=""/>
    <n v="1"/>
    <s v=""/>
    <n v="-489.41"/>
    <s v=""/>
    <n v="-489.41"/>
    <x v="0"/>
    <x v="0"/>
    <x v="0"/>
    <s v="Asst. Store Manager"/>
    <n v="743383"/>
    <s v="Willis"/>
    <s v="Perez"/>
    <s v="Asst. Store Manager"/>
    <x v="0"/>
    <x v="39"/>
    <x v="39"/>
    <x v="39"/>
    <x v="37"/>
    <n v="-489.41"/>
    <d v="2016-09-19T00:00:00"/>
    <x v="1"/>
  </r>
  <r>
    <x v="1"/>
    <x v="5"/>
    <x v="0"/>
    <x v="0"/>
    <x v="40"/>
    <x v="0"/>
    <x v="1"/>
    <s v=""/>
    <n v="1"/>
    <s v=""/>
    <n v="-81.83"/>
    <s v=""/>
    <n v="-81.83"/>
    <x v="0"/>
    <x v="0"/>
    <x v="0"/>
    <s v="Asst. Store Manager"/>
    <n v="743383"/>
    <s v="Willis"/>
    <s v="Perez"/>
    <s v="Asst. Store Manager"/>
    <x v="0"/>
    <x v="40"/>
    <x v="40"/>
    <x v="40"/>
    <x v="38"/>
    <n v="-81.83"/>
    <d v="2016-09-22T00:00:00"/>
    <x v="1"/>
  </r>
  <r>
    <x v="1"/>
    <x v="5"/>
    <x v="0"/>
    <x v="0"/>
    <x v="41"/>
    <x v="0"/>
    <x v="1"/>
    <s v=""/>
    <n v="1"/>
    <s v=""/>
    <n v="-248.5"/>
    <s v=""/>
    <n v="-248.5"/>
    <x v="0"/>
    <x v="0"/>
    <x v="0"/>
    <s v="Asst. Store Manager"/>
    <n v="743383"/>
    <s v="Willis"/>
    <s v="Perez"/>
    <s v="Asst. Store Manager"/>
    <x v="0"/>
    <x v="41"/>
    <x v="41"/>
    <x v="41"/>
    <x v="39"/>
    <n v="-248.5"/>
    <d v="2016-09-26T00:00:00"/>
    <x v="1"/>
  </r>
  <r>
    <x v="1"/>
    <x v="5"/>
    <x v="0"/>
    <x v="0"/>
    <x v="42"/>
    <x v="0"/>
    <x v="1"/>
    <s v=""/>
    <n v="1"/>
    <s v=""/>
    <n v="-386.18"/>
    <s v=""/>
    <n v="-386.18"/>
    <x v="0"/>
    <x v="0"/>
    <x v="0"/>
    <s v="Asst. Store Manager"/>
    <n v="743383"/>
    <s v="Willis"/>
    <s v="Perez"/>
    <s v="Asst. Store Manager"/>
    <x v="0"/>
    <x v="42"/>
    <x v="42"/>
    <x v="42"/>
    <x v="40"/>
    <n v="-386.18"/>
    <d v="2016-09-28T00:00:00"/>
    <x v="1"/>
  </r>
  <r>
    <x v="1"/>
    <x v="5"/>
    <x v="0"/>
    <x v="0"/>
    <x v="43"/>
    <x v="0"/>
    <x v="1"/>
    <s v=""/>
    <n v="1"/>
    <s v=""/>
    <n v="-227.32"/>
    <s v=""/>
    <n v="-227.32"/>
    <x v="0"/>
    <x v="0"/>
    <x v="0"/>
    <s v="Asst. Store Manager"/>
    <n v="743383"/>
    <s v="Willis"/>
    <s v="Perez"/>
    <s v="Asst. Store Manager"/>
    <x v="0"/>
    <x v="43"/>
    <x v="43"/>
    <x v="43"/>
    <x v="41"/>
    <n v="-227.32"/>
    <d v="2016-09-28T00:00:00"/>
    <x v="1"/>
  </r>
  <r>
    <x v="1"/>
    <x v="5"/>
    <x v="0"/>
    <x v="0"/>
    <x v="44"/>
    <x v="0"/>
    <x v="1"/>
    <s v=""/>
    <n v="1"/>
    <s v=""/>
    <n v="-284.20999999999998"/>
    <s v=""/>
    <n v="-284.20999999999998"/>
    <x v="0"/>
    <x v="0"/>
    <x v="0"/>
    <s v="Asst. Store Manager"/>
    <n v="743383"/>
    <s v="Willis"/>
    <s v="Perez"/>
    <s v="Asst. Store Manager"/>
    <x v="0"/>
    <x v="44"/>
    <x v="44"/>
    <x v="44"/>
    <x v="42"/>
    <n v="-284.20999999999998"/>
    <d v="2016-09-28T00:00:00"/>
    <x v="1"/>
  </r>
  <r>
    <x v="0"/>
    <x v="0"/>
    <x v="1"/>
    <x v="1"/>
    <x v="45"/>
    <x v="1"/>
    <x v="0"/>
    <n v="1"/>
    <s v=""/>
    <n v="-33.659999999999997"/>
    <s v=""/>
    <n v="-33.659999999999997"/>
    <s v=""/>
    <x v="1"/>
    <x v="1"/>
    <x v="1"/>
    <s v="Sales Representative"/>
    <n v="325299"/>
    <s v="Manuel"/>
    <s v="Burke"/>
    <s v="Store Manager"/>
    <x v="0"/>
    <x v="45"/>
    <x v="45"/>
    <x v="45"/>
    <x v="43"/>
    <n v="-33.659999999999997"/>
    <d v="2016-04-17T00:00:00"/>
    <x v="0"/>
  </r>
  <r>
    <x v="0"/>
    <x v="1"/>
    <x v="1"/>
    <x v="1"/>
    <x v="46"/>
    <x v="1"/>
    <x v="1"/>
    <n v="1"/>
    <s v=""/>
    <n v="-27.82"/>
    <s v=""/>
    <s v=""/>
    <n v="-27.82"/>
    <x v="1"/>
    <x v="1"/>
    <x v="1"/>
    <s v="Sales Representative"/>
    <n v="325299"/>
    <s v="Manuel"/>
    <s v="Burke"/>
    <s v="Store Manager"/>
    <x v="0"/>
    <x v="46"/>
    <x v="46"/>
    <x v="46"/>
    <x v="44"/>
    <n v="-27.82"/>
    <d v="2016-05-03T00:00:00"/>
    <x v="1"/>
  </r>
  <r>
    <x v="0"/>
    <x v="1"/>
    <x v="1"/>
    <x v="1"/>
    <x v="47"/>
    <x v="1"/>
    <x v="0"/>
    <n v="1"/>
    <s v=""/>
    <n v="-35.47"/>
    <s v=""/>
    <n v="-35.47"/>
    <s v=""/>
    <x v="1"/>
    <x v="1"/>
    <x v="1"/>
    <s v="Sales Representative"/>
    <n v="325299"/>
    <s v="Manuel"/>
    <s v="Burke"/>
    <s v="Store Manager"/>
    <x v="0"/>
    <x v="47"/>
    <x v="47"/>
    <x v="47"/>
    <x v="45"/>
    <n v="-35.47"/>
    <d v="2016-05-22T00:00:00"/>
    <x v="2"/>
  </r>
  <r>
    <x v="0"/>
    <x v="1"/>
    <x v="1"/>
    <x v="1"/>
    <x v="48"/>
    <x v="0"/>
    <x v="1"/>
    <n v="1"/>
    <s v=""/>
    <n v="-50.18"/>
    <s v=""/>
    <s v=""/>
    <n v="-50.18"/>
    <x v="1"/>
    <x v="1"/>
    <x v="1"/>
    <s v="Sales Representative"/>
    <n v="325299"/>
    <s v="Manuel"/>
    <s v="Burke"/>
    <s v="Store Manager"/>
    <x v="0"/>
    <x v="48"/>
    <x v="48"/>
    <x v="33"/>
    <x v="46"/>
    <n v="-50.18"/>
    <d v="2016-05-24T00:00:00"/>
    <x v="1"/>
  </r>
  <r>
    <x v="0"/>
    <x v="2"/>
    <x v="1"/>
    <x v="1"/>
    <x v="49"/>
    <x v="0"/>
    <x v="0"/>
    <n v="1"/>
    <s v=""/>
    <n v="-60.78"/>
    <s v=""/>
    <n v="-60.78"/>
    <s v=""/>
    <x v="1"/>
    <x v="1"/>
    <x v="1"/>
    <s v="Sales Representative"/>
    <n v="325299"/>
    <s v="Manuel"/>
    <s v="Burke"/>
    <s v="Store Manager"/>
    <x v="0"/>
    <x v="49"/>
    <x v="49"/>
    <x v="48"/>
    <x v="43"/>
    <n v="-60.78"/>
    <d v="2016-06-01T00:00:00"/>
    <x v="0"/>
  </r>
  <r>
    <x v="0"/>
    <x v="2"/>
    <x v="1"/>
    <x v="1"/>
    <x v="50"/>
    <x v="2"/>
    <x v="1"/>
    <n v="1"/>
    <s v=""/>
    <n v="-9.2200000000000006"/>
    <s v=""/>
    <s v=""/>
    <n v="-9.2200000000000006"/>
    <x v="1"/>
    <x v="1"/>
    <x v="1"/>
    <s v="Sales Representative"/>
    <n v="325299"/>
    <s v="Manuel"/>
    <s v="Burke"/>
    <s v="Store Manager"/>
    <x v="0"/>
    <x v="50"/>
    <x v="50"/>
    <x v="49"/>
    <x v="47"/>
    <n v="-9.2200000000000006"/>
    <d v="2016-06-03T00:00:00"/>
    <x v="1"/>
  </r>
  <r>
    <x v="0"/>
    <x v="2"/>
    <x v="1"/>
    <x v="1"/>
    <x v="51"/>
    <x v="0"/>
    <x v="1"/>
    <n v="1"/>
    <s v=""/>
    <n v="-86.25"/>
    <s v=""/>
    <s v=""/>
    <n v="-86.25"/>
    <x v="1"/>
    <x v="1"/>
    <x v="1"/>
    <s v="Sales Representative"/>
    <n v="325299"/>
    <s v="Manuel"/>
    <s v="Burke"/>
    <s v="Store Manager"/>
    <x v="0"/>
    <x v="51"/>
    <x v="51"/>
    <x v="50"/>
    <x v="48"/>
    <n v="-86.25"/>
    <d v="2016-06-06T00:00:00"/>
    <x v="1"/>
  </r>
  <r>
    <x v="0"/>
    <x v="2"/>
    <x v="1"/>
    <x v="1"/>
    <x v="52"/>
    <x v="0"/>
    <x v="1"/>
    <n v="1"/>
    <s v=""/>
    <n v="-73.08"/>
    <s v=""/>
    <s v=""/>
    <n v="-73.08"/>
    <x v="1"/>
    <x v="1"/>
    <x v="1"/>
    <s v="Sales Representative"/>
    <n v="325299"/>
    <s v="Manuel"/>
    <s v="Burke"/>
    <s v="Store Manager"/>
    <x v="0"/>
    <x v="52"/>
    <x v="52"/>
    <x v="38"/>
    <x v="49"/>
    <n v="-73.08"/>
    <d v="2016-06-17T00:00:00"/>
    <x v="1"/>
  </r>
  <r>
    <x v="0"/>
    <x v="2"/>
    <x v="1"/>
    <x v="1"/>
    <x v="53"/>
    <x v="1"/>
    <x v="1"/>
    <n v="1"/>
    <s v=""/>
    <n v="-38.29"/>
    <s v=""/>
    <s v=""/>
    <n v="-38.29"/>
    <x v="1"/>
    <x v="1"/>
    <x v="1"/>
    <s v="Sales Representative"/>
    <n v="325299"/>
    <s v="Manuel"/>
    <s v="Burke"/>
    <s v="Store Manager"/>
    <x v="0"/>
    <x v="53"/>
    <x v="53"/>
    <x v="51"/>
    <x v="50"/>
    <n v="-38.29"/>
    <d v="2016-06-20T00:00:00"/>
    <x v="1"/>
  </r>
  <r>
    <x v="1"/>
    <x v="3"/>
    <x v="1"/>
    <x v="1"/>
    <x v="54"/>
    <x v="0"/>
    <x v="1"/>
    <s v=""/>
    <n v="1"/>
    <s v=""/>
    <n v="-84.05"/>
    <s v=""/>
    <n v="-84.05"/>
    <x v="1"/>
    <x v="1"/>
    <x v="1"/>
    <s v="Sales Representative"/>
    <n v="325299"/>
    <s v="Manuel"/>
    <s v="Burke"/>
    <s v="Store Manager"/>
    <x v="0"/>
    <x v="54"/>
    <x v="54"/>
    <x v="52"/>
    <x v="51"/>
    <n v="-84.05"/>
    <d v="2016-07-03T00:00:00"/>
    <x v="1"/>
  </r>
  <r>
    <x v="1"/>
    <x v="3"/>
    <x v="1"/>
    <x v="1"/>
    <x v="55"/>
    <x v="0"/>
    <x v="1"/>
    <s v=""/>
    <n v="1"/>
    <s v=""/>
    <n v="-77.02"/>
    <s v=""/>
    <n v="-77.02"/>
    <x v="1"/>
    <x v="1"/>
    <x v="1"/>
    <s v="Sales Representative"/>
    <n v="325299"/>
    <s v="Manuel"/>
    <s v="Burke"/>
    <s v="Store Manager"/>
    <x v="0"/>
    <x v="55"/>
    <x v="55"/>
    <x v="53"/>
    <x v="52"/>
    <n v="-77.02"/>
    <d v="2016-07-08T00:00:00"/>
    <x v="1"/>
  </r>
  <r>
    <x v="1"/>
    <x v="3"/>
    <x v="1"/>
    <x v="1"/>
    <x v="56"/>
    <x v="0"/>
    <x v="1"/>
    <s v=""/>
    <n v="1"/>
    <s v=""/>
    <n v="-83.79"/>
    <s v=""/>
    <n v="-83.79"/>
    <x v="1"/>
    <x v="1"/>
    <x v="1"/>
    <s v="Sales Representative"/>
    <n v="325299"/>
    <s v="Manuel"/>
    <s v="Burke"/>
    <s v="Store Manager"/>
    <x v="0"/>
    <x v="56"/>
    <x v="56"/>
    <x v="13"/>
    <x v="43"/>
    <n v="-83.79"/>
    <d v="2016-07-15T00:00:00"/>
    <x v="1"/>
  </r>
  <r>
    <x v="1"/>
    <x v="3"/>
    <x v="1"/>
    <x v="1"/>
    <x v="57"/>
    <x v="0"/>
    <x v="0"/>
    <s v=""/>
    <n v="1"/>
    <s v=""/>
    <n v="-76.959999999999994"/>
    <n v="-76.959999999999994"/>
    <s v=""/>
    <x v="1"/>
    <x v="1"/>
    <x v="1"/>
    <s v="Sales Representative"/>
    <n v="325299"/>
    <s v="Manuel"/>
    <s v="Burke"/>
    <s v="Store Manager"/>
    <x v="0"/>
    <x v="57"/>
    <x v="57"/>
    <x v="13"/>
    <x v="53"/>
    <n v="-76.959999999999994"/>
    <d v="2016-07-17T00:00:00"/>
    <x v="0"/>
  </r>
  <r>
    <x v="1"/>
    <x v="4"/>
    <x v="1"/>
    <x v="2"/>
    <x v="58"/>
    <x v="1"/>
    <x v="1"/>
    <s v=""/>
    <n v="1"/>
    <s v=""/>
    <n v="-33.31"/>
    <s v=""/>
    <n v="-33.31"/>
    <x v="1"/>
    <x v="1"/>
    <x v="1"/>
    <s v="Sales Representative"/>
    <n v="717021"/>
    <s v="Abram"/>
    <s v="Chapman"/>
    <s v="Sales Representative"/>
    <x v="0"/>
    <x v="58"/>
    <x v="58"/>
    <x v="54"/>
    <x v="54"/>
    <n v="-33.31"/>
    <d v="2016-08-01T00:00:00"/>
    <x v="1"/>
  </r>
  <r>
    <x v="1"/>
    <x v="4"/>
    <x v="1"/>
    <x v="2"/>
    <x v="59"/>
    <x v="2"/>
    <x v="1"/>
    <s v=""/>
    <n v="1"/>
    <s v=""/>
    <n v="-7.89"/>
    <s v=""/>
    <n v="-7.89"/>
    <x v="1"/>
    <x v="1"/>
    <x v="1"/>
    <s v="Sales Representative"/>
    <n v="717021"/>
    <s v="Abram"/>
    <s v="Chapman"/>
    <s v="Sales Representative"/>
    <x v="0"/>
    <x v="59"/>
    <x v="59"/>
    <x v="55"/>
    <x v="55"/>
    <n v="-7.89"/>
    <d v="2016-08-14T00:00:00"/>
    <x v="1"/>
  </r>
  <r>
    <x v="1"/>
    <x v="4"/>
    <x v="1"/>
    <x v="2"/>
    <x v="60"/>
    <x v="1"/>
    <x v="1"/>
    <s v=""/>
    <n v="1"/>
    <s v=""/>
    <n v="-45.46"/>
    <s v=""/>
    <n v="-45.46"/>
    <x v="1"/>
    <x v="1"/>
    <x v="1"/>
    <s v="Sales Representative"/>
    <n v="717021"/>
    <s v="Abram"/>
    <s v="Chapman"/>
    <s v="Sales Representative"/>
    <x v="0"/>
    <x v="60"/>
    <x v="60"/>
    <x v="56"/>
    <x v="56"/>
    <n v="-45.46"/>
    <d v="2016-08-18T00:00:00"/>
    <x v="1"/>
  </r>
  <r>
    <x v="1"/>
    <x v="4"/>
    <x v="1"/>
    <x v="2"/>
    <x v="61"/>
    <x v="2"/>
    <x v="1"/>
    <s v=""/>
    <n v="1"/>
    <s v=""/>
    <n v="-19.38"/>
    <s v=""/>
    <n v="-19.38"/>
    <x v="1"/>
    <x v="1"/>
    <x v="1"/>
    <s v="Sales Representative"/>
    <n v="717021"/>
    <s v="Abram"/>
    <s v="Chapman"/>
    <s v="Sales Representative"/>
    <x v="0"/>
    <x v="61"/>
    <x v="61"/>
    <x v="57"/>
    <x v="57"/>
    <n v="-19.38"/>
    <d v="2016-08-26T00:00:00"/>
    <x v="1"/>
  </r>
  <r>
    <x v="1"/>
    <x v="4"/>
    <x v="1"/>
    <x v="1"/>
    <x v="62"/>
    <x v="0"/>
    <x v="1"/>
    <s v=""/>
    <n v="1"/>
    <s v=""/>
    <n v="-68.349999999999994"/>
    <s v=""/>
    <n v="-68.349999999999994"/>
    <x v="1"/>
    <x v="1"/>
    <x v="1"/>
    <s v="Sales Representative"/>
    <n v="325299"/>
    <s v="Manuel"/>
    <s v="Burke"/>
    <s v="Store Manager"/>
    <x v="0"/>
    <x v="62"/>
    <x v="62"/>
    <x v="58"/>
    <x v="58"/>
    <n v="-68.349999999999994"/>
    <d v="2016-08-30T00:00:00"/>
    <x v="1"/>
  </r>
  <r>
    <x v="1"/>
    <x v="5"/>
    <x v="1"/>
    <x v="1"/>
    <x v="63"/>
    <x v="0"/>
    <x v="1"/>
    <s v=""/>
    <n v="1"/>
    <s v=""/>
    <n v="-76.42"/>
    <s v=""/>
    <n v="-76.42"/>
    <x v="1"/>
    <x v="1"/>
    <x v="1"/>
    <s v="Sales Representative"/>
    <n v="325299"/>
    <s v="Manuel"/>
    <s v="Burke"/>
    <s v="Store Manager"/>
    <x v="0"/>
    <x v="63"/>
    <x v="63"/>
    <x v="3"/>
    <x v="59"/>
    <n v="-76.42"/>
    <d v="2016-09-09T00:00:00"/>
    <x v="1"/>
  </r>
  <r>
    <x v="1"/>
    <x v="5"/>
    <x v="1"/>
    <x v="1"/>
    <x v="64"/>
    <x v="0"/>
    <x v="0"/>
    <s v=""/>
    <n v="1"/>
    <s v=""/>
    <n v="-60.51"/>
    <n v="-60.51"/>
    <s v=""/>
    <x v="1"/>
    <x v="1"/>
    <x v="1"/>
    <s v="Sales Representative"/>
    <n v="325299"/>
    <s v="Manuel"/>
    <s v="Burke"/>
    <s v="Store Manager"/>
    <x v="0"/>
    <x v="64"/>
    <x v="64"/>
    <x v="59"/>
    <x v="60"/>
    <n v="-60.51"/>
    <d v="2016-09-16T00:00:00"/>
    <x v="2"/>
  </r>
  <r>
    <x v="1"/>
    <x v="5"/>
    <x v="1"/>
    <x v="1"/>
    <x v="65"/>
    <x v="0"/>
    <x v="1"/>
    <s v=""/>
    <n v="1"/>
    <s v=""/>
    <n v="-64.790000000000006"/>
    <s v=""/>
    <n v="-64.790000000000006"/>
    <x v="1"/>
    <x v="1"/>
    <x v="1"/>
    <s v="Sales Representative"/>
    <n v="325299"/>
    <s v="Manuel"/>
    <s v="Burke"/>
    <s v="Store Manager"/>
    <x v="0"/>
    <x v="65"/>
    <x v="65"/>
    <x v="32"/>
    <x v="61"/>
    <n v="-64.790000000000006"/>
    <d v="2016-09-30T00:00:00"/>
    <x v="1"/>
  </r>
  <r>
    <x v="0"/>
    <x v="0"/>
    <x v="2"/>
    <x v="1"/>
    <x v="66"/>
    <x v="2"/>
    <x v="1"/>
    <n v="1"/>
    <s v=""/>
    <n v="-7.78"/>
    <s v=""/>
    <s v=""/>
    <n v="-7.78"/>
    <x v="2"/>
    <x v="2"/>
    <x v="2"/>
    <s v="Sales Representative"/>
    <n v="325299"/>
    <s v="Manuel"/>
    <s v="Burke"/>
    <s v="Store Manager"/>
    <x v="0"/>
    <x v="66"/>
    <x v="66"/>
    <x v="60"/>
    <x v="62"/>
    <n v="-7.78"/>
    <d v="2016-04-02T00:00:00"/>
    <x v="1"/>
  </r>
  <r>
    <x v="0"/>
    <x v="0"/>
    <x v="2"/>
    <x v="1"/>
    <x v="67"/>
    <x v="0"/>
    <x v="1"/>
    <n v="1"/>
    <s v=""/>
    <n v="-50.02"/>
    <s v=""/>
    <s v=""/>
    <n v="-50.02"/>
    <x v="2"/>
    <x v="2"/>
    <x v="2"/>
    <s v="Sales Representative"/>
    <n v="325299"/>
    <s v="Manuel"/>
    <s v="Burke"/>
    <s v="Store Manager"/>
    <x v="0"/>
    <x v="67"/>
    <x v="67"/>
    <x v="61"/>
    <x v="63"/>
    <n v="-50.02"/>
    <d v="2016-04-04T00:00:00"/>
    <x v="1"/>
  </r>
  <r>
    <x v="0"/>
    <x v="0"/>
    <x v="2"/>
    <x v="1"/>
    <x v="68"/>
    <x v="2"/>
    <x v="0"/>
    <n v="1"/>
    <s v=""/>
    <n v="-15.4"/>
    <s v=""/>
    <n v="-15.4"/>
    <s v=""/>
    <x v="2"/>
    <x v="2"/>
    <x v="2"/>
    <s v="Sales Representative"/>
    <n v="325299"/>
    <s v="Manuel"/>
    <s v="Burke"/>
    <s v="Store Manager"/>
    <x v="0"/>
    <x v="68"/>
    <x v="68"/>
    <x v="16"/>
    <x v="64"/>
    <n v="-15.4"/>
    <d v="2016-04-06T00:00:00"/>
    <x v="2"/>
  </r>
  <r>
    <x v="0"/>
    <x v="0"/>
    <x v="2"/>
    <x v="1"/>
    <x v="69"/>
    <x v="1"/>
    <x v="0"/>
    <n v="1"/>
    <s v=""/>
    <n v="-25.52"/>
    <s v=""/>
    <n v="-25.52"/>
    <s v=""/>
    <x v="2"/>
    <x v="2"/>
    <x v="2"/>
    <s v="Sales Representative"/>
    <n v="325299"/>
    <s v="Manuel"/>
    <s v="Burke"/>
    <s v="Store Manager"/>
    <x v="0"/>
    <x v="69"/>
    <x v="69"/>
    <x v="62"/>
    <x v="49"/>
    <n v="-25.52"/>
    <d v="2016-04-13T00:00:00"/>
    <x v="2"/>
  </r>
  <r>
    <x v="0"/>
    <x v="0"/>
    <x v="2"/>
    <x v="1"/>
    <x v="70"/>
    <x v="0"/>
    <x v="1"/>
    <n v="1"/>
    <s v=""/>
    <n v="-95.26"/>
    <s v=""/>
    <s v=""/>
    <n v="-95.26"/>
    <x v="2"/>
    <x v="2"/>
    <x v="2"/>
    <s v="Sales Representative"/>
    <n v="325299"/>
    <s v="Manuel"/>
    <s v="Burke"/>
    <s v="Store Manager"/>
    <x v="0"/>
    <x v="70"/>
    <x v="70"/>
    <x v="63"/>
    <x v="65"/>
    <n v="-95.26"/>
    <d v="2016-04-20T00:00:00"/>
    <x v="1"/>
  </r>
  <r>
    <x v="0"/>
    <x v="0"/>
    <x v="2"/>
    <x v="1"/>
    <x v="71"/>
    <x v="1"/>
    <x v="0"/>
    <n v="1"/>
    <s v=""/>
    <n v="-34.130000000000003"/>
    <s v=""/>
    <n v="-34.130000000000003"/>
    <s v=""/>
    <x v="2"/>
    <x v="2"/>
    <x v="2"/>
    <s v="Sales Representative"/>
    <n v="325299"/>
    <s v="Manuel"/>
    <s v="Burke"/>
    <s v="Store Manager"/>
    <x v="0"/>
    <x v="71"/>
    <x v="71"/>
    <x v="64"/>
    <x v="66"/>
    <n v="-34.130000000000003"/>
    <d v="2016-04-24T00:00:00"/>
    <x v="2"/>
  </r>
  <r>
    <x v="0"/>
    <x v="0"/>
    <x v="2"/>
    <x v="1"/>
    <x v="72"/>
    <x v="0"/>
    <x v="1"/>
    <n v="1"/>
    <s v=""/>
    <n v="-64.760000000000005"/>
    <s v=""/>
    <s v=""/>
    <n v="-64.760000000000005"/>
    <x v="2"/>
    <x v="2"/>
    <x v="2"/>
    <s v="Sales Representative"/>
    <n v="325299"/>
    <s v="Manuel"/>
    <s v="Burke"/>
    <s v="Store Manager"/>
    <x v="0"/>
    <x v="72"/>
    <x v="72"/>
    <x v="37"/>
    <x v="67"/>
    <n v="-64.760000000000005"/>
    <d v="2016-04-28T00:00:00"/>
    <x v="1"/>
  </r>
  <r>
    <x v="0"/>
    <x v="1"/>
    <x v="2"/>
    <x v="1"/>
    <x v="73"/>
    <x v="1"/>
    <x v="1"/>
    <n v="1"/>
    <s v=""/>
    <n v="-25.97"/>
    <s v=""/>
    <s v=""/>
    <n v="-25.97"/>
    <x v="2"/>
    <x v="2"/>
    <x v="2"/>
    <s v="Sales Representative"/>
    <n v="325299"/>
    <s v="Manuel"/>
    <s v="Burke"/>
    <s v="Store Manager"/>
    <x v="0"/>
    <x v="73"/>
    <x v="73"/>
    <x v="65"/>
    <x v="68"/>
    <n v="-25.97"/>
    <d v="2016-05-04T00:00:00"/>
    <x v="1"/>
  </r>
  <r>
    <x v="0"/>
    <x v="1"/>
    <x v="2"/>
    <x v="1"/>
    <x v="74"/>
    <x v="0"/>
    <x v="1"/>
    <n v="1"/>
    <s v=""/>
    <n v="-98.81"/>
    <s v=""/>
    <s v=""/>
    <n v="-98.81"/>
    <x v="2"/>
    <x v="2"/>
    <x v="2"/>
    <s v="Sales Representative"/>
    <n v="325299"/>
    <s v="Manuel"/>
    <s v="Burke"/>
    <s v="Store Manager"/>
    <x v="0"/>
    <x v="74"/>
    <x v="74"/>
    <x v="66"/>
    <x v="69"/>
    <n v="-98.81"/>
    <d v="2016-05-23T00:00:00"/>
    <x v="1"/>
  </r>
  <r>
    <x v="0"/>
    <x v="2"/>
    <x v="2"/>
    <x v="1"/>
    <x v="75"/>
    <x v="2"/>
    <x v="1"/>
    <n v="1"/>
    <s v=""/>
    <n v="-19.72"/>
    <s v=""/>
    <s v=""/>
    <n v="-19.72"/>
    <x v="2"/>
    <x v="2"/>
    <x v="2"/>
    <s v="Sales Representative"/>
    <n v="325299"/>
    <s v="Manuel"/>
    <s v="Burke"/>
    <s v="Store Manager"/>
    <x v="0"/>
    <x v="75"/>
    <x v="75"/>
    <x v="67"/>
    <x v="27"/>
    <n v="-19.72"/>
    <d v="2016-06-01T00:00:00"/>
    <x v="1"/>
  </r>
  <r>
    <x v="0"/>
    <x v="2"/>
    <x v="2"/>
    <x v="1"/>
    <x v="76"/>
    <x v="0"/>
    <x v="0"/>
    <n v="1"/>
    <s v=""/>
    <n v="-91.85"/>
    <s v=""/>
    <n v="-91.85"/>
    <s v=""/>
    <x v="2"/>
    <x v="2"/>
    <x v="2"/>
    <s v="Sales Representative"/>
    <n v="325299"/>
    <s v="Manuel"/>
    <s v="Burke"/>
    <s v="Store Manager"/>
    <x v="0"/>
    <x v="76"/>
    <x v="76"/>
    <x v="68"/>
    <x v="4"/>
    <n v="-91.85"/>
    <d v="2016-06-02T00:00:00"/>
    <x v="0"/>
  </r>
  <r>
    <x v="0"/>
    <x v="2"/>
    <x v="2"/>
    <x v="1"/>
    <x v="77"/>
    <x v="1"/>
    <x v="0"/>
    <n v="1"/>
    <s v=""/>
    <n v="-25.14"/>
    <s v=""/>
    <n v="-25.14"/>
    <s v=""/>
    <x v="2"/>
    <x v="2"/>
    <x v="2"/>
    <s v="Sales Representative"/>
    <n v="325299"/>
    <s v="Manuel"/>
    <s v="Burke"/>
    <s v="Store Manager"/>
    <x v="0"/>
    <x v="77"/>
    <x v="77"/>
    <x v="34"/>
    <x v="70"/>
    <n v="-25.14"/>
    <d v="2016-06-12T00:00:00"/>
    <x v="2"/>
  </r>
  <r>
    <x v="0"/>
    <x v="2"/>
    <x v="2"/>
    <x v="1"/>
    <x v="78"/>
    <x v="1"/>
    <x v="0"/>
    <n v="1"/>
    <s v=""/>
    <n v="-47.25"/>
    <s v=""/>
    <n v="-47.25"/>
    <s v=""/>
    <x v="2"/>
    <x v="2"/>
    <x v="2"/>
    <s v="Sales Representative"/>
    <n v="325299"/>
    <s v="Manuel"/>
    <s v="Burke"/>
    <s v="Store Manager"/>
    <x v="0"/>
    <x v="78"/>
    <x v="78"/>
    <x v="69"/>
    <x v="71"/>
    <n v="-47.25"/>
    <d v="2016-06-13T00:00:00"/>
    <x v="0"/>
  </r>
  <r>
    <x v="0"/>
    <x v="2"/>
    <x v="2"/>
    <x v="1"/>
    <x v="79"/>
    <x v="2"/>
    <x v="0"/>
    <n v="1"/>
    <s v=""/>
    <n v="-14.64"/>
    <s v=""/>
    <n v="-14.64"/>
    <s v=""/>
    <x v="2"/>
    <x v="2"/>
    <x v="2"/>
    <s v="Sales Representative"/>
    <n v="325299"/>
    <s v="Manuel"/>
    <s v="Burke"/>
    <s v="Store Manager"/>
    <x v="0"/>
    <x v="79"/>
    <x v="79"/>
    <x v="70"/>
    <x v="28"/>
    <n v="-14.64"/>
    <d v="2016-06-16T00:00:00"/>
    <x v="0"/>
  </r>
  <r>
    <x v="0"/>
    <x v="2"/>
    <x v="2"/>
    <x v="1"/>
    <x v="80"/>
    <x v="2"/>
    <x v="1"/>
    <n v="1"/>
    <s v=""/>
    <n v="-9.49"/>
    <s v=""/>
    <s v=""/>
    <n v="-9.49"/>
    <x v="2"/>
    <x v="2"/>
    <x v="2"/>
    <s v="Sales Representative"/>
    <n v="325299"/>
    <s v="Manuel"/>
    <s v="Burke"/>
    <s v="Store Manager"/>
    <x v="0"/>
    <x v="80"/>
    <x v="80"/>
    <x v="71"/>
    <x v="72"/>
    <n v="-9.49"/>
    <d v="2016-06-19T00:00:00"/>
    <x v="1"/>
  </r>
  <r>
    <x v="0"/>
    <x v="2"/>
    <x v="2"/>
    <x v="1"/>
    <x v="81"/>
    <x v="2"/>
    <x v="1"/>
    <n v="1"/>
    <s v=""/>
    <n v="-6.32"/>
    <s v=""/>
    <s v=""/>
    <n v="-6.32"/>
    <x v="2"/>
    <x v="2"/>
    <x v="2"/>
    <s v="Sales Representative"/>
    <n v="325299"/>
    <s v="Manuel"/>
    <s v="Burke"/>
    <s v="Store Manager"/>
    <x v="0"/>
    <x v="81"/>
    <x v="81"/>
    <x v="72"/>
    <x v="73"/>
    <n v="-6.32"/>
    <d v="2016-06-24T00:00:00"/>
    <x v="1"/>
  </r>
  <r>
    <x v="0"/>
    <x v="2"/>
    <x v="2"/>
    <x v="1"/>
    <x v="82"/>
    <x v="0"/>
    <x v="1"/>
    <n v="1"/>
    <s v=""/>
    <n v="-56.14"/>
    <s v=""/>
    <s v=""/>
    <n v="-56.14"/>
    <x v="2"/>
    <x v="2"/>
    <x v="2"/>
    <s v="Sales Representative"/>
    <n v="325299"/>
    <s v="Manuel"/>
    <s v="Burke"/>
    <s v="Store Manager"/>
    <x v="0"/>
    <x v="82"/>
    <x v="82"/>
    <x v="13"/>
    <x v="74"/>
    <n v="-56.14"/>
    <d v="2016-06-28T00:00:00"/>
    <x v="1"/>
  </r>
  <r>
    <x v="1"/>
    <x v="3"/>
    <x v="2"/>
    <x v="3"/>
    <x v="83"/>
    <x v="1"/>
    <x v="1"/>
    <s v=""/>
    <n v="1"/>
    <s v=""/>
    <n v="-20.47"/>
    <s v=""/>
    <n v="-20.47"/>
    <x v="2"/>
    <x v="2"/>
    <x v="2"/>
    <s v="Sales Representative"/>
    <n v="607143"/>
    <s v="Elijah"/>
    <s v="Glover"/>
    <s v="Sales Representative"/>
    <x v="0"/>
    <x v="83"/>
    <x v="83"/>
    <x v="73"/>
    <x v="8"/>
    <n v="-20.47"/>
    <d v="2016-07-02T00:00:00"/>
    <x v="1"/>
  </r>
  <r>
    <x v="1"/>
    <x v="3"/>
    <x v="2"/>
    <x v="3"/>
    <x v="84"/>
    <x v="2"/>
    <x v="1"/>
    <s v=""/>
    <n v="1"/>
    <s v=""/>
    <n v="-12.23"/>
    <s v=""/>
    <n v="-12.23"/>
    <x v="2"/>
    <x v="2"/>
    <x v="2"/>
    <s v="Sales Representative"/>
    <n v="607143"/>
    <s v="Elijah"/>
    <s v="Glover"/>
    <s v="Sales Representative"/>
    <x v="0"/>
    <x v="84"/>
    <x v="84"/>
    <x v="74"/>
    <x v="75"/>
    <n v="-12.23"/>
    <d v="2016-07-03T00:00:00"/>
    <x v="1"/>
  </r>
  <r>
    <x v="1"/>
    <x v="3"/>
    <x v="2"/>
    <x v="1"/>
    <x v="85"/>
    <x v="0"/>
    <x v="1"/>
    <s v=""/>
    <n v="1"/>
    <s v=""/>
    <n v="-56.95"/>
    <s v=""/>
    <n v="-56.95"/>
    <x v="2"/>
    <x v="2"/>
    <x v="2"/>
    <s v="Sales Representative"/>
    <n v="325299"/>
    <s v="Manuel"/>
    <s v="Burke"/>
    <s v="Store Manager"/>
    <x v="0"/>
    <x v="85"/>
    <x v="85"/>
    <x v="75"/>
    <x v="44"/>
    <n v="-56.95"/>
    <d v="2016-07-06T00:00:00"/>
    <x v="1"/>
  </r>
  <r>
    <x v="1"/>
    <x v="3"/>
    <x v="2"/>
    <x v="3"/>
    <x v="86"/>
    <x v="1"/>
    <x v="1"/>
    <s v=""/>
    <n v="1"/>
    <s v=""/>
    <n v="-20.7"/>
    <s v=""/>
    <n v="-20.7"/>
    <x v="2"/>
    <x v="2"/>
    <x v="2"/>
    <s v="Sales Representative"/>
    <n v="607143"/>
    <s v="Elijah"/>
    <s v="Glover"/>
    <s v="Sales Representative"/>
    <x v="0"/>
    <x v="86"/>
    <x v="86"/>
    <x v="14"/>
    <x v="76"/>
    <n v="-20.7"/>
    <d v="2016-07-07T00:00:00"/>
    <x v="1"/>
  </r>
  <r>
    <x v="1"/>
    <x v="3"/>
    <x v="2"/>
    <x v="1"/>
    <x v="87"/>
    <x v="0"/>
    <x v="1"/>
    <s v=""/>
    <n v="1"/>
    <s v=""/>
    <n v="-95.48"/>
    <s v=""/>
    <n v="-95.48"/>
    <x v="2"/>
    <x v="2"/>
    <x v="2"/>
    <s v="Sales Representative"/>
    <n v="325299"/>
    <s v="Manuel"/>
    <s v="Burke"/>
    <s v="Store Manager"/>
    <x v="0"/>
    <x v="87"/>
    <x v="87"/>
    <x v="76"/>
    <x v="77"/>
    <n v="-95.48"/>
    <d v="2016-07-09T00:00:00"/>
    <x v="1"/>
  </r>
  <r>
    <x v="1"/>
    <x v="3"/>
    <x v="2"/>
    <x v="1"/>
    <x v="88"/>
    <x v="0"/>
    <x v="1"/>
    <s v=""/>
    <n v="1"/>
    <s v=""/>
    <n v="-86.34"/>
    <s v=""/>
    <n v="-86.34"/>
    <x v="2"/>
    <x v="2"/>
    <x v="2"/>
    <s v="Sales Representative"/>
    <n v="325299"/>
    <s v="Manuel"/>
    <s v="Burke"/>
    <s v="Store Manager"/>
    <x v="0"/>
    <x v="88"/>
    <x v="88"/>
    <x v="77"/>
    <x v="78"/>
    <n v="-86.34"/>
    <d v="2016-07-13T00:00:00"/>
    <x v="1"/>
  </r>
  <r>
    <x v="1"/>
    <x v="3"/>
    <x v="2"/>
    <x v="1"/>
    <x v="89"/>
    <x v="0"/>
    <x v="0"/>
    <s v=""/>
    <n v="1"/>
    <s v=""/>
    <n v="-85.31"/>
    <n v="-85.31"/>
    <s v=""/>
    <x v="2"/>
    <x v="2"/>
    <x v="2"/>
    <s v="Sales Representative"/>
    <n v="325299"/>
    <s v="Manuel"/>
    <s v="Burke"/>
    <s v="Store Manager"/>
    <x v="0"/>
    <x v="89"/>
    <x v="89"/>
    <x v="78"/>
    <x v="13"/>
    <n v="-85.31"/>
    <d v="2016-07-13T00:00:00"/>
    <x v="2"/>
  </r>
  <r>
    <x v="1"/>
    <x v="3"/>
    <x v="2"/>
    <x v="1"/>
    <x v="90"/>
    <x v="0"/>
    <x v="1"/>
    <s v=""/>
    <n v="1"/>
    <s v=""/>
    <n v="-53.61"/>
    <s v=""/>
    <n v="-53.61"/>
    <x v="2"/>
    <x v="2"/>
    <x v="2"/>
    <s v="Sales Representative"/>
    <n v="325299"/>
    <s v="Manuel"/>
    <s v="Burke"/>
    <s v="Store Manager"/>
    <x v="0"/>
    <x v="90"/>
    <x v="90"/>
    <x v="79"/>
    <x v="79"/>
    <n v="-53.61"/>
    <d v="2016-07-14T00:00:00"/>
    <x v="1"/>
  </r>
  <r>
    <x v="1"/>
    <x v="3"/>
    <x v="2"/>
    <x v="3"/>
    <x v="91"/>
    <x v="1"/>
    <x v="1"/>
    <s v=""/>
    <n v="1"/>
    <s v=""/>
    <n v="-34.18"/>
    <s v=""/>
    <n v="-34.18"/>
    <x v="2"/>
    <x v="2"/>
    <x v="2"/>
    <s v="Sales Representative"/>
    <n v="607143"/>
    <s v="Elijah"/>
    <s v="Glover"/>
    <s v="Sales Representative"/>
    <x v="0"/>
    <x v="91"/>
    <x v="91"/>
    <x v="80"/>
    <x v="80"/>
    <n v="-34.18"/>
    <d v="2016-07-16T00:00:00"/>
    <x v="1"/>
  </r>
  <r>
    <x v="1"/>
    <x v="3"/>
    <x v="2"/>
    <x v="3"/>
    <x v="92"/>
    <x v="1"/>
    <x v="0"/>
    <s v=""/>
    <n v="1"/>
    <s v=""/>
    <n v="-38.28"/>
    <n v="-38.28"/>
    <s v=""/>
    <x v="2"/>
    <x v="2"/>
    <x v="2"/>
    <s v="Sales Representative"/>
    <n v="607143"/>
    <s v="Elijah"/>
    <s v="Glover"/>
    <s v="Sales Representative"/>
    <x v="0"/>
    <x v="92"/>
    <x v="92"/>
    <x v="81"/>
    <x v="81"/>
    <n v="-38.28"/>
    <d v="2016-07-17T00:00:00"/>
    <x v="2"/>
  </r>
  <r>
    <x v="1"/>
    <x v="3"/>
    <x v="2"/>
    <x v="1"/>
    <x v="93"/>
    <x v="0"/>
    <x v="0"/>
    <s v=""/>
    <n v="1"/>
    <s v=""/>
    <n v="-93.29"/>
    <n v="-93.29"/>
    <s v=""/>
    <x v="2"/>
    <x v="2"/>
    <x v="2"/>
    <s v="Sales Representative"/>
    <n v="325299"/>
    <s v="Manuel"/>
    <s v="Burke"/>
    <s v="Store Manager"/>
    <x v="0"/>
    <x v="93"/>
    <x v="93"/>
    <x v="44"/>
    <x v="82"/>
    <n v="-93.29"/>
    <d v="2016-07-29T00:00:00"/>
    <x v="2"/>
  </r>
  <r>
    <x v="1"/>
    <x v="4"/>
    <x v="2"/>
    <x v="1"/>
    <x v="94"/>
    <x v="0"/>
    <x v="1"/>
    <s v=""/>
    <n v="1"/>
    <s v=""/>
    <n v="-53.41"/>
    <s v=""/>
    <n v="-53.41"/>
    <x v="2"/>
    <x v="2"/>
    <x v="2"/>
    <s v="Sales Representative"/>
    <n v="325299"/>
    <s v="Manuel"/>
    <s v="Burke"/>
    <s v="Store Manager"/>
    <x v="0"/>
    <x v="94"/>
    <x v="94"/>
    <x v="82"/>
    <x v="8"/>
    <n v="-53.41"/>
    <d v="2016-08-06T00:00:00"/>
    <x v="1"/>
  </r>
  <r>
    <x v="1"/>
    <x v="4"/>
    <x v="2"/>
    <x v="1"/>
    <x v="95"/>
    <x v="0"/>
    <x v="1"/>
    <s v=""/>
    <n v="1"/>
    <s v=""/>
    <n v="-65.709999999999994"/>
    <s v=""/>
    <n v="-65.709999999999994"/>
    <x v="2"/>
    <x v="2"/>
    <x v="2"/>
    <s v="Sales Representative"/>
    <n v="325299"/>
    <s v="Manuel"/>
    <s v="Burke"/>
    <s v="Store Manager"/>
    <x v="0"/>
    <x v="95"/>
    <x v="95"/>
    <x v="83"/>
    <x v="83"/>
    <n v="-65.709999999999994"/>
    <d v="2016-08-11T00:00:00"/>
    <x v="1"/>
  </r>
  <r>
    <x v="1"/>
    <x v="4"/>
    <x v="2"/>
    <x v="1"/>
    <x v="96"/>
    <x v="0"/>
    <x v="1"/>
    <s v=""/>
    <n v="1"/>
    <s v=""/>
    <n v="-55.65"/>
    <s v=""/>
    <n v="-55.65"/>
    <x v="2"/>
    <x v="2"/>
    <x v="2"/>
    <s v="Sales Representative"/>
    <n v="325299"/>
    <s v="Manuel"/>
    <s v="Burke"/>
    <s v="Store Manager"/>
    <x v="0"/>
    <x v="96"/>
    <x v="96"/>
    <x v="84"/>
    <x v="84"/>
    <n v="-55.65"/>
    <d v="2016-08-21T00:00:00"/>
    <x v="1"/>
  </r>
  <r>
    <x v="1"/>
    <x v="4"/>
    <x v="2"/>
    <x v="1"/>
    <x v="97"/>
    <x v="0"/>
    <x v="1"/>
    <s v=""/>
    <n v="1"/>
    <s v=""/>
    <n v="-64.67"/>
    <s v=""/>
    <n v="-64.67"/>
    <x v="2"/>
    <x v="2"/>
    <x v="2"/>
    <s v="Sales Representative"/>
    <n v="325299"/>
    <s v="Manuel"/>
    <s v="Burke"/>
    <s v="Store Manager"/>
    <x v="0"/>
    <x v="97"/>
    <x v="97"/>
    <x v="85"/>
    <x v="85"/>
    <n v="-64.67"/>
    <d v="2016-08-21T00:00:00"/>
    <x v="1"/>
  </r>
  <r>
    <x v="1"/>
    <x v="4"/>
    <x v="2"/>
    <x v="3"/>
    <x v="98"/>
    <x v="1"/>
    <x v="0"/>
    <s v=""/>
    <n v="1"/>
    <s v=""/>
    <n v="-35.15"/>
    <n v="-35.15"/>
    <s v=""/>
    <x v="2"/>
    <x v="2"/>
    <x v="2"/>
    <s v="Sales Representative"/>
    <n v="607143"/>
    <s v="Elijah"/>
    <s v="Glover"/>
    <s v="Sales Representative"/>
    <x v="0"/>
    <x v="98"/>
    <x v="98"/>
    <x v="86"/>
    <x v="86"/>
    <n v="-35.15"/>
    <d v="2016-08-23T00:00:00"/>
    <x v="0"/>
  </r>
  <r>
    <x v="1"/>
    <x v="5"/>
    <x v="2"/>
    <x v="3"/>
    <x v="99"/>
    <x v="1"/>
    <x v="1"/>
    <s v=""/>
    <n v="1"/>
    <s v=""/>
    <n v="-22.28"/>
    <s v=""/>
    <n v="-22.28"/>
    <x v="2"/>
    <x v="2"/>
    <x v="2"/>
    <s v="Sales Representative"/>
    <n v="607143"/>
    <s v="Elijah"/>
    <s v="Glover"/>
    <s v="Sales Representative"/>
    <x v="0"/>
    <x v="99"/>
    <x v="99"/>
    <x v="87"/>
    <x v="44"/>
    <n v="-22.28"/>
    <d v="2016-09-14T00:00:00"/>
    <x v="1"/>
  </r>
  <r>
    <x v="1"/>
    <x v="5"/>
    <x v="2"/>
    <x v="3"/>
    <x v="100"/>
    <x v="2"/>
    <x v="1"/>
    <s v=""/>
    <n v="1"/>
    <s v=""/>
    <n v="-5.86"/>
    <s v=""/>
    <n v="-5.86"/>
    <x v="2"/>
    <x v="2"/>
    <x v="2"/>
    <s v="Sales Representative"/>
    <n v="607143"/>
    <s v="Elijah"/>
    <s v="Glover"/>
    <s v="Sales Representative"/>
    <x v="0"/>
    <x v="100"/>
    <x v="100"/>
    <x v="88"/>
    <x v="2"/>
    <n v="-5.86"/>
    <d v="2016-09-30T00:00:00"/>
    <x v="1"/>
  </r>
  <r>
    <x v="0"/>
    <x v="0"/>
    <x v="3"/>
    <x v="1"/>
    <x v="101"/>
    <x v="2"/>
    <x v="1"/>
    <n v="1"/>
    <s v=""/>
    <n v="-17.36"/>
    <s v=""/>
    <s v=""/>
    <n v="-17.36"/>
    <x v="3"/>
    <x v="3"/>
    <x v="3"/>
    <s v="Sales Representative"/>
    <n v="325299"/>
    <s v="Manuel"/>
    <s v="Burke"/>
    <s v="Store Manager"/>
    <x v="0"/>
    <x v="101"/>
    <x v="101"/>
    <x v="89"/>
    <x v="87"/>
    <n v="-17.36"/>
    <d v="2016-04-08T00:00:00"/>
    <x v="1"/>
  </r>
  <r>
    <x v="0"/>
    <x v="0"/>
    <x v="3"/>
    <x v="1"/>
    <x v="102"/>
    <x v="1"/>
    <x v="1"/>
    <n v="1"/>
    <s v=""/>
    <n v="-22.75"/>
    <s v=""/>
    <s v=""/>
    <n v="-22.75"/>
    <x v="3"/>
    <x v="3"/>
    <x v="3"/>
    <s v="Sales Representative"/>
    <n v="325299"/>
    <s v="Manuel"/>
    <s v="Burke"/>
    <s v="Store Manager"/>
    <x v="0"/>
    <x v="102"/>
    <x v="102"/>
    <x v="90"/>
    <x v="88"/>
    <n v="-22.75"/>
    <d v="2016-04-14T00:00:00"/>
    <x v="1"/>
  </r>
  <r>
    <x v="0"/>
    <x v="0"/>
    <x v="3"/>
    <x v="1"/>
    <x v="103"/>
    <x v="2"/>
    <x v="1"/>
    <n v="1"/>
    <s v=""/>
    <n v="-5.12"/>
    <s v=""/>
    <s v=""/>
    <n v="-5.12"/>
    <x v="3"/>
    <x v="3"/>
    <x v="3"/>
    <s v="Sales Representative"/>
    <n v="325299"/>
    <s v="Manuel"/>
    <s v="Burke"/>
    <s v="Store Manager"/>
    <x v="0"/>
    <x v="103"/>
    <x v="103"/>
    <x v="91"/>
    <x v="4"/>
    <n v="-5.12"/>
    <d v="2016-04-15T00:00:00"/>
    <x v="1"/>
  </r>
  <r>
    <x v="0"/>
    <x v="0"/>
    <x v="3"/>
    <x v="1"/>
    <x v="104"/>
    <x v="0"/>
    <x v="0"/>
    <n v="1"/>
    <s v=""/>
    <n v="-90.35"/>
    <s v=""/>
    <n v="-90.35"/>
    <s v=""/>
    <x v="3"/>
    <x v="3"/>
    <x v="3"/>
    <s v="Sales Representative"/>
    <n v="325299"/>
    <s v="Manuel"/>
    <s v="Burke"/>
    <s v="Store Manager"/>
    <x v="0"/>
    <x v="104"/>
    <x v="104"/>
    <x v="92"/>
    <x v="89"/>
    <n v="-90.35"/>
    <d v="2016-04-18T00:00:00"/>
    <x v="2"/>
  </r>
  <r>
    <x v="0"/>
    <x v="1"/>
    <x v="3"/>
    <x v="1"/>
    <x v="105"/>
    <x v="1"/>
    <x v="1"/>
    <n v="1"/>
    <s v=""/>
    <n v="-22.39"/>
    <s v=""/>
    <s v=""/>
    <n v="-22.39"/>
    <x v="3"/>
    <x v="3"/>
    <x v="3"/>
    <s v="Sales Representative"/>
    <n v="325299"/>
    <s v="Manuel"/>
    <s v="Burke"/>
    <s v="Store Manager"/>
    <x v="0"/>
    <x v="105"/>
    <x v="105"/>
    <x v="93"/>
    <x v="86"/>
    <n v="-22.39"/>
    <d v="2016-05-11T00:00:00"/>
    <x v="1"/>
  </r>
  <r>
    <x v="0"/>
    <x v="1"/>
    <x v="3"/>
    <x v="1"/>
    <x v="106"/>
    <x v="1"/>
    <x v="0"/>
    <n v="1"/>
    <s v=""/>
    <n v="-38.49"/>
    <s v=""/>
    <n v="-38.49"/>
    <s v=""/>
    <x v="3"/>
    <x v="3"/>
    <x v="3"/>
    <s v="Sales Representative"/>
    <n v="325299"/>
    <s v="Manuel"/>
    <s v="Burke"/>
    <s v="Store Manager"/>
    <x v="0"/>
    <x v="106"/>
    <x v="106"/>
    <x v="94"/>
    <x v="90"/>
    <n v="-38.49"/>
    <d v="2016-05-11T00:00:00"/>
    <x v="2"/>
  </r>
  <r>
    <x v="0"/>
    <x v="2"/>
    <x v="3"/>
    <x v="1"/>
    <x v="107"/>
    <x v="1"/>
    <x v="1"/>
    <n v="1"/>
    <s v=""/>
    <n v="-28.76"/>
    <s v=""/>
    <s v=""/>
    <n v="-28.76"/>
    <x v="3"/>
    <x v="3"/>
    <x v="3"/>
    <s v="Sales Representative"/>
    <n v="325299"/>
    <s v="Manuel"/>
    <s v="Burke"/>
    <s v="Store Manager"/>
    <x v="0"/>
    <x v="107"/>
    <x v="107"/>
    <x v="95"/>
    <x v="91"/>
    <n v="-28.76"/>
    <d v="2016-06-17T00:00:00"/>
    <x v="1"/>
  </r>
  <r>
    <x v="1"/>
    <x v="3"/>
    <x v="3"/>
    <x v="1"/>
    <x v="108"/>
    <x v="0"/>
    <x v="0"/>
    <s v=""/>
    <n v="1"/>
    <s v=""/>
    <n v="-51.81"/>
    <n v="-51.81"/>
    <s v=""/>
    <x v="3"/>
    <x v="3"/>
    <x v="3"/>
    <s v="Sales Representative"/>
    <n v="325299"/>
    <s v="Manuel"/>
    <s v="Burke"/>
    <s v="Store Manager"/>
    <x v="0"/>
    <x v="108"/>
    <x v="108"/>
    <x v="96"/>
    <x v="92"/>
    <n v="-51.81"/>
    <d v="2016-07-01T00:00:00"/>
    <x v="2"/>
  </r>
  <r>
    <x v="1"/>
    <x v="3"/>
    <x v="3"/>
    <x v="4"/>
    <x v="109"/>
    <x v="1"/>
    <x v="1"/>
    <s v=""/>
    <n v="1"/>
    <s v=""/>
    <n v="-25.16"/>
    <s v=""/>
    <n v="-25.16"/>
    <x v="3"/>
    <x v="3"/>
    <x v="3"/>
    <s v="Sales Representative"/>
    <n v="813201"/>
    <s v="Gerardo"/>
    <s v="Gutierrez"/>
    <s v="Sales Representative"/>
    <x v="0"/>
    <x v="109"/>
    <x v="109"/>
    <x v="97"/>
    <x v="93"/>
    <n v="-25.16"/>
    <d v="2016-07-09T00:00:00"/>
    <x v="1"/>
  </r>
  <r>
    <x v="1"/>
    <x v="3"/>
    <x v="3"/>
    <x v="4"/>
    <x v="110"/>
    <x v="2"/>
    <x v="1"/>
    <s v=""/>
    <n v="1"/>
    <s v=""/>
    <n v="-9.42"/>
    <s v=""/>
    <n v="-9.42"/>
    <x v="3"/>
    <x v="3"/>
    <x v="3"/>
    <s v="Sales Representative"/>
    <n v="813201"/>
    <s v="Gerardo"/>
    <s v="Gutierrez"/>
    <s v="Sales Representative"/>
    <x v="0"/>
    <x v="110"/>
    <x v="110"/>
    <x v="98"/>
    <x v="94"/>
    <n v="-9.42"/>
    <d v="2016-07-09T00:00:00"/>
    <x v="1"/>
  </r>
  <r>
    <x v="1"/>
    <x v="3"/>
    <x v="3"/>
    <x v="4"/>
    <x v="111"/>
    <x v="1"/>
    <x v="1"/>
    <s v=""/>
    <n v="1"/>
    <s v=""/>
    <n v="-39.51"/>
    <s v=""/>
    <n v="-39.51"/>
    <x v="3"/>
    <x v="3"/>
    <x v="3"/>
    <s v="Sales Representative"/>
    <n v="813201"/>
    <s v="Gerardo"/>
    <s v="Gutierrez"/>
    <s v="Sales Representative"/>
    <x v="0"/>
    <x v="111"/>
    <x v="111"/>
    <x v="99"/>
    <x v="95"/>
    <n v="-39.51"/>
    <d v="2016-07-13T00:00:00"/>
    <x v="1"/>
  </r>
  <r>
    <x v="1"/>
    <x v="3"/>
    <x v="3"/>
    <x v="1"/>
    <x v="112"/>
    <x v="0"/>
    <x v="1"/>
    <s v=""/>
    <n v="1"/>
    <s v=""/>
    <n v="-98.2"/>
    <s v=""/>
    <n v="-98.2"/>
    <x v="3"/>
    <x v="3"/>
    <x v="3"/>
    <s v="Sales Representative"/>
    <n v="325299"/>
    <s v="Manuel"/>
    <s v="Burke"/>
    <s v="Store Manager"/>
    <x v="0"/>
    <x v="112"/>
    <x v="112"/>
    <x v="100"/>
    <x v="96"/>
    <n v="-98.2"/>
    <d v="2016-07-15T00:00:00"/>
    <x v="1"/>
  </r>
  <r>
    <x v="1"/>
    <x v="3"/>
    <x v="3"/>
    <x v="1"/>
    <x v="113"/>
    <x v="0"/>
    <x v="1"/>
    <s v=""/>
    <n v="1"/>
    <s v=""/>
    <n v="-95.89"/>
    <s v=""/>
    <n v="-95.89"/>
    <x v="3"/>
    <x v="3"/>
    <x v="3"/>
    <s v="Sales Representative"/>
    <n v="325299"/>
    <s v="Manuel"/>
    <s v="Burke"/>
    <s v="Store Manager"/>
    <x v="0"/>
    <x v="113"/>
    <x v="113"/>
    <x v="101"/>
    <x v="97"/>
    <n v="-95.89"/>
    <d v="2016-07-17T00:00:00"/>
    <x v="1"/>
  </r>
  <r>
    <x v="1"/>
    <x v="3"/>
    <x v="3"/>
    <x v="1"/>
    <x v="114"/>
    <x v="0"/>
    <x v="1"/>
    <s v=""/>
    <n v="1"/>
    <s v=""/>
    <n v="-95.76"/>
    <s v=""/>
    <n v="-95.76"/>
    <x v="3"/>
    <x v="3"/>
    <x v="3"/>
    <s v="Sales Representative"/>
    <n v="325299"/>
    <s v="Manuel"/>
    <s v="Burke"/>
    <s v="Store Manager"/>
    <x v="0"/>
    <x v="114"/>
    <x v="114"/>
    <x v="102"/>
    <x v="98"/>
    <n v="-95.76"/>
    <d v="2016-07-18T00:00:00"/>
    <x v="1"/>
  </r>
  <r>
    <x v="1"/>
    <x v="3"/>
    <x v="3"/>
    <x v="1"/>
    <x v="115"/>
    <x v="0"/>
    <x v="0"/>
    <s v=""/>
    <n v="1"/>
    <s v=""/>
    <n v="-63.06"/>
    <n v="-63.06"/>
    <s v=""/>
    <x v="3"/>
    <x v="3"/>
    <x v="3"/>
    <s v="Sales Representative"/>
    <n v="325299"/>
    <s v="Manuel"/>
    <s v="Burke"/>
    <s v="Store Manager"/>
    <x v="0"/>
    <x v="115"/>
    <x v="115"/>
    <x v="103"/>
    <x v="72"/>
    <n v="-63.06"/>
    <d v="2016-07-20T00:00:00"/>
    <x v="2"/>
  </r>
  <r>
    <x v="1"/>
    <x v="3"/>
    <x v="3"/>
    <x v="4"/>
    <x v="116"/>
    <x v="1"/>
    <x v="1"/>
    <s v=""/>
    <n v="1"/>
    <s v=""/>
    <n v="-21.28"/>
    <s v=""/>
    <n v="-21.28"/>
    <x v="3"/>
    <x v="3"/>
    <x v="3"/>
    <s v="Sales Representative"/>
    <n v="813201"/>
    <s v="Gerardo"/>
    <s v="Gutierrez"/>
    <s v="Sales Representative"/>
    <x v="0"/>
    <x v="116"/>
    <x v="116"/>
    <x v="104"/>
    <x v="99"/>
    <n v="-21.28"/>
    <d v="2016-07-21T00:00:00"/>
    <x v="1"/>
  </r>
  <r>
    <x v="1"/>
    <x v="3"/>
    <x v="3"/>
    <x v="1"/>
    <x v="117"/>
    <x v="0"/>
    <x v="1"/>
    <s v=""/>
    <n v="1"/>
    <s v=""/>
    <n v="-51.13"/>
    <s v=""/>
    <n v="-51.13"/>
    <x v="3"/>
    <x v="3"/>
    <x v="3"/>
    <s v="Sales Representative"/>
    <n v="325299"/>
    <s v="Manuel"/>
    <s v="Burke"/>
    <s v="Store Manager"/>
    <x v="0"/>
    <x v="117"/>
    <x v="117"/>
    <x v="105"/>
    <x v="33"/>
    <n v="-51.13"/>
    <d v="2016-07-24T00:00:00"/>
    <x v="1"/>
  </r>
  <r>
    <x v="1"/>
    <x v="3"/>
    <x v="3"/>
    <x v="1"/>
    <x v="118"/>
    <x v="0"/>
    <x v="1"/>
    <s v=""/>
    <n v="1"/>
    <s v=""/>
    <n v="-50.56"/>
    <s v=""/>
    <n v="-50.56"/>
    <x v="3"/>
    <x v="3"/>
    <x v="3"/>
    <s v="Sales Representative"/>
    <n v="325299"/>
    <s v="Manuel"/>
    <s v="Burke"/>
    <s v="Store Manager"/>
    <x v="0"/>
    <x v="118"/>
    <x v="118"/>
    <x v="106"/>
    <x v="100"/>
    <n v="-50.56"/>
    <d v="2016-07-27T00:00:00"/>
    <x v="1"/>
  </r>
  <r>
    <x v="1"/>
    <x v="3"/>
    <x v="3"/>
    <x v="1"/>
    <x v="119"/>
    <x v="0"/>
    <x v="1"/>
    <s v=""/>
    <n v="1"/>
    <s v=""/>
    <n v="-79.55"/>
    <s v=""/>
    <n v="-79.55"/>
    <x v="3"/>
    <x v="3"/>
    <x v="3"/>
    <s v="Sales Representative"/>
    <n v="325299"/>
    <s v="Manuel"/>
    <s v="Burke"/>
    <s v="Store Manager"/>
    <x v="0"/>
    <x v="119"/>
    <x v="119"/>
    <x v="107"/>
    <x v="101"/>
    <n v="-79.55"/>
    <d v="2016-07-28T00:00:00"/>
    <x v="1"/>
  </r>
  <r>
    <x v="1"/>
    <x v="3"/>
    <x v="3"/>
    <x v="1"/>
    <x v="120"/>
    <x v="0"/>
    <x v="1"/>
    <s v=""/>
    <n v="1"/>
    <s v=""/>
    <n v="-94.7"/>
    <s v=""/>
    <n v="-94.7"/>
    <x v="3"/>
    <x v="3"/>
    <x v="3"/>
    <s v="Sales Representative"/>
    <n v="325299"/>
    <s v="Manuel"/>
    <s v="Burke"/>
    <s v="Store Manager"/>
    <x v="0"/>
    <x v="120"/>
    <x v="120"/>
    <x v="108"/>
    <x v="102"/>
    <n v="-94.7"/>
    <d v="2016-07-29T00:00:00"/>
    <x v="1"/>
  </r>
  <r>
    <x v="1"/>
    <x v="4"/>
    <x v="3"/>
    <x v="4"/>
    <x v="121"/>
    <x v="1"/>
    <x v="1"/>
    <s v=""/>
    <n v="1"/>
    <s v=""/>
    <n v="-39.17"/>
    <s v=""/>
    <n v="-39.17"/>
    <x v="3"/>
    <x v="3"/>
    <x v="3"/>
    <s v="Sales Representative"/>
    <n v="813201"/>
    <s v="Gerardo"/>
    <s v="Gutierrez"/>
    <s v="Sales Representative"/>
    <x v="0"/>
    <x v="121"/>
    <x v="121"/>
    <x v="109"/>
    <x v="103"/>
    <n v="-39.17"/>
    <d v="2016-08-18T00:00:00"/>
    <x v="1"/>
  </r>
  <r>
    <x v="1"/>
    <x v="4"/>
    <x v="3"/>
    <x v="4"/>
    <x v="122"/>
    <x v="2"/>
    <x v="1"/>
    <s v=""/>
    <n v="1"/>
    <s v=""/>
    <n v="-7.03"/>
    <s v=""/>
    <n v="-7.03"/>
    <x v="3"/>
    <x v="3"/>
    <x v="3"/>
    <s v="Sales Representative"/>
    <n v="813201"/>
    <s v="Gerardo"/>
    <s v="Gutierrez"/>
    <s v="Sales Representative"/>
    <x v="0"/>
    <x v="122"/>
    <x v="122"/>
    <x v="110"/>
    <x v="20"/>
    <n v="-7.03"/>
    <d v="2016-08-29T00:00:00"/>
    <x v="1"/>
  </r>
  <r>
    <x v="1"/>
    <x v="5"/>
    <x v="3"/>
    <x v="1"/>
    <x v="123"/>
    <x v="0"/>
    <x v="1"/>
    <s v=""/>
    <n v="1"/>
    <s v=""/>
    <n v="-91.49"/>
    <s v=""/>
    <n v="-91.49"/>
    <x v="3"/>
    <x v="3"/>
    <x v="3"/>
    <s v="Sales Representative"/>
    <n v="325299"/>
    <s v="Manuel"/>
    <s v="Burke"/>
    <s v="Store Manager"/>
    <x v="0"/>
    <x v="123"/>
    <x v="123"/>
    <x v="111"/>
    <x v="101"/>
    <n v="-91.49"/>
    <d v="2016-09-08T00:00:00"/>
    <x v="1"/>
  </r>
  <r>
    <x v="1"/>
    <x v="5"/>
    <x v="3"/>
    <x v="4"/>
    <x v="124"/>
    <x v="2"/>
    <x v="1"/>
    <s v=""/>
    <n v="1"/>
    <s v=""/>
    <n v="-19.25"/>
    <s v=""/>
    <n v="-19.25"/>
    <x v="3"/>
    <x v="3"/>
    <x v="3"/>
    <s v="Sales Representative"/>
    <n v="813201"/>
    <s v="Gerardo"/>
    <s v="Gutierrez"/>
    <s v="Sales Representative"/>
    <x v="0"/>
    <x v="124"/>
    <x v="124"/>
    <x v="112"/>
    <x v="104"/>
    <n v="-19.25"/>
    <d v="2016-09-09T00:00:00"/>
    <x v="1"/>
  </r>
  <r>
    <x v="1"/>
    <x v="5"/>
    <x v="3"/>
    <x v="1"/>
    <x v="125"/>
    <x v="0"/>
    <x v="1"/>
    <s v=""/>
    <n v="1"/>
    <s v=""/>
    <n v="-66.540000000000006"/>
    <s v=""/>
    <n v="-66.540000000000006"/>
    <x v="3"/>
    <x v="3"/>
    <x v="3"/>
    <s v="Sales Representative"/>
    <n v="325299"/>
    <s v="Manuel"/>
    <s v="Burke"/>
    <s v="Store Manager"/>
    <x v="0"/>
    <x v="125"/>
    <x v="125"/>
    <x v="113"/>
    <x v="105"/>
    <n v="-66.540000000000006"/>
    <d v="2016-09-20T00:00:00"/>
    <x v="1"/>
  </r>
  <r>
    <x v="1"/>
    <x v="5"/>
    <x v="3"/>
    <x v="4"/>
    <x v="126"/>
    <x v="2"/>
    <x v="1"/>
    <s v=""/>
    <n v="1"/>
    <s v=""/>
    <n v="-13.62"/>
    <s v=""/>
    <n v="-13.62"/>
    <x v="3"/>
    <x v="3"/>
    <x v="3"/>
    <s v="Sales Representative"/>
    <n v="813201"/>
    <s v="Gerardo"/>
    <s v="Gutierrez"/>
    <s v="Sales Representative"/>
    <x v="0"/>
    <x v="126"/>
    <x v="126"/>
    <x v="12"/>
    <x v="106"/>
    <n v="-13.62"/>
    <d v="2016-09-27T00:00:00"/>
    <x v="1"/>
  </r>
  <r>
    <x v="1"/>
    <x v="5"/>
    <x v="3"/>
    <x v="1"/>
    <x v="127"/>
    <x v="0"/>
    <x v="1"/>
    <s v=""/>
    <n v="1"/>
    <s v=""/>
    <n v="-90.18"/>
    <s v=""/>
    <n v="-90.18"/>
    <x v="3"/>
    <x v="3"/>
    <x v="3"/>
    <s v="Sales Representative"/>
    <n v="325299"/>
    <s v="Manuel"/>
    <s v="Burke"/>
    <s v="Store Manager"/>
    <x v="0"/>
    <x v="127"/>
    <x v="127"/>
    <x v="71"/>
    <x v="107"/>
    <n v="-90.18"/>
    <d v="2016-09-30T00:00:00"/>
    <x v="1"/>
  </r>
  <r>
    <x v="0"/>
    <x v="0"/>
    <x v="4"/>
    <x v="1"/>
    <x v="128"/>
    <x v="0"/>
    <x v="0"/>
    <n v="1"/>
    <s v=""/>
    <n v="-92.06"/>
    <s v=""/>
    <n v="-92.06"/>
    <s v=""/>
    <x v="4"/>
    <x v="4"/>
    <x v="4"/>
    <s v="Sales Representative"/>
    <n v="325299"/>
    <s v="Manuel"/>
    <s v="Burke"/>
    <s v="Store Manager"/>
    <x v="0"/>
    <x v="128"/>
    <x v="128"/>
    <x v="114"/>
    <x v="108"/>
    <n v="-92.06"/>
    <d v="2016-04-02T00:00:00"/>
    <x v="0"/>
  </r>
  <r>
    <x v="0"/>
    <x v="0"/>
    <x v="4"/>
    <x v="1"/>
    <x v="129"/>
    <x v="2"/>
    <x v="1"/>
    <n v="1"/>
    <s v=""/>
    <n v="-16.940000000000001"/>
    <s v=""/>
    <s v=""/>
    <n v="-16.940000000000001"/>
    <x v="4"/>
    <x v="4"/>
    <x v="4"/>
    <s v="Sales Representative"/>
    <n v="325299"/>
    <s v="Manuel"/>
    <s v="Burke"/>
    <s v="Store Manager"/>
    <x v="0"/>
    <x v="129"/>
    <x v="129"/>
    <x v="115"/>
    <x v="83"/>
    <n v="-16.940000000000001"/>
    <d v="2016-04-03T00:00:00"/>
    <x v="1"/>
  </r>
  <r>
    <x v="0"/>
    <x v="0"/>
    <x v="4"/>
    <x v="1"/>
    <x v="130"/>
    <x v="0"/>
    <x v="1"/>
    <n v="1"/>
    <s v=""/>
    <n v="-82.43"/>
    <s v=""/>
    <s v=""/>
    <n v="-82.43"/>
    <x v="4"/>
    <x v="4"/>
    <x v="4"/>
    <s v="Sales Representative"/>
    <n v="325299"/>
    <s v="Manuel"/>
    <s v="Burke"/>
    <s v="Store Manager"/>
    <x v="0"/>
    <x v="130"/>
    <x v="130"/>
    <x v="116"/>
    <x v="109"/>
    <n v="-82.43"/>
    <d v="2016-04-04T00:00:00"/>
    <x v="1"/>
  </r>
  <r>
    <x v="0"/>
    <x v="0"/>
    <x v="4"/>
    <x v="1"/>
    <x v="131"/>
    <x v="1"/>
    <x v="1"/>
    <n v="1"/>
    <s v=""/>
    <n v="-21.37"/>
    <s v=""/>
    <s v=""/>
    <n v="-21.37"/>
    <x v="4"/>
    <x v="4"/>
    <x v="4"/>
    <s v="Sales Representative"/>
    <n v="325299"/>
    <s v="Manuel"/>
    <s v="Burke"/>
    <s v="Store Manager"/>
    <x v="0"/>
    <x v="131"/>
    <x v="131"/>
    <x v="117"/>
    <x v="110"/>
    <n v="-21.37"/>
    <d v="2016-04-13T00:00:00"/>
    <x v="1"/>
  </r>
  <r>
    <x v="0"/>
    <x v="0"/>
    <x v="4"/>
    <x v="1"/>
    <x v="132"/>
    <x v="1"/>
    <x v="1"/>
    <n v="1"/>
    <s v=""/>
    <n v="-43.38"/>
    <s v=""/>
    <s v=""/>
    <n v="-43.38"/>
    <x v="4"/>
    <x v="4"/>
    <x v="4"/>
    <s v="Sales Representative"/>
    <n v="325299"/>
    <s v="Manuel"/>
    <s v="Burke"/>
    <s v="Store Manager"/>
    <x v="0"/>
    <x v="132"/>
    <x v="132"/>
    <x v="118"/>
    <x v="111"/>
    <n v="-43.38"/>
    <d v="2016-04-15T00:00:00"/>
    <x v="1"/>
  </r>
  <r>
    <x v="0"/>
    <x v="0"/>
    <x v="4"/>
    <x v="1"/>
    <x v="133"/>
    <x v="1"/>
    <x v="1"/>
    <n v="1"/>
    <s v=""/>
    <n v="-30.43"/>
    <s v=""/>
    <s v=""/>
    <n v="-30.43"/>
    <x v="4"/>
    <x v="4"/>
    <x v="4"/>
    <s v="Sales Representative"/>
    <n v="325299"/>
    <s v="Manuel"/>
    <s v="Burke"/>
    <s v="Store Manager"/>
    <x v="0"/>
    <x v="133"/>
    <x v="133"/>
    <x v="119"/>
    <x v="26"/>
    <n v="-30.43"/>
    <d v="2016-04-16T00:00:00"/>
    <x v="1"/>
  </r>
  <r>
    <x v="0"/>
    <x v="0"/>
    <x v="4"/>
    <x v="1"/>
    <x v="134"/>
    <x v="0"/>
    <x v="1"/>
    <n v="1"/>
    <s v=""/>
    <n v="-80.459999999999994"/>
    <s v=""/>
    <s v=""/>
    <n v="-80.459999999999994"/>
    <x v="4"/>
    <x v="4"/>
    <x v="4"/>
    <s v="Sales Representative"/>
    <n v="325299"/>
    <s v="Manuel"/>
    <s v="Burke"/>
    <s v="Store Manager"/>
    <x v="0"/>
    <x v="134"/>
    <x v="134"/>
    <x v="120"/>
    <x v="112"/>
    <n v="-80.459999999999994"/>
    <d v="2016-04-18T00:00:00"/>
    <x v="1"/>
  </r>
  <r>
    <x v="0"/>
    <x v="0"/>
    <x v="4"/>
    <x v="1"/>
    <x v="135"/>
    <x v="0"/>
    <x v="0"/>
    <n v="1"/>
    <s v=""/>
    <n v="-50.74"/>
    <s v=""/>
    <n v="-50.74"/>
    <s v=""/>
    <x v="4"/>
    <x v="4"/>
    <x v="4"/>
    <s v="Sales Representative"/>
    <n v="325299"/>
    <s v="Manuel"/>
    <s v="Burke"/>
    <s v="Store Manager"/>
    <x v="0"/>
    <x v="135"/>
    <x v="135"/>
    <x v="121"/>
    <x v="113"/>
    <n v="-50.74"/>
    <d v="2016-04-25T00:00:00"/>
    <x v="2"/>
  </r>
  <r>
    <x v="0"/>
    <x v="0"/>
    <x v="4"/>
    <x v="1"/>
    <x v="136"/>
    <x v="0"/>
    <x v="1"/>
    <n v="1"/>
    <s v=""/>
    <n v="-74.61"/>
    <s v=""/>
    <s v=""/>
    <n v="-74.61"/>
    <x v="4"/>
    <x v="4"/>
    <x v="4"/>
    <s v="Sales Representative"/>
    <n v="325299"/>
    <s v="Manuel"/>
    <s v="Burke"/>
    <s v="Store Manager"/>
    <x v="0"/>
    <x v="136"/>
    <x v="136"/>
    <x v="122"/>
    <x v="79"/>
    <n v="-74.61"/>
    <d v="2016-04-27T00:00:00"/>
    <x v="1"/>
  </r>
  <r>
    <x v="0"/>
    <x v="1"/>
    <x v="4"/>
    <x v="1"/>
    <x v="137"/>
    <x v="0"/>
    <x v="0"/>
    <n v="1"/>
    <s v=""/>
    <n v="-79.75"/>
    <s v=""/>
    <n v="-79.75"/>
    <s v=""/>
    <x v="4"/>
    <x v="4"/>
    <x v="4"/>
    <s v="Sales Representative"/>
    <n v="325299"/>
    <s v="Manuel"/>
    <s v="Burke"/>
    <s v="Store Manager"/>
    <x v="0"/>
    <x v="137"/>
    <x v="137"/>
    <x v="123"/>
    <x v="114"/>
    <n v="-79.75"/>
    <d v="2016-05-17T00:00:00"/>
    <x v="2"/>
  </r>
  <r>
    <x v="0"/>
    <x v="1"/>
    <x v="4"/>
    <x v="1"/>
    <x v="138"/>
    <x v="2"/>
    <x v="1"/>
    <n v="1"/>
    <s v=""/>
    <n v="-12.94"/>
    <s v=""/>
    <s v=""/>
    <n v="-12.94"/>
    <x v="4"/>
    <x v="4"/>
    <x v="4"/>
    <s v="Sales Representative"/>
    <n v="325299"/>
    <s v="Manuel"/>
    <s v="Burke"/>
    <s v="Store Manager"/>
    <x v="0"/>
    <x v="138"/>
    <x v="138"/>
    <x v="124"/>
    <x v="115"/>
    <n v="-12.94"/>
    <d v="2016-05-29T00:00:00"/>
    <x v="1"/>
  </r>
  <r>
    <x v="0"/>
    <x v="1"/>
    <x v="4"/>
    <x v="1"/>
    <x v="139"/>
    <x v="1"/>
    <x v="0"/>
    <n v="1"/>
    <s v=""/>
    <n v="-38.01"/>
    <s v=""/>
    <n v="-38.01"/>
    <s v=""/>
    <x v="4"/>
    <x v="4"/>
    <x v="4"/>
    <s v="Sales Representative"/>
    <n v="325299"/>
    <s v="Manuel"/>
    <s v="Burke"/>
    <s v="Store Manager"/>
    <x v="0"/>
    <x v="139"/>
    <x v="139"/>
    <x v="125"/>
    <x v="62"/>
    <n v="-38.01"/>
    <d v="2016-05-30T00:00:00"/>
    <x v="2"/>
  </r>
  <r>
    <x v="0"/>
    <x v="2"/>
    <x v="4"/>
    <x v="1"/>
    <x v="140"/>
    <x v="1"/>
    <x v="1"/>
    <n v="1"/>
    <s v=""/>
    <n v="-36.89"/>
    <s v=""/>
    <s v=""/>
    <n v="-36.89"/>
    <x v="4"/>
    <x v="4"/>
    <x v="4"/>
    <s v="Sales Representative"/>
    <n v="325299"/>
    <s v="Manuel"/>
    <s v="Burke"/>
    <s v="Store Manager"/>
    <x v="0"/>
    <x v="140"/>
    <x v="140"/>
    <x v="126"/>
    <x v="116"/>
    <n v="-36.89"/>
    <d v="2016-06-02T00:00:00"/>
    <x v="1"/>
  </r>
  <r>
    <x v="0"/>
    <x v="2"/>
    <x v="4"/>
    <x v="1"/>
    <x v="141"/>
    <x v="1"/>
    <x v="1"/>
    <n v="1"/>
    <s v=""/>
    <n v="-23.98"/>
    <s v=""/>
    <s v=""/>
    <n v="-23.98"/>
    <x v="4"/>
    <x v="4"/>
    <x v="4"/>
    <s v="Sales Representative"/>
    <n v="325299"/>
    <s v="Manuel"/>
    <s v="Burke"/>
    <s v="Store Manager"/>
    <x v="0"/>
    <x v="141"/>
    <x v="141"/>
    <x v="127"/>
    <x v="117"/>
    <n v="-23.98"/>
    <d v="2016-06-04T00:00:00"/>
    <x v="1"/>
  </r>
  <r>
    <x v="0"/>
    <x v="2"/>
    <x v="4"/>
    <x v="1"/>
    <x v="142"/>
    <x v="0"/>
    <x v="1"/>
    <n v="1"/>
    <s v=""/>
    <n v="-66.709999999999994"/>
    <s v=""/>
    <s v=""/>
    <n v="-66.709999999999994"/>
    <x v="4"/>
    <x v="4"/>
    <x v="4"/>
    <s v="Sales Representative"/>
    <n v="325299"/>
    <s v="Manuel"/>
    <s v="Burke"/>
    <s v="Store Manager"/>
    <x v="0"/>
    <x v="142"/>
    <x v="142"/>
    <x v="128"/>
    <x v="118"/>
    <n v="-66.709999999999994"/>
    <d v="2016-06-07T00:00:00"/>
    <x v="1"/>
  </r>
  <r>
    <x v="0"/>
    <x v="2"/>
    <x v="4"/>
    <x v="1"/>
    <x v="143"/>
    <x v="0"/>
    <x v="0"/>
    <n v="1"/>
    <s v=""/>
    <n v="-63.1"/>
    <s v=""/>
    <n v="-63.1"/>
    <s v=""/>
    <x v="4"/>
    <x v="4"/>
    <x v="4"/>
    <s v="Sales Representative"/>
    <n v="325299"/>
    <s v="Manuel"/>
    <s v="Burke"/>
    <s v="Store Manager"/>
    <x v="0"/>
    <x v="143"/>
    <x v="143"/>
    <x v="129"/>
    <x v="119"/>
    <n v="-63.1"/>
    <d v="2016-06-07T00:00:00"/>
    <x v="2"/>
  </r>
  <r>
    <x v="0"/>
    <x v="2"/>
    <x v="4"/>
    <x v="1"/>
    <x v="144"/>
    <x v="0"/>
    <x v="0"/>
    <n v="1"/>
    <s v=""/>
    <n v="-63.65"/>
    <s v=""/>
    <n v="-63.65"/>
    <s v=""/>
    <x v="4"/>
    <x v="4"/>
    <x v="4"/>
    <s v="Sales Representative"/>
    <n v="325299"/>
    <s v="Manuel"/>
    <s v="Burke"/>
    <s v="Store Manager"/>
    <x v="0"/>
    <x v="144"/>
    <x v="144"/>
    <x v="130"/>
    <x v="56"/>
    <n v="-63.65"/>
    <d v="2016-06-09T00:00:00"/>
    <x v="2"/>
  </r>
  <r>
    <x v="0"/>
    <x v="2"/>
    <x v="4"/>
    <x v="1"/>
    <x v="145"/>
    <x v="0"/>
    <x v="0"/>
    <n v="1"/>
    <s v=""/>
    <n v="-70.930000000000007"/>
    <s v=""/>
    <n v="-70.930000000000007"/>
    <s v=""/>
    <x v="4"/>
    <x v="4"/>
    <x v="4"/>
    <s v="Sales Representative"/>
    <n v="325299"/>
    <s v="Manuel"/>
    <s v="Burke"/>
    <s v="Store Manager"/>
    <x v="0"/>
    <x v="145"/>
    <x v="145"/>
    <x v="63"/>
    <x v="120"/>
    <n v="-70.930000000000007"/>
    <d v="2016-06-18T00:00:00"/>
    <x v="2"/>
  </r>
  <r>
    <x v="0"/>
    <x v="2"/>
    <x v="4"/>
    <x v="1"/>
    <x v="146"/>
    <x v="0"/>
    <x v="0"/>
    <n v="1"/>
    <s v=""/>
    <n v="-95.04"/>
    <s v=""/>
    <n v="-95.04"/>
    <s v=""/>
    <x v="4"/>
    <x v="4"/>
    <x v="4"/>
    <s v="Sales Representative"/>
    <n v="325299"/>
    <s v="Manuel"/>
    <s v="Burke"/>
    <s v="Store Manager"/>
    <x v="0"/>
    <x v="146"/>
    <x v="146"/>
    <x v="131"/>
    <x v="79"/>
    <n v="-95.04"/>
    <d v="2016-06-23T00:00:00"/>
    <x v="2"/>
  </r>
  <r>
    <x v="0"/>
    <x v="2"/>
    <x v="4"/>
    <x v="1"/>
    <x v="147"/>
    <x v="0"/>
    <x v="0"/>
    <n v="1"/>
    <s v=""/>
    <n v="-75.81"/>
    <s v=""/>
    <n v="-75.81"/>
    <s v=""/>
    <x v="4"/>
    <x v="4"/>
    <x v="4"/>
    <s v="Sales Representative"/>
    <n v="325299"/>
    <s v="Manuel"/>
    <s v="Burke"/>
    <s v="Store Manager"/>
    <x v="0"/>
    <x v="147"/>
    <x v="147"/>
    <x v="132"/>
    <x v="121"/>
    <n v="-75.81"/>
    <d v="2016-06-24T00:00:00"/>
    <x v="2"/>
  </r>
  <r>
    <x v="0"/>
    <x v="2"/>
    <x v="4"/>
    <x v="1"/>
    <x v="148"/>
    <x v="1"/>
    <x v="1"/>
    <n v="1"/>
    <s v=""/>
    <n v="-27.78"/>
    <s v=""/>
    <s v=""/>
    <n v="-27.78"/>
    <x v="4"/>
    <x v="4"/>
    <x v="4"/>
    <s v="Sales Representative"/>
    <n v="325299"/>
    <s v="Manuel"/>
    <s v="Burke"/>
    <s v="Store Manager"/>
    <x v="0"/>
    <x v="148"/>
    <x v="148"/>
    <x v="129"/>
    <x v="122"/>
    <n v="-27.78"/>
    <d v="2016-06-28T00:00:00"/>
    <x v="1"/>
  </r>
  <r>
    <x v="0"/>
    <x v="2"/>
    <x v="4"/>
    <x v="1"/>
    <x v="149"/>
    <x v="0"/>
    <x v="0"/>
    <n v="1"/>
    <s v=""/>
    <n v="-74.16"/>
    <s v=""/>
    <n v="-74.16"/>
    <s v=""/>
    <x v="4"/>
    <x v="4"/>
    <x v="4"/>
    <s v="Sales Representative"/>
    <n v="325299"/>
    <s v="Manuel"/>
    <s v="Burke"/>
    <s v="Store Manager"/>
    <x v="0"/>
    <x v="149"/>
    <x v="149"/>
    <x v="133"/>
    <x v="123"/>
    <n v="-74.16"/>
    <d v="2016-06-30T00:00:00"/>
    <x v="0"/>
  </r>
  <r>
    <x v="1"/>
    <x v="3"/>
    <x v="4"/>
    <x v="1"/>
    <x v="150"/>
    <x v="0"/>
    <x v="0"/>
    <s v=""/>
    <n v="1"/>
    <s v=""/>
    <n v="-61.21"/>
    <n v="-61.21"/>
    <s v=""/>
    <x v="4"/>
    <x v="4"/>
    <x v="4"/>
    <s v="Sales Representative"/>
    <n v="325299"/>
    <s v="Manuel"/>
    <s v="Burke"/>
    <s v="Store Manager"/>
    <x v="0"/>
    <x v="150"/>
    <x v="150"/>
    <x v="134"/>
    <x v="124"/>
    <n v="-61.21"/>
    <d v="2016-07-05T00:00:00"/>
    <x v="2"/>
  </r>
  <r>
    <x v="1"/>
    <x v="3"/>
    <x v="4"/>
    <x v="1"/>
    <x v="151"/>
    <x v="0"/>
    <x v="1"/>
    <s v=""/>
    <n v="1"/>
    <s v=""/>
    <n v="-85.24"/>
    <s v=""/>
    <n v="-85.24"/>
    <x v="4"/>
    <x v="4"/>
    <x v="4"/>
    <s v="Sales Representative"/>
    <n v="325299"/>
    <s v="Manuel"/>
    <s v="Burke"/>
    <s v="Store Manager"/>
    <x v="0"/>
    <x v="151"/>
    <x v="151"/>
    <x v="135"/>
    <x v="125"/>
    <n v="-85.24"/>
    <d v="2016-07-07T00:00:00"/>
    <x v="1"/>
  </r>
  <r>
    <x v="1"/>
    <x v="3"/>
    <x v="4"/>
    <x v="5"/>
    <x v="152"/>
    <x v="1"/>
    <x v="1"/>
    <s v=""/>
    <n v="1"/>
    <s v=""/>
    <n v="-35.450000000000003"/>
    <s v=""/>
    <n v="-35.450000000000003"/>
    <x v="4"/>
    <x v="4"/>
    <x v="4"/>
    <s v="Sales Representative"/>
    <n v="555181"/>
    <s v="Roger"/>
    <s v="Hall"/>
    <s v="Sales Representative"/>
    <x v="0"/>
    <x v="152"/>
    <x v="152"/>
    <x v="136"/>
    <x v="27"/>
    <n v="-35.450000000000003"/>
    <d v="2016-07-10T00:00:00"/>
    <x v="1"/>
  </r>
  <r>
    <x v="1"/>
    <x v="3"/>
    <x v="4"/>
    <x v="5"/>
    <x v="153"/>
    <x v="1"/>
    <x v="0"/>
    <s v=""/>
    <n v="1"/>
    <s v=""/>
    <n v="-25.41"/>
    <n v="-25.41"/>
    <s v=""/>
    <x v="4"/>
    <x v="4"/>
    <x v="4"/>
    <s v="Sales Representative"/>
    <n v="555181"/>
    <s v="Roger"/>
    <s v="Hall"/>
    <s v="Sales Representative"/>
    <x v="0"/>
    <x v="153"/>
    <x v="153"/>
    <x v="137"/>
    <x v="126"/>
    <n v="-25.41"/>
    <d v="2016-07-10T00:00:00"/>
    <x v="0"/>
  </r>
  <r>
    <x v="1"/>
    <x v="3"/>
    <x v="4"/>
    <x v="5"/>
    <x v="154"/>
    <x v="2"/>
    <x v="1"/>
    <s v=""/>
    <n v="1"/>
    <s v=""/>
    <n v="-11.35"/>
    <s v=""/>
    <n v="-11.35"/>
    <x v="4"/>
    <x v="4"/>
    <x v="4"/>
    <s v="Sales Representative"/>
    <n v="555181"/>
    <s v="Roger"/>
    <s v="Hall"/>
    <s v="Sales Representative"/>
    <x v="0"/>
    <x v="154"/>
    <x v="154"/>
    <x v="138"/>
    <x v="127"/>
    <n v="-11.35"/>
    <d v="2016-07-10T00:00:00"/>
    <x v="1"/>
  </r>
  <r>
    <x v="1"/>
    <x v="3"/>
    <x v="4"/>
    <x v="1"/>
    <x v="155"/>
    <x v="0"/>
    <x v="0"/>
    <s v=""/>
    <n v="1"/>
    <s v=""/>
    <n v="-70.540000000000006"/>
    <n v="-70.540000000000006"/>
    <s v=""/>
    <x v="4"/>
    <x v="4"/>
    <x v="4"/>
    <s v="Sales Representative"/>
    <n v="325299"/>
    <s v="Manuel"/>
    <s v="Burke"/>
    <s v="Store Manager"/>
    <x v="0"/>
    <x v="155"/>
    <x v="155"/>
    <x v="139"/>
    <x v="128"/>
    <n v="-70.540000000000006"/>
    <d v="2016-07-14T00:00:00"/>
    <x v="0"/>
  </r>
  <r>
    <x v="1"/>
    <x v="3"/>
    <x v="4"/>
    <x v="5"/>
    <x v="156"/>
    <x v="1"/>
    <x v="0"/>
    <s v=""/>
    <n v="1"/>
    <s v=""/>
    <n v="-36.549999999999997"/>
    <n v="-36.549999999999997"/>
    <s v=""/>
    <x v="4"/>
    <x v="4"/>
    <x v="4"/>
    <s v="Sales Representative"/>
    <n v="555181"/>
    <s v="Roger"/>
    <s v="Hall"/>
    <s v="Sales Representative"/>
    <x v="0"/>
    <x v="156"/>
    <x v="156"/>
    <x v="140"/>
    <x v="129"/>
    <n v="-36.549999999999997"/>
    <d v="2016-07-17T00:00:00"/>
    <x v="2"/>
  </r>
  <r>
    <x v="1"/>
    <x v="3"/>
    <x v="4"/>
    <x v="1"/>
    <x v="157"/>
    <x v="0"/>
    <x v="0"/>
    <s v=""/>
    <n v="1"/>
    <s v=""/>
    <n v="-56.08"/>
    <n v="-56.08"/>
    <s v=""/>
    <x v="4"/>
    <x v="4"/>
    <x v="4"/>
    <s v="Sales Representative"/>
    <n v="325299"/>
    <s v="Manuel"/>
    <s v="Burke"/>
    <s v="Store Manager"/>
    <x v="0"/>
    <x v="157"/>
    <x v="157"/>
    <x v="141"/>
    <x v="130"/>
    <n v="-56.08"/>
    <d v="2016-07-17T00:00:00"/>
    <x v="0"/>
  </r>
  <r>
    <x v="1"/>
    <x v="4"/>
    <x v="4"/>
    <x v="5"/>
    <x v="158"/>
    <x v="1"/>
    <x v="1"/>
    <s v=""/>
    <n v="1"/>
    <s v=""/>
    <n v="-44.59"/>
    <s v=""/>
    <n v="-44.59"/>
    <x v="4"/>
    <x v="4"/>
    <x v="4"/>
    <s v="Sales Representative"/>
    <n v="555181"/>
    <s v="Roger"/>
    <s v="Hall"/>
    <s v="Sales Representative"/>
    <x v="0"/>
    <x v="158"/>
    <x v="158"/>
    <x v="142"/>
    <x v="131"/>
    <n v="-44.59"/>
    <d v="2016-08-04T00:00:00"/>
    <x v="1"/>
  </r>
  <r>
    <x v="1"/>
    <x v="4"/>
    <x v="4"/>
    <x v="1"/>
    <x v="159"/>
    <x v="0"/>
    <x v="0"/>
    <s v=""/>
    <n v="1"/>
    <s v=""/>
    <n v="-59.43"/>
    <n v="-59.43"/>
    <s v=""/>
    <x v="4"/>
    <x v="4"/>
    <x v="4"/>
    <s v="Sales Representative"/>
    <n v="325299"/>
    <s v="Manuel"/>
    <s v="Burke"/>
    <s v="Store Manager"/>
    <x v="0"/>
    <x v="159"/>
    <x v="159"/>
    <x v="143"/>
    <x v="132"/>
    <n v="-59.43"/>
    <d v="2016-08-13T00:00:00"/>
    <x v="0"/>
  </r>
  <r>
    <x v="1"/>
    <x v="4"/>
    <x v="4"/>
    <x v="1"/>
    <x v="160"/>
    <x v="0"/>
    <x v="1"/>
    <s v=""/>
    <n v="1"/>
    <s v=""/>
    <n v="-56.7"/>
    <s v=""/>
    <n v="-56.7"/>
    <x v="4"/>
    <x v="4"/>
    <x v="4"/>
    <s v="Sales Representative"/>
    <n v="325299"/>
    <s v="Manuel"/>
    <s v="Burke"/>
    <s v="Store Manager"/>
    <x v="0"/>
    <x v="160"/>
    <x v="160"/>
    <x v="144"/>
    <x v="31"/>
    <n v="-56.7"/>
    <d v="2016-08-18T00:00:00"/>
    <x v="1"/>
  </r>
  <r>
    <x v="1"/>
    <x v="4"/>
    <x v="4"/>
    <x v="5"/>
    <x v="161"/>
    <x v="2"/>
    <x v="0"/>
    <s v=""/>
    <n v="1"/>
    <s v=""/>
    <n v="-11.26"/>
    <n v="-11.26"/>
    <s v=""/>
    <x v="4"/>
    <x v="4"/>
    <x v="4"/>
    <s v="Sales Representative"/>
    <n v="555181"/>
    <s v="Roger"/>
    <s v="Hall"/>
    <s v="Sales Representative"/>
    <x v="0"/>
    <x v="161"/>
    <x v="161"/>
    <x v="145"/>
    <x v="89"/>
    <n v="-11.26"/>
    <d v="2016-08-24T00:00:00"/>
    <x v="0"/>
  </r>
  <r>
    <x v="1"/>
    <x v="4"/>
    <x v="4"/>
    <x v="1"/>
    <x v="162"/>
    <x v="0"/>
    <x v="1"/>
    <s v=""/>
    <n v="1"/>
    <s v=""/>
    <n v="-99.41"/>
    <s v=""/>
    <n v="-99.41"/>
    <x v="4"/>
    <x v="4"/>
    <x v="4"/>
    <s v="Sales Representative"/>
    <n v="325299"/>
    <s v="Manuel"/>
    <s v="Burke"/>
    <s v="Store Manager"/>
    <x v="0"/>
    <x v="162"/>
    <x v="162"/>
    <x v="146"/>
    <x v="133"/>
    <n v="-99.41"/>
    <d v="2016-08-26T00:00:00"/>
    <x v="1"/>
  </r>
  <r>
    <x v="1"/>
    <x v="5"/>
    <x v="4"/>
    <x v="5"/>
    <x v="163"/>
    <x v="1"/>
    <x v="1"/>
    <s v=""/>
    <n v="1"/>
    <s v=""/>
    <n v="-21.82"/>
    <s v=""/>
    <n v="-21.82"/>
    <x v="4"/>
    <x v="4"/>
    <x v="4"/>
    <s v="Sales Representative"/>
    <n v="555181"/>
    <s v="Roger"/>
    <s v="Hall"/>
    <s v="Sales Representative"/>
    <x v="0"/>
    <x v="163"/>
    <x v="163"/>
    <x v="125"/>
    <x v="112"/>
    <n v="-21.82"/>
    <d v="2016-09-07T00:00:00"/>
    <x v="1"/>
  </r>
  <r>
    <x v="1"/>
    <x v="5"/>
    <x v="4"/>
    <x v="5"/>
    <x v="164"/>
    <x v="1"/>
    <x v="1"/>
    <s v=""/>
    <n v="1"/>
    <s v=""/>
    <n v="-27.06"/>
    <s v=""/>
    <n v="-27.06"/>
    <x v="4"/>
    <x v="4"/>
    <x v="4"/>
    <s v="Sales Representative"/>
    <n v="555181"/>
    <s v="Roger"/>
    <s v="Hall"/>
    <s v="Sales Representative"/>
    <x v="0"/>
    <x v="164"/>
    <x v="164"/>
    <x v="147"/>
    <x v="114"/>
    <n v="-27.06"/>
    <d v="2016-09-14T00:00:00"/>
    <x v="1"/>
  </r>
  <r>
    <x v="1"/>
    <x v="5"/>
    <x v="4"/>
    <x v="5"/>
    <x v="165"/>
    <x v="2"/>
    <x v="0"/>
    <s v=""/>
    <n v="1"/>
    <s v=""/>
    <n v="-16.760000000000002"/>
    <n v="-16.760000000000002"/>
    <s v=""/>
    <x v="4"/>
    <x v="4"/>
    <x v="4"/>
    <s v="Sales Representative"/>
    <n v="555181"/>
    <s v="Roger"/>
    <s v="Hall"/>
    <s v="Sales Representative"/>
    <x v="0"/>
    <x v="165"/>
    <x v="165"/>
    <x v="148"/>
    <x v="134"/>
    <n v="-16.760000000000002"/>
    <d v="2016-09-15T00:00:00"/>
    <x v="0"/>
  </r>
  <r>
    <x v="1"/>
    <x v="5"/>
    <x v="4"/>
    <x v="5"/>
    <x v="166"/>
    <x v="1"/>
    <x v="1"/>
    <s v=""/>
    <n v="1"/>
    <s v=""/>
    <n v="-39.19"/>
    <s v=""/>
    <n v="-39.19"/>
    <x v="4"/>
    <x v="4"/>
    <x v="4"/>
    <s v="Sales Representative"/>
    <n v="555181"/>
    <s v="Roger"/>
    <s v="Hall"/>
    <s v="Sales Representative"/>
    <x v="0"/>
    <x v="166"/>
    <x v="166"/>
    <x v="149"/>
    <x v="135"/>
    <n v="-39.19"/>
    <d v="2016-09-17T00:00:00"/>
    <x v="1"/>
  </r>
  <r>
    <x v="1"/>
    <x v="5"/>
    <x v="4"/>
    <x v="1"/>
    <x v="167"/>
    <x v="0"/>
    <x v="1"/>
    <s v=""/>
    <n v="1"/>
    <s v=""/>
    <n v="-78.11"/>
    <s v=""/>
    <n v="-78.11"/>
    <x v="4"/>
    <x v="4"/>
    <x v="4"/>
    <s v="Sales Representative"/>
    <n v="325299"/>
    <s v="Manuel"/>
    <s v="Burke"/>
    <s v="Store Manager"/>
    <x v="0"/>
    <x v="167"/>
    <x v="167"/>
    <x v="150"/>
    <x v="128"/>
    <n v="-78.11"/>
    <d v="2016-09-18T00:00:00"/>
    <x v="1"/>
  </r>
  <r>
    <x v="1"/>
    <x v="5"/>
    <x v="4"/>
    <x v="5"/>
    <x v="168"/>
    <x v="1"/>
    <x v="1"/>
    <s v=""/>
    <n v="1"/>
    <s v=""/>
    <n v="-21.81"/>
    <s v=""/>
    <n v="-21.81"/>
    <x v="4"/>
    <x v="4"/>
    <x v="4"/>
    <s v="Sales Representative"/>
    <n v="555181"/>
    <s v="Roger"/>
    <s v="Hall"/>
    <s v="Sales Representative"/>
    <x v="0"/>
    <x v="168"/>
    <x v="168"/>
    <x v="151"/>
    <x v="136"/>
    <n v="-21.81"/>
    <d v="2016-09-20T00:00:00"/>
    <x v="1"/>
  </r>
  <r>
    <x v="1"/>
    <x v="5"/>
    <x v="4"/>
    <x v="1"/>
    <x v="169"/>
    <x v="0"/>
    <x v="1"/>
    <s v=""/>
    <n v="1"/>
    <s v=""/>
    <n v="-97.18"/>
    <s v=""/>
    <n v="-97.18"/>
    <x v="4"/>
    <x v="4"/>
    <x v="4"/>
    <s v="Sales Representative"/>
    <n v="325299"/>
    <s v="Manuel"/>
    <s v="Burke"/>
    <s v="Store Manager"/>
    <x v="0"/>
    <x v="169"/>
    <x v="169"/>
    <x v="152"/>
    <x v="137"/>
    <n v="-97.18"/>
    <d v="2016-09-24T00:00:00"/>
    <x v="1"/>
  </r>
  <r>
    <x v="0"/>
    <x v="0"/>
    <x v="5"/>
    <x v="1"/>
    <x v="170"/>
    <x v="0"/>
    <x v="1"/>
    <n v="1"/>
    <s v=""/>
    <n v="-79.489999999999995"/>
    <s v=""/>
    <s v=""/>
    <n v="-79.489999999999995"/>
    <x v="5"/>
    <x v="5"/>
    <x v="5"/>
    <s v="Sales Representative"/>
    <n v="325299"/>
    <s v="Manuel"/>
    <s v="Burke"/>
    <s v="Store Manager"/>
    <x v="0"/>
    <x v="170"/>
    <x v="170"/>
    <x v="153"/>
    <x v="138"/>
    <n v="-79.489999999999995"/>
    <d v="2016-04-01T00:00:00"/>
    <x v="1"/>
  </r>
  <r>
    <x v="0"/>
    <x v="0"/>
    <x v="5"/>
    <x v="1"/>
    <x v="171"/>
    <x v="0"/>
    <x v="1"/>
    <n v="1"/>
    <s v=""/>
    <n v="-59.66"/>
    <s v=""/>
    <s v=""/>
    <n v="-59.66"/>
    <x v="5"/>
    <x v="5"/>
    <x v="5"/>
    <s v="Sales Representative"/>
    <n v="325299"/>
    <s v="Manuel"/>
    <s v="Burke"/>
    <s v="Store Manager"/>
    <x v="0"/>
    <x v="171"/>
    <x v="171"/>
    <x v="154"/>
    <x v="139"/>
    <n v="-59.66"/>
    <d v="2016-04-02T00:00:00"/>
    <x v="1"/>
  </r>
  <r>
    <x v="0"/>
    <x v="0"/>
    <x v="5"/>
    <x v="1"/>
    <x v="172"/>
    <x v="2"/>
    <x v="1"/>
    <n v="1"/>
    <s v=""/>
    <n v="-15.98"/>
    <s v=""/>
    <s v=""/>
    <n v="-15.98"/>
    <x v="5"/>
    <x v="5"/>
    <x v="5"/>
    <s v="Sales Representative"/>
    <n v="325299"/>
    <s v="Manuel"/>
    <s v="Burke"/>
    <s v="Store Manager"/>
    <x v="0"/>
    <x v="172"/>
    <x v="172"/>
    <x v="62"/>
    <x v="114"/>
    <n v="-15.98"/>
    <d v="2016-04-04T00:00:00"/>
    <x v="1"/>
  </r>
  <r>
    <x v="0"/>
    <x v="0"/>
    <x v="5"/>
    <x v="1"/>
    <x v="173"/>
    <x v="1"/>
    <x v="1"/>
    <n v="1"/>
    <s v=""/>
    <n v="-33.020000000000003"/>
    <s v=""/>
    <s v=""/>
    <n v="-33.020000000000003"/>
    <x v="5"/>
    <x v="5"/>
    <x v="5"/>
    <s v="Sales Representative"/>
    <n v="325299"/>
    <s v="Manuel"/>
    <s v="Burke"/>
    <s v="Store Manager"/>
    <x v="0"/>
    <x v="173"/>
    <x v="173"/>
    <x v="155"/>
    <x v="140"/>
    <n v="-33.020000000000003"/>
    <d v="2016-04-05T00:00:00"/>
    <x v="1"/>
  </r>
  <r>
    <x v="0"/>
    <x v="0"/>
    <x v="5"/>
    <x v="1"/>
    <x v="174"/>
    <x v="0"/>
    <x v="1"/>
    <n v="1"/>
    <s v=""/>
    <n v="-70.66"/>
    <s v=""/>
    <s v=""/>
    <n v="-70.66"/>
    <x v="5"/>
    <x v="5"/>
    <x v="5"/>
    <s v="Sales Representative"/>
    <n v="325299"/>
    <s v="Manuel"/>
    <s v="Burke"/>
    <s v="Store Manager"/>
    <x v="0"/>
    <x v="174"/>
    <x v="174"/>
    <x v="156"/>
    <x v="141"/>
    <n v="-70.66"/>
    <d v="2016-04-14T00:00:00"/>
    <x v="1"/>
  </r>
  <r>
    <x v="0"/>
    <x v="0"/>
    <x v="5"/>
    <x v="1"/>
    <x v="175"/>
    <x v="0"/>
    <x v="1"/>
    <n v="1"/>
    <s v=""/>
    <n v="-95.24"/>
    <s v=""/>
    <s v=""/>
    <n v="-95.24"/>
    <x v="5"/>
    <x v="5"/>
    <x v="5"/>
    <s v="Sales Representative"/>
    <n v="325299"/>
    <s v="Manuel"/>
    <s v="Burke"/>
    <s v="Store Manager"/>
    <x v="0"/>
    <x v="175"/>
    <x v="175"/>
    <x v="157"/>
    <x v="142"/>
    <n v="-95.24"/>
    <d v="2016-04-16T00:00:00"/>
    <x v="1"/>
  </r>
  <r>
    <x v="0"/>
    <x v="0"/>
    <x v="5"/>
    <x v="1"/>
    <x v="176"/>
    <x v="2"/>
    <x v="1"/>
    <n v="1"/>
    <s v=""/>
    <n v="-12.71"/>
    <s v=""/>
    <s v=""/>
    <n v="-12.71"/>
    <x v="5"/>
    <x v="5"/>
    <x v="5"/>
    <s v="Sales Representative"/>
    <n v="325299"/>
    <s v="Manuel"/>
    <s v="Burke"/>
    <s v="Store Manager"/>
    <x v="0"/>
    <x v="176"/>
    <x v="176"/>
    <x v="158"/>
    <x v="143"/>
    <n v="-12.71"/>
    <d v="2016-04-19T00:00:00"/>
    <x v="1"/>
  </r>
  <r>
    <x v="0"/>
    <x v="0"/>
    <x v="5"/>
    <x v="1"/>
    <x v="177"/>
    <x v="0"/>
    <x v="1"/>
    <n v="1"/>
    <s v=""/>
    <n v="-92.95"/>
    <s v=""/>
    <s v=""/>
    <n v="-92.95"/>
    <x v="5"/>
    <x v="5"/>
    <x v="5"/>
    <s v="Sales Representative"/>
    <n v="325299"/>
    <s v="Manuel"/>
    <s v="Burke"/>
    <s v="Store Manager"/>
    <x v="0"/>
    <x v="177"/>
    <x v="177"/>
    <x v="159"/>
    <x v="144"/>
    <n v="-92.95"/>
    <d v="2016-04-21T00:00:00"/>
    <x v="1"/>
  </r>
  <r>
    <x v="0"/>
    <x v="0"/>
    <x v="5"/>
    <x v="1"/>
    <x v="178"/>
    <x v="1"/>
    <x v="0"/>
    <n v="1"/>
    <s v=""/>
    <n v="-20.13"/>
    <s v=""/>
    <n v="-20.13"/>
    <s v=""/>
    <x v="5"/>
    <x v="5"/>
    <x v="5"/>
    <s v="Sales Representative"/>
    <n v="325299"/>
    <s v="Manuel"/>
    <s v="Burke"/>
    <s v="Store Manager"/>
    <x v="0"/>
    <x v="178"/>
    <x v="178"/>
    <x v="160"/>
    <x v="145"/>
    <n v="-20.13"/>
    <d v="2016-04-22T00:00:00"/>
    <x v="0"/>
  </r>
  <r>
    <x v="0"/>
    <x v="0"/>
    <x v="5"/>
    <x v="1"/>
    <x v="179"/>
    <x v="0"/>
    <x v="1"/>
    <n v="1"/>
    <s v=""/>
    <n v="-61.27"/>
    <s v=""/>
    <s v=""/>
    <n v="-61.27"/>
    <x v="5"/>
    <x v="5"/>
    <x v="5"/>
    <s v="Sales Representative"/>
    <n v="325299"/>
    <s v="Manuel"/>
    <s v="Burke"/>
    <s v="Store Manager"/>
    <x v="0"/>
    <x v="179"/>
    <x v="179"/>
    <x v="161"/>
    <x v="146"/>
    <n v="-61.27"/>
    <d v="2016-04-25T00:00:00"/>
    <x v="1"/>
  </r>
  <r>
    <x v="0"/>
    <x v="1"/>
    <x v="5"/>
    <x v="1"/>
    <x v="180"/>
    <x v="1"/>
    <x v="0"/>
    <n v="1"/>
    <s v=""/>
    <n v="-37.72"/>
    <s v=""/>
    <n v="-37.72"/>
    <s v=""/>
    <x v="5"/>
    <x v="5"/>
    <x v="5"/>
    <s v="Sales Representative"/>
    <n v="325299"/>
    <s v="Manuel"/>
    <s v="Burke"/>
    <s v="Store Manager"/>
    <x v="0"/>
    <x v="180"/>
    <x v="180"/>
    <x v="55"/>
    <x v="70"/>
    <n v="-37.72"/>
    <d v="2016-05-01T00:00:00"/>
    <x v="2"/>
  </r>
  <r>
    <x v="0"/>
    <x v="1"/>
    <x v="5"/>
    <x v="1"/>
    <x v="181"/>
    <x v="2"/>
    <x v="1"/>
    <n v="1"/>
    <s v=""/>
    <n v="-8.06"/>
    <s v=""/>
    <s v=""/>
    <n v="-8.06"/>
    <x v="5"/>
    <x v="5"/>
    <x v="5"/>
    <s v="Sales Representative"/>
    <n v="325299"/>
    <s v="Manuel"/>
    <s v="Burke"/>
    <s v="Store Manager"/>
    <x v="0"/>
    <x v="181"/>
    <x v="181"/>
    <x v="162"/>
    <x v="147"/>
    <n v="-8.06"/>
    <d v="2016-05-07T00:00:00"/>
    <x v="1"/>
  </r>
  <r>
    <x v="0"/>
    <x v="1"/>
    <x v="5"/>
    <x v="1"/>
    <x v="182"/>
    <x v="0"/>
    <x v="1"/>
    <n v="1"/>
    <s v=""/>
    <n v="-73.52"/>
    <s v=""/>
    <s v=""/>
    <n v="-73.52"/>
    <x v="5"/>
    <x v="5"/>
    <x v="5"/>
    <s v="Sales Representative"/>
    <n v="325299"/>
    <s v="Manuel"/>
    <s v="Burke"/>
    <s v="Store Manager"/>
    <x v="0"/>
    <x v="182"/>
    <x v="182"/>
    <x v="163"/>
    <x v="148"/>
    <n v="-73.52"/>
    <d v="2016-05-12T00:00:00"/>
    <x v="1"/>
  </r>
  <r>
    <x v="0"/>
    <x v="1"/>
    <x v="5"/>
    <x v="1"/>
    <x v="183"/>
    <x v="1"/>
    <x v="1"/>
    <n v="1"/>
    <s v=""/>
    <n v="-38.35"/>
    <s v=""/>
    <s v=""/>
    <n v="-38.35"/>
    <x v="5"/>
    <x v="5"/>
    <x v="5"/>
    <s v="Sales Representative"/>
    <n v="325299"/>
    <s v="Manuel"/>
    <s v="Burke"/>
    <s v="Store Manager"/>
    <x v="0"/>
    <x v="183"/>
    <x v="183"/>
    <x v="164"/>
    <x v="149"/>
    <n v="-38.35"/>
    <d v="2016-05-12T00:00:00"/>
    <x v="1"/>
  </r>
  <r>
    <x v="0"/>
    <x v="1"/>
    <x v="5"/>
    <x v="1"/>
    <x v="184"/>
    <x v="0"/>
    <x v="1"/>
    <n v="1"/>
    <s v=""/>
    <n v="-76.48"/>
    <s v=""/>
    <s v=""/>
    <n v="-76.48"/>
    <x v="5"/>
    <x v="5"/>
    <x v="5"/>
    <s v="Sales Representative"/>
    <n v="325299"/>
    <s v="Manuel"/>
    <s v="Burke"/>
    <s v="Store Manager"/>
    <x v="0"/>
    <x v="184"/>
    <x v="184"/>
    <x v="165"/>
    <x v="150"/>
    <n v="-76.48"/>
    <d v="2016-05-15T00:00:00"/>
    <x v="1"/>
  </r>
  <r>
    <x v="0"/>
    <x v="1"/>
    <x v="5"/>
    <x v="1"/>
    <x v="185"/>
    <x v="1"/>
    <x v="1"/>
    <n v="1"/>
    <s v=""/>
    <n v="-22.44"/>
    <s v=""/>
    <s v=""/>
    <n v="-22.44"/>
    <x v="5"/>
    <x v="5"/>
    <x v="5"/>
    <s v="Sales Representative"/>
    <n v="325299"/>
    <s v="Manuel"/>
    <s v="Burke"/>
    <s v="Store Manager"/>
    <x v="0"/>
    <x v="185"/>
    <x v="185"/>
    <x v="166"/>
    <x v="151"/>
    <n v="-22.44"/>
    <d v="2016-05-17T00:00:00"/>
    <x v="1"/>
  </r>
  <r>
    <x v="0"/>
    <x v="1"/>
    <x v="5"/>
    <x v="1"/>
    <x v="186"/>
    <x v="1"/>
    <x v="1"/>
    <n v="1"/>
    <s v=""/>
    <n v="-32.78"/>
    <s v=""/>
    <s v=""/>
    <n v="-32.78"/>
    <x v="5"/>
    <x v="5"/>
    <x v="5"/>
    <s v="Sales Representative"/>
    <n v="325299"/>
    <s v="Manuel"/>
    <s v="Burke"/>
    <s v="Store Manager"/>
    <x v="0"/>
    <x v="186"/>
    <x v="186"/>
    <x v="167"/>
    <x v="152"/>
    <n v="-32.78"/>
    <d v="2016-05-18T00:00:00"/>
    <x v="1"/>
  </r>
  <r>
    <x v="0"/>
    <x v="1"/>
    <x v="5"/>
    <x v="1"/>
    <x v="187"/>
    <x v="0"/>
    <x v="1"/>
    <n v="1"/>
    <s v=""/>
    <n v="-71.7"/>
    <s v=""/>
    <s v=""/>
    <n v="-71.7"/>
    <x v="5"/>
    <x v="5"/>
    <x v="5"/>
    <s v="Sales Representative"/>
    <n v="325299"/>
    <s v="Manuel"/>
    <s v="Burke"/>
    <s v="Store Manager"/>
    <x v="0"/>
    <x v="187"/>
    <x v="187"/>
    <x v="37"/>
    <x v="66"/>
    <n v="-71.7"/>
    <d v="2016-05-20T00:00:00"/>
    <x v="1"/>
  </r>
  <r>
    <x v="0"/>
    <x v="1"/>
    <x v="5"/>
    <x v="1"/>
    <x v="188"/>
    <x v="0"/>
    <x v="0"/>
    <n v="1"/>
    <s v=""/>
    <n v="-50.7"/>
    <s v=""/>
    <n v="-50.7"/>
    <s v=""/>
    <x v="5"/>
    <x v="5"/>
    <x v="5"/>
    <s v="Sales Representative"/>
    <n v="325299"/>
    <s v="Manuel"/>
    <s v="Burke"/>
    <s v="Store Manager"/>
    <x v="0"/>
    <x v="188"/>
    <x v="188"/>
    <x v="92"/>
    <x v="153"/>
    <n v="-50.7"/>
    <d v="2016-05-20T00:00:00"/>
    <x v="0"/>
  </r>
  <r>
    <x v="0"/>
    <x v="1"/>
    <x v="5"/>
    <x v="1"/>
    <x v="189"/>
    <x v="1"/>
    <x v="1"/>
    <n v="1"/>
    <s v=""/>
    <n v="-38.79"/>
    <s v=""/>
    <s v=""/>
    <n v="-38.79"/>
    <x v="5"/>
    <x v="5"/>
    <x v="5"/>
    <s v="Sales Representative"/>
    <n v="325299"/>
    <s v="Manuel"/>
    <s v="Burke"/>
    <s v="Store Manager"/>
    <x v="0"/>
    <x v="189"/>
    <x v="189"/>
    <x v="168"/>
    <x v="154"/>
    <n v="-38.79"/>
    <d v="2016-05-21T00:00:00"/>
    <x v="1"/>
  </r>
  <r>
    <x v="0"/>
    <x v="1"/>
    <x v="5"/>
    <x v="1"/>
    <x v="190"/>
    <x v="0"/>
    <x v="0"/>
    <n v="1"/>
    <s v=""/>
    <n v="-83.46"/>
    <s v=""/>
    <n v="-83.46"/>
    <s v=""/>
    <x v="5"/>
    <x v="5"/>
    <x v="5"/>
    <s v="Sales Representative"/>
    <n v="325299"/>
    <s v="Manuel"/>
    <s v="Burke"/>
    <s v="Store Manager"/>
    <x v="0"/>
    <x v="190"/>
    <x v="190"/>
    <x v="169"/>
    <x v="155"/>
    <n v="-83.46"/>
    <d v="2016-05-26T00:00:00"/>
    <x v="0"/>
  </r>
  <r>
    <x v="0"/>
    <x v="1"/>
    <x v="5"/>
    <x v="1"/>
    <x v="191"/>
    <x v="1"/>
    <x v="0"/>
    <n v="1"/>
    <s v=""/>
    <n v="-22.02"/>
    <s v=""/>
    <n v="-22.02"/>
    <s v=""/>
    <x v="5"/>
    <x v="5"/>
    <x v="5"/>
    <s v="Sales Representative"/>
    <n v="325299"/>
    <s v="Manuel"/>
    <s v="Burke"/>
    <s v="Store Manager"/>
    <x v="0"/>
    <x v="191"/>
    <x v="191"/>
    <x v="170"/>
    <x v="156"/>
    <n v="-22.02"/>
    <d v="2016-05-28T00:00:00"/>
    <x v="0"/>
  </r>
  <r>
    <x v="0"/>
    <x v="2"/>
    <x v="5"/>
    <x v="1"/>
    <x v="192"/>
    <x v="0"/>
    <x v="0"/>
    <n v="1"/>
    <s v=""/>
    <n v="-69.22"/>
    <s v=""/>
    <n v="-69.22"/>
    <s v=""/>
    <x v="5"/>
    <x v="5"/>
    <x v="5"/>
    <s v="Sales Representative"/>
    <n v="325299"/>
    <s v="Manuel"/>
    <s v="Burke"/>
    <s v="Store Manager"/>
    <x v="0"/>
    <x v="192"/>
    <x v="192"/>
    <x v="171"/>
    <x v="28"/>
    <n v="-69.22"/>
    <d v="2016-06-02T00:00:00"/>
    <x v="2"/>
  </r>
  <r>
    <x v="0"/>
    <x v="2"/>
    <x v="5"/>
    <x v="1"/>
    <x v="193"/>
    <x v="0"/>
    <x v="1"/>
    <n v="1"/>
    <s v=""/>
    <n v="-58.13"/>
    <s v=""/>
    <s v=""/>
    <n v="-58.13"/>
    <x v="5"/>
    <x v="5"/>
    <x v="5"/>
    <s v="Sales Representative"/>
    <n v="325299"/>
    <s v="Manuel"/>
    <s v="Burke"/>
    <s v="Store Manager"/>
    <x v="0"/>
    <x v="193"/>
    <x v="193"/>
    <x v="172"/>
    <x v="157"/>
    <n v="-58.13"/>
    <d v="2016-06-22T00:00:00"/>
    <x v="1"/>
  </r>
  <r>
    <x v="0"/>
    <x v="2"/>
    <x v="5"/>
    <x v="1"/>
    <x v="194"/>
    <x v="0"/>
    <x v="1"/>
    <n v="1"/>
    <s v=""/>
    <n v="-84.41"/>
    <s v=""/>
    <s v=""/>
    <n v="-84.41"/>
    <x v="5"/>
    <x v="5"/>
    <x v="5"/>
    <s v="Sales Representative"/>
    <n v="325299"/>
    <s v="Manuel"/>
    <s v="Burke"/>
    <s v="Store Manager"/>
    <x v="0"/>
    <x v="194"/>
    <x v="194"/>
    <x v="173"/>
    <x v="153"/>
    <n v="-84.41"/>
    <d v="2016-06-25T00:00:00"/>
    <x v="1"/>
  </r>
  <r>
    <x v="1"/>
    <x v="3"/>
    <x v="5"/>
    <x v="6"/>
    <x v="195"/>
    <x v="1"/>
    <x v="1"/>
    <s v=""/>
    <n v="1"/>
    <s v=""/>
    <n v="-20.55"/>
    <s v=""/>
    <n v="-20.55"/>
    <x v="5"/>
    <x v="5"/>
    <x v="5"/>
    <s v="Sales Representative"/>
    <n v="849326"/>
    <s v="Matt"/>
    <s v="Padilla"/>
    <s v="Sales Representative"/>
    <x v="0"/>
    <x v="195"/>
    <x v="195"/>
    <x v="174"/>
    <x v="94"/>
    <n v="-20.55"/>
    <d v="2016-07-02T00:00:00"/>
    <x v="1"/>
  </r>
  <r>
    <x v="1"/>
    <x v="3"/>
    <x v="5"/>
    <x v="1"/>
    <x v="196"/>
    <x v="0"/>
    <x v="1"/>
    <s v=""/>
    <n v="1"/>
    <s v=""/>
    <n v="-50.25"/>
    <s v=""/>
    <n v="-50.25"/>
    <x v="5"/>
    <x v="5"/>
    <x v="5"/>
    <s v="Sales Representative"/>
    <n v="325299"/>
    <s v="Manuel"/>
    <s v="Burke"/>
    <s v="Store Manager"/>
    <x v="0"/>
    <x v="196"/>
    <x v="196"/>
    <x v="51"/>
    <x v="158"/>
    <n v="-50.25"/>
    <d v="2016-07-03T00:00:00"/>
    <x v="1"/>
  </r>
  <r>
    <x v="1"/>
    <x v="3"/>
    <x v="5"/>
    <x v="6"/>
    <x v="197"/>
    <x v="2"/>
    <x v="1"/>
    <s v=""/>
    <n v="1"/>
    <s v=""/>
    <n v="-18.34"/>
    <s v=""/>
    <n v="-18.34"/>
    <x v="5"/>
    <x v="5"/>
    <x v="5"/>
    <s v="Sales Representative"/>
    <n v="849326"/>
    <s v="Matt"/>
    <s v="Padilla"/>
    <s v="Sales Representative"/>
    <x v="0"/>
    <x v="197"/>
    <x v="197"/>
    <x v="175"/>
    <x v="159"/>
    <n v="-18.34"/>
    <d v="2016-07-06T00:00:00"/>
    <x v="1"/>
  </r>
  <r>
    <x v="1"/>
    <x v="3"/>
    <x v="5"/>
    <x v="6"/>
    <x v="198"/>
    <x v="1"/>
    <x v="1"/>
    <s v=""/>
    <n v="1"/>
    <s v=""/>
    <n v="-40.32"/>
    <s v=""/>
    <n v="-40.32"/>
    <x v="5"/>
    <x v="5"/>
    <x v="5"/>
    <s v="Sales Representative"/>
    <n v="849326"/>
    <s v="Matt"/>
    <s v="Padilla"/>
    <s v="Sales Representative"/>
    <x v="0"/>
    <x v="198"/>
    <x v="198"/>
    <x v="176"/>
    <x v="160"/>
    <n v="-40.32"/>
    <d v="2016-07-10T00:00:00"/>
    <x v="1"/>
  </r>
  <r>
    <x v="1"/>
    <x v="3"/>
    <x v="5"/>
    <x v="1"/>
    <x v="199"/>
    <x v="0"/>
    <x v="1"/>
    <s v=""/>
    <n v="1"/>
    <s v=""/>
    <n v="-83.81"/>
    <s v=""/>
    <n v="-83.81"/>
    <x v="5"/>
    <x v="5"/>
    <x v="5"/>
    <s v="Sales Representative"/>
    <n v="325299"/>
    <s v="Manuel"/>
    <s v="Burke"/>
    <s v="Store Manager"/>
    <x v="0"/>
    <x v="199"/>
    <x v="199"/>
    <x v="177"/>
    <x v="161"/>
    <n v="-83.81"/>
    <d v="2016-07-16T00:00:00"/>
    <x v="1"/>
  </r>
  <r>
    <x v="1"/>
    <x v="3"/>
    <x v="5"/>
    <x v="1"/>
    <x v="200"/>
    <x v="0"/>
    <x v="1"/>
    <s v=""/>
    <n v="1"/>
    <s v=""/>
    <n v="-55.96"/>
    <s v=""/>
    <n v="-55.96"/>
    <x v="5"/>
    <x v="5"/>
    <x v="5"/>
    <s v="Sales Representative"/>
    <n v="325299"/>
    <s v="Manuel"/>
    <s v="Burke"/>
    <s v="Store Manager"/>
    <x v="0"/>
    <x v="200"/>
    <x v="200"/>
    <x v="178"/>
    <x v="162"/>
    <n v="-55.96"/>
    <d v="2016-07-17T00:00:00"/>
    <x v="1"/>
  </r>
  <r>
    <x v="1"/>
    <x v="3"/>
    <x v="5"/>
    <x v="1"/>
    <x v="201"/>
    <x v="0"/>
    <x v="1"/>
    <s v=""/>
    <n v="1"/>
    <s v=""/>
    <n v="-53.34"/>
    <s v=""/>
    <n v="-53.34"/>
    <x v="5"/>
    <x v="5"/>
    <x v="5"/>
    <s v="Sales Representative"/>
    <n v="325299"/>
    <s v="Manuel"/>
    <s v="Burke"/>
    <s v="Store Manager"/>
    <x v="0"/>
    <x v="201"/>
    <x v="201"/>
    <x v="179"/>
    <x v="163"/>
    <n v="-53.34"/>
    <d v="2016-07-25T00:00:00"/>
    <x v="1"/>
  </r>
  <r>
    <x v="1"/>
    <x v="3"/>
    <x v="5"/>
    <x v="1"/>
    <x v="202"/>
    <x v="0"/>
    <x v="1"/>
    <s v=""/>
    <n v="1"/>
    <s v=""/>
    <n v="-70.400000000000006"/>
    <s v=""/>
    <n v="-70.400000000000006"/>
    <x v="5"/>
    <x v="5"/>
    <x v="5"/>
    <s v="Sales Representative"/>
    <n v="325299"/>
    <s v="Manuel"/>
    <s v="Burke"/>
    <s v="Store Manager"/>
    <x v="0"/>
    <x v="202"/>
    <x v="202"/>
    <x v="180"/>
    <x v="28"/>
    <n v="-70.400000000000006"/>
    <d v="2016-07-25T00:00:00"/>
    <x v="1"/>
  </r>
  <r>
    <x v="1"/>
    <x v="3"/>
    <x v="5"/>
    <x v="6"/>
    <x v="203"/>
    <x v="1"/>
    <x v="0"/>
    <s v=""/>
    <n v="1"/>
    <s v=""/>
    <n v="-44.66"/>
    <n v="-44.66"/>
    <s v=""/>
    <x v="5"/>
    <x v="5"/>
    <x v="5"/>
    <s v="Sales Representative"/>
    <n v="849326"/>
    <s v="Matt"/>
    <s v="Padilla"/>
    <s v="Sales Representative"/>
    <x v="0"/>
    <x v="203"/>
    <x v="203"/>
    <x v="181"/>
    <x v="164"/>
    <n v="-44.66"/>
    <d v="2016-07-26T00:00:00"/>
    <x v="2"/>
  </r>
  <r>
    <x v="1"/>
    <x v="3"/>
    <x v="5"/>
    <x v="1"/>
    <x v="204"/>
    <x v="0"/>
    <x v="1"/>
    <s v=""/>
    <n v="1"/>
    <s v=""/>
    <n v="-50.79"/>
    <s v=""/>
    <n v="-50.79"/>
    <x v="5"/>
    <x v="5"/>
    <x v="5"/>
    <s v="Sales Representative"/>
    <n v="325299"/>
    <s v="Manuel"/>
    <s v="Burke"/>
    <s v="Store Manager"/>
    <x v="0"/>
    <x v="204"/>
    <x v="204"/>
    <x v="43"/>
    <x v="165"/>
    <n v="-50.79"/>
    <d v="2016-07-26T00:00:00"/>
    <x v="1"/>
  </r>
  <r>
    <x v="1"/>
    <x v="4"/>
    <x v="5"/>
    <x v="6"/>
    <x v="205"/>
    <x v="1"/>
    <x v="1"/>
    <s v=""/>
    <n v="1"/>
    <s v=""/>
    <n v="-42.58"/>
    <s v=""/>
    <n v="-42.58"/>
    <x v="5"/>
    <x v="5"/>
    <x v="5"/>
    <s v="Sales Representative"/>
    <n v="849326"/>
    <s v="Matt"/>
    <s v="Padilla"/>
    <s v="Sales Representative"/>
    <x v="0"/>
    <x v="205"/>
    <x v="205"/>
    <x v="182"/>
    <x v="166"/>
    <n v="-42.58"/>
    <d v="2016-08-04T00:00:00"/>
    <x v="1"/>
  </r>
  <r>
    <x v="1"/>
    <x v="4"/>
    <x v="5"/>
    <x v="1"/>
    <x v="206"/>
    <x v="0"/>
    <x v="0"/>
    <s v=""/>
    <n v="1"/>
    <s v=""/>
    <n v="-91.29"/>
    <n v="-91.29"/>
    <s v=""/>
    <x v="5"/>
    <x v="5"/>
    <x v="5"/>
    <s v="Sales Representative"/>
    <n v="325299"/>
    <s v="Manuel"/>
    <s v="Burke"/>
    <s v="Store Manager"/>
    <x v="0"/>
    <x v="206"/>
    <x v="206"/>
    <x v="183"/>
    <x v="167"/>
    <n v="-91.29"/>
    <d v="2016-08-08T00:00:00"/>
    <x v="2"/>
  </r>
  <r>
    <x v="1"/>
    <x v="4"/>
    <x v="5"/>
    <x v="6"/>
    <x v="207"/>
    <x v="2"/>
    <x v="1"/>
    <s v=""/>
    <n v="1"/>
    <s v=""/>
    <n v="-12.92"/>
    <s v=""/>
    <n v="-12.92"/>
    <x v="5"/>
    <x v="5"/>
    <x v="5"/>
    <s v="Sales Representative"/>
    <n v="849326"/>
    <s v="Matt"/>
    <s v="Padilla"/>
    <s v="Sales Representative"/>
    <x v="0"/>
    <x v="207"/>
    <x v="207"/>
    <x v="184"/>
    <x v="27"/>
    <n v="-12.92"/>
    <d v="2016-08-11T00:00:00"/>
    <x v="1"/>
  </r>
  <r>
    <x v="1"/>
    <x v="4"/>
    <x v="5"/>
    <x v="1"/>
    <x v="208"/>
    <x v="0"/>
    <x v="1"/>
    <s v=""/>
    <n v="1"/>
    <s v=""/>
    <n v="-59.82"/>
    <s v=""/>
    <n v="-59.82"/>
    <x v="5"/>
    <x v="5"/>
    <x v="5"/>
    <s v="Sales Representative"/>
    <n v="325299"/>
    <s v="Manuel"/>
    <s v="Burke"/>
    <s v="Store Manager"/>
    <x v="0"/>
    <x v="208"/>
    <x v="208"/>
    <x v="185"/>
    <x v="19"/>
    <n v="-59.82"/>
    <d v="2016-08-11T00:00:00"/>
    <x v="1"/>
  </r>
  <r>
    <x v="1"/>
    <x v="4"/>
    <x v="5"/>
    <x v="1"/>
    <x v="209"/>
    <x v="0"/>
    <x v="1"/>
    <s v=""/>
    <n v="1"/>
    <s v=""/>
    <n v="-51.32"/>
    <s v=""/>
    <n v="-51.32"/>
    <x v="5"/>
    <x v="5"/>
    <x v="5"/>
    <s v="Sales Representative"/>
    <n v="325299"/>
    <s v="Manuel"/>
    <s v="Burke"/>
    <s v="Store Manager"/>
    <x v="0"/>
    <x v="209"/>
    <x v="209"/>
    <x v="186"/>
    <x v="168"/>
    <n v="-51.32"/>
    <d v="2016-08-11T00:00:00"/>
    <x v="1"/>
  </r>
  <r>
    <x v="1"/>
    <x v="4"/>
    <x v="5"/>
    <x v="1"/>
    <x v="210"/>
    <x v="0"/>
    <x v="1"/>
    <s v=""/>
    <n v="1"/>
    <s v=""/>
    <n v="-83.91"/>
    <s v=""/>
    <n v="-83.91"/>
    <x v="5"/>
    <x v="5"/>
    <x v="5"/>
    <s v="Sales Representative"/>
    <n v="325299"/>
    <s v="Manuel"/>
    <s v="Burke"/>
    <s v="Store Manager"/>
    <x v="0"/>
    <x v="210"/>
    <x v="210"/>
    <x v="187"/>
    <x v="169"/>
    <n v="-83.91"/>
    <d v="2016-08-14T00:00:00"/>
    <x v="1"/>
  </r>
  <r>
    <x v="1"/>
    <x v="4"/>
    <x v="5"/>
    <x v="1"/>
    <x v="211"/>
    <x v="0"/>
    <x v="0"/>
    <s v=""/>
    <n v="1"/>
    <s v=""/>
    <n v="-98.73"/>
    <n v="-98.73"/>
    <s v=""/>
    <x v="5"/>
    <x v="5"/>
    <x v="5"/>
    <s v="Sales Representative"/>
    <n v="325299"/>
    <s v="Manuel"/>
    <s v="Burke"/>
    <s v="Store Manager"/>
    <x v="0"/>
    <x v="211"/>
    <x v="211"/>
    <x v="188"/>
    <x v="170"/>
    <n v="-98.73"/>
    <d v="2016-08-14T00:00:00"/>
    <x v="2"/>
  </r>
  <r>
    <x v="1"/>
    <x v="4"/>
    <x v="5"/>
    <x v="1"/>
    <x v="212"/>
    <x v="0"/>
    <x v="0"/>
    <s v=""/>
    <n v="1"/>
    <s v=""/>
    <n v="-52.07"/>
    <n v="-52.07"/>
    <s v=""/>
    <x v="5"/>
    <x v="5"/>
    <x v="5"/>
    <s v="Sales Representative"/>
    <n v="325299"/>
    <s v="Manuel"/>
    <s v="Burke"/>
    <s v="Store Manager"/>
    <x v="0"/>
    <x v="212"/>
    <x v="212"/>
    <x v="189"/>
    <x v="100"/>
    <n v="-52.07"/>
    <d v="2016-08-16T00:00:00"/>
    <x v="2"/>
  </r>
  <r>
    <x v="1"/>
    <x v="4"/>
    <x v="5"/>
    <x v="6"/>
    <x v="213"/>
    <x v="2"/>
    <x v="0"/>
    <s v=""/>
    <n v="1"/>
    <s v=""/>
    <n v="-11.56"/>
    <n v="-11.56"/>
    <s v=""/>
    <x v="5"/>
    <x v="5"/>
    <x v="5"/>
    <s v="Sales Representative"/>
    <n v="849326"/>
    <s v="Matt"/>
    <s v="Padilla"/>
    <s v="Sales Representative"/>
    <x v="0"/>
    <x v="213"/>
    <x v="213"/>
    <x v="98"/>
    <x v="171"/>
    <n v="-11.56"/>
    <d v="2016-08-18T00:00:00"/>
    <x v="2"/>
  </r>
  <r>
    <x v="1"/>
    <x v="4"/>
    <x v="5"/>
    <x v="1"/>
    <x v="214"/>
    <x v="0"/>
    <x v="1"/>
    <s v=""/>
    <n v="1"/>
    <s v=""/>
    <n v="-94.96"/>
    <s v=""/>
    <n v="-94.96"/>
    <x v="5"/>
    <x v="5"/>
    <x v="5"/>
    <s v="Sales Representative"/>
    <n v="325299"/>
    <s v="Manuel"/>
    <s v="Burke"/>
    <s v="Store Manager"/>
    <x v="0"/>
    <x v="214"/>
    <x v="214"/>
    <x v="10"/>
    <x v="153"/>
    <n v="-94.96"/>
    <d v="2016-08-18T00:00:00"/>
    <x v="1"/>
  </r>
  <r>
    <x v="1"/>
    <x v="4"/>
    <x v="5"/>
    <x v="1"/>
    <x v="215"/>
    <x v="0"/>
    <x v="1"/>
    <s v=""/>
    <n v="1"/>
    <s v=""/>
    <n v="-51.21"/>
    <s v=""/>
    <n v="-51.21"/>
    <x v="5"/>
    <x v="5"/>
    <x v="5"/>
    <s v="Sales Representative"/>
    <n v="325299"/>
    <s v="Manuel"/>
    <s v="Burke"/>
    <s v="Store Manager"/>
    <x v="0"/>
    <x v="215"/>
    <x v="215"/>
    <x v="190"/>
    <x v="172"/>
    <n v="-51.21"/>
    <d v="2016-08-19T00:00:00"/>
    <x v="1"/>
  </r>
  <r>
    <x v="1"/>
    <x v="4"/>
    <x v="5"/>
    <x v="1"/>
    <x v="216"/>
    <x v="0"/>
    <x v="1"/>
    <s v=""/>
    <n v="1"/>
    <s v=""/>
    <n v="-71.790000000000006"/>
    <s v=""/>
    <n v="-71.790000000000006"/>
    <x v="5"/>
    <x v="5"/>
    <x v="5"/>
    <s v="Sales Representative"/>
    <n v="325299"/>
    <s v="Manuel"/>
    <s v="Burke"/>
    <s v="Store Manager"/>
    <x v="0"/>
    <x v="216"/>
    <x v="216"/>
    <x v="41"/>
    <x v="92"/>
    <n v="-71.790000000000006"/>
    <d v="2016-08-25T00:00:00"/>
    <x v="1"/>
  </r>
  <r>
    <x v="1"/>
    <x v="4"/>
    <x v="5"/>
    <x v="6"/>
    <x v="217"/>
    <x v="1"/>
    <x v="1"/>
    <s v=""/>
    <n v="1"/>
    <s v=""/>
    <n v="-31.45"/>
    <s v=""/>
    <n v="-31.45"/>
    <x v="5"/>
    <x v="5"/>
    <x v="5"/>
    <s v="Sales Representative"/>
    <n v="849326"/>
    <s v="Matt"/>
    <s v="Padilla"/>
    <s v="Sales Representative"/>
    <x v="0"/>
    <x v="217"/>
    <x v="217"/>
    <x v="191"/>
    <x v="173"/>
    <n v="-31.45"/>
    <d v="2016-08-26T00:00:00"/>
    <x v="1"/>
  </r>
  <r>
    <x v="1"/>
    <x v="5"/>
    <x v="5"/>
    <x v="1"/>
    <x v="218"/>
    <x v="0"/>
    <x v="0"/>
    <s v=""/>
    <n v="1"/>
    <s v=""/>
    <n v="-68.63"/>
    <n v="-68.63"/>
    <s v=""/>
    <x v="5"/>
    <x v="5"/>
    <x v="5"/>
    <s v="Sales Representative"/>
    <n v="325299"/>
    <s v="Manuel"/>
    <s v="Burke"/>
    <s v="Store Manager"/>
    <x v="0"/>
    <x v="218"/>
    <x v="218"/>
    <x v="187"/>
    <x v="20"/>
    <n v="-68.63"/>
    <d v="2016-09-07T00:00:00"/>
    <x v="0"/>
  </r>
  <r>
    <x v="1"/>
    <x v="5"/>
    <x v="5"/>
    <x v="1"/>
    <x v="219"/>
    <x v="0"/>
    <x v="0"/>
    <s v=""/>
    <n v="1"/>
    <s v=""/>
    <n v="-57.44"/>
    <n v="-57.44"/>
    <s v=""/>
    <x v="5"/>
    <x v="5"/>
    <x v="5"/>
    <s v="Sales Representative"/>
    <n v="325299"/>
    <s v="Manuel"/>
    <s v="Burke"/>
    <s v="Store Manager"/>
    <x v="0"/>
    <x v="219"/>
    <x v="219"/>
    <x v="192"/>
    <x v="174"/>
    <n v="-57.44"/>
    <d v="2016-09-09T00:00:00"/>
    <x v="2"/>
  </r>
  <r>
    <x v="1"/>
    <x v="5"/>
    <x v="5"/>
    <x v="1"/>
    <x v="220"/>
    <x v="0"/>
    <x v="1"/>
    <s v=""/>
    <n v="1"/>
    <s v=""/>
    <n v="-97.68"/>
    <s v=""/>
    <n v="-97.68"/>
    <x v="5"/>
    <x v="5"/>
    <x v="5"/>
    <s v="Sales Representative"/>
    <n v="325299"/>
    <s v="Manuel"/>
    <s v="Burke"/>
    <s v="Store Manager"/>
    <x v="0"/>
    <x v="220"/>
    <x v="220"/>
    <x v="193"/>
    <x v="175"/>
    <n v="-97.68"/>
    <d v="2016-09-14T00:00:00"/>
    <x v="1"/>
  </r>
  <r>
    <x v="1"/>
    <x v="5"/>
    <x v="5"/>
    <x v="1"/>
    <x v="221"/>
    <x v="0"/>
    <x v="1"/>
    <s v=""/>
    <n v="1"/>
    <s v=""/>
    <n v="-94.99"/>
    <s v=""/>
    <n v="-94.99"/>
    <x v="5"/>
    <x v="5"/>
    <x v="5"/>
    <s v="Sales Representative"/>
    <n v="325299"/>
    <s v="Manuel"/>
    <s v="Burke"/>
    <s v="Store Manager"/>
    <x v="0"/>
    <x v="221"/>
    <x v="221"/>
    <x v="136"/>
    <x v="94"/>
    <n v="-94.99"/>
    <d v="2016-09-19T00:00:00"/>
    <x v="1"/>
  </r>
  <r>
    <x v="1"/>
    <x v="5"/>
    <x v="5"/>
    <x v="1"/>
    <x v="222"/>
    <x v="0"/>
    <x v="0"/>
    <s v=""/>
    <n v="1"/>
    <s v=""/>
    <n v="-93"/>
    <n v="-93"/>
    <s v=""/>
    <x v="5"/>
    <x v="5"/>
    <x v="5"/>
    <s v="Sales Representative"/>
    <n v="325299"/>
    <s v="Manuel"/>
    <s v="Burke"/>
    <s v="Store Manager"/>
    <x v="0"/>
    <x v="222"/>
    <x v="222"/>
    <x v="2"/>
    <x v="176"/>
    <n v="-93"/>
    <d v="2016-09-23T00:00:00"/>
    <x v="0"/>
  </r>
  <r>
    <x v="1"/>
    <x v="5"/>
    <x v="5"/>
    <x v="6"/>
    <x v="223"/>
    <x v="1"/>
    <x v="0"/>
    <s v=""/>
    <n v="1"/>
    <s v=""/>
    <n v="-20.21"/>
    <n v="-20.21"/>
    <s v=""/>
    <x v="5"/>
    <x v="5"/>
    <x v="5"/>
    <s v="Sales Representative"/>
    <n v="849326"/>
    <s v="Matt"/>
    <s v="Padilla"/>
    <s v="Sales Representative"/>
    <x v="0"/>
    <x v="223"/>
    <x v="223"/>
    <x v="130"/>
    <x v="13"/>
    <n v="-20.21"/>
    <d v="2016-09-26T00:00:00"/>
    <x v="0"/>
  </r>
  <r>
    <x v="0"/>
    <x v="0"/>
    <x v="6"/>
    <x v="1"/>
    <x v="224"/>
    <x v="2"/>
    <x v="1"/>
    <n v="1"/>
    <s v=""/>
    <n v="-13.32"/>
    <s v=""/>
    <s v=""/>
    <n v="-13.32"/>
    <x v="6"/>
    <x v="6"/>
    <x v="6"/>
    <s v="Sales Representative"/>
    <n v="325299"/>
    <s v="Manuel"/>
    <s v="Burke"/>
    <s v="Store Manager"/>
    <x v="0"/>
    <x v="224"/>
    <x v="224"/>
    <x v="194"/>
    <x v="177"/>
    <n v="-13.32"/>
    <d v="2016-04-11T00:00:00"/>
    <x v="1"/>
  </r>
  <r>
    <x v="0"/>
    <x v="0"/>
    <x v="6"/>
    <x v="1"/>
    <x v="225"/>
    <x v="0"/>
    <x v="0"/>
    <n v="1"/>
    <s v=""/>
    <n v="-80.010000000000005"/>
    <s v=""/>
    <n v="-80.010000000000005"/>
    <s v=""/>
    <x v="6"/>
    <x v="6"/>
    <x v="6"/>
    <s v="Sales Representative"/>
    <n v="325299"/>
    <s v="Manuel"/>
    <s v="Burke"/>
    <s v="Store Manager"/>
    <x v="0"/>
    <x v="225"/>
    <x v="225"/>
    <x v="69"/>
    <x v="75"/>
    <n v="-80.010000000000005"/>
    <d v="2016-04-19T00:00:00"/>
    <x v="0"/>
  </r>
  <r>
    <x v="0"/>
    <x v="0"/>
    <x v="6"/>
    <x v="1"/>
    <x v="226"/>
    <x v="1"/>
    <x v="0"/>
    <n v="1"/>
    <s v=""/>
    <n v="-21.67"/>
    <s v=""/>
    <n v="-21.67"/>
    <s v=""/>
    <x v="6"/>
    <x v="6"/>
    <x v="6"/>
    <s v="Sales Representative"/>
    <n v="325299"/>
    <s v="Manuel"/>
    <s v="Burke"/>
    <s v="Store Manager"/>
    <x v="0"/>
    <x v="226"/>
    <x v="226"/>
    <x v="195"/>
    <x v="96"/>
    <n v="-21.67"/>
    <d v="2016-04-27T00:00:00"/>
    <x v="2"/>
  </r>
  <r>
    <x v="0"/>
    <x v="1"/>
    <x v="6"/>
    <x v="1"/>
    <x v="227"/>
    <x v="0"/>
    <x v="0"/>
    <n v="1"/>
    <s v=""/>
    <n v="-88.43"/>
    <s v=""/>
    <n v="-88.43"/>
    <s v=""/>
    <x v="6"/>
    <x v="6"/>
    <x v="6"/>
    <s v="Sales Representative"/>
    <n v="325299"/>
    <s v="Manuel"/>
    <s v="Burke"/>
    <s v="Store Manager"/>
    <x v="0"/>
    <x v="227"/>
    <x v="227"/>
    <x v="196"/>
    <x v="178"/>
    <n v="-88.43"/>
    <d v="2016-05-02T00:00:00"/>
    <x v="0"/>
  </r>
  <r>
    <x v="0"/>
    <x v="1"/>
    <x v="6"/>
    <x v="1"/>
    <x v="228"/>
    <x v="1"/>
    <x v="1"/>
    <n v="1"/>
    <s v=""/>
    <n v="-33.659999999999997"/>
    <s v=""/>
    <s v=""/>
    <n v="-33.659999999999997"/>
    <x v="6"/>
    <x v="6"/>
    <x v="6"/>
    <s v="Sales Representative"/>
    <n v="325299"/>
    <s v="Manuel"/>
    <s v="Burke"/>
    <s v="Store Manager"/>
    <x v="0"/>
    <x v="228"/>
    <x v="228"/>
    <x v="197"/>
    <x v="62"/>
    <n v="-33.659999999999997"/>
    <d v="2016-05-04T00:00:00"/>
    <x v="1"/>
  </r>
  <r>
    <x v="0"/>
    <x v="1"/>
    <x v="6"/>
    <x v="1"/>
    <x v="229"/>
    <x v="0"/>
    <x v="0"/>
    <n v="1"/>
    <s v=""/>
    <n v="-85.95"/>
    <s v=""/>
    <n v="-85.95"/>
    <s v=""/>
    <x v="6"/>
    <x v="6"/>
    <x v="6"/>
    <s v="Sales Representative"/>
    <n v="325299"/>
    <s v="Manuel"/>
    <s v="Burke"/>
    <s v="Store Manager"/>
    <x v="0"/>
    <x v="229"/>
    <x v="229"/>
    <x v="198"/>
    <x v="179"/>
    <n v="-85.95"/>
    <d v="2016-05-07T00:00:00"/>
    <x v="2"/>
  </r>
  <r>
    <x v="0"/>
    <x v="1"/>
    <x v="6"/>
    <x v="1"/>
    <x v="230"/>
    <x v="0"/>
    <x v="0"/>
    <n v="1"/>
    <s v=""/>
    <n v="-68.52"/>
    <s v=""/>
    <n v="-68.52"/>
    <s v=""/>
    <x v="6"/>
    <x v="6"/>
    <x v="6"/>
    <s v="Sales Representative"/>
    <n v="325299"/>
    <s v="Manuel"/>
    <s v="Burke"/>
    <s v="Store Manager"/>
    <x v="0"/>
    <x v="230"/>
    <x v="230"/>
    <x v="199"/>
    <x v="83"/>
    <n v="-68.52"/>
    <d v="2016-05-09T00:00:00"/>
    <x v="2"/>
  </r>
  <r>
    <x v="0"/>
    <x v="1"/>
    <x v="6"/>
    <x v="1"/>
    <x v="231"/>
    <x v="1"/>
    <x v="1"/>
    <n v="1"/>
    <s v=""/>
    <n v="-35.229999999999997"/>
    <s v=""/>
    <s v=""/>
    <n v="-35.229999999999997"/>
    <x v="6"/>
    <x v="6"/>
    <x v="6"/>
    <s v="Sales Representative"/>
    <n v="325299"/>
    <s v="Manuel"/>
    <s v="Burke"/>
    <s v="Store Manager"/>
    <x v="0"/>
    <x v="231"/>
    <x v="231"/>
    <x v="200"/>
    <x v="146"/>
    <n v="-35.229999999999997"/>
    <d v="2016-05-15T00:00:00"/>
    <x v="1"/>
  </r>
  <r>
    <x v="0"/>
    <x v="1"/>
    <x v="6"/>
    <x v="1"/>
    <x v="232"/>
    <x v="1"/>
    <x v="0"/>
    <n v="1"/>
    <s v=""/>
    <n v="-44.13"/>
    <s v=""/>
    <n v="-44.13"/>
    <s v=""/>
    <x v="6"/>
    <x v="6"/>
    <x v="6"/>
    <s v="Sales Representative"/>
    <n v="325299"/>
    <s v="Manuel"/>
    <s v="Burke"/>
    <s v="Store Manager"/>
    <x v="0"/>
    <x v="232"/>
    <x v="232"/>
    <x v="201"/>
    <x v="120"/>
    <n v="-44.13"/>
    <d v="2016-05-16T00:00:00"/>
    <x v="0"/>
  </r>
  <r>
    <x v="0"/>
    <x v="1"/>
    <x v="6"/>
    <x v="1"/>
    <x v="233"/>
    <x v="1"/>
    <x v="1"/>
    <n v="1"/>
    <s v=""/>
    <n v="-40.67"/>
    <s v=""/>
    <s v=""/>
    <n v="-40.67"/>
    <x v="6"/>
    <x v="6"/>
    <x v="6"/>
    <s v="Sales Representative"/>
    <n v="325299"/>
    <s v="Manuel"/>
    <s v="Burke"/>
    <s v="Store Manager"/>
    <x v="0"/>
    <x v="233"/>
    <x v="233"/>
    <x v="202"/>
    <x v="2"/>
    <n v="-40.67"/>
    <d v="2016-05-17T00:00:00"/>
    <x v="1"/>
  </r>
  <r>
    <x v="0"/>
    <x v="1"/>
    <x v="6"/>
    <x v="1"/>
    <x v="234"/>
    <x v="1"/>
    <x v="1"/>
    <n v="1"/>
    <s v=""/>
    <n v="-28.04"/>
    <s v=""/>
    <s v=""/>
    <n v="-28.04"/>
    <x v="6"/>
    <x v="6"/>
    <x v="6"/>
    <s v="Sales Representative"/>
    <n v="325299"/>
    <s v="Manuel"/>
    <s v="Burke"/>
    <s v="Store Manager"/>
    <x v="0"/>
    <x v="234"/>
    <x v="234"/>
    <x v="159"/>
    <x v="173"/>
    <n v="-28.04"/>
    <d v="2016-05-22T00:00:00"/>
    <x v="1"/>
  </r>
  <r>
    <x v="0"/>
    <x v="1"/>
    <x v="6"/>
    <x v="1"/>
    <x v="235"/>
    <x v="0"/>
    <x v="1"/>
    <n v="1"/>
    <s v=""/>
    <n v="-76.64"/>
    <s v=""/>
    <s v=""/>
    <n v="-76.64"/>
    <x v="6"/>
    <x v="6"/>
    <x v="6"/>
    <s v="Sales Representative"/>
    <n v="325299"/>
    <s v="Manuel"/>
    <s v="Burke"/>
    <s v="Store Manager"/>
    <x v="0"/>
    <x v="235"/>
    <x v="235"/>
    <x v="203"/>
    <x v="180"/>
    <n v="-76.64"/>
    <d v="2016-05-26T00:00:00"/>
    <x v="1"/>
  </r>
  <r>
    <x v="0"/>
    <x v="1"/>
    <x v="6"/>
    <x v="1"/>
    <x v="236"/>
    <x v="2"/>
    <x v="0"/>
    <n v="1"/>
    <s v=""/>
    <n v="-13.07"/>
    <s v=""/>
    <n v="-13.07"/>
    <s v=""/>
    <x v="6"/>
    <x v="6"/>
    <x v="6"/>
    <s v="Sales Representative"/>
    <n v="325299"/>
    <s v="Manuel"/>
    <s v="Burke"/>
    <s v="Store Manager"/>
    <x v="0"/>
    <x v="236"/>
    <x v="236"/>
    <x v="112"/>
    <x v="181"/>
    <n v="-13.07"/>
    <d v="2016-05-27T00:00:00"/>
    <x v="0"/>
  </r>
  <r>
    <x v="0"/>
    <x v="2"/>
    <x v="6"/>
    <x v="1"/>
    <x v="237"/>
    <x v="1"/>
    <x v="1"/>
    <n v="1"/>
    <s v=""/>
    <n v="-29.67"/>
    <s v=""/>
    <s v=""/>
    <n v="-29.67"/>
    <x v="6"/>
    <x v="6"/>
    <x v="6"/>
    <s v="Sales Representative"/>
    <n v="325299"/>
    <s v="Manuel"/>
    <s v="Burke"/>
    <s v="Store Manager"/>
    <x v="0"/>
    <x v="237"/>
    <x v="237"/>
    <x v="204"/>
    <x v="132"/>
    <n v="-29.67"/>
    <d v="2016-06-08T00:00:00"/>
    <x v="1"/>
  </r>
  <r>
    <x v="0"/>
    <x v="2"/>
    <x v="6"/>
    <x v="1"/>
    <x v="238"/>
    <x v="2"/>
    <x v="1"/>
    <n v="1"/>
    <s v=""/>
    <n v="-16.05"/>
    <s v=""/>
    <s v=""/>
    <n v="-16.05"/>
    <x v="6"/>
    <x v="6"/>
    <x v="6"/>
    <s v="Sales Representative"/>
    <n v="325299"/>
    <s v="Manuel"/>
    <s v="Burke"/>
    <s v="Store Manager"/>
    <x v="0"/>
    <x v="238"/>
    <x v="238"/>
    <x v="205"/>
    <x v="156"/>
    <n v="-16.05"/>
    <d v="2016-06-14T00:00:00"/>
    <x v="1"/>
  </r>
  <r>
    <x v="0"/>
    <x v="2"/>
    <x v="6"/>
    <x v="1"/>
    <x v="239"/>
    <x v="2"/>
    <x v="1"/>
    <n v="1"/>
    <s v=""/>
    <n v="-14.2"/>
    <s v=""/>
    <s v=""/>
    <n v="-14.2"/>
    <x v="6"/>
    <x v="6"/>
    <x v="6"/>
    <s v="Sales Representative"/>
    <n v="325299"/>
    <s v="Manuel"/>
    <s v="Burke"/>
    <s v="Store Manager"/>
    <x v="0"/>
    <x v="239"/>
    <x v="239"/>
    <x v="206"/>
    <x v="173"/>
    <n v="-14.2"/>
    <d v="2016-06-15T00:00:00"/>
    <x v="1"/>
  </r>
  <r>
    <x v="0"/>
    <x v="2"/>
    <x v="6"/>
    <x v="1"/>
    <x v="240"/>
    <x v="0"/>
    <x v="0"/>
    <n v="1"/>
    <s v=""/>
    <n v="-87.51"/>
    <s v=""/>
    <n v="-87.51"/>
    <s v=""/>
    <x v="6"/>
    <x v="6"/>
    <x v="6"/>
    <s v="Sales Representative"/>
    <n v="325299"/>
    <s v="Manuel"/>
    <s v="Burke"/>
    <s v="Store Manager"/>
    <x v="0"/>
    <x v="240"/>
    <x v="240"/>
    <x v="207"/>
    <x v="182"/>
    <n v="-87.51"/>
    <d v="2016-06-18T00:00:00"/>
    <x v="0"/>
  </r>
  <r>
    <x v="0"/>
    <x v="2"/>
    <x v="6"/>
    <x v="1"/>
    <x v="241"/>
    <x v="0"/>
    <x v="0"/>
    <n v="1"/>
    <s v=""/>
    <n v="-73.03"/>
    <s v=""/>
    <n v="-73.03"/>
    <s v=""/>
    <x v="6"/>
    <x v="6"/>
    <x v="6"/>
    <s v="Sales Representative"/>
    <n v="325299"/>
    <s v="Manuel"/>
    <s v="Burke"/>
    <s v="Store Manager"/>
    <x v="0"/>
    <x v="241"/>
    <x v="241"/>
    <x v="208"/>
    <x v="183"/>
    <n v="-73.03"/>
    <d v="2016-06-21T00:00:00"/>
    <x v="2"/>
  </r>
  <r>
    <x v="0"/>
    <x v="2"/>
    <x v="6"/>
    <x v="1"/>
    <x v="242"/>
    <x v="2"/>
    <x v="1"/>
    <n v="1"/>
    <s v=""/>
    <n v="-12.74"/>
    <s v=""/>
    <s v=""/>
    <n v="-12.74"/>
    <x v="6"/>
    <x v="6"/>
    <x v="6"/>
    <s v="Sales Representative"/>
    <n v="325299"/>
    <s v="Manuel"/>
    <s v="Burke"/>
    <s v="Store Manager"/>
    <x v="0"/>
    <x v="242"/>
    <x v="242"/>
    <x v="100"/>
    <x v="76"/>
    <n v="-12.74"/>
    <d v="2016-06-29T00:00:00"/>
    <x v="1"/>
  </r>
  <r>
    <x v="0"/>
    <x v="2"/>
    <x v="6"/>
    <x v="1"/>
    <x v="243"/>
    <x v="0"/>
    <x v="1"/>
    <n v="1"/>
    <s v=""/>
    <n v="-79.58"/>
    <s v=""/>
    <s v=""/>
    <n v="-79.58"/>
    <x v="6"/>
    <x v="6"/>
    <x v="6"/>
    <s v="Sales Representative"/>
    <n v="325299"/>
    <s v="Manuel"/>
    <s v="Burke"/>
    <s v="Store Manager"/>
    <x v="0"/>
    <x v="243"/>
    <x v="243"/>
    <x v="209"/>
    <x v="145"/>
    <n v="-79.58"/>
    <d v="2016-06-29T00:00:00"/>
    <x v="1"/>
  </r>
  <r>
    <x v="1"/>
    <x v="3"/>
    <x v="6"/>
    <x v="7"/>
    <x v="244"/>
    <x v="2"/>
    <x v="1"/>
    <s v=""/>
    <n v="1"/>
    <s v=""/>
    <n v="-19.27"/>
    <s v=""/>
    <n v="-19.27"/>
    <x v="6"/>
    <x v="6"/>
    <x v="6"/>
    <s v="Sales Representative"/>
    <n v="445954"/>
    <s v="Claire"/>
    <s v="Raske"/>
    <s v="Sales Representative"/>
    <x v="0"/>
    <x v="244"/>
    <x v="244"/>
    <x v="7"/>
    <x v="22"/>
    <n v="-19.27"/>
    <d v="2016-07-08T00:00:00"/>
    <x v="1"/>
  </r>
  <r>
    <x v="1"/>
    <x v="3"/>
    <x v="6"/>
    <x v="1"/>
    <x v="245"/>
    <x v="0"/>
    <x v="1"/>
    <s v=""/>
    <n v="1"/>
    <s v=""/>
    <n v="-66.03"/>
    <s v=""/>
    <n v="-66.03"/>
    <x v="6"/>
    <x v="6"/>
    <x v="6"/>
    <s v="Sales Representative"/>
    <n v="325299"/>
    <s v="Manuel"/>
    <s v="Burke"/>
    <s v="Store Manager"/>
    <x v="0"/>
    <x v="245"/>
    <x v="245"/>
    <x v="4"/>
    <x v="89"/>
    <n v="-66.03"/>
    <d v="2016-07-14T00:00:00"/>
    <x v="1"/>
  </r>
  <r>
    <x v="1"/>
    <x v="3"/>
    <x v="6"/>
    <x v="7"/>
    <x v="246"/>
    <x v="1"/>
    <x v="1"/>
    <s v=""/>
    <n v="1"/>
    <s v=""/>
    <n v="-22.8"/>
    <s v=""/>
    <n v="-22.8"/>
    <x v="6"/>
    <x v="6"/>
    <x v="6"/>
    <s v="Sales Representative"/>
    <n v="445954"/>
    <s v="Claire"/>
    <s v="Raske"/>
    <s v="Sales Representative"/>
    <x v="0"/>
    <x v="246"/>
    <x v="246"/>
    <x v="210"/>
    <x v="184"/>
    <n v="-22.8"/>
    <d v="2016-07-15T00:00:00"/>
    <x v="1"/>
  </r>
  <r>
    <x v="1"/>
    <x v="3"/>
    <x v="6"/>
    <x v="1"/>
    <x v="247"/>
    <x v="0"/>
    <x v="1"/>
    <s v=""/>
    <n v="1"/>
    <s v=""/>
    <n v="-72.900000000000006"/>
    <s v=""/>
    <n v="-72.900000000000006"/>
    <x v="6"/>
    <x v="6"/>
    <x v="6"/>
    <s v="Sales Representative"/>
    <n v="325299"/>
    <s v="Manuel"/>
    <s v="Burke"/>
    <s v="Store Manager"/>
    <x v="0"/>
    <x v="247"/>
    <x v="247"/>
    <x v="211"/>
    <x v="171"/>
    <n v="-72.900000000000006"/>
    <d v="2016-07-16T00:00:00"/>
    <x v="1"/>
  </r>
  <r>
    <x v="1"/>
    <x v="3"/>
    <x v="6"/>
    <x v="1"/>
    <x v="248"/>
    <x v="0"/>
    <x v="1"/>
    <s v=""/>
    <n v="1"/>
    <s v=""/>
    <n v="-84.97"/>
    <s v=""/>
    <n v="-84.97"/>
    <x v="6"/>
    <x v="6"/>
    <x v="6"/>
    <s v="Sales Representative"/>
    <n v="325299"/>
    <s v="Manuel"/>
    <s v="Burke"/>
    <s v="Store Manager"/>
    <x v="0"/>
    <x v="248"/>
    <x v="248"/>
    <x v="212"/>
    <x v="109"/>
    <n v="-84.97"/>
    <d v="2016-07-17T00:00:00"/>
    <x v="1"/>
  </r>
  <r>
    <x v="1"/>
    <x v="3"/>
    <x v="6"/>
    <x v="1"/>
    <x v="249"/>
    <x v="0"/>
    <x v="1"/>
    <s v=""/>
    <n v="1"/>
    <s v=""/>
    <n v="-98.92"/>
    <s v=""/>
    <n v="-98.92"/>
    <x v="6"/>
    <x v="6"/>
    <x v="6"/>
    <s v="Sales Representative"/>
    <n v="325299"/>
    <s v="Manuel"/>
    <s v="Burke"/>
    <s v="Store Manager"/>
    <x v="0"/>
    <x v="249"/>
    <x v="249"/>
    <x v="213"/>
    <x v="185"/>
    <n v="-98.92"/>
    <d v="2016-07-21T00:00:00"/>
    <x v="1"/>
  </r>
  <r>
    <x v="1"/>
    <x v="3"/>
    <x v="6"/>
    <x v="7"/>
    <x v="250"/>
    <x v="1"/>
    <x v="1"/>
    <s v=""/>
    <n v="1"/>
    <s v=""/>
    <n v="-33.72"/>
    <s v=""/>
    <n v="-33.72"/>
    <x v="6"/>
    <x v="6"/>
    <x v="6"/>
    <s v="Sales Representative"/>
    <n v="445954"/>
    <s v="Claire"/>
    <s v="Raske"/>
    <s v="Sales Representative"/>
    <x v="0"/>
    <x v="250"/>
    <x v="250"/>
    <x v="2"/>
    <x v="186"/>
    <n v="-33.72"/>
    <d v="2016-07-30T00:00:00"/>
    <x v="1"/>
  </r>
  <r>
    <x v="1"/>
    <x v="4"/>
    <x v="6"/>
    <x v="1"/>
    <x v="251"/>
    <x v="0"/>
    <x v="0"/>
    <s v=""/>
    <n v="1"/>
    <s v=""/>
    <n v="-87.53"/>
    <n v="-87.53"/>
    <s v=""/>
    <x v="6"/>
    <x v="6"/>
    <x v="6"/>
    <s v="Sales Representative"/>
    <n v="325299"/>
    <s v="Manuel"/>
    <s v="Burke"/>
    <s v="Store Manager"/>
    <x v="0"/>
    <x v="251"/>
    <x v="251"/>
    <x v="214"/>
    <x v="187"/>
    <n v="-87.53"/>
    <d v="2016-08-05T00:00:00"/>
    <x v="0"/>
  </r>
  <r>
    <x v="1"/>
    <x v="4"/>
    <x v="6"/>
    <x v="1"/>
    <x v="252"/>
    <x v="0"/>
    <x v="0"/>
    <s v=""/>
    <n v="1"/>
    <s v=""/>
    <n v="-85.48"/>
    <n v="-85.48"/>
    <s v=""/>
    <x v="6"/>
    <x v="6"/>
    <x v="6"/>
    <s v="Sales Representative"/>
    <n v="325299"/>
    <s v="Manuel"/>
    <s v="Burke"/>
    <s v="Store Manager"/>
    <x v="0"/>
    <x v="252"/>
    <x v="252"/>
    <x v="215"/>
    <x v="188"/>
    <n v="-85.48"/>
    <d v="2016-08-06T00:00:00"/>
    <x v="2"/>
  </r>
  <r>
    <x v="1"/>
    <x v="4"/>
    <x v="6"/>
    <x v="7"/>
    <x v="253"/>
    <x v="1"/>
    <x v="1"/>
    <s v=""/>
    <n v="1"/>
    <s v=""/>
    <n v="-49.91"/>
    <s v=""/>
    <n v="-49.91"/>
    <x v="6"/>
    <x v="6"/>
    <x v="6"/>
    <s v="Sales Representative"/>
    <n v="445954"/>
    <s v="Claire"/>
    <s v="Raske"/>
    <s v="Sales Representative"/>
    <x v="0"/>
    <x v="253"/>
    <x v="253"/>
    <x v="216"/>
    <x v="161"/>
    <n v="-49.91"/>
    <d v="2016-08-10T00:00:00"/>
    <x v="1"/>
  </r>
  <r>
    <x v="1"/>
    <x v="4"/>
    <x v="6"/>
    <x v="1"/>
    <x v="254"/>
    <x v="0"/>
    <x v="1"/>
    <s v=""/>
    <n v="1"/>
    <s v=""/>
    <n v="-95.28"/>
    <s v=""/>
    <n v="-95.28"/>
    <x v="6"/>
    <x v="6"/>
    <x v="6"/>
    <s v="Sales Representative"/>
    <n v="325299"/>
    <s v="Manuel"/>
    <s v="Burke"/>
    <s v="Store Manager"/>
    <x v="0"/>
    <x v="254"/>
    <x v="254"/>
    <x v="217"/>
    <x v="189"/>
    <n v="-95.28"/>
    <d v="2016-08-14T00:00:00"/>
    <x v="1"/>
  </r>
  <r>
    <x v="1"/>
    <x v="4"/>
    <x v="6"/>
    <x v="1"/>
    <x v="255"/>
    <x v="0"/>
    <x v="1"/>
    <s v=""/>
    <n v="1"/>
    <s v=""/>
    <n v="-63.94"/>
    <s v=""/>
    <n v="-63.94"/>
    <x v="6"/>
    <x v="6"/>
    <x v="6"/>
    <s v="Sales Representative"/>
    <n v="325299"/>
    <s v="Manuel"/>
    <s v="Burke"/>
    <s v="Store Manager"/>
    <x v="0"/>
    <x v="255"/>
    <x v="255"/>
    <x v="218"/>
    <x v="66"/>
    <n v="-63.94"/>
    <d v="2016-08-15T00:00:00"/>
    <x v="1"/>
  </r>
  <r>
    <x v="1"/>
    <x v="4"/>
    <x v="6"/>
    <x v="1"/>
    <x v="256"/>
    <x v="0"/>
    <x v="1"/>
    <s v=""/>
    <n v="1"/>
    <s v=""/>
    <n v="-58.44"/>
    <s v=""/>
    <n v="-58.44"/>
    <x v="6"/>
    <x v="6"/>
    <x v="6"/>
    <s v="Sales Representative"/>
    <n v="325299"/>
    <s v="Manuel"/>
    <s v="Burke"/>
    <s v="Store Manager"/>
    <x v="0"/>
    <x v="256"/>
    <x v="256"/>
    <x v="139"/>
    <x v="190"/>
    <n v="-58.44"/>
    <d v="2016-08-17T00:00:00"/>
    <x v="1"/>
  </r>
  <r>
    <x v="1"/>
    <x v="4"/>
    <x v="6"/>
    <x v="7"/>
    <x v="257"/>
    <x v="1"/>
    <x v="0"/>
    <s v=""/>
    <n v="1"/>
    <s v=""/>
    <n v="-40.72"/>
    <n v="-40.72"/>
    <s v=""/>
    <x v="6"/>
    <x v="6"/>
    <x v="6"/>
    <s v="Sales Representative"/>
    <n v="445954"/>
    <s v="Claire"/>
    <s v="Raske"/>
    <s v="Sales Representative"/>
    <x v="0"/>
    <x v="257"/>
    <x v="257"/>
    <x v="169"/>
    <x v="191"/>
    <n v="-40.72"/>
    <d v="2016-08-26T00:00:00"/>
    <x v="0"/>
  </r>
  <r>
    <x v="1"/>
    <x v="5"/>
    <x v="6"/>
    <x v="1"/>
    <x v="258"/>
    <x v="0"/>
    <x v="0"/>
    <s v=""/>
    <n v="1"/>
    <s v=""/>
    <n v="-83.59"/>
    <n v="-83.59"/>
    <s v=""/>
    <x v="6"/>
    <x v="6"/>
    <x v="6"/>
    <s v="Sales Representative"/>
    <n v="325299"/>
    <s v="Manuel"/>
    <s v="Burke"/>
    <s v="Store Manager"/>
    <x v="0"/>
    <x v="258"/>
    <x v="258"/>
    <x v="219"/>
    <x v="192"/>
    <n v="-83.59"/>
    <d v="2016-09-05T00:00:00"/>
    <x v="2"/>
  </r>
  <r>
    <x v="1"/>
    <x v="5"/>
    <x v="6"/>
    <x v="7"/>
    <x v="259"/>
    <x v="2"/>
    <x v="0"/>
    <s v=""/>
    <n v="1"/>
    <s v=""/>
    <n v="-13.94"/>
    <n v="-13.94"/>
    <s v=""/>
    <x v="6"/>
    <x v="6"/>
    <x v="6"/>
    <s v="Sales Representative"/>
    <n v="445954"/>
    <s v="Claire"/>
    <s v="Raske"/>
    <s v="Sales Representative"/>
    <x v="0"/>
    <x v="259"/>
    <x v="259"/>
    <x v="220"/>
    <x v="193"/>
    <n v="-13.94"/>
    <d v="2016-09-08T00:00:00"/>
    <x v="2"/>
  </r>
  <r>
    <x v="1"/>
    <x v="5"/>
    <x v="6"/>
    <x v="7"/>
    <x v="260"/>
    <x v="1"/>
    <x v="1"/>
    <s v=""/>
    <n v="1"/>
    <s v=""/>
    <n v="-49.61"/>
    <s v=""/>
    <n v="-49.61"/>
    <x v="6"/>
    <x v="6"/>
    <x v="6"/>
    <s v="Sales Representative"/>
    <n v="445954"/>
    <s v="Claire"/>
    <s v="Raske"/>
    <s v="Sales Representative"/>
    <x v="0"/>
    <x v="260"/>
    <x v="260"/>
    <x v="221"/>
    <x v="134"/>
    <n v="-49.61"/>
    <d v="2016-09-10T00:00:00"/>
    <x v="1"/>
  </r>
  <r>
    <x v="1"/>
    <x v="5"/>
    <x v="6"/>
    <x v="7"/>
    <x v="261"/>
    <x v="2"/>
    <x v="0"/>
    <s v=""/>
    <n v="1"/>
    <s v=""/>
    <n v="-13.49"/>
    <n v="-13.49"/>
    <s v=""/>
    <x v="6"/>
    <x v="6"/>
    <x v="6"/>
    <s v="Sales Representative"/>
    <n v="445954"/>
    <s v="Claire"/>
    <s v="Raske"/>
    <s v="Sales Representative"/>
    <x v="0"/>
    <x v="261"/>
    <x v="261"/>
    <x v="222"/>
    <x v="194"/>
    <n v="-13.49"/>
    <d v="2016-09-10T00:00:00"/>
    <x v="2"/>
  </r>
  <r>
    <x v="1"/>
    <x v="5"/>
    <x v="6"/>
    <x v="1"/>
    <x v="262"/>
    <x v="0"/>
    <x v="0"/>
    <s v=""/>
    <n v="1"/>
    <s v=""/>
    <n v="-88.26"/>
    <n v="-88.26"/>
    <s v=""/>
    <x v="6"/>
    <x v="6"/>
    <x v="6"/>
    <s v="Sales Representative"/>
    <n v="325299"/>
    <s v="Manuel"/>
    <s v="Burke"/>
    <s v="Store Manager"/>
    <x v="0"/>
    <x v="262"/>
    <x v="262"/>
    <x v="223"/>
    <x v="195"/>
    <n v="-88.26"/>
    <d v="2016-09-13T00:00:00"/>
    <x v="2"/>
  </r>
  <r>
    <x v="1"/>
    <x v="5"/>
    <x v="6"/>
    <x v="7"/>
    <x v="263"/>
    <x v="2"/>
    <x v="1"/>
    <s v=""/>
    <n v="1"/>
    <s v=""/>
    <n v="-19.420000000000002"/>
    <s v=""/>
    <n v="-19.420000000000002"/>
    <x v="6"/>
    <x v="6"/>
    <x v="6"/>
    <s v="Sales Representative"/>
    <n v="445954"/>
    <s v="Claire"/>
    <s v="Raske"/>
    <s v="Sales Representative"/>
    <x v="0"/>
    <x v="263"/>
    <x v="263"/>
    <x v="60"/>
    <x v="196"/>
    <n v="-19.420000000000002"/>
    <d v="2016-09-17T00:00:00"/>
    <x v="1"/>
  </r>
  <r>
    <x v="1"/>
    <x v="5"/>
    <x v="6"/>
    <x v="1"/>
    <x v="264"/>
    <x v="0"/>
    <x v="0"/>
    <s v=""/>
    <n v="1"/>
    <s v=""/>
    <n v="-97.6"/>
    <n v="-97.6"/>
    <s v=""/>
    <x v="6"/>
    <x v="6"/>
    <x v="6"/>
    <s v="Sales Representative"/>
    <n v="325299"/>
    <s v="Manuel"/>
    <s v="Burke"/>
    <s v="Store Manager"/>
    <x v="0"/>
    <x v="264"/>
    <x v="264"/>
    <x v="224"/>
    <x v="197"/>
    <n v="-97.6"/>
    <d v="2016-09-17T00:00:00"/>
    <x v="2"/>
  </r>
  <r>
    <x v="1"/>
    <x v="5"/>
    <x v="6"/>
    <x v="1"/>
    <x v="265"/>
    <x v="0"/>
    <x v="0"/>
    <s v=""/>
    <n v="1"/>
    <s v=""/>
    <n v="-91.2"/>
    <n v="-91.2"/>
    <s v=""/>
    <x v="6"/>
    <x v="6"/>
    <x v="6"/>
    <s v="Sales Representative"/>
    <n v="325299"/>
    <s v="Manuel"/>
    <s v="Burke"/>
    <s v="Store Manager"/>
    <x v="0"/>
    <x v="265"/>
    <x v="265"/>
    <x v="152"/>
    <x v="198"/>
    <n v="-91.2"/>
    <d v="2016-09-18T00:00:00"/>
    <x v="0"/>
  </r>
  <r>
    <x v="1"/>
    <x v="5"/>
    <x v="6"/>
    <x v="7"/>
    <x v="266"/>
    <x v="1"/>
    <x v="0"/>
    <s v=""/>
    <n v="1"/>
    <s v=""/>
    <n v="-48.75"/>
    <n v="-48.75"/>
    <s v=""/>
    <x v="6"/>
    <x v="6"/>
    <x v="6"/>
    <s v="Sales Representative"/>
    <n v="445954"/>
    <s v="Claire"/>
    <s v="Raske"/>
    <s v="Sales Representative"/>
    <x v="0"/>
    <x v="266"/>
    <x v="266"/>
    <x v="221"/>
    <x v="199"/>
    <n v="-48.75"/>
    <d v="2016-09-26T00:00:00"/>
    <x v="0"/>
  </r>
  <r>
    <x v="1"/>
    <x v="5"/>
    <x v="6"/>
    <x v="7"/>
    <x v="267"/>
    <x v="1"/>
    <x v="0"/>
    <s v=""/>
    <n v="1"/>
    <s v=""/>
    <n v="-30.34"/>
    <n v="-30.34"/>
    <s v=""/>
    <x v="6"/>
    <x v="6"/>
    <x v="6"/>
    <s v="Sales Representative"/>
    <n v="445954"/>
    <s v="Claire"/>
    <s v="Raske"/>
    <s v="Sales Representative"/>
    <x v="0"/>
    <x v="267"/>
    <x v="267"/>
    <x v="225"/>
    <x v="200"/>
    <n v="-30.34"/>
    <d v="2016-09-29T00:00:00"/>
    <x v="0"/>
  </r>
  <r>
    <x v="1"/>
    <x v="5"/>
    <x v="6"/>
    <x v="1"/>
    <x v="268"/>
    <x v="0"/>
    <x v="1"/>
    <s v=""/>
    <n v="1"/>
    <s v=""/>
    <n v="-76.5"/>
    <s v=""/>
    <n v="-76.5"/>
    <x v="6"/>
    <x v="6"/>
    <x v="6"/>
    <s v="Sales Representative"/>
    <n v="325299"/>
    <s v="Manuel"/>
    <s v="Burke"/>
    <s v="Store Manager"/>
    <x v="0"/>
    <x v="268"/>
    <x v="268"/>
    <x v="110"/>
    <x v="201"/>
    <n v="-76.5"/>
    <d v="2016-09-29T00:00:00"/>
    <x v="1"/>
  </r>
  <r>
    <x v="0"/>
    <x v="0"/>
    <x v="7"/>
    <x v="1"/>
    <x v="269"/>
    <x v="0"/>
    <x v="0"/>
    <n v="1"/>
    <s v=""/>
    <n v="-61.01"/>
    <s v=""/>
    <n v="-61.01"/>
    <s v=""/>
    <x v="7"/>
    <x v="7"/>
    <x v="7"/>
    <s v="Sales Representative"/>
    <n v="325299"/>
    <s v="Manuel"/>
    <s v="Burke"/>
    <s v="Store Manager"/>
    <x v="0"/>
    <x v="269"/>
    <x v="269"/>
    <x v="226"/>
    <x v="202"/>
    <n v="-61.01"/>
    <d v="2016-04-06T00:00:00"/>
    <x v="2"/>
  </r>
  <r>
    <x v="0"/>
    <x v="0"/>
    <x v="7"/>
    <x v="1"/>
    <x v="270"/>
    <x v="1"/>
    <x v="0"/>
    <n v="1"/>
    <s v=""/>
    <n v="-24.46"/>
    <s v=""/>
    <n v="-24.46"/>
    <s v=""/>
    <x v="7"/>
    <x v="7"/>
    <x v="7"/>
    <s v="Sales Representative"/>
    <n v="325299"/>
    <s v="Manuel"/>
    <s v="Burke"/>
    <s v="Store Manager"/>
    <x v="0"/>
    <x v="270"/>
    <x v="270"/>
    <x v="227"/>
    <x v="137"/>
    <n v="-24.46"/>
    <d v="2016-04-21T00:00:00"/>
    <x v="2"/>
  </r>
  <r>
    <x v="0"/>
    <x v="0"/>
    <x v="7"/>
    <x v="1"/>
    <x v="271"/>
    <x v="0"/>
    <x v="0"/>
    <n v="1"/>
    <s v=""/>
    <n v="-82.11"/>
    <s v=""/>
    <n v="-82.11"/>
    <s v=""/>
    <x v="7"/>
    <x v="7"/>
    <x v="7"/>
    <s v="Sales Representative"/>
    <n v="325299"/>
    <s v="Manuel"/>
    <s v="Burke"/>
    <s v="Store Manager"/>
    <x v="0"/>
    <x v="271"/>
    <x v="271"/>
    <x v="228"/>
    <x v="203"/>
    <n v="-82.11"/>
    <d v="2016-04-22T00:00:00"/>
    <x v="0"/>
  </r>
  <r>
    <x v="0"/>
    <x v="0"/>
    <x v="7"/>
    <x v="1"/>
    <x v="272"/>
    <x v="0"/>
    <x v="1"/>
    <n v="1"/>
    <s v=""/>
    <n v="-67.349999999999994"/>
    <s v=""/>
    <s v=""/>
    <n v="-67.349999999999994"/>
    <x v="7"/>
    <x v="7"/>
    <x v="7"/>
    <s v="Sales Representative"/>
    <n v="325299"/>
    <s v="Manuel"/>
    <s v="Burke"/>
    <s v="Store Manager"/>
    <x v="0"/>
    <x v="272"/>
    <x v="272"/>
    <x v="229"/>
    <x v="204"/>
    <n v="-67.349999999999994"/>
    <d v="2016-04-23T00:00:00"/>
    <x v="1"/>
  </r>
  <r>
    <x v="0"/>
    <x v="0"/>
    <x v="7"/>
    <x v="1"/>
    <x v="273"/>
    <x v="0"/>
    <x v="0"/>
    <n v="1"/>
    <s v=""/>
    <n v="-52.92"/>
    <s v=""/>
    <n v="-52.92"/>
    <s v=""/>
    <x v="7"/>
    <x v="7"/>
    <x v="7"/>
    <s v="Sales Representative"/>
    <n v="325299"/>
    <s v="Manuel"/>
    <s v="Burke"/>
    <s v="Store Manager"/>
    <x v="0"/>
    <x v="273"/>
    <x v="273"/>
    <x v="230"/>
    <x v="205"/>
    <n v="-52.92"/>
    <d v="2016-04-24T00:00:00"/>
    <x v="2"/>
  </r>
  <r>
    <x v="0"/>
    <x v="0"/>
    <x v="7"/>
    <x v="1"/>
    <x v="274"/>
    <x v="0"/>
    <x v="0"/>
    <n v="1"/>
    <s v=""/>
    <n v="-60.49"/>
    <s v=""/>
    <n v="-60.49"/>
    <s v=""/>
    <x v="7"/>
    <x v="7"/>
    <x v="7"/>
    <s v="Sales Representative"/>
    <n v="325299"/>
    <s v="Manuel"/>
    <s v="Burke"/>
    <s v="Store Manager"/>
    <x v="0"/>
    <x v="274"/>
    <x v="274"/>
    <x v="231"/>
    <x v="206"/>
    <n v="-60.49"/>
    <d v="2016-04-24T00:00:00"/>
    <x v="0"/>
  </r>
  <r>
    <x v="0"/>
    <x v="0"/>
    <x v="7"/>
    <x v="1"/>
    <x v="275"/>
    <x v="1"/>
    <x v="1"/>
    <n v="1"/>
    <s v=""/>
    <n v="-27.78"/>
    <s v=""/>
    <s v=""/>
    <n v="-27.78"/>
    <x v="7"/>
    <x v="7"/>
    <x v="7"/>
    <s v="Sales Representative"/>
    <n v="325299"/>
    <s v="Manuel"/>
    <s v="Burke"/>
    <s v="Store Manager"/>
    <x v="0"/>
    <x v="275"/>
    <x v="275"/>
    <x v="232"/>
    <x v="207"/>
    <n v="-27.78"/>
    <d v="2016-04-25T00:00:00"/>
    <x v="1"/>
  </r>
  <r>
    <x v="0"/>
    <x v="0"/>
    <x v="7"/>
    <x v="1"/>
    <x v="276"/>
    <x v="0"/>
    <x v="1"/>
    <n v="1"/>
    <s v=""/>
    <n v="-88.84"/>
    <s v=""/>
    <s v=""/>
    <n v="-88.84"/>
    <x v="7"/>
    <x v="7"/>
    <x v="7"/>
    <s v="Sales Representative"/>
    <n v="325299"/>
    <s v="Manuel"/>
    <s v="Burke"/>
    <s v="Store Manager"/>
    <x v="0"/>
    <x v="276"/>
    <x v="276"/>
    <x v="233"/>
    <x v="139"/>
    <n v="-88.84"/>
    <d v="2016-04-29T00:00:00"/>
    <x v="1"/>
  </r>
  <r>
    <x v="0"/>
    <x v="1"/>
    <x v="7"/>
    <x v="1"/>
    <x v="277"/>
    <x v="2"/>
    <x v="1"/>
    <n v="1"/>
    <s v=""/>
    <n v="-13.13"/>
    <s v=""/>
    <s v=""/>
    <n v="-13.13"/>
    <x v="7"/>
    <x v="7"/>
    <x v="7"/>
    <s v="Sales Representative"/>
    <n v="325299"/>
    <s v="Manuel"/>
    <s v="Burke"/>
    <s v="Store Manager"/>
    <x v="0"/>
    <x v="277"/>
    <x v="277"/>
    <x v="3"/>
    <x v="91"/>
    <n v="-13.13"/>
    <d v="2016-05-02T00:00:00"/>
    <x v="1"/>
  </r>
  <r>
    <x v="0"/>
    <x v="1"/>
    <x v="7"/>
    <x v="1"/>
    <x v="278"/>
    <x v="0"/>
    <x v="1"/>
    <n v="1"/>
    <s v=""/>
    <n v="-89.78"/>
    <s v=""/>
    <s v=""/>
    <n v="-89.78"/>
    <x v="7"/>
    <x v="7"/>
    <x v="7"/>
    <s v="Sales Representative"/>
    <n v="325299"/>
    <s v="Manuel"/>
    <s v="Burke"/>
    <s v="Store Manager"/>
    <x v="0"/>
    <x v="278"/>
    <x v="278"/>
    <x v="126"/>
    <x v="202"/>
    <n v="-89.78"/>
    <d v="2016-05-03T00:00:00"/>
    <x v="1"/>
  </r>
  <r>
    <x v="0"/>
    <x v="1"/>
    <x v="7"/>
    <x v="1"/>
    <x v="279"/>
    <x v="0"/>
    <x v="0"/>
    <n v="1"/>
    <s v=""/>
    <n v="-63.83"/>
    <s v=""/>
    <n v="-63.83"/>
    <s v=""/>
    <x v="7"/>
    <x v="7"/>
    <x v="7"/>
    <s v="Sales Representative"/>
    <n v="325299"/>
    <s v="Manuel"/>
    <s v="Burke"/>
    <s v="Store Manager"/>
    <x v="0"/>
    <x v="279"/>
    <x v="279"/>
    <x v="234"/>
    <x v="194"/>
    <n v="-63.83"/>
    <d v="2016-05-16T00:00:00"/>
    <x v="0"/>
  </r>
  <r>
    <x v="0"/>
    <x v="1"/>
    <x v="7"/>
    <x v="1"/>
    <x v="280"/>
    <x v="1"/>
    <x v="1"/>
    <n v="1"/>
    <s v=""/>
    <n v="-24.93"/>
    <s v=""/>
    <s v=""/>
    <n v="-24.93"/>
    <x v="7"/>
    <x v="7"/>
    <x v="7"/>
    <s v="Sales Representative"/>
    <n v="325299"/>
    <s v="Manuel"/>
    <s v="Burke"/>
    <s v="Store Manager"/>
    <x v="0"/>
    <x v="280"/>
    <x v="280"/>
    <x v="235"/>
    <x v="199"/>
    <n v="-24.93"/>
    <d v="2016-05-17T00:00:00"/>
    <x v="1"/>
  </r>
  <r>
    <x v="0"/>
    <x v="1"/>
    <x v="7"/>
    <x v="1"/>
    <x v="281"/>
    <x v="2"/>
    <x v="0"/>
    <n v="1"/>
    <s v=""/>
    <n v="-8.3699999999999992"/>
    <s v=""/>
    <n v="-8.3699999999999992"/>
    <s v=""/>
    <x v="7"/>
    <x v="7"/>
    <x v="7"/>
    <s v="Sales Representative"/>
    <n v="325299"/>
    <s v="Manuel"/>
    <s v="Burke"/>
    <s v="Store Manager"/>
    <x v="0"/>
    <x v="281"/>
    <x v="281"/>
    <x v="236"/>
    <x v="102"/>
    <n v="-8.3699999999999992"/>
    <d v="2016-05-19T00:00:00"/>
    <x v="0"/>
  </r>
  <r>
    <x v="0"/>
    <x v="2"/>
    <x v="7"/>
    <x v="1"/>
    <x v="282"/>
    <x v="0"/>
    <x v="0"/>
    <n v="1"/>
    <s v=""/>
    <n v="-91.47"/>
    <s v=""/>
    <n v="-91.47"/>
    <s v=""/>
    <x v="7"/>
    <x v="7"/>
    <x v="7"/>
    <s v="Sales Representative"/>
    <n v="325299"/>
    <s v="Manuel"/>
    <s v="Burke"/>
    <s v="Store Manager"/>
    <x v="0"/>
    <x v="282"/>
    <x v="282"/>
    <x v="237"/>
    <x v="208"/>
    <n v="-91.47"/>
    <d v="2016-06-01T00:00:00"/>
    <x v="0"/>
  </r>
  <r>
    <x v="0"/>
    <x v="2"/>
    <x v="7"/>
    <x v="1"/>
    <x v="283"/>
    <x v="0"/>
    <x v="1"/>
    <n v="1"/>
    <s v=""/>
    <n v="-85.62"/>
    <s v=""/>
    <s v=""/>
    <n v="-85.62"/>
    <x v="7"/>
    <x v="7"/>
    <x v="7"/>
    <s v="Sales Representative"/>
    <n v="325299"/>
    <s v="Manuel"/>
    <s v="Burke"/>
    <s v="Store Manager"/>
    <x v="0"/>
    <x v="283"/>
    <x v="283"/>
    <x v="238"/>
    <x v="190"/>
    <n v="-85.62"/>
    <d v="2016-06-04T00:00:00"/>
    <x v="1"/>
  </r>
  <r>
    <x v="0"/>
    <x v="2"/>
    <x v="7"/>
    <x v="1"/>
    <x v="284"/>
    <x v="0"/>
    <x v="0"/>
    <n v="1"/>
    <s v=""/>
    <n v="-66.02"/>
    <s v=""/>
    <n v="-66.02"/>
    <s v=""/>
    <x v="7"/>
    <x v="7"/>
    <x v="7"/>
    <s v="Sales Representative"/>
    <n v="325299"/>
    <s v="Manuel"/>
    <s v="Burke"/>
    <s v="Store Manager"/>
    <x v="0"/>
    <x v="284"/>
    <x v="284"/>
    <x v="186"/>
    <x v="177"/>
    <n v="-66.02"/>
    <d v="2016-06-08T00:00:00"/>
    <x v="2"/>
  </r>
  <r>
    <x v="0"/>
    <x v="2"/>
    <x v="7"/>
    <x v="1"/>
    <x v="285"/>
    <x v="0"/>
    <x v="1"/>
    <n v="1"/>
    <s v=""/>
    <n v="-58.29"/>
    <s v=""/>
    <s v=""/>
    <n v="-58.29"/>
    <x v="7"/>
    <x v="7"/>
    <x v="7"/>
    <s v="Sales Representative"/>
    <n v="325299"/>
    <s v="Manuel"/>
    <s v="Burke"/>
    <s v="Store Manager"/>
    <x v="0"/>
    <x v="285"/>
    <x v="285"/>
    <x v="239"/>
    <x v="50"/>
    <n v="-58.29"/>
    <d v="2016-06-13T00:00:00"/>
    <x v="1"/>
  </r>
  <r>
    <x v="0"/>
    <x v="2"/>
    <x v="7"/>
    <x v="1"/>
    <x v="286"/>
    <x v="0"/>
    <x v="1"/>
    <n v="1"/>
    <s v=""/>
    <n v="-58.05"/>
    <s v=""/>
    <s v=""/>
    <n v="-58.05"/>
    <x v="7"/>
    <x v="7"/>
    <x v="7"/>
    <s v="Sales Representative"/>
    <n v="325299"/>
    <s v="Manuel"/>
    <s v="Burke"/>
    <s v="Store Manager"/>
    <x v="0"/>
    <x v="286"/>
    <x v="286"/>
    <x v="240"/>
    <x v="209"/>
    <n v="-58.05"/>
    <d v="2016-06-14T00:00:00"/>
    <x v="1"/>
  </r>
  <r>
    <x v="0"/>
    <x v="2"/>
    <x v="7"/>
    <x v="1"/>
    <x v="287"/>
    <x v="0"/>
    <x v="0"/>
    <n v="1"/>
    <s v=""/>
    <n v="-71.239999999999995"/>
    <s v=""/>
    <n v="-71.239999999999995"/>
    <s v=""/>
    <x v="7"/>
    <x v="7"/>
    <x v="7"/>
    <s v="Sales Representative"/>
    <n v="325299"/>
    <s v="Manuel"/>
    <s v="Burke"/>
    <s v="Store Manager"/>
    <x v="0"/>
    <x v="287"/>
    <x v="287"/>
    <x v="241"/>
    <x v="198"/>
    <n v="-71.239999999999995"/>
    <d v="2016-06-19T00:00:00"/>
    <x v="2"/>
  </r>
  <r>
    <x v="0"/>
    <x v="2"/>
    <x v="7"/>
    <x v="1"/>
    <x v="288"/>
    <x v="1"/>
    <x v="1"/>
    <n v="1"/>
    <s v=""/>
    <n v="-44.71"/>
    <s v=""/>
    <s v=""/>
    <n v="-44.71"/>
    <x v="7"/>
    <x v="7"/>
    <x v="7"/>
    <s v="Sales Representative"/>
    <n v="325299"/>
    <s v="Manuel"/>
    <s v="Burke"/>
    <s v="Store Manager"/>
    <x v="0"/>
    <x v="288"/>
    <x v="288"/>
    <x v="242"/>
    <x v="210"/>
    <n v="-44.71"/>
    <d v="2016-06-23T00:00:00"/>
    <x v="1"/>
  </r>
  <r>
    <x v="0"/>
    <x v="2"/>
    <x v="7"/>
    <x v="1"/>
    <x v="289"/>
    <x v="0"/>
    <x v="0"/>
    <n v="1"/>
    <s v=""/>
    <n v="-78.81"/>
    <s v=""/>
    <n v="-78.81"/>
    <s v=""/>
    <x v="7"/>
    <x v="7"/>
    <x v="7"/>
    <s v="Sales Representative"/>
    <n v="325299"/>
    <s v="Manuel"/>
    <s v="Burke"/>
    <s v="Store Manager"/>
    <x v="0"/>
    <x v="289"/>
    <x v="289"/>
    <x v="243"/>
    <x v="61"/>
    <n v="-78.81"/>
    <d v="2016-06-24T00:00:00"/>
    <x v="2"/>
  </r>
  <r>
    <x v="0"/>
    <x v="2"/>
    <x v="7"/>
    <x v="1"/>
    <x v="290"/>
    <x v="1"/>
    <x v="0"/>
    <n v="1"/>
    <s v=""/>
    <n v="-22.51"/>
    <s v=""/>
    <n v="-22.51"/>
    <s v=""/>
    <x v="7"/>
    <x v="7"/>
    <x v="7"/>
    <s v="Sales Representative"/>
    <n v="325299"/>
    <s v="Manuel"/>
    <s v="Burke"/>
    <s v="Store Manager"/>
    <x v="0"/>
    <x v="290"/>
    <x v="290"/>
    <x v="14"/>
    <x v="211"/>
    <n v="-22.51"/>
    <d v="2016-06-25T00:00:00"/>
    <x v="2"/>
  </r>
  <r>
    <x v="0"/>
    <x v="2"/>
    <x v="7"/>
    <x v="1"/>
    <x v="291"/>
    <x v="0"/>
    <x v="0"/>
    <n v="1"/>
    <s v=""/>
    <n v="-92.43"/>
    <s v=""/>
    <n v="-92.43"/>
    <s v=""/>
    <x v="7"/>
    <x v="7"/>
    <x v="7"/>
    <s v="Sales Representative"/>
    <n v="325299"/>
    <s v="Manuel"/>
    <s v="Burke"/>
    <s v="Store Manager"/>
    <x v="0"/>
    <x v="291"/>
    <x v="291"/>
    <x v="244"/>
    <x v="212"/>
    <n v="-92.43"/>
    <d v="2016-06-28T00:00:00"/>
    <x v="2"/>
  </r>
  <r>
    <x v="1"/>
    <x v="3"/>
    <x v="7"/>
    <x v="1"/>
    <x v="292"/>
    <x v="0"/>
    <x v="1"/>
    <s v=""/>
    <n v="1"/>
    <s v=""/>
    <n v="-87.9"/>
    <s v=""/>
    <n v="-87.9"/>
    <x v="7"/>
    <x v="7"/>
    <x v="7"/>
    <s v="Sales Representative"/>
    <n v="325299"/>
    <s v="Manuel"/>
    <s v="Burke"/>
    <s v="Store Manager"/>
    <x v="0"/>
    <x v="292"/>
    <x v="292"/>
    <x v="174"/>
    <x v="213"/>
    <n v="-87.9"/>
    <d v="2016-07-02T00:00:00"/>
    <x v="1"/>
  </r>
  <r>
    <x v="1"/>
    <x v="3"/>
    <x v="7"/>
    <x v="1"/>
    <x v="293"/>
    <x v="0"/>
    <x v="1"/>
    <s v=""/>
    <n v="1"/>
    <s v=""/>
    <n v="-85.12"/>
    <s v=""/>
    <n v="-85.12"/>
    <x v="7"/>
    <x v="7"/>
    <x v="7"/>
    <s v="Sales Representative"/>
    <n v="325299"/>
    <s v="Manuel"/>
    <s v="Burke"/>
    <s v="Store Manager"/>
    <x v="0"/>
    <x v="293"/>
    <x v="293"/>
    <x v="245"/>
    <x v="8"/>
    <n v="-85.12"/>
    <d v="2016-07-06T00:00:00"/>
    <x v="1"/>
  </r>
  <r>
    <x v="1"/>
    <x v="3"/>
    <x v="7"/>
    <x v="1"/>
    <x v="294"/>
    <x v="0"/>
    <x v="1"/>
    <s v=""/>
    <n v="1"/>
    <s v=""/>
    <n v="-91.53"/>
    <s v=""/>
    <n v="-91.53"/>
    <x v="7"/>
    <x v="7"/>
    <x v="7"/>
    <s v="Sales Representative"/>
    <n v="325299"/>
    <s v="Manuel"/>
    <s v="Burke"/>
    <s v="Store Manager"/>
    <x v="0"/>
    <x v="294"/>
    <x v="294"/>
    <x v="246"/>
    <x v="214"/>
    <n v="-91.53"/>
    <d v="2016-07-12T00:00:00"/>
    <x v="1"/>
  </r>
  <r>
    <x v="1"/>
    <x v="3"/>
    <x v="7"/>
    <x v="8"/>
    <x v="295"/>
    <x v="2"/>
    <x v="1"/>
    <s v=""/>
    <n v="1"/>
    <s v=""/>
    <n v="-6.53"/>
    <s v=""/>
    <n v="-6.53"/>
    <x v="7"/>
    <x v="7"/>
    <x v="7"/>
    <s v="Sales Representative"/>
    <n v="871672"/>
    <s v="Patrick"/>
    <s v="Tran"/>
    <s v="Sales Representative"/>
    <x v="0"/>
    <x v="295"/>
    <x v="295"/>
    <x v="247"/>
    <x v="215"/>
    <n v="-6.53"/>
    <d v="2016-07-19T00:00:00"/>
    <x v="1"/>
  </r>
  <r>
    <x v="1"/>
    <x v="3"/>
    <x v="7"/>
    <x v="1"/>
    <x v="296"/>
    <x v="0"/>
    <x v="1"/>
    <s v=""/>
    <n v="1"/>
    <s v=""/>
    <n v="-96.06"/>
    <s v=""/>
    <n v="-96.06"/>
    <x v="7"/>
    <x v="7"/>
    <x v="7"/>
    <s v="Sales Representative"/>
    <n v="325299"/>
    <s v="Manuel"/>
    <s v="Burke"/>
    <s v="Store Manager"/>
    <x v="0"/>
    <x v="296"/>
    <x v="296"/>
    <x v="248"/>
    <x v="216"/>
    <n v="-96.06"/>
    <d v="2016-07-24T00:00:00"/>
    <x v="1"/>
  </r>
  <r>
    <x v="1"/>
    <x v="3"/>
    <x v="7"/>
    <x v="1"/>
    <x v="297"/>
    <x v="0"/>
    <x v="1"/>
    <s v=""/>
    <n v="1"/>
    <s v=""/>
    <n v="-95.93"/>
    <s v=""/>
    <n v="-95.93"/>
    <x v="7"/>
    <x v="7"/>
    <x v="7"/>
    <s v="Sales Representative"/>
    <n v="325299"/>
    <s v="Manuel"/>
    <s v="Burke"/>
    <s v="Store Manager"/>
    <x v="0"/>
    <x v="297"/>
    <x v="297"/>
    <x v="249"/>
    <x v="217"/>
    <n v="-95.93"/>
    <d v="2016-07-25T00:00:00"/>
    <x v="1"/>
  </r>
  <r>
    <x v="1"/>
    <x v="3"/>
    <x v="7"/>
    <x v="1"/>
    <x v="298"/>
    <x v="0"/>
    <x v="0"/>
    <s v=""/>
    <n v="1"/>
    <s v=""/>
    <n v="-64.25"/>
    <n v="-64.25"/>
    <s v=""/>
    <x v="7"/>
    <x v="7"/>
    <x v="7"/>
    <s v="Sales Representative"/>
    <n v="325299"/>
    <s v="Manuel"/>
    <s v="Burke"/>
    <s v="Store Manager"/>
    <x v="0"/>
    <x v="298"/>
    <x v="298"/>
    <x v="250"/>
    <x v="80"/>
    <n v="-64.25"/>
    <d v="2016-07-28T00:00:00"/>
    <x v="2"/>
  </r>
  <r>
    <x v="1"/>
    <x v="3"/>
    <x v="7"/>
    <x v="8"/>
    <x v="299"/>
    <x v="2"/>
    <x v="1"/>
    <s v=""/>
    <n v="1"/>
    <s v=""/>
    <n v="-15.92"/>
    <s v=""/>
    <n v="-15.92"/>
    <x v="7"/>
    <x v="7"/>
    <x v="7"/>
    <s v="Sales Representative"/>
    <n v="871672"/>
    <s v="Patrick"/>
    <s v="Tran"/>
    <s v="Sales Representative"/>
    <x v="0"/>
    <x v="299"/>
    <x v="299"/>
    <x v="251"/>
    <x v="11"/>
    <n v="-15.92"/>
    <d v="2016-07-28T00:00:00"/>
    <x v="1"/>
  </r>
  <r>
    <x v="1"/>
    <x v="4"/>
    <x v="7"/>
    <x v="8"/>
    <x v="300"/>
    <x v="1"/>
    <x v="1"/>
    <s v=""/>
    <n v="1"/>
    <s v=""/>
    <n v="-32.31"/>
    <s v=""/>
    <n v="-32.31"/>
    <x v="7"/>
    <x v="7"/>
    <x v="7"/>
    <s v="Sales Representative"/>
    <n v="871672"/>
    <s v="Patrick"/>
    <s v="Tran"/>
    <s v="Sales Representative"/>
    <x v="0"/>
    <x v="300"/>
    <x v="300"/>
    <x v="252"/>
    <x v="45"/>
    <n v="-32.31"/>
    <d v="2016-08-01T00:00:00"/>
    <x v="1"/>
  </r>
  <r>
    <x v="1"/>
    <x v="4"/>
    <x v="7"/>
    <x v="8"/>
    <x v="301"/>
    <x v="1"/>
    <x v="0"/>
    <s v=""/>
    <n v="1"/>
    <s v=""/>
    <n v="-24.78"/>
    <n v="-24.78"/>
    <s v=""/>
    <x v="7"/>
    <x v="7"/>
    <x v="7"/>
    <s v="Sales Representative"/>
    <n v="871672"/>
    <s v="Patrick"/>
    <s v="Tran"/>
    <s v="Sales Representative"/>
    <x v="0"/>
    <x v="301"/>
    <x v="301"/>
    <x v="253"/>
    <x v="218"/>
    <n v="-24.78"/>
    <d v="2016-08-02T00:00:00"/>
    <x v="0"/>
  </r>
  <r>
    <x v="1"/>
    <x v="4"/>
    <x v="7"/>
    <x v="8"/>
    <x v="302"/>
    <x v="1"/>
    <x v="1"/>
    <s v=""/>
    <n v="1"/>
    <s v=""/>
    <n v="-48.98"/>
    <s v=""/>
    <n v="-48.98"/>
    <x v="7"/>
    <x v="7"/>
    <x v="7"/>
    <s v="Sales Representative"/>
    <n v="871672"/>
    <s v="Patrick"/>
    <s v="Tran"/>
    <s v="Sales Representative"/>
    <x v="0"/>
    <x v="302"/>
    <x v="302"/>
    <x v="169"/>
    <x v="201"/>
    <n v="-48.98"/>
    <d v="2016-08-04T00:00:00"/>
    <x v="1"/>
  </r>
  <r>
    <x v="1"/>
    <x v="4"/>
    <x v="7"/>
    <x v="1"/>
    <x v="303"/>
    <x v="0"/>
    <x v="1"/>
    <s v=""/>
    <n v="1"/>
    <s v=""/>
    <n v="-82.69"/>
    <s v=""/>
    <n v="-82.69"/>
    <x v="7"/>
    <x v="7"/>
    <x v="7"/>
    <s v="Sales Representative"/>
    <n v="325299"/>
    <s v="Manuel"/>
    <s v="Burke"/>
    <s v="Store Manager"/>
    <x v="0"/>
    <x v="303"/>
    <x v="303"/>
    <x v="254"/>
    <x v="219"/>
    <n v="-82.69"/>
    <d v="2016-08-04T00:00:00"/>
    <x v="1"/>
  </r>
  <r>
    <x v="1"/>
    <x v="4"/>
    <x v="7"/>
    <x v="8"/>
    <x v="304"/>
    <x v="2"/>
    <x v="0"/>
    <s v=""/>
    <n v="1"/>
    <s v=""/>
    <n v="-16.760000000000002"/>
    <n v="-16.760000000000002"/>
    <s v=""/>
    <x v="7"/>
    <x v="7"/>
    <x v="7"/>
    <s v="Sales Representative"/>
    <n v="871672"/>
    <s v="Patrick"/>
    <s v="Tran"/>
    <s v="Sales Representative"/>
    <x v="0"/>
    <x v="304"/>
    <x v="304"/>
    <x v="255"/>
    <x v="172"/>
    <n v="-16.760000000000002"/>
    <d v="2016-08-13T00:00:00"/>
    <x v="0"/>
  </r>
  <r>
    <x v="1"/>
    <x v="4"/>
    <x v="7"/>
    <x v="1"/>
    <x v="305"/>
    <x v="0"/>
    <x v="0"/>
    <s v=""/>
    <n v="1"/>
    <s v=""/>
    <n v="-64.17"/>
    <n v="-64.17"/>
    <s v=""/>
    <x v="7"/>
    <x v="7"/>
    <x v="7"/>
    <s v="Sales Representative"/>
    <n v="325299"/>
    <s v="Manuel"/>
    <s v="Burke"/>
    <s v="Store Manager"/>
    <x v="0"/>
    <x v="305"/>
    <x v="305"/>
    <x v="256"/>
    <x v="220"/>
    <n v="-64.17"/>
    <d v="2016-08-14T00:00:00"/>
    <x v="2"/>
  </r>
  <r>
    <x v="1"/>
    <x v="4"/>
    <x v="7"/>
    <x v="1"/>
    <x v="306"/>
    <x v="0"/>
    <x v="0"/>
    <s v=""/>
    <n v="1"/>
    <s v=""/>
    <n v="-57.36"/>
    <n v="-57.36"/>
    <s v=""/>
    <x v="7"/>
    <x v="7"/>
    <x v="7"/>
    <s v="Sales Representative"/>
    <n v="325299"/>
    <s v="Manuel"/>
    <s v="Burke"/>
    <s v="Store Manager"/>
    <x v="0"/>
    <x v="306"/>
    <x v="306"/>
    <x v="257"/>
    <x v="137"/>
    <n v="-57.36"/>
    <d v="2016-08-17T00:00:00"/>
    <x v="0"/>
  </r>
  <r>
    <x v="1"/>
    <x v="4"/>
    <x v="7"/>
    <x v="8"/>
    <x v="307"/>
    <x v="2"/>
    <x v="1"/>
    <s v=""/>
    <n v="1"/>
    <s v=""/>
    <n v="-17.829999999999998"/>
    <s v=""/>
    <n v="-17.829999999999998"/>
    <x v="7"/>
    <x v="7"/>
    <x v="7"/>
    <s v="Sales Representative"/>
    <n v="871672"/>
    <s v="Patrick"/>
    <s v="Tran"/>
    <s v="Sales Representative"/>
    <x v="0"/>
    <x v="307"/>
    <x v="307"/>
    <x v="258"/>
    <x v="101"/>
    <n v="-17.829999999999998"/>
    <d v="2016-08-19T00:00:00"/>
    <x v="1"/>
  </r>
  <r>
    <x v="1"/>
    <x v="4"/>
    <x v="7"/>
    <x v="1"/>
    <x v="308"/>
    <x v="0"/>
    <x v="0"/>
    <s v=""/>
    <n v="1"/>
    <s v=""/>
    <n v="-71.5"/>
    <n v="-71.5"/>
    <s v=""/>
    <x v="7"/>
    <x v="7"/>
    <x v="7"/>
    <s v="Sales Representative"/>
    <n v="325299"/>
    <s v="Manuel"/>
    <s v="Burke"/>
    <s v="Store Manager"/>
    <x v="0"/>
    <x v="308"/>
    <x v="308"/>
    <x v="259"/>
    <x v="40"/>
    <n v="-71.5"/>
    <d v="2016-08-21T00:00:00"/>
    <x v="0"/>
  </r>
  <r>
    <x v="1"/>
    <x v="4"/>
    <x v="7"/>
    <x v="8"/>
    <x v="309"/>
    <x v="1"/>
    <x v="0"/>
    <s v=""/>
    <n v="1"/>
    <s v=""/>
    <n v="-34.35"/>
    <n v="-34.35"/>
    <s v=""/>
    <x v="7"/>
    <x v="7"/>
    <x v="7"/>
    <s v="Sales Representative"/>
    <n v="871672"/>
    <s v="Patrick"/>
    <s v="Tran"/>
    <s v="Sales Representative"/>
    <x v="0"/>
    <x v="309"/>
    <x v="309"/>
    <x v="260"/>
    <x v="221"/>
    <n v="-34.35"/>
    <d v="2016-08-23T00:00:00"/>
    <x v="0"/>
  </r>
  <r>
    <x v="1"/>
    <x v="4"/>
    <x v="7"/>
    <x v="1"/>
    <x v="310"/>
    <x v="0"/>
    <x v="1"/>
    <s v=""/>
    <n v="1"/>
    <s v=""/>
    <n v="-55.84"/>
    <s v=""/>
    <n v="-55.84"/>
    <x v="7"/>
    <x v="7"/>
    <x v="7"/>
    <s v="Sales Representative"/>
    <n v="325299"/>
    <s v="Manuel"/>
    <s v="Burke"/>
    <s v="Store Manager"/>
    <x v="0"/>
    <x v="310"/>
    <x v="310"/>
    <x v="23"/>
    <x v="54"/>
    <n v="-55.84"/>
    <d v="2016-08-29T00:00:00"/>
    <x v="1"/>
  </r>
  <r>
    <x v="1"/>
    <x v="4"/>
    <x v="7"/>
    <x v="8"/>
    <x v="311"/>
    <x v="1"/>
    <x v="1"/>
    <s v=""/>
    <n v="1"/>
    <s v=""/>
    <n v="-49.07"/>
    <s v=""/>
    <n v="-49.07"/>
    <x v="7"/>
    <x v="7"/>
    <x v="7"/>
    <s v="Sales Representative"/>
    <n v="871672"/>
    <s v="Patrick"/>
    <s v="Tran"/>
    <s v="Sales Representative"/>
    <x v="0"/>
    <x v="311"/>
    <x v="311"/>
    <x v="261"/>
    <x v="222"/>
    <n v="-49.07"/>
    <d v="2016-08-29T00:00:00"/>
    <x v="1"/>
  </r>
  <r>
    <x v="1"/>
    <x v="4"/>
    <x v="7"/>
    <x v="8"/>
    <x v="312"/>
    <x v="2"/>
    <x v="0"/>
    <s v=""/>
    <n v="1"/>
    <s v=""/>
    <n v="-8.81"/>
    <n v="-8.81"/>
    <s v=""/>
    <x v="7"/>
    <x v="7"/>
    <x v="7"/>
    <s v="Sales Representative"/>
    <n v="871672"/>
    <s v="Patrick"/>
    <s v="Tran"/>
    <s v="Sales Representative"/>
    <x v="0"/>
    <x v="312"/>
    <x v="312"/>
    <x v="206"/>
    <x v="223"/>
    <n v="-8.81"/>
    <d v="2016-08-29T00:00:00"/>
    <x v="2"/>
  </r>
  <r>
    <x v="1"/>
    <x v="5"/>
    <x v="7"/>
    <x v="1"/>
    <x v="313"/>
    <x v="0"/>
    <x v="1"/>
    <s v=""/>
    <n v="1"/>
    <s v=""/>
    <n v="-61.48"/>
    <s v=""/>
    <n v="-61.48"/>
    <x v="7"/>
    <x v="7"/>
    <x v="7"/>
    <s v="Sales Representative"/>
    <n v="325299"/>
    <s v="Manuel"/>
    <s v="Burke"/>
    <s v="Store Manager"/>
    <x v="0"/>
    <x v="313"/>
    <x v="313"/>
    <x v="262"/>
    <x v="224"/>
    <n v="-61.48"/>
    <d v="2016-09-04T00:00:00"/>
    <x v="1"/>
  </r>
  <r>
    <x v="1"/>
    <x v="5"/>
    <x v="7"/>
    <x v="8"/>
    <x v="314"/>
    <x v="2"/>
    <x v="0"/>
    <s v=""/>
    <n v="1"/>
    <s v=""/>
    <n v="-11.38"/>
    <n v="-11.38"/>
    <s v=""/>
    <x v="7"/>
    <x v="7"/>
    <x v="7"/>
    <s v="Sales Representative"/>
    <n v="871672"/>
    <s v="Patrick"/>
    <s v="Tran"/>
    <s v="Sales Representative"/>
    <x v="0"/>
    <x v="314"/>
    <x v="314"/>
    <x v="263"/>
    <x v="225"/>
    <n v="-11.38"/>
    <d v="2016-09-27T00:00:00"/>
    <x v="2"/>
  </r>
  <r>
    <x v="1"/>
    <x v="5"/>
    <x v="7"/>
    <x v="1"/>
    <x v="315"/>
    <x v="0"/>
    <x v="1"/>
    <s v=""/>
    <n v="1"/>
    <s v=""/>
    <n v="-88.46"/>
    <s v=""/>
    <n v="-88.46"/>
    <x v="7"/>
    <x v="7"/>
    <x v="7"/>
    <s v="Sales Representative"/>
    <n v="325299"/>
    <s v="Manuel"/>
    <s v="Burke"/>
    <s v="Store Manager"/>
    <x v="0"/>
    <x v="315"/>
    <x v="315"/>
    <x v="264"/>
    <x v="226"/>
    <n v="-88.46"/>
    <d v="2016-09-27T00:00:00"/>
    <x v="1"/>
  </r>
  <r>
    <x v="0"/>
    <x v="0"/>
    <x v="8"/>
    <x v="1"/>
    <x v="316"/>
    <x v="2"/>
    <x v="1"/>
    <n v="1"/>
    <s v=""/>
    <n v="-9.08"/>
    <s v=""/>
    <s v=""/>
    <n v="-9.08"/>
    <x v="8"/>
    <x v="8"/>
    <x v="8"/>
    <s v="Sales Representative"/>
    <n v="325299"/>
    <s v="Manuel"/>
    <s v="Burke"/>
    <s v="Store Manager"/>
    <x v="0"/>
    <x v="316"/>
    <x v="316"/>
    <x v="265"/>
    <x v="96"/>
    <n v="-9.08"/>
    <d v="2016-04-01T00:00:00"/>
    <x v="1"/>
  </r>
  <r>
    <x v="0"/>
    <x v="0"/>
    <x v="8"/>
    <x v="1"/>
    <x v="317"/>
    <x v="0"/>
    <x v="0"/>
    <n v="1"/>
    <s v=""/>
    <n v="-72.67"/>
    <s v=""/>
    <n v="-72.67"/>
    <s v=""/>
    <x v="8"/>
    <x v="8"/>
    <x v="8"/>
    <s v="Sales Representative"/>
    <n v="325299"/>
    <s v="Manuel"/>
    <s v="Burke"/>
    <s v="Store Manager"/>
    <x v="0"/>
    <x v="317"/>
    <x v="317"/>
    <x v="266"/>
    <x v="227"/>
    <n v="-72.67"/>
    <d v="2016-04-01T00:00:00"/>
    <x v="2"/>
  </r>
  <r>
    <x v="0"/>
    <x v="0"/>
    <x v="8"/>
    <x v="1"/>
    <x v="318"/>
    <x v="1"/>
    <x v="0"/>
    <n v="1"/>
    <s v=""/>
    <n v="-21.97"/>
    <s v=""/>
    <n v="-21.97"/>
    <s v=""/>
    <x v="8"/>
    <x v="8"/>
    <x v="8"/>
    <s v="Sales Representative"/>
    <n v="325299"/>
    <s v="Manuel"/>
    <s v="Burke"/>
    <s v="Store Manager"/>
    <x v="0"/>
    <x v="318"/>
    <x v="318"/>
    <x v="225"/>
    <x v="228"/>
    <n v="-21.97"/>
    <d v="2016-04-06T00:00:00"/>
    <x v="2"/>
  </r>
  <r>
    <x v="0"/>
    <x v="0"/>
    <x v="8"/>
    <x v="1"/>
    <x v="319"/>
    <x v="0"/>
    <x v="1"/>
    <n v="1"/>
    <s v=""/>
    <n v="-69.53"/>
    <s v=""/>
    <s v=""/>
    <n v="-69.53"/>
    <x v="8"/>
    <x v="8"/>
    <x v="8"/>
    <s v="Sales Representative"/>
    <n v="325299"/>
    <s v="Manuel"/>
    <s v="Burke"/>
    <s v="Store Manager"/>
    <x v="0"/>
    <x v="319"/>
    <x v="319"/>
    <x v="219"/>
    <x v="68"/>
    <n v="-69.53"/>
    <d v="2016-04-10T00:00:00"/>
    <x v="1"/>
  </r>
  <r>
    <x v="0"/>
    <x v="0"/>
    <x v="8"/>
    <x v="1"/>
    <x v="320"/>
    <x v="0"/>
    <x v="1"/>
    <n v="1"/>
    <s v=""/>
    <n v="-65.87"/>
    <s v=""/>
    <s v=""/>
    <n v="-65.87"/>
    <x v="8"/>
    <x v="8"/>
    <x v="8"/>
    <s v="Sales Representative"/>
    <n v="325299"/>
    <s v="Manuel"/>
    <s v="Burke"/>
    <s v="Store Manager"/>
    <x v="0"/>
    <x v="320"/>
    <x v="320"/>
    <x v="267"/>
    <x v="34"/>
    <n v="-65.87"/>
    <d v="2016-04-12T00:00:00"/>
    <x v="1"/>
  </r>
  <r>
    <x v="0"/>
    <x v="0"/>
    <x v="8"/>
    <x v="1"/>
    <x v="321"/>
    <x v="1"/>
    <x v="1"/>
    <n v="1"/>
    <s v=""/>
    <n v="-49.06"/>
    <s v=""/>
    <s v=""/>
    <n v="-49.06"/>
    <x v="8"/>
    <x v="8"/>
    <x v="8"/>
    <s v="Sales Representative"/>
    <n v="325299"/>
    <s v="Manuel"/>
    <s v="Burke"/>
    <s v="Store Manager"/>
    <x v="0"/>
    <x v="321"/>
    <x v="321"/>
    <x v="268"/>
    <x v="229"/>
    <n v="-49.06"/>
    <d v="2016-04-13T00:00:00"/>
    <x v="1"/>
  </r>
  <r>
    <x v="0"/>
    <x v="0"/>
    <x v="8"/>
    <x v="1"/>
    <x v="322"/>
    <x v="0"/>
    <x v="0"/>
    <n v="1"/>
    <s v=""/>
    <n v="-83.37"/>
    <s v=""/>
    <n v="-83.37"/>
    <s v=""/>
    <x v="8"/>
    <x v="8"/>
    <x v="8"/>
    <s v="Sales Representative"/>
    <n v="325299"/>
    <s v="Manuel"/>
    <s v="Burke"/>
    <s v="Store Manager"/>
    <x v="0"/>
    <x v="322"/>
    <x v="322"/>
    <x v="42"/>
    <x v="230"/>
    <n v="-83.37"/>
    <d v="2016-04-14T00:00:00"/>
    <x v="2"/>
  </r>
  <r>
    <x v="0"/>
    <x v="0"/>
    <x v="8"/>
    <x v="1"/>
    <x v="323"/>
    <x v="0"/>
    <x v="0"/>
    <n v="1"/>
    <s v=""/>
    <n v="-83.72"/>
    <s v=""/>
    <n v="-83.72"/>
    <s v=""/>
    <x v="8"/>
    <x v="8"/>
    <x v="8"/>
    <s v="Sales Representative"/>
    <n v="325299"/>
    <s v="Manuel"/>
    <s v="Burke"/>
    <s v="Store Manager"/>
    <x v="0"/>
    <x v="323"/>
    <x v="323"/>
    <x v="269"/>
    <x v="231"/>
    <n v="-83.72"/>
    <d v="2016-04-18T00:00:00"/>
    <x v="0"/>
  </r>
  <r>
    <x v="0"/>
    <x v="0"/>
    <x v="8"/>
    <x v="1"/>
    <x v="324"/>
    <x v="2"/>
    <x v="1"/>
    <n v="1"/>
    <s v=""/>
    <n v="-8.49"/>
    <s v=""/>
    <s v=""/>
    <n v="-8.49"/>
    <x v="8"/>
    <x v="8"/>
    <x v="8"/>
    <s v="Sales Representative"/>
    <n v="325299"/>
    <s v="Manuel"/>
    <s v="Burke"/>
    <s v="Store Manager"/>
    <x v="0"/>
    <x v="324"/>
    <x v="324"/>
    <x v="270"/>
    <x v="232"/>
    <n v="-8.49"/>
    <d v="2016-04-21T00:00:00"/>
    <x v="1"/>
  </r>
  <r>
    <x v="0"/>
    <x v="0"/>
    <x v="8"/>
    <x v="1"/>
    <x v="325"/>
    <x v="0"/>
    <x v="1"/>
    <n v="1"/>
    <s v=""/>
    <n v="-85.25"/>
    <s v=""/>
    <s v=""/>
    <n v="-85.25"/>
    <x v="8"/>
    <x v="8"/>
    <x v="8"/>
    <s v="Sales Representative"/>
    <n v="325299"/>
    <s v="Manuel"/>
    <s v="Burke"/>
    <s v="Store Manager"/>
    <x v="0"/>
    <x v="325"/>
    <x v="325"/>
    <x v="271"/>
    <x v="5"/>
    <n v="-85.25"/>
    <d v="2016-04-22T00:00:00"/>
    <x v="1"/>
  </r>
  <r>
    <x v="0"/>
    <x v="0"/>
    <x v="8"/>
    <x v="1"/>
    <x v="326"/>
    <x v="2"/>
    <x v="0"/>
    <n v="1"/>
    <s v=""/>
    <n v="-6.43"/>
    <s v=""/>
    <n v="-6.43"/>
    <s v=""/>
    <x v="8"/>
    <x v="8"/>
    <x v="8"/>
    <s v="Sales Representative"/>
    <n v="325299"/>
    <s v="Manuel"/>
    <s v="Burke"/>
    <s v="Store Manager"/>
    <x v="0"/>
    <x v="326"/>
    <x v="326"/>
    <x v="272"/>
    <x v="233"/>
    <n v="-6.43"/>
    <d v="2016-04-29T00:00:00"/>
    <x v="2"/>
  </r>
  <r>
    <x v="0"/>
    <x v="1"/>
    <x v="8"/>
    <x v="1"/>
    <x v="327"/>
    <x v="1"/>
    <x v="0"/>
    <n v="1"/>
    <s v=""/>
    <n v="-40"/>
    <s v=""/>
    <n v="-40"/>
    <s v=""/>
    <x v="8"/>
    <x v="8"/>
    <x v="8"/>
    <s v="Sales Representative"/>
    <n v="325299"/>
    <s v="Manuel"/>
    <s v="Burke"/>
    <s v="Store Manager"/>
    <x v="0"/>
    <x v="327"/>
    <x v="327"/>
    <x v="273"/>
    <x v="234"/>
    <n v="-40"/>
    <d v="2016-05-01T00:00:00"/>
    <x v="0"/>
  </r>
  <r>
    <x v="0"/>
    <x v="1"/>
    <x v="8"/>
    <x v="1"/>
    <x v="328"/>
    <x v="0"/>
    <x v="0"/>
    <n v="1"/>
    <s v=""/>
    <n v="-82.3"/>
    <s v=""/>
    <n v="-82.3"/>
    <s v=""/>
    <x v="8"/>
    <x v="8"/>
    <x v="8"/>
    <s v="Sales Representative"/>
    <n v="325299"/>
    <s v="Manuel"/>
    <s v="Burke"/>
    <s v="Store Manager"/>
    <x v="0"/>
    <x v="328"/>
    <x v="328"/>
    <x v="152"/>
    <x v="43"/>
    <n v="-82.3"/>
    <d v="2016-05-04T00:00:00"/>
    <x v="0"/>
  </r>
  <r>
    <x v="0"/>
    <x v="1"/>
    <x v="8"/>
    <x v="1"/>
    <x v="329"/>
    <x v="0"/>
    <x v="0"/>
    <n v="1"/>
    <s v=""/>
    <n v="-68.92"/>
    <s v=""/>
    <n v="-68.92"/>
    <s v=""/>
    <x v="8"/>
    <x v="8"/>
    <x v="8"/>
    <s v="Sales Representative"/>
    <n v="325299"/>
    <s v="Manuel"/>
    <s v="Burke"/>
    <s v="Store Manager"/>
    <x v="0"/>
    <x v="329"/>
    <x v="329"/>
    <x v="274"/>
    <x v="69"/>
    <n v="-68.92"/>
    <d v="2016-05-06T00:00:00"/>
    <x v="2"/>
  </r>
  <r>
    <x v="0"/>
    <x v="1"/>
    <x v="8"/>
    <x v="1"/>
    <x v="330"/>
    <x v="0"/>
    <x v="1"/>
    <n v="1"/>
    <s v=""/>
    <n v="-96.77"/>
    <s v=""/>
    <s v=""/>
    <n v="-96.77"/>
    <x v="8"/>
    <x v="8"/>
    <x v="8"/>
    <s v="Sales Representative"/>
    <n v="325299"/>
    <s v="Manuel"/>
    <s v="Burke"/>
    <s v="Store Manager"/>
    <x v="0"/>
    <x v="330"/>
    <x v="330"/>
    <x v="275"/>
    <x v="235"/>
    <n v="-96.77"/>
    <d v="2016-05-06T00:00:00"/>
    <x v="1"/>
  </r>
  <r>
    <x v="0"/>
    <x v="1"/>
    <x v="8"/>
    <x v="1"/>
    <x v="331"/>
    <x v="1"/>
    <x v="1"/>
    <n v="1"/>
    <s v=""/>
    <n v="-25.63"/>
    <s v=""/>
    <s v=""/>
    <n v="-25.63"/>
    <x v="8"/>
    <x v="8"/>
    <x v="8"/>
    <s v="Sales Representative"/>
    <n v="325299"/>
    <s v="Manuel"/>
    <s v="Burke"/>
    <s v="Store Manager"/>
    <x v="0"/>
    <x v="331"/>
    <x v="331"/>
    <x v="276"/>
    <x v="236"/>
    <n v="-25.63"/>
    <d v="2016-05-09T00:00:00"/>
    <x v="1"/>
  </r>
  <r>
    <x v="0"/>
    <x v="1"/>
    <x v="8"/>
    <x v="1"/>
    <x v="332"/>
    <x v="0"/>
    <x v="1"/>
    <n v="1"/>
    <s v=""/>
    <n v="-88"/>
    <s v=""/>
    <s v=""/>
    <n v="-88"/>
    <x v="8"/>
    <x v="8"/>
    <x v="8"/>
    <s v="Sales Representative"/>
    <n v="325299"/>
    <s v="Manuel"/>
    <s v="Burke"/>
    <s v="Store Manager"/>
    <x v="0"/>
    <x v="332"/>
    <x v="332"/>
    <x v="277"/>
    <x v="237"/>
    <n v="-88"/>
    <d v="2016-05-15T00:00:00"/>
    <x v="1"/>
  </r>
  <r>
    <x v="0"/>
    <x v="1"/>
    <x v="8"/>
    <x v="1"/>
    <x v="333"/>
    <x v="0"/>
    <x v="0"/>
    <n v="1"/>
    <s v=""/>
    <n v="-71.430000000000007"/>
    <s v=""/>
    <n v="-71.430000000000007"/>
    <s v=""/>
    <x v="8"/>
    <x v="8"/>
    <x v="8"/>
    <s v="Sales Representative"/>
    <n v="325299"/>
    <s v="Manuel"/>
    <s v="Burke"/>
    <s v="Store Manager"/>
    <x v="0"/>
    <x v="333"/>
    <x v="333"/>
    <x v="278"/>
    <x v="238"/>
    <n v="-71.430000000000007"/>
    <d v="2016-05-19T00:00:00"/>
    <x v="0"/>
  </r>
  <r>
    <x v="0"/>
    <x v="1"/>
    <x v="8"/>
    <x v="1"/>
    <x v="334"/>
    <x v="2"/>
    <x v="1"/>
    <n v="1"/>
    <s v=""/>
    <n v="-14.59"/>
    <s v=""/>
    <s v=""/>
    <n v="-14.59"/>
    <x v="8"/>
    <x v="8"/>
    <x v="8"/>
    <s v="Sales Representative"/>
    <n v="325299"/>
    <s v="Manuel"/>
    <s v="Burke"/>
    <s v="Store Manager"/>
    <x v="0"/>
    <x v="334"/>
    <x v="334"/>
    <x v="83"/>
    <x v="112"/>
    <n v="-14.59"/>
    <d v="2016-05-24T00:00:00"/>
    <x v="1"/>
  </r>
  <r>
    <x v="0"/>
    <x v="1"/>
    <x v="8"/>
    <x v="1"/>
    <x v="335"/>
    <x v="0"/>
    <x v="0"/>
    <n v="1"/>
    <s v=""/>
    <n v="-63.41"/>
    <s v=""/>
    <n v="-63.41"/>
    <s v=""/>
    <x v="8"/>
    <x v="8"/>
    <x v="8"/>
    <s v="Sales Representative"/>
    <n v="325299"/>
    <s v="Manuel"/>
    <s v="Burke"/>
    <s v="Store Manager"/>
    <x v="0"/>
    <x v="335"/>
    <x v="335"/>
    <x v="279"/>
    <x v="158"/>
    <n v="-63.41"/>
    <d v="2016-05-27T00:00:00"/>
    <x v="2"/>
  </r>
  <r>
    <x v="0"/>
    <x v="1"/>
    <x v="8"/>
    <x v="1"/>
    <x v="336"/>
    <x v="0"/>
    <x v="1"/>
    <n v="1"/>
    <s v=""/>
    <n v="-76.36"/>
    <s v=""/>
    <s v=""/>
    <n v="-76.36"/>
    <x v="8"/>
    <x v="8"/>
    <x v="8"/>
    <s v="Sales Representative"/>
    <n v="325299"/>
    <s v="Manuel"/>
    <s v="Burke"/>
    <s v="Store Manager"/>
    <x v="0"/>
    <x v="336"/>
    <x v="336"/>
    <x v="280"/>
    <x v="239"/>
    <n v="-76.36"/>
    <d v="2016-05-30T00:00:00"/>
    <x v="1"/>
  </r>
  <r>
    <x v="0"/>
    <x v="2"/>
    <x v="8"/>
    <x v="1"/>
    <x v="337"/>
    <x v="1"/>
    <x v="1"/>
    <n v="1"/>
    <s v=""/>
    <n v="-41.87"/>
    <s v=""/>
    <s v=""/>
    <n v="-41.87"/>
    <x v="8"/>
    <x v="8"/>
    <x v="8"/>
    <s v="Sales Representative"/>
    <n v="325299"/>
    <s v="Manuel"/>
    <s v="Burke"/>
    <s v="Store Manager"/>
    <x v="0"/>
    <x v="337"/>
    <x v="337"/>
    <x v="281"/>
    <x v="108"/>
    <n v="-41.87"/>
    <d v="2016-06-05T00:00:00"/>
    <x v="1"/>
  </r>
  <r>
    <x v="0"/>
    <x v="2"/>
    <x v="8"/>
    <x v="1"/>
    <x v="338"/>
    <x v="0"/>
    <x v="1"/>
    <n v="1"/>
    <s v=""/>
    <n v="-55.17"/>
    <s v=""/>
    <s v=""/>
    <n v="-55.17"/>
    <x v="8"/>
    <x v="8"/>
    <x v="8"/>
    <s v="Sales Representative"/>
    <n v="325299"/>
    <s v="Manuel"/>
    <s v="Burke"/>
    <s v="Store Manager"/>
    <x v="0"/>
    <x v="338"/>
    <x v="338"/>
    <x v="282"/>
    <x v="240"/>
    <n v="-55.17"/>
    <d v="2016-06-07T00:00:00"/>
    <x v="1"/>
  </r>
  <r>
    <x v="0"/>
    <x v="2"/>
    <x v="8"/>
    <x v="1"/>
    <x v="339"/>
    <x v="1"/>
    <x v="1"/>
    <n v="1"/>
    <s v=""/>
    <n v="-25.07"/>
    <s v=""/>
    <s v=""/>
    <n v="-25.07"/>
    <x v="8"/>
    <x v="8"/>
    <x v="8"/>
    <s v="Sales Representative"/>
    <n v="325299"/>
    <s v="Manuel"/>
    <s v="Burke"/>
    <s v="Store Manager"/>
    <x v="0"/>
    <x v="339"/>
    <x v="339"/>
    <x v="283"/>
    <x v="217"/>
    <n v="-25.07"/>
    <d v="2016-06-07T00:00:00"/>
    <x v="1"/>
  </r>
  <r>
    <x v="0"/>
    <x v="2"/>
    <x v="8"/>
    <x v="1"/>
    <x v="340"/>
    <x v="2"/>
    <x v="1"/>
    <n v="1"/>
    <s v=""/>
    <n v="-11.53"/>
    <s v=""/>
    <s v=""/>
    <n v="-11.53"/>
    <x v="8"/>
    <x v="8"/>
    <x v="8"/>
    <s v="Sales Representative"/>
    <n v="325299"/>
    <s v="Manuel"/>
    <s v="Burke"/>
    <s v="Store Manager"/>
    <x v="0"/>
    <x v="340"/>
    <x v="340"/>
    <x v="284"/>
    <x v="241"/>
    <n v="-11.53"/>
    <d v="2016-06-08T00:00:00"/>
    <x v="1"/>
  </r>
  <r>
    <x v="0"/>
    <x v="2"/>
    <x v="8"/>
    <x v="1"/>
    <x v="341"/>
    <x v="0"/>
    <x v="0"/>
    <n v="1"/>
    <s v=""/>
    <n v="-58.33"/>
    <s v=""/>
    <n v="-58.33"/>
    <s v=""/>
    <x v="8"/>
    <x v="8"/>
    <x v="8"/>
    <s v="Sales Representative"/>
    <n v="325299"/>
    <s v="Manuel"/>
    <s v="Burke"/>
    <s v="Store Manager"/>
    <x v="0"/>
    <x v="341"/>
    <x v="341"/>
    <x v="285"/>
    <x v="242"/>
    <n v="-58.33"/>
    <d v="2016-06-09T00:00:00"/>
    <x v="2"/>
  </r>
  <r>
    <x v="0"/>
    <x v="2"/>
    <x v="8"/>
    <x v="1"/>
    <x v="342"/>
    <x v="2"/>
    <x v="1"/>
    <n v="1"/>
    <s v=""/>
    <n v="-18.12"/>
    <s v=""/>
    <s v=""/>
    <n v="-18.12"/>
    <x v="8"/>
    <x v="8"/>
    <x v="8"/>
    <s v="Sales Representative"/>
    <n v="325299"/>
    <s v="Manuel"/>
    <s v="Burke"/>
    <s v="Store Manager"/>
    <x v="0"/>
    <x v="342"/>
    <x v="342"/>
    <x v="286"/>
    <x v="243"/>
    <n v="-18.12"/>
    <d v="2016-06-09T00:00:00"/>
    <x v="1"/>
  </r>
  <r>
    <x v="0"/>
    <x v="2"/>
    <x v="8"/>
    <x v="1"/>
    <x v="343"/>
    <x v="0"/>
    <x v="1"/>
    <n v="1"/>
    <s v=""/>
    <n v="-59.64"/>
    <s v=""/>
    <s v=""/>
    <n v="-59.64"/>
    <x v="8"/>
    <x v="8"/>
    <x v="8"/>
    <s v="Sales Representative"/>
    <n v="325299"/>
    <s v="Manuel"/>
    <s v="Burke"/>
    <s v="Store Manager"/>
    <x v="0"/>
    <x v="343"/>
    <x v="343"/>
    <x v="287"/>
    <x v="33"/>
    <n v="-59.64"/>
    <d v="2016-06-13T00:00:00"/>
    <x v="1"/>
  </r>
  <r>
    <x v="0"/>
    <x v="2"/>
    <x v="8"/>
    <x v="1"/>
    <x v="344"/>
    <x v="0"/>
    <x v="0"/>
    <n v="1"/>
    <s v=""/>
    <n v="-99.7"/>
    <s v=""/>
    <n v="-99.7"/>
    <s v=""/>
    <x v="8"/>
    <x v="8"/>
    <x v="8"/>
    <s v="Sales Representative"/>
    <n v="325299"/>
    <s v="Manuel"/>
    <s v="Burke"/>
    <s v="Store Manager"/>
    <x v="0"/>
    <x v="344"/>
    <x v="344"/>
    <x v="111"/>
    <x v="244"/>
    <n v="-99.7"/>
    <d v="2016-06-17T00:00:00"/>
    <x v="2"/>
  </r>
  <r>
    <x v="0"/>
    <x v="2"/>
    <x v="8"/>
    <x v="1"/>
    <x v="345"/>
    <x v="0"/>
    <x v="0"/>
    <n v="1"/>
    <s v=""/>
    <n v="-95.42"/>
    <s v=""/>
    <n v="-95.42"/>
    <s v=""/>
    <x v="8"/>
    <x v="8"/>
    <x v="8"/>
    <s v="Sales Representative"/>
    <n v="325299"/>
    <s v="Manuel"/>
    <s v="Burke"/>
    <s v="Store Manager"/>
    <x v="0"/>
    <x v="345"/>
    <x v="345"/>
    <x v="288"/>
    <x v="245"/>
    <n v="-95.42"/>
    <d v="2016-06-19T00:00:00"/>
    <x v="2"/>
  </r>
  <r>
    <x v="0"/>
    <x v="2"/>
    <x v="8"/>
    <x v="1"/>
    <x v="346"/>
    <x v="0"/>
    <x v="1"/>
    <n v="1"/>
    <s v=""/>
    <n v="-85.71"/>
    <s v=""/>
    <s v=""/>
    <n v="-85.71"/>
    <x v="8"/>
    <x v="8"/>
    <x v="8"/>
    <s v="Sales Representative"/>
    <n v="325299"/>
    <s v="Manuel"/>
    <s v="Burke"/>
    <s v="Store Manager"/>
    <x v="0"/>
    <x v="346"/>
    <x v="346"/>
    <x v="73"/>
    <x v="246"/>
    <n v="-85.71"/>
    <d v="2016-06-28T00:00:00"/>
    <x v="1"/>
  </r>
  <r>
    <x v="0"/>
    <x v="2"/>
    <x v="8"/>
    <x v="1"/>
    <x v="347"/>
    <x v="2"/>
    <x v="0"/>
    <n v="1"/>
    <s v=""/>
    <n v="-6.54"/>
    <s v=""/>
    <n v="-6.54"/>
    <s v=""/>
    <x v="8"/>
    <x v="8"/>
    <x v="8"/>
    <s v="Sales Representative"/>
    <n v="325299"/>
    <s v="Manuel"/>
    <s v="Burke"/>
    <s v="Store Manager"/>
    <x v="0"/>
    <x v="347"/>
    <x v="347"/>
    <x v="289"/>
    <x v="247"/>
    <n v="-6.54"/>
    <d v="2016-06-29T00:00:00"/>
    <x v="0"/>
  </r>
  <r>
    <x v="1"/>
    <x v="3"/>
    <x v="8"/>
    <x v="9"/>
    <x v="348"/>
    <x v="1"/>
    <x v="1"/>
    <s v=""/>
    <n v="1"/>
    <s v=""/>
    <n v="-49.5"/>
    <s v=""/>
    <n v="-49.5"/>
    <x v="8"/>
    <x v="8"/>
    <x v="8"/>
    <s v="Sales Representative"/>
    <n v="847735"/>
    <s v="Tyrone"/>
    <s v="Tucker"/>
    <s v="Sales Representative"/>
    <x v="0"/>
    <x v="348"/>
    <x v="348"/>
    <x v="290"/>
    <x v="219"/>
    <n v="-49.5"/>
    <d v="2016-07-06T00:00:00"/>
    <x v="1"/>
  </r>
  <r>
    <x v="1"/>
    <x v="3"/>
    <x v="8"/>
    <x v="1"/>
    <x v="349"/>
    <x v="0"/>
    <x v="1"/>
    <s v=""/>
    <n v="1"/>
    <s v=""/>
    <n v="-71.959999999999994"/>
    <s v=""/>
    <n v="-71.959999999999994"/>
    <x v="8"/>
    <x v="8"/>
    <x v="8"/>
    <s v="Sales Representative"/>
    <n v="325299"/>
    <s v="Manuel"/>
    <s v="Burke"/>
    <s v="Store Manager"/>
    <x v="0"/>
    <x v="349"/>
    <x v="349"/>
    <x v="215"/>
    <x v="248"/>
    <n v="-71.959999999999994"/>
    <d v="2016-07-12T00:00:00"/>
    <x v="1"/>
  </r>
  <r>
    <x v="1"/>
    <x v="3"/>
    <x v="8"/>
    <x v="1"/>
    <x v="350"/>
    <x v="0"/>
    <x v="1"/>
    <s v=""/>
    <n v="1"/>
    <s v=""/>
    <n v="-62.57"/>
    <s v=""/>
    <n v="-62.57"/>
    <x v="8"/>
    <x v="8"/>
    <x v="8"/>
    <s v="Sales Representative"/>
    <n v="325299"/>
    <s v="Manuel"/>
    <s v="Burke"/>
    <s v="Store Manager"/>
    <x v="0"/>
    <x v="350"/>
    <x v="350"/>
    <x v="291"/>
    <x v="249"/>
    <n v="-62.57"/>
    <d v="2016-07-15T00:00:00"/>
    <x v="1"/>
  </r>
  <r>
    <x v="1"/>
    <x v="3"/>
    <x v="8"/>
    <x v="1"/>
    <x v="351"/>
    <x v="0"/>
    <x v="1"/>
    <s v=""/>
    <n v="1"/>
    <s v=""/>
    <n v="-89.36"/>
    <s v=""/>
    <n v="-89.36"/>
    <x v="8"/>
    <x v="8"/>
    <x v="8"/>
    <s v="Sales Representative"/>
    <n v="325299"/>
    <s v="Manuel"/>
    <s v="Burke"/>
    <s v="Store Manager"/>
    <x v="0"/>
    <x v="351"/>
    <x v="351"/>
    <x v="292"/>
    <x v="87"/>
    <n v="-89.36"/>
    <d v="2016-07-18T00:00:00"/>
    <x v="1"/>
  </r>
  <r>
    <x v="1"/>
    <x v="3"/>
    <x v="8"/>
    <x v="1"/>
    <x v="352"/>
    <x v="0"/>
    <x v="0"/>
    <s v=""/>
    <n v="1"/>
    <s v=""/>
    <n v="-57.59"/>
    <n v="-57.59"/>
    <s v=""/>
    <x v="8"/>
    <x v="8"/>
    <x v="8"/>
    <s v="Sales Representative"/>
    <n v="325299"/>
    <s v="Manuel"/>
    <s v="Burke"/>
    <s v="Store Manager"/>
    <x v="0"/>
    <x v="352"/>
    <x v="352"/>
    <x v="293"/>
    <x v="121"/>
    <n v="-57.59"/>
    <d v="2016-07-24T00:00:00"/>
    <x v="2"/>
  </r>
  <r>
    <x v="1"/>
    <x v="3"/>
    <x v="8"/>
    <x v="9"/>
    <x v="353"/>
    <x v="1"/>
    <x v="1"/>
    <s v=""/>
    <n v="1"/>
    <s v=""/>
    <n v="-25.95"/>
    <s v=""/>
    <n v="-25.95"/>
    <x v="8"/>
    <x v="8"/>
    <x v="8"/>
    <s v="Sales Representative"/>
    <n v="847735"/>
    <s v="Tyrone"/>
    <s v="Tucker"/>
    <s v="Sales Representative"/>
    <x v="0"/>
    <x v="353"/>
    <x v="353"/>
    <x v="294"/>
    <x v="250"/>
    <n v="-25.95"/>
    <d v="2016-07-26T00:00:00"/>
    <x v="1"/>
  </r>
  <r>
    <x v="1"/>
    <x v="4"/>
    <x v="8"/>
    <x v="1"/>
    <x v="354"/>
    <x v="0"/>
    <x v="0"/>
    <s v=""/>
    <n v="1"/>
    <s v=""/>
    <n v="-87.3"/>
    <n v="-87.3"/>
    <s v=""/>
    <x v="8"/>
    <x v="8"/>
    <x v="8"/>
    <s v="Sales Representative"/>
    <n v="325299"/>
    <s v="Manuel"/>
    <s v="Burke"/>
    <s v="Store Manager"/>
    <x v="0"/>
    <x v="354"/>
    <x v="354"/>
    <x v="295"/>
    <x v="72"/>
    <n v="-87.3"/>
    <d v="2016-08-05T00:00:00"/>
    <x v="0"/>
  </r>
  <r>
    <x v="1"/>
    <x v="4"/>
    <x v="8"/>
    <x v="9"/>
    <x v="355"/>
    <x v="1"/>
    <x v="1"/>
    <s v=""/>
    <n v="1"/>
    <s v=""/>
    <n v="-36.020000000000003"/>
    <s v=""/>
    <n v="-36.020000000000003"/>
    <x v="8"/>
    <x v="8"/>
    <x v="8"/>
    <s v="Sales Representative"/>
    <n v="847735"/>
    <s v="Tyrone"/>
    <s v="Tucker"/>
    <s v="Sales Representative"/>
    <x v="0"/>
    <x v="355"/>
    <x v="355"/>
    <x v="296"/>
    <x v="251"/>
    <n v="-36.020000000000003"/>
    <d v="2016-08-13T00:00:00"/>
    <x v="1"/>
  </r>
  <r>
    <x v="1"/>
    <x v="5"/>
    <x v="8"/>
    <x v="9"/>
    <x v="356"/>
    <x v="1"/>
    <x v="1"/>
    <s v=""/>
    <n v="1"/>
    <s v=""/>
    <n v="-30"/>
    <s v=""/>
    <n v="-30"/>
    <x v="8"/>
    <x v="8"/>
    <x v="8"/>
    <s v="Sales Representative"/>
    <n v="847735"/>
    <s v="Tyrone"/>
    <s v="Tucker"/>
    <s v="Sales Representative"/>
    <x v="0"/>
    <x v="356"/>
    <x v="356"/>
    <x v="297"/>
    <x v="252"/>
    <n v="-30"/>
    <d v="2016-09-06T00:00:00"/>
    <x v="1"/>
  </r>
  <r>
    <x v="1"/>
    <x v="5"/>
    <x v="8"/>
    <x v="9"/>
    <x v="357"/>
    <x v="2"/>
    <x v="0"/>
    <s v=""/>
    <n v="1"/>
    <s v=""/>
    <n v="-17.41"/>
    <n v="-17.41"/>
    <s v=""/>
    <x v="8"/>
    <x v="8"/>
    <x v="8"/>
    <s v="Sales Representative"/>
    <n v="847735"/>
    <s v="Tyrone"/>
    <s v="Tucker"/>
    <s v="Sales Representative"/>
    <x v="0"/>
    <x v="357"/>
    <x v="357"/>
    <x v="298"/>
    <x v="253"/>
    <n v="-17.41"/>
    <d v="2016-09-08T00:00:00"/>
    <x v="0"/>
  </r>
  <r>
    <x v="1"/>
    <x v="5"/>
    <x v="8"/>
    <x v="1"/>
    <x v="358"/>
    <x v="0"/>
    <x v="0"/>
    <s v=""/>
    <n v="1"/>
    <s v=""/>
    <n v="-78.989999999999995"/>
    <n v="-78.989999999999995"/>
    <s v=""/>
    <x v="8"/>
    <x v="8"/>
    <x v="8"/>
    <s v="Sales Representative"/>
    <n v="325299"/>
    <s v="Manuel"/>
    <s v="Burke"/>
    <s v="Store Manager"/>
    <x v="0"/>
    <x v="358"/>
    <x v="358"/>
    <x v="299"/>
    <x v="254"/>
    <n v="-78.989999999999995"/>
    <d v="2016-09-09T00:00:00"/>
    <x v="0"/>
  </r>
  <r>
    <x v="1"/>
    <x v="5"/>
    <x v="8"/>
    <x v="1"/>
    <x v="359"/>
    <x v="0"/>
    <x v="0"/>
    <s v=""/>
    <n v="1"/>
    <s v=""/>
    <n v="-61.67"/>
    <n v="-61.67"/>
    <s v=""/>
    <x v="8"/>
    <x v="8"/>
    <x v="8"/>
    <s v="Sales Representative"/>
    <n v="325299"/>
    <s v="Manuel"/>
    <s v="Burke"/>
    <s v="Store Manager"/>
    <x v="0"/>
    <x v="359"/>
    <x v="359"/>
    <x v="96"/>
    <x v="255"/>
    <n v="-61.67"/>
    <d v="2016-09-12T00:00:00"/>
    <x v="2"/>
  </r>
  <r>
    <x v="1"/>
    <x v="5"/>
    <x v="8"/>
    <x v="9"/>
    <x v="360"/>
    <x v="1"/>
    <x v="0"/>
    <s v=""/>
    <n v="1"/>
    <s v=""/>
    <n v="-20.39"/>
    <n v="-20.39"/>
    <s v=""/>
    <x v="8"/>
    <x v="8"/>
    <x v="8"/>
    <s v="Sales Representative"/>
    <n v="847735"/>
    <s v="Tyrone"/>
    <s v="Tucker"/>
    <s v="Sales Representative"/>
    <x v="0"/>
    <x v="360"/>
    <x v="360"/>
    <x v="247"/>
    <x v="256"/>
    <n v="-20.39"/>
    <d v="2016-09-17T00:00:00"/>
    <x v="2"/>
  </r>
  <r>
    <x v="1"/>
    <x v="5"/>
    <x v="8"/>
    <x v="1"/>
    <x v="361"/>
    <x v="0"/>
    <x v="1"/>
    <s v=""/>
    <n v="1"/>
    <s v=""/>
    <n v="-93.55"/>
    <s v=""/>
    <n v="-93.55"/>
    <x v="8"/>
    <x v="8"/>
    <x v="8"/>
    <s v="Sales Representative"/>
    <n v="325299"/>
    <s v="Manuel"/>
    <s v="Burke"/>
    <s v="Store Manager"/>
    <x v="0"/>
    <x v="361"/>
    <x v="361"/>
    <x v="245"/>
    <x v="257"/>
    <n v="-93.55"/>
    <d v="2016-09-23T00:00:00"/>
    <x v="1"/>
  </r>
  <r>
    <x v="1"/>
    <x v="5"/>
    <x v="8"/>
    <x v="9"/>
    <x v="362"/>
    <x v="1"/>
    <x v="0"/>
    <s v=""/>
    <n v="1"/>
    <s v=""/>
    <n v="-40.56"/>
    <n v="-40.56"/>
    <s v=""/>
    <x v="8"/>
    <x v="8"/>
    <x v="8"/>
    <s v="Sales Representative"/>
    <n v="847735"/>
    <s v="Tyrone"/>
    <s v="Tucker"/>
    <s v="Sales Representative"/>
    <x v="0"/>
    <x v="362"/>
    <x v="362"/>
    <x v="300"/>
    <x v="147"/>
    <n v="-40.56"/>
    <d v="2016-09-25T00:00:00"/>
    <x v="0"/>
  </r>
  <r>
    <x v="1"/>
    <x v="5"/>
    <x v="8"/>
    <x v="9"/>
    <x v="363"/>
    <x v="1"/>
    <x v="1"/>
    <s v=""/>
    <n v="1"/>
    <s v=""/>
    <n v="-29.24"/>
    <s v=""/>
    <n v="-29.24"/>
    <x v="8"/>
    <x v="8"/>
    <x v="8"/>
    <s v="Sales Representative"/>
    <n v="847735"/>
    <s v="Tyrone"/>
    <s v="Tucker"/>
    <s v="Sales Representative"/>
    <x v="0"/>
    <x v="363"/>
    <x v="363"/>
    <x v="301"/>
    <x v="258"/>
    <n v="-29.24"/>
    <d v="2016-09-26T00:00:00"/>
    <x v="1"/>
  </r>
  <r>
    <x v="0"/>
    <x v="0"/>
    <x v="9"/>
    <x v="1"/>
    <x v="364"/>
    <x v="1"/>
    <x v="1"/>
    <n v="1"/>
    <s v=""/>
    <n v="-41.29"/>
    <s v=""/>
    <s v=""/>
    <n v="-41.29"/>
    <x v="9"/>
    <x v="9"/>
    <x v="9"/>
    <s v="Sales Representative"/>
    <n v="325299"/>
    <s v="Manuel"/>
    <s v="Burke"/>
    <s v="Store Manager"/>
    <x v="0"/>
    <x v="364"/>
    <x v="364"/>
    <x v="302"/>
    <x v="44"/>
    <n v="-41.29"/>
    <d v="2016-04-03T00:00:00"/>
    <x v="1"/>
  </r>
  <r>
    <x v="0"/>
    <x v="0"/>
    <x v="9"/>
    <x v="1"/>
    <x v="365"/>
    <x v="2"/>
    <x v="1"/>
    <n v="1"/>
    <s v=""/>
    <n v="-13.28"/>
    <s v=""/>
    <s v=""/>
    <n v="-13.28"/>
    <x v="9"/>
    <x v="9"/>
    <x v="9"/>
    <s v="Sales Representative"/>
    <n v="325299"/>
    <s v="Manuel"/>
    <s v="Burke"/>
    <s v="Store Manager"/>
    <x v="0"/>
    <x v="365"/>
    <x v="365"/>
    <x v="303"/>
    <x v="259"/>
    <n v="-13.28"/>
    <d v="2016-04-04T00:00:00"/>
    <x v="1"/>
  </r>
  <r>
    <x v="0"/>
    <x v="0"/>
    <x v="9"/>
    <x v="1"/>
    <x v="366"/>
    <x v="1"/>
    <x v="0"/>
    <n v="1"/>
    <s v=""/>
    <n v="-47.79"/>
    <s v=""/>
    <n v="-47.79"/>
    <s v=""/>
    <x v="9"/>
    <x v="9"/>
    <x v="9"/>
    <s v="Sales Representative"/>
    <n v="325299"/>
    <s v="Manuel"/>
    <s v="Burke"/>
    <s v="Store Manager"/>
    <x v="0"/>
    <x v="366"/>
    <x v="366"/>
    <x v="304"/>
    <x v="85"/>
    <n v="-47.79"/>
    <d v="2016-04-05T00:00:00"/>
    <x v="0"/>
  </r>
  <r>
    <x v="0"/>
    <x v="0"/>
    <x v="9"/>
    <x v="1"/>
    <x v="367"/>
    <x v="1"/>
    <x v="0"/>
    <n v="1"/>
    <s v=""/>
    <n v="-30.91"/>
    <s v=""/>
    <n v="-30.91"/>
    <s v=""/>
    <x v="9"/>
    <x v="9"/>
    <x v="9"/>
    <s v="Sales Representative"/>
    <n v="325299"/>
    <s v="Manuel"/>
    <s v="Burke"/>
    <s v="Store Manager"/>
    <x v="0"/>
    <x v="367"/>
    <x v="367"/>
    <x v="305"/>
    <x v="159"/>
    <n v="-30.91"/>
    <d v="2016-04-12T00:00:00"/>
    <x v="2"/>
  </r>
  <r>
    <x v="0"/>
    <x v="0"/>
    <x v="9"/>
    <x v="1"/>
    <x v="368"/>
    <x v="1"/>
    <x v="1"/>
    <n v="1"/>
    <s v=""/>
    <n v="-23.78"/>
    <s v=""/>
    <s v=""/>
    <n v="-23.78"/>
    <x v="9"/>
    <x v="9"/>
    <x v="9"/>
    <s v="Sales Representative"/>
    <n v="325299"/>
    <s v="Manuel"/>
    <s v="Burke"/>
    <s v="Store Manager"/>
    <x v="0"/>
    <x v="368"/>
    <x v="368"/>
    <x v="306"/>
    <x v="260"/>
    <n v="-23.78"/>
    <d v="2016-04-15T00:00:00"/>
    <x v="1"/>
  </r>
  <r>
    <x v="0"/>
    <x v="0"/>
    <x v="9"/>
    <x v="1"/>
    <x v="369"/>
    <x v="2"/>
    <x v="1"/>
    <n v="1"/>
    <s v=""/>
    <n v="-19.5"/>
    <s v=""/>
    <s v=""/>
    <n v="-19.5"/>
    <x v="9"/>
    <x v="9"/>
    <x v="9"/>
    <s v="Sales Representative"/>
    <n v="325299"/>
    <s v="Manuel"/>
    <s v="Burke"/>
    <s v="Store Manager"/>
    <x v="0"/>
    <x v="369"/>
    <x v="369"/>
    <x v="125"/>
    <x v="261"/>
    <n v="-19.5"/>
    <d v="2016-04-20T00:00:00"/>
    <x v="1"/>
  </r>
  <r>
    <x v="0"/>
    <x v="0"/>
    <x v="9"/>
    <x v="1"/>
    <x v="370"/>
    <x v="1"/>
    <x v="0"/>
    <n v="1"/>
    <s v=""/>
    <n v="-35.06"/>
    <s v=""/>
    <n v="-35.06"/>
    <s v=""/>
    <x v="9"/>
    <x v="9"/>
    <x v="9"/>
    <s v="Sales Representative"/>
    <n v="325299"/>
    <s v="Manuel"/>
    <s v="Burke"/>
    <s v="Store Manager"/>
    <x v="0"/>
    <x v="370"/>
    <x v="370"/>
    <x v="307"/>
    <x v="262"/>
    <n v="-35.06"/>
    <d v="2016-04-21T00:00:00"/>
    <x v="0"/>
  </r>
  <r>
    <x v="0"/>
    <x v="0"/>
    <x v="9"/>
    <x v="1"/>
    <x v="371"/>
    <x v="1"/>
    <x v="1"/>
    <n v="1"/>
    <s v=""/>
    <n v="-27.15"/>
    <s v=""/>
    <s v=""/>
    <n v="-27.15"/>
    <x v="9"/>
    <x v="9"/>
    <x v="9"/>
    <s v="Sales Representative"/>
    <n v="325299"/>
    <s v="Manuel"/>
    <s v="Burke"/>
    <s v="Store Manager"/>
    <x v="0"/>
    <x v="371"/>
    <x v="371"/>
    <x v="308"/>
    <x v="263"/>
    <n v="-27.15"/>
    <d v="2016-04-22T00:00:00"/>
    <x v="1"/>
  </r>
  <r>
    <x v="0"/>
    <x v="0"/>
    <x v="9"/>
    <x v="1"/>
    <x v="372"/>
    <x v="1"/>
    <x v="0"/>
    <n v="1"/>
    <s v=""/>
    <n v="-43.93"/>
    <s v=""/>
    <n v="-43.93"/>
    <s v=""/>
    <x v="9"/>
    <x v="9"/>
    <x v="9"/>
    <s v="Sales Representative"/>
    <n v="325299"/>
    <s v="Manuel"/>
    <s v="Burke"/>
    <s v="Store Manager"/>
    <x v="0"/>
    <x v="372"/>
    <x v="372"/>
    <x v="168"/>
    <x v="139"/>
    <n v="-43.93"/>
    <d v="2016-04-24T00:00:00"/>
    <x v="0"/>
  </r>
  <r>
    <x v="0"/>
    <x v="0"/>
    <x v="9"/>
    <x v="1"/>
    <x v="373"/>
    <x v="1"/>
    <x v="1"/>
    <n v="1"/>
    <s v=""/>
    <n v="-30.03"/>
    <s v=""/>
    <s v=""/>
    <n v="-30.03"/>
    <x v="9"/>
    <x v="9"/>
    <x v="9"/>
    <s v="Sales Representative"/>
    <n v="325299"/>
    <s v="Manuel"/>
    <s v="Burke"/>
    <s v="Store Manager"/>
    <x v="0"/>
    <x v="373"/>
    <x v="373"/>
    <x v="43"/>
    <x v="264"/>
    <n v="-30.03"/>
    <d v="2016-04-25T00:00:00"/>
    <x v="1"/>
  </r>
  <r>
    <x v="0"/>
    <x v="0"/>
    <x v="9"/>
    <x v="1"/>
    <x v="374"/>
    <x v="0"/>
    <x v="1"/>
    <n v="1"/>
    <s v=""/>
    <n v="-95.37"/>
    <s v=""/>
    <s v=""/>
    <n v="-95.37"/>
    <x v="9"/>
    <x v="9"/>
    <x v="9"/>
    <s v="Sales Representative"/>
    <n v="325299"/>
    <s v="Manuel"/>
    <s v="Burke"/>
    <s v="Store Manager"/>
    <x v="0"/>
    <x v="374"/>
    <x v="374"/>
    <x v="259"/>
    <x v="56"/>
    <n v="-95.37"/>
    <d v="2016-04-30T00:00:00"/>
    <x v="1"/>
  </r>
  <r>
    <x v="0"/>
    <x v="1"/>
    <x v="9"/>
    <x v="1"/>
    <x v="375"/>
    <x v="1"/>
    <x v="1"/>
    <n v="1"/>
    <s v=""/>
    <n v="-47.35"/>
    <s v=""/>
    <s v=""/>
    <n v="-47.35"/>
    <x v="9"/>
    <x v="9"/>
    <x v="9"/>
    <s v="Sales Representative"/>
    <n v="325299"/>
    <s v="Manuel"/>
    <s v="Burke"/>
    <s v="Store Manager"/>
    <x v="0"/>
    <x v="375"/>
    <x v="375"/>
    <x v="309"/>
    <x v="124"/>
    <n v="-47.35"/>
    <d v="2016-05-01T00:00:00"/>
    <x v="1"/>
  </r>
  <r>
    <x v="0"/>
    <x v="1"/>
    <x v="9"/>
    <x v="1"/>
    <x v="376"/>
    <x v="0"/>
    <x v="1"/>
    <n v="1"/>
    <s v=""/>
    <n v="-81.3"/>
    <s v=""/>
    <s v=""/>
    <n v="-81.3"/>
    <x v="9"/>
    <x v="9"/>
    <x v="9"/>
    <s v="Sales Representative"/>
    <n v="325299"/>
    <s v="Manuel"/>
    <s v="Burke"/>
    <s v="Store Manager"/>
    <x v="0"/>
    <x v="376"/>
    <x v="376"/>
    <x v="310"/>
    <x v="265"/>
    <n v="-81.3"/>
    <d v="2016-05-07T00:00:00"/>
    <x v="1"/>
  </r>
  <r>
    <x v="0"/>
    <x v="1"/>
    <x v="9"/>
    <x v="1"/>
    <x v="377"/>
    <x v="0"/>
    <x v="1"/>
    <n v="1"/>
    <s v=""/>
    <n v="-56.11"/>
    <s v=""/>
    <s v=""/>
    <n v="-56.11"/>
    <x v="9"/>
    <x v="9"/>
    <x v="9"/>
    <s v="Sales Representative"/>
    <n v="325299"/>
    <s v="Manuel"/>
    <s v="Burke"/>
    <s v="Store Manager"/>
    <x v="0"/>
    <x v="377"/>
    <x v="377"/>
    <x v="311"/>
    <x v="213"/>
    <n v="-56.11"/>
    <d v="2016-05-10T00:00:00"/>
    <x v="1"/>
  </r>
  <r>
    <x v="0"/>
    <x v="1"/>
    <x v="9"/>
    <x v="1"/>
    <x v="378"/>
    <x v="0"/>
    <x v="0"/>
    <n v="1"/>
    <s v=""/>
    <n v="-73.930000000000007"/>
    <s v=""/>
    <n v="-73.930000000000007"/>
    <s v=""/>
    <x v="9"/>
    <x v="9"/>
    <x v="9"/>
    <s v="Sales Representative"/>
    <n v="325299"/>
    <s v="Manuel"/>
    <s v="Burke"/>
    <s v="Store Manager"/>
    <x v="0"/>
    <x v="378"/>
    <x v="378"/>
    <x v="312"/>
    <x v="195"/>
    <n v="-73.930000000000007"/>
    <d v="2016-05-11T00:00:00"/>
    <x v="2"/>
  </r>
  <r>
    <x v="0"/>
    <x v="1"/>
    <x v="9"/>
    <x v="1"/>
    <x v="379"/>
    <x v="1"/>
    <x v="1"/>
    <n v="1"/>
    <s v=""/>
    <n v="-29.17"/>
    <s v=""/>
    <s v=""/>
    <n v="-29.17"/>
    <x v="9"/>
    <x v="9"/>
    <x v="9"/>
    <s v="Sales Representative"/>
    <n v="325299"/>
    <s v="Manuel"/>
    <s v="Burke"/>
    <s v="Store Manager"/>
    <x v="0"/>
    <x v="379"/>
    <x v="379"/>
    <x v="313"/>
    <x v="179"/>
    <n v="-29.17"/>
    <d v="2016-05-18T00:00:00"/>
    <x v="1"/>
  </r>
  <r>
    <x v="0"/>
    <x v="1"/>
    <x v="9"/>
    <x v="1"/>
    <x v="380"/>
    <x v="1"/>
    <x v="1"/>
    <n v="1"/>
    <s v=""/>
    <n v="-32.049999999999997"/>
    <s v=""/>
    <s v=""/>
    <n v="-32.049999999999997"/>
    <x v="9"/>
    <x v="9"/>
    <x v="9"/>
    <s v="Sales Representative"/>
    <n v="325299"/>
    <s v="Manuel"/>
    <s v="Burke"/>
    <s v="Store Manager"/>
    <x v="0"/>
    <x v="380"/>
    <x v="380"/>
    <x v="314"/>
    <x v="266"/>
    <n v="-32.049999999999997"/>
    <d v="2016-05-22T00:00:00"/>
    <x v="1"/>
  </r>
  <r>
    <x v="0"/>
    <x v="1"/>
    <x v="9"/>
    <x v="1"/>
    <x v="381"/>
    <x v="0"/>
    <x v="0"/>
    <n v="1"/>
    <s v=""/>
    <n v="-59.07"/>
    <s v=""/>
    <n v="-59.07"/>
    <s v=""/>
    <x v="9"/>
    <x v="9"/>
    <x v="9"/>
    <s v="Sales Representative"/>
    <n v="325299"/>
    <s v="Manuel"/>
    <s v="Burke"/>
    <s v="Store Manager"/>
    <x v="0"/>
    <x v="381"/>
    <x v="381"/>
    <x v="315"/>
    <x v="66"/>
    <n v="-59.07"/>
    <d v="2016-05-22T00:00:00"/>
    <x v="0"/>
  </r>
  <r>
    <x v="0"/>
    <x v="1"/>
    <x v="9"/>
    <x v="1"/>
    <x v="382"/>
    <x v="1"/>
    <x v="1"/>
    <n v="1"/>
    <s v=""/>
    <n v="-30.38"/>
    <s v=""/>
    <s v=""/>
    <n v="-30.38"/>
    <x v="9"/>
    <x v="9"/>
    <x v="9"/>
    <s v="Sales Representative"/>
    <n v="325299"/>
    <s v="Manuel"/>
    <s v="Burke"/>
    <s v="Store Manager"/>
    <x v="0"/>
    <x v="382"/>
    <x v="382"/>
    <x v="249"/>
    <x v="97"/>
    <n v="-30.38"/>
    <d v="2016-05-26T00:00:00"/>
    <x v="1"/>
  </r>
  <r>
    <x v="0"/>
    <x v="1"/>
    <x v="9"/>
    <x v="1"/>
    <x v="383"/>
    <x v="0"/>
    <x v="1"/>
    <n v="1"/>
    <s v=""/>
    <n v="-50.35"/>
    <s v=""/>
    <s v=""/>
    <n v="-50.35"/>
    <x v="9"/>
    <x v="9"/>
    <x v="9"/>
    <s v="Sales Representative"/>
    <n v="325299"/>
    <s v="Manuel"/>
    <s v="Burke"/>
    <s v="Store Manager"/>
    <x v="0"/>
    <x v="383"/>
    <x v="383"/>
    <x v="316"/>
    <x v="267"/>
    <n v="-50.35"/>
    <d v="2016-05-28T00:00:00"/>
    <x v="1"/>
  </r>
  <r>
    <x v="0"/>
    <x v="2"/>
    <x v="9"/>
    <x v="1"/>
    <x v="384"/>
    <x v="1"/>
    <x v="1"/>
    <n v="1"/>
    <s v=""/>
    <n v="-43.56"/>
    <s v=""/>
    <s v=""/>
    <n v="-43.56"/>
    <x v="9"/>
    <x v="9"/>
    <x v="9"/>
    <s v="Sales Representative"/>
    <n v="325299"/>
    <s v="Manuel"/>
    <s v="Burke"/>
    <s v="Store Manager"/>
    <x v="0"/>
    <x v="384"/>
    <x v="384"/>
    <x v="194"/>
    <x v="268"/>
    <n v="-43.56"/>
    <d v="2016-06-25T00:00:00"/>
    <x v="1"/>
  </r>
  <r>
    <x v="0"/>
    <x v="2"/>
    <x v="9"/>
    <x v="1"/>
    <x v="385"/>
    <x v="0"/>
    <x v="1"/>
    <n v="1"/>
    <s v=""/>
    <n v="-91.04"/>
    <s v=""/>
    <s v=""/>
    <n v="-91.04"/>
    <x v="9"/>
    <x v="9"/>
    <x v="9"/>
    <s v="Sales Representative"/>
    <n v="325299"/>
    <s v="Manuel"/>
    <s v="Burke"/>
    <s v="Store Manager"/>
    <x v="0"/>
    <x v="385"/>
    <x v="385"/>
    <x v="317"/>
    <x v="269"/>
    <n v="-91.04"/>
    <d v="2016-06-30T00:00:00"/>
    <x v="1"/>
  </r>
  <r>
    <x v="1"/>
    <x v="3"/>
    <x v="9"/>
    <x v="1"/>
    <x v="386"/>
    <x v="0"/>
    <x v="1"/>
    <s v=""/>
    <n v="1"/>
    <s v=""/>
    <n v="-79.17"/>
    <s v=""/>
    <n v="-79.17"/>
    <x v="9"/>
    <x v="9"/>
    <x v="9"/>
    <s v="Sales Representative"/>
    <n v="325299"/>
    <s v="Manuel"/>
    <s v="Burke"/>
    <s v="Store Manager"/>
    <x v="0"/>
    <x v="386"/>
    <x v="386"/>
    <x v="318"/>
    <x v="270"/>
    <n v="-79.17"/>
    <d v="2016-07-07T00:00:00"/>
    <x v="1"/>
  </r>
  <r>
    <x v="1"/>
    <x v="3"/>
    <x v="9"/>
    <x v="1"/>
    <x v="387"/>
    <x v="0"/>
    <x v="0"/>
    <s v=""/>
    <n v="1"/>
    <s v=""/>
    <n v="-61.04"/>
    <n v="-61.04"/>
    <s v=""/>
    <x v="9"/>
    <x v="9"/>
    <x v="9"/>
    <s v="Sales Representative"/>
    <n v="325299"/>
    <s v="Manuel"/>
    <s v="Burke"/>
    <s v="Store Manager"/>
    <x v="0"/>
    <x v="387"/>
    <x v="387"/>
    <x v="256"/>
    <x v="271"/>
    <n v="-61.04"/>
    <d v="2016-07-21T00:00:00"/>
    <x v="2"/>
  </r>
  <r>
    <x v="1"/>
    <x v="3"/>
    <x v="9"/>
    <x v="10"/>
    <x v="388"/>
    <x v="1"/>
    <x v="1"/>
    <s v=""/>
    <n v="1"/>
    <s v=""/>
    <n v="-44.02"/>
    <s v=""/>
    <n v="-44.02"/>
    <x v="9"/>
    <x v="9"/>
    <x v="9"/>
    <s v="Sales Representative"/>
    <n v="792128"/>
    <s v="Rafael"/>
    <s v="Wilson"/>
    <s v="Sales Representative"/>
    <x v="0"/>
    <x v="388"/>
    <x v="388"/>
    <x v="319"/>
    <x v="272"/>
    <n v="-44.02"/>
    <d v="2016-07-23T00:00:00"/>
    <x v="1"/>
  </r>
  <r>
    <x v="1"/>
    <x v="4"/>
    <x v="9"/>
    <x v="10"/>
    <x v="389"/>
    <x v="2"/>
    <x v="1"/>
    <s v=""/>
    <n v="1"/>
    <s v=""/>
    <n v="-10.31"/>
    <s v=""/>
    <n v="-10.31"/>
    <x v="9"/>
    <x v="9"/>
    <x v="9"/>
    <s v="Sales Representative"/>
    <n v="792128"/>
    <s v="Rafael"/>
    <s v="Wilson"/>
    <s v="Sales Representative"/>
    <x v="0"/>
    <x v="389"/>
    <x v="389"/>
    <x v="320"/>
    <x v="162"/>
    <n v="-10.31"/>
    <d v="2016-08-02T00:00:00"/>
    <x v="1"/>
  </r>
  <r>
    <x v="1"/>
    <x v="4"/>
    <x v="9"/>
    <x v="1"/>
    <x v="390"/>
    <x v="0"/>
    <x v="1"/>
    <s v=""/>
    <n v="1"/>
    <s v=""/>
    <n v="-95.19"/>
    <s v=""/>
    <n v="-95.19"/>
    <x v="9"/>
    <x v="9"/>
    <x v="9"/>
    <s v="Sales Representative"/>
    <n v="325299"/>
    <s v="Manuel"/>
    <s v="Burke"/>
    <s v="Store Manager"/>
    <x v="0"/>
    <x v="390"/>
    <x v="390"/>
    <x v="6"/>
    <x v="72"/>
    <n v="-95.19"/>
    <d v="2016-08-06T00:00:00"/>
    <x v="1"/>
  </r>
  <r>
    <x v="1"/>
    <x v="4"/>
    <x v="9"/>
    <x v="1"/>
    <x v="391"/>
    <x v="0"/>
    <x v="1"/>
    <s v=""/>
    <n v="1"/>
    <s v=""/>
    <n v="-54.93"/>
    <s v=""/>
    <n v="-54.93"/>
    <x v="9"/>
    <x v="9"/>
    <x v="9"/>
    <s v="Sales Representative"/>
    <n v="325299"/>
    <s v="Manuel"/>
    <s v="Burke"/>
    <s v="Store Manager"/>
    <x v="0"/>
    <x v="391"/>
    <x v="391"/>
    <x v="103"/>
    <x v="136"/>
    <n v="-54.93"/>
    <d v="2016-08-08T00:00:00"/>
    <x v="1"/>
  </r>
  <r>
    <x v="1"/>
    <x v="4"/>
    <x v="9"/>
    <x v="10"/>
    <x v="392"/>
    <x v="2"/>
    <x v="1"/>
    <s v=""/>
    <n v="1"/>
    <s v=""/>
    <n v="-18.489999999999998"/>
    <s v=""/>
    <n v="-18.489999999999998"/>
    <x v="9"/>
    <x v="9"/>
    <x v="9"/>
    <s v="Sales Representative"/>
    <n v="792128"/>
    <s v="Rafael"/>
    <s v="Wilson"/>
    <s v="Sales Representative"/>
    <x v="0"/>
    <x v="392"/>
    <x v="392"/>
    <x v="49"/>
    <x v="273"/>
    <n v="-18.489999999999998"/>
    <d v="2016-08-14T00:00:00"/>
    <x v="1"/>
  </r>
  <r>
    <x v="1"/>
    <x v="4"/>
    <x v="9"/>
    <x v="1"/>
    <x v="393"/>
    <x v="0"/>
    <x v="1"/>
    <s v=""/>
    <n v="1"/>
    <s v=""/>
    <n v="-59.62"/>
    <s v=""/>
    <n v="-59.62"/>
    <x v="9"/>
    <x v="9"/>
    <x v="9"/>
    <s v="Sales Representative"/>
    <n v="325299"/>
    <s v="Manuel"/>
    <s v="Burke"/>
    <s v="Store Manager"/>
    <x v="0"/>
    <x v="393"/>
    <x v="393"/>
    <x v="321"/>
    <x v="274"/>
    <n v="-59.62"/>
    <d v="2016-08-16T00:00:00"/>
    <x v="1"/>
  </r>
  <r>
    <x v="1"/>
    <x v="4"/>
    <x v="9"/>
    <x v="1"/>
    <x v="394"/>
    <x v="0"/>
    <x v="1"/>
    <s v=""/>
    <n v="1"/>
    <s v=""/>
    <n v="-51.72"/>
    <s v=""/>
    <n v="-51.72"/>
    <x v="9"/>
    <x v="9"/>
    <x v="9"/>
    <s v="Sales Representative"/>
    <n v="325299"/>
    <s v="Manuel"/>
    <s v="Burke"/>
    <s v="Store Manager"/>
    <x v="0"/>
    <x v="394"/>
    <x v="394"/>
    <x v="322"/>
    <x v="275"/>
    <n v="-51.72"/>
    <d v="2016-08-17T00:00:00"/>
    <x v="1"/>
  </r>
  <r>
    <x v="1"/>
    <x v="4"/>
    <x v="9"/>
    <x v="1"/>
    <x v="395"/>
    <x v="0"/>
    <x v="1"/>
    <s v=""/>
    <n v="1"/>
    <s v=""/>
    <n v="-68.11"/>
    <s v=""/>
    <n v="-68.11"/>
    <x v="9"/>
    <x v="9"/>
    <x v="9"/>
    <s v="Sales Representative"/>
    <n v="325299"/>
    <s v="Manuel"/>
    <s v="Burke"/>
    <s v="Store Manager"/>
    <x v="0"/>
    <x v="395"/>
    <x v="395"/>
    <x v="323"/>
    <x v="25"/>
    <n v="-68.11"/>
    <d v="2016-08-17T00:00:00"/>
    <x v="1"/>
  </r>
  <r>
    <x v="1"/>
    <x v="4"/>
    <x v="9"/>
    <x v="1"/>
    <x v="396"/>
    <x v="0"/>
    <x v="1"/>
    <s v=""/>
    <n v="1"/>
    <s v=""/>
    <n v="-62.57"/>
    <s v=""/>
    <n v="-62.57"/>
    <x v="9"/>
    <x v="9"/>
    <x v="9"/>
    <s v="Sales Representative"/>
    <n v="325299"/>
    <s v="Manuel"/>
    <s v="Burke"/>
    <s v="Store Manager"/>
    <x v="0"/>
    <x v="396"/>
    <x v="396"/>
    <x v="324"/>
    <x v="263"/>
    <n v="-62.57"/>
    <d v="2016-08-18T00:00:00"/>
    <x v="1"/>
  </r>
  <r>
    <x v="1"/>
    <x v="4"/>
    <x v="9"/>
    <x v="10"/>
    <x v="397"/>
    <x v="2"/>
    <x v="0"/>
    <s v=""/>
    <n v="1"/>
    <s v=""/>
    <n v="-11.6"/>
    <n v="-11.6"/>
    <s v=""/>
    <x v="9"/>
    <x v="9"/>
    <x v="9"/>
    <s v="Sales Representative"/>
    <n v="792128"/>
    <s v="Rafael"/>
    <s v="Wilson"/>
    <s v="Sales Representative"/>
    <x v="0"/>
    <x v="397"/>
    <x v="397"/>
    <x v="325"/>
    <x v="147"/>
    <n v="-11.6"/>
    <d v="2016-08-20T00:00:00"/>
    <x v="2"/>
  </r>
  <r>
    <x v="1"/>
    <x v="4"/>
    <x v="9"/>
    <x v="1"/>
    <x v="398"/>
    <x v="0"/>
    <x v="0"/>
    <s v=""/>
    <n v="1"/>
    <s v=""/>
    <n v="-97.59"/>
    <n v="-97.59"/>
    <s v=""/>
    <x v="9"/>
    <x v="9"/>
    <x v="9"/>
    <s v="Sales Representative"/>
    <n v="325299"/>
    <s v="Manuel"/>
    <s v="Burke"/>
    <s v="Store Manager"/>
    <x v="0"/>
    <x v="398"/>
    <x v="398"/>
    <x v="326"/>
    <x v="276"/>
    <n v="-97.59"/>
    <d v="2016-08-22T00:00:00"/>
    <x v="2"/>
  </r>
  <r>
    <x v="1"/>
    <x v="4"/>
    <x v="9"/>
    <x v="10"/>
    <x v="399"/>
    <x v="2"/>
    <x v="1"/>
    <s v=""/>
    <n v="1"/>
    <s v=""/>
    <n v="-18.25"/>
    <s v=""/>
    <n v="-18.25"/>
    <x v="9"/>
    <x v="9"/>
    <x v="9"/>
    <s v="Sales Representative"/>
    <n v="792128"/>
    <s v="Rafael"/>
    <s v="Wilson"/>
    <s v="Sales Representative"/>
    <x v="0"/>
    <x v="399"/>
    <x v="399"/>
    <x v="327"/>
    <x v="102"/>
    <n v="-18.25"/>
    <d v="2016-08-24T00:00:00"/>
    <x v="1"/>
  </r>
  <r>
    <x v="1"/>
    <x v="4"/>
    <x v="9"/>
    <x v="10"/>
    <x v="400"/>
    <x v="1"/>
    <x v="1"/>
    <s v=""/>
    <n v="1"/>
    <s v=""/>
    <n v="-42.59"/>
    <s v=""/>
    <n v="-42.59"/>
    <x v="9"/>
    <x v="9"/>
    <x v="9"/>
    <s v="Sales Representative"/>
    <n v="792128"/>
    <s v="Rafael"/>
    <s v="Wilson"/>
    <s v="Sales Representative"/>
    <x v="0"/>
    <x v="400"/>
    <x v="400"/>
    <x v="247"/>
    <x v="7"/>
    <n v="-42.59"/>
    <d v="2016-08-30T00:00:00"/>
    <x v="1"/>
  </r>
  <r>
    <x v="1"/>
    <x v="5"/>
    <x v="9"/>
    <x v="1"/>
    <x v="401"/>
    <x v="0"/>
    <x v="1"/>
    <s v=""/>
    <n v="1"/>
    <s v=""/>
    <n v="-55.91"/>
    <s v=""/>
    <n v="-55.91"/>
    <x v="9"/>
    <x v="9"/>
    <x v="9"/>
    <s v="Sales Representative"/>
    <n v="325299"/>
    <s v="Manuel"/>
    <s v="Burke"/>
    <s v="Store Manager"/>
    <x v="0"/>
    <x v="401"/>
    <x v="401"/>
    <x v="328"/>
    <x v="269"/>
    <n v="-55.91"/>
    <d v="2016-09-02T00:00:00"/>
    <x v="1"/>
  </r>
  <r>
    <x v="1"/>
    <x v="5"/>
    <x v="9"/>
    <x v="1"/>
    <x v="402"/>
    <x v="0"/>
    <x v="1"/>
    <s v=""/>
    <n v="1"/>
    <s v=""/>
    <n v="-57.16"/>
    <s v=""/>
    <n v="-57.16"/>
    <x v="9"/>
    <x v="9"/>
    <x v="9"/>
    <s v="Sales Representative"/>
    <n v="325299"/>
    <s v="Manuel"/>
    <s v="Burke"/>
    <s v="Store Manager"/>
    <x v="0"/>
    <x v="402"/>
    <x v="402"/>
    <x v="329"/>
    <x v="277"/>
    <n v="-57.16"/>
    <d v="2016-09-03T00:00:00"/>
    <x v="1"/>
  </r>
  <r>
    <x v="1"/>
    <x v="5"/>
    <x v="9"/>
    <x v="1"/>
    <x v="403"/>
    <x v="0"/>
    <x v="1"/>
    <s v=""/>
    <n v="1"/>
    <s v=""/>
    <n v="-98.48"/>
    <s v=""/>
    <n v="-98.48"/>
    <x v="9"/>
    <x v="9"/>
    <x v="9"/>
    <s v="Sales Representative"/>
    <n v="325299"/>
    <s v="Manuel"/>
    <s v="Burke"/>
    <s v="Store Manager"/>
    <x v="0"/>
    <x v="403"/>
    <x v="403"/>
    <x v="330"/>
    <x v="36"/>
    <n v="-98.48"/>
    <d v="2016-09-03T00:00:00"/>
    <x v="1"/>
  </r>
  <r>
    <x v="1"/>
    <x v="5"/>
    <x v="9"/>
    <x v="1"/>
    <x v="404"/>
    <x v="0"/>
    <x v="1"/>
    <s v=""/>
    <n v="1"/>
    <s v=""/>
    <n v="-60.97"/>
    <s v=""/>
    <n v="-60.97"/>
    <x v="9"/>
    <x v="9"/>
    <x v="9"/>
    <s v="Sales Representative"/>
    <n v="325299"/>
    <s v="Manuel"/>
    <s v="Burke"/>
    <s v="Store Manager"/>
    <x v="0"/>
    <x v="404"/>
    <x v="404"/>
    <x v="331"/>
    <x v="278"/>
    <n v="-60.97"/>
    <d v="2016-09-06T00:00:00"/>
    <x v="1"/>
  </r>
  <r>
    <x v="1"/>
    <x v="5"/>
    <x v="9"/>
    <x v="1"/>
    <x v="405"/>
    <x v="0"/>
    <x v="1"/>
    <s v=""/>
    <n v="1"/>
    <s v=""/>
    <n v="-71.180000000000007"/>
    <s v=""/>
    <n v="-71.180000000000007"/>
    <x v="9"/>
    <x v="9"/>
    <x v="9"/>
    <s v="Sales Representative"/>
    <n v="325299"/>
    <s v="Manuel"/>
    <s v="Burke"/>
    <s v="Store Manager"/>
    <x v="0"/>
    <x v="405"/>
    <x v="405"/>
    <x v="284"/>
    <x v="4"/>
    <n v="-71.180000000000007"/>
    <d v="2016-09-07T00:00:00"/>
    <x v="1"/>
  </r>
  <r>
    <x v="1"/>
    <x v="5"/>
    <x v="9"/>
    <x v="1"/>
    <x v="406"/>
    <x v="0"/>
    <x v="1"/>
    <s v=""/>
    <n v="1"/>
    <s v=""/>
    <n v="-82.28"/>
    <s v=""/>
    <n v="-82.28"/>
    <x v="9"/>
    <x v="9"/>
    <x v="9"/>
    <s v="Sales Representative"/>
    <n v="325299"/>
    <s v="Manuel"/>
    <s v="Burke"/>
    <s v="Store Manager"/>
    <x v="0"/>
    <x v="406"/>
    <x v="406"/>
    <x v="332"/>
    <x v="237"/>
    <n v="-82.28"/>
    <d v="2016-09-08T00:00:00"/>
    <x v="1"/>
  </r>
  <r>
    <x v="1"/>
    <x v="5"/>
    <x v="9"/>
    <x v="1"/>
    <x v="407"/>
    <x v="0"/>
    <x v="0"/>
    <s v=""/>
    <n v="1"/>
    <s v=""/>
    <n v="-85.48"/>
    <n v="-85.48"/>
    <s v=""/>
    <x v="9"/>
    <x v="9"/>
    <x v="9"/>
    <s v="Sales Representative"/>
    <n v="325299"/>
    <s v="Manuel"/>
    <s v="Burke"/>
    <s v="Store Manager"/>
    <x v="0"/>
    <x v="407"/>
    <x v="407"/>
    <x v="333"/>
    <x v="279"/>
    <n v="-85.48"/>
    <d v="2016-09-09T00:00:00"/>
    <x v="0"/>
  </r>
  <r>
    <x v="1"/>
    <x v="5"/>
    <x v="9"/>
    <x v="1"/>
    <x v="408"/>
    <x v="0"/>
    <x v="1"/>
    <s v=""/>
    <n v="1"/>
    <s v=""/>
    <n v="-57.75"/>
    <s v=""/>
    <n v="-57.75"/>
    <x v="9"/>
    <x v="9"/>
    <x v="9"/>
    <s v="Sales Representative"/>
    <n v="325299"/>
    <s v="Manuel"/>
    <s v="Burke"/>
    <s v="Store Manager"/>
    <x v="0"/>
    <x v="408"/>
    <x v="408"/>
    <x v="334"/>
    <x v="280"/>
    <n v="-57.75"/>
    <d v="2016-09-10T00:00:00"/>
    <x v="1"/>
  </r>
  <r>
    <x v="1"/>
    <x v="5"/>
    <x v="9"/>
    <x v="10"/>
    <x v="409"/>
    <x v="1"/>
    <x v="1"/>
    <s v=""/>
    <n v="1"/>
    <s v=""/>
    <n v="-23.71"/>
    <s v=""/>
    <n v="-23.71"/>
    <x v="9"/>
    <x v="9"/>
    <x v="9"/>
    <s v="Sales Representative"/>
    <n v="792128"/>
    <s v="Rafael"/>
    <s v="Wilson"/>
    <s v="Sales Representative"/>
    <x v="0"/>
    <x v="409"/>
    <x v="409"/>
    <x v="173"/>
    <x v="281"/>
    <n v="-23.71"/>
    <d v="2016-09-15T00:00:00"/>
    <x v="1"/>
  </r>
  <r>
    <x v="1"/>
    <x v="5"/>
    <x v="9"/>
    <x v="1"/>
    <x v="410"/>
    <x v="0"/>
    <x v="0"/>
    <s v=""/>
    <n v="1"/>
    <s v=""/>
    <n v="-87.28"/>
    <n v="-87.28"/>
    <s v=""/>
    <x v="9"/>
    <x v="9"/>
    <x v="9"/>
    <s v="Sales Representative"/>
    <n v="325299"/>
    <s v="Manuel"/>
    <s v="Burke"/>
    <s v="Store Manager"/>
    <x v="0"/>
    <x v="410"/>
    <x v="410"/>
    <x v="335"/>
    <x v="7"/>
    <n v="-87.28"/>
    <d v="2016-09-22T00:00:00"/>
    <x v="0"/>
  </r>
  <r>
    <x v="1"/>
    <x v="5"/>
    <x v="9"/>
    <x v="1"/>
    <x v="411"/>
    <x v="0"/>
    <x v="1"/>
    <s v=""/>
    <n v="1"/>
    <s v=""/>
    <n v="-98.88"/>
    <s v=""/>
    <n v="-98.88"/>
    <x v="9"/>
    <x v="9"/>
    <x v="9"/>
    <s v="Sales Representative"/>
    <n v="325299"/>
    <s v="Manuel"/>
    <s v="Burke"/>
    <s v="Store Manager"/>
    <x v="0"/>
    <x v="411"/>
    <x v="411"/>
    <x v="210"/>
    <x v="32"/>
    <n v="-98.88"/>
    <d v="2016-09-29T00:00:00"/>
    <x v="1"/>
  </r>
  <r>
    <x v="0"/>
    <x v="0"/>
    <x v="10"/>
    <x v="1"/>
    <x v="412"/>
    <x v="0"/>
    <x v="1"/>
    <n v="1"/>
    <s v=""/>
    <n v="-276.37"/>
    <s v=""/>
    <s v=""/>
    <n v="-276.37"/>
    <x v="10"/>
    <x v="10"/>
    <x v="10"/>
    <s v="Store Manager"/>
    <n v="325299"/>
    <s v="Manuel"/>
    <s v="Burke"/>
    <s v="Store Manager"/>
    <x v="0"/>
    <x v="412"/>
    <x v="412"/>
    <x v="230"/>
    <x v="98"/>
    <n v="-276.37"/>
    <d v="2016-04-05T00:00:00"/>
    <x v="1"/>
  </r>
  <r>
    <x v="0"/>
    <x v="1"/>
    <x v="10"/>
    <x v="1"/>
    <x v="413"/>
    <x v="0"/>
    <x v="1"/>
    <n v="1"/>
    <s v=""/>
    <n v="-134.78"/>
    <s v=""/>
    <s v=""/>
    <n v="-134.78"/>
    <x v="10"/>
    <x v="10"/>
    <x v="10"/>
    <s v="Store Manager"/>
    <n v="325299"/>
    <s v="Manuel"/>
    <s v="Burke"/>
    <s v="Store Manager"/>
    <x v="0"/>
    <x v="413"/>
    <x v="413"/>
    <x v="336"/>
    <x v="282"/>
    <n v="-134.78"/>
    <d v="2016-05-01T00:00:00"/>
    <x v="1"/>
  </r>
  <r>
    <x v="0"/>
    <x v="1"/>
    <x v="10"/>
    <x v="1"/>
    <x v="414"/>
    <x v="0"/>
    <x v="1"/>
    <n v="1"/>
    <s v=""/>
    <n v="-282.66000000000003"/>
    <s v=""/>
    <s v=""/>
    <n v="-282.66000000000003"/>
    <x v="10"/>
    <x v="10"/>
    <x v="10"/>
    <s v="Store Manager"/>
    <n v="325299"/>
    <s v="Manuel"/>
    <s v="Burke"/>
    <s v="Store Manager"/>
    <x v="0"/>
    <x v="414"/>
    <x v="414"/>
    <x v="337"/>
    <x v="67"/>
    <n v="-282.66000000000003"/>
    <d v="2016-05-11T00:00:00"/>
    <x v="1"/>
  </r>
  <r>
    <x v="0"/>
    <x v="1"/>
    <x v="10"/>
    <x v="1"/>
    <x v="415"/>
    <x v="0"/>
    <x v="1"/>
    <n v="1"/>
    <s v=""/>
    <n v="-225.25"/>
    <s v=""/>
    <s v=""/>
    <n v="-225.25"/>
    <x v="10"/>
    <x v="10"/>
    <x v="10"/>
    <s v="Store Manager"/>
    <n v="325299"/>
    <s v="Manuel"/>
    <s v="Burke"/>
    <s v="Store Manager"/>
    <x v="0"/>
    <x v="415"/>
    <x v="415"/>
    <x v="338"/>
    <x v="262"/>
    <n v="-225.25"/>
    <d v="2016-05-12T00:00:00"/>
    <x v="1"/>
  </r>
  <r>
    <x v="0"/>
    <x v="1"/>
    <x v="10"/>
    <x v="1"/>
    <x v="416"/>
    <x v="0"/>
    <x v="1"/>
    <n v="1"/>
    <s v=""/>
    <n v="-90.76"/>
    <s v=""/>
    <s v=""/>
    <n v="-90.76"/>
    <x v="10"/>
    <x v="10"/>
    <x v="10"/>
    <s v="Store Manager"/>
    <n v="325299"/>
    <s v="Manuel"/>
    <s v="Burke"/>
    <s v="Store Manager"/>
    <x v="0"/>
    <x v="416"/>
    <x v="416"/>
    <x v="339"/>
    <x v="142"/>
    <n v="-90.76"/>
    <d v="2016-05-27T00:00:00"/>
    <x v="1"/>
  </r>
  <r>
    <x v="0"/>
    <x v="2"/>
    <x v="10"/>
    <x v="1"/>
    <x v="417"/>
    <x v="0"/>
    <x v="0"/>
    <n v="1"/>
    <s v=""/>
    <n v="-165.12"/>
    <s v=""/>
    <n v="-165.12"/>
    <s v=""/>
    <x v="10"/>
    <x v="10"/>
    <x v="10"/>
    <s v="Store Manager"/>
    <n v="325299"/>
    <s v="Manuel"/>
    <s v="Burke"/>
    <s v="Store Manager"/>
    <x v="0"/>
    <x v="417"/>
    <x v="417"/>
    <x v="340"/>
    <x v="32"/>
    <n v="-165.12"/>
    <d v="2016-06-04T00:00:00"/>
    <x v="0"/>
  </r>
  <r>
    <x v="0"/>
    <x v="2"/>
    <x v="10"/>
    <x v="1"/>
    <x v="418"/>
    <x v="0"/>
    <x v="1"/>
    <n v="1"/>
    <s v=""/>
    <n v="-447.94"/>
    <s v=""/>
    <s v=""/>
    <n v="-447.94"/>
    <x v="10"/>
    <x v="10"/>
    <x v="10"/>
    <s v="Store Manager"/>
    <n v="325299"/>
    <s v="Manuel"/>
    <s v="Burke"/>
    <s v="Store Manager"/>
    <x v="0"/>
    <x v="418"/>
    <x v="418"/>
    <x v="341"/>
    <x v="75"/>
    <n v="-447.94"/>
    <d v="2016-06-05T00:00:00"/>
    <x v="1"/>
  </r>
  <r>
    <x v="0"/>
    <x v="2"/>
    <x v="10"/>
    <x v="1"/>
    <x v="419"/>
    <x v="0"/>
    <x v="1"/>
    <n v="1"/>
    <s v=""/>
    <n v="-393.76"/>
    <s v=""/>
    <s v=""/>
    <n v="-393.76"/>
    <x v="10"/>
    <x v="10"/>
    <x v="10"/>
    <s v="Store Manager"/>
    <n v="325299"/>
    <s v="Manuel"/>
    <s v="Burke"/>
    <s v="Store Manager"/>
    <x v="0"/>
    <x v="419"/>
    <x v="419"/>
    <x v="211"/>
    <x v="283"/>
    <n v="-393.76"/>
    <d v="2016-06-05T00:00:00"/>
    <x v="1"/>
  </r>
  <r>
    <x v="0"/>
    <x v="2"/>
    <x v="10"/>
    <x v="1"/>
    <x v="420"/>
    <x v="0"/>
    <x v="0"/>
    <n v="1"/>
    <s v=""/>
    <n v="-378.53"/>
    <s v=""/>
    <n v="-378.53"/>
    <s v=""/>
    <x v="10"/>
    <x v="10"/>
    <x v="10"/>
    <s v="Store Manager"/>
    <n v="325299"/>
    <s v="Manuel"/>
    <s v="Burke"/>
    <s v="Store Manager"/>
    <x v="0"/>
    <x v="420"/>
    <x v="420"/>
    <x v="342"/>
    <x v="284"/>
    <n v="-378.53"/>
    <d v="2016-06-12T00:00:00"/>
    <x v="0"/>
  </r>
  <r>
    <x v="0"/>
    <x v="2"/>
    <x v="10"/>
    <x v="1"/>
    <x v="421"/>
    <x v="0"/>
    <x v="1"/>
    <n v="1"/>
    <s v=""/>
    <n v="-410.31"/>
    <s v=""/>
    <s v=""/>
    <n v="-410.31"/>
    <x v="10"/>
    <x v="10"/>
    <x v="10"/>
    <s v="Store Manager"/>
    <n v="325299"/>
    <s v="Manuel"/>
    <s v="Burke"/>
    <s v="Store Manager"/>
    <x v="0"/>
    <x v="421"/>
    <x v="421"/>
    <x v="343"/>
    <x v="285"/>
    <n v="-410.31"/>
    <d v="2016-06-13T00:00:00"/>
    <x v="1"/>
  </r>
  <r>
    <x v="0"/>
    <x v="2"/>
    <x v="10"/>
    <x v="1"/>
    <x v="422"/>
    <x v="0"/>
    <x v="0"/>
    <n v="1"/>
    <s v=""/>
    <n v="-294.98"/>
    <s v=""/>
    <n v="-294.98"/>
    <s v=""/>
    <x v="10"/>
    <x v="10"/>
    <x v="10"/>
    <s v="Store Manager"/>
    <n v="325299"/>
    <s v="Manuel"/>
    <s v="Burke"/>
    <s v="Store Manager"/>
    <x v="0"/>
    <x v="422"/>
    <x v="422"/>
    <x v="344"/>
    <x v="214"/>
    <n v="-294.98"/>
    <d v="2016-06-18T00:00:00"/>
    <x v="2"/>
  </r>
  <r>
    <x v="0"/>
    <x v="2"/>
    <x v="10"/>
    <x v="1"/>
    <x v="423"/>
    <x v="0"/>
    <x v="0"/>
    <n v="1"/>
    <s v=""/>
    <n v="-394.04"/>
    <s v=""/>
    <n v="-394.04"/>
    <s v=""/>
    <x v="10"/>
    <x v="10"/>
    <x v="10"/>
    <s v="Store Manager"/>
    <n v="325299"/>
    <s v="Manuel"/>
    <s v="Burke"/>
    <s v="Store Manager"/>
    <x v="0"/>
    <x v="423"/>
    <x v="423"/>
    <x v="191"/>
    <x v="286"/>
    <n v="-394.04"/>
    <d v="2016-06-19T00:00:00"/>
    <x v="0"/>
  </r>
  <r>
    <x v="0"/>
    <x v="2"/>
    <x v="10"/>
    <x v="1"/>
    <x v="424"/>
    <x v="0"/>
    <x v="1"/>
    <n v="1"/>
    <s v=""/>
    <n v="-463.73"/>
    <s v=""/>
    <s v=""/>
    <n v="-463.73"/>
    <x v="10"/>
    <x v="10"/>
    <x v="10"/>
    <s v="Store Manager"/>
    <n v="325299"/>
    <s v="Manuel"/>
    <s v="Burke"/>
    <s v="Store Manager"/>
    <x v="0"/>
    <x v="424"/>
    <x v="424"/>
    <x v="345"/>
    <x v="287"/>
    <n v="-463.73"/>
    <d v="2016-06-21T00:00:00"/>
    <x v="1"/>
  </r>
  <r>
    <x v="0"/>
    <x v="2"/>
    <x v="10"/>
    <x v="1"/>
    <x v="425"/>
    <x v="0"/>
    <x v="0"/>
    <n v="1"/>
    <s v=""/>
    <n v="-411.92"/>
    <s v=""/>
    <n v="-411.92"/>
    <s v=""/>
    <x v="10"/>
    <x v="10"/>
    <x v="10"/>
    <s v="Store Manager"/>
    <n v="325299"/>
    <s v="Manuel"/>
    <s v="Burke"/>
    <s v="Store Manager"/>
    <x v="0"/>
    <x v="425"/>
    <x v="425"/>
    <x v="346"/>
    <x v="288"/>
    <n v="-411.92"/>
    <d v="2016-06-22T00:00:00"/>
    <x v="2"/>
  </r>
  <r>
    <x v="0"/>
    <x v="2"/>
    <x v="10"/>
    <x v="1"/>
    <x v="426"/>
    <x v="0"/>
    <x v="1"/>
    <n v="1"/>
    <s v=""/>
    <n v="-74.98"/>
    <s v=""/>
    <s v=""/>
    <n v="-74.98"/>
    <x v="10"/>
    <x v="10"/>
    <x v="10"/>
    <s v="Store Manager"/>
    <n v="325299"/>
    <s v="Manuel"/>
    <s v="Burke"/>
    <s v="Store Manager"/>
    <x v="0"/>
    <x v="426"/>
    <x v="426"/>
    <x v="347"/>
    <x v="289"/>
    <n v="-74.98"/>
    <d v="2016-06-24T00:00:00"/>
    <x v="1"/>
  </r>
  <r>
    <x v="0"/>
    <x v="2"/>
    <x v="10"/>
    <x v="1"/>
    <x v="427"/>
    <x v="0"/>
    <x v="0"/>
    <n v="1"/>
    <s v=""/>
    <n v="-164.53"/>
    <s v=""/>
    <n v="-164.53"/>
    <s v=""/>
    <x v="10"/>
    <x v="10"/>
    <x v="10"/>
    <s v="Store Manager"/>
    <n v="325299"/>
    <s v="Manuel"/>
    <s v="Burke"/>
    <s v="Store Manager"/>
    <x v="0"/>
    <x v="427"/>
    <x v="427"/>
    <x v="348"/>
    <x v="290"/>
    <n v="-164.53"/>
    <d v="2016-06-24T00:00:00"/>
    <x v="0"/>
  </r>
  <r>
    <x v="0"/>
    <x v="2"/>
    <x v="10"/>
    <x v="1"/>
    <x v="428"/>
    <x v="0"/>
    <x v="0"/>
    <n v="1"/>
    <s v=""/>
    <n v="-103.05"/>
    <s v=""/>
    <n v="-103.05"/>
    <s v=""/>
    <x v="10"/>
    <x v="10"/>
    <x v="10"/>
    <s v="Store Manager"/>
    <n v="325299"/>
    <s v="Manuel"/>
    <s v="Burke"/>
    <s v="Store Manager"/>
    <x v="0"/>
    <x v="428"/>
    <x v="428"/>
    <x v="188"/>
    <x v="291"/>
    <n v="-103.05"/>
    <d v="2016-06-26T00:00:00"/>
    <x v="0"/>
  </r>
  <r>
    <x v="1"/>
    <x v="3"/>
    <x v="10"/>
    <x v="1"/>
    <x v="429"/>
    <x v="0"/>
    <x v="1"/>
    <s v=""/>
    <n v="1"/>
    <s v=""/>
    <n v="-424.35"/>
    <s v=""/>
    <n v="-424.35"/>
    <x v="10"/>
    <x v="10"/>
    <x v="10"/>
    <s v="Store Manager"/>
    <n v="325299"/>
    <s v="Manuel"/>
    <s v="Burke"/>
    <s v="Store Manager"/>
    <x v="0"/>
    <x v="429"/>
    <x v="429"/>
    <x v="79"/>
    <x v="269"/>
    <n v="-424.35"/>
    <d v="2016-07-02T00:00:00"/>
    <x v="1"/>
  </r>
  <r>
    <x v="1"/>
    <x v="3"/>
    <x v="10"/>
    <x v="1"/>
    <x v="430"/>
    <x v="0"/>
    <x v="0"/>
    <s v=""/>
    <n v="1"/>
    <s v=""/>
    <n v="-54.8"/>
    <n v="-54.8"/>
    <s v=""/>
    <x v="10"/>
    <x v="10"/>
    <x v="10"/>
    <s v="Store Manager"/>
    <n v="325299"/>
    <s v="Manuel"/>
    <s v="Burke"/>
    <s v="Store Manager"/>
    <x v="0"/>
    <x v="430"/>
    <x v="430"/>
    <x v="126"/>
    <x v="131"/>
    <n v="-54.8"/>
    <d v="2016-07-05T00:00:00"/>
    <x v="2"/>
  </r>
  <r>
    <x v="1"/>
    <x v="3"/>
    <x v="10"/>
    <x v="1"/>
    <x v="431"/>
    <x v="0"/>
    <x v="0"/>
    <s v=""/>
    <n v="1"/>
    <s v=""/>
    <n v="-65.87"/>
    <n v="-65.87"/>
    <s v=""/>
    <x v="10"/>
    <x v="10"/>
    <x v="10"/>
    <s v="Store Manager"/>
    <n v="325299"/>
    <s v="Manuel"/>
    <s v="Burke"/>
    <s v="Store Manager"/>
    <x v="0"/>
    <x v="431"/>
    <x v="431"/>
    <x v="145"/>
    <x v="292"/>
    <n v="-65.87"/>
    <d v="2016-07-14T00:00:00"/>
    <x v="2"/>
  </r>
  <r>
    <x v="1"/>
    <x v="4"/>
    <x v="10"/>
    <x v="1"/>
    <x v="432"/>
    <x v="0"/>
    <x v="1"/>
    <s v=""/>
    <n v="1"/>
    <s v=""/>
    <n v="-252.08"/>
    <s v=""/>
    <n v="-252.08"/>
    <x v="10"/>
    <x v="10"/>
    <x v="10"/>
    <s v="Store Manager"/>
    <n v="325299"/>
    <s v="Manuel"/>
    <s v="Burke"/>
    <s v="Store Manager"/>
    <x v="0"/>
    <x v="432"/>
    <x v="432"/>
    <x v="349"/>
    <x v="275"/>
    <n v="-252.08"/>
    <d v="2016-08-02T00:00:00"/>
    <x v="1"/>
  </r>
  <r>
    <x v="1"/>
    <x v="4"/>
    <x v="10"/>
    <x v="1"/>
    <x v="433"/>
    <x v="0"/>
    <x v="1"/>
    <s v=""/>
    <n v="1"/>
    <s v=""/>
    <n v="-425.84"/>
    <s v=""/>
    <n v="-425.84"/>
    <x v="10"/>
    <x v="10"/>
    <x v="10"/>
    <s v="Store Manager"/>
    <n v="325299"/>
    <s v="Manuel"/>
    <s v="Burke"/>
    <s v="Store Manager"/>
    <x v="0"/>
    <x v="433"/>
    <x v="433"/>
    <x v="316"/>
    <x v="293"/>
    <n v="-425.84"/>
    <d v="2016-08-04T00:00:00"/>
    <x v="1"/>
  </r>
  <r>
    <x v="1"/>
    <x v="4"/>
    <x v="10"/>
    <x v="1"/>
    <x v="434"/>
    <x v="0"/>
    <x v="1"/>
    <s v=""/>
    <n v="1"/>
    <s v=""/>
    <n v="-439.16"/>
    <s v=""/>
    <n v="-439.16"/>
    <x v="10"/>
    <x v="10"/>
    <x v="10"/>
    <s v="Store Manager"/>
    <n v="325299"/>
    <s v="Manuel"/>
    <s v="Burke"/>
    <s v="Store Manager"/>
    <x v="0"/>
    <x v="434"/>
    <x v="434"/>
    <x v="350"/>
    <x v="145"/>
    <n v="-439.16"/>
    <d v="2016-08-06T00:00:00"/>
    <x v="1"/>
  </r>
  <r>
    <x v="1"/>
    <x v="4"/>
    <x v="10"/>
    <x v="1"/>
    <x v="435"/>
    <x v="0"/>
    <x v="1"/>
    <s v=""/>
    <n v="1"/>
    <s v=""/>
    <n v="-263.8"/>
    <s v=""/>
    <n v="-263.8"/>
    <x v="10"/>
    <x v="10"/>
    <x v="10"/>
    <s v="Store Manager"/>
    <n v="325299"/>
    <s v="Manuel"/>
    <s v="Burke"/>
    <s v="Store Manager"/>
    <x v="0"/>
    <x v="435"/>
    <x v="435"/>
    <x v="143"/>
    <x v="137"/>
    <n v="-263.8"/>
    <d v="2016-08-08T00:00:00"/>
    <x v="1"/>
  </r>
  <r>
    <x v="1"/>
    <x v="4"/>
    <x v="10"/>
    <x v="1"/>
    <x v="436"/>
    <x v="0"/>
    <x v="1"/>
    <s v=""/>
    <n v="1"/>
    <s v=""/>
    <n v="-326.45"/>
    <s v=""/>
    <n v="-326.45"/>
    <x v="10"/>
    <x v="10"/>
    <x v="10"/>
    <s v="Store Manager"/>
    <n v="325299"/>
    <s v="Manuel"/>
    <s v="Burke"/>
    <s v="Store Manager"/>
    <x v="0"/>
    <x v="436"/>
    <x v="436"/>
    <x v="312"/>
    <x v="258"/>
    <n v="-326.45"/>
    <d v="2016-08-15T00:00:00"/>
    <x v="1"/>
  </r>
  <r>
    <x v="1"/>
    <x v="4"/>
    <x v="10"/>
    <x v="1"/>
    <x v="437"/>
    <x v="0"/>
    <x v="0"/>
    <s v=""/>
    <n v="1"/>
    <s v=""/>
    <n v="-140.41999999999999"/>
    <n v="-140.41999999999999"/>
    <s v=""/>
    <x v="10"/>
    <x v="10"/>
    <x v="10"/>
    <s v="Store Manager"/>
    <n v="325299"/>
    <s v="Manuel"/>
    <s v="Burke"/>
    <s v="Store Manager"/>
    <x v="0"/>
    <x v="437"/>
    <x v="437"/>
    <x v="215"/>
    <x v="294"/>
    <n v="-140.41999999999999"/>
    <d v="2016-08-16T00:00:00"/>
    <x v="0"/>
  </r>
  <r>
    <x v="1"/>
    <x v="4"/>
    <x v="10"/>
    <x v="1"/>
    <x v="438"/>
    <x v="0"/>
    <x v="1"/>
    <s v=""/>
    <n v="1"/>
    <s v=""/>
    <n v="-381.25"/>
    <s v=""/>
    <n v="-381.25"/>
    <x v="10"/>
    <x v="10"/>
    <x v="10"/>
    <s v="Store Manager"/>
    <n v="325299"/>
    <s v="Manuel"/>
    <s v="Burke"/>
    <s v="Store Manager"/>
    <x v="0"/>
    <x v="438"/>
    <x v="438"/>
    <x v="351"/>
    <x v="295"/>
    <n v="-381.25"/>
    <d v="2016-08-17T00:00:00"/>
    <x v="1"/>
  </r>
  <r>
    <x v="1"/>
    <x v="4"/>
    <x v="10"/>
    <x v="1"/>
    <x v="439"/>
    <x v="0"/>
    <x v="1"/>
    <s v=""/>
    <n v="1"/>
    <s v=""/>
    <n v="-97.54"/>
    <s v=""/>
    <n v="-97.54"/>
    <x v="10"/>
    <x v="10"/>
    <x v="10"/>
    <s v="Store Manager"/>
    <n v="325299"/>
    <s v="Manuel"/>
    <s v="Burke"/>
    <s v="Store Manager"/>
    <x v="0"/>
    <x v="439"/>
    <x v="439"/>
    <x v="352"/>
    <x v="170"/>
    <n v="-97.54"/>
    <d v="2016-08-20T00:00:00"/>
    <x v="1"/>
  </r>
  <r>
    <x v="1"/>
    <x v="4"/>
    <x v="10"/>
    <x v="1"/>
    <x v="440"/>
    <x v="0"/>
    <x v="1"/>
    <s v=""/>
    <n v="1"/>
    <s v=""/>
    <n v="-202.55"/>
    <s v=""/>
    <n v="-202.55"/>
    <x v="10"/>
    <x v="10"/>
    <x v="10"/>
    <s v="Store Manager"/>
    <n v="325299"/>
    <s v="Manuel"/>
    <s v="Burke"/>
    <s v="Store Manager"/>
    <x v="0"/>
    <x v="440"/>
    <x v="440"/>
    <x v="353"/>
    <x v="151"/>
    <n v="-202.55"/>
    <d v="2016-08-26T00:00:00"/>
    <x v="1"/>
  </r>
  <r>
    <x v="1"/>
    <x v="4"/>
    <x v="10"/>
    <x v="1"/>
    <x v="441"/>
    <x v="0"/>
    <x v="1"/>
    <s v=""/>
    <n v="1"/>
    <s v=""/>
    <n v="-179.02"/>
    <s v=""/>
    <n v="-179.02"/>
    <x v="10"/>
    <x v="10"/>
    <x v="10"/>
    <s v="Store Manager"/>
    <n v="325299"/>
    <s v="Manuel"/>
    <s v="Burke"/>
    <s v="Store Manager"/>
    <x v="0"/>
    <x v="441"/>
    <x v="441"/>
    <x v="332"/>
    <x v="296"/>
    <n v="-179.02"/>
    <d v="2016-08-27T00:00:00"/>
    <x v="1"/>
  </r>
  <r>
    <x v="1"/>
    <x v="4"/>
    <x v="10"/>
    <x v="1"/>
    <x v="442"/>
    <x v="0"/>
    <x v="1"/>
    <s v=""/>
    <n v="1"/>
    <s v=""/>
    <n v="-155.5"/>
    <s v=""/>
    <n v="-155.5"/>
    <x v="10"/>
    <x v="10"/>
    <x v="10"/>
    <s v="Store Manager"/>
    <n v="325299"/>
    <s v="Manuel"/>
    <s v="Burke"/>
    <s v="Store Manager"/>
    <x v="0"/>
    <x v="442"/>
    <x v="442"/>
    <x v="313"/>
    <x v="218"/>
    <n v="-155.5"/>
    <d v="2016-08-30T00:00:00"/>
    <x v="1"/>
  </r>
  <r>
    <x v="1"/>
    <x v="4"/>
    <x v="10"/>
    <x v="1"/>
    <x v="443"/>
    <x v="0"/>
    <x v="1"/>
    <s v=""/>
    <n v="1"/>
    <s v=""/>
    <n v="-467.22"/>
    <s v=""/>
    <n v="-467.22"/>
    <x v="10"/>
    <x v="10"/>
    <x v="10"/>
    <s v="Store Manager"/>
    <n v="325299"/>
    <s v="Manuel"/>
    <s v="Burke"/>
    <s v="Store Manager"/>
    <x v="0"/>
    <x v="443"/>
    <x v="443"/>
    <x v="280"/>
    <x v="297"/>
    <n v="-467.22"/>
    <d v="2016-08-30T00:00:00"/>
    <x v="1"/>
  </r>
  <r>
    <x v="1"/>
    <x v="5"/>
    <x v="10"/>
    <x v="1"/>
    <x v="444"/>
    <x v="0"/>
    <x v="0"/>
    <s v=""/>
    <n v="1"/>
    <s v=""/>
    <n v="-102.07"/>
    <n v="-102.07"/>
    <s v=""/>
    <x v="10"/>
    <x v="10"/>
    <x v="10"/>
    <s v="Store Manager"/>
    <n v="325299"/>
    <s v="Manuel"/>
    <s v="Burke"/>
    <s v="Store Manager"/>
    <x v="0"/>
    <x v="444"/>
    <x v="444"/>
    <x v="354"/>
    <x v="73"/>
    <n v="-102.07"/>
    <d v="2016-09-08T00:00:00"/>
    <x v="0"/>
  </r>
  <r>
    <x v="1"/>
    <x v="5"/>
    <x v="10"/>
    <x v="1"/>
    <x v="445"/>
    <x v="0"/>
    <x v="0"/>
    <s v=""/>
    <n v="1"/>
    <s v=""/>
    <n v="-109.04"/>
    <n v="-109.04"/>
    <s v=""/>
    <x v="10"/>
    <x v="10"/>
    <x v="10"/>
    <s v="Store Manager"/>
    <n v="325299"/>
    <s v="Manuel"/>
    <s v="Burke"/>
    <s v="Store Manager"/>
    <x v="0"/>
    <x v="445"/>
    <x v="445"/>
    <x v="355"/>
    <x v="176"/>
    <n v="-109.04"/>
    <d v="2016-09-09T00:00:00"/>
    <x v="0"/>
  </r>
  <r>
    <x v="1"/>
    <x v="5"/>
    <x v="10"/>
    <x v="1"/>
    <x v="446"/>
    <x v="0"/>
    <x v="1"/>
    <s v=""/>
    <n v="1"/>
    <s v=""/>
    <n v="-144.13999999999999"/>
    <s v=""/>
    <n v="-144.13999999999999"/>
    <x v="10"/>
    <x v="10"/>
    <x v="10"/>
    <s v="Store Manager"/>
    <n v="325299"/>
    <s v="Manuel"/>
    <s v="Burke"/>
    <s v="Store Manager"/>
    <x v="0"/>
    <x v="446"/>
    <x v="446"/>
    <x v="187"/>
    <x v="298"/>
    <n v="-144.13999999999999"/>
    <d v="2016-09-14T00:00:00"/>
    <x v="1"/>
  </r>
  <r>
    <x v="0"/>
    <x v="0"/>
    <x v="11"/>
    <x v="11"/>
    <x v="447"/>
    <x v="0"/>
    <x v="1"/>
    <n v="1"/>
    <s v=""/>
    <n v="-91.41"/>
    <s v=""/>
    <s v=""/>
    <n v="-91.41"/>
    <x v="11"/>
    <x v="11"/>
    <x v="11"/>
    <s v="Asst. Store Manager"/>
    <n v="712799"/>
    <s v="Edgar"/>
    <s v="Hogan"/>
    <s v="Asst. Store Manager"/>
    <x v="1"/>
    <x v="447"/>
    <x v="447"/>
    <x v="348"/>
    <x v="299"/>
    <n v="-91.41"/>
    <d v="2016-04-27T00:00:00"/>
    <x v="1"/>
  </r>
  <r>
    <x v="0"/>
    <x v="1"/>
    <x v="11"/>
    <x v="11"/>
    <x v="448"/>
    <x v="0"/>
    <x v="1"/>
    <n v="1"/>
    <s v=""/>
    <n v="-352.82"/>
    <s v=""/>
    <s v=""/>
    <n v="-352.82"/>
    <x v="11"/>
    <x v="11"/>
    <x v="11"/>
    <s v="Asst. Store Manager"/>
    <n v="712799"/>
    <s v="Edgar"/>
    <s v="Hogan"/>
    <s v="Asst. Store Manager"/>
    <x v="1"/>
    <x v="448"/>
    <x v="448"/>
    <x v="284"/>
    <x v="91"/>
    <n v="-352.82"/>
    <d v="2016-05-16T00:00:00"/>
    <x v="1"/>
  </r>
  <r>
    <x v="0"/>
    <x v="1"/>
    <x v="11"/>
    <x v="11"/>
    <x v="449"/>
    <x v="0"/>
    <x v="0"/>
    <n v="1"/>
    <s v=""/>
    <n v="-151.88"/>
    <s v=""/>
    <n v="-151.88"/>
    <s v=""/>
    <x v="11"/>
    <x v="11"/>
    <x v="11"/>
    <s v="Asst. Store Manager"/>
    <n v="712799"/>
    <s v="Edgar"/>
    <s v="Hogan"/>
    <s v="Asst. Store Manager"/>
    <x v="1"/>
    <x v="449"/>
    <x v="449"/>
    <x v="25"/>
    <x v="300"/>
    <n v="-151.88"/>
    <d v="2016-05-20T00:00:00"/>
    <x v="2"/>
  </r>
  <r>
    <x v="0"/>
    <x v="2"/>
    <x v="11"/>
    <x v="11"/>
    <x v="450"/>
    <x v="0"/>
    <x v="1"/>
    <n v="1"/>
    <s v=""/>
    <n v="-98.65"/>
    <s v=""/>
    <s v=""/>
    <n v="-98.65"/>
    <x v="11"/>
    <x v="11"/>
    <x v="11"/>
    <s v="Asst. Store Manager"/>
    <n v="712799"/>
    <s v="Edgar"/>
    <s v="Hogan"/>
    <s v="Asst. Store Manager"/>
    <x v="1"/>
    <x v="450"/>
    <x v="450"/>
    <x v="356"/>
    <x v="42"/>
    <n v="-98.65"/>
    <d v="2016-06-05T00:00:00"/>
    <x v="1"/>
  </r>
  <r>
    <x v="0"/>
    <x v="2"/>
    <x v="11"/>
    <x v="11"/>
    <x v="451"/>
    <x v="0"/>
    <x v="1"/>
    <n v="1"/>
    <s v=""/>
    <n v="-264.64999999999998"/>
    <s v=""/>
    <s v=""/>
    <n v="-264.64999999999998"/>
    <x v="11"/>
    <x v="11"/>
    <x v="11"/>
    <s v="Asst. Store Manager"/>
    <n v="712799"/>
    <s v="Edgar"/>
    <s v="Hogan"/>
    <s v="Asst. Store Manager"/>
    <x v="1"/>
    <x v="451"/>
    <x v="451"/>
    <x v="357"/>
    <x v="301"/>
    <n v="-264.64999999999998"/>
    <d v="2016-06-16T00:00:00"/>
    <x v="1"/>
  </r>
  <r>
    <x v="0"/>
    <x v="2"/>
    <x v="11"/>
    <x v="11"/>
    <x v="452"/>
    <x v="0"/>
    <x v="0"/>
    <n v="1"/>
    <s v=""/>
    <n v="-476.5"/>
    <s v=""/>
    <n v="-476.5"/>
    <s v=""/>
    <x v="11"/>
    <x v="11"/>
    <x v="11"/>
    <s v="Asst. Store Manager"/>
    <n v="712799"/>
    <s v="Edgar"/>
    <s v="Hogan"/>
    <s v="Asst. Store Manager"/>
    <x v="1"/>
    <x v="452"/>
    <x v="452"/>
    <x v="358"/>
    <x v="191"/>
    <n v="-476.5"/>
    <d v="2016-06-18T00:00:00"/>
    <x v="0"/>
  </r>
  <r>
    <x v="0"/>
    <x v="2"/>
    <x v="11"/>
    <x v="11"/>
    <x v="453"/>
    <x v="0"/>
    <x v="1"/>
    <n v="1"/>
    <s v=""/>
    <n v="-158.63999999999999"/>
    <s v=""/>
    <s v=""/>
    <n v="-158.63999999999999"/>
    <x v="11"/>
    <x v="11"/>
    <x v="11"/>
    <s v="Asst. Store Manager"/>
    <n v="712799"/>
    <s v="Edgar"/>
    <s v="Hogan"/>
    <s v="Asst. Store Manager"/>
    <x v="1"/>
    <x v="453"/>
    <x v="453"/>
    <x v="359"/>
    <x v="186"/>
    <n v="-158.63999999999999"/>
    <d v="2016-06-25T00:00:00"/>
    <x v="1"/>
  </r>
  <r>
    <x v="0"/>
    <x v="2"/>
    <x v="11"/>
    <x v="11"/>
    <x v="454"/>
    <x v="0"/>
    <x v="0"/>
    <n v="1"/>
    <s v=""/>
    <n v="-308.68"/>
    <s v=""/>
    <n v="-308.68"/>
    <s v=""/>
    <x v="11"/>
    <x v="11"/>
    <x v="11"/>
    <s v="Asst. Store Manager"/>
    <n v="712799"/>
    <s v="Edgar"/>
    <s v="Hogan"/>
    <s v="Asst. Store Manager"/>
    <x v="1"/>
    <x v="454"/>
    <x v="454"/>
    <x v="360"/>
    <x v="267"/>
    <n v="-308.68"/>
    <d v="2016-06-29T00:00:00"/>
    <x v="2"/>
  </r>
  <r>
    <x v="1"/>
    <x v="3"/>
    <x v="11"/>
    <x v="11"/>
    <x v="455"/>
    <x v="0"/>
    <x v="1"/>
    <s v=""/>
    <n v="1"/>
    <s v=""/>
    <n v="-386.66"/>
    <s v=""/>
    <n v="-386.66"/>
    <x v="11"/>
    <x v="11"/>
    <x v="11"/>
    <s v="Asst. Store Manager"/>
    <n v="712799"/>
    <s v="Edgar"/>
    <s v="Hogan"/>
    <s v="Asst. Store Manager"/>
    <x v="1"/>
    <x v="455"/>
    <x v="455"/>
    <x v="361"/>
    <x v="3"/>
    <n v="-386.66"/>
    <d v="2016-07-04T00:00:00"/>
    <x v="1"/>
  </r>
  <r>
    <x v="1"/>
    <x v="3"/>
    <x v="11"/>
    <x v="11"/>
    <x v="456"/>
    <x v="0"/>
    <x v="1"/>
    <s v=""/>
    <n v="1"/>
    <s v=""/>
    <n v="-252"/>
    <s v=""/>
    <n v="-252"/>
    <x v="11"/>
    <x v="11"/>
    <x v="11"/>
    <s v="Asst. Store Manager"/>
    <n v="712799"/>
    <s v="Edgar"/>
    <s v="Hogan"/>
    <s v="Asst. Store Manager"/>
    <x v="1"/>
    <x v="456"/>
    <x v="456"/>
    <x v="220"/>
    <x v="302"/>
    <n v="-252"/>
    <d v="2016-07-09T00:00:00"/>
    <x v="1"/>
  </r>
  <r>
    <x v="1"/>
    <x v="3"/>
    <x v="11"/>
    <x v="11"/>
    <x v="457"/>
    <x v="0"/>
    <x v="1"/>
    <s v=""/>
    <n v="1"/>
    <s v=""/>
    <n v="-415.91"/>
    <s v=""/>
    <n v="-415.91"/>
    <x v="11"/>
    <x v="11"/>
    <x v="11"/>
    <s v="Asst. Store Manager"/>
    <n v="712799"/>
    <s v="Edgar"/>
    <s v="Hogan"/>
    <s v="Asst. Store Manager"/>
    <x v="1"/>
    <x v="457"/>
    <x v="457"/>
    <x v="362"/>
    <x v="75"/>
    <n v="-415.91"/>
    <d v="2016-07-12T00:00:00"/>
    <x v="1"/>
  </r>
  <r>
    <x v="1"/>
    <x v="3"/>
    <x v="11"/>
    <x v="11"/>
    <x v="458"/>
    <x v="0"/>
    <x v="1"/>
    <s v=""/>
    <n v="1"/>
    <s v=""/>
    <n v="-135.51"/>
    <s v=""/>
    <n v="-135.51"/>
    <x v="11"/>
    <x v="11"/>
    <x v="11"/>
    <s v="Asst. Store Manager"/>
    <n v="712799"/>
    <s v="Edgar"/>
    <s v="Hogan"/>
    <s v="Asst. Store Manager"/>
    <x v="1"/>
    <x v="458"/>
    <x v="458"/>
    <x v="363"/>
    <x v="25"/>
    <n v="-135.51"/>
    <d v="2016-07-14T00:00:00"/>
    <x v="1"/>
  </r>
  <r>
    <x v="1"/>
    <x v="3"/>
    <x v="11"/>
    <x v="11"/>
    <x v="459"/>
    <x v="0"/>
    <x v="1"/>
    <s v=""/>
    <n v="1"/>
    <s v=""/>
    <n v="-480.54"/>
    <s v=""/>
    <n v="-480.54"/>
    <x v="11"/>
    <x v="11"/>
    <x v="11"/>
    <s v="Asst. Store Manager"/>
    <n v="712799"/>
    <s v="Edgar"/>
    <s v="Hogan"/>
    <s v="Asst. Store Manager"/>
    <x v="1"/>
    <x v="459"/>
    <x v="459"/>
    <x v="364"/>
    <x v="61"/>
    <n v="-480.54"/>
    <d v="2016-07-16T00:00:00"/>
    <x v="1"/>
  </r>
  <r>
    <x v="1"/>
    <x v="3"/>
    <x v="11"/>
    <x v="11"/>
    <x v="460"/>
    <x v="0"/>
    <x v="1"/>
    <s v=""/>
    <n v="1"/>
    <s v=""/>
    <n v="-426.02"/>
    <s v=""/>
    <n v="-426.02"/>
    <x v="11"/>
    <x v="11"/>
    <x v="11"/>
    <s v="Asst. Store Manager"/>
    <n v="712799"/>
    <s v="Edgar"/>
    <s v="Hogan"/>
    <s v="Asst. Store Manager"/>
    <x v="1"/>
    <x v="460"/>
    <x v="460"/>
    <x v="365"/>
    <x v="100"/>
    <n v="-426.02"/>
    <d v="2016-07-16T00:00:00"/>
    <x v="1"/>
  </r>
  <r>
    <x v="1"/>
    <x v="3"/>
    <x v="11"/>
    <x v="11"/>
    <x v="461"/>
    <x v="0"/>
    <x v="1"/>
    <s v=""/>
    <n v="1"/>
    <s v=""/>
    <n v="-122.23"/>
    <s v=""/>
    <n v="-122.23"/>
    <x v="11"/>
    <x v="11"/>
    <x v="11"/>
    <s v="Asst. Store Manager"/>
    <n v="712799"/>
    <s v="Edgar"/>
    <s v="Hogan"/>
    <s v="Asst. Store Manager"/>
    <x v="1"/>
    <x v="461"/>
    <x v="461"/>
    <x v="7"/>
    <x v="303"/>
    <n v="-122.23"/>
    <d v="2016-07-19T00:00:00"/>
    <x v="1"/>
  </r>
  <r>
    <x v="1"/>
    <x v="3"/>
    <x v="11"/>
    <x v="11"/>
    <x v="462"/>
    <x v="0"/>
    <x v="1"/>
    <s v=""/>
    <n v="1"/>
    <s v=""/>
    <n v="-184.36"/>
    <s v=""/>
    <n v="-184.36"/>
    <x v="11"/>
    <x v="11"/>
    <x v="11"/>
    <s v="Asst. Store Manager"/>
    <n v="712799"/>
    <s v="Edgar"/>
    <s v="Hogan"/>
    <s v="Asst. Store Manager"/>
    <x v="1"/>
    <x v="462"/>
    <x v="462"/>
    <x v="366"/>
    <x v="304"/>
    <n v="-184.36"/>
    <d v="2016-07-21T00:00:00"/>
    <x v="1"/>
  </r>
  <r>
    <x v="1"/>
    <x v="3"/>
    <x v="11"/>
    <x v="11"/>
    <x v="463"/>
    <x v="0"/>
    <x v="0"/>
    <s v=""/>
    <n v="1"/>
    <s v=""/>
    <n v="-477.04"/>
    <n v="-477.04"/>
    <s v=""/>
    <x v="11"/>
    <x v="11"/>
    <x v="11"/>
    <s v="Asst. Store Manager"/>
    <n v="712799"/>
    <s v="Edgar"/>
    <s v="Hogan"/>
    <s v="Asst. Store Manager"/>
    <x v="1"/>
    <x v="463"/>
    <x v="463"/>
    <x v="367"/>
    <x v="113"/>
    <n v="-477.04"/>
    <d v="2016-07-22T00:00:00"/>
    <x v="0"/>
  </r>
  <r>
    <x v="1"/>
    <x v="3"/>
    <x v="11"/>
    <x v="11"/>
    <x v="464"/>
    <x v="0"/>
    <x v="0"/>
    <s v=""/>
    <n v="1"/>
    <s v=""/>
    <n v="-82.44"/>
    <n v="-82.44"/>
    <s v=""/>
    <x v="11"/>
    <x v="11"/>
    <x v="11"/>
    <s v="Asst. Store Manager"/>
    <n v="712799"/>
    <s v="Edgar"/>
    <s v="Hogan"/>
    <s v="Asst. Store Manager"/>
    <x v="1"/>
    <x v="464"/>
    <x v="464"/>
    <x v="368"/>
    <x v="91"/>
    <n v="-82.44"/>
    <d v="2016-07-26T00:00:00"/>
    <x v="0"/>
  </r>
  <r>
    <x v="1"/>
    <x v="3"/>
    <x v="11"/>
    <x v="11"/>
    <x v="465"/>
    <x v="0"/>
    <x v="1"/>
    <s v=""/>
    <n v="1"/>
    <s v=""/>
    <n v="-357.24"/>
    <s v=""/>
    <n v="-357.24"/>
    <x v="11"/>
    <x v="11"/>
    <x v="11"/>
    <s v="Asst. Store Manager"/>
    <n v="712799"/>
    <s v="Edgar"/>
    <s v="Hogan"/>
    <s v="Asst. Store Manager"/>
    <x v="1"/>
    <x v="465"/>
    <x v="465"/>
    <x v="290"/>
    <x v="48"/>
    <n v="-357.24"/>
    <d v="2016-07-28T00:00:00"/>
    <x v="1"/>
  </r>
  <r>
    <x v="1"/>
    <x v="4"/>
    <x v="11"/>
    <x v="11"/>
    <x v="466"/>
    <x v="0"/>
    <x v="1"/>
    <s v=""/>
    <n v="1"/>
    <s v=""/>
    <n v="-336.45"/>
    <s v=""/>
    <n v="-336.45"/>
    <x v="11"/>
    <x v="11"/>
    <x v="11"/>
    <s v="Asst. Store Manager"/>
    <n v="712799"/>
    <s v="Edgar"/>
    <s v="Hogan"/>
    <s v="Asst. Store Manager"/>
    <x v="1"/>
    <x v="466"/>
    <x v="466"/>
    <x v="369"/>
    <x v="271"/>
    <n v="-336.45"/>
    <d v="2016-08-20T00:00:00"/>
    <x v="1"/>
  </r>
  <r>
    <x v="1"/>
    <x v="4"/>
    <x v="11"/>
    <x v="11"/>
    <x v="467"/>
    <x v="0"/>
    <x v="0"/>
    <s v=""/>
    <n v="1"/>
    <s v=""/>
    <n v="-450.67"/>
    <n v="-450.67"/>
    <s v=""/>
    <x v="11"/>
    <x v="11"/>
    <x v="11"/>
    <s v="Asst. Store Manager"/>
    <n v="712799"/>
    <s v="Edgar"/>
    <s v="Hogan"/>
    <s v="Asst. Store Manager"/>
    <x v="1"/>
    <x v="467"/>
    <x v="467"/>
    <x v="370"/>
    <x v="140"/>
    <n v="-450.67"/>
    <d v="2016-08-21T00:00:00"/>
    <x v="2"/>
  </r>
  <r>
    <x v="1"/>
    <x v="4"/>
    <x v="11"/>
    <x v="11"/>
    <x v="468"/>
    <x v="0"/>
    <x v="0"/>
    <s v=""/>
    <n v="1"/>
    <s v=""/>
    <n v="-308.74"/>
    <n v="-308.74"/>
    <s v=""/>
    <x v="11"/>
    <x v="11"/>
    <x v="11"/>
    <s v="Asst. Store Manager"/>
    <n v="712799"/>
    <s v="Edgar"/>
    <s v="Hogan"/>
    <s v="Asst. Store Manager"/>
    <x v="1"/>
    <x v="468"/>
    <x v="468"/>
    <x v="371"/>
    <x v="305"/>
    <n v="-308.74"/>
    <d v="2016-08-21T00:00:00"/>
    <x v="2"/>
  </r>
  <r>
    <x v="1"/>
    <x v="5"/>
    <x v="11"/>
    <x v="11"/>
    <x v="469"/>
    <x v="0"/>
    <x v="1"/>
    <s v=""/>
    <n v="1"/>
    <s v=""/>
    <n v="-89.11"/>
    <s v=""/>
    <n v="-89.11"/>
    <x v="11"/>
    <x v="11"/>
    <x v="11"/>
    <s v="Asst. Store Manager"/>
    <n v="712799"/>
    <s v="Edgar"/>
    <s v="Hogan"/>
    <s v="Asst. Store Manager"/>
    <x v="1"/>
    <x v="469"/>
    <x v="469"/>
    <x v="372"/>
    <x v="306"/>
    <n v="-89.11"/>
    <d v="2016-09-08T00:00:00"/>
    <x v="1"/>
  </r>
  <r>
    <x v="1"/>
    <x v="5"/>
    <x v="11"/>
    <x v="11"/>
    <x v="470"/>
    <x v="0"/>
    <x v="1"/>
    <s v=""/>
    <n v="1"/>
    <s v=""/>
    <n v="-362.91"/>
    <s v=""/>
    <n v="-362.91"/>
    <x v="11"/>
    <x v="11"/>
    <x v="11"/>
    <s v="Asst. Store Manager"/>
    <n v="712799"/>
    <s v="Edgar"/>
    <s v="Hogan"/>
    <s v="Asst. Store Manager"/>
    <x v="1"/>
    <x v="470"/>
    <x v="470"/>
    <x v="373"/>
    <x v="221"/>
    <n v="-362.91"/>
    <d v="2016-09-11T00:00:00"/>
    <x v="1"/>
  </r>
  <r>
    <x v="1"/>
    <x v="5"/>
    <x v="11"/>
    <x v="11"/>
    <x v="471"/>
    <x v="0"/>
    <x v="1"/>
    <s v=""/>
    <n v="1"/>
    <s v=""/>
    <n v="-189.38"/>
    <s v=""/>
    <n v="-189.38"/>
    <x v="11"/>
    <x v="11"/>
    <x v="11"/>
    <s v="Asst. Store Manager"/>
    <n v="712799"/>
    <s v="Edgar"/>
    <s v="Hogan"/>
    <s v="Asst. Store Manager"/>
    <x v="1"/>
    <x v="471"/>
    <x v="471"/>
    <x v="374"/>
    <x v="307"/>
    <n v="-189.38"/>
    <d v="2016-09-29T00:00:00"/>
    <x v="1"/>
  </r>
  <r>
    <x v="0"/>
    <x v="0"/>
    <x v="12"/>
    <x v="12"/>
    <x v="472"/>
    <x v="1"/>
    <x v="1"/>
    <n v="1"/>
    <s v=""/>
    <n v="-44.38"/>
    <s v=""/>
    <s v=""/>
    <n v="-44.38"/>
    <x v="12"/>
    <x v="12"/>
    <x v="12"/>
    <s v="Sales Representative"/>
    <n v="391199"/>
    <s v="Otis"/>
    <s v="Vaughn"/>
    <s v="Store Manager"/>
    <x v="1"/>
    <x v="472"/>
    <x v="472"/>
    <x v="357"/>
    <x v="52"/>
    <n v="-44.38"/>
    <d v="2016-04-04T00:00:00"/>
    <x v="1"/>
  </r>
  <r>
    <x v="0"/>
    <x v="0"/>
    <x v="12"/>
    <x v="12"/>
    <x v="473"/>
    <x v="1"/>
    <x v="1"/>
    <n v="1"/>
    <s v=""/>
    <n v="-38.25"/>
    <s v=""/>
    <s v=""/>
    <n v="-38.25"/>
    <x v="12"/>
    <x v="12"/>
    <x v="12"/>
    <s v="Sales Representative"/>
    <n v="391199"/>
    <s v="Otis"/>
    <s v="Vaughn"/>
    <s v="Store Manager"/>
    <x v="1"/>
    <x v="473"/>
    <x v="473"/>
    <x v="210"/>
    <x v="203"/>
    <n v="-38.25"/>
    <d v="2016-04-19T00:00:00"/>
    <x v="1"/>
  </r>
  <r>
    <x v="0"/>
    <x v="0"/>
    <x v="12"/>
    <x v="12"/>
    <x v="474"/>
    <x v="0"/>
    <x v="1"/>
    <n v="1"/>
    <s v=""/>
    <n v="-85.68"/>
    <s v=""/>
    <s v=""/>
    <n v="-85.68"/>
    <x v="12"/>
    <x v="12"/>
    <x v="12"/>
    <s v="Sales Representative"/>
    <n v="391199"/>
    <s v="Otis"/>
    <s v="Vaughn"/>
    <s v="Store Manager"/>
    <x v="1"/>
    <x v="474"/>
    <x v="474"/>
    <x v="375"/>
    <x v="308"/>
    <n v="-85.68"/>
    <d v="2016-04-30T00:00:00"/>
    <x v="1"/>
  </r>
  <r>
    <x v="0"/>
    <x v="1"/>
    <x v="12"/>
    <x v="12"/>
    <x v="475"/>
    <x v="2"/>
    <x v="1"/>
    <n v="1"/>
    <s v=""/>
    <n v="-17.52"/>
    <s v=""/>
    <s v=""/>
    <n v="-17.52"/>
    <x v="12"/>
    <x v="12"/>
    <x v="12"/>
    <s v="Sales Representative"/>
    <n v="391199"/>
    <s v="Otis"/>
    <s v="Vaughn"/>
    <s v="Store Manager"/>
    <x v="1"/>
    <x v="475"/>
    <x v="475"/>
    <x v="376"/>
    <x v="309"/>
    <n v="-17.52"/>
    <d v="2016-05-01T00:00:00"/>
    <x v="1"/>
  </r>
  <r>
    <x v="0"/>
    <x v="1"/>
    <x v="12"/>
    <x v="12"/>
    <x v="476"/>
    <x v="0"/>
    <x v="1"/>
    <n v="1"/>
    <s v=""/>
    <n v="-60.53"/>
    <s v=""/>
    <s v=""/>
    <n v="-60.53"/>
    <x v="12"/>
    <x v="12"/>
    <x v="12"/>
    <s v="Sales Representative"/>
    <n v="391199"/>
    <s v="Otis"/>
    <s v="Vaughn"/>
    <s v="Store Manager"/>
    <x v="1"/>
    <x v="476"/>
    <x v="476"/>
    <x v="189"/>
    <x v="229"/>
    <n v="-60.53"/>
    <d v="2016-05-03T00:00:00"/>
    <x v="1"/>
  </r>
  <r>
    <x v="0"/>
    <x v="1"/>
    <x v="12"/>
    <x v="12"/>
    <x v="477"/>
    <x v="1"/>
    <x v="1"/>
    <n v="1"/>
    <s v=""/>
    <n v="-32.26"/>
    <s v=""/>
    <s v=""/>
    <n v="-32.26"/>
    <x v="12"/>
    <x v="12"/>
    <x v="12"/>
    <s v="Sales Representative"/>
    <n v="391199"/>
    <s v="Otis"/>
    <s v="Vaughn"/>
    <s v="Store Manager"/>
    <x v="1"/>
    <x v="477"/>
    <x v="477"/>
    <x v="26"/>
    <x v="137"/>
    <n v="-32.26"/>
    <d v="2016-05-03T00:00:00"/>
    <x v="1"/>
  </r>
  <r>
    <x v="0"/>
    <x v="1"/>
    <x v="12"/>
    <x v="12"/>
    <x v="478"/>
    <x v="2"/>
    <x v="1"/>
    <n v="1"/>
    <s v=""/>
    <n v="-6.12"/>
    <s v=""/>
    <s v=""/>
    <n v="-6.12"/>
    <x v="12"/>
    <x v="12"/>
    <x v="12"/>
    <s v="Sales Representative"/>
    <n v="391199"/>
    <s v="Otis"/>
    <s v="Vaughn"/>
    <s v="Store Manager"/>
    <x v="1"/>
    <x v="478"/>
    <x v="478"/>
    <x v="79"/>
    <x v="267"/>
    <n v="-6.12"/>
    <d v="2016-05-08T00:00:00"/>
    <x v="1"/>
  </r>
  <r>
    <x v="0"/>
    <x v="1"/>
    <x v="12"/>
    <x v="12"/>
    <x v="479"/>
    <x v="0"/>
    <x v="0"/>
    <n v="1"/>
    <s v=""/>
    <n v="-87.01"/>
    <s v=""/>
    <n v="-87.01"/>
    <s v=""/>
    <x v="12"/>
    <x v="12"/>
    <x v="12"/>
    <s v="Sales Representative"/>
    <n v="391199"/>
    <s v="Otis"/>
    <s v="Vaughn"/>
    <s v="Store Manager"/>
    <x v="1"/>
    <x v="479"/>
    <x v="479"/>
    <x v="377"/>
    <x v="293"/>
    <n v="-87.01"/>
    <d v="2016-05-16T00:00:00"/>
    <x v="0"/>
  </r>
  <r>
    <x v="0"/>
    <x v="1"/>
    <x v="12"/>
    <x v="12"/>
    <x v="480"/>
    <x v="1"/>
    <x v="1"/>
    <n v="1"/>
    <s v=""/>
    <n v="-41.51"/>
    <s v=""/>
    <s v=""/>
    <n v="-41.51"/>
    <x v="12"/>
    <x v="12"/>
    <x v="12"/>
    <s v="Sales Representative"/>
    <n v="391199"/>
    <s v="Otis"/>
    <s v="Vaughn"/>
    <s v="Store Manager"/>
    <x v="1"/>
    <x v="480"/>
    <x v="480"/>
    <x v="378"/>
    <x v="258"/>
    <n v="-41.51"/>
    <d v="2016-05-16T00:00:00"/>
    <x v="1"/>
  </r>
  <r>
    <x v="0"/>
    <x v="1"/>
    <x v="12"/>
    <x v="12"/>
    <x v="481"/>
    <x v="0"/>
    <x v="1"/>
    <n v="1"/>
    <s v=""/>
    <n v="-68.069999999999993"/>
    <s v=""/>
    <s v=""/>
    <n v="-68.069999999999993"/>
    <x v="12"/>
    <x v="12"/>
    <x v="12"/>
    <s v="Sales Representative"/>
    <n v="391199"/>
    <s v="Otis"/>
    <s v="Vaughn"/>
    <s v="Store Manager"/>
    <x v="1"/>
    <x v="481"/>
    <x v="481"/>
    <x v="379"/>
    <x v="310"/>
    <n v="-68.069999999999993"/>
    <d v="2016-05-17T00:00:00"/>
    <x v="1"/>
  </r>
  <r>
    <x v="0"/>
    <x v="1"/>
    <x v="12"/>
    <x v="12"/>
    <x v="482"/>
    <x v="0"/>
    <x v="0"/>
    <n v="1"/>
    <s v=""/>
    <n v="-64.11"/>
    <s v=""/>
    <n v="-64.11"/>
    <s v=""/>
    <x v="12"/>
    <x v="12"/>
    <x v="12"/>
    <s v="Sales Representative"/>
    <n v="391199"/>
    <s v="Otis"/>
    <s v="Vaughn"/>
    <s v="Store Manager"/>
    <x v="1"/>
    <x v="482"/>
    <x v="482"/>
    <x v="380"/>
    <x v="146"/>
    <n v="-64.11"/>
    <d v="2016-05-18T00:00:00"/>
    <x v="2"/>
  </r>
  <r>
    <x v="0"/>
    <x v="1"/>
    <x v="12"/>
    <x v="12"/>
    <x v="483"/>
    <x v="1"/>
    <x v="0"/>
    <n v="1"/>
    <s v=""/>
    <n v="-36.14"/>
    <s v=""/>
    <n v="-36.14"/>
    <s v=""/>
    <x v="12"/>
    <x v="12"/>
    <x v="12"/>
    <s v="Sales Representative"/>
    <n v="391199"/>
    <s v="Otis"/>
    <s v="Vaughn"/>
    <s v="Store Manager"/>
    <x v="1"/>
    <x v="483"/>
    <x v="483"/>
    <x v="208"/>
    <x v="300"/>
    <n v="-36.14"/>
    <d v="2016-05-26T00:00:00"/>
    <x v="2"/>
  </r>
  <r>
    <x v="0"/>
    <x v="2"/>
    <x v="12"/>
    <x v="12"/>
    <x v="484"/>
    <x v="0"/>
    <x v="1"/>
    <n v="1"/>
    <s v=""/>
    <n v="-73.36"/>
    <s v=""/>
    <s v=""/>
    <n v="-73.36"/>
    <x v="12"/>
    <x v="12"/>
    <x v="12"/>
    <s v="Sales Representative"/>
    <n v="391199"/>
    <s v="Otis"/>
    <s v="Vaughn"/>
    <s v="Store Manager"/>
    <x v="1"/>
    <x v="484"/>
    <x v="484"/>
    <x v="381"/>
    <x v="73"/>
    <n v="-73.36"/>
    <d v="2016-06-04T00:00:00"/>
    <x v="1"/>
  </r>
  <r>
    <x v="0"/>
    <x v="2"/>
    <x v="12"/>
    <x v="12"/>
    <x v="485"/>
    <x v="0"/>
    <x v="0"/>
    <n v="1"/>
    <s v=""/>
    <n v="-56.43"/>
    <s v=""/>
    <n v="-56.43"/>
    <s v=""/>
    <x v="12"/>
    <x v="12"/>
    <x v="12"/>
    <s v="Sales Representative"/>
    <n v="391199"/>
    <s v="Otis"/>
    <s v="Vaughn"/>
    <s v="Store Manager"/>
    <x v="1"/>
    <x v="485"/>
    <x v="485"/>
    <x v="357"/>
    <x v="240"/>
    <n v="-56.43"/>
    <d v="2016-06-30T00:00:00"/>
    <x v="2"/>
  </r>
  <r>
    <x v="1"/>
    <x v="3"/>
    <x v="12"/>
    <x v="13"/>
    <x v="486"/>
    <x v="1"/>
    <x v="0"/>
    <s v=""/>
    <n v="1"/>
    <s v=""/>
    <n v="-37.57"/>
    <n v="-37.57"/>
    <s v=""/>
    <x v="12"/>
    <x v="12"/>
    <x v="12"/>
    <s v="Sales Representative"/>
    <n v="622567"/>
    <s v="Gary"/>
    <s v="Arnold"/>
    <s v="Sales Representative"/>
    <x v="1"/>
    <x v="486"/>
    <x v="486"/>
    <x v="382"/>
    <x v="176"/>
    <n v="-37.57"/>
    <d v="2016-07-01T00:00:00"/>
    <x v="2"/>
  </r>
  <r>
    <x v="1"/>
    <x v="3"/>
    <x v="12"/>
    <x v="13"/>
    <x v="487"/>
    <x v="1"/>
    <x v="1"/>
    <s v=""/>
    <n v="1"/>
    <s v=""/>
    <n v="-45.54"/>
    <s v=""/>
    <n v="-45.54"/>
    <x v="12"/>
    <x v="12"/>
    <x v="12"/>
    <s v="Sales Representative"/>
    <n v="622567"/>
    <s v="Gary"/>
    <s v="Arnold"/>
    <s v="Sales Representative"/>
    <x v="1"/>
    <x v="487"/>
    <x v="487"/>
    <x v="383"/>
    <x v="40"/>
    <n v="-45.54"/>
    <d v="2016-07-02T00:00:00"/>
    <x v="1"/>
  </r>
  <r>
    <x v="1"/>
    <x v="3"/>
    <x v="12"/>
    <x v="13"/>
    <x v="488"/>
    <x v="1"/>
    <x v="1"/>
    <s v=""/>
    <n v="1"/>
    <s v=""/>
    <n v="-21.95"/>
    <s v=""/>
    <n v="-21.95"/>
    <x v="12"/>
    <x v="12"/>
    <x v="12"/>
    <s v="Sales Representative"/>
    <n v="622567"/>
    <s v="Gary"/>
    <s v="Arnold"/>
    <s v="Sales Representative"/>
    <x v="1"/>
    <x v="488"/>
    <x v="488"/>
    <x v="111"/>
    <x v="273"/>
    <n v="-21.95"/>
    <d v="2016-07-11T00:00:00"/>
    <x v="1"/>
  </r>
  <r>
    <x v="1"/>
    <x v="3"/>
    <x v="12"/>
    <x v="13"/>
    <x v="489"/>
    <x v="2"/>
    <x v="1"/>
    <s v=""/>
    <n v="1"/>
    <s v=""/>
    <n v="-19.350000000000001"/>
    <s v=""/>
    <n v="-19.350000000000001"/>
    <x v="12"/>
    <x v="12"/>
    <x v="12"/>
    <s v="Sales Representative"/>
    <n v="622567"/>
    <s v="Gary"/>
    <s v="Arnold"/>
    <s v="Sales Representative"/>
    <x v="1"/>
    <x v="489"/>
    <x v="489"/>
    <x v="184"/>
    <x v="101"/>
    <n v="-19.350000000000001"/>
    <d v="2016-07-13T00:00:00"/>
    <x v="1"/>
  </r>
  <r>
    <x v="1"/>
    <x v="3"/>
    <x v="12"/>
    <x v="12"/>
    <x v="490"/>
    <x v="0"/>
    <x v="1"/>
    <s v=""/>
    <n v="1"/>
    <s v=""/>
    <n v="-62.16"/>
    <s v=""/>
    <n v="-62.16"/>
    <x v="12"/>
    <x v="12"/>
    <x v="12"/>
    <s v="Sales Representative"/>
    <n v="391199"/>
    <s v="Otis"/>
    <s v="Vaughn"/>
    <s v="Store Manager"/>
    <x v="1"/>
    <x v="490"/>
    <x v="490"/>
    <x v="384"/>
    <x v="311"/>
    <n v="-62.16"/>
    <d v="2016-07-18T00:00:00"/>
    <x v="1"/>
  </r>
  <r>
    <x v="1"/>
    <x v="3"/>
    <x v="12"/>
    <x v="13"/>
    <x v="491"/>
    <x v="2"/>
    <x v="1"/>
    <s v=""/>
    <n v="1"/>
    <s v=""/>
    <n v="-8.83"/>
    <s v=""/>
    <n v="-8.83"/>
    <x v="12"/>
    <x v="12"/>
    <x v="12"/>
    <s v="Sales Representative"/>
    <n v="622567"/>
    <s v="Gary"/>
    <s v="Arnold"/>
    <s v="Sales Representative"/>
    <x v="1"/>
    <x v="491"/>
    <x v="491"/>
    <x v="385"/>
    <x v="233"/>
    <n v="-8.83"/>
    <d v="2016-07-26T00:00:00"/>
    <x v="1"/>
  </r>
  <r>
    <x v="1"/>
    <x v="3"/>
    <x v="12"/>
    <x v="13"/>
    <x v="492"/>
    <x v="1"/>
    <x v="1"/>
    <s v=""/>
    <n v="1"/>
    <s v=""/>
    <n v="-46.23"/>
    <s v=""/>
    <n v="-46.23"/>
    <x v="12"/>
    <x v="12"/>
    <x v="12"/>
    <s v="Sales Representative"/>
    <n v="622567"/>
    <s v="Gary"/>
    <s v="Arnold"/>
    <s v="Sales Representative"/>
    <x v="1"/>
    <x v="492"/>
    <x v="492"/>
    <x v="317"/>
    <x v="244"/>
    <n v="-46.23"/>
    <d v="2016-07-29T00:00:00"/>
    <x v="1"/>
  </r>
  <r>
    <x v="1"/>
    <x v="4"/>
    <x v="12"/>
    <x v="12"/>
    <x v="493"/>
    <x v="0"/>
    <x v="1"/>
    <s v=""/>
    <n v="1"/>
    <s v=""/>
    <n v="-55.97"/>
    <s v=""/>
    <n v="-55.97"/>
    <x v="12"/>
    <x v="12"/>
    <x v="12"/>
    <s v="Sales Representative"/>
    <n v="391199"/>
    <s v="Otis"/>
    <s v="Vaughn"/>
    <s v="Store Manager"/>
    <x v="1"/>
    <x v="493"/>
    <x v="493"/>
    <x v="105"/>
    <x v="309"/>
    <n v="-55.97"/>
    <d v="2016-08-03T00:00:00"/>
    <x v="1"/>
  </r>
  <r>
    <x v="1"/>
    <x v="4"/>
    <x v="12"/>
    <x v="13"/>
    <x v="494"/>
    <x v="2"/>
    <x v="1"/>
    <s v=""/>
    <n v="1"/>
    <s v=""/>
    <n v="-7.48"/>
    <s v=""/>
    <n v="-7.48"/>
    <x v="12"/>
    <x v="12"/>
    <x v="12"/>
    <s v="Sales Representative"/>
    <n v="622567"/>
    <s v="Gary"/>
    <s v="Arnold"/>
    <s v="Sales Representative"/>
    <x v="1"/>
    <x v="494"/>
    <x v="494"/>
    <x v="386"/>
    <x v="192"/>
    <n v="-7.48"/>
    <d v="2016-08-06T00:00:00"/>
    <x v="1"/>
  </r>
  <r>
    <x v="1"/>
    <x v="4"/>
    <x v="12"/>
    <x v="13"/>
    <x v="495"/>
    <x v="2"/>
    <x v="1"/>
    <s v=""/>
    <n v="1"/>
    <s v=""/>
    <n v="-16.100000000000001"/>
    <s v=""/>
    <n v="-16.100000000000001"/>
    <x v="12"/>
    <x v="12"/>
    <x v="12"/>
    <s v="Sales Representative"/>
    <n v="622567"/>
    <s v="Gary"/>
    <s v="Arnold"/>
    <s v="Sales Representative"/>
    <x v="1"/>
    <x v="495"/>
    <x v="495"/>
    <x v="387"/>
    <x v="53"/>
    <n v="-16.100000000000001"/>
    <d v="2016-08-10T00:00:00"/>
    <x v="1"/>
  </r>
  <r>
    <x v="1"/>
    <x v="4"/>
    <x v="12"/>
    <x v="13"/>
    <x v="496"/>
    <x v="1"/>
    <x v="1"/>
    <s v=""/>
    <n v="1"/>
    <s v=""/>
    <n v="-28.34"/>
    <s v=""/>
    <n v="-28.34"/>
    <x v="12"/>
    <x v="12"/>
    <x v="12"/>
    <s v="Sales Representative"/>
    <n v="622567"/>
    <s v="Gary"/>
    <s v="Arnold"/>
    <s v="Sales Representative"/>
    <x v="1"/>
    <x v="496"/>
    <x v="496"/>
    <x v="388"/>
    <x v="251"/>
    <n v="-28.34"/>
    <d v="2016-08-15T00:00:00"/>
    <x v="1"/>
  </r>
  <r>
    <x v="1"/>
    <x v="4"/>
    <x v="12"/>
    <x v="12"/>
    <x v="497"/>
    <x v="0"/>
    <x v="1"/>
    <s v=""/>
    <n v="1"/>
    <s v=""/>
    <n v="-93.27"/>
    <s v=""/>
    <n v="-93.27"/>
    <x v="12"/>
    <x v="12"/>
    <x v="12"/>
    <s v="Sales Representative"/>
    <n v="391199"/>
    <s v="Otis"/>
    <s v="Vaughn"/>
    <s v="Store Manager"/>
    <x v="1"/>
    <x v="497"/>
    <x v="497"/>
    <x v="383"/>
    <x v="139"/>
    <n v="-93.27"/>
    <d v="2016-08-16T00:00:00"/>
    <x v="1"/>
  </r>
  <r>
    <x v="1"/>
    <x v="4"/>
    <x v="12"/>
    <x v="12"/>
    <x v="498"/>
    <x v="0"/>
    <x v="1"/>
    <s v=""/>
    <n v="1"/>
    <s v=""/>
    <n v="-90.71"/>
    <s v=""/>
    <n v="-90.71"/>
    <x v="12"/>
    <x v="12"/>
    <x v="12"/>
    <s v="Sales Representative"/>
    <n v="391199"/>
    <s v="Otis"/>
    <s v="Vaughn"/>
    <s v="Store Manager"/>
    <x v="1"/>
    <x v="498"/>
    <x v="498"/>
    <x v="389"/>
    <x v="110"/>
    <n v="-90.71"/>
    <d v="2016-08-17T00:00:00"/>
    <x v="1"/>
  </r>
  <r>
    <x v="1"/>
    <x v="4"/>
    <x v="12"/>
    <x v="13"/>
    <x v="499"/>
    <x v="1"/>
    <x v="1"/>
    <s v=""/>
    <n v="1"/>
    <s v=""/>
    <n v="-38.19"/>
    <s v=""/>
    <n v="-38.19"/>
    <x v="12"/>
    <x v="12"/>
    <x v="12"/>
    <s v="Sales Representative"/>
    <n v="622567"/>
    <s v="Gary"/>
    <s v="Arnold"/>
    <s v="Sales Representative"/>
    <x v="1"/>
    <x v="499"/>
    <x v="499"/>
    <x v="390"/>
    <x v="7"/>
    <n v="-38.19"/>
    <d v="2016-08-19T00:00:00"/>
    <x v="1"/>
  </r>
  <r>
    <x v="1"/>
    <x v="4"/>
    <x v="12"/>
    <x v="13"/>
    <x v="500"/>
    <x v="2"/>
    <x v="1"/>
    <s v=""/>
    <n v="1"/>
    <s v=""/>
    <n v="-7.14"/>
    <s v=""/>
    <n v="-7.14"/>
    <x v="12"/>
    <x v="12"/>
    <x v="12"/>
    <s v="Sales Representative"/>
    <n v="622567"/>
    <s v="Gary"/>
    <s v="Arnold"/>
    <s v="Sales Representative"/>
    <x v="1"/>
    <x v="500"/>
    <x v="500"/>
    <x v="391"/>
    <x v="28"/>
    <n v="-7.14"/>
    <d v="2016-08-22T00:00:00"/>
    <x v="1"/>
  </r>
  <r>
    <x v="1"/>
    <x v="4"/>
    <x v="12"/>
    <x v="13"/>
    <x v="501"/>
    <x v="1"/>
    <x v="1"/>
    <s v=""/>
    <n v="1"/>
    <s v=""/>
    <n v="-35.46"/>
    <s v=""/>
    <n v="-35.46"/>
    <x v="12"/>
    <x v="12"/>
    <x v="12"/>
    <s v="Sales Representative"/>
    <n v="622567"/>
    <s v="Gary"/>
    <s v="Arnold"/>
    <s v="Sales Representative"/>
    <x v="1"/>
    <x v="501"/>
    <x v="501"/>
    <x v="52"/>
    <x v="73"/>
    <n v="-35.46"/>
    <d v="2016-08-24T00:00:00"/>
    <x v="1"/>
  </r>
  <r>
    <x v="1"/>
    <x v="4"/>
    <x v="12"/>
    <x v="13"/>
    <x v="502"/>
    <x v="1"/>
    <x v="0"/>
    <s v=""/>
    <n v="1"/>
    <s v=""/>
    <n v="-41.44"/>
    <n v="-41.44"/>
    <s v=""/>
    <x v="12"/>
    <x v="12"/>
    <x v="12"/>
    <s v="Sales Representative"/>
    <n v="622567"/>
    <s v="Gary"/>
    <s v="Arnold"/>
    <s v="Sales Representative"/>
    <x v="1"/>
    <x v="502"/>
    <x v="502"/>
    <x v="392"/>
    <x v="312"/>
    <n v="-41.44"/>
    <d v="2016-08-29T00:00:00"/>
    <x v="0"/>
  </r>
  <r>
    <x v="1"/>
    <x v="5"/>
    <x v="12"/>
    <x v="13"/>
    <x v="503"/>
    <x v="1"/>
    <x v="1"/>
    <s v=""/>
    <n v="1"/>
    <s v=""/>
    <n v="-47.69"/>
    <s v=""/>
    <n v="-47.69"/>
    <x v="12"/>
    <x v="12"/>
    <x v="12"/>
    <s v="Sales Representative"/>
    <n v="622567"/>
    <s v="Gary"/>
    <s v="Arnold"/>
    <s v="Sales Representative"/>
    <x v="1"/>
    <x v="503"/>
    <x v="503"/>
    <x v="393"/>
    <x v="258"/>
    <n v="-47.69"/>
    <d v="2016-09-09T00:00:00"/>
    <x v="1"/>
  </r>
  <r>
    <x v="1"/>
    <x v="5"/>
    <x v="12"/>
    <x v="12"/>
    <x v="504"/>
    <x v="0"/>
    <x v="1"/>
    <s v=""/>
    <n v="1"/>
    <s v=""/>
    <n v="-56.72"/>
    <s v=""/>
    <n v="-56.72"/>
    <x v="12"/>
    <x v="12"/>
    <x v="12"/>
    <s v="Sales Representative"/>
    <n v="391199"/>
    <s v="Otis"/>
    <s v="Vaughn"/>
    <s v="Store Manager"/>
    <x v="1"/>
    <x v="504"/>
    <x v="504"/>
    <x v="227"/>
    <x v="135"/>
    <n v="-56.72"/>
    <d v="2016-09-12T00:00:00"/>
    <x v="1"/>
  </r>
  <r>
    <x v="1"/>
    <x v="5"/>
    <x v="12"/>
    <x v="12"/>
    <x v="505"/>
    <x v="0"/>
    <x v="0"/>
    <s v=""/>
    <n v="1"/>
    <s v=""/>
    <n v="-56.42"/>
    <n v="-56.42"/>
    <s v=""/>
    <x v="12"/>
    <x v="12"/>
    <x v="12"/>
    <s v="Sales Representative"/>
    <n v="391199"/>
    <s v="Otis"/>
    <s v="Vaughn"/>
    <s v="Store Manager"/>
    <x v="1"/>
    <x v="505"/>
    <x v="505"/>
    <x v="276"/>
    <x v="193"/>
    <n v="-56.42"/>
    <d v="2016-09-12T00:00:00"/>
    <x v="0"/>
  </r>
  <r>
    <x v="1"/>
    <x v="5"/>
    <x v="12"/>
    <x v="13"/>
    <x v="506"/>
    <x v="1"/>
    <x v="1"/>
    <s v=""/>
    <n v="1"/>
    <s v=""/>
    <n v="-38.21"/>
    <s v=""/>
    <n v="-38.21"/>
    <x v="12"/>
    <x v="12"/>
    <x v="12"/>
    <s v="Sales Representative"/>
    <n v="622567"/>
    <s v="Gary"/>
    <s v="Arnold"/>
    <s v="Sales Representative"/>
    <x v="1"/>
    <x v="506"/>
    <x v="506"/>
    <x v="291"/>
    <x v="313"/>
    <n v="-38.21"/>
    <d v="2016-09-13T00:00:00"/>
    <x v="1"/>
  </r>
  <r>
    <x v="1"/>
    <x v="5"/>
    <x v="12"/>
    <x v="12"/>
    <x v="507"/>
    <x v="0"/>
    <x v="1"/>
    <s v=""/>
    <n v="1"/>
    <s v=""/>
    <n v="-63.37"/>
    <s v=""/>
    <n v="-63.37"/>
    <x v="12"/>
    <x v="12"/>
    <x v="12"/>
    <s v="Sales Representative"/>
    <n v="391199"/>
    <s v="Otis"/>
    <s v="Vaughn"/>
    <s v="Store Manager"/>
    <x v="1"/>
    <x v="507"/>
    <x v="507"/>
    <x v="9"/>
    <x v="6"/>
    <n v="-63.37"/>
    <d v="2016-09-21T00:00:00"/>
    <x v="1"/>
  </r>
  <r>
    <x v="1"/>
    <x v="5"/>
    <x v="12"/>
    <x v="13"/>
    <x v="508"/>
    <x v="1"/>
    <x v="1"/>
    <s v=""/>
    <n v="1"/>
    <s v=""/>
    <n v="-47.16"/>
    <s v=""/>
    <n v="-47.16"/>
    <x v="12"/>
    <x v="12"/>
    <x v="12"/>
    <s v="Sales Representative"/>
    <n v="622567"/>
    <s v="Gary"/>
    <s v="Arnold"/>
    <s v="Sales Representative"/>
    <x v="1"/>
    <x v="508"/>
    <x v="508"/>
    <x v="315"/>
    <x v="271"/>
    <n v="-47.16"/>
    <d v="2016-09-23T00:00:00"/>
    <x v="1"/>
  </r>
  <r>
    <x v="1"/>
    <x v="5"/>
    <x v="12"/>
    <x v="13"/>
    <x v="509"/>
    <x v="2"/>
    <x v="1"/>
    <s v=""/>
    <n v="1"/>
    <s v=""/>
    <n v="-12.36"/>
    <s v=""/>
    <n v="-12.36"/>
    <x v="12"/>
    <x v="12"/>
    <x v="12"/>
    <s v="Sales Representative"/>
    <n v="622567"/>
    <s v="Gary"/>
    <s v="Arnold"/>
    <s v="Sales Representative"/>
    <x v="1"/>
    <x v="509"/>
    <x v="509"/>
    <x v="394"/>
    <x v="205"/>
    <n v="-12.36"/>
    <d v="2016-09-26T00:00:00"/>
    <x v="1"/>
  </r>
  <r>
    <x v="0"/>
    <x v="0"/>
    <x v="13"/>
    <x v="12"/>
    <x v="510"/>
    <x v="1"/>
    <x v="1"/>
    <n v="1"/>
    <s v=""/>
    <n v="-31.38"/>
    <s v=""/>
    <s v=""/>
    <n v="-31.38"/>
    <x v="13"/>
    <x v="13"/>
    <x v="13"/>
    <s v="Sales Representative"/>
    <n v="391199"/>
    <s v="Otis"/>
    <s v="Vaughn"/>
    <s v="Store Manager"/>
    <x v="1"/>
    <x v="510"/>
    <x v="510"/>
    <x v="395"/>
    <x v="271"/>
    <n v="-31.38"/>
    <d v="2016-04-05T00:00:00"/>
    <x v="1"/>
  </r>
  <r>
    <x v="0"/>
    <x v="0"/>
    <x v="13"/>
    <x v="12"/>
    <x v="511"/>
    <x v="1"/>
    <x v="0"/>
    <n v="1"/>
    <s v=""/>
    <n v="-33.61"/>
    <s v=""/>
    <n v="-33.61"/>
    <s v=""/>
    <x v="13"/>
    <x v="13"/>
    <x v="13"/>
    <s v="Sales Representative"/>
    <n v="391199"/>
    <s v="Otis"/>
    <s v="Vaughn"/>
    <s v="Store Manager"/>
    <x v="1"/>
    <x v="511"/>
    <x v="511"/>
    <x v="271"/>
    <x v="314"/>
    <n v="-33.61"/>
    <d v="2016-04-05T00:00:00"/>
    <x v="0"/>
  </r>
  <r>
    <x v="0"/>
    <x v="0"/>
    <x v="13"/>
    <x v="12"/>
    <x v="512"/>
    <x v="0"/>
    <x v="1"/>
    <n v="1"/>
    <s v=""/>
    <n v="-92.2"/>
    <s v=""/>
    <s v=""/>
    <n v="-92.2"/>
    <x v="13"/>
    <x v="13"/>
    <x v="13"/>
    <s v="Sales Representative"/>
    <n v="391199"/>
    <s v="Otis"/>
    <s v="Vaughn"/>
    <s v="Store Manager"/>
    <x v="1"/>
    <x v="512"/>
    <x v="512"/>
    <x v="255"/>
    <x v="315"/>
    <n v="-92.2"/>
    <d v="2016-04-15T00:00:00"/>
    <x v="1"/>
  </r>
  <r>
    <x v="0"/>
    <x v="0"/>
    <x v="13"/>
    <x v="12"/>
    <x v="513"/>
    <x v="0"/>
    <x v="1"/>
    <n v="1"/>
    <s v=""/>
    <n v="-89.18"/>
    <s v=""/>
    <s v=""/>
    <n v="-89.18"/>
    <x v="13"/>
    <x v="13"/>
    <x v="13"/>
    <s v="Sales Representative"/>
    <n v="391199"/>
    <s v="Otis"/>
    <s v="Vaughn"/>
    <s v="Store Manager"/>
    <x v="1"/>
    <x v="513"/>
    <x v="513"/>
    <x v="396"/>
    <x v="274"/>
    <n v="-89.18"/>
    <d v="2016-04-15T00:00:00"/>
    <x v="1"/>
  </r>
  <r>
    <x v="0"/>
    <x v="0"/>
    <x v="13"/>
    <x v="12"/>
    <x v="514"/>
    <x v="1"/>
    <x v="1"/>
    <n v="1"/>
    <s v=""/>
    <n v="-39.590000000000003"/>
    <s v=""/>
    <s v=""/>
    <n v="-39.590000000000003"/>
    <x v="13"/>
    <x v="13"/>
    <x v="13"/>
    <s v="Sales Representative"/>
    <n v="391199"/>
    <s v="Otis"/>
    <s v="Vaughn"/>
    <s v="Store Manager"/>
    <x v="1"/>
    <x v="514"/>
    <x v="514"/>
    <x v="340"/>
    <x v="170"/>
    <n v="-39.590000000000003"/>
    <d v="2016-04-19T00:00:00"/>
    <x v="1"/>
  </r>
  <r>
    <x v="0"/>
    <x v="0"/>
    <x v="13"/>
    <x v="12"/>
    <x v="515"/>
    <x v="0"/>
    <x v="1"/>
    <n v="1"/>
    <s v=""/>
    <n v="-75.27"/>
    <s v=""/>
    <s v=""/>
    <n v="-75.27"/>
    <x v="13"/>
    <x v="13"/>
    <x v="13"/>
    <s v="Sales Representative"/>
    <n v="391199"/>
    <s v="Otis"/>
    <s v="Vaughn"/>
    <s v="Store Manager"/>
    <x v="1"/>
    <x v="515"/>
    <x v="515"/>
    <x v="3"/>
    <x v="118"/>
    <n v="-75.27"/>
    <d v="2016-04-21T00:00:00"/>
    <x v="1"/>
  </r>
  <r>
    <x v="0"/>
    <x v="0"/>
    <x v="13"/>
    <x v="12"/>
    <x v="516"/>
    <x v="0"/>
    <x v="1"/>
    <n v="1"/>
    <s v=""/>
    <n v="-71.040000000000006"/>
    <s v=""/>
    <s v=""/>
    <n v="-71.040000000000006"/>
    <x v="13"/>
    <x v="13"/>
    <x v="13"/>
    <s v="Sales Representative"/>
    <n v="391199"/>
    <s v="Otis"/>
    <s v="Vaughn"/>
    <s v="Store Manager"/>
    <x v="1"/>
    <x v="516"/>
    <x v="516"/>
    <x v="30"/>
    <x v="294"/>
    <n v="-71.040000000000006"/>
    <d v="2016-04-23T00:00:00"/>
    <x v="1"/>
  </r>
  <r>
    <x v="0"/>
    <x v="0"/>
    <x v="13"/>
    <x v="12"/>
    <x v="517"/>
    <x v="0"/>
    <x v="0"/>
    <n v="1"/>
    <s v=""/>
    <n v="-56.64"/>
    <s v=""/>
    <n v="-56.64"/>
    <s v=""/>
    <x v="13"/>
    <x v="13"/>
    <x v="13"/>
    <s v="Sales Representative"/>
    <n v="391199"/>
    <s v="Otis"/>
    <s v="Vaughn"/>
    <s v="Store Manager"/>
    <x v="1"/>
    <x v="517"/>
    <x v="517"/>
    <x v="397"/>
    <x v="182"/>
    <n v="-56.64"/>
    <d v="2016-04-27T00:00:00"/>
    <x v="2"/>
  </r>
  <r>
    <x v="0"/>
    <x v="0"/>
    <x v="13"/>
    <x v="12"/>
    <x v="518"/>
    <x v="0"/>
    <x v="0"/>
    <n v="1"/>
    <s v=""/>
    <n v="-68.72"/>
    <s v=""/>
    <n v="-68.72"/>
    <s v=""/>
    <x v="13"/>
    <x v="13"/>
    <x v="13"/>
    <s v="Sales Representative"/>
    <n v="391199"/>
    <s v="Otis"/>
    <s v="Vaughn"/>
    <s v="Store Manager"/>
    <x v="1"/>
    <x v="518"/>
    <x v="518"/>
    <x v="398"/>
    <x v="85"/>
    <n v="-68.72"/>
    <d v="2016-04-30T00:00:00"/>
    <x v="0"/>
  </r>
  <r>
    <x v="0"/>
    <x v="0"/>
    <x v="13"/>
    <x v="12"/>
    <x v="519"/>
    <x v="0"/>
    <x v="0"/>
    <n v="1"/>
    <s v=""/>
    <n v="-69.09"/>
    <s v=""/>
    <n v="-69.09"/>
    <s v=""/>
    <x v="13"/>
    <x v="13"/>
    <x v="13"/>
    <s v="Sales Representative"/>
    <n v="391199"/>
    <s v="Otis"/>
    <s v="Vaughn"/>
    <s v="Store Manager"/>
    <x v="1"/>
    <x v="519"/>
    <x v="519"/>
    <x v="84"/>
    <x v="142"/>
    <n v="-69.09"/>
    <d v="2016-04-30T00:00:00"/>
    <x v="0"/>
  </r>
  <r>
    <x v="0"/>
    <x v="1"/>
    <x v="13"/>
    <x v="12"/>
    <x v="520"/>
    <x v="2"/>
    <x v="0"/>
    <n v="1"/>
    <s v=""/>
    <n v="-14.62"/>
    <s v=""/>
    <n v="-14.62"/>
    <s v=""/>
    <x v="13"/>
    <x v="13"/>
    <x v="13"/>
    <s v="Sales Representative"/>
    <n v="391199"/>
    <s v="Otis"/>
    <s v="Vaughn"/>
    <s v="Store Manager"/>
    <x v="1"/>
    <x v="520"/>
    <x v="520"/>
    <x v="399"/>
    <x v="316"/>
    <n v="-14.62"/>
    <d v="2016-05-06T00:00:00"/>
    <x v="0"/>
  </r>
  <r>
    <x v="0"/>
    <x v="1"/>
    <x v="13"/>
    <x v="12"/>
    <x v="521"/>
    <x v="1"/>
    <x v="1"/>
    <n v="1"/>
    <s v=""/>
    <n v="-24.14"/>
    <s v=""/>
    <s v=""/>
    <n v="-24.14"/>
    <x v="13"/>
    <x v="13"/>
    <x v="13"/>
    <s v="Sales Representative"/>
    <n v="391199"/>
    <s v="Otis"/>
    <s v="Vaughn"/>
    <s v="Store Manager"/>
    <x v="1"/>
    <x v="521"/>
    <x v="521"/>
    <x v="400"/>
    <x v="317"/>
    <n v="-24.14"/>
    <d v="2016-05-14T00:00:00"/>
    <x v="1"/>
  </r>
  <r>
    <x v="0"/>
    <x v="1"/>
    <x v="13"/>
    <x v="12"/>
    <x v="522"/>
    <x v="2"/>
    <x v="1"/>
    <n v="1"/>
    <s v=""/>
    <n v="-11.2"/>
    <s v=""/>
    <s v=""/>
    <n v="-11.2"/>
    <x v="13"/>
    <x v="13"/>
    <x v="13"/>
    <s v="Sales Representative"/>
    <n v="391199"/>
    <s v="Otis"/>
    <s v="Vaughn"/>
    <s v="Store Manager"/>
    <x v="1"/>
    <x v="522"/>
    <x v="522"/>
    <x v="401"/>
    <x v="41"/>
    <n v="-11.2"/>
    <d v="2016-05-15T00:00:00"/>
    <x v="1"/>
  </r>
  <r>
    <x v="0"/>
    <x v="1"/>
    <x v="13"/>
    <x v="12"/>
    <x v="523"/>
    <x v="2"/>
    <x v="1"/>
    <n v="1"/>
    <s v=""/>
    <n v="-8.0500000000000007"/>
    <s v=""/>
    <s v=""/>
    <n v="-8.0500000000000007"/>
    <x v="13"/>
    <x v="13"/>
    <x v="13"/>
    <s v="Sales Representative"/>
    <n v="391199"/>
    <s v="Otis"/>
    <s v="Vaughn"/>
    <s v="Store Manager"/>
    <x v="1"/>
    <x v="523"/>
    <x v="523"/>
    <x v="402"/>
    <x v="148"/>
    <n v="-8.0500000000000007"/>
    <d v="2016-05-18T00:00:00"/>
    <x v="1"/>
  </r>
  <r>
    <x v="0"/>
    <x v="2"/>
    <x v="13"/>
    <x v="12"/>
    <x v="524"/>
    <x v="0"/>
    <x v="1"/>
    <n v="1"/>
    <s v=""/>
    <n v="-58.72"/>
    <s v=""/>
    <s v=""/>
    <n v="-58.72"/>
    <x v="13"/>
    <x v="13"/>
    <x v="13"/>
    <s v="Sales Representative"/>
    <n v="391199"/>
    <s v="Otis"/>
    <s v="Vaughn"/>
    <s v="Store Manager"/>
    <x v="1"/>
    <x v="524"/>
    <x v="524"/>
    <x v="386"/>
    <x v="118"/>
    <n v="-58.72"/>
    <d v="2016-06-19T00:00:00"/>
    <x v="1"/>
  </r>
  <r>
    <x v="1"/>
    <x v="3"/>
    <x v="13"/>
    <x v="14"/>
    <x v="525"/>
    <x v="1"/>
    <x v="1"/>
    <s v=""/>
    <n v="1"/>
    <s v=""/>
    <n v="-46.45"/>
    <s v=""/>
    <n v="-46.45"/>
    <x v="13"/>
    <x v="13"/>
    <x v="13"/>
    <s v="Sales Representative"/>
    <n v="846355"/>
    <s v="Tara"/>
    <s v="Cortez"/>
    <s v="Sales Representative"/>
    <x v="1"/>
    <x v="525"/>
    <x v="525"/>
    <x v="403"/>
    <x v="15"/>
    <n v="-46.45"/>
    <d v="2016-07-08T00:00:00"/>
    <x v="1"/>
  </r>
  <r>
    <x v="1"/>
    <x v="3"/>
    <x v="13"/>
    <x v="12"/>
    <x v="526"/>
    <x v="0"/>
    <x v="0"/>
    <s v=""/>
    <n v="1"/>
    <s v=""/>
    <n v="-86.98"/>
    <n v="-86.98"/>
    <s v=""/>
    <x v="13"/>
    <x v="13"/>
    <x v="13"/>
    <s v="Sales Representative"/>
    <n v="391199"/>
    <s v="Otis"/>
    <s v="Vaughn"/>
    <s v="Store Manager"/>
    <x v="1"/>
    <x v="526"/>
    <x v="526"/>
    <x v="404"/>
    <x v="281"/>
    <n v="-86.98"/>
    <d v="2016-07-10T00:00:00"/>
    <x v="0"/>
  </r>
  <r>
    <x v="1"/>
    <x v="3"/>
    <x v="13"/>
    <x v="12"/>
    <x v="527"/>
    <x v="0"/>
    <x v="1"/>
    <s v=""/>
    <n v="1"/>
    <s v=""/>
    <n v="-80.739999999999995"/>
    <s v=""/>
    <n v="-80.739999999999995"/>
    <x v="13"/>
    <x v="13"/>
    <x v="13"/>
    <s v="Sales Representative"/>
    <n v="391199"/>
    <s v="Otis"/>
    <s v="Vaughn"/>
    <s v="Store Manager"/>
    <x v="1"/>
    <x v="527"/>
    <x v="527"/>
    <x v="405"/>
    <x v="86"/>
    <n v="-80.739999999999995"/>
    <d v="2016-07-12T00:00:00"/>
    <x v="1"/>
  </r>
  <r>
    <x v="1"/>
    <x v="3"/>
    <x v="13"/>
    <x v="12"/>
    <x v="528"/>
    <x v="0"/>
    <x v="0"/>
    <s v=""/>
    <n v="1"/>
    <s v=""/>
    <n v="-96.32"/>
    <n v="-96.32"/>
    <s v=""/>
    <x v="13"/>
    <x v="13"/>
    <x v="13"/>
    <s v="Sales Representative"/>
    <n v="391199"/>
    <s v="Otis"/>
    <s v="Vaughn"/>
    <s v="Store Manager"/>
    <x v="1"/>
    <x v="528"/>
    <x v="528"/>
    <x v="336"/>
    <x v="318"/>
    <n v="-96.32"/>
    <d v="2016-07-17T00:00:00"/>
    <x v="2"/>
  </r>
  <r>
    <x v="1"/>
    <x v="3"/>
    <x v="13"/>
    <x v="12"/>
    <x v="529"/>
    <x v="0"/>
    <x v="0"/>
    <s v=""/>
    <n v="1"/>
    <s v=""/>
    <n v="-99.31"/>
    <n v="-99.31"/>
    <s v=""/>
    <x v="13"/>
    <x v="13"/>
    <x v="13"/>
    <s v="Sales Representative"/>
    <n v="391199"/>
    <s v="Otis"/>
    <s v="Vaughn"/>
    <s v="Store Manager"/>
    <x v="1"/>
    <x v="529"/>
    <x v="529"/>
    <x v="307"/>
    <x v="319"/>
    <n v="-99.31"/>
    <d v="2016-07-19T00:00:00"/>
    <x v="0"/>
  </r>
  <r>
    <x v="1"/>
    <x v="3"/>
    <x v="13"/>
    <x v="12"/>
    <x v="530"/>
    <x v="0"/>
    <x v="1"/>
    <s v=""/>
    <n v="1"/>
    <s v=""/>
    <n v="-89.96"/>
    <s v=""/>
    <n v="-89.96"/>
    <x v="13"/>
    <x v="13"/>
    <x v="13"/>
    <s v="Sales Representative"/>
    <n v="391199"/>
    <s v="Otis"/>
    <s v="Vaughn"/>
    <s v="Store Manager"/>
    <x v="1"/>
    <x v="530"/>
    <x v="530"/>
    <x v="335"/>
    <x v="209"/>
    <n v="-89.96"/>
    <d v="2016-07-19T00:00:00"/>
    <x v="1"/>
  </r>
  <r>
    <x v="1"/>
    <x v="3"/>
    <x v="13"/>
    <x v="12"/>
    <x v="531"/>
    <x v="0"/>
    <x v="1"/>
    <s v=""/>
    <n v="1"/>
    <s v=""/>
    <n v="-68.489999999999995"/>
    <s v=""/>
    <n v="-68.489999999999995"/>
    <x v="13"/>
    <x v="13"/>
    <x v="13"/>
    <s v="Sales Representative"/>
    <n v="391199"/>
    <s v="Otis"/>
    <s v="Vaughn"/>
    <s v="Store Manager"/>
    <x v="1"/>
    <x v="531"/>
    <x v="531"/>
    <x v="406"/>
    <x v="320"/>
    <n v="-68.489999999999995"/>
    <d v="2016-07-21T00:00:00"/>
    <x v="1"/>
  </r>
  <r>
    <x v="1"/>
    <x v="3"/>
    <x v="13"/>
    <x v="14"/>
    <x v="532"/>
    <x v="1"/>
    <x v="1"/>
    <s v=""/>
    <n v="1"/>
    <s v=""/>
    <n v="-33.799999999999997"/>
    <s v=""/>
    <n v="-33.799999999999997"/>
    <x v="13"/>
    <x v="13"/>
    <x v="13"/>
    <s v="Sales Representative"/>
    <n v="846355"/>
    <s v="Tara"/>
    <s v="Cortez"/>
    <s v="Sales Representative"/>
    <x v="1"/>
    <x v="532"/>
    <x v="532"/>
    <x v="285"/>
    <x v="321"/>
    <n v="-33.799999999999997"/>
    <d v="2016-07-22T00:00:00"/>
    <x v="1"/>
  </r>
  <r>
    <x v="1"/>
    <x v="3"/>
    <x v="13"/>
    <x v="14"/>
    <x v="533"/>
    <x v="1"/>
    <x v="0"/>
    <s v=""/>
    <n v="1"/>
    <s v=""/>
    <n v="-33.68"/>
    <n v="-33.68"/>
    <s v=""/>
    <x v="13"/>
    <x v="13"/>
    <x v="13"/>
    <s v="Sales Representative"/>
    <n v="846355"/>
    <s v="Tara"/>
    <s v="Cortez"/>
    <s v="Sales Representative"/>
    <x v="1"/>
    <x v="533"/>
    <x v="533"/>
    <x v="366"/>
    <x v="262"/>
    <n v="-33.68"/>
    <d v="2016-07-24T00:00:00"/>
    <x v="0"/>
  </r>
  <r>
    <x v="1"/>
    <x v="3"/>
    <x v="13"/>
    <x v="14"/>
    <x v="534"/>
    <x v="1"/>
    <x v="0"/>
    <s v=""/>
    <n v="1"/>
    <s v=""/>
    <n v="-47.27"/>
    <n v="-47.27"/>
    <s v=""/>
    <x v="13"/>
    <x v="13"/>
    <x v="13"/>
    <s v="Sales Representative"/>
    <n v="846355"/>
    <s v="Tara"/>
    <s v="Cortez"/>
    <s v="Sales Representative"/>
    <x v="1"/>
    <x v="534"/>
    <x v="534"/>
    <x v="407"/>
    <x v="322"/>
    <n v="-47.27"/>
    <d v="2016-07-25T00:00:00"/>
    <x v="2"/>
  </r>
  <r>
    <x v="1"/>
    <x v="3"/>
    <x v="13"/>
    <x v="12"/>
    <x v="535"/>
    <x v="0"/>
    <x v="1"/>
    <s v=""/>
    <n v="1"/>
    <s v=""/>
    <n v="-70.5"/>
    <s v=""/>
    <n v="-70.5"/>
    <x v="13"/>
    <x v="13"/>
    <x v="13"/>
    <s v="Sales Representative"/>
    <n v="391199"/>
    <s v="Otis"/>
    <s v="Vaughn"/>
    <s v="Store Manager"/>
    <x v="1"/>
    <x v="535"/>
    <x v="535"/>
    <x v="408"/>
    <x v="323"/>
    <n v="-70.5"/>
    <d v="2016-07-27T00:00:00"/>
    <x v="1"/>
  </r>
  <r>
    <x v="1"/>
    <x v="3"/>
    <x v="13"/>
    <x v="14"/>
    <x v="536"/>
    <x v="2"/>
    <x v="1"/>
    <s v=""/>
    <n v="1"/>
    <s v=""/>
    <n v="-9.06"/>
    <s v=""/>
    <n v="-9.06"/>
    <x v="13"/>
    <x v="13"/>
    <x v="13"/>
    <s v="Sales Representative"/>
    <n v="846355"/>
    <s v="Tara"/>
    <s v="Cortez"/>
    <s v="Sales Representative"/>
    <x v="1"/>
    <x v="536"/>
    <x v="536"/>
    <x v="164"/>
    <x v="26"/>
    <n v="-9.06"/>
    <d v="2016-07-27T00:00:00"/>
    <x v="1"/>
  </r>
  <r>
    <x v="1"/>
    <x v="3"/>
    <x v="13"/>
    <x v="12"/>
    <x v="537"/>
    <x v="0"/>
    <x v="1"/>
    <s v=""/>
    <n v="1"/>
    <s v=""/>
    <n v="-93.8"/>
    <s v=""/>
    <n v="-93.8"/>
    <x v="13"/>
    <x v="13"/>
    <x v="13"/>
    <s v="Sales Representative"/>
    <n v="391199"/>
    <s v="Otis"/>
    <s v="Vaughn"/>
    <s v="Store Manager"/>
    <x v="1"/>
    <x v="537"/>
    <x v="537"/>
    <x v="274"/>
    <x v="193"/>
    <n v="-93.8"/>
    <d v="2016-07-29T00:00:00"/>
    <x v="1"/>
  </r>
  <r>
    <x v="1"/>
    <x v="4"/>
    <x v="13"/>
    <x v="12"/>
    <x v="538"/>
    <x v="0"/>
    <x v="0"/>
    <s v=""/>
    <n v="1"/>
    <s v=""/>
    <n v="-98.7"/>
    <n v="-98.7"/>
    <s v=""/>
    <x v="13"/>
    <x v="13"/>
    <x v="13"/>
    <s v="Sales Representative"/>
    <n v="391199"/>
    <s v="Otis"/>
    <s v="Vaughn"/>
    <s v="Store Manager"/>
    <x v="1"/>
    <x v="538"/>
    <x v="538"/>
    <x v="335"/>
    <x v="78"/>
    <n v="-98.7"/>
    <d v="2016-08-07T00:00:00"/>
    <x v="0"/>
  </r>
  <r>
    <x v="1"/>
    <x v="4"/>
    <x v="13"/>
    <x v="12"/>
    <x v="539"/>
    <x v="0"/>
    <x v="0"/>
    <s v=""/>
    <n v="1"/>
    <s v=""/>
    <n v="-94.05"/>
    <n v="-94.05"/>
    <s v=""/>
    <x v="13"/>
    <x v="13"/>
    <x v="13"/>
    <s v="Sales Representative"/>
    <n v="391199"/>
    <s v="Otis"/>
    <s v="Vaughn"/>
    <s v="Store Manager"/>
    <x v="1"/>
    <x v="539"/>
    <x v="539"/>
    <x v="120"/>
    <x v="324"/>
    <n v="-94.05"/>
    <d v="2016-08-14T00:00:00"/>
    <x v="0"/>
  </r>
  <r>
    <x v="1"/>
    <x v="4"/>
    <x v="13"/>
    <x v="14"/>
    <x v="540"/>
    <x v="2"/>
    <x v="1"/>
    <s v=""/>
    <n v="1"/>
    <s v=""/>
    <n v="-15.93"/>
    <s v=""/>
    <n v="-15.93"/>
    <x v="13"/>
    <x v="13"/>
    <x v="13"/>
    <s v="Sales Representative"/>
    <n v="846355"/>
    <s v="Tara"/>
    <s v="Cortez"/>
    <s v="Sales Representative"/>
    <x v="1"/>
    <x v="540"/>
    <x v="540"/>
    <x v="409"/>
    <x v="325"/>
    <n v="-15.93"/>
    <d v="2016-08-14T00:00:00"/>
    <x v="1"/>
  </r>
  <r>
    <x v="1"/>
    <x v="4"/>
    <x v="13"/>
    <x v="12"/>
    <x v="541"/>
    <x v="0"/>
    <x v="1"/>
    <s v=""/>
    <n v="1"/>
    <s v=""/>
    <n v="-91.17"/>
    <s v=""/>
    <n v="-91.17"/>
    <x v="13"/>
    <x v="13"/>
    <x v="13"/>
    <s v="Sales Representative"/>
    <n v="391199"/>
    <s v="Otis"/>
    <s v="Vaughn"/>
    <s v="Store Manager"/>
    <x v="1"/>
    <x v="541"/>
    <x v="541"/>
    <x v="410"/>
    <x v="326"/>
    <n v="-91.17"/>
    <d v="2016-08-16T00:00:00"/>
    <x v="1"/>
  </r>
  <r>
    <x v="1"/>
    <x v="4"/>
    <x v="13"/>
    <x v="12"/>
    <x v="542"/>
    <x v="0"/>
    <x v="0"/>
    <s v=""/>
    <n v="1"/>
    <s v=""/>
    <n v="-92.93"/>
    <n v="-92.93"/>
    <s v=""/>
    <x v="13"/>
    <x v="13"/>
    <x v="13"/>
    <s v="Sales Representative"/>
    <n v="391199"/>
    <s v="Otis"/>
    <s v="Vaughn"/>
    <s v="Store Manager"/>
    <x v="1"/>
    <x v="542"/>
    <x v="542"/>
    <x v="411"/>
    <x v="30"/>
    <n v="-92.93"/>
    <d v="2016-08-22T00:00:00"/>
    <x v="2"/>
  </r>
  <r>
    <x v="1"/>
    <x v="5"/>
    <x v="13"/>
    <x v="14"/>
    <x v="543"/>
    <x v="2"/>
    <x v="1"/>
    <s v=""/>
    <n v="1"/>
    <s v=""/>
    <n v="-11.99"/>
    <s v=""/>
    <n v="-11.99"/>
    <x v="13"/>
    <x v="13"/>
    <x v="13"/>
    <s v="Sales Representative"/>
    <n v="846355"/>
    <s v="Tara"/>
    <s v="Cortez"/>
    <s v="Sales Representative"/>
    <x v="1"/>
    <x v="543"/>
    <x v="543"/>
    <x v="380"/>
    <x v="260"/>
    <n v="-11.99"/>
    <d v="2016-09-01T00:00:00"/>
    <x v="1"/>
  </r>
  <r>
    <x v="1"/>
    <x v="5"/>
    <x v="13"/>
    <x v="12"/>
    <x v="544"/>
    <x v="0"/>
    <x v="0"/>
    <s v=""/>
    <n v="1"/>
    <s v=""/>
    <n v="-94.66"/>
    <n v="-94.66"/>
    <s v=""/>
    <x v="13"/>
    <x v="13"/>
    <x v="13"/>
    <s v="Sales Representative"/>
    <n v="391199"/>
    <s v="Otis"/>
    <s v="Vaughn"/>
    <s v="Store Manager"/>
    <x v="1"/>
    <x v="544"/>
    <x v="544"/>
    <x v="268"/>
    <x v="327"/>
    <n v="-94.66"/>
    <d v="2016-09-04T00:00:00"/>
    <x v="0"/>
  </r>
  <r>
    <x v="1"/>
    <x v="5"/>
    <x v="13"/>
    <x v="12"/>
    <x v="545"/>
    <x v="0"/>
    <x v="1"/>
    <s v=""/>
    <n v="1"/>
    <s v=""/>
    <n v="-59.56"/>
    <s v=""/>
    <n v="-59.56"/>
    <x v="13"/>
    <x v="13"/>
    <x v="13"/>
    <s v="Sales Representative"/>
    <n v="391199"/>
    <s v="Otis"/>
    <s v="Vaughn"/>
    <s v="Store Manager"/>
    <x v="1"/>
    <x v="545"/>
    <x v="545"/>
    <x v="412"/>
    <x v="328"/>
    <n v="-59.56"/>
    <d v="2016-09-07T00:00:00"/>
    <x v="1"/>
  </r>
  <r>
    <x v="1"/>
    <x v="5"/>
    <x v="13"/>
    <x v="14"/>
    <x v="546"/>
    <x v="1"/>
    <x v="1"/>
    <s v=""/>
    <n v="1"/>
    <s v=""/>
    <n v="-26.17"/>
    <s v=""/>
    <n v="-26.17"/>
    <x v="13"/>
    <x v="13"/>
    <x v="13"/>
    <s v="Sales Representative"/>
    <n v="846355"/>
    <s v="Tara"/>
    <s v="Cortez"/>
    <s v="Sales Representative"/>
    <x v="1"/>
    <x v="546"/>
    <x v="546"/>
    <x v="413"/>
    <x v="6"/>
    <n v="-26.17"/>
    <d v="2016-09-08T00:00:00"/>
    <x v="1"/>
  </r>
  <r>
    <x v="1"/>
    <x v="5"/>
    <x v="13"/>
    <x v="12"/>
    <x v="547"/>
    <x v="0"/>
    <x v="1"/>
    <s v=""/>
    <n v="1"/>
    <s v=""/>
    <n v="-61.6"/>
    <s v=""/>
    <n v="-61.6"/>
    <x v="13"/>
    <x v="13"/>
    <x v="13"/>
    <s v="Sales Representative"/>
    <n v="391199"/>
    <s v="Otis"/>
    <s v="Vaughn"/>
    <s v="Store Manager"/>
    <x v="1"/>
    <x v="547"/>
    <x v="547"/>
    <x v="414"/>
    <x v="329"/>
    <n v="-61.6"/>
    <d v="2016-09-14T00:00:00"/>
    <x v="1"/>
  </r>
  <r>
    <x v="1"/>
    <x v="5"/>
    <x v="13"/>
    <x v="14"/>
    <x v="548"/>
    <x v="1"/>
    <x v="1"/>
    <s v=""/>
    <n v="1"/>
    <s v=""/>
    <n v="-36.29"/>
    <s v=""/>
    <n v="-36.29"/>
    <x v="13"/>
    <x v="13"/>
    <x v="13"/>
    <s v="Sales Representative"/>
    <n v="846355"/>
    <s v="Tara"/>
    <s v="Cortez"/>
    <s v="Sales Representative"/>
    <x v="1"/>
    <x v="548"/>
    <x v="548"/>
    <x v="227"/>
    <x v="22"/>
    <n v="-36.29"/>
    <d v="2016-09-18T00:00:00"/>
    <x v="1"/>
  </r>
  <r>
    <x v="1"/>
    <x v="5"/>
    <x v="13"/>
    <x v="12"/>
    <x v="549"/>
    <x v="0"/>
    <x v="0"/>
    <s v=""/>
    <n v="1"/>
    <s v=""/>
    <n v="-64.14"/>
    <n v="-64.14"/>
    <s v=""/>
    <x v="13"/>
    <x v="13"/>
    <x v="13"/>
    <s v="Sales Representative"/>
    <n v="391199"/>
    <s v="Otis"/>
    <s v="Vaughn"/>
    <s v="Store Manager"/>
    <x v="1"/>
    <x v="549"/>
    <x v="549"/>
    <x v="79"/>
    <x v="166"/>
    <n v="-64.14"/>
    <d v="2016-09-18T00:00:00"/>
    <x v="0"/>
  </r>
  <r>
    <x v="1"/>
    <x v="5"/>
    <x v="13"/>
    <x v="14"/>
    <x v="550"/>
    <x v="1"/>
    <x v="0"/>
    <s v=""/>
    <n v="1"/>
    <s v=""/>
    <n v="-49.89"/>
    <n v="-49.89"/>
    <s v=""/>
    <x v="13"/>
    <x v="13"/>
    <x v="13"/>
    <s v="Sales Representative"/>
    <n v="846355"/>
    <s v="Tara"/>
    <s v="Cortez"/>
    <s v="Sales Representative"/>
    <x v="1"/>
    <x v="550"/>
    <x v="550"/>
    <x v="22"/>
    <x v="156"/>
    <n v="-49.89"/>
    <d v="2016-09-19T00:00:00"/>
    <x v="0"/>
  </r>
  <r>
    <x v="1"/>
    <x v="5"/>
    <x v="13"/>
    <x v="14"/>
    <x v="551"/>
    <x v="1"/>
    <x v="0"/>
    <s v=""/>
    <n v="1"/>
    <s v=""/>
    <n v="-29.86"/>
    <n v="-29.86"/>
    <s v=""/>
    <x v="13"/>
    <x v="13"/>
    <x v="13"/>
    <s v="Sales Representative"/>
    <n v="846355"/>
    <s v="Tara"/>
    <s v="Cortez"/>
    <s v="Sales Representative"/>
    <x v="1"/>
    <x v="551"/>
    <x v="551"/>
    <x v="415"/>
    <x v="203"/>
    <n v="-29.86"/>
    <d v="2016-09-19T00:00:00"/>
    <x v="0"/>
  </r>
  <r>
    <x v="1"/>
    <x v="5"/>
    <x v="13"/>
    <x v="12"/>
    <x v="552"/>
    <x v="0"/>
    <x v="1"/>
    <s v=""/>
    <n v="1"/>
    <s v=""/>
    <n v="-77"/>
    <s v=""/>
    <n v="-77"/>
    <x v="13"/>
    <x v="13"/>
    <x v="13"/>
    <s v="Sales Representative"/>
    <n v="391199"/>
    <s v="Otis"/>
    <s v="Vaughn"/>
    <s v="Store Manager"/>
    <x v="1"/>
    <x v="552"/>
    <x v="552"/>
    <x v="123"/>
    <x v="139"/>
    <n v="-77"/>
    <d v="2016-09-20T00:00:00"/>
    <x v="1"/>
  </r>
  <r>
    <x v="1"/>
    <x v="5"/>
    <x v="13"/>
    <x v="12"/>
    <x v="553"/>
    <x v="0"/>
    <x v="1"/>
    <s v=""/>
    <n v="1"/>
    <s v=""/>
    <n v="-53.72"/>
    <s v=""/>
    <n v="-53.72"/>
    <x v="13"/>
    <x v="13"/>
    <x v="13"/>
    <s v="Sales Representative"/>
    <n v="391199"/>
    <s v="Otis"/>
    <s v="Vaughn"/>
    <s v="Store Manager"/>
    <x v="1"/>
    <x v="553"/>
    <x v="553"/>
    <x v="416"/>
    <x v="284"/>
    <n v="-53.72"/>
    <d v="2016-09-23T00:00:00"/>
    <x v="1"/>
  </r>
  <r>
    <x v="1"/>
    <x v="5"/>
    <x v="13"/>
    <x v="14"/>
    <x v="554"/>
    <x v="1"/>
    <x v="1"/>
    <s v=""/>
    <n v="1"/>
    <s v=""/>
    <n v="-33.4"/>
    <s v=""/>
    <n v="-33.4"/>
    <x v="13"/>
    <x v="13"/>
    <x v="13"/>
    <s v="Sales Representative"/>
    <n v="846355"/>
    <s v="Tara"/>
    <s v="Cortez"/>
    <s v="Sales Representative"/>
    <x v="1"/>
    <x v="554"/>
    <x v="554"/>
    <x v="417"/>
    <x v="330"/>
    <n v="-33.4"/>
    <d v="2016-09-24T00:00:00"/>
    <x v="1"/>
  </r>
  <r>
    <x v="1"/>
    <x v="5"/>
    <x v="13"/>
    <x v="12"/>
    <x v="555"/>
    <x v="0"/>
    <x v="1"/>
    <s v=""/>
    <n v="1"/>
    <s v=""/>
    <n v="-75.84"/>
    <s v=""/>
    <n v="-75.84"/>
    <x v="13"/>
    <x v="13"/>
    <x v="13"/>
    <s v="Sales Representative"/>
    <n v="391199"/>
    <s v="Otis"/>
    <s v="Vaughn"/>
    <s v="Store Manager"/>
    <x v="1"/>
    <x v="555"/>
    <x v="555"/>
    <x v="418"/>
    <x v="8"/>
    <n v="-75.84"/>
    <d v="2016-09-30T00:00:00"/>
    <x v="1"/>
  </r>
  <r>
    <x v="0"/>
    <x v="0"/>
    <x v="14"/>
    <x v="12"/>
    <x v="556"/>
    <x v="1"/>
    <x v="1"/>
    <n v="1"/>
    <s v=""/>
    <n v="-46.4"/>
    <s v=""/>
    <s v=""/>
    <n v="-46.4"/>
    <x v="14"/>
    <x v="14"/>
    <x v="14"/>
    <s v="Sales Representative"/>
    <n v="391199"/>
    <s v="Otis"/>
    <s v="Vaughn"/>
    <s v="Store Manager"/>
    <x v="1"/>
    <x v="556"/>
    <x v="556"/>
    <x v="260"/>
    <x v="331"/>
    <n v="-46.4"/>
    <d v="2016-04-07T00:00:00"/>
    <x v="1"/>
  </r>
  <r>
    <x v="0"/>
    <x v="0"/>
    <x v="14"/>
    <x v="12"/>
    <x v="557"/>
    <x v="1"/>
    <x v="0"/>
    <n v="1"/>
    <s v=""/>
    <n v="-42.12"/>
    <s v=""/>
    <n v="-42.12"/>
    <s v=""/>
    <x v="14"/>
    <x v="14"/>
    <x v="14"/>
    <s v="Sales Representative"/>
    <n v="391199"/>
    <s v="Otis"/>
    <s v="Vaughn"/>
    <s v="Store Manager"/>
    <x v="1"/>
    <x v="557"/>
    <x v="557"/>
    <x v="419"/>
    <x v="149"/>
    <n v="-42.12"/>
    <d v="2016-04-12T00:00:00"/>
    <x v="2"/>
  </r>
  <r>
    <x v="0"/>
    <x v="0"/>
    <x v="14"/>
    <x v="12"/>
    <x v="558"/>
    <x v="0"/>
    <x v="1"/>
    <n v="1"/>
    <s v=""/>
    <n v="-60.61"/>
    <s v=""/>
    <s v=""/>
    <n v="-60.61"/>
    <x v="14"/>
    <x v="14"/>
    <x v="14"/>
    <s v="Sales Representative"/>
    <n v="391199"/>
    <s v="Otis"/>
    <s v="Vaughn"/>
    <s v="Store Manager"/>
    <x v="1"/>
    <x v="558"/>
    <x v="558"/>
    <x v="420"/>
    <x v="123"/>
    <n v="-60.61"/>
    <d v="2016-04-14T00:00:00"/>
    <x v="1"/>
  </r>
  <r>
    <x v="0"/>
    <x v="0"/>
    <x v="14"/>
    <x v="12"/>
    <x v="559"/>
    <x v="2"/>
    <x v="1"/>
    <n v="1"/>
    <s v=""/>
    <n v="-13.77"/>
    <s v=""/>
    <s v=""/>
    <n v="-13.77"/>
    <x v="14"/>
    <x v="14"/>
    <x v="14"/>
    <s v="Sales Representative"/>
    <n v="391199"/>
    <s v="Otis"/>
    <s v="Vaughn"/>
    <s v="Store Manager"/>
    <x v="1"/>
    <x v="559"/>
    <x v="559"/>
    <x v="421"/>
    <x v="285"/>
    <n v="-13.77"/>
    <d v="2016-04-15T00:00:00"/>
    <x v="1"/>
  </r>
  <r>
    <x v="0"/>
    <x v="0"/>
    <x v="14"/>
    <x v="12"/>
    <x v="560"/>
    <x v="0"/>
    <x v="1"/>
    <n v="1"/>
    <s v=""/>
    <n v="-81.7"/>
    <s v=""/>
    <s v=""/>
    <n v="-81.7"/>
    <x v="14"/>
    <x v="14"/>
    <x v="14"/>
    <s v="Sales Representative"/>
    <n v="391199"/>
    <s v="Otis"/>
    <s v="Vaughn"/>
    <s v="Store Manager"/>
    <x v="1"/>
    <x v="560"/>
    <x v="560"/>
    <x v="10"/>
    <x v="332"/>
    <n v="-81.7"/>
    <d v="2016-04-16T00:00:00"/>
    <x v="1"/>
  </r>
  <r>
    <x v="0"/>
    <x v="0"/>
    <x v="14"/>
    <x v="12"/>
    <x v="561"/>
    <x v="2"/>
    <x v="0"/>
    <n v="1"/>
    <s v=""/>
    <n v="-15.73"/>
    <s v=""/>
    <n v="-15.73"/>
    <s v=""/>
    <x v="14"/>
    <x v="14"/>
    <x v="14"/>
    <s v="Sales Representative"/>
    <n v="391199"/>
    <s v="Otis"/>
    <s v="Vaughn"/>
    <s v="Store Manager"/>
    <x v="1"/>
    <x v="561"/>
    <x v="561"/>
    <x v="422"/>
    <x v="145"/>
    <n v="-15.73"/>
    <d v="2016-04-18T00:00:00"/>
    <x v="0"/>
  </r>
  <r>
    <x v="0"/>
    <x v="0"/>
    <x v="14"/>
    <x v="12"/>
    <x v="562"/>
    <x v="1"/>
    <x v="0"/>
    <n v="1"/>
    <s v=""/>
    <n v="-45.11"/>
    <s v=""/>
    <n v="-45.11"/>
    <s v=""/>
    <x v="14"/>
    <x v="14"/>
    <x v="14"/>
    <s v="Sales Representative"/>
    <n v="391199"/>
    <s v="Otis"/>
    <s v="Vaughn"/>
    <s v="Store Manager"/>
    <x v="1"/>
    <x v="562"/>
    <x v="562"/>
    <x v="239"/>
    <x v="206"/>
    <n v="-45.11"/>
    <d v="2016-04-21T00:00:00"/>
    <x v="0"/>
  </r>
  <r>
    <x v="0"/>
    <x v="0"/>
    <x v="14"/>
    <x v="12"/>
    <x v="563"/>
    <x v="2"/>
    <x v="1"/>
    <n v="1"/>
    <s v=""/>
    <n v="-10.039999999999999"/>
    <s v=""/>
    <s v=""/>
    <n v="-10.039999999999999"/>
    <x v="14"/>
    <x v="14"/>
    <x v="14"/>
    <s v="Sales Representative"/>
    <n v="391199"/>
    <s v="Otis"/>
    <s v="Vaughn"/>
    <s v="Store Manager"/>
    <x v="1"/>
    <x v="563"/>
    <x v="563"/>
    <x v="423"/>
    <x v="236"/>
    <n v="-10.039999999999999"/>
    <d v="2016-04-22T00:00:00"/>
    <x v="1"/>
  </r>
  <r>
    <x v="0"/>
    <x v="0"/>
    <x v="14"/>
    <x v="12"/>
    <x v="564"/>
    <x v="0"/>
    <x v="0"/>
    <n v="1"/>
    <s v=""/>
    <n v="-53.48"/>
    <s v=""/>
    <n v="-53.48"/>
    <s v=""/>
    <x v="14"/>
    <x v="14"/>
    <x v="14"/>
    <s v="Sales Representative"/>
    <n v="391199"/>
    <s v="Otis"/>
    <s v="Vaughn"/>
    <s v="Store Manager"/>
    <x v="1"/>
    <x v="564"/>
    <x v="564"/>
    <x v="184"/>
    <x v="333"/>
    <n v="-53.48"/>
    <d v="2016-04-23T00:00:00"/>
    <x v="0"/>
  </r>
  <r>
    <x v="0"/>
    <x v="0"/>
    <x v="14"/>
    <x v="12"/>
    <x v="565"/>
    <x v="1"/>
    <x v="1"/>
    <n v="1"/>
    <s v=""/>
    <n v="-25.57"/>
    <s v=""/>
    <s v=""/>
    <n v="-25.57"/>
    <x v="14"/>
    <x v="14"/>
    <x v="14"/>
    <s v="Sales Representative"/>
    <n v="391199"/>
    <s v="Otis"/>
    <s v="Vaughn"/>
    <s v="Store Manager"/>
    <x v="1"/>
    <x v="565"/>
    <x v="565"/>
    <x v="424"/>
    <x v="21"/>
    <n v="-25.57"/>
    <d v="2016-04-24T00:00:00"/>
    <x v="1"/>
  </r>
  <r>
    <x v="0"/>
    <x v="1"/>
    <x v="14"/>
    <x v="12"/>
    <x v="566"/>
    <x v="0"/>
    <x v="1"/>
    <n v="1"/>
    <s v=""/>
    <n v="-79.87"/>
    <s v=""/>
    <s v=""/>
    <n v="-79.87"/>
    <x v="14"/>
    <x v="14"/>
    <x v="14"/>
    <s v="Sales Representative"/>
    <n v="391199"/>
    <s v="Otis"/>
    <s v="Vaughn"/>
    <s v="Store Manager"/>
    <x v="1"/>
    <x v="566"/>
    <x v="566"/>
    <x v="173"/>
    <x v="200"/>
    <n v="-79.87"/>
    <d v="2016-05-01T00:00:00"/>
    <x v="1"/>
  </r>
  <r>
    <x v="0"/>
    <x v="1"/>
    <x v="14"/>
    <x v="12"/>
    <x v="567"/>
    <x v="0"/>
    <x v="1"/>
    <n v="1"/>
    <s v=""/>
    <n v="-70.650000000000006"/>
    <s v=""/>
    <s v=""/>
    <n v="-70.650000000000006"/>
    <x v="14"/>
    <x v="14"/>
    <x v="14"/>
    <s v="Sales Representative"/>
    <n v="391199"/>
    <s v="Otis"/>
    <s v="Vaughn"/>
    <s v="Store Manager"/>
    <x v="1"/>
    <x v="567"/>
    <x v="567"/>
    <x v="425"/>
    <x v="318"/>
    <n v="-70.650000000000006"/>
    <d v="2016-05-07T00:00:00"/>
    <x v="1"/>
  </r>
  <r>
    <x v="0"/>
    <x v="1"/>
    <x v="14"/>
    <x v="12"/>
    <x v="568"/>
    <x v="2"/>
    <x v="1"/>
    <n v="1"/>
    <s v=""/>
    <n v="-17.55"/>
    <s v=""/>
    <s v=""/>
    <n v="-17.55"/>
    <x v="14"/>
    <x v="14"/>
    <x v="14"/>
    <s v="Sales Representative"/>
    <n v="391199"/>
    <s v="Otis"/>
    <s v="Vaughn"/>
    <s v="Store Manager"/>
    <x v="1"/>
    <x v="568"/>
    <x v="568"/>
    <x v="325"/>
    <x v="32"/>
    <n v="-17.55"/>
    <d v="2016-05-16T00:00:00"/>
    <x v="1"/>
  </r>
  <r>
    <x v="0"/>
    <x v="1"/>
    <x v="14"/>
    <x v="12"/>
    <x v="569"/>
    <x v="0"/>
    <x v="1"/>
    <n v="1"/>
    <s v=""/>
    <n v="-86.3"/>
    <s v=""/>
    <s v=""/>
    <n v="-86.3"/>
    <x v="14"/>
    <x v="14"/>
    <x v="14"/>
    <s v="Sales Representative"/>
    <n v="391199"/>
    <s v="Otis"/>
    <s v="Vaughn"/>
    <s v="Store Manager"/>
    <x v="1"/>
    <x v="569"/>
    <x v="569"/>
    <x v="55"/>
    <x v="334"/>
    <n v="-86.3"/>
    <d v="2016-05-17T00:00:00"/>
    <x v="1"/>
  </r>
  <r>
    <x v="0"/>
    <x v="1"/>
    <x v="14"/>
    <x v="12"/>
    <x v="570"/>
    <x v="1"/>
    <x v="1"/>
    <n v="1"/>
    <s v=""/>
    <n v="-29.45"/>
    <s v=""/>
    <s v=""/>
    <n v="-29.45"/>
    <x v="14"/>
    <x v="14"/>
    <x v="14"/>
    <s v="Sales Representative"/>
    <n v="391199"/>
    <s v="Otis"/>
    <s v="Vaughn"/>
    <s v="Store Manager"/>
    <x v="1"/>
    <x v="570"/>
    <x v="570"/>
    <x v="343"/>
    <x v="166"/>
    <n v="-29.45"/>
    <d v="2016-05-17T00:00:00"/>
    <x v="1"/>
  </r>
  <r>
    <x v="0"/>
    <x v="1"/>
    <x v="14"/>
    <x v="12"/>
    <x v="571"/>
    <x v="2"/>
    <x v="0"/>
    <n v="1"/>
    <s v=""/>
    <n v="-13.6"/>
    <s v=""/>
    <n v="-13.6"/>
    <s v=""/>
    <x v="14"/>
    <x v="14"/>
    <x v="14"/>
    <s v="Sales Representative"/>
    <n v="391199"/>
    <s v="Otis"/>
    <s v="Vaughn"/>
    <s v="Store Manager"/>
    <x v="1"/>
    <x v="571"/>
    <x v="571"/>
    <x v="243"/>
    <x v="335"/>
    <n v="-13.6"/>
    <d v="2016-05-18T00:00:00"/>
    <x v="0"/>
  </r>
  <r>
    <x v="0"/>
    <x v="1"/>
    <x v="14"/>
    <x v="12"/>
    <x v="572"/>
    <x v="1"/>
    <x v="0"/>
    <n v="1"/>
    <s v=""/>
    <n v="-25.94"/>
    <s v=""/>
    <n v="-25.94"/>
    <s v=""/>
    <x v="14"/>
    <x v="14"/>
    <x v="14"/>
    <s v="Sales Representative"/>
    <n v="391199"/>
    <s v="Otis"/>
    <s v="Vaughn"/>
    <s v="Store Manager"/>
    <x v="1"/>
    <x v="572"/>
    <x v="572"/>
    <x v="359"/>
    <x v="266"/>
    <n v="-25.94"/>
    <d v="2016-05-20T00:00:00"/>
    <x v="0"/>
  </r>
  <r>
    <x v="0"/>
    <x v="2"/>
    <x v="14"/>
    <x v="12"/>
    <x v="573"/>
    <x v="0"/>
    <x v="1"/>
    <n v="1"/>
    <s v=""/>
    <n v="-64.099999999999994"/>
    <s v=""/>
    <s v=""/>
    <n v="-64.099999999999994"/>
    <x v="14"/>
    <x v="14"/>
    <x v="14"/>
    <s v="Sales Representative"/>
    <n v="391199"/>
    <s v="Otis"/>
    <s v="Vaughn"/>
    <s v="Store Manager"/>
    <x v="1"/>
    <x v="573"/>
    <x v="573"/>
    <x v="426"/>
    <x v="336"/>
    <n v="-64.099999999999994"/>
    <d v="2016-06-01T00:00:00"/>
    <x v="1"/>
  </r>
  <r>
    <x v="0"/>
    <x v="2"/>
    <x v="14"/>
    <x v="12"/>
    <x v="574"/>
    <x v="0"/>
    <x v="1"/>
    <n v="1"/>
    <s v=""/>
    <n v="-55.56"/>
    <s v=""/>
    <s v=""/>
    <n v="-55.56"/>
    <x v="14"/>
    <x v="14"/>
    <x v="14"/>
    <s v="Sales Representative"/>
    <n v="391199"/>
    <s v="Otis"/>
    <s v="Vaughn"/>
    <s v="Store Manager"/>
    <x v="1"/>
    <x v="574"/>
    <x v="574"/>
    <x v="135"/>
    <x v="215"/>
    <n v="-55.56"/>
    <d v="2016-06-03T00:00:00"/>
    <x v="1"/>
  </r>
  <r>
    <x v="0"/>
    <x v="2"/>
    <x v="14"/>
    <x v="12"/>
    <x v="575"/>
    <x v="2"/>
    <x v="1"/>
    <n v="1"/>
    <s v=""/>
    <n v="-5.58"/>
    <s v=""/>
    <s v=""/>
    <n v="-5.58"/>
    <x v="14"/>
    <x v="14"/>
    <x v="14"/>
    <s v="Sales Representative"/>
    <n v="391199"/>
    <s v="Otis"/>
    <s v="Vaughn"/>
    <s v="Store Manager"/>
    <x v="1"/>
    <x v="575"/>
    <x v="575"/>
    <x v="264"/>
    <x v="68"/>
    <n v="-5.58"/>
    <d v="2016-06-10T00:00:00"/>
    <x v="1"/>
  </r>
  <r>
    <x v="0"/>
    <x v="2"/>
    <x v="14"/>
    <x v="12"/>
    <x v="576"/>
    <x v="0"/>
    <x v="1"/>
    <n v="1"/>
    <s v=""/>
    <n v="-89.93"/>
    <s v=""/>
    <s v=""/>
    <n v="-89.93"/>
    <x v="14"/>
    <x v="14"/>
    <x v="14"/>
    <s v="Sales Representative"/>
    <n v="391199"/>
    <s v="Otis"/>
    <s v="Vaughn"/>
    <s v="Store Manager"/>
    <x v="1"/>
    <x v="576"/>
    <x v="576"/>
    <x v="427"/>
    <x v="87"/>
    <n v="-89.93"/>
    <d v="2016-06-18T00:00:00"/>
    <x v="1"/>
  </r>
  <r>
    <x v="0"/>
    <x v="2"/>
    <x v="14"/>
    <x v="12"/>
    <x v="577"/>
    <x v="0"/>
    <x v="0"/>
    <n v="1"/>
    <s v=""/>
    <n v="-71"/>
    <s v=""/>
    <n v="-71"/>
    <s v=""/>
    <x v="14"/>
    <x v="14"/>
    <x v="14"/>
    <s v="Sales Representative"/>
    <n v="391199"/>
    <s v="Otis"/>
    <s v="Vaughn"/>
    <s v="Store Manager"/>
    <x v="1"/>
    <x v="577"/>
    <x v="577"/>
    <x v="428"/>
    <x v="243"/>
    <n v="-71"/>
    <d v="2016-06-20T00:00:00"/>
    <x v="2"/>
  </r>
  <r>
    <x v="0"/>
    <x v="2"/>
    <x v="14"/>
    <x v="12"/>
    <x v="578"/>
    <x v="0"/>
    <x v="1"/>
    <n v="1"/>
    <s v=""/>
    <n v="-66.22"/>
    <s v=""/>
    <s v=""/>
    <n v="-66.22"/>
    <x v="14"/>
    <x v="14"/>
    <x v="14"/>
    <s v="Sales Representative"/>
    <n v="391199"/>
    <s v="Otis"/>
    <s v="Vaughn"/>
    <s v="Store Manager"/>
    <x v="1"/>
    <x v="578"/>
    <x v="578"/>
    <x v="163"/>
    <x v="337"/>
    <n v="-66.22"/>
    <d v="2016-06-23T00:00:00"/>
    <x v="1"/>
  </r>
  <r>
    <x v="1"/>
    <x v="3"/>
    <x v="14"/>
    <x v="15"/>
    <x v="579"/>
    <x v="1"/>
    <x v="1"/>
    <s v=""/>
    <n v="1"/>
    <s v=""/>
    <n v="-31.41"/>
    <s v=""/>
    <n v="-31.41"/>
    <x v="14"/>
    <x v="14"/>
    <x v="14"/>
    <s v="Sales Representative"/>
    <n v="709605"/>
    <s v="Marguerite"/>
    <s v="Fox"/>
    <s v="Sales Representative"/>
    <x v="1"/>
    <x v="579"/>
    <x v="579"/>
    <x v="386"/>
    <x v="246"/>
    <n v="-31.41"/>
    <d v="2016-07-08T00:00:00"/>
    <x v="1"/>
  </r>
  <r>
    <x v="1"/>
    <x v="3"/>
    <x v="14"/>
    <x v="15"/>
    <x v="580"/>
    <x v="2"/>
    <x v="1"/>
    <s v=""/>
    <n v="1"/>
    <s v=""/>
    <n v="-15.98"/>
    <s v=""/>
    <n v="-15.98"/>
    <x v="14"/>
    <x v="14"/>
    <x v="14"/>
    <s v="Sales Representative"/>
    <n v="709605"/>
    <s v="Marguerite"/>
    <s v="Fox"/>
    <s v="Sales Representative"/>
    <x v="1"/>
    <x v="580"/>
    <x v="580"/>
    <x v="429"/>
    <x v="121"/>
    <n v="-15.98"/>
    <d v="2016-07-28T00:00:00"/>
    <x v="1"/>
  </r>
  <r>
    <x v="1"/>
    <x v="4"/>
    <x v="14"/>
    <x v="15"/>
    <x v="581"/>
    <x v="1"/>
    <x v="1"/>
    <s v=""/>
    <n v="1"/>
    <s v=""/>
    <n v="-22.14"/>
    <s v=""/>
    <n v="-22.14"/>
    <x v="14"/>
    <x v="14"/>
    <x v="14"/>
    <s v="Sales Representative"/>
    <n v="709605"/>
    <s v="Marguerite"/>
    <s v="Fox"/>
    <s v="Sales Representative"/>
    <x v="1"/>
    <x v="581"/>
    <x v="581"/>
    <x v="6"/>
    <x v="200"/>
    <n v="-22.14"/>
    <d v="2016-08-01T00:00:00"/>
    <x v="1"/>
  </r>
  <r>
    <x v="1"/>
    <x v="4"/>
    <x v="14"/>
    <x v="15"/>
    <x v="582"/>
    <x v="1"/>
    <x v="1"/>
    <s v=""/>
    <n v="1"/>
    <s v=""/>
    <n v="-43.56"/>
    <s v=""/>
    <n v="-43.56"/>
    <x v="14"/>
    <x v="14"/>
    <x v="14"/>
    <s v="Sales Representative"/>
    <n v="709605"/>
    <s v="Marguerite"/>
    <s v="Fox"/>
    <s v="Sales Representative"/>
    <x v="1"/>
    <x v="582"/>
    <x v="582"/>
    <x v="430"/>
    <x v="177"/>
    <n v="-43.56"/>
    <d v="2016-08-04T00:00:00"/>
    <x v="1"/>
  </r>
  <r>
    <x v="1"/>
    <x v="4"/>
    <x v="14"/>
    <x v="15"/>
    <x v="583"/>
    <x v="1"/>
    <x v="0"/>
    <s v=""/>
    <n v="1"/>
    <s v=""/>
    <n v="-35.33"/>
    <n v="-35.33"/>
    <s v=""/>
    <x v="14"/>
    <x v="14"/>
    <x v="14"/>
    <s v="Sales Representative"/>
    <n v="709605"/>
    <s v="Marguerite"/>
    <s v="Fox"/>
    <s v="Sales Representative"/>
    <x v="1"/>
    <x v="583"/>
    <x v="583"/>
    <x v="49"/>
    <x v="338"/>
    <n v="-35.33"/>
    <d v="2016-08-09T00:00:00"/>
    <x v="2"/>
  </r>
  <r>
    <x v="1"/>
    <x v="4"/>
    <x v="14"/>
    <x v="12"/>
    <x v="584"/>
    <x v="0"/>
    <x v="1"/>
    <s v=""/>
    <n v="1"/>
    <s v=""/>
    <n v="-97.24"/>
    <s v=""/>
    <n v="-97.24"/>
    <x v="14"/>
    <x v="14"/>
    <x v="14"/>
    <s v="Sales Representative"/>
    <n v="391199"/>
    <s v="Otis"/>
    <s v="Vaughn"/>
    <s v="Store Manager"/>
    <x v="1"/>
    <x v="584"/>
    <x v="584"/>
    <x v="131"/>
    <x v="339"/>
    <n v="-97.24"/>
    <d v="2016-08-15T00:00:00"/>
    <x v="1"/>
  </r>
  <r>
    <x v="1"/>
    <x v="4"/>
    <x v="14"/>
    <x v="12"/>
    <x v="585"/>
    <x v="0"/>
    <x v="1"/>
    <s v=""/>
    <n v="1"/>
    <s v=""/>
    <n v="-92.68"/>
    <s v=""/>
    <n v="-92.68"/>
    <x v="14"/>
    <x v="14"/>
    <x v="14"/>
    <s v="Sales Representative"/>
    <n v="391199"/>
    <s v="Otis"/>
    <s v="Vaughn"/>
    <s v="Store Manager"/>
    <x v="1"/>
    <x v="585"/>
    <x v="585"/>
    <x v="431"/>
    <x v="340"/>
    <n v="-92.68"/>
    <d v="2016-08-18T00:00:00"/>
    <x v="1"/>
  </r>
  <r>
    <x v="1"/>
    <x v="4"/>
    <x v="14"/>
    <x v="15"/>
    <x v="586"/>
    <x v="1"/>
    <x v="1"/>
    <s v=""/>
    <n v="1"/>
    <s v=""/>
    <n v="-23.97"/>
    <s v=""/>
    <n v="-23.97"/>
    <x v="14"/>
    <x v="14"/>
    <x v="14"/>
    <s v="Sales Representative"/>
    <n v="709605"/>
    <s v="Marguerite"/>
    <s v="Fox"/>
    <s v="Sales Representative"/>
    <x v="1"/>
    <x v="586"/>
    <x v="586"/>
    <x v="432"/>
    <x v="188"/>
    <n v="-23.97"/>
    <d v="2016-08-29T00:00:00"/>
    <x v="1"/>
  </r>
  <r>
    <x v="1"/>
    <x v="4"/>
    <x v="14"/>
    <x v="12"/>
    <x v="587"/>
    <x v="0"/>
    <x v="0"/>
    <s v=""/>
    <n v="1"/>
    <s v=""/>
    <n v="-54.76"/>
    <n v="-54.76"/>
    <s v=""/>
    <x v="14"/>
    <x v="14"/>
    <x v="14"/>
    <s v="Sales Representative"/>
    <n v="391199"/>
    <s v="Otis"/>
    <s v="Vaughn"/>
    <s v="Store Manager"/>
    <x v="1"/>
    <x v="587"/>
    <x v="587"/>
    <x v="246"/>
    <x v="260"/>
    <n v="-54.76"/>
    <d v="2016-08-30T00:00:00"/>
    <x v="2"/>
  </r>
  <r>
    <x v="1"/>
    <x v="5"/>
    <x v="14"/>
    <x v="12"/>
    <x v="588"/>
    <x v="0"/>
    <x v="1"/>
    <s v=""/>
    <n v="1"/>
    <s v=""/>
    <n v="-75.48"/>
    <s v=""/>
    <n v="-75.48"/>
    <x v="14"/>
    <x v="14"/>
    <x v="14"/>
    <s v="Sales Representative"/>
    <n v="391199"/>
    <s v="Otis"/>
    <s v="Vaughn"/>
    <s v="Store Manager"/>
    <x v="1"/>
    <x v="588"/>
    <x v="588"/>
    <x v="48"/>
    <x v="169"/>
    <n v="-75.48"/>
    <d v="2016-09-03T00:00:00"/>
    <x v="1"/>
  </r>
  <r>
    <x v="1"/>
    <x v="5"/>
    <x v="14"/>
    <x v="15"/>
    <x v="589"/>
    <x v="1"/>
    <x v="1"/>
    <s v=""/>
    <n v="1"/>
    <s v=""/>
    <n v="-40.03"/>
    <s v=""/>
    <n v="-40.03"/>
    <x v="14"/>
    <x v="14"/>
    <x v="14"/>
    <s v="Sales Representative"/>
    <n v="709605"/>
    <s v="Marguerite"/>
    <s v="Fox"/>
    <s v="Sales Representative"/>
    <x v="1"/>
    <x v="589"/>
    <x v="589"/>
    <x v="225"/>
    <x v="336"/>
    <n v="-40.03"/>
    <d v="2016-09-07T00:00:00"/>
    <x v="1"/>
  </r>
  <r>
    <x v="1"/>
    <x v="5"/>
    <x v="14"/>
    <x v="15"/>
    <x v="590"/>
    <x v="1"/>
    <x v="1"/>
    <s v=""/>
    <n v="1"/>
    <s v=""/>
    <n v="-26.56"/>
    <s v=""/>
    <n v="-26.56"/>
    <x v="14"/>
    <x v="14"/>
    <x v="14"/>
    <s v="Sales Representative"/>
    <n v="709605"/>
    <s v="Marguerite"/>
    <s v="Fox"/>
    <s v="Sales Representative"/>
    <x v="1"/>
    <x v="590"/>
    <x v="590"/>
    <x v="433"/>
    <x v="217"/>
    <n v="-26.56"/>
    <d v="2016-09-17T00:00:00"/>
    <x v="1"/>
  </r>
  <r>
    <x v="1"/>
    <x v="5"/>
    <x v="14"/>
    <x v="15"/>
    <x v="591"/>
    <x v="1"/>
    <x v="1"/>
    <s v=""/>
    <n v="1"/>
    <s v=""/>
    <n v="-46.06"/>
    <s v=""/>
    <n v="-46.06"/>
    <x v="14"/>
    <x v="14"/>
    <x v="14"/>
    <s v="Sales Representative"/>
    <n v="709605"/>
    <s v="Marguerite"/>
    <s v="Fox"/>
    <s v="Sales Representative"/>
    <x v="1"/>
    <x v="591"/>
    <x v="591"/>
    <x v="434"/>
    <x v="341"/>
    <n v="-46.06"/>
    <d v="2016-09-18T00:00:00"/>
    <x v="1"/>
  </r>
  <r>
    <x v="1"/>
    <x v="5"/>
    <x v="14"/>
    <x v="12"/>
    <x v="592"/>
    <x v="0"/>
    <x v="0"/>
    <s v=""/>
    <n v="1"/>
    <s v=""/>
    <n v="-67.87"/>
    <n v="-67.87"/>
    <s v=""/>
    <x v="14"/>
    <x v="14"/>
    <x v="14"/>
    <s v="Sales Representative"/>
    <n v="391199"/>
    <s v="Otis"/>
    <s v="Vaughn"/>
    <s v="Store Manager"/>
    <x v="1"/>
    <x v="592"/>
    <x v="592"/>
    <x v="183"/>
    <x v="86"/>
    <n v="-67.87"/>
    <d v="2016-09-18T00:00:00"/>
    <x v="0"/>
  </r>
  <r>
    <x v="1"/>
    <x v="5"/>
    <x v="14"/>
    <x v="12"/>
    <x v="593"/>
    <x v="0"/>
    <x v="0"/>
    <s v=""/>
    <n v="1"/>
    <s v=""/>
    <n v="-64.099999999999994"/>
    <n v="-64.099999999999994"/>
    <s v=""/>
    <x v="14"/>
    <x v="14"/>
    <x v="14"/>
    <s v="Sales Representative"/>
    <n v="391199"/>
    <s v="Otis"/>
    <s v="Vaughn"/>
    <s v="Store Manager"/>
    <x v="1"/>
    <x v="593"/>
    <x v="593"/>
    <x v="435"/>
    <x v="342"/>
    <n v="-64.099999999999994"/>
    <d v="2016-09-23T00:00:00"/>
    <x v="0"/>
  </r>
  <r>
    <x v="0"/>
    <x v="0"/>
    <x v="15"/>
    <x v="12"/>
    <x v="594"/>
    <x v="0"/>
    <x v="1"/>
    <n v="1"/>
    <s v=""/>
    <n v="-81.23"/>
    <s v=""/>
    <s v=""/>
    <n v="-81.23"/>
    <x v="15"/>
    <x v="15"/>
    <x v="15"/>
    <s v="Sales Representative"/>
    <n v="391199"/>
    <s v="Otis"/>
    <s v="Vaughn"/>
    <s v="Store Manager"/>
    <x v="1"/>
    <x v="594"/>
    <x v="594"/>
    <x v="436"/>
    <x v="343"/>
    <n v="-81.23"/>
    <d v="2016-04-01T00:00:00"/>
    <x v="1"/>
  </r>
  <r>
    <x v="0"/>
    <x v="0"/>
    <x v="15"/>
    <x v="12"/>
    <x v="595"/>
    <x v="1"/>
    <x v="0"/>
    <n v="1"/>
    <s v=""/>
    <n v="-41.02"/>
    <s v=""/>
    <n v="-41.02"/>
    <s v=""/>
    <x v="15"/>
    <x v="15"/>
    <x v="15"/>
    <s v="Sales Representative"/>
    <n v="391199"/>
    <s v="Otis"/>
    <s v="Vaughn"/>
    <s v="Store Manager"/>
    <x v="1"/>
    <x v="595"/>
    <x v="595"/>
    <x v="437"/>
    <x v="344"/>
    <n v="-41.02"/>
    <d v="2016-04-07T00:00:00"/>
    <x v="2"/>
  </r>
  <r>
    <x v="0"/>
    <x v="0"/>
    <x v="15"/>
    <x v="12"/>
    <x v="596"/>
    <x v="0"/>
    <x v="0"/>
    <n v="1"/>
    <s v=""/>
    <n v="-96.78"/>
    <s v=""/>
    <n v="-96.78"/>
    <s v=""/>
    <x v="15"/>
    <x v="15"/>
    <x v="15"/>
    <s v="Sales Representative"/>
    <n v="391199"/>
    <s v="Otis"/>
    <s v="Vaughn"/>
    <s v="Store Manager"/>
    <x v="1"/>
    <x v="596"/>
    <x v="596"/>
    <x v="234"/>
    <x v="345"/>
    <n v="-96.78"/>
    <d v="2016-04-10T00:00:00"/>
    <x v="2"/>
  </r>
  <r>
    <x v="0"/>
    <x v="0"/>
    <x v="15"/>
    <x v="12"/>
    <x v="597"/>
    <x v="0"/>
    <x v="1"/>
    <n v="1"/>
    <s v=""/>
    <n v="-72.38"/>
    <s v=""/>
    <s v=""/>
    <n v="-72.38"/>
    <x v="15"/>
    <x v="15"/>
    <x v="15"/>
    <s v="Sales Representative"/>
    <n v="391199"/>
    <s v="Otis"/>
    <s v="Vaughn"/>
    <s v="Store Manager"/>
    <x v="1"/>
    <x v="597"/>
    <x v="597"/>
    <x v="438"/>
    <x v="201"/>
    <n v="-72.38"/>
    <d v="2016-04-11T00:00:00"/>
    <x v="1"/>
  </r>
  <r>
    <x v="0"/>
    <x v="0"/>
    <x v="15"/>
    <x v="12"/>
    <x v="598"/>
    <x v="2"/>
    <x v="0"/>
    <n v="1"/>
    <s v=""/>
    <n v="-15.76"/>
    <s v=""/>
    <n v="-15.76"/>
    <s v=""/>
    <x v="15"/>
    <x v="15"/>
    <x v="15"/>
    <s v="Sales Representative"/>
    <n v="391199"/>
    <s v="Otis"/>
    <s v="Vaughn"/>
    <s v="Store Manager"/>
    <x v="1"/>
    <x v="598"/>
    <x v="598"/>
    <x v="439"/>
    <x v="66"/>
    <n v="-15.76"/>
    <d v="2016-04-17T00:00:00"/>
    <x v="0"/>
  </r>
  <r>
    <x v="0"/>
    <x v="0"/>
    <x v="15"/>
    <x v="12"/>
    <x v="599"/>
    <x v="2"/>
    <x v="0"/>
    <n v="1"/>
    <s v=""/>
    <n v="-5.0599999999999996"/>
    <s v=""/>
    <n v="-5.0599999999999996"/>
    <s v=""/>
    <x v="15"/>
    <x v="15"/>
    <x v="15"/>
    <s v="Sales Representative"/>
    <n v="391199"/>
    <s v="Otis"/>
    <s v="Vaughn"/>
    <s v="Store Manager"/>
    <x v="1"/>
    <x v="599"/>
    <x v="599"/>
    <x v="440"/>
    <x v="346"/>
    <n v="-5.0599999999999996"/>
    <d v="2016-04-18T00:00:00"/>
    <x v="0"/>
  </r>
  <r>
    <x v="0"/>
    <x v="0"/>
    <x v="15"/>
    <x v="12"/>
    <x v="600"/>
    <x v="0"/>
    <x v="1"/>
    <n v="1"/>
    <s v=""/>
    <n v="-88.64"/>
    <s v=""/>
    <s v=""/>
    <n v="-88.64"/>
    <x v="15"/>
    <x v="15"/>
    <x v="15"/>
    <s v="Sales Representative"/>
    <n v="391199"/>
    <s v="Otis"/>
    <s v="Vaughn"/>
    <s v="Store Manager"/>
    <x v="1"/>
    <x v="600"/>
    <x v="600"/>
    <x v="52"/>
    <x v="223"/>
    <n v="-88.64"/>
    <d v="2016-04-18T00:00:00"/>
    <x v="1"/>
  </r>
  <r>
    <x v="0"/>
    <x v="0"/>
    <x v="15"/>
    <x v="12"/>
    <x v="601"/>
    <x v="0"/>
    <x v="1"/>
    <n v="1"/>
    <s v=""/>
    <n v="-63.65"/>
    <s v=""/>
    <s v=""/>
    <n v="-63.65"/>
    <x v="15"/>
    <x v="15"/>
    <x v="15"/>
    <s v="Sales Representative"/>
    <n v="391199"/>
    <s v="Otis"/>
    <s v="Vaughn"/>
    <s v="Store Manager"/>
    <x v="1"/>
    <x v="601"/>
    <x v="601"/>
    <x v="54"/>
    <x v="50"/>
    <n v="-63.65"/>
    <d v="2016-04-18T00:00:00"/>
    <x v="1"/>
  </r>
  <r>
    <x v="0"/>
    <x v="0"/>
    <x v="15"/>
    <x v="12"/>
    <x v="602"/>
    <x v="0"/>
    <x v="0"/>
    <n v="1"/>
    <s v=""/>
    <n v="-72.94"/>
    <s v=""/>
    <n v="-72.94"/>
    <s v=""/>
    <x v="15"/>
    <x v="15"/>
    <x v="15"/>
    <s v="Sales Representative"/>
    <n v="391199"/>
    <s v="Otis"/>
    <s v="Vaughn"/>
    <s v="Store Manager"/>
    <x v="1"/>
    <x v="602"/>
    <x v="602"/>
    <x v="349"/>
    <x v="64"/>
    <n v="-72.94"/>
    <d v="2016-04-23T00:00:00"/>
    <x v="2"/>
  </r>
  <r>
    <x v="0"/>
    <x v="0"/>
    <x v="15"/>
    <x v="12"/>
    <x v="603"/>
    <x v="0"/>
    <x v="0"/>
    <n v="1"/>
    <s v=""/>
    <n v="-54.02"/>
    <s v=""/>
    <n v="-54.02"/>
    <s v=""/>
    <x v="15"/>
    <x v="15"/>
    <x v="15"/>
    <s v="Sales Representative"/>
    <n v="391199"/>
    <s v="Otis"/>
    <s v="Vaughn"/>
    <s v="Store Manager"/>
    <x v="1"/>
    <x v="603"/>
    <x v="603"/>
    <x v="441"/>
    <x v="347"/>
    <n v="-54.02"/>
    <d v="2016-04-24T00:00:00"/>
    <x v="0"/>
  </r>
  <r>
    <x v="0"/>
    <x v="0"/>
    <x v="15"/>
    <x v="12"/>
    <x v="604"/>
    <x v="0"/>
    <x v="1"/>
    <n v="1"/>
    <s v=""/>
    <n v="-59.28"/>
    <s v=""/>
    <s v=""/>
    <n v="-59.28"/>
    <x v="15"/>
    <x v="15"/>
    <x v="15"/>
    <s v="Sales Representative"/>
    <n v="391199"/>
    <s v="Otis"/>
    <s v="Vaughn"/>
    <s v="Store Manager"/>
    <x v="1"/>
    <x v="604"/>
    <x v="604"/>
    <x v="442"/>
    <x v="348"/>
    <n v="-59.28"/>
    <d v="2016-04-30T00:00:00"/>
    <x v="1"/>
  </r>
  <r>
    <x v="0"/>
    <x v="1"/>
    <x v="15"/>
    <x v="12"/>
    <x v="605"/>
    <x v="2"/>
    <x v="1"/>
    <n v="1"/>
    <s v=""/>
    <n v="-13.81"/>
    <s v=""/>
    <s v=""/>
    <n v="-13.81"/>
    <x v="15"/>
    <x v="15"/>
    <x v="15"/>
    <s v="Sales Representative"/>
    <n v="391199"/>
    <s v="Otis"/>
    <s v="Vaughn"/>
    <s v="Store Manager"/>
    <x v="1"/>
    <x v="605"/>
    <x v="605"/>
    <x v="443"/>
    <x v="82"/>
    <n v="-13.81"/>
    <d v="2016-05-18T00:00:00"/>
    <x v="1"/>
  </r>
  <r>
    <x v="0"/>
    <x v="2"/>
    <x v="15"/>
    <x v="12"/>
    <x v="606"/>
    <x v="0"/>
    <x v="1"/>
    <n v="1"/>
    <s v=""/>
    <n v="-84.84"/>
    <s v=""/>
    <s v=""/>
    <n v="-84.84"/>
    <x v="15"/>
    <x v="15"/>
    <x v="15"/>
    <s v="Sales Representative"/>
    <n v="391199"/>
    <s v="Otis"/>
    <s v="Vaughn"/>
    <s v="Store Manager"/>
    <x v="1"/>
    <x v="606"/>
    <x v="606"/>
    <x v="142"/>
    <x v="68"/>
    <n v="-84.84"/>
    <d v="2016-06-03T00:00:00"/>
    <x v="1"/>
  </r>
  <r>
    <x v="0"/>
    <x v="2"/>
    <x v="15"/>
    <x v="12"/>
    <x v="607"/>
    <x v="0"/>
    <x v="1"/>
    <n v="1"/>
    <s v=""/>
    <n v="-97.28"/>
    <s v=""/>
    <s v=""/>
    <n v="-97.28"/>
    <x v="15"/>
    <x v="15"/>
    <x v="15"/>
    <s v="Sales Representative"/>
    <n v="391199"/>
    <s v="Otis"/>
    <s v="Vaughn"/>
    <s v="Store Manager"/>
    <x v="1"/>
    <x v="607"/>
    <x v="607"/>
    <x v="444"/>
    <x v="317"/>
    <n v="-97.28"/>
    <d v="2016-06-06T00:00:00"/>
    <x v="1"/>
  </r>
  <r>
    <x v="0"/>
    <x v="2"/>
    <x v="15"/>
    <x v="12"/>
    <x v="608"/>
    <x v="2"/>
    <x v="1"/>
    <n v="1"/>
    <s v=""/>
    <n v="-9.25"/>
    <s v=""/>
    <s v=""/>
    <n v="-9.25"/>
    <x v="15"/>
    <x v="15"/>
    <x v="15"/>
    <s v="Sales Representative"/>
    <n v="391199"/>
    <s v="Otis"/>
    <s v="Vaughn"/>
    <s v="Store Manager"/>
    <x v="1"/>
    <x v="608"/>
    <x v="608"/>
    <x v="445"/>
    <x v="349"/>
    <n v="-9.25"/>
    <d v="2016-06-08T00:00:00"/>
    <x v="1"/>
  </r>
  <r>
    <x v="0"/>
    <x v="2"/>
    <x v="15"/>
    <x v="12"/>
    <x v="609"/>
    <x v="0"/>
    <x v="1"/>
    <n v="1"/>
    <s v=""/>
    <n v="-58.6"/>
    <s v=""/>
    <s v=""/>
    <n v="-58.6"/>
    <x v="15"/>
    <x v="15"/>
    <x v="15"/>
    <s v="Sales Representative"/>
    <n v="391199"/>
    <s v="Otis"/>
    <s v="Vaughn"/>
    <s v="Store Manager"/>
    <x v="1"/>
    <x v="609"/>
    <x v="609"/>
    <x v="446"/>
    <x v="66"/>
    <n v="-58.6"/>
    <d v="2016-06-27T00:00:00"/>
    <x v="1"/>
  </r>
  <r>
    <x v="0"/>
    <x v="2"/>
    <x v="15"/>
    <x v="12"/>
    <x v="610"/>
    <x v="1"/>
    <x v="1"/>
    <n v="1"/>
    <s v=""/>
    <n v="-48.02"/>
    <s v=""/>
    <s v=""/>
    <n v="-48.02"/>
    <x v="15"/>
    <x v="15"/>
    <x v="15"/>
    <s v="Sales Representative"/>
    <n v="391199"/>
    <s v="Otis"/>
    <s v="Vaughn"/>
    <s v="Store Manager"/>
    <x v="1"/>
    <x v="610"/>
    <x v="610"/>
    <x v="447"/>
    <x v="148"/>
    <n v="-48.02"/>
    <d v="2016-06-27T00:00:00"/>
    <x v="1"/>
  </r>
  <r>
    <x v="1"/>
    <x v="3"/>
    <x v="15"/>
    <x v="16"/>
    <x v="611"/>
    <x v="1"/>
    <x v="1"/>
    <s v=""/>
    <n v="1"/>
    <s v=""/>
    <n v="-47.02"/>
    <s v=""/>
    <n v="-47.02"/>
    <x v="15"/>
    <x v="15"/>
    <x v="15"/>
    <s v="Sales Representative"/>
    <n v="535554"/>
    <s v="Erma"/>
    <s v="Gomez"/>
    <s v="Sales Representative"/>
    <x v="1"/>
    <x v="611"/>
    <x v="611"/>
    <x v="40"/>
    <x v="350"/>
    <n v="-47.02"/>
    <d v="2016-07-03T00:00:00"/>
    <x v="1"/>
  </r>
  <r>
    <x v="1"/>
    <x v="3"/>
    <x v="15"/>
    <x v="12"/>
    <x v="612"/>
    <x v="0"/>
    <x v="1"/>
    <s v=""/>
    <n v="1"/>
    <s v=""/>
    <n v="-68.89"/>
    <s v=""/>
    <n v="-68.89"/>
    <x v="15"/>
    <x v="15"/>
    <x v="15"/>
    <s v="Sales Representative"/>
    <n v="391199"/>
    <s v="Otis"/>
    <s v="Vaughn"/>
    <s v="Store Manager"/>
    <x v="1"/>
    <x v="612"/>
    <x v="612"/>
    <x v="335"/>
    <x v="261"/>
    <n v="-68.89"/>
    <d v="2016-07-05T00:00:00"/>
    <x v="1"/>
  </r>
  <r>
    <x v="1"/>
    <x v="3"/>
    <x v="15"/>
    <x v="16"/>
    <x v="613"/>
    <x v="1"/>
    <x v="1"/>
    <s v=""/>
    <n v="1"/>
    <s v=""/>
    <n v="-23.91"/>
    <s v=""/>
    <n v="-23.91"/>
    <x v="15"/>
    <x v="15"/>
    <x v="15"/>
    <s v="Sales Representative"/>
    <n v="535554"/>
    <s v="Erma"/>
    <s v="Gomez"/>
    <s v="Sales Representative"/>
    <x v="1"/>
    <x v="613"/>
    <x v="613"/>
    <x v="448"/>
    <x v="300"/>
    <n v="-23.91"/>
    <d v="2016-07-22T00:00:00"/>
    <x v="1"/>
  </r>
  <r>
    <x v="1"/>
    <x v="3"/>
    <x v="15"/>
    <x v="16"/>
    <x v="614"/>
    <x v="2"/>
    <x v="0"/>
    <s v=""/>
    <n v="1"/>
    <s v=""/>
    <n v="-15.41"/>
    <n v="-15.41"/>
    <s v=""/>
    <x v="15"/>
    <x v="15"/>
    <x v="15"/>
    <s v="Sales Representative"/>
    <n v="535554"/>
    <s v="Erma"/>
    <s v="Gomez"/>
    <s v="Sales Representative"/>
    <x v="1"/>
    <x v="614"/>
    <x v="614"/>
    <x v="449"/>
    <x v="351"/>
    <n v="-15.41"/>
    <d v="2016-07-25T00:00:00"/>
    <x v="2"/>
  </r>
  <r>
    <x v="1"/>
    <x v="3"/>
    <x v="15"/>
    <x v="12"/>
    <x v="615"/>
    <x v="0"/>
    <x v="1"/>
    <s v=""/>
    <n v="1"/>
    <s v=""/>
    <n v="-81.99"/>
    <s v=""/>
    <n v="-81.99"/>
    <x v="15"/>
    <x v="15"/>
    <x v="15"/>
    <s v="Sales Representative"/>
    <n v="391199"/>
    <s v="Otis"/>
    <s v="Vaughn"/>
    <s v="Store Manager"/>
    <x v="1"/>
    <x v="615"/>
    <x v="615"/>
    <x v="450"/>
    <x v="268"/>
    <n v="-81.99"/>
    <d v="2016-07-30T00:00:00"/>
    <x v="1"/>
  </r>
  <r>
    <x v="1"/>
    <x v="4"/>
    <x v="15"/>
    <x v="16"/>
    <x v="616"/>
    <x v="2"/>
    <x v="1"/>
    <s v=""/>
    <n v="1"/>
    <s v=""/>
    <n v="-5.46"/>
    <s v=""/>
    <n v="-5.46"/>
    <x v="15"/>
    <x v="15"/>
    <x v="15"/>
    <s v="Sales Representative"/>
    <n v="535554"/>
    <s v="Erma"/>
    <s v="Gomez"/>
    <s v="Sales Representative"/>
    <x v="1"/>
    <x v="616"/>
    <x v="616"/>
    <x v="451"/>
    <x v="352"/>
    <n v="-5.46"/>
    <d v="2016-08-02T00:00:00"/>
    <x v="1"/>
  </r>
  <r>
    <x v="1"/>
    <x v="4"/>
    <x v="15"/>
    <x v="12"/>
    <x v="617"/>
    <x v="0"/>
    <x v="0"/>
    <s v=""/>
    <n v="1"/>
    <s v=""/>
    <n v="-91.46"/>
    <n v="-91.46"/>
    <s v=""/>
    <x v="15"/>
    <x v="15"/>
    <x v="15"/>
    <s v="Sales Representative"/>
    <n v="391199"/>
    <s v="Otis"/>
    <s v="Vaughn"/>
    <s v="Store Manager"/>
    <x v="1"/>
    <x v="617"/>
    <x v="617"/>
    <x v="452"/>
    <x v="180"/>
    <n v="-91.46"/>
    <d v="2016-08-08T00:00:00"/>
    <x v="0"/>
  </r>
  <r>
    <x v="1"/>
    <x v="4"/>
    <x v="15"/>
    <x v="16"/>
    <x v="618"/>
    <x v="2"/>
    <x v="0"/>
    <s v=""/>
    <n v="1"/>
    <s v=""/>
    <n v="-14.72"/>
    <n v="-14.72"/>
    <s v=""/>
    <x v="15"/>
    <x v="15"/>
    <x v="15"/>
    <s v="Sales Representative"/>
    <n v="535554"/>
    <s v="Erma"/>
    <s v="Gomez"/>
    <s v="Sales Representative"/>
    <x v="1"/>
    <x v="618"/>
    <x v="618"/>
    <x v="432"/>
    <x v="45"/>
    <n v="-14.72"/>
    <d v="2016-08-26T00:00:00"/>
    <x v="2"/>
  </r>
  <r>
    <x v="1"/>
    <x v="5"/>
    <x v="15"/>
    <x v="12"/>
    <x v="619"/>
    <x v="0"/>
    <x v="1"/>
    <s v=""/>
    <n v="1"/>
    <s v=""/>
    <n v="-73.42"/>
    <s v=""/>
    <n v="-73.42"/>
    <x v="15"/>
    <x v="15"/>
    <x v="15"/>
    <s v="Sales Representative"/>
    <n v="391199"/>
    <s v="Otis"/>
    <s v="Vaughn"/>
    <s v="Store Manager"/>
    <x v="1"/>
    <x v="619"/>
    <x v="619"/>
    <x v="118"/>
    <x v="14"/>
    <n v="-73.42"/>
    <d v="2016-09-05T00:00:00"/>
    <x v="1"/>
  </r>
  <r>
    <x v="1"/>
    <x v="5"/>
    <x v="15"/>
    <x v="12"/>
    <x v="620"/>
    <x v="0"/>
    <x v="1"/>
    <s v=""/>
    <n v="1"/>
    <s v=""/>
    <n v="-94.05"/>
    <s v=""/>
    <n v="-94.05"/>
    <x v="15"/>
    <x v="15"/>
    <x v="15"/>
    <s v="Sales Representative"/>
    <n v="391199"/>
    <s v="Otis"/>
    <s v="Vaughn"/>
    <s v="Store Manager"/>
    <x v="1"/>
    <x v="620"/>
    <x v="620"/>
    <x v="411"/>
    <x v="214"/>
    <n v="-94.05"/>
    <d v="2016-09-09T00:00:00"/>
    <x v="1"/>
  </r>
  <r>
    <x v="0"/>
    <x v="0"/>
    <x v="16"/>
    <x v="12"/>
    <x v="621"/>
    <x v="0"/>
    <x v="0"/>
    <n v="1"/>
    <s v=""/>
    <n v="-67.33"/>
    <s v=""/>
    <n v="-67.33"/>
    <s v=""/>
    <x v="16"/>
    <x v="16"/>
    <x v="16"/>
    <s v="Sales Representative"/>
    <n v="391199"/>
    <s v="Otis"/>
    <s v="Vaughn"/>
    <s v="Store Manager"/>
    <x v="1"/>
    <x v="621"/>
    <x v="621"/>
    <x v="453"/>
    <x v="216"/>
    <n v="-67.33"/>
    <d v="2016-04-05T00:00:00"/>
    <x v="2"/>
  </r>
  <r>
    <x v="0"/>
    <x v="0"/>
    <x v="16"/>
    <x v="12"/>
    <x v="622"/>
    <x v="0"/>
    <x v="0"/>
    <n v="1"/>
    <s v=""/>
    <n v="-59.08"/>
    <s v=""/>
    <n v="-59.08"/>
    <s v=""/>
    <x v="16"/>
    <x v="16"/>
    <x v="16"/>
    <s v="Sales Representative"/>
    <n v="391199"/>
    <s v="Otis"/>
    <s v="Vaughn"/>
    <s v="Store Manager"/>
    <x v="1"/>
    <x v="622"/>
    <x v="622"/>
    <x v="454"/>
    <x v="353"/>
    <n v="-59.08"/>
    <d v="2016-04-06T00:00:00"/>
    <x v="0"/>
  </r>
  <r>
    <x v="0"/>
    <x v="0"/>
    <x v="16"/>
    <x v="12"/>
    <x v="623"/>
    <x v="2"/>
    <x v="1"/>
    <n v="1"/>
    <s v=""/>
    <n v="-11.23"/>
    <s v=""/>
    <s v=""/>
    <n v="-11.23"/>
    <x v="16"/>
    <x v="16"/>
    <x v="16"/>
    <s v="Sales Representative"/>
    <n v="391199"/>
    <s v="Otis"/>
    <s v="Vaughn"/>
    <s v="Store Manager"/>
    <x v="1"/>
    <x v="623"/>
    <x v="623"/>
    <x v="455"/>
    <x v="323"/>
    <n v="-11.23"/>
    <d v="2016-04-08T00:00:00"/>
    <x v="1"/>
  </r>
  <r>
    <x v="0"/>
    <x v="0"/>
    <x v="16"/>
    <x v="12"/>
    <x v="624"/>
    <x v="1"/>
    <x v="0"/>
    <n v="1"/>
    <s v=""/>
    <n v="-25.82"/>
    <s v=""/>
    <n v="-25.82"/>
    <s v=""/>
    <x v="16"/>
    <x v="16"/>
    <x v="16"/>
    <s v="Sales Representative"/>
    <n v="391199"/>
    <s v="Otis"/>
    <s v="Vaughn"/>
    <s v="Store Manager"/>
    <x v="1"/>
    <x v="624"/>
    <x v="624"/>
    <x v="108"/>
    <x v="354"/>
    <n v="-25.82"/>
    <d v="2016-04-15T00:00:00"/>
    <x v="2"/>
  </r>
  <r>
    <x v="0"/>
    <x v="0"/>
    <x v="16"/>
    <x v="12"/>
    <x v="625"/>
    <x v="0"/>
    <x v="1"/>
    <n v="1"/>
    <s v=""/>
    <n v="-91.52"/>
    <s v=""/>
    <s v=""/>
    <n v="-91.52"/>
    <x v="16"/>
    <x v="16"/>
    <x v="16"/>
    <s v="Sales Representative"/>
    <n v="391199"/>
    <s v="Otis"/>
    <s v="Vaughn"/>
    <s v="Store Manager"/>
    <x v="1"/>
    <x v="625"/>
    <x v="625"/>
    <x v="215"/>
    <x v="318"/>
    <n v="-91.52"/>
    <d v="2016-04-16T00:00:00"/>
    <x v="1"/>
  </r>
  <r>
    <x v="0"/>
    <x v="0"/>
    <x v="16"/>
    <x v="12"/>
    <x v="626"/>
    <x v="0"/>
    <x v="0"/>
    <n v="1"/>
    <s v=""/>
    <n v="-55.65"/>
    <s v=""/>
    <n v="-55.65"/>
    <s v=""/>
    <x v="16"/>
    <x v="16"/>
    <x v="16"/>
    <s v="Sales Representative"/>
    <n v="391199"/>
    <s v="Otis"/>
    <s v="Vaughn"/>
    <s v="Store Manager"/>
    <x v="1"/>
    <x v="626"/>
    <x v="626"/>
    <x v="456"/>
    <x v="326"/>
    <n v="-55.65"/>
    <d v="2016-04-20T00:00:00"/>
    <x v="0"/>
  </r>
  <r>
    <x v="0"/>
    <x v="0"/>
    <x v="16"/>
    <x v="12"/>
    <x v="627"/>
    <x v="2"/>
    <x v="1"/>
    <n v="1"/>
    <s v=""/>
    <n v="-11.18"/>
    <s v=""/>
    <s v=""/>
    <n v="-11.18"/>
    <x v="16"/>
    <x v="16"/>
    <x v="16"/>
    <s v="Sales Representative"/>
    <n v="391199"/>
    <s v="Otis"/>
    <s v="Vaughn"/>
    <s v="Store Manager"/>
    <x v="1"/>
    <x v="627"/>
    <x v="627"/>
    <x v="340"/>
    <x v="355"/>
    <n v="-11.18"/>
    <d v="2016-04-20T00:00:00"/>
    <x v="1"/>
  </r>
  <r>
    <x v="0"/>
    <x v="0"/>
    <x v="16"/>
    <x v="12"/>
    <x v="628"/>
    <x v="0"/>
    <x v="0"/>
    <n v="1"/>
    <s v=""/>
    <n v="-98.71"/>
    <s v=""/>
    <n v="-98.71"/>
    <s v=""/>
    <x v="16"/>
    <x v="16"/>
    <x v="16"/>
    <s v="Sales Representative"/>
    <n v="391199"/>
    <s v="Otis"/>
    <s v="Vaughn"/>
    <s v="Store Manager"/>
    <x v="1"/>
    <x v="628"/>
    <x v="628"/>
    <x v="85"/>
    <x v="256"/>
    <n v="-98.71"/>
    <d v="2016-04-25T00:00:00"/>
    <x v="2"/>
  </r>
  <r>
    <x v="0"/>
    <x v="0"/>
    <x v="16"/>
    <x v="12"/>
    <x v="629"/>
    <x v="1"/>
    <x v="0"/>
    <n v="1"/>
    <s v=""/>
    <n v="-48.84"/>
    <s v=""/>
    <n v="-48.84"/>
    <s v=""/>
    <x v="16"/>
    <x v="16"/>
    <x v="16"/>
    <s v="Sales Representative"/>
    <n v="391199"/>
    <s v="Otis"/>
    <s v="Vaughn"/>
    <s v="Store Manager"/>
    <x v="1"/>
    <x v="629"/>
    <x v="629"/>
    <x v="96"/>
    <x v="67"/>
    <n v="-48.84"/>
    <d v="2016-04-25T00:00:00"/>
    <x v="2"/>
  </r>
  <r>
    <x v="0"/>
    <x v="0"/>
    <x v="16"/>
    <x v="12"/>
    <x v="630"/>
    <x v="0"/>
    <x v="0"/>
    <n v="1"/>
    <s v=""/>
    <n v="-88.92"/>
    <s v=""/>
    <n v="-88.92"/>
    <s v=""/>
    <x v="16"/>
    <x v="16"/>
    <x v="16"/>
    <s v="Sales Representative"/>
    <n v="391199"/>
    <s v="Otis"/>
    <s v="Vaughn"/>
    <s v="Store Manager"/>
    <x v="1"/>
    <x v="630"/>
    <x v="630"/>
    <x v="457"/>
    <x v="67"/>
    <n v="-88.92"/>
    <d v="2016-04-26T00:00:00"/>
    <x v="2"/>
  </r>
  <r>
    <x v="0"/>
    <x v="0"/>
    <x v="16"/>
    <x v="12"/>
    <x v="631"/>
    <x v="1"/>
    <x v="1"/>
    <n v="1"/>
    <s v=""/>
    <n v="-49.08"/>
    <s v=""/>
    <s v=""/>
    <n v="-49.08"/>
    <x v="16"/>
    <x v="16"/>
    <x v="16"/>
    <s v="Sales Representative"/>
    <n v="391199"/>
    <s v="Otis"/>
    <s v="Vaughn"/>
    <s v="Store Manager"/>
    <x v="1"/>
    <x v="631"/>
    <x v="631"/>
    <x v="458"/>
    <x v="332"/>
    <n v="-49.08"/>
    <d v="2016-04-30T00:00:00"/>
    <x v="1"/>
  </r>
  <r>
    <x v="0"/>
    <x v="1"/>
    <x v="16"/>
    <x v="12"/>
    <x v="632"/>
    <x v="1"/>
    <x v="1"/>
    <n v="1"/>
    <s v=""/>
    <n v="-34.69"/>
    <s v=""/>
    <s v=""/>
    <n v="-34.69"/>
    <x v="16"/>
    <x v="16"/>
    <x v="16"/>
    <s v="Sales Representative"/>
    <n v="391199"/>
    <s v="Otis"/>
    <s v="Vaughn"/>
    <s v="Store Manager"/>
    <x v="1"/>
    <x v="632"/>
    <x v="632"/>
    <x v="227"/>
    <x v="254"/>
    <n v="-34.69"/>
    <d v="2016-05-06T00:00:00"/>
    <x v="1"/>
  </r>
  <r>
    <x v="0"/>
    <x v="1"/>
    <x v="16"/>
    <x v="12"/>
    <x v="633"/>
    <x v="1"/>
    <x v="1"/>
    <n v="1"/>
    <s v=""/>
    <n v="-28.31"/>
    <s v=""/>
    <s v=""/>
    <n v="-28.31"/>
    <x v="16"/>
    <x v="16"/>
    <x v="16"/>
    <s v="Sales Representative"/>
    <n v="391199"/>
    <s v="Otis"/>
    <s v="Vaughn"/>
    <s v="Store Manager"/>
    <x v="1"/>
    <x v="633"/>
    <x v="633"/>
    <x v="459"/>
    <x v="56"/>
    <n v="-28.31"/>
    <d v="2016-05-06T00:00:00"/>
    <x v="1"/>
  </r>
  <r>
    <x v="0"/>
    <x v="1"/>
    <x v="16"/>
    <x v="12"/>
    <x v="634"/>
    <x v="0"/>
    <x v="1"/>
    <n v="1"/>
    <s v=""/>
    <n v="-83.85"/>
    <s v=""/>
    <s v=""/>
    <n v="-83.85"/>
    <x v="16"/>
    <x v="16"/>
    <x v="16"/>
    <s v="Sales Representative"/>
    <n v="391199"/>
    <s v="Otis"/>
    <s v="Vaughn"/>
    <s v="Store Manager"/>
    <x v="1"/>
    <x v="634"/>
    <x v="634"/>
    <x v="460"/>
    <x v="104"/>
    <n v="-83.85"/>
    <d v="2016-05-16T00:00:00"/>
    <x v="1"/>
  </r>
  <r>
    <x v="0"/>
    <x v="1"/>
    <x v="16"/>
    <x v="12"/>
    <x v="635"/>
    <x v="0"/>
    <x v="1"/>
    <n v="1"/>
    <s v=""/>
    <n v="-55.63"/>
    <s v=""/>
    <s v=""/>
    <n v="-55.63"/>
    <x v="16"/>
    <x v="16"/>
    <x v="16"/>
    <s v="Sales Representative"/>
    <n v="391199"/>
    <s v="Otis"/>
    <s v="Vaughn"/>
    <s v="Store Manager"/>
    <x v="1"/>
    <x v="635"/>
    <x v="635"/>
    <x v="184"/>
    <x v="180"/>
    <n v="-55.63"/>
    <d v="2016-05-16T00:00:00"/>
    <x v="1"/>
  </r>
  <r>
    <x v="0"/>
    <x v="1"/>
    <x v="16"/>
    <x v="12"/>
    <x v="636"/>
    <x v="0"/>
    <x v="1"/>
    <n v="1"/>
    <s v=""/>
    <n v="-73.97"/>
    <s v=""/>
    <s v=""/>
    <n v="-73.97"/>
    <x v="16"/>
    <x v="16"/>
    <x v="16"/>
    <s v="Sales Representative"/>
    <n v="391199"/>
    <s v="Otis"/>
    <s v="Vaughn"/>
    <s v="Store Manager"/>
    <x v="1"/>
    <x v="636"/>
    <x v="636"/>
    <x v="461"/>
    <x v="247"/>
    <n v="-73.97"/>
    <d v="2016-05-20T00:00:00"/>
    <x v="1"/>
  </r>
  <r>
    <x v="0"/>
    <x v="1"/>
    <x v="16"/>
    <x v="12"/>
    <x v="637"/>
    <x v="2"/>
    <x v="1"/>
    <n v="1"/>
    <s v=""/>
    <n v="-17.96"/>
    <s v=""/>
    <s v=""/>
    <n v="-17.96"/>
    <x v="16"/>
    <x v="16"/>
    <x v="16"/>
    <s v="Sales Representative"/>
    <n v="391199"/>
    <s v="Otis"/>
    <s v="Vaughn"/>
    <s v="Store Manager"/>
    <x v="1"/>
    <x v="637"/>
    <x v="637"/>
    <x v="462"/>
    <x v="355"/>
    <n v="-17.96"/>
    <d v="2016-05-26T00:00:00"/>
    <x v="1"/>
  </r>
  <r>
    <x v="0"/>
    <x v="1"/>
    <x v="16"/>
    <x v="12"/>
    <x v="638"/>
    <x v="0"/>
    <x v="1"/>
    <n v="1"/>
    <s v=""/>
    <n v="-86.18"/>
    <s v=""/>
    <s v=""/>
    <n v="-86.18"/>
    <x v="16"/>
    <x v="16"/>
    <x v="16"/>
    <s v="Sales Representative"/>
    <n v="391199"/>
    <s v="Otis"/>
    <s v="Vaughn"/>
    <s v="Store Manager"/>
    <x v="1"/>
    <x v="638"/>
    <x v="638"/>
    <x v="463"/>
    <x v="170"/>
    <n v="-86.18"/>
    <d v="2016-05-27T00:00:00"/>
    <x v="1"/>
  </r>
  <r>
    <x v="0"/>
    <x v="1"/>
    <x v="16"/>
    <x v="12"/>
    <x v="639"/>
    <x v="0"/>
    <x v="1"/>
    <n v="1"/>
    <s v=""/>
    <n v="-84.7"/>
    <s v=""/>
    <s v=""/>
    <n v="-84.7"/>
    <x v="16"/>
    <x v="16"/>
    <x v="16"/>
    <s v="Sales Representative"/>
    <n v="391199"/>
    <s v="Otis"/>
    <s v="Vaughn"/>
    <s v="Store Manager"/>
    <x v="1"/>
    <x v="639"/>
    <x v="639"/>
    <x v="35"/>
    <x v="356"/>
    <n v="-84.7"/>
    <d v="2016-05-27T00:00:00"/>
    <x v="1"/>
  </r>
  <r>
    <x v="0"/>
    <x v="2"/>
    <x v="16"/>
    <x v="12"/>
    <x v="640"/>
    <x v="2"/>
    <x v="1"/>
    <n v="1"/>
    <s v=""/>
    <n v="-13.57"/>
    <s v=""/>
    <s v=""/>
    <n v="-13.57"/>
    <x v="16"/>
    <x v="16"/>
    <x v="16"/>
    <s v="Sales Representative"/>
    <n v="391199"/>
    <s v="Otis"/>
    <s v="Vaughn"/>
    <s v="Store Manager"/>
    <x v="1"/>
    <x v="640"/>
    <x v="640"/>
    <x v="464"/>
    <x v="62"/>
    <n v="-13.57"/>
    <d v="2016-06-05T00:00:00"/>
    <x v="1"/>
  </r>
  <r>
    <x v="0"/>
    <x v="2"/>
    <x v="16"/>
    <x v="12"/>
    <x v="641"/>
    <x v="1"/>
    <x v="1"/>
    <n v="1"/>
    <s v=""/>
    <n v="-40.74"/>
    <s v=""/>
    <s v=""/>
    <n v="-40.74"/>
    <x v="16"/>
    <x v="16"/>
    <x v="16"/>
    <s v="Sales Representative"/>
    <n v="391199"/>
    <s v="Otis"/>
    <s v="Vaughn"/>
    <s v="Store Manager"/>
    <x v="1"/>
    <x v="641"/>
    <x v="641"/>
    <x v="465"/>
    <x v="102"/>
    <n v="-40.74"/>
    <d v="2016-06-09T00:00:00"/>
    <x v="1"/>
  </r>
  <r>
    <x v="0"/>
    <x v="2"/>
    <x v="16"/>
    <x v="12"/>
    <x v="642"/>
    <x v="0"/>
    <x v="1"/>
    <n v="1"/>
    <s v=""/>
    <n v="-61.91"/>
    <s v=""/>
    <s v=""/>
    <n v="-61.91"/>
    <x v="16"/>
    <x v="16"/>
    <x v="16"/>
    <s v="Sales Representative"/>
    <n v="391199"/>
    <s v="Otis"/>
    <s v="Vaughn"/>
    <s v="Store Manager"/>
    <x v="1"/>
    <x v="642"/>
    <x v="642"/>
    <x v="462"/>
    <x v="293"/>
    <n v="-61.91"/>
    <d v="2016-06-15T00:00:00"/>
    <x v="1"/>
  </r>
  <r>
    <x v="0"/>
    <x v="2"/>
    <x v="16"/>
    <x v="12"/>
    <x v="643"/>
    <x v="0"/>
    <x v="0"/>
    <n v="1"/>
    <s v=""/>
    <n v="-52.63"/>
    <s v=""/>
    <n v="-52.63"/>
    <s v=""/>
    <x v="16"/>
    <x v="16"/>
    <x v="16"/>
    <s v="Sales Representative"/>
    <n v="391199"/>
    <s v="Otis"/>
    <s v="Vaughn"/>
    <s v="Store Manager"/>
    <x v="1"/>
    <x v="643"/>
    <x v="643"/>
    <x v="466"/>
    <x v="263"/>
    <n v="-52.63"/>
    <d v="2016-06-24T00:00:00"/>
    <x v="0"/>
  </r>
  <r>
    <x v="1"/>
    <x v="3"/>
    <x v="16"/>
    <x v="17"/>
    <x v="644"/>
    <x v="1"/>
    <x v="1"/>
    <s v=""/>
    <n v="1"/>
    <s v=""/>
    <n v="-26.51"/>
    <s v=""/>
    <n v="-26.51"/>
    <x v="16"/>
    <x v="16"/>
    <x v="16"/>
    <s v="Sales Representative"/>
    <n v="821184"/>
    <s v="Wm"/>
    <s v="Goodwin"/>
    <s v="Sales Representative"/>
    <x v="1"/>
    <x v="644"/>
    <x v="644"/>
    <x v="467"/>
    <x v="143"/>
    <n v="-26.51"/>
    <d v="2016-07-02T00:00:00"/>
    <x v="1"/>
  </r>
  <r>
    <x v="1"/>
    <x v="3"/>
    <x v="16"/>
    <x v="12"/>
    <x v="645"/>
    <x v="0"/>
    <x v="0"/>
    <s v=""/>
    <n v="1"/>
    <s v=""/>
    <n v="-91.99"/>
    <n v="-91.99"/>
    <s v=""/>
    <x v="16"/>
    <x v="16"/>
    <x v="16"/>
    <s v="Sales Representative"/>
    <n v="391199"/>
    <s v="Otis"/>
    <s v="Vaughn"/>
    <s v="Store Manager"/>
    <x v="1"/>
    <x v="645"/>
    <x v="645"/>
    <x v="369"/>
    <x v="165"/>
    <n v="-91.99"/>
    <d v="2016-07-03T00:00:00"/>
    <x v="0"/>
  </r>
  <r>
    <x v="1"/>
    <x v="3"/>
    <x v="16"/>
    <x v="12"/>
    <x v="646"/>
    <x v="0"/>
    <x v="0"/>
    <s v=""/>
    <n v="1"/>
    <s v=""/>
    <n v="-54.83"/>
    <n v="-54.83"/>
    <s v=""/>
    <x v="16"/>
    <x v="16"/>
    <x v="16"/>
    <s v="Sales Representative"/>
    <n v="391199"/>
    <s v="Otis"/>
    <s v="Vaughn"/>
    <s v="Store Manager"/>
    <x v="1"/>
    <x v="646"/>
    <x v="646"/>
    <x v="468"/>
    <x v="357"/>
    <n v="-54.83"/>
    <d v="2016-07-08T00:00:00"/>
    <x v="2"/>
  </r>
  <r>
    <x v="1"/>
    <x v="3"/>
    <x v="16"/>
    <x v="12"/>
    <x v="647"/>
    <x v="0"/>
    <x v="1"/>
    <s v=""/>
    <n v="1"/>
    <s v=""/>
    <n v="-65.150000000000006"/>
    <s v=""/>
    <n v="-65.150000000000006"/>
    <x v="16"/>
    <x v="16"/>
    <x v="16"/>
    <s v="Sales Representative"/>
    <n v="391199"/>
    <s v="Otis"/>
    <s v="Vaughn"/>
    <s v="Store Manager"/>
    <x v="1"/>
    <x v="647"/>
    <x v="647"/>
    <x v="447"/>
    <x v="179"/>
    <n v="-65.150000000000006"/>
    <d v="2016-07-08T00:00:00"/>
    <x v="1"/>
  </r>
  <r>
    <x v="1"/>
    <x v="3"/>
    <x v="16"/>
    <x v="17"/>
    <x v="648"/>
    <x v="2"/>
    <x v="0"/>
    <s v=""/>
    <n v="1"/>
    <s v=""/>
    <n v="-10.59"/>
    <n v="-10.59"/>
    <s v=""/>
    <x v="16"/>
    <x v="16"/>
    <x v="16"/>
    <s v="Sales Representative"/>
    <n v="821184"/>
    <s v="Wm"/>
    <s v="Goodwin"/>
    <s v="Sales Representative"/>
    <x v="1"/>
    <x v="648"/>
    <x v="648"/>
    <x v="272"/>
    <x v="279"/>
    <n v="-10.59"/>
    <d v="2016-07-08T00:00:00"/>
    <x v="2"/>
  </r>
  <r>
    <x v="1"/>
    <x v="3"/>
    <x v="16"/>
    <x v="12"/>
    <x v="649"/>
    <x v="0"/>
    <x v="1"/>
    <s v=""/>
    <n v="1"/>
    <s v=""/>
    <n v="-87.75"/>
    <s v=""/>
    <n v="-87.75"/>
    <x v="16"/>
    <x v="16"/>
    <x v="16"/>
    <s v="Sales Representative"/>
    <n v="391199"/>
    <s v="Otis"/>
    <s v="Vaughn"/>
    <s v="Store Manager"/>
    <x v="1"/>
    <x v="649"/>
    <x v="649"/>
    <x v="469"/>
    <x v="111"/>
    <n v="-87.75"/>
    <d v="2016-07-11T00:00:00"/>
    <x v="1"/>
  </r>
  <r>
    <x v="1"/>
    <x v="3"/>
    <x v="16"/>
    <x v="12"/>
    <x v="650"/>
    <x v="0"/>
    <x v="1"/>
    <s v=""/>
    <n v="1"/>
    <s v=""/>
    <n v="-57.54"/>
    <s v=""/>
    <n v="-57.54"/>
    <x v="16"/>
    <x v="16"/>
    <x v="16"/>
    <s v="Sales Representative"/>
    <n v="391199"/>
    <s v="Otis"/>
    <s v="Vaughn"/>
    <s v="Store Manager"/>
    <x v="1"/>
    <x v="650"/>
    <x v="650"/>
    <x v="470"/>
    <x v="335"/>
    <n v="-57.54"/>
    <d v="2016-07-12T00:00:00"/>
    <x v="1"/>
  </r>
  <r>
    <x v="1"/>
    <x v="3"/>
    <x v="16"/>
    <x v="17"/>
    <x v="651"/>
    <x v="1"/>
    <x v="1"/>
    <s v=""/>
    <n v="1"/>
    <s v=""/>
    <n v="-39.56"/>
    <s v=""/>
    <n v="-39.56"/>
    <x v="16"/>
    <x v="16"/>
    <x v="16"/>
    <s v="Sales Representative"/>
    <n v="821184"/>
    <s v="Wm"/>
    <s v="Goodwin"/>
    <s v="Sales Representative"/>
    <x v="1"/>
    <x v="651"/>
    <x v="651"/>
    <x v="471"/>
    <x v="91"/>
    <n v="-39.56"/>
    <d v="2016-07-16T00:00:00"/>
    <x v="1"/>
  </r>
  <r>
    <x v="1"/>
    <x v="3"/>
    <x v="16"/>
    <x v="12"/>
    <x v="652"/>
    <x v="0"/>
    <x v="0"/>
    <s v=""/>
    <n v="1"/>
    <s v=""/>
    <n v="-94.9"/>
    <n v="-94.9"/>
    <s v=""/>
    <x v="16"/>
    <x v="16"/>
    <x v="16"/>
    <s v="Sales Representative"/>
    <n v="391199"/>
    <s v="Otis"/>
    <s v="Vaughn"/>
    <s v="Store Manager"/>
    <x v="1"/>
    <x v="652"/>
    <x v="652"/>
    <x v="472"/>
    <x v="283"/>
    <n v="-94.9"/>
    <d v="2016-07-17T00:00:00"/>
    <x v="0"/>
  </r>
  <r>
    <x v="1"/>
    <x v="3"/>
    <x v="16"/>
    <x v="12"/>
    <x v="653"/>
    <x v="0"/>
    <x v="0"/>
    <s v=""/>
    <n v="1"/>
    <s v=""/>
    <n v="-70.62"/>
    <n v="-70.62"/>
    <s v=""/>
    <x v="16"/>
    <x v="16"/>
    <x v="16"/>
    <s v="Sales Representative"/>
    <n v="391199"/>
    <s v="Otis"/>
    <s v="Vaughn"/>
    <s v="Store Manager"/>
    <x v="1"/>
    <x v="653"/>
    <x v="653"/>
    <x v="353"/>
    <x v="358"/>
    <n v="-70.62"/>
    <d v="2016-07-22T00:00:00"/>
    <x v="0"/>
  </r>
  <r>
    <x v="1"/>
    <x v="3"/>
    <x v="16"/>
    <x v="17"/>
    <x v="654"/>
    <x v="2"/>
    <x v="0"/>
    <s v=""/>
    <n v="1"/>
    <s v=""/>
    <n v="-11.42"/>
    <n v="-11.42"/>
    <s v=""/>
    <x v="16"/>
    <x v="16"/>
    <x v="16"/>
    <s v="Sales Representative"/>
    <n v="821184"/>
    <s v="Wm"/>
    <s v="Goodwin"/>
    <s v="Sales Representative"/>
    <x v="1"/>
    <x v="654"/>
    <x v="654"/>
    <x v="473"/>
    <x v="280"/>
    <n v="-11.42"/>
    <d v="2016-07-24T00:00:00"/>
    <x v="2"/>
  </r>
  <r>
    <x v="1"/>
    <x v="3"/>
    <x v="16"/>
    <x v="17"/>
    <x v="655"/>
    <x v="1"/>
    <x v="0"/>
    <s v=""/>
    <n v="1"/>
    <s v=""/>
    <n v="-36.14"/>
    <n v="-36.14"/>
    <s v=""/>
    <x v="16"/>
    <x v="16"/>
    <x v="16"/>
    <s v="Sales Representative"/>
    <n v="821184"/>
    <s v="Wm"/>
    <s v="Goodwin"/>
    <s v="Sales Representative"/>
    <x v="1"/>
    <x v="655"/>
    <x v="655"/>
    <x v="474"/>
    <x v="202"/>
    <n v="-36.14"/>
    <d v="2016-07-29T00:00:00"/>
    <x v="0"/>
  </r>
  <r>
    <x v="1"/>
    <x v="3"/>
    <x v="16"/>
    <x v="12"/>
    <x v="656"/>
    <x v="0"/>
    <x v="0"/>
    <s v=""/>
    <n v="1"/>
    <s v=""/>
    <n v="-88.2"/>
    <n v="-88.2"/>
    <s v=""/>
    <x v="16"/>
    <x v="16"/>
    <x v="16"/>
    <s v="Sales Representative"/>
    <n v="391199"/>
    <s v="Otis"/>
    <s v="Vaughn"/>
    <s v="Store Manager"/>
    <x v="1"/>
    <x v="656"/>
    <x v="656"/>
    <x v="475"/>
    <x v="359"/>
    <n v="-88.2"/>
    <d v="2016-07-30T00:00:00"/>
    <x v="2"/>
  </r>
  <r>
    <x v="1"/>
    <x v="4"/>
    <x v="16"/>
    <x v="17"/>
    <x v="657"/>
    <x v="1"/>
    <x v="1"/>
    <s v=""/>
    <n v="1"/>
    <s v=""/>
    <n v="-44.03"/>
    <s v=""/>
    <n v="-44.03"/>
    <x v="16"/>
    <x v="16"/>
    <x v="16"/>
    <s v="Sales Representative"/>
    <n v="821184"/>
    <s v="Wm"/>
    <s v="Goodwin"/>
    <s v="Sales Representative"/>
    <x v="1"/>
    <x v="657"/>
    <x v="657"/>
    <x v="476"/>
    <x v="17"/>
    <n v="-44.03"/>
    <d v="2016-08-08T00:00:00"/>
    <x v="1"/>
  </r>
  <r>
    <x v="1"/>
    <x v="4"/>
    <x v="16"/>
    <x v="17"/>
    <x v="658"/>
    <x v="1"/>
    <x v="1"/>
    <s v=""/>
    <n v="1"/>
    <s v=""/>
    <n v="-26.32"/>
    <s v=""/>
    <n v="-26.32"/>
    <x v="16"/>
    <x v="16"/>
    <x v="16"/>
    <s v="Sales Representative"/>
    <n v="821184"/>
    <s v="Wm"/>
    <s v="Goodwin"/>
    <s v="Sales Representative"/>
    <x v="1"/>
    <x v="658"/>
    <x v="658"/>
    <x v="65"/>
    <x v="295"/>
    <n v="-26.32"/>
    <d v="2016-08-12T00:00:00"/>
    <x v="1"/>
  </r>
  <r>
    <x v="1"/>
    <x v="4"/>
    <x v="16"/>
    <x v="12"/>
    <x v="659"/>
    <x v="0"/>
    <x v="1"/>
    <s v=""/>
    <n v="1"/>
    <s v=""/>
    <n v="-87.14"/>
    <s v=""/>
    <n v="-87.14"/>
    <x v="16"/>
    <x v="16"/>
    <x v="16"/>
    <s v="Sales Representative"/>
    <n v="391199"/>
    <s v="Otis"/>
    <s v="Vaughn"/>
    <s v="Store Manager"/>
    <x v="1"/>
    <x v="659"/>
    <x v="659"/>
    <x v="217"/>
    <x v="327"/>
    <n v="-87.14"/>
    <d v="2016-08-13T00:00:00"/>
    <x v="1"/>
  </r>
  <r>
    <x v="1"/>
    <x v="4"/>
    <x v="16"/>
    <x v="12"/>
    <x v="660"/>
    <x v="0"/>
    <x v="0"/>
    <s v=""/>
    <n v="1"/>
    <s v=""/>
    <n v="-72.34"/>
    <n v="-72.34"/>
    <s v=""/>
    <x v="16"/>
    <x v="16"/>
    <x v="16"/>
    <s v="Sales Representative"/>
    <n v="391199"/>
    <s v="Otis"/>
    <s v="Vaughn"/>
    <s v="Store Manager"/>
    <x v="1"/>
    <x v="660"/>
    <x v="660"/>
    <x v="203"/>
    <x v="79"/>
    <n v="-72.34"/>
    <d v="2016-08-16T00:00:00"/>
    <x v="0"/>
  </r>
  <r>
    <x v="1"/>
    <x v="4"/>
    <x v="16"/>
    <x v="12"/>
    <x v="661"/>
    <x v="0"/>
    <x v="1"/>
    <s v=""/>
    <n v="1"/>
    <s v=""/>
    <n v="-99.25"/>
    <s v=""/>
    <n v="-99.25"/>
    <x v="16"/>
    <x v="16"/>
    <x v="16"/>
    <s v="Sales Representative"/>
    <n v="391199"/>
    <s v="Otis"/>
    <s v="Vaughn"/>
    <s v="Store Manager"/>
    <x v="1"/>
    <x v="661"/>
    <x v="661"/>
    <x v="477"/>
    <x v="360"/>
    <n v="-99.25"/>
    <d v="2016-08-27T00:00:00"/>
    <x v="1"/>
  </r>
  <r>
    <x v="1"/>
    <x v="5"/>
    <x v="16"/>
    <x v="12"/>
    <x v="662"/>
    <x v="0"/>
    <x v="0"/>
    <s v=""/>
    <n v="1"/>
    <s v=""/>
    <n v="-66.209999999999994"/>
    <n v="-66.209999999999994"/>
    <s v=""/>
    <x v="16"/>
    <x v="16"/>
    <x v="16"/>
    <s v="Sales Representative"/>
    <n v="391199"/>
    <s v="Otis"/>
    <s v="Vaughn"/>
    <s v="Store Manager"/>
    <x v="1"/>
    <x v="662"/>
    <x v="662"/>
    <x v="478"/>
    <x v="144"/>
    <n v="-66.209999999999994"/>
    <d v="2016-09-01T00:00:00"/>
    <x v="0"/>
  </r>
  <r>
    <x v="1"/>
    <x v="5"/>
    <x v="16"/>
    <x v="12"/>
    <x v="663"/>
    <x v="0"/>
    <x v="1"/>
    <s v=""/>
    <n v="1"/>
    <s v=""/>
    <n v="-91.36"/>
    <s v=""/>
    <n v="-91.36"/>
    <x v="16"/>
    <x v="16"/>
    <x v="16"/>
    <s v="Sales Representative"/>
    <n v="391199"/>
    <s v="Otis"/>
    <s v="Vaughn"/>
    <s v="Store Manager"/>
    <x v="1"/>
    <x v="663"/>
    <x v="663"/>
    <x v="479"/>
    <x v="352"/>
    <n v="-91.36"/>
    <d v="2016-09-03T00:00:00"/>
    <x v="1"/>
  </r>
  <r>
    <x v="1"/>
    <x v="5"/>
    <x v="16"/>
    <x v="12"/>
    <x v="664"/>
    <x v="0"/>
    <x v="1"/>
    <s v=""/>
    <n v="1"/>
    <s v=""/>
    <n v="-93.79"/>
    <s v=""/>
    <n v="-93.79"/>
    <x v="16"/>
    <x v="16"/>
    <x v="16"/>
    <s v="Sales Representative"/>
    <n v="391199"/>
    <s v="Otis"/>
    <s v="Vaughn"/>
    <s v="Store Manager"/>
    <x v="1"/>
    <x v="664"/>
    <x v="664"/>
    <x v="289"/>
    <x v="361"/>
    <n v="-93.79"/>
    <d v="2016-09-05T00:00:00"/>
    <x v="1"/>
  </r>
  <r>
    <x v="1"/>
    <x v="5"/>
    <x v="16"/>
    <x v="12"/>
    <x v="665"/>
    <x v="0"/>
    <x v="1"/>
    <s v=""/>
    <n v="1"/>
    <s v=""/>
    <n v="-92.51"/>
    <s v=""/>
    <n v="-92.51"/>
    <x v="16"/>
    <x v="16"/>
    <x v="16"/>
    <s v="Sales Representative"/>
    <n v="391199"/>
    <s v="Otis"/>
    <s v="Vaughn"/>
    <s v="Store Manager"/>
    <x v="1"/>
    <x v="665"/>
    <x v="665"/>
    <x v="480"/>
    <x v="210"/>
    <n v="-92.51"/>
    <d v="2016-09-06T00:00:00"/>
    <x v="1"/>
  </r>
  <r>
    <x v="1"/>
    <x v="5"/>
    <x v="16"/>
    <x v="17"/>
    <x v="666"/>
    <x v="1"/>
    <x v="1"/>
    <s v=""/>
    <n v="1"/>
    <s v=""/>
    <n v="-29.76"/>
    <s v=""/>
    <n v="-29.76"/>
    <x v="16"/>
    <x v="16"/>
    <x v="16"/>
    <s v="Sales Representative"/>
    <n v="821184"/>
    <s v="Wm"/>
    <s v="Goodwin"/>
    <s v="Sales Representative"/>
    <x v="1"/>
    <x v="666"/>
    <x v="666"/>
    <x v="381"/>
    <x v="362"/>
    <n v="-29.76"/>
    <d v="2016-09-11T00:00:00"/>
    <x v="1"/>
  </r>
  <r>
    <x v="1"/>
    <x v="5"/>
    <x v="16"/>
    <x v="17"/>
    <x v="667"/>
    <x v="1"/>
    <x v="0"/>
    <s v=""/>
    <n v="1"/>
    <s v=""/>
    <n v="-21.69"/>
    <n v="-21.69"/>
    <s v=""/>
    <x v="16"/>
    <x v="16"/>
    <x v="16"/>
    <s v="Sales Representative"/>
    <n v="821184"/>
    <s v="Wm"/>
    <s v="Goodwin"/>
    <s v="Sales Representative"/>
    <x v="1"/>
    <x v="667"/>
    <x v="667"/>
    <x v="481"/>
    <x v="40"/>
    <n v="-21.69"/>
    <d v="2016-09-15T00:00:00"/>
    <x v="0"/>
  </r>
  <r>
    <x v="1"/>
    <x v="5"/>
    <x v="16"/>
    <x v="12"/>
    <x v="668"/>
    <x v="0"/>
    <x v="0"/>
    <s v=""/>
    <n v="1"/>
    <s v=""/>
    <n v="-66.260000000000005"/>
    <n v="-66.260000000000005"/>
    <s v=""/>
    <x v="16"/>
    <x v="16"/>
    <x v="16"/>
    <s v="Sales Representative"/>
    <n v="391199"/>
    <s v="Otis"/>
    <s v="Vaughn"/>
    <s v="Store Manager"/>
    <x v="1"/>
    <x v="668"/>
    <x v="668"/>
    <x v="365"/>
    <x v="234"/>
    <n v="-66.260000000000005"/>
    <d v="2016-09-15T00:00:00"/>
    <x v="2"/>
  </r>
  <r>
    <x v="1"/>
    <x v="5"/>
    <x v="16"/>
    <x v="17"/>
    <x v="669"/>
    <x v="1"/>
    <x v="1"/>
    <s v=""/>
    <n v="1"/>
    <s v=""/>
    <n v="-27.15"/>
    <s v=""/>
    <n v="-27.15"/>
    <x v="16"/>
    <x v="16"/>
    <x v="16"/>
    <s v="Sales Representative"/>
    <n v="821184"/>
    <s v="Wm"/>
    <s v="Goodwin"/>
    <s v="Sales Representative"/>
    <x v="1"/>
    <x v="669"/>
    <x v="669"/>
    <x v="235"/>
    <x v="326"/>
    <n v="-27.15"/>
    <d v="2016-09-17T00:00:00"/>
    <x v="1"/>
  </r>
  <r>
    <x v="1"/>
    <x v="5"/>
    <x v="16"/>
    <x v="12"/>
    <x v="670"/>
    <x v="0"/>
    <x v="1"/>
    <s v=""/>
    <n v="1"/>
    <s v=""/>
    <n v="-70.59"/>
    <s v=""/>
    <n v="-70.59"/>
    <x v="16"/>
    <x v="16"/>
    <x v="16"/>
    <s v="Sales Representative"/>
    <n v="391199"/>
    <s v="Otis"/>
    <s v="Vaughn"/>
    <s v="Store Manager"/>
    <x v="1"/>
    <x v="670"/>
    <x v="670"/>
    <x v="15"/>
    <x v="195"/>
    <n v="-70.59"/>
    <d v="2016-09-18T00:00:00"/>
    <x v="1"/>
  </r>
  <r>
    <x v="1"/>
    <x v="5"/>
    <x v="16"/>
    <x v="17"/>
    <x v="671"/>
    <x v="2"/>
    <x v="1"/>
    <s v=""/>
    <n v="1"/>
    <s v=""/>
    <n v="-14.08"/>
    <s v=""/>
    <n v="-14.08"/>
    <x v="16"/>
    <x v="16"/>
    <x v="16"/>
    <s v="Sales Representative"/>
    <n v="821184"/>
    <s v="Wm"/>
    <s v="Goodwin"/>
    <s v="Sales Representative"/>
    <x v="1"/>
    <x v="671"/>
    <x v="671"/>
    <x v="482"/>
    <x v="23"/>
    <n v="-14.08"/>
    <d v="2016-09-22T00:00:00"/>
    <x v="1"/>
  </r>
  <r>
    <x v="1"/>
    <x v="5"/>
    <x v="16"/>
    <x v="12"/>
    <x v="672"/>
    <x v="0"/>
    <x v="0"/>
    <s v=""/>
    <n v="1"/>
    <s v=""/>
    <n v="-90.56"/>
    <n v="-90.56"/>
    <s v=""/>
    <x v="16"/>
    <x v="16"/>
    <x v="16"/>
    <s v="Sales Representative"/>
    <n v="391199"/>
    <s v="Otis"/>
    <s v="Vaughn"/>
    <s v="Store Manager"/>
    <x v="1"/>
    <x v="672"/>
    <x v="672"/>
    <x v="3"/>
    <x v="204"/>
    <n v="-90.56"/>
    <d v="2016-09-24T00:00:00"/>
    <x v="0"/>
  </r>
  <r>
    <x v="1"/>
    <x v="5"/>
    <x v="16"/>
    <x v="12"/>
    <x v="673"/>
    <x v="0"/>
    <x v="1"/>
    <s v=""/>
    <n v="1"/>
    <s v=""/>
    <n v="-65.73"/>
    <s v=""/>
    <n v="-65.73"/>
    <x v="16"/>
    <x v="16"/>
    <x v="16"/>
    <s v="Sales Representative"/>
    <n v="391199"/>
    <s v="Otis"/>
    <s v="Vaughn"/>
    <s v="Store Manager"/>
    <x v="1"/>
    <x v="673"/>
    <x v="673"/>
    <x v="483"/>
    <x v="363"/>
    <n v="-65.73"/>
    <d v="2016-09-25T00:00:00"/>
    <x v="1"/>
  </r>
  <r>
    <x v="0"/>
    <x v="0"/>
    <x v="17"/>
    <x v="12"/>
    <x v="674"/>
    <x v="0"/>
    <x v="1"/>
    <n v="1"/>
    <s v=""/>
    <n v="-72.16"/>
    <s v=""/>
    <s v=""/>
    <n v="-72.16"/>
    <x v="17"/>
    <x v="17"/>
    <x v="17"/>
    <s v="Sales Representative"/>
    <n v="391199"/>
    <s v="Otis"/>
    <s v="Vaughn"/>
    <s v="Store Manager"/>
    <x v="1"/>
    <x v="674"/>
    <x v="674"/>
    <x v="23"/>
    <x v="242"/>
    <n v="-72.16"/>
    <d v="2016-04-21T00:00:00"/>
    <x v="1"/>
  </r>
  <r>
    <x v="0"/>
    <x v="0"/>
    <x v="17"/>
    <x v="12"/>
    <x v="675"/>
    <x v="1"/>
    <x v="1"/>
    <n v="1"/>
    <s v=""/>
    <n v="-34.020000000000003"/>
    <s v=""/>
    <s v=""/>
    <n v="-34.020000000000003"/>
    <x v="17"/>
    <x v="17"/>
    <x v="17"/>
    <s v="Sales Representative"/>
    <n v="391199"/>
    <s v="Otis"/>
    <s v="Vaughn"/>
    <s v="Store Manager"/>
    <x v="1"/>
    <x v="675"/>
    <x v="675"/>
    <x v="186"/>
    <x v="185"/>
    <n v="-34.020000000000003"/>
    <d v="2016-04-30T00:00:00"/>
    <x v="1"/>
  </r>
  <r>
    <x v="0"/>
    <x v="1"/>
    <x v="17"/>
    <x v="12"/>
    <x v="676"/>
    <x v="0"/>
    <x v="1"/>
    <n v="1"/>
    <s v=""/>
    <n v="-53.53"/>
    <s v=""/>
    <s v=""/>
    <n v="-53.53"/>
    <x v="17"/>
    <x v="17"/>
    <x v="17"/>
    <s v="Sales Representative"/>
    <n v="391199"/>
    <s v="Otis"/>
    <s v="Vaughn"/>
    <s v="Store Manager"/>
    <x v="1"/>
    <x v="676"/>
    <x v="676"/>
    <x v="484"/>
    <x v="163"/>
    <n v="-53.53"/>
    <d v="2016-05-01T00:00:00"/>
    <x v="1"/>
  </r>
  <r>
    <x v="0"/>
    <x v="1"/>
    <x v="17"/>
    <x v="12"/>
    <x v="677"/>
    <x v="0"/>
    <x v="1"/>
    <n v="1"/>
    <s v=""/>
    <n v="-84.55"/>
    <s v=""/>
    <s v=""/>
    <n v="-84.55"/>
    <x v="17"/>
    <x v="17"/>
    <x v="17"/>
    <s v="Sales Representative"/>
    <n v="391199"/>
    <s v="Otis"/>
    <s v="Vaughn"/>
    <s v="Store Manager"/>
    <x v="1"/>
    <x v="677"/>
    <x v="677"/>
    <x v="373"/>
    <x v="265"/>
    <n v="-84.55"/>
    <d v="2016-05-04T00:00:00"/>
    <x v="1"/>
  </r>
  <r>
    <x v="0"/>
    <x v="1"/>
    <x v="17"/>
    <x v="12"/>
    <x v="678"/>
    <x v="0"/>
    <x v="1"/>
    <n v="1"/>
    <s v=""/>
    <n v="-95.74"/>
    <s v=""/>
    <s v=""/>
    <n v="-95.74"/>
    <x v="17"/>
    <x v="17"/>
    <x v="17"/>
    <s v="Sales Representative"/>
    <n v="391199"/>
    <s v="Otis"/>
    <s v="Vaughn"/>
    <s v="Store Manager"/>
    <x v="1"/>
    <x v="678"/>
    <x v="678"/>
    <x v="485"/>
    <x v="165"/>
    <n v="-95.74"/>
    <d v="2016-05-05T00:00:00"/>
    <x v="1"/>
  </r>
  <r>
    <x v="0"/>
    <x v="1"/>
    <x v="17"/>
    <x v="12"/>
    <x v="679"/>
    <x v="0"/>
    <x v="1"/>
    <n v="1"/>
    <s v=""/>
    <n v="-78.989999999999995"/>
    <s v=""/>
    <s v=""/>
    <n v="-78.989999999999995"/>
    <x v="17"/>
    <x v="17"/>
    <x v="17"/>
    <s v="Sales Representative"/>
    <n v="391199"/>
    <s v="Otis"/>
    <s v="Vaughn"/>
    <s v="Store Manager"/>
    <x v="1"/>
    <x v="679"/>
    <x v="679"/>
    <x v="316"/>
    <x v="180"/>
    <n v="-78.989999999999995"/>
    <d v="2016-05-13T00:00:00"/>
    <x v="1"/>
  </r>
  <r>
    <x v="0"/>
    <x v="1"/>
    <x v="17"/>
    <x v="12"/>
    <x v="680"/>
    <x v="2"/>
    <x v="0"/>
    <n v="1"/>
    <s v=""/>
    <n v="-8.92"/>
    <s v=""/>
    <n v="-8.92"/>
    <s v=""/>
    <x v="17"/>
    <x v="17"/>
    <x v="17"/>
    <s v="Sales Representative"/>
    <n v="391199"/>
    <s v="Otis"/>
    <s v="Vaughn"/>
    <s v="Store Manager"/>
    <x v="1"/>
    <x v="680"/>
    <x v="680"/>
    <x v="486"/>
    <x v="88"/>
    <n v="-8.92"/>
    <d v="2016-05-16T00:00:00"/>
    <x v="0"/>
  </r>
  <r>
    <x v="0"/>
    <x v="1"/>
    <x v="17"/>
    <x v="12"/>
    <x v="681"/>
    <x v="1"/>
    <x v="1"/>
    <n v="1"/>
    <s v=""/>
    <n v="-25.98"/>
    <s v=""/>
    <s v=""/>
    <n v="-25.98"/>
    <x v="17"/>
    <x v="17"/>
    <x v="17"/>
    <s v="Sales Representative"/>
    <n v="391199"/>
    <s v="Otis"/>
    <s v="Vaughn"/>
    <s v="Store Manager"/>
    <x v="1"/>
    <x v="681"/>
    <x v="681"/>
    <x v="487"/>
    <x v="152"/>
    <n v="-25.98"/>
    <d v="2016-05-21T00:00:00"/>
    <x v="1"/>
  </r>
  <r>
    <x v="0"/>
    <x v="1"/>
    <x v="17"/>
    <x v="12"/>
    <x v="682"/>
    <x v="1"/>
    <x v="1"/>
    <n v="1"/>
    <s v=""/>
    <n v="-39.26"/>
    <s v=""/>
    <s v=""/>
    <n v="-39.26"/>
    <x v="17"/>
    <x v="17"/>
    <x v="17"/>
    <s v="Sales Representative"/>
    <n v="391199"/>
    <s v="Otis"/>
    <s v="Vaughn"/>
    <s v="Store Manager"/>
    <x v="1"/>
    <x v="682"/>
    <x v="682"/>
    <x v="488"/>
    <x v="364"/>
    <n v="-39.26"/>
    <d v="2016-05-24T00:00:00"/>
    <x v="1"/>
  </r>
  <r>
    <x v="0"/>
    <x v="1"/>
    <x v="17"/>
    <x v="12"/>
    <x v="683"/>
    <x v="1"/>
    <x v="1"/>
    <n v="1"/>
    <s v=""/>
    <n v="-29.25"/>
    <s v=""/>
    <s v=""/>
    <n v="-29.25"/>
    <x v="17"/>
    <x v="17"/>
    <x v="17"/>
    <s v="Sales Representative"/>
    <n v="391199"/>
    <s v="Otis"/>
    <s v="Vaughn"/>
    <s v="Store Manager"/>
    <x v="1"/>
    <x v="683"/>
    <x v="683"/>
    <x v="489"/>
    <x v="125"/>
    <n v="-29.25"/>
    <d v="2016-05-25T00:00:00"/>
    <x v="1"/>
  </r>
  <r>
    <x v="0"/>
    <x v="1"/>
    <x v="17"/>
    <x v="12"/>
    <x v="684"/>
    <x v="0"/>
    <x v="1"/>
    <n v="1"/>
    <s v=""/>
    <n v="-97.12"/>
    <s v=""/>
    <s v=""/>
    <n v="-97.12"/>
    <x v="17"/>
    <x v="17"/>
    <x v="17"/>
    <s v="Sales Representative"/>
    <n v="391199"/>
    <s v="Otis"/>
    <s v="Vaughn"/>
    <s v="Store Manager"/>
    <x v="1"/>
    <x v="684"/>
    <x v="684"/>
    <x v="490"/>
    <x v="296"/>
    <n v="-97.12"/>
    <d v="2016-05-28T00:00:00"/>
    <x v="1"/>
  </r>
  <r>
    <x v="0"/>
    <x v="1"/>
    <x v="17"/>
    <x v="12"/>
    <x v="685"/>
    <x v="0"/>
    <x v="1"/>
    <n v="1"/>
    <s v=""/>
    <n v="-59.05"/>
    <s v=""/>
    <s v=""/>
    <n v="-59.05"/>
    <x v="17"/>
    <x v="17"/>
    <x v="17"/>
    <s v="Sales Representative"/>
    <n v="391199"/>
    <s v="Otis"/>
    <s v="Vaughn"/>
    <s v="Store Manager"/>
    <x v="1"/>
    <x v="685"/>
    <x v="685"/>
    <x v="491"/>
    <x v="81"/>
    <n v="-59.05"/>
    <d v="2016-05-28T00:00:00"/>
    <x v="1"/>
  </r>
  <r>
    <x v="0"/>
    <x v="1"/>
    <x v="17"/>
    <x v="12"/>
    <x v="686"/>
    <x v="1"/>
    <x v="1"/>
    <n v="1"/>
    <s v=""/>
    <n v="-22.44"/>
    <s v=""/>
    <s v=""/>
    <n v="-22.44"/>
    <x v="17"/>
    <x v="17"/>
    <x v="17"/>
    <s v="Sales Representative"/>
    <n v="391199"/>
    <s v="Otis"/>
    <s v="Vaughn"/>
    <s v="Store Manager"/>
    <x v="1"/>
    <x v="686"/>
    <x v="686"/>
    <x v="492"/>
    <x v="186"/>
    <n v="-22.44"/>
    <d v="2016-05-30T00:00:00"/>
    <x v="1"/>
  </r>
  <r>
    <x v="0"/>
    <x v="2"/>
    <x v="17"/>
    <x v="12"/>
    <x v="687"/>
    <x v="1"/>
    <x v="1"/>
    <n v="1"/>
    <s v=""/>
    <n v="-38.36"/>
    <s v=""/>
    <s v=""/>
    <n v="-38.36"/>
    <x v="17"/>
    <x v="17"/>
    <x v="17"/>
    <s v="Sales Representative"/>
    <n v="391199"/>
    <s v="Otis"/>
    <s v="Vaughn"/>
    <s v="Store Manager"/>
    <x v="1"/>
    <x v="687"/>
    <x v="687"/>
    <x v="493"/>
    <x v="335"/>
    <n v="-38.36"/>
    <d v="2016-06-07T00:00:00"/>
    <x v="1"/>
  </r>
  <r>
    <x v="0"/>
    <x v="2"/>
    <x v="17"/>
    <x v="12"/>
    <x v="688"/>
    <x v="2"/>
    <x v="1"/>
    <n v="1"/>
    <s v=""/>
    <n v="-12.98"/>
    <s v=""/>
    <s v=""/>
    <n v="-12.98"/>
    <x v="17"/>
    <x v="17"/>
    <x v="17"/>
    <s v="Sales Representative"/>
    <n v="391199"/>
    <s v="Otis"/>
    <s v="Vaughn"/>
    <s v="Store Manager"/>
    <x v="1"/>
    <x v="688"/>
    <x v="688"/>
    <x v="494"/>
    <x v="13"/>
    <n v="-12.98"/>
    <d v="2016-06-11T00:00:00"/>
    <x v="1"/>
  </r>
  <r>
    <x v="0"/>
    <x v="2"/>
    <x v="17"/>
    <x v="12"/>
    <x v="689"/>
    <x v="0"/>
    <x v="1"/>
    <n v="1"/>
    <s v=""/>
    <n v="-97.31"/>
    <s v=""/>
    <s v=""/>
    <n v="-97.31"/>
    <x v="17"/>
    <x v="17"/>
    <x v="17"/>
    <s v="Sales Representative"/>
    <n v="391199"/>
    <s v="Otis"/>
    <s v="Vaughn"/>
    <s v="Store Manager"/>
    <x v="1"/>
    <x v="689"/>
    <x v="689"/>
    <x v="495"/>
    <x v="234"/>
    <n v="-97.31"/>
    <d v="2016-06-16T00:00:00"/>
    <x v="1"/>
  </r>
  <r>
    <x v="0"/>
    <x v="2"/>
    <x v="17"/>
    <x v="12"/>
    <x v="690"/>
    <x v="2"/>
    <x v="1"/>
    <n v="1"/>
    <s v=""/>
    <n v="-7.33"/>
    <s v=""/>
    <s v=""/>
    <n v="-7.33"/>
    <x v="17"/>
    <x v="17"/>
    <x v="17"/>
    <s v="Sales Representative"/>
    <n v="391199"/>
    <s v="Otis"/>
    <s v="Vaughn"/>
    <s v="Store Manager"/>
    <x v="1"/>
    <x v="690"/>
    <x v="690"/>
    <x v="50"/>
    <x v="132"/>
    <n v="-7.33"/>
    <d v="2016-06-19T00:00:00"/>
    <x v="1"/>
  </r>
  <r>
    <x v="0"/>
    <x v="2"/>
    <x v="17"/>
    <x v="12"/>
    <x v="691"/>
    <x v="0"/>
    <x v="1"/>
    <n v="1"/>
    <s v=""/>
    <n v="-88.12"/>
    <s v=""/>
    <s v=""/>
    <n v="-88.12"/>
    <x v="17"/>
    <x v="17"/>
    <x v="17"/>
    <s v="Sales Representative"/>
    <n v="391199"/>
    <s v="Otis"/>
    <s v="Vaughn"/>
    <s v="Store Manager"/>
    <x v="1"/>
    <x v="691"/>
    <x v="691"/>
    <x v="496"/>
    <x v="151"/>
    <n v="-88.12"/>
    <d v="2016-06-22T00:00:00"/>
    <x v="1"/>
  </r>
  <r>
    <x v="0"/>
    <x v="2"/>
    <x v="17"/>
    <x v="12"/>
    <x v="692"/>
    <x v="2"/>
    <x v="0"/>
    <n v="1"/>
    <s v=""/>
    <n v="-13.98"/>
    <s v=""/>
    <n v="-13.98"/>
    <s v=""/>
    <x v="17"/>
    <x v="17"/>
    <x v="17"/>
    <s v="Sales Representative"/>
    <n v="391199"/>
    <s v="Otis"/>
    <s v="Vaughn"/>
    <s v="Store Manager"/>
    <x v="1"/>
    <x v="692"/>
    <x v="692"/>
    <x v="37"/>
    <x v="129"/>
    <n v="-13.98"/>
    <d v="2016-06-26T00:00:00"/>
    <x v="0"/>
  </r>
  <r>
    <x v="0"/>
    <x v="2"/>
    <x v="17"/>
    <x v="12"/>
    <x v="693"/>
    <x v="1"/>
    <x v="1"/>
    <n v="1"/>
    <s v=""/>
    <n v="-38.5"/>
    <s v=""/>
    <s v=""/>
    <n v="-38.5"/>
    <x v="17"/>
    <x v="17"/>
    <x v="17"/>
    <s v="Sales Representative"/>
    <n v="391199"/>
    <s v="Otis"/>
    <s v="Vaughn"/>
    <s v="Store Manager"/>
    <x v="1"/>
    <x v="693"/>
    <x v="693"/>
    <x v="10"/>
    <x v="365"/>
    <n v="-38.5"/>
    <d v="2016-06-26T00:00:00"/>
    <x v="1"/>
  </r>
  <r>
    <x v="0"/>
    <x v="2"/>
    <x v="17"/>
    <x v="12"/>
    <x v="694"/>
    <x v="0"/>
    <x v="1"/>
    <n v="1"/>
    <s v=""/>
    <n v="-71.84"/>
    <s v=""/>
    <s v=""/>
    <n v="-71.84"/>
    <x v="17"/>
    <x v="17"/>
    <x v="17"/>
    <s v="Sales Representative"/>
    <n v="391199"/>
    <s v="Otis"/>
    <s v="Vaughn"/>
    <s v="Store Manager"/>
    <x v="1"/>
    <x v="694"/>
    <x v="694"/>
    <x v="497"/>
    <x v="71"/>
    <n v="-71.84"/>
    <d v="2016-06-29T00:00:00"/>
    <x v="1"/>
  </r>
  <r>
    <x v="1"/>
    <x v="3"/>
    <x v="17"/>
    <x v="12"/>
    <x v="695"/>
    <x v="0"/>
    <x v="1"/>
    <s v=""/>
    <n v="1"/>
    <s v=""/>
    <n v="-60.72"/>
    <s v=""/>
    <n v="-60.72"/>
    <x v="17"/>
    <x v="17"/>
    <x v="17"/>
    <s v="Sales Representative"/>
    <n v="391199"/>
    <s v="Otis"/>
    <s v="Vaughn"/>
    <s v="Store Manager"/>
    <x v="1"/>
    <x v="695"/>
    <x v="695"/>
    <x v="498"/>
    <x v="366"/>
    <n v="-60.72"/>
    <d v="2016-07-04T00:00:00"/>
    <x v="1"/>
  </r>
  <r>
    <x v="1"/>
    <x v="3"/>
    <x v="17"/>
    <x v="18"/>
    <x v="696"/>
    <x v="1"/>
    <x v="0"/>
    <s v=""/>
    <n v="1"/>
    <s v=""/>
    <n v="-32.880000000000003"/>
    <n v="-32.880000000000003"/>
    <s v=""/>
    <x v="17"/>
    <x v="17"/>
    <x v="17"/>
    <s v="Sales Representative"/>
    <n v="521522"/>
    <s v="Beth"/>
    <s v="Moran"/>
    <s v="Sales Representative"/>
    <x v="1"/>
    <x v="696"/>
    <x v="696"/>
    <x v="499"/>
    <x v="13"/>
    <n v="-32.880000000000003"/>
    <d v="2016-07-06T00:00:00"/>
    <x v="0"/>
  </r>
  <r>
    <x v="1"/>
    <x v="3"/>
    <x v="17"/>
    <x v="18"/>
    <x v="697"/>
    <x v="1"/>
    <x v="1"/>
    <s v=""/>
    <n v="1"/>
    <s v=""/>
    <n v="-47.21"/>
    <s v=""/>
    <n v="-47.21"/>
    <x v="17"/>
    <x v="17"/>
    <x v="17"/>
    <s v="Sales Representative"/>
    <n v="521522"/>
    <s v="Beth"/>
    <s v="Moran"/>
    <s v="Sales Representative"/>
    <x v="1"/>
    <x v="697"/>
    <x v="697"/>
    <x v="24"/>
    <x v="332"/>
    <n v="-47.21"/>
    <d v="2016-07-08T00:00:00"/>
    <x v="1"/>
  </r>
  <r>
    <x v="1"/>
    <x v="3"/>
    <x v="17"/>
    <x v="12"/>
    <x v="698"/>
    <x v="0"/>
    <x v="1"/>
    <s v=""/>
    <n v="1"/>
    <s v=""/>
    <n v="-72.489999999999995"/>
    <s v=""/>
    <n v="-72.489999999999995"/>
    <x v="17"/>
    <x v="17"/>
    <x v="17"/>
    <s v="Sales Representative"/>
    <n v="391199"/>
    <s v="Otis"/>
    <s v="Vaughn"/>
    <s v="Store Manager"/>
    <x v="1"/>
    <x v="698"/>
    <x v="698"/>
    <x v="320"/>
    <x v="85"/>
    <n v="-72.489999999999995"/>
    <d v="2016-07-16T00:00:00"/>
    <x v="1"/>
  </r>
  <r>
    <x v="1"/>
    <x v="3"/>
    <x v="17"/>
    <x v="18"/>
    <x v="699"/>
    <x v="1"/>
    <x v="1"/>
    <s v=""/>
    <n v="1"/>
    <s v=""/>
    <n v="-24.96"/>
    <s v=""/>
    <n v="-24.96"/>
    <x v="17"/>
    <x v="17"/>
    <x v="17"/>
    <s v="Sales Representative"/>
    <n v="521522"/>
    <s v="Beth"/>
    <s v="Moran"/>
    <s v="Sales Representative"/>
    <x v="1"/>
    <x v="699"/>
    <x v="699"/>
    <x v="329"/>
    <x v="367"/>
    <n v="-24.96"/>
    <d v="2016-07-16T00:00:00"/>
    <x v="1"/>
  </r>
  <r>
    <x v="1"/>
    <x v="3"/>
    <x v="17"/>
    <x v="12"/>
    <x v="700"/>
    <x v="0"/>
    <x v="1"/>
    <s v=""/>
    <n v="1"/>
    <s v=""/>
    <n v="-51.01"/>
    <s v=""/>
    <n v="-51.01"/>
    <x v="17"/>
    <x v="17"/>
    <x v="17"/>
    <s v="Sales Representative"/>
    <n v="391199"/>
    <s v="Otis"/>
    <s v="Vaughn"/>
    <s v="Store Manager"/>
    <x v="1"/>
    <x v="700"/>
    <x v="700"/>
    <x v="425"/>
    <x v="141"/>
    <n v="-51.01"/>
    <d v="2016-07-17T00:00:00"/>
    <x v="1"/>
  </r>
  <r>
    <x v="1"/>
    <x v="3"/>
    <x v="17"/>
    <x v="18"/>
    <x v="701"/>
    <x v="1"/>
    <x v="0"/>
    <s v=""/>
    <n v="1"/>
    <s v=""/>
    <n v="-32.229999999999997"/>
    <n v="-32.229999999999997"/>
    <s v=""/>
    <x v="17"/>
    <x v="17"/>
    <x v="17"/>
    <s v="Sales Representative"/>
    <n v="521522"/>
    <s v="Beth"/>
    <s v="Moran"/>
    <s v="Sales Representative"/>
    <x v="1"/>
    <x v="701"/>
    <x v="701"/>
    <x v="500"/>
    <x v="357"/>
    <n v="-32.229999999999997"/>
    <d v="2016-07-23T00:00:00"/>
    <x v="0"/>
  </r>
  <r>
    <x v="1"/>
    <x v="3"/>
    <x v="17"/>
    <x v="18"/>
    <x v="702"/>
    <x v="2"/>
    <x v="0"/>
    <s v=""/>
    <n v="1"/>
    <s v=""/>
    <n v="-19.010000000000002"/>
    <n v="-19.010000000000002"/>
    <s v=""/>
    <x v="17"/>
    <x v="17"/>
    <x v="17"/>
    <s v="Sales Representative"/>
    <n v="521522"/>
    <s v="Beth"/>
    <s v="Moran"/>
    <s v="Sales Representative"/>
    <x v="1"/>
    <x v="702"/>
    <x v="702"/>
    <x v="501"/>
    <x v="81"/>
    <n v="-19.010000000000002"/>
    <d v="2016-07-24T00:00:00"/>
    <x v="0"/>
  </r>
  <r>
    <x v="1"/>
    <x v="3"/>
    <x v="17"/>
    <x v="12"/>
    <x v="703"/>
    <x v="0"/>
    <x v="0"/>
    <s v=""/>
    <n v="1"/>
    <s v=""/>
    <n v="-57.68"/>
    <n v="-57.68"/>
    <s v=""/>
    <x v="17"/>
    <x v="17"/>
    <x v="17"/>
    <s v="Sales Representative"/>
    <n v="391199"/>
    <s v="Otis"/>
    <s v="Vaughn"/>
    <s v="Store Manager"/>
    <x v="1"/>
    <x v="703"/>
    <x v="703"/>
    <x v="221"/>
    <x v="36"/>
    <n v="-57.68"/>
    <d v="2016-07-26T00:00:00"/>
    <x v="2"/>
  </r>
  <r>
    <x v="1"/>
    <x v="3"/>
    <x v="17"/>
    <x v="12"/>
    <x v="704"/>
    <x v="0"/>
    <x v="1"/>
    <s v=""/>
    <n v="1"/>
    <s v=""/>
    <n v="-95.7"/>
    <s v=""/>
    <n v="-95.7"/>
    <x v="17"/>
    <x v="17"/>
    <x v="17"/>
    <s v="Sales Representative"/>
    <n v="391199"/>
    <s v="Otis"/>
    <s v="Vaughn"/>
    <s v="Store Manager"/>
    <x v="1"/>
    <x v="704"/>
    <x v="704"/>
    <x v="50"/>
    <x v="297"/>
    <n v="-95.7"/>
    <d v="2016-07-27T00:00:00"/>
    <x v="1"/>
  </r>
  <r>
    <x v="1"/>
    <x v="4"/>
    <x v="17"/>
    <x v="12"/>
    <x v="705"/>
    <x v="0"/>
    <x v="1"/>
    <s v=""/>
    <n v="1"/>
    <s v=""/>
    <n v="-52.73"/>
    <s v=""/>
    <n v="-52.73"/>
    <x v="17"/>
    <x v="17"/>
    <x v="17"/>
    <s v="Sales Representative"/>
    <n v="391199"/>
    <s v="Otis"/>
    <s v="Vaughn"/>
    <s v="Store Manager"/>
    <x v="1"/>
    <x v="705"/>
    <x v="705"/>
    <x v="502"/>
    <x v="368"/>
    <n v="-52.73"/>
    <d v="2016-08-07T00:00:00"/>
    <x v="1"/>
  </r>
  <r>
    <x v="1"/>
    <x v="4"/>
    <x v="17"/>
    <x v="18"/>
    <x v="706"/>
    <x v="1"/>
    <x v="1"/>
    <s v=""/>
    <n v="1"/>
    <s v=""/>
    <n v="-23.56"/>
    <s v=""/>
    <n v="-23.56"/>
    <x v="17"/>
    <x v="17"/>
    <x v="17"/>
    <s v="Sales Representative"/>
    <n v="521522"/>
    <s v="Beth"/>
    <s v="Moran"/>
    <s v="Sales Representative"/>
    <x v="1"/>
    <x v="706"/>
    <x v="706"/>
    <x v="180"/>
    <x v="369"/>
    <n v="-23.56"/>
    <d v="2016-08-14T00:00:00"/>
    <x v="1"/>
  </r>
  <r>
    <x v="1"/>
    <x v="4"/>
    <x v="17"/>
    <x v="12"/>
    <x v="707"/>
    <x v="0"/>
    <x v="0"/>
    <s v=""/>
    <n v="1"/>
    <s v=""/>
    <n v="-91.61"/>
    <n v="-91.61"/>
    <s v=""/>
    <x v="17"/>
    <x v="17"/>
    <x v="17"/>
    <s v="Sales Representative"/>
    <n v="391199"/>
    <s v="Otis"/>
    <s v="Vaughn"/>
    <s v="Store Manager"/>
    <x v="1"/>
    <x v="707"/>
    <x v="707"/>
    <x v="278"/>
    <x v="80"/>
    <n v="-91.61"/>
    <d v="2016-08-16T00:00:00"/>
    <x v="0"/>
  </r>
  <r>
    <x v="1"/>
    <x v="4"/>
    <x v="17"/>
    <x v="12"/>
    <x v="708"/>
    <x v="0"/>
    <x v="1"/>
    <s v=""/>
    <n v="1"/>
    <s v=""/>
    <n v="-95.74"/>
    <s v=""/>
    <n v="-95.74"/>
    <x v="17"/>
    <x v="17"/>
    <x v="17"/>
    <s v="Sales Representative"/>
    <n v="391199"/>
    <s v="Otis"/>
    <s v="Vaughn"/>
    <s v="Store Manager"/>
    <x v="1"/>
    <x v="708"/>
    <x v="708"/>
    <x v="462"/>
    <x v="370"/>
    <n v="-95.74"/>
    <d v="2016-08-17T00:00:00"/>
    <x v="1"/>
  </r>
  <r>
    <x v="1"/>
    <x v="4"/>
    <x v="17"/>
    <x v="12"/>
    <x v="709"/>
    <x v="0"/>
    <x v="0"/>
    <s v=""/>
    <n v="1"/>
    <s v=""/>
    <n v="-62.64"/>
    <n v="-62.64"/>
    <s v=""/>
    <x v="17"/>
    <x v="17"/>
    <x v="17"/>
    <s v="Sales Representative"/>
    <n v="391199"/>
    <s v="Otis"/>
    <s v="Vaughn"/>
    <s v="Store Manager"/>
    <x v="1"/>
    <x v="709"/>
    <x v="709"/>
    <x v="503"/>
    <x v="240"/>
    <n v="-62.64"/>
    <d v="2016-08-18T00:00:00"/>
    <x v="2"/>
  </r>
  <r>
    <x v="1"/>
    <x v="4"/>
    <x v="17"/>
    <x v="18"/>
    <x v="710"/>
    <x v="2"/>
    <x v="0"/>
    <s v=""/>
    <n v="1"/>
    <s v=""/>
    <n v="-9.3699999999999992"/>
    <n v="-9.3699999999999992"/>
    <s v=""/>
    <x v="17"/>
    <x v="17"/>
    <x v="17"/>
    <s v="Sales Representative"/>
    <n v="521522"/>
    <s v="Beth"/>
    <s v="Moran"/>
    <s v="Sales Representative"/>
    <x v="1"/>
    <x v="710"/>
    <x v="710"/>
    <x v="150"/>
    <x v="316"/>
    <n v="-9.3699999999999992"/>
    <d v="2016-08-18T00:00:00"/>
    <x v="2"/>
  </r>
  <r>
    <x v="1"/>
    <x v="4"/>
    <x v="17"/>
    <x v="12"/>
    <x v="711"/>
    <x v="0"/>
    <x v="1"/>
    <s v=""/>
    <n v="1"/>
    <s v=""/>
    <n v="-96.34"/>
    <s v=""/>
    <n v="-96.34"/>
    <x v="17"/>
    <x v="17"/>
    <x v="17"/>
    <s v="Sales Representative"/>
    <n v="391199"/>
    <s v="Otis"/>
    <s v="Vaughn"/>
    <s v="Store Manager"/>
    <x v="1"/>
    <x v="711"/>
    <x v="711"/>
    <x v="504"/>
    <x v="28"/>
    <n v="-96.34"/>
    <d v="2016-08-19T00:00:00"/>
    <x v="1"/>
  </r>
  <r>
    <x v="1"/>
    <x v="4"/>
    <x v="17"/>
    <x v="18"/>
    <x v="712"/>
    <x v="1"/>
    <x v="0"/>
    <s v=""/>
    <n v="1"/>
    <s v=""/>
    <n v="-36.119999999999997"/>
    <n v="-36.119999999999997"/>
    <s v=""/>
    <x v="17"/>
    <x v="17"/>
    <x v="17"/>
    <s v="Sales Representative"/>
    <n v="521522"/>
    <s v="Beth"/>
    <s v="Moran"/>
    <s v="Sales Representative"/>
    <x v="1"/>
    <x v="712"/>
    <x v="712"/>
    <x v="410"/>
    <x v="39"/>
    <n v="-36.119999999999997"/>
    <d v="2016-08-26T00:00:00"/>
    <x v="2"/>
  </r>
  <r>
    <x v="1"/>
    <x v="5"/>
    <x v="17"/>
    <x v="18"/>
    <x v="713"/>
    <x v="1"/>
    <x v="0"/>
    <s v=""/>
    <n v="1"/>
    <s v=""/>
    <n v="-43.59"/>
    <n v="-43.59"/>
    <s v=""/>
    <x v="17"/>
    <x v="17"/>
    <x v="17"/>
    <s v="Sales Representative"/>
    <n v="521522"/>
    <s v="Beth"/>
    <s v="Moran"/>
    <s v="Sales Representative"/>
    <x v="1"/>
    <x v="713"/>
    <x v="713"/>
    <x v="110"/>
    <x v="68"/>
    <n v="-43.59"/>
    <d v="2016-09-02T00:00:00"/>
    <x v="0"/>
  </r>
  <r>
    <x v="1"/>
    <x v="5"/>
    <x v="17"/>
    <x v="12"/>
    <x v="714"/>
    <x v="0"/>
    <x v="1"/>
    <s v=""/>
    <n v="1"/>
    <s v=""/>
    <n v="-68.650000000000006"/>
    <s v=""/>
    <n v="-68.650000000000006"/>
    <x v="17"/>
    <x v="17"/>
    <x v="17"/>
    <s v="Sales Representative"/>
    <n v="391199"/>
    <s v="Otis"/>
    <s v="Vaughn"/>
    <s v="Store Manager"/>
    <x v="1"/>
    <x v="714"/>
    <x v="714"/>
    <x v="367"/>
    <x v="35"/>
    <n v="-68.650000000000006"/>
    <d v="2016-09-05T00:00:00"/>
    <x v="1"/>
  </r>
  <r>
    <x v="1"/>
    <x v="5"/>
    <x v="17"/>
    <x v="18"/>
    <x v="715"/>
    <x v="2"/>
    <x v="0"/>
    <s v=""/>
    <n v="1"/>
    <s v=""/>
    <n v="-5.34"/>
    <n v="-5.34"/>
    <s v=""/>
    <x v="17"/>
    <x v="17"/>
    <x v="17"/>
    <s v="Sales Representative"/>
    <n v="521522"/>
    <s v="Beth"/>
    <s v="Moran"/>
    <s v="Sales Representative"/>
    <x v="1"/>
    <x v="715"/>
    <x v="715"/>
    <x v="505"/>
    <x v="81"/>
    <n v="-5.34"/>
    <d v="2016-09-06T00:00:00"/>
    <x v="2"/>
  </r>
  <r>
    <x v="1"/>
    <x v="5"/>
    <x v="17"/>
    <x v="12"/>
    <x v="716"/>
    <x v="0"/>
    <x v="1"/>
    <s v=""/>
    <n v="1"/>
    <s v=""/>
    <n v="-91.11"/>
    <s v=""/>
    <n v="-91.11"/>
    <x v="17"/>
    <x v="17"/>
    <x v="17"/>
    <s v="Sales Representative"/>
    <n v="391199"/>
    <s v="Otis"/>
    <s v="Vaughn"/>
    <s v="Store Manager"/>
    <x v="1"/>
    <x v="716"/>
    <x v="716"/>
    <x v="468"/>
    <x v="367"/>
    <n v="-91.11"/>
    <d v="2016-09-10T00:00:00"/>
    <x v="1"/>
  </r>
  <r>
    <x v="1"/>
    <x v="5"/>
    <x v="17"/>
    <x v="12"/>
    <x v="717"/>
    <x v="0"/>
    <x v="1"/>
    <s v=""/>
    <n v="1"/>
    <s v=""/>
    <n v="-86.17"/>
    <s v=""/>
    <n v="-86.17"/>
    <x v="17"/>
    <x v="17"/>
    <x v="17"/>
    <s v="Sales Representative"/>
    <n v="391199"/>
    <s v="Otis"/>
    <s v="Vaughn"/>
    <s v="Store Manager"/>
    <x v="1"/>
    <x v="717"/>
    <x v="717"/>
    <x v="506"/>
    <x v="139"/>
    <n v="-86.17"/>
    <d v="2016-09-16T00:00:00"/>
    <x v="1"/>
  </r>
  <r>
    <x v="1"/>
    <x v="5"/>
    <x v="17"/>
    <x v="12"/>
    <x v="718"/>
    <x v="0"/>
    <x v="1"/>
    <s v=""/>
    <n v="1"/>
    <s v=""/>
    <n v="-76.239999999999995"/>
    <s v=""/>
    <n v="-76.239999999999995"/>
    <x v="17"/>
    <x v="17"/>
    <x v="17"/>
    <s v="Sales Representative"/>
    <n v="391199"/>
    <s v="Otis"/>
    <s v="Vaughn"/>
    <s v="Store Manager"/>
    <x v="1"/>
    <x v="718"/>
    <x v="718"/>
    <x v="404"/>
    <x v="371"/>
    <n v="-76.239999999999995"/>
    <d v="2016-09-28T00:00:00"/>
    <x v="1"/>
  </r>
  <r>
    <x v="0"/>
    <x v="0"/>
    <x v="18"/>
    <x v="12"/>
    <x v="719"/>
    <x v="1"/>
    <x v="1"/>
    <n v="1"/>
    <s v=""/>
    <n v="-40.770000000000003"/>
    <s v=""/>
    <s v=""/>
    <n v="-40.770000000000003"/>
    <x v="18"/>
    <x v="18"/>
    <x v="18"/>
    <s v="Sales Representative"/>
    <n v="391199"/>
    <s v="Otis"/>
    <s v="Vaughn"/>
    <s v="Store Manager"/>
    <x v="1"/>
    <x v="719"/>
    <x v="719"/>
    <x v="507"/>
    <x v="372"/>
    <n v="-40.770000000000003"/>
    <d v="2016-04-09T00:00:00"/>
    <x v="1"/>
  </r>
  <r>
    <x v="0"/>
    <x v="0"/>
    <x v="18"/>
    <x v="12"/>
    <x v="720"/>
    <x v="0"/>
    <x v="1"/>
    <n v="1"/>
    <s v=""/>
    <n v="-82.37"/>
    <s v=""/>
    <s v=""/>
    <n v="-82.37"/>
    <x v="18"/>
    <x v="18"/>
    <x v="18"/>
    <s v="Sales Representative"/>
    <n v="391199"/>
    <s v="Otis"/>
    <s v="Vaughn"/>
    <s v="Store Manager"/>
    <x v="1"/>
    <x v="720"/>
    <x v="720"/>
    <x v="508"/>
    <x v="373"/>
    <n v="-82.37"/>
    <d v="2016-04-11T00:00:00"/>
    <x v="1"/>
  </r>
  <r>
    <x v="0"/>
    <x v="0"/>
    <x v="18"/>
    <x v="12"/>
    <x v="721"/>
    <x v="1"/>
    <x v="1"/>
    <n v="1"/>
    <s v=""/>
    <n v="-22.87"/>
    <s v=""/>
    <s v=""/>
    <n v="-22.87"/>
    <x v="18"/>
    <x v="18"/>
    <x v="18"/>
    <s v="Sales Representative"/>
    <n v="391199"/>
    <s v="Otis"/>
    <s v="Vaughn"/>
    <s v="Store Manager"/>
    <x v="1"/>
    <x v="721"/>
    <x v="721"/>
    <x v="185"/>
    <x v="75"/>
    <n v="-22.87"/>
    <d v="2016-04-16T00:00:00"/>
    <x v="1"/>
  </r>
  <r>
    <x v="0"/>
    <x v="0"/>
    <x v="18"/>
    <x v="12"/>
    <x v="722"/>
    <x v="2"/>
    <x v="1"/>
    <n v="1"/>
    <s v=""/>
    <n v="-7.35"/>
    <s v=""/>
    <s v=""/>
    <n v="-7.35"/>
    <x v="18"/>
    <x v="18"/>
    <x v="18"/>
    <s v="Sales Representative"/>
    <n v="391199"/>
    <s v="Otis"/>
    <s v="Vaughn"/>
    <s v="Store Manager"/>
    <x v="1"/>
    <x v="722"/>
    <x v="722"/>
    <x v="369"/>
    <x v="292"/>
    <n v="-7.35"/>
    <d v="2016-04-24T00:00:00"/>
    <x v="1"/>
  </r>
  <r>
    <x v="0"/>
    <x v="1"/>
    <x v="18"/>
    <x v="12"/>
    <x v="723"/>
    <x v="2"/>
    <x v="0"/>
    <n v="1"/>
    <s v=""/>
    <n v="-9.52"/>
    <s v=""/>
    <n v="-9.52"/>
    <s v=""/>
    <x v="18"/>
    <x v="18"/>
    <x v="18"/>
    <s v="Sales Representative"/>
    <n v="391199"/>
    <s v="Otis"/>
    <s v="Vaughn"/>
    <s v="Store Manager"/>
    <x v="1"/>
    <x v="723"/>
    <x v="723"/>
    <x v="509"/>
    <x v="202"/>
    <n v="-9.52"/>
    <d v="2016-05-03T00:00:00"/>
    <x v="2"/>
  </r>
  <r>
    <x v="0"/>
    <x v="1"/>
    <x v="18"/>
    <x v="12"/>
    <x v="724"/>
    <x v="2"/>
    <x v="1"/>
    <n v="1"/>
    <s v=""/>
    <n v="-14.88"/>
    <s v=""/>
    <s v=""/>
    <n v="-14.88"/>
    <x v="18"/>
    <x v="18"/>
    <x v="18"/>
    <s v="Sales Representative"/>
    <n v="391199"/>
    <s v="Otis"/>
    <s v="Vaughn"/>
    <s v="Store Manager"/>
    <x v="1"/>
    <x v="724"/>
    <x v="724"/>
    <x v="338"/>
    <x v="374"/>
    <n v="-14.88"/>
    <d v="2016-05-09T00:00:00"/>
    <x v="1"/>
  </r>
  <r>
    <x v="0"/>
    <x v="1"/>
    <x v="18"/>
    <x v="12"/>
    <x v="725"/>
    <x v="0"/>
    <x v="1"/>
    <n v="1"/>
    <s v=""/>
    <n v="-96.63"/>
    <s v=""/>
    <s v=""/>
    <n v="-96.63"/>
    <x v="18"/>
    <x v="18"/>
    <x v="18"/>
    <s v="Sales Representative"/>
    <n v="391199"/>
    <s v="Otis"/>
    <s v="Vaughn"/>
    <s v="Store Manager"/>
    <x v="1"/>
    <x v="725"/>
    <x v="725"/>
    <x v="510"/>
    <x v="375"/>
    <n v="-96.63"/>
    <d v="2016-05-12T00:00:00"/>
    <x v="1"/>
  </r>
  <r>
    <x v="0"/>
    <x v="1"/>
    <x v="18"/>
    <x v="12"/>
    <x v="726"/>
    <x v="2"/>
    <x v="1"/>
    <n v="1"/>
    <s v=""/>
    <n v="-15.38"/>
    <s v=""/>
    <s v=""/>
    <n v="-15.38"/>
    <x v="18"/>
    <x v="18"/>
    <x v="18"/>
    <s v="Sales Representative"/>
    <n v="391199"/>
    <s v="Otis"/>
    <s v="Vaughn"/>
    <s v="Store Manager"/>
    <x v="1"/>
    <x v="726"/>
    <x v="726"/>
    <x v="511"/>
    <x v="193"/>
    <n v="-15.38"/>
    <d v="2016-05-17T00:00:00"/>
    <x v="1"/>
  </r>
  <r>
    <x v="0"/>
    <x v="1"/>
    <x v="18"/>
    <x v="12"/>
    <x v="727"/>
    <x v="2"/>
    <x v="1"/>
    <n v="1"/>
    <s v=""/>
    <n v="-12.94"/>
    <s v=""/>
    <s v=""/>
    <n v="-12.94"/>
    <x v="18"/>
    <x v="18"/>
    <x v="18"/>
    <s v="Sales Representative"/>
    <n v="391199"/>
    <s v="Otis"/>
    <s v="Vaughn"/>
    <s v="Store Manager"/>
    <x v="1"/>
    <x v="727"/>
    <x v="727"/>
    <x v="366"/>
    <x v="376"/>
    <n v="-12.94"/>
    <d v="2016-05-18T00:00:00"/>
    <x v="1"/>
  </r>
  <r>
    <x v="0"/>
    <x v="1"/>
    <x v="18"/>
    <x v="12"/>
    <x v="728"/>
    <x v="2"/>
    <x v="1"/>
    <n v="1"/>
    <s v=""/>
    <n v="-16.399999999999999"/>
    <s v=""/>
    <s v=""/>
    <n v="-16.399999999999999"/>
    <x v="18"/>
    <x v="18"/>
    <x v="18"/>
    <s v="Sales Representative"/>
    <n v="391199"/>
    <s v="Otis"/>
    <s v="Vaughn"/>
    <s v="Store Manager"/>
    <x v="1"/>
    <x v="728"/>
    <x v="728"/>
    <x v="512"/>
    <x v="264"/>
    <n v="-16.399999999999999"/>
    <d v="2016-05-21T00:00:00"/>
    <x v="1"/>
  </r>
  <r>
    <x v="0"/>
    <x v="1"/>
    <x v="18"/>
    <x v="12"/>
    <x v="729"/>
    <x v="0"/>
    <x v="0"/>
    <n v="1"/>
    <s v=""/>
    <n v="-94.73"/>
    <s v=""/>
    <n v="-94.73"/>
    <s v=""/>
    <x v="18"/>
    <x v="18"/>
    <x v="18"/>
    <s v="Sales Representative"/>
    <n v="391199"/>
    <s v="Otis"/>
    <s v="Vaughn"/>
    <s v="Store Manager"/>
    <x v="1"/>
    <x v="729"/>
    <x v="729"/>
    <x v="353"/>
    <x v="21"/>
    <n v="-94.73"/>
    <d v="2016-05-23T00:00:00"/>
    <x v="0"/>
  </r>
  <r>
    <x v="0"/>
    <x v="1"/>
    <x v="18"/>
    <x v="12"/>
    <x v="730"/>
    <x v="0"/>
    <x v="1"/>
    <n v="1"/>
    <s v=""/>
    <n v="-93.96"/>
    <s v=""/>
    <s v=""/>
    <n v="-93.96"/>
    <x v="18"/>
    <x v="18"/>
    <x v="18"/>
    <s v="Sales Representative"/>
    <n v="391199"/>
    <s v="Otis"/>
    <s v="Vaughn"/>
    <s v="Store Manager"/>
    <x v="1"/>
    <x v="730"/>
    <x v="730"/>
    <x v="198"/>
    <x v="377"/>
    <n v="-93.96"/>
    <d v="2016-05-26T00:00:00"/>
    <x v="1"/>
  </r>
  <r>
    <x v="0"/>
    <x v="1"/>
    <x v="18"/>
    <x v="12"/>
    <x v="731"/>
    <x v="0"/>
    <x v="0"/>
    <n v="1"/>
    <s v=""/>
    <n v="-68.55"/>
    <s v=""/>
    <n v="-68.55"/>
    <s v=""/>
    <x v="18"/>
    <x v="18"/>
    <x v="18"/>
    <s v="Sales Representative"/>
    <n v="391199"/>
    <s v="Otis"/>
    <s v="Vaughn"/>
    <s v="Store Manager"/>
    <x v="1"/>
    <x v="731"/>
    <x v="731"/>
    <x v="513"/>
    <x v="378"/>
    <n v="-68.55"/>
    <d v="2016-05-29T00:00:00"/>
    <x v="2"/>
  </r>
  <r>
    <x v="0"/>
    <x v="1"/>
    <x v="18"/>
    <x v="12"/>
    <x v="732"/>
    <x v="1"/>
    <x v="0"/>
    <n v="1"/>
    <s v=""/>
    <n v="-26.87"/>
    <s v=""/>
    <n v="-26.87"/>
    <s v=""/>
    <x v="18"/>
    <x v="18"/>
    <x v="18"/>
    <s v="Sales Representative"/>
    <n v="391199"/>
    <s v="Otis"/>
    <s v="Vaughn"/>
    <s v="Store Manager"/>
    <x v="1"/>
    <x v="732"/>
    <x v="732"/>
    <x v="240"/>
    <x v="38"/>
    <n v="-26.87"/>
    <d v="2016-05-29T00:00:00"/>
    <x v="0"/>
  </r>
  <r>
    <x v="0"/>
    <x v="1"/>
    <x v="18"/>
    <x v="12"/>
    <x v="733"/>
    <x v="1"/>
    <x v="1"/>
    <n v="1"/>
    <s v=""/>
    <n v="-27.21"/>
    <s v=""/>
    <s v=""/>
    <n v="-27.21"/>
    <x v="18"/>
    <x v="18"/>
    <x v="18"/>
    <s v="Sales Representative"/>
    <n v="391199"/>
    <s v="Otis"/>
    <s v="Vaughn"/>
    <s v="Store Manager"/>
    <x v="1"/>
    <x v="733"/>
    <x v="733"/>
    <x v="514"/>
    <x v="297"/>
    <n v="-27.21"/>
    <d v="2016-05-29T00:00:00"/>
    <x v="1"/>
  </r>
  <r>
    <x v="0"/>
    <x v="1"/>
    <x v="18"/>
    <x v="12"/>
    <x v="734"/>
    <x v="0"/>
    <x v="1"/>
    <n v="1"/>
    <s v=""/>
    <n v="-64.260000000000005"/>
    <s v=""/>
    <s v=""/>
    <n v="-64.260000000000005"/>
    <x v="18"/>
    <x v="18"/>
    <x v="18"/>
    <s v="Sales Representative"/>
    <n v="391199"/>
    <s v="Otis"/>
    <s v="Vaughn"/>
    <s v="Store Manager"/>
    <x v="1"/>
    <x v="734"/>
    <x v="734"/>
    <x v="185"/>
    <x v="149"/>
    <n v="-64.260000000000005"/>
    <d v="2016-05-29T00:00:00"/>
    <x v="1"/>
  </r>
  <r>
    <x v="0"/>
    <x v="2"/>
    <x v="18"/>
    <x v="12"/>
    <x v="735"/>
    <x v="0"/>
    <x v="1"/>
    <n v="1"/>
    <s v=""/>
    <n v="-92.46"/>
    <s v=""/>
    <s v=""/>
    <n v="-92.46"/>
    <x v="18"/>
    <x v="18"/>
    <x v="18"/>
    <s v="Sales Representative"/>
    <n v="391199"/>
    <s v="Otis"/>
    <s v="Vaughn"/>
    <s v="Store Manager"/>
    <x v="1"/>
    <x v="735"/>
    <x v="735"/>
    <x v="473"/>
    <x v="262"/>
    <n v="-92.46"/>
    <d v="2016-06-05T00:00:00"/>
    <x v="1"/>
  </r>
  <r>
    <x v="0"/>
    <x v="2"/>
    <x v="18"/>
    <x v="12"/>
    <x v="736"/>
    <x v="1"/>
    <x v="1"/>
    <n v="1"/>
    <s v=""/>
    <n v="-39.880000000000003"/>
    <s v=""/>
    <s v=""/>
    <n v="-39.880000000000003"/>
    <x v="18"/>
    <x v="18"/>
    <x v="18"/>
    <s v="Sales Representative"/>
    <n v="391199"/>
    <s v="Otis"/>
    <s v="Vaughn"/>
    <s v="Store Manager"/>
    <x v="1"/>
    <x v="736"/>
    <x v="736"/>
    <x v="515"/>
    <x v="252"/>
    <n v="-39.880000000000003"/>
    <d v="2016-06-10T00:00:00"/>
    <x v="1"/>
  </r>
  <r>
    <x v="0"/>
    <x v="2"/>
    <x v="18"/>
    <x v="12"/>
    <x v="737"/>
    <x v="1"/>
    <x v="0"/>
    <n v="1"/>
    <s v=""/>
    <n v="-28.35"/>
    <s v=""/>
    <n v="-28.35"/>
    <s v=""/>
    <x v="18"/>
    <x v="18"/>
    <x v="18"/>
    <s v="Sales Representative"/>
    <n v="391199"/>
    <s v="Otis"/>
    <s v="Vaughn"/>
    <s v="Store Manager"/>
    <x v="1"/>
    <x v="737"/>
    <x v="737"/>
    <x v="352"/>
    <x v="59"/>
    <n v="-28.35"/>
    <d v="2016-06-22T00:00:00"/>
    <x v="0"/>
  </r>
  <r>
    <x v="1"/>
    <x v="3"/>
    <x v="18"/>
    <x v="19"/>
    <x v="738"/>
    <x v="1"/>
    <x v="1"/>
    <s v=""/>
    <n v="1"/>
    <s v=""/>
    <n v="-25.37"/>
    <s v=""/>
    <n v="-25.37"/>
    <x v="18"/>
    <x v="18"/>
    <x v="18"/>
    <s v="Sales Representative"/>
    <n v="826510"/>
    <s v="Sophie"/>
    <s v="Myers"/>
    <s v="Sales Representative"/>
    <x v="1"/>
    <x v="738"/>
    <x v="738"/>
    <x v="516"/>
    <x v="379"/>
    <n v="-25.37"/>
    <d v="2016-07-09T00:00:00"/>
    <x v="1"/>
  </r>
  <r>
    <x v="1"/>
    <x v="3"/>
    <x v="18"/>
    <x v="12"/>
    <x v="739"/>
    <x v="0"/>
    <x v="1"/>
    <s v=""/>
    <n v="1"/>
    <s v=""/>
    <n v="-77.19"/>
    <s v=""/>
    <n v="-77.19"/>
    <x v="18"/>
    <x v="18"/>
    <x v="18"/>
    <s v="Sales Representative"/>
    <n v="391199"/>
    <s v="Otis"/>
    <s v="Vaughn"/>
    <s v="Store Manager"/>
    <x v="1"/>
    <x v="739"/>
    <x v="739"/>
    <x v="244"/>
    <x v="291"/>
    <n v="-77.19"/>
    <d v="2016-07-19T00:00:00"/>
    <x v="1"/>
  </r>
  <r>
    <x v="1"/>
    <x v="4"/>
    <x v="18"/>
    <x v="12"/>
    <x v="740"/>
    <x v="0"/>
    <x v="1"/>
    <s v=""/>
    <n v="1"/>
    <s v=""/>
    <n v="-89.63"/>
    <s v=""/>
    <n v="-89.63"/>
    <x v="18"/>
    <x v="18"/>
    <x v="18"/>
    <s v="Sales Representative"/>
    <n v="391199"/>
    <s v="Otis"/>
    <s v="Vaughn"/>
    <s v="Store Manager"/>
    <x v="1"/>
    <x v="740"/>
    <x v="740"/>
    <x v="487"/>
    <x v="85"/>
    <n v="-89.63"/>
    <d v="2016-08-02T00:00:00"/>
    <x v="1"/>
  </r>
  <r>
    <x v="1"/>
    <x v="4"/>
    <x v="18"/>
    <x v="19"/>
    <x v="741"/>
    <x v="1"/>
    <x v="1"/>
    <s v=""/>
    <n v="1"/>
    <s v=""/>
    <n v="-21.93"/>
    <s v=""/>
    <n v="-21.93"/>
    <x v="18"/>
    <x v="18"/>
    <x v="18"/>
    <s v="Sales Representative"/>
    <n v="826510"/>
    <s v="Sophie"/>
    <s v="Myers"/>
    <s v="Sales Representative"/>
    <x v="1"/>
    <x v="741"/>
    <x v="741"/>
    <x v="517"/>
    <x v="205"/>
    <n v="-21.93"/>
    <d v="2016-08-06T00:00:00"/>
    <x v="1"/>
  </r>
  <r>
    <x v="1"/>
    <x v="4"/>
    <x v="18"/>
    <x v="12"/>
    <x v="742"/>
    <x v="0"/>
    <x v="0"/>
    <s v=""/>
    <n v="1"/>
    <s v=""/>
    <n v="-80.680000000000007"/>
    <n v="-80.680000000000007"/>
    <s v=""/>
    <x v="18"/>
    <x v="18"/>
    <x v="18"/>
    <s v="Sales Representative"/>
    <n v="391199"/>
    <s v="Otis"/>
    <s v="Vaughn"/>
    <s v="Store Manager"/>
    <x v="1"/>
    <x v="742"/>
    <x v="742"/>
    <x v="230"/>
    <x v="23"/>
    <n v="-80.680000000000007"/>
    <d v="2016-08-08T00:00:00"/>
    <x v="0"/>
  </r>
  <r>
    <x v="1"/>
    <x v="4"/>
    <x v="18"/>
    <x v="12"/>
    <x v="743"/>
    <x v="0"/>
    <x v="1"/>
    <s v=""/>
    <n v="1"/>
    <s v=""/>
    <n v="-79.69"/>
    <s v=""/>
    <n v="-79.69"/>
    <x v="18"/>
    <x v="18"/>
    <x v="18"/>
    <s v="Sales Representative"/>
    <n v="391199"/>
    <s v="Otis"/>
    <s v="Vaughn"/>
    <s v="Store Manager"/>
    <x v="1"/>
    <x v="743"/>
    <x v="743"/>
    <x v="518"/>
    <x v="64"/>
    <n v="-79.69"/>
    <d v="2016-08-11T00:00:00"/>
    <x v="1"/>
  </r>
  <r>
    <x v="1"/>
    <x v="4"/>
    <x v="18"/>
    <x v="19"/>
    <x v="744"/>
    <x v="2"/>
    <x v="1"/>
    <s v=""/>
    <n v="1"/>
    <s v=""/>
    <n v="-9.68"/>
    <s v=""/>
    <n v="-9.68"/>
    <x v="18"/>
    <x v="18"/>
    <x v="18"/>
    <s v="Sales Representative"/>
    <n v="826510"/>
    <s v="Sophie"/>
    <s v="Myers"/>
    <s v="Sales Representative"/>
    <x v="1"/>
    <x v="744"/>
    <x v="744"/>
    <x v="519"/>
    <x v="238"/>
    <n v="-9.68"/>
    <d v="2016-08-18T00:00:00"/>
    <x v="1"/>
  </r>
  <r>
    <x v="1"/>
    <x v="4"/>
    <x v="18"/>
    <x v="12"/>
    <x v="745"/>
    <x v="0"/>
    <x v="1"/>
    <s v=""/>
    <n v="1"/>
    <s v=""/>
    <n v="-62.88"/>
    <s v=""/>
    <n v="-62.88"/>
    <x v="18"/>
    <x v="18"/>
    <x v="18"/>
    <s v="Sales Representative"/>
    <n v="391199"/>
    <s v="Otis"/>
    <s v="Vaughn"/>
    <s v="Store Manager"/>
    <x v="1"/>
    <x v="745"/>
    <x v="745"/>
    <x v="396"/>
    <x v="380"/>
    <n v="-62.88"/>
    <d v="2016-08-22T00:00:00"/>
    <x v="1"/>
  </r>
  <r>
    <x v="1"/>
    <x v="4"/>
    <x v="18"/>
    <x v="19"/>
    <x v="746"/>
    <x v="1"/>
    <x v="1"/>
    <s v=""/>
    <n v="1"/>
    <s v=""/>
    <n v="-49.43"/>
    <s v=""/>
    <n v="-49.43"/>
    <x v="18"/>
    <x v="18"/>
    <x v="18"/>
    <s v="Sales Representative"/>
    <n v="826510"/>
    <s v="Sophie"/>
    <s v="Myers"/>
    <s v="Sales Representative"/>
    <x v="1"/>
    <x v="746"/>
    <x v="746"/>
    <x v="80"/>
    <x v="339"/>
    <n v="-49.43"/>
    <d v="2016-08-22T00:00:00"/>
    <x v="1"/>
  </r>
  <r>
    <x v="1"/>
    <x v="4"/>
    <x v="18"/>
    <x v="19"/>
    <x v="747"/>
    <x v="1"/>
    <x v="1"/>
    <s v=""/>
    <n v="1"/>
    <s v=""/>
    <n v="-30.7"/>
    <s v=""/>
    <n v="-30.7"/>
    <x v="18"/>
    <x v="18"/>
    <x v="18"/>
    <s v="Sales Representative"/>
    <n v="826510"/>
    <s v="Sophie"/>
    <s v="Myers"/>
    <s v="Sales Representative"/>
    <x v="1"/>
    <x v="747"/>
    <x v="747"/>
    <x v="238"/>
    <x v="311"/>
    <n v="-30.7"/>
    <d v="2016-08-23T00:00:00"/>
    <x v="1"/>
  </r>
  <r>
    <x v="1"/>
    <x v="4"/>
    <x v="18"/>
    <x v="19"/>
    <x v="748"/>
    <x v="1"/>
    <x v="0"/>
    <s v=""/>
    <n v="1"/>
    <s v=""/>
    <n v="-22.15"/>
    <n v="-22.15"/>
    <s v=""/>
    <x v="18"/>
    <x v="18"/>
    <x v="18"/>
    <s v="Sales Representative"/>
    <n v="826510"/>
    <s v="Sophie"/>
    <s v="Myers"/>
    <s v="Sales Representative"/>
    <x v="1"/>
    <x v="748"/>
    <x v="748"/>
    <x v="520"/>
    <x v="109"/>
    <n v="-22.15"/>
    <d v="2016-08-28T00:00:00"/>
    <x v="2"/>
  </r>
  <r>
    <x v="1"/>
    <x v="4"/>
    <x v="18"/>
    <x v="12"/>
    <x v="749"/>
    <x v="0"/>
    <x v="1"/>
    <s v=""/>
    <n v="1"/>
    <s v=""/>
    <n v="-85.99"/>
    <s v=""/>
    <n v="-85.99"/>
    <x v="18"/>
    <x v="18"/>
    <x v="18"/>
    <s v="Sales Representative"/>
    <n v="391199"/>
    <s v="Otis"/>
    <s v="Vaughn"/>
    <s v="Store Manager"/>
    <x v="1"/>
    <x v="749"/>
    <x v="749"/>
    <x v="521"/>
    <x v="349"/>
    <n v="-85.99"/>
    <d v="2016-08-28T00:00:00"/>
    <x v="1"/>
  </r>
  <r>
    <x v="1"/>
    <x v="4"/>
    <x v="18"/>
    <x v="12"/>
    <x v="750"/>
    <x v="0"/>
    <x v="1"/>
    <s v=""/>
    <n v="1"/>
    <s v=""/>
    <n v="-83.85"/>
    <s v=""/>
    <n v="-83.85"/>
    <x v="18"/>
    <x v="18"/>
    <x v="18"/>
    <s v="Sales Representative"/>
    <n v="391199"/>
    <s v="Otis"/>
    <s v="Vaughn"/>
    <s v="Store Manager"/>
    <x v="1"/>
    <x v="750"/>
    <x v="750"/>
    <x v="444"/>
    <x v="272"/>
    <n v="-83.85"/>
    <d v="2016-08-28T00:00:00"/>
    <x v="1"/>
  </r>
  <r>
    <x v="1"/>
    <x v="5"/>
    <x v="18"/>
    <x v="19"/>
    <x v="751"/>
    <x v="2"/>
    <x v="1"/>
    <s v=""/>
    <n v="1"/>
    <s v=""/>
    <n v="-7.29"/>
    <s v=""/>
    <n v="-7.29"/>
    <x v="18"/>
    <x v="18"/>
    <x v="18"/>
    <s v="Sales Representative"/>
    <n v="826510"/>
    <s v="Sophie"/>
    <s v="Myers"/>
    <s v="Sales Representative"/>
    <x v="1"/>
    <x v="751"/>
    <x v="751"/>
    <x v="522"/>
    <x v="313"/>
    <n v="-7.29"/>
    <d v="2016-09-01T00:00:00"/>
    <x v="1"/>
  </r>
  <r>
    <x v="1"/>
    <x v="5"/>
    <x v="18"/>
    <x v="19"/>
    <x v="752"/>
    <x v="1"/>
    <x v="1"/>
    <s v=""/>
    <n v="1"/>
    <s v=""/>
    <n v="-23.87"/>
    <s v=""/>
    <n v="-23.87"/>
    <x v="18"/>
    <x v="18"/>
    <x v="18"/>
    <s v="Sales Representative"/>
    <n v="826510"/>
    <s v="Sophie"/>
    <s v="Myers"/>
    <s v="Sales Representative"/>
    <x v="1"/>
    <x v="752"/>
    <x v="752"/>
    <x v="502"/>
    <x v="381"/>
    <n v="-23.87"/>
    <d v="2016-09-01T00:00:00"/>
    <x v="1"/>
  </r>
  <r>
    <x v="1"/>
    <x v="5"/>
    <x v="18"/>
    <x v="19"/>
    <x v="753"/>
    <x v="2"/>
    <x v="1"/>
    <s v=""/>
    <n v="1"/>
    <s v=""/>
    <n v="-9.9499999999999993"/>
    <s v=""/>
    <n v="-9.9499999999999993"/>
    <x v="18"/>
    <x v="18"/>
    <x v="18"/>
    <s v="Sales Representative"/>
    <n v="826510"/>
    <s v="Sophie"/>
    <s v="Myers"/>
    <s v="Sales Representative"/>
    <x v="1"/>
    <x v="753"/>
    <x v="753"/>
    <x v="54"/>
    <x v="181"/>
    <n v="-9.9499999999999993"/>
    <d v="2016-09-12T00:00:00"/>
    <x v="1"/>
  </r>
  <r>
    <x v="1"/>
    <x v="5"/>
    <x v="18"/>
    <x v="19"/>
    <x v="754"/>
    <x v="2"/>
    <x v="0"/>
    <s v=""/>
    <n v="1"/>
    <s v=""/>
    <n v="-14.96"/>
    <n v="-14.96"/>
    <s v=""/>
    <x v="18"/>
    <x v="18"/>
    <x v="18"/>
    <s v="Sales Representative"/>
    <n v="826510"/>
    <s v="Sophie"/>
    <s v="Myers"/>
    <s v="Sales Representative"/>
    <x v="1"/>
    <x v="754"/>
    <x v="754"/>
    <x v="523"/>
    <x v="382"/>
    <n v="-14.96"/>
    <d v="2016-09-15T00:00:00"/>
    <x v="0"/>
  </r>
  <r>
    <x v="1"/>
    <x v="5"/>
    <x v="18"/>
    <x v="12"/>
    <x v="755"/>
    <x v="0"/>
    <x v="1"/>
    <s v=""/>
    <n v="1"/>
    <s v=""/>
    <n v="-56"/>
    <s v=""/>
    <n v="-56"/>
    <x v="18"/>
    <x v="18"/>
    <x v="18"/>
    <s v="Sales Representative"/>
    <n v="391199"/>
    <s v="Otis"/>
    <s v="Vaughn"/>
    <s v="Store Manager"/>
    <x v="1"/>
    <x v="755"/>
    <x v="755"/>
    <x v="178"/>
    <x v="361"/>
    <n v="-56"/>
    <d v="2016-09-22T00:00:00"/>
    <x v="1"/>
  </r>
  <r>
    <x v="1"/>
    <x v="5"/>
    <x v="18"/>
    <x v="12"/>
    <x v="756"/>
    <x v="0"/>
    <x v="1"/>
    <s v=""/>
    <n v="1"/>
    <s v=""/>
    <n v="-92.14"/>
    <s v=""/>
    <n v="-92.14"/>
    <x v="18"/>
    <x v="18"/>
    <x v="18"/>
    <s v="Sales Representative"/>
    <n v="391199"/>
    <s v="Otis"/>
    <s v="Vaughn"/>
    <s v="Store Manager"/>
    <x v="1"/>
    <x v="756"/>
    <x v="756"/>
    <x v="524"/>
    <x v="34"/>
    <n v="-92.14"/>
    <d v="2016-09-25T00:00:00"/>
    <x v="1"/>
  </r>
  <r>
    <x v="0"/>
    <x v="0"/>
    <x v="19"/>
    <x v="12"/>
    <x v="757"/>
    <x v="0"/>
    <x v="0"/>
    <n v="1"/>
    <s v=""/>
    <n v="-84.32"/>
    <s v=""/>
    <n v="-84.32"/>
    <s v=""/>
    <x v="19"/>
    <x v="19"/>
    <x v="19"/>
    <s v="Sales Representative"/>
    <n v="391199"/>
    <s v="Otis"/>
    <s v="Vaughn"/>
    <s v="Store Manager"/>
    <x v="1"/>
    <x v="757"/>
    <x v="757"/>
    <x v="428"/>
    <x v="324"/>
    <n v="-84.32"/>
    <d v="2016-04-01T00:00:00"/>
    <x v="0"/>
  </r>
  <r>
    <x v="0"/>
    <x v="0"/>
    <x v="19"/>
    <x v="12"/>
    <x v="758"/>
    <x v="0"/>
    <x v="1"/>
    <n v="1"/>
    <s v=""/>
    <n v="-69.87"/>
    <s v=""/>
    <s v=""/>
    <n v="-69.87"/>
    <x v="19"/>
    <x v="19"/>
    <x v="19"/>
    <s v="Sales Representative"/>
    <n v="391199"/>
    <s v="Otis"/>
    <s v="Vaughn"/>
    <s v="Store Manager"/>
    <x v="1"/>
    <x v="758"/>
    <x v="758"/>
    <x v="466"/>
    <x v="372"/>
    <n v="-69.87"/>
    <d v="2016-04-01T00:00:00"/>
    <x v="1"/>
  </r>
  <r>
    <x v="0"/>
    <x v="0"/>
    <x v="19"/>
    <x v="12"/>
    <x v="759"/>
    <x v="0"/>
    <x v="1"/>
    <n v="1"/>
    <s v=""/>
    <n v="-67.44"/>
    <s v=""/>
    <s v=""/>
    <n v="-67.44"/>
    <x v="19"/>
    <x v="19"/>
    <x v="19"/>
    <s v="Sales Representative"/>
    <n v="391199"/>
    <s v="Otis"/>
    <s v="Vaughn"/>
    <s v="Store Manager"/>
    <x v="1"/>
    <x v="759"/>
    <x v="759"/>
    <x v="243"/>
    <x v="125"/>
    <n v="-67.44"/>
    <d v="2016-04-02T00:00:00"/>
    <x v="1"/>
  </r>
  <r>
    <x v="0"/>
    <x v="0"/>
    <x v="19"/>
    <x v="12"/>
    <x v="760"/>
    <x v="0"/>
    <x v="1"/>
    <n v="1"/>
    <s v=""/>
    <n v="-58.18"/>
    <s v=""/>
    <s v=""/>
    <n v="-58.18"/>
    <x v="19"/>
    <x v="19"/>
    <x v="19"/>
    <s v="Sales Representative"/>
    <n v="391199"/>
    <s v="Otis"/>
    <s v="Vaughn"/>
    <s v="Store Manager"/>
    <x v="1"/>
    <x v="760"/>
    <x v="760"/>
    <x v="525"/>
    <x v="383"/>
    <n v="-58.18"/>
    <d v="2016-04-02T00:00:00"/>
    <x v="1"/>
  </r>
  <r>
    <x v="0"/>
    <x v="0"/>
    <x v="19"/>
    <x v="12"/>
    <x v="761"/>
    <x v="0"/>
    <x v="1"/>
    <n v="1"/>
    <s v=""/>
    <n v="-92.87"/>
    <s v=""/>
    <s v=""/>
    <n v="-92.87"/>
    <x v="19"/>
    <x v="19"/>
    <x v="19"/>
    <s v="Sales Representative"/>
    <n v="391199"/>
    <s v="Otis"/>
    <s v="Vaughn"/>
    <s v="Store Manager"/>
    <x v="1"/>
    <x v="761"/>
    <x v="761"/>
    <x v="490"/>
    <x v="60"/>
    <n v="-92.87"/>
    <d v="2016-04-07T00:00:00"/>
    <x v="1"/>
  </r>
  <r>
    <x v="0"/>
    <x v="0"/>
    <x v="19"/>
    <x v="12"/>
    <x v="762"/>
    <x v="0"/>
    <x v="1"/>
    <n v="1"/>
    <s v=""/>
    <n v="-69.19"/>
    <s v=""/>
    <s v=""/>
    <n v="-69.19"/>
    <x v="19"/>
    <x v="19"/>
    <x v="19"/>
    <s v="Sales Representative"/>
    <n v="391199"/>
    <s v="Otis"/>
    <s v="Vaughn"/>
    <s v="Store Manager"/>
    <x v="1"/>
    <x v="762"/>
    <x v="762"/>
    <x v="505"/>
    <x v="384"/>
    <n v="-69.19"/>
    <d v="2016-04-08T00:00:00"/>
    <x v="1"/>
  </r>
  <r>
    <x v="0"/>
    <x v="0"/>
    <x v="19"/>
    <x v="12"/>
    <x v="763"/>
    <x v="0"/>
    <x v="0"/>
    <n v="1"/>
    <s v=""/>
    <n v="-60.91"/>
    <s v=""/>
    <n v="-60.91"/>
    <s v=""/>
    <x v="19"/>
    <x v="19"/>
    <x v="19"/>
    <s v="Sales Representative"/>
    <n v="391199"/>
    <s v="Otis"/>
    <s v="Vaughn"/>
    <s v="Store Manager"/>
    <x v="1"/>
    <x v="763"/>
    <x v="763"/>
    <x v="177"/>
    <x v="280"/>
    <n v="-60.91"/>
    <d v="2016-04-13T00:00:00"/>
    <x v="0"/>
  </r>
  <r>
    <x v="0"/>
    <x v="0"/>
    <x v="19"/>
    <x v="12"/>
    <x v="764"/>
    <x v="0"/>
    <x v="1"/>
    <n v="1"/>
    <s v=""/>
    <n v="-56.23"/>
    <s v=""/>
    <s v=""/>
    <n v="-56.23"/>
    <x v="19"/>
    <x v="19"/>
    <x v="19"/>
    <s v="Sales Representative"/>
    <n v="391199"/>
    <s v="Otis"/>
    <s v="Vaughn"/>
    <s v="Store Manager"/>
    <x v="1"/>
    <x v="764"/>
    <x v="764"/>
    <x v="526"/>
    <x v="349"/>
    <n v="-56.23"/>
    <d v="2016-04-19T00:00:00"/>
    <x v="1"/>
  </r>
  <r>
    <x v="0"/>
    <x v="0"/>
    <x v="19"/>
    <x v="12"/>
    <x v="765"/>
    <x v="0"/>
    <x v="1"/>
    <n v="1"/>
    <s v=""/>
    <n v="-57.02"/>
    <s v=""/>
    <s v=""/>
    <n v="-57.02"/>
    <x v="19"/>
    <x v="19"/>
    <x v="19"/>
    <s v="Sales Representative"/>
    <n v="391199"/>
    <s v="Otis"/>
    <s v="Vaughn"/>
    <s v="Store Manager"/>
    <x v="1"/>
    <x v="765"/>
    <x v="765"/>
    <x v="527"/>
    <x v="257"/>
    <n v="-57.02"/>
    <d v="2016-04-21T00:00:00"/>
    <x v="1"/>
  </r>
  <r>
    <x v="0"/>
    <x v="0"/>
    <x v="19"/>
    <x v="12"/>
    <x v="766"/>
    <x v="0"/>
    <x v="1"/>
    <n v="1"/>
    <s v=""/>
    <n v="-93.25"/>
    <s v=""/>
    <s v=""/>
    <n v="-93.25"/>
    <x v="19"/>
    <x v="19"/>
    <x v="19"/>
    <s v="Sales Representative"/>
    <n v="391199"/>
    <s v="Otis"/>
    <s v="Vaughn"/>
    <s v="Store Manager"/>
    <x v="1"/>
    <x v="766"/>
    <x v="766"/>
    <x v="377"/>
    <x v="385"/>
    <n v="-93.25"/>
    <d v="2016-04-22T00:00:00"/>
    <x v="1"/>
  </r>
  <r>
    <x v="0"/>
    <x v="0"/>
    <x v="19"/>
    <x v="12"/>
    <x v="767"/>
    <x v="0"/>
    <x v="0"/>
    <n v="1"/>
    <s v=""/>
    <n v="-76.97"/>
    <s v=""/>
    <n v="-76.97"/>
    <s v=""/>
    <x v="19"/>
    <x v="19"/>
    <x v="19"/>
    <s v="Sales Representative"/>
    <n v="391199"/>
    <s v="Otis"/>
    <s v="Vaughn"/>
    <s v="Store Manager"/>
    <x v="1"/>
    <x v="767"/>
    <x v="767"/>
    <x v="403"/>
    <x v="386"/>
    <n v="-76.97"/>
    <d v="2016-04-26T00:00:00"/>
    <x v="2"/>
  </r>
  <r>
    <x v="0"/>
    <x v="1"/>
    <x v="19"/>
    <x v="12"/>
    <x v="768"/>
    <x v="2"/>
    <x v="0"/>
    <n v="1"/>
    <s v=""/>
    <n v="-14.89"/>
    <s v=""/>
    <n v="-14.89"/>
    <s v=""/>
    <x v="19"/>
    <x v="19"/>
    <x v="19"/>
    <s v="Sales Representative"/>
    <n v="391199"/>
    <s v="Otis"/>
    <s v="Vaughn"/>
    <s v="Store Manager"/>
    <x v="1"/>
    <x v="768"/>
    <x v="768"/>
    <x v="528"/>
    <x v="141"/>
    <n v="-14.89"/>
    <d v="2016-05-23T00:00:00"/>
    <x v="2"/>
  </r>
  <r>
    <x v="0"/>
    <x v="1"/>
    <x v="19"/>
    <x v="12"/>
    <x v="769"/>
    <x v="1"/>
    <x v="1"/>
    <n v="1"/>
    <s v=""/>
    <n v="-47.13"/>
    <s v=""/>
    <s v=""/>
    <n v="-47.13"/>
    <x v="19"/>
    <x v="19"/>
    <x v="19"/>
    <s v="Sales Representative"/>
    <n v="391199"/>
    <s v="Otis"/>
    <s v="Vaughn"/>
    <s v="Store Manager"/>
    <x v="1"/>
    <x v="769"/>
    <x v="769"/>
    <x v="529"/>
    <x v="171"/>
    <n v="-47.13"/>
    <d v="2016-05-28T00:00:00"/>
    <x v="1"/>
  </r>
  <r>
    <x v="0"/>
    <x v="1"/>
    <x v="19"/>
    <x v="12"/>
    <x v="770"/>
    <x v="2"/>
    <x v="1"/>
    <n v="1"/>
    <s v=""/>
    <n v="-10.82"/>
    <s v=""/>
    <s v=""/>
    <n v="-10.82"/>
    <x v="19"/>
    <x v="19"/>
    <x v="19"/>
    <s v="Sales Representative"/>
    <n v="391199"/>
    <s v="Otis"/>
    <s v="Vaughn"/>
    <s v="Store Manager"/>
    <x v="1"/>
    <x v="770"/>
    <x v="770"/>
    <x v="459"/>
    <x v="124"/>
    <n v="-10.82"/>
    <d v="2016-05-29T00:00:00"/>
    <x v="1"/>
  </r>
  <r>
    <x v="0"/>
    <x v="1"/>
    <x v="19"/>
    <x v="12"/>
    <x v="771"/>
    <x v="0"/>
    <x v="1"/>
    <n v="1"/>
    <s v=""/>
    <n v="-66.349999999999994"/>
    <s v=""/>
    <s v=""/>
    <n v="-66.349999999999994"/>
    <x v="19"/>
    <x v="19"/>
    <x v="19"/>
    <s v="Sales Representative"/>
    <n v="391199"/>
    <s v="Otis"/>
    <s v="Vaughn"/>
    <s v="Store Manager"/>
    <x v="1"/>
    <x v="771"/>
    <x v="771"/>
    <x v="267"/>
    <x v="346"/>
    <n v="-66.349999999999994"/>
    <d v="2016-05-30T00:00:00"/>
    <x v="1"/>
  </r>
  <r>
    <x v="0"/>
    <x v="2"/>
    <x v="19"/>
    <x v="12"/>
    <x v="772"/>
    <x v="2"/>
    <x v="1"/>
    <n v="1"/>
    <s v=""/>
    <n v="-9.33"/>
    <s v=""/>
    <s v=""/>
    <n v="-9.33"/>
    <x v="19"/>
    <x v="19"/>
    <x v="19"/>
    <s v="Sales Representative"/>
    <n v="391199"/>
    <s v="Otis"/>
    <s v="Vaughn"/>
    <s v="Store Manager"/>
    <x v="1"/>
    <x v="772"/>
    <x v="772"/>
    <x v="387"/>
    <x v="293"/>
    <n v="-9.33"/>
    <d v="2016-06-15T00:00:00"/>
    <x v="1"/>
  </r>
  <r>
    <x v="1"/>
    <x v="3"/>
    <x v="19"/>
    <x v="12"/>
    <x v="773"/>
    <x v="0"/>
    <x v="1"/>
    <s v=""/>
    <n v="1"/>
    <s v=""/>
    <n v="-72.06"/>
    <s v=""/>
    <n v="-72.06"/>
    <x v="19"/>
    <x v="19"/>
    <x v="19"/>
    <s v="Sales Representative"/>
    <n v="391199"/>
    <s v="Otis"/>
    <s v="Vaughn"/>
    <s v="Store Manager"/>
    <x v="1"/>
    <x v="773"/>
    <x v="773"/>
    <x v="421"/>
    <x v="14"/>
    <n v="-72.06"/>
    <d v="2016-07-01T00:00:00"/>
    <x v="1"/>
  </r>
  <r>
    <x v="1"/>
    <x v="3"/>
    <x v="19"/>
    <x v="12"/>
    <x v="774"/>
    <x v="0"/>
    <x v="0"/>
    <s v=""/>
    <n v="1"/>
    <s v=""/>
    <n v="-68.89"/>
    <n v="-68.89"/>
    <s v=""/>
    <x v="19"/>
    <x v="19"/>
    <x v="19"/>
    <s v="Sales Representative"/>
    <n v="391199"/>
    <s v="Otis"/>
    <s v="Vaughn"/>
    <s v="Store Manager"/>
    <x v="1"/>
    <x v="774"/>
    <x v="774"/>
    <x v="462"/>
    <x v="247"/>
    <n v="-68.89"/>
    <d v="2016-07-07T00:00:00"/>
    <x v="2"/>
  </r>
  <r>
    <x v="1"/>
    <x v="3"/>
    <x v="19"/>
    <x v="12"/>
    <x v="775"/>
    <x v="0"/>
    <x v="1"/>
    <s v=""/>
    <n v="1"/>
    <s v=""/>
    <n v="-75.41"/>
    <s v=""/>
    <n v="-75.41"/>
    <x v="19"/>
    <x v="19"/>
    <x v="19"/>
    <s v="Sales Representative"/>
    <n v="391199"/>
    <s v="Otis"/>
    <s v="Vaughn"/>
    <s v="Store Manager"/>
    <x v="1"/>
    <x v="775"/>
    <x v="775"/>
    <x v="530"/>
    <x v="387"/>
    <n v="-75.41"/>
    <d v="2016-07-08T00:00:00"/>
    <x v="1"/>
  </r>
  <r>
    <x v="1"/>
    <x v="3"/>
    <x v="19"/>
    <x v="20"/>
    <x v="776"/>
    <x v="1"/>
    <x v="0"/>
    <s v=""/>
    <n v="1"/>
    <s v=""/>
    <n v="-29.78"/>
    <n v="-29.78"/>
    <s v=""/>
    <x v="19"/>
    <x v="19"/>
    <x v="19"/>
    <s v="Sales Representative"/>
    <n v="619702"/>
    <s v="Greg"/>
    <s v="Tyler"/>
    <s v="Sales Representative"/>
    <x v="1"/>
    <x v="776"/>
    <x v="776"/>
    <x v="531"/>
    <x v="225"/>
    <n v="-29.78"/>
    <d v="2016-07-09T00:00:00"/>
    <x v="0"/>
  </r>
  <r>
    <x v="1"/>
    <x v="3"/>
    <x v="19"/>
    <x v="12"/>
    <x v="777"/>
    <x v="0"/>
    <x v="1"/>
    <s v=""/>
    <n v="1"/>
    <s v=""/>
    <n v="-90.88"/>
    <s v=""/>
    <n v="-90.88"/>
    <x v="19"/>
    <x v="19"/>
    <x v="19"/>
    <s v="Sales Representative"/>
    <n v="391199"/>
    <s v="Otis"/>
    <s v="Vaughn"/>
    <s v="Store Manager"/>
    <x v="1"/>
    <x v="777"/>
    <x v="777"/>
    <x v="532"/>
    <x v="260"/>
    <n v="-90.88"/>
    <d v="2016-07-11T00:00:00"/>
    <x v="1"/>
  </r>
  <r>
    <x v="1"/>
    <x v="3"/>
    <x v="19"/>
    <x v="20"/>
    <x v="778"/>
    <x v="2"/>
    <x v="1"/>
    <s v=""/>
    <n v="1"/>
    <s v=""/>
    <n v="-18.04"/>
    <s v=""/>
    <n v="-18.04"/>
    <x v="19"/>
    <x v="19"/>
    <x v="19"/>
    <s v="Sales Representative"/>
    <n v="619702"/>
    <s v="Greg"/>
    <s v="Tyler"/>
    <s v="Sales Representative"/>
    <x v="1"/>
    <x v="778"/>
    <x v="778"/>
    <x v="454"/>
    <x v="118"/>
    <n v="-18.04"/>
    <d v="2016-07-11T00:00:00"/>
    <x v="1"/>
  </r>
  <r>
    <x v="1"/>
    <x v="3"/>
    <x v="19"/>
    <x v="20"/>
    <x v="779"/>
    <x v="2"/>
    <x v="1"/>
    <s v=""/>
    <n v="1"/>
    <s v=""/>
    <n v="-13.36"/>
    <s v=""/>
    <n v="-13.36"/>
    <x v="19"/>
    <x v="19"/>
    <x v="19"/>
    <s v="Sales Representative"/>
    <n v="619702"/>
    <s v="Greg"/>
    <s v="Tyler"/>
    <s v="Sales Representative"/>
    <x v="1"/>
    <x v="779"/>
    <x v="779"/>
    <x v="533"/>
    <x v="273"/>
    <n v="-13.36"/>
    <d v="2016-07-27T00:00:00"/>
    <x v="1"/>
  </r>
  <r>
    <x v="1"/>
    <x v="4"/>
    <x v="19"/>
    <x v="12"/>
    <x v="780"/>
    <x v="0"/>
    <x v="1"/>
    <s v=""/>
    <n v="1"/>
    <s v=""/>
    <n v="-80.86"/>
    <s v=""/>
    <n v="-80.86"/>
    <x v="19"/>
    <x v="19"/>
    <x v="19"/>
    <s v="Sales Representative"/>
    <n v="391199"/>
    <s v="Otis"/>
    <s v="Vaughn"/>
    <s v="Store Manager"/>
    <x v="1"/>
    <x v="780"/>
    <x v="780"/>
    <x v="409"/>
    <x v="388"/>
    <n v="-80.86"/>
    <d v="2016-08-01T00:00:00"/>
    <x v="1"/>
  </r>
  <r>
    <x v="1"/>
    <x v="4"/>
    <x v="19"/>
    <x v="20"/>
    <x v="781"/>
    <x v="1"/>
    <x v="1"/>
    <s v=""/>
    <n v="1"/>
    <s v=""/>
    <n v="-46.15"/>
    <s v=""/>
    <n v="-46.15"/>
    <x v="19"/>
    <x v="19"/>
    <x v="19"/>
    <s v="Sales Representative"/>
    <n v="619702"/>
    <s v="Greg"/>
    <s v="Tyler"/>
    <s v="Sales Representative"/>
    <x v="1"/>
    <x v="781"/>
    <x v="781"/>
    <x v="284"/>
    <x v="267"/>
    <n v="-46.15"/>
    <d v="2016-08-04T00:00:00"/>
    <x v="1"/>
  </r>
  <r>
    <x v="1"/>
    <x v="4"/>
    <x v="19"/>
    <x v="20"/>
    <x v="782"/>
    <x v="2"/>
    <x v="1"/>
    <s v=""/>
    <n v="1"/>
    <s v=""/>
    <n v="-6.87"/>
    <s v=""/>
    <n v="-6.87"/>
    <x v="19"/>
    <x v="19"/>
    <x v="19"/>
    <s v="Sales Representative"/>
    <n v="619702"/>
    <s v="Greg"/>
    <s v="Tyler"/>
    <s v="Sales Representative"/>
    <x v="1"/>
    <x v="782"/>
    <x v="782"/>
    <x v="534"/>
    <x v="389"/>
    <n v="-6.87"/>
    <d v="2016-08-09T00:00:00"/>
    <x v="1"/>
  </r>
  <r>
    <x v="1"/>
    <x v="4"/>
    <x v="19"/>
    <x v="12"/>
    <x v="783"/>
    <x v="0"/>
    <x v="1"/>
    <s v=""/>
    <n v="1"/>
    <s v=""/>
    <n v="-85.87"/>
    <s v=""/>
    <n v="-85.87"/>
    <x v="19"/>
    <x v="19"/>
    <x v="19"/>
    <s v="Sales Representative"/>
    <n v="391199"/>
    <s v="Otis"/>
    <s v="Vaughn"/>
    <s v="Store Manager"/>
    <x v="1"/>
    <x v="783"/>
    <x v="783"/>
    <x v="535"/>
    <x v="22"/>
    <n v="-85.87"/>
    <d v="2016-08-10T00:00:00"/>
    <x v="1"/>
  </r>
  <r>
    <x v="1"/>
    <x v="4"/>
    <x v="19"/>
    <x v="20"/>
    <x v="784"/>
    <x v="2"/>
    <x v="1"/>
    <s v=""/>
    <n v="1"/>
    <s v=""/>
    <n v="-19.149999999999999"/>
    <s v=""/>
    <n v="-19.149999999999999"/>
    <x v="19"/>
    <x v="19"/>
    <x v="19"/>
    <s v="Sales Representative"/>
    <n v="619702"/>
    <s v="Greg"/>
    <s v="Tyler"/>
    <s v="Sales Representative"/>
    <x v="1"/>
    <x v="784"/>
    <x v="784"/>
    <x v="191"/>
    <x v="390"/>
    <n v="-19.149999999999999"/>
    <d v="2016-08-12T00:00:00"/>
    <x v="1"/>
  </r>
  <r>
    <x v="1"/>
    <x v="4"/>
    <x v="19"/>
    <x v="12"/>
    <x v="785"/>
    <x v="0"/>
    <x v="1"/>
    <s v=""/>
    <n v="1"/>
    <s v=""/>
    <n v="-77.739999999999995"/>
    <s v=""/>
    <n v="-77.739999999999995"/>
    <x v="19"/>
    <x v="19"/>
    <x v="19"/>
    <s v="Sales Representative"/>
    <n v="391199"/>
    <s v="Otis"/>
    <s v="Vaughn"/>
    <s v="Store Manager"/>
    <x v="1"/>
    <x v="785"/>
    <x v="785"/>
    <x v="536"/>
    <x v="391"/>
    <n v="-77.739999999999995"/>
    <d v="2016-08-12T00:00:00"/>
    <x v="1"/>
  </r>
  <r>
    <x v="1"/>
    <x v="4"/>
    <x v="19"/>
    <x v="12"/>
    <x v="786"/>
    <x v="0"/>
    <x v="1"/>
    <s v=""/>
    <n v="1"/>
    <s v=""/>
    <n v="-78.77"/>
    <s v=""/>
    <n v="-78.77"/>
    <x v="19"/>
    <x v="19"/>
    <x v="19"/>
    <s v="Sales Representative"/>
    <n v="391199"/>
    <s v="Otis"/>
    <s v="Vaughn"/>
    <s v="Store Manager"/>
    <x v="1"/>
    <x v="786"/>
    <x v="786"/>
    <x v="229"/>
    <x v="249"/>
    <n v="-78.77"/>
    <d v="2016-08-21T00:00:00"/>
    <x v="1"/>
  </r>
  <r>
    <x v="1"/>
    <x v="4"/>
    <x v="19"/>
    <x v="12"/>
    <x v="787"/>
    <x v="0"/>
    <x v="1"/>
    <s v=""/>
    <n v="1"/>
    <s v=""/>
    <n v="-62.2"/>
    <s v=""/>
    <n v="-62.2"/>
    <x v="19"/>
    <x v="19"/>
    <x v="19"/>
    <s v="Sales Representative"/>
    <n v="391199"/>
    <s v="Otis"/>
    <s v="Vaughn"/>
    <s v="Store Manager"/>
    <x v="1"/>
    <x v="787"/>
    <x v="787"/>
    <x v="410"/>
    <x v="392"/>
    <n v="-62.2"/>
    <d v="2016-08-21T00:00:00"/>
    <x v="1"/>
  </r>
  <r>
    <x v="1"/>
    <x v="4"/>
    <x v="19"/>
    <x v="20"/>
    <x v="788"/>
    <x v="1"/>
    <x v="0"/>
    <s v=""/>
    <n v="1"/>
    <s v=""/>
    <n v="-45.4"/>
    <n v="-45.4"/>
    <s v=""/>
    <x v="19"/>
    <x v="19"/>
    <x v="19"/>
    <s v="Sales Representative"/>
    <n v="619702"/>
    <s v="Greg"/>
    <s v="Tyler"/>
    <s v="Sales Representative"/>
    <x v="1"/>
    <x v="788"/>
    <x v="788"/>
    <x v="449"/>
    <x v="393"/>
    <n v="-45.4"/>
    <d v="2016-08-22T00:00:00"/>
    <x v="0"/>
  </r>
  <r>
    <x v="1"/>
    <x v="4"/>
    <x v="19"/>
    <x v="20"/>
    <x v="789"/>
    <x v="1"/>
    <x v="1"/>
    <s v=""/>
    <n v="1"/>
    <s v=""/>
    <n v="-39.83"/>
    <s v=""/>
    <n v="-39.83"/>
    <x v="19"/>
    <x v="19"/>
    <x v="19"/>
    <s v="Sales Representative"/>
    <n v="619702"/>
    <s v="Greg"/>
    <s v="Tyler"/>
    <s v="Sales Representative"/>
    <x v="1"/>
    <x v="789"/>
    <x v="789"/>
    <x v="279"/>
    <x v="122"/>
    <n v="-39.83"/>
    <d v="2016-08-25T00:00:00"/>
    <x v="1"/>
  </r>
  <r>
    <x v="1"/>
    <x v="4"/>
    <x v="19"/>
    <x v="20"/>
    <x v="790"/>
    <x v="1"/>
    <x v="0"/>
    <s v=""/>
    <n v="1"/>
    <s v=""/>
    <n v="-43.4"/>
    <n v="-43.4"/>
    <s v=""/>
    <x v="19"/>
    <x v="19"/>
    <x v="19"/>
    <s v="Sales Representative"/>
    <n v="619702"/>
    <s v="Greg"/>
    <s v="Tyler"/>
    <s v="Sales Representative"/>
    <x v="1"/>
    <x v="790"/>
    <x v="790"/>
    <x v="537"/>
    <x v="394"/>
    <n v="-43.4"/>
    <d v="2016-08-27T00:00:00"/>
    <x v="0"/>
  </r>
  <r>
    <x v="1"/>
    <x v="4"/>
    <x v="19"/>
    <x v="20"/>
    <x v="791"/>
    <x v="2"/>
    <x v="0"/>
    <s v=""/>
    <n v="1"/>
    <s v=""/>
    <n v="-14.87"/>
    <n v="-14.87"/>
    <s v=""/>
    <x v="19"/>
    <x v="19"/>
    <x v="19"/>
    <s v="Sales Representative"/>
    <n v="619702"/>
    <s v="Greg"/>
    <s v="Tyler"/>
    <s v="Sales Representative"/>
    <x v="1"/>
    <x v="791"/>
    <x v="791"/>
    <x v="62"/>
    <x v="395"/>
    <n v="-14.87"/>
    <d v="2016-08-28T00:00:00"/>
    <x v="2"/>
  </r>
  <r>
    <x v="1"/>
    <x v="4"/>
    <x v="19"/>
    <x v="20"/>
    <x v="792"/>
    <x v="2"/>
    <x v="0"/>
    <s v=""/>
    <n v="1"/>
    <s v=""/>
    <n v="-19.88"/>
    <n v="-19.88"/>
    <s v=""/>
    <x v="19"/>
    <x v="19"/>
    <x v="19"/>
    <s v="Sales Representative"/>
    <n v="619702"/>
    <s v="Greg"/>
    <s v="Tyler"/>
    <s v="Sales Representative"/>
    <x v="1"/>
    <x v="792"/>
    <x v="792"/>
    <x v="538"/>
    <x v="285"/>
    <n v="-19.88"/>
    <d v="2016-08-29T00:00:00"/>
    <x v="0"/>
  </r>
  <r>
    <x v="1"/>
    <x v="5"/>
    <x v="19"/>
    <x v="20"/>
    <x v="793"/>
    <x v="1"/>
    <x v="1"/>
    <s v=""/>
    <n v="1"/>
    <s v=""/>
    <n v="-22.63"/>
    <s v=""/>
    <n v="-22.63"/>
    <x v="19"/>
    <x v="19"/>
    <x v="19"/>
    <s v="Sales Representative"/>
    <n v="619702"/>
    <s v="Greg"/>
    <s v="Tyler"/>
    <s v="Sales Representative"/>
    <x v="1"/>
    <x v="793"/>
    <x v="793"/>
    <x v="539"/>
    <x v="338"/>
    <n v="-22.63"/>
    <d v="2016-09-08T00:00:00"/>
    <x v="1"/>
  </r>
  <r>
    <x v="1"/>
    <x v="5"/>
    <x v="19"/>
    <x v="12"/>
    <x v="794"/>
    <x v="0"/>
    <x v="0"/>
    <s v=""/>
    <n v="1"/>
    <s v=""/>
    <n v="-65.959999999999994"/>
    <n v="-65.959999999999994"/>
    <s v=""/>
    <x v="19"/>
    <x v="19"/>
    <x v="19"/>
    <s v="Sales Representative"/>
    <n v="391199"/>
    <s v="Otis"/>
    <s v="Vaughn"/>
    <s v="Store Manager"/>
    <x v="1"/>
    <x v="794"/>
    <x v="794"/>
    <x v="171"/>
    <x v="396"/>
    <n v="-65.959999999999994"/>
    <d v="2016-09-14T00:00:00"/>
    <x v="0"/>
  </r>
  <r>
    <x v="0"/>
    <x v="0"/>
    <x v="20"/>
    <x v="12"/>
    <x v="795"/>
    <x v="0"/>
    <x v="1"/>
    <n v="1"/>
    <s v=""/>
    <n v="-340.35"/>
    <s v=""/>
    <s v=""/>
    <n v="-340.35"/>
    <x v="20"/>
    <x v="20"/>
    <x v="20"/>
    <s v="Store Manager"/>
    <n v="391199"/>
    <s v="Otis"/>
    <s v="Vaughn"/>
    <s v="Store Manager"/>
    <x v="1"/>
    <x v="795"/>
    <x v="795"/>
    <x v="540"/>
    <x v="90"/>
    <n v="-340.35"/>
    <d v="2016-04-02T00:00:00"/>
    <x v="1"/>
  </r>
  <r>
    <x v="0"/>
    <x v="0"/>
    <x v="20"/>
    <x v="12"/>
    <x v="796"/>
    <x v="0"/>
    <x v="0"/>
    <n v="1"/>
    <s v=""/>
    <n v="-438.02"/>
    <s v=""/>
    <n v="-438.02"/>
    <s v=""/>
    <x v="20"/>
    <x v="20"/>
    <x v="20"/>
    <s v="Store Manager"/>
    <n v="391199"/>
    <s v="Otis"/>
    <s v="Vaughn"/>
    <s v="Store Manager"/>
    <x v="1"/>
    <x v="796"/>
    <x v="796"/>
    <x v="541"/>
    <x v="370"/>
    <n v="-438.02"/>
    <d v="2016-04-11T00:00:00"/>
    <x v="2"/>
  </r>
  <r>
    <x v="0"/>
    <x v="0"/>
    <x v="20"/>
    <x v="12"/>
    <x v="797"/>
    <x v="0"/>
    <x v="1"/>
    <n v="1"/>
    <s v=""/>
    <n v="-339.45"/>
    <s v=""/>
    <s v=""/>
    <n v="-339.45"/>
    <x v="20"/>
    <x v="20"/>
    <x v="20"/>
    <s v="Store Manager"/>
    <n v="391199"/>
    <s v="Otis"/>
    <s v="Vaughn"/>
    <s v="Store Manager"/>
    <x v="1"/>
    <x v="797"/>
    <x v="797"/>
    <x v="226"/>
    <x v="46"/>
    <n v="-339.45"/>
    <d v="2016-04-29T00:00:00"/>
    <x v="1"/>
  </r>
  <r>
    <x v="0"/>
    <x v="1"/>
    <x v="20"/>
    <x v="12"/>
    <x v="798"/>
    <x v="0"/>
    <x v="1"/>
    <n v="1"/>
    <s v=""/>
    <n v="-379.83"/>
    <s v=""/>
    <s v=""/>
    <n v="-379.83"/>
    <x v="20"/>
    <x v="20"/>
    <x v="20"/>
    <s v="Store Manager"/>
    <n v="391199"/>
    <s v="Otis"/>
    <s v="Vaughn"/>
    <s v="Store Manager"/>
    <x v="1"/>
    <x v="798"/>
    <x v="798"/>
    <x v="440"/>
    <x v="397"/>
    <n v="-379.83"/>
    <d v="2016-05-01T00:00:00"/>
    <x v="1"/>
  </r>
  <r>
    <x v="0"/>
    <x v="1"/>
    <x v="20"/>
    <x v="12"/>
    <x v="799"/>
    <x v="0"/>
    <x v="1"/>
    <n v="1"/>
    <s v=""/>
    <n v="-162.41"/>
    <s v=""/>
    <s v=""/>
    <n v="-162.41"/>
    <x v="20"/>
    <x v="20"/>
    <x v="20"/>
    <s v="Store Manager"/>
    <n v="391199"/>
    <s v="Otis"/>
    <s v="Vaughn"/>
    <s v="Store Manager"/>
    <x v="1"/>
    <x v="799"/>
    <x v="799"/>
    <x v="307"/>
    <x v="377"/>
    <n v="-162.41"/>
    <d v="2016-05-06T00:00:00"/>
    <x v="1"/>
  </r>
  <r>
    <x v="0"/>
    <x v="1"/>
    <x v="20"/>
    <x v="12"/>
    <x v="800"/>
    <x v="0"/>
    <x v="1"/>
    <n v="1"/>
    <s v=""/>
    <n v="-174.75"/>
    <s v=""/>
    <s v=""/>
    <n v="-174.75"/>
    <x v="20"/>
    <x v="20"/>
    <x v="20"/>
    <s v="Store Manager"/>
    <n v="391199"/>
    <s v="Otis"/>
    <s v="Vaughn"/>
    <s v="Store Manager"/>
    <x v="1"/>
    <x v="800"/>
    <x v="800"/>
    <x v="379"/>
    <x v="164"/>
    <n v="-174.75"/>
    <d v="2016-05-11T00:00:00"/>
    <x v="1"/>
  </r>
  <r>
    <x v="0"/>
    <x v="1"/>
    <x v="20"/>
    <x v="12"/>
    <x v="801"/>
    <x v="0"/>
    <x v="1"/>
    <n v="1"/>
    <s v=""/>
    <n v="-151.9"/>
    <s v=""/>
    <s v=""/>
    <n v="-151.9"/>
    <x v="20"/>
    <x v="20"/>
    <x v="20"/>
    <s v="Store Manager"/>
    <n v="391199"/>
    <s v="Otis"/>
    <s v="Vaughn"/>
    <s v="Store Manager"/>
    <x v="1"/>
    <x v="801"/>
    <x v="801"/>
    <x v="542"/>
    <x v="138"/>
    <n v="-151.9"/>
    <d v="2016-05-19T00:00:00"/>
    <x v="1"/>
  </r>
  <r>
    <x v="0"/>
    <x v="1"/>
    <x v="20"/>
    <x v="12"/>
    <x v="802"/>
    <x v="0"/>
    <x v="1"/>
    <n v="1"/>
    <s v=""/>
    <n v="-140.82"/>
    <s v=""/>
    <s v=""/>
    <n v="-140.82"/>
    <x v="20"/>
    <x v="20"/>
    <x v="20"/>
    <s v="Store Manager"/>
    <n v="391199"/>
    <s v="Otis"/>
    <s v="Vaughn"/>
    <s v="Store Manager"/>
    <x v="1"/>
    <x v="802"/>
    <x v="802"/>
    <x v="543"/>
    <x v="53"/>
    <n v="-140.82"/>
    <d v="2016-05-22T00:00:00"/>
    <x v="1"/>
  </r>
  <r>
    <x v="0"/>
    <x v="1"/>
    <x v="20"/>
    <x v="12"/>
    <x v="803"/>
    <x v="0"/>
    <x v="1"/>
    <n v="1"/>
    <s v=""/>
    <n v="-253.72"/>
    <s v=""/>
    <s v=""/>
    <n v="-253.72"/>
    <x v="20"/>
    <x v="20"/>
    <x v="20"/>
    <s v="Store Manager"/>
    <n v="391199"/>
    <s v="Otis"/>
    <s v="Vaughn"/>
    <s v="Store Manager"/>
    <x v="1"/>
    <x v="803"/>
    <x v="803"/>
    <x v="514"/>
    <x v="398"/>
    <n v="-253.72"/>
    <d v="2016-05-30T00:00:00"/>
    <x v="1"/>
  </r>
  <r>
    <x v="0"/>
    <x v="2"/>
    <x v="20"/>
    <x v="12"/>
    <x v="804"/>
    <x v="0"/>
    <x v="1"/>
    <n v="1"/>
    <s v=""/>
    <n v="-356.28"/>
    <s v=""/>
    <s v=""/>
    <n v="-356.28"/>
    <x v="20"/>
    <x v="20"/>
    <x v="20"/>
    <s v="Store Manager"/>
    <n v="391199"/>
    <s v="Otis"/>
    <s v="Vaughn"/>
    <s v="Store Manager"/>
    <x v="1"/>
    <x v="804"/>
    <x v="804"/>
    <x v="544"/>
    <x v="240"/>
    <n v="-356.28"/>
    <d v="2016-06-01T00:00:00"/>
    <x v="1"/>
  </r>
  <r>
    <x v="0"/>
    <x v="2"/>
    <x v="20"/>
    <x v="12"/>
    <x v="805"/>
    <x v="0"/>
    <x v="1"/>
    <n v="1"/>
    <s v=""/>
    <n v="-317.38"/>
    <s v=""/>
    <s v=""/>
    <n v="-317.38"/>
    <x v="20"/>
    <x v="20"/>
    <x v="20"/>
    <s v="Store Manager"/>
    <n v="391199"/>
    <s v="Otis"/>
    <s v="Vaughn"/>
    <s v="Store Manager"/>
    <x v="1"/>
    <x v="805"/>
    <x v="805"/>
    <x v="12"/>
    <x v="259"/>
    <n v="-317.38"/>
    <d v="2016-06-03T00:00:00"/>
    <x v="1"/>
  </r>
  <r>
    <x v="0"/>
    <x v="2"/>
    <x v="20"/>
    <x v="12"/>
    <x v="806"/>
    <x v="0"/>
    <x v="0"/>
    <n v="1"/>
    <s v=""/>
    <n v="-260.54000000000002"/>
    <s v=""/>
    <n v="-260.54000000000002"/>
    <s v=""/>
    <x v="20"/>
    <x v="20"/>
    <x v="20"/>
    <s v="Store Manager"/>
    <n v="391199"/>
    <s v="Otis"/>
    <s v="Vaughn"/>
    <s v="Store Manager"/>
    <x v="1"/>
    <x v="806"/>
    <x v="806"/>
    <x v="395"/>
    <x v="42"/>
    <n v="-260.54000000000002"/>
    <d v="2016-06-06T00:00:00"/>
    <x v="0"/>
  </r>
  <r>
    <x v="0"/>
    <x v="2"/>
    <x v="20"/>
    <x v="12"/>
    <x v="807"/>
    <x v="0"/>
    <x v="1"/>
    <n v="1"/>
    <s v=""/>
    <n v="-67.569999999999993"/>
    <s v=""/>
    <s v=""/>
    <n v="-67.569999999999993"/>
    <x v="20"/>
    <x v="20"/>
    <x v="20"/>
    <s v="Store Manager"/>
    <n v="391199"/>
    <s v="Otis"/>
    <s v="Vaughn"/>
    <s v="Store Manager"/>
    <x v="1"/>
    <x v="807"/>
    <x v="807"/>
    <x v="545"/>
    <x v="391"/>
    <n v="-67.569999999999993"/>
    <d v="2016-06-12T00:00:00"/>
    <x v="1"/>
  </r>
  <r>
    <x v="0"/>
    <x v="2"/>
    <x v="20"/>
    <x v="12"/>
    <x v="808"/>
    <x v="0"/>
    <x v="1"/>
    <n v="1"/>
    <s v=""/>
    <n v="-294.41000000000003"/>
    <s v=""/>
    <s v=""/>
    <n v="-294.41000000000003"/>
    <x v="20"/>
    <x v="20"/>
    <x v="20"/>
    <s v="Store Manager"/>
    <n v="391199"/>
    <s v="Otis"/>
    <s v="Vaughn"/>
    <s v="Store Manager"/>
    <x v="1"/>
    <x v="808"/>
    <x v="808"/>
    <x v="248"/>
    <x v="92"/>
    <n v="-294.41000000000003"/>
    <d v="2016-06-22T00:00:00"/>
    <x v="1"/>
  </r>
  <r>
    <x v="0"/>
    <x v="2"/>
    <x v="20"/>
    <x v="12"/>
    <x v="809"/>
    <x v="0"/>
    <x v="1"/>
    <n v="1"/>
    <s v=""/>
    <n v="-379.77"/>
    <s v=""/>
    <s v=""/>
    <n v="-379.77"/>
    <x v="20"/>
    <x v="20"/>
    <x v="20"/>
    <s v="Store Manager"/>
    <n v="391199"/>
    <s v="Otis"/>
    <s v="Vaughn"/>
    <s v="Store Manager"/>
    <x v="1"/>
    <x v="809"/>
    <x v="809"/>
    <x v="74"/>
    <x v="67"/>
    <n v="-379.77"/>
    <d v="2016-06-23T00:00:00"/>
    <x v="1"/>
  </r>
  <r>
    <x v="0"/>
    <x v="2"/>
    <x v="20"/>
    <x v="12"/>
    <x v="810"/>
    <x v="0"/>
    <x v="1"/>
    <n v="1"/>
    <s v=""/>
    <n v="-124.99"/>
    <s v=""/>
    <s v=""/>
    <n v="-124.99"/>
    <x v="20"/>
    <x v="20"/>
    <x v="20"/>
    <s v="Store Manager"/>
    <n v="391199"/>
    <s v="Otis"/>
    <s v="Vaughn"/>
    <s v="Store Manager"/>
    <x v="1"/>
    <x v="810"/>
    <x v="810"/>
    <x v="402"/>
    <x v="348"/>
    <n v="-124.99"/>
    <d v="2016-06-30T00:00:00"/>
    <x v="1"/>
  </r>
  <r>
    <x v="1"/>
    <x v="3"/>
    <x v="20"/>
    <x v="12"/>
    <x v="811"/>
    <x v="0"/>
    <x v="1"/>
    <s v=""/>
    <n v="1"/>
    <s v=""/>
    <n v="-291.92"/>
    <s v=""/>
    <n v="-291.92"/>
    <x v="20"/>
    <x v="20"/>
    <x v="20"/>
    <s v="Store Manager"/>
    <n v="391199"/>
    <s v="Otis"/>
    <s v="Vaughn"/>
    <s v="Store Manager"/>
    <x v="1"/>
    <x v="811"/>
    <x v="811"/>
    <x v="546"/>
    <x v="270"/>
    <n v="-291.92"/>
    <d v="2016-07-08T00:00:00"/>
    <x v="1"/>
  </r>
  <r>
    <x v="1"/>
    <x v="3"/>
    <x v="20"/>
    <x v="12"/>
    <x v="812"/>
    <x v="0"/>
    <x v="1"/>
    <s v=""/>
    <n v="1"/>
    <s v=""/>
    <n v="-431.96"/>
    <s v=""/>
    <n v="-431.96"/>
    <x v="20"/>
    <x v="20"/>
    <x v="20"/>
    <s v="Store Manager"/>
    <n v="391199"/>
    <s v="Otis"/>
    <s v="Vaughn"/>
    <s v="Store Manager"/>
    <x v="1"/>
    <x v="812"/>
    <x v="812"/>
    <x v="241"/>
    <x v="399"/>
    <n v="-431.96"/>
    <d v="2016-07-14T00:00:00"/>
    <x v="1"/>
  </r>
  <r>
    <x v="1"/>
    <x v="3"/>
    <x v="20"/>
    <x v="12"/>
    <x v="813"/>
    <x v="0"/>
    <x v="0"/>
    <s v=""/>
    <n v="1"/>
    <s v=""/>
    <n v="-257.74"/>
    <n v="-257.74"/>
    <s v=""/>
    <x v="20"/>
    <x v="20"/>
    <x v="20"/>
    <s v="Store Manager"/>
    <n v="391199"/>
    <s v="Otis"/>
    <s v="Vaughn"/>
    <s v="Store Manager"/>
    <x v="1"/>
    <x v="813"/>
    <x v="813"/>
    <x v="418"/>
    <x v="299"/>
    <n v="-257.74"/>
    <d v="2016-07-14T00:00:00"/>
    <x v="2"/>
  </r>
  <r>
    <x v="1"/>
    <x v="3"/>
    <x v="20"/>
    <x v="12"/>
    <x v="814"/>
    <x v="0"/>
    <x v="1"/>
    <s v=""/>
    <n v="1"/>
    <s v=""/>
    <n v="-296.05"/>
    <s v=""/>
    <n v="-296.05"/>
    <x v="20"/>
    <x v="20"/>
    <x v="20"/>
    <s v="Store Manager"/>
    <n v="391199"/>
    <s v="Otis"/>
    <s v="Vaughn"/>
    <s v="Store Manager"/>
    <x v="1"/>
    <x v="814"/>
    <x v="814"/>
    <x v="28"/>
    <x v="209"/>
    <n v="-296.05"/>
    <d v="2016-07-19T00:00:00"/>
    <x v="1"/>
  </r>
  <r>
    <x v="1"/>
    <x v="3"/>
    <x v="20"/>
    <x v="12"/>
    <x v="815"/>
    <x v="0"/>
    <x v="1"/>
    <s v=""/>
    <n v="1"/>
    <s v=""/>
    <n v="-334.12"/>
    <s v=""/>
    <n v="-334.12"/>
    <x v="20"/>
    <x v="20"/>
    <x v="20"/>
    <s v="Store Manager"/>
    <n v="391199"/>
    <s v="Otis"/>
    <s v="Vaughn"/>
    <s v="Store Manager"/>
    <x v="1"/>
    <x v="815"/>
    <x v="815"/>
    <x v="547"/>
    <x v="400"/>
    <n v="-334.12"/>
    <d v="2016-07-24T00:00:00"/>
    <x v="1"/>
  </r>
  <r>
    <x v="1"/>
    <x v="3"/>
    <x v="20"/>
    <x v="12"/>
    <x v="816"/>
    <x v="0"/>
    <x v="1"/>
    <s v=""/>
    <n v="1"/>
    <s v=""/>
    <n v="-297.01"/>
    <s v=""/>
    <n v="-297.01"/>
    <x v="20"/>
    <x v="20"/>
    <x v="20"/>
    <s v="Store Manager"/>
    <n v="391199"/>
    <s v="Otis"/>
    <s v="Vaughn"/>
    <s v="Store Manager"/>
    <x v="1"/>
    <x v="816"/>
    <x v="816"/>
    <x v="193"/>
    <x v="80"/>
    <n v="-297.01"/>
    <d v="2016-07-27T00:00:00"/>
    <x v="1"/>
  </r>
  <r>
    <x v="1"/>
    <x v="4"/>
    <x v="20"/>
    <x v="12"/>
    <x v="817"/>
    <x v="0"/>
    <x v="1"/>
    <s v=""/>
    <n v="1"/>
    <s v=""/>
    <n v="-406.96"/>
    <s v=""/>
    <n v="-406.96"/>
    <x v="20"/>
    <x v="20"/>
    <x v="20"/>
    <s v="Store Manager"/>
    <n v="391199"/>
    <s v="Otis"/>
    <s v="Vaughn"/>
    <s v="Store Manager"/>
    <x v="1"/>
    <x v="817"/>
    <x v="817"/>
    <x v="548"/>
    <x v="62"/>
    <n v="-406.96"/>
    <d v="2016-08-01T00:00:00"/>
    <x v="1"/>
  </r>
  <r>
    <x v="1"/>
    <x v="4"/>
    <x v="20"/>
    <x v="12"/>
    <x v="818"/>
    <x v="0"/>
    <x v="1"/>
    <s v=""/>
    <n v="1"/>
    <s v=""/>
    <n v="-294.47000000000003"/>
    <s v=""/>
    <n v="-294.47000000000003"/>
    <x v="20"/>
    <x v="20"/>
    <x v="20"/>
    <s v="Store Manager"/>
    <n v="391199"/>
    <s v="Otis"/>
    <s v="Vaughn"/>
    <s v="Store Manager"/>
    <x v="1"/>
    <x v="818"/>
    <x v="818"/>
    <x v="549"/>
    <x v="260"/>
    <n v="-294.47000000000003"/>
    <d v="2016-08-09T00:00:00"/>
    <x v="1"/>
  </r>
  <r>
    <x v="1"/>
    <x v="4"/>
    <x v="20"/>
    <x v="12"/>
    <x v="819"/>
    <x v="0"/>
    <x v="0"/>
    <s v=""/>
    <n v="1"/>
    <s v=""/>
    <n v="-372.79"/>
    <n v="-372.79"/>
    <s v=""/>
    <x v="20"/>
    <x v="20"/>
    <x v="20"/>
    <s v="Store Manager"/>
    <n v="391199"/>
    <s v="Otis"/>
    <s v="Vaughn"/>
    <s v="Store Manager"/>
    <x v="1"/>
    <x v="819"/>
    <x v="819"/>
    <x v="550"/>
    <x v="63"/>
    <n v="-372.79"/>
    <d v="2016-08-23T00:00:00"/>
    <x v="2"/>
  </r>
  <r>
    <x v="1"/>
    <x v="4"/>
    <x v="20"/>
    <x v="12"/>
    <x v="820"/>
    <x v="0"/>
    <x v="1"/>
    <s v=""/>
    <n v="1"/>
    <s v=""/>
    <n v="-478.88"/>
    <s v=""/>
    <n v="-478.88"/>
    <x v="20"/>
    <x v="20"/>
    <x v="20"/>
    <s v="Store Manager"/>
    <n v="391199"/>
    <s v="Otis"/>
    <s v="Vaughn"/>
    <s v="Store Manager"/>
    <x v="1"/>
    <x v="820"/>
    <x v="820"/>
    <x v="524"/>
    <x v="125"/>
    <n v="-478.88"/>
    <d v="2016-08-27T00:00:00"/>
    <x v="1"/>
  </r>
  <r>
    <x v="1"/>
    <x v="5"/>
    <x v="20"/>
    <x v="12"/>
    <x v="821"/>
    <x v="0"/>
    <x v="0"/>
    <s v=""/>
    <n v="1"/>
    <s v=""/>
    <n v="-327.10000000000002"/>
    <n v="-327.10000000000002"/>
    <s v=""/>
    <x v="20"/>
    <x v="20"/>
    <x v="20"/>
    <s v="Store Manager"/>
    <n v="391199"/>
    <s v="Otis"/>
    <s v="Vaughn"/>
    <s v="Store Manager"/>
    <x v="1"/>
    <x v="821"/>
    <x v="821"/>
    <x v="247"/>
    <x v="83"/>
    <n v="-327.10000000000002"/>
    <d v="2016-09-01T00:00:00"/>
    <x v="2"/>
  </r>
  <r>
    <x v="1"/>
    <x v="5"/>
    <x v="20"/>
    <x v="12"/>
    <x v="822"/>
    <x v="0"/>
    <x v="1"/>
    <s v=""/>
    <n v="1"/>
    <s v=""/>
    <n v="-221.05"/>
    <s v=""/>
    <n v="-221.05"/>
    <x v="20"/>
    <x v="20"/>
    <x v="20"/>
    <s v="Store Manager"/>
    <n v="391199"/>
    <s v="Otis"/>
    <s v="Vaughn"/>
    <s v="Store Manager"/>
    <x v="1"/>
    <x v="822"/>
    <x v="822"/>
    <x v="408"/>
    <x v="20"/>
    <n v="-221.05"/>
    <d v="2016-09-03T00:00:00"/>
    <x v="1"/>
  </r>
  <r>
    <x v="1"/>
    <x v="5"/>
    <x v="20"/>
    <x v="12"/>
    <x v="823"/>
    <x v="0"/>
    <x v="1"/>
    <s v=""/>
    <n v="1"/>
    <s v=""/>
    <n v="-476.26"/>
    <s v=""/>
    <n v="-476.26"/>
    <x v="20"/>
    <x v="20"/>
    <x v="20"/>
    <s v="Store Manager"/>
    <n v="391199"/>
    <s v="Otis"/>
    <s v="Vaughn"/>
    <s v="Store Manager"/>
    <x v="1"/>
    <x v="823"/>
    <x v="823"/>
    <x v="90"/>
    <x v="87"/>
    <n v="-476.26"/>
    <d v="2016-09-13T00:00:00"/>
    <x v="1"/>
  </r>
  <r>
    <x v="1"/>
    <x v="5"/>
    <x v="20"/>
    <x v="12"/>
    <x v="824"/>
    <x v="0"/>
    <x v="0"/>
    <s v=""/>
    <n v="1"/>
    <s v=""/>
    <n v="-111.38"/>
    <n v="-111.38"/>
    <s v=""/>
    <x v="20"/>
    <x v="20"/>
    <x v="20"/>
    <s v="Store Manager"/>
    <n v="391199"/>
    <s v="Otis"/>
    <s v="Vaughn"/>
    <s v="Store Manager"/>
    <x v="1"/>
    <x v="824"/>
    <x v="824"/>
    <x v="27"/>
    <x v="401"/>
    <n v="-111.38"/>
    <d v="2016-09-17T00:00:00"/>
    <x v="2"/>
  </r>
  <r>
    <x v="1"/>
    <x v="5"/>
    <x v="20"/>
    <x v="12"/>
    <x v="825"/>
    <x v="0"/>
    <x v="1"/>
    <s v=""/>
    <n v="1"/>
    <s v=""/>
    <n v="-422.94"/>
    <s v=""/>
    <n v="-422.94"/>
    <x v="20"/>
    <x v="20"/>
    <x v="20"/>
    <s v="Store Manager"/>
    <n v="391199"/>
    <s v="Otis"/>
    <s v="Vaughn"/>
    <s v="Store Manager"/>
    <x v="1"/>
    <x v="825"/>
    <x v="825"/>
    <x v="414"/>
    <x v="65"/>
    <n v="-422.94"/>
    <d v="2016-09-22T00:00:00"/>
    <x v="1"/>
  </r>
  <r>
    <x v="1"/>
    <x v="5"/>
    <x v="20"/>
    <x v="12"/>
    <x v="826"/>
    <x v="0"/>
    <x v="1"/>
    <s v=""/>
    <n v="1"/>
    <s v=""/>
    <n v="-371.63"/>
    <s v=""/>
    <n v="-371.63"/>
    <x v="20"/>
    <x v="20"/>
    <x v="20"/>
    <s v="Store Manager"/>
    <n v="391199"/>
    <s v="Otis"/>
    <s v="Vaughn"/>
    <s v="Store Manager"/>
    <x v="1"/>
    <x v="826"/>
    <x v="826"/>
    <x v="64"/>
    <x v="0"/>
    <n v="-371.63"/>
    <d v="2016-09-26T00:00:00"/>
    <x v="1"/>
  </r>
  <r>
    <x v="1"/>
    <x v="5"/>
    <x v="20"/>
    <x v="12"/>
    <x v="827"/>
    <x v="0"/>
    <x v="1"/>
    <s v=""/>
    <n v="1"/>
    <s v=""/>
    <n v="-477.42"/>
    <s v=""/>
    <n v="-477.42"/>
    <x v="20"/>
    <x v="20"/>
    <x v="20"/>
    <s v="Store Manager"/>
    <n v="391199"/>
    <s v="Otis"/>
    <s v="Vaughn"/>
    <s v="Store Manager"/>
    <x v="1"/>
    <x v="827"/>
    <x v="827"/>
    <x v="28"/>
    <x v="120"/>
    <n v="-477.42"/>
    <d v="2016-09-28T00:00:00"/>
    <x v="1"/>
  </r>
  <r>
    <x v="0"/>
    <x v="0"/>
    <x v="21"/>
    <x v="21"/>
    <x v="828"/>
    <x v="0"/>
    <x v="1"/>
    <n v="1"/>
    <s v=""/>
    <n v="-154.46"/>
    <s v=""/>
    <s v=""/>
    <n v="-154.46"/>
    <x v="21"/>
    <x v="21"/>
    <x v="21"/>
    <s v="Asst. Store Manager"/>
    <n v="506356"/>
    <s v="Rudy"/>
    <s v="Haynes"/>
    <s v="Asst. Store Manager"/>
    <x v="2"/>
    <x v="828"/>
    <x v="828"/>
    <x v="270"/>
    <x v="401"/>
    <n v="-154.46"/>
    <d v="2016-04-06T00:00:00"/>
    <x v="1"/>
  </r>
  <r>
    <x v="0"/>
    <x v="0"/>
    <x v="21"/>
    <x v="21"/>
    <x v="829"/>
    <x v="0"/>
    <x v="1"/>
    <n v="1"/>
    <s v=""/>
    <n v="-201.05"/>
    <s v=""/>
    <s v=""/>
    <n v="-201.05"/>
    <x v="21"/>
    <x v="21"/>
    <x v="21"/>
    <s v="Asst. Store Manager"/>
    <n v="506356"/>
    <s v="Rudy"/>
    <s v="Haynes"/>
    <s v="Asst. Store Manager"/>
    <x v="2"/>
    <x v="829"/>
    <x v="829"/>
    <x v="306"/>
    <x v="401"/>
    <n v="-201.05"/>
    <d v="2016-04-11T00:00:00"/>
    <x v="1"/>
  </r>
  <r>
    <x v="0"/>
    <x v="0"/>
    <x v="21"/>
    <x v="21"/>
    <x v="830"/>
    <x v="0"/>
    <x v="0"/>
    <n v="1"/>
    <s v=""/>
    <n v="-140.93"/>
    <s v=""/>
    <n v="-140.93"/>
    <s v=""/>
    <x v="21"/>
    <x v="21"/>
    <x v="21"/>
    <s v="Asst. Store Manager"/>
    <n v="506356"/>
    <s v="Rudy"/>
    <s v="Haynes"/>
    <s v="Asst. Store Manager"/>
    <x v="2"/>
    <x v="830"/>
    <x v="830"/>
    <x v="533"/>
    <x v="402"/>
    <n v="-140.93"/>
    <d v="2016-04-14T00:00:00"/>
    <x v="0"/>
  </r>
  <r>
    <x v="0"/>
    <x v="0"/>
    <x v="21"/>
    <x v="21"/>
    <x v="831"/>
    <x v="0"/>
    <x v="1"/>
    <n v="1"/>
    <s v=""/>
    <n v="-329.58"/>
    <s v=""/>
    <s v=""/>
    <n v="-329.58"/>
    <x v="21"/>
    <x v="21"/>
    <x v="21"/>
    <s v="Asst. Store Manager"/>
    <n v="506356"/>
    <s v="Rudy"/>
    <s v="Haynes"/>
    <s v="Asst. Store Manager"/>
    <x v="2"/>
    <x v="831"/>
    <x v="831"/>
    <x v="20"/>
    <x v="403"/>
    <n v="-329.58"/>
    <d v="2016-04-17T00:00:00"/>
    <x v="1"/>
  </r>
  <r>
    <x v="0"/>
    <x v="0"/>
    <x v="21"/>
    <x v="21"/>
    <x v="832"/>
    <x v="0"/>
    <x v="0"/>
    <n v="1"/>
    <s v=""/>
    <n v="-153.97"/>
    <s v=""/>
    <n v="-153.97"/>
    <s v=""/>
    <x v="21"/>
    <x v="21"/>
    <x v="21"/>
    <s v="Asst. Store Manager"/>
    <n v="506356"/>
    <s v="Rudy"/>
    <s v="Haynes"/>
    <s v="Asst. Store Manager"/>
    <x v="2"/>
    <x v="832"/>
    <x v="832"/>
    <x v="418"/>
    <x v="155"/>
    <n v="-153.97"/>
    <d v="2016-04-19T00:00:00"/>
    <x v="2"/>
  </r>
  <r>
    <x v="0"/>
    <x v="0"/>
    <x v="21"/>
    <x v="21"/>
    <x v="833"/>
    <x v="0"/>
    <x v="1"/>
    <n v="1"/>
    <s v=""/>
    <n v="-113.1"/>
    <s v=""/>
    <s v=""/>
    <n v="-113.1"/>
    <x v="21"/>
    <x v="21"/>
    <x v="21"/>
    <s v="Asst. Store Manager"/>
    <n v="506356"/>
    <s v="Rudy"/>
    <s v="Haynes"/>
    <s v="Asst. Store Manager"/>
    <x v="2"/>
    <x v="833"/>
    <x v="833"/>
    <x v="251"/>
    <x v="404"/>
    <n v="-113.1"/>
    <d v="2016-04-20T00:00:00"/>
    <x v="1"/>
  </r>
  <r>
    <x v="0"/>
    <x v="0"/>
    <x v="21"/>
    <x v="21"/>
    <x v="834"/>
    <x v="0"/>
    <x v="1"/>
    <n v="1"/>
    <s v=""/>
    <n v="-140.63999999999999"/>
    <s v=""/>
    <s v=""/>
    <n v="-140.63999999999999"/>
    <x v="21"/>
    <x v="21"/>
    <x v="21"/>
    <s v="Asst. Store Manager"/>
    <n v="506356"/>
    <s v="Rudy"/>
    <s v="Haynes"/>
    <s v="Asst. Store Manager"/>
    <x v="2"/>
    <x v="834"/>
    <x v="834"/>
    <x v="98"/>
    <x v="405"/>
    <n v="-140.63999999999999"/>
    <d v="2016-04-23T00:00:00"/>
    <x v="1"/>
  </r>
  <r>
    <x v="0"/>
    <x v="0"/>
    <x v="21"/>
    <x v="21"/>
    <x v="835"/>
    <x v="0"/>
    <x v="0"/>
    <n v="1"/>
    <s v=""/>
    <n v="-465"/>
    <s v=""/>
    <n v="-465"/>
    <s v=""/>
    <x v="21"/>
    <x v="21"/>
    <x v="21"/>
    <s v="Asst. Store Manager"/>
    <n v="506356"/>
    <s v="Rudy"/>
    <s v="Haynes"/>
    <s v="Asst. Store Manager"/>
    <x v="2"/>
    <x v="835"/>
    <x v="835"/>
    <x v="551"/>
    <x v="55"/>
    <n v="-465"/>
    <d v="2016-04-24T00:00:00"/>
    <x v="0"/>
  </r>
  <r>
    <x v="0"/>
    <x v="0"/>
    <x v="21"/>
    <x v="21"/>
    <x v="836"/>
    <x v="0"/>
    <x v="0"/>
    <n v="1"/>
    <s v=""/>
    <n v="-88.31"/>
    <s v=""/>
    <n v="-88.31"/>
    <s v=""/>
    <x v="21"/>
    <x v="21"/>
    <x v="21"/>
    <s v="Asst. Store Manager"/>
    <n v="506356"/>
    <s v="Rudy"/>
    <s v="Haynes"/>
    <s v="Asst. Store Manager"/>
    <x v="2"/>
    <x v="836"/>
    <x v="836"/>
    <x v="58"/>
    <x v="167"/>
    <n v="-88.31"/>
    <d v="2016-04-27T00:00:00"/>
    <x v="2"/>
  </r>
  <r>
    <x v="0"/>
    <x v="1"/>
    <x v="21"/>
    <x v="21"/>
    <x v="837"/>
    <x v="0"/>
    <x v="1"/>
    <n v="1"/>
    <s v=""/>
    <n v="-471.49"/>
    <s v=""/>
    <s v=""/>
    <n v="-471.49"/>
    <x v="21"/>
    <x v="21"/>
    <x v="21"/>
    <s v="Asst. Store Manager"/>
    <n v="506356"/>
    <s v="Rudy"/>
    <s v="Haynes"/>
    <s v="Asst. Store Manager"/>
    <x v="2"/>
    <x v="837"/>
    <x v="837"/>
    <x v="515"/>
    <x v="392"/>
    <n v="-471.49"/>
    <d v="2016-05-01T00:00:00"/>
    <x v="1"/>
  </r>
  <r>
    <x v="0"/>
    <x v="1"/>
    <x v="21"/>
    <x v="21"/>
    <x v="838"/>
    <x v="0"/>
    <x v="1"/>
    <n v="1"/>
    <s v=""/>
    <n v="-384.35"/>
    <s v=""/>
    <s v=""/>
    <n v="-384.35"/>
    <x v="21"/>
    <x v="21"/>
    <x v="21"/>
    <s v="Asst. Store Manager"/>
    <n v="506356"/>
    <s v="Rudy"/>
    <s v="Haynes"/>
    <s v="Asst. Store Manager"/>
    <x v="2"/>
    <x v="838"/>
    <x v="838"/>
    <x v="552"/>
    <x v="281"/>
    <n v="-384.35"/>
    <d v="2016-05-04T00:00:00"/>
    <x v="1"/>
  </r>
  <r>
    <x v="0"/>
    <x v="1"/>
    <x v="21"/>
    <x v="21"/>
    <x v="839"/>
    <x v="0"/>
    <x v="1"/>
    <n v="1"/>
    <s v=""/>
    <n v="-306.27999999999997"/>
    <s v=""/>
    <s v=""/>
    <n v="-306.27999999999997"/>
    <x v="21"/>
    <x v="21"/>
    <x v="21"/>
    <s v="Asst. Store Manager"/>
    <n v="506356"/>
    <s v="Rudy"/>
    <s v="Haynes"/>
    <s v="Asst. Store Manager"/>
    <x v="2"/>
    <x v="839"/>
    <x v="839"/>
    <x v="553"/>
    <x v="11"/>
    <n v="-306.27999999999997"/>
    <d v="2016-05-06T00:00:00"/>
    <x v="1"/>
  </r>
  <r>
    <x v="0"/>
    <x v="1"/>
    <x v="21"/>
    <x v="21"/>
    <x v="840"/>
    <x v="0"/>
    <x v="1"/>
    <n v="1"/>
    <s v=""/>
    <n v="-297.54000000000002"/>
    <s v=""/>
    <s v=""/>
    <n v="-297.54000000000002"/>
    <x v="21"/>
    <x v="21"/>
    <x v="21"/>
    <s v="Asst. Store Manager"/>
    <n v="506356"/>
    <s v="Rudy"/>
    <s v="Haynes"/>
    <s v="Asst. Store Manager"/>
    <x v="2"/>
    <x v="840"/>
    <x v="840"/>
    <x v="554"/>
    <x v="184"/>
    <n v="-297.54000000000002"/>
    <d v="2016-05-07T00:00:00"/>
    <x v="1"/>
  </r>
  <r>
    <x v="0"/>
    <x v="1"/>
    <x v="21"/>
    <x v="21"/>
    <x v="841"/>
    <x v="0"/>
    <x v="1"/>
    <n v="1"/>
    <s v=""/>
    <n v="-233.95"/>
    <s v=""/>
    <s v=""/>
    <n v="-233.95"/>
    <x v="21"/>
    <x v="21"/>
    <x v="21"/>
    <s v="Asst. Store Manager"/>
    <n v="506356"/>
    <s v="Rudy"/>
    <s v="Haynes"/>
    <s v="Asst. Store Manager"/>
    <x v="2"/>
    <x v="841"/>
    <x v="841"/>
    <x v="355"/>
    <x v="406"/>
    <n v="-233.95"/>
    <d v="2016-05-17T00:00:00"/>
    <x v="1"/>
  </r>
  <r>
    <x v="0"/>
    <x v="1"/>
    <x v="21"/>
    <x v="21"/>
    <x v="842"/>
    <x v="0"/>
    <x v="1"/>
    <n v="1"/>
    <s v=""/>
    <n v="-482.43"/>
    <s v=""/>
    <s v=""/>
    <n v="-482.43"/>
    <x v="21"/>
    <x v="21"/>
    <x v="21"/>
    <s v="Asst. Store Manager"/>
    <n v="506356"/>
    <s v="Rudy"/>
    <s v="Haynes"/>
    <s v="Asst. Store Manager"/>
    <x v="2"/>
    <x v="842"/>
    <x v="842"/>
    <x v="555"/>
    <x v="12"/>
    <n v="-482.43"/>
    <d v="2016-05-18T00:00:00"/>
    <x v="1"/>
  </r>
  <r>
    <x v="0"/>
    <x v="1"/>
    <x v="21"/>
    <x v="21"/>
    <x v="843"/>
    <x v="0"/>
    <x v="1"/>
    <n v="1"/>
    <s v=""/>
    <n v="-260.91000000000003"/>
    <s v=""/>
    <s v=""/>
    <n v="-260.91000000000003"/>
    <x v="21"/>
    <x v="21"/>
    <x v="21"/>
    <s v="Asst. Store Manager"/>
    <n v="506356"/>
    <s v="Rudy"/>
    <s v="Haynes"/>
    <s v="Asst. Store Manager"/>
    <x v="2"/>
    <x v="843"/>
    <x v="843"/>
    <x v="167"/>
    <x v="322"/>
    <n v="-260.91000000000003"/>
    <d v="2016-05-24T00:00:00"/>
    <x v="1"/>
  </r>
  <r>
    <x v="0"/>
    <x v="1"/>
    <x v="21"/>
    <x v="21"/>
    <x v="844"/>
    <x v="0"/>
    <x v="0"/>
    <n v="1"/>
    <s v=""/>
    <n v="-372.17"/>
    <s v=""/>
    <n v="-372.17"/>
    <s v=""/>
    <x v="21"/>
    <x v="21"/>
    <x v="21"/>
    <s v="Asst. Store Manager"/>
    <n v="506356"/>
    <s v="Rudy"/>
    <s v="Haynes"/>
    <s v="Asst. Store Manager"/>
    <x v="2"/>
    <x v="844"/>
    <x v="844"/>
    <x v="462"/>
    <x v="383"/>
    <n v="-372.17"/>
    <d v="2016-05-27T00:00:00"/>
    <x v="0"/>
  </r>
  <r>
    <x v="0"/>
    <x v="1"/>
    <x v="21"/>
    <x v="21"/>
    <x v="845"/>
    <x v="0"/>
    <x v="0"/>
    <n v="1"/>
    <s v=""/>
    <n v="-477.66"/>
    <s v=""/>
    <n v="-477.66"/>
    <s v=""/>
    <x v="21"/>
    <x v="21"/>
    <x v="21"/>
    <s v="Asst. Store Manager"/>
    <n v="506356"/>
    <s v="Rudy"/>
    <s v="Haynes"/>
    <s v="Asst. Store Manager"/>
    <x v="2"/>
    <x v="845"/>
    <x v="845"/>
    <x v="380"/>
    <x v="162"/>
    <n v="-477.66"/>
    <d v="2016-05-28T00:00:00"/>
    <x v="2"/>
  </r>
  <r>
    <x v="0"/>
    <x v="2"/>
    <x v="21"/>
    <x v="21"/>
    <x v="846"/>
    <x v="0"/>
    <x v="1"/>
    <n v="1"/>
    <s v=""/>
    <n v="-394.56"/>
    <s v=""/>
    <s v=""/>
    <n v="-394.56"/>
    <x v="21"/>
    <x v="21"/>
    <x v="21"/>
    <s v="Asst. Store Manager"/>
    <n v="506356"/>
    <s v="Rudy"/>
    <s v="Haynes"/>
    <s v="Asst. Store Manager"/>
    <x v="2"/>
    <x v="846"/>
    <x v="846"/>
    <x v="430"/>
    <x v="407"/>
    <n v="-394.56"/>
    <d v="2016-06-19T00:00:00"/>
    <x v="1"/>
  </r>
  <r>
    <x v="1"/>
    <x v="3"/>
    <x v="21"/>
    <x v="21"/>
    <x v="847"/>
    <x v="0"/>
    <x v="1"/>
    <s v=""/>
    <n v="1"/>
    <s v=""/>
    <n v="-405.88"/>
    <s v=""/>
    <n v="-405.88"/>
    <x v="21"/>
    <x v="21"/>
    <x v="21"/>
    <s v="Asst. Store Manager"/>
    <n v="506356"/>
    <s v="Rudy"/>
    <s v="Haynes"/>
    <s v="Asst. Store Manager"/>
    <x v="2"/>
    <x v="847"/>
    <x v="847"/>
    <x v="431"/>
    <x v="84"/>
    <n v="-405.88"/>
    <d v="2016-07-14T00:00:00"/>
    <x v="1"/>
  </r>
  <r>
    <x v="1"/>
    <x v="3"/>
    <x v="21"/>
    <x v="21"/>
    <x v="848"/>
    <x v="0"/>
    <x v="1"/>
    <s v=""/>
    <n v="1"/>
    <s v=""/>
    <n v="-475.33"/>
    <s v=""/>
    <n v="-475.33"/>
    <x v="21"/>
    <x v="21"/>
    <x v="21"/>
    <s v="Asst. Store Manager"/>
    <n v="506356"/>
    <s v="Rudy"/>
    <s v="Haynes"/>
    <s v="Asst. Store Manager"/>
    <x v="2"/>
    <x v="848"/>
    <x v="848"/>
    <x v="556"/>
    <x v="337"/>
    <n v="-475.33"/>
    <d v="2016-07-19T00:00:00"/>
    <x v="1"/>
  </r>
  <r>
    <x v="1"/>
    <x v="3"/>
    <x v="21"/>
    <x v="21"/>
    <x v="849"/>
    <x v="0"/>
    <x v="0"/>
    <s v=""/>
    <n v="1"/>
    <s v=""/>
    <n v="-274.45"/>
    <n v="-274.45"/>
    <s v=""/>
    <x v="21"/>
    <x v="21"/>
    <x v="21"/>
    <s v="Asst. Store Manager"/>
    <n v="506356"/>
    <s v="Rudy"/>
    <s v="Haynes"/>
    <s v="Asst. Store Manager"/>
    <x v="2"/>
    <x v="849"/>
    <x v="849"/>
    <x v="557"/>
    <x v="226"/>
    <n v="-274.45"/>
    <d v="2016-07-30T00:00:00"/>
    <x v="0"/>
  </r>
  <r>
    <x v="1"/>
    <x v="4"/>
    <x v="21"/>
    <x v="21"/>
    <x v="850"/>
    <x v="0"/>
    <x v="1"/>
    <s v=""/>
    <n v="1"/>
    <s v=""/>
    <n v="-478.19"/>
    <s v=""/>
    <n v="-478.19"/>
    <x v="21"/>
    <x v="21"/>
    <x v="21"/>
    <s v="Asst. Store Manager"/>
    <n v="506356"/>
    <s v="Rudy"/>
    <s v="Haynes"/>
    <s v="Asst. Store Manager"/>
    <x v="2"/>
    <x v="850"/>
    <x v="850"/>
    <x v="558"/>
    <x v="172"/>
    <n v="-478.19"/>
    <d v="2016-08-05T00:00:00"/>
    <x v="1"/>
  </r>
  <r>
    <x v="1"/>
    <x v="4"/>
    <x v="21"/>
    <x v="21"/>
    <x v="851"/>
    <x v="0"/>
    <x v="0"/>
    <s v=""/>
    <n v="1"/>
    <s v=""/>
    <n v="-398.16"/>
    <n v="-398.16"/>
    <s v=""/>
    <x v="21"/>
    <x v="21"/>
    <x v="21"/>
    <s v="Asst. Store Manager"/>
    <n v="506356"/>
    <s v="Rudy"/>
    <s v="Haynes"/>
    <s v="Asst. Store Manager"/>
    <x v="2"/>
    <x v="851"/>
    <x v="851"/>
    <x v="228"/>
    <x v="43"/>
    <n v="-398.16"/>
    <d v="2016-08-06T00:00:00"/>
    <x v="0"/>
  </r>
  <r>
    <x v="1"/>
    <x v="4"/>
    <x v="21"/>
    <x v="21"/>
    <x v="852"/>
    <x v="0"/>
    <x v="1"/>
    <s v=""/>
    <n v="1"/>
    <s v=""/>
    <n v="-61.48"/>
    <s v=""/>
    <n v="-61.48"/>
    <x v="21"/>
    <x v="21"/>
    <x v="21"/>
    <s v="Asst. Store Manager"/>
    <n v="506356"/>
    <s v="Rudy"/>
    <s v="Haynes"/>
    <s v="Asst. Store Manager"/>
    <x v="2"/>
    <x v="852"/>
    <x v="852"/>
    <x v="559"/>
    <x v="310"/>
    <n v="-61.48"/>
    <d v="2016-08-09T00:00:00"/>
    <x v="1"/>
  </r>
  <r>
    <x v="1"/>
    <x v="4"/>
    <x v="21"/>
    <x v="21"/>
    <x v="853"/>
    <x v="0"/>
    <x v="1"/>
    <s v=""/>
    <n v="1"/>
    <s v=""/>
    <n v="-344.2"/>
    <s v=""/>
    <n v="-344.2"/>
    <x v="21"/>
    <x v="21"/>
    <x v="21"/>
    <s v="Asst. Store Manager"/>
    <n v="506356"/>
    <s v="Rudy"/>
    <s v="Haynes"/>
    <s v="Asst. Store Manager"/>
    <x v="2"/>
    <x v="853"/>
    <x v="853"/>
    <x v="560"/>
    <x v="361"/>
    <n v="-344.2"/>
    <d v="2016-08-14T00:00:00"/>
    <x v="1"/>
  </r>
  <r>
    <x v="1"/>
    <x v="4"/>
    <x v="21"/>
    <x v="21"/>
    <x v="854"/>
    <x v="0"/>
    <x v="1"/>
    <s v=""/>
    <n v="1"/>
    <s v=""/>
    <n v="-390.02"/>
    <s v=""/>
    <n v="-390.02"/>
    <x v="21"/>
    <x v="21"/>
    <x v="21"/>
    <s v="Asst. Store Manager"/>
    <n v="506356"/>
    <s v="Rudy"/>
    <s v="Haynes"/>
    <s v="Asst. Store Manager"/>
    <x v="2"/>
    <x v="854"/>
    <x v="854"/>
    <x v="40"/>
    <x v="392"/>
    <n v="-390.02"/>
    <d v="2016-08-21T00:00:00"/>
    <x v="1"/>
  </r>
  <r>
    <x v="1"/>
    <x v="4"/>
    <x v="21"/>
    <x v="21"/>
    <x v="855"/>
    <x v="0"/>
    <x v="1"/>
    <s v=""/>
    <n v="1"/>
    <s v=""/>
    <n v="-215.03"/>
    <s v=""/>
    <n v="-215.03"/>
    <x v="21"/>
    <x v="21"/>
    <x v="21"/>
    <s v="Asst. Store Manager"/>
    <n v="506356"/>
    <s v="Rudy"/>
    <s v="Haynes"/>
    <s v="Asst. Store Manager"/>
    <x v="2"/>
    <x v="855"/>
    <x v="855"/>
    <x v="100"/>
    <x v="292"/>
    <n v="-215.03"/>
    <d v="2016-08-21T00:00:00"/>
    <x v="1"/>
  </r>
  <r>
    <x v="1"/>
    <x v="4"/>
    <x v="21"/>
    <x v="21"/>
    <x v="856"/>
    <x v="0"/>
    <x v="1"/>
    <s v=""/>
    <n v="1"/>
    <s v=""/>
    <n v="-266.39999999999998"/>
    <s v=""/>
    <n v="-266.39999999999998"/>
    <x v="21"/>
    <x v="21"/>
    <x v="21"/>
    <s v="Asst. Store Manager"/>
    <n v="506356"/>
    <s v="Rudy"/>
    <s v="Haynes"/>
    <s v="Asst. Store Manager"/>
    <x v="2"/>
    <x v="856"/>
    <x v="856"/>
    <x v="561"/>
    <x v="247"/>
    <n v="-266.39999999999998"/>
    <d v="2016-08-26T00:00:00"/>
    <x v="1"/>
  </r>
  <r>
    <x v="1"/>
    <x v="4"/>
    <x v="21"/>
    <x v="21"/>
    <x v="857"/>
    <x v="0"/>
    <x v="1"/>
    <s v=""/>
    <n v="1"/>
    <s v=""/>
    <n v="-54.81"/>
    <s v=""/>
    <n v="-54.81"/>
    <x v="21"/>
    <x v="21"/>
    <x v="21"/>
    <s v="Asst. Store Manager"/>
    <n v="506356"/>
    <s v="Rudy"/>
    <s v="Haynes"/>
    <s v="Asst. Store Manager"/>
    <x v="2"/>
    <x v="857"/>
    <x v="857"/>
    <x v="53"/>
    <x v="94"/>
    <n v="-54.81"/>
    <d v="2016-08-26T00:00:00"/>
    <x v="1"/>
  </r>
  <r>
    <x v="1"/>
    <x v="4"/>
    <x v="21"/>
    <x v="21"/>
    <x v="858"/>
    <x v="0"/>
    <x v="1"/>
    <s v=""/>
    <n v="1"/>
    <s v=""/>
    <n v="-254.88"/>
    <s v=""/>
    <n v="-254.88"/>
    <x v="21"/>
    <x v="21"/>
    <x v="21"/>
    <s v="Asst. Store Manager"/>
    <n v="506356"/>
    <s v="Rudy"/>
    <s v="Haynes"/>
    <s v="Asst. Store Manager"/>
    <x v="2"/>
    <x v="858"/>
    <x v="858"/>
    <x v="48"/>
    <x v="281"/>
    <n v="-254.88"/>
    <d v="2016-08-28T00:00:00"/>
    <x v="1"/>
  </r>
  <r>
    <x v="1"/>
    <x v="5"/>
    <x v="21"/>
    <x v="21"/>
    <x v="859"/>
    <x v="0"/>
    <x v="0"/>
    <s v=""/>
    <n v="1"/>
    <s v=""/>
    <n v="-69.94"/>
    <n v="-69.94"/>
    <s v=""/>
    <x v="21"/>
    <x v="21"/>
    <x v="21"/>
    <s v="Asst. Store Manager"/>
    <n v="506356"/>
    <s v="Rudy"/>
    <s v="Haynes"/>
    <s v="Asst. Store Manager"/>
    <x v="2"/>
    <x v="859"/>
    <x v="859"/>
    <x v="422"/>
    <x v="366"/>
    <n v="-69.94"/>
    <d v="2016-09-03T00:00:00"/>
    <x v="2"/>
  </r>
  <r>
    <x v="1"/>
    <x v="5"/>
    <x v="21"/>
    <x v="21"/>
    <x v="860"/>
    <x v="0"/>
    <x v="1"/>
    <s v=""/>
    <n v="1"/>
    <s v=""/>
    <n v="-148.66999999999999"/>
    <s v=""/>
    <n v="-148.66999999999999"/>
    <x v="21"/>
    <x v="21"/>
    <x v="21"/>
    <s v="Asst. Store Manager"/>
    <n v="506356"/>
    <s v="Rudy"/>
    <s v="Haynes"/>
    <s v="Asst. Store Manager"/>
    <x v="2"/>
    <x v="860"/>
    <x v="860"/>
    <x v="136"/>
    <x v="42"/>
    <n v="-148.66999999999999"/>
    <d v="2016-09-06T00:00:00"/>
    <x v="1"/>
  </r>
  <r>
    <x v="1"/>
    <x v="5"/>
    <x v="21"/>
    <x v="21"/>
    <x v="861"/>
    <x v="0"/>
    <x v="1"/>
    <s v=""/>
    <n v="1"/>
    <s v=""/>
    <n v="-67.69"/>
    <s v=""/>
    <n v="-67.69"/>
    <x v="21"/>
    <x v="21"/>
    <x v="21"/>
    <s v="Asst. Store Manager"/>
    <n v="506356"/>
    <s v="Rudy"/>
    <s v="Haynes"/>
    <s v="Asst. Store Manager"/>
    <x v="2"/>
    <x v="861"/>
    <x v="861"/>
    <x v="106"/>
    <x v="322"/>
    <n v="-67.69"/>
    <d v="2016-09-07T00:00:00"/>
    <x v="1"/>
  </r>
  <r>
    <x v="1"/>
    <x v="5"/>
    <x v="21"/>
    <x v="21"/>
    <x v="862"/>
    <x v="0"/>
    <x v="1"/>
    <s v=""/>
    <n v="1"/>
    <s v=""/>
    <n v="-367.12"/>
    <s v=""/>
    <n v="-367.12"/>
    <x v="21"/>
    <x v="21"/>
    <x v="21"/>
    <s v="Asst. Store Manager"/>
    <n v="506356"/>
    <s v="Rudy"/>
    <s v="Haynes"/>
    <s v="Asst. Store Manager"/>
    <x v="2"/>
    <x v="862"/>
    <x v="862"/>
    <x v="562"/>
    <x v="402"/>
    <n v="-367.12"/>
    <d v="2016-09-08T00:00:00"/>
    <x v="1"/>
  </r>
  <r>
    <x v="1"/>
    <x v="5"/>
    <x v="21"/>
    <x v="21"/>
    <x v="863"/>
    <x v="0"/>
    <x v="0"/>
    <s v=""/>
    <n v="1"/>
    <s v=""/>
    <n v="-117.45"/>
    <n v="-117.45"/>
    <s v=""/>
    <x v="21"/>
    <x v="21"/>
    <x v="21"/>
    <s v="Asst. Store Manager"/>
    <n v="506356"/>
    <s v="Rudy"/>
    <s v="Haynes"/>
    <s v="Asst. Store Manager"/>
    <x v="2"/>
    <x v="863"/>
    <x v="863"/>
    <x v="521"/>
    <x v="393"/>
    <n v="-117.45"/>
    <d v="2016-09-18T00:00:00"/>
    <x v="0"/>
  </r>
  <r>
    <x v="1"/>
    <x v="5"/>
    <x v="21"/>
    <x v="21"/>
    <x v="864"/>
    <x v="0"/>
    <x v="0"/>
    <s v=""/>
    <n v="1"/>
    <s v=""/>
    <n v="-359.26"/>
    <n v="-359.26"/>
    <s v=""/>
    <x v="21"/>
    <x v="21"/>
    <x v="21"/>
    <s v="Asst. Store Manager"/>
    <n v="506356"/>
    <s v="Rudy"/>
    <s v="Haynes"/>
    <s v="Asst. Store Manager"/>
    <x v="2"/>
    <x v="864"/>
    <x v="864"/>
    <x v="59"/>
    <x v="394"/>
    <n v="-359.26"/>
    <d v="2016-09-24T00:00:00"/>
    <x v="0"/>
  </r>
  <r>
    <x v="0"/>
    <x v="0"/>
    <x v="22"/>
    <x v="22"/>
    <x v="865"/>
    <x v="0"/>
    <x v="1"/>
    <n v="1"/>
    <s v=""/>
    <n v="-58.05"/>
    <s v=""/>
    <s v=""/>
    <n v="-58.05"/>
    <x v="22"/>
    <x v="22"/>
    <x v="22"/>
    <s v="Sales Representative"/>
    <n v="623524"/>
    <s v="Troy"/>
    <s v="Turner"/>
    <s v="Store Manager"/>
    <x v="2"/>
    <x v="865"/>
    <x v="865"/>
    <x v="61"/>
    <x v="235"/>
    <n v="-58.05"/>
    <d v="2016-04-03T00:00:00"/>
    <x v="1"/>
  </r>
  <r>
    <x v="0"/>
    <x v="0"/>
    <x v="22"/>
    <x v="22"/>
    <x v="866"/>
    <x v="0"/>
    <x v="1"/>
    <n v="1"/>
    <s v=""/>
    <n v="-89.11"/>
    <s v=""/>
    <s v=""/>
    <n v="-89.11"/>
    <x v="22"/>
    <x v="22"/>
    <x v="22"/>
    <s v="Sales Representative"/>
    <n v="623524"/>
    <s v="Troy"/>
    <s v="Turner"/>
    <s v="Store Manager"/>
    <x v="2"/>
    <x v="866"/>
    <x v="866"/>
    <x v="483"/>
    <x v="21"/>
    <n v="-89.11"/>
    <d v="2016-04-03T00:00:00"/>
    <x v="1"/>
  </r>
  <r>
    <x v="0"/>
    <x v="0"/>
    <x v="22"/>
    <x v="22"/>
    <x v="867"/>
    <x v="2"/>
    <x v="0"/>
    <n v="1"/>
    <s v=""/>
    <n v="-12.22"/>
    <s v=""/>
    <n v="-12.22"/>
    <s v=""/>
    <x v="22"/>
    <x v="22"/>
    <x v="22"/>
    <s v="Sales Representative"/>
    <n v="623524"/>
    <s v="Troy"/>
    <s v="Turner"/>
    <s v="Store Manager"/>
    <x v="2"/>
    <x v="867"/>
    <x v="867"/>
    <x v="563"/>
    <x v="408"/>
    <n v="-12.22"/>
    <d v="2016-04-09T00:00:00"/>
    <x v="2"/>
  </r>
  <r>
    <x v="0"/>
    <x v="0"/>
    <x v="22"/>
    <x v="22"/>
    <x v="868"/>
    <x v="1"/>
    <x v="1"/>
    <n v="1"/>
    <s v=""/>
    <n v="-34.11"/>
    <s v=""/>
    <s v=""/>
    <n v="-34.11"/>
    <x v="22"/>
    <x v="22"/>
    <x v="22"/>
    <s v="Sales Representative"/>
    <n v="623524"/>
    <s v="Troy"/>
    <s v="Turner"/>
    <s v="Store Manager"/>
    <x v="2"/>
    <x v="868"/>
    <x v="868"/>
    <x v="10"/>
    <x v="409"/>
    <n v="-34.11"/>
    <d v="2016-04-12T00:00:00"/>
    <x v="1"/>
  </r>
  <r>
    <x v="0"/>
    <x v="0"/>
    <x v="22"/>
    <x v="22"/>
    <x v="869"/>
    <x v="0"/>
    <x v="1"/>
    <n v="1"/>
    <s v=""/>
    <n v="-56.57"/>
    <s v=""/>
    <s v=""/>
    <n v="-56.57"/>
    <x v="22"/>
    <x v="22"/>
    <x v="22"/>
    <s v="Sales Representative"/>
    <n v="623524"/>
    <s v="Troy"/>
    <s v="Turner"/>
    <s v="Store Manager"/>
    <x v="2"/>
    <x v="869"/>
    <x v="869"/>
    <x v="564"/>
    <x v="39"/>
    <n v="-56.57"/>
    <d v="2016-04-13T00:00:00"/>
    <x v="1"/>
  </r>
  <r>
    <x v="0"/>
    <x v="0"/>
    <x v="22"/>
    <x v="22"/>
    <x v="870"/>
    <x v="1"/>
    <x v="1"/>
    <n v="1"/>
    <s v=""/>
    <n v="-38.61"/>
    <s v=""/>
    <s v=""/>
    <n v="-38.61"/>
    <x v="22"/>
    <x v="22"/>
    <x v="22"/>
    <s v="Sales Representative"/>
    <n v="623524"/>
    <s v="Troy"/>
    <s v="Turner"/>
    <s v="Store Manager"/>
    <x v="2"/>
    <x v="870"/>
    <x v="870"/>
    <x v="153"/>
    <x v="410"/>
    <n v="-38.61"/>
    <d v="2016-04-26T00:00:00"/>
    <x v="1"/>
  </r>
  <r>
    <x v="0"/>
    <x v="0"/>
    <x v="22"/>
    <x v="22"/>
    <x v="871"/>
    <x v="2"/>
    <x v="1"/>
    <n v="1"/>
    <s v=""/>
    <n v="-18.13"/>
    <s v=""/>
    <s v=""/>
    <n v="-18.13"/>
    <x v="22"/>
    <x v="22"/>
    <x v="22"/>
    <s v="Sales Representative"/>
    <n v="623524"/>
    <s v="Troy"/>
    <s v="Turner"/>
    <s v="Store Manager"/>
    <x v="2"/>
    <x v="871"/>
    <x v="871"/>
    <x v="429"/>
    <x v="196"/>
    <n v="-18.13"/>
    <d v="2016-04-27T00:00:00"/>
    <x v="1"/>
  </r>
  <r>
    <x v="0"/>
    <x v="0"/>
    <x v="22"/>
    <x v="22"/>
    <x v="872"/>
    <x v="1"/>
    <x v="1"/>
    <n v="1"/>
    <s v=""/>
    <n v="-30.1"/>
    <s v=""/>
    <s v=""/>
    <n v="-30.1"/>
    <x v="22"/>
    <x v="22"/>
    <x v="22"/>
    <s v="Sales Representative"/>
    <n v="623524"/>
    <s v="Troy"/>
    <s v="Turner"/>
    <s v="Store Manager"/>
    <x v="2"/>
    <x v="872"/>
    <x v="872"/>
    <x v="565"/>
    <x v="146"/>
    <n v="-30.1"/>
    <d v="2016-04-29T00:00:00"/>
    <x v="1"/>
  </r>
  <r>
    <x v="0"/>
    <x v="1"/>
    <x v="22"/>
    <x v="22"/>
    <x v="873"/>
    <x v="1"/>
    <x v="1"/>
    <n v="1"/>
    <s v=""/>
    <n v="-42.77"/>
    <s v=""/>
    <s v=""/>
    <n v="-42.77"/>
    <x v="22"/>
    <x v="22"/>
    <x v="22"/>
    <s v="Sales Representative"/>
    <n v="623524"/>
    <s v="Troy"/>
    <s v="Turner"/>
    <s v="Store Manager"/>
    <x v="2"/>
    <x v="873"/>
    <x v="873"/>
    <x v="566"/>
    <x v="135"/>
    <n v="-42.77"/>
    <d v="2016-05-09T00:00:00"/>
    <x v="1"/>
  </r>
  <r>
    <x v="0"/>
    <x v="2"/>
    <x v="22"/>
    <x v="22"/>
    <x v="874"/>
    <x v="0"/>
    <x v="0"/>
    <n v="1"/>
    <s v=""/>
    <n v="-59.23"/>
    <s v=""/>
    <n v="-59.23"/>
    <s v=""/>
    <x v="22"/>
    <x v="22"/>
    <x v="22"/>
    <s v="Sales Representative"/>
    <n v="623524"/>
    <s v="Troy"/>
    <s v="Turner"/>
    <s v="Store Manager"/>
    <x v="2"/>
    <x v="874"/>
    <x v="874"/>
    <x v="567"/>
    <x v="281"/>
    <n v="-59.23"/>
    <d v="2016-06-03T00:00:00"/>
    <x v="2"/>
  </r>
  <r>
    <x v="0"/>
    <x v="2"/>
    <x v="22"/>
    <x v="22"/>
    <x v="875"/>
    <x v="1"/>
    <x v="1"/>
    <n v="1"/>
    <s v=""/>
    <n v="-48.34"/>
    <s v=""/>
    <s v=""/>
    <n v="-48.34"/>
    <x v="22"/>
    <x v="22"/>
    <x v="22"/>
    <s v="Sales Representative"/>
    <n v="623524"/>
    <s v="Troy"/>
    <s v="Turner"/>
    <s v="Store Manager"/>
    <x v="2"/>
    <x v="875"/>
    <x v="875"/>
    <x v="286"/>
    <x v="199"/>
    <n v="-48.34"/>
    <d v="2016-06-12T00:00:00"/>
    <x v="1"/>
  </r>
  <r>
    <x v="0"/>
    <x v="2"/>
    <x v="22"/>
    <x v="22"/>
    <x v="876"/>
    <x v="2"/>
    <x v="1"/>
    <n v="1"/>
    <s v=""/>
    <n v="-10.72"/>
    <s v=""/>
    <s v=""/>
    <n v="-10.72"/>
    <x v="22"/>
    <x v="22"/>
    <x v="22"/>
    <s v="Sales Representative"/>
    <n v="623524"/>
    <s v="Troy"/>
    <s v="Turner"/>
    <s v="Store Manager"/>
    <x v="2"/>
    <x v="876"/>
    <x v="876"/>
    <x v="568"/>
    <x v="411"/>
    <n v="-10.72"/>
    <d v="2016-06-13T00:00:00"/>
    <x v="1"/>
  </r>
  <r>
    <x v="0"/>
    <x v="2"/>
    <x v="22"/>
    <x v="22"/>
    <x v="877"/>
    <x v="1"/>
    <x v="1"/>
    <n v="1"/>
    <s v=""/>
    <n v="-25.06"/>
    <s v=""/>
    <s v=""/>
    <n v="-25.06"/>
    <x v="22"/>
    <x v="22"/>
    <x v="22"/>
    <s v="Sales Representative"/>
    <n v="623524"/>
    <s v="Troy"/>
    <s v="Turner"/>
    <s v="Store Manager"/>
    <x v="2"/>
    <x v="877"/>
    <x v="877"/>
    <x v="569"/>
    <x v="294"/>
    <n v="-25.06"/>
    <d v="2016-06-14T00:00:00"/>
    <x v="1"/>
  </r>
  <r>
    <x v="0"/>
    <x v="2"/>
    <x v="22"/>
    <x v="22"/>
    <x v="878"/>
    <x v="0"/>
    <x v="1"/>
    <n v="1"/>
    <s v=""/>
    <n v="-81.42"/>
    <s v=""/>
    <s v=""/>
    <n v="-81.42"/>
    <x v="22"/>
    <x v="22"/>
    <x v="22"/>
    <s v="Sales Representative"/>
    <n v="623524"/>
    <s v="Troy"/>
    <s v="Turner"/>
    <s v="Store Manager"/>
    <x v="2"/>
    <x v="878"/>
    <x v="878"/>
    <x v="258"/>
    <x v="131"/>
    <n v="-81.42"/>
    <d v="2016-06-14T00:00:00"/>
    <x v="1"/>
  </r>
  <r>
    <x v="0"/>
    <x v="2"/>
    <x v="22"/>
    <x v="22"/>
    <x v="879"/>
    <x v="1"/>
    <x v="0"/>
    <n v="1"/>
    <s v=""/>
    <n v="-31.31"/>
    <s v=""/>
    <n v="-31.31"/>
    <s v=""/>
    <x v="22"/>
    <x v="22"/>
    <x v="22"/>
    <s v="Sales Representative"/>
    <n v="623524"/>
    <s v="Troy"/>
    <s v="Turner"/>
    <s v="Store Manager"/>
    <x v="2"/>
    <x v="879"/>
    <x v="879"/>
    <x v="570"/>
    <x v="317"/>
    <n v="-31.31"/>
    <d v="2016-06-20T00:00:00"/>
    <x v="2"/>
  </r>
  <r>
    <x v="0"/>
    <x v="2"/>
    <x v="22"/>
    <x v="22"/>
    <x v="880"/>
    <x v="1"/>
    <x v="1"/>
    <n v="1"/>
    <s v=""/>
    <n v="-27.45"/>
    <s v=""/>
    <s v=""/>
    <n v="-27.45"/>
    <x v="22"/>
    <x v="22"/>
    <x v="22"/>
    <s v="Sales Representative"/>
    <n v="623524"/>
    <s v="Troy"/>
    <s v="Turner"/>
    <s v="Store Manager"/>
    <x v="2"/>
    <x v="880"/>
    <x v="880"/>
    <x v="571"/>
    <x v="25"/>
    <n v="-27.45"/>
    <d v="2016-06-22T00:00:00"/>
    <x v="1"/>
  </r>
  <r>
    <x v="0"/>
    <x v="2"/>
    <x v="22"/>
    <x v="22"/>
    <x v="881"/>
    <x v="0"/>
    <x v="1"/>
    <n v="1"/>
    <s v=""/>
    <n v="-81.510000000000005"/>
    <s v=""/>
    <s v=""/>
    <n v="-81.510000000000005"/>
    <x v="22"/>
    <x v="22"/>
    <x v="22"/>
    <s v="Sales Representative"/>
    <n v="623524"/>
    <s v="Troy"/>
    <s v="Turner"/>
    <s v="Store Manager"/>
    <x v="2"/>
    <x v="881"/>
    <x v="881"/>
    <x v="398"/>
    <x v="231"/>
    <n v="-81.510000000000005"/>
    <d v="2016-06-26T00:00:00"/>
    <x v="1"/>
  </r>
  <r>
    <x v="1"/>
    <x v="3"/>
    <x v="22"/>
    <x v="22"/>
    <x v="882"/>
    <x v="0"/>
    <x v="1"/>
    <s v=""/>
    <n v="1"/>
    <s v=""/>
    <n v="-67.3"/>
    <s v=""/>
    <n v="-67.3"/>
    <x v="22"/>
    <x v="22"/>
    <x v="22"/>
    <s v="Sales Representative"/>
    <n v="623524"/>
    <s v="Troy"/>
    <s v="Turner"/>
    <s v="Store Manager"/>
    <x v="2"/>
    <x v="882"/>
    <x v="882"/>
    <x v="434"/>
    <x v="227"/>
    <n v="-67.3"/>
    <d v="2016-07-04T00:00:00"/>
    <x v="1"/>
  </r>
  <r>
    <x v="1"/>
    <x v="3"/>
    <x v="22"/>
    <x v="22"/>
    <x v="883"/>
    <x v="0"/>
    <x v="1"/>
    <s v=""/>
    <n v="1"/>
    <s v=""/>
    <n v="-64.87"/>
    <s v=""/>
    <n v="-64.87"/>
    <x v="22"/>
    <x v="22"/>
    <x v="22"/>
    <s v="Sales Representative"/>
    <n v="623524"/>
    <s v="Troy"/>
    <s v="Turner"/>
    <s v="Store Manager"/>
    <x v="2"/>
    <x v="883"/>
    <x v="883"/>
    <x v="572"/>
    <x v="263"/>
    <n v="-64.87"/>
    <d v="2016-07-05T00:00:00"/>
    <x v="1"/>
  </r>
  <r>
    <x v="1"/>
    <x v="3"/>
    <x v="22"/>
    <x v="23"/>
    <x v="884"/>
    <x v="1"/>
    <x v="1"/>
    <s v=""/>
    <n v="1"/>
    <s v=""/>
    <n v="-21.75"/>
    <s v=""/>
    <n v="-21.75"/>
    <x v="22"/>
    <x v="22"/>
    <x v="22"/>
    <s v="Sales Representative"/>
    <n v="805265"/>
    <s v="Kim"/>
    <s v="Brooks"/>
    <s v="Sales Representative"/>
    <x v="2"/>
    <x v="884"/>
    <x v="884"/>
    <x v="573"/>
    <x v="412"/>
    <n v="-21.75"/>
    <d v="2016-07-06T00:00:00"/>
    <x v="1"/>
  </r>
  <r>
    <x v="1"/>
    <x v="3"/>
    <x v="22"/>
    <x v="23"/>
    <x v="885"/>
    <x v="1"/>
    <x v="1"/>
    <s v=""/>
    <n v="1"/>
    <s v=""/>
    <n v="-43.76"/>
    <s v=""/>
    <n v="-43.76"/>
    <x v="22"/>
    <x v="22"/>
    <x v="22"/>
    <s v="Sales Representative"/>
    <n v="805265"/>
    <s v="Kim"/>
    <s v="Brooks"/>
    <s v="Sales Representative"/>
    <x v="2"/>
    <x v="885"/>
    <x v="885"/>
    <x v="181"/>
    <x v="200"/>
    <n v="-43.76"/>
    <d v="2016-07-07T00:00:00"/>
    <x v="1"/>
  </r>
  <r>
    <x v="1"/>
    <x v="3"/>
    <x v="22"/>
    <x v="23"/>
    <x v="886"/>
    <x v="1"/>
    <x v="0"/>
    <s v=""/>
    <n v="1"/>
    <s v=""/>
    <n v="-25.88"/>
    <n v="-25.88"/>
    <s v=""/>
    <x v="22"/>
    <x v="22"/>
    <x v="22"/>
    <s v="Sales Representative"/>
    <n v="805265"/>
    <s v="Kim"/>
    <s v="Brooks"/>
    <s v="Sales Representative"/>
    <x v="2"/>
    <x v="886"/>
    <x v="886"/>
    <x v="574"/>
    <x v="264"/>
    <n v="-25.88"/>
    <d v="2016-07-09T00:00:00"/>
    <x v="0"/>
  </r>
  <r>
    <x v="1"/>
    <x v="3"/>
    <x v="22"/>
    <x v="23"/>
    <x v="887"/>
    <x v="1"/>
    <x v="1"/>
    <s v=""/>
    <n v="1"/>
    <s v=""/>
    <n v="-24.33"/>
    <s v=""/>
    <n v="-24.33"/>
    <x v="22"/>
    <x v="22"/>
    <x v="22"/>
    <s v="Sales Representative"/>
    <n v="805265"/>
    <s v="Kim"/>
    <s v="Brooks"/>
    <s v="Sales Representative"/>
    <x v="2"/>
    <x v="887"/>
    <x v="887"/>
    <x v="166"/>
    <x v="413"/>
    <n v="-24.33"/>
    <d v="2016-07-12T00:00:00"/>
    <x v="1"/>
  </r>
  <r>
    <x v="1"/>
    <x v="3"/>
    <x v="22"/>
    <x v="22"/>
    <x v="888"/>
    <x v="0"/>
    <x v="1"/>
    <s v=""/>
    <n v="1"/>
    <s v=""/>
    <n v="-97.82"/>
    <s v=""/>
    <n v="-97.82"/>
    <x v="22"/>
    <x v="22"/>
    <x v="22"/>
    <s v="Sales Representative"/>
    <n v="623524"/>
    <s v="Troy"/>
    <s v="Turner"/>
    <s v="Store Manager"/>
    <x v="2"/>
    <x v="888"/>
    <x v="888"/>
    <x v="575"/>
    <x v="271"/>
    <n v="-97.82"/>
    <d v="2016-07-13T00:00:00"/>
    <x v="1"/>
  </r>
  <r>
    <x v="1"/>
    <x v="3"/>
    <x v="22"/>
    <x v="22"/>
    <x v="889"/>
    <x v="0"/>
    <x v="0"/>
    <s v=""/>
    <n v="1"/>
    <s v=""/>
    <n v="-76"/>
    <n v="-76"/>
    <s v=""/>
    <x v="22"/>
    <x v="22"/>
    <x v="22"/>
    <s v="Sales Representative"/>
    <n v="623524"/>
    <s v="Troy"/>
    <s v="Turner"/>
    <s v="Store Manager"/>
    <x v="2"/>
    <x v="889"/>
    <x v="889"/>
    <x v="204"/>
    <x v="414"/>
    <n v="-76"/>
    <d v="2016-07-16T00:00:00"/>
    <x v="2"/>
  </r>
  <r>
    <x v="1"/>
    <x v="3"/>
    <x v="22"/>
    <x v="22"/>
    <x v="890"/>
    <x v="0"/>
    <x v="1"/>
    <s v=""/>
    <n v="1"/>
    <s v=""/>
    <n v="-68.790000000000006"/>
    <s v=""/>
    <n v="-68.790000000000006"/>
    <x v="22"/>
    <x v="22"/>
    <x v="22"/>
    <s v="Sales Representative"/>
    <n v="623524"/>
    <s v="Troy"/>
    <s v="Turner"/>
    <s v="Store Manager"/>
    <x v="2"/>
    <x v="890"/>
    <x v="890"/>
    <x v="576"/>
    <x v="199"/>
    <n v="-68.790000000000006"/>
    <d v="2016-07-17T00:00:00"/>
    <x v="1"/>
  </r>
  <r>
    <x v="1"/>
    <x v="3"/>
    <x v="22"/>
    <x v="23"/>
    <x v="891"/>
    <x v="1"/>
    <x v="1"/>
    <s v=""/>
    <n v="1"/>
    <s v=""/>
    <n v="-46.45"/>
    <s v=""/>
    <n v="-46.45"/>
    <x v="22"/>
    <x v="22"/>
    <x v="22"/>
    <s v="Sales Representative"/>
    <n v="805265"/>
    <s v="Kim"/>
    <s v="Brooks"/>
    <s v="Sales Representative"/>
    <x v="2"/>
    <x v="891"/>
    <x v="891"/>
    <x v="577"/>
    <x v="135"/>
    <n v="-46.45"/>
    <d v="2016-07-19T00:00:00"/>
    <x v="1"/>
  </r>
  <r>
    <x v="1"/>
    <x v="3"/>
    <x v="22"/>
    <x v="22"/>
    <x v="892"/>
    <x v="0"/>
    <x v="1"/>
    <s v=""/>
    <n v="1"/>
    <s v=""/>
    <n v="-60.48"/>
    <s v=""/>
    <n v="-60.48"/>
    <x v="22"/>
    <x v="22"/>
    <x v="22"/>
    <s v="Sales Representative"/>
    <n v="623524"/>
    <s v="Troy"/>
    <s v="Turner"/>
    <s v="Store Manager"/>
    <x v="2"/>
    <x v="892"/>
    <x v="892"/>
    <x v="552"/>
    <x v="280"/>
    <n v="-60.48"/>
    <d v="2016-07-26T00:00:00"/>
    <x v="1"/>
  </r>
  <r>
    <x v="1"/>
    <x v="3"/>
    <x v="22"/>
    <x v="23"/>
    <x v="893"/>
    <x v="2"/>
    <x v="0"/>
    <s v=""/>
    <n v="1"/>
    <s v=""/>
    <n v="-15.47"/>
    <n v="-15.47"/>
    <s v=""/>
    <x v="22"/>
    <x v="22"/>
    <x v="22"/>
    <s v="Sales Representative"/>
    <n v="805265"/>
    <s v="Kim"/>
    <s v="Brooks"/>
    <s v="Sales Representative"/>
    <x v="2"/>
    <x v="893"/>
    <x v="893"/>
    <x v="578"/>
    <x v="415"/>
    <n v="-15.47"/>
    <d v="2016-07-29T00:00:00"/>
    <x v="0"/>
  </r>
  <r>
    <x v="1"/>
    <x v="3"/>
    <x v="22"/>
    <x v="23"/>
    <x v="894"/>
    <x v="1"/>
    <x v="1"/>
    <s v=""/>
    <n v="1"/>
    <s v=""/>
    <n v="-48.13"/>
    <s v=""/>
    <n v="-48.13"/>
    <x v="22"/>
    <x v="22"/>
    <x v="22"/>
    <s v="Sales Representative"/>
    <n v="805265"/>
    <s v="Kim"/>
    <s v="Brooks"/>
    <s v="Sales Representative"/>
    <x v="2"/>
    <x v="894"/>
    <x v="894"/>
    <x v="51"/>
    <x v="98"/>
    <n v="-48.13"/>
    <d v="2016-07-29T00:00:00"/>
    <x v="1"/>
  </r>
  <r>
    <x v="1"/>
    <x v="4"/>
    <x v="22"/>
    <x v="22"/>
    <x v="895"/>
    <x v="0"/>
    <x v="1"/>
    <s v=""/>
    <n v="1"/>
    <s v=""/>
    <n v="-58.44"/>
    <s v=""/>
    <n v="-58.44"/>
    <x v="22"/>
    <x v="22"/>
    <x v="22"/>
    <s v="Sales Representative"/>
    <n v="623524"/>
    <s v="Troy"/>
    <s v="Turner"/>
    <s v="Store Manager"/>
    <x v="2"/>
    <x v="895"/>
    <x v="895"/>
    <x v="579"/>
    <x v="148"/>
    <n v="-58.44"/>
    <d v="2016-08-05T00:00:00"/>
    <x v="1"/>
  </r>
  <r>
    <x v="1"/>
    <x v="4"/>
    <x v="22"/>
    <x v="23"/>
    <x v="896"/>
    <x v="2"/>
    <x v="1"/>
    <s v=""/>
    <n v="1"/>
    <s v=""/>
    <n v="-10.69"/>
    <s v=""/>
    <n v="-10.69"/>
    <x v="22"/>
    <x v="22"/>
    <x v="22"/>
    <s v="Sales Representative"/>
    <n v="805265"/>
    <s v="Kim"/>
    <s v="Brooks"/>
    <s v="Sales Representative"/>
    <x v="2"/>
    <x v="896"/>
    <x v="896"/>
    <x v="420"/>
    <x v="413"/>
    <n v="-10.69"/>
    <d v="2016-08-09T00:00:00"/>
    <x v="1"/>
  </r>
  <r>
    <x v="1"/>
    <x v="4"/>
    <x v="22"/>
    <x v="22"/>
    <x v="897"/>
    <x v="0"/>
    <x v="1"/>
    <s v=""/>
    <n v="1"/>
    <s v=""/>
    <n v="-69.05"/>
    <s v=""/>
    <n v="-69.05"/>
    <x v="22"/>
    <x v="22"/>
    <x v="22"/>
    <s v="Sales Representative"/>
    <n v="623524"/>
    <s v="Troy"/>
    <s v="Turner"/>
    <s v="Store Manager"/>
    <x v="2"/>
    <x v="897"/>
    <x v="897"/>
    <x v="354"/>
    <x v="91"/>
    <n v="-69.05"/>
    <d v="2016-08-12T00:00:00"/>
    <x v="1"/>
  </r>
  <r>
    <x v="1"/>
    <x v="4"/>
    <x v="22"/>
    <x v="22"/>
    <x v="898"/>
    <x v="0"/>
    <x v="0"/>
    <s v=""/>
    <n v="1"/>
    <s v=""/>
    <n v="-52.74"/>
    <n v="-52.74"/>
    <s v=""/>
    <x v="22"/>
    <x v="22"/>
    <x v="22"/>
    <s v="Sales Representative"/>
    <n v="623524"/>
    <s v="Troy"/>
    <s v="Turner"/>
    <s v="Store Manager"/>
    <x v="2"/>
    <x v="898"/>
    <x v="898"/>
    <x v="580"/>
    <x v="240"/>
    <n v="-52.74"/>
    <d v="2016-08-20T00:00:00"/>
    <x v="2"/>
  </r>
  <r>
    <x v="1"/>
    <x v="4"/>
    <x v="22"/>
    <x v="22"/>
    <x v="899"/>
    <x v="0"/>
    <x v="1"/>
    <s v=""/>
    <n v="1"/>
    <s v=""/>
    <n v="-73.66"/>
    <s v=""/>
    <n v="-73.66"/>
    <x v="22"/>
    <x v="22"/>
    <x v="22"/>
    <s v="Sales Representative"/>
    <n v="623524"/>
    <s v="Troy"/>
    <s v="Turner"/>
    <s v="Store Manager"/>
    <x v="2"/>
    <x v="899"/>
    <x v="899"/>
    <x v="262"/>
    <x v="44"/>
    <n v="-73.66"/>
    <d v="2016-08-20T00:00:00"/>
    <x v="1"/>
  </r>
  <r>
    <x v="1"/>
    <x v="4"/>
    <x v="22"/>
    <x v="22"/>
    <x v="900"/>
    <x v="0"/>
    <x v="1"/>
    <s v=""/>
    <n v="1"/>
    <s v=""/>
    <n v="-78.7"/>
    <s v=""/>
    <n v="-78.7"/>
    <x v="22"/>
    <x v="22"/>
    <x v="22"/>
    <s v="Sales Representative"/>
    <n v="623524"/>
    <s v="Troy"/>
    <s v="Turner"/>
    <s v="Store Manager"/>
    <x v="2"/>
    <x v="900"/>
    <x v="900"/>
    <x v="219"/>
    <x v="206"/>
    <n v="-78.7"/>
    <d v="2016-08-25T00:00:00"/>
    <x v="1"/>
  </r>
  <r>
    <x v="1"/>
    <x v="4"/>
    <x v="22"/>
    <x v="23"/>
    <x v="901"/>
    <x v="2"/>
    <x v="1"/>
    <s v=""/>
    <n v="1"/>
    <s v=""/>
    <n v="-19.12"/>
    <s v=""/>
    <n v="-19.12"/>
    <x v="22"/>
    <x v="22"/>
    <x v="22"/>
    <s v="Sales Representative"/>
    <n v="805265"/>
    <s v="Kim"/>
    <s v="Brooks"/>
    <s v="Sales Representative"/>
    <x v="2"/>
    <x v="901"/>
    <x v="901"/>
    <x v="247"/>
    <x v="45"/>
    <n v="-19.12"/>
    <d v="2016-08-26T00:00:00"/>
    <x v="1"/>
  </r>
  <r>
    <x v="1"/>
    <x v="4"/>
    <x v="22"/>
    <x v="22"/>
    <x v="902"/>
    <x v="0"/>
    <x v="1"/>
    <s v=""/>
    <n v="1"/>
    <s v=""/>
    <n v="-90.3"/>
    <s v=""/>
    <n v="-90.3"/>
    <x v="22"/>
    <x v="22"/>
    <x v="22"/>
    <s v="Sales Representative"/>
    <n v="623524"/>
    <s v="Troy"/>
    <s v="Turner"/>
    <s v="Store Manager"/>
    <x v="2"/>
    <x v="902"/>
    <x v="902"/>
    <x v="581"/>
    <x v="62"/>
    <n v="-90.3"/>
    <d v="2016-08-30T00:00:00"/>
    <x v="1"/>
  </r>
  <r>
    <x v="1"/>
    <x v="5"/>
    <x v="22"/>
    <x v="23"/>
    <x v="903"/>
    <x v="2"/>
    <x v="1"/>
    <s v=""/>
    <n v="1"/>
    <s v=""/>
    <n v="-8.66"/>
    <s v=""/>
    <n v="-8.66"/>
    <x v="22"/>
    <x v="22"/>
    <x v="22"/>
    <s v="Sales Representative"/>
    <n v="805265"/>
    <s v="Kim"/>
    <s v="Brooks"/>
    <s v="Sales Representative"/>
    <x v="2"/>
    <x v="903"/>
    <x v="903"/>
    <x v="484"/>
    <x v="351"/>
    <n v="-8.66"/>
    <d v="2016-09-01T00:00:00"/>
    <x v="1"/>
  </r>
  <r>
    <x v="1"/>
    <x v="5"/>
    <x v="22"/>
    <x v="23"/>
    <x v="904"/>
    <x v="1"/>
    <x v="1"/>
    <s v=""/>
    <n v="1"/>
    <s v=""/>
    <n v="-36.92"/>
    <s v=""/>
    <n v="-36.92"/>
    <x v="22"/>
    <x v="22"/>
    <x v="22"/>
    <s v="Sales Representative"/>
    <n v="805265"/>
    <s v="Kim"/>
    <s v="Brooks"/>
    <s v="Sales Representative"/>
    <x v="2"/>
    <x v="904"/>
    <x v="904"/>
    <x v="582"/>
    <x v="68"/>
    <n v="-36.92"/>
    <d v="2016-09-02T00:00:00"/>
    <x v="1"/>
  </r>
  <r>
    <x v="1"/>
    <x v="5"/>
    <x v="22"/>
    <x v="23"/>
    <x v="905"/>
    <x v="1"/>
    <x v="0"/>
    <s v=""/>
    <n v="1"/>
    <s v=""/>
    <n v="-29.18"/>
    <n v="-29.18"/>
    <s v=""/>
    <x v="22"/>
    <x v="22"/>
    <x v="22"/>
    <s v="Sales Representative"/>
    <n v="805265"/>
    <s v="Kim"/>
    <s v="Brooks"/>
    <s v="Sales Representative"/>
    <x v="2"/>
    <x v="905"/>
    <x v="905"/>
    <x v="583"/>
    <x v="168"/>
    <n v="-29.18"/>
    <d v="2016-09-02T00:00:00"/>
    <x v="0"/>
  </r>
  <r>
    <x v="1"/>
    <x v="5"/>
    <x v="22"/>
    <x v="22"/>
    <x v="906"/>
    <x v="0"/>
    <x v="1"/>
    <s v=""/>
    <n v="1"/>
    <s v=""/>
    <n v="-50.65"/>
    <s v=""/>
    <n v="-50.65"/>
    <x v="22"/>
    <x v="22"/>
    <x v="22"/>
    <s v="Sales Representative"/>
    <n v="623524"/>
    <s v="Troy"/>
    <s v="Turner"/>
    <s v="Store Manager"/>
    <x v="2"/>
    <x v="906"/>
    <x v="906"/>
    <x v="584"/>
    <x v="381"/>
    <n v="-50.65"/>
    <d v="2016-09-17T00:00:00"/>
    <x v="1"/>
  </r>
  <r>
    <x v="1"/>
    <x v="5"/>
    <x v="22"/>
    <x v="22"/>
    <x v="907"/>
    <x v="0"/>
    <x v="0"/>
    <s v=""/>
    <n v="1"/>
    <s v=""/>
    <n v="-56.54"/>
    <n v="-56.54"/>
    <s v=""/>
    <x v="22"/>
    <x v="22"/>
    <x v="22"/>
    <s v="Sales Representative"/>
    <n v="623524"/>
    <s v="Troy"/>
    <s v="Turner"/>
    <s v="Store Manager"/>
    <x v="2"/>
    <x v="907"/>
    <x v="907"/>
    <x v="585"/>
    <x v="416"/>
    <n v="-56.54"/>
    <d v="2016-09-18T00:00:00"/>
    <x v="2"/>
  </r>
  <r>
    <x v="1"/>
    <x v="5"/>
    <x v="22"/>
    <x v="22"/>
    <x v="908"/>
    <x v="0"/>
    <x v="1"/>
    <s v=""/>
    <n v="1"/>
    <s v=""/>
    <n v="-67.59"/>
    <s v=""/>
    <n v="-67.59"/>
    <x v="22"/>
    <x v="22"/>
    <x v="22"/>
    <s v="Sales Representative"/>
    <n v="623524"/>
    <s v="Troy"/>
    <s v="Turner"/>
    <s v="Store Manager"/>
    <x v="2"/>
    <x v="908"/>
    <x v="908"/>
    <x v="586"/>
    <x v="4"/>
    <n v="-67.59"/>
    <d v="2016-09-18T00:00:00"/>
    <x v="1"/>
  </r>
  <r>
    <x v="1"/>
    <x v="5"/>
    <x v="22"/>
    <x v="22"/>
    <x v="909"/>
    <x v="0"/>
    <x v="1"/>
    <s v=""/>
    <n v="1"/>
    <s v=""/>
    <n v="-84.13"/>
    <s v=""/>
    <n v="-84.13"/>
    <x v="22"/>
    <x v="22"/>
    <x v="22"/>
    <s v="Sales Representative"/>
    <n v="623524"/>
    <s v="Troy"/>
    <s v="Turner"/>
    <s v="Store Manager"/>
    <x v="2"/>
    <x v="909"/>
    <x v="909"/>
    <x v="85"/>
    <x v="407"/>
    <n v="-84.13"/>
    <d v="2016-09-20T00:00:00"/>
    <x v="1"/>
  </r>
  <r>
    <x v="1"/>
    <x v="5"/>
    <x v="22"/>
    <x v="22"/>
    <x v="910"/>
    <x v="0"/>
    <x v="1"/>
    <s v=""/>
    <n v="1"/>
    <s v=""/>
    <n v="-85.52"/>
    <s v=""/>
    <n v="-85.52"/>
    <x v="22"/>
    <x v="22"/>
    <x v="22"/>
    <s v="Sales Representative"/>
    <n v="623524"/>
    <s v="Troy"/>
    <s v="Turner"/>
    <s v="Store Manager"/>
    <x v="2"/>
    <x v="910"/>
    <x v="910"/>
    <x v="587"/>
    <x v="390"/>
    <n v="-85.52"/>
    <d v="2016-09-21T00:00:00"/>
    <x v="1"/>
  </r>
  <r>
    <x v="1"/>
    <x v="5"/>
    <x v="22"/>
    <x v="23"/>
    <x v="911"/>
    <x v="1"/>
    <x v="1"/>
    <s v=""/>
    <n v="1"/>
    <s v=""/>
    <n v="-25.85"/>
    <s v=""/>
    <n v="-25.85"/>
    <x v="22"/>
    <x v="22"/>
    <x v="22"/>
    <s v="Sales Representative"/>
    <n v="805265"/>
    <s v="Kim"/>
    <s v="Brooks"/>
    <s v="Sales Representative"/>
    <x v="2"/>
    <x v="911"/>
    <x v="911"/>
    <x v="526"/>
    <x v="30"/>
    <n v="-25.85"/>
    <d v="2016-09-26T00:00:00"/>
    <x v="1"/>
  </r>
  <r>
    <x v="1"/>
    <x v="5"/>
    <x v="22"/>
    <x v="23"/>
    <x v="912"/>
    <x v="1"/>
    <x v="0"/>
    <s v=""/>
    <n v="1"/>
    <s v=""/>
    <n v="-24.69"/>
    <n v="-24.69"/>
    <s v=""/>
    <x v="22"/>
    <x v="22"/>
    <x v="22"/>
    <s v="Sales Representative"/>
    <n v="805265"/>
    <s v="Kim"/>
    <s v="Brooks"/>
    <s v="Sales Representative"/>
    <x v="2"/>
    <x v="912"/>
    <x v="912"/>
    <x v="558"/>
    <x v="258"/>
    <n v="-24.69"/>
    <d v="2016-09-27T00:00:00"/>
    <x v="2"/>
  </r>
  <r>
    <x v="0"/>
    <x v="0"/>
    <x v="23"/>
    <x v="22"/>
    <x v="913"/>
    <x v="2"/>
    <x v="0"/>
    <n v="1"/>
    <s v=""/>
    <n v="-16.32"/>
    <s v=""/>
    <n v="-16.32"/>
    <s v=""/>
    <x v="23"/>
    <x v="23"/>
    <x v="23"/>
    <s v="Sales Representative"/>
    <n v="623524"/>
    <s v="Troy"/>
    <s v="Turner"/>
    <s v="Store Manager"/>
    <x v="2"/>
    <x v="913"/>
    <x v="913"/>
    <x v="553"/>
    <x v="126"/>
    <n v="-16.32"/>
    <d v="2016-04-01T00:00:00"/>
    <x v="0"/>
  </r>
  <r>
    <x v="0"/>
    <x v="0"/>
    <x v="23"/>
    <x v="22"/>
    <x v="914"/>
    <x v="0"/>
    <x v="1"/>
    <n v="1"/>
    <s v=""/>
    <n v="-69.44"/>
    <s v=""/>
    <s v=""/>
    <n v="-69.44"/>
    <x v="23"/>
    <x v="23"/>
    <x v="23"/>
    <s v="Sales Representative"/>
    <n v="623524"/>
    <s v="Troy"/>
    <s v="Turner"/>
    <s v="Store Manager"/>
    <x v="2"/>
    <x v="914"/>
    <x v="914"/>
    <x v="98"/>
    <x v="80"/>
    <n v="-69.44"/>
    <d v="2016-04-09T00:00:00"/>
    <x v="1"/>
  </r>
  <r>
    <x v="0"/>
    <x v="0"/>
    <x v="23"/>
    <x v="22"/>
    <x v="915"/>
    <x v="1"/>
    <x v="1"/>
    <n v="1"/>
    <s v=""/>
    <n v="-36.46"/>
    <s v=""/>
    <s v=""/>
    <n v="-36.46"/>
    <x v="23"/>
    <x v="23"/>
    <x v="23"/>
    <s v="Sales Representative"/>
    <n v="623524"/>
    <s v="Troy"/>
    <s v="Turner"/>
    <s v="Store Manager"/>
    <x v="2"/>
    <x v="915"/>
    <x v="915"/>
    <x v="588"/>
    <x v="139"/>
    <n v="-36.46"/>
    <d v="2016-04-10T00:00:00"/>
    <x v="1"/>
  </r>
  <r>
    <x v="0"/>
    <x v="0"/>
    <x v="23"/>
    <x v="22"/>
    <x v="916"/>
    <x v="1"/>
    <x v="1"/>
    <n v="1"/>
    <s v=""/>
    <n v="-20.79"/>
    <s v=""/>
    <s v=""/>
    <n v="-20.79"/>
    <x v="23"/>
    <x v="23"/>
    <x v="23"/>
    <s v="Sales Representative"/>
    <n v="623524"/>
    <s v="Troy"/>
    <s v="Turner"/>
    <s v="Store Manager"/>
    <x v="2"/>
    <x v="916"/>
    <x v="916"/>
    <x v="589"/>
    <x v="264"/>
    <n v="-20.79"/>
    <d v="2016-04-11T00:00:00"/>
    <x v="1"/>
  </r>
  <r>
    <x v="0"/>
    <x v="0"/>
    <x v="23"/>
    <x v="22"/>
    <x v="917"/>
    <x v="2"/>
    <x v="0"/>
    <n v="1"/>
    <s v=""/>
    <n v="-10.28"/>
    <s v=""/>
    <n v="-10.28"/>
    <s v=""/>
    <x v="23"/>
    <x v="23"/>
    <x v="23"/>
    <s v="Sales Representative"/>
    <n v="623524"/>
    <s v="Troy"/>
    <s v="Turner"/>
    <s v="Store Manager"/>
    <x v="2"/>
    <x v="917"/>
    <x v="917"/>
    <x v="71"/>
    <x v="417"/>
    <n v="-10.28"/>
    <d v="2016-04-14T00:00:00"/>
    <x v="0"/>
  </r>
  <r>
    <x v="0"/>
    <x v="0"/>
    <x v="23"/>
    <x v="22"/>
    <x v="918"/>
    <x v="0"/>
    <x v="1"/>
    <n v="1"/>
    <s v=""/>
    <n v="-65.31"/>
    <s v=""/>
    <s v=""/>
    <n v="-65.31"/>
    <x v="23"/>
    <x v="23"/>
    <x v="23"/>
    <s v="Sales Representative"/>
    <n v="623524"/>
    <s v="Troy"/>
    <s v="Turner"/>
    <s v="Store Manager"/>
    <x v="2"/>
    <x v="918"/>
    <x v="918"/>
    <x v="254"/>
    <x v="399"/>
    <n v="-65.31"/>
    <d v="2016-04-19T00:00:00"/>
    <x v="1"/>
  </r>
  <r>
    <x v="0"/>
    <x v="0"/>
    <x v="23"/>
    <x v="22"/>
    <x v="919"/>
    <x v="2"/>
    <x v="0"/>
    <n v="1"/>
    <s v=""/>
    <n v="-15.07"/>
    <s v=""/>
    <n v="-15.07"/>
    <s v=""/>
    <x v="23"/>
    <x v="23"/>
    <x v="23"/>
    <s v="Sales Representative"/>
    <n v="623524"/>
    <s v="Troy"/>
    <s v="Turner"/>
    <s v="Store Manager"/>
    <x v="2"/>
    <x v="919"/>
    <x v="919"/>
    <x v="590"/>
    <x v="198"/>
    <n v="-15.07"/>
    <d v="2016-04-29T00:00:00"/>
    <x v="0"/>
  </r>
  <r>
    <x v="0"/>
    <x v="0"/>
    <x v="23"/>
    <x v="22"/>
    <x v="920"/>
    <x v="2"/>
    <x v="0"/>
    <n v="1"/>
    <s v=""/>
    <n v="-7.42"/>
    <s v=""/>
    <n v="-7.42"/>
    <s v=""/>
    <x v="23"/>
    <x v="23"/>
    <x v="23"/>
    <s v="Sales Representative"/>
    <n v="623524"/>
    <s v="Troy"/>
    <s v="Turner"/>
    <s v="Store Manager"/>
    <x v="2"/>
    <x v="920"/>
    <x v="920"/>
    <x v="582"/>
    <x v="248"/>
    <n v="-7.42"/>
    <d v="2016-04-30T00:00:00"/>
    <x v="0"/>
  </r>
  <r>
    <x v="0"/>
    <x v="1"/>
    <x v="23"/>
    <x v="22"/>
    <x v="921"/>
    <x v="0"/>
    <x v="0"/>
    <n v="1"/>
    <s v=""/>
    <n v="-73.849999999999994"/>
    <s v=""/>
    <n v="-73.849999999999994"/>
    <s v=""/>
    <x v="23"/>
    <x v="23"/>
    <x v="23"/>
    <s v="Sales Representative"/>
    <n v="623524"/>
    <s v="Troy"/>
    <s v="Turner"/>
    <s v="Store Manager"/>
    <x v="2"/>
    <x v="921"/>
    <x v="921"/>
    <x v="10"/>
    <x v="418"/>
    <n v="-73.849999999999994"/>
    <d v="2016-05-11T00:00:00"/>
    <x v="2"/>
  </r>
  <r>
    <x v="0"/>
    <x v="1"/>
    <x v="23"/>
    <x v="22"/>
    <x v="922"/>
    <x v="1"/>
    <x v="0"/>
    <n v="1"/>
    <s v=""/>
    <n v="-44.34"/>
    <s v=""/>
    <n v="-44.34"/>
    <s v=""/>
    <x v="23"/>
    <x v="23"/>
    <x v="23"/>
    <s v="Sales Representative"/>
    <n v="623524"/>
    <s v="Troy"/>
    <s v="Turner"/>
    <s v="Store Manager"/>
    <x v="2"/>
    <x v="922"/>
    <x v="922"/>
    <x v="283"/>
    <x v="189"/>
    <n v="-44.34"/>
    <d v="2016-05-16T00:00:00"/>
    <x v="0"/>
  </r>
  <r>
    <x v="0"/>
    <x v="1"/>
    <x v="23"/>
    <x v="22"/>
    <x v="923"/>
    <x v="2"/>
    <x v="1"/>
    <n v="1"/>
    <s v=""/>
    <n v="-18.28"/>
    <s v=""/>
    <s v=""/>
    <n v="-18.28"/>
    <x v="23"/>
    <x v="23"/>
    <x v="23"/>
    <s v="Sales Representative"/>
    <n v="623524"/>
    <s v="Troy"/>
    <s v="Turner"/>
    <s v="Store Manager"/>
    <x v="2"/>
    <x v="923"/>
    <x v="923"/>
    <x v="128"/>
    <x v="149"/>
    <n v="-18.28"/>
    <d v="2016-05-24T00:00:00"/>
    <x v="1"/>
  </r>
  <r>
    <x v="0"/>
    <x v="1"/>
    <x v="23"/>
    <x v="22"/>
    <x v="924"/>
    <x v="1"/>
    <x v="0"/>
    <n v="1"/>
    <s v=""/>
    <n v="-35.229999999999997"/>
    <s v=""/>
    <n v="-35.229999999999997"/>
    <s v=""/>
    <x v="23"/>
    <x v="23"/>
    <x v="23"/>
    <s v="Sales Representative"/>
    <n v="623524"/>
    <s v="Troy"/>
    <s v="Turner"/>
    <s v="Store Manager"/>
    <x v="2"/>
    <x v="924"/>
    <x v="924"/>
    <x v="591"/>
    <x v="353"/>
    <n v="-35.229999999999997"/>
    <d v="2016-05-26T00:00:00"/>
    <x v="2"/>
  </r>
  <r>
    <x v="0"/>
    <x v="1"/>
    <x v="23"/>
    <x v="22"/>
    <x v="925"/>
    <x v="0"/>
    <x v="1"/>
    <n v="1"/>
    <s v=""/>
    <n v="-75.55"/>
    <s v=""/>
    <s v=""/>
    <n v="-75.55"/>
    <x v="23"/>
    <x v="23"/>
    <x v="23"/>
    <s v="Sales Representative"/>
    <n v="623524"/>
    <s v="Troy"/>
    <s v="Turner"/>
    <s v="Store Manager"/>
    <x v="2"/>
    <x v="925"/>
    <x v="925"/>
    <x v="500"/>
    <x v="411"/>
    <n v="-75.55"/>
    <d v="2016-05-28T00:00:00"/>
    <x v="1"/>
  </r>
  <r>
    <x v="0"/>
    <x v="2"/>
    <x v="23"/>
    <x v="22"/>
    <x v="926"/>
    <x v="0"/>
    <x v="1"/>
    <n v="1"/>
    <s v=""/>
    <n v="-62.64"/>
    <s v=""/>
    <s v=""/>
    <n v="-62.64"/>
    <x v="23"/>
    <x v="23"/>
    <x v="23"/>
    <s v="Sales Representative"/>
    <n v="623524"/>
    <s v="Troy"/>
    <s v="Turner"/>
    <s v="Store Manager"/>
    <x v="2"/>
    <x v="926"/>
    <x v="926"/>
    <x v="592"/>
    <x v="371"/>
    <n v="-62.64"/>
    <d v="2016-06-24T00:00:00"/>
    <x v="1"/>
  </r>
  <r>
    <x v="0"/>
    <x v="2"/>
    <x v="23"/>
    <x v="22"/>
    <x v="927"/>
    <x v="1"/>
    <x v="1"/>
    <n v="1"/>
    <s v=""/>
    <n v="-20.23"/>
    <s v=""/>
    <s v=""/>
    <n v="-20.23"/>
    <x v="23"/>
    <x v="23"/>
    <x v="23"/>
    <s v="Sales Representative"/>
    <n v="623524"/>
    <s v="Troy"/>
    <s v="Turner"/>
    <s v="Store Manager"/>
    <x v="2"/>
    <x v="927"/>
    <x v="927"/>
    <x v="593"/>
    <x v="154"/>
    <n v="-20.23"/>
    <d v="2016-06-25T00:00:00"/>
    <x v="1"/>
  </r>
  <r>
    <x v="1"/>
    <x v="3"/>
    <x v="23"/>
    <x v="22"/>
    <x v="928"/>
    <x v="0"/>
    <x v="1"/>
    <s v=""/>
    <n v="1"/>
    <s v=""/>
    <n v="-51.15"/>
    <s v=""/>
    <n v="-51.15"/>
    <x v="23"/>
    <x v="23"/>
    <x v="23"/>
    <s v="Sales Representative"/>
    <n v="623524"/>
    <s v="Troy"/>
    <s v="Turner"/>
    <s v="Store Manager"/>
    <x v="2"/>
    <x v="928"/>
    <x v="928"/>
    <x v="594"/>
    <x v="68"/>
    <n v="-51.15"/>
    <d v="2016-07-07T00:00:00"/>
    <x v="1"/>
  </r>
  <r>
    <x v="1"/>
    <x v="3"/>
    <x v="23"/>
    <x v="22"/>
    <x v="929"/>
    <x v="0"/>
    <x v="0"/>
    <s v=""/>
    <n v="1"/>
    <s v=""/>
    <n v="-78.53"/>
    <n v="-78.53"/>
    <s v=""/>
    <x v="23"/>
    <x v="23"/>
    <x v="23"/>
    <s v="Sales Representative"/>
    <n v="623524"/>
    <s v="Troy"/>
    <s v="Turner"/>
    <s v="Store Manager"/>
    <x v="2"/>
    <x v="929"/>
    <x v="929"/>
    <x v="42"/>
    <x v="8"/>
    <n v="-78.53"/>
    <d v="2016-07-28T00:00:00"/>
    <x v="2"/>
  </r>
  <r>
    <x v="1"/>
    <x v="4"/>
    <x v="23"/>
    <x v="22"/>
    <x v="930"/>
    <x v="0"/>
    <x v="1"/>
    <s v=""/>
    <n v="1"/>
    <s v=""/>
    <n v="-87.82"/>
    <s v=""/>
    <n v="-87.82"/>
    <x v="23"/>
    <x v="23"/>
    <x v="23"/>
    <s v="Sales Representative"/>
    <n v="623524"/>
    <s v="Troy"/>
    <s v="Turner"/>
    <s v="Store Manager"/>
    <x v="2"/>
    <x v="930"/>
    <x v="930"/>
    <x v="595"/>
    <x v="322"/>
    <n v="-87.82"/>
    <d v="2016-08-04T00:00:00"/>
    <x v="1"/>
  </r>
  <r>
    <x v="1"/>
    <x v="4"/>
    <x v="23"/>
    <x v="22"/>
    <x v="931"/>
    <x v="0"/>
    <x v="1"/>
    <s v=""/>
    <n v="1"/>
    <s v=""/>
    <n v="-72.709999999999994"/>
    <s v=""/>
    <n v="-72.709999999999994"/>
    <x v="23"/>
    <x v="23"/>
    <x v="23"/>
    <s v="Sales Representative"/>
    <n v="623524"/>
    <s v="Troy"/>
    <s v="Turner"/>
    <s v="Store Manager"/>
    <x v="2"/>
    <x v="931"/>
    <x v="931"/>
    <x v="596"/>
    <x v="324"/>
    <n v="-72.709999999999994"/>
    <d v="2016-08-15T00:00:00"/>
    <x v="1"/>
  </r>
  <r>
    <x v="1"/>
    <x v="4"/>
    <x v="23"/>
    <x v="24"/>
    <x v="932"/>
    <x v="2"/>
    <x v="1"/>
    <s v=""/>
    <n v="1"/>
    <s v=""/>
    <n v="-7.82"/>
    <s v=""/>
    <n v="-7.82"/>
    <x v="23"/>
    <x v="23"/>
    <x v="23"/>
    <s v="Sales Representative"/>
    <n v="726857"/>
    <s v="Garrett"/>
    <s v="Casey"/>
    <s v="Sales Representative"/>
    <x v="2"/>
    <x v="932"/>
    <x v="932"/>
    <x v="597"/>
    <x v="89"/>
    <n v="-7.82"/>
    <d v="2016-08-23T00:00:00"/>
    <x v="1"/>
  </r>
  <r>
    <x v="1"/>
    <x v="4"/>
    <x v="23"/>
    <x v="24"/>
    <x v="933"/>
    <x v="1"/>
    <x v="1"/>
    <s v=""/>
    <n v="1"/>
    <s v=""/>
    <n v="-40.630000000000003"/>
    <s v=""/>
    <n v="-40.630000000000003"/>
    <x v="23"/>
    <x v="23"/>
    <x v="23"/>
    <s v="Sales Representative"/>
    <n v="726857"/>
    <s v="Garrett"/>
    <s v="Casey"/>
    <s v="Sales Representative"/>
    <x v="2"/>
    <x v="933"/>
    <x v="933"/>
    <x v="139"/>
    <x v="180"/>
    <n v="-40.630000000000003"/>
    <d v="2016-08-23T00:00:00"/>
    <x v="1"/>
  </r>
  <r>
    <x v="1"/>
    <x v="4"/>
    <x v="23"/>
    <x v="24"/>
    <x v="934"/>
    <x v="1"/>
    <x v="1"/>
    <s v=""/>
    <n v="1"/>
    <s v=""/>
    <n v="-24.14"/>
    <s v=""/>
    <n v="-24.14"/>
    <x v="23"/>
    <x v="23"/>
    <x v="23"/>
    <s v="Sales Representative"/>
    <n v="726857"/>
    <s v="Garrett"/>
    <s v="Casey"/>
    <s v="Sales Representative"/>
    <x v="2"/>
    <x v="934"/>
    <x v="934"/>
    <x v="46"/>
    <x v="31"/>
    <n v="-24.14"/>
    <d v="2016-08-26T00:00:00"/>
    <x v="1"/>
  </r>
  <r>
    <x v="1"/>
    <x v="4"/>
    <x v="23"/>
    <x v="24"/>
    <x v="935"/>
    <x v="2"/>
    <x v="1"/>
    <s v=""/>
    <n v="1"/>
    <s v=""/>
    <n v="-11.32"/>
    <s v=""/>
    <n v="-11.32"/>
    <x v="23"/>
    <x v="23"/>
    <x v="23"/>
    <s v="Sales Representative"/>
    <n v="726857"/>
    <s v="Garrett"/>
    <s v="Casey"/>
    <s v="Sales Representative"/>
    <x v="2"/>
    <x v="935"/>
    <x v="935"/>
    <x v="68"/>
    <x v="281"/>
    <n v="-11.32"/>
    <d v="2016-08-29T00:00:00"/>
    <x v="1"/>
  </r>
  <r>
    <x v="1"/>
    <x v="4"/>
    <x v="23"/>
    <x v="22"/>
    <x v="936"/>
    <x v="0"/>
    <x v="0"/>
    <s v=""/>
    <n v="1"/>
    <s v=""/>
    <n v="-94.96"/>
    <n v="-94.96"/>
    <s v=""/>
    <x v="23"/>
    <x v="23"/>
    <x v="23"/>
    <s v="Sales Representative"/>
    <n v="623524"/>
    <s v="Troy"/>
    <s v="Turner"/>
    <s v="Store Manager"/>
    <x v="2"/>
    <x v="936"/>
    <x v="936"/>
    <x v="294"/>
    <x v="368"/>
    <n v="-94.96"/>
    <d v="2016-08-29T00:00:00"/>
    <x v="2"/>
  </r>
  <r>
    <x v="1"/>
    <x v="4"/>
    <x v="23"/>
    <x v="24"/>
    <x v="937"/>
    <x v="2"/>
    <x v="1"/>
    <s v=""/>
    <n v="1"/>
    <s v=""/>
    <n v="-11.69"/>
    <s v=""/>
    <n v="-11.69"/>
    <x v="23"/>
    <x v="23"/>
    <x v="23"/>
    <s v="Sales Representative"/>
    <n v="726857"/>
    <s v="Garrett"/>
    <s v="Casey"/>
    <s v="Sales Representative"/>
    <x v="2"/>
    <x v="937"/>
    <x v="937"/>
    <x v="149"/>
    <x v="402"/>
    <n v="-11.69"/>
    <d v="2016-08-30T00:00:00"/>
    <x v="1"/>
  </r>
  <r>
    <x v="1"/>
    <x v="5"/>
    <x v="23"/>
    <x v="22"/>
    <x v="938"/>
    <x v="0"/>
    <x v="1"/>
    <s v=""/>
    <n v="1"/>
    <s v=""/>
    <n v="-94.96"/>
    <s v=""/>
    <n v="-94.96"/>
    <x v="23"/>
    <x v="23"/>
    <x v="23"/>
    <s v="Sales Representative"/>
    <n v="623524"/>
    <s v="Troy"/>
    <s v="Turner"/>
    <s v="Store Manager"/>
    <x v="2"/>
    <x v="938"/>
    <x v="938"/>
    <x v="66"/>
    <x v="209"/>
    <n v="-94.96"/>
    <d v="2016-09-04T00:00:00"/>
    <x v="1"/>
  </r>
  <r>
    <x v="1"/>
    <x v="5"/>
    <x v="23"/>
    <x v="24"/>
    <x v="939"/>
    <x v="2"/>
    <x v="0"/>
    <s v=""/>
    <n v="1"/>
    <s v=""/>
    <n v="-8.06"/>
    <n v="-8.06"/>
    <s v=""/>
    <x v="23"/>
    <x v="23"/>
    <x v="23"/>
    <s v="Sales Representative"/>
    <n v="726857"/>
    <s v="Garrett"/>
    <s v="Casey"/>
    <s v="Sales Representative"/>
    <x v="2"/>
    <x v="939"/>
    <x v="939"/>
    <x v="430"/>
    <x v="190"/>
    <n v="-8.06"/>
    <d v="2016-09-07T00:00:00"/>
    <x v="0"/>
  </r>
  <r>
    <x v="1"/>
    <x v="5"/>
    <x v="23"/>
    <x v="22"/>
    <x v="940"/>
    <x v="0"/>
    <x v="1"/>
    <s v=""/>
    <n v="1"/>
    <s v=""/>
    <n v="-52.67"/>
    <s v=""/>
    <n v="-52.67"/>
    <x v="23"/>
    <x v="23"/>
    <x v="23"/>
    <s v="Sales Representative"/>
    <n v="623524"/>
    <s v="Troy"/>
    <s v="Turner"/>
    <s v="Store Manager"/>
    <x v="2"/>
    <x v="940"/>
    <x v="940"/>
    <x v="250"/>
    <x v="419"/>
    <n v="-52.67"/>
    <d v="2016-09-13T00:00:00"/>
    <x v="1"/>
  </r>
  <r>
    <x v="1"/>
    <x v="5"/>
    <x v="23"/>
    <x v="22"/>
    <x v="941"/>
    <x v="0"/>
    <x v="1"/>
    <s v=""/>
    <n v="1"/>
    <s v=""/>
    <n v="-91.49"/>
    <s v=""/>
    <n v="-91.49"/>
    <x v="23"/>
    <x v="23"/>
    <x v="23"/>
    <s v="Sales Representative"/>
    <n v="623524"/>
    <s v="Troy"/>
    <s v="Turner"/>
    <s v="Store Manager"/>
    <x v="2"/>
    <x v="941"/>
    <x v="941"/>
    <x v="598"/>
    <x v="373"/>
    <n v="-91.49"/>
    <d v="2016-09-19T00:00:00"/>
    <x v="1"/>
  </r>
  <r>
    <x v="1"/>
    <x v="5"/>
    <x v="23"/>
    <x v="24"/>
    <x v="942"/>
    <x v="1"/>
    <x v="0"/>
    <s v=""/>
    <n v="1"/>
    <s v=""/>
    <n v="-31"/>
    <n v="-31"/>
    <s v=""/>
    <x v="23"/>
    <x v="23"/>
    <x v="23"/>
    <s v="Sales Representative"/>
    <n v="726857"/>
    <s v="Garrett"/>
    <s v="Casey"/>
    <s v="Sales Representative"/>
    <x v="2"/>
    <x v="942"/>
    <x v="942"/>
    <x v="98"/>
    <x v="216"/>
    <n v="-31"/>
    <d v="2016-09-25T00:00:00"/>
    <x v="2"/>
  </r>
  <r>
    <x v="1"/>
    <x v="5"/>
    <x v="23"/>
    <x v="24"/>
    <x v="943"/>
    <x v="1"/>
    <x v="1"/>
    <s v=""/>
    <n v="1"/>
    <s v=""/>
    <n v="-36.18"/>
    <s v=""/>
    <n v="-36.18"/>
    <x v="23"/>
    <x v="23"/>
    <x v="23"/>
    <s v="Sales Representative"/>
    <n v="726857"/>
    <s v="Garrett"/>
    <s v="Casey"/>
    <s v="Sales Representative"/>
    <x v="2"/>
    <x v="943"/>
    <x v="943"/>
    <x v="590"/>
    <x v="125"/>
    <n v="-36.18"/>
    <d v="2016-09-26T00:00:00"/>
    <x v="1"/>
  </r>
  <r>
    <x v="1"/>
    <x v="5"/>
    <x v="23"/>
    <x v="22"/>
    <x v="944"/>
    <x v="0"/>
    <x v="1"/>
    <s v=""/>
    <n v="1"/>
    <s v=""/>
    <n v="-64.36"/>
    <s v=""/>
    <n v="-64.36"/>
    <x v="23"/>
    <x v="23"/>
    <x v="23"/>
    <s v="Sales Representative"/>
    <n v="623524"/>
    <s v="Troy"/>
    <s v="Turner"/>
    <s v="Store Manager"/>
    <x v="2"/>
    <x v="944"/>
    <x v="944"/>
    <x v="292"/>
    <x v="333"/>
    <n v="-64.36"/>
    <d v="2016-09-29T00:00:00"/>
    <x v="1"/>
  </r>
  <r>
    <x v="1"/>
    <x v="5"/>
    <x v="23"/>
    <x v="24"/>
    <x v="945"/>
    <x v="1"/>
    <x v="1"/>
    <s v=""/>
    <n v="1"/>
    <s v=""/>
    <n v="-20.71"/>
    <s v=""/>
    <n v="-20.71"/>
    <x v="23"/>
    <x v="23"/>
    <x v="23"/>
    <s v="Sales Representative"/>
    <n v="726857"/>
    <s v="Garrett"/>
    <s v="Casey"/>
    <s v="Sales Representative"/>
    <x v="2"/>
    <x v="945"/>
    <x v="945"/>
    <x v="107"/>
    <x v="325"/>
    <n v="-20.71"/>
    <d v="2016-09-30T00:00:00"/>
    <x v="1"/>
  </r>
  <r>
    <x v="0"/>
    <x v="0"/>
    <x v="24"/>
    <x v="22"/>
    <x v="946"/>
    <x v="1"/>
    <x v="0"/>
    <n v="1"/>
    <s v=""/>
    <n v="-28.06"/>
    <s v=""/>
    <n v="-28.06"/>
    <s v=""/>
    <x v="24"/>
    <x v="24"/>
    <x v="24"/>
    <s v="Sales Representative"/>
    <n v="623524"/>
    <s v="Troy"/>
    <s v="Turner"/>
    <s v="Store Manager"/>
    <x v="2"/>
    <x v="946"/>
    <x v="946"/>
    <x v="599"/>
    <x v="301"/>
    <n v="-28.06"/>
    <d v="2016-04-04T00:00:00"/>
    <x v="0"/>
  </r>
  <r>
    <x v="0"/>
    <x v="0"/>
    <x v="24"/>
    <x v="22"/>
    <x v="947"/>
    <x v="0"/>
    <x v="0"/>
    <n v="1"/>
    <s v=""/>
    <n v="-64.81"/>
    <s v=""/>
    <n v="-64.81"/>
    <s v=""/>
    <x v="24"/>
    <x v="24"/>
    <x v="24"/>
    <s v="Sales Representative"/>
    <n v="623524"/>
    <s v="Troy"/>
    <s v="Turner"/>
    <s v="Store Manager"/>
    <x v="2"/>
    <x v="947"/>
    <x v="947"/>
    <x v="242"/>
    <x v="163"/>
    <n v="-64.81"/>
    <d v="2016-04-05T00:00:00"/>
    <x v="0"/>
  </r>
  <r>
    <x v="0"/>
    <x v="0"/>
    <x v="24"/>
    <x v="22"/>
    <x v="948"/>
    <x v="1"/>
    <x v="1"/>
    <n v="1"/>
    <s v=""/>
    <n v="-20.420000000000002"/>
    <s v=""/>
    <s v=""/>
    <n v="-20.420000000000002"/>
    <x v="24"/>
    <x v="24"/>
    <x v="24"/>
    <s v="Sales Representative"/>
    <n v="623524"/>
    <s v="Troy"/>
    <s v="Turner"/>
    <s v="Store Manager"/>
    <x v="2"/>
    <x v="948"/>
    <x v="948"/>
    <x v="449"/>
    <x v="23"/>
    <n v="-20.420000000000002"/>
    <d v="2016-04-08T00:00:00"/>
    <x v="1"/>
  </r>
  <r>
    <x v="0"/>
    <x v="0"/>
    <x v="24"/>
    <x v="22"/>
    <x v="949"/>
    <x v="1"/>
    <x v="0"/>
    <n v="1"/>
    <s v=""/>
    <n v="-39.36"/>
    <s v=""/>
    <n v="-39.36"/>
    <s v=""/>
    <x v="24"/>
    <x v="24"/>
    <x v="24"/>
    <s v="Sales Representative"/>
    <n v="623524"/>
    <s v="Troy"/>
    <s v="Turner"/>
    <s v="Store Manager"/>
    <x v="2"/>
    <x v="949"/>
    <x v="949"/>
    <x v="65"/>
    <x v="387"/>
    <n v="-39.36"/>
    <d v="2016-04-10T00:00:00"/>
    <x v="0"/>
  </r>
  <r>
    <x v="0"/>
    <x v="0"/>
    <x v="24"/>
    <x v="22"/>
    <x v="950"/>
    <x v="0"/>
    <x v="1"/>
    <n v="1"/>
    <s v=""/>
    <n v="-80.790000000000006"/>
    <s v=""/>
    <s v=""/>
    <n v="-80.790000000000006"/>
    <x v="24"/>
    <x v="24"/>
    <x v="24"/>
    <s v="Sales Representative"/>
    <n v="623524"/>
    <s v="Troy"/>
    <s v="Turner"/>
    <s v="Store Manager"/>
    <x v="2"/>
    <x v="950"/>
    <x v="950"/>
    <x v="374"/>
    <x v="133"/>
    <n v="-80.790000000000006"/>
    <d v="2016-04-11T00:00:00"/>
    <x v="1"/>
  </r>
  <r>
    <x v="0"/>
    <x v="0"/>
    <x v="24"/>
    <x v="22"/>
    <x v="951"/>
    <x v="1"/>
    <x v="1"/>
    <n v="1"/>
    <s v=""/>
    <n v="-37.9"/>
    <s v=""/>
    <s v=""/>
    <n v="-37.9"/>
    <x v="24"/>
    <x v="24"/>
    <x v="24"/>
    <s v="Sales Representative"/>
    <n v="623524"/>
    <s v="Troy"/>
    <s v="Turner"/>
    <s v="Store Manager"/>
    <x v="2"/>
    <x v="951"/>
    <x v="951"/>
    <x v="370"/>
    <x v="348"/>
    <n v="-37.9"/>
    <d v="2016-04-13T00:00:00"/>
    <x v="1"/>
  </r>
  <r>
    <x v="0"/>
    <x v="0"/>
    <x v="24"/>
    <x v="22"/>
    <x v="952"/>
    <x v="1"/>
    <x v="1"/>
    <n v="1"/>
    <s v=""/>
    <n v="-46.94"/>
    <s v=""/>
    <s v=""/>
    <n v="-46.94"/>
    <x v="24"/>
    <x v="24"/>
    <x v="24"/>
    <s v="Sales Representative"/>
    <n v="623524"/>
    <s v="Troy"/>
    <s v="Turner"/>
    <s v="Store Manager"/>
    <x v="2"/>
    <x v="952"/>
    <x v="952"/>
    <x v="328"/>
    <x v="215"/>
    <n v="-46.94"/>
    <d v="2016-04-16T00:00:00"/>
    <x v="1"/>
  </r>
  <r>
    <x v="0"/>
    <x v="0"/>
    <x v="24"/>
    <x v="22"/>
    <x v="953"/>
    <x v="0"/>
    <x v="1"/>
    <n v="1"/>
    <s v=""/>
    <n v="-88.62"/>
    <s v=""/>
    <s v=""/>
    <n v="-88.62"/>
    <x v="24"/>
    <x v="24"/>
    <x v="24"/>
    <s v="Sales Representative"/>
    <n v="623524"/>
    <s v="Troy"/>
    <s v="Turner"/>
    <s v="Store Manager"/>
    <x v="2"/>
    <x v="953"/>
    <x v="953"/>
    <x v="600"/>
    <x v="238"/>
    <n v="-88.62"/>
    <d v="2016-04-19T00:00:00"/>
    <x v="1"/>
  </r>
  <r>
    <x v="0"/>
    <x v="0"/>
    <x v="24"/>
    <x v="22"/>
    <x v="954"/>
    <x v="2"/>
    <x v="1"/>
    <n v="1"/>
    <s v=""/>
    <n v="-16.66"/>
    <s v=""/>
    <s v=""/>
    <n v="-16.66"/>
    <x v="24"/>
    <x v="24"/>
    <x v="24"/>
    <s v="Sales Representative"/>
    <n v="623524"/>
    <s v="Troy"/>
    <s v="Turner"/>
    <s v="Store Manager"/>
    <x v="2"/>
    <x v="954"/>
    <x v="954"/>
    <x v="601"/>
    <x v="358"/>
    <n v="-16.66"/>
    <d v="2016-04-26T00:00:00"/>
    <x v="1"/>
  </r>
  <r>
    <x v="0"/>
    <x v="0"/>
    <x v="24"/>
    <x v="22"/>
    <x v="955"/>
    <x v="1"/>
    <x v="0"/>
    <n v="1"/>
    <s v=""/>
    <n v="-22.14"/>
    <s v=""/>
    <n v="-22.14"/>
    <s v=""/>
    <x v="24"/>
    <x v="24"/>
    <x v="24"/>
    <s v="Sales Representative"/>
    <n v="623524"/>
    <s v="Troy"/>
    <s v="Turner"/>
    <s v="Store Manager"/>
    <x v="2"/>
    <x v="955"/>
    <x v="955"/>
    <x v="425"/>
    <x v="281"/>
    <n v="-22.14"/>
    <d v="2016-04-27T00:00:00"/>
    <x v="0"/>
  </r>
  <r>
    <x v="0"/>
    <x v="0"/>
    <x v="24"/>
    <x v="22"/>
    <x v="956"/>
    <x v="1"/>
    <x v="0"/>
    <n v="1"/>
    <s v=""/>
    <n v="-26.54"/>
    <s v=""/>
    <n v="-26.54"/>
    <s v=""/>
    <x v="24"/>
    <x v="24"/>
    <x v="24"/>
    <s v="Sales Representative"/>
    <n v="623524"/>
    <s v="Troy"/>
    <s v="Turner"/>
    <s v="Store Manager"/>
    <x v="2"/>
    <x v="956"/>
    <x v="956"/>
    <x v="178"/>
    <x v="64"/>
    <n v="-26.54"/>
    <d v="2016-04-28T00:00:00"/>
    <x v="2"/>
  </r>
  <r>
    <x v="0"/>
    <x v="0"/>
    <x v="24"/>
    <x v="22"/>
    <x v="957"/>
    <x v="0"/>
    <x v="0"/>
    <n v="1"/>
    <s v=""/>
    <n v="-59.95"/>
    <s v=""/>
    <n v="-59.95"/>
    <s v=""/>
    <x v="24"/>
    <x v="24"/>
    <x v="24"/>
    <s v="Sales Representative"/>
    <n v="623524"/>
    <s v="Troy"/>
    <s v="Turner"/>
    <s v="Store Manager"/>
    <x v="2"/>
    <x v="957"/>
    <x v="957"/>
    <x v="209"/>
    <x v="420"/>
    <n v="-59.95"/>
    <d v="2016-04-29T00:00:00"/>
    <x v="2"/>
  </r>
  <r>
    <x v="0"/>
    <x v="1"/>
    <x v="24"/>
    <x v="22"/>
    <x v="958"/>
    <x v="1"/>
    <x v="1"/>
    <n v="1"/>
    <s v=""/>
    <n v="-32.39"/>
    <s v=""/>
    <s v=""/>
    <n v="-32.39"/>
    <x v="24"/>
    <x v="24"/>
    <x v="24"/>
    <s v="Sales Representative"/>
    <n v="623524"/>
    <s v="Troy"/>
    <s v="Turner"/>
    <s v="Store Manager"/>
    <x v="2"/>
    <x v="958"/>
    <x v="958"/>
    <x v="602"/>
    <x v="373"/>
    <n v="-32.39"/>
    <d v="2016-05-03T00:00:00"/>
    <x v="1"/>
  </r>
  <r>
    <x v="0"/>
    <x v="1"/>
    <x v="24"/>
    <x v="22"/>
    <x v="959"/>
    <x v="1"/>
    <x v="1"/>
    <n v="1"/>
    <s v=""/>
    <n v="-28.61"/>
    <s v=""/>
    <s v=""/>
    <n v="-28.61"/>
    <x v="24"/>
    <x v="24"/>
    <x v="24"/>
    <s v="Sales Representative"/>
    <n v="623524"/>
    <s v="Troy"/>
    <s v="Turner"/>
    <s v="Store Manager"/>
    <x v="2"/>
    <x v="959"/>
    <x v="959"/>
    <x v="558"/>
    <x v="22"/>
    <n v="-28.61"/>
    <d v="2016-05-05T00:00:00"/>
    <x v="1"/>
  </r>
  <r>
    <x v="0"/>
    <x v="1"/>
    <x v="24"/>
    <x v="22"/>
    <x v="960"/>
    <x v="2"/>
    <x v="0"/>
    <n v="1"/>
    <s v=""/>
    <n v="-15.23"/>
    <s v=""/>
    <n v="-15.23"/>
    <s v=""/>
    <x v="24"/>
    <x v="24"/>
    <x v="24"/>
    <s v="Sales Representative"/>
    <n v="623524"/>
    <s v="Troy"/>
    <s v="Turner"/>
    <s v="Store Manager"/>
    <x v="2"/>
    <x v="960"/>
    <x v="960"/>
    <x v="603"/>
    <x v="421"/>
    <n v="-15.23"/>
    <d v="2016-05-11T00:00:00"/>
    <x v="2"/>
  </r>
  <r>
    <x v="0"/>
    <x v="1"/>
    <x v="24"/>
    <x v="22"/>
    <x v="961"/>
    <x v="0"/>
    <x v="1"/>
    <n v="1"/>
    <s v=""/>
    <n v="-98.77"/>
    <s v=""/>
    <s v=""/>
    <n v="-98.77"/>
    <x v="24"/>
    <x v="24"/>
    <x v="24"/>
    <s v="Sales Representative"/>
    <n v="623524"/>
    <s v="Troy"/>
    <s v="Turner"/>
    <s v="Store Manager"/>
    <x v="2"/>
    <x v="961"/>
    <x v="961"/>
    <x v="604"/>
    <x v="190"/>
    <n v="-98.77"/>
    <d v="2016-05-23T00:00:00"/>
    <x v="1"/>
  </r>
  <r>
    <x v="0"/>
    <x v="1"/>
    <x v="24"/>
    <x v="22"/>
    <x v="962"/>
    <x v="0"/>
    <x v="1"/>
    <n v="1"/>
    <s v=""/>
    <n v="-78.11"/>
    <s v=""/>
    <s v=""/>
    <n v="-78.11"/>
    <x v="24"/>
    <x v="24"/>
    <x v="24"/>
    <s v="Sales Representative"/>
    <n v="623524"/>
    <s v="Troy"/>
    <s v="Turner"/>
    <s v="Store Manager"/>
    <x v="2"/>
    <x v="962"/>
    <x v="962"/>
    <x v="474"/>
    <x v="345"/>
    <n v="-78.11"/>
    <d v="2016-05-29T00:00:00"/>
    <x v="1"/>
  </r>
  <r>
    <x v="0"/>
    <x v="2"/>
    <x v="24"/>
    <x v="22"/>
    <x v="963"/>
    <x v="0"/>
    <x v="0"/>
    <n v="1"/>
    <s v=""/>
    <n v="-61.69"/>
    <s v=""/>
    <n v="-61.69"/>
    <s v=""/>
    <x v="24"/>
    <x v="24"/>
    <x v="24"/>
    <s v="Sales Representative"/>
    <n v="623524"/>
    <s v="Troy"/>
    <s v="Turner"/>
    <s v="Store Manager"/>
    <x v="2"/>
    <x v="963"/>
    <x v="963"/>
    <x v="605"/>
    <x v="50"/>
    <n v="-61.69"/>
    <d v="2016-06-05T00:00:00"/>
    <x v="2"/>
  </r>
  <r>
    <x v="0"/>
    <x v="2"/>
    <x v="24"/>
    <x v="22"/>
    <x v="964"/>
    <x v="0"/>
    <x v="1"/>
    <n v="1"/>
    <s v=""/>
    <n v="-51.16"/>
    <s v=""/>
    <s v=""/>
    <n v="-51.16"/>
    <x v="24"/>
    <x v="24"/>
    <x v="24"/>
    <s v="Sales Representative"/>
    <n v="623524"/>
    <s v="Troy"/>
    <s v="Turner"/>
    <s v="Store Manager"/>
    <x v="2"/>
    <x v="964"/>
    <x v="964"/>
    <x v="606"/>
    <x v="282"/>
    <n v="-51.16"/>
    <d v="2016-06-09T00:00:00"/>
    <x v="1"/>
  </r>
  <r>
    <x v="0"/>
    <x v="2"/>
    <x v="24"/>
    <x v="22"/>
    <x v="965"/>
    <x v="1"/>
    <x v="1"/>
    <n v="1"/>
    <s v=""/>
    <n v="-35.92"/>
    <s v=""/>
    <s v=""/>
    <n v="-35.92"/>
    <x v="24"/>
    <x v="24"/>
    <x v="24"/>
    <s v="Sales Representative"/>
    <n v="623524"/>
    <s v="Troy"/>
    <s v="Turner"/>
    <s v="Store Manager"/>
    <x v="2"/>
    <x v="965"/>
    <x v="965"/>
    <x v="155"/>
    <x v="299"/>
    <n v="-35.92"/>
    <d v="2016-06-12T00:00:00"/>
    <x v="1"/>
  </r>
  <r>
    <x v="0"/>
    <x v="2"/>
    <x v="24"/>
    <x v="22"/>
    <x v="966"/>
    <x v="0"/>
    <x v="1"/>
    <n v="1"/>
    <s v=""/>
    <n v="-72.42"/>
    <s v=""/>
    <s v=""/>
    <n v="-72.42"/>
    <x v="24"/>
    <x v="24"/>
    <x v="24"/>
    <s v="Sales Representative"/>
    <n v="623524"/>
    <s v="Troy"/>
    <s v="Turner"/>
    <s v="Store Manager"/>
    <x v="2"/>
    <x v="966"/>
    <x v="966"/>
    <x v="607"/>
    <x v="306"/>
    <n v="-72.42"/>
    <d v="2016-06-16T00:00:00"/>
    <x v="1"/>
  </r>
  <r>
    <x v="0"/>
    <x v="2"/>
    <x v="24"/>
    <x v="22"/>
    <x v="967"/>
    <x v="0"/>
    <x v="1"/>
    <n v="1"/>
    <s v=""/>
    <n v="-86.24"/>
    <s v=""/>
    <s v=""/>
    <n v="-86.24"/>
    <x v="24"/>
    <x v="24"/>
    <x v="24"/>
    <s v="Sales Representative"/>
    <n v="623524"/>
    <s v="Troy"/>
    <s v="Turner"/>
    <s v="Store Manager"/>
    <x v="2"/>
    <x v="967"/>
    <x v="967"/>
    <x v="608"/>
    <x v="132"/>
    <n v="-86.24"/>
    <d v="2016-06-17T00:00:00"/>
    <x v="1"/>
  </r>
  <r>
    <x v="0"/>
    <x v="2"/>
    <x v="24"/>
    <x v="22"/>
    <x v="336"/>
    <x v="1"/>
    <x v="0"/>
    <n v="1"/>
    <s v=""/>
    <n v="-49.61"/>
    <s v=""/>
    <n v="-49.61"/>
    <s v=""/>
    <x v="24"/>
    <x v="24"/>
    <x v="24"/>
    <s v="Sales Representative"/>
    <n v="623524"/>
    <s v="Troy"/>
    <s v="Turner"/>
    <s v="Store Manager"/>
    <x v="2"/>
    <x v="968"/>
    <x v="968"/>
    <x v="280"/>
    <x v="239"/>
    <n v="-49.61"/>
    <d v="2016-06-19T00:00:00"/>
    <x v="2"/>
  </r>
  <r>
    <x v="0"/>
    <x v="2"/>
    <x v="24"/>
    <x v="22"/>
    <x v="968"/>
    <x v="1"/>
    <x v="1"/>
    <n v="1"/>
    <s v=""/>
    <n v="-20.079999999999998"/>
    <s v=""/>
    <s v=""/>
    <n v="-20.079999999999998"/>
    <x v="24"/>
    <x v="24"/>
    <x v="24"/>
    <s v="Sales Representative"/>
    <n v="623524"/>
    <s v="Troy"/>
    <s v="Turner"/>
    <s v="Store Manager"/>
    <x v="2"/>
    <x v="969"/>
    <x v="969"/>
    <x v="109"/>
    <x v="107"/>
    <n v="-20.079999999999998"/>
    <d v="2016-06-20T00:00:00"/>
    <x v="1"/>
  </r>
  <r>
    <x v="0"/>
    <x v="2"/>
    <x v="24"/>
    <x v="22"/>
    <x v="969"/>
    <x v="0"/>
    <x v="1"/>
    <n v="1"/>
    <s v=""/>
    <n v="-56.67"/>
    <s v=""/>
    <s v=""/>
    <n v="-56.67"/>
    <x v="24"/>
    <x v="24"/>
    <x v="24"/>
    <s v="Sales Representative"/>
    <n v="623524"/>
    <s v="Troy"/>
    <s v="Turner"/>
    <s v="Store Manager"/>
    <x v="2"/>
    <x v="970"/>
    <x v="970"/>
    <x v="609"/>
    <x v="118"/>
    <n v="-56.67"/>
    <d v="2016-06-24T00:00:00"/>
    <x v="1"/>
  </r>
  <r>
    <x v="0"/>
    <x v="2"/>
    <x v="24"/>
    <x v="22"/>
    <x v="970"/>
    <x v="1"/>
    <x v="1"/>
    <n v="1"/>
    <s v=""/>
    <n v="-47.04"/>
    <s v=""/>
    <s v=""/>
    <n v="-47.04"/>
    <x v="24"/>
    <x v="24"/>
    <x v="24"/>
    <s v="Sales Representative"/>
    <n v="623524"/>
    <s v="Troy"/>
    <s v="Turner"/>
    <s v="Store Manager"/>
    <x v="2"/>
    <x v="971"/>
    <x v="971"/>
    <x v="610"/>
    <x v="25"/>
    <n v="-47.04"/>
    <d v="2016-06-25T00:00:00"/>
    <x v="1"/>
  </r>
  <r>
    <x v="1"/>
    <x v="3"/>
    <x v="24"/>
    <x v="25"/>
    <x v="971"/>
    <x v="1"/>
    <x v="1"/>
    <s v=""/>
    <n v="1"/>
    <s v=""/>
    <n v="-43.18"/>
    <s v=""/>
    <n v="-43.18"/>
    <x v="24"/>
    <x v="24"/>
    <x v="24"/>
    <s v="Sales Representative"/>
    <n v="636342"/>
    <s v="Cody"/>
    <s v="Curry"/>
    <s v="Sales Representative"/>
    <x v="2"/>
    <x v="972"/>
    <x v="972"/>
    <x v="571"/>
    <x v="422"/>
    <n v="-43.18"/>
    <d v="2016-07-01T00:00:00"/>
    <x v="1"/>
  </r>
  <r>
    <x v="1"/>
    <x v="3"/>
    <x v="24"/>
    <x v="25"/>
    <x v="972"/>
    <x v="2"/>
    <x v="0"/>
    <s v=""/>
    <n v="1"/>
    <s v=""/>
    <n v="-16.11"/>
    <n v="-16.11"/>
    <s v=""/>
    <x v="24"/>
    <x v="24"/>
    <x v="24"/>
    <s v="Sales Representative"/>
    <n v="636342"/>
    <s v="Cody"/>
    <s v="Curry"/>
    <s v="Sales Representative"/>
    <x v="2"/>
    <x v="973"/>
    <x v="973"/>
    <x v="611"/>
    <x v="423"/>
    <n v="-16.11"/>
    <d v="2016-07-14T00:00:00"/>
    <x v="2"/>
  </r>
  <r>
    <x v="1"/>
    <x v="3"/>
    <x v="24"/>
    <x v="22"/>
    <x v="973"/>
    <x v="0"/>
    <x v="1"/>
    <s v=""/>
    <n v="1"/>
    <s v=""/>
    <n v="-94.18"/>
    <s v=""/>
    <n v="-94.18"/>
    <x v="24"/>
    <x v="24"/>
    <x v="24"/>
    <s v="Sales Representative"/>
    <n v="623524"/>
    <s v="Troy"/>
    <s v="Turner"/>
    <s v="Store Manager"/>
    <x v="2"/>
    <x v="974"/>
    <x v="974"/>
    <x v="42"/>
    <x v="267"/>
    <n v="-94.18"/>
    <d v="2016-07-20T00:00:00"/>
    <x v="1"/>
  </r>
  <r>
    <x v="1"/>
    <x v="3"/>
    <x v="24"/>
    <x v="25"/>
    <x v="974"/>
    <x v="2"/>
    <x v="0"/>
    <s v=""/>
    <n v="1"/>
    <s v=""/>
    <n v="-14.04"/>
    <n v="-14.04"/>
    <s v=""/>
    <x v="24"/>
    <x v="24"/>
    <x v="24"/>
    <s v="Sales Representative"/>
    <n v="636342"/>
    <s v="Cody"/>
    <s v="Curry"/>
    <s v="Sales Representative"/>
    <x v="2"/>
    <x v="975"/>
    <x v="975"/>
    <x v="165"/>
    <x v="140"/>
    <n v="-14.04"/>
    <d v="2016-07-22T00:00:00"/>
    <x v="2"/>
  </r>
  <r>
    <x v="1"/>
    <x v="4"/>
    <x v="24"/>
    <x v="22"/>
    <x v="975"/>
    <x v="0"/>
    <x v="1"/>
    <s v=""/>
    <n v="1"/>
    <s v=""/>
    <n v="-65.39"/>
    <s v=""/>
    <n v="-65.39"/>
    <x v="24"/>
    <x v="24"/>
    <x v="24"/>
    <s v="Sales Representative"/>
    <n v="623524"/>
    <s v="Troy"/>
    <s v="Turner"/>
    <s v="Store Manager"/>
    <x v="2"/>
    <x v="976"/>
    <x v="976"/>
    <x v="612"/>
    <x v="67"/>
    <n v="-65.39"/>
    <d v="2016-08-08T00:00:00"/>
    <x v="1"/>
  </r>
  <r>
    <x v="1"/>
    <x v="4"/>
    <x v="24"/>
    <x v="25"/>
    <x v="976"/>
    <x v="1"/>
    <x v="1"/>
    <s v=""/>
    <n v="1"/>
    <s v=""/>
    <n v="-36.72"/>
    <s v=""/>
    <n v="-36.72"/>
    <x v="24"/>
    <x v="24"/>
    <x v="24"/>
    <s v="Sales Representative"/>
    <n v="636342"/>
    <s v="Cody"/>
    <s v="Curry"/>
    <s v="Sales Representative"/>
    <x v="2"/>
    <x v="977"/>
    <x v="977"/>
    <x v="344"/>
    <x v="63"/>
    <n v="-36.72"/>
    <d v="2016-08-10T00:00:00"/>
    <x v="1"/>
  </r>
  <r>
    <x v="1"/>
    <x v="4"/>
    <x v="24"/>
    <x v="25"/>
    <x v="977"/>
    <x v="1"/>
    <x v="1"/>
    <s v=""/>
    <n v="1"/>
    <s v=""/>
    <n v="-24.06"/>
    <s v=""/>
    <n v="-24.06"/>
    <x v="24"/>
    <x v="24"/>
    <x v="24"/>
    <s v="Sales Representative"/>
    <n v="636342"/>
    <s v="Cody"/>
    <s v="Curry"/>
    <s v="Sales Representative"/>
    <x v="2"/>
    <x v="978"/>
    <x v="978"/>
    <x v="613"/>
    <x v="78"/>
    <n v="-24.06"/>
    <d v="2016-08-21T00:00:00"/>
    <x v="1"/>
  </r>
  <r>
    <x v="1"/>
    <x v="4"/>
    <x v="24"/>
    <x v="22"/>
    <x v="978"/>
    <x v="0"/>
    <x v="1"/>
    <s v=""/>
    <n v="1"/>
    <s v=""/>
    <n v="-80.66"/>
    <s v=""/>
    <n v="-80.66"/>
    <x v="24"/>
    <x v="24"/>
    <x v="24"/>
    <s v="Sales Representative"/>
    <n v="623524"/>
    <s v="Troy"/>
    <s v="Turner"/>
    <s v="Store Manager"/>
    <x v="2"/>
    <x v="979"/>
    <x v="979"/>
    <x v="112"/>
    <x v="404"/>
    <n v="-80.66"/>
    <d v="2016-08-23T00:00:00"/>
    <x v="1"/>
  </r>
  <r>
    <x v="1"/>
    <x v="4"/>
    <x v="24"/>
    <x v="25"/>
    <x v="979"/>
    <x v="1"/>
    <x v="1"/>
    <s v=""/>
    <n v="1"/>
    <s v=""/>
    <n v="-28.53"/>
    <s v=""/>
    <n v="-28.53"/>
    <x v="24"/>
    <x v="24"/>
    <x v="24"/>
    <s v="Sales Representative"/>
    <n v="636342"/>
    <s v="Cody"/>
    <s v="Curry"/>
    <s v="Sales Representative"/>
    <x v="2"/>
    <x v="980"/>
    <x v="980"/>
    <x v="447"/>
    <x v="424"/>
    <n v="-28.53"/>
    <d v="2016-08-28T00:00:00"/>
    <x v="1"/>
  </r>
  <r>
    <x v="1"/>
    <x v="5"/>
    <x v="24"/>
    <x v="25"/>
    <x v="980"/>
    <x v="2"/>
    <x v="0"/>
    <s v=""/>
    <n v="1"/>
    <s v=""/>
    <n v="-15.13"/>
    <n v="-15.13"/>
    <s v=""/>
    <x v="24"/>
    <x v="24"/>
    <x v="24"/>
    <s v="Sales Representative"/>
    <n v="636342"/>
    <s v="Cody"/>
    <s v="Curry"/>
    <s v="Sales Representative"/>
    <x v="2"/>
    <x v="981"/>
    <x v="981"/>
    <x v="465"/>
    <x v="297"/>
    <n v="-15.13"/>
    <d v="2016-09-01T00:00:00"/>
    <x v="2"/>
  </r>
  <r>
    <x v="1"/>
    <x v="5"/>
    <x v="24"/>
    <x v="22"/>
    <x v="981"/>
    <x v="0"/>
    <x v="1"/>
    <s v=""/>
    <n v="1"/>
    <s v=""/>
    <n v="-75.5"/>
    <s v=""/>
    <n v="-75.5"/>
    <x v="24"/>
    <x v="24"/>
    <x v="24"/>
    <s v="Sales Representative"/>
    <n v="623524"/>
    <s v="Troy"/>
    <s v="Turner"/>
    <s v="Store Manager"/>
    <x v="2"/>
    <x v="982"/>
    <x v="982"/>
    <x v="35"/>
    <x v="188"/>
    <n v="-75.5"/>
    <d v="2016-09-02T00:00:00"/>
    <x v="1"/>
  </r>
  <r>
    <x v="1"/>
    <x v="5"/>
    <x v="24"/>
    <x v="22"/>
    <x v="982"/>
    <x v="0"/>
    <x v="1"/>
    <s v=""/>
    <n v="1"/>
    <s v=""/>
    <n v="-63.17"/>
    <s v=""/>
    <n v="-63.17"/>
    <x v="24"/>
    <x v="24"/>
    <x v="24"/>
    <s v="Sales Representative"/>
    <n v="623524"/>
    <s v="Troy"/>
    <s v="Turner"/>
    <s v="Store Manager"/>
    <x v="2"/>
    <x v="983"/>
    <x v="983"/>
    <x v="614"/>
    <x v="425"/>
    <n v="-63.17"/>
    <d v="2016-09-07T00:00:00"/>
    <x v="1"/>
  </r>
  <r>
    <x v="1"/>
    <x v="5"/>
    <x v="24"/>
    <x v="25"/>
    <x v="983"/>
    <x v="1"/>
    <x v="1"/>
    <s v=""/>
    <n v="1"/>
    <s v=""/>
    <n v="-39.46"/>
    <s v=""/>
    <n v="-39.46"/>
    <x v="24"/>
    <x v="24"/>
    <x v="24"/>
    <s v="Sales Representative"/>
    <n v="636342"/>
    <s v="Cody"/>
    <s v="Curry"/>
    <s v="Sales Representative"/>
    <x v="2"/>
    <x v="984"/>
    <x v="984"/>
    <x v="615"/>
    <x v="426"/>
    <n v="-39.46"/>
    <d v="2016-09-09T00:00:00"/>
    <x v="1"/>
  </r>
  <r>
    <x v="1"/>
    <x v="5"/>
    <x v="24"/>
    <x v="25"/>
    <x v="984"/>
    <x v="1"/>
    <x v="1"/>
    <s v=""/>
    <n v="1"/>
    <s v=""/>
    <n v="-33.659999999999997"/>
    <s v=""/>
    <n v="-33.659999999999997"/>
    <x v="24"/>
    <x v="24"/>
    <x v="24"/>
    <s v="Sales Representative"/>
    <n v="636342"/>
    <s v="Cody"/>
    <s v="Curry"/>
    <s v="Sales Representative"/>
    <x v="2"/>
    <x v="985"/>
    <x v="985"/>
    <x v="36"/>
    <x v="281"/>
    <n v="-33.659999999999997"/>
    <d v="2016-09-14T00:00:00"/>
    <x v="1"/>
  </r>
  <r>
    <x v="1"/>
    <x v="5"/>
    <x v="24"/>
    <x v="22"/>
    <x v="985"/>
    <x v="0"/>
    <x v="0"/>
    <s v=""/>
    <n v="1"/>
    <s v=""/>
    <n v="-68.94"/>
    <n v="-68.94"/>
    <s v=""/>
    <x v="24"/>
    <x v="24"/>
    <x v="24"/>
    <s v="Sales Representative"/>
    <n v="623524"/>
    <s v="Troy"/>
    <s v="Turner"/>
    <s v="Store Manager"/>
    <x v="2"/>
    <x v="986"/>
    <x v="986"/>
    <x v="616"/>
    <x v="377"/>
    <n v="-68.94"/>
    <d v="2016-09-25T00:00:00"/>
    <x v="2"/>
  </r>
  <r>
    <x v="1"/>
    <x v="5"/>
    <x v="24"/>
    <x v="22"/>
    <x v="986"/>
    <x v="0"/>
    <x v="0"/>
    <s v=""/>
    <n v="1"/>
    <s v=""/>
    <n v="-60.41"/>
    <n v="-60.41"/>
    <s v=""/>
    <x v="24"/>
    <x v="24"/>
    <x v="24"/>
    <s v="Sales Representative"/>
    <n v="623524"/>
    <s v="Troy"/>
    <s v="Turner"/>
    <s v="Store Manager"/>
    <x v="2"/>
    <x v="987"/>
    <x v="987"/>
    <x v="29"/>
    <x v="427"/>
    <n v="-60.41"/>
    <d v="2016-09-26T00:00:00"/>
    <x v="0"/>
  </r>
  <r>
    <x v="0"/>
    <x v="0"/>
    <x v="25"/>
    <x v="22"/>
    <x v="987"/>
    <x v="0"/>
    <x v="1"/>
    <n v="1"/>
    <s v=""/>
    <n v="-62.55"/>
    <s v=""/>
    <s v=""/>
    <n v="-62.55"/>
    <x v="25"/>
    <x v="25"/>
    <x v="25"/>
    <s v="Sales Representative"/>
    <n v="623524"/>
    <s v="Troy"/>
    <s v="Turner"/>
    <s v="Store Manager"/>
    <x v="2"/>
    <x v="988"/>
    <x v="988"/>
    <x v="617"/>
    <x v="152"/>
    <n v="-62.55"/>
    <d v="2016-04-09T00:00:00"/>
    <x v="1"/>
  </r>
  <r>
    <x v="0"/>
    <x v="0"/>
    <x v="25"/>
    <x v="22"/>
    <x v="988"/>
    <x v="1"/>
    <x v="1"/>
    <n v="1"/>
    <s v=""/>
    <n v="-49.41"/>
    <s v=""/>
    <s v=""/>
    <n v="-49.41"/>
    <x v="25"/>
    <x v="25"/>
    <x v="25"/>
    <s v="Sales Representative"/>
    <n v="623524"/>
    <s v="Troy"/>
    <s v="Turner"/>
    <s v="Store Manager"/>
    <x v="2"/>
    <x v="989"/>
    <x v="989"/>
    <x v="618"/>
    <x v="163"/>
    <n v="-49.41"/>
    <d v="2016-04-09T00:00:00"/>
    <x v="1"/>
  </r>
  <r>
    <x v="0"/>
    <x v="0"/>
    <x v="25"/>
    <x v="22"/>
    <x v="989"/>
    <x v="0"/>
    <x v="1"/>
    <n v="1"/>
    <s v=""/>
    <n v="-95.42"/>
    <s v=""/>
    <s v=""/>
    <n v="-95.42"/>
    <x v="25"/>
    <x v="25"/>
    <x v="25"/>
    <s v="Sales Representative"/>
    <n v="623524"/>
    <s v="Troy"/>
    <s v="Turner"/>
    <s v="Store Manager"/>
    <x v="2"/>
    <x v="990"/>
    <x v="990"/>
    <x v="487"/>
    <x v="428"/>
    <n v="-95.42"/>
    <d v="2016-04-09T00:00:00"/>
    <x v="1"/>
  </r>
  <r>
    <x v="0"/>
    <x v="0"/>
    <x v="25"/>
    <x v="22"/>
    <x v="990"/>
    <x v="1"/>
    <x v="1"/>
    <n v="1"/>
    <s v=""/>
    <n v="-22.64"/>
    <s v=""/>
    <s v=""/>
    <n v="-22.64"/>
    <x v="25"/>
    <x v="25"/>
    <x v="25"/>
    <s v="Sales Representative"/>
    <n v="623524"/>
    <s v="Troy"/>
    <s v="Turner"/>
    <s v="Store Manager"/>
    <x v="2"/>
    <x v="991"/>
    <x v="991"/>
    <x v="345"/>
    <x v="70"/>
    <n v="-22.64"/>
    <d v="2016-04-15T00:00:00"/>
    <x v="1"/>
  </r>
  <r>
    <x v="0"/>
    <x v="0"/>
    <x v="25"/>
    <x v="22"/>
    <x v="991"/>
    <x v="0"/>
    <x v="1"/>
    <n v="1"/>
    <s v=""/>
    <n v="-94.79"/>
    <s v=""/>
    <s v=""/>
    <n v="-94.79"/>
    <x v="25"/>
    <x v="25"/>
    <x v="25"/>
    <s v="Sales Representative"/>
    <n v="623524"/>
    <s v="Troy"/>
    <s v="Turner"/>
    <s v="Store Manager"/>
    <x v="2"/>
    <x v="992"/>
    <x v="992"/>
    <x v="221"/>
    <x v="309"/>
    <n v="-94.79"/>
    <d v="2016-04-25T00:00:00"/>
    <x v="1"/>
  </r>
  <r>
    <x v="0"/>
    <x v="0"/>
    <x v="25"/>
    <x v="22"/>
    <x v="992"/>
    <x v="0"/>
    <x v="1"/>
    <n v="1"/>
    <s v=""/>
    <n v="-90.16"/>
    <s v=""/>
    <s v=""/>
    <n v="-90.16"/>
    <x v="25"/>
    <x v="25"/>
    <x v="25"/>
    <s v="Sales Representative"/>
    <n v="623524"/>
    <s v="Troy"/>
    <s v="Turner"/>
    <s v="Store Manager"/>
    <x v="2"/>
    <x v="993"/>
    <x v="993"/>
    <x v="332"/>
    <x v="427"/>
    <n v="-90.16"/>
    <d v="2016-04-25T00:00:00"/>
    <x v="1"/>
  </r>
  <r>
    <x v="0"/>
    <x v="1"/>
    <x v="25"/>
    <x v="22"/>
    <x v="993"/>
    <x v="2"/>
    <x v="1"/>
    <n v="1"/>
    <s v=""/>
    <n v="-12"/>
    <s v=""/>
    <s v=""/>
    <n v="-12"/>
    <x v="25"/>
    <x v="25"/>
    <x v="25"/>
    <s v="Sales Representative"/>
    <n v="623524"/>
    <s v="Troy"/>
    <s v="Turner"/>
    <s v="Store Manager"/>
    <x v="2"/>
    <x v="994"/>
    <x v="994"/>
    <x v="147"/>
    <x v="240"/>
    <n v="-12"/>
    <d v="2016-05-06T00:00:00"/>
    <x v="1"/>
  </r>
  <r>
    <x v="0"/>
    <x v="1"/>
    <x v="25"/>
    <x v="22"/>
    <x v="994"/>
    <x v="0"/>
    <x v="0"/>
    <n v="1"/>
    <s v=""/>
    <n v="-73.430000000000007"/>
    <s v=""/>
    <n v="-73.430000000000007"/>
    <s v=""/>
    <x v="25"/>
    <x v="25"/>
    <x v="25"/>
    <s v="Sales Representative"/>
    <n v="623524"/>
    <s v="Troy"/>
    <s v="Turner"/>
    <s v="Store Manager"/>
    <x v="2"/>
    <x v="995"/>
    <x v="995"/>
    <x v="571"/>
    <x v="215"/>
    <n v="-73.430000000000007"/>
    <d v="2016-05-09T00:00:00"/>
    <x v="0"/>
  </r>
  <r>
    <x v="0"/>
    <x v="1"/>
    <x v="25"/>
    <x v="22"/>
    <x v="995"/>
    <x v="0"/>
    <x v="0"/>
    <n v="1"/>
    <s v=""/>
    <n v="-74.180000000000007"/>
    <s v=""/>
    <n v="-74.180000000000007"/>
    <s v=""/>
    <x v="25"/>
    <x v="25"/>
    <x v="25"/>
    <s v="Sales Representative"/>
    <n v="623524"/>
    <s v="Troy"/>
    <s v="Turner"/>
    <s v="Store Manager"/>
    <x v="2"/>
    <x v="996"/>
    <x v="996"/>
    <x v="619"/>
    <x v="127"/>
    <n v="-74.180000000000007"/>
    <d v="2016-05-11T00:00:00"/>
    <x v="0"/>
  </r>
  <r>
    <x v="0"/>
    <x v="1"/>
    <x v="25"/>
    <x v="22"/>
    <x v="996"/>
    <x v="1"/>
    <x v="1"/>
    <n v="1"/>
    <s v=""/>
    <n v="-44.71"/>
    <s v=""/>
    <s v=""/>
    <n v="-44.71"/>
    <x v="25"/>
    <x v="25"/>
    <x v="25"/>
    <s v="Sales Representative"/>
    <n v="623524"/>
    <s v="Troy"/>
    <s v="Turner"/>
    <s v="Store Manager"/>
    <x v="2"/>
    <x v="997"/>
    <x v="997"/>
    <x v="316"/>
    <x v="21"/>
    <n v="-44.71"/>
    <d v="2016-05-12T00:00:00"/>
    <x v="1"/>
  </r>
  <r>
    <x v="0"/>
    <x v="1"/>
    <x v="25"/>
    <x v="22"/>
    <x v="997"/>
    <x v="0"/>
    <x v="1"/>
    <n v="1"/>
    <s v=""/>
    <n v="-63.37"/>
    <s v=""/>
    <s v=""/>
    <n v="-63.37"/>
    <x v="25"/>
    <x v="25"/>
    <x v="25"/>
    <s v="Sales Representative"/>
    <n v="623524"/>
    <s v="Troy"/>
    <s v="Turner"/>
    <s v="Store Manager"/>
    <x v="2"/>
    <x v="998"/>
    <x v="998"/>
    <x v="228"/>
    <x v="216"/>
    <n v="-63.37"/>
    <d v="2016-05-14T00:00:00"/>
    <x v="1"/>
  </r>
  <r>
    <x v="0"/>
    <x v="1"/>
    <x v="25"/>
    <x v="22"/>
    <x v="998"/>
    <x v="1"/>
    <x v="0"/>
    <n v="1"/>
    <s v=""/>
    <n v="-36.46"/>
    <s v=""/>
    <n v="-36.46"/>
    <s v=""/>
    <x v="25"/>
    <x v="25"/>
    <x v="25"/>
    <s v="Sales Representative"/>
    <n v="623524"/>
    <s v="Troy"/>
    <s v="Turner"/>
    <s v="Store Manager"/>
    <x v="2"/>
    <x v="999"/>
    <x v="999"/>
    <x v="82"/>
    <x v="126"/>
    <n v="-36.46"/>
    <d v="2016-05-16T00:00:00"/>
    <x v="2"/>
  </r>
  <r>
    <x v="0"/>
    <x v="1"/>
    <x v="25"/>
    <x v="22"/>
    <x v="999"/>
    <x v="0"/>
    <x v="1"/>
    <n v="1"/>
    <s v=""/>
    <n v="-56.31"/>
    <s v=""/>
    <s v=""/>
    <n v="-56.31"/>
    <x v="25"/>
    <x v="25"/>
    <x v="25"/>
    <s v="Sales Representative"/>
    <n v="623524"/>
    <s v="Troy"/>
    <s v="Turner"/>
    <s v="Store Manager"/>
    <x v="2"/>
    <x v="1000"/>
    <x v="1000"/>
    <x v="470"/>
    <x v="343"/>
    <n v="-56.31"/>
    <d v="2016-05-21T00:00:00"/>
    <x v="1"/>
  </r>
  <r>
    <x v="0"/>
    <x v="2"/>
    <x v="25"/>
    <x v="22"/>
    <x v="1000"/>
    <x v="1"/>
    <x v="0"/>
    <n v="1"/>
    <s v=""/>
    <n v="-23.67"/>
    <s v=""/>
    <n v="-23.67"/>
    <s v=""/>
    <x v="25"/>
    <x v="25"/>
    <x v="25"/>
    <s v="Sales Representative"/>
    <n v="623524"/>
    <s v="Troy"/>
    <s v="Turner"/>
    <s v="Store Manager"/>
    <x v="2"/>
    <x v="1001"/>
    <x v="1001"/>
    <x v="602"/>
    <x v="195"/>
    <n v="-23.67"/>
    <d v="2016-06-03T00:00:00"/>
    <x v="2"/>
  </r>
  <r>
    <x v="0"/>
    <x v="2"/>
    <x v="25"/>
    <x v="22"/>
    <x v="1001"/>
    <x v="2"/>
    <x v="1"/>
    <n v="1"/>
    <s v=""/>
    <n v="-6.91"/>
    <s v=""/>
    <s v=""/>
    <n v="-6.91"/>
    <x v="25"/>
    <x v="25"/>
    <x v="25"/>
    <s v="Sales Representative"/>
    <n v="623524"/>
    <s v="Troy"/>
    <s v="Turner"/>
    <s v="Store Manager"/>
    <x v="2"/>
    <x v="1002"/>
    <x v="1002"/>
    <x v="620"/>
    <x v="329"/>
    <n v="-6.91"/>
    <d v="2016-06-07T00:00:00"/>
    <x v="1"/>
  </r>
  <r>
    <x v="0"/>
    <x v="2"/>
    <x v="25"/>
    <x v="22"/>
    <x v="1002"/>
    <x v="1"/>
    <x v="1"/>
    <n v="1"/>
    <s v=""/>
    <n v="-48.76"/>
    <s v=""/>
    <s v=""/>
    <n v="-48.76"/>
    <x v="25"/>
    <x v="25"/>
    <x v="25"/>
    <s v="Sales Representative"/>
    <n v="623524"/>
    <s v="Troy"/>
    <s v="Turner"/>
    <s v="Store Manager"/>
    <x v="2"/>
    <x v="1003"/>
    <x v="1003"/>
    <x v="621"/>
    <x v="219"/>
    <n v="-48.76"/>
    <d v="2016-06-09T00:00:00"/>
    <x v="1"/>
  </r>
  <r>
    <x v="0"/>
    <x v="2"/>
    <x v="25"/>
    <x v="22"/>
    <x v="1003"/>
    <x v="0"/>
    <x v="0"/>
    <n v="1"/>
    <s v=""/>
    <n v="-78.06"/>
    <s v=""/>
    <n v="-78.06"/>
    <s v=""/>
    <x v="25"/>
    <x v="25"/>
    <x v="25"/>
    <s v="Sales Representative"/>
    <n v="623524"/>
    <s v="Troy"/>
    <s v="Turner"/>
    <s v="Store Manager"/>
    <x v="2"/>
    <x v="1004"/>
    <x v="1004"/>
    <x v="507"/>
    <x v="224"/>
    <n v="-78.06"/>
    <d v="2016-06-15T00:00:00"/>
    <x v="2"/>
  </r>
  <r>
    <x v="0"/>
    <x v="2"/>
    <x v="25"/>
    <x v="22"/>
    <x v="1004"/>
    <x v="1"/>
    <x v="0"/>
    <n v="1"/>
    <s v=""/>
    <n v="-31.27"/>
    <s v=""/>
    <n v="-31.27"/>
    <s v=""/>
    <x v="25"/>
    <x v="25"/>
    <x v="25"/>
    <s v="Sales Representative"/>
    <n v="623524"/>
    <s v="Troy"/>
    <s v="Turner"/>
    <s v="Store Manager"/>
    <x v="2"/>
    <x v="1005"/>
    <x v="1005"/>
    <x v="622"/>
    <x v="212"/>
    <n v="-31.27"/>
    <d v="2016-06-17T00:00:00"/>
    <x v="2"/>
  </r>
  <r>
    <x v="0"/>
    <x v="2"/>
    <x v="25"/>
    <x v="22"/>
    <x v="1005"/>
    <x v="0"/>
    <x v="1"/>
    <n v="1"/>
    <s v=""/>
    <n v="-84.09"/>
    <s v=""/>
    <s v=""/>
    <n v="-84.09"/>
    <x v="25"/>
    <x v="25"/>
    <x v="25"/>
    <s v="Sales Representative"/>
    <n v="623524"/>
    <s v="Troy"/>
    <s v="Turner"/>
    <s v="Store Manager"/>
    <x v="2"/>
    <x v="1006"/>
    <x v="1006"/>
    <x v="59"/>
    <x v="239"/>
    <n v="-84.09"/>
    <d v="2016-06-19T00:00:00"/>
    <x v="1"/>
  </r>
  <r>
    <x v="0"/>
    <x v="2"/>
    <x v="25"/>
    <x v="22"/>
    <x v="1006"/>
    <x v="0"/>
    <x v="1"/>
    <n v="1"/>
    <s v=""/>
    <n v="-62.69"/>
    <s v=""/>
    <s v=""/>
    <n v="-62.69"/>
    <x v="25"/>
    <x v="25"/>
    <x v="25"/>
    <s v="Sales Representative"/>
    <n v="623524"/>
    <s v="Troy"/>
    <s v="Turner"/>
    <s v="Store Manager"/>
    <x v="2"/>
    <x v="1007"/>
    <x v="1007"/>
    <x v="458"/>
    <x v="224"/>
    <n v="-62.69"/>
    <d v="2016-06-20T00:00:00"/>
    <x v="1"/>
  </r>
  <r>
    <x v="0"/>
    <x v="2"/>
    <x v="25"/>
    <x v="22"/>
    <x v="1007"/>
    <x v="0"/>
    <x v="1"/>
    <n v="1"/>
    <s v=""/>
    <n v="-89.38"/>
    <s v=""/>
    <s v=""/>
    <n v="-89.38"/>
    <x v="25"/>
    <x v="25"/>
    <x v="25"/>
    <s v="Sales Representative"/>
    <n v="623524"/>
    <s v="Troy"/>
    <s v="Turner"/>
    <s v="Store Manager"/>
    <x v="2"/>
    <x v="1008"/>
    <x v="1008"/>
    <x v="26"/>
    <x v="196"/>
    <n v="-89.38"/>
    <d v="2016-06-26T00:00:00"/>
    <x v="1"/>
  </r>
  <r>
    <x v="0"/>
    <x v="2"/>
    <x v="25"/>
    <x v="22"/>
    <x v="1008"/>
    <x v="0"/>
    <x v="0"/>
    <n v="1"/>
    <s v=""/>
    <n v="-92.96"/>
    <s v=""/>
    <n v="-92.96"/>
    <s v=""/>
    <x v="25"/>
    <x v="25"/>
    <x v="25"/>
    <s v="Sales Representative"/>
    <n v="623524"/>
    <s v="Troy"/>
    <s v="Turner"/>
    <s v="Store Manager"/>
    <x v="2"/>
    <x v="1009"/>
    <x v="1009"/>
    <x v="224"/>
    <x v="387"/>
    <n v="-92.96"/>
    <d v="2016-06-28T00:00:00"/>
    <x v="2"/>
  </r>
  <r>
    <x v="0"/>
    <x v="2"/>
    <x v="25"/>
    <x v="22"/>
    <x v="1009"/>
    <x v="0"/>
    <x v="1"/>
    <n v="1"/>
    <s v=""/>
    <n v="-99.93"/>
    <s v=""/>
    <s v=""/>
    <n v="-99.93"/>
    <x v="25"/>
    <x v="25"/>
    <x v="25"/>
    <s v="Sales Representative"/>
    <n v="623524"/>
    <s v="Troy"/>
    <s v="Turner"/>
    <s v="Store Manager"/>
    <x v="2"/>
    <x v="1010"/>
    <x v="1010"/>
    <x v="623"/>
    <x v="286"/>
    <n v="-99.93"/>
    <d v="2016-06-29T00:00:00"/>
    <x v="1"/>
  </r>
  <r>
    <x v="1"/>
    <x v="3"/>
    <x v="25"/>
    <x v="22"/>
    <x v="1010"/>
    <x v="0"/>
    <x v="1"/>
    <s v=""/>
    <n v="1"/>
    <s v=""/>
    <n v="-77.72"/>
    <s v=""/>
    <n v="-77.72"/>
    <x v="25"/>
    <x v="25"/>
    <x v="25"/>
    <s v="Sales Representative"/>
    <n v="623524"/>
    <s v="Troy"/>
    <s v="Turner"/>
    <s v="Store Manager"/>
    <x v="2"/>
    <x v="1011"/>
    <x v="1011"/>
    <x v="93"/>
    <x v="199"/>
    <n v="-77.72"/>
    <d v="2016-07-01T00:00:00"/>
    <x v="1"/>
  </r>
  <r>
    <x v="1"/>
    <x v="3"/>
    <x v="25"/>
    <x v="22"/>
    <x v="1011"/>
    <x v="0"/>
    <x v="1"/>
    <s v=""/>
    <n v="1"/>
    <s v=""/>
    <n v="-72.36"/>
    <s v=""/>
    <n v="-72.36"/>
    <x v="25"/>
    <x v="25"/>
    <x v="25"/>
    <s v="Sales Representative"/>
    <n v="623524"/>
    <s v="Troy"/>
    <s v="Turner"/>
    <s v="Store Manager"/>
    <x v="2"/>
    <x v="1012"/>
    <x v="1012"/>
    <x v="624"/>
    <x v="429"/>
    <n v="-72.36"/>
    <d v="2016-07-04T00:00:00"/>
    <x v="1"/>
  </r>
  <r>
    <x v="1"/>
    <x v="3"/>
    <x v="25"/>
    <x v="22"/>
    <x v="1012"/>
    <x v="0"/>
    <x v="1"/>
    <s v=""/>
    <n v="1"/>
    <s v=""/>
    <n v="-75.459999999999994"/>
    <s v=""/>
    <n v="-75.459999999999994"/>
    <x v="25"/>
    <x v="25"/>
    <x v="25"/>
    <s v="Sales Representative"/>
    <n v="623524"/>
    <s v="Troy"/>
    <s v="Turner"/>
    <s v="Store Manager"/>
    <x v="2"/>
    <x v="1013"/>
    <x v="1013"/>
    <x v="625"/>
    <x v="430"/>
    <n v="-75.459999999999994"/>
    <d v="2016-07-05T00:00:00"/>
    <x v="1"/>
  </r>
  <r>
    <x v="1"/>
    <x v="3"/>
    <x v="25"/>
    <x v="22"/>
    <x v="1013"/>
    <x v="0"/>
    <x v="1"/>
    <s v=""/>
    <n v="1"/>
    <s v=""/>
    <n v="-85.07"/>
    <s v=""/>
    <n v="-85.07"/>
    <x v="25"/>
    <x v="25"/>
    <x v="25"/>
    <s v="Sales Representative"/>
    <n v="623524"/>
    <s v="Troy"/>
    <s v="Turner"/>
    <s v="Store Manager"/>
    <x v="2"/>
    <x v="1014"/>
    <x v="1014"/>
    <x v="496"/>
    <x v="102"/>
    <n v="-85.07"/>
    <d v="2016-07-06T00:00:00"/>
    <x v="1"/>
  </r>
  <r>
    <x v="1"/>
    <x v="3"/>
    <x v="25"/>
    <x v="22"/>
    <x v="1014"/>
    <x v="0"/>
    <x v="0"/>
    <s v=""/>
    <n v="1"/>
    <s v=""/>
    <n v="-85.52"/>
    <n v="-85.52"/>
    <s v=""/>
    <x v="25"/>
    <x v="25"/>
    <x v="25"/>
    <s v="Sales Representative"/>
    <n v="623524"/>
    <s v="Troy"/>
    <s v="Turner"/>
    <s v="Store Manager"/>
    <x v="2"/>
    <x v="455"/>
    <x v="1015"/>
    <x v="135"/>
    <x v="0"/>
    <n v="-85.52"/>
    <d v="2016-07-12T00:00:00"/>
    <x v="2"/>
  </r>
  <r>
    <x v="1"/>
    <x v="3"/>
    <x v="25"/>
    <x v="22"/>
    <x v="1015"/>
    <x v="0"/>
    <x v="1"/>
    <s v=""/>
    <n v="1"/>
    <s v=""/>
    <n v="-81.069999999999993"/>
    <s v=""/>
    <n v="-81.069999999999993"/>
    <x v="25"/>
    <x v="25"/>
    <x v="25"/>
    <s v="Sales Representative"/>
    <n v="623524"/>
    <s v="Troy"/>
    <s v="Turner"/>
    <s v="Store Manager"/>
    <x v="2"/>
    <x v="1015"/>
    <x v="1016"/>
    <x v="466"/>
    <x v="411"/>
    <n v="-81.069999999999993"/>
    <d v="2016-07-14T00:00:00"/>
    <x v="1"/>
  </r>
  <r>
    <x v="1"/>
    <x v="3"/>
    <x v="25"/>
    <x v="26"/>
    <x v="1016"/>
    <x v="1"/>
    <x v="1"/>
    <s v=""/>
    <n v="1"/>
    <s v=""/>
    <n v="-38.43"/>
    <s v=""/>
    <n v="-38.43"/>
    <x v="25"/>
    <x v="25"/>
    <x v="25"/>
    <s v="Sales Representative"/>
    <n v="819336"/>
    <s v="Jasmine"/>
    <s v="Curtis"/>
    <s v="Sales Representative"/>
    <x v="2"/>
    <x v="1016"/>
    <x v="1017"/>
    <x v="619"/>
    <x v="350"/>
    <n v="-38.43"/>
    <d v="2016-07-16T00:00:00"/>
    <x v="1"/>
  </r>
  <r>
    <x v="1"/>
    <x v="3"/>
    <x v="25"/>
    <x v="26"/>
    <x v="1017"/>
    <x v="1"/>
    <x v="0"/>
    <s v=""/>
    <n v="1"/>
    <s v=""/>
    <n v="-48.74"/>
    <n v="-48.74"/>
    <s v=""/>
    <x v="25"/>
    <x v="25"/>
    <x v="25"/>
    <s v="Sales Representative"/>
    <n v="819336"/>
    <s v="Jasmine"/>
    <s v="Curtis"/>
    <s v="Sales Representative"/>
    <x v="2"/>
    <x v="1017"/>
    <x v="1018"/>
    <x v="8"/>
    <x v="322"/>
    <n v="-48.74"/>
    <d v="2016-07-16T00:00:00"/>
    <x v="2"/>
  </r>
  <r>
    <x v="1"/>
    <x v="3"/>
    <x v="25"/>
    <x v="22"/>
    <x v="1018"/>
    <x v="0"/>
    <x v="0"/>
    <s v=""/>
    <n v="1"/>
    <s v=""/>
    <n v="-67.569999999999993"/>
    <n v="-67.569999999999993"/>
    <s v=""/>
    <x v="25"/>
    <x v="25"/>
    <x v="25"/>
    <s v="Sales Representative"/>
    <n v="623524"/>
    <s v="Troy"/>
    <s v="Turner"/>
    <s v="Store Manager"/>
    <x v="2"/>
    <x v="1018"/>
    <x v="1019"/>
    <x v="626"/>
    <x v="43"/>
    <n v="-67.569999999999993"/>
    <d v="2016-07-20T00:00:00"/>
    <x v="0"/>
  </r>
  <r>
    <x v="1"/>
    <x v="3"/>
    <x v="25"/>
    <x v="22"/>
    <x v="1019"/>
    <x v="0"/>
    <x v="1"/>
    <s v=""/>
    <n v="1"/>
    <s v=""/>
    <n v="-75.680000000000007"/>
    <s v=""/>
    <n v="-75.680000000000007"/>
    <x v="25"/>
    <x v="25"/>
    <x v="25"/>
    <s v="Sales Representative"/>
    <n v="623524"/>
    <s v="Troy"/>
    <s v="Turner"/>
    <s v="Store Manager"/>
    <x v="2"/>
    <x v="1019"/>
    <x v="1020"/>
    <x v="270"/>
    <x v="186"/>
    <n v="-75.680000000000007"/>
    <d v="2016-07-28T00:00:00"/>
    <x v="1"/>
  </r>
  <r>
    <x v="1"/>
    <x v="3"/>
    <x v="25"/>
    <x v="26"/>
    <x v="1020"/>
    <x v="1"/>
    <x v="0"/>
    <s v=""/>
    <n v="1"/>
    <s v=""/>
    <n v="-29.1"/>
    <n v="-29.1"/>
    <s v=""/>
    <x v="25"/>
    <x v="25"/>
    <x v="25"/>
    <s v="Sales Representative"/>
    <n v="819336"/>
    <s v="Jasmine"/>
    <s v="Curtis"/>
    <s v="Sales Representative"/>
    <x v="2"/>
    <x v="1020"/>
    <x v="1021"/>
    <x v="519"/>
    <x v="295"/>
    <n v="-29.1"/>
    <d v="2016-07-29T00:00:00"/>
    <x v="2"/>
  </r>
  <r>
    <x v="1"/>
    <x v="3"/>
    <x v="25"/>
    <x v="26"/>
    <x v="1021"/>
    <x v="1"/>
    <x v="1"/>
    <s v=""/>
    <n v="1"/>
    <s v=""/>
    <n v="-49.05"/>
    <s v=""/>
    <n v="-49.05"/>
    <x v="25"/>
    <x v="25"/>
    <x v="25"/>
    <s v="Sales Representative"/>
    <n v="819336"/>
    <s v="Jasmine"/>
    <s v="Curtis"/>
    <s v="Sales Representative"/>
    <x v="2"/>
    <x v="1021"/>
    <x v="1022"/>
    <x v="151"/>
    <x v="286"/>
    <n v="-49.05"/>
    <d v="2016-07-30T00:00:00"/>
    <x v="1"/>
  </r>
  <r>
    <x v="1"/>
    <x v="4"/>
    <x v="25"/>
    <x v="22"/>
    <x v="1022"/>
    <x v="0"/>
    <x v="0"/>
    <s v=""/>
    <n v="1"/>
    <s v=""/>
    <n v="-76.91"/>
    <n v="-76.91"/>
    <s v=""/>
    <x v="25"/>
    <x v="25"/>
    <x v="25"/>
    <s v="Sales Representative"/>
    <n v="623524"/>
    <s v="Troy"/>
    <s v="Turner"/>
    <s v="Store Manager"/>
    <x v="2"/>
    <x v="1022"/>
    <x v="1023"/>
    <x v="627"/>
    <x v="431"/>
    <n v="-76.91"/>
    <d v="2016-08-04T00:00:00"/>
    <x v="0"/>
  </r>
  <r>
    <x v="1"/>
    <x v="4"/>
    <x v="25"/>
    <x v="22"/>
    <x v="1023"/>
    <x v="0"/>
    <x v="1"/>
    <s v=""/>
    <n v="1"/>
    <s v=""/>
    <n v="-83.54"/>
    <s v=""/>
    <n v="-83.54"/>
    <x v="25"/>
    <x v="25"/>
    <x v="25"/>
    <s v="Sales Representative"/>
    <n v="623524"/>
    <s v="Troy"/>
    <s v="Turner"/>
    <s v="Store Manager"/>
    <x v="2"/>
    <x v="1023"/>
    <x v="1024"/>
    <x v="628"/>
    <x v="317"/>
    <n v="-83.54"/>
    <d v="2016-08-07T00:00:00"/>
    <x v="1"/>
  </r>
  <r>
    <x v="1"/>
    <x v="4"/>
    <x v="25"/>
    <x v="26"/>
    <x v="1024"/>
    <x v="2"/>
    <x v="1"/>
    <s v=""/>
    <n v="1"/>
    <s v=""/>
    <n v="-17.829999999999998"/>
    <s v=""/>
    <n v="-17.829999999999998"/>
    <x v="25"/>
    <x v="25"/>
    <x v="25"/>
    <s v="Sales Representative"/>
    <n v="819336"/>
    <s v="Jasmine"/>
    <s v="Curtis"/>
    <s v="Sales Representative"/>
    <x v="2"/>
    <x v="1024"/>
    <x v="1025"/>
    <x v="578"/>
    <x v="247"/>
    <n v="-17.829999999999998"/>
    <d v="2016-08-10T00:00:00"/>
    <x v="1"/>
  </r>
  <r>
    <x v="1"/>
    <x v="4"/>
    <x v="25"/>
    <x v="26"/>
    <x v="1025"/>
    <x v="1"/>
    <x v="1"/>
    <s v=""/>
    <n v="1"/>
    <s v=""/>
    <n v="-46.87"/>
    <s v=""/>
    <n v="-46.87"/>
    <x v="25"/>
    <x v="25"/>
    <x v="25"/>
    <s v="Sales Representative"/>
    <n v="819336"/>
    <s v="Jasmine"/>
    <s v="Curtis"/>
    <s v="Sales Representative"/>
    <x v="2"/>
    <x v="1025"/>
    <x v="1026"/>
    <x v="509"/>
    <x v="193"/>
    <n v="-46.87"/>
    <d v="2016-08-14T00:00:00"/>
    <x v="1"/>
  </r>
  <r>
    <x v="1"/>
    <x v="4"/>
    <x v="25"/>
    <x v="22"/>
    <x v="1026"/>
    <x v="0"/>
    <x v="1"/>
    <s v=""/>
    <n v="1"/>
    <s v=""/>
    <n v="-57.66"/>
    <s v=""/>
    <n v="-57.66"/>
    <x v="25"/>
    <x v="25"/>
    <x v="25"/>
    <s v="Sales Representative"/>
    <n v="623524"/>
    <s v="Troy"/>
    <s v="Turner"/>
    <s v="Store Manager"/>
    <x v="2"/>
    <x v="1026"/>
    <x v="1027"/>
    <x v="629"/>
    <x v="432"/>
    <n v="-57.66"/>
    <d v="2016-08-16T00:00:00"/>
    <x v="1"/>
  </r>
  <r>
    <x v="1"/>
    <x v="4"/>
    <x v="25"/>
    <x v="26"/>
    <x v="1027"/>
    <x v="2"/>
    <x v="1"/>
    <s v=""/>
    <n v="1"/>
    <s v=""/>
    <n v="-7.29"/>
    <s v=""/>
    <n v="-7.29"/>
    <x v="25"/>
    <x v="25"/>
    <x v="25"/>
    <s v="Sales Representative"/>
    <n v="819336"/>
    <s v="Jasmine"/>
    <s v="Curtis"/>
    <s v="Sales Representative"/>
    <x v="2"/>
    <x v="1027"/>
    <x v="1028"/>
    <x v="630"/>
    <x v="79"/>
    <n v="-7.29"/>
    <d v="2016-08-22T00:00:00"/>
    <x v="1"/>
  </r>
  <r>
    <x v="1"/>
    <x v="4"/>
    <x v="25"/>
    <x v="22"/>
    <x v="1028"/>
    <x v="0"/>
    <x v="1"/>
    <s v=""/>
    <n v="1"/>
    <s v=""/>
    <n v="-70.510000000000005"/>
    <s v=""/>
    <n v="-70.510000000000005"/>
    <x v="25"/>
    <x v="25"/>
    <x v="25"/>
    <s v="Sales Representative"/>
    <n v="623524"/>
    <s v="Troy"/>
    <s v="Turner"/>
    <s v="Store Manager"/>
    <x v="2"/>
    <x v="1028"/>
    <x v="1029"/>
    <x v="631"/>
    <x v="342"/>
    <n v="-70.510000000000005"/>
    <d v="2016-08-24T00:00:00"/>
    <x v="1"/>
  </r>
  <r>
    <x v="1"/>
    <x v="4"/>
    <x v="25"/>
    <x v="22"/>
    <x v="1029"/>
    <x v="0"/>
    <x v="1"/>
    <s v=""/>
    <n v="1"/>
    <s v=""/>
    <n v="-71.66"/>
    <s v=""/>
    <n v="-71.66"/>
    <x v="25"/>
    <x v="25"/>
    <x v="25"/>
    <s v="Sales Representative"/>
    <n v="623524"/>
    <s v="Troy"/>
    <s v="Turner"/>
    <s v="Store Manager"/>
    <x v="2"/>
    <x v="1029"/>
    <x v="1030"/>
    <x v="632"/>
    <x v="293"/>
    <n v="-71.66"/>
    <d v="2016-08-25T00:00:00"/>
    <x v="1"/>
  </r>
  <r>
    <x v="1"/>
    <x v="4"/>
    <x v="25"/>
    <x v="22"/>
    <x v="1030"/>
    <x v="0"/>
    <x v="1"/>
    <s v=""/>
    <n v="1"/>
    <s v=""/>
    <n v="-67.61"/>
    <s v=""/>
    <n v="-67.61"/>
    <x v="25"/>
    <x v="25"/>
    <x v="25"/>
    <s v="Sales Representative"/>
    <n v="623524"/>
    <s v="Troy"/>
    <s v="Turner"/>
    <s v="Store Manager"/>
    <x v="2"/>
    <x v="1030"/>
    <x v="1031"/>
    <x v="272"/>
    <x v="186"/>
    <n v="-67.61"/>
    <d v="2016-08-26T00:00:00"/>
    <x v="1"/>
  </r>
  <r>
    <x v="1"/>
    <x v="5"/>
    <x v="25"/>
    <x v="26"/>
    <x v="1031"/>
    <x v="1"/>
    <x v="0"/>
    <s v=""/>
    <n v="1"/>
    <s v=""/>
    <n v="-31.67"/>
    <n v="-31.67"/>
    <s v=""/>
    <x v="25"/>
    <x v="25"/>
    <x v="25"/>
    <s v="Sales Representative"/>
    <n v="819336"/>
    <s v="Jasmine"/>
    <s v="Curtis"/>
    <s v="Sales Representative"/>
    <x v="2"/>
    <x v="1031"/>
    <x v="1032"/>
    <x v="20"/>
    <x v="350"/>
    <n v="-31.67"/>
    <d v="2016-09-05T00:00:00"/>
    <x v="2"/>
  </r>
  <r>
    <x v="1"/>
    <x v="5"/>
    <x v="25"/>
    <x v="22"/>
    <x v="1032"/>
    <x v="0"/>
    <x v="0"/>
    <s v=""/>
    <n v="1"/>
    <s v=""/>
    <n v="-88.86"/>
    <n v="-88.86"/>
    <s v=""/>
    <x v="25"/>
    <x v="25"/>
    <x v="25"/>
    <s v="Sales Representative"/>
    <n v="623524"/>
    <s v="Troy"/>
    <s v="Turner"/>
    <s v="Store Manager"/>
    <x v="2"/>
    <x v="1032"/>
    <x v="1033"/>
    <x v="340"/>
    <x v="119"/>
    <n v="-88.86"/>
    <d v="2016-09-11T00:00:00"/>
    <x v="2"/>
  </r>
  <r>
    <x v="1"/>
    <x v="5"/>
    <x v="25"/>
    <x v="26"/>
    <x v="1033"/>
    <x v="1"/>
    <x v="1"/>
    <s v=""/>
    <n v="1"/>
    <s v=""/>
    <n v="-30.56"/>
    <s v=""/>
    <n v="-30.56"/>
    <x v="25"/>
    <x v="25"/>
    <x v="25"/>
    <s v="Sales Representative"/>
    <n v="819336"/>
    <s v="Jasmine"/>
    <s v="Curtis"/>
    <s v="Sales Representative"/>
    <x v="2"/>
    <x v="1033"/>
    <x v="1034"/>
    <x v="496"/>
    <x v="144"/>
    <n v="-30.56"/>
    <d v="2016-09-11T00:00:00"/>
    <x v="1"/>
  </r>
  <r>
    <x v="1"/>
    <x v="5"/>
    <x v="25"/>
    <x v="26"/>
    <x v="1034"/>
    <x v="1"/>
    <x v="1"/>
    <s v=""/>
    <n v="1"/>
    <s v=""/>
    <n v="-45.92"/>
    <s v=""/>
    <n v="-45.92"/>
    <x v="25"/>
    <x v="25"/>
    <x v="25"/>
    <s v="Sales Representative"/>
    <n v="819336"/>
    <s v="Jasmine"/>
    <s v="Curtis"/>
    <s v="Sales Representative"/>
    <x v="2"/>
    <x v="1034"/>
    <x v="1035"/>
    <x v="444"/>
    <x v="433"/>
    <n v="-45.92"/>
    <d v="2016-09-17T00:00:00"/>
    <x v="1"/>
  </r>
  <r>
    <x v="1"/>
    <x v="5"/>
    <x v="25"/>
    <x v="26"/>
    <x v="1035"/>
    <x v="2"/>
    <x v="1"/>
    <s v=""/>
    <n v="1"/>
    <s v=""/>
    <n v="-9.02"/>
    <s v=""/>
    <n v="-9.02"/>
    <x v="25"/>
    <x v="25"/>
    <x v="25"/>
    <s v="Sales Representative"/>
    <n v="819336"/>
    <s v="Jasmine"/>
    <s v="Curtis"/>
    <s v="Sales Representative"/>
    <x v="2"/>
    <x v="1035"/>
    <x v="1036"/>
    <x v="633"/>
    <x v="345"/>
    <n v="-9.02"/>
    <d v="2016-09-17T00:00:00"/>
    <x v="1"/>
  </r>
  <r>
    <x v="1"/>
    <x v="5"/>
    <x v="25"/>
    <x v="22"/>
    <x v="1036"/>
    <x v="0"/>
    <x v="0"/>
    <s v=""/>
    <n v="1"/>
    <s v=""/>
    <n v="-92.66"/>
    <n v="-92.66"/>
    <s v=""/>
    <x v="25"/>
    <x v="25"/>
    <x v="25"/>
    <s v="Sales Representative"/>
    <n v="623524"/>
    <s v="Troy"/>
    <s v="Turner"/>
    <s v="Store Manager"/>
    <x v="2"/>
    <x v="1036"/>
    <x v="1037"/>
    <x v="634"/>
    <x v="219"/>
    <n v="-92.66"/>
    <d v="2016-09-19T00:00:00"/>
    <x v="0"/>
  </r>
  <r>
    <x v="1"/>
    <x v="5"/>
    <x v="25"/>
    <x v="26"/>
    <x v="1037"/>
    <x v="2"/>
    <x v="1"/>
    <s v=""/>
    <n v="1"/>
    <s v=""/>
    <n v="-15.98"/>
    <s v=""/>
    <n v="-15.98"/>
    <x v="25"/>
    <x v="25"/>
    <x v="25"/>
    <s v="Sales Representative"/>
    <n v="819336"/>
    <s v="Jasmine"/>
    <s v="Curtis"/>
    <s v="Sales Representative"/>
    <x v="2"/>
    <x v="1037"/>
    <x v="1038"/>
    <x v="309"/>
    <x v="391"/>
    <n v="-15.98"/>
    <d v="2016-09-20T00:00:00"/>
    <x v="1"/>
  </r>
  <r>
    <x v="1"/>
    <x v="5"/>
    <x v="25"/>
    <x v="22"/>
    <x v="1038"/>
    <x v="0"/>
    <x v="0"/>
    <s v=""/>
    <n v="1"/>
    <s v=""/>
    <n v="-91.19"/>
    <n v="-91.19"/>
    <s v=""/>
    <x v="25"/>
    <x v="25"/>
    <x v="25"/>
    <s v="Sales Representative"/>
    <n v="623524"/>
    <s v="Troy"/>
    <s v="Turner"/>
    <s v="Store Manager"/>
    <x v="2"/>
    <x v="1038"/>
    <x v="1039"/>
    <x v="607"/>
    <x v="248"/>
    <n v="-91.19"/>
    <d v="2016-09-25T00:00:00"/>
    <x v="2"/>
  </r>
  <r>
    <x v="1"/>
    <x v="5"/>
    <x v="25"/>
    <x v="22"/>
    <x v="1039"/>
    <x v="0"/>
    <x v="0"/>
    <s v=""/>
    <n v="1"/>
    <s v=""/>
    <n v="-54.34"/>
    <n v="-54.34"/>
    <s v=""/>
    <x v="25"/>
    <x v="25"/>
    <x v="25"/>
    <s v="Sales Representative"/>
    <n v="623524"/>
    <s v="Troy"/>
    <s v="Turner"/>
    <s v="Store Manager"/>
    <x v="2"/>
    <x v="1039"/>
    <x v="1040"/>
    <x v="8"/>
    <x v="186"/>
    <n v="-54.34"/>
    <d v="2016-09-29T00:00:00"/>
    <x v="2"/>
  </r>
  <r>
    <x v="0"/>
    <x v="0"/>
    <x v="26"/>
    <x v="22"/>
    <x v="1040"/>
    <x v="0"/>
    <x v="1"/>
    <n v="1"/>
    <s v=""/>
    <n v="-99.73"/>
    <s v=""/>
    <s v=""/>
    <n v="-99.73"/>
    <x v="26"/>
    <x v="26"/>
    <x v="26"/>
    <s v="Sales Representative"/>
    <n v="623524"/>
    <s v="Troy"/>
    <s v="Turner"/>
    <s v="Store Manager"/>
    <x v="2"/>
    <x v="1040"/>
    <x v="1041"/>
    <x v="120"/>
    <x v="249"/>
    <n v="-99.73"/>
    <d v="2016-04-03T00:00:00"/>
    <x v="1"/>
  </r>
  <r>
    <x v="0"/>
    <x v="0"/>
    <x v="26"/>
    <x v="22"/>
    <x v="1041"/>
    <x v="0"/>
    <x v="0"/>
    <n v="1"/>
    <s v=""/>
    <n v="-61.54"/>
    <s v=""/>
    <n v="-61.54"/>
    <s v=""/>
    <x v="26"/>
    <x v="26"/>
    <x v="26"/>
    <s v="Sales Representative"/>
    <n v="623524"/>
    <s v="Troy"/>
    <s v="Turner"/>
    <s v="Store Manager"/>
    <x v="2"/>
    <x v="1041"/>
    <x v="1042"/>
    <x v="126"/>
    <x v="209"/>
    <n v="-61.54"/>
    <d v="2016-04-05T00:00:00"/>
    <x v="0"/>
  </r>
  <r>
    <x v="0"/>
    <x v="0"/>
    <x v="26"/>
    <x v="22"/>
    <x v="1042"/>
    <x v="2"/>
    <x v="1"/>
    <n v="1"/>
    <s v=""/>
    <n v="-14.37"/>
    <s v=""/>
    <s v=""/>
    <n v="-14.37"/>
    <x v="26"/>
    <x v="26"/>
    <x v="26"/>
    <s v="Sales Representative"/>
    <n v="623524"/>
    <s v="Troy"/>
    <s v="Turner"/>
    <s v="Store Manager"/>
    <x v="2"/>
    <x v="1042"/>
    <x v="1043"/>
    <x v="363"/>
    <x v="54"/>
    <n v="-14.37"/>
    <d v="2016-04-06T00:00:00"/>
    <x v="1"/>
  </r>
  <r>
    <x v="0"/>
    <x v="0"/>
    <x v="26"/>
    <x v="22"/>
    <x v="1043"/>
    <x v="2"/>
    <x v="1"/>
    <n v="1"/>
    <s v=""/>
    <n v="-18.68"/>
    <s v=""/>
    <s v=""/>
    <n v="-18.68"/>
    <x v="26"/>
    <x v="26"/>
    <x v="26"/>
    <s v="Sales Representative"/>
    <n v="623524"/>
    <s v="Troy"/>
    <s v="Turner"/>
    <s v="Store Manager"/>
    <x v="2"/>
    <x v="1043"/>
    <x v="1044"/>
    <x v="172"/>
    <x v="6"/>
    <n v="-18.68"/>
    <d v="2016-04-07T00:00:00"/>
    <x v="1"/>
  </r>
  <r>
    <x v="0"/>
    <x v="0"/>
    <x v="26"/>
    <x v="22"/>
    <x v="1044"/>
    <x v="0"/>
    <x v="0"/>
    <n v="1"/>
    <s v=""/>
    <n v="-54.22"/>
    <s v=""/>
    <n v="-54.22"/>
    <s v=""/>
    <x v="26"/>
    <x v="26"/>
    <x v="26"/>
    <s v="Sales Representative"/>
    <n v="623524"/>
    <s v="Troy"/>
    <s v="Turner"/>
    <s v="Store Manager"/>
    <x v="2"/>
    <x v="1044"/>
    <x v="1045"/>
    <x v="601"/>
    <x v="155"/>
    <n v="-54.22"/>
    <d v="2016-04-23T00:00:00"/>
    <x v="0"/>
  </r>
  <r>
    <x v="0"/>
    <x v="0"/>
    <x v="26"/>
    <x v="22"/>
    <x v="1045"/>
    <x v="0"/>
    <x v="1"/>
    <n v="1"/>
    <s v=""/>
    <n v="-70.81"/>
    <s v=""/>
    <s v=""/>
    <n v="-70.81"/>
    <x v="26"/>
    <x v="26"/>
    <x v="26"/>
    <s v="Sales Representative"/>
    <n v="623524"/>
    <s v="Troy"/>
    <s v="Turner"/>
    <s v="Store Manager"/>
    <x v="2"/>
    <x v="1045"/>
    <x v="1046"/>
    <x v="635"/>
    <x v="422"/>
    <n v="-70.81"/>
    <d v="2016-04-25T00:00:00"/>
    <x v="1"/>
  </r>
  <r>
    <x v="0"/>
    <x v="0"/>
    <x v="26"/>
    <x v="22"/>
    <x v="1046"/>
    <x v="2"/>
    <x v="1"/>
    <n v="1"/>
    <s v=""/>
    <n v="-6.76"/>
    <s v=""/>
    <s v=""/>
    <n v="-6.76"/>
    <x v="26"/>
    <x v="26"/>
    <x v="26"/>
    <s v="Sales Representative"/>
    <n v="623524"/>
    <s v="Troy"/>
    <s v="Turner"/>
    <s v="Store Manager"/>
    <x v="2"/>
    <x v="1046"/>
    <x v="1047"/>
    <x v="510"/>
    <x v="433"/>
    <n v="-6.76"/>
    <d v="2016-04-27T00:00:00"/>
    <x v="1"/>
  </r>
  <r>
    <x v="0"/>
    <x v="1"/>
    <x v="26"/>
    <x v="22"/>
    <x v="1047"/>
    <x v="0"/>
    <x v="1"/>
    <n v="1"/>
    <s v=""/>
    <n v="-66.88"/>
    <s v=""/>
    <s v=""/>
    <n v="-66.88"/>
    <x v="26"/>
    <x v="26"/>
    <x v="26"/>
    <s v="Sales Representative"/>
    <n v="623524"/>
    <s v="Troy"/>
    <s v="Turner"/>
    <s v="Store Manager"/>
    <x v="2"/>
    <x v="1047"/>
    <x v="1048"/>
    <x v="494"/>
    <x v="176"/>
    <n v="-66.88"/>
    <d v="2016-05-01T00:00:00"/>
    <x v="1"/>
  </r>
  <r>
    <x v="0"/>
    <x v="1"/>
    <x v="26"/>
    <x v="22"/>
    <x v="1048"/>
    <x v="0"/>
    <x v="0"/>
    <n v="1"/>
    <s v=""/>
    <n v="-81.69"/>
    <s v=""/>
    <n v="-81.69"/>
    <s v=""/>
    <x v="26"/>
    <x v="26"/>
    <x v="26"/>
    <s v="Sales Representative"/>
    <n v="623524"/>
    <s v="Troy"/>
    <s v="Turner"/>
    <s v="Store Manager"/>
    <x v="2"/>
    <x v="1048"/>
    <x v="1049"/>
    <x v="511"/>
    <x v="53"/>
    <n v="-81.69"/>
    <d v="2016-05-02T00:00:00"/>
    <x v="0"/>
  </r>
  <r>
    <x v="0"/>
    <x v="1"/>
    <x v="26"/>
    <x v="22"/>
    <x v="1049"/>
    <x v="2"/>
    <x v="0"/>
    <n v="1"/>
    <s v=""/>
    <n v="-19.2"/>
    <s v=""/>
    <n v="-19.2"/>
    <s v=""/>
    <x v="26"/>
    <x v="26"/>
    <x v="26"/>
    <s v="Sales Representative"/>
    <n v="623524"/>
    <s v="Troy"/>
    <s v="Turner"/>
    <s v="Store Manager"/>
    <x v="2"/>
    <x v="1049"/>
    <x v="1050"/>
    <x v="180"/>
    <x v="365"/>
    <n v="-19.2"/>
    <d v="2016-05-14T00:00:00"/>
    <x v="0"/>
  </r>
  <r>
    <x v="0"/>
    <x v="1"/>
    <x v="26"/>
    <x v="22"/>
    <x v="1050"/>
    <x v="1"/>
    <x v="0"/>
    <n v="1"/>
    <s v=""/>
    <n v="-20.79"/>
    <s v=""/>
    <n v="-20.79"/>
    <s v=""/>
    <x v="26"/>
    <x v="26"/>
    <x v="26"/>
    <s v="Sales Representative"/>
    <n v="623524"/>
    <s v="Troy"/>
    <s v="Turner"/>
    <s v="Store Manager"/>
    <x v="2"/>
    <x v="1050"/>
    <x v="1051"/>
    <x v="286"/>
    <x v="140"/>
    <n v="-20.79"/>
    <d v="2016-05-15T00:00:00"/>
    <x v="0"/>
  </r>
  <r>
    <x v="0"/>
    <x v="1"/>
    <x v="26"/>
    <x v="22"/>
    <x v="1051"/>
    <x v="0"/>
    <x v="1"/>
    <n v="1"/>
    <s v=""/>
    <n v="-95.6"/>
    <s v=""/>
    <s v=""/>
    <n v="-95.6"/>
    <x v="26"/>
    <x v="26"/>
    <x v="26"/>
    <s v="Sales Representative"/>
    <n v="623524"/>
    <s v="Troy"/>
    <s v="Turner"/>
    <s v="Store Manager"/>
    <x v="2"/>
    <x v="1051"/>
    <x v="1052"/>
    <x v="636"/>
    <x v="343"/>
    <n v="-95.6"/>
    <d v="2016-05-16T00:00:00"/>
    <x v="1"/>
  </r>
  <r>
    <x v="0"/>
    <x v="1"/>
    <x v="26"/>
    <x v="22"/>
    <x v="1052"/>
    <x v="1"/>
    <x v="1"/>
    <n v="1"/>
    <s v=""/>
    <n v="-43.91"/>
    <s v=""/>
    <s v=""/>
    <n v="-43.91"/>
    <x v="26"/>
    <x v="26"/>
    <x v="26"/>
    <s v="Sales Representative"/>
    <n v="623524"/>
    <s v="Troy"/>
    <s v="Turner"/>
    <s v="Store Manager"/>
    <x v="2"/>
    <x v="1052"/>
    <x v="1053"/>
    <x v="637"/>
    <x v="302"/>
    <n v="-43.91"/>
    <d v="2016-05-16T00:00:00"/>
    <x v="1"/>
  </r>
  <r>
    <x v="0"/>
    <x v="1"/>
    <x v="26"/>
    <x v="22"/>
    <x v="1053"/>
    <x v="1"/>
    <x v="1"/>
    <n v="1"/>
    <s v=""/>
    <n v="-21.78"/>
    <s v=""/>
    <s v=""/>
    <n v="-21.78"/>
    <x v="26"/>
    <x v="26"/>
    <x v="26"/>
    <s v="Sales Representative"/>
    <n v="623524"/>
    <s v="Troy"/>
    <s v="Turner"/>
    <s v="Store Manager"/>
    <x v="2"/>
    <x v="1053"/>
    <x v="1054"/>
    <x v="611"/>
    <x v="370"/>
    <n v="-21.78"/>
    <d v="2016-05-17T00:00:00"/>
    <x v="1"/>
  </r>
  <r>
    <x v="0"/>
    <x v="1"/>
    <x v="26"/>
    <x v="22"/>
    <x v="1054"/>
    <x v="2"/>
    <x v="0"/>
    <n v="1"/>
    <s v=""/>
    <n v="-5.56"/>
    <s v=""/>
    <n v="-5.56"/>
    <s v=""/>
    <x v="26"/>
    <x v="26"/>
    <x v="26"/>
    <s v="Sales Representative"/>
    <n v="623524"/>
    <s v="Troy"/>
    <s v="Turner"/>
    <s v="Store Manager"/>
    <x v="2"/>
    <x v="1054"/>
    <x v="1055"/>
    <x v="313"/>
    <x v="434"/>
    <n v="-5.56"/>
    <d v="2016-05-22T00:00:00"/>
    <x v="2"/>
  </r>
  <r>
    <x v="0"/>
    <x v="1"/>
    <x v="26"/>
    <x v="22"/>
    <x v="1055"/>
    <x v="0"/>
    <x v="1"/>
    <n v="1"/>
    <s v=""/>
    <n v="-58.14"/>
    <s v=""/>
    <s v=""/>
    <n v="-58.14"/>
    <x v="26"/>
    <x v="26"/>
    <x v="26"/>
    <s v="Sales Representative"/>
    <n v="623524"/>
    <s v="Troy"/>
    <s v="Turner"/>
    <s v="Store Manager"/>
    <x v="2"/>
    <x v="1055"/>
    <x v="1056"/>
    <x v="9"/>
    <x v="429"/>
    <n v="-58.14"/>
    <d v="2016-05-27T00:00:00"/>
    <x v="1"/>
  </r>
  <r>
    <x v="0"/>
    <x v="2"/>
    <x v="26"/>
    <x v="22"/>
    <x v="1056"/>
    <x v="0"/>
    <x v="1"/>
    <n v="1"/>
    <s v=""/>
    <n v="-55.75"/>
    <s v=""/>
    <s v=""/>
    <n v="-55.75"/>
    <x v="26"/>
    <x v="26"/>
    <x v="26"/>
    <s v="Sales Representative"/>
    <n v="623524"/>
    <s v="Troy"/>
    <s v="Turner"/>
    <s v="Store Manager"/>
    <x v="2"/>
    <x v="1056"/>
    <x v="1057"/>
    <x v="393"/>
    <x v="423"/>
    <n v="-55.75"/>
    <d v="2016-06-03T00:00:00"/>
    <x v="1"/>
  </r>
  <r>
    <x v="0"/>
    <x v="2"/>
    <x v="26"/>
    <x v="22"/>
    <x v="1057"/>
    <x v="0"/>
    <x v="1"/>
    <n v="1"/>
    <s v=""/>
    <n v="-71.61"/>
    <s v=""/>
    <s v=""/>
    <n v="-71.61"/>
    <x v="26"/>
    <x v="26"/>
    <x v="26"/>
    <s v="Sales Representative"/>
    <n v="623524"/>
    <s v="Troy"/>
    <s v="Turner"/>
    <s v="Store Manager"/>
    <x v="2"/>
    <x v="1057"/>
    <x v="1058"/>
    <x v="531"/>
    <x v="163"/>
    <n v="-71.61"/>
    <d v="2016-06-12T00:00:00"/>
    <x v="1"/>
  </r>
  <r>
    <x v="0"/>
    <x v="2"/>
    <x v="26"/>
    <x v="22"/>
    <x v="1058"/>
    <x v="0"/>
    <x v="1"/>
    <n v="1"/>
    <s v=""/>
    <n v="-80.09"/>
    <s v=""/>
    <s v=""/>
    <n v="-80.09"/>
    <x v="26"/>
    <x v="26"/>
    <x v="26"/>
    <s v="Sales Representative"/>
    <n v="623524"/>
    <s v="Troy"/>
    <s v="Turner"/>
    <s v="Store Manager"/>
    <x v="2"/>
    <x v="1058"/>
    <x v="1059"/>
    <x v="432"/>
    <x v="396"/>
    <n v="-80.09"/>
    <d v="2016-06-20T00:00:00"/>
    <x v="1"/>
  </r>
  <r>
    <x v="0"/>
    <x v="2"/>
    <x v="26"/>
    <x v="22"/>
    <x v="1059"/>
    <x v="1"/>
    <x v="1"/>
    <n v="1"/>
    <s v=""/>
    <n v="-22.88"/>
    <s v=""/>
    <s v=""/>
    <n v="-22.88"/>
    <x v="26"/>
    <x v="26"/>
    <x v="26"/>
    <s v="Sales Representative"/>
    <n v="623524"/>
    <s v="Troy"/>
    <s v="Turner"/>
    <s v="Store Manager"/>
    <x v="2"/>
    <x v="1059"/>
    <x v="1060"/>
    <x v="638"/>
    <x v="277"/>
    <n v="-22.88"/>
    <d v="2016-06-21T00:00:00"/>
    <x v="1"/>
  </r>
  <r>
    <x v="0"/>
    <x v="2"/>
    <x v="26"/>
    <x v="22"/>
    <x v="1060"/>
    <x v="0"/>
    <x v="1"/>
    <n v="1"/>
    <s v=""/>
    <n v="-94.88"/>
    <s v=""/>
    <s v=""/>
    <n v="-94.88"/>
    <x v="26"/>
    <x v="26"/>
    <x v="26"/>
    <s v="Sales Representative"/>
    <n v="623524"/>
    <s v="Troy"/>
    <s v="Turner"/>
    <s v="Store Manager"/>
    <x v="2"/>
    <x v="1060"/>
    <x v="1061"/>
    <x v="221"/>
    <x v="410"/>
    <n v="-94.88"/>
    <d v="2016-06-22T00:00:00"/>
    <x v="1"/>
  </r>
  <r>
    <x v="0"/>
    <x v="2"/>
    <x v="26"/>
    <x v="22"/>
    <x v="1061"/>
    <x v="0"/>
    <x v="1"/>
    <n v="1"/>
    <s v=""/>
    <n v="-59.59"/>
    <s v=""/>
    <s v=""/>
    <n v="-59.59"/>
    <x v="26"/>
    <x v="26"/>
    <x v="26"/>
    <s v="Sales Representative"/>
    <n v="623524"/>
    <s v="Troy"/>
    <s v="Turner"/>
    <s v="Store Manager"/>
    <x v="2"/>
    <x v="1061"/>
    <x v="1062"/>
    <x v="639"/>
    <x v="435"/>
    <n v="-59.59"/>
    <d v="2016-06-23T00:00:00"/>
    <x v="1"/>
  </r>
  <r>
    <x v="0"/>
    <x v="2"/>
    <x v="26"/>
    <x v="22"/>
    <x v="1062"/>
    <x v="1"/>
    <x v="1"/>
    <n v="1"/>
    <s v=""/>
    <n v="-49.58"/>
    <s v=""/>
    <s v=""/>
    <n v="-49.58"/>
    <x v="26"/>
    <x v="26"/>
    <x v="26"/>
    <s v="Sales Representative"/>
    <n v="623524"/>
    <s v="Troy"/>
    <s v="Turner"/>
    <s v="Store Manager"/>
    <x v="2"/>
    <x v="1062"/>
    <x v="1063"/>
    <x v="640"/>
    <x v="436"/>
    <n v="-49.58"/>
    <d v="2016-06-23T00:00:00"/>
    <x v="1"/>
  </r>
  <r>
    <x v="0"/>
    <x v="2"/>
    <x v="26"/>
    <x v="22"/>
    <x v="1063"/>
    <x v="0"/>
    <x v="1"/>
    <n v="1"/>
    <s v=""/>
    <n v="-99.56"/>
    <s v=""/>
    <s v=""/>
    <n v="-99.56"/>
    <x v="26"/>
    <x v="26"/>
    <x v="26"/>
    <s v="Sales Representative"/>
    <n v="623524"/>
    <s v="Troy"/>
    <s v="Turner"/>
    <s v="Store Manager"/>
    <x v="2"/>
    <x v="1063"/>
    <x v="1064"/>
    <x v="1"/>
    <x v="318"/>
    <n v="-99.56"/>
    <d v="2016-06-23T00:00:00"/>
    <x v="1"/>
  </r>
  <r>
    <x v="0"/>
    <x v="2"/>
    <x v="26"/>
    <x v="22"/>
    <x v="1064"/>
    <x v="1"/>
    <x v="0"/>
    <n v="1"/>
    <s v=""/>
    <n v="-20.239999999999998"/>
    <s v=""/>
    <n v="-20.239999999999998"/>
    <s v=""/>
    <x v="26"/>
    <x v="26"/>
    <x v="26"/>
    <s v="Sales Representative"/>
    <n v="623524"/>
    <s v="Troy"/>
    <s v="Turner"/>
    <s v="Store Manager"/>
    <x v="2"/>
    <x v="1064"/>
    <x v="1065"/>
    <x v="180"/>
    <x v="282"/>
    <n v="-20.239999999999998"/>
    <d v="2016-06-23T00:00:00"/>
    <x v="2"/>
  </r>
  <r>
    <x v="1"/>
    <x v="3"/>
    <x v="26"/>
    <x v="27"/>
    <x v="1065"/>
    <x v="2"/>
    <x v="0"/>
    <s v=""/>
    <n v="1"/>
    <s v=""/>
    <n v="-6.65"/>
    <n v="-6.65"/>
    <s v=""/>
    <x v="26"/>
    <x v="26"/>
    <x v="26"/>
    <s v="Sales Representative"/>
    <n v="566636"/>
    <s v="Abraham"/>
    <s v="DeWitt"/>
    <s v="Sales Representative"/>
    <x v="2"/>
    <x v="1065"/>
    <x v="1066"/>
    <x v="641"/>
    <x v="19"/>
    <n v="-6.65"/>
    <d v="2016-07-01T00:00:00"/>
    <x v="0"/>
  </r>
  <r>
    <x v="1"/>
    <x v="3"/>
    <x v="26"/>
    <x v="27"/>
    <x v="1066"/>
    <x v="1"/>
    <x v="0"/>
    <s v=""/>
    <n v="1"/>
    <s v=""/>
    <n v="-32.21"/>
    <n v="-32.21"/>
    <s v=""/>
    <x v="26"/>
    <x v="26"/>
    <x v="26"/>
    <s v="Sales Representative"/>
    <n v="566636"/>
    <s v="Abraham"/>
    <s v="DeWitt"/>
    <s v="Sales Representative"/>
    <x v="2"/>
    <x v="1066"/>
    <x v="1067"/>
    <x v="476"/>
    <x v="380"/>
    <n v="-32.21"/>
    <d v="2016-07-05T00:00:00"/>
    <x v="0"/>
  </r>
  <r>
    <x v="1"/>
    <x v="3"/>
    <x v="26"/>
    <x v="22"/>
    <x v="1067"/>
    <x v="0"/>
    <x v="1"/>
    <s v=""/>
    <n v="1"/>
    <s v=""/>
    <n v="-55.82"/>
    <s v=""/>
    <n v="-55.82"/>
    <x v="26"/>
    <x v="26"/>
    <x v="26"/>
    <s v="Sales Representative"/>
    <n v="623524"/>
    <s v="Troy"/>
    <s v="Turner"/>
    <s v="Store Manager"/>
    <x v="2"/>
    <x v="1067"/>
    <x v="1068"/>
    <x v="84"/>
    <x v="174"/>
    <n v="-55.82"/>
    <d v="2016-07-07T00:00:00"/>
    <x v="1"/>
  </r>
  <r>
    <x v="1"/>
    <x v="3"/>
    <x v="26"/>
    <x v="22"/>
    <x v="1068"/>
    <x v="0"/>
    <x v="1"/>
    <s v=""/>
    <n v="1"/>
    <s v=""/>
    <n v="-86.88"/>
    <s v=""/>
    <n v="-86.88"/>
    <x v="26"/>
    <x v="26"/>
    <x v="26"/>
    <s v="Sales Representative"/>
    <n v="623524"/>
    <s v="Troy"/>
    <s v="Turner"/>
    <s v="Store Manager"/>
    <x v="2"/>
    <x v="1068"/>
    <x v="1069"/>
    <x v="208"/>
    <x v="90"/>
    <n v="-86.88"/>
    <d v="2016-07-09T00:00:00"/>
    <x v="1"/>
  </r>
  <r>
    <x v="1"/>
    <x v="3"/>
    <x v="26"/>
    <x v="27"/>
    <x v="1069"/>
    <x v="1"/>
    <x v="0"/>
    <s v=""/>
    <n v="1"/>
    <s v=""/>
    <n v="-29.64"/>
    <n v="-29.64"/>
    <s v=""/>
    <x v="26"/>
    <x v="26"/>
    <x v="26"/>
    <s v="Sales Representative"/>
    <n v="566636"/>
    <s v="Abraham"/>
    <s v="DeWitt"/>
    <s v="Sales Representative"/>
    <x v="2"/>
    <x v="1069"/>
    <x v="1070"/>
    <x v="642"/>
    <x v="199"/>
    <n v="-29.64"/>
    <d v="2016-07-10T00:00:00"/>
    <x v="0"/>
  </r>
  <r>
    <x v="1"/>
    <x v="3"/>
    <x v="26"/>
    <x v="22"/>
    <x v="1070"/>
    <x v="0"/>
    <x v="0"/>
    <s v=""/>
    <n v="1"/>
    <s v=""/>
    <n v="-90.65"/>
    <n v="-90.65"/>
    <s v=""/>
    <x v="26"/>
    <x v="26"/>
    <x v="26"/>
    <s v="Sales Representative"/>
    <n v="623524"/>
    <s v="Troy"/>
    <s v="Turner"/>
    <s v="Store Manager"/>
    <x v="2"/>
    <x v="1070"/>
    <x v="1071"/>
    <x v="643"/>
    <x v="91"/>
    <n v="-90.65"/>
    <d v="2016-07-14T00:00:00"/>
    <x v="0"/>
  </r>
  <r>
    <x v="1"/>
    <x v="3"/>
    <x v="26"/>
    <x v="22"/>
    <x v="1071"/>
    <x v="0"/>
    <x v="1"/>
    <s v=""/>
    <n v="1"/>
    <s v=""/>
    <n v="-69.84"/>
    <s v=""/>
    <n v="-69.84"/>
    <x v="26"/>
    <x v="26"/>
    <x v="26"/>
    <s v="Sales Representative"/>
    <n v="623524"/>
    <s v="Troy"/>
    <s v="Turner"/>
    <s v="Store Manager"/>
    <x v="2"/>
    <x v="1071"/>
    <x v="1072"/>
    <x v="528"/>
    <x v="437"/>
    <n v="-69.84"/>
    <d v="2016-07-18T00:00:00"/>
    <x v="1"/>
  </r>
  <r>
    <x v="1"/>
    <x v="4"/>
    <x v="26"/>
    <x v="22"/>
    <x v="1072"/>
    <x v="0"/>
    <x v="0"/>
    <s v=""/>
    <n v="1"/>
    <s v=""/>
    <n v="-86.78"/>
    <n v="-86.78"/>
    <s v=""/>
    <x v="26"/>
    <x v="26"/>
    <x v="26"/>
    <s v="Sales Representative"/>
    <n v="623524"/>
    <s v="Troy"/>
    <s v="Turner"/>
    <s v="Store Manager"/>
    <x v="2"/>
    <x v="1072"/>
    <x v="1073"/>
    <x v="436"/>
    <x v="169"/>
    <n v="-86.78"/>
    <d v="2016-08-01T00:00:00"/>
    <x v="2"/>
  </r>
  <r>
    <x v="1"/>
    <x v="4"/>
    <x v="26"/>
    <x v="27"/>
    <x v="1073"/>
    <x v="1"/>
    <x v="1"/>
    <s v=""/>
    <n v="1"/>
    <s v=""/>
    <n v="-28.23"/>
    <s v=""/>
    <n v="-28.23"/>
    <x v="26"/>
    <x v="26"/>
    <x v="26"/>
    <s v="Sales Representative"/>
    <n v="566636"/>
    <s v="Abraham"/>
    <s v="DeWitt"/>
    <s v="Sales Representative"/>
    <x v="2"/>
    <x v="1073"/>
    <x v="1074"/>
    <x v="496"/>
    <x v="286"/>
    <n v="-28.23"/>
    <d v="2016-08-01T00:00:00"/>
    <x v="1"/>
  </r>
  <r>
    <x v="1"/>
    <x v="4"/>
    <x v="26"/>
    <x v="22"/>
    <x v="1074"/>
    <x v="0"/>
    <x v="1"/>
    <s v=""/>
    <n v="1"/>
    <s v=""/>
    <n v="-52.81"/>
    <s v=""/>
    <n v="-52.81"/>
    <x v="26"/>
    <x v="26"/>
    <x v="26"/>
    <s v="Sales Representative"/>
    <n v="623524"/>
    <s v="Troy"/>
    <s v="Turner"/>
    <s v="Store Manager"/>
    <x v="2"/>
    <x v="1074"/>
    <x v="1075"/>
    <x v="149"/>
    <x v="79"/>
    <n v="-52.81"/>
    <d v="2016-08-08T00:00:00"/>
    <x v="1"/>
  </r>
  <r>
    <x v="1"/>
    <x v="4"/>
    <x v="26"/>
    <x v="22"/>
    <x v="1075"/>
    <x v="0"/>
    <x v="1"/>
    <s v=""/>
    <n v="1"/>
    <s v=""/>
    <n v="-65.11"/>
    <s v=""/>
    <n v="-65.11"/>
    <x v="26"/>
    <x v="26"/>
    <x v="26"/>
    <s v="Sales Representative"/>
    <n v="623524"/>
    <s v="Troy"/>
    <s v="Turner"/>
    <s v="Store Manager"/>
    <x v="2"/>
    <x v="1075"/>
    <x v="1076"/>
    <x v="644"/>
    <x v="370"/>
    <n v="-65.11"/>
    <d v="2016-08-16T00:00:00"/>
    <x v="1"/>
  </r>
  <r>
    <x v="1"/>
    <x v="4"/>
    <x v="26"/>
    <x v="27"/>
    <x v="1076"/>
    <x v="1"/>
    <x v="1"/>
    <s v=""/>
    <n v="1"/>
    <s v=""/>
    <n v="-25.83"/>
    <s v=""/>
    <n v="-25.83"/>
    <x v="26"/>
    <x v="26"/>
    <x v="26"/>
    <s v="Sales Representative"/>
    <n v="566636"/>
    <s v="Abraham"/>
    <s v="DeWitt"/>
    <s v="Sales Representative"/>
    <x v="2"/>
    <x v="1076"/>
    <x v="1077"/>
    <x v="299"/>
    <x v="40"/>
    <n v="-25.83"/>
    <d v="2016-08-19T00:00:00"/>
    <x v="1"/>
  </r>
  <r>
    <x v="1"/>
    <x v="5"/>
    <x v="26"/>
    <x v="22"/>
    <x v="1077"/>
    <x v="0"/>
    <x v="1"/>
    <s v=""/>
    <n v="1"/>
    <s v=""/>
    <n v="-69.349999999999994"/>
    <s v=""/>
    <n v="-69.349999999999994"/>
    <x v="26"/>
    <x v="26"/>
    <x v="26"/>
    <s v="Sales Representative"/>
    <n v="623524"/>
    <s v="Troy"/>
    <s v="Turner"/>
    <s v="Store Manager"/>
    <x v="2"/>
    <x v="1077"/>
    <x v="1078"/>
    <x v="357"/>
    <x v="145"/>
    <n v="-69.349999999999994"/>
    <d v="2016-09-05T00:00:00"/>
    <x v="1"/>
  </r>
  <r>
    <x v="1"/>
    <x v="5"/>
    <x v="26"/>
    <x v="27"/>
    <x v="1078"/>
    <x v="2"/>
    <x v="0"/>
    <s v=""/>
    <n v="1"/>
    <s v=""/>
    <n v="-19.510000000000002"/>
    <n v="-19.510000000000002"/>
    <s v=""/>
    <x v="26"/>
    <x v="26"/>
    <x v="26"/>
    <s v="Sales Representative"/>
    <n v="566636"/>
    <s v="Abraham"/>
    <s v="DeWitt"/>
    <s v="Sales Representative"/>
    <x v="2"/>
    <x v="1078"/>
    <x v="1079"/>
    <x v="645"/>
    <x v="141"/>
    <n v="-19.510000000000002"/>
    <d v="2016-09-07T00:00:00"/>
    <x v="0"/>
  </r>
  <r>
    <x v="1"/>
    <x v="5"/>
    <x v="26"/>
    <x v="22"/>
    <x v="1079"/>
    <x v="0"/>
    <x v="0"/>
    <s v=""/>
    <n v="1"/>
    <s v=""/>
    <n v="-96.45"/>
    <n v="-96.45"/>
    <s v=""/>
    <x v="26"/>
    <x v="26"/>
    <x v="26"/>
    <s v="Sales Representative"/>
    <n v="623524"/>
    <s v="Troy"/>
    <s v="Turner"/>
    <s v="Store Manager"/>
    <x v="2"/>
    <x v="1079"/>
    <x v="1080"/>
    <x v="23"/>
    <x v="438"/>
    <n v="-96.45"/>
    <d v="2016-09-09T00:00:00"/>
    <x v="2"/>
  </r>
  <r>
    <x v="1"/>
    <x v="5"/>
    <x v="26"/>
    <x v="27"/>
    <x v="1080"/>
    <x v="2"/>
    <x v="1"/>
    <s v=""/>
    <n v="1"/>
    <s v=""/>
    <n v="-14.5"/>
    <s v=""/>
    <n v="-14.5"/>
    <x v="26"/>
    <x v="26"/>
    <x v="26"/>
    <s v="Sales Representative"/>
    <n v="566636"/>
    <s v="Abraham"/>
    <s v="DeWitt"/>
    <s v="Sales Representative"/>
    <x v="2"/>
    <x v="1080"/>
    <x v="1081"/>
    <x v="646"/>
    <x v="337"/>
    <n v="-14.5"/>
    <d v="2016-09-12T00:00:00"/>
    <x v="1"/>
  </r>
  <r>
    <x v="1"/>
    <x v="5"/>
    <x v="26"/>
    <x v="27"/>
    <x v="1081"/>
    <x v="1"/>
    <x v="1"/>
    <s v=""/>
    <n v="1"/>
    <s v=""/>
    <n v="-36.130000000000003"/>
    <s v=""/>
    <n v="-36.130000000000003"/>
    <x v="26"/>
    <x v="26"/>
    <x v="26"/>
    <s v="Sales Representative"/>
    <n v="566636"/>
    <s v="Abraham"/>
    <s v="DeWitt"/>
    <s v="Sales Representative"/>
    <x v="2"/>
    <x v="1081"/>
    <x v="1082"/>
    <x v="537"/>
    <x v="25"/>
    <n v="-36.130000000000003"/>
    <d v="2016-09-16T00:00:00"/>
    <x v="1"/>
  </r>
  <r>
    <x v="1"/>
    <x v="5"/>
    <x v="26"/>
    <x v="22"/>
    <x v="1082"/>
    <x v="0"/>
    <x v="0"/>
    <s v=""/>
    <n v="1"/>
    <s v=""/>
    <n v="-77.400000000000006"/>
    <n v="-77.400000000000006"/>
    <s v=""/>
    <x v="26"/>
    <x v="26"/>
    <x v="26"/>
    <s v="Sales Representative"/>
    <n v="623524"/>
    <s v="Troy"/>
    <s v="Turner"/>
    <s v="Store Manager"/>
    <x v="2"/>
    <x v="1082"/>
    <x v="1083"/>
    <x v="246"/>
    <x v="185"/>
    <n v="-77.400000000000006"/>
    <d v="2016-09-18T00:00:00"/>
    <x v="2"/>
  </r>
  <r>
    <x v="1"/>
    <x v="5"/>
    <x v="26"/>
    <x v="22"/>
    <x v="1083"/>
    <x v="0"/>
    <x v="0"/>
    <s v=""/>
    <n v="1"/>
    <s v=""/>
    <n v="-85.36"/>
    <n v="-85.36"/>
    <s v=""/>
    <x v="26"/>
    <x v="26"/>
    <x v="26"/>
    <s v="Sales Representative"/>
    <n v="623524"/>
    <s v="Troy"/>
    <s v="Turner"/>
    <s v="Store Manager"/>
    <x v="2"/>
    <x v="1083"/>
    <x v="1084"/>
    <x v="647"/>
    <x v="137"/>
    <n v="-85.36"/>
    <d v="2016-09-20T00:00:00"/>
    <x v="2"/>
  </r>
  <r>
    <x v="1"/>
    <x v="5"/>
    <x v="26"/>
    <x v="22"/>
    <x v="1084"/>
    <x v="0"/>
    <x v="0"/>
    <s v=""/>
    <n v="1"/>
    <s v=""/>
    <n v="-72.290000000000006"/>
    <n v="-72.290000000000006"/>
    <s v=""/>
    <x v="26"/>
    <x v="26"/>
    <x v="26"/>
    <s v="Sales Representative"/>
    <n v="623524"/>
    <s v="Troy"/>
    <s v="Turner"/>
    <s v="Store Manager"/>
    <x v="2"/>
    <x v="1084"/>
    <x v="1085"/>
    <x v="291"/>
    <x v="439"/>
    <n v="-72.290000000000006"/>
    <d v="2016-09-20T00:00:00"/>
    <x v="2"/>
  </r>
  <r>
    <x v="1"/>
    <x v="5"/>
    <x v="26"/>
    <x v="27"/>
    <x v="1085"/>
    <x v="1"/>
    <x v="1"/>
    <s v=""/>
    <n v="1"/>
    <s v=""/>
    <n v="-32.46"/>
    <s v=""/>
    <n v="-32.46"/>
    <x v="26"/>
    <x v="26"/>
    <x v="26"/>
    <s v="Sales Representative"/>
    <n v="566636"/>
    <s v="Abraham"/>
    <s v="DeWitt"/>
    <s v="Sales Representative"/>
    <x v="2"/>
    <x v="1085"/>
    <x v="1086"/>
    <x v="648"/>
    <x v="187"/>
    <n v="-32.46"/>
    <d v="2016-09-22T00:00:00"/>
    <x v="1"/>
  </r>
  <r>
    <x v="1"/>
    <x v="5"/>
    <x v="26"/>
    <x v="27"/>
    <x v="1086"/>
    <x v="2"/>
    <x v="1"/>
    <s v=""/>
    <n v="1"/>
    <s v=""/>
    <n v="-5.08"/>
    <s v=""/>
    <n v="-5.08"/>
    <x v="26"/>
    <x v="26"/>
    <x v="26"/>
    <s v="Sales Representative"/>
    <n v="566636"/>
    <s v="Abraham"/>
    <s v="DeWitt"/>
    <s v="Sales Representative"/>
    <x v="2"/>
    <x v="1086"/>
    <x v="1087"/>
    <x v="649"/>
    <x v="440"/>
    <n v="-5.08"/>
    <d v="2016-09-22T00:00:00"/>
    <x v="1"/>
  </r>
  <r>
    <x v="1"/>
    <x v="5"/>
    <x v="26"/>
    <x v="27"/>
    <x v="1087"/>
    <x v="1"/>
    <x v="1"/>
    <s v=""/>
    <n v="1"/>
    <s v=""/>
    <n v="-31.76"/>
    <s v=""/>
    <n v="-31.76"/>
    <x v="26"/>
    <x v="26"/>
    <x v="26"/>
    <s v="Sales Representative"/>
    <n v="566636"/>
    <s v="Abraham"/>
    <s v="DeWitt"/>
    <s v="Sales Representative"/>
    <x v="2"/>
    <x v="1087"/>
    <x v="1088"/>
    <x v="650"/>
    <x v="163"/>
    <n v="-31.76"/>
    <d v="2016-09-30T00:00:00"/>
    <x v="1"/>
  </r>
  <r>
    <x v="0"/>
    <x v="0"/>
    <x v="27"/>
    <x v="22"/>
    <x v="1088"/>
    <x v="1"/>
    <x v="1"/>
    <n v="1"/>
    <s v=""/>
    <n v="-35.270000000000003"/>
    <s v=""/>
    <s v=""/>
    <n v="-35.270000000000003"/>
    <x v="27"/>
    <x v="27"/>
    <x v="27"/>
    <s v="Sales Representative"/>
    <n v="623524"/>
    <s v="Troy"/>
    <s v="Turner"/>
    <s v="Store Manager"/>
    <x v="2"/>
    <x v="1088"/>
    <x v="1089"/>
    <x v="34"/>
    <x v="209"/>
    <n v="-35.270000000000003"/>
    <d v="2016-04-06T00:00:00"/>
    <x v="1"/>
  </r>
  <r>
    <x v="0"/>
    <x v="0"/>
    <x v="27"/>
    <x v="22"/>
    <x v="1089"/>
    <x v="2"/>
    <x v="0"/>
    <n v="1"/>
    <s v=""/>
    <n v="-9.56"/>
    <s v=""/>
    <n v="-9.56"/>
    <s v=""/>
    <x v="27"/>
    <x v="27"/>
    <x v="27"/>
    <s v="Sales Representative"/>
    <n v="623524"/>
    <s v="Troy"/>
    <s v="Turner"/>
    <s v="Store Manager"/>
    <x v="2"/>
    <x v="1089"/>
    <x v="1090"/>
    <x v="651"/>
    <x v="425"/>
    <n v="-9.56"/>
    <d v="2016-04-07T00:00:00"/>
    <x v="0"/>
  </r>
  <r>
    <x v="0"/>
    <x v="0"/>
    <x v="27"/>
    <x v="22"/>
    <x v="1090"/>
    <x v="2"/>
    <x v="1"/>
    <n v="1"/>
    <s v=""/>
    <n v="-17.96"/>
    <s v=""/>
    <s v=""/>
    <n v="-17.96"/>
    <x v="27"/>
    <x v="27"/>
    <x v="27"/>
    <s v="Sales Representative"/>
    <n v="623524"/>
    <s v="Troy"/>
    <s v="Turner"/>
    <s v="Store Manager"/>
    <x v="2"/>
    <x v="1090"/>
    <x v="1091"/>
    <x v="588"/>
    <x v="124"/>
    <n v="-17.96"/>
    <d v="2016-04-21T00:00:00"/>
    <x v="1"/>
  </r>
  <r>
    <x v="0"/>
    <x v="0"/>
    <x v="27"/>
    <x v="22"/>
    <x v="1091"/>
    <x v="0"/>
    <x v="1"/>
    <n v="1"/>
    <s v=""/>
    <n v="-94.98"/>
    <s v=""/>
    <s v=""/>
    <n v="-94.98"/>
    <x v="27"/>
    <x v="27"/>
    <x v="27"/>
    <s v="Sales Representative"/>
    <n v="623524"/>
    <s v="Troy"/>
    <s v="Turner"/>
    <s v="Store Manager"/>
    <x v="2"/>
    <x v="1091"/>
    <x v="1092"/>
    <x v="612"/>
    <x v="17"/>
    <n v="-94.98"/>
    <d v="2016-04-21T00:00:00"/>
    <x v="1"/>
  </r>
  <r>
    <x v="0"/>
    <x v="0"/>
    <x v="27"/>
    <x v="22"/>
    <x v="1092"/>
    <x v="1"/>
    <x v="0"/>
    <n v="1"/>
    <s v=""/>
    <n v="-39.86"/>
    <s v=""/>
    <n v="-39.86"/>
    <s v=""/>
    <x v="27"/>
    <x v="27"/>
    <x v="27"/>
    <s v="Sales Representative"/>
    <n v="623524"/>
    <s v="Troy"/>
    <s v="Turner"/>
    <s v="Store Manager"/>
    <x v="2"/>
    <x v="1092"/>
    <x v="1093"/>
    <x v="341"/>
    <x v="132"/>
    <n v="-39.86"/>
    <d v="2016-04-22T00:00:00"/>
    <x v="2"/>
  </r>
  <r>
    <x v="0"/>
    <x v="0"/>
    <x v="27"/>
    <x v="22"/>
    <x v="1093"/>
    <x v="0"/>
    <x v="1"/>
    <n v="1"/>
    <s v=""/>
    <n v="-97.82"/>
    <s v=""/>
    <s v=""/>
    <n v="-97.82"/>
    <x v="27"/>
    <x v="27"/>
    <x v="27"/>
    <s v="Sales Representative"/>
    <n v="623524"/>
    <s v="Troy"/>
    <s v="Turner"/>
    <s v="Store Manager"/>
    <x v="2"/>
    <x v="1093"/>
    <x v="1094"/>
    <x v="475"/>
    <x v="301"/>
    <n v="-97.82"/>
    <d v="2016-04-26T00:00:00"/>
    <x v="1"/>
  </r>
  <r>
    <x v="0"/>
    <x v="0"/>
    <x v="27"/>
    <x v="22"/>
    <x v="1094"/>
    <x v="0"/>
    <x v="1"/>
    <n v="1"/>
    <s v=""/>
    <n v="-96.5"/>
    <s v=""/>
    <s v=""/>
    <n v="-96.5"/>
    <x v="27"/>
    <x v="27"/>
    <x v="27"/>
    <s v="Sales Representative"/>
    <n v="623524"/>
    <s v="Troy"/>
    <s v="Turner"/>
    <s v="Store Manager"/>
    <x v="2"/>
    <x v="1094"/>
    <x v="1095"/>
    <x v="124"/>
    <x v="69"/>
    <n v="-96.5"/>
    <d v="2016-04-26T00:00:00"/>
    <x v="1"/>
  </r>
  <r>
    <x v="0"/>
    <x v="0"/>
    <x v="27"/>
    <x v="22"/>
    <x v="1095"/>
    <x v="2"/>
    <x v="1"/>
    <n v="1"/>
    <s v=""/>
    <n v="-10.25"/>
    <s v=""/>
    <s v=""/>
    <n v="-10.25"/>
    <x v="27"/>
    <x v="27"/>
    <x v="27"/>
    <s v="Sales Representative"/>
    <n v="623524"/>
    <s v="Troy"/>
    <s v="Turner"/>
    <s v="Store Manager"/>
    <x v="2"/>
    <x v="1095"/>
    <x v="1096"/>
    <x v="652"/>
    <x v="441"/>
    <n v="-10.25"/>
    <d v="2016-04-27T00:00:00"/>
    <x v="1"/>
  </r>
  <r>
    <x v="0"/>
    <x v="0"/>
    <x v="27"/>
    <x v="22"/>
    <x v="1096"/>
    <x v="1"/>
    <x v="1"/>
    <n v="1"/>
    <s v=""/>
    <n v="-21.31"/>
    <s v=""/>
    <s v=""/>
    <n v="-21.31"/>
    <x v="27"/>
    <x v="27"/>
    <x v="27"/>
    <s v="Sales Representative"/>
    <n v="623524"/>
    <s v="Troy"/>
    <s v="Turner"/>
    <s v="Store Manager"/>
    <x v="2"/>
    <x v="1096"/>
    <x v="1097"/>
    <x v="480"/>
    <x v="73"/>
    <n v="-21.31"/>
    <d v="2016-04-29T00:00:00"/>
    <x v="1"/>
  </r>
  <r>
    <x v="0"/>
    <x v="0"/>
    <x v="27"/>
    <x v="22"/>
    <x v="1097"/>
    <x v="1"/>
    <x v="1"/>
    <n v="1"/>
    <s v=""/>
    <n v="-35.229999999999997"/>
    <s v=""/>
    <s v=""/>
    <n v="-35.229999999999997"/>
    <x v="27"/>
    <x v="27"/>
    <x v="27"/>
    <s v="Sales Representative"/>
    <n v="623524"/>
    <s v="Troy"/>
    <s v="Turner"/>
    <s v="Store Manager"/>
    <x v="2"/>
    <x v="1097"/>
    <x v="1098"/>
    <x v="653"/>
    <x v="442"/>
    <n v="-35.229999999999997"/>
    <d v="2016-04-29T00:00:00"/>
    <x v="1"/>
  </r>
  <r>
    <x v="0"/>
    <x v="1"/>
    <x v="27"/>
    <x v="22"/>
    <x v="1098"/>
    <x v="1"/>
    <x v="1"/>
    <n v="1"/>
    <s v=""/>
    <n v="-36.47"/>
    <s v=""/>
    <s v=""/>
    <n v="-36.47"/>
    <x v="27"/>
    <x v="27"/>
    <x v="27"/>
    <s v="Sales Representative"/>
    <n v="623524"/>
    <s v="Troy"/>
    <s v="Turner"/>
    <s v="Store Manager"/>
    <x v="2"/>
    <x v="1098"/>
    <x v="1099"/>
    <x v="297"/>
    <x v="216"/>
    <n v="-36.47"/>
    <d v="2016-05-01T00:00:00"/>
    <x v="1"/>
  </r>
  <r>
    <x v="0"/>
    <x v="1"/>
    <x v="27"/>
    <x v="22"/>
    <x v="1099"/>
    <x v="0"/>
    <x v="0"/>
    <n v="1"/>
    <s v=""/>
    <n v="-56.96"/>
    <s v=""/>
    <n v="-56.96"/>
    <s v=""/>
    <x v="27"/>
    <x v="27"/>
    <x v="27"/>
    <s v="Sales Representative"/>
    <n v="623524"/>
    <s v="Troy"/>
    <s v="Turner"/>
    <s v="Store Manager"/>
    <x v="2"/>
    <x v="1099"/>
    <x v="1100"/>
    <x v="654"/>
    <x v="162"/>
    <n v="-56.96"/>
    <d v="2016-05-07T00:00:00"/>
    <x v="2"/>
  </r>
  <r>
    <x v="0"/>
    <x v="1"/>
    <x v="27"/>
    <x v="22"/>
    <x v="1100"/>
    <x v="0"/>
    <x v="1"/>
    <n v="1"/>
    <s v=""/>
    <n v="-84.85"/>
    <s v=""/>
    <s v=""/>
    <n v="-84.85"/>
    <x v="27"/>
    <x v="27"/>
    <x v="27"/>
    <s v="Sales Representative"/>
    <n v="623524"/>
    <s v="Troy"/>
    <s v="Turner"/>
    <s v="Store Manager"/>
    <x v="2"/>
    <x v="1100"/>
    <x v="1101"/>
    <x v="21"/>
    <x v="78"/>
    <n v="-84.85"/>
    <d v="2016-05-07T00:00:00"/>
    <x v="1"/>
  </r>
  <r>
    <x v="0"/>
    <x v="1"/>
    <x v="27"/>
    <x v="22"/>
    <x v="1101"/>
    <x v="0"/>
    <x v="1"/>
    <n v="1"/>
    <s v=""/>
    <n v="-83.78"/>
    <s v=""/>
    <s v=""/>
    <n v="-83.78"/>
    <x v="27"/>
    <x v="27"/>
    <x v="27"/>
    <s v="Sales Representative"/>
    <n v="623524"/>
    <s v="Troy"/>
    <s v="Turner"/>
    <s v="Store Manager"/>
    <x v="2"/>
    <x v="1101"/>
    <x v="1102"/>
    <x v="655"/>
    <x v="121"/>
    <n v="-83.78"/>
    <d v="2016-05-16T00:00:00"/>
    <x v="1"/>
  </r>
  <r>
    <x v="0"/>
    <x v="1"/>
    <x v="27"/>
    <x v="22"/>
    <x v="1102"/>
    <x v="1"/>
    <x v="0"/>
    <n v="1"/>
    <s v=""/>
    <n v="-33.36"/>
    <s v=""/>
    <n v="-33.36"/>
    <s v=""/>
    <x v="27"/>
    <x v="27"/>
    <x v="27"/>
    <s v="Sales Representative"/>
    <n v="623524"/>
    <s v="Troy"/>
    <s v="Turner"/>
    <s v="Store Manager"/>
    <x v="2"/>
    <x v="1102"/>
    <x v="1103"/>
    <x v="384"/>
    <x v="385"/>
    <n v="-33.36"/>
    <d v="2016-05-19T00:00:00"/>
    <x v="0"/>
  </r>
  <r>
    <x v="0"/>
    <x v="1"/>
    <x v="27"/>
    <x v="22"/>
    <x v="1103"/>
    <x v="1"/>
    <x v="1"/>
    <n v="1"/>
    <s v=""/>
    <n v="-26.8"/>
    <s v=""/>
    <s v=""/>
    <n v="-26.8"/>
    <x v="27"/>
    <x v="27"/>
    <x v="27"/>
    <s v="Sales Representative"/>
    <n v="623524"/>
    <s v="Troy"/>
    <s v="Turner"/>
    <s v="Store Manager"/>
    <x v="2"/>
    <x v="1103"/>
    <x v="1104"/>
    <x v="656"/>
    <x v="33"/>
    <n v="-26.8"/>
    <d v="2016-05-23T00:00:00"/>
    <x v="1"/>
  </r>
  <r>
    <x v="0"/>
    <x v="1"/>
    <x v="27"/>
    <x v="22"/>
    <x v="1104"/>
    <x v="1"/>
    <x v="1"/>
    <n v="1"/>
    <s v=""/>
    <n v="-33.880000000000003"/>
    <s v=""/>
    <s v=""/>
    <n v="-33.880000000000003"/>
    <x v="27"/>
    <x v="27"/>
    <x v="27"/>
    <s v="Sales Representative"/>
    <n v="623524"/>
    <s v="Troy"/>
    <s v="Turner"/>
    <s v="Store Manager"/>
    <x v="2"/>
    <x v="1104"/>
    <x v="1105"/>
    <x v="569"/>
    <x v="235"/>
    <n v="-33.880000000000003"/>
    <d v="2016-05-24T00:00:00"/>
    <x v="1"/>
  </r>
  <r>
    <x v="0"/>
    <x v="2"/>
    <x v="27"/>
    <x v="22"/>
    <x v="1105"/>
    <x v="0"/>
    <x v="1"/>
    <n v="1"/>
    <s v=""/>
    <n v="-64.239999999999995"/>
    <s v=""/>
    <s v=""/>
    <n v="-64.239999999999995"/>
    <x v="27"/>
    <x v="27"/>
    <x v="27"/>
    <s v="Sales Representative"/>
    <n v="623524"/>
    <s v="Troy"/>
    <s v="Turner"/>
    <s v="Store Manager"/>
    <x v="2"/>
    <x v="1105"/>
    <x v="1106"/>
    <x v="239"/>
    <x v="336"/>
    <n v="-64.239999999999995"/>
    <d v="2016-06-21T00:00:00"/>
    <x v="1"/>
  </r>
  <r>
    <x v="0"/>
    <x v="2"/>
    <x v="27"/>
    <x v="22"/>
    <x v="1106"/>
    <x v="1"/>
    <x v="0"/>
    <n v="1"/>
    <s v=""/>
    <n v="-43.27"/>
    <s v=""/>
    <n v="-43.27"/>
    <s v=""/>
    <x v="27"/>
    <x v="27"/>
    <x v="27"/>
    <s v="Sales Representative"/>
    <n v="623524"/>
    <s v="Troy"/>
    <s v="Turner"/>
    <s v="Store Manager"/>
    <x v="2"/>
    <x v="1106"/>
    <x v="1107"/>
    <x v="326"/>
    <x v="354"/>
    <n v="-43.27"/>
    <d v="2016-06-30T00:00:00"/>
    <x v="2"/>
  </r>
  <r>
    <x v="1"/>
    <x v="3"/>
    <x v="27"/>
    <x v="28"/>
    <x v="1107"/>
    <x v="1"/>
    <x v="1"/>
    <s v=""/>
    <n v="1"/>
    <s v=""/>
    <n v="-46.45"/>
    <s v=""/>
    <n v="-46.45"/>
    <x v="27"/>
    <x v="27"/>
    <x v="27"/>
    <s v="Sales Representative"/>
    <n v="755595"/>
    <s v="Marlon"/>
    <s v="Fleming"/>
    <s v="Sales Representative"/>
    <x v="2"/>
    <x v="1107"/>
    <x v="1108"/>
    <x v="657"/>
    <x v="259"/>
    <n v="-46.45"/>
    <d v="2016-07-06T00:00:00"/>
    <x v="1"/>
  </r>
  <r>
    <x v="1"/>
    <x v="3"/>
    <x v="27"/>
    <x v="22"/>
    <x v="1108"/>
    <x v="0"/>
    <x v="1"/>
    <s v=""/>
    <n v="1"/>
    <s v=""/>
    <n v="-85.09"/>
    <s v=""/>
    <n v="-85.09"/>
    <x v="27"/>
    <x v="27"/>
    <x v="27"/>
    <s v="Sales Representative"/>
    <n v="623524"/>
    <s v="Troy"/>
    <s v="Turner"/>
    <s v="Store Manager"/>
    <x v="2"/>
    <x v="1108"/>
    <x v="1109"/>
    <x v="302"/>
    <x v="112"/>
    <n v="-85.09"/>
    <d v="2016-07-13T00:00:00"/>
    <x v="1"/>
  </r>
  <r>
    <x v="1"/>
    <x v="4"/>
    <x v="27"/>
    <x v="22"/>
    <x v="1109"/>
    <x v="0"/>
    <x v="1"/>
    <s v=""/>
    <n v="1"/>
    <s v=""/>
    <n v="-64.27"/>
    <s v=""/>
    <n v="-64.27"/>
    <x v="27"/>
    <x v="27"/>
    <x v="27"/>
    <s v="Sales Representative"/>
    <n v="623524"/>
    <s v="Troy"/>
    <s v="Turner"/>
    <s v="Store Manager"/>
    <x v="2"/>
    <x v="1109"/>
    <x v="1110"/>
    <x v="658"/>
    <x v="157"/>
    <n v="-64.27"/>
    <d v="2016-08-04T00:00:00"/>
    <x v="1"/>
  </r>
  <r>
    <x v="1"/>
    <x v="4"/>
    <x v="27"/>
    <x v="28"/>
    <x v="1110"/>
    <x v="1"/>
    <x v="1"/>
    <s v=""/>
    <n v="1"/>
    <s v=""/>
    <n v="-26.18"/>
    <s v=""/>
    <n v="-26.18"/>
    <x v="27"/>
    <x v="27"/>
    <x v="27"/>
    <s v="Sales Representative"/>
    <n v="755595"/>
    <s v="Marlon"/>
    <s v="Fleming"/>
    <s v="Sales Representative"/>
    <x v="2"/>
    <x v="1110"/>
    <x v="1111"/>
    <x v="181"/>
    <x v="126"/>
    <n v="-26.18"/>
    <d v="2016-08-24T00:00:00"/>
    <x v="1"/>
  </r>
  <r>
    <x v="1"/>
    <x v="5"/>
    <x v="27"/>
    <x v="22"/>
    <x v="1111"/>
    <x v="0"/>
    <x v="1"/>
    <s v=""/>
    <n v="1"/>
    <s v=""/>
    <n v="-77.53"/>
    <s v=""/>
    <n v="-77.53"/>
    <x v="27"/>
    <x v="27"/>
    <x v="27"/>
    <s v="Sales Representative"/>
    <n v="623524"/>
    <s v="Troy"/>
    <s v="Turner"/>
    <s v="Store Manager"/>
    <x v="2"/>
    <x v="1111"/>
    <x v="1112"/>
    <x v="50"/>
    <x v="443"/>
    <n v="-77.53"/>
    <d v="2016-09-01T00:00:00"/>
    <x v="1"/>
  </r>
  <r>
    <x v="1"/>
    <x v="5"/>
    <x v="27"/>
    <x v="28"/>
    <x v="1112"/>
    <x v="2"/>
    <x v="1"/>
    <s v=""/>
    <n v="1"/>
    <s v=""/>
    <n v="-8.3699999999999992"/>
    <s v=""/>
    <n v="-8.3699999999999992"/>
    <x v="27"/>
    <x v="27"/>
    <x v="27"/>
    <s v="Sales Representative"/>
    <n v="755595"/>
    <s v="Marlon"/>
    <s v="Fleming"/>
    <s v="Sales Representative"/>
    <x v="2"/>
    <x v="1112"/>
    <x v="1113"/>
    <x v="491"/>
    <x v="170"/>
    <n v="-8.3699999999999992"/>
    <d v="2016-09-06T00:00:00"/>
    <x v="1"/>
  </r>
  <r>
    <x v="1"/>
    <x v="5"/>
    <x v="27"/>
    <x v="28"/>
    <x v="1113"/>
    <x v="1"/>
    <x v="0"/>
    <s v=""/>
    <n v="1"/>
    <s v=""/>
    <n v="-32.44"/>
    <n v="-32.44"/>
    <s v=""/>
    <x v="27"/>
    <x v="27"/>
    <x v="27"/>
    <s v="Sales Representative"/>
    <n v="755595"/>
    <s v="Marlon"/>
    <s v="Fleming"/>
    <s v="Sales Representative"/>
    <x v="2"/>
    <x v="1113"/>
    <x v="1114"/>
    <x v="160"/>
    <x v="111"/>
    <n v="-32.44"/>
    <d v="2016-09-07T00:00:00"/>
    <x v="2"/>
  </r>
  <r>
    <x v="1"/>
    <x v="5"/>
    <x v="27"/>
    <x v="22"/>
    <x v="1114"/>
    <x v="0"/>
    <x v="1"/>
    <s v=""/>
    <n v="1"/>
    <s v=""/>
    <n v="-60.25"/>
    <s v=""/>
    <n v="-60.25"/>
    <x v="27"/>
    <x v="27"/>
    <x v="27"/>
    <s v="Sales Representative"/>
    <n v="623524"/>
    <s v="Troy"/>
    <s v="Turner"/>
    <s v="Store Manager"/>
    <x v="2"/>
    <x v="1114"/>
    <x v="1115"/>
    <x v="435"/>
    <x v="377"/>
    <n v="-60.25"/>
    <d v="2016-09-08T00:00:00"/>
    <x v="1"/>
  </r>
  <r>
    <x v="1"/>
    <x v="5"/>
    <x v="27"/>
    <x v="28"/>
    <x v="1115"/>
    <x v="2"/>
    <x v="1"/>
    <s v=""/>
    <n v="1"/>
    <s v=""/>
    <n v="-18.14"/>
    <s v=""/>
    <n v="-18.14"/>
    <x v="27"/>
    <x v="27"/>
    <x v="27"/>
    <s v="Sales Representative"/>
    <n v="755595"/>
    <s v="Marlon"/>
    <s v="Fleming"/>
    <s v="Sales Representative"/>
    <x v="2"/>
    <x v="1115"/>
    <x v="1116"/>
    <x v="558"/>
    <x v="262"/>
    <n v="-18.14"/>
    <d v="2016-09-09T00:00:00"/>
    <x v="1"/>
  </r>
  <r>
    <x v="1"/>
    <x v="5"/>
    <x v="27"/>
    <x v="22"/>
    <x v="1116"/>
    <x v="0"/>
    <x v="1"/>
    <s v=""/>
    <n v="1"/>
    <s v=""/>
    <n v="-61.73"/>
    <s v=""/>
    <n v="-61.73"/>
    <x v="27"/>
    <x v="27"/>
    <x v="27"/>
    <s v="Sales Representative"/>
    <n v="623524"/>
    <s v="Troy"/>
    <s v="Turner"/>
    <s v="Store Manager"/>
    <x v="2"/>
    <x v="1116"/>
    <x v="1117"/>
    <x v="473"/>
    <x v="61"/>
    <n v="-61.73"/>
    <d v="2016-09-10T00:00:00"/>
    <x v="1"/>
  </r>
  <r>
    <x v="1"/>
    <x v="5"/>
    <x v="27"/>
    <x v="28"/>
    <x v="1117"/>
    <x v="1"/>
    <x v="0"/>
    <s v=""/>
    <n v="1"/>
    <s v=""/>
    <n v="-46.1"/>
    <n v="-46.1"/>
    <s v=""/>
    <x v="27"/>
    <x v="27"/>
    <x v="27"/>
    <s v="Sales Representative"/>
    <n v="755595"/>
    <s v="Marlon"/>
    <s v="Fleming"/>
    <s v="Sales Representative"/>
    <x v="2"/>
    <x v="1117"/>
    <x v="1118"/>
    <x v="659"/>
    <x v="2"/>
    <n v="-46.1"/>
    <d v="2016-09-14T00:00:00"/>
    <x v="0"/>
  </r>
  <r>
    <x v="1"/>
    <x v="5"/>
    <x v="27"/>
    <x v="22"/>
    <x v="1118"/>
    <x v="0"/>
    <x v="1"/>
    <s v=""/>
    <n v="1"/>
    <s v=""/>
    <n v="-80.62"/>
    <s v=""/>
    <n v="-80.62"/>
    <x v="27"/>
    <x v="27"/>
    <x v="27"/>
    <s v="Sales Representative"/>
    <n v="623524"/>
    <s v="Troy"/>
    <s v="Turner"/>
    <s v="Store Manager"/>
    <x v="2"/>
    <x v="1118"/>
    <x v="1119"/>
    <x v="660"/>
    <x v="444"/>
    <n v="-80.62"/>
    <d v="2016-09-15T00:00:00"/>
    <x v="1"/>
  </r>
  <r>
    <x v="1"/>
    <x v="5"/>
    <x v="27"/>
    <x v="22"/>
    <x v="1119"/>
    <x v="0"/>
    <x v="0"/>
    <s v=""/>
    <n v="1"/>
    <s v=""/>
    <n v="-82.39"/>
    <n v="-82.39"/>
    <s v=""/>
    <x v="27"/>
    <x v="27"/>
    <x v="27"/>
    <s v="Sales Representative"/>
    <n v="623524"/>
    <s v="Troy"/>
    <s v="Turner"/>
    <s v="Store Manager"/>
    <x v="2"/>
    <x v="1119"/>
    <x v="1120"/>
    <x v="661"/>
    <x v="284"/>
    <n v="-82.39"/>
    <d v="2016-09-18T00:00:00"/>
    <x v="2"/>
  </r>
  <r>
    <x v="1"/>
    <x v="5"/>
    <x v="27"/>
    <x v="28"/>
    <x v="1120"/>
    <x v="1"/>
    <x v="1"/>
    <s v=""/>
    <n v="1"/>
    <s v=""/>
    <n v="-20.72"/>
    <s v=""/>
    <n v="-20.72"/>
    <x v="27"/>
    <x v="27"/>
    <x v="27"/>
    <s v="Sales Representative"/>
    <n v="755595"/>
    <s v="Marlon"/>
    <s v="Fleming"/>
    <s v="Sales Representative"/>
    <x v="2"/>
    <x v="1120"/>
    <x v="1121"/>
    <x v="662"/>
    <x v="445"/>
    <n v="-20.72"/>
    <d v="2016-09-22T00:00:00"/>
    <x v="1"/>
  </r>
  <r>
    <x v="1"/>
    <x v="5"/>
    <x v="27"/>
    <x v="22"/>
    <x v="1121"/>
    <x v="0"/>
    <x v="1"/>
    <s v=""/>
    <n v="1"/>
    <s v=""/>
    <n v="-75.31"/>
    <s v=""/>
    <n v="-75.31"/>
    <x v="27"/>
    <x v="27"/>
    <x v="27"/>
    <s v="Sales Representative"/>
    <n v="623524"/>
    <s v="Troy"/>
    <s v="Turner"/>
    <s v="Store Manager"/>
    <x v="2"/>
    <x v="1121"/>
    <x v="1122"/>
    <x v="166"/>
    <x v="446"/>
    <n v="-75.31"/>
    <d v="2016-09-27T00:00:00"/>
    <x v="1"/>
  </r>
  <r>
    <x v="1"/>
    <x v="5"/>
    <x v="27"/>
    <x v="28"/>
    <x v="1122"/>
    <x v="2"/>
    <x v="1"/>
    <s v=""/>
    <n v="1"/>
    <s v=""/>
    <n v="-10.51"/>
    <s v=""/>
    <n v="-10.51"/>
    <x v="27"/>
    <x v="27"/>
    <x v="27"/>
    <s v="Sales Representative"/>
    <n v="755595"/>
    <s v="Marlon"/>
    <s v="Fleming"/>
    <s v="Sales Representative"/>
    <x v="2"/>
    <x v="1122"/>
    <x v="1123"/>
    <x v="560"/>
    <x v="447"/>
    <n v="-10.51"/>
    <d v="2016-09-27T00:00:00"/>
    <x v="1"/>
  </r>
  <r>
    <x v="0"/>
    <x v="0"/>
    <x v="28"/>
    <x v="22"/>
    <x v="1123"/>
    <x v="0"/>
    <x v="1"/>
    <n v="1"/>
    <s v=""/>
    <n v="-72.349999999999994"/>
    <s v=""/>
    <s v=""/>
    <n v="-72.349999999999994"/>
    <x v="28"/>
    <x v="28"/>
    <x v="28"/>
    <s v="Sales Representative"/>
    <n v="623524"/>
    <s v="Troy"/>
    <s v="Turner"/>
    <s v="Store Manager"/>
    <x v="2"/>
    <x v="1123"/>
    <x v="1124"/>
    <x v="503"/>
    <x v="104"/>
    <n v="-72.349999999999994"/>
    <d v="2016-04-10T00:00:00"/>
    <x v="1"/>
  </r>
  <r>
    <x v="0"/>
    <x v="0"/>
    <x v="28"/>
    <x v="22"/>
    <x v="1124"/>
    <x v="2"/>
    <x v="1"/>
    <n v="1"/>
    <s v=""/>
    <n v="-14.18"/>
    <s v=""/>
    <s v=""/>
    <n v="-14.18"/>
    <x v="28"/>
    <x v="28"/>
    <x v="28"/>
    <s v="Sales Representative"/>
    <n v="623524"/>
    <s v="Troy"/>
    <s v="Turner"/>
    <s v="Store Manager"/>
    <x v="2"/>
    <x v="1124"/>
    <x v="1125"/>
    <x v="331"/>
    <x v="345"/>
    <n v="-14.18"/>
    <d v="2016-04-11T00:00:00"/>
    <x v="1"/>
  </r>
  <r>
    <x v="0"/>
    <x v="0"/>
    <x v="28"/>
    <x v="22"/>
    <x v="1125"/>
    <x v="0"/>
    <x v="0"/>
    <n v="1"/>
    <s v=""/>
    <n v="-85.37"/>
    <s v=""/>
    <n v="-85.37"/>
    <s v=""/>
    <x v="28"/>
    <x v="28"/>
    <x v="28"/>
    <s v="Sales Representative"/>
    <n v="623524"/>
    <s v="Troy"/>
    <s v="Turner"/>
    <s v="Store Manager"/>
    <x v="2"/>
    <x v="1125"/>
    <x v="1126"/>
    <x v="663"/>
    <x v="337"/>
    <n v="-85.37"/>
    <d v="2016-04-21T00:00:00"/>
    <x v="0"/>
  </r>
  <r>
    <x v="0"/>
    <x v="0"/>
    <x v="28"/>
    <x v="22"/>
    <x v="1126"/>
    <x v="0"/>
    <x v="1"/>
    <n v="1"/>
    <s v=""/>
    <n v="-64.47"/>
    <s v=""/>
    <s v=""/>
    <n v="-64.47"/>
    <x v="28"/>
    <x v="28"/>
    <x v="28"/>
    <s v="Sales Representative"/>
    <n v="623524"/>
    <s v="Troy"/>
    <s v="Turner"/>
    <s v="Store Manager"/>
    <x v="2"/>
    <x v="1126"/>
    <x v="1127"/>
    <x v="47"/>
    <x v="348"/>
    <n v="-64.47"/>
    <d v="2016-04-22T00:00:00"/>
    <x v="1"/>
  </r>
  <r>
    <x v="0"/>
    <x v="0"/>
    <x v="28"/>
    <x v="22"/>
    <x v="1127"/>
    <x v="0"/>
    <x v="1"/>
    <n v="1"/>
    <s v=""/>
    <n v="-63.07"/>
    <s v=""/>
    <s v=""/>
    <n v="-63.07"/>
    <x v="28"/>
    <x v="28"/>
    <x v="28"/>
    <s v="Sales Representative"/>
    <n v="623524"/>
    <s v="Troy"/>
    <s v="Turner"/>
    <s v="Store Manager"/>
    <x v="2"/>
    <x v="1127"/>
    <x v="1128"/>
    <x v="664"/>
    <x v="77"/>
    <n v="-63.07"/>
    <d v="2016-04-23T00:00:00"/>
    <x v="1"/>
  </r>
  <r>
    <x v="0"/>
    <x v="0"/>
    <x v="28"/>
    <x v="22"/>
    <x v="1128"/>
    <x v="0"/>
    <x v="1"/>
    <n v="1"/>
    <s v=""/>
    <n v="-87.67"/>
    <s v=""/>
    <s v=""/>
    <n v="-87.67"/>
    <x v="28"/>
    <x v="28"/>
    <x v="28"/>
    <s v="Sales Representative"/>
    <n v="623524"/>
    <s v="Troy"/>
    <s v="Turner"/>
    <s v="Store Manager"/>
    <x v="2"/>
    <x v="1128"/>
    <x v="1129"/>
    <x v="330"/>
    <x v="35"/>
    <n v="-87.67"/>
    <d v="2016-04-25T00:00:00"/>
    <x v="1"/>
  </r>
  <r>
    <x v="0"/>
    <x v="0"/>
    <x v="28"/>
    <x v="22"/>
    <x v="1129"/>
    <x v="1"/>
    <x v="1"/>
    <n v="1"/>
    <s v=""/>
    <n v="-28.65"/>
    <s v=""/>
    <s v=""/>
    <n v="-28.65"/>
    <x v="28"/>
    <x v="28"/>
    <x v="28"/>
    <s v="Sales Representative"/>
    <n v="623524"/>
    <s v="Troy"/>
    <s v="Turner"/>
    <s v="Store Manager"/>
    <x v="2"/>
    <x v="1129"/>
    <x v="1130"/>
    <x v="40"/>
    <x v="90"/>
    <n v="-28.65"/>
    <d v="2016-04-26T00:00:00"/>
    <x v="1"/>
  </r>
  <r>
    <x v="0"/>
    <x v="0"/>
    <x v="28"/>
    <x v="22"/>
    <x v="1130"/>
    <x v="2"/>
    <x v="1"/>
    <n v="1"/>
    <s v=""/>
    <n v="-9.34"/>
    <s v=""/>
    <s v=""/>
    <n v="-9.34"/>
    <x v="28"/>
    <x v="28"/>
    <x v="28"/>
    <s v="Sales Representative"/>
    <n v="623524"/>
    <s v="Troy"/>
    <s v="Turner"/>
    <s v="Store Manager"/>
    <x v="2"/>
    <x v="1130"/>
    <x v="1131"/>
    <x v="665"/>
    <x v="93"/>
    <n v="-9.34"/>
    <d v="2016-04-27T00:00:00"/>
    <x v="1"/>
  </r>
  <r>
    <x v="0"/>
    <x v="0"/>
    <x v="28"/>
    <x v="22"/>
    <x v="1131"/>
    <x v="0"/>
    <x v="1"/>
    <n v="1"/>
    <s v=""/>
    <n v="-90.7"/>
    <s v=""/>
    <s v=""/>
    <n v="-90.7"/>
    <x v="28"/>
    <x v="28"/>
    <x v="28"/>
    <s v="Sales Representative"/>
    <n v="623524"/>
    <s v="Troy"/>
    <s v="Turner"/>
    <s v="Store Manager"/>
    <x v="2"/>
    <x v="1131"/>
    <x v="1132"/>
    <x v="616"/>
    <x v="321"/>
    <n v="-90.7"/>
    <d v="2016-04-28T00:00:00"/>
    <x v="1"/>
  </r>
  <r>
    <x v="0"/>
    <x v="1"/>
    <x v="28"/>
    <x v="22"/>
    <x v="140"/>
    <x v="0"/>
    <x v="1"/>
    <n v="1"/>
    <s v=""/>
    <n v="-51.81"/>
    <s v=""/>
    <s v=""/>
    <n v="-51.81"/>
    <x v="28"/>
    <x v="28"/>
    <x v="28"/>
    <s v="Sales Representative"/>
    <n v="623524"/>
    <s v="Troy"/>
    <s v="Turner"/>
    <s v="Store Manager"/>
    <x v="2"/>
    <x v="1132"/>
    <x v="1133"/>
    <x v="126"/>
    <x v="116"/>
    <n v="-51.81"/>
    <d v="2016-05-10T00:00:00"/>
    <x v="1"/>
  </r>
  <r>
    <x v="0"/>
    <x v="1"/>
    <x v="28"/>
    <x v="22"/>
    <x v="1132"/>
    <x v="0"/>
    <x v="1"/>
    <n v="1"/>
    <s v=""/>
    <n v="-58.34"/>
    <s v=""/>
    <s v=""/>
    <n v="-58.34"/>
    <x v="28"/>
    <x v="28"/>
    <x v="28"/>
    <s v="Sales Representative"/>
    <n v="623524"/>
    <s v="Troy"/>
    <s v="Turner"/>
    <s v="Store Manager"/>
    <x v="2"/>
    <x v="1133"/>
    <x v="1134"/>
    <x v="401"/>
    <x v="184"/>
    <n v="-58.34"/>
    <d v="2016-05-15T00:00:00"/>
    <x v="1"/>
  </r>
  <r>
    <x v="0"/>
    <x v="1"/>
    <x v="28"/>
    <x v="22"/>
    <x v="1133"/>
    <x v="1"/>
    <x v="1"/>
    <n v="1"/>
    <s v=""/>
    <n v="-33.979999999999997"/>
    <s v=""/>
    <s v=""/>
    <n v="-33.979999999999997"/>
    <x v="28"/>
    <x v="28"/>
    <x v="28"/>
    <s v="Sales Representative"/>
    <n v="623524"/>
    <s v="Troy"/>
    <s v="Turner"/>
    <s v="Store Manager"/>
    <x v="2"/>
    <x v="1134"/>
    <x v="1135"/>
    <x v="577"/>
    <x v="249"/>
    <n v="-33.979999999999997"/>
    <d v="2016-05-16T00:00:00"/>
    <x v="1"/>
  </r>
  <r>
    <x v="0"/>
    <x v="1"/>
    <x v="28"/>
    <x v="22"/>
    <x v="1134"/>
    <x v="0"/>
    <x v="0"/>
    <n v="1"/>
    <s v=""/>
    <n v="-73.14"/>
    <s v=""/>
    <n v="-73.14"/>
    <s v=""/>
    <x v="28"/>
    <x v="28"/>
    <x v="28"/>
    <s v="Sales Representative"/>
    <n v="623524"/>
    <s v="Troy"/>
    <s v="Turner"/>
    <s v="Store Manager"/>
    <x v="2"/>
    <x v="1135"/>
    <x v="1136"/>
    <x v="594"/>
    <x v="448"/>
    <n v="-73.14"/>
    <d v="2016-05-16T00:00:00"/>
    <x v="2"/>
  </r>
  <r>
    <x v="0"/>
    <x v="1"/>
    <x v="28"/>
    <x v="22"/>
    <x v="1135"/>
    <x v="2"/>
    <x v="0"/>
    <n v="1"/>
    <s v=""/>
    <n v="-12"/>
    <s v=""/>
    <n v="-12"/>
    <s v=""/>
    <x v="28"/>
    <x v="28"/>
    <x v="28"/>
    <s v="Sales Representative"/>
    <n v="623524"/>
    <s v="Troy"/>
    <s v="Turner"/>
    <s v="Store Manager"/>
    <x v="2"/>
    <x v="1136"/>
    <x v="1137"/>
    <x v="217"/>
    <x v="182"/>
    <n v="-12"/>
    <d v="2016-05-19T00:00:00"/>
    <x v="0"/>
  </r>
  <r>
    <x v="0"/>
    <x v="1"/>
    <x v="28"/>
    <x v="22"/>
    <x v="1136"/>
    <x v="0"/>
    <x v="1"/>
    <n v="1"/>
    <s v=""/>
    <n v="-98.99"/>
    <s v=""/>
    <s v=""/>
    <n v="-98.99"/>
    <x v="28"/>
    <x v="28"/>
    <x v="28"/>
    <s v="Sales Representative"/>
    <n v="623524"/>
    <s v="Troy"/>
    <s v="Turner"/>
    <s v="Store Manager"/>
    <x v="2"/>
    <x v="1137"/>
    <x v="1138"/>
    <x v="201"/>
    <x v="25"/>
    <n v="-98.99"/>
    <d v="2016-05-28T00:00:00"/>
    <x v="1"/>
  </r>
  <r>
    <x v="0"/>
    <x v="1"/>
    <x v="28"/>
    <x v="22"/>
    <x v="1137"/>
    <x v="0"/>
    <x v="1"/>
    <n v="1"/>
    <s v=""/>
    <n v="-75.06"/>
    <s v=""/>
    <s v=""/>
    <n v="-75.06"/>
    <x v="28"/>
    <x v="28"/>
    <x v="28"/>
    <s v="Sales Representative"/>
    <n v="623524"/>
    <s v="Troy"/>
    <s v="Turner"/>
    <s v="Store Manager"/>
    <x v="2"/>
    <x v="1138"/>
    <x v="1139"/>
    <x v="378"/>
    <x v="324"/>
    <n v="-75.06"/>
    <d v="2016-05-28T00:00:00"/>
    <x v="1"/>
  </r>
  <r>
    <x v="0"/>
    <x v="1"/>
    <x v="28"/>
    <x v="22"/>
    <x v="1138"/>
    <x v="0"/>
    <x v="0"/>
    <n v="1"/>
    <s v=""/>
    <n v="-62.48"/>
    <s v=""/>
    <n v="-62.48"/>
    <s v=""/>
    <x v="28"/>
    <x v="28"/>
    <x v="28"/>
    <s v="Sales Representative"/>
    <n v="623524"/>
    <s v="Troy"/>
    <s v="Turner"/>
    <s v="Store Manager"/>
    <x v="2"/>
    <x v="1139"/>
    <x v="1140"/>
    <x v="442"/>
    <x v="150"/>
    <n v="-62.48"/>
    <d v="2016-05-30T00:00:00"/>
    <x v="0"/>
  </r>
  <r>
    <x v="0"/>
    <x v="2"/>
    <x v="28"/>
    <x v="22"/>
    <x v="1139"/>
    <x v="0"/>
    <x v="1"/>
    <n v="1"/>
    <s v=""/>
    <n v="-60.85"/>
    <s v=""/>
    <s v=""/>
    <n v="-60.85"/>
    <x v="28"/>
    <x v="28"/>
    <x v="28"/>
    <s v="Sales Representative"/>
    <n v="623524"/>
    <s v="Troy"/>
    <s v="Turner"/>
    <s v="Store Manager"/>
    <x v="2"/>
    <x v="1140"/>
    <x v="1141"/>
    <x v="570"/>
    <x v="344"/>
    <n v="-60.85"/>
    <d v="2016-06-01T00:00:00"/>
    <x v="1"/>
  </r>
  <r>
    <x v="0"/>
    <x v="2"/>
    <x v="28"/>
    <x v="22"/>
    <x v="1140"/>
    <x v="0"/>
    <x v="1"/>
    <n v="1"/>
    <s v=""/>
    <n v="-50.71"/>
    <s v=""/>
    <s v=""/>
    <n v="-50.71"/>
    <x v="28"/>
    <x v="28"/>
    <x v="28"/>
    <s v="Sales Representative"/>
    <n v="623524"/>
    <s v="Troy"/>
    <s v="Turner"/>
    <s v="Store Manager"/>
    <x v="2"/>
    <x v="1141"/>
    <x v="1142"/>
    <x v="349"/>
    <x v="415"/>
    <n v="-50.71"/>
    <d v="2016-06-07T00:00:00"/>
    <x v="1"/>
  </r>
  <r>
    <x v="0"/>
    <x v="2"/>
    <x v="28"/>
    <x v="22"/>
    <x v="1141"/>
    <x v="0"/>
    <x v="0"/>
    <n v="1"/>
    <s v=""/>
    <n v="-72.86"/>
    <s v=""/>
    <n v="-72.86"/>
    <s v=""/>
    <x v="28"/>
    <x v="28"/>
    <x v="28"/>
    <s v="Sales Representative"/>
    <n v="623524"/>
    <s v="Troy"/>
    <s v="Turner"/>
    <s v="Store Manager"/>
    <x v="2"/>
    <x v="1142"/>
    <x v="1143"/>
    <x v="406"/>
    <x v="5"/>
    <n v="-72.86"/>
    <d v="2016-06-08T00:00:00"/>
    <x v="0"/>
  </r>
  <r>
    <x v="0"/>
    <x v="2"/>
    <x v="28"/>
    <x v="22"/>
    <x v="1142"/>
    <x v="0"/>
    <x v="1"/>
    <n v="1"/>
    <s v=""/>
    <n v="-69.91"/>
    <s v=""/>
    <s v=""/>
    <n v="-69.91"/>
    <x v="28"/>
    <x v="28"/>
    <x v="28"/>
    <s v="Sales Representative"/>
    <n v="623524"/>
    <s v="Troy"/>
    <s v="Turner"/>
    <s v="Store Manager"/>
    <x v="2"/>
    <x v="1143"/>
    <x v="1144"/>
    <x v="498"/>
    <x v="256"/>
    <n v="-69.91"/>
    <d v="2016-06-15T00:00:00"/>
    <x v="1"/>
  </r>
  <r>
    <x v="0"/>
    <x v="2"/>
    <x v="28"/>
    <x v="22"/>
    <x v="1143"/>
    <x v="0"/>
    <x v="0"/>
    <n v="1"/>
    <s v=""/>
    <n v="-68.209999999999994"/>
    <s v=""/>
    <n v="-68.209999999999994"/>
    <s v=""/>
    <x v="28"/>
    <x v="28"/>
    <x v="28"/>
    <s v="Sales Representative"/>
    <n v="623524"/>
    <s v="Troy"/>
    <s v="Turner"/>
    <s v="Store Manager"/>
    <x v="2"/>
    <x v="1144"/>
    <x v="1145"/>
    <x v="666"/>
    <x v="191"/>
    <n v="-68.209999999999994"/>
    <d v="2016-06-24T00:00:00"/>
    <x v="2"/>
  </r>
  <r>
    <x v="1"/>
    <x v="3"/>
    <x v="28"/>
    <x v="29"/>
    <x v="1144"/>
    <x v="2"/>
    <x v="0"/>
    <s v=""/>
    <n v="1"/>
    <s v=""/>
    <n v="-6.69"/>
    <n v="-6.69"/>
    <s v=""/>
    <x v="28"/>
    <x v="28"/>
    <x v="28"/>
    <s v="Sales Representative"/>
    <n v="471955"/>
    <s v="Sheryl"/>
    <s v="Herrera"/>
    <s v="Sales Representative"/>
    <x v="2"/>
    <x v="1145"/>
    <x v="1146"/>
    <x v="431"/>
    <x v="118"/>
    <n v="-6.69"/>
    <d v="2016-07-01T00:00:00"/>
    <x v="2"/>
  </r>
  <r>
    <x v="1"/>
    <x v="3"/>
    <x v="28"/>
    <x v="22"/>
    <x v="1145"/>
    <x v="0"/>
    <x v="0"/>
    <s v=""/>
    <n v="1"/>
    <s v=""/>
    <n v="-59.78"/>
    <n v="-59.78"/>
    <s v=""/>
    <x v="28"/>
    <x v="28"/>
    <x v="28"/>
    <s v="Sales Representative"/>
    <n v="623524"/>
    <s v="Troy"/>
    <s v="Turner"/>
    <s v="Store Manager"/>
    <x v="2"/>
    <x v="1146"/>
    <x v="1147"/>
    <x v="667"/>
    <x v="350"/>
    <n v="-59.78"/>
    <d v="2016-07-01T00:00:00"/>
    <x v="2"/>
  </r>
  <r>
    <x v="1"/>
    <x v="3"/>
    <x v="28"/>
    <x v="22"/>
    <x v="1146"/>
    <x v="0"/>
    <x v="1"/>
    <s v=""/>
    <n v="1"/>
    <s v=""/>
    <n v="-83.58"/>
    <s v=""/>
    <n v="-83.58"/>
    <x v="28"/>
    <x v="28"/>
    <x v="28"/>
    <s v="Sales Representative"/>
    <n v="623524"/>
    <s v="Troy"/>
    <s v="Turner"/>
    <s v="Store Manager"/>
    <x v="2"/>
    <x v="1147"/>
    <x v="1148"/>
    <x v="212"/>
    <x v="12"/>
    <n v="-83.58"/>
    <d v="2016-07-04T00:00:00"/>
    <x v="1"/>
  </r>
  <r>
    <x v="1"/>
    <x v="3"/>
    <x v="28"/>
    <x v="22"/>
    <x v="1147"/>
    <x v="0"/>
    <x v="1"/>
    <s v=""/>
    <n v="1"/>
    <s v=""/>
    <n v="-53.59"/>
    <s v=""/>
    <n v="-53.59"/>
    <x v="28"/>
    <x v="28"/>
    <x v="28"/>
    <s v="Sales Representative"/>
    <n v="623524"/>
    <s v="Troy"/>
    <s v="Turner"/>
    <s v="Store Manager"/>
    <x v="2"/>
    <x v="1148"/>
    <x v="1149"/>
    <x v="668"/>
    <x v="449"/>
    <n v="-53.59"/>
    <d v="2016-07-06T00:00:00"/>
    <x v="1"/>
  </r>
  <r>
    <x v="1"/>
    <x v="3"/>
    <x v="28"/>
    <x v="29"/>
    <x v="1148"/>
    <x v="1"/>
    <x v="1"/>
    <s v=""/>
    <n v="1"/>
    <s v=""/>
    <n v="-41.53"/>
    <s v=""/>
    <n v="-41.53"/>
    <x v="28"/>
    <x v="28"/>
    <x v="28"/>
    <s v="Sales Representative"/>
    <n v="471955"/>
    <s v="Sheryl"/>
    <s v="Herrera"/>
    <s v="Sales Representative"/>
    <x v="2"/>
    <x v="1149"/>
    <x v="1150"/>
    <x v="669"/>
    <x v="88"/>
    <n v="-41.53"/>
    <d v="2016-07-07T00:00:00"/>
    <x v="1"/>
  </r>
  <r>
    <x v="1"/>
    <x v="3"/>
    <x v="28"/>
    <x v="22"/>
    <x v="1149"/>
    <x v="0"/>
    <x v="1"/>
    <s v=""/>
    <n v="1"/>
    <s v=""/>
    <n v="-83.64"/>
    <s v=""/>
    <n v="-83.64"/>
    <x v="28"/>
    <x v="28"/>
    <x v="28"/>
    <s v="Sales Representative"/>
    <n v="623524"/>
    <s v="Troy"/>
    <s v="Turner"/>
    <s v="Store Manager"/>
    <x v="2"/>
    <x v="1150"/>
    <x v="1151"/>
    <x v="411"/>
    <x v="408"/>
    <n v="-83.64"/>
    <d v="2016-07-07T00:00:00"/>
    <x v="1"/>
  </r>
  <r>
    <x v="1"/>
    <x v="3"/>
    <x v="28"/>
    <x v="22"/>
    <x v="1150"/>
    <x v="0"/>
    <x v="1"/>
    <s v=""/>
    <n v="1"/>
    <s v=""/>
    <n v="-58.73"/>
    <s v=""/>
    <n v="-58.73"/>
    <x v="28"/>
    <x v="28"/>
    <x v="28"/>
    <s v="Sales Representative"/>
    <n v="623524"/>
    <s v="Troy"/>
    <s v="Turner"/>
    <s v="Store Manager"/>
    <x v="2"/>
    <x v="1151"/>
    <x v="1152"/>
    <x v="407"/>
    <x v="450"/>
    <n v="-58.73"/>
    <d v="2016-07-13T00:00:00"/>
    <x v="1"/>
  </r>
  <r>
    <x v="1"/>
    <x v="3"/>
    <x v="28"/>
    <x v="29"/>
    <x v="1151"/>
    <x v="1"/>
    <x v="1"/>
    <s v=""/>
    <n v="1"/>
    <s v=""/>
    <n v="-37.450000000000003"/>
    <s v=""/>
    <n v="-37.450000000000003"/>
    <x v="28"/>
    <x v="28"/>
    <x v="28"/>
    <s v="Sales Representative"/>
    <n v="471955"/>
    <s v="Sheryl"/>
    <s v="Herrera"/>
    <s v="Sales Representative"/>
    <x v="2"/>
    <x v="1152"/>
    <x v="1153"/>
    <x v="39"/>
    <x v="5"/>
    <n v="-37.450000000000003"/>
    <d v="2016-07-18T00:00:00"/>
    <x v="1"/>
  </r>
  <r>
    <x v="1"/>
    <x v="3"/>
    <x v="28"/>
    <x v="29"/>
    <x v="1152"/>
    <x v="2"/>
    <x v="0"/>
    <s v=""/>
    <n v="1"/>
    <s v=""/>
    <n v="-12.4"/>
    <n v="-12.4"/>
    <s v=""/>
    <x v="28"/>
    <x v="28"/>
    <x v="28"/>
    <s v="Sales Representative"/>
    <n v="471955"/>
    <s v="Sheryl"/>
    <s v="Herrera"/>
    <s v="Sales Representative"/>
    <x v="2"/>
    <x v="1153"/>
    <x v="1154"/>
    <x v="57"/>
    <x v="332"/>
    <n v="-12.4"/>
    <d v="2016-07-20T00:00:00"/>
    <x v="0"/>
  </r>
  <r>
    <x v="1"/>
    <x v="3"/>
    <x v="28"/>
    <x v="22"/>
    <x v="1153"/>
    <x v="0"/>
    <x v="0"/>
    <s v=""/>
    <n v="1"/>
    <s v=""/>
    <n v="-95"/>
    <n v="-95"/>
    <s v=""/>
    <x v="28"/>
    <x v="28"/>
    <x v="28"/>
    <s v="Sales Representative"/>
    <n v="623524"/>
    <s v="Troy"/>
    <s v="Turner"/>
    <s v="Store Manager"/>
    <x v="2"/>
    <x v="1154"/>
    <x v="1155"/>
    <x v="487"/>
    <x v="267"/>
    <n v="-95"/>
    <d v="2016-07-29T00:00:00"/>
    <x v="0"/>
  </r>
  <r>
    <x v="1"/>
    <x v="4"/>
    <x v="28"/>
    <x v="29"/>
    <x v="1154"/>
    <x v="1"/>
    <x v="1"/>
    <s v=""/>
    <n v="1"/>
    <s v=""/>
    <n v="-28.92"/>
    <s v=""/>
    <n v="-28.92"/>
    <x v="28"/>
    <x v="28"/>
    <x v="28"/>
    <s v="Sales Representative"/>
    <n v="471955"/>
    <s v="Sheryl"/>
    <s v="Herrera"/>
    <s v="Sales Representative"/>
    <x v="2"/>
    <x v="1155"/>
    <x v="1156"/>
    <x v="670"/>
    <x v="333"/>
    <n v="-28.92"/>
    <d v="2016-08-03T00:00:00"/>
    <x v="1"/>
  </r>
  <r>
    <x v="1"/>
    <x v="4"/>
    <x v="28"/>
    <x v="29"/>
    <x v="1155"/>
    <x v="2"/>
    <x v="1"/>
    <s v=""/>
    <n v="1"/>
    <s v=""/>
    <n v="-8.42"/>
    <s v=""/>
    <n v="-8.42"/>
    <x v="28"/>
    <x v="28"/>
    <x v="28"/>
    <s v="Sales Representative"/>
    <n v="471955"/>
    <s v="Sheryl"/>
    <s v="Herrera"/>
    <s v="Sales Representative"/>
    <x v="2"/>
    <x v="1156"/>
    <x v="1157"/>
    <x v="235"/>
    <x v="381"/>
    <n v="-8.42"/>
    <d v="2016-08-03T00:00:00"/>
    <x v="1"/>
  </r>
  <r>
    <x v="1"/>
    <x v="4"/>
    <x v="28"/>
    <x v="22"/>
    <x v="1156"/>
    <x v="0"/>
    <x v="1"/>
    <s v=""/>
    <n v="1"/>
    <s v=""/>
    <n v="-93.61"/>
    <s v=""/>
    <n v="-93.61"/>
    <x v="28"/>
    <x v="28"/>
    <x v="28"/>
    <s v="Sales Representative"/>
    <n v="623524"/>
    <s v="Troy"/>
    <s v="Turner"/>
    <s v="Store Manager"/>
    <x v="2"/>
    <x v="1157"/>
    <x v="1158"/>
    <x v="303"/>
    <x v="137"/>
    <n v="-93.61"/>
    <d v="2016-08-04T00:00:00"/>
    <x v="1"/>
  </r>
  <r>
    <x v="1"/>
    <x v="4"/>
    <x v="28"/>
    <x v="29"/>
    <x v="1157"/>
    <x v="1"/>
    <x v="1"/>
    <s v=""/>
    <n v="1"/>
    <s v=""/>
    <n v="-26.64"/>
    <s v=""/>
    <n v="-26.64"/>
    <x v="28"/>
    <x v="28"/>
    <x v="28"/>
    <s v="Sales Representative"/>
    <n v="471955"/>
    <s v="Sheryl"/>
    <s v="Herrera"/>
    <s v="Sales Representative"/>
    <x v="2"/>
    <x v="1158"/>
    <x v="1159"/>
    <x v="671"/>
    <x v="16"/>
    <n v="-26.64"/>
    <d v="2016-08-05T00:00:00"/>
    <x v="1"/>
  </r>
  <r>
    <x v="1"/>
    <x v="4"/>
    <x v="28"/>
    <x v="22"/>
    <x v="1158"/>
    <x v="0"/>
    <x v="0"/>
    <s v=""/>
    <n v="1"/>
    <s v=""/>
    <n v="-95.34"/>
    <n v="-95.34"/>
    <s v=""/>
    <x v="28"/>
    <x v="28"/>
    <x v="28"/>
    <s v="Sales Representative"/>
    <n v="623524"/>
    <s v="Troy"/>
    <s v="Turner"/>
    <s v="Store Manager"/>
    <x v="2"/>
    <x v="1159"/>
    <x v="1160"/>
    <x v="407"/>
    <x v="87"/>
    <n v="-95.34"/>
    <d v="2016-08-15T00:00:00"/>
    <x v="2"/>
  </r>
  <r>
    <x v="1"/>
    <x v="4"/>
    <x v="28"/>
    <x v="29"/>
    <x v="1159"/>
    <x v="1"/>
    <x v="1"/>
    <s v=""/>
    <n v="1"/>
    <s v=""/>
    <n v="-37.200000000000003"/>
    <s v=""/>
    <n v="-37.200000000000003"/>
    <x v="28"/>
    <x v="28"/>
    <x v="28"/>
    <s v="Sales Representative"/>
    <n v="471955"/>
    <s v="Sheryl"/>
    <s v="Herrera"/>
    <s v="Sales Representative"/>
    <x v="2"/>
    <x v="1160"/>
    <x v="1161"/>
    <x v="672"/>
    <x v="16"/>
    <n v="-37.200000000000003"/>
    <d v="2016-08-18T00:00:00"/>
    <x v="1"/>
  </r>
  <r>
    <x v="1"/>
    <x v="4"/>
    <x v="28"/>
    <x v="22"/>
    <x v="1160"/>
    <x v="0"/>
    <x v="1"/>
    <s v=""/>
    <n v="1"/>
    <s v=""/>
    <n v="-78.33"/>
    <s v=""/>
    <n v="-78.33"/>
    <x v="28"/>
    <x v="28"/>
    <x v="28"/>
    <s v="Sales Representative"/>
    <n v="623524"/>
    <s v="Troy"/>
    <s v="Turner"/>
    <s v="Store Manager"/>
    <x v="2"/>
    <x v="1161"/>
    <x v="1162"/>
    <x v="673"/>
    <x v="437"/>
    <n v="-78.33"/>
    <d v="2016-08-20T00:00:00"/>
    <x v="1"/>
  </r>
  <r>
    <x v="1"/>
    <x v="4"/>
    <x v="28"/>
    <x v="22"/>
    <x v="1161"/>
    <x v="0"/>
    <x v="1"/>
    <s v=""/>
    <n v="1"/>
    <s v=""/>
    <n v="-76.17"/>
    <s v=""/>
    <n v="-76.17"/>
    <x v="28"/>
    <x v="28"/>
    <x v="28"/>
    <s v="Sales Representative"/>
    <n v="623524"/>
    <s v="Troy"/>
    <s v="Turner"/>
    <s v="Store Manager"/>
    <x v="2"/>
    <x v="1162"/>
    <x v="1163"/>
    <x v="330"/>
    <x v="451"/>
    <n v="-76.17"/>
    <d v="2016-08-23T00:00:00"/>
    <x v="1"/>
  </r>
  <r>
    <x v="1"/>
    <x v="5"/>
    <x v="28"/>
    <x v="22"/>
    <x v="1162"/>
    <x v="0"/>
    <x v="1"/>
    <s v=""/>
    <n v="1"/>
    <s v=""/>
    <n v="-74.760000000000005"/>
    <s v=""/>
    <n v="-74.760000000000005"/>
    <x v="28"/>
    <x v="28"/>
    <x v="28"/>
    <s v="Sales Representative"/>
    <n v="623524"/>
    <s v="Troy"/>
    <s v="Turner"/>
    <s v="Store Manager"/>
    <x v="2"/>
    <x v="1163"/>
    <x v="1164"/>
    <x v="674"/>
    <x v="176"/>
    <n v="-74.760000000000005"/>
    <d v="2016-09-02T00:00:00"/>
    <x v="1"/>
  </r>
  <r>
    <x v="1"/>
    <x v="5"/>
    <x v="28"/>
    <x v="22"/>
    <x v="1163"/>
    <x v="0"/>
    <x v="1"/>
    <s v=""/>
    <n v="1"/>
    <s v=""/>
    <n v="-64.64"/>
    <s v=""/>
    <n v="-64.64"/>
    <x v="28"/>
    <x v="28"/>
    <x v="28"/>
    <s v="Sales Representative"/>
    <n v="623524"/>
    <s v="Troy"/>
    <s v="Turner"/>
    <s v="Store Manager"/>
    <x v="2"/>
    <x v="1164"/>
    <x v="1165"/>
    <x v="62"/>
    <x v="362"/>
    <n v="-64.64"/>
    <d v="2016-09-25T00:00:00"/>
    <x v="1"/>
  </r>
  <r>
    <x v="0"/>
    <x v="0"/>
    <x v="29"/>
    <x v="22"/>
    <x v="1164"/>
    <x v="0"/>
    <x v="1"/>
    <n v="1"/>
    <s v=""/>
    <n v="-74.260000000000005"/>
    <s v=""/>
    <s v=""/>
    <n v="-74.260000000000005"/>
    <x v="29"/>
    <x v="29"/>
    <x v="29"/>
    <s v="Sales Representative"/>
    <n v="623524"/>
    <s v="Troy"/>
    <s v="Turner"/>
    <s v="Store Manager"/>
    <x v="2"/>
    <x v="1165"/>
    <x v="1166"/>
    <x v="675"/>
    <x v="304"/>
    <n v="-74.260000000000005"/>
    <d v="2016-04-03T00:00:00"/>
    <x v="1"/>
  </r>
  <r>
    <x v="0"/>
    <x v="0"/>
    <x v="29"/>
    <x v="22"/>
    <x v="1165"/>
    <x v="0"/>
    <x v="1"/>
    <n v="1"/>
    <s v=""/>
    <n v="-59.43"/>
    <s v=""/>
    <s v=""/>
    <n v="-59.43"/>
    <x v="29"/>
    <x v="29"/>
    <x v="29"/>
    <s v="Sales Representative"/>
    <n v="623524"/>
    <s v="Troy"/>
    <s v="Turner"/>
    <s v="Store Manager"/>
    <x v="2"/>
    <x v="1166"/>
    <x v="1167"/>
    <x v="352"/>
    <x v="235"/>
    <n v="-59.43"/>
    <d v="2016-04-13T00:00:00"/>
    <x v="1"/>
  </r>
  <r>
    <x v="0"/>
    <x v="0"/>
    <x v="29"/>
    <x v="22"/>
    <x v="1166"/>
    <x v="1"/>
    <x v="1"/>
    <n v="1"/>
    <s v=""/>
    <n v="-39.79"/>
    <s v=""/>
    <s v=""/>
    <n v="-39.79"/>
    <x v="29"/>
    <x v="29"/>
    <x v="29"/>
    <s v="Sales Representative"/>
    <n v="623524"/>
    <s v="Troy"/>
    <s v="Turner"/>
    <s v="Store Manager"/>
    <x v="2"/>
    <x v="1167"/>
    <x v="1168"/>
    <x v="676"/>
    <x v="274"/>
    <n v="-39.79"/>
    <d v="2016-04-30T00:00:00"/>
    <x v="1"/>
  </r>
  <r>
    <x v="0"/>
    <x v="1"/>
    <x v="29"/>
    <x v="22"/>
    <x v="1167"/>
    <x v="0"/>
    <x v="1"/>
    <n v="1"/>
    <s v=""/>
    <n v="-88.87"/>
    <s v=""/>
    <s v=""/>
    <n v="-88.87"/>
    <x v="29"/>
    <x v="29"/>
    <x v="29"/>
    <s v="Sales Representative"/>
    <n v="623524"/>
    <s v="Troy"/>
    <s v="Turner"/>
    <s v="Store Manager"/>
    <x v="2"/>
    <x v="1168"/>
    <x v="1169"/>
    <x v="677"/>
    <x v="311"/>
    <n v="-88.87"/>
    <d v="2016-05-03T00:00:00"/>
    <x v="1"/>
  </r>
  <r>
    <x v="0"/>
    <x v="1"/>
    <x v="29"/>
    <x v="22"/>
    <x v="1168"/>
    <x v="1"/>
    <x v="1"/>
    <n v="1"/>
    <s v=""/>
    <n v="-34.08"/>
    <s v=""/>
    <s v=""/>
    <n v="-34.08"/>
    <x v="29"/>
    <x v="29"/>
    <x v="29"/>
    <s v="Sales Representative"/>
    <n v="623524"/>
    <s v="Troy"/>
    <s v="Turner"/>
    <s v="Store Manager"/>
    <x v="2"/>
    <x v="1169"/>
    <x v="1170"/>
    <x v="678"/>
    <x v="114"/>
    <n v="-34.08"/>
    <d v="2016-05-04T00:00:00"/>
    <x v="1"/>
  </r>
  <r>
    <x v="0"/>
    <x v="1"/>
    <x v="29"/>
    <x v="22"/>
    <x v="1169"/>
    <x v="1"/>
    <x v="1"/>
    <n v="1"/>
    <s v=""/>
    <n v="-29.95"/>
    <s v=""/>
    <s v=""/>
    <n v="-29.95"/>
    <x v="29"/>
    <x v="29"/>
    <x v="29"/>
    <s v="Sales Representative"/>
    <n v="623524"/>
    <s v="Troy"/>
    <s v="Turner"/>
    <s v="Store Manager"/>
    <x v="2"/>
    <x v="1170"/>
    <x v="1171"/>
    <x v="679"/>
    <x v="130"/>
    <n v="-29.95"/>
    <d v="2016-05-10T00:00:00"/>
    <x v="1"/>
  </r>
  <r>
    <x v="0"/>
    <x v="1"/>
    <x v="29"/>
    <x v="22"/>
    <x v="1170"/>
    <x v="0"/>
    <x v="1"/>
    <n v="1"/>
    <s v=""/>
    <n v="-66.38"/>
    <s v=""/>
    <s v=""/>
    <n v="-66.38"/>
    <x v="29"/>
    <x v="29"/>
    <x v="29"/>
    <s v="Sales Representative"/>
    <n v="623524"/>
    <s v="Troy"/>
    <s v="Turner"/>
    <s v="Store Manager"/>
    <x v="2"/>
    <x v="1171"/>
    <x v="1172"/>
    <x v="69"/>
    <x v="115"/>
    <n v="-66.38"/>
    <d v="2016-05-21T00:00:00"/>
    <x v="1"/>
  </r>
  <r>
    <x v="0"/>
    <x v="1"/>
    <x v="29"/>
    <x v="22"/>
    <x v="1171"/>
    <x v="0"/>
    <x v="1"/>
    <n v="1"/>
    <s v=""/>
    <n v="-66.3"/>
    <s v=""/>
    <s v=""/>
    <n v="-66.3"/>
    <x v="29"/>
    <x v="29"/>
    <x v="29"/>
    <s v="Sales Representative"/>
    <n v="623524"/>
    <s v="Troy"/>
    <s v="Turner"/>
    <s v="Store Manager"/>
    <x v="2"/>
    <x v="1172"/>
    <x v="1173"/>
    <x v="77"/>
    <x v="452"/>
    <n v="-66.3"/>
    <d v="2016-05-21T00:00:00"/>
    <x v="1"/>
  </r>
  <r>
    <x v="0"/>
    <x v="1"/>
    <x v="29"/>
    <x v="22"/>
    <x v="1172"/>
    <x v="0"/>
    <x v="1"/>
    <n v="1"/>
    <s v=""/>
    <n v="-52.6"/>
    <s v=""/>
    <s v=""/>
    <n v="-52.6"/>
    <x v="29"/>
    <x v="29"/>
    <x v="29"/>
    <s v="Sales Representative"/>
    <n v="623524"/>
    <s v="Troy"/>
    <s v="Turner"/>
    <s v="Store Manager"/>
    <x v="2"/>
    <x v="1173"/>
    <x v="1174"/>
    <x v="510"/>
    <x v="100"/>
    <n v="-52.6"/>
    <d v="2016-05-22T00:00:00"/>
    <x v="1"/>
  </r>
  <r>
    <x v="0"/>
    <x v="2"/>
    <x v="29"/>
    <x v="22"/>
    <x v="1173"/>
    <x v="2"/>
    <x v="1"/>
    <n v="1"/>
    <s v=""/>
    <n v="-14.2"/>
    <s v=""/>
    <s v=""/>
    <n v="-14.2"/>
    <x v="29"/>
    <x v="29"/>
    <x v="29"/>
    <s v="Sales Representative"/>
    <n v="623524"/>
    <s v="Troy"/>
    <s v="Turner"/>
    <s v="Store Manager"/>
    <x v="2"/>
    <x v="1174"/>
    <x v="1175"/>
    <x v="308"/>
    <x v="387"/>
    <n v="-14.2"/>
    <d v="2016-06-07T00:00:00"/>
    <x v="1"/>
  </r>
  <r>
    <x v="0"/>
    <x v="2"/>
    <x v="29"/>
    <x v="22"/>
    <x v="1174"/>
    <x v="0"/>
    <x v="0"/>
    <n v="1"/>
    <s v=""/>
    <n v="-91.63"/>
    <s v=""/>
    <n v="-91.63"/>
    <s v=""/>
    <x v="29"/>
    <x v="29"/>
    <x v="29"/>
    <s v="Sales Representative"/>
    <n v="623524"/>
    <s v="Troy"/>
    <s v="Turner"/>
    <s v="Store Manager"/>
    <x v="2"/>
    <x v="1175"/>
    <x v="1176"/>
    <x v="680"/>
    <x v="421"/>
    <n v="-91.63"/>
    <d v="2016-06-11T00:00:00"/>
    <x v="2"/>
  </r>
  <r>
    <x v="0"/>
    <x v="2"/>
    <x v="29"/>
    <x v="22"/>
    <x v="1175"/>
    <x v="1"/>
    <x v="1"/>
    <n v="1"/>
    <s v=""/>
    <n v="-41.33"/>
    <s v=""/>
    <s v=""/>
    <n v="-41.33"/>
    <x v="29"/>
    <x v="29"/>
    <x v="29"/>
    <s v="Sales Representative"/>
    <n v="623524"/>
    <s v="Troy"/>
    <s v="Turner"/>
    <s v="Store Manager"/>
    <x v="2"/>
    <x v="1176"/>
    <x v="1177"/>
    <x v="232"/>
    <x v="204"/>
    <n v="-41.33"/>
    <d v="2016-06-12T00:00:00"/>
    <x v="1"/>
  </r>
  <r>
    <x v="0"/>
    <x v="2"/>
    <x v="29"/>
    <x v="22"/>
    <x v="1176"/>
    <x v="2"/>
    <x v="1"/>
    <n v="1"/>
    <s v=""/>
    <n v="-8.14"/>
    <s v=""/>
    <s v=""/>
    <n v="-8.14"/>
    <x v="29"/>
    <x v="29"/>
    <x v="29"/>
    <s v="Sales Representative"/>
    <n v="623524"/>
    <s v="Troy"/>
    <s v="Turner"/>
    <s v="Store Manager"/>
    <x v="2"/>
    <x v="1177"/>
    <x v="1178"/>
    <x v="154"/>
    <x v="119"/>
    <n v="-8.14"/>
    <d v="2016-06-12T00:00:00"/>
    <x v="1"/>
  </r>
  <r>
    <x v="0"/>
    <x v="2"/>
    <x v="29"/>
    <x v="22"/>
    <x v="1177"/>
    <x v="2"/>
    <x v="0"/>
    <n v="1"/>
    <s v=""/>
    <n v="-13.59"/>
    <s v=""/>
    <n v="-13.59"/>
    <s v=""/>
    <x v="29"/>
    <x v="29"/>
    <x v="29"/>
    <s v="Sales Representative"/>
    <n v="623524"/>
    <s v="Troy"/>
    <s v="Turner"/>
    <s v="Store Manager"/>
    <x v="2"/>
    <x v="1178"/>
    <x v="1179"/>
    <x v="666"/>
    <x v="337"/>
    <n v="-13.59"/>
    <d v="2016-06-13T00:00:00"/>
    <x v="0"/>
  </r>
  <r>
    <x v="0"/>
    <x v="2"/>
    <x v="29"/>
    <x v="22"/>
    <x v="1178"/>
    <x v="0"/>
    <x v="0"/>
    <n v="1"/>
    <s v=""/>
    <n v="-67.38"/>
    <s v=""/>
    <n v="-67.38"/>
    <s v=""/>
    <x v="29"/>
    <x v="29"/>
    <x v="29"/>
    <s v="Sales Representative"/>
    <n v="623524"/>
    <s v="Troy"/>
    <s v="Turner"/>
    <s v="Store Manager"/>
    <x v="2"/>
    <x v="1179"/>
    <x v="1180"/>
    <x v="36"/>
    <x v="266"/>
    <n v="-67.38"/>
    <d v="2016-06-15T00:00:00"/>
    <x v="2"/>
  </r>
  <r>
    <x v="0"/>
    <x v="2"/>
    <x v="29"/>
    <x v="22"/>
    <x v="1179"/>
    <x v="0"/>
    <x v="1"/>
    <n v="1"/>
    <s v=""/>
    <n v="-51.1"/>
    <s v=""/>
    <s v=""/>
    <n v="-51.1"/>
    <x v="29"/>
    <x v="29"/>
    <x v="29"/>
    <s v="Sales Representative"/>
    <n v="623524"/>
    <s v="Troy"/>
    <s v="Turner"/>
    <s v="Store Manager"/>
    <x v="2"/>
    <x v="1180"/>
    <x v="1181"/>
    <x v="200"/>
    <x v="275"/>
    <n v="-51.1"/>
    <d v="2016-06-16T00:00:00"/>
    <x v="1"/>
  </r>
  <r>
    <x v="0"/>
    <x v="2"/>
    <x v="29"/>
    <x v="22"/>
    <x v="1180"/>
    <x v="0"/>
    <x v="0"/>
    <n v="1"/>
    <s v=""/>
    <n v="-73.14"/>
    <s v=""/>
    <n v="-73.14"/>
    <s v=""/>
    <x v="29"/>
    <x v="29"/>
    <x v="29"/>
    <s v="Sales Representative"/>
    <n v="623524"/>
    <s v="Troy"/>
    <s v="Turner"/>
    <s v="Store Manager"/>
    <x v="2"/>
    <x v="1181"/>
    <x v="1182"/>
    <x v="267"/>
    <x v="60"/>
    <n v="-73.14"/>
    <d v="2016-06-18T00:00:00"/>
    <x v="0"/>
  </r>
  <r>
    <x v="0"/>
    <x v="2"/>
    <x v="29"/>
    <x v="22"/>
    <x v="1181"/>
    <x v="1"/>
    <x v="1"/>
    <n v="1"/>
    <s v=""/>
    <n v="-49.37"/>
    <s v=""/>
    <s v=""/>
    <n v="-49.37"/>
    <x v="29"/>
    <x v="29"/>
    <x v="29"/>
    <s v="Sales Representative"/>
    <n v="623524"/>
    <s v="Troy"/>
    <s v="Turner"/>
    <s v="Store Manager"/>
    <x v="2"/>
    <x v="1182"/>
    <x v="1183"/>
    <x v="153"/>
    <x v="23"/>
    <n v="-49.37"/>
    <d v="2016-06-20T00:00:00"/>
    <x v="1"/>
  </r>
  <r>
    <x v="0"/>
    <x v="2"/>
    <x v="29"/>
    <x v="22"/>
    <x v="1182"/>
    <x v="0"/>
    <x v="1"/>
    <n v="1"/>
    <s v=""/>
    <n v="-82.18"/>
    <s v=""/>
    <s v=""/>
    <n v="-82.18"/>
    <x v="29"/>
    <x v="29"/>
    <x v="29"/>
    <s v="Sales Representative"/>
    <n v="623524"/>
    <s v="Troy"/>
    <s v="Turner"/>
    <s v="Store Manager"/>
    <x v="2"/>
    <x v="1183"/>
    <x v="1184"/>
    <x v="213"/>
    <x v="157"/>
    <n v="-82.18"/>
    <d v="2016-06-28T00:00:00"/>
    <x v="1"/>
  </r>
  <r>
    <x v="0"/>
    <x v="2"/>
    <x v="29"/>
    <x v="22"/>
    <x v="1183"/>
    <x v="0"/>
    <x v="1"/>
    <n v="1"/>
    <s v=""/>
    <n v="-59.08"/>
    <s v=""/>
    <s v=""/>
    <n v="-59.08"/>
    <x v="29"/>
    <x v="29"/>
    <x v="29"/>
    <s v="Sales Representative"/>
    <n v="623524"/>
    <s v="Troy"/>
    <s v="Turner"/>
    <s v="Store Manager"/>
    <x v="2"/>
    <x v="1184"/>
    <x v="1185"/>
    <x v="681"/>
    <x v="182"/>
    <n v="-59.08"/>
    <d v="2016-06-28T00:00:00"/>
    <x v="1"/>
  </r>
  <r>
    <x v="0"/>
    <x v="2"/>
    <x v="29"/>
    <x v="22"/>
    <x v="1184"/>
    <x v="0"/>
    <x v="0"/>
    <n v="1"/>
    <s v=""/>
    <n v="-98.99"/>
    <s v=""/>
    <n v="-98.99"/>
    <s v=""/>
    <x v="29"/>
    <x v="29"/>
    <x v="29"/>
    <s v="Sales Representative"/>
    <n v="623524"/>
    <s v="Troy"/>
    <s v="Turner"/>
    <s v="Store Manager"/>
    <x v="2"/>
    <x v="1185"/>
    <x v="1186"/>
    <x v="391"/>
    <x v="453"/>
    <n v="-98.99"/>
    <d v="2016-06-29T00:00:00"/>
    <x v="2"/>
  </r>
  <r>
    <x v="1"/>
    <x v="3"/>
    <x v="29"/>
    <x v="22"/>
    <x v="1185"/>
    <x v="0"/>
    <x v="1"/>
    <s v=""/>
    <n v="1"/>
    <s v=""/>
    <n v="-87.59"/>
    <s v=""/>
    <n v="-87.59"/>
    <x v="29"/>
    <x v="29"/>
    <x v="29"/>
    <s v="Sales Representative"/>
    <n v="623524"/>
    <s v="Troy"/>
    <s v="Turner"/>
    <s v="Store Manager"/>
    <x v="2"/>
    <x v="1186"/>
    <x v="1187"/>
    <x v="682"/>
    <x v="454"/>
    <n v="-87.59"/>
    <d v="2016-07-01T00:00:00"/>
    <x v="1"/>
  </r>
  <r>
    <x v="1"/>
    <x v="3"/>
    <x v="29"/>
    <x v="22"/>
    <x v="1186"/>
    <x v="0"/>
    <x v="1"/>
    <s v=""/>
    <n v="1"/>
    <s v=""/>
    <n v="-61.76"/>
    <s v=""/>
    <n v="-61.76"/>
    <x v="29"/>
    <x v="29"/>
    <x v="29"/>
    <s v="Sales Representative"/>
    <n v="623524"/>
    <s v="Troy"/>
    <s v="Turner"/>
    <s v="Store Manager"/>
    <x v="2"/>
    <x v="1187"/>
    <x v="1188"/>
    <x v="96"/>
    <x v="48"/>
    <n v="-61.76"/>
    <d v="2016-07-02T00:00:00"/>
    <x v="1"/>
  </r>
  <r>
    <x v="1"/>
    <x v="3"/>
    <x v="29"/>
    <x v="30"/>
    <x v="1187"/>
    <x v="1"/>
    <x v="1"/>
    <s v=""/>
    <n v="1"/>
    <s v=""/>
    <n v="-32.79"/>
    <s v=""/>
    <n v="-32.79"/>
    <x v="29"/>
    <x v="29"/>
    <x v="29"/>
    <s v="Sales Representative"/>
    <n v="568858"/>
    <s v="Sam"/>
    <s v="Thornton"/>
    <s v="Sales Representative"/>
    <x v="2"/>
    <x v="1188"/>
    <x v="1189"/>
    <x v="36"/>
    <x v="35"/>
    <n v="-32.79"/>
    <d v="2016-07-06T00:00:00"/>
    <x v="1"/>
  </r>
  <r>
    <x v="1"/>
    <x v="3"/>
    <x v="29"/>
    <x v="22"/>
    <x v="1188"/>
    <x v="0"/>
    <x v="1"/>
    <s v=""/>
    <n v="1"/>
    <s v=""/>
    <n v="-83.46"/>
    <s v=""/>
    <n v="-83.46"/>
    <x v="29"/>
    <x v="29"/>
    <x v="29"/>
    <s v="Sales Representative"/>
    <n v="623524"/>
    <s v="Troy"/>
    <s v="Turner"/>
    <s v="Store Manager"/>
    <x v="2"/>
    <x v="1189"/>
    <x v="1190"/>
    <x v="657"/>
    <x v="131"/>
    <n v="-83.46"/>
    <d v="2016-07-08T00:00:00"/>
    <x v="1"/>
  </r>
  <r>
    <x v="1"/>
    <x v="3"/>
    <x v="29"/>
    <x v="22"/>
    <x v="1189"/>
    <x v="0"/>
    <x v="1"/>
    <s v=""/>
    <n v="1"/>
    <s v=""/>
    <n v="-88.22"/>
    <s v=""/>
    <n v="-88.22"/>
    <x v="29"/>
    <x v="29"/>
    <x v="29"/>
    <s v="Sales Representative"/>
    <n v="623524"/>
    <s v="Troy"/>
    <s v="Turner"/>
    <s v="Store Manager"/>
    <x v="2"/>
    <x v="1190"/>
    <x v="1191"/>
    <x v="270"/>
    <x v="455"/>
    <n v="-88.22"/>
    <d v="2016-07-12T00:00:00"/>
    <x v="1"/>
  </r>
  <r>
    <x v="1"/>
    <x v="3"/>
    <x v="29"/>
    <x v="30"/>
    <x v="1190"/>
    <x v="2"/>
    <x v="1"/>
    <s v=""/>
    <n v="1"/>
    <s v=""/>
    <n v="-11.03"/>
    <s v=""/>
    <n v="-11.03"/>
    <x v="29"/>
    <x v="29"/>
    <x v="29"/>
    <s v="Sales Representative"/>
    <n v="568858"/>
    <s v="Sam"/>
    <s v="Thornton"/>
    <s v="Sales Representative"/>
    <x v="2"/>
    <x v="1191"/>
    <x v="1192"/>
    <x v="273"/>
    <x v="35"/>
    <n v="-11.03"/>
    <d v="2016-07-30T00:00:00"/>
    <x v="1"/>
  </r>
  <r>
    <x v="1"/>
    <x v="4"/>
    <x v="29"/>
    <x v="30"/>
    <x v="1191"/>
    <x v="1"/>
    <x v="0"/>
    <s v=""/>
    <n v="1"/>
    <s v=""/>
    <n v="-30.36"/>
    <n v="-30.36"/>
    <s v=""/>
    <x v="29"/>
    <x v="29"/>
    <x v="29"/>
    <s v="Sales Representative"/>
    <n v="568858"/>
    <s v="Sam"/>
    <s v="Thornton"/>
    <s v="Sales Representative"/>
    <x v="2"/>
    <x v="1192"/>
    <x v="1193"/>
    <x v="509"/>
    <x v="161"/>
    <n v="-30.36"/>
    <d v="2016-08-06T00:00:00"/>
    <x v="2"/>
  </r>
  <r>
    <x v="1"/>
    <x v="4"/>
    <x v="29"/>
    <x v="22"/>
    <x v="1192"/>
    <x v="0"/>
    <x v="0"/>
    <s v=""/>
    <n v="1"/>
    <s v=""/>
    <n v="-65.510000000000005"/>
    <n v="-65.510000000000005"/>
    <s v=""/>
    <x v="29"/>
    <x v="29"/>
    <x v="29"/>
    <s v="Sales Representative"/>
    <n v="623524"/>
    <s v="Troy"/>
    <s v="Turner"/>
    <s v="Store Manager"/>
    <x v="2"/>
    <x v="1193"/>
    <x v="1194"/>
    <x v="185"/>
    <x v="13"/>
    <n v="-65.510000000000005"/>
    <d v="2016-08-10T00:00:00"/>
    <x v="0"/>
  </r>
  <r>
    <x v="1"/>
    <x v="4"/>
    <x v="29"/>
    <x v="30"/>
    <x v="1193"/>
    <x v="1"/>
    <x v="1"/>
    <s v=""/>
    <n v="1"/>
    <s v=""/>
    <n v="-23.04"/>
    <s v=""/>
    <n v="-23.04"/>
    <x v="29"/>
    <x v="29"/>
    <x v="29"/>
    <s v="Sales Representative"/>
    <n v="568858"/>
    <s v="Sam"/>
    <s v="Thornton"/>
    <s v="Sales Representative"/>
    <x v="2"/>
    <x v="1194"/>
    <x v="1195"/>
    <x v="94"/>
    <x v="288"/>
    <n v="-23.04"/>
    <d v="2016-08-11T00:00:00"/>
    <x v="1"/>
  </r>
  <r>
    <x v="1"/>
    <x v="4"/>
    <x v="29"/>
    <x v="22"/>
    <x v="1194"/>
    <x v="0"/>
    <x v="0"/>
    <s v=""/>
    <n v="1"/>
    <s v=""/>
    <n v="-86.37"/>
    <n v="-86.37"/>
    <s v=""/>
    <x v="29"/>
    <x v="29"/>
    <x v="29"/>
    <s v="Sales Representative"/>
    <n v="623524"/>
    <s v="Troy"/>
    <s v="Turner"/>
    <s v="Store Manager"/>
    <x v="2"/>
    <x v="1195"/>
    <x v="1196"/>
    <x v="562"/>
    <x v="340"/>
    <n v="-86.37"/>
    <d v="2016-08-18T00:00:00"/>
    <x v="0"/>
  </r>
  <r>
    <x v="1"/>
    <x v="4"/>
    <x v="29"/>
    <x v="30"/>
    <x v="1195"/>
    <x v="2"/>
    <x v="1"/>
    <s v=""/>
    <n v="1"/>
    <s v=""/>
    <n v="-5.25"/>
    <s v=""/>
    <n v="-5.25"/>
    <x v="29"/>
    <x v="29"/>
    <x v="29"/>
    <s v="Sales Representative"/>
    <n v="568858"/>
    <s v="Sam"/>
    <s v="Thornton"/>
    <s v="Sales Representative"/>
    <x v="2"/>
    <x v="1196"/>
    <x v="1197"/>
    <x v="307"/>
    <x v="211"/>
    <n v="-5.25"/>
    <d v="2016-08-23T00:00:00"/>
    <x v="1"/>
  </r>
  <r>
    <x v="1"/>
    <x v="4"/>
    <x v="29"/>
    <x v="22"/>
    <x v="1196"/>
    <x v="0"/>
    <x v="0"/>
    <s v=""/>
    <n v="1"/>
    <s v=""/>
    <n v="-89.27"/>
    <n v="-89.27"/>
    <s v=""/>
    <x v="29"/>
    <x v="29"/>
    <x v="29"/>
    <s v="Sales Representative"/>
    <n v="623524"/>
    <s v="Troy"/>
    <s v="Turner"/>
    <s v="Store Manager"/>
    <x v="2"/>
    <x v="1197"/>
    <x v="1198"/>
    <x v="180"/>
    <x v="322"/>
    <n v="-89.27"/>
    <d v="2016-08-24T00:00:00"/>
    <x v="2"/>
  </r>
  <r>
    <x v="1"/>
    <x v="5"/>
    <x v="29"/>
    <x v="30"/>
    <x v="1197"/>
    <x v="1"/>
    <x v="1"/>
    <s v=""/>
    <n v="1"/>
    <s v=""/>
    <n v="-25.97"/>
    <s v=""/>
    <n v="-25.97"/>
    <x v="29"/>
    <x v="29"/>
    <x v="29"/>
    <s v="Sales Representative"/>
    <n v="568858"/>
    <s v="Sam"/>
    <s v="Thornton"/>
    <s v="Sales Representative"/>
    <x v="2"/>
    <x v="1198"/>
    <x v="1199"/>
    <x v="665"/>
    <x v="291"/>
    <n v="-25.97"/>
    <d v="2016-09-08T00:00:00"/>
    <x v="1"/>
  </r>
  <r>
    <x v="1"/>
    <x v="5"/>
    <x v="29"/>
    <x v="22"/>
    <x v="1198"/>
    <x v="0"/>
    <x v="1"/>
    <s v=""/>
    <n v="1"/>
    <s v=""/>
    <n v="-88.46"/>
    <s v=""/>
    <n v="-88.46"/>
    <x v="29"/>
    <x v="29"/>
    <x v="29"/>
    <s v="Sales Representative"/>
    <n v="623524"/>
    <s v="Troy"/>
    <s v="Turner"/>
    <s v="Store Manager"/>
    <x v="2"/>
    <x v="1199"/>
    <x v="1200"/>
    <x v="71"/>
    <x v="378"/>
    <n v="-88.46"/>
    <d v="2016-09-10T00:00:00"/>
    <x v="1"/>
  </r>
  <r>
    <x v="1"/>
    <x v="5"/>
    <x v="29"/>
    <x v="30"/>
    <x v="1199"/>
    <x v="1"/>
    <x v="1"/>
    <s v=""/>
    <n v="1"/>
    <s v=""/>
    <n v="-26.5"/>
    <s v=""/>
    <n v="-26.5"/>
    <x v="29"/>
    <x v="29"/>
    <x v="29"/>
    <s v="Sales Representative"/>
    <n v="568858"/>
    <s v="Sam"/>
    <s v="Thornton"/>
    <s v="Sales Representative"/>
    <x v="2"/>
    <x v="1200"/>
    <x v="1201"/>
    <x v="669"/>
    <x v="456"/>
    <n v="-26.5"/>
    <d v="2016-09-12T00:00:00"/>
    <x v="1"/>
  </r>
  <r>
    <x v="1"/>
    <x v="5"/>
    <x v="29"/>
    <x v="30"/>
    <x v="1200"/>
    <x v="2"/>
    <x v="1"/>
    <s v=""/>
    <n v="1"/>
    <s v=""/>
    <n v="-12.7"/>
    <s v=""/>
    <n v="-12.7"/>
    <x v="29"/>
    <x v="29"/>
    <x v="29"/>
    <s v="Sales Representative"/>
    <n v="568858"/>
    <s v="Sam"/>
    <s v="Thornton"/>
    <s v="Sales Representative"/>
    <x v="2"/>
    <x v="1201"/>
    <x v="1202"/>
    <x v="683"/>
    <x v="66"/>
    <n v="-12.7"/>
    <d v="2016-09-18T00:00:00"/>
    <x v="1"/>
  </r>
  <r>
    <x v="1"/>
    <x v="5"/>
    <x v="29"/>
    <x v="30"/>
    <x v="1201"/>
    <x v="2"/>
    <x v="0"/>
    <s v=""/>
    <n v="1"/>
    <s v=""/>
    <n v="-12.78"/>
    <n v="-12.78"/>
    <s v=""/>
    <x v="29"/>
    <x v="29"/>
    <x v="29"/>
    <s v="Sales Representative"/>
    <n v="568858"/>
    <s v="Sam"/>
    <s v="Thornton"/>
    <s v="Sales Representative"/>
    <x v="2"/>
    <x v="1202"/>
    <x v="1203"/>
    <x v="513"/>
    <x v="408"/>
    <n v="-12.78"/>
    <d v="2016-09-20T00:00:00"/>
    <x v="2"/>
  </r>
  <r>
    <x v="1"/>
    <x v="5"/>
    <x v="29"/>
    <x v="22"/>
    <x v="1202"/>
    <x v="0"/>
    <x v="1"/>
    <s v=""/>
    <n v="1"/>
    <s v=""/>
    <n v="-54.42"/>
    <s v=""/>
    <n v="-54.42"/>
    <x v="29"/>
    <x v="29"/>
    <x v="29"/>
    <s v="Sales Representative"/>
    <n v="623524"/>
    <s v="Troy"/>
    <s v="Turner"/>
    <s v="Store Manager"/>
    <x v="2"/>
    <x v="1203"/>
    <x v="1204"/>
    <x v="220"/>
    <x v="222"/>
    <n v="-54.42"/>
    <d v="2016-09-21T00:00:00"/>
    <x v="1"/>
  </r>
  <r>
    <x v="1"/>
    <x v="5"/>
    <x v="29"/>
    <x v="30"/>
    <x v="1203"/>
    <x v="1"/>
    <x v="1"/>
    <s v=""/>
    <n v="1"/>
    <s v=""/>
    <n v="-49.49"/>
    <s v=""/>
    <n v="-49.49"/>
    <x v="29"/>
    <x v="29"/>
    <x v="29"/>
    <s v="Sales Representative"/>
    <n v="568858"/>
    <s v="Sam"/>
    <s v="Thornton"/>
    <s v="Sales Representative"/>
    <x v="2"/>
    <x v="1204"/>
    <x v="1205"/>
    <x v="418"/>
    <x v="168"/>
    <n v="-49.49"/>
    <d v="2016-09-23T00:00:00"/>
    <x v="1"/>
  </r>
  <r>
    <x v="1"/>
    <x v="5"/>
    <x v="29"/>
    <x v="22"/>
    <x v="1204"/>
    <x v="0"/>
    <x v="0"/>
    <s v=""/>
    <n v="1"/>
    <s v=""/>
    <n v="-85.84"/>
    <n v="-85.84"/>
    <s v=""/>
    <x v="29"/>
    <x v="29"/>
    <x v="29"/>
    <s v="Sales Representative"/>
    <n v="623524"/>
    <s v="Troy"/>
    <s v="Turner"/>
    <s v="Store Manager"/>
    <x v="2"/>
    <x v="1205"/>
    <x v="1206"/>
    <x v="684"/>
    <x v="397"/>
    <n v="-85.84"/>
    <d v="2016-09-24T00:00:00"/>
    <x v="2"/>
  </r>
  <r>
    <x v="0"/>
    <x v="0"/>
    <x v="30"/>
    <x v="22"/>
    <x v="1205"/>
    <x v="0"/>
    <x v="1"/>
    <n v="1"/>
    <s v=""/>
    <n v="-292.14"/>
    <s v=""/>
    <s v=""/>
    <n v="-292.14"/>
    <x v="30"/>
    <x v="30"/>
    <x v="30"/>
    <s v="Store Manager"/>
    <n v="623524"/>
    <s v="Troy"/>
    <s v="Turner"/>
    <s v="Store Manager"/>
    <x v="2"/>
    <x v="1206"/>
    <x v="1207"/>
    <x v="528"/>
    <x v="401"/>
    <n v="-292.14"/>
    <d v="2016-04-04T00:00:00"/>
    <x v="1"/>
  </r>
  <r>
    <x v="0"/>
    <x v="0"/>
    <x v="30"/>
    <x v="22"/>
    <x v="1206"/>
    <x v="0"/>
    <x v="1"/>
    <n v="1"/>
    <s v=""/>
    <n v="-338.37"/>
    <s v=""/>
    <s v=""/>
    <n v="-338.37"/>
    <x v="30"/>
    <x v="30"/>
    <x v="30"/>
    <s v="Store Manager"/>
    <n v="623524"/>
    <s v="Troy"/>
    <s v="Turner"/>
    <s v="Store Manager"/>
    <x v="2"/>
    <x v="1207"/>
    <x v="1208"/>
    <x v="475"/>
    <x v="457"/>
    <n v="-338.37"/>
    <d v="2016-04-06T00:00:00"/>
    <x v="1"/>
  </r>
  <r>
    <x v="0"/>
    <x v="0"/>
    <x v="30"/>
    <x v="22"/>
    <x v="1207"/>
    <x v="0"/>
    <x v="1"/>
    <n v="1"/>
    <s v=""/>
    <n v="-163.85"/>
    <s v=""/>
    <s v=""/>
    <n v="-163.85"/>
    <x v="30"/>
    <x v="30"/>
    <x v="30"/>
    <s v="Store Manager"/>
    <n v="623524"/>
    <s v="Troy"/>
    <s v="Turner"/>
    <s v="Store Manager"/>
    <x v="2"/>
    <x v="1208"/>
    <x v="1209"/>
    <x v="473"/>
    <x v="406"/>
    <n v="-163.85"/>
    <d v="2016-04-06T00:00:00"/>
    <x v="1"/>
  </r>
  <r>
    <x v="0"/>
    <x v="0"/>
    <x v="30"/>
    <x v="22"/>
    <x v="1208"/>
    <x v="0"/>
    <x v="1"/>
    <n v="1"/>
    <s v=""/>
    <n v="-118.95"/>
    <s v=""/>
    <s v=""/>
    <n v="-118.95"/>
    <x v="30"/>
    <x v="30"/>
    <x v="30"/>
    <s v="Store Manager"/>
    <n v="623524"/>
    <s v="Troy"/>
    <s v="Turner"/>
    <s v="Store Manager"/>
    <x v="2"/>
    <x v="1209"/>
    <x v="1210"/>
    <x v="685"/>
    <x v="205"/>
    <n v="-118.95"/>
    <d v="2016-04-06T00:00:00"/>
    <x v="1"/>
  </r>
  <r>
    <x v="0"/>
    <x v="0"/>
    <x v="30"/>
    <x v="22"/>
    <x v="1209"/>
    <x v="0"/>
    <x v="1"/>
    <n v="1"/>
    <s v=""/>
    <n v="-225.83"/>
    <s v=""/>
    <s v=""/>
    <n v="-225.83"/>
    <x v="30"/>
    <x v="30"/>
    <x v="30"/>
    <s v="Store Manager"/>
    <n v="623524"/>
    <s v="Troy"/>
    <s v="Turner"/>
    <s v="Store Manager"/>
    <x v="2"/>
    <x v="1210"/>
    <x v="1211"/>
    <x v="236"/>
    <x v="458"/>
    <n v="-225.83"/>
    <d v="2016-04-09T00:00:00"/>
    <x v="1"/>
  </r>
  <r>
    <x v="0"/>
    <x v="0"/>
    <x v="30"/>
    <x v="22"/>
    <x v="1210"/>
    <x v="0"/>
    <x v="1"/>
    <n v="1"/>
    <s v=""/>
    <n v="-102.9"/>
    <s v=""/>
    <s v=""/>
    <n v="-102.9"/>
    <x v="30"/>
    <x v="30"/>
    <x v="30"/>
    <s v="Store Manager"/>
    <n v="623524"/>
    <s v="Troy"/>
    <s v="Turner"/>
    <s v="Store Manager"/>
    <x v="2"/>
    <x v="1211"/>
    <x v="1212"/>
    <x v="139"/>
    <x v="1"/>
    <n v="-102.9"/>
    <d v="2016-04-09T00:00:00"/>
    <x v="1"/>
  </r>
  <r>
    <x v="0"/>
    <x v="0"/>
    <x v="30"/>
    <x v="22"/>
    <x v="1211"/>
    <x v="0"/>
    <x v="1"/>
    <n v="1"/>
    <s v=""/>
    <n v="-267.36"/>
    <s v=""/>
    <s v=""/>
    <n v="-267.36"/>
    <x v="30"/>
    <x v="30"/>
    <x v="30"/>
    <s v="Store Manager"/>
    <n v="623524"/>
    <s v="Troy"/>
    <s v="Turner"/>
    <s v="Store Manager"/>
    <x v="2"/>
    <x v="1212"/>
    <x v="1213"/>
    <x v="323"/>
    <x v="118"/>
    <n v="-267.36"/>
    <d v="2016-04-11T00:00:00"/>
    <x v="1"/>
  </r>
  <r>
    <x v="0"/>
    <x v="0"/>
    <x v="30"/>
    <x v="22"/>
    <x v="1212"/>
    <x v="0"/>
    <x v="1"/>
    <n v="1"/>
    <s v=""/>
    <n v="-220.82"/>
    <s v=""/>
    <s v=""/>
    <n v="-220.82"/>
    <x v="30"/>
    <x v="30"/>
    <x v="30"/>
    <s v="Store Manager"/>
    <n v="623524"/>
    <s v="Troy"/>
    <s v="Turner"/>
    <s v="Store Manager"/>
    <x v="2"/>
    <x v="1213"/>
    <x v="1214"/>
    <x v="119"/>
    <x v="439"/>
    <n v="-220.82"/>
    <d v="2016-04-16T00:00:00"/>
    <x v="1"/>
  </r>
  <r>
    <x v="0"/>
    <x v="0"/>
    <x v="30"/>
    <x v="22"/>
    <x v="1213"/>
    <x v="0"/>
    <x v="0"/>
    <n v="1"/>
    <s v=""/>
    <n v="-335.94"/>
    <s v=""/>
    <n v="-335.94"/>
    <s v=""/>
    <x v="30"/>
    <x v="30"/>
    <x v="30"/>
    <s v="Store Manager"/>
    <n v="623524"/>
    <s v="Troy"/>
    <s v="Turner"/>
    <s v="Store Manager"/>
    <x v="2"/>
    <x v="1214"/>
    <x v="1215"/>
    <x v="322"/>
    <x v="404"/>
    <n v="-335.94"/>
    <d v="2016-04-19T00:00:00"/>
    <x v="0"/>
  </r>
  <r>
    <x v="0"/>
    <x v="0"/>
    <x v="30"/>
    <x v="22"/>
    <x v="1214"/>
    <x v="0"/>
    <x v="1"/>
    <n v="1"/>
    <s v=""/>
    <n v="-158.08000000000001"/>
    <s v=""/>
    <s v=""/>
    <n v="-158.08000000000001"/>
    <x v="30"/>
    <x v="30"/>
    <x v="30"/>
    <s v="Store Manager"/>
    <n v="623524"/>
    <s v="Troy"/>
    <s v="Turner"/>
    <s v="Store Manager"/>
    <x v="2"/>
    <x v="1215"/>
    <x v="1216"/>
    <x v="358"/>
    <x v="189"/>
    <n v="-158.08000000000001"/>
    <d v="2016-04-23T00:00:00"/>
    <x v="1"/>
  </r>
  <r>
    <x v="0"/>
    <x v="0"/>
    <x v="30"/>
    <x v="22"/>
    <x v="1215"/>
    <x v="0"/>
    <x v="1"/>
    <n v="1"/>
    <s v=""/>
    <n v="-212.93"/>
    <s v=""/>
    <s v=""/>
    <n v="-212.93"/>
    <x v="30"/>
    <x v="30"/>
    <x v="30"/>
    <s v="Store Manager"/>
    <n v="623524"/>
    <s v="Troy"/>
    <s v="Turner"/>
    <s v="Store Manager"/>
    <x v="2"/>
    <x v="1216"/>
    <x v="1217"/>
    <x v="422"/>
    <x v="247"/>
    <n v="-212.93"/>
    <d v="2016-04-23T00:00:00"/>
    <x v="1"/>
  </r>
  <r>
    <x v="0"/>
    <x v="1"/>
    <x v="30"/>
    <x v="22"/>
    <x v="1216"/>
    <x v="0"/>
    <x v="0"/>
    <n v="1"/>
    <s v=""/>
    <n v="-121.71"/>
    <s v=""/>
    <n v="-121.71"/>
    <s v=""/>
    <x v="30"/>
    <x v="30"/>
    <x v="30"/>
    <s v="Store Manager"/>
    <n v="623524"/>
    <s v="Troy"/>
    <s v="Turner"/>
    <s v="Store Manager"/>
    <x v="2"/>
    <x v="1217"/>
    <x v="1218"/>
    <x v="686"/>
    <x v="109"/>
    <n v="-121.71"/>
    <d v="2016-05-01T00:00:00"/>
    <x v="0"/>
  </r>
  <r>
    <x v="0"/>
    <x v="1"/>
    <x v="30"/>
    <x v="22"/>
    <x v="1217"/>
    <x v="0"/>
    <x v="1"/>
    <n v="1"/>
    <s v=""/>
    <n v="-93.72"/>
    <s v=""/>
    <s v=""/>
    <n v="-93.72"/>
    <x v="30"/>
    <x v="30"/>
    <x v="30"/>
    <s v="Store Manager"/>
    <n v="623524"/>
    <s v="Troy"/>
    <s v="Turner"/>
    <s v="Store Manager"/>
    <x v="2"/>
    <x v="1218"/>
    <x v="1219"/>
    <x v="249"/>
    <x v="96"/>
    <n v="-93.72"/>
    <d v="2016-05-12T00:00:00"/>
    <x v="1"/>
  </r>
  <r>
    <x v="0"/>
    <x v="1"/>
    <x v="30"/>
    <x v="22"/>
    <x v="1218"/>
    <x v="0"/>
    <x v="1"/>
    <n v="1"/>
    <s v=""/>
    <n v="-304.2"/>
    <s v=""/>
    <s v=""/>
    <n v="-304.2"/>
    <x v="30"/>
    <x v="30"/>
    <x v="30"/>
    <s v="Store Manager"/>
    <n v="623524"/>
    <s v="Troy"/>
    <s v="Turner"/>
    <s v="Store Manager"/>
    <x v="2"/>
    <x v="1219"/>
    <x v="1220"/>
    <x v="687"/>
    <x v="27"/>
    <n v="-304.2"/>
    <d v="2016-05-12T00:00:00"/>
    <x v="1"/>
  </r>
  <r>
    <x v="0"/>
    <x v="1"/>
    <x v="30"/>
    <x v="22"/>
    <x v="1219"/>
    <x v="0"/>
    <x v="0"/>
    <n v="1"/>
    <s v=""/>
    <n v="-289.11"/>
    <s v=""/>
    <n v="-289.11"/>
    <s v=""/>
    <x v="30"/>
    <x v="30"/>
    <x v="30"/>
    <s v="Store Manager"/>
    <n v="623524"/>
    <s v="Troy"/>
    <s v="Turner"/>
    <s v="Store Manager"/>
    <x v="2"/>
    <x v="1220"/>
    <x v="1221"/>
    <x v="262"/>
    <x v="6"/>
    <n v="-289.11"/>
    <d v="2016-05-13T00:00:00"/>
    <x v="0"/>
  </r>
  <r>
    <x v="0"/>
    <x v="1"/>
    <x v="30"/>
    <x v="22"/>
    <x v="1220"/>
    <x v="0"/>
    <x v="1"/>
    <n v="1"/>
    <s v=""/>
    <n v="-104.82"/>
    <s v=""/>
    <s v=""/>
    <n v="-104.82"/>
    <x v="30"/>
    <x v="30"/>
    <x v="30"/>
    <s v="Store Manager"/>
    <n v="623524"/>
    <s v="Troy"/>
    <s v="Turner"/>
    <s v="Store Manager"/>
    <x v="2"/>
    <x v="1221"/>
    <x v="1222"/>
    <x v="545"/>
    <x v="24"/>
    <n v="-104.82"/>
    <d v="2016-05-13T00:00:00"/>
    <x v="1"/>
  </r>
  <r>
    <x v="0"/>
    <x v="1"/>
    <x v="30"/>
    <x v="22"/>
    <x v="1221"/>
    <x v="0"/>
    <x v="1"/>
    <n v="1"/>
    <s v=""/>
    <n v="-214.16"/>
    <s v=""/>
    <s v=""/>
    <n v="-214.16"/>
    <x v="30"/>
    <x v="30"/>
    <x v="30"/>
    <s v="Store Manager"/>
    <n v="623524"/>
    <s v="Troy"/>
    <s v="Turner"/>
    <s v="Store Manager"/>
    <x v="2"/>
    <x v="1222"/>
    <x v="1223"/>
    <x v="547"/>
    <x v="129"/>
    <n v="-214.16"/>
    <d v="2016-05-18T00:00:00"/>
    <x v="1"/>
  </r>
  <r>
    <x v="0"/>
    <x v="1"/>
    <x v="30"/>
    <x v="22"/>
    <x v="1222"/>
    <x v="0"/>
    <x v="1"/>
    <n v="1"/>
    <s v=""/>
    <n v="-271.25"/>
    <s v=""/>
    <s v=""/>
    <n v="-271.25"/>
    <x v="30"/>
    <x v="30"/>
    <x v="30"/>
    <s v="Store Manager"/>
    <n v="623524"/>
    <s v="Troy"/>
    <s v="Turner"/>
    <s v="Store Manager"/>
    <x v="2"/>
    <x v="1223"/>
    <x v="1224"/>
    <x v="135"/>
    <x v="167"/>
    <n v="-271.25"/>
    <d v="2016-05-18T00:00:00"/>
    <x v="1"/>
  </r>
  <r>
    <x v="0"/>
    <x v="1"/>
    <x v="30"/>
    <x v="22"/>
    <x v="1223"/>
    <x v="0"/>
    <x v="1"/>
    <n v="1"/>
    <s v=""/>
    <n v="-461.57"/>
    <s v=""/>
    <s v=""/>
    <n v="-461.57"/>
    <x v="30"/>
    <x v="30"/>
    <x v="30"/>
    <s v="Store Manager"/>
    <n v="623524"/>
    <s v="Troy"/>
    <s v="Turner"/>
    <s v="Store Manager"/>
    <x v="2"/>
    <x v="1224"/>
    <x v="1225"/>
    <x v="688"/>
    <x v="346"/>
    <n v="-461.57"/>
    <d v="2016-05-21T00:00:00"/>
    <x v="1"/>
  </r>
  <r>
    <x v="0"/>
    <x v="1"/>
    <x v="30"/>
    <x v="22"/>
    <x v="1224"/>
    <x v="0"/>
    <x v="1"/>
    <n v="1"/>
    <s v=""/>
    <n v="-252.49"/>
    <s v=""/>
    <s v=""/>
    <n v="-252.49"/>
    <x v="30"/>
    <x v="30"/>
    <x v="30"/>
    <s v="Store Manager"/>
    <n v="623524"/>
    <s v="Troy"/>
    <s v="Turner"/>
    <s v="Store Manager"/>
    <x v="2"/>
    <x v="1225"/>
    <x v="1226"/>
    <x v="643"/>
    <x v="409"/>
    <n v="-252.49"/>
    <d v="2016-05-23T00:00:00"/>
    <x v="1"/>
  </r>
  <r>
    <x v="0"/>
    <x v="1"/>
    <x v="30"/>
    <x v="22"/>
    <x v="1225"/>
    <x v="0"/>
    <x v="1"/>
    <n v="1"/>
    <s v=""/>
    <n v="-448.06"/>
    <s v=""/>
    <s v=""/>
    <n v="-448.06"/>
    <x v="30"/>
    <x v="30"/>
    <x v="30"/>
    <s v="Store Manager"/>
    <n v="623524"/>
    <s v="Troy"/>
    <s v="Turner"/>
    <s v="Store Manager"/>
    <x v="2"/>
    <x v="1226"/>
    <x v="1227"/>
    <x v="429"/>
    <x v="79"/>
    <n v="-448.06"/>
    <d v="2016-05-28T00:00:00"/>
    <x v="1"/>
  </r>
  <r>
    <x v="0"/>
    <x v="2"/>
    <x v="30"/>
    <x v="22"/>
    <x v="1226"/>
    <x v="0"/>
    <x v="1"/>
    <n v="1"/>
    <s v=""/>
    <n v="-489.69"/>
    <s v=""/>
    <s v=""/>
    <n v="-489.69"/>
    <x v="30"/>
    <x v="30"/>
    <x v="30"/>
    <s v="Store Manager"/>
    <n v="623524"/>
    <s v="Troy"/>
    <s v="Turner"/>
    <s v="Store Manager"/>
    <x v="2"/>
    <x v="1227"/>
    <x v="1228"/>
    <x v="686"/>
    <x v="315"/>
    <n v="-489.69"/>
    <d v="2016-06-01T00:00:00"/>
    <x v="1"/>
  </r>
  <r>
    <x v="0"/>
    <x v="2"/>
    <x v="30"/>
    <x v="22"/>
    <x v="1227"/>
    <x v="0"/>
    <x v="1"/>
    <n v="1"/>
    <s v=""/>
    <n v="-322.7"/>
    <s v=""/>
    <s v=""/>
    <n v="-322.7"/>
    <x v="30"/>
    <x v="30"/>
    <x v="30"/>
    <s v="Store Manager"/>
    <n v="623524"/>
    <s v="Troy"/>
    <s v="Turner"/>
    <s v="Store Manager"/>
    <x v="2"/>
    <x v="1228"/>
    <x v="1229"/>
    <x v="689"/>
    <x v="108"/>
    <n v="-322.7"/>
    <d v="2016-06-11T00:00:00"/>
    <x v="1"/>
  </r>
  <r>
    <x v="0"/>
    <x v="2"/>
    <x v="30"/>
    <x v="22"/>
    <x v="1228"/>
    <x v="0"/>
    <x v="1"/>
    <n v="1"/>
    <s v=""/>
    <n v="-170.31"/>
    <s v=""/>
    <s v=""/>
    <n v="-170.31"/>
    <x v="30"/>
    <x v="30"/>
    <x v="30"/>
    <s v="Store Manager"/>
    <n v="623524"/>
    <s v="Troy"/>
    <s v="Turner"/>
    <s v="Store Manager"/>
    <x v="2"/>
    <x v="1229"/>
    <x v="1230"/>
    <x v="579"/>
    <x v="285"/>
    <n v="-170.31"/>
    <d v="2016-06-15T00:00:00"/>
    <x v="1"/>
  </r>
  <r>
    <x v="0"/>
    <x v="2"/>
    <x v="30"/>
    <x v="22"/>
    <x v="1229"/>
    <x v="0"/>
    <x v="1"/>
    <n v="1"/>
    <s v=""/>
    <n v="-219.39"/>
    <s v=""/>
    <s v=""/>
    <n v="-219.39"/>
    <x v="30"/>
    <x v="30"/>
    <x v="30"/>
    <s v="Store Manager"/>
    <n v="623524"/>
    <s v="Troy"/>
    <s v="Turner"/>
    <s v="Store Manager"/>
    <x v="2"/>
    <x v="1230"/>
    <x v="1231"/>
    <x v="527"/>
    <x v="360"/>
    <n v="-219.39"/>
    <d v="2016-06-19T00:00:00"/>
    <x v="1"/>
  </r>
  <r>
    <x v="0"/>
    <x v="2"/>
    <x v="30"/>
    <x v="22"/>
    <x v="1230"/>
    <x v="0"/>
    <x v="1"/>
    <n v="1"/>
    <s v=""/>
    <n v="-80.7"/>
    <s v=""/>
    <s v=""/>
    <n v="-80.7"/>
    <x v="30"/>
    <x v="30"/>
    <x v="30"/>
    <s v="Store Manager"/>
    <n v="623524"/>
    <s v="Troy"/>
    <s v="Turner"/>
    <s v="Store Manager"/>
    <x v="2"/>
    <x v="1231"/>
    <x v="1232"/>
    <x v="690"/>
    <x v="118"/>
    <n v="-80.7"/>
    <d v="2016-06-21T00:00:00"/>
    <x v="1"/>
  </r>
  <r>
    <x v="0"/>
    <x v="2"/>
    <x v="30"/>
    <x v="22"/>
    <x v="1231"/>
    <x v="0"/>
    <x v="1"/>
    <n v="1"/>
    <s v=""/>
    <n v="-473.81"/>
    <s v=""/>
    <s v=""/>
    <n v="-473.81"/>
    <x v="30"/>
    <x v="30"/>
    <x v="30"/>
    <s v="Store Manager"/>
    <n v="623524"/>
    <s v="Troy"/>
    <s v="Turner"/>
    <s v="Store Manager"/>
    <x v="2"/>
    <x v="1232"/>
    <x v="1233"/>
    <x v="238"/>
    <x v="168"/>
    <n v="-473.81"/>
    <d v="2016-06-22T00:00:00"/>
    <x v="1"/>
  </r>
  <r>
    <x v="0"/>
    <x v="2"/>
    <x v="30"/>
    <x v="22"/>
    <x v="1232"/>
    <x v="0"/>
    <x v="1"/>
    <n v="1"/>
    <s v=""/>
    <n v="-477.61"/>
    <s v=""/>
    <s v=""/>
    <n v="-477.61"/>
    <x v="30"/>
    <x v="30"/>
    <x v="30"/>
    <s v="Store Manager"/>
    <n v="623524"/>
    <s v="Troy"/>
    <s v="Turner"/>
    <s v="Store Manager"/>
    <x v="2"/>
    <x v="1233"/>
    <x v="1234"/>
    <x v="616"/>
    <x v="160"/>
    <n v="-477.61"/>
    <d v="2016-06-23T00:00:00"/>
    <x v="1"/>
  </r>
  <r>
    <x v="0"/>
    <x v="2"/>
    <x v="30"/>
    <x v="22"/>
    <x v="1233"/>
    <x v="0"/>
    <x v="1"/>
    <n v="1"/>
    <s v=""/>
    <n v="-422.32"/>
    <s v=""/>
    <s v=""/>
    <n v="-422.32"/>
    <x v="30"/>
    <x v="30"/>
    <x v="30"/>
    <s v="Store Manager"/>
    <n v="623524"/>
    <s v="Troy"/>
    <s v="Turner"/>
    <s v="Store Manager"/>
    <x v="2"/>
    <x v="1234"/>
    <x v="1235"/>
    <x v="46"/>
    <x v="408"/>
    <n v="-422.32"/>
    <d v="2016-06-24T00:00:00"/>
    <x v="1"/>
  </r>
  <r>
    <x v="1"/>
    <x v="3"/>
    <x v="30"/>
    <x v="22"/>
    <x v="1234"/>
    <x v="0"/>
    <x v="1"/>
    <s v=""/>
    <n v="1"/>
    <s v=""/>
    <n v="-224.63"/>
    <s v=""/>
    <n v="-224.63"/>
    <x v="30"/>
    <x v="30"/>
    <x v="30"/>
    <s v="Store Manager"/>
    <n v="623524"/>
    <s v="Troy"/>
    <s v="Turner"/>
    <s v="Store Manager"/>
    <x v="2"/>
    <x v="1235"/>
    <x v="1236"/>
    <x v="406"/>
    <x v="50"/>
    <n v="-224.63"/>
    <d v="2016-07-05T00:00:00"/>
    <x v="1"/>
  </r>
  <r>
    <x v="1"/>
    <x v="3"/>
    <x v="30"/>
    <x v="22"/>
    <x v="1235"/>
    <x v="0"/>
    <x v="0"/>
    <s v=""/>
    <n v="1"/>
    <s v=""/>
    <n v="-275.27"/>
    <n v="-275.27"/>
    <s v=""/>
    <x v="30"/>
    <x v="30"/>
    <x v="30"/>
    <s v="Store Manager"/>
    <n v="623524"/>
    <s v="Troy"/>
    <s v="Turner"/>
    <s v="Store Manager"/>
    <x v="2"/>
    <x v="1236"/>
    <x v="1237"/>
    <x v="355"/>
    <x v="429"/>
    <n v="-275.27"/>
    <d v="2016-07-06T00:00:00"/>
    <x v="0"/>
  </r>
  <r>
    <x v="1"/>
    <x v="3"/>
    <x v="30"/>
    <x v="22"/>
    <x v="997"/>
    <x v="0"/>
    <x v="1"/>
    <s v=""/>
    <n v="1"/>
    <s v=""/>
    <n v="-397.26"/>
    <s v=""/>
    <n v="-397.26"/>
    <x v="30"/>
    <x v="30"/>
    <x v="30"/>
    <s v="Store Manager"/>
    <n v="623524"/>
    <s v="Troy"/>
    <s v="Turner"/>
    <s v="Store Manager"/>
    <x v="2"/>
    <x v="1237"/>
    <x v="1238"/>
    <x v="228"/>
    <x v="216"/>
    <n v="-397.26"/>
    <d v="2016-07-08T00:00:00"/>
    <x v="1"/>
  </r>
  <r>
    <x v="1"/>
    <x v="3"/>
    <x v="30"/>
    <x v="22"/>
    <x v="1236"/>
    <x v="0"/>
    <x v="1"/>
    <s v=""/>
    <n v="1"/>
    <s v=""/>
    <n v="-154.24"/>
    <s v=""/>
    <n v="-154.24"/>
    <x v="30"/>
    <x v="30"/>
    <x v="30"/>
    <s v="Store Manager"/>
    <n v="623524"/>
    <s v="Troy"/>
    <s v="Turner"/>
    <s v="Store Manager"/>
    <x v="2"/>
    <x v="1238"/>
    <x v="1239"/>
    <x v="416"/>
    <x v="459"/>
    <n v="-154.24"/>
    <d v="2016-07-09T00:00:00"/>
    <x v="1"/>
  </r>
  <r>
    <x v="1"/>
    <x v="3"/>
    <x v="30"/>
    <x v="22"/>
    <x v="1237"/>
    <x v="0"/>
    <x v="1"/>
    <s v=""/>
    <n v="1"/>
    <s v=""/>
    <n v="-77.33"/>
    <s v=""/>
    <n v="-77.33"/>
    <x v="30"/>
    <x v="30"/>
    <x v="30"/>
    <s v="Store Manager"/>
    <n v="623524"/>
    <s v="Troy"/>
    <s v="Turner"/>
    <s v="Store Manager"/>
    <x v="2"/>
    <x v="1239"/>
    <x v="1240"/>
    <x v="691"/>
    <x v="267"/>
    <n v="-77.33"/>
    <d v="2016-07-10T00:00:00"/>
    <x v="1"/>
  </r>
  <r>
    <x v="1"/>
    <x v="3"/>
    <x v="30"/>
    <x v="22"/>
    <x v="1238"/>
    <x v="0"/>
    <x v="1"/>
    <s v=""/>
    <n v="1"/>
    <s v=""/>
    <n v="-223.12"/>
    <s v=""/>
    <n v="-223.12"/>
    <x v="30"/>
    <x v="30"/>
    <x v="30"/>
    <s v="Store Manager"/>
    <n v="623524"/>
    <s v="Troy"/>
    <s v="Turner"/>
    <s v="Store Manager"/>
    <x v="2"/>
    <x v="1240"/>
    <x v="1241"/>
    <x v="162"/>
    <x v="52"/>
    <n v="-223.12"/>
    <d v="2016-07-11T00:00:00"/>
    <x v="1"/>
  </r>
  <r>
    <x v="1"/>
    <x v="3"/>
    <x v="30"/>
    <x v="22"/>
    <x v="1239"/>
    <x v="0"/>
    <x v="1"/>
    <s v=""/>
    <n v="1"/>
    <s v=""/>
    <n v="-423.44"/>
    <s v=""/>
    <n v="-423.44"/>
    <x v="30"/>
    <x v="30"/>
    <x v="30"/>
    <s v="Store Manager"/>
    <n v="623524"/>
    <s v="Troy"/>
    <s v="Turner"/>
    <s v="Store Manager"/>
    <x v="2"/>
    <x v="1241"/>
    <x v="1242"/>
    <x v="692"/>
    <x v="241"/>
    <n v="-423.44"/>
    <d v="2016-07-13T00:00:00"/>
    <x v="1"/>
  </r>
  <r>
    <x v="1"/>
    <x v="3"/>
    <x v="30"/>
    <x v="22"/>
    <x v="1240"/>
    <x v="0"/>
    <x v="1"/>
    <s v=""/>
    <n v="1"/>
    <s v=""/>
    <n v="-381"/>
    <s v=""/>
    <n v="-381"/>
    <x v="30"/>
    <x v="30"/>
    <x v="30"/>
    <s v="Store Manager"/>
    <n v="623524"/>
    <s v="Troy"/>
    <s v="Turner"/>
    <s v="Store Manager"/>
    <x v="2"/>
    <x v="1242"/>
    <x v="1243"/>
    <x v="693"/>
    <x v="128"/>
    <n v="-381"/>
    <d v="2016-07-20T00:00:00"/>
    <x v="1"/>
  </r>
  <r>
    <x v="1"/>
    <x v="3"/>
    <x v="30"/>
    <x v="22"/>
    <x v="1241"/>
    <x v="0"/>
    <x v="1"/>
    <s v=""/>
    <n v="1"/>
    <s v=""/>
    <n v="-125.5"/>
    <s v=""/>
    <n v="-125.5"/>
    <x v="30"/>
    <x v="30"/>
    <x v="30"/>
    <s v="Store Manager"/>
    <n v="623524"/>
    <s v="Troy"/>
    <s v="Turner"/>
    <s v="Store Manager"/>
    <x v="2"/>
    <x v="1243"/>
    <x v="1244"/>
    <x v="694"/>
    <x v="311"/>
    <n v="-125.5"/>
    <d v="2016-07-22T00:00:00"/>
    <x v="1"/>
  </r>
  <r>
    <x v="1"/>
    <x v="3"/>
    <x v="30"/>
    <x v="22"/>
    <x v="1242"/>
    <x v="0"/>
    <x v="1"/>
    <s v=""/>
    <n v="1"/>
    <s v=""/>
    <n v="-341.57"/>
    <s v=""/>
    <n v="-341.57"/>
    <x v="30"/>
    <x v="30"/>
    <x v="30"/>
    <s v="Store Manager"/>
    <n v="623524"/>
    <s v="Troy"/>
    <s v="Turner"/>
    <s v="Store Manager"/>
    <x v="2"/>
    <x v="1244"/>
    <x v="1245"/>
    <x v="200"/>
    <x v="385"/>
    <n v="-341.57"/>
    <d v="2016-07-27T00:00:00"/>
    <x v="1"/>
  </r>
  <r>
    <x v="1"/>
    <x v="3"/>
    <x v="30"/>
    <x v="22"/>
    <x v="1243"/>
    <x v="0"/>
    <x v="1"/>
    <s v=""/>
    <n v="1"/>
    <s v=""/>
    <n v="-104.19"/>
    <s v=""/>
    <n v="-104.19"/>
    <x v="30"/>
    <x v="30"/>
    <x v="30"/>
    <s v="Store Manager"/>
    <n v="623524"/>
    <s v="Troy"/>
    <s v="Turner"/>
    <s v="Store Manager"/>
    <x v="2"/>
    <x v="1245"/>
    <x v="1246"/>
    <x v="452"/>
    <x v="309"/>
    <n v="-104.19"/>
    <d v="2016-07-28T00:00:00"/>
    <x v="1"/>
  </r>
  <r>
    <x v="1"/>
    <x v="3"/>
    <x v="30"/>
    <x v="22"/>
    <x v="1244"/>
    <x v="0"/>
    <x v="1"/>
    <s v=""/>
    <n v="1"/>
    <s v=""/>
    <n v="-424.53"/>
    <s v=""/>
    <n v="-424.53"/>
    <x v="30"/>
    <x v="30"/>
    <x v="30"/>
    <s v="Store Manager"/>
    <n v="623524"/>
    <s v="Troy"/>
    <s v="Turner"/>
    <s v="Store Manager"/>
    <x v="2"/>
    <x v="1246"/>
    <x v="1247"/>
    <x v="207"/>
    <x v="148"/>
    <n v="-424.53"/>
    <d v="2016-07-30T00:00:00"/>
    <x v="1"/>
  </r>
  <r>
    <x v="1"/>
    <x v="4"/>
    <x v="30"/>
    <x v="22"/>
    <x v="1245"/>
    <x v="0"/>
    <x v="1"/>
    <s v=""/>
    <n v="1"/>
    <s v=""/>
    <n v="-345.02"/>
    <s v=""/>
    <n v="-345.02"/>
    <x v="30"/>
    <x v="30"/>
    <x v="30"/>
    <s v="Store Manager"/>
    <n v="623524"/>
    <s v="Troy"/>
    <s v="Turner"/>
    <s v="Store Manager"/>
    <x v="2"/>
    <x v="1247"/>
    <x v="1248"/>
    <x v="73"/>
    <x v="126"/>
    <n v="-345.02"/>
    <d v="2016-08-03T00:00:00"/>
    <x v="1"/>
  </r>
  <r>
    <x v="1"/>
    <x v="4"/>
    <x v="30"/>
    <x v="22"/>
    <x v="1246"/>
    <x v="0"/>
    <x v="1"/>
    <s v=""/>
    <n v="1"/>
    <s v=""/>
    <n v="-64.069999999999993"/>
    <s v=""/>
    <n v="-64.069999999999993"/>
    <x v="30"/>
    <x v="30"/>
    <x v="30"/>
    <s v="Store Manager"/>
    <n v="623524"/>
    <s v="Troy"/>
    <s v="Turner"/>
    <s v="Store Manager"/>
    <x v="2"/>
    <x v="1248"/>
    <x v="1249"/>
    <x v="695"/>
    <x v="305"/>
    <n v="-64.069999999999993"/>
    <d v="2016-08-04T00:00:00"/>
    <x v="1"/>
  </r>
  <r>
    <x v="1"/>
    <x v="4"/>
    <x v="30"/>
    <x v="22"/>
    <x v="1247"/>
    <x v="0"/>
    <x v="1"/>
    <s v=""/>
    <n v="1"/>
    <s v=""/>
    <n v="-272.02"/>
    <s v=""/>
    <n v="-272.02"/>
    <x v="30"/>
    <x v="30"/>
    <x v="30"/>
    <s v="Store Manager"/>
    <n v="623524"/>
    <s v="Troy"/>
    <s v="Turner"/>
    <s v="Store Manager"/>
    <x v="2"/>
    <x v="1249"/>
    <x v="1250"/>
    <x v="696"/>
    <x v="271"/>
    <n v="-272.02"/>
    <d v="2016-08-07T00:00:00"/>
    <x v="1"/>
  </r>
  <r>
    <x v="1"/>
    <x v="4"/>
    <x v="30"/>
    <x v="22"/>
    <x v="1248"/>
    <x v="0"/>
    <x v="1"/>
    <s v=""/>
    <n v="1"/>
    <s v=""/>
    <n v="-389.8"/>
    <s v=""/>
    <n v="-389.8"/>
    <x v="30"/>
    <x v="30"/>
    <x v="30"/>
    <s v="Store Manager"/>
    <n v="623524"/>
    <s v="Troy"/>
    <s v="Turner"/>
    <s v="Store Manager"/>
    <x v="2"/>
    <x v="1250"/>
    <x v="1251"/>
    <x v="496"/>
    <x v="338"/>
    <n v="-389.8"/>
    <d v="2016-08-09T00:00:00"/>
    <x v="1"/>
  </r>
  <r>
    <x v="1"/>
    <x v="4"/>
    <x v="30"/>
    <x v="22"/>
    <x v="1249"/>
    <x v="0"/>
    <x v="1"/>
    <s v=""/>
    <n v="1"/>
    <s v=""/>
    <n v="-297.58999999999997"/>
    <s v=""/>
    <n v="-297.58999999999997"/>
    <x v="30"/>
    <x v="30"/>
    <x v="30"/>
    <s v="Store Manager"/>
    <n v="623524"/>
    <s v="Troy"/>
    <s v="Turner"/>
    <s v="Store Manager"/>
    <x v="2"/>
    <x v="1251"/>
    <x v="1252"/>
    <x v="412"/>
    <x v="369"/>
    <n v="-297.58999999999997"/>
    <d v="2016-08-12T00:00:00"/>
    <x v="1"/>
  </r>
  <r>
    <x v="1"/>
    <x v="4"/>
    <x v="30"/>
    <x v="22"/>
    <x v="1250"/>
    <x v="0"/>
    <x v="1"/>
    <s v=""/>
    <n v="1"/>
    <s v=""/>
    <n v="-241.35"/>
    <s v=""/>
    <n v="-241.35"/>
    <x v="30"/>
    <x v="30"/>
    <x v="30"/>
    <s v="Store Manager"/>
    <n v="623524"/>
    <s v="Troy"/>
    <s v="Turner"/>
    <s v="Store Manager"/>
    <x v="2"/>
    <x v="1252"/>
    <x v="1253"/>
    <x v="697"/>
    <x v="223"/>
    <n v="-241.35"/>
    <d v="2016-08-20T00:00:00"/>
    <x v="1"/>
  </r>
  <r>
    <x v="1"/>
    <x v="4"/>
    <x v="30"/>
    <x v="22"/>
    <x v="1251"/>
    <x v="0"/>
    <x v="0"/>
    <s v=""/>
    <n v="1"/>
    <s v=""/>
    <n v="-385.56"/>
    <n v="-385.56"/>
    <s v=""/>
    <x v="30"/>
    <x v="30"/>
    <x v="30"/>
    <s v="Store Manager"/>
    <n v="623524"/>
    <s v="Troy"/>
    <s v="Turner"/>
    <s v="Store Manager"/>
    <x v="2"/>
    <x v="1253"/>
    <x v="1254"/>
    <x v="245"/>
    <x v="94"/>
    <n v="-385.56"/>
    <d v="2016-08-24T00:00:00"/>
    <x v="2"/>
  </r>
  <r>
    <x v="1"/>
    <x v="4"/>
    <x v="30"/>
    <x v="22"/>
    <x v="1252"/>
    <x v="0"/>
    <x v="1"/>
    <s v=""/>
    <n v="1"/>
    <s v=""/>
    <n v="-388.98"/>
    <s v=""/>
    <n v="-388.98"/>
    <x v="30"/>
    <x v="30"/>
    <x v="30"/>
    <s v="Store Manager"/>
    <n v="623524"/>
    <s v="Troy"/>
    <s v="Turner"/>
    <s v="Store Manager"/>
    <x v="2"/>
    <x v="1254"/>
    <x v="1255"/>
    <x v="698"/>
    <x v="262"/>
    <n v="-388.98"/>
    <d v="2016-08-25T00:00:00"/>
    <x v="1"/>
  </r>
  <r>
    <x v="1"/>
    <x v="4"/>
    <x v="30"/>
    <x v="22"/>
    <x v="1253"/>
    <x v="0"/>
    <x v="1"/>
    <s v=""/>
    <n v="1"/>
    <s v=""/>
    <n v="-275.26"/>
    <s v=""/>
    <n v="-275.26"/>
    <x v="30"/>
    <x v="30"/>
    <x v="30"/>
    <s v="Store Manager"/>
    <n v="623524"/>
    <s v="Troy"/>
    <s v="Turner"/>
    <s v="Store Manager"/>
    <x v="2"/>
    <x v="1255"/>
    <x v="1256"/>
    <x v="699"/>
    <x v="458"/>
    <n v="-275.26"/>
    <d v="2016-08-25T00:00:00"/>
    <x v="1"/>
  </r>
  <r>
    <x v="1"/>
    <x v="4"/>
    <x v="30"/>
    <x v="22"/>
    <x v="1254"/>
    <x v="0"/>
    <x v="1"/>
    <s v=""/>
    <n v="1"/>
    <s v=""/>
    <n v="-188.62"/>
    <s v=""/>
    <n v="-188.62"/>
    <x v="30"/>
    <x v="30"/>
    <x v="30"/>
    <s v="Store Manager"/>
    <n v="623524"/>
    <s v="Troy"/>
    <s v="Turner"/>
    <s v="Store Manager"/>
    <x v="2"/>
    <x v="1256"/>
    <x v="1257"/>
    <x v="500"/>
    <x v="153"/>
    <n v="-188.62"/>
    <d v="2016-08-26T00:00:00"/>
    <x v="1"/>
  </r>
  <r>
    <x v="1"/>
    <x v="5"/>
    <x v="30"/>
    <x v="22"/>
    <x v="1255"/>
    <x v="0"/>
    <x v="1"/>
    <s v=""/>
    <n v="1"/>
    <s v=""/>
    <n v="-141.77000000000001"/>
    <s v=""/>
    <n v="-141.77000000000001"/>
    <x v="30"/>
    <x v="30"/>
    <x v="30"/>
    <s v="Store Manager"/>
    <n v="623524"/>
    <s v="Troy"/>
    <s v="Turner"/>
    <s v="Store Manager"/>
    <x v="2"/>
    <x v="1257"/>
    <x v="1258"/>
    <x v="700"/>
    <x v="76"/>
    <n v="-141.77000000000001"/>
    <d v="2016-09-01T00:00:00"/>
    <x v="1"/>
  </r>
  <r>
    <x v="1"/>
    <x v="5"/>
    <x v="30"/>
    <x v="22"/>
    <x v="1256"/>
    <x v="0"/>
    <x v="1"/>
    <s v=""/>
    <n v="1"/>
    <s v=""/>
    <n v="-328.58"/>
    <s v=""/>
    <n v="-328.58"/>
    <x v="30"/>
    <x v="30"/>
    <x v="30"/>
    <s v="Store Manager"/>
    <n v="623524"/>
    <s v="Troy"/>
    <s v="Turner"/>
    <s v="Store Manager"/>
    <x v="2"/>
    <x v="1258"/>
    <x v="1259"/>
    <x v="372"/>
    <x v="295"/>
    <n v="-328.58"/>
    <d v="2016-09-02T00:00:00"/>
    <x v="1"/>
  </r>
  <r>
    <x v="1"/>
    <x v="5"/>
    <x v="30"/>
    <x v="22"/>
    <x v="1257"/>
    <x v="0"/>
    <x v="1"/>
    <s v=""/>
    <n v="1"/>
    <s v=""/>
    <n v="-484.45"/>
    <s v=""/>
    <n v="-484.45"/>
    <x v="30"/>
    <x v="30"/>
    <x v="30"/>
    <s v="Store Manager"/>
    <n v="623524"/>
    <s v="Troy"/>
    <s v="Turner"/>
    <s v="Store Manager"/>
    <x v="2"/>
    <x v="1259"/>
    <x v="1260"/>
    <x v="498"/>
    <x v="424"/>
    <n v="-484.45"/>
    <d v="2016-09-11T00:00:00"/>
    <x v="1"/>
  </r>
  <r>
    <x v="1"/>
    <x v="5"/>
    <x v="30"/>
    <x v="22"/>
    <x v="1258"/>
    <x v="0"/>
    <x v="1"/>
    <s v=""/>
    <n v="1"/>
    <s v=""/>
    <n v="-100.41"/>
    <s v=""/>
    <n v="-100.41"/>
    <x v="30"/>
    <x v="30"/>
    <x v="30"/>
    <s v="Store Manager"/>
    <n v="623524"/>
    <s v="Troy"/>
    <s v="Turner"/>
    <s v="Store Manager"/>
    <x v="2"/>
    <x v="1260"/>
    <x v="1261"/>
    <x v="454"/>
    <x v="460"/>
    <n v="-100.41"/>
    <d v="2016-09-12T00:00:00"/>
    <x v="1"/>
  </r>
  <r>
    <x v="1"/>
    <x v="5"/>
    <x v="30"/>
    <x v="22"/>
    <x v="1259"/>
    <x v="0"/>
    <x v="1"/>
    <s v=""/>
    <n v="1"/>
    <s v=""/>
    <n v="-491.04"/>
    <s v=""/>
    <n v="-491.04"/>
    <x v="30"/>
    <x v="30"/>
    <x v="30"/>
    <s v="Store Manager"/>
    <n v="623524"/>
    <s v="Troy"/>
    <s v="Turner"/>
    <s v="Store Manager"/>
    <x v="2"/>
    <x v="1261"/>
    <x v="1262"/>
    <x v="416"/>
    <x v="416"/>
    <n v="-491.04"/>
    <d v="2016-09-17T00:00:00"/>
    <x v="1"/>
  </r>
  <r>
    <x v="1"/>
    <x v="5"/>
    <x v="30"/>
    <x v="22"/>
    <x v="1260"/>
    <x v="0"/>
    <x v="1"/>
    <s v=""/>
    <n v="1"/>
    <s v=""/>
    <n v="-278.26"/>
    <s v=""/>
    <n v="-278.26"/>
    <x v="30"/>
    <x v="30"/>
    <x v="30"/>
    <s v="Store Manager"/>
    <n v="623524"/>
    <s v="Troy"/>
    <s v="Turner"/>
    <s v="Store Manager"/>
    <x v="2"/>
    <x v="1262"/>
    <x v="1263"/>
    <x v="2"/>
    <x v="202"/>
    <n v="-278.26"/>
    <d v="2016-09-28T00:00:00"/>
    <x v="1"/>
  </r>
  <r>
    <x v="1"/>
    <x v="5"/>
    <x v="30"/>
    <x v="22"/>
    <x v="1261"/>
    <x v="0"/>
    <x v="0"/>
    <s v=""/>
    <n v="1"/>
    <s v=""/>
    <n v="-371.18"/>
    <n v="-371.18"/>
    <s v=""/>
    <x v="30"/>
    <x v="30"/>
    <x v="30"/>
    <s v="Store Manager"/>
    <n v="623524"/>
    <s v="Troy"/>
    <s v="Turner"/>
    <s v="Store Manager"/>
    <x v="2"/>
    <x v="1263"/>
    <x v="1264"/>
    <x v="701"/>
    <x v="244"/>
    <n v="-371.18"/>
    <d v="2016-09-30T00:00:00"/>
    <x v="0"/>
  </r>
  <r>
    <x v="0"/>
    <x v="0"/>
    <x v="31"/>
    <x v="31"/>
    <x v="1262"/>
    <x v="0"/>
    <x v="0"/>
    <n v="1"/>
    <s v=""/>
    <n v="-263.55"/>
    <s v=""/>
    <n v="-263.55"/>
    <s v=""/>
    <x v="31"/>
    <x v="31"/>
    <x v="31"/>
    <s v="Asst. Store Manager"/>
    <n v="835160"/>
    <s v="Frank"/>
    <s v="Cunningham"/>
    <s v="Asst. Store Manager"/>
    <x v="3"/>
    <x v="1264"/>
    <x v="1265"/>
    <x v="577"/>
    <x v="51"/>
    <n v="-263.55"/>
    <d v="2016-04-24T00:00:00"/>
    <x v="2"/>
  </r>
  <r>
    <x v="0"/>
    <x v="1"/>
    <x v="31"/>
    <x v="31"/>
    <x v="1263"/>
    <x v="0"/>
    <x v="0"/>
    <n v="1"/>
    <s v=""/>
    <n v="-467.23"/>
    <s v=""/>
    <n v="-467.23"/>
    <s v=""/>
    <x v="31"/>
    <x v="31"/>
    <x v="31"/>
    <s v="Asst. Store Manager"/>
    <n v="835160"/>
    <s v="Frank"/>
    <s v="Cunningham"/>
    <s v="Asst. Store Manager"/>
    <x v="3"/>
    <x v="1265"/>
    <x v="1266"/>
    <x v="158"/>
    <x v="346"/>
    <n v="-467.23"/>
    <d v="2016-05-05T00:00:00"/>
    <x v="0"/>
  </r>
  <r>
    <x v="0"/>
    <x v="1"/>
    <x v="31"/>
    <x v="31"/>
    <x v="1264"/>
    <x v="0"/>
    <x v="1"/>
    <n v="1"/>
    <s v=""/>
    <n v="-373.66"/>
    <s v=""/>
    <s v=""/>
    <n v="-373.66"/>
    <x v="31"/>
    <x v="31"/>
    <x v="31"/>
    <s v="Asst. Store Manager"/>
    <n v="835160"/>
    <s v="Frank"/>
    <s v="Cunningham"/>
    <s v="Asst. Store Manager"/>
    <x v="3"/>
    <x v="1266"/>
    <x v="1267"/>
    <x v="702"/>
    <x v="282"/>
    <n v="-373.66"/>
    <d v="2016-05-05T00:00:00"/>
    <x v="1"/>
  </r>
  <r>
    <x v="0"/>
    <x v="1"/>
    <x v="31"/>
    <x v="31"/>
    <x v="1265"/>
    <x v="0"/>
    <x v="1"/>
    <n v="1"/>
    <s v=""/>
    <n v="-167.96"/>
    <s v=""/>
    <s v=""/>
    <n v="-167.96"/>
    <x v="31"/>
    <x v="31"/>
    <x v="31"/>
    <s v="Asst. Store Manager"/>
    <n v="835160"/>
    <s v="Frank"/>
    <s v="Cunningham"/>
    <s v="Asst. Store Manager"/>
    <x v="3"/>
    <x v="1267"/>
    <x v="1268"/>
    <x v="524"/>
    <x v="53"/>
    <n v="-167.96"/>
    <d v="2016-05-06T00:00:00"/>
    <x v="1"/>
  </r>
  <r>
    <x v="0"/>
    <x v="1"/>
    <x v="31"/>
    <x v="31"/>
    <x v="1266"/>
    <x v="0"/>
    <x v="0"/>
    <n v="1"/>
    <s v=""/>
    <n v="-112.24"/>
    <s v=""/>
    <n v="-112.24"/>
    <s v=""/>
    <x v="31"/>
    <x v="31"/>
    <x v="31"/>
    <s v="Asst. Store Manager"/>
    <n v="835160"/>
    <s v="Frank"/>
    <s v="Cunningham"/>
    <s v="Asst. Store Manager"/>
    <x v="3"/>
    <x v="1268"/>
    <x v="1269"/>
    <x v="703"/>
    <x v="198"/>
    <n v="-112.24"/>
    <d v="2016-05-07T00:00:00"/>
    <x v="0"/>
  </r>
  <r>
    <x v="0"/>
    <x v="1"/>
    <x v="31"/>
    <x v="31"/>
    <x v="1267"/>
    <x v="0"/>
    <x v="1"/>
    <n v="1"/>
    <s v=""/>
    <n v="-87.47"/>
    <s v=""/>
    <s v=""/>
    <n v="-87.47"/>
    <x v="31"/>
    <x v="31"/>
    <x v="31"/>
    <s v="Asst. Store Manager"/>
    <n v="835160"/>
    <s v="Frank"/>
    <s v="Cunningham"/>
    <s v="Asst. Store Manager"/>
    <x v="3"/>
    <x v="1269"/>
    <x v="1270"/>
    <x v="704"/>
    <x v="268"/>
    <n v="-87.47"/>
    <d v="2016-05-10T00:00:00"/>
    <x v="1"/>
  </r>
  <r>
    <x v="0"/>
    <x v="1"/>
    <x v="31"/>
    <x v="31"/>
    <x v="1268"/>
    <x v="0"/>
    <x v="0"/>
    <n v="1"/>
    <s v=""/>
    <n v="-197.17"/>
    <s v=""/>
    <n v="-197.17"/>
    <s v=""/>
    <x v="31"/>
    <x v="31"/>
    <x v="31"/>
    <s v="Asst. Store Manager"/>
    <n v="835160"/>
    <s v="Frank"/>
    <s v="Cunningham"/>
    <s v="Asst. Store Manager"/>
    <x v="3"/>
    <x v="1270"/>
    <x v="1271"/>
    <x v="419"/>
    <x v="73"/>
    <n v="-197.17"/>
    <d v="2016-05-11T00:00:00"/>
    <x v="2"/>
  </r>
  <r>
    <x v="0"/>
    <x v="1"/>
    <x v="31"/>
    <x v="31"/>
    <x v="1269"/>
    <x v="0"/>
    <x v="1"/>
    <n v="1"/>
    <s v=""/>
    <n v="-157.94999999999999"/>
    <s v=""/>
    <s v=""/>
    <n v="-157.94999999999999"/>
    <x v="31"/>
    <x v="31"/>
    <x v="31"/>
    <s v="Asst. Store Manager"/>
    <n v="835160"/>
    <s v="Frank"/>
    <s v="Cunningham"/>
    <s v="Asst. Store Manager"/>
    <x v="3"/>
    <x v="1271"/>
    <x v="1272"/>
    <x v="705"/>
    <x v="57"/>
    <n v="-157.94999999999999"/>
    <d v="2016-05-12T00:00:00"/>
    <x v="1"/>
  </r>
  <r>
    <x v="0"/>
    <x v="1"/>
    <x v="31"/>
    <x v="31"/>
    <x v="1270"/>
    <x v="0"/>
    <x v="1"/>
    <n v="1"/>
    <s v=""/>
    <n v="-389.94"/>
    <s v=""/>
    <s v=""/>
    <n v="-389.94"/>
    <x v="31"/>
    <x v="31"/>
    <x v="31"/>
    <s v="Asst. Store Manager"/>
    <n v="835160"/>
    <s v="Frank"/>
    <s v="Cunningham"/>
    <s v="Asst. Store Manager"/>
    <x v="3"/>
    <x v="1272"/>
    <x v="1273"/>
    <x v="663"/>
    <x v="211"/>
    <n v="-389.94"/>
    <d v="2016-05-18T00:00:00"/>
    <x v="1"/>
  </r>
  <r>
    <x v="0"/>
    <x v="1"/>
    <x v="31"/>
    <x v="31"/>
    <x v="1271"/>
    <x v="0"/>
    <x v="1"/>
    <n v="1"/>
    <s v=""/>
    <n v="-315.63"/>
    <s v=""/>
    <s v=""/>
    <n v="-315.63"/>
    <x v="31"/>
    <x v="31"/>
    <x v="31"/>
    <s v="Asst. Store Manager"/>
    <n v="835160"/>
    <s v="Frank"/>
    <s v="Cunningham"/>
    <s v="Asst. Store Manager"/>
    <x v="3"/>
    <x v="1273"/>
    <x v="1274"/>
    <x v="361"/>
    <x v="461"/>
    <n v="-315.63"/>
    <d v="2016-05-19T00:00:00"/>
    <x v="1"/>
  </r>
  <r>
    <x v="0"/>
    <x v="1"/>
    <x v="31"/>
    <x v="31"/>
    <x v="1272"/>
    <x v="0"/>
    <x v="0"/>
    <n v="1"/>
    <s v=""/>
    <n v="-239.26"/>
    <s v=""/>
    <n v="-239.26"/>
    <s v=""/>
    <x v="31"/>
    <x v="31"/>
    <x v="31"/>
    <s v="Asst. Store Manager"/>
    <n v="835160"/>
    <s v="Frank"/>
    <s v="Cunningham"/>
    <s v="Asst. Store Manager"/>
    <x v="3"/>
    <x v="1274"/>
    <x v="1275"/>
    <x v="441"/>
    <x v="65"/>
    <n v="-239.26"/>
    <d v="2016-05-27T00:00:00"/>
    <x v="2"/>
  </r>
  <r>
    <x v="0"/>
    <x v="1"/>
    <x v="31"/>
    <x v="31"/>
    <x v="1273"/>
    <x v="0"/>
    <x v="1"/>
    <n v="1"/>
    <s v=""/>
    <n v="-370.02"/>
    <s v=""/>
    <s v=""/>
    <n v="-370.02"/>
    <x v="31"/>
    <x v="31"/>
    <x v="31"/>
    <s v="Asst. Store Manager"/>
    <n v="835160"/>
    <s v="Frank"/>
    <s v="Cunningham"/>
    <s v="Asst. Store Manager"/>
    <x v="3"/>
    <x v="1275"/>
    <x v="1276"/>
    <x v="441"/>
    <x v="84"/>
    <n v="-370.02"/>
    <d v="2016-05-29T00:00:00"/>
    <x v="1"/>
  </r>
  <r>
    <x v="0"/>
    <x v="2"/>
    <x v="31"/>
    <x v="31"/>
    <x v="1274"/>
    <x v="0"/>
    <x v="1"/>
    <n v="1"/>
    <s v=""/>
    <n v="-433.07"/>
    <s v=""/>
    <s v=""/>
    <n v="-433.07"/>
    <x v="31"/>
    <x v="31"/>
    <x v="31"/>
    <s v="Asst. Store Manager"/>
    <n v="835160"/>
    <s v="Frank"/>
    <s v="Cunningham"/>
    <s v="Asst. Store Manager"/>
    <x v="3"/>
    <x v="1276"/>
    <x v="1277"/>
    <x v="61"/>
    <x v="401"/>
    <n v="-433.07"/>
    <d v="2016-06-01T00:00:00"/>
    <x v="1"/>
  </r>
  <r>
    <x v="0"/>
    <x v="2"/>
    <x v="31"/>
    <x v="31"/>
    <x v="1275"/>
    <x v="0"/>
    <x v="1"/>
    <n v="1"/>
    <s v=""/>
    <n v="-171.31"/>
    <s v=""/>
    <s v=""/>
    <n v="-171.31"/>
    <x v="31"/>
    <x v="31"/>
    <x v="31"/>
    <s v="Asst. Store Manager"/>
    <n v="835160"/>
    <s v="Frank"/>
    <s v="Cunningham"/>
    <s v="Asst. Store Manager"/>
    <x v="3"/>
    <x v="1277"/>
    <x v="1278"/>
    <x v="156"/>
    <x v="9"/>
    <n v="-171.31"/>
    <d v="2016-06-02T00:00:00"/>
    <x v="1"/>
  </r>
  <r>
    <x v="0"/>
    <x v="2"/>
    <x v="31"/>
    <x v="31"/>
    <x v="1276"/>
    <x v="0"/>
    <x v="1"/>
    <n v="1"/>
    <s v=""/>
    <n v="-180.27"/>
    <s v=""/>
    <s v=""/>
    <n v="-180.27"/>
    <x v="31"/>
    <x v="31"/>
    <x v="31"/>
    <s v="Asst. Store Manager"/>
    <n v="835160"/>
    <s v="Frank"/>
    <s v="Cunningham"/>
    <s v="Asst. Store Manager"/>
    <x v="3"/>
    <x v="1278"/>
    <x v="1279"/>
    <x v="706"/>
    <x v="264"/>
    <n v="-180.27"/>
    <d v="2016-06-05T00:00:00"/>
    <x v="1"/>
  </r>
  <r>
    <x v="0"/>
    <x v="2"/>
    <x v="31"/>
    <x v="31"/>
    <x v="1277"/>
    <x v="0"/>
    <x v="1"/>
    <n v="1"/>
    <s v=""/>
    <n v="-58.96"/>
    <s v=""/>
    <s v=""/>
    <n v="-58.96"/>
    <x v="31"/>
    <x v="31"/>
    <x v="31"/>
    <s v="Asst. Store Manager"/>
    <n v="835160"/>
    <s v="Frank"/>
    <s v="Cunningham"/>
    <s v="Asst. Store Manager"/>
    <x v="3"/>
    <x v="1279"/>
    <x v="1280"/>
    <x v="295"/>
    <x v="231"/>
    <n v="-58.96"/>
    <d v="2016-06-08T00:00:00"/>
    <x v="1"/>
  </r>
  <r>
    <x v="0"/>
    <x v="2"/>
    <x v="31"/>
    <x v="31"/>
    <x v="1278"/>
    <x v="0"/>
    <x v="1"/>
    <n v="1"/>
    <s v=""/>
    <n v="-441.33"/>
    <s v=""/>
    <s v=""/>
    <n v="-441.33"/>
    <x v="31"/>
    <x v="31"/>
    <x v="31"/>
    <s v="Asst. Store Manager"/>
    <n v="835160"/>
    <s v="Frank"/>
    <s v="Cunningham"/>
    <s v="Asst. Store Manager"/>
    <x v="3"/>
    <x v="1280"/>
    <x v="1281"/>
    <x v="707"/>
    <x v="409"/>
    <n v="-441.33"/>
    <d v="2016-06-18T00:00:00"/>
    <x v="1"/>
  </r>
  <r>
    <x v="0"/>
    <x v="2"/>
    <x v="31"/>
    <x v="31"/>
    <x v="1279"/>
    <x v="0"/>
    <x v="1"/>
    <n v="1"/>
    <s v=""/>
    <n v="-494.86"/>
    <s v=""/>
    <s v=""/>
    <n v="-494.86"/>
    <x v="31"/>
    <x v="31"/>
    <x v="31"/>
    <s v="Asst. Store Manager"/>
    <n v="835160"/>
    <s v="Frank"/>
    <s v="Cunningham"/>
    <s v="Asst. Store Manager"/>
    <x v="3"/>
    <x v="1281"/>
    <x v="1282"/>
    <x v="708"/>
    <x v="462"/>
    <n v="-494.86"/>
    <d v="2016-06-22T00:00:00"/>
    <x v="1"/>
  </r>
  <r>
    <x v="0"/>
    <x v="2"/>
    <x v="31"/>
    <x v="31"/>
    <x v="1280"/>
    <x v="0"/>
    <x v="1"/>
    <n v="1"/>
    <s v=""/>
    <n v="-183.45"/>
    <s v=""/>
    <s v=""/>
    <n v="-183.45"/>
    <x v="31"/>
    <x v="31"/>
    <x v="31"/>
    <s v="Asst. Store Manager"/>
    <n v="835160"/>
    <s v="Frank"/>
    <s v="Cunningham"/>
    <s v="Asst. Store Manager"/>
    <x v="3"/>
    <x v="1282"/>
    <x v="1283"/>
    <x v="668"/>
    <x v="381"/>
    <n v="-183.45"/>
    <d v="2016-06-22T00:00:00"/>
    <x v="1"/>
  </r>
  <r>
    <x v="0"/>
    <x v="2"/>
    <x v="31"/>
    <x v="31"/>
    <x v="1281"/>
    <x v="0"/>
    <x v="1"/>
    <n v="1"/>
    <s v=""/>
    <n v="-129.78"/>
    <s v=""/>
    <s v=""/>
    <n v="-129.78"/>
    <x v="31"/>
    <x v="31"/>
    <x v="31"/>
    <s v="Asst. Store Manager"/>
    <n v="835160"/>
    <s v="Frank"/>
    <s v="Cunningham"/>
    <s v="Asst. Store Manager"/>
    <x v="3"/>
    <x v="1283"/>
    <x v="1284"/>
    <x v="323"/>
    <x v="290"/>
    <n v="-129.78"/>
    <d v="2016-06-28T00:00:00"/>
    <x v="1"/>
  </r>
  <r>
    <x v="0"/>
    <x v="2"/>
    <x v="31"/>
    <x v="31"/>
    <x v="1282"/>
    <x v="0"/>
    <x v="1"/>
    <n v="1"/>
    <s v=""/>
    <n v="-144.72999999999999"/>
    <s v=""/>
    <s v=""/>
    <n v="-144.72999999999999"/>
    <x v="31"/>
    <x v="31"/>
    <x v="31"/>
    <s v="Asst. Store Manager"/>
    <n v="835160"/>
    <s v="Frank"/>
    <s v="Cunningham"/>
    <s v="Asst. Store Manager"/>
    <x v="3"/>
    <x v="1284"/>
    <x v="1285"/>
    <x v="709"/>
    <x v="408"/>
    <n v="-144.72999999999999"/>
    <d v="2016-06-29T00:00:00"/>
    <x v="1"/>
  </r>
  <r>
    <x v="1"/>
    <x v="3"/>
    <x v="31"/>
    <x v="31"/>
    <x v="1283"/>
    <x v="0"/>
    <x v="1"/>
    <s v=""/>
    <n v="1"/>
    <s v=""/>
    <n v="-82.47"/>
    <s v=""/>
    <n v="-82.47"/>
    <x v="31"/>
    <x v="31"/>
    <x v="31"/>
    <s v="Asst. Store Manager"/>
    <n v="835160"/>
    <s v="Frank"/>
    <s v="Cunningham"/>
    <s v="Asst. Store Manager"/>
    <x v="3"/>
    <x v="1285"/>
    <x v="1286"/>
    <x v="540"/>
    <x v="96"/>
    <n v="-82.47"/>
    <d v="2016-07-06T00:00:00"/>
    <x v="1"/>
  </r>
  <r>
    <x v="1"/>
    <x v="3"/>
    <x v="31"/>
    <x v="31"/>
    <x v="1284"/>
    <x v="0"/>
    <x v="1"/>
    <s v=""/>
    <n v="1"/>
    <s v=""/>
    <n v="-61.32"/>
    <s v=""/>
    <n v="-61.32"/>
    <x v="31"/>
    <x v="31"/>
    <x v="31"/>
    <s v="Asst. Store Manager"/>
    <n v="835160"/>
    <s v="Frank"/>
    <s v="Cunningham"/>
    <s v="Asst. Store Manager"/>
    <x v="3"/>
    <x v="1286"/>
    <x v="1287"/>
    <x v="62"/>
    <x v="106"/>
    <n v="-61.32"/>
    <d v="2016-07-10T00:00:00"/>
    <x v="1"/>
  </r>
  <r>
    <x v="1"/>
    <x v="3"/>
    <x v="31"/>
    <x v="31"/>
    <x v="1285"/>
    <x v="0"/>
    <x v="1"/>
    <s v=""/>
    <n v="1"/>
    <s v=""/>
    <n v="-83.96"/>
    <s v=""/>
    <n v="-83.96"/>
    <x v="31"/>
    <x v="31"/>
    <x v="31"/>
    <s v="Asst. Store Manager"/>
    <n v="835160"/>
    <s v="Frank"/>
    <s v="Cunningham"/>
    <s v="Asst. Store Manager"/>
    <x v="3"/>
    <x v="1287"/>
    <x v="1288"/>
    <x v="710"/>
    <x v="18"/>
    <n v="-83.96"/>
    <d v="2016-07-10T00:00:00"/>
    <x v="1"/>
  </r>
  <r>
    <x v="1"/>
    <x v="3"/>
    <x v="31"/>
    <x v="31"/>
    <x v="1286"/>
    <x v="0"/>
    <x v="0"/>
    <s v=""/>
    <n v="1"/>
    <s v=""/>
    <n v="-52.43"/>
    <n v="-52.43"/>
    <s v=""/>
    <x v="31"/>
    <x v="31"/>
    <x v="31"/>
    <s v="Asst. Store Manager"/>
    <n v="835160"/>
    <s v="Frank"/>
    <s v="Cunningham"/>
    <s v="Asst. Store Manager"/>
    <x v="3"/>
    <x v="1288"/>
    <x v="1289"/>
    <x v="570"/>
    <x v="459"/>
    <n v="-52.43"/>
    <d v="2016-07-12T00:00:00"/>
    <x v="2"/>
  </r>
  <r>
    <x v="1"/>
    <x v="3"/>
    <x v="31"/>
    <x v="31"/>
    <x v="1287"/>
    <x v="0"/>
    <x v="1"/>
    <s v=""/>
    <n v="1"/>
    <s v=""/>
    <n v="-439.86"/>
    <s v=""/>
    <n v="-439.86"/>
    <x v="31"/>
    <x v="31"/>
    <x v="31"/>
    <s v="Asst. Store Manager"/>
    <n v="835160"/>
    <s v="Frank"/>
    <s v="Cunningham"/>
    <s v="Asst. Store Manager"/>
    <x v="3"/>
    <x v="1289"/>
    <x v="1290"/>
    <x v="490"/>
    <x v="410"/>
    <n v="-439.86"/>
    <d v="2016-07-14T00:00:00"/>
    <x v="1"/>
  </r>
  <r>
    <x v="1"/>
    <x v="3"/>
    <x v="31"/>
    <x v="31"/>
    <x v="1288"/>
    <x v="0"/>
    <x v="1"/>
    <s v=""/>
    <n v="1"/>
    <s v=""/>
    <n v="-469.89"/>
    <s v=""/>
    <n v="-469.89"/>
    <x v="31"/>
    <x v="31"/>
    <x v="31"/>
    <s v="Asst. Store Manager"/>
    <n v="835160"/>
    <s v="Frank"/>
    <s v="Cunningham"/>
    <s v="Asst. Store Manager"/>
    <x v="3"/>
    <x v="1290"/>
    <x v="1291"/>
    <x v="214"/>
    <x v="70"/>
    <n v="-469.89"/>
    <d v="2016-07-20T00:00:00"/>
    <x v="1"/>
  </r>
  <r>
    <x v="1"/>
    <x v="3"/>
    <x v="31"/>
    <x v="31"/>
    <x v="1289"/>
    <x v="0"/>
    <x v="1"/>
    <s v=""/>
    <n v="1"/>
    <s v=""/>
    <n v="-379.57"/>
    <s v=""/>
    <n v="-379.57"/>
    <x v="31"/>
    <x v="31"/>
    <x v="31"/>
    <s v="Asst. Store Manager"/>
    <n v="835160"/>
    <s v="Frank"/>
    <s v="Cunningham"/>
    <s v="Asst. Store Manager"/>
    <x v="3"/>
    <x v="1291"/>
    <x v="1292"/>
    <x v="127"/>
    <x v="404"/>
    <n v="-379.57"/>
    <d v="2016-07-23T00:00:00"/>
    <x v="1"/>
  </r>
  <r>
    <x v="1"/>
    <x v="3"/>
    <x v="31"/>
    <x v="31"/>
    <x v="1290"/>
    <x v="0"/>
    <x v="0"/>
    <s v=""/>
    <n v="1"/>
    <s v=""/>
    <n v="-294.38"/>
    <n v="-294.38"/>
    <s v=""/>
    <x v="31"/>
    <x v="31"/>
    <x v="31"/>
    <s v="Asst. Store Manager"/>
    <n v="835160"/>
    <s v="Frank"/>
    <s v="Cunningham"/>
    <s v="Asst. Store Manager"/>
    <x v="3"/>
    <x v="1292"/>
    <x v="1293"/>
    <x v="711"/>
    <x v="70"/>
    <n v="-294.38"/>
    <d v="2016-07-26T00:00:00"/>
    <x v="2"/>
  </r>
  <r>
    <x v="1"/>
    <x v="3"/>
    <x v="31"/>
    <x v="31"/>
    <x v="1291"/>
    <x v="0"/>
    <x v="1"/>
    <s v=""/>
    <n v="1"/>
    <s v=""/>
    <n v="-179.46"/>
    <s v=""/>
    <n v="-179.46"/>
    <x v="31"/>
    <x v="31"/>
    <x v="31"/>
    <s v="Asst. Store Manager"/>
    <n v="835160"/>
    <s v="Frank"/>
    <s v="Cunningham"/>
    <s v="Asst. Store Manager"/>
    <x v="3"/>
    <x v="1293"/>
    <x v="1294"/>
    <x v="712"/>
    <x v="278"/>
    <n v="-179.46"/>
    <d v="2016-07-28T00:00:00"/>
    <x v="1"/>
  </r>
  <r>
    <x v="1"/>
    <x v="3"/>
    <x v="31"/>
    <x v="31"/>
    <x v="1292"/>
    <x v="0"/>
    <x v="0"/>
    <s v=""/>
    <n v="1"/>
    <s v=""/>
    <n v="-113.99"/>
    <n v="-113.99"/>
    <s v=""/>
    <x v="31"/>
    <x v="31"/>
    <x v="31"/>
    <s v="Asst. Store Manager"/>
    <n v="835160"/>
    <s v="Frank"/>
    <s v="Cunningham"/>
    <s v="Asst. Store Manager"/>
    <x v="3"/>
    <x v="1294"/>
    <x v="1295"/>
    <x v="375"/>
    <x v="463"/>
    <n v="-113.99"/>
    <d v="2016-07-29T00:00:00"/>
    <x v="0"/>
  </r>
  <r>
    <x v="1"/>
    <x v="3"/>
    <x v="31"/>
    <x v="31"/>
    <x v="1293"/>
    <x v="0"/>
    <x v="0"/>
    <s v=""/>
    <n v="1"/>
    <s v=""/>
    <n v="-130.30000000000001"/>
    <n v="-130.30000000000001"/>
    <s v=""/>
    <x v="31"/>
    <x v="31"/>
    <x v="31"/>
    <s v="Asst. Store Manager"/>
    <n v="835160"/>
    <s v="Frank"/>
    <s v="Cunningham"/>
    <s v="Asst. Store Manager"/>
    <x v="3"/>
    <x v="1295"/>
    <x v="1296"/>
    <x v="293"/>
    <x v="199"/>
    <n v="-130.30000000000001"/>
    <d v="2016-07-30T00:00:00"/>
    <x v="0"/>
  </r>
  <r>
    <x v="1"/>
    <x v="4"/>
    <x v="31"/>
    <x v="31"/>
    <x v="1294"/>
    <x v="0"/>
    <x v="0"/>
    <s v=""/>
    <n v="1"/>
    <s v=""/>
    <n v="-498.39"/>
    <n v="-498.39"/>
    <s v=""/>
    <x v="31"/>
    <x v="31"/>
    <x v="31"/>
    <s v="Asst. Store Manager"/>
    <n v="835160"/>
    <s v="Frank"/>
    <s v="Cunningham"/>
    <s v="Asst. Store Manager"/>
    <x v="3"/>
    <x v="1296"/>
    <x v="1297"/>
    <x v="458"/>
    <x v="418"/>
    <n v="-498.39"/>
    <d v="2016-08-02T00:00:00"/>
    <x v="0"/>
  </r>
  <r>
    <x v="1"/>
    <x v="4"/>
    <x v="31"/>
    <x v="31"/>
    <x v="1295"/>
    <x v="0"/>
    <x v="0"/>
    <s v=""/>
    <n v="1"/>
    <s v=""/>
    <n v="-105.27"/>
    <n v="-105.27"/>
    <s v=""/>
    <x v="31"/>
    <x v="31"/>
    <x v="31"/>
    <s v="Asst. Store Manager"/>
    <n v="835160"/>
    <s v="Frank"/>
    <s v="Cunningham"/>
    <s v="Asst. Store Manager"/>
    <x v="3"/>
    <x v="1297"/>
    <x v="1298"/>
    <x v="323"/>
    <x v="464"/>
    <n v="-105.27"/>
    <d v="2016-08-07T00:00:00"/>
    <x v="0"/>
  </r>
  <r>
    <x v="1"/>
    <x v="4"/>
    <x v="31"/>
    <x v="31"/>
    <x v="1296"/>
    <x v="0"/>
    <x v="1"/>
    <s v=""/>
    <n v="1"/>
    <s v=""/>
    <n v="-336.61"/>
    <s v=""/>
    <n v="-336.61"/>
    <x v="31"/>
    <x v="31"/>
    <x v="31"/>
    <s v="Asst. Store Manager"/>
    <n v="835160"/>
    <s v="Frank"/>
    <s v="Cunningham"/>
    <s v="Asst. Store Manager"/>
    <x v="3"/>
    <x v="1298"/>
    <x v="1299"/>
    <x v="288"/>
    <x v="309"/>
    <n v="-336.61"/>
    <d v="2016-08-17T00:00:00"/>
    <x v="1"/>
  </r>
  <r>
    <x v="1"/>
    <x v="4"/>
    <x v="31"/>
    <x v="31"/>
    <x v="1297"/>
    <x v="0"/>
    <x v="1"/>
    <s v=""/>
    <n v="1"/>
    <s v=""/>
    <n v="-144.91"/>
    <s v=""/>
    <n v="-144.91"/>
    <x v="31"/>
    <x v="31"/>
    <x v="31"/>
    <s v="Asst. Store Manager"/>
    <n v="835160"/>
    <s v="Frank"/>
    <s v="Cunningham"/>
    <s v="Asst. Store Manager"/>
    <x v="3"/>
    <x v="1299"/>
    <x v="1300"/>
    <x v="577"/>
    <x v="434"/>
    <n v="-144.91"/>
    <d v="2016-08-27T00:00:00"/>
    <x v="1"/>
  </r>
  <r>
    <x v="1"/>
    <x v="5"/>
    <x v="31"/>
    <x v="31"/>
    <x v="1298"/>
    <x v="0"/>
    <x v="1"/>
    <s v=""/>
    <n v="1"/>
    <s v=""/>
    <n v="-393.55"/>
    <s v=""/>
    <n v="-393.55"/>
    <x v="31"/>
    <x v="31"/>
    <x v="31"/>
    <s v="Asst. Store Manager"/>
    <n v="835160"/>
    <s v="Frank"/>
    <s v="Cunningham"/>
    <s v="Asst. Store Manager"/>
    <x v="3"/>
    <x v="1300"/>
    <x v="1301"/>
    <x v="246"/>
    <x v="28"/>
    <n v="-393.55"/>
    <d v="2016-09-02T00:00:00"/>
    <x v="1"/>
  </r>
  <r>
    <x v="1"/>
    <x v="5"/>
    <x v="31"/>
    <x v="31"/>
    <x v="1299"/>
    <x v="0"/>
    <x v="1"/>
    <s v=""/>
    <n v="1"/>
    <s v=""/>
    <n v="-221.59"/>
    <s v=""/>
    <n v="-221.59"/>
    <x v="31"/>
    <x v="31"/>
    <x v="31"/>
    <s v="Asst. Store Manager"/>
    <n v="835160"/>
    <s v="Frank"/>
    <s v="Cunningham"/>
    <s v="Asst. Store Manager"/>
    <x v="3"/>
    <x v="1301"/>
    <x v="1302"/>
    <x v="564"/>
    <x v="355"/>
    <n v="-221.59"/>
    <d v="2016-09-05T00:00:00"/>
    <x v="1"/>
  </r>
  <r>
    <x v="1"/>
    <x v="5"/>
    <x v="31"/>
    <x v="31"/>
    <x v="1300"/>
    <x v="0"/>
    <x v="1"/>
    <s v=""/>
    <n v="1"/>
    <s v=""/>
    <n v="-301.52999999999997"/>
    <s v=""/>
    <n v="-301.52999999999997"/>
    <x v="31"/>
    <x v="31"/>
    <x v="31"/>
    <s v="Asst. Store Manager"/>
    <n v="835160"/>
    <s v="Frank"/>
    <s v="Cunningham"/>
    <s v="Asst. Store Manager"/>
    <x v="3"/>
    <x v="1302"/>
    <x v="1303"/>
    <x v="440"/>
    <x v="254"/>
    <n v="-301.52999999999997"/>
    <d v="2016-09-06T00:00:00"/>
    <x v="1"/>
  </r>
  <r>
    <x v="1"/>
    <x v="5"/>
    <x v="31"/>
    <x v="31"/>
    <x v="1301"/>
    <x v="0"/>
    <x v="1"/>
    <s v=""/>
    <n v="1"/>
    <s v=""/>
    <n v="-273.18"/>
    <s v=""/>
    <n v="-273.18"/>
    <x v="31"/>
    <x v="31"/>
    <x v="31"/>
    <s v="Asst. Store Manager"/>
    <n v="835160"/>
    <s v="Frank"/>
    <s v="Cunningham"/>
    <s v="Asst. Store Manager"/>
    <x v="3"/>
    <x v="1303"/>
    <x v="1304"/>
    <x v="269"/>
    <x v="339"/>
    <n v="-273.18"/>
    <d v="2016-09-06T00:00:00"/>
    <x v="1"/>
  </r>
  <r>
    <x v="1"/>
    <x v="5"/>
    <x v="31"/>
    <x v="31"/>
    <x v="1302"/>
    <x v="0"/>
    <x v="0"/>
    <s v=""/>
    <n v="1"/>
    <s v=""/>
    <n v="-142.9"/>
    <n v="-142.9"/>
    <s v=""/>
    <x v="31"/>
    <x v="31"/>
    <x v="31"/>
    <s v="Asst. Store Manager"/>
    <n v="835160"/>
    <s v="Frank"/>
    <s v="Cunningham"/>
    <s v="Asst. Store Manager"/>
    <x v="3"/>
    <x v="1304"/>
    <x v="1305"/>
    <x v="427"/>
    <x v="465"/>
    <n v="-142.9"/>
    <d v="2016-09-06T00:00:00"/>
    <x v="0"/>
  </r>
  <r>
    <x v="1"/>
    <x v="5"/>
    <x v="31"/>
    <x v="31"/>
    <x v="1303"/>
    <x v="0"/>
    <x v="1"/>
    <s v=""/>
    <n v="1"/>
    <s v=""/>
    <n v="-421.53"/>
    <s v=""/>
    <n v="-421.53"/>
    <x v="31"/>
    <x v="31"/>
    <x v="31"/>
    <s v="Asst. Store Manager"/>
    <n v="835160"/>
    <s v="Frank"/>
    <s v="Cunningham"/>
    <s v="Asst. Store Manager"/>
    <x v="3"/>
    <x v="1305"/>
    <x v="1306"/>
    <x v="579"/>
    <x v="100"/>
    <n v="-421.53"/>
    <d v="2016-09-08T00:00:00"/>
    <x v="1"/>
  </r>
  <r>
    <x v="1"/>
    <x v="5"/>
    <x v="31"/>
    <x v="31"/>
    <x v="1304"/>
    <x v="0"/>
    <x v="1"/>
    <s v=""/>
    <n v="1"/>
    <s v=""/>
    <n v="-112.57"/>
    <s v=""/>
    <n v="-112.57"/>
    <x v="31"/>
    <x v="31"/>
    <x v="31"/>
    <s v="Asst. Store Manager"/>
    <n v="835160"/>
    <s v="Frank"/>
    <s v="Cunningham"/>
    <s v="Asst. Store Manager"/>
    <x v="3"/>
    <x v="1306"/>
    <x v="1307"/>
    <x v="109"/>
    <x v="432"/>
    <n v="-112.57"/>
    <d v="2016-09-08T00:00:00"/>
    <x v="1"/>
  </r>
  <r>
    <x v="1"/>
    <x v="5"/>
    <x v="31"/>
    <x v="31"/>
    <x v="1305"/>
    <x v="0"/>
    <x v="1"/>
    <s v=""/>
    <n v="1"/>
    <s v=""/>
    <n v="-287.27999999999997"/>
    <s v=""/>
    <n v="-287.27999999999997"/>
    <x v="31"/>
    <x v="31"/>
    <x v="31"/>
    <s v="Asst. Store Manager"/>
    <n v="835160"/>
    <s v="Frank"/>
    <s v="Cunningham"/>
    <s v="Asst. Store Manager"/>
    <x v="3"/>
    <x v="1307"/>
    <x v="1308"/>
    <x v="713"/>
    <x v="264"/>
    <n v="-287.27999999999997"/>
    <d v="2016-09-21T00:00:00"/>
    <x v="1"/>
  </r>
  <r>
    <x v="1"/>
    <x v="5"/>
    <x v="31"/>
    <x v="31"/>
    <x v="1306"/>
    <x v="0"/>
    <x v="0"/>
    <s v=""/>
    <n v="1"/>
    <s v=""/>
    <n v="-96.27"/>
    <n v="-96.27"/>
    <s v=""/>
    <x v="31"/>
    <x v="31"/>
    <x v="31"/>
    <s v="Asst. Store Manager"/>
    <n v="835160"/>
    <s v="Frank"/>
    <s v="Cunningham"/>
    <s v="Asst. Store Manager"/>
    <x v="3"/>
    <x v="1308"/>
    <x v="1309"/>
    <x v="292"/>
    <x v="176"/>
    <n v="-96.27"/>
    <d v="2016-09-21T00:00:00"/>
    <x v="2"/>
  </r>
  <r>
    <x v="1"/>
    <x v="5"/>
    <x v="31"/>
    <x v="31"/>
    <x v="1307"/>
    <x v="0"/>
    <x v="1"/>
    <s v=""/>
    <n v="1"/>
    <s v=""/>
    <n v="-468.65"/>
    <s v=""/>
    <n v="-468.65"/>
    <x v="31"/>
    <x v="31"/>
    <x v="31"/>
    <s v="Asst. Store Manager"/>
    <n v="835160"/>
    <s v="Frank"/>
    <s v="Cunningham"/>
    <s v="Asst. Store Manager"/>
    <x v="3"/>
    <x v="1309"/>
    <x v="1310"/>
    <x v="511"/>
    <x v="347"/>
    <n v="-468.65"/>
    <d v="2016-09-21T00:00:00"/>
    <x v="1"/>
  </r>
  <r>
    <x v="1"/>
    <x v="5"/>
    <x v="31"/>
    <x v="31"/>
    <x v="1308"/>
    <x v="0"/>
    <x v="1"/>
    <s v=""/>
    <n v="1"/>
    <s v=""/>
    <n v="-368.31"/>
    <s v=""/>
    <n v="-368.31"/>
    <x v="31"/>
    <x v="31"/>
    <x v="31"/>
    <s v="Asst. Store Manager"/>
    <n v="835160"/>
    <s v="Frank"/>
    <s v="Cunningham"/>
    <s v="Asst. Store Manager"/>
    <x v="3"/>
    <x v="1310"/>
    <x v="1311"/>
    <x v="714"/>
    <x v="146"/>
    <n v="-368.31"/>
    <d v="2016-09-23T00:00:00"/>
    <x v="1"/>
  </r>
  <r>
    <x v="1"/>
    <x v="5"/>
    <x v="31"/>
    <x v="31"/>
    <x v="1309"/>
    <x v="0"/>
    <x v="1"/>
    <s v=""/>
    <n v="1"/>
    <s v=""/>
    <n v="-176.68"/>
    <s v=""/>
    <n v="-176.68"/>
    <x v="31"/>
    <x v="31"/>
    <x v="31"/>
    <s v="Asst. Store Manager"/>
    <n v="835160"/>
    <s v="Frank"/>
    <s v="Cunningham"/>
    <s v="Asst. Store Manager"/>
    <x v="3"/>
    <x v="1311"/>
    <x v="1312"/>
    <x v="319"/>
    <x v="323"/>
    <n v="-176.68"/>
    <d v="2016-09-29T00:00:00"/>
    <x v="1"/>
  </r>
  <r>
    <x v="0"/>
    <x v="0"/>
    <x v="32"/>
    <x v="32"/>
    <x v="1310"/>
    <x v="1"/>
    <x v="0"/>
    <n v="1"/>
    <s v=""/>
    <n v="-20.36"/>
    <s v=""/>
    <n v="-20.36"/>
    <s v=""/>
    <x v="32"/>
    <x v="32"/>
    <x v="32"/>
    <s v="Sales Representative"/>
    <n v="622266"/>
    <s v="Melissa"/>
    <s v="Grant"/>
    <s v="Store Manager"/>
    <x v="3"/>
    <x v="1312"/>
    <x v="1313"/>
    <x v="473"/>
    <x v="138"/>
    <n v="-20.36"/>
    <d v="2016-04-06T00:00:00"/>
    <x v="0"/>
  </r>
  <r>
    <x v="0"/>
    <x v="0"/>
    <x v="32"/>
    <x v="32"/>
    <x v="1311"/>
    <x v="1"/>
    <x v="1"/>
    <n v="1"/>
    <s v=""/>
    <n v="-26.11"/>
    <s v=""/>
    <s v=""/>
    <n v="-26.11"/>
    <x v="32"/>
    <x v="32"/>
    <x v="32"/>
    <s v="Sales Representative"/>
    <n v="622266"/>
    <s v="Melissa"/>
    <s v="Grant"/>
    <s v="Store Manager"/>
    <x v="3"/>
    <x v="1313"/>
    <x v="1314"/>
    <x v="690"/>
    <x v="466"/>
    <n v="-26.11"/>
    <d v="2016-04-26T00:00:00"/>
    <x v="1"/>
  </r>
  <r>
    <x v="0"/>
    <x v="0"/>
    <x v="32"/>
    <x v="32"/>
    <x v="1312"/>
    <x v="0"/>
    <x v="0"/>
    <n v="1"/>
    <s v=""/>
    <n v="-71.3"/>
    <s v=""/>
    <n v="-71.3"/>
    <s v=""/>
    <x v="32"/>
    <x v="32"/>
    <x v="32"/>
    <s v="Sales Representative"/>
    <n v="622266"/>
    <s v="Melissa"/>
    <s v="Grant"/>
    <s v="Store Manager"/>
    <x v="3"/>
    <x v="1314"/>
    <x v="1315"/>
    <x v="127"/>
    <x v="27"/>
    <n v="-71.3"/>
    <d v="2016-04-26T00:00:00"/>
    <x v="2"/>
  </r>
  <r>
    <x v="0"/>
    <x v="0"/>
    <x v="32"/>
    <x v="32"/>
    <x v="1313"/>
    <x v="0"/>
    <x v="0"/>
    <n v="1"/>
    <s v=""/>
    <n v="-79.150000000000006"/>
    <s v=""/>
    <n v="-79.150000000000006"/>
    <s v=""/>
    <x v="32"/>
    <x v="32"/>
    <x v="32"/>
    <s v="Sales Representative"/>
    <n v="622266"/>
    <s v="Melissa"/>
    <s v="Grant"/>
    <s v="Store Manager"/>
    <x v="3"/>
    <x v="1315"/>
    <x v="1316"/>
    <x v="715"/>
    <x v="390"/>
    <n v="-79.150000000000006"/>
    <d v="2016-04-29T00:00:00"/>
    <x v="0"/>
  </r>
  <r>
    <x v="0"/>
    <x v="1"/>
    <x v="32"/>
    <x v="32"/>
    <x v="1314"/>
    <x v="0"/>
    <x v="1"/>
    <n v="1"/>
    <s v=""/>
    <n v="-55.04"/>
    <s v=""/>
    <s v=""/>
    <n v="-55.04"/>
    <x v="32"/>
    <x v="32"/>
    <x v="32"/>
    <s v="Sales Representative"/>
    <n v="622266"/>
    <s v="Melissa"/>
    <s v="Grant"/>
    <s v="Store Manager"/>
    <x v="3"/>
    <x v="1316"/>
    <x v="1317"/>
    <x v="501"/>
    <x v="356"/>
    <n v="-55.04"/>
    <d v="2016-05-06T00:00:00"/>
    <x v="1"/>
  </r>
  <r>
    <x v="0"/>
    <x v="1"/>
    <x v="32"/>
    <x v="32"/>
    <x v="1315"/>
    <x v="0"/>
    <x v="0"/>
    <n v="1"/>
    <s v=""/>
    <n v="-99.01"/>
    <s v=""/>
    <n v="-99.01"/>
    <s v=""/>
    <x v="32"/>
    <x v="32"/>
    <x v="32"/>
    <s v="Sales Representative"/>
    <n v="622266"/>
    <s v="Melissa"/>
    <s v="Grant"/>
    <s v="Store Manager"/>
    <x v="3"/>
    <x v="1317"/>
    <x v="1318"/>
    <x v="254"/>
    <x v="222"/>
    <n v="-99.01"/>
    <d v="2016-05-06T00:00:00"/>
    <x v="2"/>
  </r>
  <r>
    <x v="0"/>
    <x v="1"/>
    <x v="32"/>
    <x v="32"/>
    <x v="1316"/>
    <x v="1"/>
    <x v="1"/>
    <n v="1"/>
    <s v=""/>
    <n v="-47.57"/>
    <s v=""/>
    <s v=""/>
    <n v="-47.57"/>
    <x v="32"/>
    <x v="32"/>
    <x v="32"/>
    <s v="Sales Representative"/>
    <n v="622266"/>
    <s v="Melissa"/>
    <s v="Grant"/>
    <s v="Store Manager"/>
    <x v="3"/>
    <x v="1318"/>
    <x v="1319"/>
    <x v="479"/>
    <x v="93"/>
    <n v="-47.57"/>
    <d v="2016-05-07T00:00:00"/>
    <x v="1"/>
  </r>
  <r>
    <x v="0"/>
    <x v="1"/>
    <x v="32"/>
    <x v="32"/>
    <x v="1317"/>
    <x v="1"/>
    <x v="1"/>
    <n v="1"/>
    <s v=""/>
    <n v="-35.26"/>
    <s v=""/>
    <s v=""/>
    <n v="-35.26"/>
    <x v="32"/>
    <x v="32"/>
    <x v="32"/>
    <s v="Sales Representative"/>
    <n v="622266"/>
    <s v="Melissa"/>
    <s v="Grant"/>
    <s v="Store Manager"/>
    <x v="3"/>
    <x v="1319"/>
    <x v="1320"/>
    <x v="178"/>
    <x v="464"/>
    <n v="-35.26"/>
    <d v="2016-05-07T00:00:00"/>
    <x v="1"/>
  </r>
  <r>
    <x v="0"/>
    <x v="1"/>
    <x v="32"/>
    <x v="32"/>
    <x v="1318"/>
    <x v="0"/>
    <x v="0"/>
    <n v="1"/>
    <s v=""/>
    <n v="-64.83"/>
    <s v=""/>
    <n v="-64.83"/>
    <s v=""/>
    <x v="32"/>
    <x v="32"/>
    <x v="32"/>
    <s v="Sales Representative"/>
    <n v="622266"/>
    <s v="Melissa"/>
    <s v="Grant"/>
    <s v="Store Manager"/>
    <x v="3"/>
    <x v="1320"/>
    <x v="1321"/>
    <x v="716"/>
    <x v="178"/>
    <n v="-64.83"/>
    <d v="2016-05-19T00:00:00"/>
    <x v="0"/>
  </r>
  <r>
    <x v="0"/>
    <x v="1"/>
    <x v="32"/>
    <x v="32"/>
    <x v="1319"/>
    <x v="0"/>
    <x v="1"/>
    <n v="1"/>
    <s v=""/>
    <n v="-94.12"/>
    <s v=""/>
    <s v=""/>
    <n v="-94.12"/>
    <x v="32"/>
    <x v="32"/>
    <x v="32"/>
    <s v="Sales Representative"/>
    <n v="622266"/>
    <s v="Melissa"/>
    <s v="Grant"/>
    <s v="Store Manager"/>
    <x v="3"/>
    <x v="1321"/>
    <x v="1322"/>
    <x v="370"/>
    <x v="289"/>
    <n v="-94.12"/>
    <d v="2016-05-22T00:00:00"/>
    <x v="1"/>
  </r>
  <r>
    <x v="0"/>
    <x v="1"/>
    <x v="32"/>
    <x v="32"/>
    <x v="1320"/>
    <x v="0"/>
    <x v="1"/>
    <n v="1"/>
    <s v=""/>
    <n v="-66.709999999999994"/>
    <s v=""/>
    <s v=""/>
    <n v="-66.709999999999994"/>
    <x v="32"/>
    <x v="32"/>
    <x v="32"/>
    <s v="Sales Representative"/>
    <n v="622266"/>
    <s v="Melissa"/>
    <s v="Grant"/>
    <s v="Store Manager"/>
    <x v="3"/>
    <x v="1322"/>
    <x v="1323"/>
    <x v="717"/>
    <x v="374"/>
    <n v="-66.709999999999994"/>
    <d v="2016-05-25T00:00:00"/>
    <x v="1"/>
  </r>
  <r>
    <x v="0"/>
    <x v="1"/>
    <x v="32"/>
    <x v="32"/>
    <x v="1321"/>
    <x v="2"/>
    <x v="0"/>
    <n v="1"/>
    <s v=""/>
    <n v="-12.02"/>
    <s v=""/>
    <n v="-12.02"/>
    <s v=""/>
    <x v="32"/>
    <x v="32"/>
    <x v="32"/>
    <s v="Sales Representative"/>
    <n v="622266"/>
    <s v="Melissa"/>
    <s v="Grant"/>
    <s v="Store Manager"/>
    <x v="3"/>
    <x v="1323"/>
    <x v="1324"/>
    <x v="629"/>
    <x v="259"/>
    <n v="-12.02"/>
    <d v="2016-05-28T00:00:00"/>
    <x v="0"/>
  </r>
  <r>
    <x v="0"/>
    <x v="2"/>
    <x v="32"/>
    <x v="32"/>
    <x v="1322"/>
    <x v="1"/>
    <x v="0"/>
    <n v="1"/>
    <s v=""/>
    <n v="-21.42"/>
    <s v=""/>
    <n v="-21.42"/>
    <s v=""/>
    <x v="32"/>
    <x v="32"/>
    <x v="32"/>
    <s v="Sales Representative"/>
    <n v="622266"/>
    <s v="Melissa"/>
    <s v="Grant"/>
    <s v="Store Manager"/>
    <x v="3"/>
    <x v="1324"/>
    <x v="1325"/>
    <x v="718"/>
    <x v="426"/>
    <n v="-21.42"/>
    <d v="2016-06-10T00:00:00"/>
    <x v="2"/>
  </r>
  <r>
    <x v="0"/>
    <x v="2"/>
    <x v="32"/>
    <x v="32"/>
    <x v="1323"/>
    <x v="0"/>
    <x v="1"/>
    <n v="1"/>
    <s v=""/>
    <n v="-80.17"/>
    <s v=""/>
    <s v=""/>
    <n v="-80.17"/>
    <x v="32"/>
    <x v="32"/>
    <x v="32"/>
    <s v="Sales Representative"/>
    <n v="622266"/>
    <s v="Melissa"/>
    <s v="Grant"/>
    <s v="Store Manager"/>
    <x v="3"/>
    <x v="1325"/>
    <x v="1326"/>
    <x v="58"/>
    <x v="388"/>
    <n v="-80.17"/>
    <d v="2016-06-14T00:00:00"/>
    <x v="1"/>
  </r>
  <r>
    <x v="0"/>
    <x v="2"/>
    <x v="32"/>
    <x v="32"/>
    <x v="1324"/>
    <x v="0"/>
    <x v="0"/>
    <n v="1"/>
    <s v=""/>
    <n v="-81.78"/>
    <s v=""/>
    <n v="-81.78"/>
    <s v=""/>
    <x v="32"/>
    <x v="32"/>
    <x v="32"/>
    <s v="Sales Representative"/>
    <n v="622266"/>
    <s v="Melissa"/>
    <s v="Grant"/>
    <s v="Store Manager"/>
    <x v="3"/>
    <x v="1326"/>
    <x v="1327"/>
    <x v="719"/>
    <x v="406"/>
    <n v="-81.78"/>
    <d v="2016-06-21T00:00:00"/>
    <x v="2"/>
  </r>
  <r>
    <x v="0"/>
    <x v="2"/>
    <x v="32"/>
    <x v="32"/>
    <x v="1325"/>
    <x v="1"/>
    <x v="0"/>
    <n v="1"/>
    <s v=""/>
    <n v="-28.12"/>
    <s v=""/>
    <n v="-28.12"/>
    <s v=""/>
    <x v="32"/>
    <x v="32"/>
    <x v="32"/>
    <s v="Sales Representative"/>
    <n v="622266"/>
    <s v="Melissa"/>
    <s v="Grant"/>
    <s v="Store Manager"/>
    <x v="3"/>
    <x v="1327"/>
    <x v="1328"/>
    <x v="720"/>
    <x v="96"/>
    <n v="-28.12"/>
    <d v="2016-06-21T00:00:00"/>
    <x v="0"/>
  </r>
  <r>
    <x v="0"/>
    <x v="2"/>
    <x v="32"/>
    <x v="32"/>
    <x v="1326"/>
    <x v="1"/>
    <x v="1"/>
    <n v="1"/>
    <s v=""/>
    <n v="-36.31"/>
    <s v=""/>
    <s v=""/>
    <n v="-36.31"/>
    <x v="32"/>
    <x v="32"/>
    <x v="32"/>
    <s v="Sales Representative"/>
    <n v="622266"/>
    <s v="Melissa"/>
    <s v="Grant"/>
    <s v="Store Manager"/>
    <x v="3"/>
    <x v="1328"/>
    <x v="1329"/>
    <x v="215"/>
    <x v="55"/>
    <n v="-36.31"/>
    <d v="2016-06-22T00:00:00"/>
    <x v="1"/>
  </r>
  <r>
    <x v="0"/>
    <x v="2"/>
    <x v="32"/>
    <x v="32"/>
    <x v="1327"/>
    <x v="0"/>
    <x v="0"/>
    <n v="1"/>
    <s v=""/>
    <n v="-65.760000000000005"/>
    <s v=""/>
    <n v="-65.760000000000005"/>
    <s v=""/>
    <x v="32"/>
    <x v="32"/>
    <x v="32"/>
    <s v="Sales Representative"/>
    <n v="622266"/>
    <s v="Melissa"/>
    <s v="Grant"/>
    <s v="Store Manager"/>
    <x v="3"/>
    <x v="1329"/>
    <x v="1330"/>
    <x v="622"/>
    <x v="443"/>
    <n v="-65.760000000000005"/>
    <d v="2016-06-29T00:00:00"/>
    <x v="2"/>
  </r>
  <r>
    <x v="1"/>
    <x v="3"/>
    <x v="32"/>
    <x v="33"/>
    <x v="1328"/>
    <x v="1"/>
    <x v="0"/>
    <s v=""/>
    <n v="1"/>
    <s v=""/>
    <n v="-30.25"/>
    <n v="-30.25"/>
    <s v=""/>
    <x v="32"/>
    <x v="32"/>
    <x v="32"/>
    <s v="Sales Representative"/>
    <n v="805519"/>
    <s v="Armando"/>
    <s v="Hampton"/>
    <s v="Sales Representative"/>
    <x v="3"/>
    <x v="1330"/>
    <x v="1331"/>
    <x v="685"/>
    <x v="335"/>
    <n v="-30.25"/>
    <d v="2016-07-16T00:00:00"/>
    <x v="0"/>
  </r>
  <r>
    <x v="1"/>
    <x v="3"/>
    <x v="32"/>
    <x v="32"/>
    <x v="1329"/>
    <x v="0"/>
    <x v="0"/>
    <s v=""/>
    <n v="1"/>
    <s v=""/>
    <n v="-90.96"/>
    <n v="-90.96"/>
    <s v=""/>
    <x v="32"/>
    <x v="32"/>
    <x v="32"/>
    <s v="Sales Representative"/>
    <n v="622266"/>
    <s v="Melissa"/>
    <s v="Grant"/>
    <s v="Store Manager"/>
    <x v="3"/>
    <x v="1331"/>
    <x v="1332"/>
    <x v="457"/>
    <x v="42"/>
    <n v="-90.96"/>
    <d v="2016-07-21T00:00:00"/>
    <x v="0"/>
  </r>
  <r>
    <x v="1"/>
    <x v="3"/>
    <x v="32"/>
    <x v="33"/>
    <x v="1330"/>
    <x v="2"/>
    <x v="1"/>
    <s v=""/>
    <n v="1"/>
    <s v=""/>
    <n v="-6.45"/>
    <s v=""/>
    <n v="-6.45"/>
    <x v="32"/>
    <x v="32"/>
    <x v="32"/>
    <s v="Sales Representative"/>
    <n v="805519"/>
    <s v="Armando"/>
    <s v="Hampton"/>
    <s v="Sales Representative"/>
    <x v="3"/>
    <x v="1332"/>
    <x v="1333"/>
    <x v="239"/>
    <x v="393"/>
    <n v="-6.45"/>
    <d v="2016-07-30T00:00:00"/>
    <x v="1"/>
  </r>
  <r>
    <x v="1"/>
    <x v="4"/>
    <x v="32"/>
    <x v="32"/>
    <x v="1331"/>
    <x v="0"/>
    <x v="0"/>
    <s v=""/>
    <n v="1"/>
    <s v=""/>
    <n v="-57.57"/>
    <n v="-57.57"/>
    <s v=""/>
    <x v="32"/>
    <x v="32"/>
    <x v="32"/>
    <s v="Sales Representative"/>
    <n v="622266"/>
    <s v="Melissa"/>
    <s v="Grant"/>
    <s v="Store Manager"/>
    <x v="3"/>
    <x v="1333"/>
    <x v="1334"/>
    <x v="59"/>
    <x v="420"/>
    <n v="-57.57"/>
    <d v="2016-08-02T00:00:00"/>
    <x v="2"/>
  </r>
  <r>
    <x v="1"/>
    <x v="4"/>
    <x v="32"/>
    <x v="32"/>
    <x v="1332"/>
    <x v="0"/>
    <x v="1"/>
    <s v=""/>
    <n v="1"/>
    <s v=""/>
    <n v="-84.28"/>
    <s v=""/>
    <n v="-84.28"/>
    <x v="32"/>
    <x v="32"/>
    <x v="32"/>
    <s v="Sales Representative"/>
    <n v="622266"/>
    <s v="Melissa"/>
    <s v="Grant"/>
    <s v="Store Manager"/>
    <x v="3"/>
    <x v="1334"/>
    <x v="1335"/>
    <x v="506"/>
    <x v="55"/>
    <n v="-84.28"/>
    <d v="2016-08-02T00:00:00"/>
    <x v="1"/>
  </r>
  <r>
    <x v="1"/>
    <x v="4"/>
    <x v="32"/>
    <x v="33"/>
    <x v="1333"/>
    <x v="1"/>
    <x v="1"/>
    <s v=""/>
    <n v="1"/>
    <s v=""/>
    <n v="-38.630000000000003"/>
    <s v=""/>
    <n v="-38.630000000000003"/>
    <x v="32"/>
    <x v="32"/>
    <x v="32"/>
    <s v="Sales Representative"/>
    <n v="805519"/>
    <s v="Armando"/>
    <s v="Hampton"/>
    <s v="Sales Representative"/>
    <x v="3"/>
    <x v="1335"/>
    <x v="1336"/>
    <x v="721"/>
    <x v="159"/>
    <n v="-38.630000000000003"/>
    <d v="2016-08-04T00:00:00"/>
    <x v="1"/>
  </r>
  <r>
    <x v="1"/>
    <x v="4"/>
    <x v="32"/>
    <x v="33"/>
    <x v="1334"/>
    <x v="1"/>
    <x v="1"/>
    <s v=""/>
    <n v="1"/>
    <s v=""/>
    <n v="-34.22"/>
    <s v=""/>
    <n v="-34.22"/>
    <x v="32"/>
    <x v="32"/>
    <x v="32"/>
    <s v="Sales Representative"/>
    <n v="805519"/>
    <s v="Armando"/>
    <s v="Hampton"/>
    <s v="Sales Representative"/>
    <x v="3"/>
    <x v="1336"/>
    <x v="1337"/>
    <x v="28"/>
    <x v="466"/>
    <n v="-34.22"/>
    <d v="2016-08-08T00:00:00"/>
    <x v="1"/>
  </r>
  <r>
    <x v="1"/>
    <x v="4"/>
    <x v="32"/>
    <x v="33"/>
    <x v="1335"/>
    <x v="1"/>
    <x v="1"/>
    <s v=""/>
    <n v="1"/>
    <s v=""/>
    <n v="-22.39"/>
    <s v=""/>
    <n v="-22.39"/>
    <x v="32"/>
    <x v="32"/>
    <x v="32"/>
    <s v="Sales Representative"/>
    <n v="805519"/>
    <s v="Armando"/>
    <s v="Hampton"/>
    <s v="Sales Representative"/>
    <x v="3"/>
    <x v="1337"/>
    <x v="1338"/>
    <x v="123"/>
    <x v="250"/>
    <n v="-22.39"/>
    <d v="2016-08-13T00:00:00"/>
    <x v="1"/>
  </r>
  <r>
    <x v="1"/>
    <x v="4"/>
    <x v="32"/>
    <x v="32"/>
    <x v="1336"/>
    <x v="0"/>
    <x v="1"/>
    <s v=""/>
    <n v="1"/>
    <s v=""/>
    <n v="-81.790000000000006"/>
    <s v=""/>
    <n v="-81.790000000000006"/>
    <x v="32"/>
    <x v="32"/>
    <x v="32"/>
    <s v="Sales Representative"/>
    <n v="622266"/>
    <s v="Melissa"/>
    <s v="Grant"/>
    <s v="Store Manager"/>
    <x v="3"/>
    <x v="1338"/>
    <x v="1339"/>
    <x v="722"/>
    <x v="414"/>
    <n v="-81.790000000000006"/>
    <d v="2016-08-13T00:00:00"/>
    <x v="1"/>
  </r>
  <r>
    <x v="1"/>
    <x v="4"/>
    <x v="32"/>
    <x v="33"/>
    <x v="1337"/>
    <x v="1"/>
    <x v="1"/>
    <s v=""/>
    <n v="1"/>
    <s v=""/>
    <n v="-37.93"/>
    <s v=""/>
    <n v="-37.93"/>
    <x v="32"/>
    <x v="32"/>
    <x v="32"/>
    <s v="Sales Representative"/>
    <n v="805519"/>
    <s v="Armando"/>
    <s v="Hampton"/>
    <s v="Sales Representative"/>
    <x v="3"/>
    <x v="1339"/>
    <x v="1340"/>
    <x v="723"/>
    <x v="141"/>
    <n v="-37.93"/>
    <d v="2016-08-14T00:00:00"/>
    <x v="1"/>
  </r>
  <r>
    <x v="1"/>
    <x v="4"/>
    <x v="32"/>
    <x v="32"/>
    <x v="1338"/>
    <x v="0"/>
    <x v="1"/>
    <s v=""/>
    <n v="1"/>
    <s v=""/>
    <n v="-65.069999999999993"/>
    <s v=""/>
    <n v="-65.069999999999993"/>
    <x v="32"/>
    <x v="32"/>
    <x v="32"/>
    <s v="Sales Representative"/>
    <n v="622266"/>
    <s v="Melissa"/>
    <s v="Grant"/>
    <s v="Store Manager"/>
    <x v="3"/>
    <x v="1340"/>
    <x v="1341"/>
    <x v="118"/>
    <x v="433"/>
    <n v="-65.069999999999993"/>
    <d v="2016-08-16T00:00:00"/>
    <x v="1"/>
  </r>
  <r>
    <x v="1"/>
    <x v="4"/>
    <x v="32"/>
    <x v="32"/>
    <x v="1339"/>
    <x v="0"/>
    <x v="1"/>
    <s v=""/>
    <n v="1"/>
    <s v=""/>
    <n v="-86.25"/>
    <s v=""/>
    <n v="-86.25"/>
    <x v="32"/>
    <x v="32"/>
    <x v="32"/>
    <s v="Sales Representative"/>
    <n v="622266"/>
    <s v="Melissa"/>
    <s v="Grant"/>
    <s v="Store Manager"/>
    <x v="3"/>
    <x v="1341"/>
    <x v="1342"/>
    <x v="338"/>
    <x v="103"/>
    <n v="-86.25"/>
    <d v="2016-08-26T00:00:00"/>
    <x v="1"/>
  </r>
  <r>
    <x v="1"/>
    <x v="4"/>
    <x v="32"/>
    <x v="32"/>
    <x v="1340"/>
    <x v="0"/>
    <x v="1"/>
    <s v=""/>
    <n v="1"/>
    <s v=""/>
    <n v="-88"/>
    <s v=""/>
    <n v="-88"/>
    <x v="32"/>
    <x v="32"/>
    <x v="32"/>
    <s v="Sales Representative"/>
    <n v="622266"/>
    <s v="Melissa"/>
    <s v="Grant"/>
    <s v="Store Manager"/>
    <x v="3"/>
    <x v="1342"/>
    <x v="1343"/>
    <x v="384"/>
    <x v="181"/>
    <n v="-88"/>
    <d v="2016-08-26T00:00:00"/>
    <x v="1"/>
  </r>
  <r>
    <x v="1"/>
    <x v="4"/>
    <x v="32"/>
    <x v="33"/>
    <x v="1341"/>
    <x v="2"/>
    <x v="1"/>
    <s v=""/>
    <n v="1"/>
    <s v=""/>
    <n v="-6.09"/>
    <s v=""/>
    <n v="-6.09"/>
    <x v="32"/>
    <x v="32"/>
    <x v="32"/>
    <s v="Sales Representative"/>
    <n v="805519"/>
    <s v="Armando"/>
    <s v="Hampton"/>
    <s v="Sales Representative"/>
    <x v="3"/>
    <x v="1343"/>
    <x v="1344"/>
    <x v="598"/>
    <x v="105"/>
    <n v="-6.09"/>
    <d v="2016-08-26T00:00:00"/>
    <x v="1"/>
  </r>
  <r>
    <x v="1"/>
    <x v="4"/>
    <x v="32"/>
    <x v="32"/>
    <x v="1342"/>
    <x v="0"/>
    <x v="1"/>
    <s v=""/>
    <n v="1"/>
    <s v=""/>
    <n v="-97.5"/>
    <s v=""/>
    <n v="-97.5"/>
    <x v="32"/>
    <x v="32"/>
    <x v="32"/>
    <s v="Sales Representative"/>
    <n v="622266"/>
    <s v="Melissa"/>
    <s v="Grant"/>
    <s v="Store Manager"/>
    <x v="3"/>
    <x v="1344"/>
    <x v="1345"/>
    <x v="359"/>
    <x v="39"/>
    <n v="-97.5"/>
    <d v="2016-08-26T00:00:00"/>
    <x v="1"/>
  </r>
  <r>
    <x v="1"/>
    <x v="5"/>
    <x v="32"/>
    <x v="32"/>
    <x v="1343"/>
    <x v="0"/>
    <x v="1"/>
    <s v=""/>
    <n v="1"/>
    <s v=""/>
    <n v="-51.96"/>
    <s v=""/>
    <n v="-51.96"/>
    <x v="32"/>
    <x v="32"/>
    <x v="32"/>
    <s v="Sales Representative"/>
    <n v="622266"/>
    <s v="Melissa"/>
    <s v="Grant"/>
    <s v="Store Manager"/>
    <x v="3"/>
    <x v="1345"/>
    <x v="1346"/>
    <x v="272"/>
    <x v="89"/>
    <n v="-51.96"/>
    <d v="2016-09-02T00:00:00"/>
    <x v="1"/>
  </r>
  <r>
    <x v="1"/>
    <x v="5"/>
    <x v="32"/>
    <x v="33"/>
    <x v="1344"/>
    <x v="1"/>
    <x v="0"/>
    <s v=""/>
    <n v="1"/>
    <s v=""/>
    <n v="-42.8"/>
    <n v="-42.8"/>
    <s v=""/>
    <x v="32"/>
    <x v="32"/>
    <x v="32"/>
    <s v="Sales Representative"/>
    <n v="805519"/>
    <s v="Armando"/>
    <s v="Hampton"/>
    <s v="Sales Representative"/>
    <x v="3"/>
    <x v="1346"/>
    <x v="1347"/>
    <x v="724"/>
    <x v="76"/>
    <n v="-42.8"/>
    <d v="2016-09-04T00:00:00"/>
    <x v="0"/>
  </r>
  <r>
    <x v="1"/>
    <x v="5"/>
    <x v="32"/>
    <x v="33"/>
    <x v="1345"/>
    <x v="1"/>
    <x v="0"/>
    <s v=""/>
    <n v="1"/>
    <s v=""/>
    <n v="-32.68"/>
    <n v="-32.68"/>
    <s v=""/>
    <x v="32"/>
    <x v="32"/>
    <x v="32"/>
    <s v="Sales Representative"/>
    <n v="805519"/>
    <s v="Armando"/>
    <s v="Hampton"/>
    <s v="Sales Representative"/>
    <x v="3"/>
    <x v="1347"/>
    <x v="1348"/>
    <x v="500"/>
    <x v="202"/>
    <n v="-32.68"/>
    <d v="2016-09-04T00:00:00"/>
    <x v="2"/>
  </r>
  <r>
    <x v="1"/>
    <x v="5"/>
    <x v="32"/>
    <x v="33"/>
    <x v="1346"/>
    <x v="1"/>
    <x v="1"/>
    <s v=""/>
    <n v="1"/>
    <s v=""/>
    <n v="-23.66"/>
    <s v=""/>
    <n v="-23.66"/>
    <x v="32"/>
    <x v="32"/>
    <x v="32"/>
    <s v="Sales Representative"/>
    <n v="805519"/>
    <s v="Armando"/>
    <s v="Hampton"/>
    <s v="Sales Representative"/>
    <x v="3"/>
    <x v="1348"/>
    <x v="1349"/>
    <x v="725"/>
    <x v="212"/>
    <n v="-23.66"/>
    <d v="2016-09-07T00:00:00"/>
    <x v="1"/>
  </r>
  <r>
    <x v="1"/>
    <x v="5"/>
    <x v="32"/>
    <x v="32"/>
    <x v="1347"/>
    <x v="0"/>
    <x v="0"/>
    <s v=""/>
    <n v="1"/>
    <s v=""/>
    <n v="-87.45"/>
    <n v="-87.45"/>
    <s v=""/>
    <x v="32"/>
    <x v="32"/>
    <x v="32"/>
    <s v="Sales Representative"/>
    <n v="622266"/>
    <s v="Melissa"/>
    <s v="Grant"/>
    <s v="Store Manager"/>
    <x v="3"/>
    <x v="1349"/>
    <x v="1350"/>
    <x v="726"/>
    <x v="108"/>
    <n v="-87.45"/>
    <d v="2016-09-12T00:00:00"/>
    <x v="2"/>
  </r>
  <r>
    <x v="1"/>
    <x v="5"/>
    <x v="32"/>
    <x v="32"/>
    <x v="1348"/>
    <x v="0"/>
    <x v="1"/>
    <s v=""/>
    <n v="1"/>
    <s v=""/>
    <n v="-78.45"/>
    <s v=""/>
    <n v="-78.45"/>
    <x v="32"/>
    <x v="32"/>
    <x v="32"/>
    <s v="Sales Representative"/>
    <n v="622266"/>
    <s v="Melissa"/>
    <s v="Grant"/>
    <s v="Store Manager"/>
    <x v="3"/>
    <x v="1350"/>
    <x v="1351"/>
    <x v="716"/>
    <x v="27"/>
    <n v="-78.45"/>
    <d v="2016-09-13T00:00:00"/>
    <x v="1"/>
  </r>
  <r>
    <x v="1"/>
    <x v="5"/>
    <x v="32"/>
    <x v="32"/>
    <x v="1349"/>
    <x v="0"/>
    <x v="0"/>
    <s v=""/>
    <n v="1"/>
    <s v=""/>
    <n v="-91.34"/>
    <n v="-91.34"/>
    <s v=""/>
    <x v="32"/>
    <x v="32"/>
    <x v="32"/>
    <s v="Sales Representative"/>
    <n v="622266"/>
    <s v="Melissa"/>
    <s v="Grant"/>
    <s v="Store Manager"/>
    <x v="3"/>
    <x v="1351"/>
    <x v="1352"/>
    <x v="727"/>
    <x v="211"/>
    <n v="-91.34"/>
    <d v="2016-09-15T00:00:00"/>
    <x v="2"/>
  </r>
  <r>
    <x v="1"/>
    <x v="5"/>
    <x v="32"/>
    <x v="32"/>
    <x v="1350"/>
    <x v="0"/>
    <x v="1"/>
    <s v=""/>
    <n v="1"/>
    <s v=""/>
    <n v="-98.48"/>
    <s v=""/>
    <n v="-98.48"/>
    <x v="32"/>
    <x v="32"/>
    <x v="32"/>
    <s v="Sales Representative"/>
    <n v="622266"/>
    <s v="Melissa"/>
    <s v="Grant"/>
    <s v="Store Manager"/>
    <x v="3"/>
    <x v="1352"/>
    <x v="1353"/>
    <x v="695"/>
    <x v="464"/>
    <n v="-98.48"/>
    <d v="2016-09-16T00:00:00"/>
    <x v="1"/>
  </r>
  <r>
    <x v="1"/>
    <x v="5"/>
    <x v="32"/>
    <x v="33"/>
    <x v="1351"/>
    <x v="2"/>
    <x v="1"/>
    <s v=""/>
    <n v="1"/>
    <s v=""/>
    <n v="-5.46"/>
    <s v=""/>
    <n v="-5.46"/>
    <x v="32"/>
    <x v="32"/>
    <x v="32"/>
    <s v="Sales Representative"/>
    <n v="805519"/>
    <s v="Armando"/>
    <s v="Hampton"/>
    <s v="Sales Representative"/>
    <x v="3"/>
    <x v="1353"/>
    <x v="1354"/>
    <x v="132"/>
    <x v="328"/>
    <n v="-5.46"/>
    <d v="2016-09-22T00:00:00"/>
    <x v="1"/>
  </r>
  <r>
    <x v="1"/>
    <x v="5"/>
    <x v="32"/>
    <x v="33"/>
    <x v="1352"/>
    <x v="1"/>
    <x v="1"/>
    <s v=""/>
    <n v="1"/>
    <s v=""/>
    <n v="-22.82"/>
    <s v=""/>
    <n v="-22.82"/>
    <x v="32"/>
    <x v="32"/>
    <x v="32"/>
    <s v="Sales Representative"/>
    <n v="805519"/>
    <s v="Armando"/>
    <s v="Hampton"/>
    <s v="Sales Representative"/>
    <x v="3"/>
    <x v="1354"/>
    <x v="1355"/>
    <x v="161"/>
    <x v="84"/>
    <n v="-22.82"/>
    <d v="2016-09-27T00:00:00"/>
    <x v="1"/>
  </r>
  <r>
    <x v="1"/>
    <x v="5"/>
    <x v="32"/>
    <x v="32"/>
    <x v="1353"/>
    <x v="0"/>
    <x v="0"/>
    <s v=""/>
    <n v="1"/>
    <s v=""/>
    <n v="-86.28"/>
    <n v="-86.28"/>
    <s v=""/>
    <x v="32"/>
    <x v="32"/>
    <x v="32"/>
    <s v="Sales Representative"/>
    <n v="622266"/>
    <s v="Melissa"/>
    <s v="Grant"/>
    <s v="Store Manager"/>
    <x v="3"/>
    <x v="1355"/>
    <x v="1356"/>
    <x v="728"/>
    <x v="233"/>
    <n v="-86.28"/>
    <d v="2016-09-28T00:00:00"/>
    <x v="0"/>
  </r>
  <r>
    <x v="0"/>
    <x v="0"/>
    <x v="33"/>
    <x v="32"/>
    <x v="1354"/>
    <x v="1"/>
    <x v="0"/>
    <n v="1"/>
    <s v=""/>
    <n v="-44.7"/>
    <s v=""/>
    <n v="-44.7"/>
    <s v=""/>
    <x v="33"/>
    <x v="33"/>
    <x v="33"/>
    <s v="Sales Representative"/>
    <n v="622266"/>
    <s v="Melissa"/>
    <s v="Grant"/>
    <s v="Store Manager"/>
    <x v="3"/>
    <x v="1356"/>
    <x v="1357"/>
    <x v="729"/>
    <x v="351"/>
    <n v="-44.7"/>
    <d v="2016-04-01T00:00:00"/>
    <x v="2"/>
  </r>
  <r>
    <x v="0"/>
    <x v="0"/>
    <x v="33"/>
    <x v="32"/>
    <x v="1355"/>
    <x v="0"/>
    <x v="1"/>
    <n v="1"/>
    <s v=""/>
    <n v="-73.73"/>
    <s v=""/>
    <s v=""/>
    <n v="-73.73"/>
    <x v="33"/>
    <x v="33"/>
    <x v="33"/>
    <s v="Sales Representative"/>
    <n v="622266"/>
    <s v="Melissa"/>
    <s v="Grant"/>
    <s v="Store Manager"/>
    <x v="3"/>
    <x v="1357"/>
    <x v="1358"/>
    <x v="84"/>
    <x v="139"/>
    <n v="-73.73"/>
    <d v="2016-04-18T00:00:00"/>
    <x v="1"/>
  </r>
  <r>
    <x v="0"/>
    <x v="0"/>
    <x v="33"/>
    <x v="32"/>
    <x v="1356"/>
    <x v="0"/>
    <x v="1"/>
    <n v="1"/>
    <s v=""/>
    <n v="-91.75"/>
    <s v=""/>
    <s v=""/>
    <n v="-91.75"/>
    <x v="33"/>
    <x v="33"/>
    <x v="33"/>
    <s v="Sales Representative"/>
    <n v="622266"/>
    <s v="Melissa"/>
    <s v="Grant"/>
    <s v="Store Manager"/>
    <x v="3"/>
    <x v="1358"/>
    <x v="1359"/>
    <x v="402"/>
    <x v="430"/>
    <n v="-91.75"/>
    <d v="2016-04-19T00:00:00"/>
    <x v="1"/>
  </r>
  <r>
    <x v="0"/>
    <x v="0"/>
    <x v="33"/>
    <x v="32"/>
    <x v="1357"/>
    <x v="0"/>
    <x v="1"/>
    <n v="1"/>
    <s v=""/>
    <n v="-86.01"/>
    <s v=""/>
    <s v=""/>
    <n v="-86.01"/>
    <x v="33"/>
    <x v="33"/>
    <x v="33"/>
    <s v="Sales Representative"/>
    <n v="622266"/>
    <s v="Melissa"/>
    <s v="Grant"/>
    <s v="Store Manager"/>
    <x v="3"/>
    <x v="1359"/>
    <x v="1360"/>
    <x v="171"/>
    <x v="169"/>
    <n v="-86.01"/>
    <d v="2016-04-24T00:00:00"/>
    <x v="1"/>
  </r>
  <r>
    <x v="0"/>
    <x v="0"/>
    <x v="33"/>
    <x v="32"/>
    <x v="1358"/>
    <x v="0"/>
    <x v="1"/>
    <n v="1"/>
    <s v=""/>
    <n v="-75.98"/>
    <s v=""/>
    <s v=""/>
    <n v="-75.98"/>
    <x v="33"/>
    <x v="33"/>
    <x v="33"/>
    <s v="Sales Representative"/>
    <n v="622266"/>
    <s v="Melissa"/>
    <s v="Grant"/>
    <s v="Store Manager"/>
    <x v="3"/>
    <x v="1360"/>
    <x v="1361"/>
    <x v="730"/>
    <x v="138"/>
    <n v="-75.98"/>
    <d v="2016-04-28T00:00:00"/>
    <x v="1"/>
  </r>
  <r>
    <x v="0"/>
    <x v="1"/>
    <x v="33"/>
    <x v="32"/>
    <x v="1359"/>
    <x v="0"/>
    <x v="0"/>
    <n v="1"/>
    <s v=""/>
    <n v="-73.53"/>
    <s v=""/>
    <n v="-73.53"/>
    <s v=""/>
    <x v="33"/>
    <x v="33"/>
    <x v="33"/>
    <s v="Sales Representative"/>
    <n v="622266"/>
    <s v="Melissa"/>
    <s v="Grant"/>
    <s v="Store Manager"/>
    <x v="3"/>
    <x v="1361"/>
    <x v="1362"/>
    <x v="554"/>
    <x v="467"/>
    <n v="-73.53"/>
    <d v="2016-05-04T00:00:00"/>
    <x v="2"/>
  </r>
  <r>
    <x v="0"/>
    <x v="1"/>
    <x v="33"/>
    <x v="32"/>
    <x v="1360"/>
    <x v="0"/>
    <x v="0"/>
    <n v="1"/>
    <s v=""/>
    <n v="-56.26"/>
    <s v=""/>
    <n v="-56.26"/>
    <s v=""/>
    <x v="33"/>
    <x v="33"/>
    <x v="33"/>
    <s v="Sales Representative"/>
    <n v="622266"/>
    <s v="Melissa"/>
    <s v="Grant"/>
    <s v="Store Manager"/>
    <x v="3"/>
    <x v="1362"/>
    <x v="1363"/>
    <x v="292"/>
    <x v="281"/>
    <n v="-56.26"/>
    <d v="2016-05-05T00:00:00"/>
    <x v="2"/>
  </r>
  <r>
    <x v="0"/>
    <x v="1"/>
    <x v="33"/>
    <x v="32"/>
    <x v="1361"/>
    <x v="1"/>
    <x v="1"/>
    <n v="1"/>
    <s v=""/>
    <n v="-48.69"/>
    <s v=""/>
    <s v=""/>
    <n v="-48.69"/>
    <x v="33"/>
    <x v="33"/>
    <x v="33"/>
    <s v="Sales Representative"/>
    <n v="622266"/>
    <s v="Melissa"/>
    <s v="Grant"/>
    <s v="Store Manager"/>
    <x v="3"/>
    <x v="1363"/>
    <x v="1364"/>
    <x v="264"/>
    <x v="416"/>
    <n v="-48.69"/>
    <d v="2016-05-07T00:00:00"/>
    <x v="1"/>
  </r>
  <r>
    <x v="0"/>
    <x v="1"/>
    <x v="33"/>
    <x v="32"/>
    <x v="1362"/>
    <x v="0"/>
    <x v="1"/>
    <n v="1"/>
    <s v=""/>
    <n v="-95.84"/>
    <s v=""/>
    <s v=""/>
    <n v="-95.84"/>
    <x v="33"/>
    <x v="33"/>
    <x v="33"/>
    <s v="Sales Representative"/>
    <n v="622266"/>
    <s v="Melissa"/>
    <s v="Grant"/>
    <s v="Store Manager"/>
    <x v="3"/>
    <x v="1364"/>
    <x v="1365"/>
    <x v="731"/>
    <x v="34"/>
    <n v="-95.84"/>
    <d v="2016-05-13T00:00:00"/>
    <x v="1"/>
  </r>
  <r>
    <x v="0"/>
    <x v="1"/>
    <x v="33"/>
    <x v="32"/>
    <x v="1363"/>
    <x v="0"/>
    <x v="0"/>
    <n v="1"/>
    <s v=""/>
    <n v="-79.680000000000007"/>
    <s v=""/>
    <n v="-79.680000000000007"/>
    <s v=""/>
    <x v="33"/>
    <x v="33"/>
    <x v="33"/>
    <s v="Sales Representative"/>
    <n v="622266"/>
    <s v="Melissa"/>
    <s v="Grant"/>
    <s v="Store Manager"/>
    <x v="3"/>
    <x v="1365"/>
    <x v="1366"/>
    <x v="22"/>
    <x v="468"/>
    <n v="-79.680000000000007"/>
    <d v="2016-05-15T00:00:00"/>
    <x v="0"/>
  </r>
  <r>
    <x v="0"/>
    <x v="1"/>
    <x v="33"/>
    <x v="32"/>
    <x v="1364"/>
    <x v="1"/>
    <x v="0"/>
    <n v="1"/>
    <s v=""/>
    <n v="-27.51"/>
    <s v=""/>
    <n v="-27.51"/>
    <s v=""/>
    <x v="33"/>
    <x v="33"/>
    <x v="33"/>
    <s v="Sales Representative"/>
    <n v="622266"/>
    <s v="Melissa"/>
    <s v="Grant"/>
    <s v="Store Manager"/>
    <x v="3"/>
    <x v="1366"/>
    <x v="1367"/>
    <x v="157"/>
    <x v="129"/>
    <n v="-27.51"/>
    <d v="2016-05-18T00:00:00"/>
    <x v="0"/>
  </r>
  <r>
    <x v="0"/>
    <x v="1"/>
    <x v="33"/>
    <x v="32"/>
    <x v="1365"/>
    <x v="0"/>
    <x v="0"/>
    <n v="1"/>
    <s v=""/>
    <n v="-61.84"/>
    <s v=""/>
    <n v="-61.84"/>
    <s v=""/>
    <x v="33"/>
    <x v="33"/>
    <x v="33"/>
    <s v="Sales Representative"/>
    <n v="622266"/>
    <s v="Melissa"/>
    <s v="Grant"/>
    <s v="Store Manager"/>
    <x v="3"/>
    <x v="1367"/>
    <x v="1368"/>
    <x v="115"/>
    <x v="253"/>
    <n v="-61.84"/>
    <d v="2016-05-19T00:00:00"/>
    <x v="2"/>
  </r>
  <r>
    <x v="0"/>
    <x v="1"/>
    <x v="33"/>
    <x v="32"/>
    <x v="1366"/>
    <x v="1"/>
    <x v="1"/>
    <n v="1"/>
    <s v=""/>
    <n v="-29.89"/>
    <s v=""/>
    <s v=""/>
    <n v="-29.89"/>
    <x v="33"/>
    <x v="33"/>
    <x v="33"/>
    <s v="Sales Representative"/>
    <n v="622266"/>
    <s v="Melissa"/>
    <s v="Grant"/>
    <s v="Store Manager"/>
    <x v="3"/>
    <x v="1368"/>
    <x v="1369"/>
    <x v="630"/>
    <x v="299"/>
    <n v="-29.89"/>
    <d v="2016-05-20T00:00:00"/>
    <x v="1"/>
  </r>
  <r>
    <x v="0"/>
    <x v="1"/>
    <x v="33"/>
    <x v="32"/>
    <x v="1367"/>
    <x v="0"/>
    <x v="0"/>
    <n v="1"/>
    <s v=""/>
    <n v="-60.39"/>
    <s v=""/>
    <n v="-60.39"/>
    <s v=""/>
    <x v="33"/>
    <x v="33"/>
    <x v="33"/>
    <s v="Sales Representative"/>
    <n v="622266"/>
    <s v="Melissa"/>
    <s v="Grant"/>
    <s v="Store Manager"/>
    <x v="3"/>
    <x v="1369"/>
    <x v="1370"/>
    <x v="492"/>
    <x v="469"/>
    <n v="-60.39"/>
    <d v="2016-05-22T00:00:00"/>
    <x v="0"/>
  </r>
  <r>
    <x v="0"/>
    <x v="1"/>
    <x v="33"/>
    <x v="32"/>
    <x v="1368"/>
    <x v="1"/>
    <x v="0"/>
    <n v="1"/>
    <s v=""/>
    <n v="-27.06"/>
    <s v=""/>
    <n v="-27.06"/>
    <s v=""/>
    <x v="33"/>
    <x v="33"/>
    <x v="33"/>
    <s v="Sales Representative"/>
    <n v="622266"/>
    <s v="Melissa"/>
    <s v="Grant"/>
    <s v="Store Manager"/>
    <x v="3"/>
    <x v="1370"/>
    <x v="1371"/>
    <x v="82"/>
    <x v="254"/>
    <n v="-27.06"/>
    <d v="2016-05-24T00:00:00"/>
    <x v="2"/>
  </r>
  <r>
    <x v="0"/>
    <x v="1"/>
    <x v="33"/>
    <x v="32"/>
    <x v="1369"/>
    <x v="0"/>
    <x v="1"/>
    <n v="1"/>
    <s v=""/>
    <n v="-64.73"/>
    <s v=""/>
    <s v=""/>
    <n v="-64.73"/>
    <x v="33"/>
    <x v="33"/>
    <x v="33"/>
    <s v="Sales Representative"/>
    <n v="622266"/>
    <s v="Melissa"/>
    <s v="Grant"/>
    <s v="Store Manager"/>
    <x v="3"/>
    <x v="1371"/>
    <x v="1372"/>
    <x v="696"/>
    <x v="233"/>
    <n v="-64.73"/>
    <d v="2016-05-26T00:00:00"/>
    <x v="1"/>
  </r>
  <r>
    <x v="0"/>
    <x v="2"/>
    <x v="33"/>
    <x v="32"/>
    <x v="1370"/>
    <x v="0"/>
    <x v="0"/>
    <n v="1"/>
    <s v=""/>
    <n v="-77.349999999999994"/>
    <s v=""/>
    <n v="-77.349999999999994"/>
    <s v=""/>
    <x v="33"/>
    <x v="33"/>
    <x v="33"/>
    <s v="Sales Representative"/>
    <n v="622266"/>
    <s v="Melissa"/>
    <s v="Grant"/>
    <s v="Store Manager"/>
    <x v="3"/>
    <x v="1372"/>
    <x v="1373"/>
    <x v="570"/>
    <x v="226"/>
    <n v="-77.349999999999994"/>
    <d v="2016-06-15T00:00:00"/>
    <x v="0"/>
  </r>
  <r>
    <x v="1"/>
    <x v="3"/>
    <x v="33"/>
    <x v="32"/>
    <x v="1371"/>
    <x v="0"/>
    <x v="0"/>
    <s v=""/>
    <n v="1"/>
    <s v=""/>
    <n v="-93.31"/>
    <n v="-93.31"/>
    <s v=""/>
    <x v="33"/>
    <x v="33"/>
    <x v="33"/>
    <s v="Sales Representative"/>
    <n v="622266"/>
    <s v="Melissa"/>
    <s v="Grant"/>
    <s v="Store Manager"/>
    <x v="3"/>
    <x v="1373"/>
    <x v="1374"/>
    <x v="230"/>
    <x v="470"/>
    <n v="-93.31"/>
    <d v="2016-07-09T00:00:00"/>
    <x v="2"/>
  </r>
  <r>
    <x v="1"/>
    <x v="3"/>
    <x v="33"/>
    <x v="32"/>
    <x v="1372"/>
    <x v="0"/>
    <x v="1"/>
    <s v=""/>
    <n v="1"/>
    <s v=""/>
    <n v="-83.34"/>
    <s v=""/>
    <n v="-83.34"/>
    <x v="33"/>
    <x v="33"/>
    <x v="33"/>
    <s v="Sales Representative"/>
    <n v="622266"/>
    <s v="Melissa"/>
    <s v="Grant"/>
    <s v="Store Manager"/>
    <x v="3"/>
    <x v="1374"/>
    <x v="1375"/>
    <x v="732"/>
    <x v="245"/>
    <n v="-83.34"/>
    <d v="2016-07-14T00:00:00"/>
    <x v="1"/>
  </r>
  <r>
    <x v="1"/>
    <x v="4"/>
    <x v="33"/>
    <x v="32"/>
    <x v="1373"/>
    <x v="0"/>
    <x v="1"/>
    <s v=""/>
    <n v="1"/>
    <s v=""/>
    <n v="-77.650000000000006"/>
    <s v=""/>
    <n v="-77.650000000000006"/>
    <x v="33"/>
    <x v="33"/>
    <x v="33"/>
    <s v="Sales Representative"/>
    <n v="622266"/>
    <s v="Melissa"/>
    <s v="Grant"/>
    <s v="Store Manager"/>
    <x v="3"/>
    <x v="1375"/>
    <x v="1376"/>
    <x v="60"/>
    <x v="26"/>
    <n v="-77.650000000000006"/>
    <d v="2016-08-05T00:00:00"/>
    <x v="1"/>
  </r>
  <r>
    <x v="1"/>
    <x v="4"/>
    <x v="33"/>
    <x v="32"/>
    <x v="1374"/>
    <x v="0"/>
    <x v="0"/>
    <s v=""/>
    <n v="1"/>
    <s v=""/>
    <n v="-80.23"/>
    <n v="-80.23"/>
    <s v=""/>
    <x v="33"/>
    <x v="33"/>
    <x v="33"/>
    <s v="Sales Representative"/>
    <n v="622266"/>
    <s v="Melissa"/>
    <s v="Grant"/>
    <s v="Store Manager"/>
    <x v="3"/>
    <x v="1376"/>
    <x v="1377"/>
    <x v="733"/>
    <x v="144"/>
    <n v="-80.23"/>
    <d v="2016-08-10T00:00:00"/>
    <x v="0"/>
  </r>
  <r>
    <x v="1"/>
    <x v="4"/>
    <x v="33"/>
    <x v="34"/>
    <x v="1375"/>
    <x v="1"/>
    <x v="1"/>
    <s v=""/>
    <n v="1"/>
    <s v=""/>
    <n v="-31.51"/>
    <s v=""/>
    <n v="-31.51"/>
    <x v="33"/>
    <x v="33"/>
    <x v="33"/>
    <s v="Sales Representative"/>
    <n v="673394"/>
    <s v="Cassandra"/>
    <s v="Hansen"/>
    <s v="Sales Representative"/>
    <x v="3"/>
    <x v="1377"/>
    <x v="1378"/>
    <x v="143"/>
    <x v="356"/>
    <n v="-31.51"/>
    <d v="2016-08-10T00:00:00"/>
    <x v="1"/>
  </r>
  <r>
    <x v="1"/>
    <x v="4"/>
    <x v="33"/>
    <x v="32"/>
    <x v="1376"/>
    <x v="0"/>
    <x v="1"/>
    <s v=""/>
    <n v="1"/>
    <s v=""/>
    <n v="-54.83"/>
    <s v=""/>
    <n v="-54.83"/>
    <x v="33"/>
    <x v="33"/>
    <x v="33"/>
    <s v="Sales Representative"/>
    <n v="622266"/>
    <s v="Melissa"/>
    <s v="Grant"/>
    <s v="Store Manager"/>
    <x v="3"/>
    <x v="1378"/>
    <x v="1379"/>
    <x v="462"/>
    <x v="76"/>
    <n v="-54.83"/>
    <d v="2016-08-11T00:00:00"/>
    <x v="1"/>
  </r>
  <r>
    <x v="1"/>
    <x v="4"/>
    <x v="33"/>
    <x v="34"/>
    <x v="1377"/>
    <x v="1"/>
    <x v="1"/>
    <s v=""/>
    <n v="1"/>
    <s v=""/>
    <n v="-43.32"/>
    <s v=""/>
    <n v="-43.32"/>
    <x v="33"/>
    <x v="33"/>
    <x v="33"/>
    <s v="Sales Representative"/>
    <n v="673394"/>
    <s v="Cassandra"/>
    <s v="Hansen"/>
    <s v="Sales Representative"/>
    <x v="3"/>
    <x v="1379"/>
    <x v="1380"/>
    <x v="719"/>
    <x v="153"/>
    <n v="-43.32"/>
    <d v="2016-08-12T00:00:00"/>
    <x v="1"/>
  </r>
  <r>
    <x v="1"/>
    <x v="4"/>
    <x v="33"/>
    <x v="34"/>
    <x v="1378"/>
    <x v="1"/>
    <x v="1"/>
    <s v=""/>
    <n v="1"/>
    <s v=""/>
    <n v="-47.73"/>
    <s v=""/>
    <n v="-47.73"/>
    <x v="33"/>
    <x v="33"/>
    <x v="33"/>
    <s v="Sales Representative"/>
    <n v="673394"/>
    <s v="Cassandra"/>
    <s v="Hansen"/>
    <s v="Sales Representative"/>
    <x v="3"/>
    <x v="1380"/>
    <x v="1381"/>
    <x v="607"/>
    <x v="94"/>
    <n v="-47.73"/>
    <d v="2016-08-19T00:00:00"/>
    <x v="1"/>
  </r>
  <r>
    <x v="1"/>
    <x v="5"/>
    <x v="33"/>
    <x v="34"/>
    <x v="1379"/>
    <x v="1"/>
    <x v="1"/>
    <s v=""/>
    <n v="1"/>
    <s v=""/>
    <n v="-33.92"/>
    <s v=""/>
    <n v="-33.92"/>
    <x v="33"/>
    <x v="33"/>
    <x v="33"/>
    <s v="Sales Representative"/>
    <n v="673394"/>
    <s v="Cassandra"/>
    <s v="Hansen"/>
    <s v="Sales Representative"/>
    <x v="3"/>
    <x v="1381"/>
    <x v="1382"/>
    <x v="198"/>
    <x v="358"/>
    <n v="-33.92"/>
    <d v="2016-09-01T00:00:00"/>
    <x v="1"/>
  </r>
  <r>
    <x v="1"/>
    <x v="5"/>
    <x v="33"/>
    <x v="32"/>
    <x v="1380"/>
    <x v="0"/>
    <x v="0"/>
    <s v=""/>
    <n v="1"/>
    <s v=""/>
    <n v="-97.13"/>
    <n v="-97.13"/>
    <s v=""/>
    <x v="33"/>
    <x v="33"/>
    <x v="33"/>
    <s v="Sales Representative"/>
    <n v="622266"/>
    <s v="Melissa"/>
    <s v="Grant"/>
    <s v="Store Manager"/>
    <x v="3"/>
    <x v="1382"/>
    <x v="1383"/>
    <x v="68"/>
    <x v="78"/>
    <n v="-97.13"/>
    <d v="2016-09-01T00:00:00"/>
    <x v="0"/>
  </r>
  <r>
    <x v="1"/>
    <x v="5"/>
    <x v="33"/>
    <x v="34"/>
    <x v="1381"/>
    <x v="1"/>
    <x v="1"/>
    <s v=""/>
    <n v="1"/>
    <s v=""/>
    <n v="-37.76"/>
    <s v=""/>
    <n v="-37.76"/>
    <x v="33"/>
    <x v="33"/>
    <x v="33"/>
    <s v="Sales Representative"/>
    <n v="673394"/>
    <s v="Cassandra"/>
    <s v="Hansen"/>
    <s v="Sales Representative"/>
    <x v="3"/>
    <x v="1383"/>
    <x v="1384"/>
    <x v="709"/>
    <x v="448"/>
    <n v="-37.76"/>
    <d v="2016-09-04T00:00:00"/>
    <x v="1"/>
  </r>
  <r>
    <x v="1"/>
    <x v="5"/>
    <x v="33"/>
    <x v="34"/>
    <x v="1382"/>
    <x v="2"/>
    <x v="1"/>
    <s v=""/>
    <n v="1"/>
    <s v=""/>
    <n v="-6.14"/>
    <s v=""/>
    <n v="-6.14"/>
    <x v="33"/>
    <x v="33"/>
    <x v="33"/>
    <s v="Sales Representative"/>
    <n v="673394"/>
    <s v="Cassandra"/>
    <s v="Hansen"/>
    <s v="Sales Representative"/>
    <x v="3"/>
    <x v="1384"/>
    <x v="1385"/>
    <x v="307"/>
    <x v="169"/>
    <n v="-6.14"/>
    <d v="2016-09-05T00:00:00"/>
    <x v="1"/>
  </r>
  <r>
    <x v="1"/>
    <x v="5"/>
    <x v="33"/>
    <x v="32"/>
    <x v="1383"/>
    <x v="0"/>
    <x v="1"/>
    <s v=""/>
    <n v="1"/>
    <s v=""/>
    <n v="-91.7"/>
    <s v=""/>
    <n v="-91.7"/>
    <x v="33"/>
    <x v="33"/>
    <x v="33"/>
    <s v="Sales Representative"/>
    <n v="622266"/>
    <s v="Melissa"/>
    <s v="Grant"/>
    <s v="Store Manager"/>
    <x v="3"/>
    <x v="1385"/>
    <x v="1386"/>
    <x v="365"/>
    <x v="340"/>
    <n v="-91.7"/>
    <d v="2016-09-07T00:00:00"/>
    <x v="1"/>
  </r>
  <r>
    <x v="1"/>
    <x v="5"/>
    <x v="33"/>
    <x v="34"/>
    <x v="1384"/>
    <x v="1"/>
    <x v="1"/>
    <s v=""/>
    <n v="1"/>
    <s v=""/>
    <n v="-38"/>
    <s v=""/>
    <n v="-38"/>
    <x v="33"/>
    <x v="33"/>
    <x v="33"/>
    <s v="Sales Representative"/>
    <n v="673394"/>
    <s v="Cassandra"/>
    <s v="Hansen"/>
    <s v="Sales Representative"/>
    <x v="3"/>
    <x v="1386"/>
    <x v="1387"/>
    <x v="407"/>
    <x v="243"/>
    <n v="-38"/>
    <d v="2016-09-09T00:00:00"/>
    <x v="1"/>
  </r>
  <r>
    <x v="1"/>
    <x v="5"/>
    <x v="33"/>
    <x v="34"/>
    <x v="1385"/>
    <x v="1"/>
    <x v="1"/>
    <s v=""/>
    <n v="1"/>
    <s v=""/>
    <n v="-29.69"/>
    <s v=""/>
    <n v="-29.69"/>
    <x v="33"/>
    <x v="33"/>
    <x v="33"/>
    <s v="Sales Representative"/>
    <n v="673394"/>
    <s v="Cassandra"/>
    <s v="Hansen"/>
    <s v="Sales Representative"/>
    <x v="3"/>
    <x v="1387"/>
    <x v="1388"/>
    <x v="537"/>
    <x v="219"/>
    <n v="-29.69"/>
    <d v="2016-09-15T00:00:00"/>
    <x v="1"/>
  </r>
  <r>
    <x v="1"/>
    <x v="5"/>
    <x v="33"/>
    <x v="34"/>
    <x v="1386"/>
    <x v="1"/>
    <x v="1"/>
    <s v=""/>
    <n v="1"/>
    <s v=""/>
    <n v="-37.32"/>
    <s v=""/>
    <n v="-37.32"/>
    <x v="33"/>
    <x v="33"/>
    <x v="33"/>
    <s v="Sales Representative"/>
    <n v="673394"/>
    <s v="Cassandra"/>
    <s v="Hansen"/>
    <s v="Sales Representative"/>
    <x v="3"/>
    <x v="1388"/>
    <x v="1389"/>
    <x v="415"/>
    <x v="434"/>
    <n v="-37.32"/>
    <d v="2016-09-16T00:00:00"/>
    <x v="1"/>
  </r>
  <r>
    <x v="1"/>
    <x v="5"/>
    <x v="33"/>
    <x v="32"/>
    <x v="1387"/>
    <x v="0"/>
    <x v="1"/>
    <s v=""/>
    <n v="1"/>
    <s v=""/>
    <n v="-59.97"/>
    <s v=""/>
    <n v="-59.97"/>
    <x v="33"/>
    <x v="33"/>
    <x v="33"/>
    <s v="Sales Representative"/>
    <n v="622266"/>
    <s v="Melissa"/>
    <s v="Grant"/>
    <s v="Store Manager"/>
    <x v="3"/>
    <x v="1389"/>
    <x v="1390"/>
    <x v="576"/>
    <x v="339"/>
    <n v="-59.97"/>
    <d v="2016-09-16T00:00:00"/>
    <x v="1"/>
  </r>
  <r>
    <x v="1"/>
    <x v="5"/>
    <x v="33"/>
    <x v="32"/>
    <x v="1388"/>
    <x v="0"/>
    <x v="1"/>
    <s v=""/>
    <n v="1"/>
    <s v=""/>
    <n v="-57.68"/>
    <s v=""/>
    <n v="-57.68"/>
    <x v="33"/>
    <x v="33"/>
    <x v="33"/>
    <s v="Sales Representative"/>
    <n v="622266"/>
    <s v="Melissa"/>
    <s v="Grant"/>
    <s v="Store Manager"/>
    <x v="3"/>
    <x v="1390"/>
    <x v="1391"/>
    <x v="331"/>
    <x v="112"/>
    <n v="-57.68"/>
    <d v="2016-09-20T00:00:00"/>
    <x v="1"/>
  </r>
  <r>
    <x v="1"/>
    <x v="5"/>
    <x v="33"/>
    <x v="34"/>
    <x v="1389"/>
    <x v="2"/>
    <x v="0"/>
    <s v=""/>
    <n v="1"/>
    <s v=""/>
    <n v="-13.56"/>
    <n v="-13.56"/>
    <s v=""/>
    <x v="33"/>
    <x v="33"/>
    <x v="33"/>
    <s v="Sales Representative"/>
    <n v="673394"/>
    <s v="Cassandra"/>
    <s v="Hansen"/>
    <s v="Sales Representative"/>
    <x v="3"/>
    <x v="1391"/>
    <x v="1392"/>
    <x v="166"/>
    <x v="396"/>
    <n v="-13.56"/>
    <d v="2016-09-27T00:00:00"/>
    <x v="2"/>
  </r>
  <r>
    <x v="0"/>
    <x v="0"/>
    <x v="34"/>
    <x v="32"/>
    <x v="1390"/>
    <x v="1"/>
    <x v="1"/>
    <n v="1"/>
    <s v=""/>
    <n v="-35.89"/>
    <s v=""/>
    <s v=""/>
    <n v="-35.89"/>
    <x v="34"/>
    <x v="34"/>
    <x v="34"/>
    <s v="Sales Representative"/>
    <n v="622266"/>
    <s v="Melissa"/>
    <s v="Grant"/>
    <s v="Store Manager"/>
    <x v="3"/>
    <x v="1392"/>
    <x v="1393"/>
    <x v="296"/>
    <x v="84"/>
    <n v="-35.89"/>
    <d v="2016-04-01T00:00:00"/>
    <x v="1"/>
  </r>
  <r>
    <x v="0"/>
    <x v="0"/>
    <x v="34"/>
    <x v="32"/>
    <x v="1391"/>
    <x v="0"/>
    <x v="0"/>
    <n v="1"/>
    <s v=""/>
    <n v="-95.38"/>
    <s v=""/>
    <n v="-95.38"/>
    <s v=""/>
    <x v="34"/>
    <x v="34"/>
    <x v="34"/>
    <s v="Sales Representative"/>
    <n v="622266"/>
    <s v="Melissa"/>
    <s v="Grant"/>
    <s v="Store Manager"/>
    <x v="3"/>
    <x v="1393"/>
    <x v="1394"/>
    <x v="734"/>
    <x v="242"/>
    <n v="-95.38"/>
    <d v="2016-04-07T00:00:00"/>
    <x v="0"/>
  </r>
  <r>
    <x v="0"/>
    <x v="0"/>
    <x v="34"/>
    <x v="32"/>
    <x v="1392"/>
    <x v="2"/>
    <x v="1"/>
    <n v="1"/>
    <s v=""/>
    <n v="-12.23"/>
    <s v=""/>
    <s v=""/>
    <n v="-12.23"/>
    <x v="34"/>
    <x v="34"/>
    <x v="34"/>
    <s v="Sales Representative"/>
    <n v="622266"/>
    <s v="Melissa"/>
    <s v="Grant"/>
    <s v="Store Manager"/>
    <x v="3"/>
    <x v="1394"/>
    <x v="1395"/>
    <x v="648"/>
    <x v="189"/>
    <n v="-12.23"/>
    <d v="2016-04-08T00:00:00"/>
    <x v="1"/>
  </r>
  <r>
    <x v="0"/>
    <x v="0"/>
    <x v="34"/>
    <x v="32"/>
    <x v="1393"/>
    <x v="2"/>
    <x v="1"/>
    <n v="1"/>
    <s v=""/>
    <n v="-16.93"/>
    <s v=""/>
    <s v=""/>
    <n v="-16.93"/>
    <x v="34"/>
    <x v="34"/>
    <x v="34"/>
    <s v="Sales Representative"/>
    <n v="622266"/>
    <s v="Melissa"/>
    <s v="Grant"/>
    <s v="Store Manager"/>
    <x v="3"/>
    <x v="1395"/>
    <x v="1396"/>
    <x v="582"/>
    <x v="379"/>
    <n v="-16.93"/>
    <d v="2016-04-08T00:00:00"/>
    <x v="1"/>
  </r>
  <r>
    <x v="0"/>
    <x v="0"/>
    <x v="34"/>
    <x v="32"/>
    <x v="1394"/>
    <x v="2"/>
    <x v="1"/>
    <n v="1"/>
    <s v=""/>
    <n v="-6.31"/>
    <s v=""/>
    <s v=""/>
    <n v="-6.31"/>
    <x v="34"/>
    <x v="34"/>
    <x v="34"/>
    <s v="Sales Representative"/>
    <n v="622266"/>
    <s v="Melissa"/>
    <s v="Grant"/>
    <s v="Store Manager"/>
    <x v="3"/>
    <x v="1396"/>
    <x v="1397"/>
    <x v="735"/>
    <x v="53"/>
    <n v="-6.31"/>
    <d v="2016-04-10T00:00:00"/>
    <x v="1"/>
  </r>
  <r>
    <x v="0"/>
    <x v="0"/>
    <x v="34"/>
    <x v="32"/>
    <x v="1395"/>
    <x v="1"/>
    <x v="1"/>
    <n v="1"/>
    <s v=""/>
    <n v="-42.84"/>
    <s v=""/>
    <s v=""/>
    <n v="-42.84"/>
    <x v="34"/>
    <x v="34"/>
    <x v="34"/>
    <s v="Sales Representative"/>
    <n v="622266"/>
    <s v="Melissa"/>
    <s v="Grant"/>
    <s v="Store Manager"/>
    <x v="3"/>
    <x v="1397"/>
    <x v="1398"/>
    <x v="148"/>
    <x v="8"/>
    <n v="-42.84"/>
    <d v="2016-04-10T00:00:00"/>
    <x v="1"/>
  </r>
  <r>
    <x v="0"/>
    <x v="0"/>
    <x v="34"/>
    <x v="32"/>
    <x v="1396"/>
    <x v="2"/>
    <x v="0"/>
    <n v="1"/>
    <s v=""/>
    <n v="-13.41"/>
    <s v=""/>
    <n v="-13.41"/>
    <s v=""/>
    <x v="34"/>
    <x v="34"/>
    <x v="34"/>
    <s v="Sales Representative"/>
    <n v="622266"/>
    <s v="Melissa"/>
    <s v="Grant"/>
    <s v="Store Manager"/>
    <x v="3"/>
    <x v="1398"/>
    <x v="1399"/>
    <x v="519"/>
    <x v="330"/>
    <n v="-13.41"/>
    <d v="2016-04-15T00:00:00"/>
    <x v="2"/>
  </r>
  <r>
    <x v="0"/>
    <x v="0"/>
    <x v="34"/>
    <x v="32"/>
    <x v="1397"/>
    <x v="1"/>
    <x v="1"/>
    <n v="1"/>
    <s v=""/>
    <n v="-37.94"/>
    <s v=""/>
    <s v=""/>
    <n v="-37.94"/>
    <x v="34"/>
    <x v="34"/>
    <x v="34"/>
    <s v="Sales Representative"/>
    <n v="622266"/>
    <s v="Melissa"/>
    <s v="Grant"/>
    <s v="Store Manager"/>
    <x v="3"/>
    <x v="1399"/>
    <x v="1400"/>
    <x v="736"/>
    <x v="117"/>
    <n v="-37.94"/>
    <d v="2016-04-18T00:00:00"/>
    <x v="1"/>
  </r>
  <r>
    <x v="0"/>
    <x v="0"/>
    <x v="34"/>
    <x v="32"/>
    <x v="1398"/>
    <x v="1"/>
    <x v="1"/>
    <n v="1"/>
    <s v=""/>
    <n v="-39.25"/>
    <s v=""/>
    <s v=""/>
    <n v="-39.25"/>
    <x v="34"/>
    <x v="34"/>
    <x v="34"/>
    <s v="Sales Representative"/>
    <n v="622266"/>
    <s v="Melissa"/>
    <s v="Grant"/>
    <s v="Store Manager"/>
    <x v="3"/>
    <x v="1400"/>
    <x v="1401"/>
    <x v="737"/>
    <x v="274"/>
    <n v="-39.25"/>
    <d v="2016-04-24T00:00:00"/>
    <x v="1"/>
  </r>
  <r>
    <x v="0"/>
    <x v="0"/>
    <x v="34"/>
    <x v="32"/>
    <x v="1399"/>
    <x v="0"/>
    <x v="1"/>
    <n v="1"/>
    <s v=""/>
    <n v="-88.81"/>
    <s v=""/>
    <s v=""/>
    <n v="-88.81"/>
    <x v="34"/>
    <x v="34"/>
    <x v="34"/>
    <s v="Sales Representative"/>
    <n v="622266"/>
    <s v="Melissa"/>
    <s v="Grant"/>
    <s v="Store Manager"/>
    <x v="3"/>
    <x v="1401"/>
    <x v="1402"/>
    <x v="738"/>
    <x v="433"/>
    <n v="-88.81"/>
    <d v="2016-04-24T00:00:00"/>
    <x v="1"/>
  </r>
  <r>
    <x v="0"/>
    <x v="0"/>
    <x v="34"/>
    <x v="32"/>
    <x v="1400"/>
    <x v="1"/>
    <x v="1"/>
    <n v="1"/>
    <s v=""/>
    <n v="-27.36"/>
    <s v=""/>
    <s v=""/>
    <n v="-27.36"/>
    <x v="34"/>
    <x v="34"/>
    <x v="34"/>
    <s v="Sales Representative"/>
    <n v="622266"/>
    <s v="Melissa"/>
    <s v="Grant"/>
    <s v="Store Manager"/>
    <x v="3"/>
    <x v="1402"/>
    <x v="1403"/>
    <x v="290"/>
    <x v="471"/>
    <n v="-27.36"/>
    <d v="2016-04-28T00:00:00"/>
    <x v="1"/>
  </r>
  <r>
    <x v="0"/>
    <x v="1"/>
    <x v="34"/>
    <x v="32"/>
    <x v="1401"/>
    <x v="0"/>
    <x v="1"/>
    <n v="1"/>
    <s v=""/>
    <n v="-88.45"/>
    <s v=""/>
    <s v=""/>
    <n v="-88.45"/>
    <x v="34"/>
    <x v="34"/>
    <x v="34"/>
    <s v="Sales Representative"/>
    <n v="622266"/>
    <s v="Melissa"/>
    <s v="Grant"/>
    <s v="Store Manager"/>
    <x v="3"/>
    <x v="1403"/>
    <x v="1404"/>
    <x v="178"/>
    <x v="393"/>
    <n v="-88.45"/>
    <d v="2016-05-03T00:00:00"/>
    <x v="1"/>
  </r>
  <r>
    <x v="0"/>
    <x v="1"/>
    <x v="34"/>
    <x v="32"/>
    <x v="1402"/>
    <x v="1"/>
    <x v="1"/>
    <n v="1"/>
    <s v=""/>
    <n v="-36.47"/>
    <s v=""/>
    <s v=""/>
    <n v="-36.47"/>
    <x v="34"/>
    <x v="34"/>
    <x v="34"/>
    <s v="Sales Representative"/>
    <n v="622266"/>
    <s v="Melissa"/>
    <s v="Grant"/>
    <s v="Store Manager"/>
    <x v="3"/>
    <x v="1404"/>
    <x v="1405"/>
    <x v="178"/>
    <x v="81"/>
    <n v="-36.47"/>
    <d v="2016-05-06T00:00:00"/>
    <x v="1"/>
  </r>
  <r>
    <x v="0"/>
    <x v="1"/>
    <x v="34"/>
    <x v="32"/>
    <x v="1403"/>
    <x v="1"/>
    <x v="1"/>
    <n v="1"/>
    <s v=""/>
    <n v="-46.15"/>
    <s v=""/>
    <s v=""/>
    <n v="-46.15"/>
    <x v="34"/>
    <x v="34"/>
    <x v="34"/>
    <s v="Sales Representative"/>
    <n v="622266"/>
    <s v="Melissa"/>
    <s v="Grant"/>
    <s v="Store Manager"/>
    <x v="3"/>
    <x v="1405"/>
    <x v="1406"/>
    <x v="378"/>
    <x v="50"/>
    <n v="-46.15"/>
    <d v="2016-05-07T00:00:00"/>
    <x v="1"/>
  </r>
  <r>
    <x v="0"/>
    <x v="1"/>
    <x v="34"/>
    <x v="32"/>
    <x v="1404"/>
    <x v="2"/>
    <x v="0"/>
    <n v="1"/>
    <s v=""/>
    <n v="-16.29"/>
    <s v=""/>
    <n v="-16.29"/>
    <s v=""/>
    <x v="34"/>
    <x v="34"/>
    <x v="34"/>
    <s v="Sales Representative"/>
    <n v="622266"/>
    <s v="Melissa"/>
    <s v="Grant"/>
    <s v="Store Manager"/>
    <x v="3"/>
    <x v="1406"/>
    <x v="1407"/>
    <x v="739"/>
    <x v="118"/>
    <n v="-16.29"/>
    <d v="2016-05-12T00:00:00"/>
    <x v="2"/>
  </r>
  <r>
    <x v="0"/>
    <x v="1"/>
    <x v="34"/>
    <x v="32"/>
    <x v="1405"/>
    <x v="1"/>
    <x v="1"/>
    <n v="1"/>
    <s v=""/>
    <n v="-37.19"/>
    <s v=""/>
    <s v=""/>
    <n v="-37.19"/>
    <x v="34"/>
    <x v="34"/>
    <x v="34"/>
    <s v="Sales Representative"/>
    <n v="622266"/>
    <s v="Melissa"/>
    <s v="Grant"/>
    <s v="Store Manager"/>
    <x v="3"/>
    <x v="1407"/>
    <x v="1408"/>
    <x v="467"/>
    <x v="35"/>
    <n v="-37.19"/>
    <d v="2016-05-14T00:00:00"/>
    <x v="1"/>
  </r>
  <r>
    <x v="0"/>
    <x v="1"/>
    <x v="34"/>
    <x v="32"/>
    <x v="1406"/>
    <x v="0"/>
    <x v="1"/>
    <n v="1"/>
    <s v=""/>
    <n v="-92.89"/>
    <s v=""/>
    <s v=""/>
    <n v="-92.89"/>
    <x v="34"/>
    <x v="34"/>
    <x v="34"/>
    <s v="Sales Representative"/>
    <n v="622266"/>
    <s v="Melissa"/>
    <s v="Grant"/>
    <s v="Store Manager"/>
    <x v="3"/>
    <x v="1408"/>
    <x v="1409"/>
    <x v="546"/>
    <x v="407"/>
    <n v="-92.89"/>
    <d v="2016-05-14T00:00:00"/>
    <x v="1"/>
  </r>
  <r>
    <x v="0"/>
    <x v="1"/>
    <x v="34"/>
    <x v="32"/>
    <x v="1407"/>
    <x v="0"/>
    <x v="1"/>
    <n v="1"/>
    <s v=""/>
    <n v="-63.23"/>
    <s v=""/>
    <s v=""/>
    <n v="-63.23"/>
    <x v="34"/>
    <x v="34"/>
    <x v="34"/>
    <s v="Sales Representative"/>
    <n v="622266"/>
    <s v="Melissa"/>
    <s v="Grant"/>
    <s v="Store Manager"/>
    <x v="3"/>
    <x v="1409"/>
    <x v="1410"/>
    <x v="740"/>
    <x v="243"/>
    <n v="-63.23"/>
    <d v="2016-05-19T00:00:00"/>
    <x v="1"/>
  </r>
  <r>
    <x v="0"/>
    <x v="1"/>
    <x v="34"/>
    <x v="32"/>
    <x v="1408"/>
    <x v="1"/>
    <x v="0"/>
    <n v="1"/>
    <s v=""/>
    <n v="-22.24"/>
    <s v=""/>
    <n v="-22.24"/>
    <s v=""/>
    <x v="34"/>
    <x v="34"/>
    <x v="34"/>
    <s v="Sales Representative"/>
    <n v="622266"/>
    <s v="Melissa"/>
    <s v="Grant"/>
    <s v="Store Manager"/>
    <x v="3"/>
    <x v="1410"/>
    <x v="1411"/>
    <x v="120"/>
    <x v="387"/>
    <n v="-22.24"/>
    <d v="2016-05-30T00:00:00"/>
    <x v="2"/>
  </r>
  <r>
    <x v="0"/>
    <x v="2"/>
    <x v="34"/>
    <x v="32"/>
    <x v="1409"/>
    <x v="1"/>
    <x v="1"/>
    <n v="1"/>
    <s v=""/>
    <n v="-28.34"/>
    <s v=""/>
    <s v=""/>
    <n v="-28.34"/>
    <x v="34"/>
    <x v="34"/>
    <x v="34"/>
    <s v="Sales Representative"/>
    <n v="622266"/>
    <s v="Melissa"/>
    <s v="Grant"/>
    <s v="Store Manager"/>
    <x v="3"/>
    <x v="1411"/>
    <x v="1412"/>
    <x v="19"/>
    <x v="459"/>
    <n v="-28.34"/>
    <d v="2016-06-03T00:00:00"/>
    <x v="1"/>
  </r>
  <r>
    <x v="0"/>
    <x v="2"/>
    <x v="34"/>
    <x v="32"/>
    <x v="1410"/>
    <x v="1"/>
    <x v="1"/>
    <n v="1"/>
    <s v=""/>
    <n v="-46.99"/>
    <s v=""/>
    <s v=""/>
    <n v="-46.99"/>
    <x v="34"/>
    <x v="34"/>
    <x v="34"/>
    <s v="Sales Representative"/>
    <n v="622266"/>
    <s v="Melissa"/>
    <s v="Grant"/>
    <s v="Store Manager"/>
    <x v="3"/>
    <x v="1412"/>
    <x v="1413"/>
    <x v="143"/>
    <x v="183"/>
    <n v="-46.99"/>
    <d v="2016-06-04T00:00:00"/>
    <x v="1"/>
  </r>
  <r>
    <x v="0"/>
    <x v="2"/>
    <x v="34"/>
    <x v="32"/>
    <x v="1411"/>
    <x v="0"/>
    <x v="1"/>
    <n v="1"/>
    <s v=""/>
    <n v="-84.79"/>
    <s v=""/>
    <s v=""/>
    <n v="-84.79"/>
    <x v="34"/>
    <x v="34"/>
    <x v="34"/>
    <s v="Sales Representative"/>
    <n v="622266"/>
    <s v="Melissa"/>
    <s v="Grant"/>
    <s v="Store Manager"/>
    <x v="3"/>
    <x v="1413"/>
    <x v="1414"/>
    <x v="580"/>
    <x v="318"/>
    <n v="-84.79"/>
    <d v="2016-06-07T00:00:00"/>
    <x v="1"/>
  </r>
  <r>
    <x v="0"/>
    <x v="2"/>
    <x v="34"/>
    <x v="32"/>
    <x v="1412"/>
    <x v="1"/>
    <x v="1"/>
    <n v="1"/>
    <s v=""/>
    <n v="-44.4"/>
    <s v=""/>
    <s v=""/>
    <n v="-44.4"/>
    <x v="34"/>
    <x v="34"/>
    <x v="34"/>
    <s v="Sales Representative"/>
    <n v="622266"/>
    <s v="Melissa"/>
    <s v="Grant"/>
    <s v="Store Manager"/>
    <x v="3"/>
    <x v="1414"/>
    <x v="1415"/>
    <x v="509"/>
    <x v="401"/>
    <n v="-44.4"/>
    <d v="2016-06-12T00:00:00"/>
    <x v="1"/>
  </r>
  <r>
    <x v="0"/>
    <x v="2"/>
    <x v="34"/>
    <x v="32"/>
    <x v="1413"/>
    <x v="1"/>
    <x v="1"/>
    <n v="1"/>
    <s v=""/>
    <n v="-45.27"/>
    <s v=""/>
    <s v=""/>
    <n v="-45.27"/>
    <x v="34"/>
    <x v="34"/>
    <x v="34"/>
    <s v="Sales Representative"/>
    <n v="622266"/>
    <s v="Melissa"/>
    <s v="Grant"/>
    <s v="Store Manager"/>
    <x v="3"/>
    <x v="1415"/>
    <x v="1416"/>
    <x v="207"/>
    <x v="228"/>
    <n v="-45.27"/>
    <d v="2016-06-16T00:00:00"/>
    <x v="1"/>
  </r>
  <r>
    <x v="0"/>
    <x v="2"/>
    <x v="34"/>
    <x v="32"/>
    <x v="1414"/>
    <x v="1"/>
    <x v="1"/>
    <n v="1"/>
    <s v=""/>
    <n v="-38.53"/>
    <s v=""/>
    <s v=""/>
    <n v="-38.53"/>
    <x v="34"/>
    <x v="34"/>
    <x v="34"/>
    <s v="Sales Representative"/>
    <n v="622266"/>
    <s v="Melissa"/>
    <s v="Grant"/>
    <s v="Store Manager"/>
    <x v="3"/>
    <x v="1416"/>
    <x v="1417"/>
    <x v="665"/>
    <x v="213"/>
    <n v="-38.53"/>
    <d v="2016-06-20T00:00:00"/>
    <x v="1"/>
  </r>
  <r>
    <x v="0"/>
    <x v="2"/>
    <x v="34"/>
    <x v="32"/>
    <x v="1415"/>
    <x v="0"/>
    <x v="1"/>
    <n v="1"/>
    <s v=""/>
    <n v="-62.68"/>
    <s v=""/>
    <s v=""/>
    <n v="-62.68"/>
    <x v="34"/>
    <x v="34"/>
    <x v="34"/>
    <s v="Sales Representative"/>
    <n v="622266"/>
    <s v="Melissa"/>
    <s v="Grant"/>
    <s v="Store Manager"/>
    <x v="3"/>
    <x v="1417"/>
    <x v="1418"/>
    <x v="190"/>
    <x v="395"/>
    <n v="-62.68"/>
    <d v="2016-06-22T00:00:00"/>
    <x v="1"/>
  </r>
  <r>
    <x v="1"/>
    <x v="3"/>
    <x v="34"/>
    <x v="35"/>
    <x v="1416"/>
    <x v="1"/>
    <x v="1"/>
    <s v=""/>
    <n v="1"/>
    <s v=""/>
    <n v="-44.84"/>
    <s v=""/>
    <n v="-44.84"/>
    <x v="34"/>
    <x v="34"/>
    <x v="34"/>
    <s v="Sales Representative"/>
    <n v="855802"/>
    <s v="Judy"/>
    <s v="Henry"/>
    <s v="Sales Representative"/>
    <x v="3"/>
    <x v="1418"/>
    <x v="1419"/>
    <x v="741"/>
    <x v="152"/>
    <n v="-44.84"/>
    <d v="2016-07-08T00:00:00"/>
    <x v="1"/>
  </r>
  <r>
    <x v="1"/>
    <x v="3"/>
    <x v="34"/>
    <x v="32"/>
    <x v="1417"/>
    <x v="0"/>
    <x v="0"/>
    <s v=""/>
    <n v="1"/>
    <s v=""/>
    <n v="-50.6"/>
    <n v="-50.6"/>
    <s v=""/>
    <x v="34"/>
    <x v="34"/>
    <x v="34"/>
    <s v="Sales Representative"/>
    <n v="622266"/>
    <s v="Melissa"/>
    <s v="Grant"/>
    <s v="Store Manager"/>
    <x v="3"/>
    <x v="1419"/>
    <x v="1420"/>
    <x v="674"/>
    <x v="472"/>
    <n v="-50.6"/>
    <d v="2016-07-09T00:00:00"/>
    <x v="2"/>
  </r>
  <r>
    <x v="1"/>
    <x v="3"/>
    <x v="34"/>
    <x v="35"/>
    <x v="1418"/>
    <x v="1"/>
    <x v="1"/>
    <s v=""/>
    <n v="1"/>
    <s v=""/>
    <n v="-49.82"/>
    <s v=""/>
    <n v="-49.82"/>
    <x v="34"/>
    <x v="34"/>
    <x v="34"/>
    <s v="Sales Representative"/>
    <n v="855802"/>
    <s v="Judy"/>
    <s v="Henry"/>
    <s v="Sales Representative"/>
    <x v="3"/>
    <x v="1420"/>
    <x v="1421"/>
    <x v="165"/>
    <x v="19"/>
    <n v="-49.82"/>
    <d v="2016-07-10T00:00:00"/>
    <x v="1"/>
  </r>
  <r>
    <x v="1"/>
    <x v="3"/>
    <x v="34"/>
    <x v="32"/>
    <x v="1419"/>
    <x v="0"/>
    <x v="1"/>
    <s v=""/>
    <n v="1"/>
    <s v=""/>
    <n v="-51.92"/>
    <s v=""/>
    <n v="-51.92"/>
    <x v="34"/>
    <x v="34"/>
    <x v="34"/>
    <s v="Sales Representative"/>
    <n v="622266"/>
    <s v="Melissa"/>
    <s v="Grant"/>
    <s v="Store Manager"/>
    <x v="3"/>
    <x v="1421"/>
    <x v="1422"/>
    <x v="584"/>
    <x v="59"/>
    <n v="-51.92"/>
    <d v="2016-07-13T00:00:00"/>
    <x v="1"/>
  </r>
  <r>
    <x v="1"/>
    <x v="3"/>
    <x v="34"/>
    <x v="35"/>
    <x v="1420"/>
    <x v="1"/>
    <x v="0"/>
    <s v=""/>
    <n v="1"/>
    <s v=""/>
    <n v="-24.82"/>
    <n v="-24.82"/>
    <s v=""/>
    <x v="34"/>
    <x v="34"/>
    <x v="34"/>
    <s v="Sales Representative"/>
    <n v="855802"/>
    <s v="Judy"/>
    <s v="Henry"/>
    <s v="Sales Representative"/>
    <x v="3"/>
    <x v="1422"/>
    <x v="1423"/>
    <x v="124"/>
    <x v="28"/>
    <n v="-24.82"/>
    <d v="2016-07-15T00:00:00"/>
    <x v="0"/>
  </r>
  <r>
    <x v="1"/>
    <x v="3"/>
    <x v="34"/>
    <x v="32"/>
    <x v="1421"/>
    <x v="0"/>
    <x v="0"/>
    <s v=""/>
    <n v="1"/>
    <s v=""/>
    <n v="-71.239999999999995"/>
    <n v="-71.239999999999995"/>
    <s v=""/>
    <x v="34"/>
    <x v="34"/>
    <x v="34"/>
    <s v="Sales Representative"/>
    <n v="622266"/>
    <s v="Melissa"/>
    <s v="Grant"/>
    <s v="Store Manager"/>
    <x v="3"/>
    <x v="1423"/>
    <x v="1424"/>
    <x v="742"/>
    <x v="473"/>
    <n v="-71.239999999999995"/>
    <d v="2016-07-15T00:00:00"/>
    <x v="2"/>
  </r>
  <r>
    <x v="1"/>
    <x v="3"/>
    <x v="34"/>
    <x v="32"/>
    <x v="1422"/>
    <x v="0"/>
    <x v="1"/>
    <s v=""/>
    <n v="1"/>
    <s v=""/>
    <n v="-99.23"/>
    <s v=""/>
    <n v="-99.23"/>
    <x v="34"/>
    <x v="34"/>
    <x v="34"/>
    <s v="Sales Representative"/>
    <n v="622266"/>
    <s v="Melissa"/>
    <s v="Grant"/>
    <s v="Store Manager"/>
    <x v="3"/>
    <x v="1424"/>
    <x v="1425"/>
    <x v="144"/>
    <x v="290"/>
    <n v="-99.23"/>
    <d v="2016-07-17T00:00:00"/>
    <x v="1"/>
  </r>
  <r>
    <x v="1"/>
    <x v="3"/>
    <x v="34"/>
    <x v="32"/>
    <x v="1423"/>
    <x v="0"/>
    <x v="1"/>
    <s v=""/>
    <n v="1"/>
    <s v=""/>
    <n v="-53.58"/>
    <s v=""/>
    <n v="-53.58"/>
    <x v="34"/>
    <x v="34"/>
    <x v="34"/>
    <s v="Sales Representative"/>
    <n v="622266"/>
    <s v="Melissa"/>
    <s v="Grant"/>
    <s v="Store Manager"/>
    <x v="3"/>
    <x v="1425"/>
    <x v="1426"/>
    <x v="743"/>
    <x v="102"/>
    <n v="-53.58"/>
    <d v="2016-07-17T00:00:00"/>
    <x v="1"/>
  </r>
  <r>
    <x v="1"/>
    <x v="3"/>
    <x v="34"/>
    <x v="35"/>
    <x v="1424"/>
    <x v="1"/>
    <x v="1"/>
    <s v=""/>
    <n v="1"/>
    <s v=""/>
    <n v="-27.63"/>
    <s v=""/>
    <n v="-27.63"/>
    <x v="34"/>
    <x v="34"/>
    <x v="34"/>
    <s v="Sales Representative"/>
    <n v="855802"/>
    <s v="Judy"/>
    <s v="Henry"/>
    <s v="Sales Representative"/>
    <x v="3"/>
    <x v="1426"/>
    <x v="1427"/>
    <x v="20"/>
    <x v="351"/>
    <n v="-27.63"/>
    <d v="2016-07-18T00:00:00"/>
    <x v="1"/>
  </r>
  <r>
    <x v="1"/>
    <x v="3"/>
    <x v="34"/>
    <x v="32"/>
    <x v="1425"/>
    <x v="0"/>
    <x v="1"/>
    <s v=""/>
    <n v="1"/>
    <s v=""/>
    <n v="-95.04"/>
    <s v=""/>
    <n v="-95.04"/>
    <x v="34"/>
    <x v="34"/>
    <x v="34"/>
    <s v="Sales Representative"/>
    <n v="622266"/>
    <s v="Melissa"/>
    <s v="Grant"/>
    <s v="Store Manager"/>
    <x v="3"/>
    <x v="1427"/>
    <x v="1428"/>
    <x v="39"/>
    <x v="380"/>
    <n v="-95.04"/>
    <d v="2016-07-19T00:00:00"/>
    <x v="1"/>
  </r>
  <r>
    <x v="1"/>
    <x v="3"/>
    <x v="34"/>
    <x v="32"/>
    <x v="1426"/>
    <x v="0"/>
    <x v="1"/>
    <s v=""/>
    <n v="1"/>
    <s v=""/>
    <n v="-82.53"/>
    <s v=""/>
    <n v="-82.53"/>
    <x v="34"/>
    <x v="34"/>
    <x v="34"/>
    <s v="Sales Representative"/>
    <n v="622266"/>
    <s v="Melissa"/>
    <s v="Grant"/>
    <s v="Store Manager"/>
    <x v="3"/>
    <x v="1428"/>
    <x v="1429"/>
    <x v="375"/>
    <x v="429"/>
    <n v="-82.53"/>
    <d v="2016-07-24T00:00:00"/>
    <x v="1"/>
  </r>
  <r>
    <x v="1"/>
    <x v="3"/>
    <x v="34"/>
    <x v="32"/>
    <x v="1427"/>
    <x v="0"/>
    <x v="1"/>
    <s v=""/>
    <n v="1"/>
    <s v=""/>
    <n v="-80.48"/>
    <s v=""/>
    <n v="-80.48"/>
    <x v="34"/>
    <x v="34"/>
    <x v="34"/>
    <s v="Sales Representative"/>
    <n v="622266"/>
    <s v="Melissa"/>
    <s v="Grant"/>
    <s v="Store Manager"/>
    <x v="3"/>
    <x v="1429"/>
    <x v="1430"/>
    <x v="185"/>
    <x v="335"/>
    <n v="-80.48"/>
    <d v="2016-07-25T00:00:00"/>
    <x v="1"/>
  </r>
  <r>
    <x v="1"/>
    <x v="4"/>
    <x v="34"/>
    <x v="35"/>
    <x v="1428"/>
    <x v="1"/>
    <x v="1"/>
    <s v=""/>
    <n v="1"/>
    <s v=""/>
    <n v="-41.7"/>
    <s v=""/>
    <n v="-41.7"/>
    <x v="34"/>
    <x v="34"/>
    <x v="34"/>
    <s v="Sales Representative"/>
    <n v="855802"/>
    <s v="Judy"/>
    <s v="Henry"/>
    <s v="Sales Representative"/>
    <x v="3"/>
    <x v="1430"/>
    <x v="1431"/>
    <x v="83"/>
    <x v="452"/>
    <n v="-41.7"/>
    <d v="2016-08-11T00:00:00"/>
    <x v="1"/>
  </r>
  <r>
    <x v="1"/>
    <x v="4"/>
    <x v="34"/>
    <x v="35"/>
    <x v="1429"/>
    <x v="1"/>
    <x v="0"/>
    <s v=""/>
    <n v="1"/>
    <s v=""/>
    <n v="-34.54"/>
    <n v="-34.54"/>
    <s v=""/>
    <x v="34"/>
    <x v="34"/>
    <x v="34"/>
    <s v="Sales Representative"/>
    <n v="855802"/>
    <s v="Judy"/>
    <s v="Henry"/>
    <s v="Sales Representative"/>
    <x v="3"/>
    <x v="1431"/>
    <x v="1432"/>
    <x v="373"/>
    <x v="386"/>
    <n v="-34.54"/>
    <d v="2016-08-19T00:00:00"/>
    <x v="0"/>
  </r>
  <r>
    <x v="1"/>
    <x v="4"/>
    <x v="34"/>
    <x v="35"/>
    <x v="1430"/>
    <x v="1"/>
    <x v="0"/>
    <s v=""/>
    <n v="1"/>
    <s v=""/>
    <n v="-42.39"/>
    <n v="-42.39"/>
    <s v=""/>
    <x v="34"/>
    <x v="34"/>
    <x v="34"/>
    <s v="Sales Representative"/>
    <n v="855802"/>
    <s v="Judy"/>
    <s v="Henry"/>
    <s v="Sales Representative"/>
    <x v="3"/>
    <x v="1432"/>
    <x v="1433"/>
    <x v="744"/>
    <x v="445"/>
    <n v="-42.39"/>
    <d v="2016-08-26T00:00:00"/>
    <x v="0"/>
  </r>
  <r>
    <x v="1"/>
    <x v="5"/>
    <x v="34"/>
    <x v="32"/>
    <x v="1431"/>
    <x v="0"/>
    <x v="0"/>
    <s v=""/>
    <n v="1"/>
    <s v=""/>
    <n v="-60.84"/>
    <n v="-60.84"/>
    <s v=""/>
    <x v="34"/>
    <x v="34"/>
    <x v="34"/>
    <s v="Sales Representative"/>
    <n v="622266"/>
    <s v="Melissa"/>
    <s v="Grant"/>
    <s v="Store Manager"/>
    <x v="3"/>
    <x v="1433"/>
    <x v="1434"/>
    <x v="646"/>
    <x v="340"/>
    <n v="-60.84"/>
    <d v="2016-09-01T00:00:00"/>
    <x v="2"/>
  </r>
  <r>
    <x v="1"/>
    <x v="5"/>
    <x v="34"/>
    <x v="32"/>
    <x v="1432"/>
    <x v="0"/>
    <x v="1"/>
    <s v=""/>
    <n v="1"/>
    <s v=""/>
    <n v="-69.91"/>
    <s v=""/>
    <n v="-69.91"/>
    <x v="34"/>
    <x v="34"/>
    <x v="34"/>
    <s v="Sales Representative"/>
    <n v="622266"/>
    <s v="Melissa"/>
    <s v="Grant"/>
    <s v="Store Manager"/>
    <x v="3"/>
    <x v="1434"/>
    <x v="1435"/>
    <x v="745"/>
    <x v="190"/>
    <n v="-69.91"/>
    <d v="2016-09-18T00:00:00"/>
    <x v="1"/>
  </r>
  <r>
    <x v="1"/>
    <x v="5"/>
    <x v="34"/>
    <x v="35"/>
    <x v="1433"/>
    <x v="2"/>
    <x v="0"/>
    <s v=""/>
    <n v="1"/>
    <s v=""/>
    <n v="-11.86"/>
    <n v="-11.86"/>
    <s v=""/>
    <x v="34"/>
    <x v="34"/>
    <x v="34"/>
    <s v="Sales Representative"/>
    <n v="855802"/>
    <s v="Judy"/>
    <s v="Henry"/>
    <s v="Sales Representative"/>
    <x v="3"/>
    <x v="1435"/>
    <x v="1436"/>
    <x v="688"/>
    <x v="72"/>
    <n v="-11.86"/>
    <d v="2016-09-30T00:00:00"/>
    <x v="2"/>
  </r>
  <r>
    <x v="0"/>
    <x v="0"/>
    <x v="35"/>
    <x v="32"/>
    <x v="1434"/>
    <x v="0"/>
    <x v="1"/>
    <n v="1"/>
    <s v=""/>
    <n v="-59.59"/>
    <s v=""/>
    <s v=""/>
    <n v="-59.59"/>
    <x v="35"/>
    <x v="35"/>
    <x v="35"/>
    <s v="Sales Representative"/>
    <n v="622266"/>
    <s v="Melissa"/>
    <s v="Grant"/>
    <s v="Store Manager"/>
    <x v="3"/>
    <x v="1436"/>
    <x v="1437"/>
    <x v="124"/>
    <x v="437"/>
    <n v="-59.59"/>
    <d v="2016-04-12T00:00:00"/>
    <x v="1"/>
  </r>
  <r>
    <x v="0"/>
    <x v="0"/>
    <x v="35"/>
    <x v="32"/>
    <x v="1435"/>
    <x v="1"/>
    <x v="0"/>
    <n v="1"/>
    <s v=""/>
    <n v="-20.59"/>
    <s v=""/>
    <n v="-20.59"/>
    <s v=""/>
    <x v="35"/>
    <x v="35"/>
    <x v="35"/>
    <s v="Sales Representative"/>
    <n v="622266"/>
    <s v="Melissa"/>
    <s v="Grant"/>
    <s v="Store Manager"/>
    <x v="3"/>
    <x v="1437"/>
    <x v="1438"/>
    <x v="676"/>
    <x v="54"/>
    <n v="-20.59"/>
    <d v="2016-04-14T00:00:00"/>
    <x v="2"/>
  </r>
  <r>
    <x v="0"/>
    <x v="0"/>
    <x v="35"/>
    <x v="32"/>
    <x v="1436"/>
    <x v="2"/>
    <x v="1"/>
    <n v="1"/>
    <s v=""/>
    <n v="-14.65"/>
    <s v=""/>
    <s v=""/>
    <n v="-14.65"/>
    <x v="35"/>
    <x v="35"/>
    <x v="35"/>
    <s v="Sales Representative"/>
    <n v="622266"/>
    <s v="Melissa"/>
    <s v="Grant"/>
    <s v="Store Manager"/>
    <x v="3"/>
    <x v="1438"/>
    <x v="1439"/>
    <x v="746"/>
    <x v="71"/>
    <n v="-14.65"/>
    <d v="2016-04-29T00:00:00"/>
    <x v="1"/>
  </r>
  <r>
    <x v="0"/>
    <x v="1"/>
    <x v="35"/>
    <x v="32"/>
    <x v="1437"/>
    <x v="1"/>
    <x v="0"/>
    <n v="1"/>
    <s v=""/>
    <n v="-48.5"/>
    <s v=""/>
    <n v="-48.5"/>
    <s v=""/>
    <x v="35"/>
    <x v="35"/>
    <x v="35"/>
    <s v="Sales Representative"/>
    <n v="622266"/>
    <s v="Melissa"/>
    <s v="Grant"/>
    <s v="Store Manager"/>
    <x v="3"/>
    <x v="1439"/>
    <x v="1440"/>
    <x v="20"/>
    <x v="176"/>
    <n v="-48.5"/>
    <d v="2016-05-01T00:00:00"/>
    <x v="0"/>
  </r>
  <r>
    <x v="0"/>
    <x v="1"/>
    <x v="35"/>
    <x v="32"/>
    <x v="1438"/>
    <x v="1"/>
    <x v="1"/>
    <n v="1"/>
    <s v=""/>
    <n v="-46.58"/>
    <s v=""/>
    <s v=""/>
    <n v="-46.58"/>
    <x v="35"/>
    <x v="35"/>
    <x v="35"/>
    <s v="Sales Representative"/>
    <n v="622266"/>
    <s v="Melissa"/>
    <s v="Grant"/>
    <s v="Store Manager"/>
    <x v="3"/>
    <x v="1440"/>
    <x v="1441"/>
    <x v="16"/>
    <x v="30"/>
    <n v="-46.58"/>
    <d v="2016-05-01T00:00:00"/>
    <x v="1"/>
  </r>
  <r>
    <x v="0"/>
    <x v="1"/>
    <x v="35"/>
    <x v="32"/>
    <x v="1439"/>
    <x v="0"/>
    <x v="1"/>
    <n v="1"/>
    <s v=""/>
    <n v="-52.49"/>
    <s v=""/>
    <s v=""/>
    <n v="-52.49"/>
    <x v="35"/>
    <x v="35"/>
    <x v="35"/>
    <s v="Sales Representative"/>
    <n v="622266"/>
    <s v="Melissa"/>
    <s v="Grant"/>
    <s v="Store Manager"/>
    <x v="3"/>
    <x v="1441"/>
    <x v="1442"/>
    <x v="4"/>
    <x v="474"/>
    <n v="-52.49"/>
    <d v="2016-05-02T00:00:00"/>
    <x v="1"/>
  </r>
  <r>
    <x v="0"/>
    <x v="1"/>
    <x v="35"/>
    <x v="32"/>
    <x v="1440"/>
    <x v="0"/>
    <x v="0"/>
    <n v="1"/>
    <s v=""/>
    <n v="-96.06"/>
    <s v=""/>
    <n v="-96.06"/>
    <s v=""/>
    <x v="35"/>
    <x v="35"/>
    <x v="35"/>
    <s v="Sales Representative"/>
    <n v="622266"/>
    <s v="Melissa"/>
    <s v="Grant"/>
    <s v="Store Manager"/>
    <x v="3"/>
    <x v="1442"/>
    <x v="1443"/>
    <x v="365"/>
    <x v="25"/>
    <n v="-96.06"/>
    <d v="2016-05-02T00:00:00"/>
    <x v="0"/>
  </r>
  <r>
    <x v="0"/>
    <x v="1"/>
    <x v="35"/>
    <x v="32"/>
    <x v="1441"/>
    <x v="0"/>
    <x v="1"/>
    <n v="1"/>
    <s v=""/>
    <n v="-67.69"/>
    <s v=""/>
    <s v=""/>
    <n v="-67.69"/>
    <x v="35"/>
    <x v="35"/>
    <x v="35"/>
    <s v="Sales Representative"/>
    <n v="622266"/>
    <s v="Melissa"/>
    <s v="Grant"/>
    <s v="Store Manager"/>
    <x v="3"/>
    <x v="1443"/>
    <x v="1444"/>
    <x v="291"/>
    <x v="361"/>
    <n v="-67.69"/>
    <d v="2016-05-03T00:00:00"/>
    <x v="1"/>
  </r>
  <r>
    <x v="0"/>
    <x v="1"/>
    <x v="35"/>
    <x v="32"/>
    <x v="1442"/>
    <x v="0"/>
    <x v="1"/>
    <n v="1"/>
    <s v=""/>
    <n v="-50.27"/>
    <s v=""/>
    <s v=""/>
    <n v="-50.27"/>
    <x v="35"/>
    <x v="35"/>
    <x v="35"/>
    <s v="Sales Representative"/>
    <n v="622266"/>
    <s v="Melissa"/>
    <s v="Grant"/>
    <s v="Store Manager"/>
    <x v="3"/>
    <x v="1444"/>
    <x v="1445"/>
    <x v="550"/>
    <x v="369"/>
    <n v="-50.27"/>
    <d v="2016-05-04T00:00:00"/>
    <x v="1"/>
  </r>
  <r>
    <x v="0"/>
    <x v="1"/>
    <x v="35"/>
    <x v="32"/>
    <x v="1443"/>
    <x v="0"/>
    <x v="0"/>
    <n v="1"/>
    <s v=""/>
    <n v="-79.89"/>
    <s v=""/>
    <n v="-79.89"/>
    <s v=""/>
    <x v="35"/>
    <x v="35"/>
    <x v="35"/>
    <s v="Sales Representative"/>
    <n v="622266"/>
    <s v="Melissa"/>
    <s v="Grant"/>
    <s v="Store Manager"/>
    <x v="3"/>
    <x v="1445"/>
    <x v="1446"/>
    <x v="747"/>
    <x v="282"/>
    <n v="-79.89"/>
    <d v="2016-05-09T00:00:00"/>
    <x v="2"/>
  </r>
  <r>
    <x v="0"/>
    <x v="1"/>
    <x v="35"/>
    <x v="32"/>
    <x v="1444"/>
    <x v="0"/>
    <x v="1"/>
    <n v="1"/>
    <s v=""/>
    <n v="-72.77"/>
    <s v=""/>
    <s v=""/>
    <n v="-72.77"/>
    <x v="35"/>
    <x v="35"/>
    <x v="35"/>
    <s v="Sales Representative"/>
    <n v="622266"/>
    <s v="Melissa"/>
    <s v="Grant"/>
    <s v="Store Manager"/>
    <x v="3"/>
    <x v="1446"/>
    <x v="1447"/>
    <x v="144"/>
    <x v="171"/>
    <n v="-72.77"/>
    <d v="2016-05-15T00:00:00"/>
    <x v="1"/>
  </r>
  <r>
    <x v="0"/>
    <x v="1"/>
    <x v="35"/>
    <x v="32"/>
    <x v="1445"/>
    <x v="1"/>
    <x v="1"/>
    <n v="1"/>
    <s v=""/>
    <n v="-24.36"/>
    <s v=""/>
    <s v=""/>
    <n v="-24.36"/>
    <x v="35"/>
    <x v="35"/>
    <x v="35"/>
    <s v="Sales Representative"/>
    <n v="622266"/>
    <s v="Melissa"/>
    <s v="Grant"/>
    <s v="Store Manager"/>
    <x v="3"/>
    <x v="1447"/>
    <x v="1448"/>
    <x v="360"/>
    <x v="47"/>
    <n v="-24.36"/>
    <d v="2016-05-16T00:00:00"/>
    <x v="1"/>
  </r>
  <r>
    <x v="0"/>
    <x v="1"/>
    <x v="35"/>
    <x v="32"/>
    <x v="1446"/>
    <x v="0"/>
    <x v="1"/>
    <n v="1"/>
    <s v=""/>
    <n v="-84.55"/>
    <s v=""/>
    <s v=""/>
    <n v="-84.55"/>
    <x v="35"/>
    <x v="35"/>
    <x v="35"/>
    <s v="Sales Representative"/>
    <n v="622266"/>
    <s v="Melissa"/>
    <s v="Grant"/>
    <s v="Store Manager"/>
    <x v="3"/>
    <x v="1448"/>
    <x v="1449"/>
    <x v="748"/>
    <x v="303"/>
    <n v="-84.55"/>
    <d v="2016-05-28T00:00:00"/>
    <x v="1"/>
  </r>
  <r>
    <x v="0"/>
    <x v="2"/>
    <x v="35"/>
    <x v="32"/>
    <x v="1447"/>
    <x v="0"/>
    <x v="1"/>
    <n v="1"/>
    <s v=""/>
    <n v="-98.76"/>
    <s v=""/>
    <s v=""/>
    <n v="-98.76"/>
    <x v="35"/>
    <x v="35"/>
    <x v="35"/>
    <s v="Sales Representative"/>
    <n v="622266"/>
    <s v="Melissa"/>
    <s v="Grant"/>
    <s v="Store Manager"/>
    <x v="3"/>
    <x v="1449"/>
    <x v="1450"/>
    <x v="215"/>
    <x v="314"/>
    <n v="-98.76"/>
    <d v="2016-06-02T00:00:00"/>
    <x v="1"/>
  </r>
  <r>
    <x v="0"/>
    <x v="2"/>
    <x v="35"/>
    <x v="32"/>
    <x v="1448"/>
    <x v="0"/>
    <x v="0"/>
    <n v="1"/>
    <s v=""/>
    <n v="-55.08"/>
    <s v=""/>
    <n v="-55.08"/>
    <s v=""/>
    <x v="35"/>
    <x v="35"/>
    <x v="35"/>
    <s v="Sales Representative"/>
    <n v="622266"/>
    <s v="Melissa"/>
    <s v="Grant"/>
    <s v="Store Manager"/>
    <x v="3"/>
    <x v="1450"/>
    <x v="1451"/>
    <x v="630"/>
    <x v="135"/>
    <n v="-55.08"/>
    <d v="2016-06-04T00:00:00"/>
    <x v="0"/>
  </r>
  <r>
    <x v="0"/>
    <x v="2"/>
    <x v="35"/>
    <x v="32"/>
    <x v="1449"/>
    <x v="2"/>
    <x v="1"/>
    <n v="1"/>
    <s v=""/>
    <n v="-10.54"/>
    <s v=""/>
    <s v=""/>
    <n v="-10.54"/>
    <x v="35"/>
    <x v="35"/>
    <x v="35"/>
    <s v="Sales Representative"/>
    <n v="622266"/>
    <s v="Melissa"/>
    <s v="Grant"/>
    <s v="Store Manager"/>
    <x v="3"/>
    <x v="1451"/>
    <x v="1452"/>
    <x v="464"/>
    <x v="429"/>
    <n v="-10.54"/>
    <d v="2016-06-05T00:00:00"/>
    <x v="1"/>
  </r>
  <r>
    <x v="0"/>
    <x v="2"/>
    <x v="35"/>
    <x v="32"/>
    <x v="1450"/>
    <x v="0"/>
    <x v="0"/>
    <n v="1"/>
    <s v=""/>
    <n v="-53.97"/>
    <s v=""/>
    <n v="-53.97"/>
    <s v=""/>
    <x v="35"/>
    <x v="35"/>
    <x v="35"/>
    <s v="Sales Representative"/>
    <n v="622266"/>
    <s v="Melissa"/>
    <s v="Grant"/>
    <s v="Store Manager"/>
    <x v="3"/>
    <x v="1452"/>
    <x v="1453"/>
    <x v="222"/>
    <x v="245"/>
    <n v="-53.97"/>
    <d v="2016-06-07T00:00:00"/>
    <x v="0"/>
  </r>
  <r>
    <x v="0"/>
    <x v="2"/>
    <x v="35"/>
    <x v="32"/>
    <x v="1451"/>
    <x v="0"/>
    <x v="1"/>
    <n v="1"/>
    <s v=""/>
    <n v="-81.19"/>
    <s v=""/>
    <s v=""/>
    <n v="-81.19"/>
    <x v="35"/>
    <x v="35"/>
    <x v="35"/>
    <s v="Sales Representative"/>
    <n v="622266"/>
    <s v="Melissa"/>
    <s v="Grant"/>
    <s v="Store Manager"/>
    <x v="3"/>
    <x v="1453"/>
    <x v="1454"/>
    <x v="198"/>
    <x v="172"/>
    <n v="-81.19"/>
    <d v="2016-06-07T00:00:00"/>
    <x v="1"/>
  </r>
  <r>
    <x v="0"/>
    <x v="2"/>
    <x v="35"/>
    <x v="32"/>
    <x v="1452"/>
    <x v="0"/>
    <x v="1"/>
    <n v="1"/>
    <s v=""/>
    <n v="-90.18"/>
    <s v=""/>
    <s v=""/>
    <n v="-90.18"/>
    <x v="35"/>
    <x v="35"/>
    <x v="35"/>
    <s v="Sales Representative"/>
    <n v="622266"/>
    <s v="Melissa"/>
    <s v="Grant"/>
    <s v="Store Manager"/>
    <x v="3"/>
    <x v="1454"/>
    <x v="1455"/>
    <x v="567"/>
    <x v="407"/>
    <n v="-90.18"/>
    <d v="2016-06-09T00:00:00"/>
    <x v="1"/>
  </r>
  <r>
    <x v="0"/>
    <x v="2"/>
    <x v="35"/>
    <x v="32"/>
    <x v="1453"/>
    <x v="0"/>
    <x v="1"/>
    <n v="1"/>
    <s v=""/>
    <n v="-82.53"/>
    <s v=""/>
    <s v=""/>
    <n v="-82.53"/>
    <x v="35"/>
    <x v="35"/>
    <x v="35"/>
    <s v="Sales Representative"/>
    <n v="622266"/>
    <s v="Melissa"/>
    <s v="Grant"/>
    <s v="Store Manager"/>
    <x v="3"/>
    <x v="1455"/>
    <x v="1456"/>
    <x v="591"/>
    <x v="385"/>
    <n v="-82.53"/>
    <d v="2016-06-10T00:00:00"/>
    <x v="1"/>
  </r>
  <r>
    <x v="0"/>
    <x v="2"/>
    <x v="35"/>
    <x v="32"/>
    <x v="1454"/>
    <x v="0"/>
    <x v="1"/>
    <n v="1"/>
    <s v=""/>
    <n v="-80.55"/>
    <s v=""/>
    <s v=""/>
    <n v="-80.55"/>
    <x v="35"/>
    <x v="35"/>
    <x v="35"/>
    <s v="Sales Representative"/>
    <n v="622266"/>
    <s v="Melissa"/>
    <s v="Grant"/>
    <s v="Store Manager"/>
    <x v="3"/>
    <x v="1456"/>
    <x v="1457"/>
    <x v="290"/>
    <x v="245"/>
    <n v="-80.55"/>
    <d v="2016-06-13T00:00:00"/>
    <x v="1"/>
  </r>
  <r>
    <x v="0"/>
    <x v="2"/>
    <x v="35"/>
    <x v="32"/>
    <x v="1455"/>
    <x v="2"/>
    <x v="1"/>
    <n v="1"/>
    <s v=""/>
    <n v="-15.65"/>
    <s v=""/>
    <s v=""/>
    <n v="-15.65"/>
    <x v="35"/>
    <x v="35"/>
    <x v="35"/>
    <s v="Sales Representative"/>
    <n v="622266"/>
    <s v="Melissa"/>
    <s v="Grant"/>
    <s v="Store Manager"/>
    <x v="3"/>
    <x v="1457"/>
    <x v="1458"/>
    <x v="424"/>
    <x v="203"/>
    <n v="-15.65"/>
    <d v="2016-06-14T00:00:00"/>
    <x v="1"/>
  </r>
  <r>
    <x v="0"/>
    <x v="2"/>
    <x v="35"/>
    <x v="32"/>
    <x v="1456"/>
    <x v="0"/>
    <x v="1"/>
    <n v="1"/>
    <s v=""/>
    <n v="-63.42"/>
    <s v=""/>
    <s v=""/>
    <n v="-63.42"/>
    <x v="35"/>
    <x v="35"/>
    <x v="35"/>
    <s v="Sales Representative"/>
    <n v="622266"/>
    <s v="Melissa"/>
    <s v="Grant"/>
    <s v="Store Manager"/>
    <x v="3"/>
    <x v="1458"/>
    <x v="1459"/>
    <x v="84"/>
    <x v="324"/>
    <n v="-63.42"/>
    <d v="2016-06-20T00:00:00"/>
    <x v="1"/>
  </r>
  <r>
    <x v="0"/>
    <x v="2"/>
    <x v="35"/>
    <x v="32"/>
    <x v="1457"/>
    <x v="0"/>
    <x v="1"/>
    <n v="1"/>
    <s v=""/>
    <n v="-80.53"/>
    <s v=""/>
    <s v=""/>
    <n v="-80.53"/>
    <x v="35"/>
    <x v="35"/>
    <x v="35"/>
    <s v="Sales Representative"/>
    <n v="622266"/>
    <s v="Melissa"/>
    <s v="Grant"/>
    <s v="Store Manager"/>
    <x v="3"/>
    <x v="1459"/>
    <x v="1460"/>
    <x v="10"/>
    <x v="144"/>
    <n v="-80.53"/>
    <d v="2016-06-23T00:00:00"/>
    <x v="1"/>
  </r>
  <r>
    <x v="0"/>
    <x v="2"/>
    <x v="35"/>
    <x v="32"/>
    <x v="1458"/>
    <x v="0"/>
    <x v="1"/>
    <n v="1"/>
    <s v=""/>
    <n v="-82.67"/>
    <s v=""/>
    <s v=""/>
    <n v="-82.67"/>
    <x v="35"/>
    <x v="35"/>
    <x v="35"/>
    <s v="Sales Representative"/>
    <n v="622266"/>
    <s v="Melissa"/>
    <s v="Grant"/>
    <s v="Store Manager"/>
    <x v="3"/>
    <x v="1460"/>
    <x v="1461"/>
    <x v="80"/>
    <x v="44"/>
    <n v="-82.67"/>
    <d v="2016-06-28T00:00:00"/>
    <x v="1"/>
  </r>
  <r>
    <x v="1"/>
    <x v="3"/>
    <x v="35"/>
    <x v="32"/>
    <x v="1459"/>
    <x v="0"/>
    <x v="1"/>
    <s v=""/>
    <n v="1"/>
    <s v=""/>
    <n v="-77.540000000000006"/>
    <s v=""/>
    <n v="-77.540000000000006"/>
    <x v="35"/>
    <x v="35"/>
    <x v="35"/>
    <s v="Sales Representative"/>
    <n v="622266"/>
    <s v="Melissa"/>
    <s v="Grant"/>
    <s v="Store Manager"/>
    <x v="3"/>
    <x v="1461"/>
    <x v="1462"/>
    <x v="586"/>
    <x v="10"/>
    <n v="-77.540000000000006"/>
    <d v="2016-07-09T00:00:00"/>
    <x v="1"/>
  </r>
  <r>
    <x v="1"/>
    <x v="3"/>
    <x v="35"/>
    <x v="32"/>
    <x v="1460"/>
    <x v="0"/>
    <x v="1"/>
    <s v=""/>
    <n v="1"/>
    <s v=""/>
    <n v="-52.5"/>
    <s v=""/>
    <n v="-52.5"/>
    <x v="35"/>
    <x v="35"/>
    <x v="35"/>
    <s v="Sales Representative"/>
    <n v="622266"/>
    <s v="Melissa"/>
    <s v="Grant"/>
    <s v="Store Manager"/>
    <x v="3"/>
    <x v="1462"/>
    <x v="1463"/>
    <x v="123"/>
    <x v="316"/>
    <n v="-52.5"/>
    <d v="2016-07-14T00:00:00"/>
    <x v="1"/>
  </r>
  <r>
    <x v="1"/>
    <x v="3"/>
    <x v="35"/>
    <x v="36"/>
    <x v="1461"/>
    <x v="2"/>
    <x v="1"/>
    <s v=""/>
    <n v="1"/>
    <s v=""/>
    <n v="-9.5399999999999991"/>
    <s v=""/>
    <n v="-9.5399999999999991"/>
    <x v="35"/>
    <x v="35"/>
    <x v="35"/>
    <s v="Sales Representative"/>
    <n v="492624"/>
    <s v="Marcella"/>
    <s v="Lane"/>
    <s v="Sales Representative"/>
    <x v="3"/>
    <x v="1463"/>
    <x v="1464"/>
    <x v="531"/>
    <x v="108"/>
    <n v="-9.5399999999999991"/>
    <d v="2016-07-20T00:00:00"/>
    <x v="1"/>
  </r>
  <r>
    <x v="1"/>
    <x v="3"/>
    <x v="35"/>
    <x v="32"/>
    <x v="1462"/>
    <x v="0"/>
    <x v="1"/>
    <s v=""/>
    <n v="1"/>
    <s v=""/>
    <n v="-64.88"/>
    <s v=""/>
    <n v="-64.88"/>
    <x v="35"/>
    <x v="35"/>
    <x v="35"/>
    <s v="Sales Representative"/>
    <n v="622266"/>
    <s v="Melissa"/>
    <s v="Grant"/>
    <s v="Store Manager"/>
    <x v="3"/>
    <x v="1464"/>
    <x v="1465"/>
    <x v="530"/>
    <x v="361"/>
    <n v="-64.88"/>
    <d v="2016-07-25T00:00:00"/>
    <x v="1"/>
  </r>
  <r>
    <x v="1"/>
    <x v="3"/>
    <x v="35"/>
    <x v="36"/>
    <x v="1463"/>
    <x v="1"/>
    <x v="0"/>
    <s v=""/>
    <n v="1"/>
    <s v=""/>
    <n v="-23.72"/>
    <n v="-23.72"/>
    <s v=""/>
    <x v="35"/>
    <x v="35"/>
    <x v="35"/>
    <s v="Sales Representative"/>
    <n v="492624"/>
    <s v="Marcella"/>
    <s v="Lane"/>
    <s v="Sales Representative"/>
    <x v="3"/>
    <x v="1465"/>
    <x v="1466"/>
    <x v="709"/>
    <x v="1"/>
    <n v="-23.72"/>
    <d v="2016-07-28T00:00:00"/>
    <x v="0"/>
  </r>
  <r>
    <x v="1"/>
    <x v="4"/>
    <x v="35"/>
    <x v="32"/>
    <x v="1464"/>
    <x v="0"/>
    <x v="1"/>
    <s v=""/>
    <n v="1"/>
    <s v=""/>
    <n v="-96.68"/>
    <s v=""/>
    <n v="-96.68"/>
    <x v="35"/>
    <x v="35"/>
    <x v="35"/>
    <s v="Sales Representative"/>
    <n v="622266"/>
    <s v="Melissa"/>
    <s v="Grant"/>
    <s v="Store Manager"/>
    <x v="3"/>
    <x v="1466"/>
    <x v="1467"/>
    <x v="61"/>
    <x v="458"/>
    <n v="-96.68"/>
    <d v="2016-08-01T00:00:00"/>
    <x v="1"/>
  </r>
  <r>
    <x v="1"/>
    <x v="4"/>
    <x v="35"/>
    <x v="32"/>
    <x v="1465"/>
    <x v="0"/>
    <x v="1"/>
    <s v=""/>
    <n v="1"/>
    <s v=""/>
    <n v="-56.84"/>
    <s v=""/>
    <n v="-56.84"/>
    <x v="35"/>
    <x v="35"/>
    <x v="35"/>
    <s v="Sales Representative"/>
    <n v="622266"/>
    <s v="Melissa"/>
    <s v="Grant"/>
    <s v="Store Manager"/>
    <x v="3"/>
    <x v="1467"/>
    <x v="1468"/>
    <x v="380"/>
    <x v="15"/>
    <n v="-56.84"/>
    <d v="2016-08-02T00:00:00"/>
    <x v="1"/>
  </r>
  <r>
    <x v="1"/>
    <x v="4"/>
    <x v="35"/>
    <x v="36"/>
    <x v="1466"/>
    <x v="1"/>
    <x v="0"/>
    <s v=""/>
    <n v="1"/>
    <s v=""/>
    <n v="-42.97"/>
    <n v="-42.97"/>
    <s v=""/>
    <x v="35"/>
    <x v="35"/>
    <x v="35"/>
    <s v="Sales Representative"/>
    <n v="492624"/>
    <s v="Marcella"/>
    <s v="Lane"/>
    <s v="Sales Representative"/>
    <x v="3"/>
    <x v="1468"/>
    <x v="1469"/>
    <x v="223"/>
    <x v="318"/>
    <n v="-42.97"/>
    <d v="2016-08-03T00:00:00"/>
    <x v="0"/>
  </r>
  <r>
    <x v="1"/>
    <x v="4"/>
    <x v="35"/>
    <x v="32"/>
    <x v="1467"/>
    <x v="0"/>
    <x v="1"/>
    <s v=""/>
    <n v="1"/>
    <s v=""/>
    <n v="-95.15"/>
    <s v=""/>
    <n v="-95.15"/>
    <x v="35"/>
    <x v="35"/>
    <x v="35"/>
    <s v="Sales Representative"/>
    <n v="622266"/>
    <s v="Melissa"/>
    <s v="Grant"/>
    <s v="Store Manager"/>
    <x v="3"/>
    <x v="1469"/>
    <x v="1470"/>
    <x v="749"/>
    <x v="434"/>
    <n v="-95.15"/>
    <d v="2016-08-04T00:00:00"/>
    <x v="1"/>
  </r>
  <r>
    <x v="1"/>
    <x v="4"/>
    <x v="35"/>
    <x v="32"/>
    <x v="1468"/>
    <x v="0"/>
    <x v="1"/>
    <s v=""/>
    <n v="1"/>
    <s v=""/>
    <n v="-74.91"/>
    <s v=""/>
    <n v="-74.91"/>
    <x v="35"/>
    <x v="35"/>
    <x v="35"/>
    <s v="Sales Representative"/>
    <n v="622266"/>
    <s v="Melissa"/>
    <s v="Grant"/>
    <s v="Store Manager"/>
    <x v="3"/>
    <x v="1470"/>
    <x v="1471"/>
    <x v="93"/>
    <x v="122"/>
    <n v="-74.91"/>
    <d v="2016-08-04T00:00:00"/>
    <x v="1"/>
  </r>
  <r>
    <x v="1"/>
    <x v="4"/>
    <x v="35"/>
    <x v="32"/>
    <x v="1469"/>
    <x v="0"/>
    <x v="0"/>
    <s v=""/>
    <n v="1"/>
    <s v=""/>
    <n v="-76.040000000000006"/>
    <n v="-76.040000000000006"/>
    <s v=""/>
    <x v="35"/>
    <x v="35"/>
    <x v="35"/>
    <s v="Sales Representative"/>
    <n v="622266"/>
    <s v="Melissa"/>
    <s v="Grant"/>
    <s v="Store Manager"/>
    <x v="3"/>
    <x v="1471"/>
    <x v="1472"/>
    <x v="547"/>
    <x v="288"/>
    <n v="-76.040000000000006"/>
    <d v="2016-08-05T00:00:00"/>
    <x v="2"/>
  </r>
  <r>
    <x v="1"/>
    <x v="4"/>
    <x v="35"/>
    <x v="36"/>
    <x v="1470"/>
    <x v="1"/>
    <x v="0"/>
    <s v=""/>
    <n v="1"/>
    <s v=""/>
    <n v="-48.54"/>
    <n v="-48.54"/>
    <s v=""/>
    <x v="35"/>
    <x v="35"/>
    <x v="35"/>
    <s v="Sales Representative"/>
    <n v="492624"/>
    <s v="Marcella"/>
    <s v="Lane"/>
    <s v="Sales Representative"/>
    <x v="3"/>
    <x v="1472"/>
    <x v="1473"/>
    <x v="84"/>
    <x v="335"/>
    <n v="-48.54"/>
    <d v="2016-08-06T00:00:00"/>
    <x v="2"/>
  </r>
  <r>
    <x v="1"/>
    <x v="4"/>
    <x v="35"/>
    <x v="36"/>
    <x v="1471"/>
    <x v="1"/>
    <x v="0"/>
    <s v=""/>
    <n v="1"/>
    <s v=""/>
    <n v="-37.770000000000003"/>
    <n v="-37.770000000000003"/>
    <s v=""/>
    <x v="35"/>
    <x v="35"/>
    <x v="35"/>
    <s v="Sales Representative"/>
    <n v="492624"/>
    <s v="Marcella"/>
    <s v="Lane"/>
    <s v="Sales Representative"/>
    <x v="3"/>
    <x v="1473"/>
    <x v="1474"/>
    <x v="750"/>
    <x v="280"/>
    <n v="-37.770000000000003"/>
    <d v="2016-08-09T00:00:00"/>
    <x v="0"/>
  </r>
  <r>
    <x v="1"/>
    <x v="4"/>
    <x v="35"/>
    <x v="36"/>
    <x v="1472"/>
    <x v="1"/>
    <x v="0"/>
    <s v=""/>
    <n v="1"/>
    <s v=""/>
    <n v="-33.770000000000003"/>
    <n v="-33.770000000000003"/>
    <s v=""/>
    <x v="35"/>
    <x v="35"/>
    <x v="35"/>
    <s v="Sales Representative"/>
    <n v="492624"/>
    <s v="Marcella"/>
    <s v="Lane"/>
    <s v="Sales Representative"/>
    <x v="3"/>
    <x v="1474"/>
    <x v="1475"/>
    <x v="101"/>
    <x v="81"/>
    <n v="-33.770000000000003"/>
    <d v="2016-08-18T00:00:00"/>
    <x v="2"/>
  </r>
  <r>
    <x v="1"/>
    <x v="4"/>
    <x v="35"/>
    <x v="36"/>
    <x v="1473"/>
    <x v="2"/>
    <x v="1"/>
    <s v=""/>
    <n v="1"/>
    <s v=""/>
    <n v="-16.71"/>
    <s v=""/>
    <n v="-16.71"/>
    <x v="35"/>
    <x v="35"/>
    <x v="35"/>
    <s v="Sales Representative"/>
    <n v="492624"/>
    <s v="Marcella"/>
    <s v="Lane"/>
    <s v="Sales Representative"/>
    <x v="3"/>
    <x v="1475"/>
    <x v="1476"/>
    <x v="132"/>
    <x v="226"/>
    <n v="-16.71"/>
    <d v="2016-08-21T00:00:00"/>
    <x v="1"/>
  </r>
  <r>
    <x v="1"/>
    <x v="4"/>
    <x v="35"/>
    <x v="32"/>
    <x v="1474"/>
    <x v="0"/>
    <x v="1"/>
    <s v=""/>
    <n v="1"/>
    <s v=""/>
    <n v="-71.41"/>
    <s v=""/>
    <n v="-71.41"/>
    <x v="35"/>
    <x v="35"/>
    <x v="35"/>
    <s v="Sales Representative"/>
    <n v="622266"/>
    <s v="Melissa"/>
    <s v="Grant"/>
    <s v="Store Manager"/>
    <x v="3"/>
    <x v="1476"/>
    <x v="1477"/>
    <x v="314"/>
    <x v="336"/>
    <n v="-71.41"/>
    <d v="2016-08-24T00:00:00"/>
    <x v="1"/>
  </r>
  <r>
    <x v="1"/>
    <x v="4"/>
    <x v="35"/>
    <x v="36"/>
    <x v="1475"/>
    <x v="2"/>
    <x v="1"/>
    <s v=""/>
    <n v="1"/>
    <s v=""/>
    <n v="-10.1"/>
    <s v=""/>
    <n v="-10.1"/>
    <x v="35"/>
    <x v="35"/>
    <x v="35"/>
    <s v="Sales Representative"/>
    <n v="492624"/>
    <s v="Marcella"/>
    <s v="Lane"/>
    <s v="Sales Representative"/>
    <x v="3"/>
    <x v="1477"/>
    <x v="1478"/>
    <x v="504"/>
    <x v="231"/>
    <n v="-10.1"/>
    <d v="2016-08-26T00:00:00"/>
    <x v="1"/>
  </r>
  <r>
    <x v="1"/>
    <x v="5"/>
    <x v="35"/>
    <x v="36"/>
    <x v="1476"/>
    <x v="1"/>
    <x v="1"/>
    <s v=""/>
    <n v="1"/>
    <s v=""/>
    <n v="-37.65"/>
    <s v=""/>
    <n v="-37.65"/>
    <x v="35"/>
    <x v="35"/>
    <x v="35"/>
    <s v="Sales Representative"/>
    <n v="492624"/>
    <s v="Marcella"/>
    <s v="Lane"/>
    <s v="Sales Representative"/>
    <x v="3"/>
    <x v="1478"/>
    <x v="1479"/>
    <x v="544"/>
    <x v="47"/>
    <n v="-37.65"/>
    <d v="2016-09-02T00:00:00"/>
    <x v="1"/>
  </r>
  <r>
    <x v="1"/>
    <x v="5"/>
    <x v="35"/>
    <x v="32"/>
    <x v="1477"/>
    <x v="0"/>
    <x v="0"/>
    <s v=""/>
    <n v="1"/>
    <s v=""/>
    <n v="-78.569999999999993"/>
    <n v="-78.569999999999993"/>
    <s v=""/>
    <x v="35"/>
    <x v="35"/>
    <x v="35"/>
    <s v="Sales Representative"/>
    <n v="622266"/>
    <s v="Melissa"/>
    <s v="Grant"/>
    <s v="Store Manager"/>
    <x v="3"/>
    <x v="1479"/>
    <x v="1480"/>
    <x v="125"/>
    <x v="408"/>
    <n v="-78.569999999999993"/>
    <d v="2016-09-05T00:00:00"/>
    <x v="0"/>
  </r>
  <r>
    <x v="1"/>
    <x v="5"/>
    <x v="35"/>
    <x v="32"/>
    <x v="1478"/>
    <x v="0"/>
    <x v="0"/>
    <s v=""/>
    <n v="1"/>
    <s v=""/>
    <n v="-67.08"/>
    <n v="-67.08"/>
    <s v=""/>
    <x v="35"/>
    <x v="35"/>
    <x v="35"/>
    <s v="Sales Representative"/>
    <n v="622266"/>
    <s v="Melissa"/>
    <s v="Grant"/>
    <s v="Store Manager"/>
    <x v="3"/>
    <x v="1480"/>
    <x v="1481"/>
    <x v="568"/>
    <x v="114"/>
    <n v="-67.08"/>
    <d v="2016-09-13T00:00:00"/>
    <x v="0"/>
  </r>
  <r>
    <x v="1"/>
    <x v="5"/>
    <x v="35"/>
    <x v="36"/>
    <x v="1479"/>
    <x v="2"/>
    <x v="1"/>
    <s v=""/>
    <n v="1"/>
    <s v=""/>
    <n v="-11.85"/>
    <s v=""/>
    <n v="-11.85"/>
    <x v="35"/>
    <x v="35"/>
    <x v="35"/>
    <s v="Sales Representative"/>
    <n v="492624"/>
    <s v="Marcella"/>
    <s v="Lane"/>
    <s v="Sales Representative"/>
    <x v="3"/>
    <x v="1481"/>
    <x v="1482"/>
    <x v="751"/>
    <x v="304"/>
    <n v="-11.85"/>
    <d v="2016-09-14T00:00:00"/>
    <x v="1"/>
  </r>
  <r>
    <x v="1"/>
    <x v="5"/>
    <x v="35"/>
    <x v="32"/>
    <x v="1480"/>
    <x v="0"/>
    <x v="0"/>
    <s v=""/>
    <n v="1"/>
    <s v=""/>
    <n v="-57.25"/>
    <n v="-57.25"/>
    <s v=""/>
    <x v="35"/>
    <x v="35"/>
    <x v="35"/>
    <s v="Sales Representative"/>
    <n v="622266"/>
    <s v="Melissa"/>
    <s v="Grant"/>
    <s v="Store Manager"/>
    <x v="3"/>
    <x v="1482"/>
    <x v="1483"/>
    <x v="752"/>
    <x v="404"/>
    <n v="-57.25"/>
    <d v="2016-09-14T00:00:00"/>
    <x v="2"/>
  </r>
  <r>
    <x v="1"/>
    <x v="5"/>
    <x v="35"/>
    <x v="36"/>
    <x v="1481"/>
    <x v="1"/>
    <x v="1"/>
    <s v=""/>
    <n v="1"/>
    <s v=""/>
    <n v="-48.51"/>
    <s v=""/>
    <n v="-48.51"/>
    <x v="35"/>
    <x v="35"/>
    <x v="35"/>
    <s v="Sales Representative"/>
    <n v="492624"/>
    <s v="Marcella"/>
    <s v="Lane"/>
    <s v="Sales Representative"/>
    <x v="3"/>
    <x v="1483"/>
    <x v="1484"/>
    <x v="753"/>
    <x v="12"/>
    <n v="-48.51"/>
    <d v="2016-09-19T00:00:00"/>
    <x v="1"/>
  </r>
  <r>
    <x v="1"/>
    <x v="5"/>
    <x v="35"/>
    <x v="36"/>
    <x v="1482"/>
    <x v="1"/>
    <x v="1"/>
    <s v=""/>
    <n v="1"/>
    <s v=""/>
    <n v="-48.86"/>
    <s v=""/>
    <n v="-48.86"/>
    <x v="35"/>
    <x v="35"/>
    <x v="35"/>
    <s v="Sales Representative"/>
    <n v="492624"/>
    <s v="Marcella"/>
    <s v="Lane"/>
    <s v="Sales Representative"/>
    <x v="3"/>
    <x v="1484"/>
    <x v="1485"/>
    <x v="295"/>
    <x v="65"/>
    <n v="-48.86"/>
    <d v="2016-09-22T00:00:00"/>
    <x v="1"/>
  </r>
  <r>
    <x v="1"/>
    <x v="5"/>
    <x v="35"/>
    <x v="36"/>
    <x v="1483"/>
    <x v="2"/>
    <x v="1"/>
    <s v=""/>
    <n v="1"/>
    <s v=""/>
    <n v="-19.649999999999999"/>
    <s v=""/>
    <n v="-19.649999999999999"/>
    <x v="35"/>
    <x v="35"/>
    <x v="35"/>
    <s v="Sales Representative"/>
    <n v="492624"/>
    <s v="Marcella"/>
    <s v="Lane"/>
    <s v="Sales Representative"/>
    <x v="3"/>
    <x v="1485"/>
    <x v="1486"/>
    <x v="754"/>
    <x v="2"/>
    <n v="-19.649999999999999"/>
    <d v="2016-09-23T00:00:00"/>
    <x v="1"/>
  </r>
  <r>
    <x v="1"/>
    <x v="5"/>
    <x v="35"/>
    <x v="32"/>
    <x v="1484"/>
    <x v="0"/>
    <x v="1"/>
    <s v=""/>
    <n v="1"/>
    <s v=""/>
    <n v="-63.01"/>
    <s v=""/>
    <n v="-63.01"/>
    <x v="35"/>
    <x v="35"/>
    <x v="35"/>
    <s v="Sales Representative"/>
    <n v="622266"/>
    <s v="Melissa"/>
    <s v="Grant"/>
    <s v="Store Manager"/>
    <x v="3"/>
    <x v="1486"/>
    <x v="1487"/>
    <x v="755"/>
    <x v="257"/>
    <n v="-63.01"/>
    <d v="2016-09-29T00:00:00"/>
    <x v="1"/>
  </r>
  <r>
    <x v="0"/>
    <x v="0"/>
    <x v="36"/>
    <x v="32"/>
    <x v="1485"/>
    <x v="1"/>
    <x v="1"/>
    <n v="1"/>
    <s v=""/>
    <n v="-30.95"/>
    <s v=""/>
    <s v=""/>
    <n v="-30.95"/>
    <x v="36"/>
    <x v="36"/>
    <x v="36"/>
    <s v="Sales Representative"/>
    <n v="622266"/>
    <s v="Melissa"/>
    <s v="Grant"/>
    <s v="Store Manager"/>
    <x v="3"/>
    <x v="1487"/>
    <x v="1488"/>
    <x v="458"/>
    <x v="302"/>
    <n v="-30.95"/>
    <d v="2016-04-05T00:00:00"/>
    <x v="1"/>
  </r>
  <r>
    <x v="0"/>
    <x v="0"/>
    <x v="36"/>
    <x v="32"/>
    <x v="1486"/>
    <x v="1"/>
    <x v="0"/>
    <n v="1"/>
    <s v=""/>
    <n v="-43.52"/>
    <s v=""/>
    <n v="-43.52"/>
    <s v=""/>
    <x v="36"/>
    <x v="36"/>
    <x v="36"/>
    <s v="Sales Representative"/>
    <n v="622266"/>
    <s v="Melissa"/>
    <s v="Grant"/>
    <s v="Store Manager"/>
    <x v="3"/>
    <x v="1488"/>
    <x v="1489"/>
    <x v="141"/>
    <x v="475"/>
    <n v="-43.52"/>
    <d v="2016-04-08T00:00:00"/>
    <x v="2"/>
  </r>
  <r>
    <x v="0"/>
    <x v="0"/>
    <x v="36"/>
    <x v="32"/>
    <x v="1487"/>
    <x v="0"/>
    <x v="0"/>
    <n v="1"/>
    <s v=""/>
    <n v="-74.069999999999993"/>
    <s v=""/>
    <n v="-74.069999999999993"/>
    <s v=""/>
    <x v="36"/>
    <x v="36"/>
    <x v="36"/>
    <s v="Sales Representative"/>
    <n v="622266"/>
    <s v="Melissa"/>
    <s v="Grant"/>
    <s v="Store Manager"/>
    <x v="3"/>
    <x v="1489"/>
    <x v="1490"/>
    <x v="756"/>
    <x v="326"/>
    <n v="-74.069999999999993"/>
    <d v="2016-04-11T00:00:00"/>
    <x v="2"/>
  </r>
  <r>
    <x v="0"/>
    <x v="0"/>
    <x v="36"/>
    <x v="32"/>
    <x v="1488"/>
    <x v="1"/>
    <x v="1"/>
    <n v="1"/>
    <s v=""/>
    <n v="-38.619999999999997"/>
    <s v=""/>
    <s v=""/>
    <n v="-38.619999999999997"/>
    <x v="36"/>
    <x v="36"/>
    <x v="36"/>
    <s v="Sales Representative"/>
    <n v="622266"/>
    <s v="Melissa"/>
    <s v="Grant"/>
    <s v="Store Manager"/>
    <x v="3"/>
    <x v="1490"/>
    <x v="1491"/>
    <x v="757"/>
    <x v="151"/>
    <n v="-38.619999999999997"/>
    <d v="2016-04-12T00:00:00"/>
    <x v="1"/>
  </r>
  <r>
    <x v="0"/>
    <x v="0"/>
    <x v="36"/>
    <x v="32"/>
    <x v="1489"/>
    <x v="0"/>
    <x v="1"/>
    <n v="1"/>
    <s v=""/>
    <n v="-66.38"/>
    <s v=""/>
    <s v=""/>
    <n v="-66.38"/>
    <x v="36"/>
    <x v="36"/>
    <x v="36"/>
    <s v="Sales Representative"/>
    <n v="622266"/>
    <s v="Melissa"/>
    <s v="Grant"/>
    <s v="Store Manager"/>
    <x v="3"/>
    <x v="1491"/>
    <x v="1492"/>
    <x v="562"/>
    <x v="123"/>
    <n v="-66.38"/>
    <d v="2016-04-14T00:00:00"/>
    <x v="1"/>
  </r>
  <r>
    <x v="0"/>
    <x v="0"/>
    <x v="36"/>
    <x v="32"/>
    <x v="1490"/>
    <x v="0"/>
    <x v="1"/>
    <n v="1"/>
    <s v=""/>
    <n v="-80.319999999999993"/>
    <s v=""/>
    <s v=""/>
    <n v="-80.319999999999993"/>
    <x v="36"/>
    <x v="36"/>
    <x v="36"/>
    <s v="Sales Representative"/>
    <n v="622266"/>
    <s v="Melissa"/>
    <s v="Grant"/>
    <s v="Store Manager"/>
    <x v="3"/>
    <x v="1492"/>
    <x v="1493"/>
    <x v="55"/>
    <x v="174"/>
    <n v="-80.319999999999993"/>
    <d v="2016-04-15T00:00:00"/>
    <x v="1"/>
  </r>
  <r>
    <x v="0"/>
    <x v="0"/>
    <x v="36"/>
    <x v="32"/>
    <x v="1491"/>
    <x v="0"/>
    <x v="1"/>
    <n v="1"/>
    <s v=""/>
    <n v="-67.83"/>
    <s v=""/>
    <s v=""/>
    <n v="-67.83"/>
    <x v="36"/>
    <x v="36"/>
    <x v="36"/>
    <s v="Sales Representative"/>
    <n v="622266"/>
    <s v="Melissa"/>
    <s v="Grant"/>
    <s v="Store Manager"/>
    <x v="3"/>
    <x v="1493"/>
    <x v="1494"/>
    <x v="76"/>
    <x v="359"/>
    <n v="-67.83"/>
    <d v="2016-04-18T00:00:00"/>
    <x v="1"/>
  </r>
  <r>
    <x v="0"/>
    <x v="0"/>
    <x v="36"/>
    <x v="32"/>
    <x v="1492"/>
    <x v="1"/>
    <x v="0"/>
    <n v="1"/>
    <s v=""/>
    <n v="-45.75"/>
    <s v=""/>
    <n v="-45.75"/>
    <s v=""/>
    <x v="36"/>
    <x v="36"/>
    <x v="36"/>
    <s v="Sales Representative"/>
    <n v="622266"/>
    <s v="Melissa"/>
    <s v="Grant"/>
    <s v="Store Manager"/>
    <x v="3"/>
    <x v="1494"/>
    <x v="1495"/>
    <x v="758"/>
    <x v="384"/>
    <n v="-45.75"/>
    <d v="2016-04-20T00:00:00"/>
    <x v="2"/>
  </r>
  <r>
    <x v="0"/>
    <x v="0"/>
    <x v="36"/>
    <x v="32"/>
    <x v="1493"/>
    <x v="0"/>
    <x v="0"/>
    <n v="1"/>
    <s v=""/>
    <n v="-87.49"/>
    <s v=""/>
    <n v="-87.49"/>
    <s v=""/>
    <x v="36"/>
    <x v="36"/>
    <x v="36"/>
    <s v="Sales Representative"/>
    <n v="622266"/>
    <s v="Melissa"/>
    <s v="Grant"/>
    <s v="Store Manager"/>
    <x v="3"/>
    <x v="1495"/>
    <x v="1496"/>
    <x v="43"/>
    <x v="121"/>
    <n v="-87.49"/>
    <d v="2016-04-20T00:00:00"/>
    <x v="0"/>
  </r>
  <r>
    <x v="0"/>
    <x v="0"/>
    <x v="36"/>
    <x v="32"/>
    <x v="1494"/>
    <x v="1"/>
    <x v="1"/>
    <n v="1"/>
    <s v=""/>
    <n v="-41.35"/>
    <s v=""/>
    <s v=""/>
    <n v="-41.35"/>
    <x v="36"/>
    <x v="36"/>
    <x v="36"/>
    <s v="Sales Representative"/>
    <n v="622266"/>
    <s v="Melissa"/>
    <s v="Grant"/>
    <s v="Store Manager"/>
    <x v="3"/>
    <x v="1496"/>
    <x v="1497"/>
    <x v="460"/>
    <x v="422"/>
    <n v="-41.35"/>
    <d v="2016-04-22T00:00:00"/>
    <x v="1"/>
  </r>
  <r>
    <x v="0"/>
    <x v="0"/>
    <x v="36"/>
    <x v="32"/>
    <x v="1495"/>
    <x v="0"/>
    <x v="0"/>
    <n v="1"/>
    <s v=""/>
    <n v="-82.33"/>
    <s v=""/>
    <n v="-82.33"/>
    <s v=""/>
    <x v="36"/>
    <x v="36"/>
    <x v="36"/>
    <s v="Sales Representative"/>
    <n v="622266"/>
    <s v="Melissa"/>
    <s v="Grant"/>
    <s v="Store Manager"/>
    <x v="3"/>
    <x v="1497"/>
    <x v="1498"/>
    <x v="117"/>
    <x v="307"/>
    <n v="-82.33"/>
    <d v="2016-04-26T00:00:00"/>
    <x v="0"/>
  </r>
  <r>
    <x v="0"/>
    <x v="0"/>
    <x v="36"/>
    <x v="32"/>
    <x v="1496"/>
    <x v="0"/>
    <x v="1"/>
    <n v="1"/>
    <s v=""/>
    <n v="-89.54"/>
    <s v=""/>
    <s v=""/>
    <n v="-89.54"/>
    <x v="36"/>
    <x v="36"/>
    <x v="36"/>
    <s v="Sales Representative"/>
    <n v="622266"/>
    <s v="Melissa"/>
    <s v="Grant"/>
    <s v="Store Manager"/>
    <x v="3"/>
    <x v="1498"/>
    <x v="1499"/>
    <x v="105"/>
    <x v="296"/>
    <n v="-89.54"/>
    <d v="2016-04-28T00:00:00"/>
    <x v="1"/>
  </r>
  <r>
    <x v="0"/>
    <x v="1"/>
    <x v="36"/>
    <x v="32"/>
    <x v="1497"/>
    <x v="1"/>
    <x v="1"/>
    <n v="1"/>
    <s v=""/>
    <n v="-29.47"/>
    <s v=""/>
    <s v=""/>
    <n v="-29.47"/>
    <x v="36"/>
    <x v="36"/>
    <x v="36"/>
    <s v="Sales Representative"/>
    <n v="622266"/>
    <s v="Melissa"/>
    <s v="Grant"/>
    <s v="Store Manager"/>
    <x v="3"/>
    <x v="1499"/>
    <x v="1500"/>
    <x v="759"/>
    <x v="67"/>
    <n v="-29.47"/>
    <d v="2016-05-02T00:00:00"/>
    <x v="1"/>
  </r>
  <r>
    <x v="0"/>
    <x v="1"/>
    <x v="36"/>
    <x v="32"/>
    <x v="1498"/>
    <x v="0"/>
    <x v="1"/>
    <n v="1"/>
    <s v=""/>
    <n v="-64.2"/>
    <s v=""/>
    <s v=""/>
    <n v="-64.2"/>
    <x v="36"/>
    <x v="36"/>
    <x v="36"/>
    <s v="Sales Representative"/>
    <n v="622266"/>
    <s v="Melissa"/>
    <s v="Grant"/>
    <s v="Store Manager"/>
    <x v="3"/>
    <x v="1500"/>
    <x v="1501"/>
    <x v="760"/>
    <x v="476"/>
    <n v="-64.2"/>
    <d v="2016-05-08T00:00:00"/>
    <x v="1"/>
  </r>
  <r>
    <x v="0"/>
    <x v="1"/>
    <x v="36"/>
    <x v="32"/>
    <x v="1499"/>
    <x v="0"/>
    <x v="0"/>
    <n v="1"/>
    <s v=""/>
    <n v="-66.22"/>
    <s v=""/>
    <n v="-66.22"/>
    <s v=""/>
    <x v="36"/>
    <x v="36"/>
    <x v="36"/>
    <s v="Sales Representative"/>
    <n v="622266"/>
    <s v="Melissa"/>
    <s v="Grant"/>
    <s v="Store Manager"/>
    <x v="3"/>
    <x v="1501"/>
    <x v="1502"/>
    <x v="208"/>
    <x v="11"/>
    <n v="-66.22"/>
    <d v="2016-05-09T00:00:00"/>
    <x v="2"/>
  </r>
  <r>
    <x v="0"/>
    <x v="1"/>
    <x v="36"/>
    <x v="32"/>
    <x v="1500"/>
    <x v="2"/>
    <x v="1"/>
    <n v="1"/>
    <s v=""/>
    <n v="-17.239999999999998"/>
    <s v=""/>
    <s v=""/>
    <n v="-17.239999999999998"/>
    <x v="36"/>
    <x v="36"/>
    <x v="36"/>
    <s v="Sales Representative"/>
    <n v="622266"/>
    <s v="Melissa"/>
    <s v="Grant"/>
    <s v="Store Manager"/>
    <x v="3"/>
    <x v="1502"/>
    <x v="1503"/>
    <x v="667"/>
    <x v="44"/>
    <n v="-17.239999999999998"/>
    <d v="2016-05-11T00:00:00"/>
    <x v="1"/>
  </r>
  <r>
    <x v="0"/>
    <x v="1"/>
    <x v="36"/>
    <x v="32"/>
    <x v="1501"/>
    <x v="0"/>
    <x v="1"/>
    <n v="1"/>
    <s v=""/>
    <n v="-95.06"/>
    <s v=""/>
    <s v=""/>
    <n v="-95.06"/>
    <x v="36"/>
    <x v="36"/>
    <x v="36"/>
    <s v="Sales Representative"/>
    <n v="622266"/>
    <s v="Melissa"/>
    <s v="Grant"/>
    <s v="Store Manager"/>
    <x v="3"/>
    <x v="1503"/>
    <x v="1504"/>
    <x v="123"/>
    <x v="445"/>
    <n v="-95.06"/>
    <d v="2016-05-15T00:00:00"/>
    <x v="1"/>
  </r>
  <r>
    <x v="0"/>
    <x v="1"/>
    <x v="36"/>
    <x v="32"/>
    <x v="1502"/>
    <x v="0"/>
    <x v="1"/>
    <n v="1"/>
    <s v=""/>
    <n v="-52.33"/>
    <s v=""/>
    <s v=""/>
    <n v="-52.33"/>
    <x v="36"/>
    <x v="36"/>
    <x v="36"/>
    <s v="Sales Representative"/>
    <n v="622266"/>
    <s v="Melissa"/>
    <s v="Grant"/>
    <s v="Store Manager"/>
    <x v="3"/>
    <x v="1504"/>
    <x v="1505"/>
    <x v="201"/>
    <x v="110"/>
    <n v="-52.33"/>
    <d v="2016-05-16T00:00:00"/>
    <x v="1"/>
  </r>
  <r>
    <x v="0"/>
    <x v="1"/>
    <x v="36"/>
    <x v="32"/>
    <x v="1503"/>
    <x v="0"/>
    <x v="1"/>
    <n v="1"/>
    <s v=""/>
    <n v="-77.41"/>
    <s v=""/>
    <s v=""/>
    <n v="-77.41"/>
    <x v="36"/>
    <x v="36"/>
    <x v="36"/>
    <s v="Sales Representative"/>
    <n v="622266"/>
    <s v="Melissa"/>
    <s v="Grant"/>
    <s v="Store Manager"/>
    <x v="3"/>
    <x v="1505"/>
    <x v="1506"/>
    <x v="676"/>
    <x v="376"/>
    <n v="-77.41"/>
    <d v="2016-05-20T00:00:00"/>
    <x v="1"/>
  </r>
  <r>
    <x v="0"/>
    <x v="1"/>
    <x v="36"/>
    <x v="32"/>
    <x v="1504"/>
    <x v="1"/>
    <x v="1"/>
    <n v="1"/>
    <s v=""/>
    <n v="-35.46"/>
    <s v=""/>
    <s v=""/>
    <n v="-35.46"/>
    <x v="36"/>
    <x v="36"/>
    <x v="36"/>
    <s v="Sales Representative"/>
    <n v="622266"/>
    <s v="Melissa"/>
    <s v="Grant"/>
    <s v="Store Manager"/>
    <x v="3"/>
    <x v="1506"/>
    <x v="1507"/>
    <x v="439"/>
    <x v="285"/>
    <n v="-35.46"/>
    <d v="2016-05-30T00:00:00"/>
    <x v="1"/>
  </r>
  <r>
    <x v="0"/>
    <x v="2"/>
    <x v="36"/>
    <x v="32"/>
    <x v="1505"/>
    <x v="2"/>
    <x v="1"/>
    <n v="1"/>
    <s v=""/>
    <n v="-14.01"/>
    <s v=""/>
    <s v=""/>
    <n v="-14.01"/>
    <x v="36"/>
    <x v="36"/>
    <x v="36"/>
    <s v="Sales Representative"/>
    <n v="622266"/>
    <s v="Melissa"/>
    <s v="Grant"/>
    <s v="Store Manager"/>
    <x v="3"/>
    <x v="1507"/>
    <x v="1508"/>
    <x v="44"/>
    <x v="415"/>
    <n v="-14.01"/>
    <d v="2016-06-04T00:00:00"/>
    <x v="1"/>
  </r>
  <r>
    <x v="0"/>
    <x v="2"/>
    <x v="36"/>
    <x v="32"/>
    <x v="1506"/>
    <x v="1"/>
    <x v="1"/>
    <n v="1"/>
    <s v=""/>
    <n v="-37.86"/>
    <s v=""/>
    <s v=""/>
    <n v="-37.86"/>
    <x v="36"/>
    <x v="36"/>
    <x v="36"/>
    <s v="Sales Representative"/>
    <n v="622266"/>
    <s v="Melissa"/>
    <s v="Grant"/>
    <s v="Store Manager"/>
    <x v="3"/>
    <x v="1508"/>
    <x v="1509"/>
    <x v="761"/>
    <x v="131"/>
    <n v="-37.86"/>
    <d v="2016-06-05T00:00:00"/>
    <x v="1"/>
  </r>
  <r>
    <x v="0"/>
    <x v="2"/>
    <x v="36"/>
    <x v="32"/>
    <x v="1507"/>
    <x v="1"/>
    <x v="1"/>
    <n v="1"/>
    <s v=""/>
    <n v="-34.450000000000003"/>
    <s v=""/>
    <s v=""/>
    <n v="-34.450000000000003"/>
    <x v="36"/>
    <x v="36"/>
    <x v="36"/>
    <s v="Sales Representative"/>
    <n v="622266"/>
    <s v="Melissa"/>
    <s v="Grant"/>
    <s v="Store Manager"/>
    <x v="3"/>
    <x v="1509"/>
    <x v="1510"/>
    <x v="622"/>
    <x v="477"/>
    <n v="-34.450000000000003"/>
    <d v="2016-06-09T00:00:00"/>
    <x v="1"/>
  </r>
  <r>
    <x v="0"/>
    <x v="2"/>
    <x v="36"/>
    <x v="32"/>
    <x v="1508"/>
    <x v="0"/>
    <x v="0"/>
    <n v="1"/>
    <s v=""/>
    <n v="-77.97"/>
    <s v=""/>
    <n v="-77.97"/>
    <s v=""/>
    <x v="36"/>
    <x v="36"/>
    <x v="36"/>
    <s v="Sales Representative"/>
    <n v="622266"/>
    <s v="Melissa"/>
    <s v="Grant"/>
    <s v="Store Manager"/>
    <x v="3"/>
    <x v="1510"/>
    <x v="1511"/>
    <x v="298"/>
    <x v="68"/>
    <n v="-77.97"/>
    <d v="2016-06-10T00:00:00"/>
    <x v="2"/>
  </r>
  <r>
    <x v="0"/>
    <x v="2"/>
    <x v="36"/>
    <x v="32"/>
    <x v="1509"/>
    <x v="1"/>
    <x v="0"/>
    <n v="1"/>
    <s v=""/>
    <n v="-27.54"/>
    <s v=""/>
    <n v="-27.54"/>
    <s v=""/>
    <x v="36"/>
    <x v="36"/>
    <x v="36"/>
    <s v="Sales Representative"/>
    <n v="622266"/>
    <s v="Melissa"/>
    <s v="Grant"/>
    <s v="Store Manager"/>
    <x v="3"/>
    <x v="1511"/>
    <x v="1512"/>
    <x v="613"/>
    <x v="245"/>
    <n v="-27.54"/>
    <d v="2016-06-11T00:00:00"/>
    <x v="0"/>
  </r>
  <r>
    <x v="0"/>
    <x v="2"/>
    <x v="36"/>
    <x v="32"/>
    <x v="1510"/>
    <x v="0"/>
    <x v="1"/>
    <n v="1"/>
    <s v=""/>
    <n v="-95.74"/>
    <s v=""/>
    <s v=""/>
    <n v="-95.74"/>
    <x v="36"/>
    <x v="36"/>
    <x v="36"/>
    <s v="Sales Representative"/>
    <n v="622266"/>
    <s v="Melissa"/>
    <s v="Grant"/>
    <s v="Store Manager"/>
    <x v="3"/>
    <x v="1512"/>
    <x v="1513"/>
    <x v="334"/>
    <x v="345"/>
    <n v="-95.74"/>
    <d v="2016-06-15T00:00:00"/>
    <x v="1"/>
  </r>
  <r>
    <x v="0"/>
    <x v="2"/>
    <x v="36"/>
    <x v="32"/>
    <x v="1511"/>
    <x v="1"/>
    <x v="1"/>
    <n v="1"/>
    <s v=""/>
    <n v="-29.88"/>
    <s v=""/>
    <s v=""/>
    <n v="-29.88"/>
    <x v="36"/>
    <x v="36"/>
    <x v="36"/>
    <s v="Sales Representative"/>
    <n v="622266"/>
    <s v="Melissa"/>
    <s v="Grant"/>
    <s v="Store Manager"/>
    <x v="3"/>
    <x v="1513"/>
    <x v="1514"/>
    <x v="762"/>
    <x v="478"/>
    <n v="-29.88"/>
    <d v="2016-06-16T00:00:00"/>
    <x v="1"/>
  </r>
  <r>
    <x v="0"/>
    <x v="2"/>
    <x v="36"/>
    <x v="32"/>
    <x v="1512"/>
    <x v="0"/>
    <x v="1"/>
    <n v="1"/>
    <s v=""/>
    <n v="-97.28"/>
    <s v=""/>
    <s v=""/>
    <n v="-97.28"/>
    <x v="36"/>
    <x v="36"/>
    <x v="36"/>
    <s v="Sales Representative"/>
    <n v="622266"/>
    <s v="Melissa"/>
    <s v="Grant"/>
    <s v="Store Manager"/>
    <x v="3"/>
    <x v="1514"/>
    <x v="1515"/>
    <x v="413"/>
    <x v="279"/>
    <n v="-97.28"/>
    <d v="2016-06-17T00:00:00"/>
    <x v="1"/>
  </r>
  <r>
    <x v="0"/>
    <x v="2"/>
    <x v="36"/>
    <x v="32"/>
    <x v="1513"/>
    <x v="2"/>
    <x v="0"/>
    <n v="1"/>
    <s v=""/>
    <n v="-6.56"/>
    <s v=""/>
    <n v="-6.56"/>
    <s v=""/>
    <x v="36"/>
    <x v="36"/>
    <x v="36"/>
    <s v="Sales Representative"/>
    <n v="622266"/>
    <s v="Melissa"/>
    <s v="Grant"/>
    <s v="Store Manager"/>
    <x v="3"/>
    <x v="1515"/>
    <x v="1516"/>
    <x v="25"/>
    <x v="64"/>
    <n v="-6.56"/>
    <d v="2016-06-27T00:00:00"/>
    <x v="2"/>
  </r>
  <r>
    <x v="0"/>
    <x v="2"/>
    <x v="36"/>
    <x v="32"/>
    <x v="1514"/>
    <x v="1"/>
    <x v="1"/>
    <n v="1"/>
    <s v=""/>
    <n v="-41.64"/>
    <s v=""/>
    <s v=""/>
    <n v="-41.64"/>
    <x v="36"/>
    <x v="36"/>
    <x v="36"/>
    <s v="Sales Representative"/>
    <n v="622266"/>
    <s v="Melissa"/>
    <s v="Grant"/>
    <s v="Store Manager"/>
    <x v="3"/>
    <x v="1516"/>
    <x v="1517"/>
    <x v="17"/>
    <x v="459"/>
    <n v="-41.64"/>
    <d v="2016-06-28T00:00:00"/>
    <x v="1"/>
  </r>
  <r>
    <x v="1"/>
    <x v="3"/>
    <x v="36"/>
    <x v="32"/>
    <x v="1515"/>
    <x v="0"/>
    <x v="0"/>
    <s v=""/>
    <n v="1"/>
    <s v=""/>
    <n v="-71.69"/>
    <n v="-71.69"/>
    <s v=""/>
    <x v="36"/>
    <x v="36"/>
    <x v="36"/>
    <s v="Sales Representative"/>
    <n v="622266"/>
    <s v="Melissa"/>
    <s v="Grant"/>
    <s v="Store Manager"/>
    <x v="3"/>
    <x v="1517"/>
    <x v="1518"/>
    <x v="56"/>
    <x v="161"/>
    <n v="-71.69"/>
    <d v="2016-07-04T00:00:00"/>
    <x v="2"/>
  </r>
  <r>
    <x v="1"/>
    <x v="3"/>
    <x v="36"/>
    <x v="32"/>
    <x v="1516"/>
    <x v="0"/>
    <x v="1"/>
    <s v=""/>
    <n v="1"/>
    <s v=""/>
    <n v="-54.85"/>
    <s v=""/>
    <n v="-54.85"/>
    <x v="36"/>
    <x v="36"/>
    <x v="36"/>
    <s v="Sales Representative"/>
    <n v="622266"/>
    <s v="Melissa"/>
    <s v="Grant"/>
    <s v="Store Manager"/>
    <x v="3"/>
    <x v="1518"/>
    <x v="1519"/>
    <x v="571"/>
    <x v="346"/>
    <n v="-54.85"/>
    <d v="2016-07-05T00:00:00"/>
    <x v="1"/>
  </r>
  <r>
    <x v="1"/>
    <x v="3"/>
    <x v="36"/>
    <x v="37"/>
    <x v="1517"/>
    <x v="1"/>
    <x v="1"/>
    <s v=""/>
    <n v="1"/>
    <s v=""/>
    <n v="-39.619999999999997"/>
    <s v=""/>
    <n v="-39.619999999999997"/>
    <x v="36"/>
    <x v="36"/>
    <x v="36"/>
    <s v="Sales Representative"/>
    <n v="708806"/>
    <s v="Stacey"/>
    <s v="Montgomery"/>
    <s v="Sales Representative"/>
    <x v="3"/>
    <x v="1519"/>
    <x v="1520"/>
    <x v="617"/>
    <x v="255"/>
    <n v="-39.619999999999997"/>
    <d v="2016-07-09T00:00:00"/>
    <x v="1"/>
  </r>
  <r>
    <x v="1"/>
    <x v="3"/>
    <x v="36"/>
    <x v="37"/>
    <x v="1518"/>
    <x v="1"/>
    <x v="1"/>
    <s v=""/>
    <n v="1"/>
    <s v=""/>
    <n v="-20.82"/>
    <s v=""/>
    <n v="-20.82"/>
    <x v="36"/>
    <x v="36"/>
    <x v="36"/>
    <s v="Sales Representative"/>
    <n v="708806"/>
    <s v="Stacey"/>
    <s v="Montgomery"/>
    <s v="Sales Representative"/>
    <x v="3"/>
    <x v="1520"/>
    <x v="1521"/>
    <x v="763"/>
    <x v="228"/>
    <n v="-20.82"/>
    <d v="2016-07-12T00:00:00"/>
    <x v="1"/>
  </r>
  <r>
    <x v="1"/>
    <x v="3"/>
    <x v="36"/>
    <x v="32"/>
    <x v="1519"/>
    <x v="0"/>
    <x v="1"/>
    <s v=""/>
    <n v="1"/>
    <s v=""/>
    <n v="-73.239999999999995"/>
    <s v=""/>
    <n v="-73.239999999999995"/>
    <x v="36"/>
    <x v="36"/>
    <x v="36"/>
    <s v="Sales Representative"/>
    <n v="622266"/>
    <s v="Melissa"/>
    <s v="Grant"/>
    <s v="Store Manager"/>
    <x v="3"/>
    <x v="1521"/>
    <x v="1522"/>
    <x v="6"/>
    <x v="190"/>
    <n v="-73.239999999999995"/>
    <d v="2016-07-16T00:00:00"/>
    <x v="1"/>
  </r>
  <r>
    <x v="1"/>
    <x v="3"/>
    <x v="36"/>
    <x v="37"/>
    <x v="1520"/>
    <x v="1"/>
    <x v="1"/>
    <s v=""/>
    <n v="1"/>
    <s v=""/>
    <n v="-41.63"/>
    <s v=""/>
    <n v="-41.63"/>
    <x v="36"/>
    <x v="36"/>
    <x v="36"/>
    <s v="Sales Representative"/>
    <n v="708806"/>
    <s v="Stacey"/>
    <s v="Montgomery"/>
    <s v="Sales Representative"/>
    <x v="3"/>
    <x v="1522"/>
    <x v="1523"/>
    <x v="604"/>
    <x v="76"/>
    <n v="-41.63"/>
    <d v="2016-07-19T00:00:00"/>
    <x v="1"/>
  </r>
  <r>
    <x v="1"/>
    <x v="3"/>
    <x v="36"/>
    <x v="32"/>
    <x v="1521"/>
    <x v="0"/>
    <x v="1"/>
    <s v=""/>
    <n v="1"/>
    <s v=""/>
    <n v="-92.1"/>
    <s v=""/>
    <n v="-92.1"/>
    <x v="36"/>
    <x v="36"/>
    <x v="36"/>
    <s v="Sales Representative"/>
    <n v="622266"/>
    <s v="Melissa"/>
    <s v="Grant"/>
    <s v="Store Manager"/>
    <x v="3"/>
    <x v="1523"/>
    <x v="1524"/>
    <x v="567"/>
    <x v="136"/>
    <n v="-92.1"/>
    <d v="2016-07-19T00:00:00"/>
    <x v="1"/>
  </r>
  <r>
    <x v="1"/>
    <x v="3"/>
    <x v="36"/>
    <x v="37"/>
    <x v="1522"/>
    <x v="1"/>
    <x v="1"/>
    <s v=""/>
    <n v="1"/>
    <s v=""/>
    <n v="-39.35"/>
    <s v=""/>
    <n v="-39.35"/>
    <x v="36"/>
    <x v="36"/>
    <x v="36"/>
    <s v="Sales Representative"/>
    <n v="708806"/>
    <s v="Stacey"/>
    <s v="Montgomery"/>
    <s v="Sales Representative"/>
    <x v="3"/>
    <x v="1524"/>
    <x v="1525"/>
    <x v="80"/>
    <x v="99"/>
    <n v="-39.35"/>
    <d v="2016-07-19T00:00:00"/>
    <x v="1"/>
  </r>
  <r>
    <x v="1"/>
    <x v="3"/>
    <x v="36"/>
    <x v="32"/>
    <x v="1523"/>
    <x v="0"/>
    <x v="1"/>
    <s v=""/>
    <n v="1"/>
    <s v=""/>
    <n v="-80.61"/>
    <s v=""/>
    <n v="-80.61"/>
    <x v="36"/>
    <x v="36"/>
    <x v="36"/>
    <s v="Sales Representative"/>
    <n v="622266"/>
    <s v="Melissa"/>
    <s v="Grant"/>
    <s v="Store Manager"/>
    <x v="3"/>
    <x v="1525"/>
    <x v="1526"/>
    <x v="698"/>
    <x v="299"/>
    <n v="-80.61"/>
    <d v="2016-07-28T00:00:00"/>
    <x v="1"/>
  </r>
  <r>
    <x v="1"/>
    <x v="3"/>
    <x v="36"/>
    <x v="32"/>
    <x v="1524"/>
    <x v="0"/>
    <x v="1"/>
    <s v=""/>
    <n v="1"/>
    <s v=""/>
    <n v="-61.17"/>
    <s v=""/>
    <n v="-61.17"/>
    <x v="36"/>
    <x v="36"/>
    <x v="36"/>
    <s v="Sales Representative"/>
    <n v="622266"/>
    <s v="Melissa"/>
    <s v="Grant"/>
    <s v="Store Manager"/>
    <x v="3"/>
    <x v="1526"/>
    <x v="1527"/>
    <x v="764"/>
    <x v="279"/>
    <n v="-61.17"/>
    <d v="2016-07-28T00:00:00"/>
    <x v="1"/>
  </r>
  <r>
    <x v="1"/>
    <x v="3"/>
    <x v="36"/>
    <x v="32"/>
    <x v="1525"/>
    <x v="0"/>
    <x v="1"/>
    <s v=""/>
    <n v="1"/>
    <s v=""/>
    <n v="-85.24"/>
    <s v=""/>
    <n v="-85.24"/>
    <x v="36"/>
    <x v="36"/>
    <x v="36"/>
    <s v="Sales Representative"/>
    <n v="622266"/>
    <s v="Melissa"/>
    <s v="Grant"/>
    <s v="Store Manager"/>
    <x v="3"/>
    <x v="1527"/>
    <x v="1528"/>
    <x v="314"/>
    <x v="409"/>
    <n v="-85.24"/>
    <d v="2016-07-29T00:00:00"/>
    <x v="1"/>
  </r>
  <r>
    <x v="1"/>
    <x v="3"/>
    <x v="36"/>
    <x v="37"/>
    <x v="1526"/>
    <x v="1"/>
    <x v="1"/>
    <s v=""/>
    <n v="1"/>
    <s v=""/>
    <n v="-32.85"/>
    <s v=""/>
    <n v="-32.85"/>
    <x v="36"/>
    <x v="36"/>
    <x v="36"/>
    <s v="Sales Representative"/>
    <n v="708806"/>
    <s v="Stacey"/>
    <s v="Montgomery"/>
    <s v="Sales Representative"/>
    <x v="3"/>
    <x v="1528"/>
    <x v="1529"/>
    <x v="755"/>
    <x v="230"/>
    <n v="-32.85"/>
    <d v="2016-07-29T00:00:00"/>
    <x v="1"/>
  </r>
  <r>
    <x v="1"/>
    <x v="4"/>
    <x v="36"/>
    <x v="37"/>
    <x v="1527"/>
    <x v="1"/>
    <x v="1"/>
    <s v=""/>
    <n v="1"/>
    <s v=""/>
    <n v="-34.770000000000003"/>
    <s v=""/>
    <n v="-34.770000000000003"/>
    <x v="36"/>
    <x v="36"/>
    <x v="36"/>
    <s v="Sales Representative"/>
    <n v="708806"/>
    <s v="Stacey"/>
    <s v="Montgomery"/>
    <s v="Sales Representative"/>
    <x v="3"/>
    <x v="1529"/>
    <x v="1530"/>
    <x v="282"/>
    <x v="39"/>
    <n v="-34.770000000000003"/>
    <d v="2016-08-12T00:00:00"/>
    <x v="1"/>
  </r>
  <r>
    <x v="1"/>
    <x v="4"/>
    <x v="36"/>
    <x v="32"/>
    <x v="1528"/>
    <x v="0"/>
    <x v="0"/>
    <s v=""/>
    <n v="1"/>
    <s v=""/>
    <n v="-64.56"/>
    <n v="-64.56"/>
    <s v=""/>
    <x v="36"/>
    <x v="36"/>
    <x v="36"/>
    <s v="Sales Representative"/>
    <n v="622266"/>
    <s v="Melissa"/>
    <s v="Grant"/>
    <s v="Store Manager"/>
    <x v="3"/>
    <x v="1530"/>
    <x v="1531"/>
    <x v="625"/>
    <x v="74"/>
    <n v="-64.56"/>
    <d v="2016-08-18T00:00:00"/>
    <x v="2"/>
  </r>
  <r>
    <x v="1"/>
    <x v="4"/>
    <x v="36"/>
    <x v="32"/>
    <x v="1529"/>
    <x v="0"/>
    <x v="0"/>
    <s v=""/>
    <n v="1"/>
    <s v=""/>
    <n v="-92.91"/>
    <n v="-92.91"/>
    <s v=""/>
    <x v="36"/>
    <x v="36"/>
    <x v="36"/>
    <s v="Sales Representative"/>
    <n v="622266"/>
    <s v="Melissa"/>
    <s v="Grant"/>
    <s v="Store Manager"/>
    <x v="3"/>
    <x v="1531"/>
    <x v="1532"/>
    <x v="194"/>
    <x v="335"/>
    <n v="-92.91"/>
    <d v="2016-08-19T00:00:00"/>
    <x v="0"/>
  </r>
  <r>
    <x v="1"/>
    <x v="4"/>
    <x v="36"/>
    <x v="32"/>
    <x v="1530"/>
    <x v="0"/>
    <x v="0"/>
    <s v=""/>
    <n v="1"/>
    <s v=""/>
    <n v="-74.44"/>
    <n v="-74.44"/>
    <s v=""/>
    <x v="36"/>
    <x v="36"/>
    <x v="36"/>
    <s v="Sales Representative"/>
    <n v="622266"/>
    <s v="Melissa"/>
    <s v="Grant"/>
    <s v="Store Manager"/>
    <x v="3"/>
    <x v="1532"/>
    <x v="1533"/>
    <x v="765"/>
    <x v="462"/>
    <n v="-74.44"/>
    <d v="2016-08-30T00:00:00"/>
    <x v="0"/>
  </r>
  <r>
    <x v="1"/>
    <x v="5"/>
    <x v="36"/>
    <x v="32"/>
    <x v="1531"/>
    <x v="0"/>
    <x v="1"/>
    <s v=""/>
    <n v="1"/>
    <s v=""/>
    <n v="-68.36"/>
    <s v=""/>
    <n v="-68.36"/>
    <x v="36"/>
    <x v="36"/>
    <x v="36"/>
    <s v="Sales Representative"/>
    <n v="622266"/>
    <s v="Melissa"/>
    <s v="Grant"/>
    <s v="Store Manager"/>
    <x v="3"/>
    <x v="1533"/>
    <x v="1534"/>
    <x v="738"/>
    <x v="240"/>
    <n v="-68.36"/>
    <d v="2016-09-04T00:00:00"/>
    <x v="1"/>
  </r>
  <r>
    <x v="1"/>
    <x v="5"/>
    <x v="36"/>
    <x v="32"/>
    <x v="1532"/>
    <x v="0"/>
    <x v="1"/>
    <s v=""/>
    <n v="1"/>
    <s v=""/>
    <n v="-75.64"/>
    <s v=""/>
    <n v="-75.64"/>
    <x v="36"/>
    <x v="36"/>
    <x v="36"/>
    <s v="Sales Representative"/>
    <n v="622266"/>
    <s v="Melissa"/>
    <s v="Grant"/>
    <s v="Store Manager"/>
    <x v="3"/>
    <x v="1534"/>
    <x v="1535"/>
    <x v="705"/>
    <x v="82"/>
    <n v="-75.64"/>
    <d v="2016-09-06T00:00:00"/>
    <x v="1"/>
  </r>
  <r>
    <x v="1"/>
    <x v="5"/>
    <x v="36"/>
    <x v="32"/>
    <x v="1533"/>
    <x v="0"/>
    <x v="0"/>
    <s v=""/>
    <n v="1"/>
    <s v=""/>
    <n v="-62.23"/>
    <n v="-62.23"/>
    <s v=""/>
    <x v="36"/>
    <x v="36"/>
    <x v="36"/>
    <s v="Sales Representative"/>
    <n v="622266"/>
    <s v="Melissa"/>
    <s v="Grant"/>
    <s v="Store Manager"/>
    <x v="3"/>
    <x v="1535"/>
    <x v="1536"/>
    <x v="256"/>
    <x v="464"/>
    <n v="-62.23"/>
    <d v="2016-09-07T00:00:00"/>
    <x v="2"/>
  </r>
  <r>
    <x v="1"/>
    <x v="5"/>
    <x v="36"/>
    <x v="37"/>
    <x v="1534"/>
    <x v="1"/>
    <x v="0"/>
    <s v=""/>
    <n v="1"/>
    <s v=""/>
    <n v="-37.79"/>
    <n v="-37.79"/>
    <s v=""/>
    <x v="36"/>
    <x v="36"/>
    <x v="36"/>
    <s v="Sales Representative"/>
    <n v="708806"/>
    <s v="Stacey"/>
    <s v="Montgomery"/>
    <s v="Sales Representative"/>
    <x v="3"/>
    <x v="1536"/>
    <x v="1537"/>
    <x v="766"/>
    <x v="195"/>
    <n v="-37.79"/>
    <d v="2016-09-08T00:00:00"/>
    <x v="2"/>
  </r>
  <r>
    <x v="1"/>
    <x v="5"/>
    <x v="36"/>
    <x v="32"/>
    <x v="1535"/>
    <x v="0"/>
    <x v="0"/>
    <s v=""/>
    <n v="1"/>
    <s v=""/>
    <n v="-93.37"/>
    <n v="-93.37"/>
    <s v=""/>
    <x v="36"/>
    <x v="36"/>
    <x v="36"/>
    <s v="Sales Representative"/>
    <n v="622266"/>
    <s v="Melissa"/>
    <s v="Grant"/>
    <s v="Store Manager"/>
    <x v="3"/>
    <x v="1537"/>
    <x v="1538"/>
    <x v="447"/>
    <x v="94"/>
    <n v="-93.37"/>
    <d v="2016-09-10T00:00:00"/>
    <x v="0"/>
  </r>
  <r>
    <x v="1"/>
    <x v="5"/>
    <x v="36"/>
    <x v="32"/>
    <x v="1536"/>
    <x v="0"/>
    <x v="1"/>
    <s v=""/>
    <n v="1"/>
    <s v=""/>
    <n v="-88.73"/>
    <s v=""/>
    <n v="-88.73"/>
    <x v="36"/>
    <x v="36"/>
    <x v="36"/>
    <s v="Sales Representative"/>
    <n v="622266"/>
    <s v="Melissa"/>
    <s v="Grant"/>
    <s v="Store Manager"/>
    <x v="3"/>
    <x v="1538"/>
    <x v="1539"/>
    <x v="692"/>
    <x v="89"/>
    <n v="-88.73"/>
    <d v="2016-09-12T00:00:00"/>
    <x v="1"/>
  </r>
  <r>
    <x v="1"/>
    <x v="5"/>
    <x v="36"/>
    <x v="32"/>
    <x v="1537"/>
    <x v="0"/>
    <x v="1"/>
    <s v=""/>
    <n v="1"/>
    <s v=""/>
    <n v="-62.5"/>
    <s v=""/>
    <n v="-62.5"/>
    <x v="36"/>
    <x v="36"/>
    <x v="36"/>
    <s v="Sales Representative"/>
    <n v="622266"/>
    <s v="Melissa"/>
    <s v="Grant"/>
    <s v="Store Manager"/>
    <x v="3"/>
    <x v="1539"/>
    <x v="1540"/>
    <x v="767"/>
    <x v="404"/>
    <n v="-62.5"/>
    <d v="2016-09-14T00:00:00"/>
    <x v="1"/>
  </r>
  <r>
    <x v="1"/>
    <x v="5"/>
    <x v="36"/>
    <x v="32"/>
    <x v="1538"/>
    <x v="0"/>
    <x v="1"/>
    <s v=""/>
    <n v="1"/>
    <s v=""/>
    <n v="-91.19"/>
    <s v=""/>
    <n v="-91.19"/>
    <x v="36"/>
    <x v="36"/>
    <x v="36"/>
    <s v="Sales Representative"/>
    <n v="622266"/>
    <s v="Melissa"/>
    <s v="Grant"/>
    <s v="Store Manager"/>
    <x v="3"/>
    <x v="1540"/>
    <x v="1541"/>
    <x v="190"/>
    <x v="349"/>
    <n v="-91.19"/>
    <d v="2016-09-19T00:00:00"/>
    <x v="1"/>
  </r>
  <r>
    <x v="1"/>
    <x v="5"/>
    <x v="36"/>
    <x v="32"/>
    <x v="1539"/>
    <x v="0"/>
    <x v="1"/>
    <s v=""/>
    <n v="1"/>
    <s v=""/>
    <n v="-84.1"/>
    <s v=""/>
    <n v="-84.1"/>
    <x v="36"/>
    <x v="36"/>
    <x v="36"/>
    <s v="Sales Representative"/>
    <n v="622266"/>
    <s v="Melissa"/>
    <s v="Grant"/>
    <s v="Store Manager"/>
    <x v="3"/>
    <x v="1541"/>
    <x v="1542"/>
    <x v="534"/>
    <x v="377"/>
    <n v="-84.1"/>
    <d v="2016-09-20T00:00:00"/>
    <x v="1"/>
  </r>
  <r>
    <x v="1"/>
    <x v="5"/>
    <x v="36"/>
    <x v="32"/>
    <x v="1540"/>
    <x v="0"/>
    <x v="1"/>
    <s v=""/>
    <n v="1"/>
    <s v=""/>
    <n v="-77.41"/>
    <s v=""/>
    <n v="-77.41"/>
    <x v="36"/>
    <x v="36"/>
    <x v="36"/>
    <s v="Sales Representative"/>
    <n v="622266"/>
    <s v="Melissa"/>
    <s v="Grant"/>
    <s v="Store Manager"/>
    <x v="3"/>
    <x v="1542"/>
    <x v="1543"/>
    <x v="171"/>
    <x v="197"/>
    <n v="-77.41"/>
    <d v="2016-09-23T00:00:00"/>
    <x v="1"/>
  </r>
  <r>
    <x v="1"/>
    <x v="5"/>
    <x v="36"/>
    <x v="37"/>
    <x v="1541"/>
    <x v="1"/>
    <x v="1"/>
    <s v=""/>
    <n v="1"/>
    <s v=""/>
    <n v="-41.59"/>
    <s v=""/>
    <n v="-41.59"/>
    <x v="36"/>
    <x v="36"/>
    <x v="36"/>
    <s v="Sales Representative"/>
    <n v="708806"/>
    <s v="Stacey"/>
    <s v="Montgomery"/>
    <s v="Sales Representative"/>
    <x v="3"/>
    <x v="1543"/>
    <x v="1544"/>
    <x v="457"/>
    <x v="399"/>
    <n v="-41.59"/>
    <d v="2016-09-26T00:00:00"/>
    <x v="1"/>
  </r>
  <r>
    <x v="1"/>
    <x v="5"/>
    <x v="36"/>
    <x v="32"/>
    <x v="1542"/>
    <x v="0"/>
    <x v="1"/>
    <s v=""/>
    <n v="1"/>
    <s v=""/>
    <n v="-53.28"/>
    <s v=""/>
    <n v="-53.28"/>
    <x v="36"/>
    <x v="36"/>
    <x v="36"/>
    <s v="Sales Representative"/>
    <n v="622266"/>
    <s v="Melissa"/>
    <s v="Grant"/>
    <s v="Store Manager"/>
    <x v="3"/>
    <x v="1544"/>
    <x v="1545"/>
    <x v="331"/>
    <x v="181"/>
    <n v="-53.28"/>
    <d v="2016-09-26T00:00:00"/>
    <x v="1"/>
  </r>
  <r>
    <x v="1"/>
    <x v="5"/>
    <x v="36"/>
    <x v="37"/>
    <x v="1543"/>
    <x v="2"/>
    <x v="0"/>
    <s v=""/>
    <n v="1"/>
    <s v=""/>
    <n v="-13.31"/>
    <n v="-13.31"/>
    <s v=""/>
    <x v="36"/>
    <x v="36"/>
    <x v="36"/>
    <s v="Sales Representative"/>
    <n v="708806"/>
    <s v="Stacey"/>
    <s v="Montgomery"/>
    <s v="Sales Representative"/>
    <x v="3"/>
    <x v="1545"/>
    <x v="1546"/>
    <x v="69"/>
    <x v="469"/>
    <n v="-13.31"/>
    <d v="2016-09-26T00:00:00"/>
    <x v="2"/>
  </r>
  <r>
    <x v="0"/>
    <x v="0"/>
    <x v="37"/>
    <x v="32"/>
    <x v="1544"/>
    <x v="2"/>
    <x v="0"/>
    <n v="1"/>
    <s v=""/>
    <n v="-12.61"/>
    <s v=""/>
    <n v="-12.61"/>
    <s v=""/>
    <x v="37"/>
    <x v="37"/>
    <x v="37"/>
    <s v="Sales Representative"/>
    <n v="622266"/>
    <s v="Melissa"/>
    <s v="Grant"/>
    <s v="Store Manager"/>
    <x v="3"/>
    <x v="1546"/>
    <x v="1547"/>
    <x v="18"/>
    <x v="365"/>
    <n v="-12.61"/>
    <d v="2016-04-01T00:00:00"/>
    <x v="2"/>
  </r>
  <r>
    <x v="0"/>
    <x v="0"/>
    <x v="37"/>
    <x v="32"/>
    <x v="1545"/>
    <x v="0"/>
    <x v="0"/>
    <n v="1"/>
    <s v=""/>
    <n v="-72.59"/>
    <s v=""/>
    <n v="-72.59"/>
    <s v=""/>
    <x v="37"/>
    <x v="37"/>
    <x v="37"/>
    <s v="Sales Representative"/>
    <n v="622266"/>
    <s v="Melissa"/>
    <s v="Grant"/>
    <s v="Store Manager"/>
    <x v="3"/>
    <x v="1547"/>
    <x v="1548"/>
    <x v="31"/>
    <x v="376"/>
    <n v="-72.59"/>
    <d v="2016-04-02T00:00:00"/>
    <x v="0"/>
  </r>
  <r>
    <x v="0"/>
    <x v="0"/>
    <x v="37"/>
    <x v="32"/>
    <x v="1546"/>
    <x v="0"/>
    <x v="1"/>
    <n v="1"/>
    <s v=""/>
    <n v="-69.16"/>
    <s v=""/>
    <s v=""/>
    <n v="-69.16"/>
    <x v="37"/>
    <x v="37"/>
    <x v="37"/>
    <s v="Sales Representative"/>
    <n v="622266"/>
    <s v="Melissa"/>
    <s v="Grant"/>
    <s v="Store Manager"/>
    <x v="3"/>
    <x v="1548"/>
    <x v="1549"/>
    <x v="119"/>
    <x v="130"/>
    <n v="-69.16"/>
    <d v="2016-04-05T00:00:00"/>
    <x v="1"/>
  </r>
  <r>
    <x v="0"/>
    <x v="0"/>
    <x v="37"/>
    <x v="32"/>
    <x v="1547"/>
    <x v="2"/>
    <x v="1"/>
    <n v="1"/>
    <s v=""/>
    <n v="-11.58"/>
    <s v=""/>
    <s v=""/>
    <n v="-11.58"/>
    <x v="37"/>
    <x v="37"/>
    <x v="37"/>
    <s v="Sales Representative"/>
    <n v="622266"/>
    <s v="Melissa"/>
    <s v="Grant"/>
    <s v="Store Manager"/>
    <x v="3"/>
    <x v="1549"/>
    <x v="1550"/>
    <x v="762"/>
    <x v="320"/>
    <n v="-11.58"/>
    <d v="2016-04-07T00:00:00"/>
    <x v="1"/>
  </r>
  <r>
    <x v="0"/>
    <x v="0"/>
    <x v="37"/>
    <x v="32"/>
    <x v="1548"/>
    <x v="1"/>
    <x v="1"/>
    <n v="1"/>
    <s v=""/>
    <n v="-38.56"/>
    <s v=""/>
    <s v=""/>
    <n v="-38.56"/>
    <x v="37"/>
    <x v="37"/>
    <x v="37"/>
    <s v="Sales Representative"/>
    <n v="622266"/>
    <s v="Melissa"/>
    <s v="Grant"/>
    <s v="Store Manager"/>
    <x v="3"/>
    <x v="1550"/>
    <x v="1551"/>
    <x v="245"/>
    <x v="399"/>
    <n v="-38.56"/>
    <d v="2016-04-10T00:00:00"/>
    <x v="1"/>
  </r>
  <r>
    <x v="0"/>
    <x v="0"/>
    <x v="37"/>
    <x v="32"/>
    <x v="1549"/>
    <x v="2"/>
    <x v="1"/>
    <n v="1"/>
    <s v=""/>
    <n v="-18.739999999999998"/>
    <s v=""/>
    <s v=""/>
    <n v="-18.739999999999998"/>
    <x v="37"/>
    <x v="37"/>
    <x v="37"/>
    <s v="Sales Representative"/>
    <n v="622266"/>
    <s v="Melissa"/>
    <s v="Grant"/>
    <s v="Store Manager"/>
    <x v="3"/>
    <x v="1551"/>
    <x v="1552"/>
    <x v="239"/>
    <x v="441"/>
    <n v="-18.739999999999998"/>
    <d v="2016-04-11T00:00:00"/>
    <x v="1"/>
  </r>
  <r>
    <x v="0"/>
    <x v="0"/>
    <x v="37"/>
    <x v="32"/>
    <x v="1550"/>
    <x v="1"/>
    <x v="0"/>
    <n v="1"/>
    <s v=""/>
    <n v="-39.96"/>
    <s v=""/>
    <n v="-39.96"/>
    <s v=""/>
    <x v="37"/>
    <x v="37"/>
    <x v="37"/>
    <s v="Sales Representative"/>
    <n v="622266"/>
    <s v="Melissa"/>
    <s v="Grant"/>
    <s v="Store Manager"/>
    <x v="3"/>
    <x v="1552"/>
    <x v="1553"/>
    <x v="432"/>
    <x v="15"/>
    <n v="-39.96"/>
    <d v="2016-04-13T00:00:00"/>
    <x v="2"/>
  </r>
  <r>
    <x v="0"/>
    <x v="0"/>
    <x v="37"/>
    <x v="32"/>
    <x v="1551"/>
    <x v="2"/>
    <x v="0"/>
    <n v="1"/>
    <s v=""/>
    <n v="-11.9"/>
    <s v=""/>
    <n v="-11.9"/>
    <s v=""/>
    <x v="37"/>
    <x v="37"/>
    <x v="37"/>
    <s v="Sales Representative"/>
    <n v="622266"/>
    <s v="Melissa"/>
    <s v="Grant"/>
    <s v="Store Manager"/>
    <x v="3"/>
    <x v="1553"/>
    <x v="1554"/>
    <x v="61"/>
    <x v="479"/>
    <n v="-11.9"/>
    <d v="2016-04-13T00:00:00"/>
    <x v="2"/>
  </r>
  <r>
    <x v="0"/>
    <x v="0"/>
    <x v="37"/>
    <x v="32"/>
    <x v="1552"/>
    <x v="0"/>
    <x v="1"/>
    <n v="1"/>
    <s v=""/>
    <n v="-52.33"/>
    <s v=""/>
    <s v=""/>
    <n v="-52.33"/>
    <x v="37"/>
    <x v="37"/>
    <x v="37"/>
    <s v="Sales Representative"/>
    <n v="622266"/>
    <s v="Melissa"/>
    <s v="Grant"/>
    <s v="Store Manager"/>
    <x v="3"/>
    <x v="1554"/>
    <x v="1555"/>
    <x v="768"/>
    <x v="212"/>
    <n v="-52.33"/>
    <d v="2016-04-13T00:00:00"/>
    <x v="1"/>
  </r>
  <r>
    <x v="0"/>
    <x v="0"/>
    <x v="37"/>
    <x v="32"/>
    <x v="1553"/>
    <x v="0"/>
    <x v="1"/>
    <n v="1"/>
    <s v=""/>
    <n v="-95.95"/>
    <s v=""/>
    <s v=""/>
    <n v="-95.95"/>
    <x v="37"/>
    <x v="37"/>
    <x v="37"/>
    <s v="Sales Representative"/>
    <n v="622266"/>
    <s v="Melissa"/>
    <s v="Grant"/>
    <s v="Store Manager"/>
    <x v="3"/>
    <x v="1555"/>
    <x v="1556"/>
    <x v="704"/>
    <x v="480"/>
    <n v="-95.95"/>
    <d v="2016-04-23T00:00:00"/>
    <x v="1"/>
  </r>
  <r>
    <x v="0"/>
    <x v="0"/>
    <x v="37"/>
    <x v="32"/>
    <x v="1554"/>
    <x v="2"/>
    <x v="1"/>
    <n v="1"/>
    <s v=""/>
    <n v="-8.24"/>
    <s v=""/>
    <s v=""/>
    <n v="-8.24"/>
    <x v="37"/>
    <x v="37"/>
    <x v="37"/>
    <s v="Sales Representative"/>
    <n v="622266"/>
    <s v="Melissa"/>
    <s v="Grant"/>
    <s v="Store Manager"/>
    <x v="3"/>
    <x v="1556"/>
    <x v="1557"/>
    <x v="115"/>
    <x v="124"/>
    <n v="-8.24"/>
    <d v="2016-04-23T00:00:00"/>
    <x v="1"/>
  </r>
  <r>
    <x v="0"/>
    <x v="0"/>
    <x v="37"/>
    <x v="32"/>
    <x v="1555"/>
    <x v="2"/>
    <x v="1"/>
    <n v="1"/>
    <s v=""/>
    <n v="-16.43"/>
    <s v=""/>
    <s v=""/>
    <n v="-16.43"/>
    <x v="37"/>
    <x v="37"/>
    <x v="37"/>
    <s v="Sales Representative"/>
    <n v="622266"/>
    <s v="Melissa"/>
    <s v="Grant"/>
    <s v="Store Manager"/>
    <x v="3"/>
    <x v="1557"/>
    <x v="1558"/>
    <x v="769"/>
    <x v="240"/>
    <n v="-16.43"/>
    <d v="2016-04-27T00:00:00"/>
    <x v="1"/>
  </r>
  <r>
    <x v="0"/>
    <x v="1"/>
    <x v="37"/>
    <x v="32"/>
    <x v="1556"/>
    <x v="0"/>
    <x v="1"/>
    <n v="1"/>
    <s v=""/>
    <n v="-75.28"/>
    <s v=""/>
    <s v=""/>
    <n v="-75.28"/>
    <x v="37"/>
    <x v="37"/>
    <x v="37"/>
    <s v="Sales Representative"/>
    <n v="622266"/>
    <s v="Melissa"/>
    <s v="Grant"/>
    <s v="Store Manager"/>
    <x v="3"/>
    <x v="1558"/>
    <x v="1559"/>
    <x v="770"/>
    <x v="265"/>
    <n v="-75.28"/>
    <d v="2016-05-12T00:00:00"/>
    <x v="1"/>
  </r>
  <r>
    <x v="0"/>
    <x v="1"/>
    <x v="37"/>
    <x v="32"/>
    <x v="1557"/>
    <x v="0"/>
    <x v="1"/>
    <n v="1"/>
    <s v=""/>
    <n v="-53.13"/>
    <s v=""/>
    <s v=""/>
    <n v="-53.13"/>
    <x v="37"/>
    <x v="37"/>
    <x v="37"/>
    <s v="Sales Representative"/>
    <n v="622266"/>
    <s v="Melissa"/>
    <s v="Grant"/>
    <s v="Store Manager"/>
    <x v="3"/>
    <x v="1559"/>
    <x v="1560"/>
    <x v="525"/>
    <x v="209"/>
    <n v="-53.13"/>
    <d v="2016-05-13T00:00:00"/>
    <x v="1"/>
  </r>
  <r>
    <x v="0"/>
    <x v="1"/>
    <x v="37"/>
    <x v="32"/>
    <x v="1558"/>
    <x v="1"/>
    <x v="1"/>
    <n v="1"/>
    <s v=""/>
    <n v="-34.520000000000003"/>
    <s v=""/>
    <s v=""/>
    <n v="-34.520000000000003"/>
    <x v="37"/>
    <x v="37"/>
    <x v="37"/>
    <s v="Sales Representative"/>
    <n v="622266"/>
    <s v="Melissa"/>
    <s v="Grant"/>
    <s v="Store Manager"/>
    <x v="3"/>
    <x v="1560"/>
    <x v="1561"/>
    <x v="771"/>
    <x v="352"/>
    <n v="-34.520000000000003"/>
    <d v="2016-05-16T00:00:00"/>
    <x v="1"/>
  </r>
  <r>
    <x v="0"/>
    <x v="1"/>
    <x v="37"/>
    <x v="32"/>
    <x v="1559"/>
    <x v="0"/>
    <x v="1"/>
    <n v="1"/>
    <s v=""/>
    <n v="-70.459999999999994"/>
    <s v=""/>
    <s v=""/>
    <n v="-70.459999999999994"/>
    <x v="37"/>
    <x v="37"/>
    <x v="37"/>
    <s v="Sales Representative"/>
    <n v="622266"/>
    <s v="Melissa"/>
    <s v="Grant"/>
    <s v="Store Manager"/>
    <x v="3"/>
    <x v="1561"/>
    <x v="1562"/>
    <x v="134"/>
    <x v="82"/>
    <n v="-70.459999999999994"/>
    <d v="2016-05-16T00:00:00"/>
    <x v="1"/>
  </r>
  <r>
    <x v="0"/>
    <x v="1"/>
    <x v="37"/>
    <x v="32"/>
    <x v="1560"/>
    <x v="0"/>
    <x v="0"/>
    <n v="1"/>
    <s v=""/>
    <n v="-59.61"/>
    <s v=""/>
    <n v="-59.61"/>
    <s v=""/>
    <x v="37"/>
    <x v="37"/>
    <x v="37"/>
    <s v="Sales Representative"/>
    <n v="622266"/>
    <s v="Melissa"/>
    <s v="Grant"/>
    <s v="Store Manager"/>
    <x v="3"/>
    <x v="1562"/>
    <x v="1563"/>
    <x v="182"/>
    <x v="23"/>
    <n v="-59.61"/>
    <d v="2016-05-18T00:00:00"/>
    <x v="2"/>
  </r>
  <r>
    <x v="0"/>
    <x v="1"/>
    <x v="37"/>
    <x v="32"/>
    <x v="1561"/>
    <x v="0"/>
    <x v="1"/>
    <n v="1"/>
    <s v=""/>
    <n v="-98.07"/>
    <s v=""/>
    <s v=""/>
    <n v="-98.07"/>
    <x v="37"/>
    <x v="37"/>
    <x v="37"/>
    <s v="Sales Representative"/>
    <n v="622266"/>
    <s v="Melissa"/>
    <s v="Grant"/>
    <s v="Store Manager"/>
    <x v="3"/>
    <x v="1563"/>
    <x v="1564"/>
    <x v="331"/>
    <x v="437"/>
    <n v="-98.07"/>
    <d v="2016-05-25T00:00:00"/>
    <x v="1"/>
  </r>
  <r>
    <x v="0"/>
    <x v="1"/>
    <x v="37"/>
    <x v="32"/>
    <x v="1562"/>
    <x v="1"/>
    <x v="1"/>
    <n v="1"/>
    <s v=""/>
    <n v="-44.45"/>
    <s v=""/>
    <s v=""/>
    <n v="-44.45"/>
    <x v="37"/>
    <x v="37"/>
    <x v="37"/>
    <s v="Sales Representative"/>
    <n v="622266"/>
    <s v="Melissa"/>
    <s v="Grant"/>
    <s v="Store Manager"/>
    <x v="3"/>
    <x v="1564"/>
    <x v="1565"/>
    <x v="609"/>
    <x v="87"/>
    <n v="-44.45"/>
    <d v="2016-05-25T00:00:00"/>
    <x v="1"/>
  </r>
  <r>
    <x v="0"/>
    <x v="1"/>
    <x v="37"/>
    <x v="32"/>
    <x v="1563"/>
    <x v="1"/>
    <x v="1"/>
    <n v="1"/>
    <s v=""/>
    <n v="-38.33"/>
    <s v=""/>
    <s v=""/>
    <n v="-38.33"/>
    <x v="37"/>
    <x v="37"/>
    <x v="37"/>
    <s v="Sales Representative"/>
    <n v="622266"/>
    <s v="Melissa"/>
    <s v="Grant"/>
    <s v="Store Manager"/>
    <x v="3"/>
    <x v="1565"/>
    <x v="1566"/>
    <x v="175"/>
    <x v="438"/>
    <n v="-38.33"/>
    <d v="2016-05-28T00:00:00"/>
    <x v="1"/>
  </r>
  <r>
    <x v="0"/>
    <x v="2"/>
    <x v="37"/>
    <x v="32"/>
    <x v="1564"/>
    <x v="0"/>
    <x v="1"/>
    <n v="1"/>
    <s v=""/>
    <n v="-53.1"/>
    <s v=""/>
    <s v=""/>
    <n v="-53.1"/>
    <x v="37"/>
    <x v="37"/>
    <x v="37"/>
    <s v="Sales Representative"/>
    <n v="622266"/>
    <s v="Melissa"/>
    <s v="Grant"/>
    <s v="Store Manager"/>
    <x v="3"/>
    <x v="1566"/>
    <x v="1567"/>
    <x v="772"/>
    <x v="173"/>
    <n v="-53.1"/>
    <d v="2016-06-04T00:00:00"/>
    <x v="1"/>
  </r>
  <r>
    <x v="0"/>
    <x v="2"/>
    <x v="37"/>
    <x v="32"/>
    <x v="1565"/>
    <x v="1"/>
    <x v="1"/>
    <n v="1"/>
    <s v=""/>
    <n v="-34.86"/>
    <s v=""/>
    <s v=""/>
    <n v="-34.86"/>
    <x v="37"/>
    <x v="37"/>
    <x v="37"/>
    <s v="Sales Representative"/>
    <n v="622266"/>
    <s v="Melissa"/>
    <s v="Grant"/>
    <s v="Store Manager"/>
    <x v="3"/>
    <x v="1567"/>
    <x v="1568"/>
    <x v="540"/>
    <x v="140"/>
    <n v="-34.86"/>
    <d v="2016-06-05T00:00:00"/>
    <x v="1"/>
  </r>
  <r>
    <x v="0"/>
    <x v="2"/>
    <x v="37"/>
    <x v="32"/>
    <x v="1566"/>
    <x v="1"/>
    <x v="1"/>
    <n v="1"/>
    <s v=""/>
    <n v="-42.89"/>
    <s v=""/>
    <s v=""/>
    <n v="-42.89"/>
    <x v="37"/>
    <x v="37"/>
    <x v="37"/>
    <s v="Sales Representative"/>
    <n v="622266"/>
    <s v="Melissa"/>
    <s v="Grant"/>
    <s v="Store Manager"/>
    <x v="3"/>
    <x v="1568"/>
    <x v="1569"/>
    <x v="73"/>
    <x v="194"/>
    <n v="-42.89"/>
    <d v="2016-06-06T00:00:00"/>
    <x v="1"/>
  </r>
  <r>
    <x v="0"/>
    <x v="2"/>
    <x v="37"/>
    <x v="32"/>
    <x v="1567"/>
    <x v="1"/>
    <x v="1"/>
    <n v="1"/>
    <s v=""/>
    <n v="-40.94"/>
    <s v=""/>
    <s v=""/>
    <n v="-40.94"/>
    <x v="37"/>
    <x v="37"/>
    <x v="37"/>
    <s v="Sales Representative"/>
    <n v="622266"/>
    <s v="Melissa"/>
    <s v="Grant"/>
    <s v="Store Manager"/>
    <x v="3"/>
    <x v="1569"/>
    <x v="1570"/>
    <x v="773"/>
    <x v="370"/>
    <n v="-40.94"/>
    <d v="2016-06-12T00:00:00"/>
    <x v="1"/>
  </r>
  <r>
    <x v="0"/>
    <x v="2"/>
    <x v="37"/>
    <x v="32"/>
    <x v="1568"/>
    <x v="0"/>
    <x v="1"/>
    <n v="1"/>
    <s v=""/>
    <n v="-85.54"/>
    <s v=""/>
    <s v=""/>
    <n v="-85.54"/>
    <x v="37"/>
    <x v="37"/>
    <x v="37"/>
    <s v="Sales Representative"/>
    <n v="622266"/>
    <s v="Melissa"/>
    <s v="Grant"/>
    <s v="Store Manager"/>
    <x v="3"/>
    <x v="1570"/>
    <x v="1571"/>
    <x v="630"/>
    <x v="287"/>
    <n v="-85.54"/>
    <d v="2016-06-13T00:00:00"/>
    <x v="1"/>
  </r>
  <r>
    <x v="0"/>
    <x v="2"/>
    <x v="37"/>
    <x v="32"/>
    <x v="1569"/>
    <x v="0"/>
    <x v="1"/>
    <n v="1"/>
    <s v=""/>
    <n v="-85.42"/>
    <s v=""/>
    <s v=""/>
    <n v="-85.42"/>
    <x v="37"/>
    <x v="37"/>
    <x v="37"/>
    <s v="Sales Representative"/>
    <n v="622266"/>
    <s v="Melissa"/>
    <s v="Grant"/>
    <s v="Store Manager"/>
    <x v="3"/>
    <x v="1571"/>
    <x v="1572"/>
    <x v="774"/>
    <x v="57"/>
    <n v="-85.42"/>
    <d v="2016-06-18T00:00:00"/>
    <x v="1"/>
  </r>
  <r>
    <x v="0"/>
    <x v="2"/>
    <x v="37"/>
    <x v="32"/>
    <x v="1570"/>
    <x v="0"/>
    <x v="1"/>
    <n v="1"/>
    <s v=""/>
    <n v="-78.209999999999994"/>
    <s v=""/>
    <s v=""/>
    <n v="-78.209999999999994"/>
    <x v="37"/>
    <x v="37"/>
    <x v="37"/>
    <s v="Sales Representative"/>
    <n v="622266"/>
    <s v="Melissa"/>
    <s v="Grant"/>
    <s v="Store Manager"/>
    <x v="3"/>
    <x v="1572"/>
    <x v="1573"/>
    <x v="148"/>
    <x v="293"/>
    <n v="-78.209999999999994"/>
    <d v="2016-06-22T00:00:00"/>
    <x v="1"/>
  </r>
  <r>
    <x v="0"/>
    <x v="2"/>
    <x v="37"/>
    <x v="32"/>
    <x v="1571"/>
    <x v="1"/>
    <x v="1"/>
    <n v="1"/>
    <s v=""/>
    <n v="-41.99"/>
    <s v=""/>
    <s v=""/>
    <n v="-41.99"/>
    <x v="37"/>
    <x v="37"/>
    <x v="37"/>
    <s v="Sales Representative"/>
    <n v="622266"/>
    <s v="Melissa"/>
    <s v="Grant"/>
    <s v="Store Manager"/>
    <x v="3"/>
    <x v="1573"/>
    <x v="1574"/>
    <x v="612"/>
    <x v="116"/>
    <n v="-41.99"/>
    <d v="2016-06-23T00:00:00"/>
    <x v="1"/>
  </r>
  <r>
    <x v="0"/>
    <x v="2"/>
    <x v="37"/>
    <x v="32"/>
    <x v="1572"/>
    <x v="0"/>
    <x v="1"/>
    <n v="1"/>
    <s v=""/>
    <n v="-66.59"/>
    <s v=""/>
    <s v=""/>
    <n v="-66.59"/>
    <x v="37"/>
    <x v="37"/>
    <x v="37"/>
    <s v="Sales Representative"/>
    <n v="622266"/>
    <s v="Melissa"/>
    <s v="Grant"/>
    <s v="Store Manager"/>
    <x v="3"/>
    <x v="1574"/>
    <x v="1575"/>
    <x v="325"/>
    <x v="408"/>
    <n v="-66.59"/>
    <d v="2016-06-25T00:00:00"/>
    <x v="1"/>
  </r>
  <r>
    <x v="0"/>
    <x v="2"/>
    <x v="37"/>
    <x v="32"/>
    <x v="1573"/>
    <x v="2"/>
    <x v="0"/>
    <n v="1"/>
    <s v=""/>
    <n v="-8.99"/>
    <s v=""/>
    <n v="-8.99"/>
    <s v=""/>
    <x v="37"/>
    <x v="37"/>
    <x v="37"/>
    <s v="Sales Representative"/>
    <n v="622266"/>
    <s v="Melissa"/>
    <s v="Grant"/>
    <s v="Store Manager"/>
    <x v="3"/>
    <x v="1575"/>
    <x v="1576"/>
    <x v="550"/>
    <x v="364"/>
    <n v="-8.99"/>
    <d v="2016-06-26T00:00:00"/>
    <x v="0"/>
  </r>
  <r>
    <x v="0"/>
    <x v="2"/>
    <x v="37"/>
    <x v="32"/>
    <x v="1574"/>
    <x v="1"/>
    <x v="1"/>
    <n v="1"/>
    <s v=""/>
    <n v="-33.1"/>
    <s v=""/>
    <s v=""/>
    <n v="-33.1"/>
    <x v="37"/>
    <x v="37"/>
    <x v="37"/>
    <s v="Sales Representative"/>
    <n v="622266"/>
    <s v="Melissa"/>
    <s v="Grant"/>
    <s v="Store Manager"/>
    <x v="3"/>
    <x v="1576"/>
    <x v="1577"/>
    <x v="73"/>
    <x v="215"/>
    <n v="-33.1"/>
    <d v="2016-06-27T00:00:00"/>
    <x v="1"/>
  </r>
  <r>
    <x v="1"/>
    <x v="3"/>
    <x v="37"/>
    <x v="32"/>
    <x v="1575"/>
    <x v="0"/>
    <x v="0"/>
    <s v=""/>
    <n v="1"/>
    <s v=""/>
    <n v="-69.88"/>
    <n v="-69.88"/>
    <s v=""/>
    <x v="37"/>
    <x v="37"/>
    <x v="37"/>
    <s v="Sales Representative"/>
    <n v="622266"/>
    <s v="Melissa"/>
    <s v="Grant"/>
    <s v="Store Manager"/>
    <x v="3"/>
    <x v="1577"/>
    <x v="1578"/>
    <x v="347"/>
    <x v="481"/>
    <n v="-69.88"/>
    <d v="2016-07-06T00:00:00"/>
    <x v="2"/>
  </r>
  <r>
    <x v="1"/>
    <x v="3"/>
    <x v="37"/>
    <x v="32"/>
    <x v="1576"/>
    <x v="0"/>
    <x v="0"/>
    <s v=""/>
    <n v="1"/>
    <s v=""/>
    <n v="-94.88"/>
    <n v="-94.88"/>
    <s v=""/>
    <x v="37"/>
    <x v="37"/>
    <x v="37"/>
    <s v="Sales Representative"/>
    <n v="622266"/>
    <s v="Melissa"/>
    <s v="Grant"/>
    <s v="Store Manager"/>
    <x v="3"/>
    <x v="1578"/>
    <x v="1579"/>
    <x v="775"/>
    <x v="369"/>
    <n v="-94.88"/>
    <d v="2016-07-13T00:00:00"/>
    <x v="2"/>
  </r>
  <r>
    <x v="1"/>
    <x v="3"/>
    <x v="37"/>
    <x v="32"/>
    <x v="1577"/>
    <x v="0"/>
    <x v="1"/>
    <s v=""/>
    <n v="1"/>
    <s v=""/>
    <n v="-99.34"/>
    <s v=""/>
    <n v="-99.34"/>
    <x v="37"/>
    <x v="37"/>
    <x v="37"/>
    <s v="Sales Representative"/>
    <n v="622266"/>
    <s v="Melissa"/>
    <s v="Grant"/>
    <s v="Store Manager"/>
    <x v="3"/>
    <x v="1579"/>
    <x v="1580"/>
    <x v="776"/>
    <x v="191"/>
    <n v="-99.34"/>
    <d v="2016-07-16T00:00:00"/>
    <x v="1"/>
  </r>
  <r>
    <x v="1"/>
    <x v="3"/>
    <x v="37"/>
    <x v="38"/>
    <x v="1578"/>
    <x v="2"/>
    <x v="1"/>
    <s v=""/>
    <n v="1"/>
    <s v=""/>
    <n v="-9.76"/>
    <s v=""/>
    <n v="-9.76"/>
    <x v="37"/>
    <x v="37"/>
    <x v="37"/>
    <s v="Sales Representative"/>
    <n v="753570"/>
    <s v="Clarice"/>
    <s v="Munroe"/>
    <s v="Sales Representative"/>
    <x v="3"/>
    <x v="1580"/>
    <x v="1581"/>
    <x v="659"/>
    <x v="476"/>
    <n v="-9.76"/>
    <d v="2016-07-21T00:00:00"/>
    <x v="1"/>
  </r>
  <r>
    <x v="1"/>
    <x v="3"/>
    <x v="37"/>
    <x v="32"/>
    <x v="1579"/>
    <x v="0"/>
    <x v="1"/>
    <s v=""/>
    <n v="1"/>
    <s v=""/>
    <n v="-50.9"/>
    <s v=""/>
    <n v="-50.9"/>
    <x v="37"/>
    <x v="37"/>
    <x v="37"/>
    <s v="Sales Representative"/>
    <n v="622266"/>
    <s v="Melissa"/>
    <s v="Grant"/>
    <s v="Store Manager"/>
    <x v="3"/>
    <x v="1581"/>
    <x v="1582"/>
    <x v="777"/>
    <x v="72"/>
    <n v="-50.9"/>
    <d v="2016-07-22T00:00:00"/>
    <x v="1"/>
  </r>
  <r>
    <x v="1"/>
    <x v="3"/>
    <x v="37"/>
    <x v="32"/>
    <x v="1580"/>
    <x v="0"/>
    <x v="1"/>
    <s v=""/>
    <n v="1"/>
    <s v=""/>
    <n v="-63.16"/>
    <s v=""/>
    <n v="-63.16"/>
    <x v="37"/>
    <x v="37"/>
    <x v="37"/>
    <s v="Sales Representative"/>
    <n v="622266"/>
    <s v="Melissa"/>
    <s v="Grant"/>
    <s v="Store Manager"/>
    <x v="3"/>
    <x v="1582"/>
    <x v="1583"/>
    <x v="466"/>
    <x v="288"/>
    <n v="-63.16"/>
    <d v="2016-07-24T00:00:00"/>
    <x v="1"/>
  </r>
  <r>
    <x v="1"/>
    <x v="3"/>
    <x v="37"/>
    <x v="38"/>
    <x v="1581"/>
    <x v="1"/>
    <x v="1"/>
    <s v=""/>
    <n v="1"/>
    <s v=""/>
    <n v="-46.95"/>
    <s v=""/>
    <n v="-46.95"/>
    <x v="37"/>
    <x v="37"/>
    <x v="37"/>
    <s v="Sales Representative"/>
    <n v="753570"/>
    <s v="Clarice"/>
    <s v="Munroe"/>
    <s v="Sales Representative"/>
    <x v="3"/>
    <x v="1583"/>
    <x v="1584"/>
    <x v="677"/>
    <x v="193"/>
    <n v="-46.95"/>
    <d v="2016-07-25T00:00:00"/>
    <x v="1"/>
  </r>
  <r>
    <x v="1"/>
    <x v="3"/>
    <x v="37"/>
    <x v="32"/>
    <x v="1582"/>
    <x v="0"/>
    <x v="1"/>
    <s v=""/>
    <n v="1"/>
    <s v=""/>
    <n v="-92.79"/>
    <s v=""/>
    <n v="-92.79"/>
    <x v="37"/>
    <x v="37"/>
    <x v="37"/>
    <s v="Sales Representative"/>
    <n v="622266"/>
    <s v="Melissa"/>
    <s v="Grant"/>
    <s v="Store Manager"/>
    <x v="3"/>
    <x v="1584"/>
    <x v="1585"/>
    <x v="439"/>
    <x v="363"/>
    <n v="-92.79"/>
    <d v="2016-07-27T00:00:00"/>
    <x v="1"/>
  </r>
  <r>
    <x v="1"/>
    <x v="4"/>
    <x v="37"/>
    <x v="32"/>
    <x v="1583"/>
    <x v="0"/>
    <x v="0"/>
    <s v=""/>
    <n v="1"/>
    <s v=""/>
    <n v="-90.24"/>
    <n v="-90.24"/>
    <s v=""/>
    <x v="37"/>
    <x v="37"/>
    <x v="37"/>
    <s v="Sales Representative"/>
    <n v="622266"/>
    <s v="Melissa"/>
    <s v="Grant"/>
    <s v="Store Manager"/>
    <x v="3"/>
    <x v="1585"/>
    <x v="1586"/>
    <x v="187"/>
    <x v="233"/>
    <n v="-90.24"/>
    <d v="2016-08-07T00:00:00"/>
    <x v="0"/>
  </r>
  <r>
    <x v="1"/>
    <x v="4"/>
    <x v="37"/>
    <x v="38"/>
    <x v="1584"/>
    <x v="2"/>
    <x v="1"/>
    <s v=""/>
    <n v="1"/>
    <s v=""/>
    <n v="-19.87"/>
    <s v=""/>
    <n v="-19.87"/>
    <x v="37"/>
    <x v="37"/>
    <x v="37"/>
    <s v="Sales Representative"/>
    <n v="753570"/>
    <s v="Clarice"/>
    <s v="Munroe"/>
    <s v="Sales Representative"/>
    <x v="3"/>
    <x v="1586"/>
    <x v="1587"/>
    <x v="288"/>
    <x v="425"/>
    <n v="-19.87"/>
    <d v="2016-08-08T00:00:00"/>
    <x v="1"/>
  </r>
  <r>
    <x v="1"/>
    <x v="4"/>
    <x v="37"/>
    <x v="32"/>
    <x v="1585"/>
    <x v="0"/>
    <x v="1"/>
    <s v=""/>
    <n v="1"/>
    <s v=""/>
    <n v="-57.5"/>
    <s v=""/>
    <n v="-57.5"/>
    <x v="37"/>
    <x v="37"/>
    <x v="37"/>
    <s v="Sales Representative"/>
    <n v="622266"/>
    <s v="Melissa"/>
    <s v="Grant"/>
    <s v="Store Manager"/>
    <x v="3"/>
    <x v="1587"/>
    <x v="1588"/>
    <x v="720"/>
    <x v="122"/>
    <n v="-57.5"/>
    <d v="2016-08-08T00:00:00"/>
    <x v="1"/>
  </r>
  <r>
    <x v="1"/>
    <x v="4"/>
    <x v="37"/>
    <x v="32"/>
    <x v="1586"/>
    <x v="0"/>
    <x v="1"/>
    <s v=""/>
    <n v="1"/>
    <s v=""/>
    <n v="-96.13"/>
    <s v=""/>
    <n v="-96.13"/>
    <x v="37"/>
    <x v="37"/>
    <x v="37"/>
    <s v="Sales Representative"/>
    <n v="622266"/>
    <s v="Melissa"/>
    <s v="Grant"/>
    <s v="Store Manager"/>
    <x v="3"/>
    <x v="1588"/>
    <x v="1589"/>
    <x v="144"/>
    <x v="334"/>
    <n v="-96.13"/>
    <d v="2016-08-10T00:00:00"/>
    <x v="1"/>
  </r>
  <r>
    <x v="1"/>
    <x v="4"/>
    <x v="37"/>
    <x v="38"/>
    <x v="1587"/>
    <x v="2"/>
    <x v="1"/>
    <s v=""/>
    <n v="1"/>
    <s v=""/>
    <n v="-13.78"/>
    <s v=""/>
    <n v="-13.78"/>
    <x v="37"/>
    <x v="37"/>
    <x v="37"/>
    <s v="Sales Representative"/>
    <n v="753570"/>
    <s v="Clarice"/>
    <s v="Munroe"/>
    <s v="Sales Representative"/>
    <x v="3"/>
    <x v="1589"/>
    <x v="1590"/>
    <x v="246"/>
    <x v="234"/>
    <n v="-13.78"/>
    <d v="2016-08-11T00:00:00"/>
    <x v="1"/>
  </r>
  <r>
    <x v="1"/>
    <x v="4"/>
    <x v="37"/>
    <x v="38"/>
    <x v="1588"/>
    <x v="2"/>
    <x v="0"/>
    <s v=""/>
    <n v="1"/>
    <s v=""/>
    <n v="-18.91"/>
    <n v="-18.91"/>
    <s v=""/>
    <x v="37"/>
    <x v="37"/>
    <x v="37"/>
    <s v="Sales Representative"/>
    <n v="753570"/>
    <s v="Clarice"/>
    <s v="Munroe"/>
    <s v="Sales Representative"/>
    <x v="3"/>
    <x v="1590"/>
    <x v="1591"/>
    <x v="495"/>
    <x v="292"/>
    <n v="-18.91"/>
    <d v="2016-08-14T00:00:00"/>
    <x v="0"/>
  </r>
  <r>
    <x v="1"/>
    <x v="4"/>
    <x v="37"/>
    <x v="38"/>
    <x v="1589"/>
    <x v="1"/>
    <x v="1"/>
    <s v=""/>
    <n v="1"/>
    <s v=""/>
    <n v="-48.7"/>
    <s v=""/>
    <n v="-48.7"/>
    <x v="37"/>
    <x v="37"/>
    <x v="37"/>
    <s v="Sales Representative"/>
    <n v="753570"/>
    <s v="Clarice"/>
    <s v="Munroe"/>
    <s v="Sales Representative"/>
    <x v="3"/>
    <x v="1591"/>
    <x v="1592"/>
    <x v="778"/>
    <x v="6"/>
    <n v="-48.7"/>
    <d v="2016-08-15T00:00:00"/>
    <x v="1"/>
  </r>
  <r>
    <x v="1"/>
    <x v="4"/>
    <x v="37"/>
    <x v="38"/>
    <x v="1590"/>
    <x v="2"/>
    <x v="1"/>
    <s v=""/>
    <n v="1"/>
    <s v=""/>
    <n v="-10.17"/>
    <s v=""/>
    <n v="-10.17"/>
    <x v="37"/>
    <x v="37"/>
    <x v="37"/>
    <s v="Sales Representative"/>
    <n v="753570"/>
    <s v="Clarice"/>
    <s v="Munroe"/>
    <s v="Sales Representative"/>
    <x v="3"/>
    <x v="1592"/>
    <x v="1593"/>
    <x v="366"/>
    <x v="143"/>
    <n v="-10.17"/>
    <d v="2016-08-23T00:00:00"/>
    <x v="1"/>
  </r>
  <r>
    <x v="1"/>
    <x v="4"/>
    <x v="37"/>
    <x v="32"/>
    <x v="1591"/>
    <x v="0"/>
    <x v="1"/>
    <s v=""/>
    <n v="1"/>
    <s v=""/>
    <n v="-97.82"/>
    <s v=""/>
    <n v="-97.82"/>
    <x v="37"/>
    <x v="37"/>
    <x v="37"/>
    <s v="Sales Representative"/>
    <n v="622266"/>
    <s v="Melissa"/>
    <s v="Grant"/>
    <s v="Store Manager"/>
    <x v="3"/>
    <x v="1593"/>
    <x v="1594"/>
    <x v="526"/>
    <x v="249"/>
    <n v="-97.82"/>
    <d v="2016-08-29T00:00:00"/>
    <x v="1"/>
  </r>
  <r>
    <x v="1"/>
    <x v="5"/>
    <x v="37"/>
    <x v="32"/>
    <x v="1592"/>
    <x v="0"/>
    <x v="1"/>
    <s v=""/>
    <n v="1"/>
    <s v=""/>
    <n v="-64.709999999999994"/>
    <s v=""/>
    <n v="-64.709999999999994"/>
    <x v="37"/>
    <x v="37"/>
    <x v="37"/>
    <s v="Sales Representative"/>
    <n v="622266"/>
    <s v="Melissa"/>
    <s v="Grant"/>
    <s v="Store Manager"/>
    <x v="3"/>
    <x v="1594"/>
    <x v="1595"/>
    <x v="102"/>
    <x v="450"/>
    <n v="-64.709999999999994"/>
    <d v="2016-09-01T00:00:00"/>
    <x v="1"/>
  </r>
  <r>
    <x v="1"/>
    <x v="5"/>
    <x v="37"/>
    <x v="38"/>
    <x v="1593"/>
    <x v="2"/>
    <x v="1"/>
    <s v=""/>
    <n v="1"/>
    <s v=""/>
    <n v="-9.56"/>
    <s v=""/>
    <n v="-9.56"/>
    <x v="37"/>
    <x v="37"/>
    <x v="37"/>
    <s v="Sales Representative"/>
    <n v="753570"/>
    <s v="Clarice"/>
    <s v="Munroe"/>
    <s v="Sales Representative"/>
    <x v="3"/>
    <x v="1595"/>
    <x v="1596"/>
    <x v="740"/>
    <x v="238"/>
    <n v="-9.56"/>
    <d v="2016-09-21T00:00:00"/>
    <x v="1"/>
  </r>
  <r>
    <x v="1"/>
    <x v="5"/>
    <x v="37"/>
    <x v="32"/>
    <x v="1594"/>
    <x v="0"/>
    <x v="1"/>
    <s v=""/>
    <n v="1"/>
    <s v=""/>
    <n v="-84.96"/>
    <s v=""/>
    <n v="-84.96"/>
    <x v="37"/>
    <x v="37"/>
    <x v="37"/>
    <s v="Sales Representative"/>
    <n v="622266"/>
    <s v="Melissa"/>
    <s v="Grant"/>
    <s v="Store Manager"/>
    <x v="3"/>
    <x v="1596"/>
    <x v="1597"/>
    <x v="382"/>
    <x v="6"/>
    <n v="-84.96"/>
    <d v="2016-09-24T00:00:00"/>
    <x v="1"/>
  </r>
  <r>
    <x v="1"/>
    <x v="5"/>
    <x v="37"/>
    <x v="32"/>
    <x v="1595"/>
    <x v="0"/>
    <x v="1"/>
    <s v=""/>
    <n v="1"/>
    <s v=""/>
    <n v="-63.41"/>
    <s v=""/>
    <n v="-63.41"/>
    <x v="37"/>
    <x v="37"/>
    <x v="37"/>
    <s v="Sales Representative"/>
    <n v="622266"/>
    <s v="Melissa"/>
    <s v="Grant"/>
    <s v="Store Manager"/>
    <x v="3"/>
    <x v="1597"/>
    <x v="1598"/>
    <x v="540"/>
    <x v="396"/>
    <n v="-63.41"/>
    <d v="2016-09-30T00:00:00"/>
    <x v="1"/>
  </r>
  <r>
    <x v="0"/>
    <x v="0"/>
    <x v="38"/>
    <x v="32"/>
    <x v="1596"/>
    <x v="2"/>
    <x v="1"/>
    <n v="1"/>
    <s v=""/>
    <n v="-14.27"/>
    <s v=""/>
    <s v=""/>
    <n v="-14.27"/>
    <x v="38"/>
    <x v="38"/>
    <x v="38"/>
    <s v="Sales Representative"/>
    <n v="622266"/>
    <s v="Melissa"/>
    <s v="Grant"/>
    <s v="Store Manager"/>
    <x v="3"/>
    <x v="1598"/>
    <x v="1599"/>
    <x v="288"/>
    <x v="236"/>
    <n v="-14.27"/>
    <d v="2016-04-01T00:00:00"/>
    <x v="1"/>
  </r>
  <r>
    <x v="0"/>
    <x v="0"/>
    <x v="38"/>
    <x v="32"/>
    <x v="1597"/>
    <x v="2"/>
    <x v="1"/>
    <n v="1"/>
    <s v=""/>
    <n v="-16.29"/>
    <s v=""/>
    <s v=""/>
    <n v="-16.29"/>
    <x v="38"/>
    <x v="38"/>
    <x v="38"/>
    <s v="Sales Representative"/>
    <n v="622266"/>
    <s v="Melissa"/>
    <s v="Grant"/>
    <s v="Store Manager"/>
    <x v="3"/>
    <x v="1599"/>
    <x v="1600"/>
    <x v="438"/>
    <x v="482"/>
    <n v="-16.29"/>
    <d v="2016-04-06T00:00:00"/>
    <x v="1"/>
  </r>
  <r>
    <x v="0"/>
    <x v="0"/>
    <x v="38"/>
    <x v="32"/>
    <x v="1598"/>
    <x v="1"/>
    <x v="1"/>
    <n v="1"/>
    <s v=""/>
    <n v="-33.200000000000003"/>
    <s v=""/>
    <s v=""/>
    <n v="-33.200000000000003"/>
    <x v="38"/>
    <x v="38"/>
    <x v="38"/>
    <s v="Sales Representative"/>
    <n v="622266"/>
    <s v="Melissa"/>
    <s v="Grant"/>
    <s v="Store Manager"/>
    <x v="3"/>
    <x v="1600"/>
    <x v="1601"/>
    <x v="625"/>
    <x v="320"/>
    <n v="-33.200000000000003"/>
    <d v="2016-04-07T00:00:00"/>
    <x v="1"/>
  </r>
  <r>
    <x v="0"/>
    <x v="0"/>
    <x v="38"/>
    <x v="32"/>
    <x v="1599"/>
    <x v="0"/>
    <x v="1"/>
    <n v="1"/>
    <s v=""/>
    <n v="-51.78"/>
    <s v=""/>
    <s v=""/>
    <n v="-51.78"/>
    <x v="38"/>
    <x v="38"/>
    <x v="38"/>
    <s v="Sales Representative"/>
    <n v="622266"/>
    <s v="Melissa"/>
    <s v="Grant"/>
    <s v="Store Manager"/>
    <x v="3"/>
    <x v="1601"/>
    <x v="1602"/>
    <x v="690"/>
    <x v="155"/>
    <n v="-51.78"/>
    <d v="2016-04-08T00:00:00"/>
    <x v="1"/>
  </r>
  <r>
    <x v="0"/>
    <x v="0"/>
    <x v="38"/>
    <x v="32"/>
    <x v="1600"/>
    <x v="1"/>
    <x v="0"/>
    <n v="1"/>
    <s v=""/>
    <n v="-47.48"/>
    <s v=""/>
    <n v="-47.48"/>
    <s v=""/>
    <x v="38"/>
    <x v="38"/>
    <x v="38"/>
    <s v="Sales Representative"/>
    <n v="622266"/>
    <s v="Melissa"/>
    <s v="Grant"/>
    <s v="Store Manager"/>
    <x v="3"/>
    <x v="1602"/>
    <x v="1603"/>
    <x v="357"/>
    <x v="210"/>
    <n v="-47.48"/>
    <d v="2016-04-09T00:00:00"/>
    <x v="2"/>
  </r>
  <r>
    <x v="0"/>
    <x v="0"/>
    <x v="38"/>
    <x v="32"/>
    <x v="1601"/>
    <x v="0"/>
    <x v="0"/>
    <n v="1"/>
    <s v=""/>
    <n v="-63.52"/>
    <s v=""/>
    <n v="-63.52"/>
    <s v=""/>
    <x v="38"/>
    <x v="38"/>
    <x v="38"/>
    <s v="Sales Representative"/>
    <n v="622266"/>
    <s v="Melissa"/>
    <s v="Grant"/>
    <s v="Store Manager"/>
    <x v="3"/>
    <x v="1603"/>
    <x v="1604"/>
    <x v="434"/>
    <x v="456"/>
    <n v="-63.52"/>
    <d v="2016-04-13T00:00:00"/>
    <x v="2"/>
  </r>
  <r>
    <x v="0"/>
    <x v="0"/>
    <x v="38"/>
    <x v="32"/>
    <x v="1602"/>
    <x v="0"/>
    <x v="1"/>
    <n v="1"/>
    <s v=""/>
    <n v="-56.94"/>
    <s v=""/>
    <s v=""/>
    <n v="-56.94"/>
    <x v="38"/>
    <x v="38"/>
    <x v="38"/>
    <s v="Sales Representative"/>
    <n v="622266"/>
    <s v="Melissa"/>
    <s v="Grant"/>
    <s v="Store Manager"/>
    <x v="3"/>
    <x v="1604"/>
    <x v="1605"/>
    <x v="149"/>
    <x v="208"/>
    <n v="-56.94"/>
    <d v="2016-04-14T00:00:00"/>
    <x v="1"/>
  </r>
  <r>
    <x v="0"/>
    <x v="0"/>
    <x v="38"/>
    <x v="32"/>
    <x v="1603"/>
    <x v="2"/>
    <x v="1"/>
    <n v="1"/>
    <s v=""/>
    <n v="-16.2"/>
    <s v=""/>
    <s v=""/>
    <n v="-16.2"/>
    <x v="38"/>
    <x v="38"/>
    <x v="38"/>
    <s v="Sales Representative"/>
    <n v="622266"/>
    <s v="Melissa"/>
    <s v="Grant"/>
    <s v="Store Manager"/>
    <x v="3"/>
    <x v="1605"/>
    <x v="1606"/>
    <x v="588"/>
    <x v="1"/>
    <n v="-16.2"/>
    <d v="2016-04-15T00:00:00"/>
    <x v="1"/>
  </r>
  <r>
    <x v="0"/>
    <x v="0"/>
    <x v="38"/>
    <x v="32"/>
    <x v="1604"/>
    <x v="0"/>
    <x v="0"/>
    <n v="1"/>
    <s v=""/>
    <n v="-72.41"/>
    <s v=""/>
    <n v="-72.41"/>
    <s v=""/>
    <x v="38"/>
    <x v="38"/>
    <x v="38"/>
    <s v="Sales Representative"/>
    <n v="622266"/>
    <s v="Melissa"/>
    <s v="Grant"/>
    <s v="Store Manager"/>
    <x v="3"/>
    <x v="1606"/>
    <x v="1607"/>
    <x v="275"/>
    <x v="408"/>
    <n v="-72.41"/>
    <d v="2016-04-23T00:00:00"/>
    <x v="0"/>
  </r>
  <r>
    <x v="0"/>
    <x v="0"/>
    <x v="38"/>
    <x v="32"/>
    <x v="1605"/>
    <x v="0"/>
    <x v="0"/>
    <n v="1"/>
    <s v=""/>
    <n v="-69.31"/>
    <s v=""/>
    <n v="-69.31"/>
    <s v=""/>
    <x v="38"/>
    <x v="38"/>
    <x v="38"/>
    <s v="Sales Representative"/>
    <n v="622266"/>
    <s v="Melissa"/>
    <s v="Grant"/>
    <s v="Store Manager"/>
    <x v="3"/>
    <x v="1607"/>
    <x v="1608"/>
    <x v="204"/>
    <x v="5"/>
    <n v="-69.31"/>
    <d v="2016-04-25T00:00:00"/>
    <x v="2"/>
  </r>
  <r>
    <x v="0"/>
    <x v="0"/>
    <x v="38"/>
    <x v="32"/>
    <x v="1606"/>
    <x v="0"/>
    <x v="1"/>
    <n v="1"/>
    <s v=""/>
    <n v="-54.2"/>
    <s v=""/>
    <s v=""/>
    <n v="-54.2"/>
    <x v="38"/>
    <x v="38"/>
    <x v="38"/>
    <s v="Sales Representative"/>
    <n v="622266"/>
    <s v="Melissa"/>
    <s v="Grant"/>
    <s v="Store Manager"/>
    <x v="3"/>
    <x v="1608"/>
    <x v="1609"/>
    <x v="601"/>
    <x v="337"/>
    <n v="-54.2"/>
    <d v="2016-04-27T00:00:00"/>
    <x v="1"/>
  </r>
  <r>
    <x v="0"/>
    <x v="0"/>
    <x v="38"/>
    <x v="32"/>
    <x v="1607"/>
    <x v="1"/>
    <x v="1"/>
    <n v="1"/>
    <s v=""/>
    <n v="-31.08"/>
    <s v=""/>
    <s v=""/>
    <n v="-31.08"/>
    <x v="38"/>
    <x v="38"/>
    <x v="38"/>
    <s v="Sales Representative"/>
    <n v="622266"/>
    <s v="Melissa"/>
    <s v="Grant"/>
    <s v="Store Manager"/>
    <x v="3"/>
    <x v="1609"/>
    <x v="1610"/>
    <x v="32"/>
    <x v="483"/>
    <n v="-31.08"/>
    <d v="2016-04-28T00:00:00"/>
    <x v="1"/>
  </r>
  <r>
    <x v="0"/>
    <x v="1"/>
    <x v="38"/>
    <x v="32"/>
    <x v="1608"/>
    <x v="2"/>
    <x v="1"/>
    <n v="1"/>
    <s v=""/>
    <n v="-17.260000000000002"/>
    <s v=""/>
    <s v=""/>
    <n v="-17.260000000000002"/>
    <x v="38"/>
    <x v="38"/>
    <x v="38"/>
    <s v="Sales Representative"/>
    <n v="622266"/>
    <s v="Melissa"/>
    <s v="Grant"/>
    <s v="Store Manager"/>
    <x v="3"/>
    <x v="1610"/>
    <x v="1611"/>
    <x v="89"/>
    <x v="465"/>
    <n v="-17.260000000000002"/>
    <d v="2016-05-02T00:00:00"/>
    <x v="1"/>
  </r>
  <r>
    <x v="0"/>
    <x v="1"/>
    <x v="38"/>
    <x v="32"/>
    <x v="1609"/>
    <x v="0"/>
    <x v="1"/>
    <n v="1"/>
    <s v=""/>
    <n v="-98.65"/>
    <s v=""/>
    <s v=""/>
    <n v="-98.65"/>
    <x v="38"/>
    <x v="38"/>
    <x v="38"/>
    <s v="Sales Representative"/>
    <n v="622266"/>
    <s v="Melissa"/>
    <s v="Grant"/>
    <s v="Store Manager"/>
    <x v="3"/>
    <x v="1611"/>
    <x v="1612"/>
    <x v="779"/>
    <x v="47"/>
    <n v="-98.65"/>
    <d v="2016-05-10T00:00:00"/>
    <x v="1"/>
  </r>
  <r>
    <x v="0"/>
    <x v="2"/>
    <x v="38"/>
    <x v="32"/>
    <x v="1610"/>
    <x v="1"/>
    <x v="0"/>
    <n v="1"/>
    <s v=""/>
    <n v="-20.350000000000001"/>
    <s v=""/>
    <n v="-20.350000000000001"/>
    <s v=""/>
    <x v="38"/>
    <x v="38"/>
    <x v="38"/>
    <s v="Sales Representative"/>
    <n v="622266"/>
    <s v="Melissa"/>
    <s v="Grant"/>
    <s v="Store Manager"/>
    <x v="3"/>
    <x v="1612"/>
    <x v="1613"/>
    <x v="682"/>
    <x v="336"/>
    <n v="-20.350000000000001"/>
    <d v="2016-06-09T00:00:00"/>
    <x v="2"/>
  </r>
  <r>
    <x v="0"/>
    <x v="2"/>
    <x v="38"/>
    <x v="32"/>
    <x v="1611"/>
    <x v="2"/>
    <x v="1"/>
    <n v="1"/>
    <s v=""/>
    <n v="-6.29"/>
    <s v=""/>
    <s v=""/>
    <n v="-6.29"/>
    <x v="38"/>
    <x v="38"/>
    <x v="38"/>
    <s v="Sales Representative"/>
    <n v="622266"/>
    <s v="Melissa"/>
    <s v="Grant"/>
    <s v="Store Manager"/>
    <x v="3"/>
    <x v="1613"/>
    <x v="1614"/>
    <x v="485"/>
    <x v="269"/>
    <n v="-6.29"/>
    <d v="2016-06-20T00:00:00"/>
    <x v="1"/>
  </r>
  <r>
    <x v="1"/>
    <x v="3"/>
    <x v="38"/>
    <x v="32"/>
    <x v="1612"/>
    <x v="0"/>
    <x v="0"/>
    <s v=""/>
    <n v="1"/>
    <s v=""/>
    <n v="-65.48"/>
    <n v="-65.48"/>
    <s v=""/>
    <x v="38"/>
    <x v="38"/>
    <x v="38"/>
    <s v="Sales Representative"/>
    <n v="622266"/>
    <s v="Melissa"/>
    <s v="Grant"/>
    <s v="Store Manager"/>
    <x v="3"/>
    <x v="1614"/>
    <x v="1615"/>
    <x v="780"/>
    <x v="157"/>
    <n v="-65.48"/>
    <d v="2016-07-01T00:00:00"/>
    <x v="2"/>
  </r>
  <r>
    <x v="1"/>
    <x v="3"/>
    <x v="38"/>
    <x v="32"/>
    <x v="1613"/>
    <x v="0"/>
    <x v="0"/>
    <s v=""/>
    <n v="1"/>
    <s v=""/>
    <n v="-99.06"/>
    <n v="-99.06"/>
    <s v=""/>
    <x v="38"/>
    <x v="38"/>
    <x v="38"/>
    <s v="Sales Representative"/>
    <n v="622266"/>
    <s v="Melissa"/>
    <s v="Grant"/>
    <s v="Store Manager"/>
    <x v="3"/>
    <x v="1615"/>
    <x v="1616"/>
    <x v="124"/>
    <x v="102"/>
    <n v="-99.06"/>
    <d v="2016-07-04T00:00:00"/>
    <x v="2"/>
  </r>
  <r>
    <x v="1"/>
    <x v="3"/>
    <x v="38"/>
    <x v="32"/>
    <x v="1614"/>
    <x v="0"/>
    <x v="1"/>
    <s v=""/>
    <n v="1"/>
    <s v=""/>
    <n v="-62.45"/>
    <s v=""/>
    <n v="-62.45"/>
    <x v="38"/>
    <x v="38"/>
    <x v="38"/>
    <s v="Sales Representative"/>
    <n v="622266"/>
    <s v="Melissa"/>
    <s v="Grant"/>
    <s v="Store Manager"/>
    <x v="3"/>
    <x v="1616"/>
    <x v="1617"/>
    <x v="90"/>
    <x v="33"/>
    <n v="-62.45"/>
    <d v="2016-07-06T00:00:00"/>
    <x v="1"/>
  </r>
  <r>
    <x v="1"/>
    <x v="3"/>
    <x v="38"/>
    <x v="39"/>
    <x v="1615"/>
    <x v="1"/>
    <x v="0"/>
    <s v=""/>
    <n v="1"/>
    <s v=""/>
    <n v="-32.97"/>
    <n v="-32.97"/>
    <s v=""/>
    <x v="38"/>
    <x v="38"/>
    <x v="38"/>
    <s v="Sales Representative"/>
    <n v="845364"/>
    <s v="Alexander"/>
    <s v="Swanson"/>
    <s v="Sales Representative"/>
    <x v="3"/>
    <x v="1617"/>
    <x v="1618"/>
    <x v="100"/>
    <x v="372"/>
    <n v="-32.97"/>
    <d v="2016-07-11T00:00:00"/>
    <x v="0"/>
  </r>
  <r>
    <x v="1"/>
    <x v="3"/>
    <x v="38"/>
    <x v="39"/>
    <x v="1616"/>
    <x v="1"/>
    <x v="1"/>
    <s v=""/>
    <n v="1"/>
    <s v=""/>
    <n v="-26.04"/>
    <s v=""/>
    <n v="-26.04"/>
    <x v="38"/>
    <x v="38"/>
    <x v="38"/>
    <s v="Sales Representative"/>
    <n v="845364"/>
    <s v="Alexander"/>
    <s v="Swanson"/>
    <s v="Sales Representative"/>
    <x v="3"/>
    <x v="1618"/>
    <x v="1619"/>
    <x v="117"/>
    <x v="168"/>
    <n v="-26.04"/>
    <d v="2016-07-15T00:00:00"/>
    <x v="1"/>
  </r>
  <r>
    <x v="1"/>
    <x v="3"/>
    <x v="38"/>
    <x v="32"/>
    <x v="1617"/>
    <x v="0"/>
    <x v="1"/>
    <s v=""/>
    <n v="1"/>
    <s v=""/>
    <n v="-59.25"/>
    <s v=""/>
    <n v="-59.25"/>
    <x v="38"/>
    <x v="38"/>
    <x v="38"/>
    <s v="Sales Representative"/>
    <n v="622266"/>
    <s v="Melissa"/>
    <s v="Grant"/>
    <s v="Store Manager"/>
    <x v="3"/>
    <x v="1619"/>
    <x v="1620"/>
    <x v="528"/>
    <x v="57"/>
    <n v="-59.25"/>
    <d v="2016-07-15T00:00:00"/>
    <x v="1"/>
  </r>
  <r>
    <x v="1"/>
    <x v="3"/>
    <x v="38"/>
    <x v="39"/>
    <x v="1618"/>
    <x v="1"/>
    <x v="1"/>
    <s v=""/>
    <n v="1"/>
    <s v=""/>
    <n v="-21.68"/>
    <s v=""/>
    <n v="-21.68"/>
    <x v="38"/>
    <x v="38"/>
    <x v="38"/>
    <s v="Sales Representative"/>
    <n v="845364"/>
    <s v="Alexander"/>
    <s v="Swanson"/>
    <s v="Sales Representative"/>
    <x v="3"/>
    <x v="1620"/>
    <x v="1621"/>
    <x v="192"/>
    <x v="345"/>
    <n v="-21.68"/>
    <d v="2016-07-17T00:00:00"/>
    <x v="1"/>
  </r>
  <r>
    <x v="1"/>
    <x v="3"/>
    <x v="38"/>
    <x v="32"/>
    <x v="1619"/>
    <x v="0"/>
    <x v="0"/>
    <s v=""/>
    <n v="1"/>
    <s v=""/>
    <n v="-95.69"/>
    <n v="-95.69"/>
    <s v=""/>
    <x v="38"/>
    <x v="38"/>
    <x v="38"/>
    <s v="Sales Representative"/>
    <n v="622266"/>
    <s v="Melissa"/>
    <s v="Grant"/>
    <s v="Store Manager"/>
    <x v="3"/>
    <x v="1621"/>
    <x v="1622"/>
    <x v="260"/>
    <x v="396"/>
    <n v="-95.69"/>
    <d v="2016-07-21T00:00:00"/>
    <x v="0"/>
  </r>
  <r>
    <x v="1"/>
    <x v="3"/>
    <x v="38"/>
    <x v="32"/>
    <x v="1620"/>
    <x v="0"/>
    <x v="0"/>
    <s v=""/>
    <n v="1"/>
    <s v=""/>
    <n v="-94.45"/>
    <n v="-94.45"/>
    <s v=""/>
    <x v="38"/>
    <x v="38"/>
    <x v="38"/>
    <s v="Sales Representative"/>
    <n v="622266"/>
    <s v="Melissa"/>
    <s v="Grant"/>
    <s v="Store Manager"/>
    <x v="3"/>
    <x v="1622"/>
    <x v="1623"/>
    <x v="10"/>
    <x v="187"/>
    <n v="-94.45"/>
    <d v="2016-07-26T00:00:00"/>
    <x v="0"/>
  </r>
  <r>
    <x v="1"/>
    <x v="3"/>
    <x v="38"/>
    <x v="32"/>
    <x v="1621"/>
    <x v="0"/>
    <x v="0"/>
    <s v=""/>
    <n v="1"/>
    <s v=""/>
    <n v="-56.62"/>
    <n v="-56.62"/>
    <s v=""/>
    <x v="38"/>
    <x v="38"/>
    <x v="38"/>
    <s v="Sales Representative"/>
    <n v="622266"/>
    <s v="Melissa"/>
    <s v="Grant"/>
    <s v="Store Manager"/>
    <x v="3"/>
    <x v="1623"/>
    <x v="1624"/>
    <x v="330"/>
    <x v="395"/>
    <n v="-56.62"/>
    <d v="2016-07-26T00:00:00"/>
    <x v="0"/>
  </r>
  <r>
    <x v="1"/>
    <x v="3"/>
    <x v="38"/>
    <x v="39"/>
    <x v="1622"/>
    <x v="2"/>
    <x v="1"/>
    <s v=""/>
    <n v="1"/>
    <s v=""/>
    <n v="-10.73"/>
    <s v=""/>
    <n v="-10.73"/>
    <x v="38"/>
    <x v="38"/>
    <x v="38"/>
    <s v="Sales Representative"/>
    <n v="845364"/>
    <s v="Alexander"/>
    <s v="Swanson"/>
    <s v="Sales Representative"/>
    <x v="3"/>
    <x v="1624"/>
    <x v="1625"/>
    <x v="48"/>
    <x v="479"/>
    <n v="-10.73"/>
    <d v="2016-07-29T00:00:00"/>
    <x v="1"/>
  </r>
  <r>
    <x v="1"/>
    <x v="4"/>
    <x v="38"/>
    <x v="32"/>
    <x v="1623"/>
    <x v="0"/>
    <x v="0"/>
    <s v=""/>
    <n v="1"/>
    <s v=""/>
    <n v="-80.06"/>
    <n v="-80.06"/>
    <s v=""/>
    <x v="38"/>
    <x v="38"/>
    <x v="38"/>
    <s v="Sales Representative"/>
    <n v="622266"/>
    <s v="Melissa"/>
    <s v="Grant"/>
    <s v="Store Manager"/>
    <x v="3"/>
    <x v="1625"/>
    <x v="1626"/>
    <x v="617"/>
    <x v="315"/>
    <n v="-80.06"/>
    <d v="2016-08-10T00:00:00"/>
    <x v="2"/>
  </r>
  <r>
    <x v="1"/>
    <x v="4"/>
    <x v="38"/>
    <x v="39"/>
    <x v="1624"/>
    <x v="1"/>
    <x v="0"/>
    <s v=""/>
    <n v="1"/>
    <s v=""/>
    <n v="-20.86"/>
    <n v="-20.86"/>
    <s v=""/>
    <x v="38"/>
    <x v="38"/>
    <x v="38"/>
    <s v="Sales Representative"/>
    <n v="845364"/>
    <s v="Alexander"/>
    <s v="Swanson"/>
    <s v="Sales Representative"/>
    <x v="3"/>
    <x v="1626"/>
    <x v="1627"/>
    <x v="98"/>
    <x v="400"/>
    <n v="-20.86"/>
    <d v="2016-08-12T00:00:00"/>
    <x v="0"/>
  </r>
  <r>
    <x v="1"/>
    <x v="4"/>
    <x v="38"/>
    <x v="39"/>
    <x v="1625"/>
    <x v="2"/>
    <x v="1"/>
    <s v=""/>
    <n v="1"/>
    <s v=""/>
    <n v="-9.41"/>
    <s v=""/>
    <n v="-9.41"/>
    <x v="38"/>
    <x v="38"/>
    <x v="38"/>
    <s v="Sales Representative"/>
    <n v="845364"/>
    <s v="Alexander"/>
    <s v="Swanson"/>
    <s v="Sales Representative"/>
    <x v="3"/>
    <x v="1627"/>
    <x v="1628"/>
    <x v="318"/>
    <x v="128"/>
    <n v="-9.41"/>
    <d v="2016-08-25T00:00:00"/>
    <x v="1"/>
  </r>
  <r>
    <x v="1"/>
    <x v="4"/>
    <x v="38"/>
    <x v="32"/>
    <x v="1626"/>
    <x v="0"/>
    <x v="1"/>
    <s v=""/>
    <n v="1"/>
    <s v=""/>
    <n v="-62.68"/>
    <s v=""/>
    <n v="-62.68"/>
    <x v="38"/>
    <x v="38"/>
    <x v="38"/>
    <s v="Sales Representative"/>
    <n v="622266"/>
    <s v="Melissa"/>
    <s v="Grant"/>
    <s v="Store Manager"/>
    <x v="3"/>
    <x v="1628"/>
    <x v="1629"/>
    <x v="227"/>
    <x v="101"/>
    <n v="-62.68"/>
    <d v="2016-08-26T00:00:00"/>
    <x v="1"/>
  </r>
  <r>
    <x v="1"/>
    <x v="4"/>
    <x v="38"/>
    <x v="39"/>
    <x v="1627"/>
    <x v="1"/>
    <x v="1"/>
    <s v=""/>
    <n v="1"/>
    <s v=""/>
    <n v="-44.81"/>
    <s v=""/>
    <n v="-44.81"/>
    <x v="38"/>
    <x v="38"/>
    <x v="38"/>
    <s v="Sales Representative"/>
    <n v="845364"/>
    <s v="Alexander"/>
    <s v="Swanson"/>
    <s v="Sales Representative"/>
    <x v="3"/>
    <x v="1629"/>
    <x v="1630"/>
    <x v="768"/>
    <x v="192"/>
    <n v="-44.81"/>
    <d v="2016-08-27T00:00:00"/>
    <x v="1"/>
  </r>
  <r>
    <x v="1"/>
    <x v="5"/>
    <x v="38"/>
    <x v="39"/>
    <x v="1628"/>
    <x v="1"/>
    <x v="1"/>
    <s v=""/>
    <n v="1"/>
    <s v=""/>
    <n v="-38.880000000000003"/>
    <s v=""/>
    <n v="-38.880000000000003"/>
    <x v="38"/>
    <x v="38"/>
    <x v="38"/>
    <s v="Sales Representative"/>
    <n v="845364"/>
    <s v="Alexander"/>
    <s v="Swanson"/>
    <s v="Sales Representative"/>
    <x v="3"/>
    <x v="1630"/>
    <x v="1631"/>
    <x v="503"/>
    <x v="235"/>
    <n v="-38.880000000000003"/>
    <d v="2016-09-01T00:00:00"/>
    <x v="1"/>
  </r>
  <r>
    <x v="1"/>
    <x v="5"/>
    <x v="38"/>
    <x v="32"/>
    <x v="1629"/>
    <x v="0"/>
    <x v="0"/>
    <s v=""/>
    <n v="1"/>
    <s v=""/>
    <n v="-78.849999999999994"/>
    <n v="-78.849999999999994"/>
    <s v=""/>
    <x v="38"/>
    <x v="38"/>
    <x v="38"/>
    <s v="Sales Representative"/>
    <n v="622266"/>
    <s v="Melissa"/>
    <s v="Grant"/>
    <s v="Store Manager"/>
    <x v="3"/>
    <x v="1631"/>
    <x v="1632"/>
    <x v="117"/>
    <x v="229"/>
    <n v="-78.849999999999994"/>
    <d v="2016-09-16T00:00:00"/>
    <x v="2"/>
  </r>
  <r>
    <x v="1"/>
    <x v="5"/>
    <x v="38"/>
    <x v="32"/>
    <x v="1630"/>
    <x v="0"/>
    <x v="1"/>
    <s v=""/>
    <n v="1"/>
    <s v=""/>
    <n v="-54.12"/>
    <s v=""/>
    <n v="-54.12"/>
    <x v="38"/>
    <x v="38"/>
    <x v="38"/>
    <s v="Sales Representative"/>
    <n v="622266"/>
    <s v="Melissa"/>
    <s v="Grant"/>
    <s v="Store Manager"/>
    <x v="3"/>
    <x v="1632"/>
    <x v="1633"/>
    <x v="781"/>
    <x v="187"/>
    <n v="-54.12"/>
    <d v="2016-09-20T00:00:00"/>
    <x v="1"/>
  </r>
  <r>
    <x v="1"/>
    <x v="5"/>
    <x v="38"/>
    <x v="32"/>
    <x v="1631"/>
    <x v="0"/>
    <x v="1"/>
    <s v=""/>
    <n v="1"/>
    <s v=""/>
    <n v="-66.56"/>
    <s v=""/>
    <n v="-66.56"/>
    <x v="38"/>
    <x v="38"/>
    <x v="38"/>
    <s v="Sales Representative"/>
    <n v="622266"/>
    <s v="Melissa"/>
    <s v="Grant"/>
    <s v="Store Manager"/>
    <x v="3"/>
    <x v="1633"/>
    <x v="1634"/>
    <x v="336"/>
    <x v="484"/>
    <n v="-66.56"/>
    <d v="2016-09-21T00:00:00"/>
    <x v="1"/>
  </r>
  <r>
    <x v="1"/>
    <x v="5"/>
    <x v="38"/>
    <x v="39"/>
    <x v="1632"/>
    <x v="1"/>
    <x v="0"/>
    <s v=""/>
    <n v="1"/>
    <s v=""/>
    <n v="-24.58"/>
    <n v="-24.58"/>
    <s v=""/>
    <x v="38"/>
    <x v="38"/>
    <x v="38"/>
    <s v="Sales Representative"/>
    <n v="845364"/>
    <s v="Alexander"/>
    <s v="Swanson"/>
    <s v="Sales Representative"/>
    <x v="3"/>
    <x v="1634"/>
    <x v="1635"/>
    <x v="353"/>
    <x v="323"/>
    <n v="-24.58"/>
    <d v="2016-09-21T00:00:00"/>
    <x v="2"/>
  </r>
  <r>
    <x v="1"/>
    <x v="5"/>
    <x v="38"/>
    <x v="32"/>
    <x v="1633"/>
    <x v="0"/>
    <x v="1"/>
    <s v=""/>
    <n v="1"/>
    <s v=""/>
    <n v="-88.55"/>
    <s v=""/>
    <n v="-88.55"/>
    <x v="38"/>
    <x v="38"/>
    <x v="38"/>
    <s v="Sales Representative"/>
    <n v="622266"/>
    <s v="Melissa"/>
    <s v="Grant"/>
    <s v="Store Manager"/>
    <x v="3"/>
    <x v="1635"/>
    <x v="1636"/>
    <x v="406"/>
    <x v="134"/>
    <n v="-88.55"/>
    <d v="2016-09-25T00:00:00"/>
    <x v="1"/>
  </r>
  <r>
    <x v="1"/>
    <x v="5"/>
    <x v="38"/>
    <x v="32"/>
    <x v="1634"/>
    <x v="0"/>
    <x v="1"/>
    <s v=""/>
    <n v="1"/>
    <s v=""/>
    <n v="-70"/>
    <s v=""/>
    <n v="-70"/>
    <x v="38"/>
    <x v="38"/>
    <x v="38"/>
    <s v="Sales Representative"/>
    <n v="622266"/>
    <s v="Melissa"/>
    <s v="Grant"/>
    <s v="Store Manager"/>
    <x v="3"/>
    <x v="1636"/>
    <x v="1637"/>
    <x v="660"/>
    <x v="181"/>
    <n v="-70"/>
    <d v="2016-09-26T00:00:00"/>
    <x v="1"/>
  </r>
  <r>
    <x v="1"/>
    <x v="5"/>
    <x v="38"/>
    <x v="39"/>
    <x v="1635"/>
    <x v="2"/>
    <x v="1"/>
    <s v=""/>
    <n v="1"/>
    <s v=""/>
    <n v="-6.5"/>
    <s v=""/>
    <n v="-6.5"/>
    <x v="38"/>
    <x v="38"/>
    <x v="38"/>
    <s v="Sales Representative"/>
    <n v="845364"/>
    <s v="Alexander"/>
    <s v="Swanson"/>
    <s v="Sales Representative"/>
    <x v="3"/>
    <x v="1637"/>
    <x v="1638"/>
    <x v="534"/>
    <x v="50"/>
    <n v="-6.5"/>
    <d v="2016-09-28T00:00:00"/>
    <x v="1"/>
  </r>
  <r>
    <x v="0"/>
    <x v="0"/>
    <x v="39"/>
    <x v="32"/>
    <x v="1636"/>
    <x v="0"/>
    <x v="1"/>
    <n v="1"/>
    <s v=""/>
    <n v="-77.86"/>
    <s v=""/>
    <s v=""/>
    <n v="-77.86"/>
    <x v="39"/>
    <x v="39"/>
    <x v="39"/>
    <s v="Sales Representative"/>
    <n v="622266"/>
    <s v="Melissa"/>
    <s v="Grant"/>
    <s v="Store Manager"/>
    <x v="3"/>
    <x v="1638"/>
    <x v="1639"/>
    <x v="209"/>
    <x v="335"/>
    <n v="-77.86"/>
    <d v="2016-04-01T00:00:00"/>
    <x v="1"/>
  </r>
  <r>
    <x v="0"/>
    <x v="0"/>
    <x v="39"/>
    <x v="32"/>
    <x v="1637"/>
    <x v="1"/>
    <x v="0"/>
    <n v="1"/>
    <s v=""/>
    <n v="-21.1"/>
    <s v=""/>
    <n v="-21.1"/>
    <s v=""/>
    <x v="39"/>
    <x v="39"/>
    <x v="39"/>
    <s v="Sales Representative"/>
    <n v="622266"/>
    <s v="Melissa"/>
    <s v="Grant"/>
    <s v="Store Manager"/>
    <x v="3"/>
    <x v="1639"/>
    <x v="1640"/>
    <x v="108"/>
    <x v="141"/>
    <n v="-21.1"/>
    <d v="2016-04-05T00:00:00"/>
    <x v="2"/>
  </r>
  <r>
    <x v="0"/>
    <x v="0"/>
    <x v="39"/>
    <x v="32"/>
    <x v="1638"/>
    <x v="0"/>
    <x v="0"/>
    <n v="1"/>
    <s v=""/>
    <n v="-74.209999999999994"/>
    <s v=""/>
    <n v="-74.209999999999994"/>
    <s v=""/>
    <x v="39"/>
    <x v="39"/>
    <x v="39"/>
    <s v="Sales Representative"/>
    <n v="622266"/>
    <s v="Melissa"/>
    <s v="Grant"/>
    <s v="Store Manager"/>
    <x v="3"/>
    <x v="1640"/>
    <x v="1641"/>
    <x v="113"/>
    <x v="72"/>
    <n v="-74.209999999999994"/>
    <d v="2016-04-09T00:00:00"/>
    <x v="2"/>
  </r>
  <r>
    <x v="0"/>
    <x v="0"/>
    <x v="39"/>
    <x v="32"/>
    <x v="1639"/>
    <x v="2"/>
    <x v="1"/>
    <n v="1"/>
    <s v=""/>
    <n v="-13.41"/>
    <s v=""/>
    <s v=""/>
    <n v="-13.41"/>
    <x v="39"/>
    <x v="39"/>
    <x v="39"/>
    <s v="Sales Representative"/>
    <n v="622266"/>
    <s v="Melissa"/>
    <s v="Grant"/>
    <s v="Store Manager"/>
    <x v="3"/>
    <x v="1641"/>
    <x v="1642"/>
    <x v="762"/>
    <x v="12"/>
    <n v="-13.41"/>
    <d v="2016-04-10T00:00:00"/>
    <x v="1"/>
  </r>
  <r>
    <x v="0"/>
    <x v="0"/>
    <x v="39"/>
    <x v="32"/>
    <x v="1640"/>
    <x v="1"/>
    <x v="1"/>
    <n v="1"/>
    <s v=""/>
    <n v="-35.72"/>
    <s v=""/>
    <s v=""/>
    <n v="-35.72"/>
    <x v="39"/>
    <x v="39"/>
    <x v="39"/>
    <s v="Sales Representative"/>
    <n v="622266"/>
    <s v="Melissa"/>
    <s v="Grant"/>
    <s v="Store Manager"/>
    <x v="3"/>
    <x v="1642"/>
    <x v="1643"/>
    <x v="648"/>
    <x v="446"/>
    <n v="-35.72"/>
    <d v="2016-04-12T00:00:00"/>
    <x v="1"/>
  </r>
  <r>
    <x v="0"/>
    <x v="0"/>
    <x v="39"/>
    <x v="32"/>
    <x v="1641"/>
    <x v="1"/>
    <x v="1"/>
    <n v="1"/>
    <s v=""/>
    <n v="-46.31"/>
    <s v=""/>
    <s v=""/>
    <n v="-46.31"/>
    <x v="39"/>
    <x v="39"/>
    <x v="39"/>
    <s v="Sales Representative"/>
    <n v="622266"/>
    <s v="Melissa"/>
    <s v="Grant"/>
    <s v="Store Manager"/>
    <x v="3"/>
    <x v="1643"/>
    <x v="1644"/>
    <x v="649"/>
    <x v="272"/>
    <n v="-46.31"/>
    <d v="2016-04-13T00:00:00"/>
    <x v="1"/>
  </r>
  <r>
    <x v="0"/>
    <x v="0"/>
    <x v="39"/>
    <x v="32"/>
    <x v="1642"/>
    <x v="0"/>
    <x v="0"/>
    <n v="1"/>
    <s v=""/>
    <n v="-54.64"/>
    <s v=""/>
    <n v="-54.64"/>
    <s v=""/>
    <x v="39"/>
    <x v="39"/>
    <x v="39"/>
    <s v="Sales Representative"/>
    <n v="622266"/>
    <s v="Melissa"/>
    <s v="Grant"/>
    <s v="Store Manager"/>
    <x v="3"/>
    <x v="1644"/>
    <x v="1645"/>
    <x v="497"/>
    <x v="75"/>
    <n v="-54.64"/>
    <d v="2016-04-18T00:00:00"/>
    <x v="2"/>
  </r>
  <r>
    <x v="0"/>
    <x v="0"/>
    <x v="39"/>
    <x v="32"/>
    <x v="1643"/>
    <x v="0"/>
    <x v="0"/>
    <n v="1"/>
    <s v=""/>
    <n v="-97.91"/>
    <s v=""/>
    <n v="-97.91"/>
    <s v=""/>
    <x v="39"/>
    <x v="39"/>
    <x v="39"/>
    <s v="Sales Representative"/>
    <n v="622266"/>
    <s v="Melissa"/>
    <s v="Grant"/>
    <s v="Store Manager"/>
    <x v="3"/>
    <x v="1645"/>
    <x v="1646"/>
    <x v="399"/>
    <x v="144"/>
    <n v="-97.91"/>
    <d v="2016-04-22T00:00:00"/>
    <x v="2"/>
  </r>
  <r>
    <x v="0"/>
    <x v="0"/>
    <x v="39"/>
    <x v="32"/>
    <x v="1644"/>
    <x v="0"/>
    <x v="1"/>
    <n v="1"/>
    <s v=""/>
    <n v="-91.86"/>
    <s v=""/>
    <s v=""/>
    <n v="-91.86"/>
    <x v="39"/>
    <x v="39"/>
    <x v="39"/>
    <s v="Sales Representative"/>
    <n v="622266"/>
    <s v="Melissa"/>
    <s v="Grant"/>
    <s v="Store Manager"/>
    <x v="3"/>
    <x v="1646"/>
    <x v="1647"/>
    <x v="683"/>
    <x v="17"/>
    <n v="-91.86"/>
    <d v="2016-04-29T00:00:00"/>
    <x v="1"/>
  </r>
  <r>
    <x v="0"/>
    <x v="1"/>
    <x v="39"/>
    <x v="32"/>
    <x v="1645"/>
    <x v="0"/>
    <x v="1"/>
    <n v="1"/>
    <s v=""/>
    <n v="-98.37"/>
    <s v=""/>
    <s v=""/>
    <n v="-98.37"/>
    <x v="39"/>
    <x v="39"/>
    <x v="39"/>
    <s v="Sales Representative"/>
    <n v="622266"/>
    <s v="Melissa"/>
    <s v="Grant"/>
    <s v="Store Manager"/>
    <x v="3"/>
    <x v="1647"/>
    <x v="1648"/>
    <x v="782"/>
    <x v="162"/>
    <n v="-98.37"/>
    <d v="2016-05-06T00:00:00"/>
    <x v="1"/>
  </r>
  <r>
    <x v="0"/>
    <x v="1"/>
    <x v="39"/>
    <x v="32"/>
    <x v="1646"/>
    <x v="1"/>
    <x v="1"/>
    <n v="1"/>
    <s v=""/>
    <n v="-23.43"/>
    <s v=""/>
    <s v=""/>
    <n v="-23.43"/>
    <x v="39"/>
    <x v="39"/>
    <x v="39"/>
    <s v="Sales Representative"/>
    <n v="622266"/>
    <s v="Melissa"/>
    <s v="Grant"/>
    <s v="Store Manager"/>
    <x v="3"/>
    <x v="1648"/>
    <x v="1649"/>
    <x v="334"/>
    <x v="376"/>
    <n v="-23.43"/>
    <d v="2016-05-06T00:00:00"/>
    <x v="1"/>
  </r>
  <r>
    <x v="0"/>
    <x v="1"/>
    <x v="39"/>
    <x v="32"/>
    <x v="1647"/>
    <x v="1"/>
    <x v="1"/>
    <n v="1"/>
    <s v=""/>
    <n v="-27.01"/>
    <s v=""/>
    <s v=""/>
    <n v="-27.01"/>
    <x v="39"/>
    <x v="39"/>
    <x v="39"/>
    <s v="Sales Representative"/>
    <n v="622266"/>
    <s v="Melissa"/>
    <s v="Grant"/>
    <s v="Store Manager"/>
    <x v="3"/>
    <x v="1649"/>
    <x v="1650"/>
    <x v="693"/>
    <x v="54"/>
    <n v="-27.01"/>
    <d v="2016-05-07T00:00:00"/>
    <x v="1"/>
  </r>
  <r>
    <x v="0"/>
    <x v="1"/>
    <x v="39"/>
    <x v="32"/>
    <x v="1648"/>
    <x v="2"/>
    <x v="1"/>
    <n v="1"/>
    <s v=""/>
    <n v="-12.18"/>
    <s v=""/>
    <s v=""/>
    <n v="-12.18"/>
    <x v="39"/>
    <x v="39"/>
    <x v="39"/>
    <s v="Sales Representative"/>
    <n v="622266"/>
    <s v="Melissa"/>
    <s v="Grant"/>
    <s v="Store Manager"/>
    <x v="3"/>
    <x v="1650"/>
    <x v="1651"/>
    <x v="783"/>
    <x v="47"/>
    <n v="-12.18"/>
    <d v="2016-05-11T00:00:00"/>
    <x v="1"/>
  </r>
  <r>
    <x v="0"/>
    <x v="1"/>
    <x v="39"/>
    <x v="32"/>
    <x v="1649"/>
    <x v="1"/>
    <x v="1"/>
    <n v="1"/>
    <s v=""/>
    <n v="-45.69"/>
    <s v=""/>
    <s v=""/>
    <n v="-45.69"/>
    <x v="39"/>
    <x v="39"/>
    <x v="39"/>
    <s v="Sales Representative"/>
    <n v="622266"/>
    <s v="Melissa"/>
    <s v="Grant"/>
    <s v="Store Manager"/>
    <x v="3"/>
    <x v="1651"/>
    <x v="1652"/>
    <x v="92"/>
    <x v="466"/>
    <n v="-45.69"/>
    <d v="2016-05-14T00:00:00"/>
    <x v="1"/>
  </r>
  <r>
    <x v="0"/>
    <x v="1"/>
    <x v="39"/>
    <x v="32"/>
    <x v="1650"/>
    <x v="0"/>
    <x v="1"/>
    <n v="1"/>
    <s v=""/>
    <n v="-97.08"/>
    <s v=""/>
    <s v=""/>
    <n v="-97.08"/>
    <x v="39"/>
    <x v="39"/>
    <x v="39"/>
    <s v="Sales Representative"/>
    <n v="622266"/>
    <s v="Melissa"/>
    <s v="Grant"/>
    <s v="Store Manager"/>
    <x v="3"/>
    <x v="1652"/>
    <x v="1653"/>
    <x v="764"/>
    <x v="270"/>
    <n v="-97.08"/>
    <d v="2016-05-14T00:00:00"/>
    <x v="1"/>
  </r>
  <r>
    <x v="0"/>
    <x v="1"/>
    <x v="39"/>
    <x v="32"/>
    <x v="1651"/>
    <x v="1"/>
    <x v="1"/>
    <n v="1"/>
    <s v=""/>
    <n v="-36.270000000000003"/>
    <s v=""/>
    <s v=""/>
    <n v="-36.270000000000003"/>
    <x v="39"/>
    <x v="39"/>
    <x v="39"/>
    <s v="Sales Representative"/>
    <n v="622266"/>
    <s v="Melissa"/>
    <s v="Grant"/>
    <s v="Store Manager"/>
    <x v="3"/>
    <x v="1653"/>
    <x v="1654"/>
    <x v="784"/>
    <x v="111"/>
    <n v="-36.270000000000003"/>
    <d v="2016-05-19T00:00:00"/>
    <x v="1"/>
  </r>
  <r>
    <x v="0"/>
    <x v="1"/>
    <x v="39"/>
    <x v="32"/>
    <x v="1652"/>
    <x v="1"/>
    <x v="1"/>
    <n v="1"/>
    <s v=""/>
    <n v="-28.57"/>
    <s v=""/>
    <s v=""/>
    <n v="-28.57"/>
    <x v="39"/>
    <x v="39"/>
    <x v="39"/>
    <s v="Sales Representative"/>
    <n v="622266"/>
    <s v="Melissa"/>
    <s v="Grant"/>
    <s v="Store Manager"/>
    <x v="3"/>
    <x v="1654"/>
    <x v="1655"/>
    <x v="649"/>
    <x v="157"/>
    <n v="-28.57"/>
    <d v="2016-05-21T00:00:00"/>
    <x v="1"/>
  </r>
  <r>
    <x v="0"/>
    <x v="1"/>
    <x v="39"/>
    <x v="32"/>
    <x v="1653"/>
    <x v="2"/>
    <x v="1"/>
    <n v="1"/>
    <s v=""/>
    <n v="-7.48"/>
    <s v=""/>
    <s v=""/>
    <n v="-7.48"/>
    <x v="39"/>
    <x v="39"/>
    <x v="39"/>
    <s v="Sales Representative"/>
    <n v="622266"/>
    <s v="Melissa"/>
    <s v="Grant"/>
    <s v="Store Manager"/>
    <x v="3"/>
    <x v="1655"/>
    <x v="1656"/>
    <x v="478"/>
    <x v="0"/>
    <n v="-7.48"/>
    <d v="2016-05-22T00:00:00"/>
    <x v="1"/>
  </r>
  <r>
    <x v="0"/>
    <x v="1"/>
    <x v="39"/>
    <x v="32"/>
    <x v="1654"/>
    <x v="2"/>
    <x v="0"/>
    <n v="1"/>
    <s v=""/>
    <n v="-9.4600000000000009"/>
    <s v=""/>
    <n v="-9.4600000000000009"/>
    <s v=""/>
    <x v="39"/>
    <x v="39"/>
    <x v="39"/>
    <s v="Sales Representative"/>
    <n v="622266"/>
    <s v="Melissa"/>
    <s v="Grant"/>
    <s v="Store Manager"/>
    <x v="3"/>
    <x v="1656"/>
    <x v="1657"/>
    <x v="219"/>
    <x v="35"/>
    <n v="-9.4600000000000009"/>
    <d v="2016-05-23T00:00:00"/>
    <x v="0"/>
  </r>
  <r>
    <x v="0"/>
    <x v="1"/>
    <x v="39"/>
    <x v="32"/>
    <x v="1655"/>
    <x v="0"/>
    <x v="0"/>
    <n v="1"/>
    <s v=""/>
    <n v="-76.53"/>
    <s v=""/>
    <n v="-76.53"/>
    <s v=""/>
    <x v="39"/>
    <x v="39"/>
    <x v="39"/>
    <s v="Sales Representative"/>
    <n v="622266"/>
    <s v="Melissa"/>
    <s v="Grant"/>
    <s v="Store Manager"/>
    <x v="3"/>
    <x v="1657"/>
    <x v="1658"/>
    <x v="34"/>
    <x v="277"/>
    <n v="-76.53"/>
    <d v="2016-05-27T00:00:00"/>
    <x v="2"/>
  </r>
  <r>
    <x v="0"/>
    <x v="2"/>
    <x v="39"/>
    <x v="32"/>
    <x v="1656"/>
    <x v="2"/>
    <x v="1"/>
    <n v="1"/>
    <s v=""/>
    <n v="-7.5"/>
    <s v=""/>
    <s v=""/>
    <n v="-7.5"/>
    <x v="39"/>
    <x v="39"/>
    <x v="39"/>
    <s v="Sales Representative"/>
    <n v="622266"/>
    <s v="Melissa"/>
    <s v="Grant"/>
    <s v="Store Manager"/>
    <x v="3"/>
    <x v="1658"/>
    <x v="1659"/>
    <x v="468"/>
    <x v="325"/>
    <n v="-7.5"/>
    <d v="2016-06-01T00:00:00"/>
    <x v="1"/>
  </r>
  <r>
    <x v="0"/>
    <x v="2"/>
    <x v="39"/>
    <x v="32"/>
    <x v="1657"/>
    <x v="2"/>
    <x v="1"/>
    <n v="1"/>
    <s v=""/>
    <n v="-9.6"/>
    <s v=""/>
    <s v=""/>
    <n v="-9.6"/>
    <x v="39"/>
    <x v="39"/>
    <x v="39"/>
    <s v="Sales Representative"/>
    <n v="622266"/>
    <s v="Melissa"/>
    <s v="Grant"/>
    <s v="Store Manager"/>
    <x v="3"/>
    <x v="1659"/>
    <x v="1660"/>
    <x v="678"/>
    <x v="374"/>
    <n v="-9.6"/>
    <d v="2016-06-02T00:00:00"/>
    <x v="1"/>
  </r>
  <r>
    <x v="0"/>
    <x v="2"/>
    <x v="39"/>
    <x v="32"/>
    <x v="1658"/>
    <x v="2"/>
    <x v="1"/>
    <n v="1"/>
    <s v=""/>
    <n v="-13.97"/>
    <s v=""/>
    <s v=""/>
    <n v="-13.97"/>
    <x v="39"/>
    <x v="39"/>
    <x v="39"/>
    <s v="Sales Representative"/>
    <n v="622266"/>
    <s v="Melissa"/>
    <s v="Grant"/>
    <s v="Store Manager"/>
    <x v="3"/>
    <x v="1660"/>
    <x v="1661"/>
    <x v="189"/>
    <x v="135"/>
    <n v="-13.97"/>
    <d v="2016-06-04T00:00:00"/>
    <x v="1"/>
  </r>
  <r>
    <x v="0"/>
    <x v="2"/>
    <x v="39"/>
    <x v="32"/>
    <x v="1659"/>
    <x v="1"/>
    <x v="1"/>
    <n v="1"/>
    <s v=""/>
    <n v="-22.98"/>
    <s v=""/>
    <s v=""/>
    <n v="-22.98"/>
    <x v="39"/>
    <x v="39"/>
    <x v="39"/>
    <s v="Sales Representative"/>
    <n v="622266"/>
    <s v="Melissa"/>
    <s v="Grant"/>
    <s v="Store Manager"/>
    <x v="3"/>
    <x v="1661"/>
    <x v="1662"/>
    <x v="250"/>
    <x v="15"/>
    <n v="-22.98"/>
    <d v="2016-06-05T00:00:00"/>
    <x v="1"/>
  </r>
  <r>
    <x v="0"/>
    <x v="2"/>
    <x v="39"/>
    <x v="32"/>
    <x v="1660"/>
    <x v="0"/>
    <x v="1"/>
    <n v="1"/>
    <s v=""/>
    <n v="-51.73"/>
    <s v=""/>
    <s v=""/>
    <n v="-51.73"/>
    <x v="39"/>
    <x v="39"/>
    <x v="39"/>
    <s v="Sales Representative"/>
    <n v="622266"/>
    <s v="Melissa"/>
    <s v="Grant"/>
    <s v="Store Manager"/>
    <x v="3"/>
    <x v="1662"/>
    <x v="1663"/>
    <x v="408"/>
    <x v="128"/>
    <n v="-51.73"/>
    <d v="2016-06-08T00:00:00"/>
    <x v="1"/>
  </r>
  <r>
    <x v="0"/>
    <x v="2"/>
    <x v="39"/>
    <x v="32"/>
    <x v="1661"/>
    <x v="0"/>
    <x v="1"/>
    <n v="1"/>
    <s v=""/>
    <n v="-80.52"/>
    <s v=""/>
    <s v=""/>
    <n v="-80.52"/>
    <x v="39"/>
    <x v="39"/>
    <x v="39"/>
    <s v="Sales Representative"/>
    <n v="622266"/>
    <s v="Melissa"/>
    <s v="Grant"/>
    <s v="Store Manager"/>
    <x v="3"/>
    <x v="1663"/>
    <x v="1664"/>
    <x v="148"/>
    <x v="214"/>
    <n v="-80.52"/>
    <d v="2016-06-10T00:00:00"/>
    <x v="1"/>
  </r>
  <r>
    <x v="0"/>
    <x v="2"/>
    <x v="39"/>
    <x v="32"/>
    <x v="1662"/>
    <x v="1"/>
    <x v="1"/>
    <n v="1"/>
    <s v=""/>
    <n v="-40.76"/>
    <s v=""/>
    <s v=""/>
    <n v="-40.76"/>
    <x v="39"/>
    <x v="39"/>
    <x v="39"/>
    <s v="Sales Representative"/>
    <n v="622266"/>
    <s v="Melissa"/>
    <s v="Grant"/>
    <s v="Store Manager"/>
    <x v="3"/>
    <x v="1664"/>
    <x v="1665"/>
    <x v="0"/>
    <x v="166"/>
    <n v="-40.76"/>
    <d v="2016-06-15T00:00:00"/>
    <x v="1"/>
  </r>
  <r>
    <x v="0"/>
    <x v="2"/>
    <x v="39"/>
    <x v="32"/>
    <x v="1663"/>
    <x v="0"/>
    <x v="0"/>
    <n v="1"/>
    <s v=""/>
    <n v="-50.06"/>
    <s v=""/>
    <n v="-50.06"/>
    <s v=""/>
    <x v="39"/>
    <x v="39"/>
    <x v="39"/>
    <s v="Sales Representative"/>
    <n v="622266"/>
    <s v="Melissa"/>
    <s v="Grant"/>
    <s v="Store Manager"/>
    <x v="3"/>
    <x v="1665"/>
    <x v="1666"/>
    <x v="785"/>
    <x v="60"/>
    <n v="-50.06"/>
    <d v="2016-06-18T00:00:00"/>
    <x v="0"/>
  </r>
  <r>
    <x v="0"/>
    <x v="2"/>
    <x v="39"/>
    <x v="32"/>
    <x v="1664"/>
    <x v="0"/>
    <x v="1"/>
    <n v="1"/>
    <s v=""/>
    <n v="-85.22"/>
    <s v=""/>
    <s v=""/>
    <n v="-85.22"/>
    <x v="39"/>
    <x v="39"/>
    <x v="39"/>
    <s v="Sales Representative"/>
    <n v="622266"/>
    <s v="Melissa"/>
    <s v="Grant"/>
    <s v="Store Manager"/>
    <x v="3"/>
    <x v="1666"/>
    <x v="1667"/>
    <x v="73"/>
    <x v="279"/>
    <n v="-85.22"/>
    <d v="2016-06-19T00:00:00"/>
    <x v="1"/>
  </r>
  <r>
    <x v="0"/>
    <x v="2"/>
    <x v="39"/>
    <x v="32"/>
    <x v="1665"/>
    <x v="0"/>
    <x v="1"/>
    <n v="1"/>
    <s v=""/>
    <n v="-73.52"/>
    <s v=""/>
    <s v=""/>
    <n v="-73.52"/>
    <x v="39"/>
    <x v="39"/>
    <x v="39"/>
    <s v="Sales Representative"/>
    <n v="622266"/>
    <s v="Melissa"/>
    <s v="Grant"/>
    <s v="Store Manager"/>
    <x v="3"/>
    <x v="1667"/>
    <x v="1668"/>
    <x v="340"/>
    <x v="338"/>
    <n v="-73.52"/>
    <d v="2016-06-20T00:00:00"/>
    <x v="1"/>
  </r>
  <r>
    <x v="0"/>
    <x v="2"/>
    <x v="39"/>
    <x v="32"/>
    <x v="1666"/>
    <x v="0"/>
    <x v="0"/>
    <n v="1"/>
    <s v=""/>
    <n v="-97.27"/>
    <s v=""/>
    <n v="-97.27"/>
    <s v=""/>
    <x v="39"/>
    <x v="39"/>
    <x v="39"/>
    <s v="Sales Representative"/>
    <n v="622266"/>
    <s v="Melissa"/>
    <s v="Grant"/>
    <s v="Store Manager"/>
    <x v="3"/>
    <x v="1668"/>
    <x v="1669"/>
    <x v="786"/>
    <x v="125"/>
    <n v="-97.27"/>
    <d v="2016-06-21T00:00:00"/>
    <x v="2"/>
  </r>
  <r>
    <x v="0"/>
    <x v="2"/>
    <x v="39"/>
    <x v="32"/>
    <x v="1667"/>
    <x v="2"/>
    <x v="1"/>
    <n v="1"/>
    <s v=""/>
    <n v="-9.16"/>
    <s v=""/>
    <s v=""/>
    <n v="-9.16"/>
    <x v="39"/>
    <x v="39"/>
    <x v="39"/>
    <s v="Sales Representative"/>
    <n v="622266"/>
    <s v="Melissa"/>
    <s v="Grant"/>
    <s v="Store Manager"/>
    <x v="3"/>
    <x v="1669"/>
    <x v="1670"/>
    <x v="519"/>
    <x v="452"/>
    <n v="-9.16"/>
    <d v="2016-06-26T00:00:00"/>
    <x v="1"/>
  </r>
  <r>
    <x v="1"/>
    <x v="3"/>
    <x v="39"/>
    <x v="32"/>
    <x v="1668"/>
    <x v="0"/>
    <x v="1"/>
    <s v=""/>
    <n v="1"/>
    <s v=""/>
    <n v="-54.13"/>
    <s v=""/>
    <n v="-54.13"/>
    <x v="39"/>
    <x v="39"/>
    <x v="39"/>
    <s v="Sales Representative"/>
    <n v="622266"/>
    <s v="Melissa"/>
    <s v="Grant"/>
    <s v="Store Manager"/>
    <x v="3"/>
    <x v="1670"/>
    <x v="1671"/>
    <x v="753"/>
    <x v="342"/>
    <n v="-54.13"/>
    <d v="2016-07-08T00:00:00"/>
    <x v="1"/>
  </r>
  <r>
    <x v="1"/>
    <x v="3"/>
    <x v="39"/>
    <x v="32"/>
    <x v="1669"/>
    <x v="0"/>
    <x v="1"/>
    <s v=""/>
    <n v="1"/>
    <s v=""/>
    <n v="-92.53"/>
    <s v=""/>
    <n v="-92.53"/>
    <x v="39"/>
    <x v="39"/>
    <x v="39"/>
    <s v="Sales Representative"/>
    <n v="622266"/>
    <s v="Melissa"/>
    <s v="Grant"/>
    <s v="Store Manager"/>
    <x v="3"/>
    <x v="1671"/>
    <x v="1672"/>
    <x v="430"/>
    <x v="252"/>
    <n v="-92.53"/>
    <d v="2016-07-17T00:00:00"/>
    <x v="1"/>
  </r>
  <r>
    <x v="1"/>
    <x v="3"/>
    <x v="39"/>
    <x v="40"/>
    <x v="1670"/>
    <x v="2"/>
    <x v="0"/>
    <s v=""/>
    <n v="1"/>
    <s v=""/>
    <n v="-12.09"/>
    <n v="-12.09"/>
    <s v=""/>
    <x v="39"/>
    <x v="39"/>
    <x v="39"/>
    <s v="Sales Representative"/>
    <n v="300806"/>
    <s v="Shaun"/>
    <s v="Welch"/>
    <s v="Sales Representative"/>
    <x v="3"/>
    <x v="1672"/>
    <x v="1673"/>
    <x v="350"/>
    <x v="161"/>
    <n v="-12.09"/>
    <d v="2016-07-18T00:00:00"/>
    <x v="0"/>
  </r>
  <r>
    <x v="1"/>
    <x v="4"/>
    <x v="39"/>
    <x v="32"/>
    <x v="1671"/>
    <x v="0"/>
    <x v="1"/>
    <s v=""/>
    <n v="1"/>
    <s v=""/>
    <n v="-77.319999999999993"/>
    <s v=""/>
    <n v="-77.319999999999993"/>
    <x v="39"/>
    <x v="39"/>
    <x v="39"/>
    <s v="Sales Representative"/>
    <n v="622266"/>
    <s v="Melissa"/>
    <s v="Grant"/>
    <s v="Store Manager"/>
    <x v="3"/>
    <x v="1673"/>
    <x v="1674"/>
    <x v="586"/>
    <x v="227"/>
    <n v="-77.319999999999993"/>
    <d v="2016-08-06T00:00:00"/>
    <x v="1"/>
  </r>
  <r>
    <x v="1"/>
    <x v="4"/>
    <x v="39"/>
    <x v="32"/>
    <x v="1672"/>
    <x v="0"/>
    <x v="0"/>
    <s v=""/>
    <n v="1"/>
    <s v=""/>
    <n v="-88.73"/>
    <n v="-88.73"/>
    <s v=""/>
    <x v="39"/>
    <x v="39"/>
    <x v="39"/>
    <s v="Sales Representative"/>
    <n v="622266"/>
    <s v="Melissa"/>
    <s v="Grant"/>
    <s v="Store Manager"/>
    <x v="3"/>
    <x v="1674"/>
    <x v="1675"/>
    <x v="509"/>
    <x v="98"/>
    <n v="-88.73"/>
    <d v="2016-08-09T00:00:00"/>
    <x v="0"/>
  </r>
  <r>
    <x v="1"/>
    <x v="4"/>
    <x v="39"/>
    <x v="40"/>
    <x v="1673"/>
    <x v="1"/>
    <x v="1"/>
    <s v=""/>
    <n v="1"/>
    <s v=""/>
    <n v="-32.51"/>
    <s v=""/>
    <n v="-32.51"/>
    <x v="39"/>
    <x v="39"/>
    <x v="39"/>
    <s v="Sales Representative"/>
    <n v="300806"/>
    <s v="Shaun"/>
    <s v="Welch"/>
    <s v="Sales Representative"/>
    <x v="3"/>
    <x v="1675"/>
    <x v="1676"/>
    <x v="228"/>
    <x v="355"/>
    <n v="-32.51"/>
    <d v="2016-08-13T00:00:00"/>
    <x v="1"/>
  </r>
  <r>
    <x v="1"/>
    <x v="4"/>
    <x v="39"/>
    <x v="32"/>
    <x v="1674"/>
    <x v="0"/>
    <x v="1"/>
    <s v=""/>
    <n v="1"/>
    <s v=""/>
    <n v="-68.91"/>
    <s v=""/>
    <n v="-68.91"/>
    <x v="39"/>
    <x v="39"/>
    <x v="39"/>
    <s v="Sales Representative"/>
    <n v="622266"/>
    <s v="Melissa"/>
    <s v="Grant"/>
    <s v="Store Manager"/>
    <x v="3"/>
    <x v="1676"/>
    <x v="1677"/>
    <x v="365"/>
    <x v="485"/>
    <n v="-68.91"/>
    <d v="2016-08-14T00:00:00"/>
    <x v="1"/>
  </r>
  <r>
    <x v="1"/>
    <x v="4"/>
    <x v="39"/>
    <x v="32"/>
    <x v="1675"/>
    <x v="0"/>
    <x v="0"/>
    <s v=""/>
    <n v="1"/>
    <s v=""/>
    <n v="-66.819999999999993"/>
    <n v="-66.819999999999993"/>
    <s v=""/>
    <x v="39"/>
    <x v="39"/>
    <x v="39"/>
    <s v="Sales Representative"/>
    <n v="622266"/>
    <s v="Melissa"/>
    <s v="Grant"/>
    <s v="Store Manager"/>
    <x v="3"/>
    <x v="1677"/>
    <x v="1678"/>
    <x v="398"/>
    <x v="470"/>
    <n v="-66.819999999999993"/>
    <d v="2016-08-15T00:00:00"/>
    <x v="0"/>
  </r>
  <r>
    <x v="1"/>
    <x v="4"/>
    <x v="39"/>
    <x v="32"/>
    <x v="1676"/>
    <x v="0"/>
    <x v="1"/>
    <s v=""/>
    <n v="1"/>
    <s v=""/>
    <n v="-58.56"/>
    <s v=""/>
    <n v="-58.56"/>
    <x v="39"/>
    <x v="39"/>
    <x v="39"/>
    <s v="Sales Representative"/>
    <n v="622266"/>
    <s v="Melissa"/>
    <s v="Grant"/>
    <s v="Store Manager"/>
    <x v="3"/>
    <x v="1678"/>
    <x v="1679"/>
    <x v="194"/>
    <x v="281"/>
    <n v="-58.56"/>
    <d v="2016-08-17T00:00:00"/>
    <x v="1"/>
  </r>
  <r>
    <x v="1"/>
    <x v="4"/>
    <x v="39"/>
    <x v="32"/>
    <x v="1677"/>
    <x v="0"/>
    <x v="1"/>
    <s v=""/>
    <n v="1"/>
    <s v=""/>
    <n v="-79.540000000000006"/>
    <s v=""/>
    <n v="-79.540000000000006"/>
    <x v="39"/>
    <x v="39"/>
    <x v="39"/>
    <s v="Sales Representative"/>
    <n v="622266"/>
    <s v="Melissa"/>
    <s v="Grant"/>
    <s v="Store Manager"/>
    <x v="3"/>
    <x v="1679"/>
    <x v="1680"/>
    <x v="112"/>
    <x v="125"/>
    <n v="-79.540000000000006"/>
    <d v="2016-08-19T00:00:00"/>
    <x v="1"/>
  </r>
  <r>
    <x v="1"/>
    <x v="4"/>
    <x v="39"/>
    <x v="32"/>
    <x v="1678"/>
    <x v="0"/>
    <x v="1"/>
    <s v=""/>
    <n v="1"/>
    <s v=""/>
    <n v="-80.540000000000006"/>
    <s v=""/>
    <n v="-80.540000000000006"/>
    <x v="39"/>
    <x v="39"/>
    <x v="39"/>
    <s v="Sales Representative"/>
    <n v="622266"/>
    <s v="Melissa"/>
    <s v="Grant"/>
    <s v="Store Manager"/>
    <x v="3"/>
    <x v="1680"/>
    <x v="1681"/>
    <x v="221"/>
    <x v="457"/>
    <n v="-80.540000000000006"/>
    <d v="2016-08-23T00:00:00"/>
    <x v="1"/>
  </r>
  <r>
    <x v="1"/>
    <x v="4"/>
    <x v="39"/>
    <x v="32"/>
    <x v="1679"/>
    <x v="0"/>
    <x v="1"/>
    <s v=""/>
    <n v="1"/>
    <s v=""/>
    <n v="-83.26"/>
    <s v=""/>
    <n v="-83.26"/>
    <x v="39"/>
    <x v="39"/>
    <x v="39"/>
    <s v="Sales Representative"/>
    <n v="622266"/>
    <s v="Melissa"/>
    <s v="Grant"/>
    <s v="Store Manager"/>
    <x v="3"/>
    <x v="1681"/>
    <x v="1682"/>
    <x v="310"/>
    <x v="398"/>
    <n v="-83.26"/>
    <d v="2016-08-26T00:00:00"/>
    <x v="1"/>
  </r>
  <r>
    <x v="1"/>
    <x v="4"/>
    <x v="39"/>
    <x v="32"/>
    <x v="1680"/>
    <x v="0"/>
    <x v="0"/>
    <s v=""/>
    <n v="1"/>
    <s v=""/>
    <n v="-89.66"/>
    <n v="-89.66"/>
    <s v=""/>
    <x v="39"/>
    <x v="39"/>
    <x v="39"/>
    <s v="Sales Representative"/>
    <n v="622266"/>
    <s v="Melissa"/>
    <s v="Grant"/>
    <s v="Store Manager"/>
    <x v="3"/>
    <x v="1682"/>
    <x v="1683"/>
    <x v="492"/>
    <x v="37"/>
    <n v="-89.66"/>
    <d v="2016-08-27T00:00:00"/>
    <x v="2"/>
  </r>
  <r>
    <x v="1"/>
    <x v="5"/>
    <x v="39"/>
    <x v="40"/>
    <x v="1681"/>
    <x v="1"/>
    <x v="0"/>
    <s v=""/>
    <n v="1"/>
    <s v=""/>
    <n v="-40.29"/>
    <n v="-40.29"/>
    <s v=""/>
    <x v="39"/>
    <x v="39"/>
    <x v="39"/>
    <s v="Sales Representative"/>
    <n v="300806"/>
    <s v="Shaun"/>
    <s v="Welch"/>
    <s v="Sales Representative"/>
    <x v="3"/>
    <x v="1683"/>
    <x v="1684"/>
    <x v="701"/>
    <x v="397"/>
    <n v="-40.29"/>
    <d v="2016-09-01T00:00:00"/>
    <x v="2"/>
  </r>
  <r>
    <x v="1"/>
    <x v="5"/>
    <x v="39"/>
    <x v="40"/>
    <x v="1682"/>
    <x v="2"/>
    <x v="0"/>
    <s v=""/>
    <n v="1"/>
    <s v=""/>
    <n v="-13.02"/>
    <n v="-13.02"/>
    <s v=""/>
    <x v="39"/>
    <x v="39"/>
    <x v="39"/>
    <s v="Sales Representative"/>
    <n v="300806"/>
    <s v="Shaun"/>
    <s v="Welch"/>
    <s v="Sales Representative"/>
    <x v="3"/>
    <x v="1684"/>
    <x v="1685"/>
    <x v="256"/>
    <x v="244"/>
    <n v="-13.02"/>
    <d v="2016-09-07T00:00:00"/>
    <x v="2"/>
  </r>
  <r>
    <x v="1"/>
    <x v="5"/>
    <x v="39"/>
    <x v="32"/>
    <x v="1683"/>
    <x v="0"/>
    <x v="1"/>
    <s v=""/>
    <n v="1"/>
    <s v=""/>
    <n v="-93.38"/>
    <s v=""/>
    <n v="-93.38"/>
    <x v="39"/>
    <x v="39"/>
    <x v="39"/>
    <s v="Sales Representative"/>
    <n v="622266"/>
    <s v="Melissa"/>
    <s v="Grant"/>
    <s v="Store Manager"/>
    <x v="3"/>
    <x v="1685"/>
    <x v="1686"/>
    <x v="371"/>
    <x v="288"/>
    <n v="-93.38"/>
    <d v="2016-09-12T00:00:00"/>
    <x v="1"/>
  </r>
  <r>
    <x v="1"/>
    <x v="5"/>
    <x v="39"/>
    <x v="40"/>
    <x v="1684"/>
    <x v="2"/>
    <x v="1"/>
    <s v=""/>
    <n v="1"/>
    <s v=""/>
    <n v="-16.649999999999999"/>
    <s v=""/>
    <n v="-16.649999999999999"/>
    <x v="39"/>
    <x v="39"/>
    <x v="39"/>
    <s v="Sales Representative"/>
    <n v="300806"/>
    <s v="Shaun"/>
    <s v="Welch"/>
    <s v="Sales Representative"/>
    <x v="3"/>
    <x v="1686"/>
    <x v="1687"/>
    <x v="634"/>
    <x v="202"/>
    <n v="-16.649999999999999"/>
    <d v="2016-09-15T00:00:00"/>
    <x v="1"/>
  </r>
  <r>
    <x v="1"/>
    <x v="5"/>
    <x v="39"/>
    <x v="40"/>
    <x v="1685"/>
    <x v="1"/>
    <x v="1"/>
    <s v=""/>
    <n v="1"/>
    <s v=""/>
    <n v="-30.1"/>
    <s v=""/>
    <n v="-30.1"/>
    <x v="39"/>
    <x v="39"/>
    <x v="39"/>
    <s v="Sales Representative"/>
    <n v="300806"/>
    <s v="Shaun"/>
    <s v="Welch"/>
    <s v="Sales Representative"/>
    <x v="3"/>
    <x v="1687"/>
    <x v="1688"/>
    <x v="292"/>
    <x v="83"/>
    <n v="-30.1"/>
    <d v="2016-09-15T00:00:00"/>
    <x v="1"/>
  </r>
  <r>
    <x v="1"/>
    <x v="5"/>
    <x v="39"/>
    <x v="32"/>
    <x v="1686"/>
    <x v="0"/>
    <x v="1"/>
    <s v=""/>
    <n v="1"/>
    <s v=""/>
    <n v="-51.32"/>
    <s v=""/>
    <n v="-51.32"/>
    <x v="39"/>
    <x v="39"/>
    <x v="39"/>
    <s v="Sales Representative"/>
    <n v="622266"/>
    <s v="Melissa"/>
    <s v="Grant"/>
    <s v="Store Manager"/>
    <x v="3"/>
    <x v="1688"/>
    <x v="1689"/>
    <x v="609"/>
    <x v="486"/>
    <n v="-51.32"/>
    <d v="2016-09-25T00:00:00"/>
    <x v="1"/>
  </r>
  <r>
    <x v="1"/>
    <x v="5"/>
    <x v="39"/>
    <x v="40"/>
    <x v="1687"/>
    <x v="2"/>
    <x v="1"/>
    <s v=""/>
    <n v="1"/>
    <s v=""/>
    <n v="-9.09"/>
    <s v=""/>
    <n v="-9.09"/>
    <x v="39"/>
    <x v="39"/>
    <x v="39"/>
    <s v="Sales Representative"/>
    <n v="300806"/>
    <s v="Shaun"/>
    <s v="Welch"/>
    <s v="Sales Representative"/>
    <x v="3"/>
    <x v="1689"/>
    <x v="1690"/>
    <x v="223"/>
    <x v="281"/>
    <n v="-9.09"/>
    <d v="2016-09-26T00:00:00"/>
    <x v="1"/>
  </r>
  <r>
    <x v="1"/>
    <x v="5"/>
    <x v="39"/>
    <x v="40"/>
    <x v="1688"/>
    <x v="1"/>
    <x v="1"/>
    <s v=""/>
    <n v="1"/>
    <s v=""/>
    <n v="-49.02"/>
    <s v=""/>
    <n v="-49.02"/>
    <x v="39"/>
    <x v="39"/>
    <x v="39"/>
    <s v="Sales Representative"/>
    <n v="300806"/>
    <s v="Shaun"/>
    <s v="Welch"/>
    <s v="Sales Representative"/>
    <x v="3"/>
    <x v="1690"/>
    <x v="1691"/>
    <x v="232"/>
    <x v="450"/>
    <n v="-49.02"/>
    <d v="2016-09-27T00:00:00"/>
    <x v="1"/>
  </r>
  <r>
    <x v="1"/>
    <x v="5"/>
    <x v="39"/>
    <x v="32"/>
    <x v="1689"/>
    <x v="0"/>
    <x v="1"/>
    <s v=""/>
    <n v="1"/>
    <s v=""/>
    <n v="-85.2"/>
    <s v=""/>
    <n v="-85.2"/>
    <x v="39"/>
    <x v="39"/>
    <x v="39"/>
    <s v="Sales Representative"/>
    <n v="622266"/>
    <s v="Melissa"/>
    <s v="Grant"/>
    <s v="Store Manager"/>
    <x v="3"/>
    <x v="1691"/>
    <x v="1692"/>
    <x v="229"/>
    <x v="390"/>
    <n v="-85.2"/>
    <d v="2016-09-28T00:00:00"/>
    <x v="1"/>
  </r>
  <r>
    <x v="1"/>
    <x v="5"/>
    <x v="39"/>
    <x v="40"/>
    <x v="1690"/>
    <x v="2"/>
    <x v="1"/>
    <s v=""/>
    <n v="1"/>
    <s v=""/>
    <n v="-6.42"/>
    <s v=""/>
    <n v="-6.42"/>
    <x v="39"/>
    <x v="39"/>
    <x v="39"/>
    <s v="Sales Representative"/>
    <n v="300806"/>
    <s v="Shaun"/>
    <s v="Welch"/>
    <s v="Sales Representative"/>
    <x v="3"/>
    <x v="1692"/>
    <x v="1693"/>
    <x v="174"/>
    <x v="156"/>
    <n v="-6.42"/>
    <d v="2016-09-29T00:00:00"/>
    <x v="1"/>
  </r>
  <r>
    <x v="0"/>
    <x v="0"/>
    <x v="40"/>
    <x v="32"/>
    <x v="1691"/>
    <x v="0"/>
    <x v="1"/>
    <n v="1"/>
    <s v=""/>
    <n v="-148.38"/>
    <s v=""/>
    <s v=""/>
    <n v="-148.38"/>
    <x v="40"/>
    <x v="40"/>
    <x v="40"/>
    <s v="Store Manager"/>
    <n v="622266"/>
    <s v="Melissa"/>
    <s v="Grant"/>
    <s v="Store Manager"/>
    <x v="3"/>
    <x v="1693"/>
    <x v="1694"/>
    <x v="787"/>
    <x v="258"/>
    <n v="-148.38"/>
    <d v="2016-04-06T00:00:00"/>
    <x v="1"/>
  </r>
  <r>
    <x v="0"/>
    <x v="0"/>
    <x v="40"/>
    <x v="32"/>
    <x v="1692"/>
    <x v="0"/>
    <x v="1"/>
    <n v="1"/>
    <s v=""/>
    <n v="-377.96"/>
    <s v=""/>
    <s v=""/>
    <n v="-377.96"/>
    <x v="40"/>
    <x v="40"/>
    <x v="40"/>
    <s v="Store Manager"/>
    <n v="622266"/>
    <s v="Melissa"/>
    <s v="Grant"/>
    <s v="Store Manager"/>
    <x v="3"/>
    <x v="1694"/>
    <x v="1695"/>
    <x v="493"/>
    <x v="94"/>
    <n v="-377.96"/>
    <d v="2016-04-06T00:00:00"/>
    <x v="1"/>
  </r>
  <r>
    <x v="0"/>
    <x v="0"/>
    <x v="40"/>
    <x v="32"/>
    <x v="1693"/>
    <x v="0"/>
    <x v="0"/>
    <n v="1"/>
    <s v=""/>
    <n v="-484.35"/>
    <s v=""/>
    <n v="-484.35"/>
    <s v=""/>
    <x v="40"/>
    <x v="40"/>
    <x v="40"/>
    <s v="Store Manager"/>
    <n v="622266"/>
    <s v="Melissa"/>
    <s v="Grant"/>
    <s v="Store Manager"/>
    <x v="3"/>
    <x v="1695"/>
    <x v="1696"/>
    <x v="41"/>
    <x v="30"/>
    <n v="-484.35"/>
    <d v="2016-04-06T00:00:00"/>
    <x v="0"/>
  </r>
  <r>
    <x v="0"/>
    <x v="0"/>
    <x v="40"/>
    <x v="32"/>
    <x v="1694"/>
    <x v="0"/>
    <x v="1"/>
    <n v="1"/>
    <s v=""/>
    <n v="-174.76"/>
    <s v=""/>
    <s v=""/>
    <n v="-174.76"/>
    <x v="40"/>
    <x v="40"/>
    <x v="40"/>
    <s v="Store Manager"/>
    <n v="622266"/>
    <s v="Melissa"/>
    <s v="Grant"/>
    <s v="Store Manager"/>
    <x v="3"/>
    <x v="1696"/>
    <x v="1697"/>
    <x v="80"/>
    <x v="70"/>
    <n v="-174.76"/>
    <d v="2016-04-09T00:00:00"/>
    <x v="1"/>
  </r>
  <r>
    <x v="0"/>
    <x v="0"/>
    <x v="40"/>
    <x v="32"/>
    <x v="1695"/>
    <x v="0"/>
    <x v="1"/>
    <n v="1"/>
    <s v=""/>
    <n v="-386.46"/>
    <s v=""/>
    <s v=""/>
    <n v="-386.46"/>
    <x v="40"/>
    <x v="40"/>
    <x v="40"/>
    <s v="Store Manager"/>
    <n v="622266"/>
    <s v="Melissa"/>
    <s v="Grant"/>
    <s v="Store Manager"/>
    <x v="3"/>
    <x v="1697"/>
    <x v="1698"/>
    <x v="139"/>
    <x v="303"/>
    <n v="-386.46"/>
    <d v="2016-04-11T00:00:00"/>
    <x v="1"/>
  </r>
  <r>
    <x v="0"/>
    <x v="0"/>
    <x v="40"/>
    <x v="32"/>
    <x v="1696"/>
    <x v="0"/>
    <x v="1"/>
    <n v="1"/>
    <s v=""/>
    <n v="-166.65"/>
    <s v=""/>
    <s v=""/>
    <n v="-166.65"/>
    <x v="40"/>
    <x v="40"/>
    <x v="40"/>
    <s v="Store Manager"/>
    <n v="622266"/>
    <s v="Melissa"/>
    <s v="Grant"/>
    <s v="Store Manager"/>
    <x v="3"/>
    <x v="1698"/>
    <x v="1699"/>
    <x v="788"/>
    <x v="431"/>
    <n v="-166.65"/>
    <d v="2016-04-12T00:00:00"/>
    <x v="1"/>
  </r>
  <r>
    <x v="0"/>
    <x v="0"/>
    <x v="40"/>
    <x v="32"/>
    <x v="1697"/>
    <x v="0"/>
    <x v="1"/>
    <n v="1"/>
    <s v=""/>
    <n v="-254.77"/>
    <s v=""/>
    <s v=""/>
    <n v="-254.77"/>
    <x v="40"/>
    <x v="40"/>
    <x v="40"/>
    <s v="Store Manager"/>
    <n v="622266"/>
    <s v="Melissa"/>
    <s v="Grant"/>
    <s v="Store Manager"/>
    <x v="3"/>
    <x v="1699"/>
    <x v="1700"/>
    <x v="789"/>
    <x v="232"/>
    <n v="-254.77"/>
    <d v="2016-04-20T00:00:00"/>
    <x v="1"/>
  </r>
  <r>
    <x v="0"/>
    <x v="0"/>
    <x v="40"/>
    <x v="32"/>
    <x v="1698"/>
    <x v="0"/>
    <x v="1"/>
    <n v="1"/>
    <s v=""/>
    <n v="-86.39"/>
    <s v=""/>
    <s v=""/>
    <n v="-86.39"/>
    <x v="40"/>
    <x v="40"/>
    <x v="40"/>
    <s v="Store Manager"/>
    <n v="622266"/>
    <s v="Melissa"/>
    <s v="Grant"/>
    <s v="Store Manager"/>
    <x v="3"/>
    <x v="1700"/>
    <x v="1701"/>
    <x v="426"/>
    <x v="12"/>
    <n v="-86.39"/>
    <d v="2016-04-25T00:00:00"/>
    <x v="1"/>
  </r>
  <r>
    <x v="0"/>
    <x v="1"/>
    <x v="40"/>
    <x v="32"/>
    <x v="1699"/>
    <x v="0"/>
    <x v="0"/>
    <n v="1"/>
    <s v=""/>
    <n v="-259.33"/>
    <s v=""/>
    <n v="-259.33"/>
    <s v=""/>
    <x v="40"/>
    <x v="40"/>
    <x v="40"/>
    <s v="Store Manager"/>
    <n v="622266"/>
    <s v="Melissa"/>
    <s v="Grant"/>
    <s v="Store Manager"/>
    <x v="3"/>
    <x v="1701"/>
    <x v="1702"/>
    <x v="790"/>
    <x v="336"/>
    <n v="-259.33"/>
    <d v="2016-05-06T00:00:00"/>
    <x v="2"/>
  </r>
  <r>
    <x v="0"/>
    <x v="1"/>
    <x v="40"/>
    <x v="32"/>
    <x v="1700"/>
    <x v="0"/>
    <x v="1"/>
    <n v="1"/>
    <s v=""/>
    <n v="-348.55"/>
    <s v=""/>
    <s v=""/>
    <n v="-348.55"/>
    <x v="40"/>
    <x v="40"/>
    <x v="40"/>
    <s v="Store Manager"/>
    <n v="622266"/>
    <s v="Melissa"/>
    <s v="Grant"/>
    <s v="Store Manager"/>
    <x v="3"/>
    <x v="1702"/>
    <x v="1703"/>
    <x v="600"/>
    <x v="429"/>
    <n v="-348.55"/>
    <d v="2016-05-11T00:00:00"/>
    <x v="1"/>
  </r>
  <r>
    <x v="0"/>
    <x v="1"/>
    <x v="40"/>
    <x v="32"/>
    <x v="1701"/>
    <x v="0"/>
    <x v="1"/>
    <n v="1"/>
    <s v=""/>
    <n v="-210.12"/>
    <s v=""/>
    <s v=""/>
    <n v="-210.12"/>
    <x v="40"/>
    <x v="40"/>
    <x v="40"/>
    <s v="Store Manager"/>
    <n v="622266"/>
    <s v="Melissa"/>
    <s v="Grant"/>
    <s v="Store Manager"/>
    <x v="3"/>
    <x v="1703"/>
    <x v="1704"/>
    <x v="240"/>
    <x v="391"/>
    <n v="-210.12"/>
    <d v="2016-05-15T00:00:00"/>
    <x v="1"/>
  </r>
  <r>
    <x v="0"/>
    <x v="1"/>
    <x v="40"/>
    <x v="32"/>
    <x v="1702"/>
    <x v="0"/>
    <x v="1"/>
    <n v="1"/>
    <s v=""/>
    <n v="-383.08"/>
    <s v=""/>
    <s v=""/>
    <n v="-383.08"/>
    <x v="40"/>
    <x v="40"/>
    <x v="40"/>
    <s v="Store Manager"/>
    <n v="622266"/>
    <s v="Melissa"/>
    <s v="Grant"/>
    <s v="Store Manager"/>
    <x v="3"/>
    <x v="1704"/>
    <x v="1705"/>
    <x v="21"/>
    <x v="356"/>
    <n v="-383.08"/>
    <d v="2016-05-19T00:00:00"/>
    <x v="1"/>
  </r>
  <r>
    <x v="0"/>
    <x v="1"/>
    <x v="40"/>
    <x v="32"/>
    <x v="1703"/>
    <x v="0"/>
    <x v="1"/>
    <n v="1"/>
    <s v=""/>
    <n v="-383.34"/>
    <s v=""/>
    <s v=""/>
    <n v="-383.34"/>
    <x v="40"/>
    <x v="40"/>
    <x v="40"/>
    <s v="Store Manager"/>
    <n v="622266"/>
    <s v="Melissa"/>
    <s v="Grant"/>
    <s v="Store Manager"/>
    <x v="3"/>
    <x v="1705"/>
    <x v="1706"/>
    <x v="194"/>
    <x v="395"/>
    <n v="-383.34"/>
    <d v="2016-05-22T00:00:00"/>
    <x v="1"/>
  </r>
  <r>
    <x v="0"/>
    <x v="2"/>
    <x v="40"/>
    <x v="32"/>
    <x v="1704"/>
    <x v="0"/>
    <x v="0"/>
    <n v="1"/>
    <s v=""/>
    <n v="-308.20999999999998"/>
    <s v=""/>
    <n v="-308.20999999999998"/>
    <s v=""/>
    <x v="40"/>
    <x v="40"/>
    <x v="40"/>
    <s v="Store Manager"/>
    <n v="622266"/>
    <s v="Melissa"/>
    <s v="Grant"/>
    <s v="Store Manager"/>
    <x v="3"/>
    <x v="1706"/>
    <x v="1707"/>
    <x v="633"/>
    <x v="218"/>
    <n v="-308.20999999999998"/>
    <d v="2016-06-09T00:00:00"/>
    <x v="2"/>
  </r>
  <r>
    <x v="0"/>
    <x v="2"/>
    <x v="40"/>
    <x v="32"/>
    <x v="1705"/>
    <x v="0"/>
    <x v="1"/>
    <n v="1"/>
    <s v=""/>
    <n v="-222.34"/>
    <s v=""/>
    <s v=""/>
    <n v="-222.34"/>
    <x v="40"/>
    <x v="40"/>
    <x v="40"/>
    <s v="Store Manager"/>
    <n v="622266"/>
    <s v="Melissa"/>
    <s v="Grant"/>
    <s v="Store Manager"/>
    <x v="3"/>
    <x v="1707"/>
    <x v="1708"/>
    <x v="576"/>
    <x v="313"/>
    <n v="-222.34"/>
    <d v="2016-06-13T00:00:00"/>
    <x v="1"/>
  </r>
  <r>
    <x v="0"/>
    <x v="2"/>
    <x v="40"/>
    <x v="32"/>
    <x v="1706"/>
    <x v="0"/>
    <x v="1"/>
    <n v="1"/>
    <s v=""/>
    <n v="-169.39"/>
    <s v=""/>
    <s v=""/>
    <n v="-169.39"/>
    <x v="40"/>
    <x v="40"/>
    <x v="40"/>
    <s v="Store Manager"/>
    <n v="622266"/>
    <s v="Melissa"/>
    <s v="Grant"/>
    <s v="Store Manager"/>
    <x v="3"/>
    <x v="1708"/>
    <x v="1709"/>
    <x v="111"/>
    <x v="421"/>
    <n v="-169.39"/>
    <d v="2016-06-13T00:00:00"/>
    <x v="1"/>
  </r>
  <r>
    <x v="0"/>
    <x v="2"/>
    <x v="40"/>
    <x v="32"/>
    <x v="1707"/>
    <x v="0"/>
    <x v="1"/>
    <n v="1"/>
    <s v=""/>
    <n v="-91.97"/>
    <s v=""/>
    <s v=""/>
    <n v="-91.97"/>
    <x v="40"/>
    <x v="40"/>
    <x v="40"/>
    <s v="Store Manager"/>
    <n v="622266"/>
    <s v="Melissa"/>
    <s v="Grant"/>
    <s v="Store Manager"/>
    <x v="3"/>
    <x v="1709"/>
    <x v="1710"/>
    <x v="211"/>
    <x v="479"/>
    <n v="-91.97"/>
    <d v="2016-06-19T00:00:00"/>
    <x v="1"/>
  </r>
  <r>
    <x v="0"/>
    <x v="2"/>
    <x v="40"/>
    <x v="32"/>
    <x v="1708"/>
    <x v="0"/>
    <x v="1"/>
    <n v="1"/>
    <s v=""/>
    <n v="-156.85"/>
    <s v=""/>
    <s v=""/>
    <n v="-156.85"/>
    <x v="40"/>
    <x v="40"/>
    <x v="40"/>
    <s v="Store Manager"/>
    <n v="622266"/>
    <s v="Melissa"/>
    <s v="Grant"/>
    <s v="Store Manager"/>
    <x v="3"/>
    <x v="1710"/>
    <x v="1711"/>
    <x v="685"/>
    <x v="392"/>
    <n v="-156.85"/>
    <d v="2016-06-30T00:00:00"/>
    <x v="1"/>
  </r>
  <r>
    <x v="1"/>
    <x v="3"/>
    <x v="40"/>
    <x v="32"/>
    <x v="1709"/>
    <x v="0"/>
    <x v="1"/>
    <s v=""/>
    <n v="1"/>
    <s v=""/>
    <n v="-313.82"/>
    <s v=""/>
    <n v="-313.82"/>
    <x v="40"/>
    <x v="40"/>
    <x v="40"/>
    <s v="Store Manager"/>
    <n v="622266"/>
    <s v="Melissa"/>
    <s v="Grant"/>
    <s v="Store Manager"/>
    <x v="3"/>
    <x v="1711"/>
    <x v="1712"/>
    <x v="627"/>
    <x v="487"/>
    <n v="-313.82"/>
    <d v="2016-07-04T00:00:00"/>
    <x v="1"/>
  </r>
  <r>
    <x v="1"/>
    <x v="3"/>
    <x v="40"/>
    <x v="32"/>
    <x v="1710"/>
    <x v="0"/>
    <x v="0"/>
    <s v=""/>
    <n v="1"/>
    <s v=""/>
    <n v="-399.71"/>
    <n v="-399.71"/>
    <s v=""/>
    <x v="40"/>
    <x v="40"/>
    <x v="40"/>
    <s v="Store Manager"/>
    <n v="622266"/>
    <s v="Melissa"/>
    <s v="Grant"/>
    <s v="Store Manager"/>
    <x v="3"/>
    <x v="1712"/>
    <x v="1713"/>
    <x v="100"/>
    <x v="233"/>
    <n v="-399.71"/>
    <d v="2016-07-07T00:00:00"/>
    <x v="0"/>
  </r>
  <r>
    <x v="1"/>
    <x v="3"/>
    <x v="40"/>
    <x v="32"/>
    <x v="1711"/>
    <x v="0"/>
    <x v="1"/>
    <s v=""/>
    <n v="1"/>
    <s v=""/>
    <n v="-83.5"/>
    <s v=""/>
    <n v="-83.5"/>
    <x v="40"/>
    <x v="40"/>
    <x v="40"/>
    <s v="Store Manager"/>
    <n v="622266"/>
    <s v="Melissa"/>
    <s v="Grant"/>
    <s v="Store Manager"/>
    <x v="3"/>
    <x v="1713"/>
    <x v="1714"/>
    <x v="172"/>
    <x v="472"/>
    <n v="-83.5"/>
    <d v="2016-07-09T00:00:00"/>
    <x v="1"/>
  </r>
  <r>
    <x v="1"/>
    <x v="3"/>
    <x v="40"/>
    <x v="32"/>
    <x v="1712"/>
    <x v="0"/>
    <x v="1"/>
    <s v=""/>
    <n v="1"/>
    <s v=""/>
    <n v="-379.52"/>
    <s v=""/>
    <n v="-379.52"/>
    <x v="40"/>
    <x v="40"/>
    <x v="40"/>
    <s v="Store Manager"/>
    <n v="622266"/>
    <s v="Melissa"/>
    <s v="Grant"/>
    <s v="Store Manager"/>
    <x v="3"/>
    <x v="1714"/>
    <x v="1715"/>
    <x v="239"/>
    <x v="430"/>
    <n v="-379.52"/>
    <d v="2016-07-16T00:00:00"/>
    <x v="1"/>
  </r>
  <r>
    <x v="1"/>
    <x v="3"/>
    <x v="40"/>
    <x v="32"/>
    <x v="1713"/>
    <x v="0"/>
    <x v="1"/>
    <s v=""/>
    <n v="1"/>
    <s v=""/>
    <n v="-60.71"/>
    <s v=""/>
    <n v="-60.71"/>
    <x v="40"/>
    <x v="40"/>
    <x v="40"/>
    <s v="Store Manager"/>
    <n v="622266"/>
    <s v="Melissa"/>
    <s v="Grant"/>
    <s v="Store Manager"/>
    <x v="3"/>
    <x v="1715"/>
    <x v="1716"/>
    <x v="10"/>
    <x v="417"/>
    <n v="-60.71"/>
    <d v="2016-07-18T00:00:00"/>
    <x v="1"/>
  </r>
  <r>
    <x v="1"/>
    <x v="3"/>
    <x v="40"/>
    <x v="32"/>
    <x v="1714"/>
    <x v="0"/>
    <x v="0"/>
    <s v=""/>
    <n v="1"/>
    <s v=""/>
    <n v="-422.82"/>
    <n v="-422.82"/>
    <s v=""/>
    <x v="40"/>
    <x v="40"/>
    <x v="40"/>
    <s v="Store Manager"/>
    <n v="622266"/>
    <s v="Melissa"/>
    <s v="Grant"/>
    <s v="Store Manager"/>
    <x v="3"/>
    <x v="1716"/>
    <x v="1717"/>
    <x v="176"/>
    <x v="329"/>
    <n v="-422.82"/>
    <d v="2016-07-23T00:00:00"/>
    <x v="0"/>
  </r>
  <r>
    <x v="1"/>
    <x v="3"/>
    <x v="40"/>
    <x v="32"/>
    <x v="1715"/>
    <x v="0"/>
    <x v="0"/>
    <s v=""/>
    <n v="1"/>
    <s v=""/>
    <n v="-222.88"/>
    <n v="-222.88"/>
    <s v=""/>
    <x v="40"/>
    <x v="40"/>
    <x v="40"/>
    <s v="Store Manager"/>
    <n v="622266"/>
    <s v="Melissa"/>
    <s v="Grant"/>
    <s v="Store Manager"/>
    <x v="3"/>
    <x v="1717"/>
    <x v="1718"/>
    <x v="791"/>
    <x v="449"/>
    <n v="-222.88"/>
    <d v="2016-07-24T00:00:00"/>
    <x v="0"/>
  </r>
  <r>
    <x v="1"/>
    <x v="3"/>
    <x v="40"/>
    <x v="32"/>
    <x v="1716"/>
    <x v="0"/>
    <x v="1"/>
    <s v=""/>
    <n v="1"/>
    <s v=""/>
    <n v="-399.11"/>
    <s v=""/>
    <n v="-399.11"/>
    <x v="40"/>
    <x v="40"/>
    <x v="40"/>
    <s v="Store Manager"/>
    <n v="622266"/>
    <s v="Melissa"/>
    <s v="Grant"/>
    <s v="Store Manager"/>
    <x v="3"/>
    <x v="1718"/>
    <x v="1719"/>
    <x v="760"/>
    <x v="164"/>
    <n v="-399.11"/>
    <d v="2016-07-25T00:00:00"/>
    <x v="1"/>
  </r>
  <r>
    <x v="1"/>
    <x v="3"/>
    <x v="40"/>
    <x v="32"/>
    <x v="1717"/>
    <x v="0"/>
    <x v="1"/>
    <s v=""/>
    <n v="1"/>
    <s v=""/>
    <n v="-173.06"/>
    <s v=""/>
    <n v="-173.06"/>
    <x v="40"/>
    <x v="40"/>
    <x v="40"/>
    <s v="Store Manager"/>
    <n v="622266"/>
    <s v="Melissa"/>
    <s v="Grant"/>
    <s v="Store Manager"/>
    <x v="3"/>
    <x v="1719"/>
    <x v="1720"/>
    <x v="642"/>
    <x v="4"/>
    <n v="-173.06"/>
    <d v="2016-07-26T00:00:00"/>
    <x v="1"/>
  </r>
  <r>
    <x v="1"/>
    <x v="3"/>
    <x v="40"/>
    <x v="32"/>
    <x v="1718"/>
    <x v="0"/>
    <x v="1"/>
    <s v=""/>
    <n v="1"/>
    <s v=""/>
    <n v="-325.48"/>
    <s v=""/>
    <n v="-325.48"/>
    <x v="40"/>
    <x v="40"/>
    <x v="40"/>
    <s v="Store Manager"/>
    <n v="622266"/>
    <s v="Melissa"/>
    <s v="Grant"/>
    <s v="Store Manager"/>
    <x v="3"/>
    <x v="1720"/>
    <x v="1721"/>
    <x v="306"/>
    <x v="226"/>
    <n v="-325.48"/>
    <d v="2016-07-26T00:00:00"/>
    <x v="1"/>
  </r>
  <r>
    <x v="1"/>
    <x v="3"/>
    <x v="40"/>
    <x v="32"/>
    <x v="1719"/>
    <x v="0"/>
    <x v="0"/>
    <s v=""/>
    <n v="1"/>
    <s v=""/>
    <n v="-154.22999999999999"/>
    <n v="-154.22999999999999"/>
    <s v=""/>
    <x v="40"/>
    <x v="40"/>
    <x v="40"/>
    <s v="Store Manager"/>
    <n v="622266"/>
    <s v="Melissa"/>
    <s v="Grant"/>
    <s v="Store Manager"/>
    <x v="3"/>
    <x v="1721"/>
    <x v="1722"/>
    <x v="792"/>
    <x v="488"/>
    <n v="-154.22999999999999"/>
    <d v="2016-07-30T00:00:00"/>
    <x v="2"/>
  </r>
  <r>
    <x v="1"/>
    <x v="4"/>
    <x v="40"/>
    <x v="32"/>
    <x v="1720"/>
    <x v="0"/>
    <x v="0"/>
    <s v=""/>
    <n v="1"/>
    <s v=""/>
    <n v="-201.91"/>
    <n v="-201.91"/>
    <s v=""/>
    <x v="40"/>
    <x v="40"/>
    <x v="40"/>
    <s v="Store Manager"/>
    <n v="622266"/>
    <s v="Melissa"/>
    <s v="Grant"/>
    <s v="Store Manager"/>
    <x v="3"/>
    <x v="1722"/>
    <x v="1723"/>
    <x v="754"/>
    <x v="323"/>
    <n v="-201.91"/>
    <d v="2016-08-03T00:00:00"/>
    <x v="2"/>
  </r>
  <r>
    <x v="1"/>
    <x v="4"/>
    <x v="40"/>
    <x v="32"/>
    <x v="1721"/>
    <x v="0"/>
    <x v="1"/>
    <s v=""/>
    <n v="1"/>
    <s v=""/>
    <n v="-174.28"/>
    <s v=""/>
    <n v="-174.28"/>
    <x v="40"/>
    <x v="40"/>
    <x v="40"/>
    <s v="Store Manager"/>
    <n v="622266"/>
    <s v="Melissa"/>
    <s v="Grant"/>
    <s v="Store Manager"/>
    <x v="3"/>
    <x v="1723"/>
    <x v="1724"/>
    <x v="783"/>
    <x v="375"/>
    <n v="-174.28"/>
    <d v="2016-08-08T00:00:00"/>
    <x v="1"/>
  </r>
  <r>
    <x v="1"/>
    <x v="4"/>
    <x v="40"/>
    <x v="32"/>
    <x v="1722"/>
    <x v="0"/>
    <x v="1"/>
    <s v=""/>
    <n v="1"/>
    <s v=""/>
    <n v="-415.56"/>
    <s v=""/>
    <n v="-415.56"/>
    <x v="40"/>
    <x v="40"/>
    <x v="40"/>
    <s v="Store Manager"/>
    <n v="622266"/>
    <s v="Melissa"/>
    <s v="Grant"/>
    <s v="Store Manager"/>
    <x v="3"/>
    <x v="1724"/>
    <x v="1725"/>
    <x v="499"/>
    <x v="363"/>
    <n v="-415.56"/>
    <d v="2016-08-11T00:00:00"/>
    <x v="1"/>
  </r>
  <r>
    <x v="1"/>
    <x v="4"/>
    <x v="40"/>
    <x v="32"/>
    <x v="1723"/>
    <x v="0"/>
    <x v="1"/>
    <s v=""/>
    <n v="1"/>
    <s v=""/>
    <n v="-185.31"/>
    <s v=""/>
    <n v="-185.31"/>
    <x v="40"/>
    <x v="40"/>
    <x v="40"/>
    <s v="Store Manager"/>
    <n v="622266"/>
    <s v="Melissa"/>
    <s v="Grant"/>
    <s v="Store Manager"/>
    <x v="3"/>
    <x v="1725"/>
    <x v="1726"/>
    <x v="775"/>
    <x v="449"/>
    <n v="-185.31"/>
    <d v="2016-08-14T00:00:00"/>
    <x v="1"/>
  </r>
  <r>
    <x v="1"/>
    <x v="4"/>
    <x v="40"/>
    <x v="32"/>
    <x v="1724"/>
    <x v="0"/>
    <x v="0"/>
    <s v=""/>
    <n v="1"/>
    <s v=""/>
    <n v="-477.64"/>
    <n v="-477.64"/>
    <s v=""/>
    <x v="40"/>
    <x v="40"/>
    <x v="40"/>
    <s v="Store Manager"/>
    <n v="622266"/>
    <s v="Melissa"/>
    <s v="Grant"/>
    <s v="Store Manager"/>
    <x v="3"/>
    <x v="1726"/>
    <x v="1727"/>
    <x v="731"/>
    <x v="387"/>
    <n v="-477.64"/>
    <d v="2016-08-16T00:00:00"/>
    <x v="2"/>
  </r>
  <r>
    <x v="1"/>
    <x v="4"/>
    <x v="40"/>
    <x v="32"/>
    <x v="1725"/>
    <x v="0"/>
    <x v="1"/>
    <s v=""/>
    <n v="1"/>
    <s v=""/>
    <n v="-96.83"/>
    <s v=""/>
    <n v="-96.83"/>
    <x v="40"/>
    <x v="40"/>
    <x v="40"/>
    <s v="Store Manager"/>
    <n v="622266"/>
    <s v="Melissa"/>
    <s v="Grant"/>
    <s v="Store Manager"/>
    <x v="3"/>
    <x v="1727"/>
    <x v="1728"/>
    <x v="122"/>
    <x v="84"/>
    <n v="-96.83"/>
    <d v="2016-08-17T00:00:00"/>
    <x v="1"/>
  </r>
  <r>
    <x v="1"/>
    <x v="4"/>
    <x v="40"/>
    <x v="32"/>
    <x v="1726"/>
    <x v="0"/>
    <x v="0"/>
    <s v=""/>
    <n v="1"/>
    <s v=""/>
    <n v="-131.44999999999999"/>
    <n v="-131.44999999999999"/>
    <s v=""/>
    <x v="40"/>
    <x v="40"/>
    <x v="40"/>
    <s v="Store Manager"/>
    <n v="622266"/>
    <s v="Melissa"/>
    <s v="Grant"/>
    <s v="Store Manager"/>
    <x v="3"/>
    <x v="1728"/>
    <x v="1729"/>
    <x v="793"/>
    <x v="289"/>
    <n v="-131.44999999999999"/>
    <d v="2016-08-21T00:00:00"/>
    <x v="0"/>
  </r>
  <r>
    <x v="1"/>
    <x v="5"/>
    <x v="40"/>
    <x v="32"/>
    <x v="1727"/>
    <x v="0"/>
    <x v="1"/>
    <s v=""/>
    <n v="1"/>
    <s v=""/>
    <n v="-134.53"/>
    <s v=""/>
    <n v="-134.53"/>
    <x v="40"/>
    <x v="40"/>
    <x v="40"/>
    <s v="Store Manager"/>
    <n v="622266"/>
    <s v="Melissa"/>
    <s v="Grant"/>
    <s v="Store Manager"/>
    <x v="3"/>
    <x v="1729"/>
    <x v="1730"/>
    <x v="732"/>
    <x v="158"/>
    <n v="-134.53"/>
    <d v="2016-09-20T00:00:00"/>
    <x v="1"/>
  </r>
  <r>
    <x v="1"/>
    <x v="5"/>
    <x v="40"/>
    <x v="32"/>
    <x v="1728"/>
    <x v="0"/>
    <x v="1"/>
    <s v=""/>
    <n v="1"/>
    <s v=""/>
    <n v="-414.76"/>
    <s v=""/>
    <n v="-414.76"/>
    <x v="40"/>
    <x v="40"/>
    <x v="40"/>
    <s v="Store Manager"/>
    <n v="622266"/>
    <s v="Melissa"/>
    <s v="Grant"/>
    <s v="Store Manager"/>
    <x v="3"/>
    <x v="1730"/>
    <x v="1731"/>
    <x v="111"/>
    <x v="147"/>
    <n v="-414.76"/>
    <d v="2016-09-26T00:00:00"/>
    <x v="1"/>
  </r>
  <r>
    <x v="1"/>
    <x v="5"/>
    <x v="40"/>
    <x v="32"/>
    <x v="1729"/>
    <x v="0"/>
    <x v="0"/>
    <s v=""/>
    <n v="1"/>
    <s v=""/>
    <n v="-214.5"/>
    <n v="-214.5"/>
    <s v=""/>
    <x v="40"/>
    <x v="40"/>
    <x v="40"/>
    <s v="Store Manager"/>
    <n v="622266"/>
    <s v="Melissa"/>
    <s v="Grant"/>
    <s v="Store Manager"/>
    <x v="3"/>
    <x v="1731"/>
    <x v="1732"/>
    <x v="523"/>
    <x v="266"/>
    <n v="-214.5"/>
    <d v="2016-09-27T00:00:00"/>
    <x v="0"/>
  </r>
  <r>
    <x v="1"/>
    <x v="5"/>
    <x v="40"/>
    <x v="32"/>
    <x v="1730"/>
    <x v="0"/>
    <x v="0"/>
    <s v=""/>
    <n v="1"/>
    <s v=""/>
    <n v="-430.18"/>
    <n v="-430.18"/>
    <s v=""/>
    <x v="40"/>
    <x v="40"/>
    <x v="40"/>
    <s v="Store Manager"/>
    <n v="622266"/>
    <s v="Melissa"/>
    <s v="Grant"/>
    <s v="Store Manager"/>
    <x v="3"/>
    <x v="1732"/>
    <x v="1733"/>
    <x v="546"/>
    <x v="402"/>
    <n v="-430.18"/>
    <d v="2016-09-30T00:00:00"/>
    <x v="2"/>
  </r>
  <r>
    <x v="0"/>
    <x v="0"/>
    <x v="41"/>
    <x v="41"/>
    <x v="1731"/>
    <x v="0"/>
    <x v="1"/>
    <n v="1"/>
    <s v=""/>
    <n v="-277.89999999999998"/>
    <s v=""/>
    <s v=""/>
    <n v="-277.89999999999998"/>
    <x v="41"/>
    <x v="41"/>
    <x v="41"/>
    <s v="Asst. Store Manager"/>
    <n v="820153"/>
    <s v="Leona"/>
    <s v="Mckinney"/>
    <s v="Asst. Store Manager"/>
    <x v="4"/>
    <x v="1733"/>
    <x v="1734"/>
    <x v="81"/>
    <x v="6"/>
    <n v="-277.89999999999998"/>
    <d v="2016-04-04T00:00:00"/>
    <x v="1"/>
  </r>
  <r>
    <x v="0"/>
    <x v="0"/>
    <x v="41"/>
    <x v="41"/>
    <x v="1732"/>
    <x v="0"/>
    <x v="1"/>
    <n v="1"/>
    <s v=""/>
    <n v="-259.62"/>
    <s v=""/>
    <s v=""/>
    <n v="-259.62"/>
    <x v="41"/>
    <x v="41"/>
    <x v="41"/>
    <s v="Asst. Store Manager"/>
    <n v="820153"/>
    <s v="Leona"/>
    <s v="Mckinney"/>
    <s v="Asst. Store Manager"/>
    <x v="4"/>
    <x v="1734"/>
    <x v="1735"/>
    <x v="139"/>
    <x v="241"/>
    <n v="-259.62"/>
    <d v="2016-04-10T00:00:00"/>
    <x v="1"/>
  </r>
  <r>
    <x v="0"/>
    <x v="0"/>
    <x v="41"/>
    <x v="41"/>
    <x v="1733"/>
    <x v="0"/>
    <x v="1"/>
    <n v="1"/>
    <s v=""/>
    <n v="-411.89"/>
    <s v=""/>
    <s v=""/>
    <n v="-411.89"/>
    <x v="41"/>
    <x v="41"/>
    <x v="41"/>
    <s v="Asst. Store Manager"/>
    <n v="820153"/>
    <s v="Leona"/>
    <s v="Mckinney"/>
    <s v="Asst. Store Manager"/>
    <x v="4"/>
    <x v="1735"/>
    <x v="1736"/>
    <x v="333"/>
    <x v="479"/>
    <n v="-411.89"/>
    <d v="2016-04-11T00:00:00"/>
    <x v="1"/>
  </r>
  <r>
    <x v="0"/>
    <x v="0"/>
    <x v="41"/>
    <x v="41"/>
    <x v="1734"/>
    <x v="0"/>
    <x v="1"/>
    <n v="1"/>
    <s v=""/>
    <n v="-285.38"/>
    <s v=""/>
    <s v=""/>
    <n v="-285.38"/>
    <x v="41"/>
    <x v="41"/>
    <x v="41"/>
    <s v="Asst. Store Manager"/>
    <n v="820153"/>
    <s v="Leona"/>
    <s v="Mckinney"/>
    <s v="Asst. Store Manager"/>
    <x v="4"/>
    <x v="1736"/>
    <x v="1737"/>
    <x v="428"/>
    <x v="439"/>
    <n v="-285.38"/>
    <d v="2016-04-14T00:00:00"/>
    <x v="1"/>
  </r>
  <r>
    <x v="0"/>
    <x v="0"/>
    <x v="41"/>
    <x v="41"/>
    <x v="1735"/>
    <x v="0"/>
    <x v="1"/>
    <n v="1"/>
    <s v=""/>
    <n v="-128.35"/>
    <s v=""/>
    <s v=""/>
    <n v="-128.35"/>
    <x v="41"/>
    <x v="41"/>
    <x v="41"/>
    <s v="Asst. Store Manager"/>
    <n v="820153"/>
    <s v="Leona"/>
    <s v="Mckinney"/>
    <s v="Asst. Store Manager"/>
    <x v="4"/>
    <x v="1737"/>
    <x v="1738"/>
    <x v="794"/>
    <x v="379"/>
    <n v="-128.35"/>
    <d v="2016-04-14T00:00:00"/>
    <x v="1"/>
  </r>
  <r>
    <x v="0"/>
    <x v="0"/>
    <x v="41"/>
    <x v="41"/>
    <x v="1736"/>
    <x v="0"/>
    <x v="1"/>
    <n v="1"/>
    <s v=""/>
    <n v="-350.14"/>
    <s v=""/>
    <s v=""/>
    <n v="-350.14"/>
    <x v="41"/>
    <x v="41"/>
    <x v="41"/>
    <s v="Asst. Store Manager"/>
    <n v="820153"/>
    <s v="Leona"/>
    <s v="Mckinney"/>
    <s v="Asst. Store Manager"/>
    <x v="4"/>
    <x v="1738"/>
    <x v="1739"/>
    <x v="644"/>
    <x v="368"/>
    <n v="-350.14"/>
    <d v="2016-04-23T00:00:00"/>
    <x v="1"/>
  </r>
  <r>
    <x v="0"/>
    <x v="1"/>
    <x v="41"/>
    <x v="41"/>
    <x v="1737"/>
    <x v="0"/>
    <x v="1"/>
    <n v="1"/>
    <s v=""/>
    <n v="-273.97000000000003"/>
    <s v=""/>
    <s v=""/>
    <n v="-273.97000000000003"/>
    <x v="41"/>
    <x v="41"/>
    <x v="41"/>
    <s v="Asst. Store Manager"/>
    <n v="820153"/>
    <s v="Leona"/>
    <s v="Mckinney"/>
    <s v="Asst. Store Manager"/>
    <x v="4"/>
    <x v="1739"/>
    <x v="1740"/>
    <x v="795"/>
    <x v="229"/>
    <n v="-273.97000000000003"/>
    <d v="2016-05-10T00:00:00"/>
    <x v="1"/>
  </r>
  <r>
    <x v="0"/>
    <x v="2"/>
    <x v="41"/>
    <x v="41"/>
    <x v="1738"/>
    <x v="0"/>
    <x v="1"/>
    <n v="1"/>
    <s v=""/>
    <n v="-496.42"/>
    <s v=""/>
    <s v=""/>
    <n v="-496.42"/>
    <x v="41"/>
    <x v="41"/>
    <x v="41"/>
    <s v="Asst. Store Manager"/>
    <n v="820153"/>
    <s v="Leona"/>
    <s v="Mckinney"/>
    <s v="Asst. Store Manager"/>
    <x v="4"/>
    <x v="1740"/>
    <x v="1741"/>
    <x v="470"/>
    <x v="405"/>
    <n v="-496.42"/>
    <d v="2016-06-06T00:00:00"/>
    <x v="1"/>
  </r>
  <r>
    <x v="0"/>
    <x v="2"/>
    <x v="41"/>
    <x v="41"/>
    <x v="1739"/>
    <x v="0"/>
    <x v="0"/>
    <n v="1"/>
    <s v=""/>
    <n v="-379.28"/>
    <s v=""/>
    <n v="-379.28"/>
    <s v=""/>
    <x v="41"/>
    <x v="41"/>
    <x v="41"/>
    <s v="Asst. Store Manager"/>
    <n v="820153"/>
    <s v="Leona"/>
    <s v="Mckinney"/>
    <s v="Asst. Store Manager"/>
    <x v="4"/>
    <x v="1741"/>
    <x v="1742"/>
    <x v="739"/>
    <x v="195"/>
    <n v="-379.28"/>
    <d v="2016-06-15T00:00:00"/>
    <x v="0"/>
  </r>
  <r>
    <x v="0"/>
    <x v="2"/>
    <x v="41"/>
    <x v="41"/>
    <x v="1740"/>
    <x v="0"/>
    <x v="1"/>
    <n v="1"/>
    <s v=""/>
    <n v="-351.02"/>
    <s v=""/>
    <s v=""/>
    <n v="-351.02"/>
    <x v="41"/>
    <x v="41"/>
    <x v="41"/>
    <s v="Asst. Store Manager"/>
    <n v="820153"/>
    <s v="Leona"/>
    <s v="Mckinney"/>
    <s v="Asst. Store Manager"/>
    <x v="4"/>
    <x v="1742"/>
    <x v="1743"/>
    <x v="466"/>
    <x v="317"/>
    <n v="-351.02"/>
    <d v="2016-06-24T00:00:00"/>
    <x v="1"/>
  </r>
  <r>
    <x v="0"/>
    <x v="2"/>
    <x v="41"/>
    <x v="41"/>
    <x v="1741"/>
    <x v="0"/>
    <x v="1"/>
    <n v="1"/>
    <s v=""/>
    <n v="-431.21"/>
    <s v=""/>
    <s v=""/>
    <n v="-431.21"/>
    <x v="41"/>
    <x v="41"/>
    <x v="41"/>
    <s v="Asst. Store Manager"/>
    <n v="820153"/>
    <s v="Leona"/>
    <s v="Mckinney"/>
    <s v="Asst. Store Manager"/>
    <x v="4"/>
    <x v="1743"/>
    <x v="1744"/>
    <x v="576"/>
    <x v="115"/>
    <n v="-431.21"/>
    <d v="2016-06-25T00:00:00"/>
    <x v="1"/>
  </r>
  <r>
    <x v="1"/>
    <x v="3"/>
    <x v="41"/>
    <x v="41"/>
    <x v="1742"/>
    <x v="0"/>
    <x v="1"/>
    <s v=""/>
    <n v="1"/>
    <s v=""/>
    <n v="-428.77"/>
    <s v=""/>
    <n v="-428.77"/>
    <x v="41"/>
    <x v="41"/>
    <x v="41"/>
    <s v="Asst. Store Manager"/>
    <n v="820153"/>
    <s v="Leona"/>
    <s v="Mckinney"/>
    <s v="Asst. Store Manager"/>
    <x v="4"/>
    <x v="1744"/>
    <x v="1745"/>
    <x v="541"/>
    <x v="400"/>
    <n v="-428.77"/>
    <d v="2016-07-01T00:00:00"/>
    <x v="1"/>
  </r>
  <r>
    <x v="1"/>
    <x v="3"/>
    <x v="41"/>
    <x v="41"/>
    <x v="1743"/>
    <x v="0"/>
    <x v="1"/>
    <s v=""/>
    <n v="1"/>
    <s v=""/>
    <n v="-442.03"/>
    <s v=""/>
    <n v="-442.03"/>
    <x v="41"/>
    <x v="41"/>
    <x v="41"/>
    <s v="Asst. Store Manager"/>
    <n v="820153"/>
    <s v="Leona"/>
    <s v="Mckinney"/>
    <s v="Asst. Store Manager"/>
    <x v="4"/>
    <x v="1745"/>
    <x v="1746"/>
    <x v="796"/>
    <x v="275"/>
    <n v="-442.03"/>
    <d v="2016-07-05T00:00:00"/>
    <x v="1"/>
  </r>
  <r>
    <x v="1"/>
    <x v="3"/>
    <x v="41"/>
    <x v="41"/>
    <x v="1744"/>
    <x v="0"/>
    <x v="1"/>
    <s v=""/>
    <n v="1"/>
    <s v=""/>
    <n v="-222.06"/>
    <s v=""/>
    <n v="-222.06"/>
    <x v="41"/>
    <x v="41"/>
    <x v="41"/>
    <s v="Asst. Store Manager"/>
    <n v="820153"/>
    <s v="Leona"/>
    <s v="Mckinney"/>
    <s v="Asst. Store Manager"/>
    <x v="4"/>
    <x v="1746"/>
    <x v="1747"/>
    <x v="797"/>
    <x v="34"/>
    <n v="-222.06"/>
    <d v="2016-07-10T00:00:00"/>
    <x v="1"/>
  </r>
  <r>
    <x v="1"/>
    <x v="3"/>
    <x v="41"/>
    <x v="41"/>
    <x v="1745"/>
    <x v="0"/>
    <x v="0"/>
    <s v=""/>
    <n v="1"/>
    <s v=""/>
    <n v="-379.98"/>
    <n v="-379.98"/>
    <s v=""/>
    <x v="41"/>
    <x v="41"/>
    <x v="41"/>
    <s v="Asst. Store Manager"/>
    <n v="820153"/>
    <s v="Leona"/>
    <s v="Mckinney"/>
    <s v="Asst. Store Manager"/>
    <x v="4"/>
    <x v="1747"/>
    <x v="1748"/>
    <x v="775"/>
    <x v="489"/>
    <n v="-379.98"/>
    <d v="2016-07-23T00:00:00"/>
    <x v="2"/>
  </r>
  <r>
    <x v="1"/>
    <x v="4"/>
    <x v="41"/>
    <x v="41"/>
    <x v="1746"/>
    <x v="0"/>
    <x v="1"/>
    <s v=""/>
    <n v="1"/>
    <s v=""/>
    <n v="-409.53"/>
    <s v=""/>
    <n v="-409.53"/>
    <x v="41"/>
    <x v="41"/>
    <x v="41"/>
    <s v="Asst. Store Manager"/>
    <n v="820153"/>
    <s v="Leona"/>
    <s v="Mckinney"/>
    <s v="Asst. Store Manager"/>
    <x v="4"/>
    <x v="1748"/>
    <x v="1749"/>
    <x v="798"/>
    <x v="260"/>
    <n v="-409.53"/>
    <d v="2016-08-01T00:00:00"/>
    <x v="1"/>
  </r>
  <r>
    <x v="1"/>
    <x v="4"/>
    <x v="41"/>
    <x v="41"/>
    <x v="1747"/>
    <x v="0"/>
    <x v="1"/>
    <s v=""/>
    <n v="1"/>
    <s v=""/>
    <n v="-418.32"/>
    <s v=""/>
    <n v="-418.32"/>
    <x v="41"/>
    <x v="41"/>
    <x v="41"/>
    <s v="Asst. Store Manager"/>
    <n v="820153"/>
    <s v="Leona"/>
    <s v="Mckinney"/>
    <s v="Asst. Store Manager"/>
    <x v="4"/>
    <x v="1749"/>
    <x v="1750"/>
    <x v="661"/>
    <x v="362"/>
    <n v="-418.32"/>
    <d v="2016-08-02T00:00:00"/>
    <x v="1"/>
  </r>
  <r>
    <x v="1"/>
    <x v="4"/>
    <x v="41"/>
    <x v="41"/>
    <x v="1748"/>
    <x v="0"/>
    <x v="1"/>
    <s v=""/>
    <n v="1"/>
    <s v=""/>
    <n v="-197.21"/>
    <s v=""/>
    <n v="-197.21"/>
    <x v="41"/>
    <x v="41"/>
    <x v="41"/>
    <s v="Asst. Store Manager"/>
    <n v="820153"/>
    <s v="Leona"/>
    <s v="Mckinney"/>
    <s v="Asst. Store Manager"/>
    <x v="4"/>
    <x v="1750"/>
    <x v="1751"/>
    <x v="596"/>
    <x v="347"/>
    <n v="-197.21"/>
    <d v="2016-08-04T00:00:00"/>
    <x v="1"/>
  </r>
  <r>
    <x v="1"/>
    <x v="4"/>
    <x v="41"/>
    <x v="41"/>
    <x v="1749"/>
    <x v="0"/>
    <x v="1"/>
    <s v=""/>
    <n v="1"/>
    <s v=""/>
    <n v="-227.06"/>
    <s v=""/>
    <n v="-227.06"/>
    <x v="41"/>
    <x v="41"/>
    <x v="41"/>
    <s v="Asst. Store Manager"/>
    <n v="820153"/>
    <s v="Leona"/>
    <s v="Mckinney"/>
    <s v="Asst. Store Manager"/>
    <x v="4"/>
    <x v="1751"/>
    <x v="1752"/>
    <x v="205"/>
    <x v="76"/>
    <n v="-227.06"/>
    <d v="2016-08-06T00:00:00"/>
    <x v="1"/>
  </r>
  <r>
    <x v="1"/>
    <x v="4"/>
    <x v="41"/>
    <x v="41"/>
    <x v="1750"/>
    <x v="0"/>
    <x v="0"/>
    <s v=""/>
    <n v="1"/>
    <s v=""/>
    <n v="-276.32"/>
    <n v="-276.32"/>
    <s v=""/>
    <x v="41"/>
    <x v="41"/>
    <x v="41"/>
    <s v="Asst. Store Manager"/>
    <n v="820153"/>
    <s v="Leona"/>
    <s v="Mckinney"/>
    <s v="Asst. Store Manager"/>
    <x v="4"/>
    <x v="1752"/>
    <x v="1753"/>
    <x v="711"/>
    <x v="61"/>
    <n v="-276.32"/>
    <d v="2016-08-11T00:00:00"/>
    <x v="0"/>
  </r>
  <r>
    <x v="1"/>
    <x v="4"/>
    <x v="41"/>
    <x v="41"/>
    <x v="1751"/>
    <x v="0"/>
    <x v="1"/>
    <s v=""/>
    <n v="1"/>
    <s v=""/>
    <n v="-331.43"/>
    <s v=""/>
    <n v="-331.43"/>
    <x v="41"/>
    <x v="41"/>
    <x v="41"/>
    <s v="Asst. Store Manager"/>
    <n v="820153"/>
    <s v="Leona"/>
    <s v="Mckinney"/>
    <s v="Asst. Store Manager"/>
    <x v="4"/>
    <x v="1753"/>
    <x v="1754"/>
    <x v="719"/>
    <x v="348"/>
    <n v="-331.43"/>
    <d v="2016-08-17T00:00:00"/>
    <x v="1"/>
  </r>
  <r>
    <x v="1"/>
    <x v="4"/>
    <x v="41"/>
    <x v="41"/>
    <x v="1752"/>
    <x v="0"/>
    <x v="1"/>
    <s v=""/>
    <n v="1"/>
    <s v=""/>
    <n v="-468.34"/>
    <s v=""/>
    <n v="-468.34"/>
    <x v="41"/>
    <x v="41"/>
    <x v="41"/>
    <s v="Asst. Store Manager"/>
    <n v="820153"/>
    <s v="Leona"/>
    <s v="Mckinney"/>
    <s v="Asst. Store Manager"/>
    <x v="4"/>
    <x v="1754"/>
    <x v="1755"/>
    <x v="751"/>
    <x v="272"/>
    <n v="-468.34"/>
    <d v="2016-08-19T00:00:00"/>
    <x v="1"/>
  </r>
  <r>
    <x v="1"/>
    <x v="4"/>
    <x v="41"/>
    <x v="41"/>
    <x v="1753"/>
    <x v="0"/>
    <x v="1"/>
    <s v=""/>
    <n v="1"/>
    <s v=""/>
    <n v="-112.71"/>
    <s v=""/>
    <n v="-112.71"/>
    <x v="41"/>
    <x v="41"/>
    <x v="41"/>
    <s v="Asst. Store Manager"/>
    <n v="820153"/>
    <s v="Leona"/>
    <s v="Mckinney"/>
    <s v="Asst. Store Manager"/>
    <x v="4"/>
    <x v="1755"/>
    <x v="1756"/>
    <x v="478"/>
    <x v="326"/>
    <n v="-112.71"/>
    <d v="2016-08-20T00:00:00"/>
    <x v="1"/>
  </r>
  <r>
    <x v="1"/>
    <x v="4"/>
    <x v="41"/>
    <x v="41"/>
    <x v="1754"/>
    <x v="0"/>
    <x v="1"/>
    <s v=""/>
    <n v="1"/>
    <s v=""/>
    <n v="-336.1"/>
    <s v=""/>
    <n v="-336.1"/>
    <x v="41"/>
    <x v="41"/>
    <x v="41"/>
    <s v="Asst. Store Manager"/>
    <n v="820153"/>
    <s v="Leona"/>
    <s v="Mckinney"/>
    <s v="Asst. Store Manager"/>
    <x v="4"/>
    <x v="1756"/>
    <x v="1757"/>
    <x v="722"/>
    <x v="379"/>
    <n v="-336.1"/>
    <d v="2016-08-25T00:00:00"/>
    <x v="1"/>
  </r>
  <r>
    <x v="1"/>
    <x v="4"/>
    <x v="41"/>
    <x v="41"/>
    <x v="1755"/>
    <x v="0"/>
    <x v="0"/>
    <s v=""/>
    <n v="1"/>
    <s v=""/>
    <n v="-405.15"/>
    <n v="-405.15"/>
    <s v=""/>
    <x v="41"/>
    <x v="41"/>
    <x v="41"/>
    <s v="Asst. Store Manager"/>
    <n v="820153"/>
    <s v="Leona"/>
    <s v="Mckinney"/>
    <s v="Asst. Store Manager"/>
    <x v="4"/>
    <x v="1757"/>
    <x v="1758"/>
    <x v="183"/>
    <x v="61"/>
    <n v="-405.15"/>
    <d v="2016-08-26T00:00:00"/>
    <x v="2"/>
  </r>
  <r>
    <x v="1"/>
    <x v="4"/>
    <x v="41"/>
    <x v="41"/>
    <x v="1756"/>
    <x v="0"/>
    <x v="0"/>
    <s v=""/>
    <n v="1"/>
    <s v=""/>
    <n v="-450.25"/>
    <n v="-450.25"/>
    <s v=""/>
    <x v="41"/>
    <x v="41"/>
    <x v="41"/>
    <s v="Asst. Store Manager"/>
    <n v="820153"/>
    <s v="Leona"/>
    <s v="Mckinney"/>
    <s v="Asst. Store Manager"/>
    <x v="4"/>
    <x v="1758"/>
    <x v="1759"/>
    <x v="85"/>
    <x v="378"/>
    <n v="-450.25"/>
    <d v="2016-08-26T00:00:00"/>
    <x v="2"/>
  </r>
  <r>
    <x v="1"/>
    <x v="5"/>
    <x v="41"/>
    <x v="41"/>
    <x v="1757"/>
    <x v="0"/>
    <x v="0"/>
    <s v=""/>
    <n v="1"/>
    <s v=""/>
    <n v="-154.63999999999999"/>
    <n v="-154.63999999999999"/>
    <s v=""/>
    <x v="41"/>
    <x v="41"/>
    <x v="41"/>
    <s v="Asst. Store Manager"/>
    <n v="820153"/>
    <s v="Leona"/>
    <s v="Mckinney"/>
    <s v="Asst. Store Manager"/>
    <x v="4"/>
    <x v="1759"/>
    <x v="1760"/>
    <x v="63"/>
    <x v="31"/>
    <n v="-154.63999999999999"/>
    <d v="2016-09-12T00:00:00"/>
    <x v="0"/>
  </r>
  <r>
    <x v="1"/>
    <x v="5"/>
    <x v="41"/>
    <x v="41"/>
    <x v="1758"/>
    <x v="0"/>
    <x v="1"/>
    <s v=""/>
    <n v="1"/>
    <s v=""/>
    <n v="-329.7"/>
    <s v=""/>
    <n v="-329.7"/>
    <x v="41"/>
    <x v="41"/>
    <x v="41"/>
    <s v="Asst. Store Manager"/>
    <n v="820153"/>
    <s v="Leona"/>
    <s v="Mckinney"/>
    <s v="Asst. Store Manager"/>
    <x v="4"/>
    <x v="1760"/>
    <x v="1761"/>
    <x v="374"/>
    <x v="490"/>
    <n v="-329.7"/>
    <d v="2016-09-17T00:00:00"/>
    <x v="1"/>
  </r>
  <r>
    <x v="1"/>
    <x v="5"/>
    <x v="41"/>
    <x v="41"/>
    <x v="1759"/>
    <x v="0"/>
    <x v="0"/>
    <s v=""/>
    <n v="1"/>
    <s v=""/>
    <n v="-95.82"/>
    <n v="-95.82"/>
    <s v=""/>
    <x v="41"/>
    <x v="41"/>
    <x v="41"/>
    <s v="Asst. Store Manager"/>
    <n v="820153"/>
    <s v="Leona"/>
    <s v="Mckinney"/>
    <s v="Asst. Store Manager"/>
    <x v="4"/>
    <x v="1761"/>
    <x v="1762"/>
    <x v="799"/>
    <x v="266"/>
    <n v="-95.82"/>
    <d v="2016-09-19T00:00:00"/>
    <x v="2"/>
  </r>
  <r>
    <x v="1"/>
    <x v="5"/>
    <x v="41"/>
    <x v="41"/>
    <x v="1760"/>
    <x v="0"/>
    <x v="1"/>
    <s v=""/>
    <n v="1"/>
    <s v=""/>
    <n v="-204.93"/>
    <s v=""/>
    <n v="-204.93"/>
    <x v="41"/>
    <x v="41"/>
    <x v="41"/>
    <s v="Asst. Store Manager"/>
    <n v="820153"/>
    <s v="Leona"/>
    <s v="Mckinney"/>
    <s v="Asst. Store Manager"/>
    <x v="4"/>
    <x v="1762"/>
    <x v="1763"/>
    <x v="69"/>
    <x v="181"/>
    <n v="-204.93"/>
    <d v="2016-09-19T00:00:00"/>
    <x v="1"/>
  </r>
  <r>
    <x v="1"/>
    <x v="5"/>
    <x v="41"/>
    <x v="41"/>
    <x v="1761"/>
    <x v="0"/>
    <x v="1"/>
    <s v=""/>
    <n v="1"/>
    <s v=""/>
    <n v="-336.12"/>
    <s v=""/>
    <n v="-336.12"/>
    <x v="41"/>
    <x v="41"/>
    <x v="41"/>
    <s v="Asst. Store Manager"/>
    <n v="820153"/>
    <s v="Leona"/>
    <s v="Mckinney"/>
    <s v="Asst. Store Manager"/>
    <x v="4"/>
    <x v="1763"/>
    <x v="1764"/>
    <x v="315"/>
    <x v="160"/>
    <n v="-336.12"/>
    <d v="2016-09-22T00:00:00"/>
    <x v="1"/>
  </r>
  <r>
    <x v="1"/>
    <x v="5"/>
    <x v="41"/>
    <x v="41"/>
    <x v="1762"/>
    <x v="0"/>
    <x v="0"/>
    <s v=""/>
    <n v="1"/>
    <s v=""/>
    <n v="-85.94"/>
    <n v="-85.94"/>
    <s v=""/>
    <x v="41"/>
    <x v="41"/>
    <x v="41"/>
    <s v="Asst. Store Manager"/>
    <n v="820153"/>
    <s v="Leona"/>
    <s v="Mckinney"/>
    <s v="Asst. Store Manager"/>
    <x v="4"/>
    <x v="1764"/>
    <x v="1765"/>
    <x v="369"/>
    <x v="416"/>
    <n v="-85.94"/>
    <d v="2016-09-24T00:00:00"/>
    <x v="0"/>
  </r>
  <r>
    <x v="1"/>
    <x v="5"/>
    <x v="41"/>
    <x v="41"/>
    <x v="1763"/>
    <x v="0"/>
    <x v="0"/>
    <s v=""/>
    <n v="1"/>
    <s v=""/>
    <n v="-452.53"/>
    <n v="-452.53"/>
    <s v=""/>
    <x v="41"/>
    <x v="41"/>
    <x v="41"/>
    <s v="Asst. Store Manager"/>
    <n v="820153"/>
    <s v="Leona"/>
    <s v="Mckinney"/>
    <s v="Asst. Store Manager"/>
    <x v="4"/>
    <x v="1765"/>
    <x v="1766"/>
    <x v="788"/>
    <x v="442"/>
    <n v="-452.53"/>
    <d v="2016-09-28T00:00:00"/>
    <x v="2"/>
  </r>
  <r>
    <x v="0"/>
    <x v="0"/>
    <x v="42"/>
    <x v="42"/>
    <x v="1764"/>
    <x v="1"/>
    <x v="0"/>
    <n v="1"/>
    <s v=""/>
    <n v="-41.65"/>
    <s v=""/>
    <n v="-41.65"/>
    <s v=""/>
    <x v="42"/>
    <x v="42"/>
    <x v="42"/>
    <s v="Sales Representative"/>
    <n v="835960"/>
    <s v="Jimmie"/>
    <s v="Pearson"/>
    <s v="Store Manager"/>
    <x v="4"/>
    <x v="1766"/>
    <x v="1767"/>
    <x v="199"/>
    <x v="440"/>
    <n v="-41.65"/>
    <d v="2016-04-03T00:00:00"/>
    <x v="0"/>
  </r>
  <r>
    <x v="0"/>
    <x v="0"/>
    <x v="42"/>
    <x v="42"/>
    <x v="1765"/>
    <x v="1"/>
    <x v="0"/>
    <n v="1"/>
    <s v=""/>
    <n v="-41.81"/>
    <s v=""/>
    <n v="-41.81"/>
    <s v=""/>
    <x v="42"/>
    <x v="42"/>
    <x v="42"/>
    <s v="Sales Representative"/>
    <n v="835960"/>
    <s v="Jimmie"/>
    <s v="Pearson"/>
    <s v="Store Manager"/>
    <x v="4"/>
    <x v="1767"/>
    <x v="1768"/>
    <x v="122"/>
    <x v="447"/>
    <n v="-41.81"/>
    <d v="2016-04-03T00:00:00"/>
    <x v="0"/>
  </r>
  <r>
    <x v="0"/>
    <x v="0"/>
    <x v="42"/>
    <x v="42"/>
    <x v="1766"/>
    <x v="0"/>
    <x v="1"/>
    <n v="1"/>
    <s v=""/>
    <n v="-70.53"/>
    <s v=""/>
    <s v=""/>
    <n v="-70.53"/>
    <x v="42"/>
    <x v="42"/>
    <x v="42"/>
    <s v="Sales Representative"/>
    <n v="835960"/>
    <s v="Jimmie"/>
    <s v="Pearson"/>
    <s v="Store Manager"/>
    <x v="4"/>
    <x v="1768"/>
    <x v="1769"/>
    <x v="646"/>
    <x v="21"/>
    <n v="-70.53"/>
    <d v="2016-04-06T00:00:00"/>
    <x v="1"/>
  </r>
  <r>
    <x v="0"/>
    <x v="0"/>
    <x v="42"/>
    <x v="42"/>
    <x v="1767"/>
    <x v="2"/>
    <x v="1"/>
    <n v="1"/>
    <s v=""/>
    <n v="-10.31"/>
    <s v=""/>
    <s v=""/>
    <n v="-10.31"/>
    <x v="42"/>
    <x v="42"/>
    <x v="42"/>
    <s v="Sales Representative"/>
    <n v="835960"/>
    <s v="Jimmie"/>
    <s v="Pearson"/>
    <s v="Store Manager"/>
    <x v="4"/>
    <x v="1769"/>
    <x v="1770"/>
    <x v="132"/>
    <x v="299"/>
    <n v="-10.31"/>
    <d v="2016-04-08T00:00:00"/>
    <x v="1"/>
  </r>
  <r>
    <x v="0"/>
    <x v="0"/>
    <x v="42"/>
    <x v="42"/>
    <x v="1768"/>
    <x v="2"/>
    <x v="0"/>
    <n v="1"/>
    <s v=""/>
    <n v="-8.9700000000000006"/>
    <s v=""/>
    <n v="-8.9700000000000006"/>
    <s v=""/>
    <x v="42"/>
    <x v="42"/>
    <x v="42"/>
    <s v="Sales Representative"/>
    <n v="835960"/>
    <s v="Jimmie"/>
    <s v="Pearson"/>
    <s v="Store Manager"/>
    <x v="4"/>
    <x v="1770"/>
    <x v="1771"/>
    <x v="596"/>
    <x v="269"/>
    <n v="-8.9700000000000006"/>
    <d v="2016-04-08T00:00:00"/>
    <x v="2"/>
  </r>
  <r>
    <x v="0"/>
    <x v="0"/>
    <x v="42"/>
    <x v="42"/>
    <x v="1769"/>
    <x v="1"/>
    <x v="1"/>
    <n v="1"/>
    <s v=""/>
    <n v="-33.39"/>
    <s v=""/>
    <s v=""/>
    <n v="-33.39"/>
    <x v="42"/>
    <x v="42"/>
    <x v="42"/>
    <s v="Sales Representative"/>
    <n v="835960"/>
    <s v="Jimmie"/>
    <s v="Pearson"/>
    <s v="Store Manager"/>
    <x v="4"/>
    <x v="1771"/>
    <x v="1772"/>
    <x v="174"/>
    <x v="40"/>
    <n v="-33.39"/>
    <d v="2016-04-09T00:00:00"/>
    <x v="1"/>
  </r>
  <r>
    <x v="0"/>
    <x v="0"/>
    <x v="42"/>
    <x v="42"/>
    <x v="1770"/>
    <x v="0"/>
    <x v="1"/>
    <n v="1"/>
    <s v=""/>
    <n v="-94.14"/>
    <s v=""/>
    <s v=""/>
    <n v="-94.14"/>
    <x v="42"/>
    <x v="42"/>
    <x v="42"/>
    <s v="Sales Representative"/>
    <n v="835960"/>
    <s v="Jimmie"/>
    <s v="Pearson"/>
    <s v="Store Manager"/>
    <x v="4"/>
    <x v="1772"/>
    <x v="1773"/>
    <x v="800"/>
    <x v="447"/>
    <n v="-94.14"/>
    <d v="2016-04-18T00:00:00"/>
    <x v="1"/>
  </r>
  <r>
    <x v="0"/>
    <x v="0"/>
    <x v="42"/>
    <x v="42"/>
    <x v="1771"/>
    <x v="0"/>
    <x v="1"/>
    <n v="1"/>
    <s v=""/>
    <n v="-98.33"/>
    <s v=""/>
    <s v=""/>
    <n v="-98.33"/>
    <x v="42"/>
    <x v="42"/>
    <x v="42"/>
    <s v="Sales Representative"/>
    <n v="835960"/>
    <s v="Jimmie"/>
    <s v="Pearson"/>
    <s v="Store Manager"/>
    <x v="4"/>
    <x v="1773"/>
    <x v="1774"/>
    <x v="572"/>
    <x v="42"/>
    <n v="-98.33"/>
    <d v="2016-04-21T00:00:00"/>
    <x v="1"/>
  </r>
  <r>
    <x v="0"/>
    <x v="0"/>
    <x v="42"/>
    <x v="42"/>
    <x v="1772"/>
    <x v="1"/>
    <x v="1"/>
    <n v="1"/>
    <s v=""/>
    <n v="-33.590000000000003"/>
    <s v=""/>
    <s v=""/>
    <n v="-33.590000000000003"/>
    <x v="42"/>
    <x v="42"/>
    <x v="42"/>
    <s v="Sales Representative"/>
    <n v="835960"/>
    <s v="Jimmie"/>
    <s v="Pearson"/>
    <s v="Store Manager"/>
    <x v="4"/>
    <x v="1774"/>
    <x v="1775"/>
    <x v="234"/>
    <x v="260"/>
    <n v="-33.590000000000003"/>
    <d v="2016-04-24T00:00:00"/>
    <x v="1"/>
  </r>
  <r>
    <x v="0"/>
    <x v="0"/>
    <x v="42"/>
    <x v="42"/>
    <x v="1773"/>
    <x v="0"/>
    <x v="1"/>
    <n v="1"/>
    <s v=""/>
    <n v="-57.55"/>
    <s v=""/>
    <s v=""/>
    <n v="-57.55"/>
    <x v="42"/>
    <x v="42"/>
    <x v="42"/>
    <s v="Sales Representative"/>
    <n v="835960"/>
    <s v="Jimmie"/>
    <s v="Pearson"/>
    <s v="Store Manager"/>
    <x v="4"/>
    <x v="1775"/>
    <x v="1776"/>
    <x v="460"/>
    <x v="16"/>
    <n v="-57.55"/>
    <d v="2016-04-30T00:00:00"/>
    <x v="1"/>
  </r>
  <r>
    <x v="0"/>
    <x v="1"/>
    <x v="42"/>
    <x v="42"/>
    <x v="1774"/>
    <x v="0"/>
    <x v="1"/>
    <n v="1"/>
    <s v=""/>
    <n v="-60.41"/>
    <s v=""/>
    <s v=""/>
    <n v="-60.41"/>
    <x v="42"/>
    <x v="42"/>
    <x v="42"/>
    <s v="Sales Representative"/>
    <n v="835960"/>
    <s v="Jimmie"/>
    <s v="Pearson"/>
    <s v="Store Manager"/>
    <x v="4"/>
    <x v="1776"/>
    <x v="1777"/>
    <x v="337"/>
    <x v="285"/>
    <n v="-60.41"/>
    <d v="2016-05-04T00:00:00"/>
    <x v="1"/>
  </r>
  <r>
    <x v="0"/>
    <x v="1"/>
    <x v="42"/>
    <x v="42"/>
    <x v="1775"/>
    <x v="1"/>
    <x v="0"/>
    <n v="1"/>
    <s v=""/>
    <n v="-31.37"/>
    <s v=""/>
    <n v="-31.37"/>
    <s v=""/>
    <x v="42"/>
    <x v="42"/>
    <x v="42"/>
    <s v="Sales Representative"/>
    <n v="835960"/>
    <s v="Jimmie"/>
    <s v="Pearson"/>
    <s v="Store Manager"/>
    <x v="4"/>
    <x v="1777"/>
    <x v="1778"/>
    <x v="796"/>
    <x v="281"/>
    <n v="-31.37"/>
    <d v="2016-05-11T00:00:00"/>
    <x v="2"/>
  </r>
  <r>
    <x v="0"/>
    <x v="1"/>
    <x v="42"/>
    <x v="42"/>
    <x v="1776"/>
    <x v="0"/>
    <x v="1"/>
    <n v="1"/>
    <s v=""/>
    <n v="-98.86"/>
    <s v=""/>
    <s v=""/>
    <n v="-98.86"/>
    <x v="42"/>
    <x v="42"/>
    <x v="42"/>
    <s v="Sales Representative"/>
    <n v="835960"/>
    <s v="Jimmie"/>
    <s v="Pearson"/>
    <s v="Store Manager"/>
    <x v="4"/>
    <x v="1778"/>
    <x v="1779"/>
    <x v="550"/>
    <x v="134"/>
    <n v="-98.86"/>
    <d v="2016-05-11T00:00:00"/>
    <x v="1"/>
  </r>
  <r>
    <x v="0"/>
    <x v="2"/>
    <x v="42"/>
    <x v="42"/>
    <x v="1777"/>
    <x v="1"/>
    <x v="1"/>
    <n v="1"/>
    <s v=""/>
    <n v="-48.48"/>
    <s v=""/>
    <s v=""/>
    <n v="-48.48"/>
    <x v="42"/>
    <x v="42"/>
    <x v="42"/>
    <s v="Sales Representative"/>
    <n v="835960"/>
    <s v="Jimmie"/>
    <s v="Pearson"/>
    <s v="Store Manager"/>
    <x v="4"/>
    <x v="1779"/>
    <x v="1780"/>
    <x v="712"/>
    <x v="286"/>
    <n v="-48.48"/>
    <d v="2016-06-10T00:00:00"/>
    <x v="1"/>
  </r>
  <r>
    <x v="0"/>
    <x v="2"/>
    <x v="42"/>
    <x v="42"/>
    <x v="1778"/>
    <x v="0"/>
    <x v="1"/>
    <n v="1"/>
    <s v=""/>
    <n v="-52.03"/>
    <s v=""/>
    <s v=""/>
    <n v="-52.03"/>
    <x v="42"/>
    <x v="42"/>
    <x v="42"/>
    <s v="Sales Representative"/>
    <n v="835960"/>
    <s v="Jimmie"/>
    <s v="Pearson"/>
    <s v="Store Manager"/>
    <x v="4"/>
    <x v="1780"/>
    <x v="1781"/>
    <x v="699"/>
    <x v="397"/>
    <n v="-52.03"/>
    <d v="2016-06-15T00:00:00"/>
    <x v="1"/>
  </r>
  <r>
    <x v="0"/>
    <x v="2"/>
    <x v="42"/>
    <x v="42"/>
    <x v="1779"/>
    <x v="0"/>
    <x v="1"/>
    <n v="1"/>
    <s v=""/>
    <n v="-78.7"/>
    <s v=""/>
    <s v=""/>
    <n v="-78.7"/>
    <x v="42"/>
    <x v="42"/>
    <x v="42"/>
    <s v="Sales Representative"/>
    <n v="835960"/>
    <s v="Jimmie"/>
    <s v="Pearson"/>
    <s v="Store Manager"/>
    <x v="4"/>
    <x v="1781"/>
    <x v="1782"/>
    <x v="142"/>
    <x v="395"/>
    <n v="-78.7"/>
    <d v="2016-06-18T00:00:00"/>
    <x v="1"/>
  </r>
  <r>
    <x v="0"/>
    <x v="2"/>
    <x v="42"/>
    <x v="42"/>
    <x v="1780"/>
    <x v="0"/>
    <x v="1"/>
    <n v="1"/>
    <s v=""/>
    <n v="-88.11"/>
    <s v=""/>
    <s v=""/>
    <n v="-88.11"/>
    <x v="42"/>
    <x v="42"/>
    <x v="42"/>
    <s v="Sales Representative"/>
    <n v="835960"/>
    <s v="Jimmie"/>
    <s v="Pearson"/>
    <s v="Store Manager"/>
    <x v="4"/>
    <x v="1782"/>
    <x v="1783"/>
    <x v="801"/>
    <x v="130"/>
    <n v="-88.11"/>
    <d v="2016-06-24T00:00:00"/>
    <x v="1"/>
  </r>
  <r>
    <x v="0"/>
    <x v="2"/>
    <x v="42"/>
    <x v="42"/>
    <x v="1781"/>
    <x v="0"/>
    <x v="1"/>
    <n v="1"/>
    <s v=""/>
    <n v="-82.48"/>
    <s v=""/>
    <s v=""/>
    <n v="-82.48"/>
    <x v="42"/>
    <x v="42"/>
    <x v="42"/>
    <s v="Sales Representative"/>
    <n v="835960"/>
    <s v="Jimmie"/>
    <s v="Pearson"/>
    <s v="Store Manager"/>
    <x v="4"/>
    <x v="1783"/>
    <x v="1784"/>
    <x v="737"/>
    <x v="338"/>
    <n v="-82.48"/>
    <d v="2016-06-29T00:00:00"/>
    <x v="1"/>
  </r>
  <r>
    <x v="1"/>
    <x v="3"/>
    <x v="42"/>
    <x v="42"/>
    <x v="1782"/>
    <x v="0"/>
    <x v="1"/>
    <s v=""/>
    <n v="1"/>
    <s v=""/>
    <n v="-69"/>
    <s v=""/>
    <n v="-69"/>
    <x v="42"/>
    <x v="42"/>
    <x v="42"/>
    <s v="Sales Representative"/>
    <n v="835960"/>
    <s v="Jimmie"/>
    <s v="Pearson"/>
    <s v="Store Manager"/>
    <x v="4"/>
    <x v="1784"/>
    <x v="1785"/>
    <x v="799"/>
    <x v="176"/>
    <n v="-69"/>
    <d v="2016-07-03T00:00:00"/>
    <x v="1"/>
  </r>
  <r>
    <x v="1"/>
    <x v="3"/>
    <x v="42"/>
    <x v="43"/>
    <x v="1783"/>
    <x v="1"/>
    <x v="0"/>
    <s v=""/>
    <n v="1"/>
    <s v=""/>
    <n v="-42.65"/>
    <n v="-42.65"/>
    <s v=""/>
    <x v="42"/>
    <x v="42"/>
    <x v="42"/>
    <s v="Sales Representative"/>
    <n v="592177"/>
    <s v="Lorraine"/>
    <s v="Hanson"/>
    <s v="Sales Representative"/>
    <x v="4"/>
    <x v="1785"/>
    <x v="1786"/>
    <x v="516"/>
    <x v="50"/>
    <n v="-42.65"/>
    <d v="2016-07-04T00:00:00"/>
    <x v="0"/>
  </r>
  <r>
    <x v="1"/>
    <x v="3"/>
    <x v="42"/>
    <x v="42"/>
    <x v="1784"/>
    <x v="0"/>
    <x v="1"/>
    <s v=""/>
    <n v="1"/>
    <s v=""/>
    <n v="-95.22"/>
    <s v=""/>
    <n v="-95.22"/>
    <x v="42"/>
    <x v="42"/>
    <x v="42"/>
    <s v="Sales Representative"/>
    <n v="835960"/>
    <s v="Jimmie"/>
    <s v="Pearson"/>
    <s v="Store Manager"/>
    <x v="4"/>
    <x v="1786"/>
    <x v="1787"/>
    <x v="665"/>
    <x v="402"/>
    <n v="-95.22"/>
    <d v="2016-07-12T00:00:00"/>
    <x v="1"/>
  </r>
  <r>
    <x v="1"/>
    <x v="3"/>
    <x v="42"/>
    <x v="42"/>
    <x v="1785"/>
    <x v="0"/>
    <x v="1"/>
    <s v=""/>
    <n v="1"/>
    <s v=""/>
    <n v="-97.27"/>
    <s v=""/>
    <n v="-97.27"/>
    <x v="42"/>
    <x v="42"/>
    <x v="42"/>
    <s v="Sales Representative"/>
    <n v="835960"/>
    <s v="Jimmie"/>
    <s v="Pearson"/>
    <s v="Store Manager"/>
    <x v="4"/>
    <x v="1787"/>
    <x v="1788"/>
    <x v="4"/>
    <x v="198"/>
    <n v="-97.27"/>
    <d v="2016-07-16T00:00:00"/>
    <x v="1"/>
  </r>
  <r>
    <x v="1"/>
    <x v="3"/>
    <x v="42"/>
    <x v="42"/>
    <x v="1786"/>
    <x v="0"/>
    <x v="0"/>
    <s v=""/>
    <n v="1"/>
    <s v=""/>
    <n v="-87.96"/>
    <n v="-87.96"/>
    <s v=""/>
    <x v="42"/>
    <x v="42"/>
    <x v="42"/>
    <s v="Sales Representative"/>
    <n v="835960"/>
    <s v="Jimmie"/>
    <s v="Pearson"/>
    <s v="Store Manager"/>
    <x v="4"/>
    <x v="1788"/>
    <x v="1789"/>
    <x v="445"/>
    <x v="169"/>
    <n v="-87.96"/>
    <d v="2016-07-22T00:00:00"/>
    <x v="0"/>
  </r>
  <r>
    <x v="1"/>
    <x v="3"/>
    <x v="42"/>
    <x v="42"/>
    <x v="1787"/>
    <x v="0"/>
    <x v="1"/>
    <s v=""/>
    <n v="1"/>
    <s v=""/>
    <n v="-64.900000000000006"/>
    <s v=""/>
    <n v="-64.900000000000006"/>
    <x v="42"/>
    <x v="42"/>
    <x v="42"/>
    <s v="Sales Representative"/>
    <n v="835960"/>
    <s v="Jimmie"/>
    <s v="Pearson"/>
    <s v="Store Manager"/>
    <x v="4"/>
    <x v="1789"/>
    <x v="1790"/>
    <x v="725"/>
    <x v="45"/>
    <n v="-64.900000000000006"/>
    <d v="2016-07-25T00:00:00"/>
    <x v="1"/>
  </r>
  <r>
    <x v="1"/>
    <x v="3"/>
    <x v="42"/>
    <x v="42"/>
    <x v="1788"/>
    <x v="0"/>
    <x v="0"/>
    <s v=""/>
    <n v="1"/>
    <s v=""/>
    <n v="-80.930000000000007"/>
    <n v="-80.930000000000007"/>
    <s v=""/>
    <x v="42"/>
    <x v="42"/>
    <x v="42"/>
    <s v="Sales Representative"/>
    <n v="835960"/>
    <s v="Jimmie"/>
    <s v="Pearson"/>
    <s v="Store Manager"/>
    <x v="4"/>
    <x v="1790"/>
    <x v="1791"/>
    <x v="739"/>
    <x v="46"/>
    <n v="-80.930000000000007"/>
    <d v="2016-07-27T00:00:00"/>
    <x v="2"/>
  </r>
  <r>
    <x v="1"/>
    <x v="4"/>
    <x v="42"/>
    <x v="43"/>
    <x v="1789"/>
    <x v="1"/>
    <x v="0"/>
    <s v=""/>
    <n v="1"/>
    <s v=""/>
    <n v="-34.909999999999997"/>
    <n v="-34.909999999999997"/>
    <s v=""/>
    <x v="42"/>
    <x v="42"/>
    <x v="42"/>
    <s v="Sales Representative"/>
    <n v="592177"/>
    <s v="Lorraine"/>
    <s v="Hanson"/>
    <s v="Sales Representative"/>
    <x v="4"/>
    <x v="1791"/>
    <x v="1792"/>
    <x v="248"/>
    <x v="169"/>
    <n v="-34.909999999999997"/>
    <d v="2016-08-11T00:00:00"/>
    <x v="2"/>
  </r>
  <r>
    <x v="1"/>
    <x v="4"/>
    <x v="42"/>
    <x v="42"/>
    <x v="1790"/>
    <x v="0"/>
    <x v="0"/>
    <s v=""/>
    <n v="1"/>
    <s v=""/>
    <n v="-96.3"/>
    <n v="-96.3"/>
    <s v=""/>
    <x v="42"/>
    <x v="42"/>
    <x v="42"/>
    <s v="Sales Representative"/>
    <n v="835960"/>
    <s v="Jimmie"/>
    <s v="Pearson"/>
    <s v="Store Manager"/>
    <x v="4"/>
    <x v="1792"/>
    <x v="1793"/>
    <x v="617"/>
    <x v="484"/>
    <n v="-96.3"/>
    <d v="2016-08-12T00:00:00"/>
    <x v="0"/>
  </r>
  <r>
    <x v="1"/>
    <x v="4"/>
    <x v="42"/>
    <x v="42"/>
    <x v="1791"/>
    <x v="0"/>
    <x v="0"/>
    <s v=""/>
    <n v="1"/>
    <s v=""/>
    <n v="-93.46"/>
    <n v="-93.46"/>
    <s v=""/>
    <x v="42"/>
    <x v="42"/>
    <x v="42"/>
    <s v="Sales Representative"/>
    <n v="835960"/>
    <s v="Jimmie"/>
    <s v="Pearson"/>
    <s v="Store Manager"/>
    <x v="4"/>
    <x v="1793"/>
    <x v="1794"/>
    <x v="638"/>
    <x v="232"/>
    <n v="-93.46"/>
    <d v="2016-08-14T00:00:00"/>
    <x v="2"/>
  </r>
  <r>
    <x v="1"/>
    <x v="4"/>
    <x v="42"/>
    <x v="42"/>
    <x v="1792"/>
    <x v="0"/>
    <x v="1"/>
    <s v=""/>
    <n v="1"/>
    <s v=""/>
    <n v="-52.78"/>
    <s v=""/>
    <n v="-52.78"/>
    <x v="42"/>
    <x v="42"/>
    <x v="42"/>
    <s v="Sales Representative"/>
    <n v="835960"/>
    <s v="Jimmie"/>
    <s v="Pearson"/>
    <s v="Store Manager"/>
    <x v="4"/>
    <x v="1794"/>
    <x v="1795"/>
    <x v="802"/>
    <x v="352"/>
    <n v="-52.78"/>
    <d v="2016-08-15T00:00:00"/>
    <x v="1"/>
  </r>
  <r>
    <x v="1"/>
    <x v="4"/>
    <x v="42"/>
    <x v="43"/>
    <x v="1793"/>
    <x v="1"/>
    <x v="1"/>
    <s v=""/>
    <n v="1"/>
    <s v=""/>
    <n v="-49.11"/>
    <s v=""/>
    <n v="-49.11"/>
    <x v="42"/>
    <x v="42"/>
    <x v="42"/>
    <s v="Sales Representative"/>
    <n v="592177"/>
    <s v="Lorraine"/>
    <s v="Hanson"/>
    <s v="Sales Representative"/>
    <x v="4"/>
    <x v="1795"/>
    <x v="1796"/>
    <x v="803"/>
    <x v="76"/>
    <n v="-49.11"/>
    <d v="2016-08-21T00:00:00"/>
    <x v="1"/>
  </r>
  <r>
    <x v="1"/>
    <x v="4"/>
    <x v="42"/>
    <x v="42"/>
    <x v="1794"/>
    <x v="0"/>
    <x v="1"/>
    <s v=""/>
    <n v="1"/>
    <s v=""/>
    <n v="-50.8"/>
    <s v=""/>
    <n v="-50.8"/>
    <x v="42"/>
    <x v="42"/>
    <x v="42"/>
    <s v="Sales Representative"/>
    <n v="835960"/>
    <s v="Jimmie"/>
    <s v="Pearson"/>
    <s v="Store Manager"/>
    <x v="4"/>
    <x v="1796"/>
    <x v="1797"/>
    <x v="361"/>
    <x v="75"/>
    <n v="-50.8"/>
    <d v="2016-08-25T00:00:00"/>
    <x v="1"/>
  </r>
  <r>
    <x v="1"/>
    <x v="4"/>
    <x v="42"/>
    <x v="42"/>
    <x v="1795"/>
    <x v="0"/>
    <x v="0"/>
    <s v=""/>
    <n v="1"/>
    <s v=""/>
    <n v="-60.34"/>
    <n v="-60.34"/>
    <s v=""/>
    <x v="42"/>
    <x v="42"/>
    <x v="42"/>
    <s v="Sales Representative"/>
    <n v="835960"/>
    <s v="Jimmie"/>
    <s v="Pearson"/>
    <s v="Store Manager"/>
    <x v="4"/>
    <x v="1797"/>
    <x v="1798"/>
    <x v="804"/>
    <x v="365"/>
    <n v="-60.34"/>
    <d v="2016-08-25T00:00:00"/>
    <x v="2"/>
  </r>
  <r>
    <x v="1"/>
    <x v="4"/>
    <x v="42"/>
    <x v="42"/>
    <x v="1796"/>
    <x v="0"/>
    <x v="1"/>
    <s v=""/>
    <n v="1"/>
    <s v=""/>
    <n v="-76.709999999999994"/>
    <s v=""/>
    <n v="-76.709999999999994"/>
    <x v="42"/>
    <x v="42"/>
    <x v="42"/>
    <s v="Sales Representative"/>
    <n v="835960"/>
    <s v="Jimmie"/>
    <s v="Pearson"/>
    <s v="Store Manager"/>
    <x v="4"/>
    <x v="1798"/>
    <x v="1799"/>
    <x v="470"/>
    <x v="283"/>
    <n v="-76.709999999999994"/>
    <d v="2016-08-27T00:00:00"/>
    <x v="1"/>
  </r>
  <r>
    <x v="1"/>
    <x v="4"/>
    <x v="42"/>
    <x v="42"/>
    <x v="1797"/>
    <x v="0"/>
    <x v="1"/>
    <s v=""/>
    <n v="1"/>
    <s v=""/>
    <n v="-98.18"/>
    <s v=""/>
    <n v="-98.18"/>
    <x v="42"/>
    <x v="42"/>
    <x v="42"/>
    <s v="Sales Representative"/>
    <n v="835960"/>
    <s v="Jimmie"/>
    <s v="Pearson"/>
    <s v="Store Manager"/>
    <x v="4"/>
    <x v="1799"/>
    <x v="1800"/>
    <x v="457"/>
    <x v="7"/>
    <n v="-98.18"/>
    <d v="2016-08-30T00:00:00"/>
    <x v="1"/>
  </r>
  <r>
    <x v="1"/>
    <x v="5"/>
    <x v="42"/>
    <x v="42"/>
    <x v="1798"/>
    <x v="0"/>
    <x v="1"/>
    <s v=""/>
    <n v="1"/>
    <s v=""/>
    <n v="-84.56"/>
    <s v=""/>
    <n v="-84.56"/>
    <x v="42"/>
    <x v="42"/>
    <x v="42"/>
    <s v="Sales Representative"/>
    <n v="835960"/>
    <s v="Jimmie"/>
    <s v="Pearson"/>
    <s v="Store Manager"/>
    <x v="4"/>
    <x v="1800"/>
    <x v="1801"/>
    <x v="731"/>
    <x v="463"/>
    <n v="-84.56"/>
    <d v="2016-09-06T00:00:00"/>
    <x v="1"/>
  </r>
  <r>
    <x v="1"/>
    <x v="5"/>
    <x v="42"/>
    <x v="42"/>
    <x v="1799"/>
    <x v="0"/>
    <x v="1"/>
    <s v=""/>
    <n v="1"/>
    <s v=""/>
    <n v="-84.61"/>
    <s v=""/>
    <n v="-84.61"/>
    <x v="42"/>
    <x v="42"/>
    <x v="42"/>
    <s v="Sales Representative"/>
    <n v="835960"/>
    <s v="Jimmie"/>
    <s v="Pearson"/>
    <s v="Store Manager"/>
    <x v="4"/>
    <x v="1801"/>
    <x v="1802"/>
    <x v="723"/>
    <x v="452"/>
    <n v="-84.61"/>
    <d v="2016-09-08T00:00:00"/>
    <x v="1"/>
  </r>
  <r>
    <x v="1"/>
    <x v="5"/>
    <x v="42"/>
    <x v="42"/>
    <x v="1800"/>
    <x v="0"/>
    <x v="1"/>
    <s v=""/>
    <n v="1"/>
    <s v=""/>
    <n v="-73.38"/>
    <s v=""/>
    <n v="-73.38"/>
    <x v="42"/>
    <x v="42"/>
    <x v="42"/>
    <s v="Sales Representative"/>
    <n v="835960"/>
    <s v="Jimmie"/>
    <s v="Pearson"/>
    <s v="Store Manager"/>
    <x v="4"/>
    <x v="1802"/>
    <x v="1803"/>
    <x v="215"/>
    <x v="80"/>
    <n v="-73.38"/>
    <d v="2016-09-09T00:00:00"/>
    <x v="1"/>
  </r>
  <r>
    <x v="1"/>
    <x v="5"/>
    <x v="42"/>
    <x v="42"/>
    <x v="1801"/>
    <x v="0"/>
    <x v="1"/>
    <s v=""/>
    <n v="1"/>
    <s v=""/>
    <n v="-99.27"/>
    <s v=""/>
    <n v="-99.27"/>
    <x v="42"/>
    <x v="42"/>
    <x v="42"/>
    <s v="Sales Representative"/>
    <n v="835960"/>
    <s v="Jimmie"/>
    <s v="Pearson"/>
    <s v="Store Manager"/>
    <x v="4"/>
    <x v="1803"/>
    <x v="1804"/>
    <x v="151"/>
    <x v="258"/>
    <n v="-99.27"/>
    <d v="2016-09-13T00:00:00"/>
    <x v="1"/>
  </r>
  <r>
    <x v="1"/>
    <x v="5"/>
    <x v="42"/>
    <x v="43"/>
    <x v="1802"/>
    <x v="1"/>
    <x v="1"/>
    <s v=""/>
    <n v="1"/>
    <s v=""/>
    <n v="-37.64"/>
    <s v=""/>
    <n v="-37.64"/>
    <x v="42"/>
    <x v="42"/>
    <x v="42"/>
    <s v="Sales Representative"/>
    <n v="592177"/>
    <s v="Lorraine"/>
    <s v="Hanson"/>
    <s v="Sales Representative"/>
    <x v="4"/>
    <x v="1804"/>
    <x v="1805"/>
    <x v="126"/>
    <x v="428"/>
    <n v="-37.64"/>
    <d v="2016-09-15T00:00:00"/>
    <x v="1"/>
  </r>
  <r>
    <x v="1"/>
    <x v="5"/>
    <x v="42"/>
    <x v="42"/>
    <x v="1803"/>
    <x v="0"/>
    <x v="1"/>
    <s v=""/>
    <n v="1"/>
    <s v=""/>
    <n v="-87.34"/>
    <s v=""/>
    <n v="-87.34"/>
    <x v="42"/>
    <x v="42"/>
    <x v="42"/>
    <s v="Sales Representative"/>
    <n v="835960"/>
    <s v="Jimmie"/>
    <s v="Pearson"/>
    <s v="Store Manager"/>
    <x v="4"/>
    <x v="1805"/>
    <x v="1806"/>
    <x v="255"/>
    <x v="229"/>
    <n v="-87.34"/>
    <d v="2016-09-15T00:00:00"/>
    <x v="1"/>
  </r>
  <r>
    <x v="1"/>
    <x v="5"/>
    <x v="42"/>
    <x v="43"/>
    <x v="1804"/>
    <x v="1"/>
    <x v="1"/>
    <s v=""/>
    <n v="1"/>
    <s v=""/>
    <n v="-20.6"/>
    <s v=""/>
    <n v="-20.6"/>
    <x v="42"/>
    <x v="42"/>
    <x v="42"/>
    <s v="Sales Representative"/>
    <n v="592177"/>
    <s v="Lorraine"/>
    <s v="Hanson"/>
    <s v="Sales Representative"/>
    <x v="4"/>
    <x v="1806"/>
    <x v="1807"/>
    <x v="558"/>
    <x v="396"/>
    <n v="-20.6"/>
    <d v="2016-09-17T00:00:00"/>
    <x v="1"/>
  </r>
  <r>
    <x v="1"/>
    <x v="5"/>
    <x v="42"/>
    <x v="43"/>
    <x v="1805"/>
    <x v="1"/>
    <x v="1"/>
    <s v=""/>
    <n v="1"/>
    <s v=""/>
    <n v="-37.36"/>
    <s v=""/>
    <n v="-37.36"/>
    <x v="42"/>
    <x v="42"/>
    <x v="42"/>
    <s v="Sales Representative"/>
    <n v="592177"/>
    <s v="Lorraine"/>
    <s v="Hanson"/>
    <s v="Sales Representative"/>
    <x v="4"/>
    <x v="1807"/>
    <x v="1808"/>
    <x v="805"/>
    <x v="82"/>
    <n v="-37.36"/>
    <d v="2016-09-17T00:00:00"/>
    <x v="1"/>
  </r>
  <r>
    <x v="1"/>
    <x v="5"/>
    <x v="42"/>
    <x v="43"/>
    <x v="1806"/>
    <x v="1"/>
    <x v="1"/>
    <s v=""/>
    <n v="1"/>
    <s v=""/>
    <n v="-30.71"/>
    <s v=""/>
    <n v="-30.71"/>
    <x v="42"/>
    <x v="42"/>
    <x v="42"/>
    <s v="Sales Representative"/>
    <n v="592177"/>
    <s v="Lorraine"/>
    <s v="Hanson"/>
    <s v="Sales Representative"/>
    <x v="4"/>
    <x v="1808"/>
    <x v="1809"/>
    <x v="448"/>
    <x v="118"/>
    <n v="-30.71"/>
    <d v="2016-09-18T00:00:00"/>
    <x v="1"/>
  </r>
  <r>
    <x v="1"/>
    <x v="5"/>
    <x v="42"/>
    <x v="42"/>
    <x v="1807"/>
    <x v="0"/>
    <x v="1"/>
    <s v=""/>
    <n v="1"/>
    <s v=""/>
    <n v="-84.84"/>
    <s v=""/>
    <n v="-84.84"/>
    <x v="42"/>
    <x v="42"/>
    <x v="42"/>
    <s v="Sales Representative"/>
    <n v="835960"/>
    <s v="Jimmie"/>
    <s v="Pearson"/>
    <s v="Store Manager"/>
    <x v="4"/>
    <x v="1809"/>
    <x v="1810"/>
    <x v="806"/>
    <x v="376"/>
    <n v="-84.84"/>
    <d v="2016-09-20T00:00:00"/>
    <x v="1"/>
  </r>
  <r>
    <x v="1"/>
    <x v="5"/>
    <x v="42"/>
    <x v="42"/>
    <x v="1808"/>
    <x v="0"/>
    <x v="1"/>
    <s v=""/>
    <n v="1"/>
    <s v=""/>
    <n v="-90.36"/>
    <s v=""/>
    <n v="-90.36"/>
    <x v="42"/>
    <x v="42"/>
    <x v="42"/>
    <s v="Sales Representative"/>
    <n v="835960"/>
    <s v="Jimmie"/>
    <s v="Pearson"/>
    <s v="Store Manager"/>
    <x v="4"/>
    <x v="1810"/>
    <x v="1811"/>
    <x v="342"/>
    <x v="111"/>
    <n v="-90.36"/>
    <d v="2016-09-22T00:00:00"/>
    <x v="1"/>
  </r>
  <r>
    <x v="0"/>
    <x v="0"/>
    <x v="43"/>
    <x v="42"/>
    <x v="1809"/>
    <x v="1"/>
    <x v="1"/>
    <n v="1"/>
    <s v=""/>
    <n v="-43.8"/>
    <s v=""/>
    <s v=""/>
    <n v="-43.8"/>
    <x v="43"/>
    <x v="43"/>
    <x v="43"/>
    <s v="Sales Representative"/>
    <n v="835960"/>
    <s v="Jimmie"/>
    <s v="Pearson"/>
    <s v="Store Manager"/>
    <x v="4"/>
    <x v="1811"/>
    <x v="1812"/>
    <x v="807"/>
    <x v="235"/>
    <n v="-43.8"/>
    <d v="2016-04-05T00:00:00"/>
    <x v="1"/>
  </r>
  <r>
    <x v="0"/>
    <x v="0"/>
    <x v="43"/>
    <x v="42"/>
    <x v="1810"/>
    <x v="0"/>
    <x v="0"/>
    <n v="1"/>
    <s v=""/>
    <n v="-61.56"/>
    <s v=""/>
    <n v="-61.56"/>
    <s v=""/>
    <x v="43"/>
    <x v="43"/>
    <x v="43"/>
    <s v="Sales Representative"/>
    <n v="835960"/>
    <s v="Jimmie"/>
    <s v="Pearson"/>
    <s v="Store Manager"/>
    <x v="4"/>
    <x v="1812"/>
    <x v="1813"/>
    <x v="770"/>
    <x v="218"/>
    <n v="-61.56"/>
    <d v="2016-04-06T00:00:00"/>
    <x v="2"/>
  </r>
  <r>
    <x v="0"/>
    <x v="0"/>
    <x v="43"/>
    <x v="42"/>
    <x v="1811"/>
    <x v="2"/>
    <x v="1"/>
    <n v="1"/>
    <s v=""/>
    <n v="-14.16"/>
    <s v=""/>
    <s v=""/>
    <n v="-14.16"/>
    <x v="43"/>
    <x v="43"/>
    <x v="43"/>
    <s v="Sales Representative"/>
    <n v="835960"/>
    <s v="Jimmie"/>
    <s v="Pearson"/>
    <s v="Store Manager"/>
    <x v="4"/>
    <x v="1813"/>
    <x v="1814"/>
    <x v="113"/>
    <x v="195"/>
    <n v="-14.16"/>
    <d v="2016-04-12T00:00:00"/>
    <x v="1"/>
  </r>
  <r>
    <x v="0"/>
    <x v="0"/>
    <x v="43"/>
    <x v="42"/>
    <x v="1812"/>
    <x v="0"/>
    <x v="1"/>
    <n v="1"/>
    <s v=""/>
    <n v="-74.89"/>
    <s v=""/>
    <s v=""/>
    <n v="-74.89"/>
    <x v="43"/>
    <x v="43"/>
    <x v="43"/>
    <s v="Sales Representative"/>
    <n v="835960"/>
    <s v="Jimmie"/>
    <s v="Pearson"/>
    <s v="Store Manager"/>
    <x v="4"/>
    <x v="1814"/>
    <x v="1815"/>
    <x v="284"/>
    <x v="135"/>
    <n v="-74.89"/>
    <d v="2016-04-16T00:00:00"/>
    <x v="1"/>
  </r>
  <r>
    <x v="0"/>
    <x v="0"/>
    <x v="43"/>
    <x v="42"/>
    <x v="1813"/>
    <x v="0"/>
    <x v="0"/>
    <n v="1"/>
    <s v=""/>
    <n v="-67.61"/>
    <s v=""/>
    <n v="-67.61"/>
    <s v=""/>
    <x v="43"/>
    <x v="43"/>
    <x v="43"/>
    <s v="Sales Representative"/>
    <n v="835960"/>
    <s v="Jimmie"/>
    <s v="Pearson"/>
    <s v="Store Manager"/>
    <x v="4"/>
    <x v="1815"/>
    <x v="1816"/>
    <x v="556"/>
    <x v="355"/>
    <n v="-67.61"/>
    <d v="2016-04-17T00:00:00"/>
    <x v="0"/>
  </r>
  <r>
    <x v="0"/>
    <x v="0"/>
    <x v="43"/>
    <x v="42"/>
    <x v="1814"/>
    <x v="0"/>
    <x v="1"/>
    <n v="1"/>
    <s v=""/>
    <n v="-85.29"/>
    <s v=""/>
    <s v=""/>
    <n v="-85.29"/>
    <x v="43"/>
    <x v="43"/>
    <x v="43"/>
    <s v="Sales Representative"/>
    <n v="835960"/>
    <s v="Jimmie"/>
    <s v="Pearson"/>
    <s v="Store Manager"/>
    <x v="4"/>
    <x v="1816"/>
    <x v="1817"/>
    <x v="292"/>
    <x v="33"/>
    <n v="-85.29"/>
    <d v="2016-04-27T00:00:00"/>
    <x v="1"/>
  </r>
  <r>
    <x v="0"/>
    <x v="0"/>
    <x v="43"/>
    <x v="42"/>
    <x v="1815"/>
    <x v="1"/>
    <x v="1"/>
    <n v="1"/>
    <s v=""/>
    <n v="-26.29"/>
    <s v=""/>
    <s v=""/>
    <n v="-26.29"/>
    <x v="43"/>
    <x v="43"/>
    <x v="43"/>
    <s v="Sales Representative"/>
    <n v="835960"/>
    <s v="Jimmie"/>
    <s v="Pearson"/>
    <s v="Store Manager"/>
    <x v="4"/>
    <x v="1817"/>
    <x v="1818"/>
    <x v="400"/>
    <x v="231"/>
    <n v="-26.29"/>
    <d v="2016-04-27T00:00:00"/>
    <x v="1"/>
  </r>
  <r>
    <x v="0"/>
    <x v="1"/>
    <x v="43"/>
    <x v="42"/>
    <x v="1816"/>
    <x v="0"/>
    <x v="1"/>
    <n v="1"/>
    <s v=""/>
    <n v="-55.55"/>
    <s v=""/>
    <s v=""/>
    <n v="-55.55"/>
    <x v="43"/>
    <x v="43"/>
    <x v="43"/>
    <s v="Sales Representative"/>
    <n v="835960"/>
    <s v="Jimmie"/>
    <s v="Pearson"/>
    <s v="Store Manager"/>
    <x v="4"/>
    <x v="1818"/>
    <x v="1819"/>
    <x v="808"/>
    <x v="369"/>
    <n v="-55.55"/>
    <d v="2016-05-09T00:00:00"/>
    <x v="1"/>
  </r>
  <r>
    <x v="0"/>
    <x v="2"/>
    <x v="43"/>
    <x v="42"/>
    <x v="1817"/>
    <x v="2"/>
    <x v="1"/>
    <n v="1"/>
    <s v=""/>
    <n v="-13.26"/>
    <s v=""/>
    <s v=""/>
    <n v="-13.26"/>
    <x v="43"/>
    <x v="43"/>
    <x v="43"/>
    <s v="Sales Representative"/>
    <n v="835960"/>
    <s v="Jimmie"/>
    <s v="Pearson"/>
    <s v="Store Manager"/>
    <x v="4"/>
    <x v="1819"/>
    <x v="1820"/>
    <x v="311"/>
    <x v="333"/>
    <n v="-13.26"/>
    <d v="2016-06-03T00:00:00"/>
    <x v="1"/>
  </r>
  <r>
    <x v="0"/>
    <x v="2"/>
    <x v="43"/>
    <x v="42"/>
    <x v="1818"/>
    <x v="0"/>
    <x v="1"/>
    <n v="1"/>
    <s v=""/>
    <n v="-99.56"/>
    <s v=""/>
    <s v=""/>
    <n v="-99.56"/>
    <x v="43"/>
    <x v="43"/>
    <x v="43"/>
    <s v="Sales Representative"/>
    <n v="835960"/>
    <s v="Jimmie"/>
    <s v="Pearson"/>
    <s v="Store Manager"/>
    <x v="4"/>
    <x v="1820"/>
    <x v="1821"/>
    <x v="734"/>
    <x v="157"/>
    <n v="-99.56"/>
    <d v="2016-06-06T00:00:00"/>
    <x v="1"/>
  </r>
  <r>
    <x v="0"/>
    <x v="2"/>
    <x v="43"/>
    <x v="42"/>
    <x v="1819"/>
    <x v="0"/>
    <x v="0"/>
    <n v="1"/>
    <s v=""/>
    <n v="-95.69"/>
    <s v=""/>
    <n v="-95.69"/>
    <s v=""/>
    <x v="43"/>
    <x v="43"/>
    <x v="43"/>
    <s v="Sales Representative"/>
    <n v="835960"/>
    <s v="Jimmie"/>
    <s v="Pearson"/>
    <s v="Store Manager"/>
    <x v="4"/>
    <x v="1821"/>
    <x v="1822"/>
    <x v="809"/>
    <x v="381"/>
    <n v="-95.69"/>
    <d v="2016-06-12T00:00:00"/>
    <x v="2"/>
  </r>
  <r>
    <x v="0"/>
    <x v="2"/>
    <x v="43"/>
    <x v="42"/>
    <x v="1820"/>
    <x v="1"/>
    <x v="1"/>
    <n v="1"/>
    <s v=""/>
    <n v="-27.19"/>
    <s v=""/>
    <s v=""/>
    <n v="-27.19"/>
    <x v="43"/>
    <x v="43"/>
    <x v="43"/>
    <s v="Sales Representative"/>
    <n v="835960"/>
    <s v="Jimmie"/>
    <s v="Pearson"/>
    <s v="Store Manager"/>
    <x v="4"/>
    <x v="1822"/>
    <x v="1823"/>
    <x v="370"/>
    <x v="63"/>
    <n v="-27.19"/>
    <d v="2016-06-19T00:00:00"/>
    <x v="1"/>
  </r>
  <r>
    <x v="0"/>
    <x v="2"/>
    <x v="43"/>
    <x v="42"/>
    <x v="1821"/>
    <x v="2"/>
    <x v="0"/>
    <n v="1"/>
    <s v=""/>
    <n v="-16.61"/>
    <s v=""/>
    <n v="-16.61"/>
    <s v=""/>
    <x v="43"/>
    <x v="43"/>
    <x v="43"/>
    <s v="Sales Representative"/>
    <n v="835960"/>
    <s v="Jimmie"/>
    <s v="Pearson"/>
    <s v="Store Manager"/>
    <x v="4"/>
    <x v="1823"/>
    <x v="1824"/>
    <x v="325"/>
    <x v="271"/>
    <n v="-16.61"/>
    <d v="2016-06-25T00:00:00"/>
    <x v="0"/>
  </r>
  <r>
    <x v="0"/>
    <x v="2"/>
    <x v="43"/>
    <x v="42"/>
    <x v="1822"/>
    <x v="0"/>
    <x v="1"/>
    <n v="1"/>
    <s v=""/>
    <n v="-92.46"/>
    <s v=""/>
    <s v=""/>
    <n v="-92.46"/>
    <x v="43"/>
    <x v="43"/>
    <x v="43"/>
    <s v="Sales Representative"/>
    <n v="835960"/>
    <s v="Jimmie"/>
    <s v="Pearson"/>
    <s v="Store Manager"/>
    <x v="4"/>
    <x v="1824"/>
    <x v="1825"/>
    <x v="179"/>
    <x v="295"/>
    <n v="-92.46"/>
    <d v="2016-06-28T00:00:00"/>
    <x v="1"/>
  </r>
  <r>
    <x v="0"/>
    <x v="2"/>
    <x v="43"/>
    <x v="42"/>
    <x v="1823"/>
    <x v="1"/>
    <x v="0"/>
    <n v="1"/>
    <s v=""/>
    <n v="-45.6"/>
    <s v=""/>
    <n v="-45.6"/>
    <s v=""/>
    <x v="43"/>
    <x v="43"/>
    <x v="43"/>
    <s v="Sales Representative"/>
    <n v="835960"/>
    <s v="Jimmie"/>
    <s v="Pearson"/>
    <s v="Store Manager"/>
    <x v="4"/>
    <x v="1825"/>
    <x v="1826"/>
    <x v="726"/>
    <x v="203"/>
    <n v="-45.6"/>
    <d v="2016-06-30T00:00:00"/>
    <x v="0"/>
  </r>
  <r>
    <x v="1"/>
    <x v="3"/>
    <x v="43"/>
    <x v="44"/>
    <x v="1824"/>
    <x v="2"/>
    <x v="0"/>
    <s v=""/>
    <n v="1"/>
    <s v=""/>
    <n v="-8.24"/>
    <n v="-8.24"/>
    <s v=""/>
    <x v="43"/>
    <x v="43"/>
    <x v="43"/>
    <s v="Sales Representative"/>
    <n v="882929"/>
    <s v="Shane"/>
    <s v="Hodges"/>
    <s v="Sales Representative"/>
    <x v="4"/>
    <x v="1826"/>
    <x v="1827"/>
    <x v="810"/>
    <x v="465"/>
    <n v="-8.24"/>
    <d v="2016-07-02T00:00:00"/>
    <x v="0"/>
  </r>
  <r>
    <x v="1"/>
    <x v="3"/>
    <x v="43"/>
    <x v="42"/>
    <x v="1825"/>
    <x v="0"/>
    <x v="1"/>
    <s v=""/>
    <n v="1"/>
    <s v=""/>
    <n v="-93.43"/>
    <s v=""/>
    <n v="-93.43"/>
    <x v="43"/>
    <x v="43"/>
    <x v="43"/>
    <s v="Sales Representative"/>
    <n v="835960"/>
    <s v="Jimmie"/>
    <s v="Pearson"/>
    <s v="Store Manager"/>
    <x v="4"/>
    <x v="1827"/>
    <x v="1828"/>
    <x v="332"/>
    <x v="354"/>
    <n v="-93.43"/>
    <d v="2016-07-03T00:00:00"/>
    <x v="1"/>
  </r>
  <r>
    <x v="1"/>
    <x v="3"/>
    <x v="43"/>
    <x v="44"/>
    <x v="1826"/>
    <x v="1"/>
    <x v="0"/>
    <s v=""/>
    <n v="1"/>
    <s v=""/>
    <n v="-27.16"/>
    <n v="-27.16"/>
    <s v=""/>
    <x v="43"/>
    <x v="43"/>
    <x v="43"/>
    <s v="Sales Representative"/>
    <n v="882929"/>
    <s v="Shane"/>
    <s v="Hodges"/>
    <s v="Sales Representative"/>
    <x v="4"/>
    <x v="1828"/>
    <x v="1829"/>
    <x v="571"/>
    <x v="265"/>
    <n v="-27.16"/>
    <d v="2016-07-03T00:00:00"/>
    <x v="2"/>
  </r>
  <r>
    <x v="1"/>
    <x v="3"/>
    <x v="43"/>
    <x v="44"/>
    <x v="1827"/>
    <x v="1"/>
    <x v="0"/>
    <s v=""/>
    <n v="1"/>
    <s v=""/>
    <n v="-44.45"/>
    <n v="-44.45"/>
    <s v=""/>
    <x v="43"/>
    <x v="43"/>
    <x v="43"/>
    <s v="Sales Representative"/>
    <n v="882929"/>
    <s v="Shane"/>
    <s v="Hodges"/>
    <s v="Sales Representative"/>
    <x v="4"/>
    <x v="1829"/>
    <x v="1830"/>
    <x v="215"/>
    <x v="158"/>
    <n v="-44.45"/>
    <d v="2016-07-07T00:00:00"/>
    <x v="0"/>
  </r>
  <r>
    <x v="1"/>
    <x v="3"/>
    <x v="43"/>
    <x v="42"/>
    <x v="1828"/>
    <x v="0"/>
    <x v="0"/>
    <s v=""/>
    <n v="1"/>
    <s v=""/>
    <n v="-64.78"/>
    <n v="-64.78"/>
    <s v=""/>
    <x v="43"/>
    <x v="43"/>
    <x v="43"/>
    <s v="Sales Representative"/>
    <n v="835960"/>
    <s v="Jimmie"/>
    <s v="Pearson"/>
    <s v="Store Manager"/>
    <x v="4"/>
    <x v="1830"/>
    <x v="1831"/>
    <x v="409"/>
    <x v="395"/>
    <n v="-64.78"/>
    <d v="2016-07-08T00:00:00"/>
    <x v="2"/>
  </r>
  <r>
    <x v="1"/>
    <x v="3"/>
    <x v="43"/>
    <x v="42"/>
    <x v="1829"/>
    <x v="0"/>
    <x v="1"/>
    <s v=""/>
    <n v="1"/>
    <s v=""/>
    <n v="-53.82"/>
    <s v=""/>
    <n v="-53.82"/>
    <x v="43"/>
    <x v="43"/>
    <x v="43"/>
    <s v="Sales Representative"/>
    <n v="835960"/>
    <s v="Jimmie"/>
    <s v="Pearson"/>
    <s v="Store Manager"/>
    <x v="4"/>
    <x v="1831"/>
    <x v="1832"/>
    <x v="456"/>
    <x v="406"/>
    <n v="-53.82"/>
    <d v="2016-07-09T00:00:00"/>
    <x v="1"/>
  </r>
  <r>
    <x v="1"/>
    <x v="3"/>
    <x v="43"/>
    <x v="42"/>
    <x v="1830"/>
    <x v="0"/>
    <x v="1"/>
    <s v=""/>
    <n v="1"/>
    <s v=""/>
    <n v="-50.04"/>
    <s v=""/>
    <n v="-50.04"/>
    <x v="43"/>
    <x v="43"/>
    <x v="43"/>
    <s v="Sales Representative"/>
    <n v="835960"/>
    <s v="Jimmie"/>
    <s v="Pearson"/>
    <s v="Store Manager"/>
    <x v="4"/>
    <x v="1832"/>
    <x v="1833"/>
    <x v="465"/>
    <x v="154"/>
    <n v="-50.04"/>
    <d v="2016-07-12T00:00:00"/>
    <x v="1"/>
  </r>
  <r>
    <x v="1"/>
    <x v="3"/>
    <x v="43"/>
    <x v="42"/>
    <x v="1831"/>
    <x v="0"/>
    <x v="1"/>
    <s v=""/>
    <n v="1"/>
    <s v=""/>
    <n v="-74.52"/>
    <s v=""/>
    <n v="-74.52"/>
    <x v="43"/>
    <x v="43"/>
    <x v="43"/>
    <s v="Sales Representative"/>
    <n v="835960"/>
    <s v="Jimmie"/>
    <s v="Pearson"/>
    <s v="Store Manager"/>
    <x v="4"/>
    <x v="1833"/>
    <x v="1834"/>
    <x v="197"/>
    <x v="337"/>
    <n v="-74.52"/>
    <d v="2016-07-16T00:00:00"/>
    <x v="1"/>
  </r>
  <r>
    <x v="1"/>
    <x v="3"/>
    <x v="43"/>
    <x v="42"/>
    <x v="1832"/>
    <x v="0"/>
    <x v="1"/>
    <s v=""/>
    <n v="1"/>
    <s v=""/>
    <n v="-86.55"/>
    <s v=""/>
    <n v="-86.55"/>
    <x v="43"/>
    <x v="43"/>
    <x v="43"/>
    <s v="Sales Representative"/>
    <n v="835960"/>
    <s v="Jimmie"/>
    <s v="Pearson"/>
    <s v="Store Manager"/>
    <x v="4"/>
    <x v="1834"/>
    <x v="1835"/>
    <x v="783"/>
    <x v="331"/>
    <n v="-86.55"/>
    <d v="2016-07-20T00:00:00"/>
    <x v="1"/>
  </r>
  <r>
    <x v="1"/>
    <x v="3"/>
    <x v="43"/>
    <x v="42"/>
    <x v="1833"/>
    <x v="0"/>
    <x v="1"/>
    <s v=""/>
    <n v="1"/>
    <s v=""/>
    <n v="-60.6"/>
    <s v=""/>
    <n v="-60.6"/>
    <x v="43"/>
    <x v="43"/>
    <x v="43"/>
    <s v="Sales Representative"/>
    <n v="835960"/>
    <s v="Jimmie"/>
    <s v="Pearson"/>
    <s v="Store Manager"/>
    <x v="4"/>
    <x v="1835"/>
    <x v="1836"/>
    <x v="445"/>
    <x v="191"/>
    <n v="-60.6"/>
    <d v="2016-07-22T00:00:00"/>
    <x v="1"/>
  </r>
  <r>
    <x v="1"/>
    <x v="4"/>
    <x v="43"/>
    <x v="44"/>
    <x v="1834"/>
    <x v="2"/>
    <x v="0"/>
    <s v=""/>
    <n v="1"/>
    <s v=""/>
    <n v="-19.78"/>
    <n v="-19.78"/>
    <s v=""/>
    <x v="43"/>
    <x v="43"/>
    <x v="43"/>
    <s v="Sales Representative"/>
    <n v="882929"/>
    <s v="Shane"/>
    <s v="Hodges"/>
    <s v="Sales Representative"/>
    <x v="4"/>
    <x v="1836"/>
    <x v="1837"/>
    <x v="71"/>
    <x v="434"/>
    <n v="-19.78"/>
    <d v="2016-08-03T00:00:00"/>
    <x v="0"/>
  </r>
  <r>
    <x v="1"/>
    <x v="4"/>
    <x v="43"/>
    <x v="44"/>
    <x v="1835"/>
    <x v="1"/>
    <x v="1"/>
    <s v=""/>
    <n v="1"/>
    <s v=""/>
    <n v="-24.77"/>
    <s v=""/>
    <n v="-24.77"/>
    <x v="43"/>
    <x v="43"/>
    <x v="43"/>
    <s v="Sales Representative"/>
    <n v="882929"/>
    <s v="Shane"/>
    <s v="Hodges"/>
    <s v="Sales Representative"/>
    <x v="4"/>
    <x v="1837"/>
    <x v="1838"/>
    <x v="811"/>
    <x v="356"/>
    <n v="-24.77"/>
    <d v="2016-08-11T00:00:00"/>
    <x v="1"/>
  </r>
  <r>
    <x v="1"/>
    <x v="4"/>
    <x v="43"/>
    <x v="44"/>
    <x v="1836"/>
    <x v="1"/>
    <x v="1"/>
    <s v=""/>
    <n v="1"/>
    <s v=""/>
    <n v="-39.35"/>
    <s v=""/>
    <n v="-39.35"/>
    <x v="43"/>
    <x v="43"/>
    <x v="43"/>
    <s v="Sales Representative"/>
    <n v="882929"/>
    <s v="Shane"/>
    <s v="Hodges"/>
    <s v="Sales Representative"/>
    <x v="4"/>
    <x v="1838"/>
    <x v="1839"/>
    <x v="55"/>
    <x v="132"/>
    <n v="-39.35"/>
    <d v="2016-08-12T00:00:00"/>
    <x v="1"/>
  </r>
  <r>
    <x v="1"/>
    <x v="4"/>
    <x v="43"/>
    <x v="42"/>
    <x v="1837"/>
    <x v="0"/>
    <x v="1"/>
    <s v=""/>
    <n v="1"/>
    <s v=""/>
    <n v="-97.81"/>
    <s v=""/>
    <n v="-97.81"/>
    <x v="43"/>
    <x v="43"/>
    <x v="43"/>
    <s v="Sales Representative"/>
    <n v="835960"/>
    <s v="Jimmie"/>
    <s v="Pearson"/>
    <s v="Store Manager"/>
    <x v="4"/>
    <x v="1839"/>
    <x v="1840"/>
    <x v="542"/>
    <x v="442"/>
    <n v="-97.81"/>
    <d v="2016-08-13T00:00:00"/>
    <x v="1"/>
  </r>
  <r>
    <x v="1"/>
    <x v="4"/>
    <x v="43"/>
    <x v="44"/>
    <x v="1838"/>
    <x v="2"/>
    <x v="1"/>
    <s v=""/>
    <n v="1"/>
    <s v=""/>
    <n v="-17.75"/>
    <s v=""/>
    <n v="-17.75"/>
    <x v="43"/>
    <x v="43"/>
    <x v="43"/>
    <s v="Sales Representative"/>
    <n v="882929"/>
    <s v="Shane"/>
    <s v="Hodges"/>
    <s v="Sales Representative"/>
    <x v="4"/>
    <x v="1840"/>
    <x v="1841"/>
    <x v="799"/>
    <x v="200"/>
    <n v="-17.75"/>
    <d v="2016-08-16T00:00:00"/>
    <x v="1"/>
  </r>
  <r>
    <x v="1"/>
    <x v="4"/>
    <x v="43"/>
    <x v="44"/>
    <x v="1839"/>
    <x v="1"/>
    <x v="1"/>
    <s v=""/>
    <n v="1"/>
    <s v=""/>
    <n v="-33.49"/>
    <s v=""/>
    <n v="-33.49"/>
    <x v="43"/>
    <x v="43"/>
    <x v="43"/>
    <s v="Sales Representative"/>
    <n v="882929"/>
    <s v="Shane"/>
    <s v="Hodges"/>
    <s v="Sales Representative"/>
    <x v="4"/>
    <x v="1841"/>
    <x v="1842"/>
    <x v="259"/>
    <x v="211"/>
    <n v="-33.49"/>
    <d v="2016-08-17T00:00:00"/>
    <x v="1"/>
  </r>
  <r>
    <x v="1"/>
    <x v="4"/>
    <x v="43"/>
    <x v="44"/>
    <x v="1840"/>
    <x v="1"/>
    <x v="1"/>
    <s v=""/>
    <n v="1"/>
    <s v=""/>
    <n v="-34.85"/>
    <s v=""/>
    <n v="-34.85"/>
    <x v="43"/>
    <x v="43"/>
    <x v="43"/>
    <s v="Sales Representative"/>
    <n v="882929"/>
    <s v="Shane"/>
    <s v="Hodges"/>
    <s v="Sales Representative"/>
    <x v="4"/>
    <x v="1842"/>
    <x v="1843"/>
    <x v="4"/>
    <x v="134"/>
    <n v="-34.85"/>
    <d v="2016-08-22T00:00:00"/>
    <x v="1"/>
  </r>
  <r>
    <x v="1"/>
    <x v="4"/>
    <x v="43"/>
    <x v="44"/>
    <x v="1841"/>
    <x v="1"/>
    <x v="1"/>
    <s v=""/>
    <n v="1"/>
    <s v=""/>
    <n v="-42.11"/>
    <s v=""/>
    <n v="-42.11"/>
    <x v="43"/>
    <x v="43"/>
    <x v="43"/>
    <s v="Sales Representative"/>
    <n v="882929"/>
    <s v="Shane"/>
    <s v="Hodges"/>
    <s v="Sales Representative"/>
    <x v="4"/>
    <x v="1843"/>
    <x v="1844"/>
    <x v="160"/>
    <x v="491"/>
    <n v="-42.11"/>
    <d v="2016-08-23T00:00:00"/>
    <x v="1"/>
  </r>
  <r>
    <x v="1"/>
    <x v="4"/>
    <x v="43"/>
    <x v="44"/>
    <x v="1842"/>
    <x v="1"/>
    <x v="1"/>
    <s v=""/>
    <n v="1"/>
    <s v=""/>
    <n v="-48.18"/>
    <s v=""/>
    <n v="-48.18"/>
    <x v="43"/>
    <x v="43"/>
    <x v="43"/>
    <s v="Sales Representative"/>
    <n v="882929"/>
    <s v="Shane"/>
    <s v="Hodges"/>
    <s v="Sales Representative"/>
    <x v="4"/>
    <x v="1844"/>
    <x v="1845"/>
    <x v="421"/>
    <x v="395"/>
    <n v="-48.18"/>
    <d v="2016-08-23T00:00:00"/>
    <x v="1"/>
  </r>
  <r>
    <x v="1"/>
    <x v="4"/>
    <x v="43"/>
    <x v="42"/>
    <x v="1843"/>
    <x v="0"/>
    <x v="0"/>
    <s v=""/>
    <n v="1"/>
    <s v=""/>
    <n v="-80.569999999999993"/>
    <n v="-80.569999999999993"/>
    <s v=""/>
    <x v="43"/>
    <x v="43"/>
    <x v="43"/>
    <s v="Sales Representative"/>
    <n v="835960"/>
    <s v="Jimmie"/>
    <s v="Pearson"/>
    <s v="Store Manager"/>
    <x v="4"/>
    <x v="1845"/>
    <x v="1846"/>
    <x v="413"/>
    <x v="71"/>
    <n v="-80.569999999999993"/>
    <d v="2016-08-24T00:00:00"/>
    <x v="2"/>
  </r>
  <r>
    <x v="1"/>
    <x v="4"/>
    <x v="43"/>
    <x v="42"/>
    <x v="1844"/>
    <x v="0"/>
    <x v="0"/>
    <s v=""/>
    <n v="1"/>
    <s v=""/>
    <n v="-55.1"/>
    <n v="-55.1"/>
    <s v=""/>
    <x v="43"/>
    <x v="43"/>
    <x v="43"/>
    <s v="Sales Representative"/>
    <n v="835960"/>
    <s v="Jimmie"/>
    <s v="Pearson"/>
    <s v="Store Manager"/>
    <x v="4"/>
    <x v="1846"/>
    <x v="1847"/>
    <x v="86"/>
    <x v="158"/>
    <n v="-55.1"/>
    <d v="2016-08-25T00:00:00"/>
    <x v="0"/>
  </r>
  <r>
    <x v="1"/>
    <x v="4"/>
    <x v="43"/>
    <x v="44"/>
    <x v="1845"/>
    <x v="1"/>
    <x v="1"/>
    <s v=""/>
    <n v="1"/>
    <s v=""/>
    <n v="-31.71"/>
    <s v=""/>
    <n v="-31.71"/>
    <x v="43"/>
    <x v="43"/>
    <x v="43"/>
    <s v="Sales Representative"/>
    <n v="882929"/>
    <s v="Shane"/>
    <s v="Hodges"/>
    <s v="Sales Representative"/>
    <x v="4"/>
    <x v="1847"/>
    <x v="1848"/>
    <x v="645"/>
    <x v="414"/>
    <n v="-31.71"/>
    <d v="2016-08-26T00:00:00"/>
    <x v="1"/>
  </r>
  <r>
    <x v="1"/>
    <x v="4"/>
    <x v="43"/>
    <x v="42"/>
    <x v="1846"/>
    <x v="0"/>
    <x v="1"/>
    <s v=""/>
    <n v="1"/>
    <s v=""/>
    <n v="-86.34"/>
    <s v=""/>
    <n v="-86.34"/>
    <x v="43"/>
    <x v="43"/>
    <x v="43"/>
    <s v="Sales Representative"/>
    <n v="835960"/>
    <s v="Jimmie"/>
    <s v="Pearson"/>
    <s v="Store Manager"/>
    <x v="4"/>
    <x v="1848"/>
    <x v="1849"/>
    <x v="165"/>
    <x v="271"/>
    <n v="-86.34"/>
    <d v="2016-08-30T00:00:00"/>
    <x v="1"/>
  </r>
  <r>
    <x v="1"/>
    <x v="5"/>
    <x v="43"/>
    <x v="44"/>
    <x v="1847"/>
    <x v="1"/>
    <x v="1"/>
    <s v=""/>
    <n v="1"/>
    <s v=""/>
    <n v="-35.07"/>
    <s v=""/>
    <n v="-35.07"/>
    <x v="43"/>
    <x v="43"/>
    <x v="43"/>
    <s v="Sales Representative"/>
    <n v="882929"/>
    <s v="Shane"/>
    <s v="Hodges"/>
    <s v="Sales Representative"/>
    <x v="4"/>
    <x v="1849"/>
    <x v="1850"/>
    <x v="812"/>
    <x v="487"/>
    <n v="-35.07"/>
    <d v="2016-09-02T00:00:00"/>
    <x v="1"/>
  </r>
  <r>
    <x v="1"/>
    <x v="5"/>
    <x v="43"/>
    <x v="42"/>
    <x v="1848"/>
    <x v="0"/>
    <x v="0"/>
    <s v=""/>
    <n v="1"/>
    <s v=""/>
    <n v="-66.48"/>
    <n v="-66.48"/>
    <s v=""/>
    <x v="43"/>
    <x v="43"/>
    <x v="43"/>
    <s v="Sales Representative"/>
    <n v="835960"/>
    <s v="Jimmie"/>
    <s v="Pearson"/>
    <s v="Store Manager"/>
    <x v="4"/>
    <x v="1850"/>
    <x v="1851"/>
    <x v="103"/>
    <x v="203"/>
    <n v="-66.48"/>
    <d v="2016-09-04T00:00:00"/>
    <x v="0"/>
  </r>
  <r>
    <x v="1"/>
    <x v="5"/>
    <x v="43"/>
    <x v="44"/>
    <x v="1849"/>
    <x v="2"/>
    <x v="0"/>
    <s v=""/>
    <n v="1"/>
    <s v=""/>
    <n v="-12.71"/>
    <n v="-12.71"/>
    <s v=""/>
    <x v="43"/>
    <x v="43"/>
    <x v="43"/>
    <s v="Sales Representative"/>
    <n v="882929"/>
    <s v="Shane"/>
    <s v="Hodges"/>
    <s v="Sales Representative"/>
    <x v="4"/>
    <x v="1851"/>
    <x v="1852"/>
    <x v="813"/>
    <x v="419"/>
    <n v="-12.71"/>
    <d v="2016-09-07T00:00:00"/>
    <x v="0"/>
  </r>
  <r>
    <x v="0"/>
    <x v="0"/>
    <x v="44"/>
    <x v="42"/>
    <x v="1850"/>
    <x v="1"/>
    <x v="1"/>
    <n v="1"/>
    <s v=""/>
    <n v="-41.76"/>
    <s v=""/>
    <s v=""/>
    <n v="-41.76"/>
    <x v="44"/>
    <x v="44"/>
    <x v="44"/>
    <s v="Sales Representative"/>
    <n v="835960"/>
    <s v="Jimmie"/>
    <s v="Pearson"/>
    <s v="Store Manager"/>
    <x v="4"/>
    <x v="1852"/>
    <x v="1853"/>
    <x v="113"/>
    <x v="158"/>
    <n v="-41.76"/>
    <d v="2016-04-06T00:00:00"/>
    <x v="1"/>
  </r>
  <r>
    <x v="0"/>
    <x v="0"/>
    <x v="44"/>
    <x v="42"/>
    <x v="1851"/>
    <x v="2"/>
    <x v="0"/>
    <n v="1"/>
    <s v=""/>
    <n v="-17.989999999999998"/>
    <s v=""/>
    <n v="-17.989999999999998"/>
    <s v=""/>
    <x v="44"/>
    <x v="44"/>
    <x v="44"/>
    <s v="Sales Representative"/>
    <n v="835960"/>
    <s v="Jimmie"/>
    <s v="Pearson"/>
    <s v="Store Manager"/>
    <x v="4"/>
    <x v="1853"/>
    <x v="1854"/>
    <x v="814"/>
    <x v="85"/>
    <n v="-17.989999999999998"/>
    <d v="2016-04-06T00:00:00"/>
    <x v="0"/>
  </r>
  <r>
    <x v="0"/>
    <x v="0"/>
    <x v="44"/>
    <x v="42"/>
    <x v="1852"/>
    <x v="0"/>
    <x v="0"/>
    <n v="1"/>
    <s v=""/>
    <n v="-71.98"/>
    <s v=""/>
    <n v="-71.98"/>
    <s v=""/>
    <x v="44"/>
    <x v="44"/>
    <x v="44"/>
    <s v="Sales Representative"/>
    <n v="835960"/>
    <s v="Jimmie"/>
    <s v="Pearson"/>
    <s v="Store Manager"/>
    <x v="4"/>
    <x v="1854"/>
    <x v="1855"/>
    <x v="205"/>
    <x v="111"/>
    <n v="-71.98"/>
    <d v="2016-04-25T00:00:00"/>
    <x v="0"/>
  </r>
  <r>
    <x v="0"/>
    <x v="1"/>
    <x v="44"/>
    <x v="42"/>
    <x v="1853"/>
    <x v="0"/>
    <x v="0"/>
    <n v="1"/>
    <s v=""/>
    <n v="-74.37"/>
    <s v=""/>
    <n v="-74.37"/>
    <s v=""/>
    <x v="44"/>
    <x v="44"/>
    <x v="44"/>
    <s v="Sales Representative"/>
    <n v="835960"/>
    <s v="Jimmie"/>
    <s v="Pearson"/>
    <s v="Store Manager"/>
    <x v="4"/>
    <x v="1855"/>
    <x v="1856"/>
    <x v="128"/>
    <x v="239"/>
    <n v="-74.37"/>
    <d v="2016-05-03T00:00:00"/>
    <x v="0"/>
  </r>
  <r>
    <x v="0"/>
    <x v="2"/>
    <x v="44"/>
    <x v="42"/>
    <x v="1854"/>
    <x v="1"/>
    <x v="1"/>
    <n v="1"/>
    <s v=""/>
    <n v="-33.43"/>
    <s v=""/>
    <s v=""/>
    <n v="-33.43"/>
    <x v="44"/>
    <x v="44"/>
    <x v="44"/>
    <s v="Sales Representative"/>
    <n v="835960"/>
    <s v="Jimmie"/>
    <s v="Pearson"/>
    <s v="Store Manager"/>
    <x v="4"/>
    <x v="1856"/>
    <x v="1857"/>
    <x v="171"/>
    <x v="395"/>
    <n v="-33.43"/>
    <d v="2016-06-02T00:00:00"/>
    <x v="1"/>
  </r>
  <r>
    <x v="0"/>
    <x v="2"/>
    <x v="44"/>
    <x v="42"/>
    <x v="1855"/>
    <x v="1"/>
    <x v="1"/>
    <n v="1"/>
    <s v=""/>
    <n v="-32.090000000000003"/>
    <s v=""/>
    <s v=""/>
    <n v="-32.090000000000003"/>
    <x v="44"/>
    <x v="44"/>
    <x v="44"/>
    <s v="Sales Representative"/>
    <n v="835960"/>
    <s v="Jimmie"/>
    <s v="Pearson"/>
    <s v="Store Manager"/>
    <x v="4"/>
    <x v="1857"/>
    <x v="1858"/>
    <x v="815"/>
    <x v="400"/>
    <n v="-32.090000000000003"/>
    <d v="2016-06-04T00:00:00"/>
    <x v="1"/>
  </r>
  <r>
    <x v="0"/>
    <x v="2"/>
    <x v="44"/>
    <x v="42"/>
    <x v="1856"/>
    <x v="1"/>
    <x v="1"/>
    <n v="1"/>
    <s v=""/>
    <n v="-31.21"/>
    <s v=""/>
    <s v=""/>
    <n v="-31.21"/>
    <x v="44"/>
    <x v="44"/>
    <x v="44"/>
    <s v="Sales Representative"/>
    <n v="835960"/>
    <s v="Jimmie"/>
    <s v="Pearson"/>
    <s v="Store Manager"/>
    <x v="4"/>
    <x v="1858"/>
    <x v="1859"/>
    <x v="248"/>
    <x v="17"/>
    <n v="-31.21"/>
    <d v="2016-06-04T00:00:00"/>
    <x v="1"/>
  </r>
  <r>
    <x v="0"/>
    <x v="2"/>
    <x v="44"/>
    <x v="42"/>
    <x v="1857"/>
    <x v="2"/>
    <x v="0"/>
    <n v="1"/>
    <s v=""/>
    <n v="-17.32"/>
    <s v=""/>
    <n v="-17.32"/>
    <s v=""/>
    <x v="44"/>
    <x v="44"/>
    <x v="44"/>
    <s v="Sales Representative"/>
    <n v="835960"/>
    <s v="Jimmie"/>
    <s v="Pearson"/>
    <s v="Store Manager"/>
    <x v="4"/>
    <x v="1859"/>
    <x v="1860"/>
    <x v="407"/>
    <x v="293"/>
    <n v="-17.32"/>
    <d v="2016-06-08T00:00:00"/>
    <x v="2"/>
  </r>
  <r>
    <x v="0"/>
    <x v="2"/>
    <x v="44"/>
    <x v="42"/>
    <x v="1858"/>
    <x v="0"/>
    <x v="1"/>
    <n v="1"/>
    <s v=""/>
    <n v="-50.95"/>
    <s v=""/>
    <s v=""/>
    <n v="-50.95"/>
    <x v="44"/>
    <x v="44"/>
    <x v="44"/>
    <s v="Sales Representative"/>
    <n v="835960"/>
    <s v="Jimmie"/>
    <s v="Pearson"/>
    <s v="Store Manager"/>
    <x v="4"/>
    <x v="1860"/>
    <x v="1861"/>
    <x v="816"/>
    <x v="368"/>
    <n v="-50.95"/>
    <d v="2016-06-12T00:00:00"/>
    <x v="1"/>
  </r>
  <r>
    <x v="0"/>
    <x v="2"/>
    <x v="44"/>
    <x v="42"/>
    <x v="1859"/>
    <x v="1"/>
    <x v="0"/>
    <n v="1"/>
    <s v=""/>
    <n v="-48.7"/>
    <s v=""/>
    <n v="-48.7"/>
    <s v=""/>
    <x v="44"/>
    <x v="44"/>
    <x v="44"/>
    <s v="Sales Representative"/>
    <n v="835960"/>
    <s v="Jimmie"/>
    <s v="Pearson"/>
    <s v="Store Manager"/>
    <x v="4"/>
    <x v="1861"/>
    <x v="1862"/>
    <x v="61"/>
    <x v="410"/>
    <n v="-48.7"/>
    <d v="2016-06-12T00:00:00"/>
    <x v="0"/>
  </r>
  <r>
    <x v="0"/>
    <x v="2"/>
    <x v="44"/>
    <x v="42"/>
    <x v="1860"/>
    <x v="1"/>
    <x v="1"/>
    <n v="1"/>
    <s v=""/>
    <n v="-27.07"/>
    <s v=""/>
    <s v=""/>
    <n v="-27.07"/>
    <x v="44"/>
    <x v="44"/>
    <x v="44"/>
    <s v="Sales Representative"/>
    <n v="835960"/>
    <s v="Jimmie"/>
    <s v="Pearson"/>
    <s v="Store Manager"/>
    <x v="4"/>
    <x v="1862"/>
    <x v="1863"/>
    <x v="276"/>
    <x v="448"/>
    <n v="-27.07"/>
    <d v="2016-06-13T00:00:00"/>
    <x v="1"/>
  </r>
  <r>
    <x v="0"/>
    <x v="2"/>
    <x v="44"/>
    <x v="42"/>
    <x v="1861"/>
    <x v="1"/>
    <x v="1"/>
    <n v="1"/>
    <s v=""/>
    <n v="-21.87"/>
    <s v=""/>
    <s v=""/>
    <n v="-21.87"/>
    <x v="44"/>
    <x v="44"/>
    <x v="44"/>
    <s v="Sales Representative"/>
    <n v="835960"/>
    <s v="Jimmie"/>
    <s v="Pearson"/>
    <s v="Store Manager"/>
    <x v="4"/>
    <x v="1863"/>
    <x v="1864"/>
    <x v="662"/>
    <x v="182"/>
    <n v="-21.87"/>
    <d v="2016-06-16T00:00:00"/>
    <x v="1"/>
  </r>
  <r>
    <x v="0"/>
    <x v="2"/>
    <x v="44"/>
    <x v="42"/>
    <x v="1862"/>
    <x v="1"/>
    <x v="1"/>
    <n v="1"/>
    <s v=""/>
    <n v="-48.23"/>
    <s v=""/>
    <s v=""/>
    <n v="-48.23"/>
    <x v="44"/>
    <x v="44"/>
    <x v="44"/>
    <s v="Sales Representative"/>
    <n v="835960"/>
    <s v="Jimmie"/>
    <s v="Pearson"/>
    <s v="Store Manager"/>
    <x v="4"/>
    <x v="1864"/>
    <x v="1865"/>
    <x v="410"/>
    <x v="380"/>
    <n v="-48.23"/>
    <d v="2016-06-22T00:00:00"/>
    <x v="1"/>
  </r>
  <r>
    <x v="0"/>
    <x v="2"/>
    <x v="44"/>
    <x v="42"/>
    <x v="1863"/>
    <x v="2"/>
    <x v="1"/>
    <n v="1"/>
    <s v=""/>
    <n v="-9.86"/>
    <s v=""/>
    <s v=""/>
    <n v="-9.86"/>
    <x v="44"/>
    <x v="44"/>
    <x v="44"/>
    <s v="Sales Representative"/>
    <n v="835960"/>
    <s v="Jimmie"/>
    <s v="Pearson"/>
    <s v="Store Manager"/>
    <x v="4"/>
    <x v="1865"/>
    <x v="1866"/>
    <x v="803"/>
    <x v="239"/>
    <n v="-9.86"/>
    <d v="2016-06-26T00:00:00"/>
    <x v="1"/>
  </r>
  <r>
    <x v="1"/>
    <x v="3"/>
    <x v="44"/>
    <x v="42"/>
    <x v="1864"/>
    <x v="0"/>
    <x v="0"/>
    <s v=""/>
    <n v="1"/>
    <s v=""/>
    <n v="-81.23"/>
    <n v="-81.23"/>
    <s v=""/>
    <x v="44"/>
    <x v="44"/>
    <x v="44"/>
    <s v="Sales Representative"/>
    <n v="835960"/>
    <s v="Jimmie"/>
    <s v="Pearson"/>
    <s v="Store Manager"/>
    <x v="4"/>
    <x v="1866"/>
    <x v="1867"/>
    <x v="817"/>
    <x v="424"/>
    <n v="-81.23"/>
    <d v="2016-07-05T00:00:00"/>
    <x v="0"/>
  </r>
  <r>
    <x v="1"/>
    <x v="3"/>
    <x v="44"/>
    <x v="42"/>
    <x v="1865"/>
    <x v="0"/>
    <x v="1"/>
    <s v=""/>
    <n v="1"/>
    <s v=""/>
    <n v="-87.79"/>
    <s v=""/>
    <n v="-87.79"/>
    <x v="44"/>
    <x v="44"/>
    <x v="44"/>
    <s v="Sales Representative"/>
    <n v="835960"/>
    <s v="Jimmie"/>
    <s v="Pearson"/>
    <s v="Store Manager"/>
    <x v="4"/>
    <x v="1867"/>
    <x v="1868"/>
    <x v="390"/>
    <x v="286"/>
    <n v="-87.79"/>
    <d v="2016-07-06T00:00:00"/>
    <x v="1"/>
  </r>
  <r>
    <x v="1"/>
    <x v="3"/>
    <x v="44"/>
    <x v="42"/>
    <x v="1866"/>
    <x v="0"/>
    <x v="0"/>
    <s v=""/>
    <n v="1"/>
    <s v=""/>
    <n v="-54.96"/>
    <n v="-54.96"/>
    <s v=""/>
    <x v="44"/>
    <x v="44"/>
    <x v="44"/>
    <s v="Sales Representative"/>
    <n v="835960"/>
    <s v="Jimmie"/>
    <s v="Pearson"/>
    <s v="Store Manager"/>
    <x v="4"/>
    <x v="1868"/>
    <x v="1869"/>
    <x v="734"/>
    <x v="212"/>
    <n v="-54.96"/>
    <d v="2016-07-08T00:00:00"/>
    <x v="2"/>
  </r>
  <r>
    <x v="1"/>
    <x v="3"/>
    <x v="44"/>
    <x v="45"/>
    <x v="1867"/>
    <x v="1"/>
    <x v="1"/>
    <s v=""/>
    <n v="1"/>
    <s v=""/>
    <n v="-24.05"/>
    <s v=""/>
    <n v="-24.05"/>
    <x v="44"/>
    <x v="44"/>
    <x v="44"/>
    <s v="Sales Representative"/>
    <n v="789327"/>
    <s v="Ellis"/>
    <s v="Jenkins"/>
    <s v="Sales Representative"/>
    <x v="4"/>
    <x v="1869"/>
    <x v="1870"/>
    <x v="75"/>
    <x v="78"/>
    <n v="-24.05"/>
    <d v="2016-07-09T00:00:00"/>
    <x v="1"/>
  </r>
  <r>
    <x v="1"/>
    <x v="3"/>
    <x v="44"/>
    <x v="45"/>
    <x v="1868"/>
    <x v="2"/>
    <x v="1"/>
    <s v=""/>
    <n v="1"/>
    <s v=""/>
    <n v="-6.05"/>
    <s v=""/>
    <n v="-6.05"/>
    <x v="44"/>
    <x v="44"/>
    <x v="44"/>
    <s v="Sales Representative"/>
    <n v="789327"/>
    <s v="Ellis"/>
    <s v="Jenkins"/>
    <s v="Sales Representative"/>
    <x v="4"/>
    <x v="1870"/>
    <x v="1871"/>
    <x v="466"/>
    <x v="197"/>
    <n v="-6.05"/>
    <d v="2016-07-12T00:00:00"/>
    <x v="1"/>
  </r>
  <r>
    <x v="1"/>
    <x v="3"/>
    <x v="44"/>
    <x v="45"/>
    <x v="1869"/>
    <x v="1"/>
    <x v="1"/>
    <s v=""/>
    <n v="1"/>
    <s v=""/>
    <n v="-49.62"/>
    <s v=""/>
    <n v="-49.62"/>
    <x v="44"/>
    <x v="44"/>
    <x v="44"/>
    <s v="Sales Representative"/>
    <n v="789327"/>
    <s v="Ellis"/>
    <s v="Jenkins"/>
    <s v="Sales Representative"/>
    <x v="4"/>
    <x v="1871"/>
    <x v="1872"/>
    <x v="818"/>
    <x v="70"/>
    <n v="-49.62"/>
    <d v="2016-07-23T00:00:00"/>
    <x v="1"/>
  </r>
  <r>
    <x v="1"/>
    <x v="3"/>
    <x v="44"/>
    <x v="42"/>
    <x v="1870"/>
    <x v="0"/>
    <x v="1"/>
    <s v=""/>
    <n v="1"/>
    <s v=""/>
    <n v="-82.18"/>
    <s v=""/>
    <n v="-82.18"/>
    <x v="44"/>
    <x v="44"/>
    <x v="44"/>
    <s v="Sales Representative"/>
    <n v="835960"/>
    <s v="Jimmie"/>
    <s v="Pearson"/>
    <s v="Store Manager"/>
    <x v="4"/>
    <x v="1872"/>
    <x v="1873"/>
    <x v="503"/>
    <x v="308"/>
    <n v="-82.18"/>
    <d v="2016-07-23T00:00:00"/>
    <x v="1"/>
  </r>
  <r>
    <x v="1"/>
    <x v="4"/>
    <x v="44"/>
    <x v="45"/>
    <x v="1871"/>
    <x v="1"/>
    <x v="1"/>
    <s v=""/>
    <n v="1"/>
    <s v=""/>
    <n v="-43.98"/>
    <s v=""/>
    <n v="-43.98"/>
    <x v="44"/>
    <x v="44"/>
    <x v="44"/>
    <s v="Sales Representative"/>
    <n v="789327"/>
    <s v="Ellis"/>
    <s v="Jenkins"/>
    <s v="Sales Representative"/>
    <x v="4"/>
    <x v="1873"/>
    <x v="1874"/>
    <x v="727"/>
    <x v="138"/>
    <n v="-43.98"/>
    <d v="2016-08-05T00:00:00"/>
    <x v="1"/>
  </r>
  <r>
    <x v="1"/>
    <x v="4"/>
    <x v="44"/>
    <x v="45"/>
    <x v="1872"/>
    <x v="1"/>
    <x v="1"/>
    <s v=""/>
    <n v="1"/>
    <s v=""/>
    <n v="-33.99"/>
    <s v=""/>
    <n v="-33.99"/>
    <x v="44"/>
    <x v="44"/>
    <x v="44"/>
    <s v="Sales Representative"/>
    <n v="789327"/>
    <s v="Ellis"/>
    <s v="Jenkins"/>
    <s v="Sales Representative"/>
    <x v="4"/>
    <x v="1874"/>
    <x v="1875"/>
    <x v="502"/>
    <x v="154"/>
    <n v="-33.99"/>
    <d v="2016-08-18T00:00:00"/>
    <x v="1"/>
  </r>
  <r>
    <x v="1"/>
    <x v="4"/>
    <x v="44"/>
    <x v="45"/>
    <x v="1873"/>
    <x v="1"/>
    <x v="0"/>
    <s v=""/>
    <n v="1"/>
    <s v=""/>
    <n v="-30.22"/>
    <n v="-30.22"/>
    <s v=""/>
    <x v="44"/>
    <x v="44"/>
    <x v="44"/>
    <s v="Sales Representative"/>
    <n v="789327"/>
    <s v="Ellis"/>
    <s v="Jenkins"/>
    <s v="Sales Representative"/>
    <x v="4"/>
    <x v="1875"/>
    <x v="1876"/>
    <x v="55"/>
    <x v="235"/>
    <n v="-30.22"/>
    <d v="2016-08-20T00:00:00"/>
    <x v="0"/>
  </r>
  <r>
    <x v="1"/>
    <x v="4"/>
    <x v="44"/>
    <x v="45"/>
    <x v="1874"/>
    <x v="1"/>
    <x v="0"/>
    <s v=""/>
    <n v="1"/>
    <s v=""/>
    <n v="-22.09"/>
    <n v="-22.09"/>
    <s v=""/>
    <x v="44"/>
    <x v="44"/>
    <x v="44"/>
    <s v="Sales Representative"/>
    <n v="789327"/>
    <s v="Ellis"/>
    <s v="Jenkins"/>
    <s v="Sales Representative"/>
    <x v="4"/>
    <x v="1876"/>
    <x v="1877"/>
    <x v="367"/>
    <x v="353"/>
    <n v="-22.09"/>
    <d v="2016-08-21T00:00:00"/>
    <x v="2"/>
  </r>
  <r>
    <x v="1"/>
    <x v="4"/>
    <x v="44"/>
    <x v="45"/>
    <x v="1875"/>
    <x v="1"/>
    <x v="1"/>
    <s v=""/>
    <n v="1"/>
    <s v=""/>
    <n v="-32.71"/>
    <s v=""/>
    <n v="-32.71"/>
    <x v="44"/>
    <x v="44"/>
    <x v="44"/>
    <s v="Sales Representative"/>
    <n v="789327"/>
    <s v="Ellis"/>
    <s v="Jenkins"/>
    <s v="Sales Representative"/>
    <x v="4"/>
    <x v="1877"/>
    <x v="1878"/>
    <x v="686"/>
    <x v="440"/>
    <n v="-32.71"/>
    <d v="2016-08-23T00:00:00"/>
    <x v="1"/>
  </r>
  <r>
    <x v="1"/>
    <x v="4"/>
    <x v="44"/>
    <x v="42"/>
    <x v="1876"/>
    <x v="0"/>
    <x v="1"/>
    <s v=""/>
    <n v="1"/>
    <s v=""/>
    <n v="-87.28"/>
    <s v=""/>
    <n v="-87.28"/>
    <x v="44"/>
    <x v="44"/>
    <x v="44"/>
    <s v="Sales Representative"/>
    <n v="835960"/>
    <s v="Jimmie"/>
    <s v="Pearson"/>
    <s v="Store Manager"/>
    <x v="4"/>
    <x v="1878"/>
    <x v="1879"/>
    <x v="304"/>
    <x v="161"/>
    <n v="-87.28"/>
    <d v="2016-08-23T00:00:00"/>
    <x v="1"/>
  </r>
  <r>
    <x v="1"/>
    <x v="5"/>
    <x v="44"/>
    <x v="45"/>
    <x v="1877"/>
    <x v="2"/>
    <x v="1"/>
    <s v=""/>
    <n v="1"/>
    <s v=""/>
    <n v="-16.2"/>
    <s v=""/>
    <n v="-16.2"/>
    <x v="44"/>
    <x v="44"/>
    <x v="44"/>
    <s v="Sales Representative"/>
    <n v="789327"/>
    <s v="Ellis"/>
    <s v="Jenkins"/>
    <s v="Sales Representative"/>
    <x v="4"/>
    <x v="1879"/>
    <x v="1880"/>
    <x v="107"/>
    <x v="436"/>
    <n v="-16.2"/>
    <d v="2016-09-03T00:00:00"/>
    <x v="1"/>
  </r>
  <r>
    <x v="1"/>
    <x v="5"/>
    <x v="44"/>
    <x v="42"/>
    <x v="1878"/>
    <x v="0"/>
    <x v="1"/>
    <s v=""/>
    <n v="1"/>
    <s v=""/>
    <n v="-91.9"/>
    <s v=""/>
    <n v="-91.9"/>
    <x v="44"/>
    <x v="44"/>
    <x v="44"/>
    <s v="Sales Representative"/>
    <n v="835960"/>
    <s v="Jimmie"/>
    <s v="Pearson"/>
    <s v="Store Manager"/>
    <x v="4"/>
    <x v="1880"/>
    <x v="1881"/>
    <x v="676"/>
    <x v="246"/>
    <n v="-91.9"/>
    <d v="2016-09-07T00:00:00"/>
    <x v="1"/>
  </r>
  <r>
    <x v="1"/>
    <x v="5"/>
    <x v="44"/>
    <x v="42"/>
    <x v="1879"/>
    <x v="0"/>
    <x v="1"/>
    <s v=""/>
    <n v="1"/>
    <s v=""/>
    <n v="-57.18"/>
    <s v=""/>
    <n v="-57.18"/>
    <x v="44"/>
    <x v="44"/>
    <x v="44"/>
    <s v="Sales Representative"/>
    <n v="835960"/>
    <s v="Jimmie"/>
    <s v="Pearson"/>
    <s v="Store Manager"/>
    <x v="4"/>
    <x v="1881"/>
    <x v="1882"/>
    <x v="222"/>
    <x v="155"/>
    <n v="-57.18"/>
    <d v="2016-09-21T00:00:00"/>
    <x v="1"/>
  </r>
  <r>
    <x v="0"/>
    <x v="0"/>
    <x v="45"/>
    <x v="42"/>
    <x v="1880"/>
    <x v="0"/>
    <x v="0"/>
    <n v="1"/>
    <s v=""/>
    <n v="-86.28"/>
    <s v=""/>
    <n v="-86.28"/>
    <s v=""/>
    <x v="45"/>
    <x v="45"/>
    <x v="45"/>
    <s v="Sales Representative"/>
    <n v="835960"/>
    <s v="Jimmie"/>
    <s v="Pearson"/>
    <s v="Store Manager"/>
    <x v="4"/>
    <x v="1882"/>
    <x v="1883"/>
    <x v="116"/>
    <x v="447"/>
    <n v="-86.28"/>
    <d v="2016-04-02T00:00:00"/>
    <x v="2"/>
  </r>
  <r>
    <x v="0"/>
    <x v="1"/>
    <x v="45"/>
    <x v="42"/>
    <x v="1881"/>
    <x v="1"/>
    <x v="1"/>
    <n v="1"/>
    <s v=""/>
    <n v="-20.96"/>
    <s v=""/>
    <s v=""/>
    <n v="-20.96"/>
    <x v="45"/>
    <x v="45"/>
    <x v="45"/>
    <s v="Sales Representative"/>
    <n v="835960"/>
    <s v="Jimmie"/>
    <s v="Pearson"/>
    <s v="Store Manager"/>
    <x v="4"/>
    <x v="1883"/>
    <x v="1884"/>
    <x v="723"/>
    <x v="468"/>
    <n v="-20.96"/>
    <d v="2016-05-05T00:00:00"/>
    <x v="1"/>
  </r>
  <r>
    <x v="0"/>
    <x v="1"/>
    <x v="45"/>
    <x v="42"/>
    <x v="1882"/>
    <x v="1"/>
    <x v="0"/>
    <n v="1"/>
    <s v=""/>
    <n v="-36.369999999999997"/>
    <s v=""/>
    <n v="-36.369999999999997"/>
    <s v=""/>
    <x v="45"/>
    <x v="45"/>
    <x v="45"/>
    <s v="Sales Representative"/>
    <n v="835960"/>
    <s v="Jimmie"/>
    <s v="Pearson"/>
    <s v="Store Manager"/>
    <x v="4"/>
    <x v="1884"/>
    <x v="1885"/>
    <x v="342"/>
    <x v="315"/>
    <n v="-36.369999999999997"/>
    <d v="2016-05-17T00:00:00"/>
    <x v="2"/>
  </r>
  <r>
    <x v="0"/>
    <x v="1"/>
    <x v="45"/>
    <x v="42"/>
    <x v="1883"/>
    <x v="0"/>
    <x v="1"/>
    <n v="1"/>
    <s v=""/>
    <n v="-56.22"/>
    <s v=""/>
    <s v=""/>
    <n v="-56.22"/>
    <x v="45"/>
    <x v="45"/>
    <x v="45"/>
    <s v="Sales Representative"/>
    <n v="835960"/>
    <s v="Jimmie"/>
    <s v="Pearson"/>
    <s v="Store Manager"/>
    <x v="4"/>
    <x v="1885"/>
    <x v="1886"/>
    <x v="256"/>
    <x v="492"/>
    <n v="-56.22"/>
    <d v="2016-05-19T00:00:00"/>
    <x v="1"/>
  </r>
  <r>
    <x v="0"/>
    <x v="1"/>
    <x v="45"/>
    <x v="42"/>
    <x v="1884"/>
    <x v="1"/>
    <x v="1"/>
    <n v="1"/>
    <s v=""/>
    <n v="-29.39"/>
    <s v=""/>
    <s v=""/>
    <n v="-29.39"/>
    <x v="45"/>
    <x v="45"/>
    <x v="45"/>
    <s v="Sales Representative"/>
    <n v="835960"/>
    <s v="Jimmie"/>
    <s v="Pearson"/>
    <s v="Store Manager"/>
    <x v="4"/>
    <x v="1886"/>
    <x v="1887"/>
    <x v="294"/>
    <x v="426"/>
    <n v="-29.39"/>
    <d v="2016-05-19T00:00:00"/>
    <x v="1"/>
  </r>
  <r>
    <x v="0"/>
    <x v="1"/>
    <x v="45"/>
    <x v="42"/>
    <x v="1885"/>
    <x v="0"/>
    <x v="1"/>
    <n v="1"/>
    <s v=""/>
    <n v="-80.930000000000007"/>
    <s v=""/>
    <s v=""/>
    <n v="-80.930000000000007"/>
    <x v="45"/>
    <x v="45"/>
    <x v="45"/>
    <s v="Sales Representative"/>
    <n v="835960"/>
    <s v="Jimmie"/>
    <s v="Pearson"/>
    <s v="Store Manager"/>
    <x v="4"/>
    <x v="1887"/>
    <x v="1888"/>
    <x v="6"/>
    <x v="223"/>
    <n v="-80.930000000000007"/>
    <d v="2016-05-26T00:00:00"/>
    <x v="1"/>
  </r>
  <r>
    <x v="0"/>
    <x v="1"/>
    <x v="45"/>
    <x v="42"/>
    <x v="1886"/>
    <x v="2"/>
    <x v="1"/>
    <n v="1"/>
    <s v=""/>
    <n v="-17.149999999999999"/>
    <s v=""/>
    <s v=""/>
    <n v="-17.149999999999999"/>
    <x v="45"/>
    <x v="45"/>
    <x v="45"/>
    <s v="Sales Representative"/>
    <n v="835960"/>
    <s v="Jimmie"/>
    <s v="Pearson"/>
    <s v="Store Manager"/>
    <x v="4"/>
    <x v="1888"/>
    <x v="1889"/>
    <x v="27"/>
    <x v="324"/>
    <n v="-17.149999999999999"/>
    <d v="2016-05-29T00:00:00"/>
    <x v="1"/>
  </r>
  <r>
    <x v="0"/>
    <x v="2"/>
    <x v="45"/>
    <x v="42"/>
    <x v="1887"/>
    <x v="0"/>
    <x v="0"/>
    <n v="1"/>
    <s v=""/>
    <n v="-93.29"/>
    <s v=""/>
    <n v="-93.29"/>
    <s v=""/>
    <x v="45"/>
    <x v="45"/>
    <x v="45"/>
    <s v="Sales Representative"/>
    <n v="835960"/>
    <s v="Jimmie"/>
    <s v="Pearson"/>
    <s v="Store Manager"/>
    <x v="4"/>
    <x v="1889"/>
    <x v="1890"/>
    <x v="149"/>
    <x v="309"/>
    <n v="-93.29"/>
    <d v="2016-06-11T00:00:00"/>
    <x v="2"/>
  </r>
  <r>
    <x v="0"/>
    <x v="2"/>
    <x v="45"/>
    <x v="42"/>
    <x v="1888"/>
    <x v="0"/>
    <x v="1"/>
    <n v="1"/>
    <s v=""/>
    <n v="-65.86"/>
    <s v=""/>
    <s v=""/>
    <n v="-65.86"/>
    <x v="45"/>
    <x v="45"/>
    <x v="45"/>
    <s v="Sales Representative"/>
    <n v="835960"/>
    <s v="Jimmie"/>
    <s v="Pearson"/>
    <s v="Store Manager"/>
    <x v="4"/>
    <x v="1890"/>
    <x v="1891"/>
    <x v="416"/>
    <x v="300"/>
    <n v="-65.86"/>
    <d v="2016-06-12T00:00:00"/>
    <x v="1"/>
  </r>
  <r>
    <x v="0"/>
    <x v="2"/>
    <x v="45"/>
    <x v="42"/>
    <x v="1889"/>
    <x v="0"/>
    <x v="0"/>
    <n v="1"/>
    <s v=""/>
    <n v="-86.81"/>
    <s v=""/>
    <n v="-86.81"/>
    <s v=""/>
    <x v="45"/>
    <x v="45"/>
    <x v="45"/>
    <s v="Sales Representative"/>
    <n v="835960"/>
    <s v="Jimmie"/>
    <s v="Pearson"/>
    <s v="Store Manager"/>
    <x v="4"/>
    <x v="1891"/>
    <x v="1892"/>
    <x v="197"/>
    <x v="86"/>
    <n v="-86.81"/>
    <d v="2016-06-12T00:00:00"/>
    <x v="0"/>
  </r>
  <r>
    <x v="0"/>
    <x v="2"/>
    <x v="45"/>
    <x v="42"/>
    <x v="1890"/>
    <x v="1"/>
    <x v="1"/>
    <n v="1"/>
    <s v=""/>
    <n v="-46.72"/>
    <s v=""/>
    <s v=""/>
    <n v="-46.72"/>
    <x v="45"/>
    <x v="45"/>
    <x v="45"/>
    <s v="Sales Representative"/>
    <n v="835960"/>
    <s v="Jimmie"/>
    <s v="Pearson"/>
    <s v="Store Manager"/>
    <x v="4"/>
    <x v="1892"/>
    <x v="1893"/>
    <x v="803"/>
    <x v="446"/>
    <n v="-46.72"/>
    <d v="2016-06-18T00:00:00"/>
    <x v="1"/>
  </r>
  <r>
    <x v="0"/>
    <x v="2"/>
    <x v="45"/>
    <x v="42"/>
    <x v="1891"/>
    <x v="0"/>
    <x v="0"/>
    <n v="1"/>
    <s v=""/>
    <n v="-82.21"/>
    <s v=""/>
    <n v="-82.21"/>
    <s v=""/>
    <x v="45"/>
    <x v="45"/>
    <x v="45"/>
    <s v="Sales Representative"/>
    <n v="835960"/>
    <s v="Jimmie"/>
    <s v="Pearson"/>
    <s v="Store Manager"/>
    <x v="4"/>
    <x v="1893"/>
    <x v="1894"/>
    <x v="369"/>
    <x v="167"/>
    <n v="-82.21"/>
    <d v="2016-06-24T00:00:00"/>
    <x v="0"/>
  </r>
  <r>
    <x v="0"/>
    <x v="2"/>
    <x v="45"/>
    <x v="42"/>
    <x v="1892"/>
    <x v="0"/>
    <x v="1"/>
    <n v="1"/>
    <s v=""/>
    <n v="-85.87"/>
    <s v=""/>
    <s v=""/>
    <n v="-85.87"/>
    <x v="45"/>
    <x v="45"/>
    <x v="45"/>
    <s v="Sales Representative"/>
    <n v="835960"/>
    <s v="Jimmie"/>
    <s v="Pearson"/>
    <s v="Store Manager"/>
    <x v="4"/>
    <x v="1894"/>
    <x v="1895"/>
    <x v="56"/>
    <x v="434"/>
    <n v="-85.87"/>
    <d v="2016-06-27T00:00:00"/>
    <x v="1"/>
  </r>
  <r>
    <x v="0"/>
    <x v="2"/>
    <x v="45"/>
    <x v="42"/>
    <x v="1893"/>
    <x v="1"/>
    <x v="1"/>
    <n v="1"/>
    <s v=""/>
    <n v="-44.51"/>
    <s v=""/>
    <s v=""/>
    <n v="-44.51"/>
    <x v="45"/>
    <x v="45"/>
    <x v="45"/>
    <s v="Sales Representative"/>
    <n v="835960"/>
    <s v="Jimmie"/>
    <s v="Pearson"/>
    <s v="Store Manager"/>
    <x v="4"/>
    <x v="1895"/>
    <x v="1896"/>
    <x v="614"/>
    <x v="53"/>
    <n v="-44.51"/>
    <d v="2016-06-28T00:00:00"/>
    <x v="1"/>
  </r>
  <r>
    <x v="1"/>
    <x v="3"/>
    <x v="45"/>
    <x v="42"/>
    <x v="1894"/>
    <x v="0"/>
    <x v="1"/>
    <s v=""/>
    <n v="1"/>
    <s v=""/>
    <n v="-61.77"/>
    <s v=""/>
    <n v="-61.77"/>
    <x v="45"/>
    <x v="45"/>
    <x v="45"/>
    <s v="Sales Representative"/>
    <n v="835960"/>
    <s v="Jimmie"/>
    <s v="Pearson"/>
    <s v="Store Manager"/>
    <x v="4"/>
    <x v="1896"/>
    <x v="1897"/>
    <x v="464"/>
    <x v="330"/>
    <n v="-61.77"/>
    <d v="2016-07-01T00:00:00"/>
    <x v="1"/>
  </r>
  <r>
    <x v="1"/>
    <x v="3"/>
    <x v="45"/>
    <x v="46"/>
    <x v="1895"/>
    <x v="1"/>
    <x v="1"/>
    <s v=""/>
    <n v="1"/>
    <s v=""/>
    <n v="-31.56"/>
    <s v=""/>
    <n v="-31.56"/>
    <x v="45"/>
    <x v="45"/>
    <x v="45"/>
    <s v="Sales Representative"/>
    <n v="310419"/>
    <s v="Santiago"/>
    <s v="Knight"/>
    <s v="Sales Representative"/>
    <x v="4"/>
    <x v="1897"/>
    <x v="1898"/>
    <x v="574"/>
    <x v="140"/>
    <n v="-31.56"/>
    <d v="2016-07-12T00:00:00"/>
    <x v="1"/>
  </r>
  <r>
    <x v="1"/>
    <x v="3"/>
    <x v="45"/>
    <x v="42"/>
    <x v="1896"/>
    <x v="0"/>
    <x v="1"/>
    <s v=""/>
    <n v="1"/>
    <s v=""/>
    <n v="-80.180000000000007"/>
    <s v=""/>
    <n v="-80.180000000000007"/>
    <x v="45"/>
    <x v="45"/>
    <x v="45"/>
    <s v="Sales Representative"/>
    <n v="835960"/>
    <s v="Jimmie"/>
    <s v="Pearson"/>
    <s v="Store Manager"/>
    <x v="4"/>
    <x v="1898"/>
    <x v="1899"/>
    <x v="819"/>
    <x v="90"/>
    <n v="-80.180000000000007"/>
    <d v="2016-07-17T00:00:00"/>
    <x v="1"/>
  </r>
  <r>
    <x v="1"/>
    <x v="3"/>
    <x v="45"/>
    <x v="42"/>
    <x v="1897"/>
    <x v="0"/>
    <x v="1"/>
    <s v=""/>
    <n v="1"/>
    <s v=""/>
    <n v="-82.75"/>
    <s v=""/>
    <n v="-82.75"/>
    <x v="45"/>
    <x v="45"/>
    <x v="45"/>
    <s v="Sales Representative"/>
    <n v="835960"/>
    <s v="Jimmie"/>
    <s v="Pearson"/>
    <s v="Store Manager"/>
    <x v="4"/>
    <x v="1899"/>
    <x v="1900"/>
    <x v="820"/>
    <x v="434"/>
    <n v="-82.75"/>
    <d v="2016-07-24T00:00:00"/>
    <x v="1"/>
  </r>
  <r>
    <x v="1"/>
    <x v="3"/>
    <x v="45"/>
    <x v="42"/>
    <x v="1898"/>
    <x v="0"/>
    <x v="1"/>
    <s v=""/>
    <n v="1"/>
    <s v=""/>
    <n v="-95.76"/>
    <s v=""/>
    <n v="-95.76"/>
    <x v="45"/>
    <x v="45"/>
    <x v="45"/>
    <s v="Sales Representative"/>
    <n v="835960"/>
    <s v="Jimmie"/>
    <s v="Pearson"/>
    <s v="Store Manager"/>
    <x v="4"/>
    <x v="1900"/>
    <x v="1901"/>
    <x v="555"/>
    <x v="131"/>
    <n v="-95.76"/>
    <d v="2016-07-26T00:00:00"/>
    <x v="1"/>
  </r>
  <r>
    <x v="1"/>
    <x v="3"/>
    <x v="45"/>
    <x v="42"/>
    <x v="1899"/>
    <x v="0"/>
    <x v="1"/>
    <s v=""/>
    <n v="1"/>
    <s v=""/>
    <n v="-72.73"/>
    <s v=""/>
    <n v="-72.73"/>
    <x v="45"/>
    <x v="45"/>
    <x v="45"/>
    <s v="Sales Representative"/>
    <n v="835960"/>
    <s v="Jimmie"/>
    <s v="Pearson"/>
    <s v="Store Manager"/>
    <x v="4"/>
    <x v="1901"/>
    <x v="1902"/>
    <x v="207"/>
    <x v="482"/>
    <n v="-72.73"/>
    <d v="2016-07-27T00:00:00"/>
    <x v="1"/>
  </r>
  <r>
    <x v="1"/>
    <x v="3"/>
    <x v="45"/>
    <x v="46"/>
    <x v="1900"/>
    <x v="2"/>
    <x v="1"/>
    <s v=""/>
    <n v="1"/>
    <s v=""/>
    <n v="-16.77"/>
    <s v=""/>
    <n v="-16.77"/>
    <x v="45"/>
    <x v="45"/>
    <x v="45"/>
    <s v="Sales Representative"/>
    <n v="310419"/>
    <s v="Santiago"/>
    <s v="Knight"/>
    <s v="Sales Representative"/>
    <x v="4"/>
    <x v="1902"/>
    <x v="1903"/>
    <x v="689"/>
    <x v="171"/>
    <n v="-16.77"/>
    <d v="2016-07-28T00:00:00"/>
    <x v="1"/>
  </r>
  <r>
    <x v="1"/>
    <x v="4"/>
    <x v="45"/>
    <x v="46"/>
    <x v="1901"/>
    <x v="1"/>
    <x v="1"/>
    <s v=""/>
    <n v="1"/>
    <s v=""/>
    <n v="-49.69"/>
    <s v=""/>
    <n v="-49.69"/>
    <x v="45"/>
    <x v="45"/>
    <x v="45"/>
    <s v="Sales Representative"/>
    <n v="310419"/>
    <s v="Santiago"/>
    <s v="Knight"/>
    <s v="Sales Representative"/>
    <x v="4"/>
    <x v="1903"/>
    <x v="1904"/>
    <x v="736"/>
    <x v="208"/>
    <n v="-49.69"/>
    <d v="2016-08-03T00:00:00"/>
    <x v="1"/>
  </r>
  <r>
    <x v="1"/>
    <x v="4"/>
    <x v="45"/>
    <x v="46"/>
    <x v="1902"/>
    <x v="1"/>
    <x v="1"/>
    <s v=""/>
    <n v="1"/>
    <s v=""/>
    <n v="-24.26"/>
    <s v=""/>
    <n v="-24.26"/>
    <x v="45"/>
    <x v="45"/>
    <x v="45"/>
    <s v="Sales Representative"/>
    <n v="310419"/>
    <s v="Santiago"/>
    <s v="Knight"/>
    <s v="Sales Representative"/>
    <x v="4"/>
    <x v="1904"/>
    <x v="1905"/>
    <x v="613"/>
    <x v="151"/>
    <n v="-24.26"/>
    <d v="2016-08-12T00:00:00"/>
    <x v="1"/>
  </r>
  <r>
    <x v="1"/>
    <x v="4"/>
    <x v="45"/>
    <x v="42"/>
    <x v="1903"/>
    <x v="0"/>
    <x v="1"/>
    <s v=""/>
    <n v="1"/>
    <s v=""/>
    <n v="-89.35"/>
    <s v=""/>
    <n v="-89.35"/>
    <x v="45"/>
    <x v="45"/>
    <x v="45"/>
    <s v="Sales Representative"/>
    <n v="835960"/>
    <s v="Jimmie"/>
    <s v="Pearson"/>
    <s v="Store Manager"/>
    <x v="4"/>
    <x v="1905"/>
    <x v="1906"/>
    <x v="643"/>
    <x v="479"/>
    <n v="-89.35"/>
    <d v="2016-08-29T00:00:00"/>
    <x v="1"/>
  </r>
  <r>
    <x v="1"/>
    <x v="4"/>
    <x v="45"/>
    <x v="42"/>
    <x v="1904"/>
    <x v="0"/>
    <x v="1"/>
    <s v=""/>
    <n v="1"/>
    <s v=""/>
    <n v="-61.17"/>
    <s v=""/>
    <n v="-61.17"/>
    <x v="45"/>
    <x v="45"/>
    <x v="45"/>
    <s v="Sales Representative"/>
    <n v="835960"/>
    <s v="Jimmie"/>
    <s v="Pearson"/>
    <s v="Store Manager"/>
    <x v="4"/>
    <x v="1906"/>
    <x v="1907"/>
    <x v="4"/>
    <x v="365"/>
    <n v="-61.17"/>
    <d v="2016-08-29T00:00:00"/>
    <x v="1"/>
  </r>
  <r>
    <x v="1"/>
    <x v="5"/>
    <x v="45"/>
    <x v="42"/>
    <x v="1905"/>
    <x v="0"/>
    <x v="1"/>
    <s v=""/>
    <n v="1"/>
    <s v=""/>
    <n v="-51.75"/>
    <s v=""/>
    <n v="-51.75"/>
    <x v="45"/>
    <x v="45"/>
    <x v="45"/>
    <s v="Sales Representative"/>
    <n v="835960"/>
    <s v="Jimmie"/>
    <s v="Pearson"/>
    <s v="Store Manager"/>
    <x v="4"/>
    <x v="1907"/>
    <x v="1908"/>
    <x v="785"/>
    <x v="172"/>
    <n v="-51.75"/>
    <d v="2016-09-09T00:00:00"/>
    <x v="1"/>
  </r>
  <r>
    <x v="1"/>
    <x v="5"/>
    <x v="45"/>
    <x v="42"/>
    <x v="1906"/>
    <x v="0"/>
    <x v="1"/>
    <s v=""/>
    <n v="1"/>
    <s v=""/>
    <n v="-62.21"/>
    <s v=""/>
    <n v="-62.21"/>
    <x v="45"/>
    <x v="45"/>
    <x v="45"/>
    <s v="Sales Representative"/>
    <n v="835960"/>
    <s v="Jimmie"/>
    <s v="Pearson"/>
    <s v="Store Manager"/>
    <x v="4"/>
    <x v="1908"/>
    <x v="1909"/>
    <x v="182"/>
    <x v="228"/>
    <n v="-62.21"/>
    <d v="2016-09-09T00:00:00"/>
    <x v="1"/>
  </r>
  <r>
    <x v="1"/>
    <x v="5"/>
    <x v="45"/>
    <x v="46"/>
    <x v="1907"/>
    <x v="1"/>
    <x v="1"/>
    <s v=""/>
    <n v="1"/>
    <s v=""/>
    <n v="-24.59"/>
    <s v=""/>
    <n v="-24.59"/>
    <x v="45"/>
    <x v="45"/>
    <x v="45"/>
    <s v="Sales Representative"/>
    <n v="310419"/>
    <s v="Santiago"/>
    <s v="Knight"/>
    <s v="Sales Representative"/>
    <x v="4"/>
    <x v="1571"/>
    <x v="1910"/>
    <x v="8"/>
    <x v="15"/>
    <n v="-24.59"/>
    <d v="2016-09-14T00:00:00"/>
    <x v="1"/>
  </r>
  <r>
    <x v="1"/>
    <x v="5"/>
    <x v="45"/>
    <x v="46"/>
    <x v="1908"/>
    <x v="1"/>
    <x v="1"/>
    <s v=""/>
    <n v="1"/>
    <s v=""/>
    <n v="-32.83"/>
    <s v=""/>
    <n v="-32.83"/>
    <x v="45"/>
    <x v="45"/>
    <x v="45"/>
    <s v="Sales Representative"/>
    <n v="310419"/>
    <s v="Santiago"/>
    <s v="Knight"/>
    <s v="Sales Representative"/>
    <x v="4"/>
    <x v="1909"/>
    <x v="1911"/>
    <x v="709"/>
    <x v="306"/>
    <n v="-32.83"/>
    <d v="2016-09-20T00:00:00"/>
    <x v="1"/>
  </r>
  <r>
    <x v="1"/>
    <x v="5"/>
    <x v="45"/>
    <x v="46"/>
    <x v="1909"/>
    <x v="1"/>
    <x v="0"/>
    <s v=""/>
    <n v="1"/>
    <s v=""/>
    <n v="-33.979999999999997"/>
    <n v="-33.979999999999997"/>
    <s v=""/>
    <x v="45"/>
    <x v="45"/>
    <x v="45"/>
    <s v="Sales Representative"/>
    <n v="310419"/>
    <s v="Santiago"/>
    <s v="Knight"/>
    <s v="Sales Representative"/>
    <x v="4"/>
    <x v="1910"/>
    <x v="1912"/>
    <x v="446"/>
    <x v="43"/>
    <n v="-33.979999999999997"/>
    <d v="2016-09-28T00:00:00"/>
    <x v="2"/>
  </r>
  <r>
    <x v="1"/>
    <x v="5"/>
    <x v="45"/>
    <x v="46"/>
    <x v="1910"/>
    <x v="1"/>
    <x v="1"/>
    <s v=""/>
    <n v="1"/>
    <s v=""/>
    <n v="-46.92"/>
    <s v=""/>
    <n v="-46.92"/>
    <x v="45"/>
    <x v="45"/>
    <x v="45"/>
    <s v="Sales Representative"/>
    <n v="310419"/>
    <s v="Santiago"/>
    <s v="Knight"/>
    <s v="Sales Representative"/>
    <x v="4"/>
    <x v="1911"/>
    <x v="1913"/>
    <x v="88"/>
    <x v="386"/>
    <n v="-46.92"/>
    <d v="2016-09-30T00:00:00"/>
    <x v="1"/>
  </r>
  <r>
    <x v="0"/>
    <x v="0"/>
    <x v="46"/>
    <x v="42"/>
    <x v="1911"/>
    <x v="1"/>
    <x v="1"/>
    <n v="1"/>
    <s v=""/>
    <n v="-44.71"/>
    <s v=""/>
    <s v=""/>
    <n v="-44.71"/>
    <x v="46"/>
    <x v="46"/>
    <x v="46"/>
    <s v="Sales Representative"/>
    <n v="835960"/>
    <s v="Jimmie"/>
    <s v="Pearson"/>
    <s v="Store Manager"/>
    <x v="4"/>
    <x v="1912"/>
    <x v="1914"/>
    <x v="282"/>
    <x v="16"/>
    <n v="-44.71"/>
    <d v="2016-04-03T00:00:00"/>
    <x v="1"/>
  </r>
  <r>
    <x v="0"/>
    <x v="0"/>
    <x v="46"/>
    <x v="42"/>
    <x v="1912"/>
    <x v="1"/>
    <x v="1"/>
    <n v="1"/>
    <s v=""/>
    <n v="-37.26"/>
    <s v=""/>
    <s v=""/>
    <n v="-37.26"/>
    <x v="46"/>
    <x v="46"/>
    <x v="46"/>
    <s v="Sales Representative"/>
    <n v="835960"/>
    <s v="Jimmie"/>
    <s v="Pearson"/>
    <s v="Store Manager"/>
    <x v="4"/>
    <x v="1913"/>
    <x v="1915"/>
    <x v="469"/>
    <x v="483"/>
    <n v="-37.26"/>
    <d v="2016-04-03T00:00:00"/>
    <x v="1"/>
  </r>
  <r>
    <x v="0"/>
    <x v="0"/>
    <x v="46"/>
    <x v="42"/>
    <x v="1913"/>
    <x v="0"/>
    <x v="1"/>
    <n v="1"/>
    <s v=""/>
    <n v="-94.63"/>
    <s v=""/>
    <s v=""/>
    <n v="-94.63"/>
    <x v="46"/>
    <x v="46"/>
    <x v="46"/>
    <s v="Sales Representative"/>
    <n v="835960"/>
    <s v="Jimmie"/>
    <s v="Pearson"/>
    <s v="Store Manager"/>
    <x v="4"/>
    <x v="1914"/>
    <x v="1916"/>
    <x v="413"/>
    <x v="366"/>
    <n v="-94.63"/>
    <d v="2016-04-06T00:00:00"/>
    <x v="1"/>
  </r>
  <r>
    <x v="0"/>
    <x v="0"/>
    <x v="46"/>
    <x v="42"/>
    <x v="1914"/>
    <x v="1"/>
    <x v="1"/>
    <n v="1"/>
    <s v=""/>
    <n v="-36.69"/>
    <s v=""/>
    <s v=""/>
    <n v="-36.69"/>
    <x v="46"/>
    <x v="46"/>
    <x v="46"/>
    <s v="Sales Representative"/>
    <n v="835960"/>
    <s v="Jimmie"/>
    <s v="Pearson"/>
    <s v="Store Manager"/>
    <x v="4"/>
    <x v="1915"/>
    <x v="1917"/>
    <x v="26"/>
    <x v="159"/>
    <n v="-36.69"/>
    <d v="2016-04-06T00:00:00"/>
    <x v="1"/>
  </r>
  <r>
    <x v="0"/>
    <x v="0"/>
    <x v="46"/>
    <x v="42"/>
    <x v="1915"/>
    <x v="0"/>
    <x v="1"/>
    <n v="1"/>
    <s v=""/>
    <n v="-53.64"/>
    <s v=""/>
    <s v=""/>
    <n v="-53.64"/>
    <x v="46"/>
    <x v="46"/>
    <x v="46"/>
    <s v="Sales Representative"/>
    <n v="835960"/>
    <s v="Jimmie"/>
    <s v="Pearson"/>
    <s v="Store Manager"/>
    <x v="4"/>
    <x v="1916"/>
    <x v="1918"/>
    <x v="821"/>
    <x v="267"/>
    <n v="-53.64"/>
    <d v="2016-04-06T00:00:00"/>
    <x v="1"/>
  </r>
  <r>
    <x v="0"/>
    <x v="0"/>
    <x v="46"/>
    <x v="42"/>
    <x v="1916"/>
    <x v="0"/>
    <x v="1"/>
    <n v="1"/>
    <s v=""/>
    <n v="-82.12"/>
    <s v=""/>
    <s v=""/>
    <n v="-82.12"/>
    <x v="46"/>
    <x v="46"/>
    <x v="46"/>
    <s v="Sales Representative"/>
    <n v="835960"/>
    <s v="Jimmie"/>
    <s v="Pearson"/>
    <s v="Store Manager"/>
    <x v="4"/>
    <x v="1917"/>
    <x v="1919"/>
    <x v="749"/>
    <x v="306"/>
    <n v="-82.12"/>
    <d v="2016-04-18T00:00:00"/>
    <x v="1"/>
  </r>
  <r>
    <x v="0"/>
    <x v="0"/>
    <x v="46"/>
    <x v="42"/>
    <x v="1917"/>
    <x v="1"/>
    <x v="1"/>
    <n v="1"/>
    <s v=""/>
    <n v="-34.46"/>
    <s v=""/>
    <s v=""/>
    <n v="-34.46"/>
    <x v="46"/>
    <x v="46"/>
    <x v="46"/>
    <s v="Sales Representative"/>
    <n v="835960"/>
    <s v="Jimmie"/>
    <s v="Pearson"/>
    <s v="Store Manager"/>
    <x v="4"/>
    <x v="1918"/>
    <x v="1920"/>
    <x v="275"/>
    <x v="150"/>
    <n v="-34.46"/>
    <d v="2016-04-25T00:00:00"/>
    <x v="1"/>
  </r>
  <r>
    <x v="0"/>
    <x v="0"/>
    <x v="46"/>
    <x v="42"/>
    <x v="1918"/>
    <x v="0"/>
    <x v="1"/>
    <n v="1"/>
    <s v=""/>
    <n v="-86.75"/>
    <s v=""/>
    <s v=""/>
    <n v="-86.75"/>
    <x v="46"/>
    <x v="46"/>
    <x v="46"/>
    <s v="Sales Representative"/>
    <n v="835960"/>
    <s v="Jimmie"/>
    <s v="Pearson"/>
    <s v="Store Manager"/>
    <x v="4"/>
    <x v="1919"/>
    <x v="1921"/>
    <x v="620"/>
    <x v="92"/>
    <n v="-86.75"/>
    <d v="2016-04-25T00:00:00"/>
    <x v="1"/>
  </r>
  <r>
    <x v="0"/>
    <x v="0"/>
    <x v="46"/>
    <x v="42"/>
    <x v="1919"/>
    <x v="2"/>
    <x v="1"/>
    <n v="1"/>
    <s v=""/>
    <n v="-8.06"/>
    <s v=""/>
    <s v=""/>
    <n v="-8.06"/>
    <x v="46"/>
    <x v="46"/>
    <x v="46"/>
    <s v="Sales Representative"/>
    <n v="835960"/>
    <s v="Jimmie"/>
    <s v="Pearson"/>
    <s v="Store Manager"/>
    <x v="4"/>
    <x v="1920"/>
    <x v="1922"/>
    <x v="130"/>
    <x v="434"/>
    <n v="-8.06"/>
    <d v="2016-04-27T00:00:00"/>
    <x v="1"/>
  </r>
  <r>
    <x v="0"/>
    <x v="1"/>
    <x v="46"/>
    <x v="42"/>
    <x v="1920"/>
    <x v="0"/>
    <x v="0"/>
    <n v="1"/>
    <s v=""/>
    <n v="-50.07"/>
    <s v=""/>
    <n v="-50.07"/>
    <s v=""/>
    <x v="46"/>
    <x v="46"/>
    <x v="46"/>
    <s v="Sales Representative"/>
    <n v="835960"/>
    <s v="Jimmie"/>
    <s v="Pearson"/>
    <s v="Store Manager"/>
    <x v="4"/>
    <x v="1921"/>
    <x v="1923"/>
    <x v="612"/>
    <x v="61"/>
    <n v="-50.07"/>
    <d v="2016-05-01T00:00:00"/>
    <x v="0"/>
  </r>
  <r>
    <x v="0"/>
    <x v="1"/>
    <x v="46"/>
    <x v="42"/>
    <x v="1921"/>
    <x v="2"/>
    <x v="1"/>
    <n v="1"/>
    <s v=""/>
    <n v="-11.47"/>
    <s v=""/>
    <s v=""/>
    <n v="-11.47"/>
    <x v="46"/>
    <x v="46"/>
    <x v="46"/>
    <s v="Sales Representative"/>
    <n v="835960"/>
    <s v="Jimmie"/>
    <s v="Pearson"/>
    <s v="Store Manager"/>
    <x v="4"/>
    <x v="1922"/>
    <x v="1924"/>
    <x v="569"/>
    <x v="301"/>
    <n v="-11.47"/>
    <d v="2016-05-02T00:00:00"/>
    <x v="1"/>
  </r>
  <r>
    <x v="0"/>
    <x v="1"/>
    <x v="46"/>
    <x v="42"/>
    <x v="1922"/>
    <x v="2"/>
    <x v="1"/>
    <n v="1"/>
    <s v=""/>
    <n v="-19.82"/>
    <s v=""/>
    <s v=""/>
    <n v="-19.82"/>
    <x v="46"/>
    <x v="46"/>
    <x v="46"/>
    <s v="Sales Representative"/>
    <n v="835960"/>
    <s v="Jimmie"/>
    <s v="Pearson"/>
    <s v="Store Manager"/>
    <x v="4"/>
    <x v="1923"/>
    <x v="1925"/>
    <x v="429"/>
    <x v="205"/>
    <n v="-19.82"/>
    <d v="2016-05-02T00:00:00"/>
    <x v="1"/>
  </r>
  <r>
    <x v="0"/>
    <x v="1"/>
    <x v="46"/>
    <x v="42"/>
    <x v="1923"/>
    <x v="0"/>
    <x v="0"/>
    <n v="1"/>
    <s v=""/>
    <n v="-85.36"/>
    <s v=""/>
    <n v="-85.36"/>
    <s v=""/>
    <x v="46"/>
    <x v="46"/>
    <x v="46"/>
    <s v="Sales Representative"/>
    <n v="835960"/>
    <s v="Jimmie"/>
    <s v="Pearson"/>
    <s v="Store Manager"/>
    <x v="4"/>
    <x v="1924"/>
    <x v="1926"/>
    <x v="645"/>
    <x v="12"/>
    <n v="-85.36"/>
    <d v="2016-05-05T00:00:00"/>
    <x v="0"/>
  </r>
  <r>
    <x v="0"/>
    <x v="1"/>
    <x v="46"/>
    <x v="42"/>
    <x v="1924"/>
    <x v="0"/>
    <x v="0"/>
    <n v="1"/>
    <s v=""/>
    <n v="-79.459999999999994"/>
    <s v=""/>
    <n v="-79.459999999999994"/>
    <s v=""/>
    <x v="46"/>
    <x v="46"/>
    <x v="46"/>
    <s v="Sales Representative"/>
    <n v="835960"/>
    <s v="Jimmie"/>
    <s v="Pearson"/>
    <s v="Store Manager"/>
    <x v="4"/>
    <x v="1925"/>
    <x v="1927"/>
    <x v="762"/>
    <x v="340"/>
    <n v="-79.459999999999994"/>
    <d v="2016-05-10T00:00:00"/>
    <x v="0"/>
  </r>
  <r>
    <x v="0"/>
    <x v="1"/>
    <x v="46"/>
    <x v="42"/>
    <x v="1925"/>
    <x v="0"/>
    <x v="1"/>
    <n v="1"/>
    <s v=""/>
    <n v="-77.540000000000006"/>
    <s v=""/>
    <s v=""/>
    <n v="-77.540000000000006"/>
    <x v="46"/>
    <x v="46"/>
    <x v="46"/>
    <s v="Sales Representative"/>
    <n v="835960"/>
    <s v="Jimmie"/>
    <s v="Pearson"/>
    <s v="Store Manager"/>
    <x v="4"/>
    <x v="1926"/>
    <x v="1928"/>
    <x v="556"/>
    <x v="136"/>
    <n v="-77.540000000000006"/>
    <d v="2016-05-13T00:00:00"/>
    <x v="1"/>
  </r>
  <r>
    <x v="0"/>
    <x v="1"/>
    <x v="46"/>
    <x v="42"/>
    <x v="1926"/>
    <x v="1"/>
    <x v="1"/>
    <n v="1"/>
    <s v=""/>
    <n v="-49.27"/>
    <s v=""/>
    <s v=""/>
    <n v="-49.27"/>
    <x v="46"/>
    <x v="46"/>
    <x v="46"/>
    <s v="Sales Representative"/>
    <n v="835960"/>
    <s v="Jimmie"/>
    <s v="Pearson"/>
    <s v="Store Manager"/>
    <x v="4"/>
    <x v="1927"/>
    <x v="1929"/>
    <x v="822"/>
    <x v="368"/>
    <n v="-49.27"/>
    <d v="2016-05-14T00:00:00"/>
    <x v="1"/>
  </r>
  <r>
    <x v="0"/>
    <x v="1"/>
    <x v="46"/>
    <x v="42"/>
    <x v="1927"/>
    <x v="2"/>
    <x v="1"/>
    <n v="1"/>
    <s v=""/>
    <n v="-14.46"/>
    <s v=""/>
    <s v=""/>
    <n v="-14.46"/>
    <x v="46"/>
    <x v="46"/>
    <x v="46"/>
    <s v="Sales Representative"/>
    <n v="835960"/>
    <s v="Jimmie"/>
    <s v="Pearson"/>
    <s v="Store Manager"/>
    <x v="4"/>
    <x v="1928"/>
    <x v="1930"/>
    <x v="477"/>
    <x v="247"/>
    <n v="-14.46"/>
    <d v="2016-05-16T00:00:00"/>
    <x v="1"/>
  </r>
  <r>
    <x v="0"/>
    <x v="1"/>
    <x v="46"/>
    <x v="42"/>
    <x v="1928"/>
    <x v="2"/>
    <x v="1"/>
    <n v="1"/>
    <s v=""/>
    <n v="-5.78"/>
    <s v=""/>
    <s v=""/>
    <n v="-5.78"/>
    <x v="46"/>
    <x v="46"/>
    <x v="46"/>
    <s v="Sales Representative"/>
    <n v="835960"/>
    <s v="Jimmie"/>
    <s v="Pearson"/>
    <s v="Store Manager"/>
    <x v="4"/>
    <x v="1929"/>
    <x v="1931"/>
    <x v="686"/>
    <x v="461"/>
    <n v="-5.78"/>
    <d v="2016-05-17T00:00:00"/>
    <x v="1"/>
  </r>
  <r>
    <x v="0"/>
    <x v="1"/>
    <x v="46"/>
    <x v="42"/>
    <x v="1929"/>
    <x v="0"/>
    <x v="1"/>
    <n v="1"/>
    <s v=""/>
    <n v="-78.56"/>
    <s v=""/>
    <s v=""/>
    <n v="-78.56"/>
    <x v="46"/>
    <x v="46"/>
    <x v="46"/>
    <s v="Sales Representative"/>
    <n v="835960"/>
    <s v="Jimmie"/>
    <s v="Pearson"/>
    <s v="Store Manager"/>
    <x v="4"/>
    <x v="1930"/>
    <x v="1932"/>
    <x v="303"/>
    <x v="100"/>
    <n v="-78.56"/>
    <d v="2016-05-17T00:00:00"/>
    <x v="1"/>
  </r>
  <r>
    <x v="0"/>
    <x v="2"/>
    <x v="46"/>
    <x v="42"/>
    <x v="1930"/>
    <x v="0"/>
    <x v="0"/>
    <n v="1"/>
    <s v=""/>
    <n v="-71.11"/>
    <s v=""/>
    <n v="-71.11"/>
    <s v=""/>
    <x v="46"/>
    <x v="46"/>
    <x v="46"/>
    <s v="Sales Representative"/>
    <n v="835960"/>
    <s v="Jimmie"/>
    <s v="Pearson"/>
    <s v="Store Manager"/>
    <x v="4"/>
    <x v="1931"/>
    <x v="1933"/>
    <x v="87"/>
    <x v="206"/>
    <n v="-71.11"/>
    <d v="2016-06-01T00:00:00"/>
    <x v="0"/>
  </r>
  <r>
    <x v="0"/>
    <x v="2"/>
    <x v="46"/>
    <x v="42"/>
    <x v="1931"/>
    <x v="2"/>
    <x v="1"/>
    <n v="1"/>
    <s v=""/>
    <n v="-17.98"/>
    <s v=""/>
    <s v=""/>
    <n v="-17.98"/>
    <x v="46"/>
    <x v="46"/>
    <x v="46"/>
    <s v="Sales Representative"/>
    <n v="835960"/>
    <s v="Jimmie"/>
    <s v="Pearson"/>
    <s v="Store Manager"/>
    <x v="4"/>
    <x v="1932"/>
    <x v="1934"/>
    <x v="218"/>
    <x v="238"/>
    <n v="-17.98"/>
    <d v="2016-06-02T00:00:00"/>
    <x v="1"/>
  </r>
  <r>
    <x v="0"/>
    <x v="2"/>
    <x v="46"/>
    <x v="42"/>
    <x v="1932"/>
    <x v="0"/>
    <x v="1"/>
    <n v="1"/>
    <s v=""/>
    <n v="-99.31"/>
    <s v=""/>
    <s v=""/>
    <n v="-99.31"/>
    <x v="46"/>
    <x v="46"/>
    <x v="46"/>
    <s v="Sales Representative"/>
    <n v="835960"/>
    <s v="Jimmie"/>
    <s v="Pearson"/>
    <s v="Store Manager"/>
    <x v="4"/>
    <x v="1933"/>
    <x v="1935"/>
    <x v="545"/>
    <x v="417"/>
    <n v="-99.31"/>
    <d v="2016-06-02T00:00:00"/>
    <x v="1"/>
  </r>
  <r>
    <x v="0"/>
    <x v="2"/>
    <x v="46"/>
    <x v="42"/>
    <x v="1933"/>
    <x v="2"/>
    <x v="1"/>
    <n v="1"/>
    <s v=""/>
    <n v="-15.57"/>
    <s v=""/>
    <s v=""/>
    <n v="-15.57"/>
    <x v="46"/>
    <x v="46"/>
    <x v="46"/>
    <s v="Sales Representative"/>
    <n v="835960"/>
    <s v="Jimmie"/>
    <s v="Pearson"/>
    <s v="Store Manager"/>
    <x v="4"/>
    <x v="1934"/>
    <x v="1936"/>
    <x v="384"/>
    <x v="412"/>
    <n v="-15.57"/>
    <d v="2016-06-02T00:00:00"/>
    <x v="1"/>
  </r>
  <r>
    <x v="0"/>
    <x v="2"/>
    <x v="46"/>
    <x v="42"/>
    <x v="1934"/>
    <x v="0"/>
    <x v="0"/>
    <n v="1"/>
    <s v=""/>
    <n v="-65.22"/>
    <s v=""/>
    <n v="-65.22"/>
    <s v=""/>
    <x v="46"/>
    <x v="46"/>
    <x v="46"/>
    <s v="Sales Representative"/>
    <n v="835960"/>
    <s v="Jimmie"/>
    <s v="Pearson"/>
    <s v="Store Manager"/>
    <x v="4"/>
    <x v="1935"/>
    <x v="1937"/>
    <x v="397"/>
    <x v="255"/>
    <n v="-65.22"/>
    <d v="2016-06-03T00:00:00"/>
    <x v="2"/>
  </r>
  <r>
    <x v="0"/>
    <x v="2"/>
    <x v="46"/>
    <x v="42"/>
    <x v="1935"/>
    <x v="1"/>
    <x v="1"/>
    <n v="1"/>
    <s v=""/>
    <n v="-47.37"/>
    <s v=""/>
    <s v=""/>
    <n v="-47.37"/>
    <x v="46"/>
    <x v="46"/>
    <x v="46"/>
    <s v="Sales Representative"/>
    <n v="835960"/>
    <s v="Jimmie"/>
    <s v="Pearson"/>
    <s v="Store Manager"/>
    <x v="4"/>
    <x v="1936"/>
    <x v="1938"/>
    <x v="183"/>
    <x v="69"/>
    <n v="-47.37"/>
    <d v="2016-06-11T00:00:00"/>
    <x v="1"/>
  </r>
  <r>
    <x v="0"/>
    <x v="2"/>
    <x v="46"/>
    <x v="42"/>
    <x v="273"/>
    <x v="0"/>
    <x v="1"/>
    <n v="1"/>
    <s v=""/>
    <n v="-60.77"/>
    <s v=""/>
    <s v=""/>
    <n v="-60.77"/>
    <x v="46"/>
    <x v="46"/>
    <x v="46"/>
    <s v="Sales Representative"/>
    <n v="835960"/>
    <s v="Jimmie"/>
    <s v="Pearson"/>
    <s v="Store Manager"/>
    <x v="4"/>
    <x v="1937"/>
    <x v="1939"/>
    <x v="230"/>
    <x v="205"/>
    <n v="-60.77"/>
    <d v="2016-06-12T00:00:00"/>
    <x v="1"/>
  </r>
  <r>
    <x v="0"/>
    <x v="2"/>
    <x v="46"/>
    <x v="42"/>
    <x v="1936"/>
    <x v="2"/>
    <x v="0"/>
    <n v="1"/>
    <s v=""/>
    <n v="-10.33"/>
    <s v=""/>
    <n v="-10.33"/>
    <s v=""/>
    <x v="46"/>
    <x v="46"/>
    <x v="46"/>
    <s v="Sales Representative"/>
    <n v="835960"/>
    <s v="Jimmie"/>
    <s v="Pearson"/>
    <s v="Store Manager"/>
    <x v="4"/>
    <x v="1938"/>
    <x v="1940"/>
    <x v="350"/>
    <x v="446"/>
    <n v="-10.33"/>
    <d v="2016-06-17T00:00:00"/>
    <x v="0"/>
  </r>
  <r>
    <x v="0"/>
    <x v="2"/>
    <x v="46"/>
    <x v="42"/>
    <x v="1937"/>
    <x v="2"/>
    <x v="0"/>
    <n v="1"/>
    <s v=""/>
    <n v="-17.11"/>
    <s v=""/>
    <n v="-17.11"/>
    <s v=""/>
    <x v="46"/>
    <x v="46"/>
    <x v="46"/>
    <s v="Sales Representative"/>
    <n v="835960"/>
    <s v="Jimmie"/>
    <s v="Pearson"/>
    <s v="Store Manager"/>
    <x v="4"/>
    <x v="1939"/>
    <x v="1941"/>
    <x v="112"/>
    <x v="245"/>
    <n v="-17.11"/>
    <d v="2016-06-22T00:00:00"/>
    <x v="0"/>
  </r>
  <r>
    <x v="1"/>
    <x v="3"/>
    <x v="46"/>
    <x v="47"/>
    <x v="1938"/>
    <x v="1"/>
    <x v="1"/>
    <s v=""/>
    <n v="1"/>
    <s v=""/>
    <n v="-46.81"/>
    <s v=""/>
    <n v="-46.81"/>
    <x v="46"/>
    <x v="46"/>
    <x v="46"/>
    <s v="Sales Representative"/>
    <n v="787794"/>
    <s v="Agnes"/>
    <s v="Miller"/>
    <s v="Sales Representative"/>
    <x v="4"/>
    <x v="1940"/>
    <x v="1942"/>
    <x v="823"/>
    <x v="114"/>
    <n v="-46.81"/>
    <d v="2016-07-03T00:00:00"/>
    <x v="1"/>
  </r>
  <r>
    <x v="1"/>
    <x v="3"/>
    <x v="46"/>
    <x v="42"/>
    <x v="1939"/>
    <x v="0"/>
    <x v="1"/>
    <s v=""/>
    <n v="1"/>
    <s v=""/>
    <n v="-94.23"/>
    <s v=""/>
    <n v="-94.23"/>
    <x v="46"/>
    <x v="46"/>
    <x v="46"/>
    <s v="Sales Representative"/>
    <n v="835960"/>
    <s v="Jimmie"/>
    <s v="Pearson"/>
    <s v="Store Manager"/>
    <x v="4"/>
    <x v="1941"/>
    <x v="1943"/>
    <x v="654"/>
    <x v="470"/>
    <n v="-94.23"/>
    <d v="2016-07-06T00:00:00"/>
    <x v="1"/>
  </r>
  <r>
    <x v="1"/>
    <x v="3"/>
    <x v="46"/>
    <x v="47"/>
    <x v="1940"/>
    <x v="1"/>
    <x v="0"/>
    <s v=""/>
    <n v="1"/>
    <s v=""/>
    <n v="-39.99"/>
    <n v="-39.99"/>
    <s v=""/>
    <x v="46"/>
    <x v="46"/>
    <x v="46"/>
    <s v="Sales Representative"/>
    <n v="787794"/>
    <s v="Agnes"/>
    <s v="Miller"/>
    <s v="Sales Representative"/>
    <x v="4"/>
    <x v="1942"/>
    <x v="1944"/>
    <x v="423"/>
    <x v="381"/>
    <n v="-39.99"/>
    <d v="2016-07-06T00:00:00"/>
    <x v="0"/>
  </r>
  <r>
    <x v="1"/>
    <x v="3"/>
    <x v="46"/>
    <x v="42"/>
    <x v="1941"/>
    <x v="0"/>
    <x v="1"/>
    <s v=""/>
    <n v="1"/>
    <s v=""/>
    <n v="-85.62"/>
    <s v=""/>
    <n v="-85.62"/>
    <x v="46"/>
    <x v="46"/>
    <x v="46"/>
    <s v="Sales Representative"/>
    <n v="835960"/>
    <s v="Jimmie"/>
    <s v="Pearson"/>
    <s v="Store Manager"/>
    <x v="4"/>
    <x v="1943"/>
    <x v="1945"/>
    <x v="546"/>
    <x v="467"/>
    <n v="-85.62"/>
    <d v="2016-07-17T00:00:00"/>
    <x v="1"/>
  </r>
  <r>
    <x v="1"/>
    <x v="3"/>
    <x v="46"/>
    <x v="42"/>
    <x v="1942"/>
    <x v="0"/>
    <x v="1"/>
    <s v=""/>
    <n v="1"/>
    <s v=""/>
    <n v="-98.24"/>
    <s v=""/>
    <n v="-98.24"/>
    <x v="46"/>
    <x v="46"/>
    <x v="46"/>
    <s v="Sales Representative"/>
    <n v="835960"/>
    <s v="Jimmie"/>
    <s v="Pearson"/>
    <s v="Store Manager"/>
    <x v="4"/>
    <x v="1944"/>
    <x v="1946"/>
    <x v="44"/>
    <x v="89"/>
    <n v="-98.24"/>
    <d v="2016-07-18T00:00:00"/>
    <x v="1"/>
  </r>
  <r>
    <x v="1"/>
    <x v="3"/>
    <x v="46"/>
    <x v="47"/>
    <x v="1943"/>
    <x v="2"/>
    <x v="1"/>
    <s v=""/>
    <n v="1"/>
    <s v=""/>
    <n v="-16.66"/>
    <s v=""/>
    <n v="-16.66"/>
    <x v="46"/>
    <x v="46"/>
    <x v="46"/>
    <s v="Sales Representative"/>
    <n v="787794"/>
    <s v="Agnes"/>
    <s v="Miller"/>
    <s v="Sales Representative"/>
    <x v="4"/>
    <x v="1945"/>
    <x v="1947"/>
    <x v="417"/>
    <x v="164"/>
    <n v="-16.66"/>
    <d v="2016-07-26T00:00:00"/>
    <x v="1"/>
  </r>
  <r>
    <x v="1"/>
    <x v="3"/>
    <x v="46"/>
    <x v="42"/>
    <x v="1944"/>
    <x v="0"/>
    <x v="1"/>
    <s v=""/>
    <n v="1"/>
    <s v=""/>
    <n v="-54.56"/>
    <s v=""/>
    <n v="-54.56"/>
    <x v="46"/>
    <x v="46"/>
    <x v="46"/>
    <s v="Sales Representative"/>
    <n v="835960"/>
    <s v="Jimmie"/>
    <s v="Pearson"/>
    <s v="Store Manager"/>
    <x v="4"/>
    <x v="1946"/>
    <x v="1948"/>
    <x v="377"/>
    <x v="228"/>
    <n v="-54.56"/>
    <d v="2016-07-28T00:00:00"/>
    <x v="1"/>
  </r>
  <r>
    <x v="1"/>
    <x v="4"/>
    <x v="46"/>
    <x v="42"/>
    <x v="1945"/>
    <x v="0"/>
    <x v="0"/>
    <s v=""/>
    <n v="1"/>
    <s v=""/>
    <n v="-76.06"/>
    <n v="-76.06"/>
    <s v=""/>
    <x v="46"/>
    <x v="46"/>
    <x v="46"/>
    <s v="Sales Representative"/>
    <n v="835960"/>
    <s v="Jimmie"/>
    <s v="Pearson"/>
    <s v="Store Manager"/>
    <x v="4"/>
    <x v="1947"/>
    <x v="1949"/>
    <x v="824"/>
    <x v="105"/>
    <n v="-76.06"/>
    <d v="2016-08-07T00:00:00"/>
    <x v="2"/>
  </r>
  <r>
    <x v="1"/>
    <x v="4"/>
    <x v="46"/>
    <x v="47"/>
    <x v="1946"/>
    <x v="2"/>
    <x v="0"/>
    <s v=""/>
    <n v="1"/>
    <s v=""/>
    <n v="-6.47"/>
    <n v="-6.47"/>
    <s v=""/>
    <x v="46"/>
    <x v="46"/>
    <x v="46"/>
    <s v="Sales Representative"/>
    <n v="787794"/>
    <s v="Agnes"/>
    <s v="Miller"/>
    <s v="Sales Representative"/>
    <x v="4"/>
    <x v="1948"/>
    <x v="1950"/>
    <x v="140"/>
    <x v="29"/>
    <n v="-6.47"/>
    <d v="2016-08-12T00:00:00"/>
    <x v="2"/>
  </r>
  <r>
    <x v="1"/>
    <x v="4"/>
    <x v="46"/>
    <x v="47"/>
    <x v="1947"/>
    <x v="2"/>
    <x v="1"/>
    <s v=""/>
    <n v="1"/>
    <s v=""/>
    <n v="-14.54"/>
    <s v=""/>
    <n v="-14.54"/>
    <x v="46"/>
    <x v="46"/>
    <x v="46"/>
    <s v="Sales Representative"/>
    <n v="787794"/>
    <s v="Agnes"/>
    <s v="Miller"/>
    <s v="Sales Representative"/>
    <x v="4"/>
    <x v="1949"/>
    <x v="1951"/>
    <x v="377"/>
    <x v="483"/>
    <n v="-14.54"/>
    <d v="2016-08-19T00:00:00"/>
    <x v="1"/>
  </r>
  <r>
    <x v="1"/>
    <x v="4"/>
    <x v="46"/>
    <x v="42"/>
    <x v="1948"/>
    <x v="0"/>
    <x v="1"/>
    <s v=""/>
    <n v="1"/>
    <s v=""/>
    <n v="-60.55"/>
    <s v=""/>
    <n v="-60.55"/>
    <x v="46"/>
    <x v="46"/>
    <x v="46"/>
    <s v="Sales Representative"/>
    <n v="835960"/>
    <s v="Jimmie"/>
    <s v="Pearson"/>
    <s v="Store Manager"/>
    <x v="4"/>
    <x v="1950"/>
    <x v="1952"/>
    <x v="164"/>
    <x v="310"/>
    <n v="-60.55"/>
    <d v="2016-08-19T00:00:00"/>
    <x v="1"/>
  </r>
  <r>
    <x v="1"/>
    <x v="4"/>
    <x v="46"/>
    <x v="42"/>
    <x v="1949"/>
    <x v="0"/>
    <x v="1"/>
    <s v=""/>
    <n v="1"/>
    <s v=""/>
    <n v="-95.77"/>
    <s v=""/>
    <n v="-95.77"/>
    <x v="46"/>
    <x v="46"/>
    <x v="46"/>
    <s v="Sales Representative"/>
    <n v="835960"/>
    <s v="Jimmie"/>
    <s v="Pearson"/>
    <s v="Store Manager"/>
    <x v="4"/>
    <x v="1951"/>
    <x v="1953"/>
    <x v="263"/>
    <x v="215"/>
    <n v="-95.77"/>
    <d v="2016-08-22T00:00:00"/>
    <x v="1"/>
  </r>
  <r>
    <x v="1"/>
    <x v="4"/>
    <x v="46"/>
    <x v="47"/>
    <x v="1950"/>
    <x v="2"/>
    <x v="1"/>
    <s v=""/>
    <n v="1"/>
    <s v=""/>
    <n v="-8.94"/>
    <s v=""/>
    <n v="-8.94"/>
    <x v="46"/>
    <x v="46"/>
    <x v="46"/>
    <s v="Sales Representative"/>
    <n v="787794"/>
    <s v="Agnes"/>
    <s v="Miller"/>
    <s v="Sales Representative"/>
    <x v="4"/>
    <x v="1952"/>
    <x v="1954"/>
    <x v="160"/>
    <x v="164"/>
    <n v="-8.94"/>
    <d v="2016-08-28T00:00:00"/>
    <x v="1"/>
  </r>
  <r>
    <x v="1"/>
    <x v="5"/>
    <x v="46"/>
    <x v="47"/>
    <x v="1951"/>
    <x v="1"/>
    <x v="0"/>
    <s v=""/>
    <n v="1"/>
    <s v=""/>
    <n v="-26.61"/>
    <n v="-26.61"/>
    <s v=""/>
    <x v="46"/>
    <x v="46"/>
    <x v="46"/>
    <s v="Sales Representative"/>
    <n v="787794"/>
    <s v="Agnes"/>
    <s v="Miller"/>
    <s v="Sales Representative"/>
    <x v="4"/>
    <x v="1953"/>
    <x v="1955"/>
    <x v="623"/>
    <x v="280"/>
    <n v="-26.61"/>
    <d v="2016-09-04T00:00:00"/>
    <x v="0"/>
  </r>
  <r>
    <x v="1"/>
    <x v="5"/>
    <x v="46"/>
    <x v="47"/>
    <x v="1952"/>
    <x v="1"/>
    <x v="0"/>
    <s v=""/>
    <n v="1"/>
    <s v=""/>
    <n v="-45.67"/>
    <n v="-45.67"/>
    <s v=""/>
    <x v="46"/>
    <x v="46"/>
    <x v="46"/>
    <s v="Sales Representative"/>
    <n v="787794"/>
    <s v="Agnes"/>
    <s v="Miller"/>
    <s v="Sales Representative"/>
    <x v="4"/>
    <x v="1954"/>
    <x v="1956"/>
    <x v="712"/>
    <x v="405"/>
    <n v="-45.67"/>
    <d v="2016-09-04T00:00:00"/>
    <x v="0"/>
  </r>
  <r>
    <x v="1"/>
    <x v="5"/>
    <x v="46"/>
    <x v="42"/>
    <x v="1953"/>
    <x v="0"/>
    <x v="0"/>
    <s v=""/>
    <n v="1"/>
    <s v=""/>
    <n v="-71.67"/>
    <n v="-71.67"/>
    <s v=""/>
    <x v="46"/>
    <x v="46"/>
    <x v="46"/>
    <s v="Sales Representative"/>
    <n v="835960"/>
    <s v="Jimmie"/>
    <s v="Pearson"/>
    <s v="Store Manager"/>
    <x v="4"/>
    <x v="1955"/>
    <x v="1957"/>
    <x v="255"/>
    <x v="426"/>
    <n v="-71.67"/>
    <d v="2016-09-06T00:00:00"/>
    <x v="0"/>
  </r>
  <r>
    <x v="1"/>
    <x v="5"/>
    <x v="46"/>
    <x v="47"/>
    <x v="1954"/>
    <x v="1"/>
    <x v="1"/>
    <s v=""/>
    <n v="1"/>
    <s v=""/>
    <n v="-30.64"/>
    <s v=""/>
    <n v="-30.64"/>
    <x v="46"/>
    <x v="46"/>
    <x v="46"/>
    <s v="Sales Representative"/>
    <n v="787794"/>
    <s v="Agnes"/>
    <s v="Miller"/>
    <s v="Sales Representative"/>
    <x v="4"/>
    <x v="1956"/>
    <x v="1958"/>
    <x v="628"/>
    <x v="304"/>
    <n v="-30.64"/>
    <d v="2016-09-07T00:00:00"/>
    <x v="1"/>
  </r>
  <r>
    <x v="1"/>
    <x v="5"/>
    <x v="46"/>
    <x v="47"/>
    <x v="1955"/>
    <x v="2"/>
    <x v="1"/>
    <s v=""/>
    <n v="1"/>
    <s v=""/>
    <n v="-12.45"/>
    <s v=""/>
    <n v="-12.45"/>
    <x v="46"/>
    <x v="46"/>
    <x v="46"/>
    <s v="Sales Representative"/>
    <n v="787794"/>
    <s v="Agnes"/>
    <s v="Miller"/>
    <s v="Sales Representative"/>
    <x v="4"/>
    <x v="1957"/>
    <x v="1959"/>
    <x v="230"/>
    <x v="428"/>
    <n v="-12.45"/>
    <d v="2016-09-08T00:00:00"/>
    <x v="1"/>
  </r>
  <r>
    <x v="1"/>
    <x v="5"/>
    <x v="46"/>
    <x v="42"/>
    <x v="1956"/>
    <x v="0"/>
    <x v="1"/>
    <s v=""/>
    <n v="1"/>
    <s v=""/>
    <n v="-54.14"/>
    <s v=""/>
    <n v="-54.14"/>
    <x v="46"/>
    <x v="46"/>
    <x v="46"/>
    <s v="Sales Representative"/>
    <n v="835960"/>
    <s v="Jimmie"/>
    <s v="Pearson"/>
    <s v="Store Manager"/>
    <x v="4"/>
    <x v="1958"/>
    <x v="1960"/>
    <x v="64"/>
    <x v="213"/>
    <n v="-54.14"/>
    <d v="2016-09-16T00:00:00"/>
    <x v="1"/>
  </r>
  <r>
    <x v="1"/>
    <x v="5"/>
    <x v="46"/>
    <x v="42"/>
    <x v="1957"/>
    <x v="0"/>
    <x v="1"/>
    <s v=""/>
    <n v="1"/>
    <s v=""/>
    <n v="-89.73"/>
    <s v=""/>
    <n v="-89.73"/>
    <x v="46"/>
    <x v="46"/>
    <x v="46"/>
    <s v="Sales Representative"/>
    <n v="835960"/>
    <s v="Jimmie"/>
    <s v="Pearson"/>
    <s v="Store Manager"/>
    <x v="4"/>
    <x v="1959"/>
    <x v="1961"/>
    <x v="641"/>
    <x v="32"/>
    <n v="-89.73"/>
    <d v="2016-09-16T00:00:00"/>
    <x v="1"/>
  </r>
  <r>
    <x v="1"/>
    <x v="5"/>
    <x v="46"/>
    <x v="42"/>
    <x v="1958"/>
    <x v="0"/>
    <x v="0"/>
    <s v=""/>
    <n v="1"/>
    <s v=""/>
    <n v="-82.44"/>
    <n v="-82.44"/>
    <s v=""/>
    <x v="46"/>
    <x v="46"/>
    <x v="46"/>
    <s v="Sales Representative"/>
    <n v="835960"/>
    <s v="Jimmie"/>
    <s v="Pearson"/>
    <s v="Store Manager"/>
    <x v="4"/>
    <x v="1960"/>
    <x v="1962"/>
    <x v="733"/>
    <x v="250"/>
    <n v="-82.44"/>
    <d v="2016-09-27T00:00:00"/>
    <x v="2"/>
  </r>
  <r>
    <x v="1"/>
    <x v="5"/>
    <x v="46"/>
    <x v="42"/>
    <x v="1959"/>
    <x v="0"/>
    <x v="0"/>
    <s v=""/>
    <n v="1"/>
    <s v=""/>
    <n v="-58.65"/>
    <n v="-58.65"/>
    <s v=""/>
    <x v="46"/>
    <x v="46"/>
    <x v="46"/>
    <s v="Sales Representative"/>
    <n v="835960"/>
    <s v="Jimmie"/>
    <s v="Pearson"/>
    <s v="Store Manager"/>
    <x v="4"/>
    <x v="1961"/>
    <x v="1963"/>
    <x v="385"/>
    <x v="142"/>
    <n v="-58.65"/>
    <d v="2016-09-28T00:00:00"/>
    <x v="0"/>
  </r>
  <r>
    <x v="0"/>
    <x v="0"/>
    <x v="47"/>
    <x v="42"/>
    <x v="1960"/>
    <x v="0"/>
    <x v="0"/>
    <n v="1"/>
    <s v=""/>
    <n v="-77.290000000000006"/>
    <s v=""/>
    <n v="-77.290000000000006"/>
    <s v=""/>
    <x v="47"/>
    <x v="47"/>
    <x v="47"/>
    <s v="Sales Representative"/>
    <n v="835960"/>
    <s v="Jimmie"/>
    <s v="Pearson"/>
    <s v="Store Manager"/>
    <x v="4"/>
    <x v="1962"/>
    <x v="1964"/>
    <x v="207"/>
    <x v="4"/>
    <n v="-77.290000000000006"/>
    <d v="2016-04-01T00:00:00"/>
    <x v="0"/>
  </r>
  <r>
    <x v="0"/>
    <x v="0"/>
    <x v="47"/>
    <x v="42"/>
    <x v="1961"/>
    <x v="0"/>
    <x v="0"/>
    <n v="1"/>
    <s v=""/>
    <n v="-87.13"/>
    <s v=""/>
    <n v="-87.13"/>
    <s v=""/>
    <x v="47"/>
    <x v="47"/>
    <x v="47"/>
    <s v="Sales Representative"/>
    <n v="835960"/>
    <s v="Jimmie"/>
    <s v="Pearson"/>
    <s v="Store Manager"/>
    <x v="4"/>
    <x v="1963"/>
    <x v="1965"/>
    <x v="614"/>
    <x v="186"/>
    <n v="-87.13"/>
    <d v="2016-04-02T00:00:00"/>
    <x v="0"/>
  </r>
  <r>
    <x v="0"/>
    <x v="0"/>
    <x v="47"/>
    <x v="42"/>
    <x v="1962"/>
    <x v="0"/>
    <x v="1"/>
    <n v="1"/>
    <s v=""/>
    <n v="-86.24"/>
    <s v=""/>
    <s v=""/>
    <n v="-86.24"/>
    <x v="47"/>
    <x v="47"/>
    <x v="47"/>
    <s v="Sales Representative"/>
    <n v="835960"/>
    <s v="Jimmie"/>
    <s v="Pearson"/>
    <s v="Store Manager"/>
    <x v="4"/>
    <x v="1964"/>
    <x v="1966"/>
    <x v="825"/>
    <x v="113"/>
    <n v="-86.24"/>
    <d v="2016-04-02T00:00:00"/>
    <x v="1"/>
  </r>
  <r>
    <x v="0"/>
    <x v="0"/>
    <x v="47"/>
    <x v="42"/>
    <x v="1963"/>
    <x v="1"/>
    <x v="1"/>
    <n v="1"/>
    <s v=""/>
    <n v="-32.119999999999997"/>
    <s v=""/>
    <s v=""/>
    <n v="-32.119999999999997"/>
    <x v="47"/>
    <x v="47"/>
    <x v="47"/>
    <s v="Sales Representative"/>
    <n v="835960"/>
    <s v="Jimmie"/>
    <s v="Pearson"/>
    <s v="Store Manager"/>
    <x v="4"/>
    <x v="1965"/>
    <x v="1967"/>
    <x v="645"/>
    <x v="112"/>
    <n v="-32.119999999999997"/>
    <d v="2016-04-03T00:00:00"/>
    <x v="1"/>
  </r>
  <r>
    <x v="0"/>
    <x v="0"/>
    <x v="47"/>
    <x v="42"/>
    <x v="1964"/>
    <x v="1"/>
    <x v="1"/>
    <n v="1"/>
    <s v=""/>
    <n v="-33.29"/>
    <s v=""/>
    <s v=""/>
    <n v="-33.29"/>
    <x v="47"/>
    <x v="47"/>
    <x v="47"/>
    <s v="Sales Representative"/>
    <n v="835960"/>
    <s v="Jimmie"/>
    <s v="Pearson"/>
    <s v="Store Manager"/>
    <x v="4"/>
    <x v="1966"/>
    <x v="1968"/>
    <x v="686"/>
    <x v="493"/>
    <n v="-33.29"/>
    <d v="2016-04-05T00:00:00"/>
    <x v="1"/>
  </r>
  <r>
    <x v="0"/>
    <x v="0"/>
    <x v="47"/>
    <x v="42"/>
    <x v="1965"/>
    <x v="0"/>
    <x v="0"/>
    <n v="1"/>
    <s v=""/>
    <n v="-52.55"/>
    <s v=""/>
    <n v="-52.55"/>
    <s v=""/>
    <x v="47"/>
    <x v="47"/>
    <x v="47"/>
    <s v="Sales Representative"/>
    <n v="835960"/>
    <s v="Jimmie"/>
    <s v="Pearson"/>
    <s v="Store Manager"/>
    <x v="4"/>
    <x v="1967"/>
    <x v="1969"/>
    <x v="762"/>
    <x v="156"/>
    <n v="-52.55"/>
    <d v="2016-04-06T00:00:00"/>
    <x v="0"/>
  </r>
  <r>
    <x v="0"/>
    <x v="0"/>
    <x v="47"/>
    <x v="42"/>
    <x v="1966"/>
    <x v="1"/>
    <x v="1"/>
    <n v="1"/>
    <s v=""/>
    <n v="-25.3"/>
    <s v=""/>
    <s v=""/>
    <n v="-25.3"/>
    <x v="47"/>
    <x v="47"/>
    <x v="47"/>
    <s v="Sales Representative"/>
    <n v="835960"/>
    <s v="Jimmie"/>
    <s v="Pearson"/>
    <s v="Store Manager"/>
    <x v="4"/>
    <x v="1968"/>
    <x v="1970"/>
    <x v="155"/>
    <x v="188"/>
    <n v="-25.3"/>
    <d v="2016-04-09T00:00:00"/>
    <x v="1"/>
  </r>
  <r>
    <x v="0"/>
    <x v="0"/>
    <x v="47"/>
    <x v="42"/>
    <x v="1967"/>
    <x v="2"/>
    <x v="1"/>
    <n v="1"/>
    <s v=""/>
    <n v="-15.49"/>
    <s v=""/>
    <s v=""/>
    <n v="-15.49"/>
    <x v="47"/>
    <x v="47"/>
    <x v="47"/>
    <s v="Sales Representative"/>
    <n v="835960"/>
    <s v="Jimmie"/>
    <s v="Pearson"/>
    <s v="Store Manager"/>
    <x v="4"/>
    <x v="1969"/>
    <x v="1971"/>
    <x v="659"/>
    <x v="346"/>
    <n v="-15.49"/>
    <d v="2016-04-09T00:00:00"/>
    <x v="1"/>
  </r>
  <r>
    <x v="0"/>
    <x v="0"/>
    <x v="47"/>
    <x v="42"/>
    <x v="1968"/>
    <x v="1"/>
    <x v="1"/>
    <n v="1"/>
    <s v=""/>
    <n v="-29.65"/>
    <s v=""/>
    <s v=""/>
    <n v="-29.65"/>
    <x v="47"/>
    <x v="47"/>
    <x v="47"/>
    <s v="Sales Representative"/>
    <n v="835960"/>
    <s v="Jimmie"/>
    <s v="Pearson"/>
    <s v="Store Manager"/>
    <x v="4"/>
    <x v="1970"/>
    <x v="1972"/>
    <x v="471"/>
    <x v="127"/>
    <n v="-29.65"/>
    <d v="2016-04-20T00:00:00"/>
    <x v="1"/>
  </r>
  <r>
    <x v="0"/>
    <x v="0"/>
    <x v="47"/>
    <x v="42"/>
    <x v="1969"/>
    <x v="2"/>
    <x v="1"/>
    <n v="1"/>
    <s v=""/>
    <n v="-6.71"/>
    <s v=""/>
    <s v=""/>
    <n v="-6.71"/>
    <x v="47"/>
    <x v="47"/>
    <x v="47"/>
    <s v="Sales Representative"/>
    <n v="835960"/>
    <s v="Jimmie"/>
    <s v="Pearson"/>
    <s v="Store Manager"/>
    <x v="4"/>
    <x v="1971"/>
    <x v="1973"/>
    <x v="446"/>
    <x v="94"/>
    <n v="-6.71"/>
    <d v="2016-04-30T00:00:00"/>
    <x v="1"/>
  </r>
  <r>
    <x v="0"/>
    <x v="1"/>
    <x v="47"/>
    <x v="42"/>
    <x v="1970"/>
    <x v="1"/>
    <x v="0"/>
    <n v="1"/>
    <s v=""/>
    <n v="-47.79"/>
    <s v=""/>
    <n v="-47.79"/>
    <s v=""/>
    <x v="47"/>
    <x v="47"/>
    <x v="47"/>
    <s v="Sales Representative"/>
    <n v="835960"/>
    <s v="Jimmie"/>
    <s v="Pearson"/>
    <s v="Store Manager"/>
    <x v="4"/>
    <x v="1972"/>
    <x v="1974"/>
    <x v="570"/>
    <x v="131"/>
    <n v="-47.79"/>
    <d v="2016-05-10T00:00:00"/>
    <x v="0"/>
  </r>
  <r>
    <x v="0"/>
    <x v="1"/>
    <x v="47"/>
    <x v="42"/>
    <x v="1971"/>
    <x v="1"/>
    <x v="1"/>
    <n v="1"/>
    <s v=""/>
    <n v="-36.94"/>
    <s v=""/>
    <s v=""/>
    <n v="-36.94"/>
    <x v="47"/>
    <x v="47"/>
    <x v="47"/>
    <s v="Sales Representative"/>
    <n v="835960"/>
    <s v="Jimmie"/>
    <s v="Pearson"/>
    <s v="Store Manager"/>
    <x v="4"/>
    <x v="1973"/>
    <x v="1975"/>
    <x v="826"/>
    <x v="471"/>
    <n v="-36.94"/>
    <d v="2016-05-26T00:00:00"/>
    <x v="1"/>
  </r>
  <r>
    <x v="0"/>
    <x v="2"/>
    <x v="47"/>
    <x v="42"/>
    <x v="1972"/>
    <x v="1"/>
    <x v="1"/>
    <n v="1"/>
    <s v=""/>
    <n v="-36.85"/>
    <s v=""/>
    <s v=""/>
    <n v="-36.85"/>
    <x v="47"/>
    <x v="47"/>
    <x v="47"/>
    <s v="Sales Representative"/>
    <n v="835960"/>
    <s v="Jimmie"/>
    <s v="Pearson"/>
    <s v="Store Manager"/>
    <x v="4"/>
    <x v="1974"/>
    <x v="1976"/>
    <x v="814"/>
    <x v="77"/>
    <n v="-36.85"/>
    <d v="2016-06-04T00:00:00"/>
    <x v="1"/>
  </r>
  <r>
    <x v="0"/>
    <x v="2"/>
    <x v="47"/>
    <x v="42"/>
    <x v="1973"/>
    <x v="2"/>
    <x v="1"/>
    <n v="1"/>
    <s v=""/>
    <n v="-19.09"/>
    <s v=""/>
    <s v=""/>
    <n v="-19.09"/>
    <x v="47"/>
    <x v="47"/>
    <x v="47"/>
    <s v="Sales Representative"/>
    <n v="835960"/>
    <s v="Jimmie"/>
    <s v="Pearson"/>
    <s v="Store Manager"/>
    <x v="4"/>
    <x v="1975"/>
    <x v="1977"/>
    <x v="664"/>
    <x v="277"/>
    <n v="-19.09"/>
    <d v="2016-06-05T00:00:00"/>
    <x v="1"/>
  </r>
  <r>
    <x v="0"/>
    <x v="2"/>
    <x v="47"/>
    <x v="42"/>
    <x v="1974"/>
    <x v="0"/>
    <x v="1"/>
    <n v="1"/>
    <s v=""/>
    <n v="-85.05"/>
    <s v=""/>
    <s v=""/>
    <n v="-85.05"/>
    <x v="47"/>
    <x v="47"/>
    <x v="47"/>
    <s v="Sales Representative"/>
    <n v="835960"/>
    <s v="Jimmie"/>
    <s v="Pearson"/>
    <s v="Store Manager"/>
    <x v="4"/>
    <x v="1976"/>
    <x v="1978"/>
    <x v="827"/>
    <x v="430"/>
    <n v="-85.05"/>
    <d v="2016-06-05T00:00:00"/>
    <x v="1"/>
  </r>
  <r>
    <x v="0"/>
    <x v="2"/>
    <x v="47"/>
    <x v="42"/>
    <x v="1975"/>
    <x v="1"/>
    <x v="1"/>
    <n v="1"/>
    <s v=""/>
    <n v="-27.61"/>
    <s v=""/>
    <s v=""/>
    <n v="-27.61"/>
    <x v="47"/>
    <x v="47"/>
    <x v="47"/>
    <s v="Sales Representative"/>
    <n v="835960"/>
    <s v="Jimmie"/>
    <s v="Pearson"/>
    <s v="Store Manager"/>
    <x v="4"/>
    <x v="1977"/>
    <x v="1979"/>
    <x v="782"/>
    <x v="285"/>
    <n v="-27.61"/>
    <d v="2016-06-06T00:00:00"/>
    <x v="1"/>
  </r>
  <r>
    <x v="0"/>
    <x v="2"/>
    <x v="47"/>
    <x v="42"/>
    <x v="1976"/>
    <x v="0"/>
    <x v="1"/>
    <n v="1"/>
    <s v=""/>
    <n v="-75.92"/>
    <s v=""/>
    <s v=""/>
    <n v="-75.92"/>
    <x v="47"/>
    <x v="47"/>
    <x v="47"/>
    <s v="Sales Representative"/>
    <n v="835960"/>
    <s v="Jimmie"/>
    <s v="Pearson"/>
    <s v="Store Manager"/>
    <x v="4"/>
    <x v="1978"/>
    <x v="1980"/>
    <x v="240"/>
    <x v="431"/>
    <n v="-75.92"/>
    <d v="2016-06-06T00:00:00"/>
    <x v="1"/>
  </r>
  <r>
    <x v="0"/>
    <x v="2"/>
    <x v="47"/>
    <x v="42"/>
    <x v="1977"/>
    <x v="0"/>
    <x v="0"/>
    <n v="1"/>
    <s v=""/>
    <n v="-88.51"/>
    <s v=""/>
    <n v="-88.51"/>
    <s v=""/>
    <x v="47"/>
    <x v="47"/>
    <x v="47"/>
    <s v="Sales Representative"/>
    <n v="835960"/>
    <s v="Jimmie"/>
    <s v="Pearson"/>
    <s v="Store Manager"/>
    <x v="4"/>
    <x v="1979"/>
    <x v="1981"/>
    <x v="828"/>
    <x v="230"/>
    <n v="-88.51"/>
    <d v="2016-06-06T00:00:00"/>
    <x v="0"/>
  </r>
  <r>
    <x v="0"/>
    <x v="2"/>
    <x v="47"/>
    <x v="42"/>
    <x v="1978"/>
    <x v="0"/>
    <x v="1"/>
    <n v="1"/>
    <s v=""/>
    <n v="-63.68"/>
    <s v=""/>
    <s v=""/>
    <n v="-63.68"/>
    <x v="47"/>
    <x v="47"/>
    <x v="47"/>
    <s v="Sales Representative"/>
    <n v="835960"/>
    <s v="Jimmie"/>
    <s v="Pearson"/>
    <s v="Store Manager"/>
    <x v="4"/>
    <x v="1980"/>
    <x v="1982"/>
    <x v="367"/>
    <x v="446"/>
    <n v="-63.68"/>
    <d v="2016-06-06T00:00:00"/>
    <x v="1"/>
  </r>
  <r>
    <x v="0"/>
    <x v="2"/>
    <x v="47"/>
    <x v="42"/>
    <x v="1979"/>
    <x v="0"/>
    <x v="0"/>
    <n v="1"/>
    <s v=""/>
    <n v="-72.040000000000006"/>
    <s v=""/>
    <n v="-72.040000000000006"/>
    <s v=""/>
    <x v="47"/>
    <x v="47"/>
    <x v="47"/>
    <s v="Sales Representative"/>
    <n v="835960"/>
    <s v="Jimmie"/>
    <s v="Pearson"/>
    <s v="Store Manager"/>
    <x v="4"/>
    <x v="1981"/>
    <x v="1983"/>
    <x v="111"/>
    <x v="353"/>
    <n v="-72.040000000000006"/>
    <d v="2016-06-10T00:00:00"/>
    <x v="0"/>
  </r>
  <r>
    <x v="0"/>
    <x v="2"/>
    <x v="47"/>
    <x v="42"/>
    <x v="1980"/>
    <x v="2"/>
    <x v="1"/>
    <n v="1"/>
    <s v=""/>
    <n v="-5.41"/>
    <s v=""/>
    <s v=""/>
    <n v="-5.41"/>
    <x v="47"/>
    <x v="47"/>
    <x v="47"/>
    <s v="Sales Representative"/>
    <n v="835960"/>
    <s v="Jimmie"/>
    <s v="Pearson"/>
    <s v="Store Manager"/>
    <x v="4"/>
    <x v="1982"/>
    <x v="1984"/>
    <x v="757"/>
    <x v="315"/>
    <n v="-5.41"/>
    <d v="2016-06-13T00:00:00"/>
    <x v="1"/>
  </r>
  <r>
    <x v="0"/>
    <x v="2"/>
    <x v="47"/>
    <x v="42"/>
    <x v="1981"/>
    <x v="1"/>
    <x v="0"/>
    <n v="1"/>
    <s v=""/>
    <n v="-39.340000000000003"/>
    <s v=""/>
    <n v="-39.340000000000003"/>
    <s v=""/>
    <x v="47"/>
    <x v="47"/>
    <x v="47"/>
    <s v="Sales Representative"/>
    <n v="835960"/>
    <s v="Jimmie"/>
    <s v="Pearson"/>
    <s v="Store Manager"/>
    <x v="4"/>
    <x v="1983"/>
    <x v="1985"/>
    <x v="318"/>
    <x v="35"/>
    <n v="-39.340000000000003"/>
    <d v="2016-06-17T00:00:00"/>
    <x v="0"/>
  </r>
  <r>
    <x v="0"/>
    <x v="2"/>
    <x v="47"/>
    <x v="42"/>
    <x v="1982"/>
    <x v="0"/>
    <x v="1"/>
    <n v="1"/>
    <s v=""/>
    <n v="-85.48"/>
    <s v=""/>
    <s v=""/>
    <n v="-85.48"/>
    <x v="47"/>
    <x v="47"/>
    <x v="47"/>
    <s v="Sales Representative"/>
    <n v="835960"/>
    <s v="Jimmie"/>
    <s v="Pearson"/>
    <s v="Store Manager"/>
    <x v="4"/>
    <x v="1984"/>
    <x v="1986"/>
    <x v="7"/>
    <x v="203"/>
    <n v="-85.48"/>
    <d v="2016-06-18T00:00:00"/>
    <x v="1"/>
  </r>
  <r>
    <x v="0"/>
    <x v="2"/>
    <x v="47"/>
    <x v="42"/>
    <x v="1983"/>
    <x v="1"/>
    <x v="1"/>
    <n v="1"/>
    <s v=""/>
    <n v="-32.590000000000003"/>
    <s v=""/>
    <s v=""/>
    <n v="-32.590000000000003"/>
    <x v="47"/>
    <x v="47"/>
    <x v="47"/>
    <s v="Sales Representative"/>
    <n v="835960"/>
    <s v="Jimmie"/>
    <s v="Pearson"/>
    <s v="Store Manager"/>
    <x v="4"/>
    <x v="1985"/>
    <x v="1987"/>
    <x v="22"/>
    <x v="487"/>
    <n v="-32.590000000000003"/>
    <d v="2016-06-23T00:00:00"/>
    <x v="1"/>
  </r>
  <r>
    <x v="1"/>
    <x v="3"/>
    <x v="47"/>
    <x v="42"/>
    <x v="1984"/>
    <x v="0"/>
    <x v="1"/>
    <s v=""/>
    <n v="1"/>
    <s v=""/>
    <n v="-82.54"/>
    <s v=""/>
    <n v="-82.54"/>
    <x v="47"/>
    <x v="47"/>
    <x v="47"/>
    <s v="Sales Representative"/>
    <n v="835960"/>
    <s v="Jimmie"/>
    <s v="Pearson"/>
    <s v="Store Manager"/>
    <x v="4"/>
    <x v="1986"/>
    <x v="1988"/>
    <x v="311"/>
    <x v="24"/>
    <n v="-82.54"/>
    <d v="2016-07-12T00:00:00"/>
    <x v="1"/>
  </r>
  <r>
    <x v="1"/>
    <x v="3"/>
    <x v="47"/>
    <x v="48"/>
    <x v="1985"/>
    <x v="1"/>
    <x v="1"/>
    <s v=""/>
    <n v="1"/>
    <s v=""/>
    <n v="-26.36"/>
    <s v=""/>
    <n v="-26.36"/>
    <x v="47"/>
    <x v="47"/>
    <x v="47"/>
    <s v="Sales Representative"/>
    <n v="429774"/>
    <s v="Marion"/>
    <s v="Reed"/>
    <s v="Sales Representative"/>
    <x v="4"/>
    <x v="1987"/>
    <x v="1989"/>
    <x v="396"/>
    <x v="368"/>
    <n v="-26.36"/>
    <d v="2016-07-12T00:00:00"/>
    <x v="1"/>
  </r>
  <r>
    <x v="1"/>
    <x v="3"/>
    <x v="47"/>
    <x v="48"/>
    <x v="1986"/>
    <x v="1"/>
    <x v="1"/>
    <s v=""/>
    <n v="1"/>
    <s v=""/>
    <n v="-28.64"/>
    <s v=""/>
    <n v="-28.64"/>
    <x v="47"/>
    <x v="47"/>
    <x v="47"/>
    <s v="Sales Representative"/>
    <n v="429774"/>
    <s v="Marion"/>
    <s v="Reed"/>
    <s v="Sales Representative"/>
    <x v="4"/>
    <x v="1988"/>
    <x v="1990"/>
    <x v="273"/>
    <x v="37"/>
    <n v="-28.64"/>
    <d v="2016-07-15T00:00:00"/>
    <x v="1"/>
  </r>
  <r>
    <x v="1"/>
    <x v="3"/>
    <x v="47"/>
    <x v="42"/>
    <x v="1987"/>
    <x v="0"/>
    <x v="0"/>
    <s v=""/>
    <n v="1"/>
    <s v=""/>
    <n v="-61.24"/>
    <n v="-61.24"/>
    <s v=""/>
    <x v="47"/>
    <x v="47"/>
    <x v="47"/>
    <s v="Sales Representative"/>
    <n v="835960"/>
    <s v="Jimmie"/>
    <s v="Pearson"/>
    <s v="Store Manager"/>
    <x v="4"/>
    <x v="1989"/>
    <x v="1991"/>
    <x v="294"/>
    <x v="43"/>
    <n v="-61.24"/>
    <d v="2016-07-16T00:00:00"/>
    <x v="0"/>
  </r>
  <r>
    <x v="1"/>
    <x v="3"/>
    <x v="47"/>
    <x v="42"/>
    <x v="1988"/>
    <x v="0"/>
    <x v="1"/>
    <s v=""/>
    <n v="1"/>
    <s v=""/>
    <n v="-83.48"/>
    <s v=""/>
    <n v="-83.48"/>
    <x v="47"/>
    <x v="47"/>
    <x v="47"/>
    <s v="Sales Representative"/>
    <n v="835960"/>
    <s v="Jimmie"/>
    <s v="Pearson"/>
    <s v="Store Manager"/>
    <x v="4"/>
    <x v="1990"/>
    <x v="1992"/>
    <x v="829"/>
    <x v="389"/>
    <n v="-83.48"/>
    <d v="2016-07-17T00:00:00"/>
    <x v="1"/>
  </r>
  <r>
    <x v="1"/>
    <x v="3"/>
    <x v="47"/>
    <x v="48"/>
    <x v="1989"/>
    <x v="2"/>
    <x v="1"/>
    <s v=""/>
    <n v="1"/>
    <s v=""/>
    <n v="-5.94"/>
    <s v=""/>
    <n v="-5.94"/>
    <x v="47"/>
    <x v="47"/>
    <x v="47"/>
    <s v="Sales Representative"/>
    <n v="429774"/>
    <s v="Marion"/>
    <s v="Reed"/>
    <s v="Sales Representative"/>
    <x v="4"/>
    <x v="1991"/>
    <x v="1993"/>
    <x v="60"/>
    <x v="480"/>
    <n v="-5.94"/>
    <d v="2016-07-22T00:00:00"/>
    <x v="1"/>
  </r>
  <r>
    <x v="1"/>
    <x v="3"/>
    <x v="47"/>
    <x v="42"/>
    <x v="1990"/>
    <x v="0"/>
    <x v="0"/>
    <s v=""/>
    <n v="1"/>
    <s v=""/>
    <n v="-86.96"/>
    <n v="-86.96"/>
    <s v=""/>
    <x v="47"/>
    <x v="47"/>
    <x v="47"/>
    <s v="Sales Representative"/>
    <n v="835960"/>
    <s v="Jimmie"/>
    <s v="Pearson"/>
    <s v="Store Manager"/>
    <x v="4"/>
    <x v="1992"/>
    <x v="1994"/>
    <x v="830"/>
    <x v="492"/>
    <n v="-86.96"/>
    <d v="2016-07-26T00:00:00"/>
    <x v="2"/>
  </r>
  <r>
    <x v="1"/>
    <x v="3"/>
    <x v="47"/>
    <x v="48"/>
    <x v="1991"/>
    <x v="1"/>
    <x v="0"/>
    <s v=""/>
    <n v="1"/>
    <s v=""/>
    <n v="-23.94"/>
    <n v="-23.94"/>
    <s v=""/>
    <x v="47"/>
    <x v="47"/>
    <x v="47"/>
    <s v="Sales Representative"/>
    <n v="429774"/>
    <s v="Marion"/>
    <s v="Reed"/>
    <s v="Sales Representative"/>
    <x v="4"/>
    <x v="1993"/>
    <x v="1995"/>
    <x v="142"/>
    <x v="140"/>
    <n v="-23.94"/>
    <d v="2016-07-27T00:00:00"/>
    <x v="0"/>
  </r>
  <r>
    <x v="1"/>
    <x v="3"/>
    <x v="47"/>
    <x v="42"/>
    <x v="1992"/>
    <x v="0"/>
    <x v="1"/>
    <s v=""/>
    <n v="1"/>
    <s v=""/>
    <n v="-67.52"/>
    <s v=""/>
    <n v="-67.52"/>
    <x v="47"/>
    <x v="47"/>
    <x v="47"/>
    <s v="Sales Representative"/>
    <n v="835960"/>
    <s v="Jimmie"/>
    <s v="Pearson"/>
    <s v="Store Manager"/>
    <x v="4"/>
    <x v="1994"/>
    <x v="1996"/>
    <x v="831"/>
    <x v="450"/>
    <n v="-67.52"/>
    <d v="2016-07-29T00:00:00"/>
    <x v="1"/>
  </r>
  <r>
    <x v="1"/>
    <x v="3"/>
    <x v="47"/>
    <x v="48"/>
    <x v="1993"/>
    <x v="2"/>
    <x v="1"/>
    <s v=""/>
    <n v="1"/>
    <s v=""/>
    <n v="-13.4"/>
    <s v=""/>
    <n v="-13.4"/>
    <x v="47"/>
    <x v="47"/>
    <x v="47"/>
    <s v="Sales Representative"/>
    <n v="429774"/>
    <s v="Marion"/>
    <s v="Reed"/>
    <s v="Sales Representative"/>
    <x v="4"/>
    <x v="1995"/>
    <x v="1997"/>
    <x v="522"/>
    <x v="12"/>
    <n v="-13.4"/>
    <d v="2016-07-30T00:00:00"/>
    <x v="1"/>
  </r>
  <r>
    <x v="1"/>
    <x v="4"/>
    <x v="47"/>
    <x v="42"/>
    <x v="1994"/>
    <x v="0"/>
    <x v="1"/>
    <s v=""/>
    <n v="1"/>
    <s v=""/>
    <n v="-56.67"/>
    <s v=""/>
    <n v="-56.67"/>
    <x v="47"/>
    <x v="47"/>
    <x v="47"/>
    <s v="Sales Representative"/>
    <n v="835960"/>
    <s v="Jimmie"/>
    <s v="Pearson"/>
    <s v="Store Manager"/>
    <x v="4"/>
    <x v="1996"/>
    <x v="1998"/>
    <x v="352"/>
    <x v="446"/>
    <n v="-56.67"/>
    <d v="2016-08-03T00:00:00"/>
    <x v="1"/>
  </r>
  <r>
    <x v="1"/>
    <x v="4"/>
    <x v="47"/>
    <x v="48"/>
    <x v="1995"/>
    <x v="2"/>
    <x v="0"/>
    <s v=""/>
    <n v="1"/>
    <s v=""/>
    <n v="-11.26"/>
    <n v="-11.26"/>
    <s v=""/>
    <x v="47"/>
    <x v="47"/>
    <x v="47"/>
    <s v="Sales Representative"/>
    <n v="429774"/>
    <s v="Marion"/>
    <s v="Reed"/>
    <s v="Sales Representative"/>
    <x v="4"/>
    <x v="1997"/>
    <x v="1999"/>
    <x v="11"/>
    <x v="158"/>
    <n v="-11.26"/>
    <d v="2016-08-05T00:00:00"/>
    <x v="2"/>
  </r>
  <r>
    <x v="1"/>
    <x v="4"/>
    <x v="47"/>
    <x v="48"/>
    <x v="1996"/>
    <x v="1"/>
    <x v="0"/>
    <s v=""/>
    <n v="1"/>
    <s v=""/>
    <n v="-24.37"/>
    <n v="-24.37"/>
    <s v=""/>
    <x v="47"/>
    <x v="47"/>
    <x v="47"/>
    <s v="Sales Representative"/>
    <n v="429774"/>
    <s v="Marion"/>
    <s v="Reed"/>
    <s v="Sales Representative"/>
    <x v="4"/>
    <x v="1998"/>
    <x v="2000"/>
    <x v="832"/>
    <x v="169"/>
    <n v="-24.37"/>
    <d v="2016-08-10T00:00:00"/>
    <x v="2"/>
  </r>
  <r>
    <x v="1"/>
    <x v="4"/>
    <x v="47"/>
    <x v="48"/>
    <x v="1997"/>
    <x v="1"/>
    <x v="1"/>
    <s v=""/>
    <n v="1"/>
    <s v=""/>
    <n v="-29.36"/>
    <s v=""/>
    <n v="-29.36"/>
    <x v="47"/>
    <x v="47"/>
    <x v="47"/>
    <s v="Sales Representative"/>
    <n v="429774"/>
    <s v="Marion"/>
    <s v="Reed"/>
    <s v="Sales Representative"/>
    <x v="4"/>
    <x v="1999"/>
    <x v="2001"/>
    <x v="229"/>
    <x v="119"/>
    <n v="-29.36"/>
    <d v="2016-08-22T00:00:00"/>
    <x v="1"/>
  </r>
  <r>
    <x v="1"/>
    <x v="5"/>
    <x v="47"/>
    <x v="42"/>
    <x v="1998"/>
    <x v="0"/>
    <x v="1"/>
    <s v=""/>
    <n v="1"/>
    <s v=""/>
    <n v="-96.79"/>
    <s v=""/>
    <n v="-96.79"/>
    <x v="47"/>
    <x v="47"/>
    <x v="47"/>
    <s v="Sales Representative"/>
    <n v="835960"/>
    <s v="Jimmie"/>
    <s v="Pearson"/>
    <s v="Store Manager"/>
    <x v="4"/>
    <x v="2000"/>
    <x v="2002"/>
    <x v="384"/>
    <x v="243"/>
    <n v="-96.79"/>
    <d v="2016-09-01T00:00:00"/>
    <x v="1"/>
  </r>
  <r>
    <x v="1"/>
    <x v="5"/>
    <x v="47"/>
    <x v="42"/>
    <x v="1999"/>
    <x v="0"/>
    <x v="1"/>
    <s v=""/>
    <n v="1"/>
    <s v=""/>
    <n v="-81.44"/>
    <s v=""/>
    <n v="-81.44"/>
    <x v="47"/>
    <x v="47"/>
    <x v="47"/>
    <s v="Sales Representative"/>
    <n v="835960"/>
    <s v="Jimmie"/>
    <s v="Pearson"/>
    <s v="Store Manager"/>
    <x v="4"/>
    <x v="2001"/>
    <x v="2003"/>
    <x v="7"/>
    <x v="493"/>
    <n v="-81.44"/>
    <d v="2016-09-10T00:00:00"/>
    <x v="1"/>
  </r>
  <r>
    <x v="1"/>
    <x v="5"/>
    <x v="47"/>
    <x v="48"/>
    <x v="2000"/>
    <x v="2"/>
    <x v="1"/>
    <s v=""/>
    <n v="1"/>
    <s v=""/>
    <n v="-10.92"/>
    <s v=""/>
    <n v="-10.92"/>
    <x v="47"/>
    <x v="47"/>
    <x v="47"/>
    <s v="Sales Representative"/>
    <n v="429774"/>
    <s v="Marion"/>
    <s v="Reed"/>
    <s v="Sales Representative"/>
    <x v="4"/>
    <x v="2002"/>
    <x v="2004"/>
    <x v="605"/>
    <x v="285"/>
    <n v="-10.92"/>
    <d v="2016-09-11T00:00:00"/>
    <x v="1"/>
  </r>
  <r>
    <x v="1"/>
    <x v="5"/>
    <x v="47"/>
    <x v="42"/>
    <x v="2001"/>
    <x v="0"/>
    <x v="1"/>
    <s v=""/>
    <n v="1"/>
    <s v=""/>
    <n v="-98.46"/>
    <s v=""/>
    <n v="-98.46"/>
    <x v="47"/>
    <x v="47"/>
    <x v="47"/>
    <s v="Sales Representative"/>
    <n v="835960"/>
    <s v="Jimmie"/>
    <s v="Pearson"/>
    <s v="Store Manager"/>
    <x v="4"/>
    <x v="2003"/>
    <x v="2005"/>
    <x v="250"/>
    <x v="225"/>
    <n v="-98.46"/>
    <d v="2016-09-14T00:00:00"/>
    <x v="1"/>
  </r>
  <r>
    <x v="1"/>
    <x v="5"/>
    <x v="47"/>
    <x v="42"/>
    <x v="2002"/>
    <x v="0"/>
    <x v="0"/>
    <s v=""/>
    <n v="1"/>
    <s v=""/>
    <n v="-95.58"/>
    <n v="-95.58"/>
    <s v=""/>
    <x v="47"/>
    <x v="47"/>
    <x v="47"/>
    <s v="Sales Representative"/>
    <n v="835960"/>
    <s v="Jimmie"/>
    <s v="Pearson"/>
    <s v="Store Manager"/>
    <x v="4"/>
    <x v="2004"/>
    <x v="2006"/>
    <x v="833"/>
    <x v="1"/>
    <n v="-95.58"/>
    <d v="2016-09-23T00:00:00"/>
    <x v="2"/>
  </r>
  <r>
    <x v="1"/>
    <x v="5"/>
    <x v="47"/>
    <x v="48"/>
    <x v="2003"/>
    <x v="1"/>
    <x v="1"/>
    <s v=""/>
    <n v="1"/>
    <s v=""/>
    <n v="-32.81"/>
    <s v=""/>
    <n v="-32.81"/>
    <x v="47"/>
    <x v="47"/>
    <x v="47"/>
    <s v="Sales Representative"/>
    <n v="429774"/>
    <s v="Marion"/>
    <s v="Reed"/>
    <s v="Sales Representative"/>
    <x v="4"/>
    <x v="2005"/>
    <x v="2007"/>
    <x v="739"/>
    <x v="487"/>
    <n v="-32.81"/>
    <d v="2016-09-24T00:00:00"/>
    <x v="1"/>
  </r>
  <r>
    <x v="1"/>
    <x v="5"/>
    <x v="47"/>
    <x v="48"/>
    <x v="2004"/>
    <x v="2"/>
    <x v="1"/>
    <s v=""/>
    <n v="1"/>
    <s v=""/>
    <n v="-12.88"/>
    <s v=""/>
    <n v="-12.88"/>
    <x v="47"/>
    <x v="47"/>
    <x v="47"/>
    <s v="Sales Representative"/>
    <n v="429774"/>
    <s v="Marion"/>
    <s v="Reed"/>
    <s v="Sales Representative"/>
    <x v="4"/>
    <x v="2006"/>
    <x v="2008"/>
    <x v="5"/>
    <x v="112"/>
    <n v="-12.88"/>
    <d v="2016-09-27T00:00:00"/>
    <x v="1"/>
  </r>
  <r>
    <x v="1"/>
    <x v="5"/>
    <x v="47"/>
    <x v="48"/>
    <x v="2005"/>
    <x v="1"/>
    <x v="0"/>
    <s v=""/>
    <n v="1"/>
    <s v=""/>
    <n v="-34.630000000000003"/>
    <n v="-34.630000000000003"/>
    <s v=""/>
    <x v="47"/>
    <x v="47"/>
    <x v="47"/>
    <s v="Sales Representative"/>
    <n v="429774"/>
    <s v="Marion"/>
    <s v="Reed"/>
    <s v="Sales Representative"/>
    <x v="4"/>
    <x v="2007"/>
    <x v="2009"/>
    <x v="285"/>
    <x v="261"/>
    <n v="-34.630000000000003"/>
    <d v="2016-09-28T00:00:00"/>
    <x v="0"/>
  </r>
  <r>
    <x v="1"/>
    <x v="5"/>
    <x v="47"/>
    <x v="48"/>
    <x v="2006"/>
    <x v="1"/>
    <x v="0"/>
    <s v=""/>
    <n v="1"/>
    <s v=""/>
    <n v="-47.85"/>
    <n v="-47.85"/>
    <s v=""/>
    <x v="47"/>
    <x v="47"/>
    <x v="47"/>
    <s v="Sales Representative"/>
    <n v="429774"/>
    <s v="Marion"/>
    <s v="Reed"/>
    <s v="Sales Representative"/>
    <x v="4"/>
    <x v="2008"/>
    <x v="2010"/>
    <x v="834"/>
    <x v="324"/>
    <n v="-47.85"/>
    <d v="2016-09-29T00:00:00"/>
    <x v="0"/>
  </r>
  <r>
    <x v="1"/>
    <x v="5"/>
    <x v="47"/>
    <x v="42"/>
    <x v="2007"/>
    <x v="0"/>
    <x v="1"/>
    <s v=""/>
    <n v="1"/>
    <s v=""/>
    <n v="-66.760000000000005"/>
    <s v=""/>
    <n v="-66.760000000000005"/>
    <x v="47"/>
    <x v="47"/>
    <x v="47"/>
    <s v="Sales Representative"/>
    <n v="835960"/>
    <s v="Jimmie"/>
    <s v="Pearson"/>
    <s v="Store Manager"/>
    <x v="4"/>
    <x v="2009"/>
    <x v="2011"/>
    <x v="589"/>
    <x v="209"/>
    <n v="-66.760000000000005"/>
    <d v="2016-09-30T00:00:00"/>
    <x v="1"/>
  </r>
  <r>
    <x v="0"/>
    <x v="0"/>
    <x v="48"/>
    <x v="42"/>
    <x v="2008"/>
    <x v="0"/>
    <x v="1"/>
    <n v="1"/>
    <s v=""/>
    <n v="-51.13"/>
    <s v=""/>
    <s v=""/>
    <n v="-51.13"/>
    <x v="48"/>
    <x v="48"/>
    <x v="48"/>
    <s v="Sales Representative"/>
    <n v="835960"/>
    <s v="Jimmie"/>
    <s v="Pearson"/>
    <s v="Store Manager"/>
    <x v="4"/>
    <x v="2010"/>
    <x v="2012"/>
    <x v="460"/>
    <x v="159"/>
    <n v="-51.13"/>
    <d v="2016-04-02T00:00:00"/>
    <x v="1"/>
  </r>
  <r>
    <x v="0"/>
    <x v="0"/>
    <x v="48"/>
    <x v="42"/>
    <x v="2009"/>
    <x v="0"/>
    <x v="1"/>
    <n v="1"/>
    <s v=""/>
    <n v="-70.790000000000006"/>
    <s v=""/>
    <s v=""/>
    <n v="-70.790000000000006"/>
    <x v="48"/>
    <x v="48"/>
    <x v="48"/>
    <s v="Sales Representative"/>
    <n v="835960"/>
    <s v="Jimmie"/>
    <s v="Pearson"/>
    <s v="Store Manager"/>
    <x v="4"/>
    <x v="2011"/>
    <x v="2013"/>
    <x v="752"/>
    <x v="260"/>
    <n v="-70.790000000000006"/>
    <d v="2016-04-03T00:00:00"/>
    <x v="1"/>
  </r>
  <r>
    <x v="0"/>
    <x v="0"/>
    <x v="48"/>
    <x v="42"/>
    <x v="2010"/>
    <x v="1"/>
    <x v="0"/>
    <n v="1"/>
    <s v=""/>
    <n v="-24.28"/>
    <s v=""/>
    <n v="-24.28"/>
    <s v=""/>
    <x v="48"/>
    <x v="48"/>
    <x v="48"/>
    <s v="Sales Representative"/>
    <n v="835960"/>
    <s v="Jimmie"/>
    <s v="Pearson"/>
    <s v="Store Manager"/>
    <x v="4"/>
    <x v="2012"/>
    <x v="2014"/>
    <x v="149"/>
    <x v="127"/>
    <n v="-24.28"/>
    <d v="2016-04-04T00:00:00"/>
    <x v="2"/>
  </r>
  <r>
    <x v="0"/>
    <x v="0"/>
    <x v="48"/>
    <x v="42"/>
    <x v="2011"/>
    <x v="0"/>
    <x v="1"/>
    <n v="1"/>
    <s v=""/>
    <n v="-73.87"/>
    <s v=""/>
    <s v=""/>
    <n v="-73.87"/>
    <x v="48"/>
    <x v="48"/>
    <x v="48"/>
    <s v="Sales Representative"/>
    <n v="835960"/>
    <s v="Jimmie"/>
    <s v="Pearson"/>
    <s v="Store Manager"/>
    <x v="4"/>
    <x v="2013"/>
    <x v="2015"/>
    <x v="462"/>
    <x v="55"/>
    <n v="-73.87"/>
    <d v="2016-04-07T00:00:00"/>
    <x v="1"/>
  </r>
  <r>
    <x v="0"/>
    <x v="0"/>
    <x v="48"/>
    <x v="42"/>
    <x v="2012"/>
    <x v="1"/>
    <x v="1"/>
    <n v="1"/>
    <s v=""/>
    <n v="-27.38"/>
    <s v=""/>
    <s v=""/>
    <n v="-27.38"/>
    <x v="48"/>
    <x v="48"/>
    <x v="48"/>
    <s v="Sales Representative"/>
    <n v="835960"/>
    <s v="Jimmie"/>
    <s v="Pearson"/>
    <s v="Store Manager"/>
    <x v="4"/>
    <x v="2014"/>
    <x v="2016"/>
    <x v="769"/>
    <x v="65"/>
    <n v="-27.38"/>
    <d v="2016-04-09T00:00:00"/>
    <x v="1"/>
  </r>
  <r>
    <x v="0"/>
    <x v="0"/>
    <x v="48"/>
    <x v="42"/>
    <x v="2013"/>
    <x v="0"/>
    <x v="1"/>
    <n v="1"/>
    <s v=""/>
    <n v="-81.040000000000006"/>
    <s v=""/>
    <s v=""/>
    <n v="-81.040000000000006"/>
    <x v="48"/>
    <x v="48"/>
    <x v="48"/>
    <s v="Sales Representative"/>
    <n v="835960"/>
    <s v="Jimmie"/>
    <s v="Pearson"/>
    <s v="Store Manager"/>
    <x v="4"/>
    <x v="2015"/>
    <x v="2017"/>
    <x v="276"/>
    <x v="492"/>
    <n v="-81.040000000000006"/>
    <d v="2016-04-09T00:00:00"/>
    <x v="1"/>
  </r>
  <r>
    <x v="0"/>
    <x v="0"/>
    <x v="48"/>
    <x v="42"/>
    <x v="2014"/>
    <x v="1"/>
    <x v="1"/>
    <n v="1"/>
    <s v=""/>
    <n v="-42.48"/>
    <s v=""/>
    <s v=""/>
    <n v="-42.48"/>
    <x v="48"/>
    <x v="48"/>
    <x v="48"/>
    <s v="Sales Representative"/>
    <n v="835960"/>
    <s v="Jimmie"/>
    <s v="Pearson"/>
    <s v="Store Manager"/>
    <x v="4"/>
    <x v="2016"/>
    <x v="2018"/>
    <x v="275"/>
    <x v="240"/>
    <n v="-42.48"/>
    <d v="2016-04-10T00:00:00"/>
    <x v="1"/>
  </r>
  <r>
    <x v="0"/>
    <x v="0"/>
    <x v="48"/>
    <x v="42"/>
    <x v="2015"/>
    <x v="1"/>
    <x v="1"/>
    <n v="1"/>
    <s v=""/>
    <n v="-31.99"/>
    <s v=""/>
    <s v=""/>
    <n v="-31.99"/>
    <x v="48"/>
    <x v="48"/>
    <x v="48"/>
    <s v="Sales Representative"/>
    <n v="835960"/>
    <s v="Jimmie"/>
    <s v="Pearson"/>
    <s v="Store Manager"/>
    <x v="4"/>
    <x v="2017"/>
    <x v="2019"/>
    <x v="753"/>
    <x v="274"/>
    <n v="-31.99"/>
    <d v="2016-04-15T00:00:00"/>
    <x v="1"/>
  </r>
  <r>
    <x v="0"/>
    <x v="0"/>
    <x v="48"/>
    <x v="42"/>
    <x v="2016"/>
    <x v="0"/>
    <x v="1"/>
    <n v="1"/>
    <s v=""/>
    <n v="-96.65"/>
    <s v=""/>
    <s v=""/>
    <n v="-96.65"/>
    <x v="48"/>
    <x v="48"/>
    <x v="48"/>
    <s v="Sales Representative"/>
    <n v="835960"/>
    <s v="Jimmie"/>
    <s v="Pearson"/>
    <s v="Store Manager"/>
    <x v="4"/>
    <x v="2018"/>
    <x v="2020"/>
    <x v="637"/>
    <x v="387"/>
    <n v="-96.65"/>
    <d v="2016-04-17T00:00:00"/>
    <x v="1"/>
  </r>
  <r>
    <x v="0"/>
    <x v="0"/>
    <x v="48"/>
    <x v="42"/>
    <x v="2017"/>
    <x v="0"/>
    <x v="1"/>
    <n v="1"/>
    <s v=""/>
    <n v="-95.58"/>
    <s v=""/>
    <s v=""/>
    <n v="-95.58"/>
    <x v="48"/>
    <x v="48"/>
    <x v="48"/>
    <s v="Sales Representative"/>
    <n v="835960"/>
    <s v="Jimmie"/>
    <s v="Pearson"/>
    <s v="Store Manager"/>
    <x v="4"/>
    <x v="2019"/>
    <x v="2021"/>
    <x v="82"/>
    <x v="452"/>
    <n v="-95.58"/>
    <d v="2016-04-22T00:00:00"/>
    <x v="1"/>
  </r>
  <r>
    <x v="0"/>
    <x v="0"/>
    <x v="48"/>
    <x v="42"/>
    <x v="2018"/>
    <x v="1"/>
    <x v="1"/>
    <n v="1"/>
    <s v=""/>
    <n v="-49.35"/>
    <s v=""/>
    <s v=""/>
    <n v="-49.35"/>
    <x v="48"/>
    <x v="48"/>
    <x v="48"/>
    <s v="Sales Representative"/>
    <n v="835960"/>
    <s v="Jimmie"/>
    <s v="Pearson"/>
    <s v="Store Manager"/>
    <x v="4"/>
    <x v="2020"/>
    <x v="2022"/>
    <x v="649"/>
    <x v="394"/>
    <n v="-49.35"/>
    <d v="2016-04-25T00:00:00"/>
    <x v="1"/>
  </r>
  <r>
    <x v="0"/>
    <x v="0"/>
    <x v="48"/>
    <x v="42"/>
    <x v="2019"/>
    <x v="1"/>
    <x v="1"/>
    <n v="1"/>
    <s v=""/>
    <n v="-38.700000000000003"/>
    <s v=""/>
    <s v=""/>
    <n v="-38.700000000000003"/>
    <x v="48"/>
    <x v="48"/>
    <x v="48"/>
    <s v="Sales Representative"/>
    <n v="835960"/>
    <s v="Jimmie"/>
    <s v="Pearson"/>
    <s v="Store Manager"/>
    <x v="4"/>
    <x v="2021"/>
    <x v="2023"/>
    <x v="315"/>
    <x v="209"/>
    <n v="-38.700000000000003"/>
    <d v="2016-04-26T00:00:00"/>
    <x v="1"/>
  </r>
  <r>
    <x v="0"/>
    <x v="1"/>
    <x v="48"/>
    <x v="42"/>
    <x v="2020"/>
    <x v="1"/>
    <x v="0"/>
    <n v="1"/>
    <s v=""/>
    <n v="-38.520000000000003"/>
    <s v=""/>
    <n v="-38.520000000000003"/>
    <s v=""/>
    <x v="48"/>
    <x v="48"/>
    <x v="48"/>
    <s v="Sales Representative"/>
    <n v="835960"/>
    <s v="Jimmie"/>
    <s v="Pearson"/>
    <s v="Store Manager"/>
    <x v="4"/>
    <x v="2022"/>
    <x v="2024"/>
    <x v="146"/>
    <x v="75"/>
    <n v="-38.520000000000003"/>
    <d v="2016-05-06T00:00:00"/>
    <x v="0"/>
  </r>
  <r>
    <x v="0"/>
    <x v="1"/>
    <x v="48"/>
    <x v="42"/>
    <x v="2021"/>
    <x v="0"/>
    <x v="0"/>
    <n v="1"/>
    <s v=""/>
    <n v="-74.180000000000007"/>
    <s v=""/>
    <n v="-74.180000000000007"/>
    <s v=""/>
    <x v="48"/>
    <x v="48"/>
    <x v="48"/>
    <s v="Sales Representative"/>
    <n v="835960"/>
    <s v="Jimmie"/>
    <s v="Pearson"/>
    <s v="Store Manager"/>
    <x v="4"/>
    <x v="2023"/>
    <x v="2025"/>
    <x v="680"/>
    <x v="118"/>
    <n v="-74.180000000000007"/>
    <d v="2016-05-10T00:00:00"/>
    <x v="0"/>
  </r>
  <r>
    <x v="0"/>
    <x v="1"/>
    <x v="48"/>
    <x v="42"/>
    <x v="2022"/>
    <x v="1"/>
    <x v="1"/>
    <n v="1"/>
    <s v=""/>
    <n v="-29.38"/>
    <s v=""/>
    <s v=""/>
    <n v="-29.38"/>
    <x v="48"/>
    <x v="48"/>
    <x v="48"/>
    <s v="Sales Representative"/>
    <n v="835960"/>
    <s v="Jimmie"/>
    <s v="Pearson"/>
    <s v="Store Manager"/>
    <x v="4"/>
    <x v="2024"/>
    <x v="2026"/>
    <x v="22"/>
    <x v="243"/>
    <n v="-29.38"/>
    <d v="2016-05-11T00:00:00"/>
    <x v="1"/>
  </r>
  <r>
    <x v="0"/>
    <x v="1"/>
    <x v="48"/>
    <x v="42"/>
    <x v="2023"/>
    <x v="0"/>
    <x v="1"/>
    <n v="1"/>
    <s v=""/>
    <n v="-95.96"/>
    <s v=""/>
    <s v=""/>
    <n v="-95.96"/>
    <x v="48"/>
    <x v="48"/>
    <x v="48"/>
    <s v="Sales Representative"/>
    <n v="835960"/>
    <s v="Jimmie"/>
    <s v="Pearson"/>
    <s v="Store Manager"/>
    <x v="4"/>
    <x v="2025"/>
    <x v="2027"/>
    <x v="216"/>
    <x v="17"/>
    <n v="-95.96"/>
    <d v="2016-05-28T00:00:00"/>
    <x v="1"/>
  </r>
  <r>
    <x v="0"/>
    <x v="2"/>
    <x v="48"/>
    <x v="42"/>
    <x v="2024"/>
    <x v="2"/>
    <x v="1"/>
    <n v="1"/>
    <s v=""/>
    <n v="-17.100000000000001"/>
    <s v=""/>
    <s v=""/>
    <n v="-17.100000000000001"/>
    <x v="48"/>
    <x v="48"/>
    <x v="48"/>
    <s v="Sales Representative"/>
    <n v="835960"/>
    <s v="Jimmie"/>
    <s v="Pearson"/>
    <s v="Store Manager"/>
    <x v="4"/>
    <x v="2026"/>
    <x v="2028"/>
    <x v="784"/>
    <x v="440"/>
    <n v="-17.100000000000001"/>
    <d v="2016-06-17T00:00:00"/>
    <x v="1"/>
  </r>
  <r>
    <x v="1"/>
    <x v="3"/>
    <x v="48"/>
    <x v="49"/>
    <x v="2025"/>
    <x v="1"/>
    <x v="1"/>
    <s v=""/>
    <n v="1"/>
    <s v=""/>
    <n v="-32.9"/>
    <s v=""/>
    <n v="-32.9"/>
    <x v="48"/>
    <x v="48"/>
    <x v="48"/>
    <s v="Sales Representative"/>
    <n v="711884"/>
    <s v="Myrtle"/>
    <s v="Schmidt"/>
    <s v="Sales Representative"/>
    <x v="4"/>
    <x v="2027"/>
    <x v="2029"/>
    <x v="835"/>
    <x v="386"/>
    <n v="-32.9"/>
    <d v="2016-07-05T00:00:00"/>
    <x v="1"/>
  </r>
  <r>
    <x v="1"/>
    <x v="3"/>
    <x v="48"/>
    <x v="42"/>
    <x v="2026"/>
    <x v="0"/>
    <x v="1"/>
    <s v=""/>
    <n v="1"/>
    <s v=""/>
    <n v="-72.34"/>
    <s v=""/>
    <n v="-72.34"/>
    <x v="48"/>
    <x v="48"/>
    <x v="48"/>
    <s v="Sales Representative"/>
    <n v="835960"/>
    <s v="Jimmie"/>
    <s v="Pearson"/>
    <s v="Store Manager"/>
    <x v="4"/>
    <x v="2028"/>
    <x v="2030"/>
    <x v="432"/>
    <x v="196"/>
    <n v="-72.34"/>
    <d v="2016-07-10T00:00:00"/>
    <x v="1"/>
  </r>
  <r>
    <x v="1"/>
    <x v="3"/>
    <x v="48"/>
    <x v="49"/>
    <x v="2027"/>
    <x v="2"/>
    <x v="1"/>
    <s v=""/>
    <n v="1"/>
    <s v=""/>
    <n v="-16.45"/>
    <s v=""/>
    <n v="-16.45"/>
    <x v="48"/>
    <x v="48"/>
    <x v="48"/>
    <s v="Sales Representative"/>
    <n v="711884"/>
    <s v="Myrtle"/>
    <s v="Schmidt"/>
    <s v="Sales Representative"/>
    <x v="4"/>
    <x v="2029"/>
    <x v="2031"/>
    <x v="556"/>
    <x v="149"/>
    <n v="-16.45"/>
    <d v="2016-07-11T00:00:00"/>
    <x v="1"/>
  </r>
  <r>
    <x v="1"/>
    <x v="3"/>
    <x v="48"/>
    <x v="49"/>
    <x v="2028"/>
    <x v="1"/>
    <x v="1"/>
    <s v=""/>
    <n v="1"/>
    <s v=""/>
    <n v="-25.3"/>
    <s v=""/>
    <n v="-25.3"/>
    <x v="48"/>
    <x v="48"/>
    <x v="48"/>
    <s v="Sales Representative"/>
    <n v="711884"/>
    <s v="Myrtle"/>
    <s v="Schmidt"/>
    <s v="Sales Representative"/>
    <x v="4"/>
    <x v="2030"/>
    <x v="2032"/>
    <x v="836"/>
    <x v="193"/>
    <n v="-25.3"/>
    <d v="2016-07-11T00:00:00"/>
    <x v="1"/>
  </r>
  <r>
    <x v="1"/>
    <x v="3"/>
    <x v="48"/>
    <x v="42"/>
    <x v="2029"/>
    <x v="0"/>
    <x v="0"/>
    <s v=""/>
    <n v="1"/>
    <s v=""/>
    <n v="-68.05"/>
    <n v="-68.05"/>
    <s v=""/>
    <x v="48"/>
    <x v="48"/>
    <x v="48"/>
    <s v="Sales Representative"/>
    <n v="835960"/>
    <s v="Jimmie"/>
    <s v="Pearson"/>
    <s v="Store Manager"/>
    <x v="4"/>
    <x v="2031"/>
    <x v="2033"/>
    <x v="800"/>
    <x v="243"/>
    <n v="-68.05"/>
    <d v="2016-07-18T00:00:00"/>
    <x v="0"/>
  </r>
  <r>
    <x v="1"/>
    <x v="3"/>
    <x v="48"/>
    <x v="42"/>
    <x v="2030"/>
    <x v="0"/>
    <x v="1"/>
    <s v=""/>
    <n v="1"/>
    <s v=""/>
    <n v="-60.35"/>
    <s v=""/>
    <n v="-60.35"/>
    <x v="48"/>
    <x v="48"/>
    <x v="48"/>
    <s v="Sales Representative"/>
    <n v="835960"/>
    <s v="Jimmie"/>
    <s v="Pearson"/>
    <s v="Store Manager"/>
    <x v="4"/>
    <x v="2032"/>
    <x v="2034"/>
    <x v="68"/>
    <x v="292"/>
    <n v="-60.35"/>
    <d v="2016-07-23T00:00:00"/>
    <x v="1"/>
  </r>
  <r>
    <x v="1"/>
    <x v="3"/>
    <x v="48"/>
    <x v="42"/>
    <x v="2031"/>
    <x v="0"/>
    <x v="0"/>
    <s v=""/>
    <n v="1"/>
    <s v=""/>
    <n v="-88.57"/>
    <n v="-88.57"/>
    <s v=""/>
    <x v="48"/>
    <x v="48"/>
    <x v="48"/>
    <s v="Sales Representative"/>
    <n v="835960"/>
    <s v="Jimmie"/>
    <s v="Pearson"/>
    <s v="Store Manager"/>
    <x v="4"/>
    <x v="2033"/>
    <x v="2035"/>
    <x v="616"/>
    <x v="123"/>
    <n v="-88.57"/>
    <d v="2016-07-26T00:00:00"/>
    <x v="0"/>
  </r>
  <r>
    <x v="1"/>
    <x v="3"/>
    <x v="48"/>
    <x v="42"/>
    <x v="2032"/>
    <x v="0"/>
    <x v="1"/>
    <s v=""/>
    <n v="1"/>
    <s v=""/>
    <n v="-92.53"/>
    <s v=""/>
    <n v="-92.53"/>
    <x v="48"/>
    <x v="48"/>
    <x v="48"/>
    <s v="Sales Representative"/>
    <n v="835960"/>
    <s v="Jimmie"/>
    <s v="Pearson"/>
    <s v="Store Manager"/>
    <x v="4"/>
    <x v="2034"/>
    <x v="2036"/>
    <x v="837"/>
    <x v="267"/>
    <n v="-92.53"/>
    <d v="2016-07-27T00:00:00"/>
    <x v="1"/>
  </r>
  <r>
    <x v="1"/>
    <x v="3"/>
    <x v="48"/>
    <x v="49"/>
    <x v="2033"/>
    <x v="1"/>
    <x v="0"/>
    <s v=""/>
    <n v="1"/>
    <s v=""/>
    <n v="-42.66"/>
    <n v="-42.66"/>
    <s v=""/>
    <x v="48"/>
    <x v="48"/>
    <x v="48"/>
    <s v="Sales Representative"/>
    <n v="711884"/>
    <s v="Myrtle"/>
    <s v="Schmidt"/>
    <s v="Sales Representative"/>
    <x v="4"/>
    <x v="2035"/>
    <x v="2037"/>
    <x v="303"/>
    <x v="243"/>
    <n v="-42.66"/>
    <d v="2016-07-29T00:00:00"/>
    <x v="0"/>
  </r>
  <r>
    <x v="1"/>
    <x v="4"/>
    <x v="48"/>
    <x v="49"/>
    <x v="2034"/>
    <x v="2"/>
    <x v="1"/>
    <s v=""/>
    <n v="1"/>
    <s v=""/>
    <n v="-5.77"/>
    <s v=""/>
    <n v="-5.77"/>
    <x v="48"/>
    <x v="48"/>
    <x v="48"/>
    <s v="Sales Representative"/>
    <n v="711884"/>
    <s v="Myrtle"/>
    <s v="Schmidt"/>
    <s v="Sales Representative"/>
    <x v="4"/>
    <x v="2036"/>
    <x v="2038"/>
    <x v="452"/>
    <x v="415"/>
    <n v="-5.77"/>
    <d v="2016-08-02T00:00:00"/>
    <x v="1"/>
  </r>
  <r>
    <x v="1"/>
    <x v="4"/>
    <x v="48"/>
    <x v="49"/>
    <x v="2035"/>
    <x v="1"/>
    <x v="1"/>
    <s v=""/>
    <n v="1"/>
    <s v=""/>
    <n v="-27.65"/>
    <s v=""/>
    <n v="-27.65"/>
    <x v="48"/>
    <x v="48"/>
    <x v="48"/>
    <s v="Sales Representative"/>
    <n v="711884"/>
    <s v="Myrtle"/>
    <s v="Schmidt"/>
    <s v="Sales Representative"/>
    <x v="4"/>
    <x v="2037"/>
    <x v="2039"/>
    <x v="1"/>
    <x v="350"/>
    <n v="-27.65"/>
    <d v="2016-08-06T00:00:00"/>
    <x v="1"/>
  </r>
  <r>
    <x v="1"/>
    <x v="4"/>
    <x v="48"/>
    <x v="49"/>
    <x v="2036"/>
    <x v="2"/>
    <x v="0"/>
    <s v=""/>
    <n v="1"/>
    <s v=""/>
    <n v="-12.9"/>
    <n v="-12.9"/>
    <s v=""/>
    <x v="48"/>
    <x v="48"/>
    <x v="48"/>
    <s v="Sales Representative"/>
    <n v="711884"/>
    <s v="Myrtle"/>
    <s v="Schmidt"/>
    <s v="Sales Representative"/>
    <x v="4"/>
    <x v="2038"/>
    <x v="2040"/>
    <x v="276"/>
    <x v="249"/>
    <n v="-12.9"/>
    <d v="2016-08-12T00:00:00"/>
    <x v="0"/>
  </r>
  <r>
    <x v="1"/>
    <x v="4"/>
    <x v="48"/>
    <x v="49"/>
    <x v="2037"/>
    <x v="1"/>
    <x v="0"/>
    <s v=""/>
    <n v="1"/>
    <s v=""/>
    <n v="-20.65"/>
    <n v="-20.65"/>
    <s v=""/>
    <x v="48"/>
    <x v="48"/>
    <x v="48"/>
    <s v="Sales Representative"/>
    <n v="711884"/>
    <s v="Myrtle"/>
    <s v="Schmidt"/>
    <s v="Sales Representative"/>
    <x v="4"/>
    <x v="2039"/>
    <x v="2041"/>
    <x v="490"/>
    <x v="62"/>
    <n v="-20.65"/>
    <d v="2016-08-12T00:00:00"/>
    <x v="0"/>
  </r>
  <r>
    <x v="1"/>
    <x v="4"/>
    <x v="48"/>
    <x v="49"/>
    <x v="2038"/>
    <x v="2"/>
    <x v="1"/>
    <s v=""/>
    <n v="1"/>
    <s v=""/>
    <n v="-7.47"/>
    <s v=""/>
    <n v="-7.47"/>
    <x v="48"/>
    <x v="48"/>
    <x v="48"/>
    <s v="Sales Representative"/>
    <n v="711884"/>
    <s v="Myrtle"/>
    <s v="Schmidt"/>
    <s v="Sales Representative"/>
    <x v="4"/>
    <x v="2040"/>
    <x v="2042"/>
    <x v="263"/>
    <x v="226"/>
    <n v="-7.47"/>
    <d v="2016-08-13T00:00:00"/>
    <x v="1"/>
  </r>
  <r>
    <x v="1"/>
    <x v="4"/>
    <x v="48"/>
    <x v="42"/>
    <x v="2039"/>
    <x v="0"/>
    <x v="0"/>
    <s v=""/>
    <n v="1"/>
    <s v=""/>
    <n v="-66.3"/>
    <n v="-66.3"/>
    <s v=""/>
    <x v="48"/>
    <x v="48"/>
    <x v="48"/>
    <s v="Sales Representative"/>
    <n v="835960"/>
    <s v="Jimmie"/>
    <s v="Pearson"/>
    <s v="Store Manager"/>
    <x v="4"/>
    <x v="2041"/>
    <x v="2043"/>
    <x v="467"/>
    <x v="170"/>
    <n v="-66.3"/>
    <d v="2016-08-23T00:00:00"/>
    <x v="0"/>
  </r>
  <r>
    <x v="1"/>
    <x v="4"/>
    <x v="48"/>
    <x v="42"/>
    <x v="2040"/>
    <x v="0"/>
    <x v="1"/>
    <s v=""/>
    <n v="1"/>
    <s v=""/>
    <n v="-53.19"/>
    <s v=""/>
    <n v="-53.19"/>
    <x v="48"/>
    <x v="48"/>
    <x v="48"/>
    <s v="Sales Representative"/>
    <n v="835960"/>
    <s v="Jimmie"/>
    <s v="Pearson"/>
    <s v="Store Manager"/>
    <x v="4"/>
    <x v="2042"/>
    <x v="2044"/>
    <x v="127"/>
    <x v="358"/>
    <n v="-53.19"/>
    <d v="2016-08-23T00:00:00"/>
    <x v="1"/>
  </r>
  <r>
    <x v="1"/>
    <x v="4"/>
    <x v="48"/>
    <x v="42"/>
    <x v="2041"/>
    <x v="0"/>
    <x v="1"/>
    <s v=""/>
    <n v="1"/>
    <s v=""/>
    <n v="-78.510000000000005"/>
    <s v=""/>
    <n v="-78.510000000000005"/>
    <x v="48"/>
    <x v="48"/>
    <x v="48"/>
    <s v="Sales Representative"/>
    <n v="835960"/>
    <s v="Jimmie"/>
    <s v="Pearson"/>
    <s v="Store Manager"/>
    <x v="4"/>
    <x v="2043"/>
    <x v="2045"/>
    <x v="256"/>
    <x v="193"/>
    <n v="-78.510000000000005"/>
    <d v="2016-08-28T00:00:00"/>
    <x v="1"/>
  </r>
  <r>
    <x v="1"/>
    <x v="4"/>
    <x v="48"/>
    <x v="42"/>
    <x v="2042"/>
    <x v="0"/>
    <x v="1"/>
    <s v=""/>
    <n v="1"/>
    <s v=""/>
    <n v="-67.680000000000007"/>
    <s v=""/>
    <n v="-67.680000000000007"/>
    <x v="48"/>
    <x v="48"/>
    <x v="48"/>
    <s v="Sales Representative"/>
    <n v="835960"/>
    <s v="Jimmie"/>
    <s v="Pearson"/>
    <s v="Store Manager"/>
    <x v="4"/>
    <x v="2044"/>
    <x v="2046"/>
    <x v="212"/>
    <x v="457"/>
    <n v="-67.680000000000007"/>
    <d v="2016-08-30T00:00:00"/>
    <x v="1"/>
  </r>
  <r>
    <x v="1"/>
    <x v="5"/>
    <x v="48"/>
    <x v="42"/>
    <x v="2043"/>
    <x v="0"/>
    <x v="1"/>
    <s v=""/>
    <n v="1"/>
    <s v=""/>
    <n v="-93.8"/>
    <s v=""/>
    <n v="-93.8"/>
    <x v="48"/>
    <x v="48"/>
    <x v="48"/>
    <s v="Sales Representative"/>
    <n v="835960"/>
    <s v="Jimmie"/>
    <s v="Pearson"/>
    <s v="Store Manager"/>
    <x v="4"/>
    <x v="2045"/>
    <x v="2047"/>
    <x v="766"/>
    <x v="286"/>
    <n v="-93.8"/>
    <d v="2016-09-08T00:00:00"/>
    <x v="1"/>
  </r>
  <r>
    <x v="1"/>
    <x v="5"/>
    <x v="48"/>
    <x v="42"/>
    <x v="2044"/>
    <x v="0"/>
    <x v="0"/>
    <s v=""/>
    <n v="1"/>
    <s v=""/>
    <n v="-65.63"/>
    <n v="-65.63"/>
    <s v=""/>
    <x v="48"/>
    <x v="48"/>
    <x v="48"/>
    <s v="Sales Representative"/>
    <n v="835960"/>
    <s v="Jimmie"/>
    <s v="Pearson"/>
    <s v="Store Manager"/>
    <x v="4"/>
    <x v="2046"/>
    <x v="2048"/>
    <x v="433"/>
    <x v="3"/>
    <n v="-65.63"/>
    <d v="2016-09-17T00:00:00"/>
    <x v="2"/>
  </r>
  <r>
    <x v="1"/>
    <x v="5"/>
    <x v="48"/>
    <x v="49"/>
    <x v="2045"/>
    <x v="2"/>
    <x v="1"/>
    <s v=""/>
    <n v="1"/>
    <s v=""/>
    <n v="-17.329999999999998"/>
    <s v=""/>
    <n v="-17.329999999999998"/>
    <x v="48"/>
    <x v="48"/>
    <x v="48"/>
    <s v="Sales Representative"/>
    <n v="711884"/>
    <s v="Myrtle"/>
    <s v="Schmidt"/>
    <s v="Sales Representative"/>
    <x v="4"/>
    <x v="2047"/>
    <x v="2049"/>
    <x v="771"/>
    <x v="122"/>
    <n v="-17.329999999999998"/>
    <d v="2016-09-19T00:00:00"/>
    <x v="1"/>
  </r>
  <r>
    <x v="1"/>
    <x v="5"/>
    <x v="48"/>
    <x v="49"/>
    <x v="2046"/>
    <x v="1"/>
    <x v="1"/>
    <s v=""/>
    <n v="1"/>
    <s v=""/>
    <n v="-47.34"/>
    <s v=""/>
    <n v="-47.34"/>
    <x v="48"/>
    <x v="48"/>
    <x v="48"/>
    <s v="Sales Representative"/>
    <n v="711884"/>
    <s v="Myrtle"/>
    <s v="Schmidt"/>
    <s v="Sales Representative"/>
    <x v="4"/>
    <x v="2048"/>
    <x v="2050"/>
    <x v="838"/>
    <x v="7"/>
    <n v="-47.34"/>
    <d v="2016-09-20T00:00:00"/>
    <x v="1"/>
  </r>
  <r>
    <x v="1"/>
    <x v="5"/>
    <x v="48"/>
    <x v="49"/>
    <x v="2047"/>
    <x v="1"/>
    <x v="0"/>
    <s v=""/>
    <n v="1"/>
    <s v=""/>
    <n v="-29.38"/>
    <n v="-29.38"/>
    <s v=""/>
    <x v="48"/>
    <x v="48"/>
    <x v="48"/>
    <s v="Sales Representative"/>
    <n v="711884"/>
    <s v="Myrtle"/>
    <s v="Schmidt"/>
    <s v="Sales Representative"/>
    <x v="4"/>
    <x v="2049"/>
    <x v="2051"/>
    <x v="89"/>
    <x v="241"/>
    <n v="-29.38"/>
    <d v="2016-09-26T00:00:00"/>
    <x v="2"/>
  </r>
  <r>
    <x v="0"/>
    <x v="0"/>
    <x v="49"/>
    <x v="42"/>
    <x v="2048"/>
    <x v="0"/>
    <x v="1"/>
    <n v="1"/>
    <s v=""/>
    <n v="-79.86"/>
    <s v=""/>
    <s v=""/>
    <n v="-79.86"/>
    <x v="49"/>
    <x v="49"/>
    <x v="49"/>
    <s v="Sales Representative"/>
    <n v="835960"/>
    <s v="Jimmie"/>
    <s v="Pearson"/>
    <s v="Store Manager"/>
    <x v="4"/>
    <x v="2050"/>
    <x v="2052"/>
    <x v="668"/>
    <x v="331"/>
    <n v="-79.86"/>
    <d v="2016-04-21T00:00:00"/>
    <x v="1"/>
  </r>
  <r>
    <x v="0"/>
    <x v="1"/>
    <x v="49"/>
    <x v="42"/>
    <x v="2049"/>
    <x v="2"/>
    <x v="0"/>
    <n v="1"/>
    <s v=""/>
    <n v="-10.4"/>
    <s v=""/>
    <n v="-10.4"/>
    <s v=""/>
    <x v="49"/>
    <x v="49"/>
    <x v="49"/>
    <s v="Sales Representative"/>
    <n v="835960"/>
    <s v="Jimmie"/>
    <s v="Pearson"/>
    <s v="Store Manager"/>
    <x v="4"/>
    <x v="2051"/>
    <x v="2053"/>
    <x v="194"/>
    <x v="492"/>
    <n v="-10.4"/>
    <d v="2016-05-05T00:00:00"/>
    <x v="2"/>
  </r>
  <r>
    <x v="0"/>
    <x v="1"/>
    <x v="49"/>
    <x v="42"/>
    <x v="2050"/>
    <x v="0"/>
    <x v="1"/>
    <n v="1"/>
    <s v=""/>
    <n v="-59.7"/>
    <s v=""/>
    <s v=""/>
    <n v="-59.7"/>
    <x v="49"/>
    <x v="49"/>
    <x v="49"/>
    <s v="Sales Representative"/>
    <n v="835960"/>
    <s v="Jimmie"/>
    <s v="Pearson"/>
    <s v="Store Manager"/>
    <x v="4"/>
    <x v="2052"/>
    <x v="2054"/>
    <x v="219"/>
    <x v="49"/>
    <n v="-59.7"/>
    <d v="2016-05-05T00:00:00"/>
    <x v="1"/>
  </r>
  <r>
    <x v="0"/>
    <x v="1"/>
    <x v="49"/>
    <x v="42"/>
    <x v="2051"/>
    <x v="0"/>
    <x v="0"/>
    <n v="1"/>
    <s v=""/>
    <n v="-98.56"/>
    <s v=""/>
    <n v="-98.56"/>
    <s v=""/>
    <x v="49"/>
    <x v="49"/>
    <x v="49"/>
    <s v="Sales Representative"/>
    <n v="835960"/>
    <s v="Jimmie"/>
    <s v="Pearson"/>
    <s v="Store Manager"/>
    <x v="4"/>
    <x v="2053"/>
    <x v="2055"/>
    <x v="462"/>
    <x v="297"/>
    <n v="-98.56"/>
    <d v="2016-05-06T00:00:00"/>
    <x v="0"/>
  </r>
  <r>
    <x v="0"/>
    <x v="1"/>
    <x v="49"/>
    <x v="42"/>
    <x v="2052"/>
    <x v="1"/>
    <x v="1"/>
    <n v="1"/>
    <s v=""/>
    <n v="-28.9"/>
    <s v=""/>
    <s v=""/>
    <n v="-28.9"/>
    <x v="49"/>
    <x v="49"/>
    <x v="49"/>
    <s v="Sales Representative"/>
    <n v="835960"/>
    <s v="Jimmie"/>
    <s v="Pearson"/>
    <s v="Store Manager"/>
    <x v="4"/>
    <x v="2054"/>
    <x v="2056"/>
    <x v="315"/>
    <x v="81"/>
    <n v="-28.9"/>
    <d v="2016-05-07T00:00:00"/>
    <x v="1"/>
  </r>
  <r>
    <x v="0"/>
    <x v="1"/>
    <x v="49"/>
    <x v="42"/>
    <x v="2053"/>
    <x v="1"/>
    <x v="1"/>
    <n v="1"/>
    <s v=""/>
    <n v="-48.76"/>
    <s v=""/>
    <s v=""/>
    <n v="-48.76"/>
    <x v="49"/>
    <x v="49"/>
    <x v="49"/>
    <s v="Sales Representative"/>
    <n v="835960"/>
    <s v="Jimmie"/>
    <s v="Pearson"/>
    <s v="Store Manager"/>
    <x v="4"/>
    <x v="2055"/>
    <x v="2057"/>
    <x v="839"/>
    <x v="96"/>
    <n v="-48.76"/>
    <d v="2016-05-09T00:00:00"/>
    <x v="1"/>
  </r>
  <r>
    <x v="0"/>
    <x v="1"/>
    <x v="49"/>
    <x v="42"/>
    <x v="694"/>
    <x v="0"/>
    <x v="1"/>
    <n v="1"/>
    <s v=""/>
    <n v="-91.33"/>
    <s v=""/>
    <s v=""/>
    <n v="-91.33"/>
    <x v="49"/>
    <x v="49"/>
    <x v="49"/>
    <s v="Sales Representative"/>
    <n v="835960"/>
    <s v="Jimmie"/>
    <s v="Pearson"/>
    <s v="Store Manager"/>
    <x v="4"/>
    <x v="2056"/>
    <x v="2058"/>
    <x v="497"/>
    <x v="71"/>
    <n v="-91.33"/>
    <d v="2016-05-16T00:00:00"/>
    <x v="1"/>
  </r>
  <r>
    <x v="0"/>
    <x v="1"/>
    <x v="49"/>
    <x v="42"/>
    <x v="2054"/>
    <x v="2"/>
    <x v="1"/>
    <n v="1"/>
    <s v=""/>
    <n v="-7.74"/>
    <s v=""/>
    <s v=""/>
    <n v="-7.74"/>
    <x v="49"/>
    <x v="49"/>
    <x v="49"/>
    <s v="Sales Representative"/>
    <n v="835960"/>
    <s v="Jimmie"/>
    <s v="Pearson"/>
    <s v="Store Manager"/>
    <x v="4"/>
    <x v="2057"/>
    <x v="2059"/>
    <x v="612"/>
    <x v="403"/>
    <n v="-7.74"/>
    <d v="2016-05-17T00:00:00"/>
    <x v="1"/>
  </r>
  <r>
    <x v="0"/>
    <x v="1"/>
    <x v="49"/>
    <x v="42"/>
    <x v="2055"/>
    <x v="0"/>
    <x v="1"/>
    <n v="1"/>
    <s v=""/>
    <n v="-82.35"/>
    <s v=""/>
    <s v=""/>
    <n v="-82.35"/>
    <x v="49"/>
    <x v="49"/>
    <x v="49"/>
    <s v="Sales Representative"/>
    <n v="835960"/>
    <s v="Jimmie"/>
    <s v="Pearson"/>
    <s v="Store Manager"/>
    <x v="4"/>
    <x v="2058"/>
    <x v="2060"/>
    <x v="101"/>
    <x v="239"/>
    <n v="-82.35"/>
    <d v="2016-05-19T00:00:00"/>
    <x v="1"/>
  </r>
  <r>
    <x v="0"/>
    <x v="1"/>
    <x v="49"/>
    <x v="42"/>
    <x v="2056"/>
    <x v="0"/>
    <x v="0"/>
    <n v="1"/>
    <s v=""/>
    <n v="-97.18"/>
    <s v=""/>
    <n v="-97.18"/>
    <s v=""/>
    <x v="49"/>
    <x v="49"/>
    <x v="49"/>
    <s v="Sales Representative"/>
    <n v="835960"/>
    <s v="Jimmie"/>
    <s v="Pearson"/>
    <s v="Store Manager"/>
    <x v="4"/>
    <x v="2059"/>
    <x v="2061"/>
    <x v="185"/>
    <x v="150"/>
    <n v="-97.18"/>
    <d v="2016-05-21T00:00:00"/>
    <x v="2"/>
  </r>
  <r>
    <x v="0"/>
    <x v="1"/>
    <x v="49"/>
    <x v="42"/>
    <x v="2057"/>
    <x v="2"/>
    <x v="1"/>
    <n v="1"/>
    <s v=""/>
    <n v="-12.76"/>
    <s v=""/>
    <s v=""/>
    <n v="-12.76"/>
    <x v="49"/>
    <x v="49"/>
    <x v="49"/>
    <s v="Sales Representative"/>
    <n v="835960"/>
    <s v="Jimmie"/>
    <s v="Pearson"/>
    <s v="Store Manager"/>
    <x v="4"/>
    <x v="2060"/>
    <x v="2062"/>
    <x v="656"/>
    <x v="49"/>
    <n v="-12.76"/>
    <d v="2016-05-22T00:00:00"/>
    <x v="1"/>
  </r>
  <r>
    <x v="0"/>
    <x v="2"/>
    <x v="49"/>
    <x v="42"/>
    <x v="2058"/>
    <x v="0"/>
    <x v="1"/>
    <n v="1"/>
    <s v=""/>
    <n v="-60.13"/>
    <s v=""/>
    <s v=""/>
    <n v="-60.13"/>
    <x v="49"/>
    <x v="49"/>
    <x v="49"/>
    <s v="Sales Representative"/>
    <n v="835960"/>
    <s v="Jimmie"/>
    <s v="Pearson"/>
    <s v="Store Manager"/>
    <x v="4"/>
    <x v="2061"/>
    <x v="2063"/>
    <x v="840"/>
    <x v="410"/>
    <n v="-60.13"/>
    <d v="2016-06-03T00:00:00"/>
    <x v="1"/>
  </r>
  <r>
    <x v="0"/>
    <x v="2"/>
    <x v="49"/>
    <x v="42"/>
    <x v="2059"/>
    <x v="2"/>
    <x v="1"/>
    <n v="1"/>
    <s v=""/>
    <n v="-9.69"/>
    <s v=""/>
    <s v=""/>
    <n v="-9.69"/>
    <x v="49"/>
    <x v="49"/>
    <x v="49"/>
    <s v="Sales Representative"/>
    <n v="835960"/>
    <s v="Jimmie"/>
    <s v="Pearson"/>
    <s v="Store Manager"/>
    <x v="4"/>
    <x v="2062"/>
    <x v="2064"/>
    <x v="560"/>
    <x v="177"/>
    <n v="-9.69"/>
    <d v="2016-06-10T00:00:00"/>
    <x v="1"/>
  </r>
  <r>
    <x v="0"/>
    <x v="2"/>
    <x v="49"/>
    <x v="42"/>
    <x v="2060"/>
    <x v="0"/>
    <x v="0"/>
    <n v="1"/>
    <s v=""/>
    <n v="-98.16"/>
    <s v=""/>
    <n v="-98.16"/>
    <s v=""/>
    <x v="49"/>
    <x v="49"/>
    <x v="49"/>
    <s v="Sales Representative"/>
    <n v="835960"/>
    <s v="Jimmie"/>
    <s v="Pearson"/>
    <s v="Store Manager"/>
    <x v="4"/>
    <x v="2063"/>
    <x v="2065"/>
    <x v="740"/>
    <x v="469"/>
    <n v="-98.16"/>
    <d v="2016-06-10T00:00:00"/>
    <x v="0"/>
  </r>
  <r>
    <x v="0"/>
    <x v="2"/>
    <x v="49"/>
    <x v="42"/>
    <x v="2061"/>
    <x v="0"/>
    <x v="1"/>
    <n v="1"/>
    <s v=""/>
    <n v="-94.83"/>
    <s v=""/>
    <s v=""/>
    <n v="-94.83"/>
    <x v="49"/>
    <x v="49"/>
    <x v="49"/>
    <s v="Sales Representative"/>
    <n v="835960"/>
    <s v="Jimmie"/>
    <s v="Pearson"/>
    <s v="Store Manager"/>
    <x v="4"/>
    <x v="2064"/>
    <x v="2066"/>
    <x v="759"/>
    <x v="420"/>
    <n v="-94.83"/>
    <d v="2016-06-15T00:00:00"/>
    <x v="1"/>
  </r>
  <r>
    <x v="0"/>
    <x v="2"/>
    <x v="49"/>
    <x v="42"/>
    <x v="2062"/>
    <x v="1"/>
    <x v="1"/>
    <n v="1"/>
    <s v=""/>
    <n v="-47.05"/>
    <s v=""/>
    <s v=""/>
    <n v="-47.05"/>
    <x v="49"/>
    <x v="49"/>
    <x v="49"/>
    <s v="Sales Representative"/>
    <n v="835960"/>
    <s v="Jimmie"/>
    <s v="Pearson"/>
    <s v="Store Manager"/>
    <x v="4"/>
    <x v="2065"/>
    <x v="2067"/>
    <x v="181"/>
    <x v="350"/>
    <n v="-47.05"/>
    <d v="2016-06-15T00:00:00"/>
    <x v="1"/>
  </r>
  <r>
    <x v="0"/>
    <x v="2"/>
    <x v="49"/>
    <x v="42"/>
    <x v="2063"/>
    <x v="1"/>
    <x v="0"/>
    <n v="1"/>
    <s v=""/>
    <n v="-41.21"/>
    <s v=""/>
    <n v="-41.21"/>
    <s v=""/>
    <x v="49"/>
    <x v="49"/>
    <x v="49"/>
    <s v="Sales Representative"/>
    <n v="835960"/>
    <s v="Jimmie"/>
    <s v="Pearson"/>
    <s v="Store Manager"/>
    <x v="4"/>
    <x v="2066"/>
    <x v="2068"/>
    <x v="47"/>
    <x v="167"/>
    <n v="-41.21"/>
    <d v="2016-06-15T00:00:00"/>
    <x v="2"/>
  </r>
  <r>
    <x v="1"/>
    <x v="3"/>
    <x v="49"/>
    <x v="42"/>
    <x v="2064"/>
    <x v="0"/>
    <x v="1"/>
    <s v=""/>
    <n v="1"/>
    <s v=""/>
    <n v="-92.11"/>
    <s v=""/>
    <n v="-92.11"/>
    <x v="49"/>
    <x v="49"/>
    <x v="49"/>
    <s v="Sales Representative"/>
    <n v="835960"/>
    <s v="Jimmie"/>
    <s v="Pearson"/>
    <s v="Store Manager"/>
    <x v="4"/>
    <x v="2067"/>
    <x v="2069"/>
    <x v="510"/>
    <x v="402"/>
    <n v="-92.11"/>
    <d v="2016-07-01T00:00:00"/>
    <x v="1"/>
  </r>
  <r>
    <x v="1"/>
    <x v="3"/>
    <x v="49"/>
    <x v="42"/>
    <x v="2065"/>
    <x v="0"/>
    <x v="0"/>
    <s v=""/>
    <n v="1"/>
    <s v=""/>
    <n v="-60.22"/>
    <n v="-60.22"/>
    <s v=""/>
    <x v="49"/>
    <x v="49"/>
    <x v="49"/>
    <s v="Sales Representative"/>
    <n v="835960"/>
    <s v="Jimmie"/>
    <s v="Pearson"/>
    <s v="Store Manager"/>
    <x v="4"/>
    <x v="2068"/>
    <x v="2070"/>
    <x v="841"/>
    <x v="371"/>
    <n v="-60.22"/>
    <d v="2016-07-03T00:00:00"/>
    <x v="2"/>
  </r>
  <r>
    <x v="1"/>
    <x v="3"/>
    <x v="49"/>
    <x v="42"/>
    <x v="2066"/>
    <x v="0"/>
    <x v="0"/>
    <s v=""/>
    <n v="1"/>
    <s v=""/>
    <n v="-66.83"/>
    <n v="-66.83"/>
    <s v=""/>
    <x v="49"/>
    <x v="49"/>
    <x v="49"/>
    <s v="Sales Representative"/>
    <n v="835960"/>
    <s v="Jimmie"/>
    <s v="Pearson"/>
    <s v="Store Manager"/>
    <x v="4"/>
    <x v="2069"/>
    <x v="2071"/>
    <x v="542"/>
    <x v="443"/>
    <n v="-66.83"/>
    <d v="2016-07-06T00:00:00"/>
    <x v="0"/>
  </r>
  <r>
    <x v="1"/>
    <x v="3"/>
    <x v="49"/>
    <x v="42"/>
    <x v="2067"/>
    <x v="0"/>
    <x v="1"/>
    <s v=""/>
    <n v="1"/>
    <s v=""/>
    <n v="-74.86"/>
    <s v=""/>
    <n v="-74.86"/>
    <x v="49"/>
    <x v="49"/>
    <x v="49"/>
    <s v="Sales Representative"/>
    <n v="835960"/>
    <s v="Jimmie"/>
    <s v="Pearson"/>
    <s v="Store Manager"/>
    <x v="4"/>
    <x v="2070"/>
    <x v="2072"/>
    <x v="577"/>
    <x v="258"/>
    <n v="-74.86"/>
    <d v="2016-07-07T00:00:00"/>
    <x v="1"/>
  </r>
  <r>
    <x v="1"/>
    <x v="3"/>
    <x v="49"/>
    <x v="50"/>
    <x v="2068"/>
    <x v="1"/>
    <x v="1"/>
    <s v=""/>
    <n v="1"/>
    <s v=""/>
    <n v="-45.64"/>
    <s v=""/>
    <n v="-45.64"/>
    <x v="49"/>
    <x v="49"/>
    <x v="49"/>
    <s v="Sales Representative"/>
    <n v="724587"/>
    <s v="Scotty"/>
    <s v="Sólyom"/>
    <s v="Sales Representative"/>
    <x v="4"/>
    <x v="2071"/>
    <x v="2073"/>
    <x v="452"/>
    <x v="31"/>
    <n v="-45.64"/>
    <d v="2016-07-07T00:00:00"/>
    <x v="1"/>
  </r>
  <r>
    <x v="1"/>
    <x v="3"/>
    <x v="49"/>
    <x v="50"/>
    <x v="2069"/>
    <x v="1"/>
    <x v="0"/>
    <s v=""/>
    <n v="1"/>
    <s v=""/>
    <n v="-44.41"/>
    <n v="-44.41"/>
    <s v=""/>
    <x v="49"/>
    <x v="49"/>
    <x v="49"/>
    <s v="Sales Representative"/>
    <n v="724587"/>
    <s v="Scotty"/>
    <s v="Sólyom"/>
    <s v="Sales Representative"/>
    <x v="4"/>
    <x v="2072"/>
    <x v="2074"/>
    <x v="333"/>
    <x v="171"/>
    <n v="-44.41"/>
    <d v="2016-07-11T00:00:00"/>
    <x v="2"/>
  </r>
  <r>
    <x v="1"/>
    <x v="3"/>
    <x v="49"/>
    <x v="42"/>
    <x v="2070"/>
    <x v="0"/>
    <x v="1"/>
    <s v=""/>
    <n v="1"/>
    <s v=""/>
    <n v="-89.22"/>
    <s v=""/>
    <n v="-89.22"/>
    <x v="49"/>
    <x v="49"/>
    <x v="49"/>
    <s v="Sales Representative"/>
    <n v="835960"/>
    <s v="Jimmie"/>
    <s v="Pearson"/>
    <s v="Store Manager"/>
    <x v="4"/>
    <x v="2073"/>
    <x v="2075"/>
    <x v="406"/>
    <x v="313"/>
    <n v="-89.22"/>
    <d v="2016-07-13T00:00:00"/>
    <x v="1"/>
  </r>
  <r>
    <x v="1"/>
    <x v="3"/>
    <x v="49"/>
    <x v="42"/>
    <x v="2071"/>
    <x v="0"/>
    <x v="0"/>
    <s v=""/>
    <n v="1"/>
    <s v=""/>
    <n v="-58.23"/>
    <n v="-58.23"/>
    <s v=""/>
    <x v="49"/>
    <x v="49"/>
    <x v="49"/>
    <s v="Sales Representative"/>
    <n v="835960"/>
    <s v="Jimmie"/>
    <s v="Pearson"/>
    <s v="Store Manager"/>
    <x v="4"/>
    <x v="2074"/>
    <x v="2076"/>
    <x v="842"/>
    <x v="235"/>
    <n v="-58.23"/>
    <d v="2016-07-14T00:00:00"/>
    <x v="2"/>
  </r>
  <r>
    <x v="1"/>
    <x v="3"/>
    <x v="49"/>
    <x v="50"/>
    <x v="2072"/>
    <x v="1"/>
    <x v="1"/>
    <s v=""/>
    <n v="1"/>
    <s v=""/>
    <n v="-25.17"/>
    <s v=""/>
    <n v="-25.17"/>
    <x v="49"/>
    <x v="49"/>
    <x v="49"/>
    <s v="Sales Representative"/>
    <n v="724587"/>
    <s v="Scotty"/>
    <s v="Sólyom"/>
    <s v="Sales Representative"/>
    <x v="4"/>
    <x v="2075"/>
    <x v="2077"/>
    <x v="307"/>
    <x v="409"/>
    <n v="-25.17"/>
    <d v="2016-07-24T00:00:00"/>
    <x v="1"/>
  </r>
  <r>
    <x v="1"/>
    <x v="3"/>
    <x v="49"/>
    <x v="42"/>
    <x v="2073"/>
    <x v="0"/>
    <x v="1"/>
    <s v=""/>
    <n v="1"/>
    <s v=""/>
    <n v="-66.14"/>
    <s v=""/>
    <n v="-66.14"/>
    <x v="49"/>
    <x v="49"/>
    <x v="49"/>
    <s v="Sales Representative"/>
    <n v="835960"/>
    <s v="Jimmie"/>
    <s v="Pearson"/>
    <s v="Store Manager"/>
    <x v="4"/>
    <x v="2076"/>
    <x v="2078"/>
    <x v="87"/>
    <x v="387"/>
    <n v="-66.14"/>
    <d v="2016-07-27T00:00:00"/>
    <x v="1"/>
  </r>
  <r>
    <x v="1"/>
    <x v="3"/>
    <x v="49"/>
    <x v="50"/>
    <x v="2074"/>
    <x v="1"/>
    <x v="1"/>
    <s v=""/>
    <n v="1"/>
    <s v=""/>
    <n v="-25.72"/>
    <s v=""/>
    <n v="-25.72"/>
    <x v="49"/>
    <x v="49"/>
    <x v="49"/>
    <s v="Sales Representative"/>
    <n v="724587"/>
    <s v="Scotty"/>
    <s v="Sólyom"/>
    <s v="Sales Representative"/>
    <x v="4"/>
    <x v="2077"/>
    <x v="2079"/>
    <x v="703"/>
    <x v="493"/>
    <n v="-25.72"/>
    <d v="2016-07-30T00:00:00"/>
    <x v="1"/>
  </r>
  <r>
    <x v="1"/>
    <x v="4"/>
    <x v="49"/>
    <x v="42"/>
    <x v="2075"/>
    <x v="0"/>
    <x v="1"/>
    <s v=""/>
    <n v="1"/>
    <s v=""/>
    <n v="-96.3"/>
    <s v=""/>
    <n v="-96.3"/>
    <x v="49"/>
    <x v="49"/>
    <x v="49"/>
    <s v="Sales Representative"/>
    <n v="835960"/>
    <s v="Jimmie"/>
    <s v="Pearson"/>
    <s v="Store Manager"/>
    <x v="4"/>
    <x v="2078"/>
    <x v="2080"/>
    <x v="5"/>
    <x v="389"/>
    <n v="-96.3"/>
    <d v="2016-08-09T00:00:00"/>
    <x v="1"/>
  </r>
  <r>
    <x v="1"/>
    <x v="4"/>
    <x v="49"/>
    <x v="42"/>
    <x v="2076"/>
    <x v="0"/>
    <x v="1"/>
    <s v=""/>
    <n v="1"/>
    <s v=""/>
    <n v="-52.96"/>
    <s v=""/>
    <n v="-52.96"/>
    <x v="49"/>
    <x v="49"/>
    <x v="49"/>
    <s v="Sales Representative"/>
    <n v="835960"/>
    <s v="Jimmie"/>
    <s v="Pearson"/>
    <s v="Store Manager"/>
    <x v="4"/>
    <x v="2079"/>
    <x v="2081"/>
    <x v="548"/>
    <x v="88"/>
    <n v="-52.96"/>
    <d v="2016-08-10T00:00:00"/>
    <x v="1"/>
  </r>
  <r>
    <x v="1"/>
    <x v="4"/>
    <x v="49"/>
    <x v="42"/>
    <x v="2077"/>
    <x v="0"/>
    <x v="1"/>
    <s v=""/>
    <n v="1"/>
    <s v=""/>
    <n v="-89.12"/>
    <s v=""/>
    <n v="-89.12"/>
    <x v="49"/>
    <x v="49"/>
    <x v="49"/>
    <s v="Sales Representative"/>
    <n v="835960"/>
    <s v="Jimmie"/>
    <s v="Pearson"/>
    <s v="Store Manager"/>
    <x v="4"/>
    <x v="2080"/>
    <x v="2082"/>
    <x v="54"/>
    <x v="382"/>
    <n v="-89.12"/>
    <d v="2016-08-13T00:00:00"/>
    <x v="1"/>
  </r>
  <r>
    <x v="1"/>
    <x v="4"/>
    <x v="49"/>
    <x v="42"/>
    <x v="2078"/>
    <x v="0"/>
    <x v="0"/>
    <s v=""/>
    <n v="1"/>
    <s v=""/>
    <n v="-99.53"/>
    <n v="-99.53"/>
    <s v=""/>
    <x v="49"/>
    <x v="49"/>
    <x v="49"/>
    <s v="Sales Representative"/>
    <n v="835960"/>
    <s v="Jimmie"/>
    <s v="Pearson"/>
    <s v="Store Manager"/>
    <x v="4"/>
    <x v="2081"/>
    <x v="2083"/>
    <x v="625"/>
    <x v="316"/>
    <n v="-99.53"/>
    <d v="2016-08-20T00:00:00"/>
    <x v="0"/>
  </r>
  <r>
    <x v="1"/>
    <x v="4"/>
    <x v="49"/>
    <x v="42"/>
    <x v="2079"/>
    <x v="0"/>
    <x v="1"/>
    <s v=""/>
    <n v="1"/>
    <s v=""/>
    <n v="-50.58"/>
    <s v=""/>
    <n v="-50.58"/>
    <x v="49"/>
    <x v="49"/>
    <x v="49"/>
    <s v="Sales Representative"/>
    <n v="835960"/>
    <s v="Jimmie"/>
    <s v="Pearson"/>
    <s v="Store Manager"/>
    <x v="4"/>
    <x v="2082"/>
    <x v="2084"/>
    <x v="335"/>
    <x v="155"/>
    <n v="-50.58"/>
    <d v="2016-08-23T00:00:00"/>
    <x v="1"/>
  </r>
  <r>
    <x v="1"/>
    <x v="4"/>
    <x v="49"/>
    <x v="50"/>
    <x v="2080"/>
    <x v="1"/>
    <x v="1"/>
    <s v=""/>
    <n v="1"/>
    <s v=""/>
    <n v="-26.46"/>
    <s v=""/>
    <n v="-26.46"/>
    <x v="49"/>
    <x v="49"/>
    <x v="49"/>
    <s v="Sales Representative"/>
    <n v="724587"/>
    <s v="Scotty"/>
    <s v="Sólyom"/>
    <s v="Sales Representative"/>
    <x v="4"/>
    <x v="2083"/>
    <x v="2085"/>
    <x v="814"/>
    <x v="99"/>
    <n v="-26.46"/>
    <d v="2016-08-26T00:00:00"/>
    <x v="1"/>
  </r>
  <r>
    <x v="1"/>
    <x v="4"/>
    <x v="49"/>
    <x v="50"/>
    <x v="2081"/>
    <x v="2"/>
    <x v="1"/>
    <s v=""/>
    <n v="1"/>
    <s v=""/>
    <n v="-11.67"/>
    <s v=""/>
    <n v="-11.67"/>
    <x v="49"/>
    <x v="49"/>
    <x v="49"/>
    <s v="Sales Representative"/>
    <n v="724587"/>
    <s v="Scotty"/>
    <s v="Sólyom"/>
    <s v="Sales Representative"/>
    <x v="4"/>
    <x v="2084"/>
    <x v="2086"/>
    <x v="21"/>
    <x v="481"/>
    <n v="-11.67"/>
    <d v="2016-08-29T00:00:00"/>
    <x v="1"/>
  </r>
  <r>
    <x v="1"/>
    <x v="5"/>
    <x v="49"/>
    <x v="42"/>
    <x v="2082"/>
    <x v="0"/>
    <x v="1"/>
    <s v=""/>
    <n v="1"/>
    <s v=""/>
    <n v="-70.47"/>
    <s v=""/>
    <n v="-70.47"/>
    <x v="49"/>
    <x v="49"/>
    <x v="49"/>
    <s v="Sales Representative"/>
    <n v="835960"/>
    <s v="Jimmie"/>
    <s v="Pearson"/>
    <s v="Store Manager"/>
    <x v="4"/>
    <x v="2085"/>
    <x v="2087"/>
    <x v="357"/>
    <x v="59"/>
    <n v="-70.47"/>
    <d v="2016-09-05T00:00:00"/>
    <x v="1"/>
  </r>
  <r>
    <x v="1"/>
    <x v="5"/>
    <x v="49"/>
    <x v="42"/>
    <x v="2083"/>
    <x v="0"/>
    <x v="1"/>
    <s v=""/>
    <n v="1"/>
    <s v=""/>
    <n v="-91.71"/>
    <s v=""/>
    <n v="-91.71"/>
    <x v="49"/>
    <x v="49"/>
    <x v="49"/>
    <s v="Sales Representative"/>
    <n v="835960"/>
    <s v="Jimmie"/>
    <s v="Pearson"/>
    <s v="Store Manager"/>
    <x v="4"/>
    <x v="2086"/>
    <x v="2088"/>
    <x v="219"/>
    <x v="333"/>
    <n v="-91.71"/>
    <d v="2016-09-16T00:00:00"/>
    <x v="1"/>
  </r>
  <r>
    <x v="1"/>
    <x v="5"/>
    <x v="49"/>
    <x v="50"/>
    <x v="2084"/>
    <x v="2"/>
    <x v="1"/>
    <s v=""/>
    <n v="1"/>
    <s v=""/>
    <n v="-10.93"/>
    <s v=""/>
    <n v="-10.93"/>
    <x v="49"/>
    <x v="49"/>
    <x v="49"/>
    <s v="Sales Representative"/>
    <n v="724587"/>
    <s v="Scotty"/>
    <s v="Sólyom"/>
    <s v="Sales Representative"/>
    <x v="4"/>
    <x v="2087"/>
    <x v="2089"/>
    <x v="58"/>
    <x v="445"/>
    <n v="-10.93"/>
    <d v="2016-09-20T00:00:00"/>
    <x v="1"/>
  </r>
  <r>
    <x v="1"/>
    <x v="5"/>
    <x v="49"/>
    <x v="42"/>
    <x v="2085"/>
    <x v="0"/>
    <x v="0"/>
    <s v=""/>
    <n v="1"/>
    <s v=""/>
    <n v="-78.56"/>
    <n v="-78.56"/>
    <s v=""/>
    <x v="49"/>
    <x v="49"/>
    <x v="49"/>
    <s v="Sales Representative"/>
    <n v="835960"/>
    <s v="Jimmie"/>
    <s v="Pearson"/>
    <s v="Store Manager"/>
    <x v="4"/>
    <x v="2088"/>
    <x v="2090"/>
    <x v="387"/>
    <x v="321"/>
    <n v="-78.56"/>
    <d v="2016-09-22T00:00:00"/>
    <x v="2"/>
  </r>
  <r>
    <x v="1"/>
    <x v="5"/>
    <x v="49"/>
    <x v="50"/>
    <x v="2086"/>
    <x v="1"/>
    <x v="1"/>
    <s v=""/>
    <n v="1"/>
    <s v=""/>
    <n v="-39.33"/>
    <s v=""/>
    <n v="-39.33"/>
    <x v="49"/>
    <x v="49"/>
    <x v="49"/>
    <s v="Sales Representative"/>
    <n v="724587"/>
    <s v="Scotty"/>
    <s v="Sólyom"/>
    <s v="Sales Representative"/>
    <x v="4"/>
    <x v="2089"/>
    <x v="2091"/>
    <x v="161"/>
    <x v="347"/>
    <n v="-39.33"/>
    <d v="2016-09-22T00:00:00"/>
    <x v="1"/>
  </r>
  <r>
    <x v="1"/>
    <x v="5"/>
    <x v="49"/>
    <x v="50"/>
    <x v="2087"/>
    <x v="1"/>
    <x v="1"/>
    <s v=""/>
    <n v="1"/>
    <s v=""/>
    <n v="-40.29"/>
    <s v=""/>
    <n v="-40.29"/>
    <x v="49"/>
    <x v="49"/>
    <x v="49"/>
    <s v="Sales Representative"/>
    <n v="724587"/>
    <s v="Scotty"/>
    <s v="Sólyom"/>
    <s v="Sales Representative"/>
    <x v="4"/>
    <x v="2090"/>
    <x v="2092"/>
    <x v="816"/>
    <x v="48"/>
    <n v="-40.29"/>
    <d v="2016-09-24T00:00:00"/>
    <x v="1"/>
  </r>
  <r>
    <x v="1"/>
    <x v="5"/>
    <x v="49"/>
    <x v="50"/>
    <x v="2088"/>
    <x v="1"/>
    <x v="1"/>
    <s v=""/>
    <n v="1"/>
    <s v=""/>
    <n v="-34.590000000000003"/>
    <s v=""/>
    <n v="-34.590000000000003"/>
    <x v="49"/>
    <x v="49"/>
    <x v="49"/>
    <s v="Sales Representative"/>
    <n v="724587"/>
    <s v="Scotty"/>
    <s v="Sólyom"/>
    <s v="Sales Representative"/>
    <x v="4"/>
    <x v="2091"/>
    <x v="2093"/>
    <x v="45"/>
    <x v="449"/>
    <n v="-34.590000000000003"/>
    <d v="2016-09-27T00:00:00"/>
    <x v="1"/>
  </r>
  <r>
    <x v="0"/>
    <x v="0"/>
    <x v="50"/>
    <x v="42"/>
    <x v="2089"/>
    <x v="1"/>
    <x v="0"/>
    <n v="1"/>
    <s v=""/>
    <n v="-48.06"/>
    <s v=""/>
    <n v="-48.06"/>
    <s v=""/>
    <x v="50"/>
    <x v="50"/>
    <x v="50"/>
    <s v="Sales Representative"/>
    <n v="835960"/>
    <s v="Jimmie"/>
    <s v="Pearson"/>
    <s v="Store Manager"/>
    <x v="4"/>
    <x v="2092"/>
    <x v="2094"/>
    <x v="843"/>
    <x v="304"/>
    <n v="-48.06"/>
    <d v="2016-04-02T00:00:00"/>
    <x v="0"/>
  </r>
  <r>
    <x v="0"/>
    <x v="0"/>
    <x v="50"/>
    <x v="42"/>
    <x v="2090"/>
    <x v="2"/>
    <x v="0"/>
    <n v="1"/>
    <s v=""/>
    <n v="-8.58"/>
    <s v=""/>
    <n v="-8.58"/>
    <s v=""/>
    <x v="50"/>
    <x v="50"/>
    <x v="50"/>
    <s v="Sales Representative"/>
    <n v="835960"/>
    <s v="Jimmie"/>
    <s v="Pearson"/>
    <s v="Store Manager"/>
    <x v="4"/>
    <x v="2093"/>
    <x v="2095"/>
    <x v="200"/>
    <x v="352"/>
    <n v="-8.58"/>
    <d v="2016-04-04T00:00:00"/>
    <x v="2"/>
  </r>
  <r>
    <x v="0"/>
    <x v="0"/>
    <x v="50"/>
    <x v="42"/>
    <x v="2091"/>
    <x v="0"/>
    <x v="0"/>
    <n v="1"/>
    <s v=""/>
    <n v="-63.38"/>
    <s v=""/>
    <n v="-63.38"/>
    <s v=""/>
    <x v="50"/>
    <x v="50"/>
    <x v="50"/>
    <s v="Sales Representative"/>
    <n v="835960"/>
    <s v="Jimmie"/>
    <s v="Pearson"/>
    <s v="Store Manager"/>
    <x v="4"/>
    <x v="2094"/>
    <x v="2096"/>
    <x v="830"/>
    <x v="116"/>
    <n v="-63.38"/>
    <d v="2016-04-07T00:00:00"/>
    <x v="2"/>
  </r>
  <r>
    <x v="0"/>
    <x v="0"/>
    <x v="50"/>
    <x v="42"/>
    <x v="2092"/>
    <x v="0"/>
    <x v="0"/>
    <n v="1"/>
    <s v=""/>
    <n v="-88.69"/>
    <s v=""/>
    <n v="-88.69"/>
    <s v=""/>
    <x v="50"/>
    <x v="50"/>
    <x v="50"/>
    <s v="Sales Representative"/>
    <n v="835960"/>
    <s v="Jimmie"/>
    <s v="Pearson"/>
    <s v="Store Manager"/>
    <x v="4"/>
    <x v="2095"/>
    <x v="2097"/>
    <x v="844"/>
    <x v="382"/>
    <n v="-88.69"/>
    <d v="2016-04-11T00:00:00"/>
    <x v="0"/>
  </r>
  <r>
    <x v="0"/>
    <x v="0"/>
    <x v="50"/>
    <x v="42"/>
    <x v="2093"/>
    <x v="0"/>
    <x v="1"/>
    <n v="1"/>
    <s v=""/>
    <n v="-57.05"/>
    <s v=""/>
    <s v=""/>
    <n v="-57.05"/>
    <x v="50"/>
    <x v="50"/>
    <x v="50"/>
    <s v="Sales Representative"/>
    <n v="835960"/>
    <s v="Jimmie"/>
    <s v="Pearson"/>
    <s v="Store Manager"/>
    <x v="4"/>
    <x v="2096"/>
    <x v="2098"/>
    <x v="353"/>
    <x v="24"/>
    <n v="-57.05"/>
    <d v="2016-04-12T00:00:00"/>
    <x v="1"/>
  </r>
  <r>
    <x v="0"/>
    <x v="0"/>
    <x v="50"/>
    <x v="42"/>
    <x v="2094"/>
    <x v="1"/>
    <x v="1"/>
    <n v="1"/>
    <s v=""/>
    <n v="-45.52"/>
    <s v=""/>
    <s v=""/>
    <n v="-45.52"/>
    <x v="50"/>
    <x v="50"/>
    <x v="50"/>
    <s v="Sales Representative"/>
    <n v="835960"/>
    <s v="Jimmie"/>
    <s v="Pearson"/>
    <s v="Store Manager"/>
    <x v="4"/>
    <x v="2097"/>
    <x v="2099"/>
    <x v="648"/>
    <x v="75"/>
    <n v="-45.52"/>
    <d v="2016-04-16T00:00:00"/>
    <x v="1"/>
  </r>
  <r>
    <x v="0"/>
    <x v="0"/>
    <x v="50"/>
    <x v="42"/>
    <x v="2095"/>
    <x v="0"/>
    <x v="1"/>
    <n v="1"/>
    <s v=""/>
    <n v="-86.96"/>
    <s v=""/>
    <s v=""/>
    <n v="-86.96"/>
    <x v="50"/>
    <x v="50"/>
    <x v="50"/>
    <s v="Sales Representative"/>
    <n v="835960"/>
    <s v="Jimmie"/>
    <s v="Pearson"/>
    <s v="Store Manager"/>
    <x v="4"/>
    <x v="2098"/>
    <x v="2100"/>
    <x v="845"/>
    <x v="346"/>
    <n v="-86.96"/>
    <d v="2016-04-16T00:00:00"/>
    <x v="1"/>
  </r>
  <r>
    <x v="0"/>
    <x v="0"/>
    <x v="50"/>
    <x v="42"/>
    <x v="2096"/>
    <x v="1"/>
    <x v="1"/>
    <n v="1"/>
    <s v=""/>
    <n v="-28.93"/>
    <s v=""/>
    <s v=""/>
    <n v="-28.93"/>
    <x v="50"/>
    <x v="50"/>
    <x v="50"/>
    <s v="Sales Representative"/>
    <n v="835960"/>
    <s v="Jimmie"/>
    <s v="Pearson"/>
    <s v="Store Manager"/>
    <x v="4"/>
    <x v="2099"/>
    <x v="2101"/>
    <x v="846"/>
    <x v="69"/>
    <n v="-28.93"/>
    <d v="2016-04-21T00:00:00"/>
    <x v="1"/>
  </r>
  <r>
    <x v="0"/>
    <x v="0"/>
    <x v="50"/>
    <x v="42"/>
    <x v="2097"/>
    <x v="0"/>
    <x v="0"/>
    <n v="1"/>
    <s v=""/>
    <n v="-95.94"/>
    <s v=""/>
    <n v="-95.94"/>
    <s v=""/>
    <x v="50"/>
    <x v="50"/>
    <x v="50"/>
    <s v="Sales Representative"/>
    <n v="835960"/>
    <s v="Jimmie"/>
    <s v="Pearson"/>
    <s v="Store Manager"/>
    <x v="4"/>
    <x v="2100"/>
    <x v="2102"/>
    <x v="237"/>
    <x v="2"/>
    <n v="-95.94"/>
    <d v="2016-04-22T00:00:00"/>
    <x v="2"/>
  </r>
  <r>
    <x v="0"/>
    <x v="0"/>
    <x v="50"/>
    <x v="42"/>
    <x v="2098"/>
    <x v="1"/>
    <x v="1"/>
    <n v="1"/>
    <s v=""/>
    <n v="-21.98"/>
    <s v=""/>
    <s v=""/>
    <n v="-21.98"/>
    <x v="50"/>
    <x v="50"/>
    <x v="50"/>
    <s v="Sales Representative"/>
    <n v="835960"/>
    <s v="Jimmie"/>
    <s v="Pearson"/>
    <s v="Store Manager"/>
    <x v="4"/>
    <x v="2101"/>
    <x v="2103"/>
    <x v="847"/>
    <x v="115"/>
    <n v="-21.98"/>
    <d v="2016-04-24T00:00:00"/>
    <x v="1"/>
  </r>
  <r>
    <x v="0"/>
    <x v="0"/>
    <x v="50"/>
    <x v="42"/>
    <x v="2099"/>
    <x v="0"/>
    <x v="1"/>
    <n v="1"/>
    <s v=""/>
    <n v="-62.57"/>
    <s v=""/>
    <s v=""/>
    <n v="-62.57"/>
    <x v="50"/>
    <x v="50"/>
    <x v="50"/>
    <s v="Sales Representative"/>
    <n v="835960"/>
    <s v="Jimmie"/>
    <s v="Pearson"/>
    <s v="Store Manager"/>
    <x v="4"/>
    <x v="2102"/>
    <x v="2104"/>
    <x v="203"/>
    <x v="159"/>
    <n v="-62.57"/>
    <d v="2016-04-30T00:00:00"/>
    <x v="1"/>
  </r>
  <r>
    <x v="0"/>
    <x v="1"/>
    <x v="50"/>
    <x v="42"/>
    <x v="2100"/>
    <x v="0"/>
    <x v="1"/>
    <n v="1"/>
    <s v=""/>
    <n v="-81.400000000000006"/>
    <s v=""/>
    <s v=""/>
    <n v="-81.400000000000006"/>
    <x v="50"/>
    <x v="50"/>
    <x v="50"/>
    <s v="Sales Representative"/>
    <n v="835960"/>
    <s v="Jimmie"/>
    <s v="Pearson"/>
    <s v="Store Manager"/>
    <x v="4"/>
    <x v="2103"/>
    <x v="2105"/>
    <x v="391"/>
    <x v="355"/>
    <n v="-81.400000000000006"/>
    <d v="2016-05-06T00:00:00"/>
    <x v="1"/>
  </r>
  <r>
    <x v="0"/>
    <x v="1"/>
    <x v="50"/>
    <x v="42"/>
    <x v="2101"/>
    <x v="2"/>
    <x v="0"/>
    <n v="1"/>
    <s v=""/>
    <n v="-8.4600000000000009"/>
    <s v=""/>
    <n v="-8.4600000000000009"/>
    <s v=""/>
    <x v="50"/>
    <x v="50"/>
    <x v="50"/>
    <s v="Sales Representative"/>
    <n v="835960"/>
    <s v="Jimmie"/>
    <s v="Pearson"/>
    <s v="Store Manager"/>
    <x v="4"/>
    <x v="2104"/>
    <x v="2106"/>
    <x v="468"/>
    <x v="140"/>
    <n v="-8.4600000000000009"/>
    <d v="2016-05-07T00:00:00"/>
    <x v="2"/>
  </r>
  <r>
    <x v="0"/>
    <x v="1"/>
    <x v="50"/>
    <x v="42"/>
    <x v="2102"/>
    <x v="0"/>
    <x v="1"/>
    <n v="1"/>
    <s v=""/>
    <n v="-81.37"/>
    <s v=""/>
    <s v=""/>
    <n v="-81.37"/>
    <x v="50"/>
    <x v="50"/>
    <x v="50"/>
    <s v="Sales Representative"/>
    <n v="835960"/>
    <s v="Jimmie"/>
    <s v="Pearson"/>
    <s v="Store Manager"/>
    <x v="4"/>
    <x v="2105"/>
    <x v="2107"/>
    <x v="97"/>
    <x v="455"/>
    <n v="-81.37"/>
    <d v="2016-05-14T00:00:00"/>
    <x v="1"/>
  </r>
  <r>
    <x v="0"/>
    <x v="1"/>
    <x v="50"/>
    <x v="42"/>
    <x v="2103"/>
    <x v="1"/>
    <x v="0"/>
    <n v="1"/>
    <s v=""/>
    <n v="-22.43"/>
    <s v=""/>
    <n v="-22.43"/>
    <s v=""/>
    <x v="50"/>
    <x v="50"/>
    <x v="50"/>
    <s v="Sales Representative"/>
    <n v="835960"/>
    <s v="Jimmie"/>
    <s v="Pearson"/>
    <s v="Store Manager"/>
    <x v="4"/>
    <x v="2106"/>
    <x v="2108"/>
    <x v="473"/>
    <x v="112"/>
    <n v="-22.43"/>
    <d v="2016-05-14T00:00:00"/>
    <x v="2"/>
  </r>
  <r>
    <x v="0"/>
    <x v="1"/>
    <x v="50"/>
    <x v="42"/>
    <x v="2104"/>
    <x v="0"/>
    <x v="1"/>
    <n v="1"/>
    <s v=""/>
    <n v="-66.540000000000006"/>
    <s v=""/>
    <s v=""/>
    <n v="-66.540000000000006"/>
    <x v="50"/>
    <x v="50"/>
    <x v="50"/>
    <s v="Sales Representative"/>
    <n v="835960"/>
    <s v="Jimmie"/>
    <s v="Pearson"/>
    <s v="Store Manager"/>
    <x v="4"/>
    <x v="2107"/>
    <x v="2109"/>
    <x v="60"/>
    <x v="93"/>
    <n v="-66.540000000000006"/>
    <d v="2016-05-15T00:00:00"/>
    <x v="1"/>
  </r>
  <r>
    <x v="0"/>
    <x v="1"/>
    <x v="50"/>
    <x v="42"/>
    <x v="2105"/>
    <x v="1"/>
    <x v="1"/>
    <n v="1"/>
    <s v=""/>
    <n v="-49.79"/>
    <s v=""/>
    <s v=""/>
    <n v="-49.79"/>
    <x v="50"/>
    <x v="50"/>
    <x v="50"/>
    <s v="Sales Representative"/>
    <n v="835960"/>
    <s v="Jimmie"/>
    <s v="Pearson"/>
    <s v="Store Manager"/>
    <x v="4"/>
    <x v="2108"/>
    <x v="2110"/>
    <x v="272"/>
    <x v="409"/>
    <n v="-49.79"/>
    <d v="2016-05-17T00:00:00"/>
    <x v="1"/>
  </r>
  <r>
    <x v="0"/>
    <x v="1"/>
    <x v="50"/>
    <x v="42"/>
    <x v="2106"/>
    <x v="0"/>
    <x v="1"/>
    <n v="1"/>
    <s v=""/>
    <n v="-56.36"/>
    <s v=""/>
    <s v=""/>
    <n v="-56.36"/>
    <x v="50"/>
    <x v="50"/>
    <x v="50"/>
    <s v="Sales Representative"/>
    <n v="835960"/>
    <s v="Jimmie"/>
    <s v="Pearson"/>
    <s v="Store Manager"/>
    <x v="4"/>
    <x v="2109"/>
    <x v="2111"/>
    <x v="837"/>
    <x v="352"/>
    <n v="-56.36"/>
    <d v="2016-05-19T00:00:00"/>
    <x v="1"/>
  </r>
  <r>
    <x v="0"/>
    <x v="1"/>
    <x v="50"/>
    <x v="42"/>
    <x v="2107"/>
    <x v="1"/>
    <x v="1"/>
    <n v="1"/>
    <s v=""/>
    <n v="-39.520000000000003"/>
    <s v=""/>
    <s v=""/>
    <n v="-39.520000000000003"/>
    <x v="50"/>
    <x v="50"/>
    <x v="50"/>
    <s v="Sales Representative"/>
    <n v="835960"/>
    <s v="Jimmie"/>
    <s v="Pearson"/>
    <s v="Store Manager"/>
    <x v="4"/>
    <x v="2110"/>
    <x v="2112"/>
    <x v="848"/>
    <x v="491"/>
    <n v="-39.520000000000003"/>
    <d v="2016-05-20T00:00:00"/>
    <x v="1"/>
  </r>
  <r>
    <x v="0"/>
    <x v="2"/>
    <x v="50"/>
    <x v="42"/>
    <x v="2108"/>
    <x v="0"/>
    <x v="1"/>
    <n v="1"/>
    <s v=""/>
    <n v="-97.72"/>
    <s v=""/>
    <s v=""/>
    <n v="-97.72"/>
    <x v="50"/>
    <x v="50"/>
    <x v="50"/>
    <s v="Sales Representative"/>
    <n v="835960"/>
    <s v="Jimmie"/>
    <s v="Pearson"/>
    <s v="Store Manager"/>
    <x v="4"/>
    <x v="2111"/>
    <x v="2113"/>
    <x v="175"/>
    <x v="252"/>
    <n v="-97.72"/>
    <d v="2016-06-01T00:00:00"/>
    <x v="1"/>
  </r>
  <r>
    <x v="0"/>
    <x v="2"/>
    <x v="50"/>
    <x v="42"/>
    <x v="2109"/>
    <x v="1"/>
    <x v="1"/>
    <n v="1"/>
    <s v=""/>
    <n v="-28.37"/>
    <s v=""/>
    <s v=""/>
    <n v="-28.37"/>
    <x v="50"/>
    <x v="50"/>
    <x v="50"/>
    <s v="Sales Representative"/>
    <n v="835960"/>
    <s v="Jimmie"/>
    <s v="Pearson"/>
    <s v="Store Manager"/>
    <x v="4"/>
    <x v="2112"/>
    <x v="2114"/>
    <x v="199"/>
    <x v="137"/>
    <n v="-28.37"/>
    <d v="2016-06-05T00:00:00"/>
    <x v="1"/>
  </r>
  <r>
    <x v="0"/>
    <x v="2"/>
    <x v="50"/>
    <x v="42"/>
    <x v="2110"/>
    <x v="1"/>
    <x v="1"/>
    <n v="1"/>
    <s v=""/>
    <n v="-28.11"/>
    <s v=""/>
    <s v=""/>
    <n v="-28.11"/>
    <x v="50"/>
    <x v="50"/>
    <x v="50"/>
    <s v="Sales Representative"/>
    <n v="835960"/>
    <s v="Jimmie"/>
    <s v="Pearson"/>
    <s v="Store Manager"/>
    <x v="4"/>
    <x v="2113"/>
    <x v="2115"/>
    <x v="66"/>
    <x v="414"/>
    <n v="-28.11"/>
    <d v="2016-06-09T00:00:00"/>
    <x v="1"/>
  </r>
  <r>
    <x v="0"/>
    <x v="2"/>
    <x v="50"/>
    <x v="42"/>
    <x v="2111"/>
    <x v="0"/>
    <x v="0"/>
    <n v="1"/>
    <s v=""/>
    <n v="-61.93"/>
    <s v=""/>
    <n v="-61.93"/>
    <s v=""/>
    <x v="50"/>
    <x v="50"/>
    <x v="50"/>
    <s v="Sales Representative"/>
    <n v="835960"/>
    <s v="Jimmie"/>
    <s v="Pearson"/>
    <s v="Store Manager"/>
    <x v="4"/>
    <x v="2114"/>
    <x v="2116"/>
    <x v="590"/>
    <x v="279"/>
    <n v="-61.93"/>
    <d v="2016-06-12T00:00:00"/>
    <x v="2"/>
  </r>
  <r>
    <x v="0"/>
    <x v="2"/>
    <x v="50"/>
    <x v="42"/>
    <x v="2112"/>
    <x v="1"/>
    <x v="1"/>
    <n v="1"/>
    <s v=""/>
    <n v="-25.95"/>
    <s v=""/>
    <s v=""/>
    <n v="-25.95"/>
    <x v="50"/>
    <x v="50"/>
    <x v="50"/>
    <s v="Sales Representative"/>
    <n v="835960"/>
    <s v="Jimmie"/>
    <s v="Pearson"/>
    <s v="Store Manager"/>
    <x v="4"/>
    <x v="2115"/>
    <x v="2117"/>
    <x v="581"/>
    <x v="133"/>
    <n v="-25.95"/>
    <d v="2016-06-18T00:00:00"/>
    <x v="1"/>
  </r>
  <r>
    <x v="0"/>
    <x v="2"/>
    <x v="50"/>
    <x v="42"/>
    <x v="2113"/>
    <x v="0"/>
    <x v="1"/>
    <n v="1"/>
    <s v=""/>
    <n v="-55.31"/>
    <s v=""/>
    <s v=""/>
    <n v="-55.31"/>
    <x v="50"/>
    <x v="50"/>
    <x v="50"/>
    <s v="Sales Representative"/>
    <n v="835960"/>
    <s v="Jimmie"/>
    <s v="Pearson"/>
    <s v="Store Manager"/>
    <x v="4"/>
    <x v="2116"/>
    <x v="2118"/>
    <x v="143"/>
    <x v="327"/>
    <n v="-55.31"/>
    <d v="2016-06-18T00:00:00"/>
    <x v="1"/>
  </r>
  <r>
    <x v="0"/>
    <x v="2"/>
    <x v="50"/>
    <x v="42"/>
    <x v="2114"/>
    <x v="2"/>
    <x v="0"/>
    <n v="1"/>
    <s v=""/>
    <n v="-10.3"/>
    <s v=""/>
    <n v="-10.3"/>
    <s v=""/>
    <x v="50"/>
    <x v="50"/>
    <x v="50"/>
    <s v="Sales Representative"/>
    <n v="835960"/>
    <s v="Jimmie"/>
    <s v="Pearson"/>
    <s v="Store Manager"/>
    <x v="4"/>
    <x v="2117"/>
    <x v="2119"/>
    <x v="589"/>
    <x v="467"/>
    <n v="-10.3"/>
    <d v="2016-06-27T00:00:00"/>
    <x v="2"/>
  </r>
  <r>
    <x v="1"/>
    <x v="3"/>
    <x v="50"/>
    <x v="42"/>
    <x v="2115"/>
    <x v="0"/>
    <x v="0"/>
    <s v=""/>
    <n v="1"/>
    <s v=""/>
    <n v="-78.040000000000006"/>
    <n v="-78.040000000000006"/>
    <s v=""/>
    <x v="50"/>
    <x v="50"/>
    <x v="50"/>
    <s v="Sales Representative"/>
    <n v="835960"/>
    <s v="Jimmie"/>
    <s v="Pearson"/>
    <s v="Store Manager"/>
    <x v="4"/>
    <x v="2118"/>
    <x v="2120"/>
    <x v="345"/>
    <x v="108"/>
    <n v="-78.040000000000006"/>
    <d v="2016-07-03T00:00:00"/>
    <x v="0"/>
  </r>
  <r>
    <x v="1"/>
    <x v="3"/>
    <x v="50"/>
    <x v="51"/>
    <x v="2116"/>
    <x v="1"/>
    <x v="1"/>
    <s v=""/>
    <n v="1"/>
    <s v=""/>
    <n v="-40"/>
    <s v=""/>
    <n v="-40"/>
    <x v="50"/>
    <x v="50"/>
    <x v="50"/>
    <s v="Sales Representative"/>
    <n v="425201"/>
    <s v="Kelvin"/>
    <s v="Stephens"/>
    <s v="Sales Representative"/>
    <x v="4"/>
    <x v="2119"/>
    <x v="2121"/>
    <x v="518"/>
    <x v="364"/>
    <n v="-40"/>
    <d v="2016-07-04T00:00:00"/>
    <x v="1"/>
  </r>
  <r>
    <x v="1"/>
    <x v="3"/>
    <x v="50"/>
    <x v="51"/>
    <x v="2117"/>
    <x v="1"/>
    <x v="0"/>
    <s v=""/>
    <n v="1"/>
    <s v=""/>
    <n v="-31.48"/>
    <n v="-31.48"/>
    <s v=""/>
    <x v="50"/>
    <x v="50"/>
    <x v="50"/>
    <s v="Sales Representative"/>
    <n v="425201"/>
    <s v="Kelvin"/>
    <s v="Stephens"/>
    <s v="Sales Representative"/>
    <x v="4"/>
    <x v="2120"/>
    <x v="2122"/>
    <x v="111"/>
    <x v="468"/>
    <n v="-31.48"/>
    <d v="2016-07-10T00:00:00"/>
    <x v="2"/>
  </r>
  <r>
    <x v="1"/>
    <x v="3"/>
    <x v="50"/>
    <x v="42"/>
    <x v="2118"/>
    <x v="0"/>
    <x v="0"/>
    <s v=""/>
    <n v="1"/>
    <s v=""/>
    <n v="-81.56"/>
    <n v="-81.56"/>
    <s v=""/>
    <x v="50"/>
    <x v="50"/>
    <x v="50"/>
    <s v="Sales Representative"/>
    <n v="835960"/>
    <s v="Jimmie"/>
    <s v="Pearson"/>
    <s v="Store Manager"/>
    <x v="4"/>
    <x v="2121"/>
    <x v="2123"/>
    <x v="805"/>
    <x v="241"/>
    <n v="-81.56"/>
    <d v="2016-07-11T00:00:00"/>
    <x v="0"/>
  </r>
  <r>
    <x v="1"/>
    <x v="3"/>
    <x v="50"/>
    <x v="51"/>
    <x v="2119"/>
    <x v="2"/>
    <x v="1"/>
    <s v=""/>
    <n v="1"/>
    <s v=""/>
    <n v="-11.17"/>
    <s v=""/>
    <n v="-11.17"/>
    <x v="50"/>
    <x v="50"/>
    <x v="50"/>
    <s v="Sales Representative"/>
    <n v="425201"/>
    <s v="Kelvin"/>
    <s v="Stephens"/>
    <s v="Sales Representative"/>
    <x v="4"/>
    <x v="2122"/>
    <x v="2124"/>
    <x v="467"/>
    <x v="192"/>
    <n v="-11.17"/>
    <d v="2016-07-15T00:00:00"/>
    <x v="1"/>
  </r>
  <r>
    <x v="1"/>
    <x v="3"/>
    <x v="50"/>
    <x v="42"/>
    <x v="2120"/>
    <x v="0"/>
    <x v="1"/>
    <s v=""/>
    <n v="1"/>
    <s v=""/>
    <n v="-88.78"/>
    <s v=""/>
    <n v="-88.78"/>
    <x v="50"/>
    <x v="50"/>
    <x v="50"/>
    <s v="Sales Representative"/>
    <n v="835960"/>
    <s v="Jimmie"/>
    <s v="Pearson"/>
    <s v="Store Manager"/>
    <x v="4"/>
    <x v="2123"/>
    <x v="2125"/>
    <x v="849"/>
    <x v="155"/>
    <n v="-88.78"/>
    <d v="2016-07-17T00:00:00"/>
    <x v="1"/>
  </r>
  <r>
    <x v="1"/>
    <x v="3"/>
    <x v="50"/>
    <x v="42"/>
    <x v="2121"/>
    <x v="0"/>
    <x v="1"/>
    <s v=""/>
    <n v="1"/>
    <s v=""/>
    <n v="-76.36"/>
    <s v=""/>
    <n v="-76.36"/>
    <x v="50"/>
    <x v="50"/>
    <x v="50"/>
    <s v="Sales Representative"/>
    <n v="835960"/>
    <s v="Jimmie"/>
    <s v="Pearson"/>
    <s v="Store Manager"/>
    <x v="4"/>
    <x v="2124"/>
    <x v="2126"/>
    <x v="332"/>
    <x v="164"/>
    <n v="-76.36"/>
    <d v="2016-07-23T00:00:00"/>
    <x v="1"/>
  </r>
  <r>
    <x v="1"/>
    <x v="3"/>
    <x v="50"/>
    <x v="42"/>
    <x v="2122"/>
    <x v="0"/>
    <x v="0"/>
    <s v=""/>
    <n v="1"/>
    <s v=""/>
    <n v="-56.24"/>
    <n v="-56.24"/>
    <s v=""/>
    <x v="50"/>
    <x v="50"/>
    <x v="50"/>
    <s v="Sales Representative"/>
    <n v="835960"/>
    <s v="Jimmie"/>
    <s v="Pearson"/>
    <s v="Store Manager"/>
    <x v="4"/>
    <x v="2125"/>
    <x v="2127"/>
    <x v="316"/>
    <x v="35"/>
    <n v="-56.24"/>
    <d v="2016-07-30T00:00:00"/>
    <x v="2"/>
  </r>
  <r>
    <x v="1"/>
    <x v="4"/>
    <x v="50"/>
    <x v="51"/>
    <x v="2123"/>
    <x v="1"/>
    <x v="1"/>
    <s v=""/>
    <n v="1"/>
    <s v=""/>
    <n v="-23.02"/>
    <s v=""/>
    <n v="-23.02"/>
    <x v="50"/>
    <x v="50"/>
    <x v="50"/>
    <s v="Sales Representative"/>
    <n v="425201"/>
    <s v="Kelvin"/>
    <s v="Stephens"/>
    <s v="Sales Representative"/>
    <x v="4"/>
    <x v="2126"/>
    <x v="2128"/>
    <x v="587"/>
    <x v="494"/>
    <n v="-23.02"/>
    <d v="2016-08-01T00:00:00"/>
    <x v="1"/>
  </r>
  <r>
    <x v="1"/>
    <x v="4"/>
    <x v="50"/>
    <x v="51"/>
    <x v="2124"/>
    <x v="2"/>
    <x v="1"/>
    <s v=""/>
    <n v="1"/>
    <s v=""/>
    <n v="-16.64"/>
    <s v=""/>
    <n v="-16.64"/>
    <x v="50"/>
    <x v="50"/>
    <x v="50"/>
    <s v="Sales Representative"/>
    <n v="425201"/>
    <s v="Kelvin"/>
    <s v="Stephens"/>
    <s v="Sales Representative"/>
    <x v="4"/>
    <x v="2127"/>
    <x v="2129"/>
    <x v="661"/>
    <x v="317"/>
    <n v="-16.64"/>
    <d v="2016-08-01T00:00:00"/>
    <x v="1"/>
  </r>
  <r>
    <x v="1"/>
    <x v="4"/>
    <x v="50"/>
    <x v="51"/>
    <x v="2116"/>
    <x v="1"/>
    <x v="1"/>
    <s v=""/>
    <n v="1"/>
    <s v=""/>
    <n v="-40"/>
    <s v=""/>
    <n v="-40"/>
    <x v="50"/>
    <x v="50"/>
    <x v="50"/>
    <s v="Sales Representative"/>
    <n v="425201"/>
    <s v="Kelvin"/>
    <s v="Stephens"/>
    <s v="Sales Representative"/>
    <x v="4"/>
    <x v="2119"/>
    <x v="2121"/>
    <x v="518"/>
    <x v="364"/>
    <n v="-40"/>
    <d v="2016-08-03T00:00:00"/>
    <x v="1"/>
  </r>
  <r>
    <x v="1"/>
    <x v="4"/>
    <x v="50"/>
    <x v="42"/>
    <x v="2125"/>
    <x v="0"/>
    <x v="0"/>
    <s v=""/>
    <n v="1"/>
    <s v=""/>
    <n v="-98.25"/>
    <n v="-98.25"/>
    <s v=""/>
    <x v="50"/>
    <x v="50"/>
    <x v="50"/>
    <s v="Sales Representative"/>
    <n v="835960"/>
    <s v="Jimmie"/>
    <s v="Pearson"/>
    <s v="Store Manager"/>
    <x v="4"/>
    <x v="2128"/>
    <x v="2130"/>
    <x v="229"/>
    <x v="395"/>
    <n v="-98.25"/>
    <d v="2016-08-05T00:00:00"/>
    <x v="0"/>
  </r>
  <r>
    <x v="1"/>
    <x v="4"/>
    <x v="50"/>
    <x v="51"/>
    <x v="2126"/>
    <x v="1"/>
    <x v="1"/>
    <s v=""/>
    <n v="1"/>
    <s v=""/>
    <n v="-27.48"/>
    <s v=""/>
    <n v="-27.48"/>
    <x v="50"/>
    <x v="50"/>
    <x v="50"/>
    <s v="Sales Representative"/>
    <n v="425201"/>
    <s v="Kelvin"/>
    <s v="Stephens"/>
    <s v="Sales Representative"/>
    <x v="4"/>
    <x v="2129"/>
    <x v="2131"/>
    <x v="675"/>
    <x v="200"/>
    <n v="-27.48"/>
    <d v="2016-08-06T00:00:00"/>
    <x v="1"/>
  </r>
  <r>
    <x v="1"/>
    <x v="4"/>
    <x v="50"/>
    <x v="51"/>
    <x v="2127"/>
    <x v="2"/>
    <x v="1"/>
    <s v=""/>
    <n v="1"/>
    <s v=""/>
    <n v="-14.81"/>
    <s v=""/>
    <n v="-14.81"/>
    <x v="50"/>
    <x v="50"/>
    <x v="50"/>
    <s v="Sales Representative"/>
    <n v="425201"/>
    <s v="Kelvin"/>
    <s v="Stephens"/>
    <s v="Sales Representative"/>
    <x v="4"/>
    <x v="2130"/>
    <x v="2132"/>
    <x v="377"/>
    <x v="439"/>
    <n v="-14.81"/>
    <d v="2016-08-07T00:00:00"/>
    <x v="1"/>
  </r>
  <r>
    <x v="1"/>
    <x v="4"/>
    <x v="50"/>
    <x v="42"/>
    <x v="2128"/>
    <x v="0"/>
    <x v="1"/>
    <s v=""/>
    <n v="1"/>
    <s v=""/>
    <n v="-90.07"/>
    <s v=""/>
    <n v="-90.07"/>
    <x v="50"/>
    <x v="50"/>
    <x v="50"/>
    <s v="Sales Representative"/>
    <n v="835960"/>
    <s v="Jimmie"/>
    <s v="Pearson"/>
    <s v="Store Manager"/>
    <x v="4"/>
    <x v="2131"/>
    <x v="2133"/>
    <x v="469"/>
    <x v="262"/>
    <n v="-90.07"/>
    <d v="2016-08-15T00:00:00"/>
    <x v="1"/>
  </r>
  <r>
    <x v="1"/>
    <x v="4"/>
    <x v="50"/>
    <x v="51"/>
    <x v="2129"/>
    <x v="2"/>
    <x v="0"/>
    <s v=""/>
    <n v="1"/>
    <s v=""/>
    <n v="-10.77"/>
    <n v="-10.77"/>
    <s v=""/>
    <x v="50"/>
    <x v="50"/>
    <x v="50"/>
    <s v="Sales Representative"/>
    <n v="425201"/>
    <s v="Kelvin"/>
    <s v="Stephens"/>
    <s v="Sales Representative"/>
    <x v="4"/>
    <x v="2132"/>
    <x v="2134"/>
    <x v="8"/>
    <x v="158"/>
    <n v="-10.77"/>
    <d v="2016-08-15T00:00:00"/>
    <x v="2"/>
  </r>
  <r>
    <x v="1"/>
    <x v="4"/>
    <x v="50"/>
    <x v="51"/>
    <x v="2130"/>
    <x v="2"/>
    <x v="1"/>
    <s v=""/>
    <n v="1"/>
    <s v=""/>
    <n v="-18.39"/>
    <s v=""/>
    <n v="-18.39"/>
    <x v="50"/>
    <x v="50"/>
    <x v="50"/>
    <s v="Sales Representative"/>
    <n v="425201"/>
    <s v="Kelvin"/>
    <s v="Stephens"/>
    <s v="Sales Representative"/>
    <x v="4"/>
    <x v="2133"/>
    <x v="2135"/>
    <x v="536"/>
    <x v="54"/>
    <n v="-18.39"/>
    <d v="2016-08-18T00:00:00"/>
    <x v="1"/>
  </r>
  <r>
    <x v="1"/>
    <x v="4"/>
    <x v="50"/>
    <x v="51"/>
    <x v="2131"/>
    <x v="2"/>
    <x v="1"/>
    <s v=""/>
    <n v="1"/>
    <s v=""/>
    <n v="-10.49"/>
    <s v=""/>
    <n v="-10.49"/>
    <x v="50"/>
    <x v="50"/>
    <x v="50"/>
    <s v="Sales Representative"/>
    <n v="425201"/>
    <s v="Kelvin"/>
    <s v="Stephens"/>
    <s v="Sales Representative"/>
    <x v="4"/>
    <x v="2134"/>
    <x v="2136"/>
    <x v="227"/>
    <x v="400"/>
    <n v="-10.49"/>
    <d v="2016-08-19T00:00:00"/>
    <x v="1"/>
  </r>
  <r>
    <x v="1"/>
    <x v="4"/>
    <x v="50"/>
    <x v="42"/>
    <x v="2132"/>
    <x v="0"/>
    <x v="1"/>
    <s v=""/>
    <n v="1"/>
    <s v=""/>
    <n v="-82.42"/>
    <s v=""/>
    <n v="-82.42"/>
    <x v="50"/>
    <x v="50"/>
    <x v="50"/>
    <s v="Sales Representative"/>
    <n v="835960"/>
    <s v="Jimmie"/>
    <s v="Pearson"/>
    <s v="Store Manager"/>
    <x v="4"/>
    <x v="2135"/>
    <x v="2137"/>
    <x v="775"/>
    <x v="477"/>
    <n v="-82.42"/>
    <d v="2016-08-26T00:00:00"/>
    <x v="1"/>
  </r>
  <r>
    <x v="1"/>
    <x v="4"/>
    <x v="50"/>
    <x v="42"/>
    <x v="2133"/>
    <x v="0"/>
    <x v="1"/>
    <s v=""/>
    <n v="1"/>
    <s v=""/>
    <n v="-78.040000000000006"/>
    <s v=""/>
    <n v="-78.040000000000006"/>
    <x v="50"/>
    <x v="50"/>
    <x v="50"/>
    <s v="Sales Representative"/>
    <n v="835960"/>
    <s v="Jimmie"/>
    <s v="Pearson"/>
    <s v="Store Manager"/>
    <x v="4"/>
    <x v="2136"/>
    <x v="2138"/>
    <x v="129"/>
    <x v="342"/>
    <n v="-78.040000000000006"/>
    <d v="2016-08-29T00:00:00"/>
    <x v="1"/>
  </r>
  <r>
    <x v="1"/>
    <x v="5"/>
    <x v="50"/>
    <x v="51"/>
    <x v="2134"/>
    <x v="1"/>
    <x v="1"/>
    <s v=""/>
    <n v="1"/>
    <s v=""/>
    <n v="-26.88"/>
    <s v=""/>
    <n v="-26.88"/>
    <x v="50"/>
    <x v="50"/>
    <x v="50"/>
    <s v="Sales Representative"/>
    <n v="425201"/>
    <s v="Kelvin"/>
    <s v="Stephens"/>
    <s v="Sales Representative"/>
    <x v="4"/>
    <x v="2137"/>
    <x v="2139"/>
    <x v="626"/>
    <x v="209"/>
    <n v="-26.88"/>
    <d v="2016-09-01T00:00:00"/>
    <x v="1"/>
  </r>
  <r>
    <x v="1"/>
    <x v="5"/>
    <x v="50"/>
    <x v="42"/>
    <x v="2135"/>
    <x v="0"/>
    <x v="0"/>
    <s v=""/>
    <n v="1"/>
    <s v=""/>
    <n v="-81.92"/>
    <n v="-81.92"/>
    <s v=""/>
    <x v="50"/>
    <x v="50"/>
    <x v="50"/>
    <s v="Sales Representative"/>
    <n v="835960"/>
    <s v="Jimmie"/>
    <s v="Pearson"/>
    <s v="Store Manager"/>
    <x v="4"/>
    <x v="2138"/>
    <x v="2140"/>
    <x v="193"/>
    <x v="414"/>
    <n v="-81.92"/>
    <d v="2016-09-02T00:00:00"/>
    <x v="2"/>
  </r>
  <r>
    <x v="1"/>
    <x v="5"/>
    <x v="50"/>
    <x v="42"/>
    <x v="2136"/>
    <x v="0"/>
    <x v="1"/>
    <s v=""/>
    <n v="1"/>
    <s v=""/>
    <n v="-88.13"/>
    <s v=""/>
    <n v="-88.13"/>
    <x v="50"/>
    <x v="50"/>
    <x v="50"/>
    <s v="Sales Representative"/>
    <n v="835960"/>
    <s v="Jimmie"/>
    <s v="Pearson"/>
    <s v="Store Manager"/>
    <x v="4"/>
    <x v="2139"/>
    <x v="2141"/>
    <x v="268"/>
    <x v="461"/>
    <n v="-88.13"/>
    <d v="2016-09-02T00:00:00"/>
    <x v="1"/>
  </r>
  <r>
    <x v="1"/>
    <x v="5"/>
    <x v="50"/>
    <x v="51"/>
    <x v="2116"/>
    <x v="1"/>
    <x v="0"/>
    <s v=""/>
    <n v="1"/>
    <s v=""/>
    <n v="-40"/>
    <n v="-40"/>
    <s v=""/>
    <x v="50"/>
    <x v="50"/>
    <x v="50"/>
    <s v="Sales Representative"/>
    <n v="425201"/>
    <s v="Kelvin"/>
    <s v="Stephens"/>
    <s v="Sales Representative"/>
    <x v="4"/>
    <x v="2119"/>
    <x v="2121"/>
    <x v="518"/>
    <x v="364"/>
    <n v="-40"/>
    <d v="2016-09-05T00:00:00"/>
    <x v="2"/>
  </r>
  <r>
    <x v="1"/>
    <x v="5"/>
    <x v="50"/>
    <x v="51"/>
    <x v="2137"/>
    <x v="2"/>
    <x v="1"/>
    <s v=""/>
    <n v="1"/>
    <s v=""/>
    <n v="-12.56"/>
    <s v=""/>
    <n v="-12.56"/>
    <x v="50"/>
    <x v="50"/>
    <x v="50"/>
    <s v="Sales Representative"/>
    <n v="425201"/>
    <s v="Kelvin"/>
    <s v="Stephens"/>
    <s v="Sales Representative"/>
    <x v="4"/>
    <x v="2140"/>
    <x v="2142"/>
    <x v="796"/>
    <x v="226"/>
    <n v="-12.56"/>
    <d v="2016-09-10T00:00:00"/>
    <x v="1"/>
  </r>
  <r>
    <x v="1"/>
    <x v="5"/>
    <x v="50"/>
    <x v="42"/>
    <x v="2138"/>
    <x v="0"/>
    <x v="1"/>
    <s v=""/>
    <n v="1"/>
    <s v=""/>
    <n v="-91.49"/>
    <s v=""/>
    <n v="-91.49"/>
    <x v="50"/>
    <x v="50"/>
    <x v="50"/>
    <s v="Sales Representative"/>
    <n v="835960"/>
    <s v="Jimmie"/>
    <s v="Pearson"/>
    <s v="Store Manager"/>
    <x v="4"/>
    <x v="2141"/>
    <x v="2143"/>
    <x v="691"/>
    <x v="122"/>
    <n v="-91.49"/>
    <d v="2016-09-11T00:00:00"/>
    <x v="1"/>
  </r>
  <r>
    <x v="1"/>
    <x v="5"/>
    <x v="50"/>
    <x v="42"/>
    <x v="2139"/>
    <x v="0"/>
    <x v="1"/>
    <s v=""/>
    <n v="1"/>
    <s v=""/>
    <n v="-76.239999999999995"/>
    <s v=""/>
    <n v="-76.239999999999995"/>
    <x v="50"/>
    <x v="50"/>
    <x v="50"/>
    <s v="Sales Representative"/>
    <n v="835960"/>
    <s v="Jimmie"/>
    <s v="Pearson"/>
    <s v="Store Manager"/>
    <x v="4"/>
    <x v="2142"/>
    <x v="2144"/>
    <x v="676"/>
    <x v="363"/>
    <n v="-76.239999999999995"/>
    <d v="2016-09-15T00:00:00"/>
    <x v="1"/>
  </r>
  <r>
    <x v="1"/>
    <x v="5"/>
    <x v="50"/>
    <x v="42"/>
    <x v="2140"/>
    <x v="0"/>
    <x v="0"/>
    <s v=""/>
    <n v="1"/>
    <s v=""/>
    <n v="-83.42"/>
    <n v="-83.42"/>
    <s v=""/>
    <x v="50"/>
    <x v="50"/>
    <x v="50"/>
    <s v="Sales Representative"/>
    <n v="835960"/>
    <s v="Jimmie"/>
    <s v="Pearson"/>
    <s v="Store Manager"/>
    <x v="4"/>
    <x v="2143"/>
    <x v="2145"/>
    <x v="769"/>
    <x v="72"/>
    <n v="-83.42"/>
    <d v="2016-09-18T00:00:00"/>
    <x v="0"/>
  </r>
  <r>
    <x v="0"/>
    <x v="0"/>
    <x v="51"/>
    <x v="42"/>
    <x v="2141"/>
    <x v="0"/>
    <x v="1"/>
    <n v="1"/>
    <s v=""/>
    <n v="-459.65"/>
    <s v=""/>
    <s v=""/>
    <n v="-459.65"/>
    <x v="51"/>
    <x v="51"/>
    <x v="51"/>
    <s v="Store Manager"/>
    <n v="835960"/>
    <s v="Jimmie"/>
    <s v="Pearson"/>
    <s v="Store Manager"/>
    <x v="4"/>
    <x v="2144"/>
    <x v="2146"/>
    <x v="443"/>
    <x v="177"/>
    <n v="-459.65"/>
    <d v="2016-04-01T00:00:00"/>
    <x v="1"/>
  </r>
  <r>
    <x v="0"/>
    <x v="0"/>
    <x v="51"/>
    <x v="42"/>
    <x v="2142"/>
    <x v="0"/>
    <x v="1"/>
    <n v="1"/>
    <s v=""/>
    <n v="-323.20999999999998"/>
    <s v=""/>
    <s v=""/>
    <n v="-323.20999999999998"/>
    <x v="51"/>
    <x v="51"/>
    <x v="51"/>
    <s v="Store Manager"/>
    <n v="835960"/>
    <s v="Jimmie"/>
    <s v="Pearson"/>
    <s v="Store Manager"/>
    <x v="4"/>
    <x v="2145"/>
    <x v="2147"/>
    <x v="801"/>
    <x v="124"/>
    <n v="-323.20999999999998"/>
    <d v="2016-04-08T00:00:00"/>
    <x v="1"/>
  </r>
  <r>
    <x v="0"/>
    <x v="0"/>
    <x v="51"/>
    <x v="42"/>
    <x v="2143"/>
    <x v="0"/>
    <x v="1"/>
    <n v="1"/>
    <s v=""/>
    <n v="-450.61"/>
    <s v=""/>
    <s v=""/>
    <n v="-450.61"/>
    <x v="51"/>
    <x v="51"/>
    <x v="51"/>
    <s v="Store Manager"/>
    <n v="835960"/>
    <s v="Jimmie"/>
    <s v="Pearson"/>
    <s v="Store Manager"/>
    <x v="4"/>
    <x v="2146"/>
    <x v="2148"/>
    <x v="690"/>
    <x v="478"/>
    <n v="-450.61"/>
    <d v="2016-04-09T00:00:00"/>
    <x v="1"/>
  </r>
  <r>
    <x v="0"/>
    <x v="0"/>
    <x v="51"/>
    <x v="42"/>
    <x v="2144"/>
    <x v="0"/>
    <x v="1"/>
    <n v="1"/>
    <s v=""/>
    <n v="-70.45"/>
    <s v=""/>
    <s v=""/>
    <n v="-70.45"/>
    <x v="51"/>
    <x v="51"/>
    <x v="51"/>
    <s v="Store Manager"/>
    <n v="835960"/>
    <s v="Jimmie"/>
    <s v="Pearson"/>
    <s v="Store Manager"/>
    <x v="4"/>
    <x v="2147"/>
    <x v="2149"/>
    <x v="816"/>
    <x v="215"/>
    <n v="-70.45"/>
    <d v="2016-04-11T00:00:00"/>
    <x v="1"/>
  </r>
  <r>
    <x v="0"/>
    <x v="0"/>
    <x v="51"/>
    <x v="42"/>
    <x v="2145"/>
    <x v="0"/>
    <x v="1"/>
    <n v="1"/>
    <s v=""/>
    <n v="-322.83"/>
    <s v=""/>
    <s v=""/>
    <n v="-322.83"/>
    <x v="51"/>
    <x v="51"/>
    <x v="51"/>
    <s v="Store Manager"/>
    <n v="835960"/>
    <s v="Jimmie"/>
    <s v="Pearson"/>
    <s v="Store Manager"/>
    <x v="4"/>
    <x v="2148"/>
    <x v="2150"/>
    <x v="704"/>
    <x v="345"/>
    <n v="-322.83"/>
    <d v="2016-04-12T00:00:00"/>
    <x v="1"/>
  </r>
  <r>
    <x v="0"/>
    <x v="0"/>
    <x v="51"/>
    <x v="42"/>
    <x v="2146"/>
    <x v="0"/>
    <x v="1"/>
    <n v="1"/>
    <s v=""/>
    <n v="-351.82"/>
    <s v=""/>
    <s v=""/>
    <n v="-351.82"/>
    <x v="51"/>
    <x v="51"/>
    <x v="51"/>
    <s v="Store Manager"/>
    <n v="835960"/>
    <s v="Jimmie"/>
    <s v="Pearson"/>
    <s v="Store Manager"/>
    <x v="4"/>
    <x v="2149"/>
    <x v="2151"/>
    <x v="670"/>
    <x v="441"/>
    <n v="-351.82"/>
    <d v="2016-04-13T00:00:00"/>
    <x v="1"/>
  </r>
  <r>
    <x v="0"/>
    <x v="0"/>
    <x v="51"/>
    <x v="42"/>
    <x v="2147"/>
    <x v="0"/>
    <x v="1"/>
    <n v="1"/>
    <s v=""/>
    <n v="-315.06"/>
    <s v=""/>
    <s v=""/>
    <n v="-315.06"/>
    <x v="51"/>
    <x v="51"/>
    <x v="51"/>
    <s v="Store Manager"/>
    <n v="835960"/>
    <s v="Jimmie"/>
    <s v="Pearson"/>
    <s v="Store Manager"/>
    <x v="4"/>
    <x v="2150"/>
    <x v="2152"/>
    <x v="610"/>
    <x v="169"/>
    <n v="-315.06"/>
    <d v="2016-04-14T00:00:00"/>
    <x v="1"/>
  </r>
  <r>
    <x v="0"/>
    <x v="0"/>
    <x v="51"/>
    <x v="42"/>
    <x v="2148"/>
    <x v="0"/>
    <x v="0"/>
    <n v="1"/>
    <s v=""/>
    <n v="-409.57"/>
    <s v=""/>
    <n v="-409.57"/>
    <s v=""/>
    <x v="51"/>
    <x v="51"/>
    <x v="51"/>
    <s v="Store Manager"/>
    <n v="835960"/>
    <s v="Jimmie"/>
    <s v="Pearson"/>
    <s v="Store Manager"/>
    <x v="4"/>
    <x v="2151"/>
    <x v="2153"/>
    <x v="393"/>
    <x v="449"/>
    <n v="-409.57"/>
    <d v="2016-04-20T00:00:00"/>
    <x v="0"/>
  </r>
  <r>
    <x v="0"/>
    <x v="0"/>
    <x v="51"/>
    <x v="42"/>
    <x v="2149"/>
    <x v="0"/>
    <x v="1"/>
    <n v="1"/>
    <s v=""/>
    <n v="-63.32"/>
    <s v=""/>
    <s v=""/>
    <n v="-63.32"/>
    <x v="51"/>
    <x v="51"/>
    <x v="51"/>
    <s v="Store Manager"/>
    <n v="835960"/>
    <s v="Jimmie"/>
    <s v="Pearson"/>
    <s v="Store Manager"/>
    <x v="4"/>
    <x v="2152"/>
    <x v="2154"/>
    <x v="298"/>
    <x v="259"/>
    <n v="-63.32"/>
    <d v="2016-04-24T00:00:00"/>
    <x v="1"/>
  </r>
  <r>
    <x v="0"/>
    <x v="0"/>
    <x v="51"/>
    <x v="42"/>
    <x v="2150"/>
    <x v="0"/>
    <x v="0"/>
    <n v="1"/>
    <s v=""/>
    <n v="-431.61"/>
    <s v=""/>
    <n v="-431.61"/>
    <s v=""/>
    <x v="51"/>
    <x v="51"/>
    <x v="51"/>
    <s v="Store Manager"/>
    <n v="835960"/>
    <s v="Jimmie"/>
    <s v="Pearson"/>
    <s v="Store Manager"/>
    <x v="4"/>
    <x v="2153"/>
    <x v="2155"/>
    <x v="131"/>
    <x v="363"/>
    <n v="-431.61"/>
    <d v="2016-04-27T00:00:00"/>
    <x v="0"/>
  </r>
  <r>
    <x v="0"/>
    <x v="0"/>
    <x v="51"/>
    <x v="42"/>
    <x v="2151"/>
    <x v="0"/>
    <x v="0"/>
    <n v="1"/>
    <s v=""/>
    <n v="-487.41"/>
    <s v=""/>
    <n v="-487.41"/>
    <s v=""/>
    <x v="51"/>
    <x v="51"/>
    <x v="51"/>
    <s v="Store Manager"/>
    <n v="835960"/>
    <s v="Jimmie"/>
    <s v="Pearson"/>
    <s v="Store Manager"/>
    <x v="4"/>
    <x v="2154"/>
    <x v="2156"/>
    <x v="238"/>
    <x v="175"/>
    <n v="-487.41"/>
    <d v="2016-04-30T00:00:00"/>
    <x v="2"/>
  </r>
  <r>
    <x v="0"/>
    <x v="1"/>
    <x v="51"/>
    <x v="42"/>
    <x v="2152"/>
    <x v="0"/>
    <x v="1"/>
    <n v="1"/>
    <s v=""/>
    <n v="-343.67"/>
    <s v=""/>
    <s v=""/>
    <n v="-343.67"/>
    <x v="51"/>
    <x v="51"/>
    <x v="51"/>
    <s v="Store Manager"/>
    <n v="835960"/>
    <s v="Jimmie"/>
    <s v="Pearson"/>
    <s v="Store Manager"/>
    <x v="4"/>
    <x v="2155"/>
    <x v="2157"/>
    <x v="387"/>
    <x v="22"/>
    <n v="-343.67"/>
    <d v="2016-05-06T00:00:00"/>
    <x v="1"/>
  </r>
  <r>
    <x v="0"/>
    <x v="1"/>
    <x v="51"/>
    <x v="42"/>
    <x v="2153"/>
    <x v="0"/>
    <x v="1"/>
    <n v="1"/>
    <s v=""/>
    <n v="-433.53"/>
    <s v=""/>
    <s v=""/>
    <n v="-433.53"/>
    <x v="51"/>
    <x v="51"/>
    <x v="51"/>
    <s v="Store Manager"/>
    <n v="835960"/>
    <s v="Jimmie"/>
    <s v="Pearson"/>
    <s v="Store Manager"/>
    <x v="4"/>
    <x v="493"/>
    <x v="2158"/>
    <x v="298"/>
    <x v="350"/>
    <n v="-433.53"/>
    <d v="2016-05-14T00:00:00"/>
    <x v="1"/>
  </r>
  <r>
    <x v="0"/>
    <x v="1"/>
    <x v="51"/>
    <x v="42"/>
    <x v="2154"/>
    <x v="0"/>
    <x v="0"/>
    <n v="1"/>
    <s v=""/>
    <n v="-101.6"/>
    <s v=""/>
    <n v="-101.6"/>
    <s v=""/>
    <x v="51"/>
    <x v="51"/>
    <x v="51"/>
    <s v="Store Manager"/>
    <n v="835960"/>
    <s v="Jimmie"/>
    <s v="Pearson"/>
    <s v="Store Manager"/>
    <x v="4"/>
    <x v="2156"/>
    <x v="2159"/>
    <x v="226"/>
    <x v="414"/>
    <n v="-101.6"/>
    <d v="2016-05-18T00:00:00"/>
    <x v="2"/>
  </r>
  <r>
    <x v="0"/>
    <x v="1"/>
    <x v="51"/>
    <x v="42"/>
    <x v="2155"/>
    <x v="0"/>
    <x v="1"/>
    <n v="1"/>
    <s v=""/>
    <n v="-466.6"/>
    <s v=""/>
    <s v=""/>
    <n v="-466.6"/>
    <x v="51"/>
    <x v="51"/>
    <x v="51"/>
    <s v="Store Manager"/>
    <n v="835960"/>
    <s v="Jimmie"/>
    <s v="Pearson"/>
    <s v="Store Manager"/>
    <x v="4"/>
    <x v="2157"/>
    <x v="2160"/>
    <x v="210"/>
    <x v="136"/>
    <n v="-466.6"/>
    <d v="2016-05-23T00:00:00"/>
    <x v="1"/>
  </r>
  <r>
    <x v="0"/>
    <x v="1"/>
    <x v="51"/>
    <x v="42"/>
    <x v="2156"/>
    <x v="0"/>
    <x v="1"/>
    <n v="1"/>
    <s v=""/>
    <n v="-54.3"/>
    <s v=""/>
    <s v=""/>
    <n v="-54.3"/>
    <x v="51"/>
    <x v="51"/>
    <x v="51"/>
    <s v="Store Manager"/>
    <n v="835960"/>
    <s v="Jimmie"/>
    <s v="Pearson"/>
    <s v="Store Manager"/>
    <x v="4"/>
    <x v="2158"/>
    <x v="2161"/>
    <x v="80"/>
    <x v="298"/>
    <n v="-54.3"/>
    <d v="2016-05-24T00:00:00"/>
    <x v="1"/>
  </r>
  <r>
    <x v="0"/>
    <x v="1"/>
    <x v="51"/>
    <x v="42"/>
    <x v="2157"/>
    <x v="0"/>
    <x v="0"/>
    <n v="1"/>
    <s v=""/>
    <n v="-344.9"/>
    <s v=""/>
    <n v="-344.9"/>
    <s v=""/>
    <x v="51"/>
    <x v="51"/>
    <x v="51"/>
    <s v="Store Manager"/>
    <n v="835960"/>
    <s v="Jimmie"/>
    <s v="Pearson"/>
    <s v="Store Manager"/>
    <x v="4"/>
    <x v="2159"/>
    <x v="2162"/>
    <x v="826"/>
    <x v="20"/>
    <n v="-344.9"/>
    <d v="2016-05-29T00:00:00"/>
    <x v="2"/>
  </r>
  <r>
    <x v="0"/>
    <x v="2"/>
    <x v="51"/>
    <x v="42"/>
    <x v="2158"/>
    <x v="0"/>
    <x v="1"/>
    <n v="1"/>
    <s v=""/>
    <n v="-322.94"/>
    <s v=""/>
    <s v=""/>
    <n v="-322.94"/>
    <x v="51"/>
    <x v="51"/>
    <x v="51"/>
    <s v="Store Manager"/>
    <n v="835960"/>
    <s v="Jimmie"/>
    <s v="Pearson"/>
    <s v="Store Manager"/>
    <x v="4"/>
    <x v="2160"/>
    <x v="2163"/>
    <x v="321"/>
    <x v="72"/>
    <n v="-322.94"/>
    <d v="2016-06-02T00:00:00"/>
    <x v="1"/>
  </r>
  <r>
    <x v="0"/>
    <x v="2"/>
    <x v="51"/>
    <x v="42"/>
    <x v="2159"/>
    <x v="0"/>
    <x v="0"/>
    <n v="1"/>
    <s v=""/>
    <n v="-64.11"/>
    <s v=""/>
    <n v="-64.11"/>
    <s v=""/>
    <x v="51"/>
    <x v="51"/>
    <x v="51"/>
    <s v="Store Manager"/>
    <n v="835960"/>
    <s v="Jimmie"/>
    <s v="Pearson"/>
    <s v="Store Manager"/>
    <x v="4"/>
    <x v="2161"/>
    <x v="2164"/>
    <x v="478"/>
    <x v="383"/>
    <n v="-64.11"/>
    <d v="2016-06-04T00:00:00"/>
    <x v="2"/>
  </r>
  <r>
    <x v="0"/>
    <x v="2"/>
    <x v="51"/>
    <x v="42"/>
    <x v="2160"/>
    <x v="0"/>
    <x v="0"/>
    <n v="1"/>
    <s v=""/>
    <n v="-396.81"/>
    <s v=""/>
    <n v="-396.81"/>
    <s v=""/>
    <x v="51"/>
    <x v="51"/>
    <x v="51"/>
    <s v="Store Manager"/>
    <n v="835960"/>
    <s v="Jimmie"/>
    <s v="Pearson"/>
    <s v="Store Manager"/>
    <x v="4"/>
    <x v="2162"/>
    <x v="2165"/>
    <x v="407"/>
    <x v="49"/>
    <n v="-396.81"/>
    <d v="2016-06-04T00:00:00"/>
    <x v="0"/>
  </r>
  <r>
    <x v="0"/>
    <x v="2"/>
    <x v="51"/>
    <x v="42"/>
    <x v="2161"/>
    <x v="0"/>
    <x v="1"/>
    <n v="1"/>
    <s v=""/>
    <n v="-122.81"/>
    <s v=""/>
    <s v=""/>
    <n v="-122.81"/>
    <x v="51"/>
    <x v="51"/>
    <x v="51"/>
    <s v="Store Manager"/>
    <n v="835960"/>
    <s v="Jimmie"/>
    <s v="Pearson"/>
    <s v="Store Manager"/>
    <x v="4"/>
    <x v="2163"/>
    <x v="2166"/>
    <x v="177"/>
    <x v="437"/>
    <n v="-122.81"/>
    <d v="2016-06-06T00:00:00"/>
    <x v="1"/>
  </r>
  <r>
    <x v="0"/>
    <x v="2"/>
    <x v="51"/>
    <x v="42"/>
    <x v="2162"/>
    <x v="0"/>
    <x v="1"/>
    <n v="1"/>
    <s v=""/>
    <n v="-317.08"/>
    <s v=""/>
    <s v=""/>
    <n v="-317.08"/>
    <x v="51"/>
    <x v="51"/>
    <x v="51"/>
    <s v="Store Manager"/>
    <n v="835960"/>
    <s v="Jimmie"/>
    <s v="Pearson"/>
    <s v="Store Manager"/>
    <x v="4"/>
    <x v="2164"/>
    <x v="2167"/>
    <x v="333"/>
    <x v="182"/>
    <n v="-317.08"/>
    <d v="2016-06-21T00:00:00"/>
    <x v="1"/>
  </r>
  <r>
    <x v="0"/>
    <x v="2"/>
    <x v="51"/>
    <x v="42"/>
    <x v="2163"/>
    <x v="0"/>
    <x v="0"/>
    <n v="1"/>
    <s v=""/>
    <n v="-289.27"/>
    <s v=""/>
    <n v="-289.27"/>
    <s v=""/>
    <x v="51"/>
    <x v="51"/>
    <x v="51"/>
    <s v="Store Manager"/>
    <n v="835960"/>
    <s v="Jimmie"/>
    <s v="Pearson"/>
    <s v="Store Manager"/>
    <x v="4"/>
    <x v="2165"/>
    <x v="2168"/>
    <x v="438"/>
    <x v="85"/>
    <n v="-289.27"/>
    <d v="2016-06-25T00:00:00"/>
    <x v="2"/>
  </r>
  <r>
    <x v="1"/>
    <x v="3"/>
    <x v="51"/>
    <x v="42"/>
    <x v="2164"/>
    <x v="0"/>
    <x v="0"/>
    <s v=""/>
    <n v="1"/>
    <s v=""/>
    <n v="-193.95"/>
    <n v="-193.95"/>
    <s v=""/>
    <x v="51"/>
    <x v="51"/>
    <x v="51"/>
    <s v="Store Manager"/>
    <n v="835960"/>
    <s v="Jimmie"/>
    <s v="Pearson"/>
    <s v="Store Manager"/>
    <x v="4"/>
    <x v="2166"/>
    <x v="2169"/>
    <x v="24"/>
    <x v="289"/>
    <n v="-193.95"/>
    <d v="2016-07-05T00:00:00"/>
    <x v="2"/>
  </r>
  <r>
    <x v="1"/>
    <x v="3"/>
    <x v="51"/>
    <x v="42"/>
    <x v="2165"/>
    <x v="0"/>
    <x v="1"/>
    <s v=""/>
    <n v="1"/>
    <s v=""/>
    <n v="-279.13"/>
    <s v=""/>
    <n v="-279.13"/>
    <x v="51"/>
    <x v="51"/>
    <x v="51"/>
    <s v="Store Manager"/>
    <n v="835960"/>
    <s v="Jimmie"/>
    <s v="Pearson"/>
    <s v="Store Manager"/>
    <x v="4"/>
    <x v="2167"/>
    <x v="2170"/>
    <x v="534"/>
    <x v="236"/>
    <n v="-279.13"/>
    <d v="2016-07-08T00:00:00"/>
    <x v="1"/>
  </r>
  <r>
    <x v="1"/>
    <x v="3"/>
    <x v="51"/>
    <x v="42"/>
    <x v="2166"/>
    <x v="0"/>
    <x v="0"/>
    <s v=""/>
    <n v="1"/>
    <s v=""/>
    <n v="-210.92"/>
    <n v="-210.92"/>
    <s v=""/>
    <x v="51"/>
    <x v="51"/>
    <x v="51"/>
    <s v="Store Manager"/>
    <n v="835960"/>
    <s v="Jimmie"/>
    <s v="Pearson"/>
    <s v="Store Manager"/>
    <x v="4"/>
    <x v="2168"/>
    <x v="2171"/>
    <x v="193"/>
    <x v="140"/>
    <n v="-210.92"/>
    <d v="2016-07-10T00:00:00"/>
    <x v="2"/>
  </r>
  <r>
    <x v="1"/>
    <x v="3"/>
    <x v="51"/>
    <x v="42"/>
    <x v="2167"/>
    <x v="0"/>
    <x v="1"/>
    <s v=""/>
    <n v="1"/>
    <s v=""/>
    <n v="-266.43"/>
    <s v=""/>
    <n v="-266.43"/>
    <x v="51"/>
    <x v="51"/>
    <x v="51"/>
    <s v="Store Manager"/>
    <n v="835960"/>
    <s v="Jimmie"/>
    <s v="Pearson"/>
    <s v="Store Manager"/>
    <x v="4"/>
    <x v="2169"/>
    <x v="2172"/>
    <x v="850"/>
    <x v="115"/>
    <n v="-266.43"/>
    <d v="2016-07-13T00:00:00"/>
    <x v="1"/>
  </r>
  <r>
    <x v="1"/>
    <x v="3"/>
    <x v="51"/>
    <x v="42"/>
    <x v="2168"/>
    <x v="0"/>
    <x v="1"/>
    <s v=""/>
    <n v="1"/>
    <s v=""/>
    <n v="-175.72"/>
    <s v=""/>
    <n v="-175.72"/>
    <x v="51"/>
    <x v="51"/>
    <x v="51"/>
    <s v="Store Manager"/>
    <n v="835960"/>
    <s v="Jimmie"/>
    <s v="Pearson"/>
    <s v="Store Manager"/>
    <x v="4"/>
    <x v="2170"/>
    <x v="2173"/>
    <x v="613"/>
    <x v="4"/>
    <n v="-175.72"/>
    <d v="2016-07-15T00:00:00"/>
    <x v="1"/>
  </r>
  <r>
    <x v="1"/>
    <x v="3"/>
    <x v="51"/>
    <x v="42"/>
    <x v="2169"/>
    <x v="0"/>
    <x v="1"/>
    <s v=""/>
    <n v="1"/>
    <s v=""/>
    <n v="-233.33"/>
    <s v=""/>
    <n v="-233.33"/>
    <x v="51"/>
    <x v="51"/>
    <x v="51"/>
    <s v="Store Manager"/>
    <n v="835960"/>
    <s v="Jimmie"/>
    <s v="Pearson"/>
    <s v="Store Manager"/>
    <x v="4"/>
    <x v="2171"/>
    <x v="2174"/>
    <x v="440"/>
    <x v="462"/>
    <n v="-233.33"/>
    <d v="2016-07-23T00:00:00"/>
    <x v="1"/>
  </r>
  <r>
    <x v="1"/>
    <x v="3"/>
    <x v="51"/>
    <x v="42"/>
    <x v="2170"/>
    <x v="0"/>
    <x v="1"/>
    <s v=""/>
    <n v="1"/>
    <s v=""/>
    <n v="-176.61"/>
    <s v=""/>
    <n v="-176.61"/>
    <x v="51"/>
    <x v="51"/>
    <x v="51"/>
    <s v="Store Manager"/>
    <n v="835960"/>
    <s v="Jimmie"/>
    <s v="Pearson"/>
    <s v="Store Manager"/>
    <x v="4"/>
    <x v="2172"/>
    <x v="2175"/>
    <x v="738"/>
    <x v="394"/>
    <n v="-176.61"/>
    <d v="2016-07-23T00:00:00"/>
    <x v="1"/>
  </r>
  <r>
    <x v="1"/>
    <x v="3"/>
    <x v="51"/>
    <x v="42"/>
    <x v="2171"/>
    <x v="0"/>
    <x v="0"/>
    <s v=""/>
    <n v="1"/>
    <s v=""/>
    <n v="-377.3"/>
    <n v="-377.3"/>
    <s v=""/>
    <x v="51"/>
    <x v="51"/>
    <x v="51"/>
    <s v="Store Manager"/>
    <n v="835960"/>
    <s v="Jimmie"/>
    <s v="Pearson"/>
    <s v="Store Manager"/>
    <x v="4"/>
    <x v="2173"/>
    <x v="2176"/>
    <x v="569"/>
    <x v="481"/>
    <n v="-377.3"/>
    <d v="2016-07-27T00:00:00"/>
    <x v="0"/>
  </r>
  <r>
    <x v="1"/>
    <x v="4"/>
    <x v="51"/>
    <x v="42"/>
    <x v="2172"/>
    <x v="0"/>
    <x v="1"/>
    <s v=""/>
    <n v="1"/>
    <s v=""/>
    <n v="-362.98"/>
    <s v=""/>
    <n v="-362.98"/>
    <x v="51"/>
    <x v="51"/>
    <x v="51"/>
    <s v="Store Manager"/>
    <n v="835960"/>
    <s v="Jimmie"/>
    <s v="Pearson"/>
    <s v="Store Manager"/>
    <x v="4"/>
    <x v="2174"/>
    <x v="2177"/>
    <x v="679"/>
    <x v="232"/>
    <n v="-362.98"/>
    <d v="2016-08-01T00:00:00"/>
    <x v="1"/>
  </r>
  <r>
    <x v="1"/>
    <x v="4"/>
    <x v="51"/>
    <x v="42"/>
    <x v="2173"/>
    <x v="0"/>
    <x v="1"/>
    <s v=""/>
    <n v="1"/>
    <s v=""/>
    <n v="-458.27"/>
    <s v=""/>
    <n v="-458.27"/>
    <x v="51"/>
    <x v="51"/>
    <x v="51"/>
    <s v="Store Manager"/>
    <n v="835960"/>
    <s v="Jimmie"/>
    <s v="Pearson"/>
    <s v="Store Manager"/>
    <x v="4"/>
    <x v="2175"/>
    <x v="2178"/>
    <x v="481"/>
    <x v="84"/>
    <n v="-458.27"/>
    <d v="2016-08-02T00:00:00"/>
    <x v="1"/>
  </r>
  <r>
    <x v="1"/>
    <x v="4"/>
    <x v="51"/>
    <x v="42"/>
    <x v="2174"/>
    <x v="0"/>
    <x v="1"/>
    <s v=""/>
    <n v="1"/>
    <s v=""/>
    <n v="-220.07"/>
    <s v=""/>
    <n v="-220.07"/>
    <x v="51"/>
    <x v="51"/>
    <x v="51"/>
    <s v="Store Manager"/>
    <n v="835960"/>
    <s v="Jimmie"/>
    <s v="Pearson"/>
    <s v="Store Manager"/>
    <x v="4"/>
    <x v="2176"/>
    <x v="2179"/>
    <x v="851"/>
    <x v="313"/>
    <n v="-220.07"/>
    <d v="2016-08-04T00:00:00"/>
    <x v="1"/>
  </r>
  <r>
    <x v="1"/>
    <x v="4"/>
    <x v="51"/>
    <x v="42"/>
    <x v="2175"/>
    <x v="0"/>
    <x v="1"/>
    <s v=""/>
    <n v="1"/>
    <s v=""/>
    <n v="-164.92"/>
    <s v=""/>
    <n v="-164.92"/>
    <x v="51"/>
    <x v="51"/>
    <x v="51"/>
    <s v="Store Manager"/>
    <n v="835960"/>
    <s v="Jimmie"/>
    <s v="Pearson"/>
    <s v="Store Manager"/>
    <x v="4"/>
    <x v="2177"/>
    <x v="2180"/>
    <x v="792"/>
    <x v="91"/>
    <n v="-164.92"/>
    <d v="2016-08-06T00:00:00"/>
    <x v="1"/>
  </r>
  <r>
    <x v="1"/>
    <x v="4"/>
    <x v="51"/>
    <x v="42"/>
    <x v="2176"/>
    <x v="0"/>
    <x v="1"/>
    <s v=""/>
    <n v="1"/>
    <s v=""/>
    <n v="-201.69"/>
    <s v=""/>
    <n v="-201.69"/>
    <x v="51"/>
    <x v="51"/>
    <x v="51"/>
    <s v="Store Manager"/>
    <n v="835960"/>
    <s v="Jimmie"/>
    <s v="Pearson"/>
    <s v="Store Manager"/>
    <x v="4"/>
    <x v="2178"/>
    <x v="2181"/>
    <x v="435"/>
    <x v="462"/>
    <n v="-201.69"/>
    <d v="2016-08-08T00:00:00"/>
    <x v="1"/>
  </r>
  <r>
    <x v="1"/>
    <x v="4"/>
    <x v="51"/>
    <x v="42"/>
    <x v="2177"/>
    <x v="0"/>
    <x v="0"/>
    <s v=""/>
    <n v="1"/>
    <s v=""/>
    <n v="-155.93"/>
    <n v="-155.93"/>
    <s v=""/>
    <x v="51"/>
    <x v="51"/>
    <x v="51"/>
    <s v="Store Manager"/>
    <n v="835960"/>
    <s v="Jimmie"/>
    <s v="Pearson"/>
    <s v="Store Manager"/>
    <x v="4"/>
    <x v="2179"/>
    <x v="2182"/>
    <x v="618"/>
    <x v="52"/>
    <n v="-155.93"/>
    <d v="2016-08-11T00:00:00"/>
    <x v="2"/>
  </r>
  <r>
    <x v="1"/>
    <x v="4"/>
    <x v="51"/>
    <x v="42"/>
    <x v="2178"/>
    <x v="0"/>
    <x v="1"/>
    <s v=""/>
    <n v="1"/>
    <s v=""/>
    <n v="-195.68"/>
    <s v=""/>
    <n v="-195.68"/>
    <x v="51"/>
    <x v="51"/>
    <x v="51"/>
    <s v="Store Manager"/>
    <n v="835960"/>
    <s v="Jimmie"/>
    <s v="Pearson"/>
    <s v="Store Manager"/>
    <x v="4"/>
    <x v="2180"/>
    <x v="2183"/>
    <x v="540"/>
    <x v="181"/>
    <n v="-195.68"/>
    <d v="2016-08-18T00:00:00"/>
    <x v="1"/>
  </r>
  <r>
    <x v="1"/>
    <x v="4"/>
    <x v="51"/>
    <x v="42"/>
    <x v="2179"/>
    <x v="0"/>
    <x v="1"/>
    <s v=""/>
    <n v="1"/>
    <s v=""/>
    <n v="-193.83"/>
    <s v=""/>
    <n v="-193.83"/>
    <x v="51"/>
    <x v="51"/>
    <x v="51"/>
    <s v="Store Manager"/>
    <n v="835960"/>
    <s v="Jimmie"/>
    <s v="Pearson"/>
    <s v="Store Manager"/>
    <x v="4"/>
    <x v="2181"/>
    <x v="2184"/>
    <x v="453"/>
    <x v="142"/>
    <n v="-193.83"/>
    <d v="2016-08-18T00:00:00"/>
    <x v="1"/>
  </r>
  <r>
    <x v="1"/>
    <x v="4"/>
    <x v="51"/>
    <x v="42"/>
    <x v="2180"/>
    <x v="0"/>
    <x v="0"/>
    <s v=""/>
    <n v="1"/>
    <s v=""/>
    <n v="-198.55"/>
    <n v="-198.55"/>
    <s v=""/>
    <x v="51"/>
    <x v="51"/>
    <x v="51"/>
    <s v="Store Manager"/>
    <n v="835960"/>
    <s v="Jimmie"/>
    <s v="Pearson"/>
    <s v="Store Manager"/>
    <x v="4"/>
    <x v="2182"/>
    <x v="2185"/>
    <x v="684"/>
    <x v="69"/>
    <n v="-198.55"/>
    <d v="2016-08-21T00:00:00"/>
    <x v="2"/>
  </r>
  <r>
    <x v="1"/>
    <x v="4"/>
    <x v="51"/>
    <x v="42"/>
    <x v="2181"/>
    <x v="0"/>
    <x v="0"/>
    <s v=""/>
    <n v="1"/>
    <s v=""/>
    <n v="-290.37"/>
    <n v="-290.37"/>
    <s v=""/>
    <x v="51"/>
    <x v="51"/>
    <x v="51"/>
    <s v="Store Manager"/>
    <n v="835960"/>
    <s v="Jimmie"/>
    <s v="Pearson"/>
    <s v="Store Manager"/>
    <x v="4"/>
    <x v="2183"/>
    <x v="2186"/>
    <x v="555"/>
    <x v="456"/>
    <n v="-290.37"/>
    <d v="2016-08-21T00:00:00"/>
    <x v="2"/>
  </r>
  <r>
    <x v="1"/>
    <x v="4"/>
    <x v="51"/>
    <x v="42"/>
    <x v="2182"/>
    <x v="0"/>
    <x v="0"/>
    <s v=""/>
    <n v="1"/>
    <s v=""/>
    <n v="-353.23"/>
    <n v="-353.23"/>
    <s v=""/>
    <x v="51"/>
    <x v="51"/>
    <x v="51"/>
    <s v="Store Manager"/>
    <n v="835960"/>
    <s v="Jimmie"/>
    <s v="Pearson"/>
    <s v="Store Manager"/>
    <x v="4"/>
    <x v="2184"/>
    <x v="2187"/>
    <x v="657"/>
    <x v="110"/>
    <n v="-353.23"/>
    <d v="2016-08-23T00:00:00"/>
    <x v="2"/>
  </r>
  <r>
    <x v="1"/>
    <x v="5"/>
    <x v="51"/>
    <x v="42"/>
    <x v="2183"/>
    <x v="0"/>
    <x v="0"/>
    <s v=""/>
    <n v="1"/>
    <s v=""/>
    <n v="-458.61"/>
    <n v="-458.61"/>
    <s v=""/>
    <x v="51"/>
    <x v="51"/>
    <x v="51"/>
    <s v="Store Manager"/>
    <n v="835960"/>
    <s v="Jimmie"/>
    <s v="Pearson"/>
    <s v="Store Manager"/>
    <x v="4"/>
    <x v="2185"/>
    <x v="2188"/>
    <x v="744"/>
    <x v="465"/>
    <n v="-458.61"/>
    <d v="2016-09-03T00:00:00"/>
    <x v="0"/>
  </r>
  <r>
    <x v="1"/>
    <x v="5"/>
    <x v="51"/>
    <x v="42"/>
    <x v="2184"/>
    <x v="0"/>
    <x v="0"/>
    <s v=""/>
    <n v="1"/>
    <s v=""/>
    <n v="-367.11"/>
    <n v="-367.11"/>
    <s v=""/>
    <x v="51"/>
    <x v="51"/>
    <x v="51"/>
    <s v="Store Manager"/>
    <n v="835960"/>
    <s v="Jimmie"/>
    <s v="Pearson"/>
    <s v="Store Manager"/>
    <x v="4"/>
    <x v="2186"/>
    <x v="2189"/>
    <x v="500"/>
    <x v="172"/>
    <n v="-367.11"/>
    <d v="2016-09-04T00:00:00"/>
    <x v="2"/>
  </r>
  <r>
    <x v="1"/>
    <x v="5"/>
    <x v="51"/>
    <x v="42"/>
    <x v="2185"/>
    <x v="0"/>
    <x v="1"/>
    <s v=""/>
    <n v="1"/>
    <s v=""/>
    <n v="-248.66"/>
    <s v=""/>
    <n v="-248.66"/>
    <x v="51"/>
    <x v="51"/>
    <x v="51"/>
    <s v="Store Manager"/>
    <n v="835960"/>
    <s v="Jimmie"/>
    <s v="Pearson"/>
    <s v="Store Manager"/>
    <x v="4"/>
    <x v="2187"/>
    <x v="2190"/>
    <x v="45"/>
    <x v="95"/>
    <n v="-248.66"/>
    <d v="2016-09-06T00:00:00"/>
    <x v="1"/>
  </r>
  <r>
    <x v="1"/>
    <x v="5"/>
    <x v="51"/>
    <x v="42"/>
    <x v="2186"/>
    <x v="0"/>
    <x v="0"/>
    <s v=""/>
    <n v="1"/>
    <s v=""/>
    <n v="-431.01"/>
    <n v="-431.01"/>
    <s v=""/>
    <x v="51"/>
    <x v="51"/>
    <x v="51"/>
    <s v="Store Manager"/>
    <n v="835960"/>
    <s v="Jimmie"/>
    <s v="Pearson"/>
    <s v="Store Manager"/>
    <x v="4"/>
    <x v="2188"/>
    <x v="2191"/>
    <x v="9"/>
    <x v="277"/>
    <n v="-431.01"/>
    <d v="2016-09-14T00:00:00"/>
    <x v="2"/>
  </r>
  <r>
    <x v="1"/>
    <x v="5"/>
    <x v="51"/>
    <x v="42"/>
    <x v="2187"/>
    <x v="0"/>
    <x v="1"/>
    <s v=""/>
    <n v="1"/>
    <s v=""/>
    <n v="-250.37"/>
    <s v=""/>
    <n v="-250.37"/>
    <x v="51"/>
    <x v="51"/>
    <x v="51"/>
    <s v="Store Manager"/>
    <n v="835960"/>
    <s v="Jimmie"/>
    <s v="Pearson"/>
    <s v="Store Manager"/>
    <x v="4"/>
    <x v="2189"/>
    <x v="2192"/>
    <x v="342"/>
    <x v="318"/>
    <n v="-250.37"/>
    <d v="2016-09-19T00:00:00"/>
    <x v="1"/>
  </r>
  <r>
    <x v="1"/>
    <x v="5"/>
    <x v="51"/>
    <x v="42"/>
    <x v="2188"/>
    <x v="0"/>
    <x v="0"/>
    <s v=""/>
    <n v="1"/>
    <s v=""/>
    <n v="-347.84"/>
    <n v="-347.84"/>
    <s v=""/>
    <x v="51"/>
    <x v="51"/>
    <x v="51"/>
    <s v="Store Manager"/>
    <n v="835960"/>
    <s v="Jimmie"/>
    <s v="Pearson"/>
    <s v="Store Manager"/>
    <x v="4"/>
    <x v="2190"/>
    <x v="2193"/>
    <x v="636"/>
    <x v="292"/>
    <n v="-347.84"/>
    <d v="2016-09-26T00:00:00"/>
    <x v="0"/>
  </r>
  <r>
    <x v="1"/>
    <x v="5"/>
    <x v="51"/>
    <x v="42"/>
    <x v="2189"/>
    <x v="0"/>
    <x v="1"/>
    <s v=""/>
    <n v="1"/>
    <s v=""/>
    <n v="-369.72"/>
    <s v=""/>
    <n v="-369.72"/>
    <x v="51"/>
    <x v="51"/>
    <x v="51"/>
    <s v="Store Manager"/>
    <n v="835960"/>
    <s v="Jimmie"/>
    <s v="Pearson"/>
    <s v="Store Manager"/>
    <x v="4"/>
    <x v="2191"/>
    <x v="2194"/>
    <x v="820"/>
    <x v="267"/>
    <n v="-369.72"/>
    <d v="2016-09-28T00:00:00"/>
    <x v="1"/>
  </r>
  <r>
    <x v="1"/>
    <x v="5"/>
    <x v="51"/>
    <x v="42"/>
    <x v="2190"/>
    <x v="0"/>
    <x v="1"/>
    <s v=""/>
    <n v="1"/>
    <s v=""/>
    <n v="-379"/>
    <s v=""/>
    <n v="-379"/>
    <x v="51"/>
    <x v="51"/>
    <x v="51"/>
    <s v="Store Manager"/>
    <n v="835960"/>
    <s v="Jimmie"/>
    <s v="Pearson"/>
    <s v="Store Manager"/>
    <x v="4"/>
    <x v="2192"/>
    <x v="2195"/>
    <x v="331"/>
    <x v="16"/>
    <n v="-379"/>
    <d v="2016-09-30T00:00:00"/>
    <x v="1"/>
  </r>
  <r>
    <x v="0"/>
    <x v="0"/>
    <x v="52"/>
    <x v="52"/>
    <x v="2191"/>
    <x v="0"/>
    <x v="1"/>
    <n v="1"/>
    <s v=""/>
    <n v="-399.31"/>
    <s v=""/>
    <s v=""/>
    <n v="-399.31"/>
    <x v="52"/>
    <x v="52"/>
    <x v="52"/>
    <s v="Asst. Store Manager"/>
    <n v="839329"/>
    <s v="Patricia"/>
    <s v="Pratt"/>
    <s v="Asst. Store Manager"/>
    <x v="5"/>
    <x v="2193"/>
    <x v="2196"/>
    <x v="353"/>
    <x v="139"/>
    <n v="-399.31"/>
    <d v="2016-04-20T00:00:00"/>
    <x v="1"/>
  </r>
  <r>
    <x v="0"/>
    <x v="0"/>
    <x v="52"/>
    <x v="52"/>
    <x v="2192"/>
    <x v="0"/>
    <x v="0"/>
    <n v="1"/>
    <s v=""/>
    <n v="-453.46"/>
    <s v=""/>
    <n v="-453.46"/>
    <s v=""/>
    <x v="52"/>
    <x v="52"/>
    <x v="52"/>
    <s v="Asst. Store Manager"/>
    <n v="839329"/>
    <s v="Patricia"/>
    <s v="Pratt"/>
    <s v="Asst. Store Manager"/>
    <x v="5"/>
    <x v="2194"/>
    <x v="2197"/>
    <x v="702"/>
    <x v="207"/>
    <n v="-453.46"/>
    <d v="2016-04-24T00:00:00"/>
    <x v="2"/>
  </r>
  <r>
    <x v="0"/>
    <x v="1"/>
    <x v="52"/>
    <x v="52"/>
    <x v="2193"/>
    <x v="0"/>
    <x v="1"/>
    <n v="1"/>
    <s v=""/>
    <n v="-158.1"/>
    <s v=""/>
    <s v=""/>
    <n v="-158.1"/>
    <x v="52"/>
    <x v="52"/>
    <x v="52"/>
    <s v="Asst. Store Manager"/>
    <n v="839329"/>
    <s v="Patricia"/>
    <s v="Pratt"/>
    <s v="Asst. Store Manager"/>
    <x v="5"/>
    <x v="2195"/>
    <x v="2198"/>
    <x v="115"/>
    <x v="23"/>
    <n v="-158.1"/>
    <d v="2016-05-01T00:00:00"/>
    <x v="1"/>
  </r>
  <r>
    <x v="0"/>
    <x v="1"/>
    <x v="52"/>
    <x v="52"/>
    <x v="2194"/>
    <x v="0"/>
    <x v="1"/>
    <n v="1"/>
    <s v=""/>
    <n v="-58.72"/>
    <s v=""/>
    <s v=""/>
    <n v="-58.72"/>
    <x v="52"/>
    <x v="52"/>
    <x v="52"/>
    <s v="Asst. Store Manager"/>
    <n v="839329"/>
    <s v="Patricia"/>
    <s v="Pratt"/>
    <s v="Asst. Store Manager"/>
    <x v="5"/>
    <x v="2196"/>
    <x v="2199"/>
    <x v="813"/>
    <x v="146"/>
    <n v="-58.72"/>
    <d v="2016-05-03T00:00:00"/>
    <x v="1"/>
  </r>
  <r>
    <x v="0"/>
    <x v="1"/>
    <x v="52"/>
    <x v="52"/>
    <x v="2195"/>
    <x v="0"/>
    <x v="1"/>
    <n v="1"/>
    <s v=""/>
    <n v="-130.63999999999999"/>
    <s v=""/>
    <s v=""/>
    <n v="-130.63999999999999"/>
    <x v="52"/>
    <x v="52"/>
    <x v="52"/>
    <s v="Asst. Store Manager"/>
    <n v="839329"/>
    <s v="Patricia"/>
    <s v="Pratt"/>
    <s v="Asst. Store Manager"/>
    <x v="5"/>
    <x v="2197"/>
    <x v="2200"/>
    <x v="4"/>
    <x v="333"/>
    <n v="-130.63999999999999"/>
    <d v="2016-05-05T00:00:00"/>
    <x v="1"/>
  </r>
  <r>
    <x v="0"/>
    <x v="1"/>
    <x v="52"/>
    <x v="52"/>
    <x v="2196"/>
    <x v="0"/>
    <x v="0"/>
    <n v="1"/>
    <s v=""/>
    <n v="-267.56"/>
    <s v=""/>
    <n v="-267.56"/>
    <s v=""/>
    <x v="52"/>
    <x v="52"/>
    <x v="52"/>
    <s v="Asst. Store Manager"/>
    <n v="839329"/>
    <s v="Patricia"/>
    <s v="Pratt"/>
    <s v="Asst. Store Manager"/>
    <x v="5"/>
    <x v="2198"/>
    <x v="2201"/>
    <x v="567"/>
    <x v="110"/>
    <n v="-267.56"/>
    <d v="2016-05-09T00:00:00"/>
    <x v="0"/>
  </r>
  <r>
    <x v="0"/>
    <x v="1"/>
    <x v="52"/>
    <x v="52"/>
    <x v="2197"/>
    <x v="0"/>
    <x v="0"/>
    <n v="1"/>
    <s v=""/>
    <n v="-438.66"/>
    <s v=""/>
    <n v="-438.66"/>
    <s v=""/>
    <x v="52"/>
    <x v="52"/>
    <x v="52"/>
    <s v="Asst. Store Manager"/>
    <n v="839329"/>
    <s v="Patricia"/>
    <s v="Pratt"/>
    <s v="Asst. Store Manager"/>
    <x v="5"/>
    <x v="2199"/>
    <x v="2202"/>
    <x v="852"/>
    <x v="84"/>
    <n v="-438.66"/>
    <d v="2016-05-13T00:00:00"/>
    <x v="0"/>
  </r>
  <r>
    <x v="0"/>
    <x v="1"/>
    <x v="52"/>
    <x v="52"/>
    <x v="2198"/>
    <x v="0"/>
    <x v="1"/>
    <n v="1"/>
    <s v=""/>
    <n v="-225.14"/>
    <s v=""/>
    <s v=""/>
    <n v="-225.14"/>
    <x v="52"/>
    <x v="52"/>
    <x v="52"/>
    <s v="Asst. Store Manager"/>
    <n v="839329"/>
    <s v="Patricia"/>
    <s v="Pratt"/>
    <s v="Asst. Store Manager"/>
    <x v="5"/>
    <x v="2200"/>
    <x v="2203"/>
    <x v="536"/>
    <x v="291"/>
    <n v="-225.14"/>
    <d v="2016-05-17T00:00:00"/>
    <x v="1"/>
  </r>
  <r>
    <x v="0"/>
    <x v="1"/>
    <x v="52"/>
    <x v="52"/>
    <x v="2199"/>
    <x v="0"/>
    <x v="1"/>
    <n v="1"/>
    <s v=""/>
    <n v="-428.43"/>
    <s v=""/>
    <s v=""/>
    <n v="-428.43"/>
    <x v="52"/>
    <x v="52"/>
    <x v="52"/>
    <s v="Asst. Store Manager"/>
    <n v="839329"/>
    <s v="Patricia"/>
    <s v="Pratt"/>
    <s v="Asst. Store Manager"/>
    <x v="5"/>
    <x v="2201"/>
    <x v="2204"/>
    <x v="468"/>
    <x v="217"/>
    <n v="-428.43"/>
    <d v="2016-05-18T00:00:00"/>
    <x v="1"/>
  </r>
  <r>
    <x v="0"/>
    <x v="1"/>
    <x v="52"/>
    <x v="52"/>
    <x v="2200"/>
    <x v="0"/>
    <x v="1"/>
    <n v="1"/>
    <s v=""/>
    <n v="-322.11"/>
    <s v=""/>
    <s v=""/>
    <n v="-322.11"/>
    <x v="52"/>
    <x v="52"/>
    <x v="52"/>
    <s v="Asst. Store Manager"/>
    <n v="839329"/>
    <s v="Patricia"/>
    <s v="Pratt"/>
    <s v="Asst. Store Manager"/>
    <x v="5"/>
    <x v="2202"/>
    <x v="2205"/>
    <x v="853"/>
    <x v="247"/>
    <n v="-322.11"/>
    <d v="2016-05-23T00:00:00"/>
    <x v="1"/>
  </r>
  <r>
    <x v="0"/>
    <x v="1"/>
    <x v="52"/>
    <x v="52"/>
    <x v="2201"/>
    <x v="0"/>
    <x v="0"/>
    <n v="1"/>
    <s v=""/>
    <n v="-131.93"/>
    <s v=""/>
    <n v="-131.93"/>
    <s v=""/>
    <x v="52"/>
    <x v="52"/>
    <x v="52"/>
    <s v="Asst. Store Manager"/>
    <n v="839329"/>
    <s v="Patricia"/>
    <s v="Pratt"/>
    <s v="Asst. Store Manager"/>
    <x v="5"/>
    <x v="2203"/>
    <x v="2206"/>
    <x v="650"/>
    <x v="205"/>
    <n v="-131.93"/>
    <d v="2016-05-30T00:00:00"/>
    <x v="2"/>
  </r>
  <r>
    <x v="0"/>
    <x v="2"/>
    <x v="52"/>
    <x v="52"/>
    <x v="2202"/>
    <x v="0"/>
    <x v="0"/>
    <n v="1"/>
    <s v=""/>
    <n v="-76.39"/>
    <s v=""/>
    <n v="-76.39"/>
    <s v=""/>
    <x v="52"/>
    <x v="52"/>
    <x v="52"/>
    <s v="Asst. Store Manager"/>
    <n v="839329"/>
    <s v="Patricia"/>
    <s v="Pratt"/>
    <s v="Asst. Store Manager"/>
    <x v="5"/>
    <x v="2204"/>
    <x v="2207"/>
    <x v="854"/>
    <x v="158"/>
    <n v="-76.39"/>
    <d v="2016-06-02T00:00:00"/>
    <x v="2"/>
  </r>
  <r>
    <x v="0"/>
    <x v="2"/>
    <x v="52"/>
    <x v="52"/>
    <x v="2203"/>
    <x v="0"/>
    <x v="1"/>
    <n v="1"/>
    <s v=""/>
    <n v="-290.58"/>
    <s v=""/>
    <s v=""/>
    <n v="-290.58"/>
    <x v="52"/>
    <x v="52"/>
    <x v="52"/>
    <s v="Asst. Store Manager"/>
    <n v="839329"/>
    <s v="Patricia"/>
    <s v="Pratt"/>
    <s v="Asst. Store Manager"/>
    <x v="5"/>
    <x v="2205"/>
    <x v="2208"/>
    <x v="707"/>
    <x v="120"/>
    <n v="-290.58"/>
    <d v="2016-06-16T00:00:00"/>
    <x v="1"/>
  </r>
  <r>
    <x v="0"/>
    <x v="2"/>
    <x v="52"/>
    <x v="52"/>
    <x v="2204"/>
    <x v="0"/>
    <x v="1"/>
    <n v="1"/>
    <s v=""/>
    <n v="-191.43"/>
    <s v=""/>
    <s v=""/>
    <n v="-191.43"/>
    <x v="52"/>
    <x v="52"/>
    <x v="52"/>
    <s v="Asst. Store Manager"/>
    <n v="839329"/>
    <s v="Patricia"/>
    <s v="Pratt"/>
    <s v="Asst. Store Manager"/>
    <x v="5"/>
    <x v="2206"/>
    <x v="2209"/>
    <x v="855"/>
    <x v="247"/>
    <n v="-191.43"/>
    <d v="2016-06-27T00:00:00"/>
    <x v="1"/>
  </r>
  <r>
    <x v="1"/>
    <x v="3"/>
    <x v="52"/>
    <x v="52"/>
    <x v="2205"/>
    <x v="0"/>
    <x v="1"/>
    <s v=""/>
    <n v="1"/>
    <s v=""/>
    <n v="-495.73"/>
    <s v=""/>
    <n v="-495.73"/>
    <x v="52"/>
    <x v="52"/>
    <x v="52"/>
    <s v="Asst. Store Manager"/>
    <n v="839329"/>
    <s v="Patricia"/>
    <s v="Pratt"/>
    <s v="Asst. Store Manager"/>
    <x v="5"/>
    <x v="2207"/>
    <x v="2210"/>
    <x v="749"/>
    <x v="321"/>
    <n v="-495.73"/>
    <d v="2016-07-03T00:00:00"/>
    <x v="1"/>
  </r>
  <r>
    <x v="1"/>
    <x v="3"/>
    <x v="52"/>
    <x v="52"/>
    <x v="2206"/>
    <x v="0"/>
    <x v="1"/>
    <s v=""/>
    <n v="1"/>
    <s v=""/>
    <n v="-376.2"/>
    <s v=""/>
    <n v="-376.2"/>
    <x v="52"/>
    <x v="52"/>
    <x v="52"/>
    <s v="Asst. Store Manager"/>
    <n v="839329"/>
    <s v="Patricia"/>
    <s v="Pratt"/>
    <s v="Asst. Store Manager"/>
    <x v="5"/>
    <x v="2208"/>
    <x v="2211"/>
    <x v="842"/>
    <x v="470"/>
    <n v="-376.2"/>
    <d v="2016-07-06T00:00:00"/>
    <x v="1"/>
  </r>
  <r>
    <x v="1"/>
    <x v="3"/>
    <x v="52"/>
    <x v="52"/>
    <x v="2207"/>
    <x v="0"/>
    <x v="1"/>
    <s v=""/>
    <n v="1"/>
    <s v=""/>
    <n v="-188.11"/>
    <s v=""/>
    <n v="-188.11"/>
    <x v="52"/>
    <x v="52"/>
    <x v="52"/>
    <s v="Asst. Store Manager"/>
    <n v="839329"/>
    <s v="Patricia"/>
    <s v="Pratt"/>
    <s v="Asst. Store Manager"/>
    <x v="5"/>
    <x v="2209"/>
    <x v="2212"/>
    <x v="15"/>
    <x v="384"/>
    <n v="-188.11"/>
    <d v="2016-07-11T00:00:00"/>
    <x v="1"/>
  </r>
  <r>
    <x v="1"/>
    <x v="3"/>
    <x v="52"/>
    <x v="52"/>
    <x v="2208"/>
    <x v="0"/>
    <x v="1"/>
    <s v=""/>
    <n v="1"/>
    <s v=""/>
    <n v="-391.83"/>
    <s v=""/>
    <n v="-391.83"/>
    <x v="52"/>
    <x v="52"/>
    <x v="52"/>
    <s v="Asst. Store Manager"/>
    <n v="839329"/>
    <s v="Patricia"/>
    <s v="Pratt"/>
    <s v="Asst. Store Manager"/>
    <x v="5"/>
    <x v="2210"/>
    <x v="2213"/>
    <x v="179"/>
    <x v="100"/>
    <n v="-391.83"/>
    <d v="2016-07-15T00:00:00"/>
    <x v="1"/>
  </r>
  <r>
    <x v="1"/>
    <x v="3"/>
    <x v="52"/>
    <x v="52"/>
    <x v="2209"/>
    <x v="0"/>
    <x v="1"/>
    <s v=""/>
    <n v="1"/>
    <s v=""/>
    <n v="-261.79000000000002"/>
    <s v=""/>
    <n v="-261.79000000000002"/>
    <x v="52"/>
    <x v="52"/>
    <x v="52"/>
    <s v="Asst. Store Manager"/>
    <n v="839329"/>
    <s v="Patricia"/>
    <s v="Pratt"/>
    <s v="Asst. Store Manager"/>
    <x v="5"/>
    <x v="2211"/>
    <x v="2214"/>
    <x v="667"/>
    <x v="25"/>
    <n v="-261.79000000000002"/>
    <d v="2016-07-18T00:00:00"/>
    <x v="1"/>
  </r>
  <r>
    <x v="1"/>
    <x v="3"/>
    <x v="52"/>
    <x v="52"/>
    <x v="2210"/>
    <x v="0"/>
    <x v="1"/>
    <s v=""/>
    <n v="1"/>
    <s v=""/>
    <n v="-248.71"/>
    <s v=""/>
    <n v="-248.71"/>
    <x v="52"/>
    <x v="52"/>
    <x v="52"/>
    <s v="Asst. Store Manager"/>
    <n v="839329"/>
    <s v="Patricia"/>
    <s v="Pratt"/>
    <s v="Asst. Store Manager"/>
    <x v="5"/>
    <x v="2212"/>
    <x v="2215"/>
    <x v="319"/>
    <x v="105"/>
    <n v="-248.71"/>
    <d v="2016-07-19T00:00:00"/>
    <x v="1"/>
  </r>
  <r>
    <x v="1"/>
    <x v="3"/>
    <x v="52"/>
    <x v="52"/>
    <x v="2211"/>
    <x v="0"/>
    <x v="0"/>
    <s v=""/>
    <n v="1"/>
    <s v=""/>
    <n v="-249.52"/>
    <n v="-249.52"/>
    <s v=""/>
    <x v="52"/>
    <x v="52"/>
    <x v="52"/>
    <s v="Asst. Store Manager"/>
    <n v="839329"/>
    <s v="Patricia"/>
    <s v="Pratt"/>
    <s v="Asst. Store Manager"/>
    <x v="5"/>
    <x v="2213"/>
    <x v="2216"/>
    <x v="828"/>
    <x v="474"/>
    <n v="-249.52"/>
    <d v="2016-07-20T00:00:00"/>
    <x v="0"/>
  </r>
  <r>
    <x v="1"/>
    <x v="3"/>
    <x v="52"/>
    <x v="52"/>
    <x v="2212"/>
    <x v="0"/>
    <x v="1"/>
    <s v=""/>
    <n v="1"/>
    <s v=""/>
    <n v="-50.13"/>
    <s v=""/>
    <n v="-50.13"/>
    <x v="52"/>
    <x v="52"/>
    <x v="52"/>
    <s v="Asst. Store Manager"/>
    <n v="839329"/>
    <s v="Patricia"/>
    <s v="Pratt"/>
    <s v="Asst. Store Manager"/>
    <x v="5"/>
    <x v="2214"/>
    <x v="2217"/>
    <x v="792"/>
    <x v="22"/>
    <n v="-50.13"/>
    <d v="2016-07-23T00:00:00"/>
    <x v="1"/>
  </r>
  <r>
    <x v="1"/>
    <x v="3"/>
    <x v="52"/>
    <x v="52"/>
    <x v="2213"/>
    <x v="0"/>
    <x v="0"/>
    <s v=""/>
    <n v="1"/>
    <s v=""/>
    <n v="-337.4"/>
    <n v="-337.4"/>
    <s v=""/>
    <x v="52"/>
    <x v="52"/>
    <x v="52"/>
    <s v="Asst. Store Manager"/>
    <n v="839329"/>
    <s v="Patricia"/>
    <s v="Pratt"/>
    <s v="Asst. Store Manager"/>
    <x v="5"/>
    <x v="2215"/>
    <x v="2218"/>
    <x v="348"/>
    <x v="159"/>
    <n v="-337.4"/>
    <d v="2016-07-23T00:00:00"/>
    <x v="2"/>
  </r>
  <r>
    <x v="1"/>
    <x v="3"/>
    <x v="52"/>
    <x v="52"/>
    <x v="2214"/>
    <x v="0"/>
    <x v="1"/>
    <s v=""/>
    <n v="1"/>
    <s v=""/>
    <n v="-360.14"/>
    <s v=""/>
    <n v="-360.14"/>
    <x v="52"/>
    <x v="52"/>
    <x v="52"/>
    <s v="Asst. Store Manager"/>
    <n v="839329"/>
    <s v="Patricia"/>
    <s v="Pratt"/>
    <s v="Asst. Store Manager"/>
    <x v="5"/>
    <x v="2216"/>
    <x v="2219"/>
    <x v="613"/>
    <x v="335"/>
    <n v="-360.14"/>
    <d v="2016-07-25T00:00:00"/>
    <x v="1"/>
  </r>
  <r>
    <x v="1"/>
    <x v="3"/>
    <x v="52"/>
    <x v="52"/>
    <x v="2215"/>
    <x v="0"/>
    <x v="1"/>
    <s v=""/>
    <n v="1"/>
    <s v=""/>
    <n v="-100.79"/>
    <s v=""/>
    <n v="-100.79"/>
    <x v="52"/>
    <x v="52"/>
    <x v="52"/>
    <s v="Asst. Store Manager"/>
    <n v="839329"/>
    <s v="Patricia"/>
    <s v="Pratt"/>
    <s v="Asst. Store Manager"/>
    <x v="5"/>
    <x v="2217"/>
    <x v="2220"/>
    <x v="700"/>
    <x v="206"/>
    <n v="-100.79"/>
    <d v="2016-07-25T00:00:00"/>
    <x v="1"/>
  </r>
  <r>
    <x v="1"/>
    <x v="3"/>
    <x v="52"/>
    <x v="52"/>
    <x v="2216"/>
    <x v="0"/>
    <x v="1"/>
    <s v=""/>
    <n v="1"/>
    <s v=""/>
    <n v="-150.32"/>
    <s v=""/>
    <n v="-150.32"/>
    <x v="52"/>
    <x v="52"/>
    <x v="52"/>
    <s v="Asst. Store Manager"/>
    <n v="839329"/>
    <s v="Patricia"/>
    <s v="Pratt"/>
    <s v="Asst. Store Manager"/>
    <x v="5"/>
    <x v="2218"/>
    <x v="2221"/>
    <x v="314"/>
    <x v="135"/>
    <n v="-150.32"/>
    <d v="2016-07-27T00:00:00"/>
    <x v="1"/>
  </r>
  <r>
    <x v="1"/>
    <x v="3"/>
    <x v="52"/>
    <x v="52"/>
    <x v="2217"/>
    <x v="0"/>
    <x v="1"/>
    <s v=""/>
    <n v="1"/>
    <s v=""/>
    <n v="-54.91"/>
    <s v=""/>
    <n v="-54.91"/>
    <x v="52"/>
    <x v="52"/>
    <x v="52"/>
    <s v="Asst. Store Manager"/>
    <n v="839329"/>
    <s v="Patricia"/>
    <s v="Pratt"/>
    <s v="Asst. Store Manager"/>
    <x v="5"/>
    <x v="2219"/>
    <x v="2222"/>
    <x v="589"/>
    <x v="447"/>
    <n v="-54.91"/>
    <d v="2016-07-29T00:00:00"/>
    <x v="1"/>
  </r>
  <r>
    <x v="1"/>
    <x v="4"/>
    <x v="52"/>
    <x v="52"/>
    <x v="2218"/>
    <x v="0"/>
    <x v="1"/>
    <s v=""/>
    <n v="1"/>
    <s v=""/>
    <n v="-363"/>
    <s v=""/>
    <n v="-363"/>
    <x v="52"/>
    <x v="52"/>
    <x v="52"/>
    <s v="Asst. Store Manager"/>
    <n v="839329"/>
    <s v="Patricia"/>
    <s v="Pratt"/>
    <s v="Asst. Store Manager"/>
    <x v="5"/>
    <x v="2220"/>
    <x v="2223"/>
    <x v="704"/>
    <x v="264"/>
    <n v="-363"/>
    <d v="2016-08-01T00:00:00"/>
    <x v="1"/>
  </r>
  <r>
    <x v="1"/>
    <x v="4"/>
    <x v="52"/>
    <x v="52"/>
    <x v="2219"/>
    <x v="0"/>
    <x v="1"/>
    <s v=""/>
    <n v="1"/>
    <s v=""/>
    <n v="-61.59"/>
    <s v=""/>
    <n v="-61.59"/>
    <x v="52"/>
    <x v="52"/>
    <x v="52"/>
    <s v="Asst. Store Manager"/>
    <n v="839329"/>
    <s v="Patricia"/>
    <s v="Pratt"/>
    <s v="Asst. Store Manager"/>
    <x v="5"/>
    <x v="2221"/>
    <x v="2224"/>
    <x v="294"/>
    <x v="95"/>
    <n v="-61.59"/>
    <d v="2016-08-11T00:00:00"/>
    <x v="1"/>
  </r>
  <r>
    <x v="1"/>
    <x v="5"/>
    <x v="52"/>
    <x v="52"/>
    <x v="2220"/>
    <x v="0"/>
    <x v="1"/>
    <s v=""/>
    <n v="1"/>
    <s v=""/>
    <n v="-165.86"/>
    <s v=""/>
    <n v="-165.86"/>
    <x v="52"/>
    <x v="52"/>
    <x v="52"/>
    <s v="Asst. Store Manager"/>
    <n v="839329"/>
    <s v="Patricia"/>
    <s v="Pratt"/>
    <s v="Asst. Store Manager"/>
    <x v="5"/>
    <x v="2222"/>
    <x v="2225"/>
    <x v="294"/>
    <x v="490"/>
    <n v="-165.86"/>
    <d v="2016-09-11T00:00:00"/>
    <x v="1"/>
  </r>
  <r>
    <x v="1"/>
    <x v="5"/>
    <x v="52"/>
    <x v="52"/>
    <x v="2221"/>
    <x v="0"/>
    <x v="1"/>
    <s v=""/>
    <n v="1"/>
    <s v=""/>
    <n v="-450.71"/>
    <s v=""/>
    <n v="-450.71"/>
    <x v="52"/>
    <x v="52"/>
    <x v="52"/>
    <s v="Asst. Store Manager"/>
    <n v="839329"/>
    <s v="Patricia"/>
    <s v="Pratt"/>
    <s v="Asst. Store Manager"/>
    <x v="5"/>
    <x v="2223"/>
    <x v="2226"/>
    <x v="740"/>
    <x v="46"/>
    <n v="-450.71"/>
    <d v="2016-09-11T00:00:00"/>
    <x v="1"/>
  </r>
  <r>
    <x v="0"/>
    <x v="0"/>
    <x v="53"/>
    <x v="53"/>
    <x v="2222"/>
    <x v="0"/>
    <x v="0"/>
    <n v="1"/>
    <s v=""/>
    <n v="-53.92"/>
    <s v=""/>
    <n v="-53.92"/>
    <s v=""/>
    <x v="53"/>
    <x v="53"/>
    <x v="53"/>
    <s v="Sales Representative"/>
    <n v="391377"/>
    <s v="Casey"/>
    <s v="Gardner"/>
    <s v="Store Manager"/>
    <x v="5"/>
    <x v="2224"/>
    <x v="2227"/>
    <x v="319"/>
    <x v="388"/>
    <n v="-53.92"/>
    <d v="2016-04-08T00:00:00"/>
    <x v="2"/>
  </r>
  <r>
    <x v="0"/>
    <x v="0"/>
    <x v="53"/>
    <x v="53"/>
    <x v="2223"/>
    <x v="0"/>
    <x v="0"/>
    <n v="1"/>
    <s v=""/>
    <n v="-97.75"/>
    <s v=""/>
    <n v="-97.75"/>
    <s v=""/>
    <x v="53"/>
    <x v="53"/>
    <x v="53"/>
    <s v="Sales Representative"/>
    <n v="391377"/>
    <s v="Casey"/>
    <s v="Gardner"/>
    <s v="Store Manager"/>
    <x v="5"/>
    <x v="2225"/>
    <x v="2228"/>
    <x v="215"/>
    <x v="365"/>
    <n v="-97.75"/>
    <d v="2016-04-22T00:00:00"/>
    <x v="2"/>
  </r>
  <r>
    <x v="0"/>
    <x v="0"/>
    <x v="53"/>
    <x v="53"/>
    <x v="2224"/>
    <x v="0"/>
    <x v="1"/>
    <n v="1"/>
    <s v=""/>
    <n v="-53.74"/>
    <s v=""/>
    <s v=""/>
    <n v="-53.74"/>
    <x v="53"/>
    <x v="53"/>
    <x v="53"/>
    <s v="Sales Representative"/>
    <n v="391377"/>
    <s v="Casey"/>
    <s v="Gardner"/>
    <s v="Store Manager"/>
    <x v="5"/>
    <x v="2226"/>
    <x v="2229"/>
    <x v="283"/>
    <x v="141"/>
    <n v="-53.74"/>
    <d v="2016-04-26T00:00:00"/>
    <x v="1"/>
  </r>
  <r>
    <x v="0"/>
    <x v="0"/>
    <x v="53"/>
    <x v="53"/>
    <x v="2225"/>
    <x v="0"/>
    <x v="1"/>
    <n v="1"/>
    <s v=""/>
    <n v="-94.78"/>
    <s v=""/>
    <s v=""/>
    <n v="-94.78"/>
    <x v="53"/>
    <x v="53"/>
    <x v="53"/>
    <s v="Sales Representative"/>
    <n v="391377"/>
    <s v="Casey"/>
    <s v="Gardner"/>
    <s v="Store Manager"/>
    <x v="5"/>
    <x v="2227"/>
    <x v="2230"/>
    <x v="393"/>
    <x v="139"/>
    <n v="-94.78"/>
    <d v="2016-04-27T00:00:00"/>
    <x v="1"/>
  </r>
  <r>
    <x v="0"/>
    <x v="0"/>
    <x v="53"/>
    <x v="53"/>
    <x v="2226"/>
    <x v="0"/>
    <x v="1"/>
    <n v="1"/>
    <s v=""/>
    <n v="-74.39"/>
    <s v=""/>
    <s v=""/>
    <n v="-74.39"/>
    <x v="53"/>
    <x v="53"/>
    <x v="53"/>
    <s v="Sales Representative"/>
    <n v="391377"/>
    <s v="Casey"/>
    <s v="Gardner"/>
    <s v="Store Manager"/>
    <x v="5"/>
    <x v="2228"/>
    <x v="2231"/>
    <x v="514"/>
    <x v="368"/>
    <n v="-74.39"/>
    <d v="2016-04-30T00:00:00"/>
    <x v="1"/>
  </r>
  <r>
    <x v="0"/>
    <x v="1"/>
    <x v="53"/>
    <x v="53"/>
    <x v="2227"/>
    <x v="0"/>
    <x v="1"/>
    <n v="1"/>
    <s v=""/>
    <n v="-66.36"/>
    <s v=""/>
    <s v=""/>
    <n v="-66.36"/>
    <x v="53"/>
    <x v="53"/>
    <x v="53"/>
    <s v="Sales Representative"/>
    <n v="391377"/>
    <s v="Casey"/>
    <s v="Gardner"/>
    <s v="Store Manager"/>
    <x v="5"/>
    <x v="2229"/>
    <x v="2232"/>
    <x v="548"/>
    <x v="441"/>
    <n v="-66.36"/>
    <d v="2016-05-02T00:00:00"/>
    <x v="1"/>
  </r>
  <r>
    <x v="0"/>
    <x v="1"/>
    <x v="53"/>
    <x v="53"/>
    <x v="2228"/>
    <x v="0"/>
    <x v="0"/>
    <n v="1"/>
    <s v=""/>
    <n v="-91.13"/>
    <s v=""/>
    <n v="-91.13"/>
    <s v=""/>
    <x v="53"/>
    <x v="53"/>
    <x v="53"/>
    <s v="Sales Representative"/>
    <n v="391377"/>
    <s v="Casey"/>
    <s v="Gardner"/>
    <s v="Store Manager"/>
    <x v="5"/>
    <x v="2230"/>
    <x v="2233"/>
    <x v="85"/>
    <x v="278"/>
    <n v="-91.13"/>
    <d v="2016-05-16T00:00:00"/>
    <x v="2"/>
  </r>
  <r>
    <x v="0"/>
    <x v="1"/>
    <x v="53"/>
    <x v="53"/>
    <x v="2229"/>
    <x v="0"/>
    <x v="1"/>
    <n v="1"/>
    <s v=""/>
    <n v="-93.05"/>
    <s v=""/>
    <s v=""/>
    <n v="-93.05"/>
    <x v="53"/>
    <x v="53"/>
    <x v="53"/>
    <s v="Sales Representative"/>
    <n v="391377"/>
    <s v="Casey"/>
    <s v="Gardner"/>
    <s v="Store Manager"/>
    <x v="5"/>
    <x v="2231"/>
    <x v="2234"/>
    <x v="26"/>
    <x v="257"/>
    <n v="-93.05"/>
    <d v="2016-05-20T00:00:00"/>
    <x v="1"/>
  </r>
  <r>
    <x v="0"/>
    <x v="1"/>
    <x v="53"/>
    <x v="53"/>
    <x v="2230"/>
    <x v="0"/>
    <x v="1"/>
    <n v="1"/>
    <s v=""/>
    <n v="-95.28"/>
    <s v=""/>
    <s v=""/>
    <n v="-95.28"/>
    <x v="53"/>
    <x v="53"/>
    <x v="53"/>
    <s v="Sales Representative"/>
    <n v="391377"/>
    <s v="Casey"/>
    <s v="Gardner"/>
    <s v="Store Manager"/>
    <x v="5"/>
    <x v="2232"/>
    <x v="2235"/>
    <x v="786"/>
    <x v="207"/>
    <n v="-95.28"/>
    <d v="2016-05-22T00:00:00"/>
    <x v="1"/>
  </r>
  <r>
    <x v="0"/>
    <x v="1"/>
    <x v="53"/>
    <x v="53"/>
    <x v="2231"/>
    <x v="1"/>
    <x v="1"/>
    <n v="1"/>
    <s v=""/>
    <n v="-44.83"/>
    <s v=""/>
    <s v=""/>
    <n v="-44.83"/>
    <x v="53"/>
    <x v="53"/>
    <x v="53"/>
    <s v="Sales Representative"/>
    <n v="391377"/>
    <s v="Casey"/>
    <s v="Gardner"/>
    <s v="Store Manager"/>
    <x v="5"/>
    <x v="2233"/>
    <x v="2236"/>
    <x v="747"/>
    <x v="138"/>
    <n v="-44.83"/>
    <d v="2016-05-29T00:00:00"/>
    <x v="1"/>
  </r>
  <r>
    <x v="0"/>
    <x v="2"/>
    <x v="53"/>
    <x v="53"/>
    <x v="2232"/>
    <x v="0"/>
    <x v="1"/>
    <n v="1"/>
    <s v=""/>
    <n v="-97.33"/>
    <s v=""/>
    <s v=""/>
    <n v="-97.33"/>
    <x v="53"/>
    <x v="53"/>
    <x v="53"/>
    <s v="Sales Representative"/>
    <n v="391377"/>
    <s v="Casey"/>
    <s v="Gardner"/>
    <s v="Store Manager"/>
    <x v="5"/>
    <x v="2234"/>
    <x v="2237"/>
    <x v="171"/>
    <x v="37"/>
    <n v="-97.33"/>
    <d v="2016-06-01T00:00:00"/>
    <x v="1"/>
  </r>
  <r>
    <x v="0"/>
    <x v="2"/>
    <x v="53"/>
    <x v="53"/>
    <x v="2233"/>
    <x v="0"/>
    <x v="1"/>
    <n v="1"/>
    <s v=""/>
    <n v="-52.24"/>
    <s v=""/>
    <s v=""/>
    <n v="-52.24"/>
    <x v="53"/>
    <x v="53"/>
    <x v="53"/>
    <s v="Sales Representative"/>
    <n v="391377"/>
    <s v="Casey"/>
    <s v="Gardner"/>
    <s v="Store Manager"/>
    <x v="5"/>
    <x v="2235"/>
    <x v="2238"/>
    <x v="856"/>
    <x v="151"/>
    <n v="-52.24"/>
    <d v="2016-06-02T00:00:00"/>
    <x v="1"/>
  </r>
  <r>
    <x v="0"/>
    <x v="2"/>
    <x v="53"/>
    <x v="53"/>
    <x v="2234"/>
    <x v="1"/>
    <x v="1"/>
    <n v="1"/>
    <s v=""/>
    <n v="-37.56"/>
    <s v=""/>
    <s v=""/>
    <n v="-37.56"/>
    <x v="53"/>
    <x v="53"/>
    <x v="53"/>
    <s v="Sales Representative"/>
    <n v="391377"/>
    <s v="Casey"/>
    <s v="Gardner"/>
    <s v="Store Manager"/>
    <x v="5"/>
    <x v="2236"/>
    <x v="2239"/>
    <x v="457"/>
    <x v="66"/>
    <n v="-37.56"/>
    <d v="2016-06-03T00:00:00"/>
    <x v="1"/>
  </r>
  <r>
    <x v="0"/>
    <x v="2"/>
    <x v="53"/>
    <x v="53"/>
    <x v="2235"/>
    <x v="2"/>
    <x v="1"/>
    <n v="1"/>
    <s v=""/>
    <n v="-9.92"/>
    <s v=""/>
    <s v=""/>
    <n v="-9.92"/>
    <x v="53"/>
    <x v="53"/>
    <x v="53"/>
    <s v="Sales Representative"/>
    <n v="391377"/>
    <s v="Casey"/>
    <s v="Gardner"/>
    <s v="Store Manager"/>
    <x v="5"/>
    <x v="2237"/>
    <x v="2240"/>
    <x v="857"/>
    <x v="218"/>
    <n v="-9.92"/>
    <d v="2016-06-10T00:00:00"/>
    <x v="1"/>
  </r>
  <r>
    <x v="0"/>
    <x v="2"/>
    <x v="53"/>
    <x v="53"/>
    <x v="2236"/>
    <x v="2"/>
    <x v="1"/>
    <n v="1"/>
    <s v=""/>
    <n v="-19.95"/>
    <s v=""/>
    <s v=""/>
    <n v="-19.95"/>
    <x v="53"/>
    <x v="53"/>
    <x v="53"/>
    <s v="Sales Representative"/>
    <n v="391377"/>
    <s v="Casey"/>
    <s v="Gardner"/>
    <s v="Store Manager"/>
    <x v="5"/>
    <x v="2238"/>
    <x v="2241"/>
    <x v="609"/>
    <x v="192"/>
    <n v="-19.95"/>
    <d v="2016-06-11T00:00:00"/>
    <x v="1"/>
  </r>
  <r>
    <x v="0"/>
    <x v="2"/>
    <x v="53"/>
    <x v="53"/>
    <x v="2237"/>
    <x v="0"/>
    <x v="1"/>
    <n v="1"/>
    <s v=""/>
    <n v="-74.069999999999993"/>
    <s v=""/>
    <s v=""/>
    <n v="-74.069999999999993"/>
    <x v="53"/>
    <x v="53"/>
    <x v="53"/>
    <s v="Sales Representative"/>
    <n v="391377"/>
    <s v="Casey"/>
    <s v="Gardner"/>
    <s v="Store Manager"/>
    <x v="5"/>
    <x v="2239"/>
    <x v="2242"/>
    <x v="684"/>
    <x v="107"/>
    <n v="-74.069999999999993"/>
    <d v="2016-06-15T00:00:00"/>
    <x v="1"/>
  </r>
  <r>
    <x v="0"/>
    <x v="2"/>
    <x v="53"/>
    <x v="53"/>
    <x v="2238"/>
    <x v="0"/>
    <x v="1"/>
    <n v="1"/>
    <s v=""/>
    <n v="-89.9"/>
    <s v=""/>
    <s v=""/>
    <n v="-89.9"/>
    <x v="53"/>
    <x v="53"/>
    <x v="53"/>
    <s v="Sales Representative"/>
    <n v="391377"/>
    <s v="Casey"/>
    <s v="Gardner"/>
    <s v="Store Manager"/>
    <x v="5"/>
    <x v="2240"/>
    <x v="2243"/>
    <x v="858"/>
    <x v="84"/>
    <n v="-89.9"/>
    <d v="2016-06-27T00:00:00"/>
    <x v="1"/>
  </r>
  <r>
    <x v="0"/>
    <x v="2"/>
    <x v="53"/>
    <x v="53"/>
    <x v="2239"/>
    <x v="0"/>
    <x v="1"/>
    <n v="1"/>
    <s v=""/>
    <n v="-54.99"/>
    <s v=""/>
    <s v=""/>
    <n v="-54.99"/>
    <x v="53"/>
    <x v="53"/>
    <x v="53"/>
    <s v="Sales Representative"/>
    <n v="391377"/>
    <s v="Casey"/>
    <s v="Gardner"/>
    <s v="Store Manager"/>
    <x v="5"/>
    <x v="2241"/>
    <x v="2244"/>
    <x v="9"/>
    <x v="349"/>
    <n v="-54.99"/>
    <d v="2016-06-30T00:00:00"/>
    <x v="1"/>
  </r>
  <r>
    <x v="1"/>
    <x v="3"/>
    <x v="53"/>
    <x v="53"/>
    <x v="2240"/>
    <x v="0"/>
    <x v="1"/>
    <s v=""/>
    <n v="1"/>
    <s v=""/>
    <n v="-51.19"/>
    <s v=""/>
    <n v="-51.19"/>
    <x v="53"/>
    <x v="53"/>
    <x v="53"/>
    <s v="Sales Representative"/>
    <n v="391377"/>
    <s v="Casey"/>
    <s v="Gardner"/>
    <s v="Store Manager"/>
    <x v="5"/>
    <x v="2242"/>
    <x v="2245"/>
    <x v="859"/>
    <x v="95"/>
    <n v="-51.19"/>
    <d v="2016-07-01T00:00:00"/>
    <x v="1"/>
  </r>
  <r>
    <x v="1"/>
    <x v="3"/>
    <x v="53"/>
    <x v="54"/>
    <x v="2241"/>
    <x v="2"/>
    <x v="1"/>
    <s v=""/>
    <n v="1"/>
    <s v=""/>
    <n v="-18.75"/>
    <s v=""/>
    <n v="-18.75"/>
    <x v="53"/>
    <x v="53"/>
    <x v="53"/>
    <s v="Sales Representative"/>
    <n v="796259"/>
    <s v="Thelma"/>
    <s v="Keller"/>
    <s v="Sales Representative"/>
    <x v="5"/>
    <x v="2243"/>
    <x v="2246"/>
    <x v="318"/>
    <x v="104"/>
    <n v="-18.75"/>
    <d v="2016-07-01T00:00:00"/>
    <x v="1"/>
  </r>
  <r>
    <x v="1"/>
    <x v="3"/>
    <x v="53"/>
    <x v="54"/>
    <x v="2242"/>
    <x v="2"/>
    <x v="1"/>
    <s v=""/>
    <n v="1"/>
    <s v=""/>
    <n v="-9.15"/>
    <s v=""/>
    <n v="-9.15"/>
    <x v="53"/>
    <x v="53"/>
    <x v="53"/>
    <s v="Sales Representative"/>
    <n v="796259"/>
    <s v="Thelma"/>
    <s v="Keller"/>
    <s v="Sales Representative"/>
    <x v="5"/>
    <x v="2244"/>
    <x v="2247"/>
    <x v="162"/>
    <x v="6"/>
    <n v="-9.15"/>
    <d v="2016-07-03T00:00:00"/>
    <x v="1"/>
  </r>
  <r>
    <x v="1"/>
    <x v="3"/>
    <x v="53"/>
    <x v="53"/>
    <x v="2243"/>
    <x v="0"/>
    <x v="1"/>
    <s v=""/>
    <n v="1"/>
    <s v=""/>
    <n v="-58.38"/>
    <s v=""/>
    <n v="-58.38"/>
    <x v="53"/>
    <x v="53"/>
    <x v="53"/>
    <s v="Sales Representative"/>
    <n v="391377"/>
    <s v="Casey"/>
    <s v="Gardner"/>
    <s v="Store Manager"/>
    <x v="5"/>
    <x v="2245"/>
    <x v="2248"/>
    <x v="116"/>
    <x v="165"/>
    <n v="-58.38"/>
    <d v="2016-07-04T00:00:00"/>
    <x v="1"/>
  </r>
  <r>
    <x v="1"/>
    <x v="3"/>
    <x v="53"/>
    <x v="53"/>
    <x v="2244"/>
    <x v="0"/>
    <x v="1"/>
    <s v=""/>
    <n v="1"/>
    <s v=""/>
    <n v="-62.55"/>
    <s v=""/>
    <n v="-62.55"/>
    <x v="53"/>
    <x v="53"/>
    <x v="53"/>
    <s v="Sales Representative"/>
    <n v="391377"/>
    <s v="Casey"/>
    <s v="Gardner"/>
    <s v="Store Manager"/>
    <x v="5"/>
    <x v="2246"/>
    <x v="2249"/>
    <x v="244"/>
    <x v="82"/>
    <n v="-62.55"/>
    <d v="2016-07-10T00:00:00"/>
    <x v="1"/>
  </r>
  <r>
    <x v="1"/>
    <x v="3"/>
    <x v="53"/>
    <x v="53"/>
    <x v="2245"/>
    <x v="0"/>
    <x v="1"/>
    <s v=""/>
    <n v="1"/>
    <s v=""/>
    <n v="-87.02"/>
    <s v=""/>
    <n v="-87.02"/>
    <x v="53"/>
    <x v="53"/>
    <x v="53"/>
    <s v="Sales Representative"/>
    <n v="391377"/>
    <s v="Casey"/>
    <s v="Gardner"/>
    <s v="Store Manager"/>
    <x v="5"/>
    <x v="2247"/>
    <x v="2250"/>
    <x v="172"/>
    <x v="113"/>
    <n v="-87.02"/>
    <d v="2016-07-12T00:00:00"/>
    <x v="1"/>
  </r>
  <r>
    <x v="1"/>
    <x v="3"/>
    <x v="53"/>
    <x v="53"/>
    <x v="2246"/>
    <x v="0"/>
    <x v="1"/>
    <s v=""/>
    <n v="1"/>
    <s v=""/>
    <n v="-57.88"/>
    <s v=""/>
    <n v="-57.88"/>
    <x v="53"/>
    <x v="53"/>
    <x v="53"/>
    <s v="Sales Representative"/>
    <n v="391377"/>
    <s v="Casey"/>
    <s v="Gardner"/>
    <s v="Store Manager"/>
    <x v="5"/>
    <x v="2248"/>
    <x v="2251"/>
    <x v="627"/>
    <x v="394"/>
    <n v="-57.88"/>
    <d v="2016-07-13T00:00:00"/>
    <x v="1"/>
  </r>
  <r>
    <x v="1"/>
    <x v="3"/>
    <x v="53"/>
    <x v="53"/>
    <x v="2247"/>
    <x v="0"/>
    <x v="1"/>
    <s v=""/>
    <n v="1"/>
    <s v=""/>
    <n v="-52.83"/>
    <s v=""/>
    <n v="-52.83"/>
    <x v="53"/>
    <x v="53"/>
    <x v="53"/>
    <s v="Sales Representative"/>
    <n v="391377"/>
    <s v="Casey"/>
    <s v="Gardner"/>
    <s v="Store Manager"/>
    <x v="5"/>
    <x v="2249"/>
    <x v="2252"/>
    <x v="260"/>
    <x v="410"/>
    <n v="-52.83"/>
    <d v="2016-07-15T00:00:00"/>
    <x v="1"/>
  </r>
  <r>
    <x v="1"/>
    <x v="3"/>
    <x v="53"/>
    <x v="53"/>
    <x v="2248"/>
    <x v="0"/>
    <x v="1"/>
    <s v=""/>
    <n v="1"/>
    <s v=""/>
    <n v="-98.81"/>
    <s v=""/>
    <n v="-98.81"/>
    <x v="53"/>
    <x v="53"/>
    <x v="53"/>
    <s v="Sales Representative"/>
    <n v="391377"/>
    <s v="Casey"/>
    <s v="Gardner"/>
    <s v="Store Manager"/>
    <x v="5"/>
    <x v="2250"/>
    <x v="2253"/>
    <x v="860"/>
    <x v="274"/>
    <n v="-98.81"/>
    <d v="2016-07-18T00:00:00"/>
    <x v="1"/>
  </r>
  <r>
    <x v="1"/>
    <x v="3"/>
    <x v="53"/>
    <x v="54"/>
    <x v="2249"/>
    <x v="1"/>
    <x v="1"/>
    <s v=""/>
    <n v="1"/>
    <s v=""/>
    <n v="-29.13"/>
    <s v=""/>
    <n v="-29.13"/>
    <x v="53"/>
    <x v="53"/>
    <x v="53"/>
    <s v="Sales Representative"/>
    <n v="796259"/>
    <s v="Thelma"/>
    <s v="Keller"/>
    <s v="Sales Representative"/>
    <x v="5"/>
    <x v="2251"/>
    <x v="2254"/>
    <x v="771"/>
    <x v="201"/>
    <n v="-29.13"/>
    <d v="2016-07-21T00:00:00"/>
    <x v="1"/>
  </r>
  <r>
    <x v="1"/>
    <x v="3"/>
    <x v="53"/>
    <x v="54"/>
    <x v="2250"/>
    <x v="1"/>
    <x v="1"/>
    <s v=""/>
    <n v="1"/>
    <s v=""/>
    <n v="-28.91"/>
    <s v=""/>
    <n v="-28.91"/>
    <x v="53"/>
    <x v="53"/>
    <x v="53"/>
    <s v="Sales Representative"/>
    <n v="796259"/>
    <s v="Thelma"/>
    <s v="Keller"/>
    <s v="Sales Representative"/>
    <x v="5"/>
    <x v="2252"/>
    <x v="2255"/>
    <x v="272"/>
    <x v="8"/>
    <n v="-28.91"/>
    <d v="2016-07-26T00:00:00"/>
    <x v="1"/>
  </r>
  <r>
    <x v="1"/>
    <x v="3"/>
    <x v="53"/>
    <x v="54"/>
    <x v="2251"/>
    <x v="1"/>
    <x v="1"/>
    <s v=""/>
    <n v="1"/>
    <s v=""/>
    <n v="-43.68"/>
    <s v=""/>
    <n v="-43.68"/>
    <x v="53"/>
    <x v="53"/>
    <x v="53"/>
    <s v="Sales Representative"/>
    <n v="796259"/>
    <s v="Thelma"/>
    <s v="Keller"/>
    <s v="Sales Representative"/>
    <x v="5"/>
    <x v="2253"/>
    <x v="2256"/>
    <x v="358"/>
    <x v="152"/>
    <n v="-43.68"/>
    <d v="2016-07-29T00:00:00"/>
    <x v="1"/>
  </r>
  <r>
    <x v="1"/>
    <x v="4"/>
    <x v="53"/>
    <x v="54"/>
    <x v="2252"/>
    <x v="1"/>
    <x v="1"/>
    <s v=""/>
    <n v="1"/>
    <s v=""/>
    <n v="-24.9"/>
    <s v=""/>
    <n v="-24.9"/>
    <x v="53"/>
    <x v="53"/>
    <x v="53"/>
    <s v="Sales Representative"/>
    <n v="796259"/>
    <s v="Thelma"/>
    <s v="Keller"/>
    <s v="Sales Representative"/>
    <x v="5"/>
    <x v="2254"/>
    <x v="2257"/>
    <x v="195"/>
    <x v="480"/>
    <n v="-24.9"/>
    <d v="2016-08-10T00:00:00"/>
    <x v="1"/>
  </r>
  <r>
    <x v="1"/>
    <x v="4"/>
    <x v="53"/>
    <x v="54"/>
    <x v="2253"/>
    <x v="2"/>
    <x v="1"/>
    <s v=""/>
    <n v="1"/>
    <s v=""/>
    <n v="-14.21"/>
    <s v=""/>
    <n v="-14.21"/>
    <x v="53"/>
    <x v="53"/>
    <x v="53"/>
    <s v="Sales Representative"/>
    <n v="796259"/>
    <s v="Thelma"/>
    <s v="Keller"/>
    <s v="Sales Representative"/>
    <x v="5"/>
    <x v="2255"/>
    <x v="2258"/>
    <x v="341"/>
    <x v="465"/>
    <n v="-14.21"/>
    <d v="2016-08-11T00:00:00"/>
    <x v="1"/>
  </r>
  <r>
    <x v="1"/>
    <x v="4"/>
    <x v="53"/>
    <x v="53"/>
    <x v="2254"/>
    <x v="0"/>
    <x v="1"/>
    <s v=""/>
    <n v="1"/>
    <s v=""/>
    <n v="-89.04"/>
    <s v=""/>
    <n v="-89.04"/>
    <x v="53"/>
    <x v="53"/>
    <x v="53"/>
    <s v="Sales Representative"/>
    <n v="391377"/>
    <s v="Casey"/>
    <s v="Gardner"/>
    <s v="Store Manager"/>
    <x v="5"/>
    <x v="2256"/>
    <x v="2259"/>
    <x v="861"/>
    <x v="409"/>
    <n v="-89.04"/>
    <d v="2016-08-12T00:00:00"/>
    <x v="1"/>
  </r>
  <r>
    <x v="1"/>
    <x v="4"/>
    <x v="53"/>
    <x v="53"/>
    <x v="2255"/>
    <x v="0"/>
    <x v="1"/>
    <s v=""/>
    <n v="1"/>
    <s v=""/>
    <n v="-61.72"/>
    <s v=""/>
    <n v="-61.72"/>
    <x v="53"/>
    <x v="53"/>
    <x v="53"/>
    <s v="Sales Representative"/>
    <n v="391377"/>
    <s v="Casey"/>
    <s v="Gardner"/>
    <s v="Store Manager"/>
    <x v="5"/>
    <x v="2257"/>
    <x v="2260"/>
    <x v="53"/>
    <x v="445"/>
    <n v="-61.72"/>
    <d v="2016-08-20T00:00:00"/>
    <x v="1"/>
  </r>
  <r>
    <x v="1"/>
    <x v="4"/>
    <x v="53"/>
    <x v="54"/>
    <x v="2256"/>
    <x v="2"/>
    <x v="1"/>
    <s v=""/>
    <n v="1"/>
    <s v=""/>
    <n v="-19.579999999999998"/>
    <s v=""/>
    <n v="-19.579999999999998"/>
    <x v="53"/>
    <x v="53"/>
    <x v="53"/>
    <s v="Sales Representative"/>
    <n v="796259"/>
    <s v="Thelma"/>
    <s v="Keller"/>
    <s v="Sales Representative"/>
    <x v="5"/>
    <x v="2258"/>
    <x v="2261"/>
    <x v="609"/>
    <x v="27"/>
    <n v="-19.579999999999998"/>
    <d v="2016-08-22T00:00:00"/>
    <x v="1"/>
  </r>
  <r>
    <x v="1"/>
    <x v="4"/>
    <x v="53"/>
    <x v="54"/>
    <x v="2257"/>
    <x v="1"/>
    <x v="1"/>
    <s v=""/>
    <n v="1"/>
    <s v=""/>
    <n v="-21.43"/>
    <s v=""/>
    <n v="-21.43"/>
    <x v="53"/>
    <x v="53"/>
    <x v="53"/>
    <s v="Sales Representative"/>
    <n v="796259"/>
    <s v="Thelma"/>
    <s v="Keller"/>
    <s v="Sales Representative"/>
    <x v="5"/>
    <x v="2259"/>
    <x v="2262"/>
    <x v="177"/>
    <x v="383"/>
    <n v="-21.43"/>
    <d v="2016-08-25T00:00:00"/>
    <x v="1"/>
  </r>
  <r>
    <x v="1"/>
    <x v="5"/>
    <x v="53"/>
    <x v="54"/>
    <x v="2258"/>
    <x v="1"/>
    <x v="1"/>
    <s v=""/>
    <n v="1"/>
    <s v=""/>
    <n v="-22.52"/>
    <s v=""/>
    <n v="-22.52"/>
    <x v="53"/>
    <x v="53"/>
    <x v="53"/>
    <s v="Sales Representative"/>
    <n v="796259"/>
    <s v="Thelma"/>
    <s v="Keller"/>
    <s v="Sales Representative"/>
    <x v="5"/>
    <x v="2260"/>
    <x v="2263"/>
    <x v="183"/>
    <x v="65"/>
    <n v="-22.52"/>
    <d v="2016-09-02T00:00:00"/>
    <x v="1"/>
  </r>
  <r>
    <x v="1"/>
    <x v="5"/>
    <x v="53"/>
    <x v="54"/>
    <x v="2259"/>
    <x v="1"/>
    <x v="0"/>
    <s v=""/>
    <n v="1"/>
    <s v=""/>
    <n v="-36.35"/>
    <n v="-36.35"/>
    <s v=""/>
    <x v="53"/>
    <x v="53"/>
    <x v="53"/>
    <s v="Sales Representative"/>
    <n v="796259"/>
    <s v="Thelma"/>
    <s v="Keller"/>
    <s v="Sales Representative"/>
    <x v="5"/>
    <x v="2261"/>
    <x v="2264"/>
    <x v="163"/>
    <x v="0"/>
    <n v="-36.35"/>
    <d v="2016-09-17T00:00:00"/>
    <x v="0"/>
  </r>
  <r>
    <x v="1"/>
    <x v="5"/>
    <x v="53"/>
    <x v="54"/>
    <x v="2260"/>
    <x v="1"/>
    <x v="1"/>
    <s v=""/>
    <n v="1"/>
    <s v=""/>
    <n v="-20.64"/>
    <s v=""/>
    <n v="-20.64"/>
    <x v="53"/>
    <x v="53"/>
    <x v="53"/>
    <s v="Sales Representative"/>
    <n v="796259"/>
    <s v="Thelma"/>
    <s v="Keller"/>
    <s v="Sales Representative"/>
    <x v="5"/>
    <x v="2262"/>
    <x v="2265"/>
    <x v="611"/>
    <x v="149"/>
    <n v="-20.64"/>
    <d v="2016-09-20T00:00:00"/>
    <x v="1"/>
  </r>
  <r>
    <x v="1"/>
    <x v="5"/>
    <x v="53"/>
    <x v="53"/>
    <x v="2261"/>
    <x v="0"/>
    <x v="1"/>
    <s v=""/>
    <n v="1"/>
    <s v=""/>
    <n v="-84.8"/>
    <s v=""/>
    <n v="-84.8"/>
    <x v="53"/>
    <x v="53"/>
    <x v="53"/>
    <s v="Sales Representative"/>
    <n v="391377"/>
    <s v="Casey"/>
    <s v="Gardner"/>
    <s v="Store Manager"/>
    <x v="5"/>
    <x v="2263"/>
    <x v="2266"/>
    <x v="513"/>
    <x v="442"/>
    <n v="-84.8"/>
    <d v="2016-09-25T00:00:00"/>
    <x v="1"/>
  </r>
  <r>
    <x v="0"/>
    <x v="0"/>
    <x v="54"/>
    <x v="53"/>
    <x v="2262"/>
    <x v="1"/>
    <x v="1"/>
    <n v="1"/>
    <s v=""/>
    <n v="-37.01"/>
    <s v=""/>
    <s v=""/>
    <n v="-37.01"/>
    <x v="54"/>
    <x v="54"/>
    <x v="54"/>
    <s v="Sales Representative"/>
    <n v="391377"/>
    <s v="Casey"/>
    <s v="Gardner"/>
    <s v="Store Manager"/>
    <x v="5"/>
    <x v="2264"/>
    <x v="2267"/>
    <x v="353"/>
    <x v="97"/>
    <n v="-37.01"/>
    <d v="2016-04-04T00:00:00"/>
    <x v="1"/>
  </r>
  <r>
    <x v="0"/>
    <x v="0"/>
    <x v="54"/>
    <x v="53"/>
    <x v="2263"/>
    <x v="0"/>
    <x v="1"/>
    <n v="1"/>
    <s v=""/>
    <n v="-78.44"/>
    <s v=""/>
    <s v=""/>
    <n v="-78.44"/>
    <x v="54"/>
    <x v="54"/>
    <x v="54"/>
    <s v="Sales Representative"/>
    <n v="391377"/>
    <s v="Casey"/>
    <s v="Gardner"/>
    <s v="Store Manager"/>
    <x v="5"/>
    <x v="2265"/>
    <x v="2268"/>
    <x v="424"/>
    <x v="267"/>
    <n v="-78.44"/>
    <d v="2016-04-10T00:00:00"/>
    <x v="1"/>
  </r>
  <r>
    <x v="0"/>
    <x v="0"/>
    <x v="54"/>
    <x v="53"/>
    <x v="2264"/>
    <x v="0"/>
    <x v="1"/>
    <n v="1"/>
    <s v=""/>
    <n v="-90.77"/>
    <s v=""/>
    <s v=""/>
    <n v="-90.77"/>
    <x v="54"/>
    <x v="54"/>
    <x v="54"/>
    <s v="Sales Representative"/>
    <n v="391377"/>
    <s v="Casey"/>
    <s v="Gardner"/>
    <s v="Store Manager"/>
    <x v="5"/>
    <x v="2266"/>
    <x v="2269"/>
    <x v="541"/>
    <x v="410"/>
    <n v="-90.77"/>
    <d v="2016-04-14T00:00:00"/>
    <x v="1"/>
  </r>
  <r>
    <x v="0"/>
    <x v="0"/>
    <x v="54"/>
    <x v="53"/>
    <x v="2265"/>
    <x v="2"/>
    <x v="0"/>
    <n v="1"/>
    <s v=""/>
    <n v="-7.43"/>
    <s v=""/>
    <n v="-7.43"/>
    <s v=""/>
    <x v="54"/>
    <x v="54"/>
    <x v="54"/>
    <s v="Sales Representative"/>
    <n v="391377"/>
    <s v="Casey"/>
    <s v="Gardner"/>
    <s v="Store Manager"/>
    <x v="5"/>
    <x v="2267"/>
    <x v="2270"/>
    <x v="332"/>
    <x v="391"/>
    <n v="-7.43"/>
    <d v="2016-04-15T00:00:00"/>
    <x v="0"/>
  </r>
  <r>
    <x v="0"/>
    <x v="0"/>
    <x v="54"/>
    <x v="53"/>
    <x v="2266"/>
    <x v="2"/>
    <x v="0"/>
    <n v="1"/>
    <s v=""/>
    <n v="-13.86"/>
    <s v=""/>
    <n v="-13.86"/>
    <s v=""/>
    <x v="54"/>
    <x v="54"/>
    <x v="54"/>
    <s v="Sales Representative"/>
    <n v="391377"/>
    <s v="Casey"/>
    <s v="Gardner"/>
    <s v="Store Manager"/>
    <x v="5"/>
    <x v="2268"/>
    <x v="2271"/>
    <x v="227"/>
    <x v="201"/>
    <n v="-13.86"/>
    <d v="2016-04-15T00:00:00"/>
    <x v="2"/>
  </r>
  <r>
    <x v="0"/>
    <x v="0"/>
    <x v="54"/>
    <x v="53"/>
    <x v="2267"/>
    <x v="0"/>
    <x v="1"/>
    <n v="1"/>
    <s v=""/>
    <n v="-73.290000000000006"/>
    <s v=""/>
    <s v=""/>
    <n v="-73.290000000000006"/>
    <x v="54"/>
    <x v="54"/>
    <x v="54"/>
    <s v="Sales Representative"/>
    <n v="391377"/>
    <s v="Casey"/>
    <s v="Gardner"/>
    <s v="Store Manager"/>
    <x v="5"/>
    <x v="2269"/>
    <x v="2272"/>
    <x v="678"/>
    <x v="369"/>
    <n v="-73.290000000000006"/>
    <d v="2016-04-20T00:00:00"/>
    <x v="1"/>
  </r>
  <r>
    <x v="0"/>
    <x v="0"/>
    <x v="54"/>
    <x v="53"/>
    <x v="2268"/>
    <x v="1"/>
    <x v="0"/>
    <n v="1"/>
    <s v=""/>
    <n v="-21.03"/>
    <s v=""/>
    <n v="-21.03"/>
    <s v=""/>
    <x v="54"/>
    <x v="54"/>
    <x v="54"/>
    <s v="Sales Representative"/>
    <n v="391377"/>
    <s v="Casey"/>
    <s v="Gardner"/>
    <s v="Store Manager"/>
    <x v="5"/>
    <x v="2270"/>
    <x v="2273"/>
    <x v="445"/>
    <x v="226"/>
    <n v="-21.03"/>
    <d v="2016-04-22T00:00:00"/>
    <x v="0"/>
  </r>
  <r>
    <x v="0"/>
    <x v="0"/>
    <x v="54"/>
    <x v="53"/>
    <x v="2269"/>
    <x v="1"/>
    <x v="1"/>
    <n v="1"/>
    <s v=""/>
    <n v="-22.89"/>
    <s v=""/>
    <s v=""/>
    <n v="-22.89"/>
    <x v="54"/>
    <x v="54"/>
    <x v="54"/>
    <s v="Sales Representative"/>
    <n v="391377"/>
    <s v="Casey"/>
    <s v="Gardner"/>
    <s v="Store Manager"/>
    <x v="5"/>
    <x v="2271"/>
    <x v="2274"/>
    <x v="511"/>
    <x v="19"/>
    <n v="-22.89"/>
    <d v="2016-04-27T00:00:00"/>
    <x v="1"/>
  </r>
  <r>
    <x v="0"/>
    <x v="1"/>
    <x v="54"/>
    <x v="53"/>
    <x v="2270"/>
    <x v="1"/>
    <x v="0"/>
    <n v="1"/>
    <s v=""/>
    <n v="-43.25"/>
    <s v=""/>
    <n v="-43.25"/>
    <s v=""/>
    <x v="54"/>
    <x v="54"/>
    <x v="54"/>
    <s v="Sales Representative"/>
    <n v="391377"/>
    <s v="Casey"/>
    <s v="Gardner"/>
    <s v="Store Manager"/>
    <x v="5"/>
    <x v="2272"/>
    <x v="2275"/>
    <x v="156"/>
    <x v="276"/>
    <n v="-43.25"/>
    <d v="2016-05-05T00:00:00"/>
    <x v="2"/>
  </r>
  <r>
    <x v="0"/>
    <x v="1"/>
    <x v="54"/>
    <x v="53"/>
    <x v="2271"/>
    <x v="2"/>
    <x v="1"/>
    <n v="1"/>
    <s v=""/>
    <n v="-11.58"/>
    <s v=""/>
    <s v=""/>
    <n v="-11.58"/>
    <x v="54"/>
    <x v="54"/>
    <x v="54"/>
    <s v="Sales Representative"/>
    <n v="391377"/>
    <s v="Casey"/>
    <s v="Gardner"/>
    <s v="Store Manager"/>
    <x v="5"/>
    <x v="2273"/>
    <x v="2276"/>
    <x v="318"/>
    <x v="285"/>
    <n v="-11.58"/>
    <d v="2016-05-08T00:00:00"/>
    <x v="1"/>
  </r>
  <r>
    <x v="0"/>
    <x v="1"/>
    <x v="54"/>
    <x v="53"/>
    <x v="2272"/>
    <x v="0"/>
    <x v="0"/>
    <n v="1"/>
    <s v=""/>
    <n v="-86.27"/>
    <s v=""/>
    <n v="-86.27"/>
    <s v=""/>
    <x v="54"/>
    <x v="54"/>
    <x v="54"/>
    <s v="Sales Representative"/>
    <n v="391377"/>
    <s v="Casey"/>
    <s v="Gardner"/>
    <s v="Store Manager"/>
    <x v="5"/>
    <x v="2274"/>
    <x v="2277"/>
    <x v="502"/>
    <x v="371"/>
    <n v="-86.27"/>
    <d v="2016-05-08T00:00:00"/>
    <x v="0"/>
  </r>
  <r>
    <x v="0"/>
    <x v="1"/>
    <x v="54"/>
    <x v="53"/>
    <x v="2273"/>
    <x v="2"/>
    <x v="1"/>
    <n v="1"/>
    <s v=""/>
    <n v="-5.19"/>
    <s v=""/>
    <s v=""/>
    <n v="-5.19"/>
    <x v="54"/>
    <x v="54"/>
    <x v="54"/>
    <s v="Sales Representative"/>
    <n v="391377"/>
    <s v="Casey"/>
    <s v="Gardner"/>
    <s v="Store Manager"/>
    <x v="5"/>
    <x v="2275"/>
    <x v="2278"/>
    <x v="129"/>
    <x v="140"/>
    <n v="-5.19"/>
    <d v="2016-05-09T00:00:00"/>
    <x v="1"/>
  </r>
  <r>
    <x v="0"/>
    <x v="1"/>
    <x v="54"/>
    <x v="53"/>
    <x v="2274"/>
    <x v="0"/>
    <x v="0"/>
    <n v="1"/>
    <s v=""/>
    <n v="-73.61"/>
    <s v=""/>
    <n v="-73.61"/>
    <s v=""/>
    <x v="54"/>
    <x v="54"/>
    <x v="54"/>
    <s v="Sales Representative"/>
    <n v="391377"/>
    <s v="Casey"/>
    <s v="Gardner"/>
    <s v="Store Manager"/>
    <x v="5"/>
    <x v="2276"/>
    <x v="2279"/>
    <x v="828"/>
    <x v="346"/>
    <n v="-73.61"/>
    <d v="2016-05-10T00:00:00"/>
    <x v="0"/>
  </r>
  <r>
    <x v="0"/>
    <x v="1"/>
    <x v="54"/>
    <x v="53"/>
    <x v="2275"/>
    <x v="0"/>
    <x v="1"/>
    <n v="1"/>
    <s v=""/>
    <n v="-55.14"/>
    <s v=""/>
    <s v=""/>
    <n v="-55.14"/>
    <x v="54"/>
    <x v="54"/>
    <x v="54"/>
    <s v="Sales Representative"/>
    <n v="391377"/>
    <s v="Casey"/>
    <s v="Gardner"/>
    <s v="Store Manager"/>
    <x v="5"/>
    <x v="2277"/>
    <x v="2280"/>
    <x v="362"/>
    <x v="39"/>
    <n v="-55.14"/>
    <d v="2016-05-23T00:00:00"/>
    <x v="1"/>
  </r>
  <r>
    <x v="0"/>
    <x v="2"/>
    <x v="54"/>
    <x v="53"/>
    <x v="2276"/>
    <x v="2"/>
    <x v="0"/>
    <n v="1"/>
    <s v=""/>
    <n v="-6.01"/>
    <s v=""/>
    <n v="-6.01"/>
    <s v=""/>
    <x v="54"/>
    <x v="54"/>
    <x v="54"/>
    <s v="Sales Representative"/>
    <n v="391377"/>
    <s v="Casey"/>
    <s v="Gardner"/>
    <s v="Store Manager"/>
    <x v="5"/>
    <x v="2278"/>
    <x v="2281"/>
    <x v="530"/>
    <x v="262"/>
    <n v="-6.01"/>
    <d v="2016-06-02T00:00:00"/>
    <x v="0"/>
  </r>
  <r>
    <x v="0"/>
    <x v="2"/>
    <x v="54"/>
    <x v="53"/>
    <x v="2277"/>
    <x v="0"/>
    <x v="0"/>
    <n v="1"/>
    <s v=""/>
    <n v="-58.11"/>
    <s v=""/>
    <n v="-58.11"/>
    <s v=""/>
    <x v="54"/>
    <x v="54"/>
    <x v="54"/>
    <s v="Sales Representative"/>
    <n v="391377"/>
    <s v="Casey"/>
    <s v="Gardner"/>
    <s v="Store Manager"/>
    <x v="5"/>
    <x v="2279"/>
    <x v="2282"/>
    <x v="796"/>
    <x v="367"/>
    <n v="-58.11"/>
    <d v="2016-06-04T00:00:00"/>
    <x v="2"/>
  </r>
  <r>
    <x v="0"/>
    <x v="2"/>
    <x v="54"/>
    <x v="53"/>
    <x v="2278"/>
    <x v="1"/>
    <x v="1"/>
    <n v="1"/>
    <s v=""/>
    <n v="-39.78"/>
    <s v=""/>
    <s v=""/>
    <n v="-39.78"/>
    <x v="54"/>
    <x v="54"/>
    <x v="54"/>
    <s v="Sales Representative"/>
    <n v="391377"/>
    <s v="Casey"/>
    <s v="Gardner"/>
    <s v="Store Manager"/>
    <x v="5"/>
    <x v="2280"/>
    <x v="2283"/>
    <x v="101"/>
    <x v="190"/>
    <n v="-39.78"/>
    <d v="2016-06-05T00:00:00"/>
    <x v="1"/>
  </r>
  <r>
    <x v="0"/>
    <x v="2"/>
    <x v="54"/>
    <x v="53"/>
    <x v="2279"/>
    <x v="0"/>
    <x v="1"/>
    <n v="1"/>
    <s v=""/>
    <n v="-81.150000000000006"/>
    <s v=""/>
    <s v=""/>
    <n v="-81.150000000000006"/>
    <x v="54"/>
    <x v="54"/>
    <x v="54"/>
    <s v="Sales Representative"/>
    <n v="391377"/>
    <s v="Casey"/>
    <s v="Gardner"/>
    <s v="Store Manager"/>
    <x v="5"/>
    <x v="2281"/>
    <x v="2284"/>
    <x v="529"/>
    <x v="127"/>
    <n v="-81.150000000000006"/>
    <d v="2016-06-09T00:00:00"/>
    <x v="1"/>
  </r>
  <r>
    <x v="0"/>
    <x v="2"/>
    <x v="54"/>
    <x v="53"/>
    <x v="2280"/>
    <x v="1"/>
    <x v="1"/>
    <n v="1"/>
    <s v=""/>
    <n v="-24.53"/>
    <s v=""/>
    <s v=""/>
    <n v="-24.53"/>
    <x v="54"/>
    <x v="54"/>
    <x v="54"/>
    <s v="Sales Representative"/>
    <n v="391377"/>
    <s v="Casey"/>
    <s v="Gardner"/>
    <s v="Store Manager"/>
    <x v="5"/>
    <x v="2282"/>
    <x v="2285"/>
    <x v="719"/>
    <x v="302"/>
    <n v="-24.53"/>
    <d v="2016-06-09T00:00:00"/>
    <x v="1"/>
  </r>
  <r>
    <x v="0"/>
    <x v="2"/>
    <x v="54"/>
    <x v="53"/>
    <x v="2281"/>
    <x v="1"/>
    <x v="1"/>
    <n v="1"/>
    <s v=""/>
    <n v="-40.01"/>
    <s v=""/>
    <s v=""/>
    <n v="-40.01"/>
    <x v="54"/>
    <x v="54"/>
    <x v="54"/>
    <s v="Sales Representative"/>
    <n v="391377"/>
    <s v="Casey"/>
    <s v="Gardner"/>
    <s v="Store Manager"/>
    <x v="5"/>
    <x v="2283"/>
    <x v="2286"/>
    <x v="605"/>
    <x v="259"/>
    <n v="-40.01"/>
    <d v="2016-06-17T00:00:00"/>
    <x v="1"/>
  </r>
  <r>
    <x v="0"/>
    <x v="2"/>
    <x v="54"/>
    <x v="53"/>
    <x v="2282"/>
    <x v="1"/>
    <x v="1"/>
    <n v="1"/>
    <s v=""/>
    <n v="-23.55"/>
    <s v=""/>
    <s v=""/>
    <n v="-23.55"/>
    <x v="54"/>
    <x v="54"/>
    <x v="54"/>
    <s v="Sales Representative"/>
    <n v="391377"/>
    <s v="Casey"/>
    <s v="Gardner"/>
    <s v="Store Manager"/>
    <x v="5"/>
    <x v="2284"/>
    <x v="2287"/>
    <x v="862"/>
    <x v="414"/>
    <n v="-23.55"/>
    <d v="2016-06-19T00:00:00"/>
    <x v="1"/>
  </r>
  <r>
    <x v="0"/>
    <x v="2"/>
    <x v="54"/>
    <x v="53"/>
    <x v="2283"/>
    <x v="0"/>
    <x v="1"/>
    <n v="1"/>
    <s v=""/>
    <n v="-86.5"/>
    <s v=""/>
    <s v=""/>
    <n v="-86.5"/>
    <x v="54"/>
    <x v="54"/>
    <x v="54"/>
    <s v="Sales Representative"/>
    <n v="391377"/>
    <s v="Casey"/>
    <s v="Gardner"/>
    <s v="Store Manager"/>
    <x v="5"/>
    <x v="2285"/>
    <x v="2288"/>
    <x v="328"/>
    <x v="362"/>
    <n v="-86.5"/>
    <d v="2016-06-19T00:00:00"/>
    <x v="1"/>
  </r>
  <r>
    <x v="0"/>
    <x v="2"/>
    <x v="54"/>
    <x v="53"/>
    <x v="2284"/>
    <x v="0"/>
    <x v="1"/>
    <n v="1"/>
    <s v=""/>
    <n v="-69.400000000000006"/>
    <s v=""/>
    <s v=""/>
    <n v="-69.400000000000006"/>
    <x v="54"/>
    <x v="54"/>
    <x v="54"/>
    <s v="Sales Representative"/>
    <n v="391377"/>
    <s v="Casey"/>
    <s v="Gardner"/>
    <s v="Store Manager"/>
    <x v="5"/>
    <x v="2286"/>
    <x v="2289"/>
    <x v="308"/>
    <x v="90"/>
    <n v="-69.400000000000006"/>
    <d v="2016-06-20T00:00:00"/>
    <x v="1"/>
  </r>
  <r>
    <x v="0"/>
    <x v="2"/>
    <x v="54"/>
    <x v="53"/>
    <x v="2285"/>
    <x v="0"/>
    <x v="0"/>
    <n v="1"/>
    <s v=""/>
    <n v="-68.5"/>
    <s v=""/>
    <n v="-68.5"/>
    <s v=""/>
    <x v="54"/>
    <x v="54"/>
    <x v="54"/>
    <s v="Sales Representative"/>
    <n v="391377"/>
    <s v="Casey"/>
    <s v="Gardner"/>
    <s v="Store Manager"/>
    <x v="5"/>
    <x v="2287"/>
    <x v="2290"/>
    <x v="10"/>
    <x v="298"/>
    <n v="-68.5"/>
    <d v="2016-06-23T00:00:00"/>
    <x v="0"/>
  </r>
  <r>
    <x v="1"/>
    <x v="3"/>
    <x v="54"/>
    <x v="53"/>
    <x v="2286"/>
    <x v="0"/>
    <x v="1"/>
    <s v=""/>
    <n v="1"/>
    <s v=""/>
    <n v="-78.64"/>
    <s v=""/>
    <n v="-78.64"/>
    <x v="54"/>
    <x v="54"/>
    <x v="54"/>
    <s v="Sales Representative"/>
    <n v="391377"/>
    <s v="Casey"/>
    <s v="Gardner"/>
    <s v="Store Manager"/>
    <x v="5"/>
    <x v="2288"/>
    <x v="2291"/>
    <x v="128"/>
    <x v="321"/>
    <n v="-78.64"/>
    <d v="2016-07-01T00:00:00"/>
    <x v="1"/>
  </r>
  <r>
    <x v="1"/>
    <x v="3"/>
    <x v="54"/>
    <x v="55"/>
    <x v="2287"/>
    <x v="1"/>
    <x v="1"/>
    <s v=""/>
    <n v="1"/>
    <s v=""/>
    <n v="-31.05"/>
    <s v=""/>
    <n v="-31.05"/>
    <x v="54"/>
    <x v="54"/>
    <x v="54"/>
    <s v="Sales Representative"/>
    <n v="752860"/>
    <s v="Ignacio"/>
    <s v="Lawson"/>
    <s v="Sales Representative"/>
    <x v="5"/>
    <x v="2289"/>
    <x v="2292"/>
    <x v="780"/>
    <x v="185"/>
    <n v="-31.05"/>
    <d v="2016-07-09T00:00:00"/>
    <x v="1"/>
  </r>
  <r>
    <x v="1"/>
    <x v="3"/>
    <x v="54"/>
    <x v="53"/>
    <x v="2288"/>
    <x v="0"/>
    <x v="1"/>
    <s v=""/>
    <n v="1"/>
    <s v=""/>
    <n v="-74"/>
    <s v=""/>
    <n v="-74"/>
    <x v="54"/>
    <x v="54"/>
    <x v="54"/>
    <s v="Sales Representative"/>
    <n v="391377"/>
    <s v="Casey"/>
    <s v="Gardner"/>
    <s v="Store Manager"/>
    <x v="5"/>
    <x v="2290"/>
    <x v="2293"/>
    <x v="241"/>
    <x v="102"/>
    <n v="-74"/>
    <d v="2016-07-09T00:00:00"/>
    <x v="1"/>
  </r>
  <r>
    <x v="1"/>
    <x v="3"/>
    <x v="54"/>
    <x v="55"/>
    <x v="2289"/>
    <x v="2"/>
    <x v="1"/>
    <s v=""/>
    <n v="1"/>
    <s v=""/>
    <n v="-18.48"/>
    <s v=""/>
    <n v="-18.48"/>
    <x v="54"/>
    <x v="54"/>
    <x v="54"/>
    <s v="Sales Representative"/>
    <n v="752860"/>
    <s v="Ignacio"/>
    <s v="Lawson"/>
    <s v="Sales Representative"/>
    <x v="5"/>
    <x v="2291"/>
    <x v="2294"/>
    <x v="336"/>
    <x v="267"/>
    <n v="-18.48"/>
    <d v="2016-07-26T00:00:00"/>
    <x v="1"/>
  </r>
  <r>
    <x v="1"/>
    <x v="3"/>
    <x v="54"/>
    <x v="55"/>
    <x v="2290"/>
    <x v="2"/>
    <x v="1"/>
    <s v=""/>
    <n v="1"/>
    <s v=""/>
    <n v="-6.96"/>
    <s v=""/>
    <n v="-6.96"/>
    <x v="54"/>
    <x v="54"/>
    <x v="54"/>
    <s v="Sales Representative"/>
    <n v="752860"/>
    <s v="Ignacio"/>
    <s v="Lawson"/>
    <s v="Sales Representative"/>
    <x v="5"/>
    <x v="2292"/>
    <x v="2295"/>
    <x v="863"/>
    <x v="118"/>
    <n v="-6.96"/>
    <d v="2016-07-27T00:00:00"/>
    <x v="1"/>
  </r>
  <r>
    <x v="1"/>
    <x v="3"/>
    <x v="54"/>
    <x v="55"/>
    <x v="2291"/>
    <x v="1"/>
    <x v="1"/>
    <s v=""/>
    <n v="1"/>
    <s v=""/>
    <n v="-30.23"/>
    <s v=""/>
    <n v="-30.23"/>
    <x v="54"/>
    <x v="54"/>
    <x v="54"/>
    <s v="Sales Representative"/>
    <n v="752860"/>
    <s v="Ignacio"/>
    <s v="Lawson"/>
    <s v="Sales Representative"/>
    <x v="5"/>
    <x v="2293"/>
    <x v="2296"/>
    <x v="306"/>
    <x v="167"/>
    <n v="-30.23"/>
    <d v="2016-07-28T00:00:00"/>
    <x v="1"/>
  </r>
  <r>
    <x v="1"/>
    <x v="4"/>
    <x v="54"/>
    <x v="55"/>
    <x v="2292"/>
    <x v="1"/>
    <x v="0"/>
    <s v=""/>
    <n v="1"/>
    <s v=""/>
    <n v="-34.549999999999997"/>
    <n v="-34.549999999999997"/>
    <s v=""/>
    <x v="54"/>
    <x v="54"/>
    <x v="54"/>
    <s v="Sales Representative"/>
    <n v="752860"/>
    <s v="Ignacio"/>
    <s v="Lawson"/>
    <s v="Sales Representative"/>
    <x v="5"/>
    <x v="2294"/>
    <x v="2297"/>
    <x v="221"/>
    <x v="370"/>
    <n v="-34.549999999999997"/>
    <d v="2016-08-02T00:00:00"/>
    <x v="2"/>
  </r>
  <r>
    <x v="1"/>
    <x v="4"/>
    <x v="54"/>
    <x v="53"/>
    <x v="2293"/>
    <x v="0"/>
    <x v="1"/>
    <s v=""/>
    <n v="1"/>
    <s v=""/>
    <n v="-82.01"/>
    <s v=""/>
    <n v="-82.01"/>
    <x v="54"/>
    <x v="54"/>
    <x v="54"/>
    <s v="Sales Representative"/>
    <n v="391377"/>
    <s v="Casey"/>
    <s v="Gardner"/>
    <s v="Store Manager"/>
    <x v="5"/>
    <x v="2295"/>
    <x v="2298"/>
    <x v="16"/>
    <x v="346"/>
    <n v="-82.01"/>
    <d v="2016-08-13T00:00:00"/>
    <x v="1"/>
  </r>
  <r>
    <x v="1"/>
    <x v="4"/>
    <x v="54"/>
    <x v="53"/>
    <x v="2294"/>
    <x v="0"/>
    <x v="1"/>
    <s v=""/>
    <n v="1"/>
    <s v=""/>
    <n v="-82.17"/>
    <s v=""/>
    <n v="-82.17"/>
    <x v="54"/>
    <x v="54"/>
    <x v="54"/>
    <s v="Sales Representative"/>
    <n v="391377"/>
    <s v="Casey"/>
    <s v="Gardner"/>
    <s v="Store Manager"/>
    <x v="5"/>
    <x v="2296"/>
    <x v="2299"/>
    <x v="669"/>
    <x v="205"/>
    <n v="-82.17"/>
    <d v="2016-08-14T00:00:00"/>
    <x v="1"/>
  </r>
  <r>
    <x v="1"/>
    <x v="4"/>
    <x v="54"/>
    <x v="55"/>
    <x v="2295"/>
    <x v="1"/>
    <x v="1"/>
    <s v=""/>
    <n v="1"/>
    <s v=""/>
    <n v="-29.42"/>
    <s v=""/>
    <n v="-29.42"/>
    <x v="54"/>
    <x v="54"/>
    <x v="54"/>
    <s v="Sales Representative"/>
    <n v="752860"/>
    <s v="Ignacio"/>
    <s v="Lawson"/>
    <s v="Sales Representative"/>
    <x v="5"/>
    <x v="2297"/>
    <x v="2300"/>
    <x v="375"/>
    <x v="42"/>
    <n v="-29.42"/>
    <d v="2016-08-16T00:00:00"/>
    <x v="1"/>
  </r>
  <r>
    <x v="1"/>
    <x v="4"/>
    <x v="54"/>
    <x v="55"/>
    <x v="2296"/>
    <x v="1"/>
    <x v="1"/>
    <s v=""/>
    <n v="1"/>
    <s v=""/>
    <n v="-47.31"/>
    <s v=""/>
    <n v="-47.31"/>
    <x v="54"/>
    <x v="54"/>
    <x v="54"/>
    <s v="Sales Representative"/>
    <n v="752860"/>
    <s v="Ignacio"/>
    <s v="Lawson"/>
    <s v="Sales Representative"/>
    <x v="5"/>
    <x v="2298"/>
    <x v="2301"/>
    <x v="21"/>
    <x v="452"/>
    <n v="-47.31"/>
    <d v="2016-08-19T00:00:00"/>
    <x v="1"/>
  </r>
  <r>
    <x v="1"/>
    <x v="4"/>
    <x v="54"/>
    <x v="53"/>
    <x v="2297"/>
    <x v="0"/>
    <x v="0"/>
    <s v=""/>
    <n v="1"/>
    <s v=""/>
    <n v="-67.19"/>
    <n v="-67.19"/>
    <s v=""/>
    <x v="54"/>
    <x v="54"/>
    <x v="54"/>
    <s v="Sales Representative"/>
    <n v="391377"/>
    <s v="Casey"/>
    <s v="Gardner"/>
    <s v="Store Manager"/>
    <x v="5"/>
    <x v="2299"/>
    <x v="2302"/>
    <x v="584"/>
    <x v="31"/>
    <n v="-67.19"/>
    <d v="2016-08-30T00:00:00"/>
    <x v="2"/>
  </r>
  <r>
    <x v="1"/>
    <x v="5"/>
    <x v="54"/>
    <x v="55"/>
    <x v="2298"/>
    <x v="1"/>
    <x v="1"/>
    <s v=""/>
    <n v="1"/>
    <s v=""/>
    <n v="-37.6"/>
    <s v=""/>
    <n v="-37.6"/>
    <x v="54"/>
    <x v="54"/>
    <x v="54"/>
    <s v="Sales Representative"/>
    <n v="752860"/>
    <s v="Ignacio"/>
    <s v="Lawson"/>
    <s v="Sales Representative"/>
    <x v="5"/>
    <x v="2300"/>
    <x v="2303"/>
    <x v="666"/>
    <x v="172"/>
    <n v="-37.6"/>
    <d v="2016-09-01T00:00:00"/>
    <x v="1"/>
  </r>
  <r>
    <x v="1"/>
    <x v="5"/>
    <x v="54"/>
    <x v="53"/>
    <x v="2299"/>
    <x v="0"/>
    <x v="1"/>
    <s v=""/>
    <n v="1"/>
    <s v=""/>
    <n v="-85.58"/>
    <s v=""/>
    <n v="-85.58"/>
    <x v="54"/>
    <x v="54"/>
    <x v="54"/>
    <s v="Sales Representative"/>
    <n v="391377"/>
    <s v="Casey"/>
    <s v="Gardner"/>
    <s v="Store Manager"/>
    <x v="5"/>
    <x v="2301"/>
    <x v="2304"/>
    <x v="303"/>
    <x v="196"/>
    <n v="-85.58"/>
    <d v="2016-09-02T00:00:00"/>
    <x v="1"/>
  </r>
  <r>
    <x v="1"/>
    <x v="5"/>
    <x v="54"/>
    <x v="55"/>
    <x v="2300"/>
    <x v="1"/>
    <x v="1"/>
    <s v=""/>
    <n v="1"/>
    <s v=""/>
    <n v="-42.83"/>
    <s v=""/>
    <n v="-42.83"/>
    <x v="54"/>
    <x v="54"/>
    <x v="54"/>
    <s v="Sales Representative"/>
    <n v="752860"/>
    <s v="Ignacio"/>
    <s v="Lawson"/>
    <s v="Sales Representative"/>
    <x v="5"/>
    <x v="2302"/>
    <x v="2305"/>
    <x v="50"/>
    <x v="312"/>
    <n v="-42.83"/>
    <d v="2016-09-18T00:00:00"/>
    <x v="1"/>
  </r>
  <r>
    <x v="1"/>
    <x v="5"/>
    <x v="54"/>
    <x v="53"/>
    <x v="2301"/>
    <x v="0"/>
    <x v="1"/>
    <s v=""/>
    <n v="1"/>
    <s v=""/>
    <n v="-67.8"/>
    <s v=""/>
    <n v="-67.8"/>
    <x v="54"/>
    <x v="54"/>
    <x v="54"/>
    <s v="Sales Representative"/>
    <n v="391377"/>
    <s v="Casey"/>
    <s v="Gardner"/>
    <s v="Store Manager"/>
    <x v="5"/>
    <x v="2303"/>
    <x v="2306"/>
    <x v="347"/>
    <x v="332"/>
    <n v="-67.8"/>
    <d v="2016-09-20T00:00:00"/>
    <x v="1"/>
  </r>
  <r>
    <x v="1"/>
    <x v="5"/>
    <x v="54"/>
    <x v="55"/>
    <x v="2302"/>
    <x v="2"/>
    <x v="1"/>
    <s v=""/>
    <n v="1"/>
    <s v=""/>
    <n v="-5.15"/>
    <s v=""/>
    <n v="-5.15"/>
    <x v="54"/>
    <x v="54"/>
    <x v="54"/>
    <s v="Sales Representative"/>
    <n v="752860"/>
    <s v="Ignacio"/>
    <s v="Lawson"/>
    <s v="Sales Representative"/>
    <x v="5"/>
    <x v="2304"/>
    <x v="2307"/>
    <x v="137"/>
    <x v="441"/>
    <n v="-5.15"/>
    <d v="2016-09-24T00:00:00"/>
    <x v="1"/>
  </r>
  <r>
    <x v="0"/>
    <x v="0"/>
    <x v="55"/>
    <x v="53"/>
    <x v="2303"/>
    <x v="0"/>
    <x v="1"/>
    <n v="1"/>
    <s v=""/>
    <n v="-70.650000000000006"/>
    <s v=""/>
    <s v=""/>
    <n v="-70.650000000000006"/>
    <x v="55"/>
    <x v="55"/>
    <x v="55"/>
    <s v="Sales Representative"/>
    <n v="391377"/>
    <s v="Casey"/>
    <s v="Gardner"/>
    <s v="Store Manager"/>
    <x v="5"/>
    <x v="2305"/>
    <x v="2308"/>
    <x v="256"/>
    <x v="149"/>
    <n v="-70.650000000000006"/>
    <d v="2016-04-05T00:00:00"/>
    <x v="1"/>
  </r>
  <r>
    <x v="0"/>
    <x v="0"/>
    <x v="55"/>
    <x v="53"/>
    <x v="2304"/>
    <x v="0"/>
    <x v="1"/>
    <n v="1"/>
    <s v=""/>
    <n v="-51.65"/>
    <s v=""/>
    <s v=""/>
    <n v="-51.65"/>
    <x v="55"/>
    <x v="55"/>
    <x v="55"/>
    <s v="Sales Representative"/>
    <n v="391377"/>
    <s v="Casey"/>
    <s v="Gardner"/>
    <s v="Store Manager"/>
    <x v="5"/>
    <x v="2306"/>
    <x v="2309"/>
    <x v="619"/>
    <x v="203"/>
    <n v="-51.65"/>
    <d v="2016-04-06T00:00:00"/>
    <x v="1"/>
  </r>
  <r>
    <x v="0"/>
    <x v="0"/>
    <x v="55"/>
    <x v="53"/>
    <x v="2305"/>
    <x v="0"/>
    <x v="0"/>
    <n v="1"/>
    <s v=""/>
    <n v="-55.9"/>
    <s v=""/>
    <n v="-55.9"/>
    <s v=""/>
    <x v="55"/>
    <x v="55"/>
    <x v="55"/>
    <s v="Sales Representative"/>
    <n v="391377"/>
    <s v="Casey"/>
    <s v="Gardner"/>
    <s v="Store Manager"/>
    <x v="5"/>
    <x v="2307"/>
    <x v="2310"/>
    <x v="864"/>
    <x v="290"/>
    <n v="-55.9"/>
    <d v="2016-04-08T00:00:00"/>
    <x v="0"/>
  </r>
  <r>
    <x v="0"/>
    <x v="0"/>
    <x v="55"/>
    <x v="53"/>
    <x v="2306"/>
    <x v="0"/>
    <x v="1"/>
    <n v="1"/>
    <s v=""/>
    <n v="-71.08"/>
    <s v=""/>
    <s v=""/>
    <n v="-71.08"/>
    <x v="55"/>
    <x v="55"/>
    <x v="55"/>
    <s v="Sales Representative"/>
    <n v="391377"/>
    <s v="Casey"/>
    <s v="Gardner"/>
    <s v="Store Manager"/>
    <x v="5"/>
    <x v="2308"/>
    <x v="2311"/>
    <x v="720"/>
    <x v="491"/>
    <n v="-71.08"/>
    <d v="2016-04-15T00:00:00"/>
    <x v="1"/>
  </r>
  <r>
    <x v="0"/>
    <x v="0"/>
    <x v="55"/>
    <x v="53"/>
    <x v="2307"/>
    <x v="0"/>
    <x v="1"/>
    <n v="1"/>
    <s v=""/>
    <n v="-63.36"/>
    <s v=""/>
    <s v=""/>
    <n v="-63.36"/>
    <x v="55"/>
    <x v="55"/>
    <x v="55"/>
    <s v="Sales Representative"/>
    <n v="391377"/>
    <s v="Casey"/>
    <s v="Gardner"/>
    <s v="Store Manager"/>
    <x v="5"/>
    <x v="2309"/>
    <x v="2312"/>
    <x v="395"/>
    <x v="310"/>
    <n v="-63.36"/>
    <d v="2016-04-27T00:00:00"/>
    <x v="1"/>
  </r>
  <r>
    <x v="0"/>
    <x v="0"/>
    <x v="55"/>
    <x v="53"/>
    <x v="2308"/>
    <x v="1"/>
    <x v="0"/>
    <n v="1"/>
    <s v=""/>
    <n v="-29.92"/>
    <s v=""/>
    <n v="-29.92"/>
    <s v=""/>
    <x v="55"/>
    <x v="55"/>
    <x v="55"/>
    <s v="Sales Representative"/>
    <n v="391377"/>
    <s v="Casey"/>
    <s v="Gardner"/>
    <s v="Store Manager"/>
    <x v="5"/>
    <x v="2310"/>
    <x v="2313"/>
    <x v="865"/>
    <x v="262"/>
    <n v="-29.92"/>
    <d v="2016-04-28T00:00:00"/>
    <x v="0"/>
  </r>
  <r>
    <x v="0"/>
    <x v="1"/>
    <x v="55"/>
    <x v="53"/>
    <x v="2309"/>
    <x v="1"/>
    <x v="1"/>
    <n v="1"/>
    <s v=""/>
    <n v="-45.37"/>
    <s v=""/>
    <s v=""/>
    <n v="-45.37"/>
    <x v="55"/>
    <x v="55"/>
    <x v="55"/>
    <s v="Sales Representative"/>
    <n v="391377"/>
    <s v="Casey"/>
    <s v="Gardner"/>
    <s v="Store Manager"/>
    <x v="5"/>
    <x v="2311"/>
    <x v="2314"/>
    <x v="178"/>
    <x v="11"/>
    <n v="-45.37"/>
    <d v="2016-05-01T00:00:00"/>
    <x v="1"/>
  </r>
  <r>
    <x v="0"/>
    <x v="1"/>
    <x v="55"/>
    <x v="53"/>
    <x v="2310"/>
    <x v="2"/>
    <x v="1"/>
    <n v="1"/>
    <s v=""/>
    <n v="-6.81"/>
    <s v=""/>
    <s v=""/>
    <n v="-6.81"/>
    <x v="55"/>
    <x v="55"/>
    <x v="55"/>
    <s v="Sales Representative"/>
    <n v="391377"/>
    <s v="Casey"/>
    <s v="Gardner"/>
    <s v="Store Manager"/>
    <x v="5"/>
    <x v="2312"/>
    <x v="2315"/>
    <x v="439"/>
    <x v="379"/>
    <n v="-6.81"/>
    <d v="2016-05-03T00:00:00"/>
    <x v="1"/>
  </r>
  <r>
    <x v="0"/>
    <x v="1"/>
    <x v="55"/>
    <x v="53"/>
    <x v="2311"/>
    <x v="0"/>
    <x v="0"/>
    <n v="1"/>
    <s v=""/>
    <n v="-82.62"/>
    <s v=""/>
    <n v="-82.62"/>
    <s v=""/>
    <x v="55"/>
    <x v="55"/>
    <x v="55"/>
    <s v="Sales Representative"/>
    <n v="391377"/>
    <s v="Casey"/>
    <s v="Gardner"/>
    <s v="Store Manager"/>
    <x v="5"/>
    <x v="2313"/>
    <x v="2316"/>
    <x v="383"/>
    <x v="451"/>
    <n v="-82.62"/>
    <d v="2016-05-04T00:00:00"/>
    <x v="0"/>
  </r>
  <r>
    <x v="0"/>
    <x v="1"/>
    <x v="55"/>
    <x v="53"/>
    <x v="2312"/>
    <x v="2"/>
    <x v="1"/>
    <n v="1"/>
    <s v=""/>
    <n v="-14.57"/>
    <s v=""/>
    <s v=""/>
    <n v="-14.57"/>
    <x v="55"/>
    <x v="55"/>
    <x v="55"/>
    <s v="Sales Representative"/>
    <n v="391377"/>
    <s v="Casey"/>
    <s v="Gardner"/>
    <s v="Store Manager"/>
    <x v="5"/>
    <x v="2314"/>
    <x v="2317"/>
    <x v="156"/>
    <x v="41"/>
    <n v="-14.57"/>
    <d v="2016-05-07T00:00:00"/>
    <x v="1"/>
  </r>
  <r>
    <x v="0"/>
    <x v="1"/>
    <x v="55"/>
    <x v="53"/>
    <x v="2313"/>
    <x v="1"/>
    <x v="1"/>
    <n v="1"/>
    <s v=""/>
    <n v="-21.12"/>
    <s v=""/>
    <s v=""/>
    <n v="-21.12"/>
    <x v="55"/>
    <x v="55"/>
    <x v="55"/>
    <s v="Sales Representative"/>
    <n v="391377"/>
    <s v="Casey"/>
    <s v="Gardner"/>
    <s v="Store Manager"/>
    <x v="5"/>
    <x v="2315"/>
    <x v="2318"/>
    <x v="831"/>
    <x v="434"/>
    <n v="-21.12"/>
    <d v="2016-05-10T00:00:00"/>
    <x v="1"/>
  </r>
  <r>
    <x v="0"/>
    <x v="1"/>
    <x v="55"/>
    <x v="53"/>
    <x v="2314"/>
    <x v="0"/>
    <x v="0"/>
    <n v="1"/>
    <s v=""/>
    <n v="-69.31"/>
    <s v=""/>
    <n v="-69.31"/>
    <s v=""/>
    <x v="55"/>
    <x v="55"/>
    <x v="55"/>
    <s v="Sales Representative"/>
    <n v="391377"/>
    <s v="Casey"/>
    <s v="Gardner"/>
    <s v="Store Manager"/>
    <x v="5"/>
    <x v="2316"/>
    <x v="2319"/>
    <x v="675"/>
    <x v="344"/>
    <n v="-69.31"/>
    <d v="2016-05-14T00:00:00"/>
    <x v="0"/>
  </r>
  <r>
    <x v="0"/>
    <x v="1"/>
    <x v="55"/>
    <x v="53"/>
    <x v="2315"/>
    <x v="0"/>
    <x v="0"/>
    <n v="1"/>
    <s v=""/>
    <n v="-94.74"/>
    <s v=""/>
    <n v="-94.74"/>
    <s v=""/>
    <x v="55"/>
    <x v="55"/>
    <x v="55"/>
    <s v="Sales Representative"/>
    <n v="391377"/>
    <s v="Casey"/>
    <s v="Gardner"/>
    <s v="Store Manager"/>
    <x v="5"/>
    <x v="2317"/>
    <x v="2320"/>
    <x v="274"/>
    <x v="136"/>
    <n v="-94.74"/>
    <d v="2016-05-17T00:00:00"/>
    <x v="2"/>
  </r>
  <r>
    <x v="0"/>
    <x v="1"/>
    <x v="55"/>
    <x v="53"/>
    <x v="2316"/>
    <x v="1"/>
    <x v="1"/>
    <n v="1"/>
    <s v=""/>
    <n v="-36.86"/>
    <s v=""/>
    <s v=""/>
    <n v="-36.86"/>
    <x v="55"/>
    <x v="55"/>
    <x v="55"/>
    <s v="Sales Representative"/>
    <n v="391377"/>
    <s v="Casey"/>
    <s v="Gardner"/>
    <s v="Store Manager"/>
    <x v="5"/>
    <x v="2318"/>
    <x v="2321"/>
    <x v="789"/>
    <x v="113"/>
    <n v="-36.86"/>
    <d v="2016-05-20T00:00:00"/>
    <x v="1"/>
  </r>
  <r>
    <x v="0"/>
    <x v="1"/>
    <x v="55"/>
    <x v="53"/>
    <x v="2317"/>
    <x v="0"/>
    <x v="1"/>
    <n v="1"/>
    <s v=""/>
    <n v="-97.96"/>
    <s v=""/>
    <s v=""/>
    <n v="-97.96"/>
    <x v="55"/>
    <x v="55"/>
    <x v="55"/>
    <s v="Sales Representative"/>
    <n v="391377"/>
    <s v="Casey"/>
    <s v="Gardner"/>
    <s v="Store Manager"/>
    <x v="5"/>
    <x v="2319"/>
    <x v="2322"/>
    <x v="520"/>
    <x v="454"/>
    <n v="-97.96"/>
    <d v="2016-05-21T00:00:00"/>
    <x v="1"/>
  </r>
  <r>
    <x v="0"/>
    <x v="1"/>
    <x v="55"/>
    <x v="53"/>
    <x v="2318"/>
    <x v="0"/>
    <x v="1"/>
    <n v="1"/>
    <s v=""/>
    <n v="-60.09"/>
    <s v=""/>
    <s v=""/>
    <n v="-60.09"/>
    <x v="55"/>
    <x v="55"/>
    <x v="55"/>
    <s v="Sales Representative"/>
    <n v="391377"/>
    <s v="Casey"/>
    <s v="Gardner"/>
    <s v="Store Manager"/>
    <x v="5"/>
    <x v="2320"/>
    <x v="2323"/>
    <x v="576"/>
    <x v="488"/>
    <n v="-60.09"/>
    <d v="2016-05-25T00:00:00"/>
    <x v="1"/>
  </r>
  <r>
    <x v="0"/>
    <x v="1"/>
    <x v="55"/>
    <x v="53"/>
    <x v="2319"/>
    <x v="0"/>
    <x v="0"/>
    <n v="1"/>
    <s v=""/>
    <n v="-52.67"/>
    <s v=""/>
    <n v="-52.67"/>
    <s v=""/>
    <x v="55"/>
    <x v="55"/>
    <x v="55"/>
    <s v="Sales Representative"/>
    <n v="391377"/>
    <s v="Casey"/>
    <s v="Gardner"/>
    <s v="Store Manager"/>
    <x v="5"/>
    <x v="2321"/>
    <x v="2324"/>
    <x v="851"/>
    <x v="287"/>
    <n v="-52.67"/>
    <d v="2016-05-26T00:00:00"/>
    <x v="0"/>
  </r>
  <r>
    <x v="0"/>
    <x v="2"/>
    <x v="55"/>
    <x v="53"/>
    <x v="2320"/>
    <x v="0"/>
    <x v="0"/>
    <n v="1"/>
    <s v=""/>
    <n v="-59.44"/>
    <s v=""/>
    <n v="-59.44"/>
    <s v=""/>
    <x v="55"/>
    <x v="55"/>
    <x v="55"/>
    <s v="Sales Representative"/>
    <n v="391377"/>
    <s v="Casey"/>
    <s v="Gardner"/>
    <s v="Store Manager"/>
    <x v="5"/>
    <x v="2322"/>
    <x v="2325"/>
    <x v="478"/>
    <x v="428"/>
    <n v="-59.44"/>
    <d v="2016-06-18T00:00:00"/>
    <x v="0"/>
  </r>
  <r>
    <x v="1"/>
    <x v="3"/>
    <x v="55"/>
    <x v="56"/>
    <x v="2321"/>
    <x v="2"/>
    <x v="1"/>
    <s v=""/>
    <n v="1"/>
    <s v=""/>
    <n v="-7.98"/>
    <s v=""/>
    <n v="-7.98"/>
    <x v="55"/>
    <x v="55"/>
    <x v="55"/>
    <s v="Sales Representative"/>
    <n v="839040"/>
    <s v="Leeann"/>
    <s v="Longo"/>
    <s v="Sales Representative"/>
    <x v="5"/>
    <x v="2323"/>
    <x v="2326"/>
    <x v="866"/>
    <x v="236"/>
    <n v="-7.98"/>
    <d v="2016-07-03T00:00:00"/>
    <x v="1"/>
  </r>
  <r>
    <x v="1"/>
    <x v="3"/>
    <x v="55"/>
    <x v="53"/>
    <x v="2322"/>
    <x v="0"/>
    <x v="1"/>
    <s v=""/>
    <n v="1"/>
    <s v=""/>
    <n v="-64.489999999999995"/>
    <s v=""/>
    <n v="-64.489999999999995"/>
    <x v="55"/>
    <x v="55"/>
    <x v="55"/>
    <s v="Sales Representative"/>
    <n v="391377"/>
    <s v="Casey"/>
    <s v="Gardner"/>
    <s v="Store Manager"/>
    <x v="5"/>
    <x v="2324"/>
    <x v="2327"/>
    <x v="752"/>
    <x v="272"/>
    <n v="-64.489999999999995"/>
    <d v="2016-07-03T00:00:00"/>
    <x v="1"/>
  </r>
  <r>
    <x v="1"/>
    <x v="3"/>
    <x v="55"/>
    <x v="56"/>
    <x v="2323"/>
    <x v="2"/>
    <x v="1"/>
    <s v=""/>
    <n v="1"/>
    <s v=""/>
    <n v="-5.35"/>
    <s v=""/>
    <n v="-5.35"/>
    <x v="55"/>
    <x v="55"/>
    <x v="55"/>
    <s v="Sales Representative"/>
    <n v="839040"/>
    <s v="Leeann"/>
    <s v="Longo"/>
    <s v="Sales Representative"/>
    <x v="5"/>
    <x v="2325"/>
    <x v="2328"/>
    <x v="785"/>
    <x v="183"/>
    <n v="-5.35"/>
    <d v="2016-07-07T00:00:00"/>
    <x v="1"/>
  </r>
  <r>
    <x v="1"/>
    <x v="3"/>
    <x v="55"/>
    <x v="53"/>
    <x v="2324"/>
    <x v="0"/>
    <x v="0"/>
    <s v=""/>
    <n v="1"/>
    <s v=""/>
    <n v="-64.92"/>
    <n v="-64.92"/>
    <s v=""/>
    <x v="55"/>
    <x v="55"/>
    <x v="55"/>
    <s v="Sales Representative"/>
    <n v="391377"/>
    <s v="Casey"/>
    <s v="Gardner"/>
    <s v="Store Manager"/>
    <x v="5"/>
    <x v="2326"/>
    <x v="2329"/>
    <x v="156"/>
    <x v="354"/>
    <n v="-64.92"/>
    <d v="2016-07-08T00:00:00"/>
    <x v="0"/>
  </r>
  <r>
    <x v="1"/>
    <x v="3"/>
    <x v="55"/>
    <x v="56"/>
    <x v="2325"/>
    <x v="1"/>
    <x v="0"/>
    <s v=""/>
    <n v="1"/>
    <s v=""/>
    <n v="-39.49"/>
    <n v="-39.49"/>
    <s v=""/>
    <x v="55"/>
    <x v="55"/>
    <x v="55"/>
    <s v="Sales Representative"/>
    <n v="839040"/>
    <s v="Leeann"/>
    <s v="Longo"/>
    <s v="Sales Representative"/>
    <x v="5"/>
    <x v="2327"/>
    <x v="2330"/>
    <x v="867"/>
    <x v="74"/>
    <n v="-39.49"/>
    <d v="2016-07-16T00:00:00"/>
    <x v="2"/>
  </r>
  <r>
    <x v="1"/>
    <x v="3"/>
    <x v="55"/>
    <x v="53"/>
    <x v="2326"/>
    <x v="0"/>
    <x v="0"/>
    <s v=""/>
    <n v="1"/>
    <s v=""/>
    <n v="-84.44"/>
    <n v="-84.44"/>
    <s v=""/>
    <x v="55"/>
    <x v="55"/>
    <x v="55"/>
    <s v="Sales Representative"/>
    <n v="391377"/>
    <s v="Casey"/>
    <s v="Gardner"/>
    <s v="Store Manager"/>
    <x v="5"/>
    <x v="2328"/>
    <x v="2331"/>
    <x v="246"/>
    <x v="52"/>
    <n v="-84.44"/>
    <d v="2016-07-16T00:00:00"/>
    <x v="2"/>
  </r>
  <r>
    <x v="1"/>
    <x v="3"/>
    <x v="55"/>
    <x v="56"/>
    <x v="2327"/>
    <x v="1"/>
    <x v="1"/>
    <s v=""/>
    <n v="1"/>
    <s v=""/>
    <n v="-43.2"/>
    <s v=""/>
    <n v="-43.2"/>
    <x v="55"/>
    <x v="55"/>
    <x v="55"/>
    <s v="Sales Representative"/>
    <n v="839040"/>
    <s v="Leeann"/>
    <s v="Longo"/>
    <s v="Sales Representative"/>
    <x v="5"/>
    <x v="2329"/>
    <x v="2332"/>
    <x v="607"/>
    <x v="328"/>
    <n v="-43.2"/>
    <d v="2016-07-20T00:00:00"/>
    <x v="1"/>
  </r>
  <r>
    <x v="1"/>
    <x v="3"/>
    <x v="55"/>
    <x v="53"/>
    <x v="2328"/>
    <x v="0"/>
    <x v="0"/>
    <s v=""/>
    <n v="1"/>
    <s v=""/>
    <n v="-63.5"/>
    <n v="-63.5"/>
    <s v=""/>
    <x v="55"/>
    <x v="55"/>
    <x v="55"/>
    <s v="Sales Representative"/>
    <n v="391377"/>
    <s v="Casey"/>
    <s v="Gardner"/>
    <s v="Store Manager"/>
    <x v="5"/>
    <x v="2330"/>
    <x v="2333"/>
    <x v="868"/>
    <x v="184"/>
    <n v="-63.5"/>
    <d v="2016-07-25T00:00:00"/>
    <x v="0"/>
  </r>
  <r>
    <x v="1"/>
    <x v="3"/>
    <x v="55"/>
    <x v="53"/>
    <x v="2329"/>
    <x v="0"/>
    <x v="1"/>
    <s v=""/>
    <n v="1"/>
    <s v=""/>
    <n v="-61.39"/>
    <s v=""/>
    <n v="-61.39"/>
    <x v="55"/>
    <x v="55"/>
    <x v="55"/>
    <s v="Sales Representative"/>
    <n v="391377"/>
    <s v="Casey"/>
    <s v="Gardner"/>
    <s v="Store Manager"/>
    <x v="5"/>
    <x v="2331"/>
    <x v="2334"/>
    <x v="484"/>
    <x v="35"/>
    <n v="-61.39"/>
    <d v="2016-07-26T00:00:00"/>
    <x v="1"/>
  </r>
  <r>
    <x v="1"/>
    <x v="3"/>
    <x v="55"/>
    <x v="56"/>
    <x v="2330"/>
    <x v="2"/>
    <x v="1"/>
    <s v=""/>
    <n v="1"/>
    <s v=""/>
    <n v="-14.39"/>
    <s v=""/>
    <n v="-14.39"/>
    <x v="55"/>
    <x v="55"/>
    <x v="55"/>
    <s v="Sales Representative"/>
    <n v="839040"/>
    <s v="Leeann"/>
    <s v="Longo"/>
    <s v="Sales Representative"/>
    <x v="5"/>
    <x v="2332"/>
    <x v="2335"/>
    <x v="794"/>
    <x v="178"/>
    <n v="-14.39"/>
    <d v="2016-07-30T00:00:00"/>
    <x v="1"/>
  </r>
  <r>
    <x v="1"/>
    <x v="4"/>
    <x v="55"/>
    <x v="53"/>
    <x v="2331"/>
    <x v="0"/>
    <x v="1"/>
    <s v=""/>
    <n v="1"/>
    <s v=""/>
    <n v="-50.63"/>
    <s v=""/>
    <n v="-50.63"/>
    <x v="55"/>
    <x v="55"/>
    <x v="55"/>
    <s v="Sales Representative"/>
    <n v="391377"/>
    <s v="Casey"/>
    <s v="Gardner"/>
    <s v="Store Manager"/>
    <x v="5"/>
    <x v="2333"/>
    <x v="2336"/>
    <x v="811"/>
    <x v="471"/>
    <n v="-50.63"/>
    <d v="2016-08-02T00:00:00"/>
    <x v="1"/>
  </r>
  <r>
    <x v="1"/>
    <x v="4"/>
    <x v="55"/>
    <x v="56"/>
    <x v="2332"/>
    <x v="2"/>
    <x v="1"/>
    <s v=""/>
    <n v="1"/>
    <s v=""/>
    <n v="-16.13"/>
    <s v=""/>
    <n v="-16.13"/>
    <x v="55"/>
    <x v="55"/>
    <x v="55"/>
    <s v="Sales Representative"/>
    <n v="839040"/>
    <s v="Leeann"/>
    <s v="Longo"/>
    <s v="Sales Representative"/>
    <x v="5"/>
    <x v="2334"/>
    <x v="2337"/>
    <x v="800"/>
    <x v="248"/>
    <n v="-16.13"/>
    <d v="2016-08-03T00:00:00"/>
    <x v="1"/>
  </r>
  <r>
    <x v="1"/>
    <x v="4"/>
    <x v="55"/>
    <x v="53"/>
    <x v="2333"/>
    <x v="0"/>
    <x v="0"/>
    <s v=""/>
    <n v="1"/>
    <s v=""/>
    <n v="-84.96"/>
    <n v="-84.96"/>
    <s v=""/>
    <x v="55"/>
    <x v="55"/>
    <x v="55"/>
    <s v="Sales Representative"/>
    <n v="391377"/>
    <s v="Casey"/>
    <s v="Gardner"/>
    <s v="Store Manager"/>
    <x v="5"/>
    <x v="2335"/>
    <x v="2338"/>
    <x v="326"/>
    <x v="477"/>
    <n v="-84.96"/>
    <d v="2016-08-04T00:00:00"/>
    <x v="0"/>
  </r>
  <r>
    <x v="1"/>
    <x v="4"/>
    <x v="55"/>
    <x v="53"/>
    <x v="2334"/>
    <x v="0"/>
    <x v="1"/>
    <s v=""/>
    <n v="1"/>
    <s v=""/>
    <n v="-81.98"/>
    <s v=""/>
    <n v="-81.98"/>
    <x v="55"/>
    <x v="55"/>
    <x v="55"/>
    <s v="Sales Representative"/>
    <n v="391377"/>
    <s v="Casey"/>
    <s v="Gardner"/>
    <s v="Store Manager"/>
    <x v="5"/>
    <x v="2336"/>
    <x v="2339"/>
    <x v="572"/>
    <x v="40"/>
    <n v="-81.98"/>
    <d v="2016-08-09T00:00:00"/>
    <x v="1"/>
  </r>
  <r>
    <x v="1"/>
    <x v="4"/>
    <x v="55"/>
    <x v="56"/>
    <x v="2335"/>
    <x v="2"/>
    <x v="0"/>
    <s v=""/>
    <n v="1"/>
    <s v=""/>
    <n v="-7.63"/>
    <n v="-7.63"/>
    <s v=""/>
    <x v="55"/>
    <x v="55"/>
    <x v="55"/>
    <s v="Sales Representative"/>
    <n v="839040"/>
    <s v="Leeann"/>
    <s v="Longo"/>
    <s v="Sales Representative"/>
    <x v="5"/>
    <x v="2337"/>
    <x v="2340"/>
    <x v="458"/>
    <x v="93"/>
    <n v="-7.63"/>
    <d v="2016-08-12T00:00:00"/>
    <x v="0"/>
  </r>
  <r>
    <x v="1"/>
    <x v="4"/>
    <x v="55"/>
    <x v="53"/>
    <x v="2336"/>
    <x v="0"/>
    <x v="1"/>
    <s v=""/>
    <n v="1"/>
    <s v=""/>
    <n v="-92.04"/>
    <s v=""/>
    <n v="-92.04"/>
    <x v="55"/>
    <x v="55"/>
    <x v="55"/>
    <s v="Sales Representative"/>
    <n v="391377"/>
    <s v="Casey"/>
    <s v="Gardner"/>
    <s v="Store Manager"/>
    <x v="5"/>
    <x v="2338"/>
    <x v="2341"/>
    <x v="425"/>
    <x v="366"/>
    <n v="-92.04"/>
    <d v="2016-08-13T00:00:00"/>
    <x v="1"/>
  </r>
  <r>
    <x v="1"/>
    <x v="4"/>
    <x v="55"/>
    <x v="56"/>
    <x v="2337"/>
    <x v="2"/>
    <x v="1"/>
    <s v=""/>
    <n v="1"/>
    <s v=""/>
    <n v="-5.48"/>
    <s v=""/>
    <n v="-5.48"/>
    <x v="55"/>
    <x v="55"/>
    <x v="55"/>
    <s v="Sales Representative"/>
    <n v="839040"/>
    <s v="Leeann"/>
    <s v="Longo"/>
    <s v="Sales Representative"/>
    <x v="5"/>
    <x v="2339"/>
    <x v="2342"/>
    <x v="576"/>
    <x v="137"/>
    <n v="-5.48"/>
    <d v="2016-08-13T00:00:00"/>
    <x v="1"/>
  </r>
  <r>
    <x v="1"/>
    <x v="4"/>
    <x v="55"/>
    <x v="53"/>
    <x v="2338"/>
    <x v="0"/>
    <x v="1"/>
    <s v=""/>
    <n v="1"/>
    <s v=""/>
    <n v="-91.64"/>
    <s v=""/>
    <n v="-91.64"/>
    <x v="55"/>
    <x v="55"/>
    <x v="55"/>
    <s v="Sales Representative"/>
    <n v="391377"/>
    <s v="Casey"/>
    <s v="Gardner"/>
    <s v="Store Manager"/>
    <x v="5"/>
    <x v="2340"/>
    <x v="2343"/>
    <x v="64"/>
    <x v="430"/>
    <n v="-91.64"/>
    <d v="2016-08-16T00:00:00"/>
    <x v="1"/>
  </r>
  <r>
    <x v="1"/>
    <x v="4"/>
    <x v="55"/>
    <x v="56"/>
    <x v="2339"/>
    <x v="1"/>
    <x v="1"/>
    <s v=""/>
    <n v="1"/>
    <s v=""/>
    <n v="-30.08"/>
    <s v=""/>
    <n v="-30.08"/>
    <x v="55"/>
    <x v="55"/>
    <x v="55"/>
    <s v="Sales Representative"/>
    <n v="839040"/>
    <s v="Leeann"/>
    <s v="Longo"/>
    <s v="Sales Representative"/>
    <x v="5"/>
    <x v="2341"/>
    <x v="2344"/>
    <x v="271"/>
    <x v="30"/>
    <n v="-30.08"/>
    <d v="2016-08-18T00:00:00"/>
    <x v="1"/>
  </r>
  <r>
    <x v="1"/>
    <x v="4"/>
    <x v="55"/>
    <x v="53"/>
    <x v="2340"/>
    <x v="0"/>
    <x v="1"/>
    <s v=""/>
    <n v="1"/>
    <s v=""/>
    <n v="-88.48"/>
    <s v=""/>
    <n v="-88.48"/>
    <x v="55"/>
    <x v="55"/>
    <x v="55"/>
    <s v="Sales Representative"/>
    <n v="391377"/>
    <s v="Casey"/>
    <s v="Gardner"/>
    <s v="Store Manager"/>
    <x v="5"/>
    <x v="2342"/>
    <x v="2345"/>
    <x v="869"/>
    <x v="402"/>
    <n v="-88.48"/>
    <d v="2016-08-21T00:00:00"/>
    <x v="1"/>
  </r>
  <r>
    <x v="1"/>
    <x v="4"/>
    <x v="55"/>
    <x v="56"/>
    <x v="2341"/>
    <x v="1"/>
    <x v="1"/>
    <s v=""/>
    <n v="1"/>
    <s v=""/>
    <n v="-40.96"/>
    <s v=""/>
    <n v="-40.96"/>
    <x v="55"/>
    <x v="55"/>
    <x v="55"/>
    <s v="Sales Representative"/>
    <n v="839040"/>
    <s v="Leeann"/>
    <s v="Longo"/>
    <s v="Sales Representative"/>
    <x v="5"/>
    <x v="2343"/>
    <x v="2346"/>
    <x v="754"/>
    <x v="355"/>
    <n v="-40.96"/>
    <d v="2016-08-21T00:00:00"/>
    <x v="1"/>
  </r>
  <r>
    <x v="1"/>
    <x v="4"/>
    <x v="55"/>
    <x v="53"/>
    <x v="2342"/>
    <x v="0"/>
    <x v="1"/>
    <s v=""/>
    <n v="1"/>
    <s v=""/>
    <n v="-98.91"/>
    <s v=""/>
    <n v="-98.91"/>
    <x v="55"/>
    <x v="55"/>
    <x v="55"/>
    <s v="Sales Representative"/>
    <n v="391377"/>
    <s v="Casey"/>
    <s v="Gardner"/>
    <s v="Store Manager"/>
    <x v="5"/>
    <x v="2344"/>
    <x v="2347"/>
    <x v="181"/>
    <x v="168"/>
    <n v="-98.91"/>
    <d v="2016-08-23T00:00:00"/>
    <x v="1"/>
  </r>
  <r>
    <x v="1"/>
    <x v="4"/>
    <x v="55"/>
    <x v="56"/>
    <x v="2343"/>
    <x v="2"/>
    <x v="1"/>
    <s v=""/>
    <n v="1"/>
    <s v=""/>
    <n v="-16.399999999999999"/>
    <s v=""/>
    <n v="-16.399999999999999"/>
    <x v="55"/>
    <x v="55"/>
    <x v="55"/>
    <s v="Sales Representative"/>
    <n v="839040"/>
    <s v="Leeann"/>
    <s v="Longo"/>
    <s v="Sales Representative"/>
    <x v="5"/>
    <x v="2345"/>
    <x v="2348"/>
    <x v="394"/>
    <x v="315"/>
    <n v="-16.399999999999999"/>
    <d v="2016-08-27T00:00:00"/>
    <x v="1"/>
  </r>
  <r>
    <x v="1"/>
    <x v="5"/>
    <x v="55"/>
    <x v="53"/>
    <x v="2344"/>
    <x v="0"/>
    <x v="1"/>
    <s v=""/>
    <n v="1"/>
    <s v=""/>
    <n v="-82.82"/>
    <s v=""/>
    <n v="-82.82"/>
    <x v="55"/>
    <x v="55"/>
    <x v="55"/>
    <s v="Sales Representative"/>
    <n v="391377"/>
    <s v="Casey"/>
    <s v="Gardner"/>
    <s v="Store Manager"/>
    <x v="5"/>
    <x v="2346"/>
    <x v="2349"/>
    <x v="654"/>
    <x v="376"/>
    <n v="-82.82"/>
    <d v="2016-09-05T00:00:00"/>
    <x v="1"/>
  </r>
  <r>
    <x v="1"/>
    <x v="5"/>
    <x v="55"/>
    <x v="56"/>
    <x v="2345"/>
    <x v="2"/>
    <x v="0"/>
    <s v=""/>
    <n v="1"/>
    <s v=""/>
    <n v="-8.65"/>
    <n v="-8.65"/>
    <s v=""/>
    <x v="55"/>
    <x v="55"/>
    <x v="55"/>
    <s v="Sales Representative"/>
    <n v="839040"/>
    <s v="Leeann"/>
    <s v="Longo"/>
    <s v="Sales Representative"/>
    <x v="5"/>
    <x v="2347"/>
    <x v="2350"/>
    <x v="211"/>
    <x v="13"/>
    <n v="-8.65"/>
    <d v="2016-09-06T00:00:00"/>
    <x v="0"/>
  </r>
  <r>
    <x v="1"/>
    <x v="5"/>
    <x v="55"/>
    <x v="56"/>
    <x v="2346"/>
    <x v="1"/>
    <x v="0"/>
    <s v=""/>
    <n v="1"/>
    <s v=""/>
    <n v="-22.74"/>
    <n v="-22.74"/>
    <s v=""/>
    <x v="55"/>
    <x v="55"/>
    <x v="55"/>
    <s v="Sales Representative"/>
    <n v="839040"/>
    <s v="Leeann"/>
    <s v="Longo"/>
    <s v="Sales Representative"/>
    <x v="5"/>
    <x v="2348"/>
    <x v="2351"/>
    <x v="119"/>
    <x v="184"/>
    <n v="-22.74"/>
    <d v="2016-09-08T00:00:00"/>
    <x v="0"/>
  </r>
  <r>
    <x v="1"/>
    <x v="5"/>
    <x v="55"/>
    <x v="53"/>
    <x v="2347"/>
    <x v="0"/>
    <x v="1"/>
    <s v=""/>
    <n v="1"/>
    <s v=""/>
    <n v="-53.34"/>
    <s v=""/>
    <n v="-53.34"/>
    <x v="55"/>
    <x v="55"/>
    <x v="55"/>
    <s v="Sales Representative"/>
    <n v="391377"/>
    <s v="Casey"/>
    <s v="Gardner"/>
    <s v="Store Manager"/>
    <x v="5"/>
    <x v="2349"/>
    <x v="2352"/>
    <x v="862"/>
    <x v="101"/>
    <n v="-53.34"/>
    <d v="2016-09-09T00:00:00"/>
    <x v="1"/>
  </r>
  <r>
    <x v="1"/>
    <x v="5"/>
    <x v="55"/>
    <x v="53"/>
    <x v="2348"/>
    <x v="0"/>
    <x v="0"/>
    <s v=""/>
    <n v="1"/>
    <s v=""/>
    <n v="-87.3"/>
    <n v="-87.3"/>
    <s v=""/>
    <x v="55"/>
    <x v="55"/>
    <x v="55"/>
    <s v="Sales Representative"/>
    <n v="391377"/>
    <s v="Casey"/>
    <s v="Gardner"/>
    <s v="Store Manager"/>
    <x v="5"/>
    <x v="2350"/>
    <x v="2353"/>
    <x v="302"/>
    <x v="71"/>
    <n v="-87.3"/>
    <d v="2016-09-14T00:00:00"/>
    <x v="0"/>
  </r>
  <r>
    <x v="1"/>
    <x v="5"/>
    <x v="55"/>
    <x v="53"/>
    <x v="2349"/>
    <x v="0"/>
    <x v="0"/>
    <s v=""/>
    <n v="1"/>
    <s v=""/>
    <n v="-80.87"/>
    <n v="-80.87"/>
    <s v=""/>
    <x v="55"/>
    <x v="55"/>
    <x v="55"/>
    <s v="Sales Representative"/>
    <n v="391377"/>
    <s v="Casey"/>
    <s v="Gardner"/>
    <s v="Store Manager"/>
    <x v="5"/>
    <x v="2351"/>
    <x v="2354"/>
    <x v="870"/>
    <x v="372"/>
    <n v="-80.87"/>
    <d v="2016-09-20T00:00:00"/>
    <x v="2"/>
  </r>
  <r>
    <x v="1"/>
    <x v="5"/>
    <x v="55"/>
    <x v="53"/>
    <x v="2350"/>
    <x v="0"/>
    <x v="0"/>
    <s v=""/>
    <n v="1"/>
    <s v=""/>
    <n v="-73.010000000000005"/>
    <n v="-73.010000000000005"/>
    <s v=""/>
    <x v="55"/>
    <x v="55"/>
    <x v="55"/>
    <s v="Sales Representative"/>
    <n v="391377"/>
    <s v="Casey"/>
    <s v="Gardner"/>
    <s v="Store Manager"/>
    <x v="5"/>
    <x v="2352"/>
    <x v="2355"/>
    <x v="478"/>
    <x v="185"/>
    <n v="-73.010000000000005"/>
    <d v="2016-09-25T00:00:00"/>
    <x v="0"/>
  </r>
  <r>
    <x v="1"/>
    <x v="5"/>
    <x v="55"/>
    <x v="56"/>
    <x v="2351"/>
    <x v="1"/>
    <x v="0"/>
    <s v=""/>
    <n v="1"/>
    <s v=""/>
    <n v="-22.33"/>
    <n v="-22.33"/>
    <s v=""/>
    <x v="55"/>
    <x v="55"/>
    <x v="55"/>
    <s v="Sales Representative"/>
    <n v="839040"/>
    <s v="Leeann"/>
    <s v="Longo"/>
    <s v="Sales Representative"/>
    <x v="5"/>
    <x v="2353"/>
    <x v="2356"/>
    <x v="41"/>
    <x v="493"/>
    <n v="-22.33"/>
    <d v="2016-09-30T00:00:00"/>
    <x v="2"/>
  </r>
  <r>
    <x v="0"/>
    <x v="0"/>
    <x v="56"/>
    <x v="53"/>
    <x v="2352"/>
    <x v="0"/>
    <x v="1"/>
    <n v="1"/>
    <s v=""/>
    <n v="-87.25"/>
    <s v=""/>
    <s v=""/>
    <n v="-87.25"/>
    <x v="56"/>
    <x v="56"/>
    <x v="56"/>
    <s v="Sales Representative"/>
    <n v="391377"/>
    <s v="Casey"/>
    <s v="Gardner"/>
    <s v="Store Manager"/>
    <x v="5"/>
    <x v="2354"/>
    <x v="2357"/>
    <x v="688"/>
    <x v="443"/>
    <n v="-87.25"/>
    <d v="2016-04-07T00:00:00"/>
    <x v="1"/>
  </r>
  <r>
    <x v="0"/>
    <x v="1"/>
    <x v="56"/>
    <x v="53"/>
    <x v="2353"/>
    <x v="0"/>
    <x v="0"/>
    <n v="1"/>
    <s v=""/>
    <n v="-96.23"/>
    <s v=""/>
    <n v="-96.23"/>
    <s v=""/>
    <x v="56"/>
    <x v="56"/>
    <x v="56"/>
    <s v="Sales Representative"/>
    <n v="391377"/>
    <s v="Casey"/>
    <s v="Gardner"/>
    <s v="Store Manager"/>
    <x v="5"/>
    <x v="2355"/>
    <x v="2358"/>
    <x v="702"/>
    <x v="455"/>
    <n v="-96.23"/>
    <d v="2016-05-03T00:00:00"/>
    <x v="0"/>
  </r>
  <r>
    <x v="0"/>
    <x v="1"/>
    <x v="56"/>
    <x v="53"/>
    <x v="2354"/>
    <x v="0"/>
    <x v="0"/>
    <n v="1"/>
    <s v=""/>
    <n v="-53.2"/>
    <s v=""/>
    <n v="-53.2"/>
    <s v=""/>
    <x v="56"/>
    <x v="56"/>
    <x v="56"/>
    <s v="Sales Representative"/>
    <n v="391377"/>
    <s v="Casey"/>
    <s v="Gardner"/>
    <s v="Store Manager"/>
    <x v="5"/>
    <x v="2356"/>
    <x v="2359"/>
    <x v="499"/>
    <x v="88"/>
    <n v="-53.2"/>
    <d v="2016-05-08T00:00:00"/>
    <x v="0"/>
  </r>
  <r>
    <x v="0"/>
    <x v="1"/>
    <x v="56"/>
    <x v="53"/>
    <x v="2355"/>
    <x v="0"/>
    <x v="1"/>
    <n v="1"/>
    <s v=""/>
    <n v="-82.87"/>
    <s v=""/>
    <s v=""/>
    <n v="-82.87"/>
    <x v="56"/>
    <x v="56"/>
    <x v="56"/>
    <s v="Sales Representative"/>
    <n v="391377"/>
    <s v="Casey"/>
    <s v="Gardner"/>
    <s v="Store Manager"/>
    <x v="5"/>
    <x v="2357"/>
    <x v="2360"/>
    <x v="18"/>
    <x v="92"/>
    <n v="-82.87"/>
    <d v="2016-05-09T00:00:00"/>
    <x v="1"/>
  </r>
  <r>
    <x v="0"/>
    <x v="1"/>
    <x v="56"/>
    <x v="53"/>
    <x v="2356"/>
    <x v="1"/>
    <x v="0"/>
    <n v="1"/>
    <s v=""/>
    <n v="-24.38"/>
    <s v=""/>
    <n v="-24.38"/>
    <s v=""/>
    <x v="56"/>
    <x v="56"/>
    <x v="56"/>
    <s v="Sales Representative"/>
    <n v="391377"/>
    <s v="Casey"/>
    <s v="Gardner"/>
    <s v="Store Manager"/>
    <x v="5"/>
    <x v="2358"/>
    <x v="2361"/>
    <x v="413"/>
    <x v="19"/>
    <n v="-24.38"/>
    <d v="2016-05-16T00:00:00"/>
    <x v="2"/>
  </r>
  <r>
    <x v="0"/>
    <x v="1"/>
    <x v="56"/>
    <x v="53"/>
    <x v="2357"/>
    <x v="1"/>
    <x v="1"/>
    <n v="1"/>
    <s v=""/>
    <n v="-24.29"/>
    <s v=""/>
    <s v=""/>
    <n v="-24.29"/>
    <x v="56"/>
    <x v="56"/>
    <x v="56"/>
    <s v="Sales Representative"/>
    <n v="391377"/>
    <s v="Casey"/>
    <s v="Gardner"/>
    <s v="Store Manager"/>
    <x v="5"/>
    <x v="2359"/>
    <x v="2362"/>
    <x v="571"/>
    <x v="310"/>
    <n v="-24.29"/>
    <d v="2016-05-16T00:00:00"/>
    <x v="1"/>
  </r>
  <r>
    <x v="0"/>
    <x v="1"/>
    <x v="56"/>
    <x v="53"/>
    <x v="2358"/>
    <x v="2"/>
    <x v="0"/>
    <n v="1"/>
    <s v=""/>
    <n v="-6.21"/>
    <s v=""/>
    <n v="-6.21"/>
    <s v=""/>
    <x v="56"/>
    <x v="56"/>
    <x v="56"/>
    <s v="Sales Representative"/>
    <n v="391377"/>
    <s v="Casey"/>
    <s v="Gardner"/>
    <s v="Store Manager"/>
    <x v="5"/>
    <x v="2360"/>
    <x v="2363"/>
    <x v="64"/>
    <x v="75"/>
    <n v="-6.21"/>
    <d v="2016-05-17T00:00:00"/>
    <x v="0"/>
  </r>
  <r>
    <x v="0"/>
    <x v="1"/>
    <x v="56"/>
    <x v="53"/>
    <x v="2359"/>
    <x v="0"/>
    <x v="1"/>
    <n v="1"/>
    <s v=""/>
    <n v="-56.53"/>
    <s v=""/>
    <s v=""/>
    <n v="-56.53"/>
    <x v="56"/>
    <x v="56"/>
    <x v="56"/>
    <s v="Sales Representative"/>
    <n v="391377"/>
    <s v="Casey"/>
    <s v="Gardner"/>
    <s v="Store Manager"/>
    <x v="5"/>
    <x v="2361"/>
    <x v="2364"/>
    <x v="527"/>
    <x v="357"/>
    <n v="-56.53"/>
    <d v="2016-05-25T00:00:00"/>
    <x v="1"/>
  </r>
  <r>
    <x v="0"/>
    <x v="1"/>
    <x v="56"/>
    <x v="53"/>
    <x v="2360"/>
    <x v="0"/>
    <x v="1"/>
    <n v="1"/>
    <s v=""/>
    <n v="-92.55"/>
    <s v=""/>
    <s v=""/>
    <n v="-92.55"/>
    <x v="56"/>
    <x v="56"/>
    <x v="56"/>
    <s v="Sales Representative"/>
    <n v="391377"/>
    <s v="Casey"/>
    <s v="Gardner"/>
    <s v="Store Manager"/>
    <x v="5"/>
    <x v="2362"/>
    <x v="2365"/>
    <x v="871"/>
    <x v="221"/>
    <n v="-92.55"/>
    <d v="2016-05-29T00:00:00"/>
    <x v="1"/>
  </r>
  <r>
    <x v="0"/>
    <x v="2"/>
    <x v="56"/>
    <x v="53"/>
    <x v="2361"/>
    <x v="1"/>
    <x v="1"/>
    <n v="1"/>
    <s v=""/>
    <n v="-33.54"/>
    <s v=""/>
    <s v=""/>
    <n v="-33.54"/>
    <x v="56"/>
    <x v="56"/>
    <x v="56"/>
    <s v="Sales Representative"/>
    <n v="391377"/>
    <s v="Casey"/>
    <s v="Gardner"/>
    <s v="Store Manager"/>
    <x v="5"/>
    <x v="2363"/>
    <x v="2366"/>
    <x v="27"/>
    <x v="389"/>
    <n v="-33.54"/>
    <d v="2016-06-02T00:00:00"/>
    <x v="1"/>
  </r>
  <r>
    <x v="0"/>
    <x v="2"/>
    <x v="56"/>
    <x v="53"/>
    <x v="2362"/>
    <x v="0"/>
    <x v="1"/>
    <n v="1"/>
    <s v=""/>
    <n v="-71.239999999999995"/>
    <s v=""/>
    <s v=""/>
    <n v="-71.239999999999995"/>
    <x v="56"/>
    <x v="56"/>
    <x v="56"/>
    <s v="Sales Representative"/>
    <n v="391377"/>
    <s v="Casey"/>
    <s v="Gardner"/>
    <s v="Store Manager"/>
    <x v="5"/>
    <x v="2364"/>
    <x v="2367"/>
    <x v="177"/>
    <x v="165"/>
    <n v="-71.239999999999995"/>
    <d v="2016-06-03T00:00:00"/>
    <x v="1"/>
  </r>
  <r>
    <x v="0"/>
    <x v="2"/>
    <x v="56"/>
    <x v="53"/>
    <x v="2363"/>
    <x v="0"/>
    <x v="1"/>
    <n v="1"/>
    <s v=""/>
    <n v="-60.87"/>
    <s v=""/>
    <s v=""/>
    <n v="-60.87"/>
    <x v="56"/>
    <x v="56"/>
    <x v="56"/>
    <s v="Sales Representative"/>
    <n v="391377"/>
    <s v="Casey"/>
    <s v="Gardner"/>
    <s v="Store Manager"/>
    <x v="5"/>
    <x v="2365"/>
    <x v="2368"/>
    <x v="805"/>
    <x v="176"/>
    <n v="-60.87"/>
    <d v="2016-06-09T00:00:00"/>
    <x v="1"/>
  </r>
  <r>
    <x v="0"/>
    <x v="2"/>
    <x v="56"/>
    <x v="53"/>
    <x v="2364"/>
    <x v="1"/>
    <x v="1"/>
    <n v="1"/>
    <s v=""/>
    <n v="-33.74"/>
    <s v=""/>
    <s v=""/>
    <n v="-33.74"/>
    <x v="56"/>
    <x v="56"/>
    <x v="56"/>
    <s v="Sales Representative"/>
    <n v="391377"/>
    <s v="Casey"/>
    <s v="Gardner"/>
    <s v="Store Manager"/>
    <x v="5"/>
    <x v="2366"/>
    <x v="2369"/>
    <x v="522"/>
    <x v="229"/>
    <n v="-33.74"/>
    <d v="2016-06-09T00:00:00"/>
    <x v="1"/>
  </r>
  <r>
    <x v="0"/>
    <x v="2"/>
    <x v="56"/>
    <x v="53"/>
    <x v="2365"/>
    <x v="1"/>
    <x v="1"/>
    <n v="1"/>
    <s v=""/>
    <n v="-49.23"/>
    <s v=""/>
    <s v=""/>
    <n v="-49.23"/>
    <x v="56"/>
    <x v="56"/>
    <x v="56"/>
    <s v="Sales Representative"/>
    <n v="391377"/>
    <s v="Casey"/>
    <s v="Gardner"/>
    <s v="Store Manager"/>
    <x v="5"/>
    <x v="2367"/>
    <x v="2370"/>
    <x v="394"/>
    <x v="310"/>
    <n v="-49.23"/>
    <d v="2016-06-13T00:00:00"/>
    <x v="1"/>
  </r>
  <r>
    <x v="0"/>
    <x v="2"/>
    <x v="56"/>
    <x v="53"/>
    <x v="2366"/>
    <x v="2"/>
    <x v="0"/>
    <n v="1"/>
    <s v=""/>
    <n v="-19.260000000000002"/>
    <s v=""/>
    <n v="-19.260000000000002"/>
    <s v=""/>
    <x v="56"/>
    <x v="56"/>
    <x v="56"/>
    <s v="Sales Representative"/>
    <n v="391377"/>
    <s v="Casey"/>
    <s v="Gardner"/>
    <s v="Store Manager"/>
    <x v="5"/>
    <x v="2368"/>
    <x v="2371"/>
    <x v="531"/>
    <x v="488"/>
    <n v="-19.260000000000002"/>
    <d v="2016-06-17T00:00:00"/>
    <x v="0"/>
  </r>
  <r>
    <x v="0"/>
    <x v="2"/>
    <x v="56"/>
    <x v="53"/>
    <x v="2367"/>
    <x v="0"/>
    <x v="0"/>
    <n v="1"/>
    <s v=""/>
    <n v="-55.47"/>
    <s v=""/>
    <n v="-55.47"/>
    <s v=""/>
    <x v="56"/>
    <x v="56"/>
    <x v="56"/>
    <s v="Sales Representative"/>
    <n v="391377"/>
    <s v="Casey"/>
    <s v="Gardner"/>
    <s v="Store Manager"/>
    <x v="5"/>
    <x v="2369"/>
    <x v="2372"/>
    <x v="735"/>
    <x v="215"/>
    <n v="-55.47"/>
    <d v="2016-06-28T00:00:00"/>
    <x v="2"/>
  </r>
  <r>
    <x v="1"/>
    <x v="3"/>
    <x v="56"/>
    <x v="57"/>
    <x v="2368"/>
    <x v="2"/>
    <x v="1"/>
    <s v=""/>
    <n v="1"/>
    <s v=""/>
    <n v="-14.11"/>
    <s v=""/>
    <n v="-14.11"/>
    <x v="56"/>
    <x v="56"/>
    <x v="56"/>
    <s v="Sales Representative"/>
    <n v="803261"/>
    <s v="Jeff"/>
    <s v="Mack"/>
    <s v="Sales Representative"/>
    <x v="5"/>
    <x v="2370"/>
    <x v="2373"/>
    <x v="638"/>
    <x v="295"/>
    <n v="-14.11"/>
    <d v="2016-07-08T00:00:00"/>
    <x v="1"/>
  </r>
  <r>
    <x v="1"/>
    <x v="3"/>
    <x v="56"/>
    <x v="57"/>
    <x v="2369"/>
    <x v="1"/>
    <x v="1"/>
    <s v=""/>
    <n v="1"/>
    <s v=""/>
    <n v="-37.85"/>
    <s v=""/>
    <n v="-37.85"/>
    <x v="56"/>
    <x v="56"/>
    <x v="56"/>
    <s v="Sales Representative"/>
    <n v="803261"/>
    <s v="Jeff"/>
    <s v="Mack"/>
    <s v="Sales Representative"/>
    <x v="5"/>
    <x v="2371"/>
    <x v="2374"/>
    <x v="763"/>
    <x v="307"/>
    <n v="-37.85"/>
    <d v="2016-07-11T00:00:00"/>
    <x v="1"/>
  </r>
  <r>
    <x v="1"/>
    <x v="3"/>
    <x v="56"/>
    <x v="57"/>
    <x v="2370"/>
    <x v="1"/>
    <x v="1"/>
    <s v=""/>
    <n v="1"/>
    <s v=""/>
    <n v="-43.81"/>
    <s v=""/>
    <n v="-43.81"/>
    <x v="56"/>
    <x v="56"/>
    <x v="56"/>
    <s v="Sales Representative"/>
    <n v="803261"/>
    <s v="Jeff"/>
    <s v="Mack"/>
    <s v="Sales Representative"/>
    <x v="5"/>
    <x v="2372"/>
    <x v="2375"/>
    <x v="131"/>
    <x v="167"/>
    <n v="-43.81"/>
    <d v="2016-07-12T00:00:00"/>
    <x v="1"/>
  </r>
  <r>
    <x v="1"/>
    <x v="3"/>
    <x v="56"/>
    <x v="57"/>
    <x v="2371"/>
    <x v="2"/>
    <x v="1"/>
    <s v=""/>
    <n v="1"/>
    <s v=""/>
    <n v="-17.87"/>
    <s v=""/>
    <n v="-17.87"/>
    <x v="56"/>
    <x v="56"/>
    <x v="56"/>
    <s v="Sales Representative"/>
    <n v="803261"/>
    <s v="Jeff"/>
    <s v="Mack"/>
    <s v="Sales Representative"/>
    <x v="5"/>
    <x v="2373"/>
    <x v="2376"/>
    <x v="811"/>
    <x v="98"/>
    <n v="-17.87"/>
    <d v="2016-07-14T00:00:00"/>
    <x v="1"/>
  </r>
  <r>
    <x v="1"/>
    <x v="3"/>
    <x v="56"/>
    <x v="53"/>
    <x v="2372"/>
    <x v="0"/>
    <x v="1"/>
    <s v=""/>
    <n v="1"/>
    <s v=""/>
    <n v="-66.510000000000005"/>
    <s v=""/>
    <n v="-66.510000000000005"/>
    <x v="56"/>
    <x v="56"/>
    <x v="56"/>
    <s v="Sales Representative"/>
    <n v="391377"/>
    <s v="Casey"/>
    <s v="Gardner"/>
    <s v="Store Manager"/>
    <x v="5"/>
    <x v="2374"/>
    <x v="2377"/>
    <x v="451"/>
    <x v="285"/>
    <n v="-66.510000000000005"/>
    <d v="2016-07-14T00:00:00"/>
    <x v="1"/>
  </r>
  <r>
    <x v="1"/>
    <x v="3"/>
    <x v="56"/>
    <x v="53"/>
    <x v="2373"/>
    <x v="0"/>
    <x v="0"/>
    <s v=""/>
    <n v="1"/>
    <s v=""/>
    <n v="-55.13"/>
    <n v="-55.13"/>
    <s v=""/>
    <x v="56"/>
    <x v="56"/>
    <x v="56"/>
    <s v="Sales Representative"/>
    <n v="391377"/>
    <s v="Casey"/>
    <s v="Gardner"/>
    <s v="Store Manager"/>
    <x v="5"/>
    <x v="2375"/>
    <x v="2378"/>
    <x v="872"/>
    <x v="333"/>
    <n v="-55.13"/>
    <d v="2016-07-22T00:00:00"/>
    <x v="0"/>
  </r>
  <r>
    <x v="1"/>
    <x v="3"/>
    <x v="56"/>
    <x v="53"/>
    <x v="2374"/>
    <x v="0"/>
    <x v="1"/>
    <s v=""/>
    <n v="1"/>
    <s v=""/>
    <n v="-95.51"/>
    <s v=""/>
    <n v="-95.51"/>
    <x v="56"/>
    <x v="56"/>
    <x v="56"/>
    <s v="Sales Representative"/>
    <n v="391377"/>
    <s v="Casey"/>
    <s v="Gardner"/>
    <s v="Store Manager"/>
    <x v="5"/>
    <x v="2376"/>
    <x v="2379"/>
    <x v="206"/>
    <x v="111"/>
    <n v="-95.51"/>
    <d v="2016-07-23T00:00:00"/>
    <x v="1"/>
  </r>
  <r>
    <x v="1"/>
    <x v="3"/>
    <x v="56"/>
    <x v="53"/>
    <x v="2375"/>
    <x v="0"/>
    <x v="1"/>
    <s v=""/>
    <n v="1"/>
    <s v=""/>
    <n v="-58"/>
    <s v=""/>
    <n v="-58"/>
    <x v="56"/>
    <x v="56"/>
    <x v="56"/>
    <s v="Sales Representative"/>
    <n v="391377"/>
    <s v="Casey"/>
    <s v="Gardner"/>
    <s v="Store Manager"/>
    <x v="5"/>
    <x v="2377"/>
    <x v="2380"/>
    <x v="254"/>
    <x v="118"/>
    <n v="-58"/>
    <d v="2016-07-23T00:00:00"/>
    <x v="1"/>
  </r>
  <r>
    <x v="1"/>
    <x v="3"/>
    <x v="56"/>
    <x v="53"/>
    <x v="2376"/>
    <x v="0"/>
    <x v="1"/>
    <s v=""/>
    <n v="1"/>
    <s v=""/>
    <n v="-90.56"/>
    <s v=""/>
    <n v="-90.56"/>
    <x v="56"/>
    <x v="56"/>
    <x v="56"/>
    <s v="Sales Representative"/>
    <n v="391377"/>
    <s v="Casey"/>
    <s v="Gardner"/>
    <s v="Store Manager"/>
    <x v="5"/>
    <x v="2378"/>
    <x v="2381"/>
    <x v="819"/>
    <x v="455"/>
    <n v="-90.56"/>
    <d v="2016-07-25T00:00:00"/>
    <x v="1"/>
  </r>
  <r>
    <x v="1"/>
    <x v="3"/>
    <x v="56"/>
    <x v="53"/>
    <x v="2377"/>
    <x v="0"/>
    <x v="1"/>
    <s v=""/>
    <n v="1"/>
    <s v=""/>
    <n v="-62.99"/>
    <s v=""/>
    <n v="-62.99"/>
    <x v="56"/>
    <x v="56"/>
    <x v="56"/>
    <s v="Sales Representative"/>
    <n v="391377"/>
    <s v="Casey"/>
    <s v="Gardner"/>
    <s v="Store Manager"/>
    <x v="5"/>
    <x v="2379"/>
    <x v="2382"/>
    <x v="4"/>
    <x v="157"/>
    <n v="-62.99"/>
    <d v="2016-07-26T00:00:00"/>
    <x v="1"/>
  </r>
  <r>
    <x v="1"/>
    <x v="3"/>
    <x v="56"/>
    <x v="53"/>
    <x v="2378"/>
    <x v="0"/>
    <x v="1"/>
    <s v=""/>
    <n v="1"/>
    <s v=""/>
    <n v="-80.78"/>
    <s v=""/>
    <n v="-80.78"/>
    <x v="56"/>
    <x v="56"/>
    <x v="56"/>
    <s v="Sales Representative"/>
    <n v="391377"/>
    <s v="Casey"/>
    <s v="Gardner"/>
    <s v="Store Manager"/>
    <x v="5"/>
    <x v="2380"/>
    <x v="2383"/>
    <x v="717"/>
    <x v="107"/>
    <n v="-80.78"/>
    <d v="2016-07-26T00:00:00"/>
    <x v="1"/>
  </r>
  <r>
    <x v="1"/>
    <x v="3"/>
    <x v="56"/>
    <x v="53"/>
    <x v="2379"/>
    <x v="0"/>
    <x v="1"/>
    <s v=""/>
    <n v="1"/>
    <s v=""/>
    <n v="-83.13"/>
    <s v=""/>
    <n v="-83.13"/>
    <x v="56"/>
    <x v="56"/>
    <x v="56"/>
    <s v="Sales Representative"/>
    <n v="391377"/>
    <s v="Casey"/>
    <s v="Gardner"/>
    <s v="Store Manager"/>
    <x v="5"/>
    <x v="2381"/>
    <x v="2384"/>
    <x v="367"/>
    <x v="0"/>
    <n v="-83.13"/>
    <d v="2016-07-30T00:00:00"/>
    <x v="1"/>
  </r>
  <r>
    <x v="1"/>
    <x v="3"/>
    <x v="56"/>
    <x v="53"/>
    <x v="2380"/>
    <x v="0"/>
    <x v="0"/>
    <s v=""/>
    <n v="1"/>
    <s v=""/>
    <n v="-97.96"/>
    <n v="-97.96"/>
    <s v=""/>
    <x v="56"/>
    <x v="56"/>
    <x v="56"/>
    <s v="Sales Representative"/>
    <n v="391377"/>
    <s v="Casey"/>
    <s v="Gardner"/>
    <s v="Store Manager"/>
    <x v="5"/>
    <x v="2382"/>
    <x v="2385"/>
    <x v="849"/>
    <x v="473"/>
    <n v="-97.96"/>
    <d v="2016-07-30T00:00:00"/>
    <x v="2"/>
  </r>
  <r>
    <x v="1"/>
    <x v="4"/>
    <x v="56"/>
    <x v="57"/>
    <x v="2381"/>
    <x v="2"/>
    <x v="1"/>
    <s v=""/>
    <n v="1"/>
    <s v=""/>
    <n v="-7.61"/>
    <s v=""/>
    <n v="-7.61"/>
    <x v="56"/>
    <x v="56"/>
    <x v="56"/>
    <s v="Sales Representative"/>
    <n v="803261"/>
    <s v="Jeff"/>
    <s v="Mack"/>
    <s v="Sales Representative"/>
    <x v="5"/>
    <x v="2383"/>
    <x v="2386"/>
    <x v="862"/>
    <x v="234"/>
    <n v="-7.61"/>
    <d v="2016-08-02T00:00:00"/>
    <x v="1"/>
  </r>
  <r>
    <x v="1"/>
    <x v="4"/>
    <x v="56"/>
    <x v="53"/>
    <x v="2382"/>
    <x v="0"/>
    <x v="0"/>
    <s v=""/>
    <n v="1"/>
    <s v=""/>
    <n v="-54.28"/>
    <n v="-54.28"/>
    <s v=""/>
    <x v="56"/>
    <x v="56"/>
    <x v="56"/>
    <s v="Sales Representative"/>
    <n v="391377"/>
    <s v="Casey"/>
    <s v="Gardner"/>
    <s v="Store Manager"/>
    <x v="5"/>
    <x v="2384"/>
    <x v="2387"/>
    <x v="738"/>
    <x v="490"/>
    <n v="-54.28"/>
    <d v="2016-08-05T00:00:00"/>
    <x v="2"/>
  </r>
  <r>
    <x v="1"/>
    <x v="4"/>
    <x v="56"/>
    <x v="53"/>
    <x v="2383"/>
    <x v="0"/>
    <x v="0"/>
    <s v=""/>
    <n v="1"/>
    <s v=""/>
    <n v="-81.45"/>
    <n v="-81.45"/>
    <s v=""/>
    <x v="56"/>
    <x v="56"/>
    <x v="56"/>
    <s v="Sales Representative"/>
    <n v="391377"/>
    <s v="Casey"/>
    <s v="Gardner"/>
    <s v="Store Manager"/>
    <x v="5"/>
    <x v="2385"/>
    <x v="2388"/>
    <x v="458"/>
    <x v="227"/>
    <n v="-81.45"/>
    <d v="2016-08-08T00:00:00"/>
    <x v="2"/>
  </r>
  <r>
    <x v="1"/>
    <x v="4"/>
    <x v="56"/>
    <x v="53"/>
    <x v="2384"/>
    <x v="0"/>
    <x v="1"/>
    <s v=""/>
    <n v="1"/>
    <s v=""/>
    <n v="-70.77"/>
    <s v=""/>
    <n v="-70.77"/>
    <x v="56"/>
    <x v="56"/>
    <x v="56"/>
    <s v="Sales Representative"/>
    <n v="391377"/>
    <s v="Casey"/>
    <s v="Gardner"/>
    <s v="Store Manager"/>
    <x v="5"/>
    <x v="2386"/>
    <x v="2389"/>
    <x v="68"/>
    <x v="115"/>
    <n v="-70.77"/>
    <d v="2016-08-11T00:00:00"/>
    <x v="1"/>
  </r>
  <r>
    <x v="1"/>
    <x v="4"/>
    <x v="56"/>
    <x v="57"/>
    <x v="2385"/>
    <x v="1"/>
    <x v="0"/>
    <s v=""/>
    <n v="1"/>
    <s v=""/>
    <n v="-22.43"/>
    <n v="-22.43"/>
    <s v=""/>
    <x v="56"/>
    <x v="56"/>
    <x v="56"/>
    <s v="Sales Representative"/>
    <n v="803261"/>
    <s v="Jeff"/>
    <s v="Mack"/>
    <s v="Sales Representative"/>
    <x v="5"/>
    <x v="2387"/>
    <x v="2390"/>
    <x v="89"/>
    <x v="356"/>
    <n v="-22.43"/>
    <d v="2016-08-13T00:00:00"/>
    <x v="0"/>
  </r>
  <r>
    <x v="1"/>
    <x v="4"/>
    <x v="56"/>
    <x v="53"/>
    <x v="2386"/>
    <x v="0"/>
    <x v="0"/>
    <s v=""/>
    <n v="1"/>
    <s v=""/>
    <n v="-59.7"/>
    <n v="-59.7"/>
    <s v=""/>
    <x v="56"/>
    <x v="56"/>
    <x v="56"/>
    <s v="Sales Representative"/>
    <n v="391377"/>
    <s v="Casey"/>
    <s v="Gardner"/>
    <s v="Store Manager"/>
    <x v="5"/>
    <x v="2388"/>
    <x v="2391"/>
    <x v="833"/>
    <x v="45"/>
    <n v="-59.7"/>
    <d v="2016-08-17T00:00:00"/>
    <x v="0"/>
  </r>
  <r>
    <x v="1"/>
    <x v="4"/>
    <x v="56"/>
    <x v="57"/>
    <x v="2387"/>
    <x v="2"/>
    <x v="1"/>
    <s v=""/>
    <n v="1"/>
    <s v=""/>
    <n v="-6.11"/>
    <s v=""/>
    <n v="-6.11"/>
    <x v="56"/>
    <x v="56"/>
    <x v="56"/>
    <s v="Sales Representative"/>
    <n v="803261"/>
    <s v="Jeff"/>
    <s v="Mack"/>
    <s v="Sales Representative"/>
    <x v="5"/>
    <x v="2389"/>
    <x v="2392"/>
    <x v="443"/>
    <x v="422"/>
    <n v="-6.11"/>
    <d v="2016-08-21T00:00:00"/>
    <x v="1"/>
  </r>
  <r>
    <x v="1"/>
    <x v="4"/>
    <x v="56"/>
    <x v="53"/>
    <x v="2388"/>
    <x v="0"/>
    <x v="0"/>
    <s v=""/>
    <n v="1"/>
    <s v=""/>
    <n v="-85.05"/>
    <n v="-85.05"/>
    <s v=""/>
    <x v="56"/>
    <x v="56"/>
    <x v="56"/>
    <s v="Sales Representative"/>
    <n v="391377"/>
    <s v="Casey"/>
    <s v="Gardner"/>
    <s v="Store Manager"/>
    <x v="5"/>
    <x v="2390"/>
    <x v="2393"/>
    <x v="765"/>
    <x v="200"/>
    <n v="-85.05"/>
    <d v="2016-08-22T00:00:00"/>
    <x v="0"/>
  </r>
  <r>
    <x v="1"/>
    <x v="4"/>
    <x v="56"/>
    <x v="53"/>
    <x v="2389"/>
    <x v="0"/>
    <x v="1"/>
    <s v=""/>
    <n v="1"/>
    <s v=""/>
    <n v="-55.32"/>
    <s v=""/>
    <n v="-55.32"/>
    <x v="56"/>
    <x v="56"/>
    <x v="56"/>
    <s v="Sales Representative"/>
    <n v="391377"/>
    <s v="Casey"/>
    <s v="Gardner"/>
    <s v="Store Manager"/>
    <x v="5"/>
    <x v="2391"/>
    <x v="2394"/>
    <x v="562"/>
    <x v="105"/>
    <n v="-55.32"/>
    <d v="2016-08-23T00:00:00"/>
    <x v="1"/>
  </r>
  <r>
    <x v="1"/>
    <x v="4"/>
    <x v="56"/>
    <x v="57"/>
    <x v="2390"/>
    <x v="1"/>
    <x v="0"/>
    <s v=""/>
    <n v="1"/>
    <s v=""/>
    <n v="-31.95"/>
    <n v="-31.95"/>
    <s v=""/>
    <x v="56"/>
    <x v="56"/>
    <x v="56"/>
    <s v="Sales Representative"/>
    <n v="803261"/>
    <s v="Jeff"/>
    <s v="Mack"/>
    <s v="Sales Representative"/>
    <x v="5"/>
    <x v="2392"/>
    <x v="2395"/>
    <x v="751"/>
    <x v="16"/>
    <n v="-31.95"/>
    <d v="2016-08-23T00:00:00"/>
    <x v="0"/>
  </r>
  <r>
    <x v="1"/>
    <x v="4"/>
    <x v="56"/>
    <x v="57"/>
    <x v="2391"/>
    <x v="1"/>
    <x v="0"/>
    <s v=""/>
    <n v="1"/>
    <s v=""/>
    <n v="-31.61"/>
    <n v="-31.61"/>
    <s v=""/>
    <x v="56"/>
    <x v="56"/>
    <x v="56"/>
    <s v="Sales Representative"/>
    <n v="803261"/>
    <s v="Jeff"/>
    <s v="Mack"/>
    <s v="Sales Representative"/>
    <x v="5"/>
    <x v="2393"/>
    <x v="2396"/>
    <x v="873"/>
    <x v="53"/>
    <n v="-31.61"/>
    <d v="2016-08-26T00:00:00"/>
    <x v="0"/>
  </r>
  <r>
    <x v="1"/>
    <x v="4"/>
    <x v="56"/>
    <x v="53"/>
    <x v="2392"/>
    <x v="0"/>
    <x v="1"/>
    <s v=""/>
    <n v="1"/>
    <s v=""/>
    <n v="-97.44"/>
    <s v=""/>
    <n v="-97.44"/>
    <x v="56"/>
    <x v="56"/>
    <x v="56"/>
    <s v="Sales Representative"/>
    <n v="391377"/>
    <s v="Casey"/>
    <s v="Gardner"/>
    <s v="Store Manager"/>
    <x v="5"/>
    <x v="2394"/>
    <x v="2397"/>
    <x v="125"/>
    <x v="395"/>
    <n v="-97.44"/>
    <d v="2016-08-27T00:00:00"/>
    <x v="1"/>
  </r>
  <r>
    <x v="1"/>
    <x v="4"/>
    <x v="56"/>
    <x v="53"/>
    <x v="2393"/>
    <x v="0"/>
    <x v="1"/>
    <s v=""/>
    <n v="1"/>
    <s v=""/>
    <n v="-85.73"/>
    <s v=""/>
    <n v="-85.73"/>
    <x v="56"/>
    <x v="56"/>
    <x v="56"/>
    <s v="Sales Representative"/>
    <n v="391377"/>
    <s v="Casey"/>
    <s v="Gardner"/>
    <s v="Store Manager"/>
    <x v="5"/>
    <x v="2395"/>
    <x v="2398"/>
    <x v="433"/>
    <x v="403"/>
    <n v="-85.73"/>
    <d v="2016-08-30T00:00:00"/>
    <x v="1"/>
  </r>
  <r>
    <x v="1"/>
    <x v="5"/>
    <x v="56"/>
    <x v="57"/>
    <x v="2394"/>
    <x v="2"/>
    <x v="0"/>
    <s v=""/>
    <n v="1"/>
    <s v=""/>
    <n v="-17.22"/>
    <n v="-17.22"/>
    <s v=""/>
    <x v="56"/>
    <x v="56"/>
    <x v="56"/>
    <s v="Sales Representative"/>
    <n v="803261"/>
    <s v="Jeff"/>
    <s v="Mack"/>
    <s v="Sales Representative"/>
    <x v="5"/>
    <x v="2396"/>
    <x v="2399"/>
    <x v="46"/>
    <x v="75"/>
    <n v="-17.22"/>
    <d v="2016-09-01T00:00:00"/>
    <x v="0"/>
  </r>
  <r>
    <x v="1"/>
    <x v="5"/>
    <x v="56"/>
    <x v="57"/>
    <x v="2395"/>
    <x v="1"/>
    <x v="1"/>
    <s v=""/>
    <n v="1"/>
    <s v=""/>
    <n v="-39.58"/>
    <s v=""/>
    <n v="-39.58"/>
    <x v="56"/>
    <x v="56"/>
    <x v="56"/>
    <s v="Sales Representative"/>
    <n v="803261"/>
    <s v="Jeff"/>
    <s v="Mack"/>
    <s v="Sales Representative"/>
    <x v="5"/>
    <x v="2397"/>
    <x v="2400"/>
    <x v="612"/>
    <x v="291"/>
    <n v="-39.58"/>
    <d v="2016-09-04T00:00:00"/>
    <x v="1"/>
  </r>
  <r>
    <x v="1"/>
    <x v="5"/>
    <x v="56"/>
    <x v="53"/>
    <x v="2396"/>
    <x v="0"/>
    <x v="1"/>
    <s v=""/>
    <n v="1"/>
    <s v=""/>
    <n v="-57.84"/>
    <s v=""/>
    <n v="-57.84"/>
    <x v="56"/>
    <x v="56"/>
    <x v="56"/>
    <s v="Sales Representative"/>
    <n v="391377"/>
    <s v="Casey"/>
    <s v="Gardner"/>
    <s v="Store Manager"/>
    <x v="5"/>
    <x v="2398"/>
    <x v="2401"/>
    <x v="602"/>
    <x v="389"/>
    <n v="-57.84"/>
    <d v="2016-09-11T00:00:00"/>
    <x v="1"/>
  </r>
  <r>
    <x v="1"/>
    <x v="5"/>
    <x v="56"/>
    <x v="53"/>
    <x v="2397"/>
    <x v="0"/>
    <x v="1"/>
    <s v=""/>
    <n v="1"/>
    <s v=""/>
    <n v="-80.48"/>
    <s v=""/>
    <n v="-80.48"/>
    <x v="56"/>
    <x v="56"/>
    <x v="56"/>
    <s v="Sales Representative"/>
    <n v="391377"/>
    <s v="Casey"/>
    <s v="Gardner"/>
    <s v="Store Manager"/>
    <x v="5"/>
    <x v="2399"/>
    <x v="2402"/>
    <x v="710"/>
    <x v="416"/>
    <n v="-80.48"/>
    <d v="2016-09-14T00:00:00"/>
    <x v="1"/>
  </r>
  <r>
    <x v="1"/>
    <x v="5"/>
    <x v="56"/>
    <x v="57"/>
    <x v="2398"/>
    <x v="1"/>
    <x v="1"/>
    <s v=""/>
    <n v="1"/>
    <s v=""/>
    <n v="-48.06"/>
    <s v=""/>
    <n v="-48.06"/>
    <x v="56"/>
    <x v="56"/>
    <x v="56"/>
    <s v="Sales Representative"/>
    <n v="803261"/>
    <s v="Jeff"/>
    <s v="Mack"/>
    <s v="Sales Representative"/>
    <x v="5"/>
    <x v="2400"/>
    <x v="2403"/>
    <x v="874"/>
    <x v="242"/>
    <n v="-48.06"/>
    <d v="2016-09-15T00:00:00"/>
    <x v="1"/>
  </r>
  <r>
    <x v="1"/>
    <x v="5"/>
    <x v="56"/>
    <x v="57"/>
    <x v="2399"/>
    <x v="1"/>
    <x v="1"/>
    <s v=""/>
    <n v="1"/>
    <s v=""/>
    <n v="-46.05"/>
    <s v=""/>
    <n v="-46.05"/>
    <x v="56"/>
    <x v="56"/>
    <x v="56"/>
    <s v="Sales Representative"/>
    <n v="803261"/>
    <s v="Jeff"/>
    <s v="Mack"/>
    <s v="Sales Representative"/>
    <x v="5"/>
    <x v="2401"/>
    <x v="2404"/>
    <x v="7"/>
    <x v="355"/>
    <n v="-46.05"/>
    <d v="2016-09-15T00:00:00"/>
    <x v="1"/>
  </r>
  <r>
    <x v="1"/>
    <x v="5"/>
    <x v="56"/>
    <x v="53"/>
    <x v="2400"/>
    <x v="0"/>
    <x v="1"/>
    <s v=""/>
    <n v="1"/>
    <s v=""/>
    <n v="-71.38"/>
    <s v=""/>
    <n v="-71.38"/>
    <x v="56"/>
    <x v="56"/>
    <x v="56"/>
    <s v="Sales Representative"/>
    <n v="391377"/>
    <s v="Casey"/>
    <s v="Gardner"/>
    <s v="Store Manager"/>
    <x v="5"/>
    <x v="2402"/>
    <x v="2405"/>
    <x v="875"/>
    <x v="311"/>
    <n v="-71.38"/>
    <d v="2016-09-19T00:00:00"/>
    <x v="1"/>
  </r>
  <r>
    <x v="1"/>
    <x v="5"/>
    <x v="56"/>
    <x v="53"/>
    <x v="2401"/>
    <x v="0"/>
    <x v="1"/>
    <s v=""/>
    <n v="1"/>
    <s v=""/>
    <n v="-65.73"/>
    <s v=""/>
    <n v="-65.73"/>
    <x v="56"/>
    <x v="56"/>
    <x v="56"/>
    <s v="Sales Representative"/>
    <n v="391377"/>
    <s v="Casey"/>
    <s v="Gardner"/>
    <s v="Store Manager"/>
    <x v="5"/>
    <x v="2403"/>
    <x v="2406"/>
    <x v="139"/>
    <x v="339"/>
    <n v="-65.73"/>
    <d v="2016-09-29T00:00:00"/>
    <x v="1"/>
  </r>
  <r>
    <x v="0"/>
    <x v="0"/>
    <x v="57"/>
    <x v="53"/>
    <x v="2402"/>
    <x v="2"/>
    <x v="1"/>
    <n v="1"/>
    <s v=""/>
    <n v="-16.260000000000002"/>
    <s v=""/>
    <s v=""/>
    <n v="-16.260000000000002"/>
    <x v="57"/>
    <x v="57"/>
    <x v="57"/>
    <s v="Sales Representative"/>
    <n v="391377"/>
    <s v="Casey"/>
    <s v="Gardner"/>
    <s v="Store Manager"/>
    <x v="5"/>
    <x v="2404"/>
    <x v="2407"/>
    <x v="260"/>
    <x v="335"/>
    <n v="-16.260000000000002"/>
    <d v="2016-04-01T00:00:00"/>
    <x v="1"/>
  </r>
  <r>
    <x v="0"/>
    <x v="0"/>
    <x v="57"/>
    <x v="53"/>
    <x v="2403"/>
    <x v="1"/>
    <x v="1"/>
    <n v="1"/>
    <s v=""/>
    <n v="-21.35"/>
    <s v=""/>
    <s v=""/>
    <n v="-21.35"/>
    <x v="57"/>
    <x v="57"/>
    <x v="57"/>
    <s v="Sales Representative"/>
    <n v="391377"/>
    <s v="Casey"/>
    <s v="Gardner"/>
    <s v="Store Manager"/>
    <x v="5"/>
    <x v="2405"/>
    <x v="2408"/>
    <x v="297"/>
    <x v="411"/>
    <n v="-21.35"/>
    <d v="2016-04-04T00:00:00"/>
    <x v="1"/>
  </r>
  <r>
    <x v="0"/>
    <x v="0"/>
    <x v="57"/>
    <x v="53"/>
    <x v="2404"/>
    <x v="1"/>
    <x v="0"/>
    <n v="1"/>
    <s v=""/>
    <n v="-38.17"/>
    <s v=""/>
    <n v="-38.17"/>
    <s v=""/>
    <x v="57"/>
    <x v="57"/>
    <x v="57"/>
    <s v="Sales Representative"/>
    <n v="391377"/>
    <s v="Casey"/>
    <s v="Gardner"/>
    <s v="Store Manager"/>
    <x v="5"/>
    <x v="2406"/>
    <x v="2409"/>
    <x v="533"/>
    <x v="191"/>
    <n v="-38.17"/>
    <d v="2016-04-12T00:00:00"/>
    <x v="0"/>
  </r>
  <r>
    <x v="0"/>
    <x v="0"/>
    <x v="57"/>
    <x v="53"/>
    <x v="2405"/>
    <x v="0"/>
    <x v="1"/>
    <n v="1"/>
    <s v=""/>
    <n v="-78.59"/>
    <s v=""/>
    <s v=""/>
    <n v="-78.59"/>
    <x v="57"/>
    <x v="57"/>
    <x v="57"/>
    <s v="Sales Representative"/>
    <n v="391377"/>
    <s v="Casey"/>
    <s v="Gardner"/>
    <s v="Store Manager"/>
    <x v="5"/>
    <x v="2407"/>
    <x v="2410"/>
    <x v="48"/>
    <x v="431"/>
    <n v="-78.59"/>
    <d v="2016-04-20T00:00:00"/>
    <x v="1"/>
  </r>
  <r>
    <x v="0"/>
    <x v="0"/>
    <x v="57"/>
    <x v="53"/>
    <x v="2406"/>
    <x v="0"/>
    <x v="1"/>
    <n v="1"/>
    <s v=""/>
    <n v="-83.65"/>
    <s v=""/>
    <s v=""/>
    <n v="-83.65"/>
    <x v="57"/>
    <x v="57"/>
    <x v="57"/>
    <s v="Sales Representative"/>
    <n v="391377"/>
    <s v="Casey"/>
    <s v="Gardner"/>
    <s v="Store Manager"/>
    <x v="5"/>
    <x v="2408"/>
    <x v="2411"/>
    <x v="731"/>
    <x v="198"/>
    <n v="-83.65"/>
    <d v="2016-04-28T00:00:00"/>
    <x v="1"/>
  </r>
  <r>
    <x v="0"/>
    <x v="1"/>
    <x v="57"/>
    <x v="53"/>
    <x v="2407"/>
    <x v="2"/>
    <x v="1"/>
    <n v="1"/>
    <s v=""/>
    <n v="-12.47"/>
    <s v=""/>
    <s v=""/>
    <n v="-12.47"/>
    <x v="57"/>
    <x v="57"/>
    <x v="57"/>
    <s v="Sales Representative"/>
    <n v="391377"/>
    <s v="Casey"/>
    <s v="Gardner"/>
    <s v="Store Manager"/>
    <x v="5"/>
    <x v="2409"/>
    <x v="2412"/>
    <x v="753"/>
    <x v="210"/>
    <n v="-12.47"/>
    <d v="2016-05-21T00:00:00"/>
    <x v="1"/>
  </r>
  <r>
    <x v="0"/>
    <x v="2"/>
    <x v="57"/>
    <x v="53"/>
    <x v="2408"/>
    <x v="2"/>
    <x v="1"/>
    <n v="1"/>
    <s v=""/>
    <n v="-17.27"/>
    <s v=""/>
    <s v=""/>
    <n v="-17.27"/>
    <x v="57"/>
    <x v="57"/>
    <x v="57"/>
    <s v="Sales Representative"/>
    <n v="391377"/>
    <s v="Casey"/>
    <s v="Gardner"/>
    <s v="Store Manager"/>
    <x v="5"/>
    <x v="2410"/>
    <x v="2413"/>
    <x v="128"/>
    <x v="88"/>
    <n v="-17.27"/>
    <d v="2016-06-19T00:00:00"/>
    <x v="1"/>
  </r>
  <r>
    <x v="1"/>
    <x v="3"/>
    <x v="57"/>
    <x v="58"/>
    <x v="2409"/>
    <x v="2"/>
    <x v="0"/>
    <s v=""/>
    <n v="1"/>
    <s v=""/>
    <n v="-13.95"/>
    <n v="-13.95"/>
    <s v=""/>
    <x v="57"/>
    <x v="57"/>
    <x v="57"/>
    <s v="Sales Representative"/>
    <n v="454675"/>
    <s v="Harry"/>
    <s v="May"/>
    <s v="Sales Representative"/>
    <x v="5"/>
    <x v="2411"/>
    <x v="2414"/>
    <x v="741"/>
    <x v="251"/>
    <n v="-13.95"/>
    <d v="2016-07-01T00:00:00"/>
    <x v="0"/>
  </r>
  <r>
    <x v="1"/>
    <x v="3"/>
    <x v="57"/>
    <x v="53"/>
    <x v="2410"/>
    <x v="0"/>
    <x v="1"/>
    <s v=""/>
    <n v="1"/>
    <s v=""/>
    <n v="-65.27"/>
    <s v=""/>
    <n v="-65.27"/>
    <x v="57"/>
    <x v="57"/>
    <x v="57"/>
    <s v="Sales Representative"/>
    <n v="391377"/>
    <s v="Casey"/>
    <s v="Gardner"/>
    <s v="Store Manager"/>
    <x v="5"/>
    <x v="2412"/>
    <x v="2415"/>
    <x v="876"/>
    <x v="482"/>
    <n v="-65.27"/>
    <d v="2016-07-02T00:00:00"/>
    <x v="1"/>
  </r>
  <r>
    <x v="1"/>
    <x v="3"/>
    <x v="57"/>
    <x v="53"/>
    <x v="2411"/>
    <x v="0"/>
    <x v="1"/>
    <s v=""/>
    <n v="1"/>
    <s v=""/>
    <n v="-65.849999999999994"/>
    <s v=""/>
    <n v="-65.849999999999994"/>
    <x v="57"/>
    <x v="57"/>
    <x v="57"/>
    <s v="Sales Representative"/>
    <n v="391377"/>
    <s v="Casey"/>
    <s v="Gardner"/>
    <s v="Store Manager"/>
    <x v="5"/>
    <x v="2413"/>
    <x v="2416"/>
    <x v="645"/>
    <x v="308"/>
    <n v="-65.849999999999994"/>
    <d v="2016-07-10T00:00:00"/>
    <x v="1"/>
  </r>
  <r>
    <x v="1"/>
    <x v="3"/>
    <x v="57"/>
    <x v="58"/>
    <x v="2412"/>
    <x v="1"/>
    <x v="1"/>
    <s v=""/>
    <n v="1"/>
    <s v=""/>
    <n v="-39.35"/>
    <s v=""/>
    <n v="-39.35"/>
    <x v="57"/>
    <x v="57"/>
    <x v="57"/>
    <s v="Sales Representative"/>
    <n v="454675"/>
    <s v="Harry"/>
    <s v="May"/>
    <s v="Sales Representative"/>
    <x v="5"/>
    <x v="2414"/>
    <x v="2417"/>
    <x v="152"/>
    <x v="27"/>
    <n v="-39.35"/>
    <d v="2016-07-12T00:00:00"/>
    <x v="1"/>
  </r>
  <r>
    <x v="1"/>
    <x v="3"/>
    <x v="57"/>
    <x v="53"/>
    <x v="2413"/>
    <x v="0"/>
    <x v="0"/>
    <s v=""/>
    <n v="1"/>
    <s v=""/>
    <n v="-58.97"/>
    <n v="-58.97"/>
    <s v=""/>
    <x v="57"/>
    <x v="57"/>
    <x v="57"/>
    <s v="Sales Representative"/>
    <n v="391377"/>
    <s v="Casey"/>
    <s v="Gardner"/>
    <s v="Store Manager"/>
    <x v="5"/>
    <x v="2415"/>
    <x v="2418"/>
    <x v="756"/>
    <x v="105"/>
    <n v="-58.97"/>
    <d v="2016-07-13T00:00:00"/>
    <x v="0"/>
  </r>
  <r>
    <x v="1"/>
    <x v="3"/>
    <x v="57"/>
    <x v="58"/>
    <x v="2414"/>
    <x v="1"/>
    <x v="1"/>
    <s v=""/>
    <n v="1"/>
    <s v=""/>
    <n v="-25.09"/>
    <s v=""/>
    <n v="-25.09"/>
    <x v="57"/>
    <x v="57"/>
    <x v="57"/>
    <s v="Sales Representative"/>
    <n v="454675"/>
    <s v="Harry"/>
    <s v="May"/>
    <s v="Sales Representative"/>
    <x v="5"/>
    <x v="2416"/>
    <x v="2419"/>
    <x v="578"/>
    <x v="451"/>
    <n v="-25.09"/>
    <d v="2016-07-20T00:00:00"/>
    <x v="1"/>
  </r>
  <r>
    <x v="1"/>
    <x v="3"/>
    <x v="57"/>
    <x v="58"/>
    <x v="2415"/>
    <x v="1"/>
    <x v="1"/>
    <s v=""/>
    <n v="1"/>
    <s v=""/>
    <n v="-31.46"/>
    <s v=""/>
    <n v="-31.46"/>
    <x v="57"/>
    <x v="57"/>
    <x v="57"/>
    <s v="Sales Representative"/>
    <n v="454675"/>
    <s v="Harry"/>
    <s v="May"/>
    <s v="Sales Representative"/>
    <x v="5"/>
    <x v="2417"/>
    <x v="2420"/>
    <x v="138"/>
    <x v="191"/>
    <n v="-31.46"/>
    <d v="2016-07-20T00:00:00"/>
    <x v="1"/>
  </r>
  <r>
    <x v="1"/>
    <x v="3"/>
    <x v="57"/>
    <x v="58"/>
    <x v="2416"/>
    <x v="1"/>
    <x v="0"/>
    <s v=""/>
    <n v="1"/>
    <s v=""/>
    <n v="-32.880000000000003"/>
    <n v="-32.880000000000003"/>
    <s v=""/>
    <x v="57"/>
    <x v="57"/>
    <x v="57"/>
    <s v="Sales Representative"/>
    <n v="454675"/>
    <s v="Harry"/>
    <s v="May"/>
    <s v="Sales Representative"/>
    <x v="5"/>
    <x v="2418"/>
    <x v="2421"/>
    <x v="263"/>
    <x v="303"/>
    <n v="-32.880000000000003"/>
    <d v="2016-07-23T00:00:00"/>
    <x v="2"/>
  </r>
  <r>
    <x v="1"/>
    <x v="3"/>
    <x v="57"/>
    <x v="58"/>
    <x v="2417"/>
    <x v="1"/>
    <x v="1"/>
    <s v=""/>
    <n v="1"/>
    <s v=""/>
    <n v="-26"/>
    <s v=""/>
    <n v="-26"/>
    <x v="57"/>
    <x v="57"/>
    <x v="57"/>
    <s v="Sales Representative"/>
    <n v="454675"/>
    <s v="Harry"/>
    <s v="May"/>
    <s v="Sales Representative"/>
    <x v="5"/>
    <x v="2419"/>
    <x v="2422"/>
    <x v="820"/>
    <x v="470"/>
    <n v="-26"/>
    <d v="2016-07-25T00:00:00"/>
    <x v="1"/>
  </r>
  <r>
    <x v="1"/>
    <x v="3"/>
    <x v="57"/>
    <x v="58"/>
    <x v="2418"/>
    <x v="2"/>
    <x v="1"/>
    <s v=""/>
    <n v="1"/>
    <s v=""/>
    <n v="-17.27"/>
    <s v=""/>
    <n v="-17.27"/>
    <x v="57"/>
    <x v="57"/>
    <x v="57"/>
    <s v="Sales Representative"/>
    <n v="454675"/>
    <s v="Harry"/>
    <s v="May"/>
    <s v="Sales Representative"/>
    <x v="5"/>
    <x v="2420"/>
    <x v="2423"/>
    <x v="730"/>
    <x v="495"/>
    <n v="-17.27"/>
    <d v="2016-07-26T00:00:00"/>
    <x v="1"/>
  </r>
  <r>
    <x v="1"/>
    <x v="3"/>
    <x v="57"/>
    <x v="58"/>
    <x v="2419"/>
    <x v="1"/>
    <x v="0"/>
    <s v=""/>
    <n v="1"/>
    <s v=""/>
    <n v="-32.92"/>
    <n v="-32.92"/>
    <s v=""/>
    <x v="57"/>
    <x v="57"/>
    <x v="57"/>
    <s v="Sales Representative"/>
    <n v="454675"/>
    <s v="Harry"/>
    <s v="May"/>
    <s v="Sales Representative"/>
    <x v="5"/>
    <x v="2421"/>
    <x v="2424"/>
    <x v="122"/>
    <x v="427"/>
    <n v="-32.92"/>
    <d v="2016-07-28T00:00:00"/>
    <x v="0"/>
  </r>
  <r>
    <x v="1"/>
    <x v="4"/>
    <x v="57"/>
    <x v="53"/>
    <x v="2420"/>
    <x v="0"/>
    <x v="0"/>
    <s v=""/>
    <n v="1"/>
    <s v=""/>
    <n v="-56.39"/>
    <n v="-56.39"/>
    <s v=""/>
    <x v="57"/>
    <x v="57"/>
    <x v="57"/>
    <s v="Sales Representative"/>
    <n v="391377"/>
    <s v="Casey"/>
    <s v="Gardner"/>
    <s v="Store Manager"/>
    <x v="5"/>
    <x v="2422"/>
    <x v="2425"/>
    <x v="669"/>
    <x v="242"/>
    <n v="-56.39"/>
    <d v="2016-08-08T00:00:00"/>
    <x v="0"/>
  </r>
  <r>
    <x v="1"/>
    <x v="4"/>
    <x v="57"/>
    <x v="53"/>
    <x v="2421"/>
    <x v="0"/>
    <x v="1"/>
    <s v=""/>
    <n v="1"/>
    <s v=""/>
    <n v="-68.3"/>
    <s v=""/>
    <n v="-68.3"/>
    <x v="57"/>
    <x v="57"/>
    <x v="57"/>
    <s v="Sales Representative"/>
    <n v="391377"/>
    <s v="Casey"/>
    <s v="Gardner"/>
    <s v="Store Manager"/>
    <x v="5"/>
    <x v="2423"/>
    <x v="2426"/>
    <x v="602"/>
    <x v="425"/>
    <n v="-68.3"/>
    <d v="2016-08-09T00:00:00"/>
    <x v="1"/>
  </r>
  <r>
    <x v="1"/>
    <x v="4"/>
    <x v="57"/>
    <x v="53"/>
    <x v="2422"/>
    <x v="0"/>
    <x v="1"/>
    <s v=""/>
    <n v="1"/>
    <s v=""/>
    <n v="-90.97"/>
    <s v=""/>
    <n v="-90.97"/>
    <x v="57"/>
    <x v="57"/>
    <x v="57"/>
    <s v="Sales Representative"/>
    <n v="391377"/>
    <s v="Casey"/>
    <s v="Gardner"/>
    <s v="Store Manager"/>
    <x v="5"/>
    <x v="2424"/>
    <x v="2427"/>
    <x v="877"/>
    <x v="184"/>
    <n v="-90.97"/>
    <d v="2016-08-10T00:00:00"/>
    <x v="1"/>
  </r>
  <r>
    <x v="1"/>
    <x v="4"/>
    <x v="57"/>
    <x v="53"/>
    <x v="2423"/>
    <x v="0"/>
    <x v="1"/>
    <s v=""/>
    <n v="1"/>
    <s v=""/>
    <n v="-74.459999999999994"/>
    <s v=""/>
    <n v="-74.459999999999994"/>
    <x v="57"/>
    <x v="57"/>
    <x v="57"/>
    <s v="Sales Representative"/>
    <n v="391377"/>
    <s v="Casey"/>
    <s v="Gardner"/>
    <s v="Store Manager"/>
    <x v="5"/>
    <x v="2425"/>
    <x v="2428"/>
    <x v="62"/>
    <x v="191"/>
    <n v="-74.459999999999994"/>
    <d v="2016-08-10T00:00:00"/>
    <x v="1"/>
  </r>
  <r>
    <x v="1"/>
    <x v="4"/>
    <x v="57"/>
    <x v="58"/>
    <x v="2424"/>
    <x v="2"/>
    <x v="1"/>
    <s v=""/>
    <n v="1"/>
    <s v=""/>
    <n v="-14.03"/>
    <s v=""/>
    <n v="-14.03"/>
    <x v="57"/>
    <x v="57"/>
    <x v="57"/>
    <s v="Sales Representative"/>
    <n v="454675"/>
    <s v="Harry"/>
    <s v="May"/>
    <s v="Sales Representative"/>
    <x v="5"/>
    <x v="2426"/>
    <x v="2429"/>
    <x v="318"/>
    <x v="461"/>
    <n v="-14.03"/>
    <d v="2016-08-10T00:00:00"/>
    <x v="1"/>
  </r>
  <r>
    <x v="1"/>
    <x v="4"/>
    <x v="57"/>
    <x v="58"/>
    <x v="2425"/>
    <x v="2"/>
    <x v="0"/>
    <s v=""/>
    <n v="1"/>
    <s v=""/>
    <n v="-7.1"/>
    <n v="-7.1"/>
    <s v=""/>
    <x v="57"/>
    <x v="57"/>
    <x v="57"/>
    <s v="Sales Representative"/>
    <n v="454675"/>
    <s v="Harry"/>
    <s v="May"/>
    <s v="Sales Representative"/>
    <x v="5"/>
    <x v="2427"/>
    <x v="2430"/>
    <x v="249"/>
    <x v="8"/>
    <n v="-7.1"/>
    <d v="2016-08-13T00:00:00"/>
    <x v="0"/>
  </r>
  <r>
    <x v="1"/>
    <x v="4"/>
    <x v="57"/>
    <x v="58"/>
    <x v="2426"/>
    <x v="1"/>
    <x v="0"/>
    <s v=""/>
    <n v="1"/>
    <s v=""/>
    <n v="-29.03"/>
    <n v="-29.03"/>
    <s v=""/>
    <x v="57"/>
    <x v="57"/>
    <x v="57"/>
    <s v="Sales Representative"/>
    <n v="454675"/>
    <s v="Harry"/>
    <s v="May"/>
    <s v="Sales Representative"/>
    <x v="5"/>
    <x v="2428"/>
    <x v="2431"/>
    <x v="531"/>
    <x v="341"/>
    <n v="-29.03"/>
    <d v="2016-08-18T00:00:00"/>
    <x v="0"/>
  </r>
  <r>
    <x v="1"/>
    <x v="4"/>
    <x v="57"/>
    <x v="58"/>
    <x v="2427"/>
    <x v="1"/>
    <x v="1"/>
    <s v=""/>
    <n v="1"/>
    <s v=""/>
    <n v="-24.49"/>
    <s v=""/>
    <n v="-24.49"/>
    <x v="57"/>
    <x v="57"/>
    <x v="57"/>
    <s v="Sales Representative"/>
    <n v="454675"/>
    <s v="Harry"/>
    <s v="May"/>
    <s v="Sales Representative"/>
    <x v="5"/>
    <x v="2429"/>
    <x v="2432"/>
    <x v="612"/>
    <x v="438"/>
    <n v="-24.49"/>
    <d v="2016-08-22T00:00:00"/>
    <x v="1"/>
  </r>
  <r>
    <x v="1"/>
    <x v="4"/>
    <x v="57"/>
    <x v="58"/>
    <x v="2428"/>
    <x v="1"/>
    <x v="0"/>
    <s v=""/>
    <n v="1"/>
    <s v=""/>
    <n v="-32.32"/>
    <n v="-32.32"/>
    <s v=""/>
    <x v="57"/>
    <x v="57"/>
    <x v="57"/>
    <s v="Sales Representative"/>
    <n v="454675"/>
    <s v="Harry"/>
    <s v="May"/>
    <s v="Sales Representative"/>
    <x v="5"/>
    <x v="2430"/>
    <x v="2433"/>
    <x v="126"/>
    <x v="33"/>
    <n v="-32.32"/>
    <d v="2016-08-22T00:00:00"/>
    <x v="0"/>
  </r>
  <r>
    <x v="1"/>
    <x v="4"/>
    <x v="57"/>
    <x v="58"/>
    <x v="2429"/>
    <x v="1"/>
    <x v="1"/>
    <s v=""/>
    <n v="1"/>
    <s v=""/>
    <n v="-23.82"/>
    <s v=""/>
    <n v="-23.82"/>
    <x v="57"/>
    <x v="57"/>
    <x v="57"/>
    <s v="Sales Representative"/>
    <n v="454675"/>
    <s v="Harry"/>
    <s v="May"/>
    <s v="Sales Representative"/>
    <x v="5"/>
    <x v="2431"/>
    <x v="2434"/>
    <x v="873"/>
    <x v="88"/>
    <n v="-23.82"/>
    <d v="2016-08-24T00:00:00"/>
    <x v="1"/>
  </r>
  <r>
    <x v="1"/>
    <x v="4"/>
    <x v="57"/>
    <x v="53"/>
    <x v="2430"/>
    <x v="0"/>
    <x v="1"/>
    <s v=""/>
    <n v="1"/>
    <s v=""/>
    <n v="-80.41"/>
    <s v=""/>
    <n v="-80.41"/>
    <x v="57"/>
    <x v="57"/>
    <x v="57"/>
    <s v="Sales Representative"/>
    <n v="391377"/>
    <s v="Casey"/>
    <s v="Gardner"/>
    <s v="Store Manager"/>
    <x v="5"/>
    <x v="2432"/>
    <x v="2435"/>
    <x v="430"/>
    <x v="131"/>
    <n v="-80.41"/>
    <d v="2016-08-26T00:00:00"/>
    <x v="1"/>
  </r>
  <r>
    <x v="1"/>
    <x v="4"/>
    <x v="57"/>
    <x v="58"/>
    <x v="2431"/>
    <x v="2"/>
    <x v="1"/>
    <s v=""/>
    <n v="1"/>
    <s v=""/>
    <n v="-12.64"/>
    <s v=""/>
    <n v="-12.64"/>
    <x v="57"/>
    <x v="57"/>
    <x v="57"/>
    <s v="Sales Representative"/>
    <n v="454675"/>
    <s v="Harry"/>
    <s v="May"/>
    <s v="Sales Representative"/>
    <x v="5"/>
    <x v="2433"/>
    <x v="2436"/>
    <x v="452"/>
    <x v="165"/>
    <n v="-12.64"/>
    <d v="2016-08-26T00:00:00"/>
    <x v="1"/>
  </r>
  <r>
    <x v="1"/>
    <x v="5"/>
    <x v="57"/>
    <x v="53"/>
    <x v="2432"/>
    <x v="0"/>
    <x v="1"/>
    <s v=""/>
    <n v="1"/>
    <s v=""/>
    <n v="-53.9"/>
    <s v=""/>
    <n v="-53.9"/>
    <x v="57"/>
    <x v="57"/>
    <x v="57"/>
    <s v="Sales Representative"/>
    <n v="391377"/>
    <s v="Casey"/>
    <s v="Gardner"/>
    <s v="Store Manager"/>
    <x v="5"/>
    <x v="2434"/>
    <x v="2437"/>
    <x v="65"/>
    <x v="212"/>
    <n v="-53.9"/>
    <d v="2016-09-04T00:00:00"/>
    <x v="1"/>
  </r>
  <r>
    <x v="1"/>
    <x v="5"/>
    <x v="57"/>
    <x v="53"/>
    <x v="2433"/>
    <x v="0"/>
    <x v="1"/>
    <s v=""/>
    <n v="1"/>
    <s v=""/>
    <n v="-61.39"/>
    <s v=""/>
    <n v="-61.39"/>
    <x v="57"/>
    <x v="57"/>
    <x v="57"/>
    <s v="Sales Representative"/>
    <n v="391377"/>
    <s v="Casey"/>
    <s v="Gardner"/>
    <s v="Store Manager"/>
    <x v="5"/>
    <x v="2435"/>
    <x v="2438"/>
    <x v="332"/>
    <x v="140"/>
    <n v="-61.39"/>
    <d v="2016-09-05T00:00:00"/>
    <x v="1"/>
  </r>
  <r>
    <x v="1"/>
    <x v="5"/>
    <x v="57"/>
    <x v="58"/>
    <x v="2434"/>
    <x v="1"/>
    <x v="1"/>
    <s v=""/>
    <n v="1"/>
    <s v=""/>
    <n v="-23.22"/>
    <s v=""/>
    <n v="-23.22"/>
    <x v="57"/>
    <x v="57"/>
    <x v="57"/>
    <s v="Sales Representative"/>
    <n v="454675"/>
    <s v="Harry"/>
    <s v="May"/>
    <s v="Sales Representative"/>
    <x v="5"/>
    <x v="2436"/>
    <x v="2439"/>
    <x v="549"/>
    <x v="475"/>
    <n v="-23.22"/>
    <d v="2016-09-07T00:00:00"/>
    <x v="1"/>
  </r>
  <r>
    <x v="1"/>
    <x v="5"/>
    <x v="57"/>
    <x v="58"/>
    <x v="2435"/>
    <x v="1"/>
    <x v="1"/>
    <s v=""/>
    <n v="1"/>
    <s v=""/>
    <n v="-49.04"/>
    <s v=""/>
    <n v="-49.04"/>
    <x v="57"/>
    <x v="57"/>
    <x v="57"/>
    <s v="Sales Representative"/>
    <n v="454675"/>
    <s v="Harry"/>
    <s v="May"/>
    <s v="Sales Representative"/>
    <x v="5"/>
    <x v="2437"/>
    <x v="2440"/>
    <x v="878"/>
    <x v="224"/>
    <n v="-49.04"/>
    <d v="2016-09-11T00:00:00"/>
    <x v="1"/>
  </r>
  <r>
    <x v="1"/>
    <x v="5"/>
    <x v="57"/>
    <x v="53"/>
    <x v="2436"/>
    <x v="0"/>
    <x v="1"/>
    <s v=""/>
    <n v="1"/>
    <s v=""/>
    <n v="-81.69"/>
    <s v=""/>
    <n v="-81.69"/>
    <x v="57"/>
    <x v="57"/>
    <x v="57"/>
    <s v="Sales Representative"/>
    <n v="391377"/>
    <s v="Casey"/>
    <s v="Gardner"/>
    <s v="Store Manager"/>
    <x v="5"/>
    <x v="2438"/>
    <x v="2441"/>
    <x v="737"/>
    <x v="213"/>
    <n v="-81.69"/>
    <d v="2016-09-18T00:00:00"/>
    <x v="1"/>
  </r>
  <r>
    <x v="1"/>
    <x v="5"/>
    <x v="57"/>
    <x v="53"/>
    <x v="2437"/>
    <x v="0"/>
    <x v="0"/>
    <s v=""/>
    <n v="1"/>
    <s v=""/>
    <n v="-80.66"/>
    <n v="-80.66"/>
    <s v=""/>
    <x v="57"/>
    <x v="57"/>
    <x v="57"/>
    <s v="Sales Representative"/>
    <n v="391377"/>
    <s v="Casey"/>
    <s v="Gardner"/>
    <s v="Store Manager"/>
    <x v="5"/>
    <x v="2439"/>
    <x v="2442"/>
    <x v="715"/>
    <x v="476"/>
    <n v="-80.66"/>
    <d v="2016-09-21T00:00:00"/>
    <x v="2"/>
  </r>
  <r>
    <x v="1"/>
    <x v="5"/>
    <x v="57"/>
    <x v="58"/>
    <x v="2438"/>
    <x v="1"/>
    <x v="0"/>
    <s v=""/>
    <n v="1"/>
    <s v=""/>
    <n v="-25.17"/>
    <n v="-25.17"/>
    <s v=""/>
    <x v="57"/>
    <x v="57"/>
    <x v="57"/>
    <s v="Sales Representative"/>
    <n v="454675"/>
    <s v="Harry"/>
    <s v="May"/>
    <s v="Sales Representative"/>
    <x v="5"/>
    <x v="2440"/>
    <x v="2443"/>
    <x v="320"/>
    <x v="79"/>
    <n v="-25.17"/>
    <d v="2016-09-21T00:00:00"/>
    <x v="2"/>
  </r>
  <r>
    <x v="1"/>
    <x v="5"/>
    <x v="57"/>
    <x v="58"/>
    <x v="2439"/>
    <x v="1"/>
    <x v="1"/>
    <s v=""/>
    <n v="1"/>
    <s v=""/>
    <n v="-22.64"/>
    <s v=""/>
    <n v="-22.64"/>
    <x v="57"/>
    <x v="57"/>
    <x v="57"/>
    <s v="Sales Representative"/>
    <n v="454675"/>
    <s v="Harry"/>
    <s v="May"/>
    <s v="Sales Representative"/>
    <x v="5"/>
    <x v="2441"/>
    <x v="2444"/>
    <x v="341"/>
    <x v="496"/>
    <n v="-22.64"/>
    <d v="2016-09-23T00:00:00"/>
    <x v="1"/>
  </r>
  <r>
    <x v="1"/>
    <x v="5"/>
    <x v="57"/>
    <x v="53"/>
    <x v="2440"/>
    <x v="0"/>
    <x v="1"/>
    <s v=""/>
    <n v="1"/>
    <s v=""/>
    <n v="-65.91"/>
    <s v=""/>
    <n v="-65.91"/>
    <x v="57"/>
    <x v="57"/>
    <x v="57"/>
    <s v="Sales Representative"/>
    <n v="391377"/>
    <s v="Casey"/>
    <s v="Gardner"/>
    <s v="Store Manager"/>
    <x v="5"/>
    <x v="2442"/>
    <x v="2445"/>
    <x v="2"/>
    <x v="242"/>
    <n v="-65.91"/>
    <d v="2016-09-23T00:00:00"/>
    <x v="1"/>
  </r>
  <r>
    <x v="0"/>
    <x v="0"/>
    <x v="58"/>
    <x v="53"/>
    <x v="2441"/>
    <x v="0"/>
    <x v="1"/>
    <n v="1"/>
    <s v=""/>
    <n v="-53.04"/>
    <s v=""/>
    <s v=""/>
    <n v="-53.04"/>
    <x v="58"/>
    <x v="58"/>
    <x v="58"/>
    <s v="Sales Representative"/>
    <n v="391377"/>
    <s v="Casey"/>
    <s v="Gardner"/>
    <s v="Store Manager"/>
    <x v="5"/>
    <x v="2443"/>
    <x v="2446"/>
    <x v="465"/>
    <x v="366"/>
    <n v="-53.04"/>
    <d v="2016-04-02T00:00:00"/>
    <x v="1"/>
  </r>
  <r>
    <x v="0"/>
    <x v="0"/>
    <x v="58"/>
    <x v="53"/>
    <x v="2442"/>
    <x v="0"/>
    <x v="1"/>
    <n v="1"/>
    <s v=""/>
    <n v="-90.41"/>
    <s v=""/>
    <s v=""/>
    <n v="-90.41"/>
    <x v="58"/>
    <x v="58"/>
    <x v="58"/>
    <s v="Sales Representative"/>
    <n v="391377"/>
    <s v="Casey"/>
    <s v="Gardner"/>
    <s v="Store Manager"/>
    <x v="5"/>
    <x v="2444"/>
    <x v="2447"/>
    <x v="597"/>
    <x v="201"/>
    <n v="-90.41"/>
    <d v="2016-04-06T00:00:00"/>
    <x v="1"/>
  </r>
  <r>
    <x v="0"/>
    <x v="0"/>
    <x v="58"/>
    <x v="53"/>
    <x v="2443"/>
    <x v="0"/>
    <x v="0"/>
    <n v="1"/>
    <s v=""/>
    <n v="-71.56"/>
    <s v=""/>
    <n v="-71.56"/>
    <s v=""/>
    <x v="58"/>
    <x v="58"/>
    <x v="58"/>
    <s v="Sales Representative"/>
    <n v="391377"/>
    <s v="Casey"/>
    <s v="Gardner"/>
    <s v="Store Manager"/>
    <x v="5"/>
    <x v="2445"/>
    <x v="2448"/>
    <x v="136"/>
    <x v="473"/>
    <n v="-71.56"/>
    <d v="2016-04-07T00:00:00"/>
    <x v="0"/>
  </r>
  <r>
    <x v="0"/>
    <x v="0"/>
    <x v="58"/>
    <x v="53"/>
    <x v="2444"/>
    <x v="2"/>
    <x v="1"/>
    <n v="1"/>
    <s v=""/>
    <n v="-13.53"/>
    <s v=""/>
    <s v=""/>
    <n v="-13.53"/>
    <x v="58"/>
    <x v="58"/>
    <x v="58"/>
    <s v="Sales Representative"/>
    <n v="391377"/>
    <s v="Casey"/>
    <s v="Gardner"/>
    <s v="Store Manager"/>
    <x v="5"/>
    <x v="2446"/>
    <x v="2449"/>
    <x v="816"/>
    <x v="244"/>
    <n v="-13.53"/>
    <d v="2016-04-10T00:00:00"/>
    <x v="1"/>
  </r>
  <r>
    <x v="0"/>
    <x v="0"/>
    <x v="58"/>
    <x v="53"/>
    <x v="2445"/>
    <x v="0"/>
    <x v="1"/>
    <n v="1"/>
    <s v=""/>
    <n v="-89.77"/>
    <s v=""/>
    <s v=""/>
    <n v="-89.77"/>
    <x v="58"/>
    <x v="58"/>
    <x v="58"/>
    <s v="Sales Representative"/>
    <n v="391377"/>
    <s v="Casey"/>
    <s v="Gardner"/>
    <s v="Store Manager"/>
    <x v="5"/>
    <x v="2447"/>
    <x v="2450"/>
    <x v="30"/>
    <x v="356"/>
    <n v="-89.77"/>
    <d v="2016-04-12T00:00:00"/>
    <x v="1"/>
  </r>
  <r>
    <x v="0"/>
    <x v="0"/>
    <x v="58"/>
    <x v="53"/>
    <x v="2446"/>
    <x v="0"/>
    <x v="1"/>
    <n v="1"/>
    <s v=""/>
    <n v="-86.43"/>
    <s v=""/>
    <s v=""/>
    <n v="-86.43"/>
    <x v="58"/>
    <x v="58"/>
    <x v="58"/>
    <s v="Sales Representative"/>
    <n v="391377"/>
    <s v="Casey"/>
    <s v="Gardner"/>
    <s v="Store Manager"/>
    <x v="5"/>
    <x v="2448"/>
    <x v="2451"/>
    <x v="176"/>
    <x v="6"/>
    <n v="-86.43"/>
    <d v="2016-04-20T00:00:00"/>
    <x v="1"/>
  </r>
  <r>
    <x v="0"/>
    <x v="0"/>
    <x v="58"/>
    <x v="53"/>
    <x v="2447"/>
    <x v="1"/>
    <x v="1"/>
    <n v="1"/>
    <s v=""/>
    <n v="-26.81"/>
    <s v=""/>
    <s v=""/>
    <n v="-26.81"/>
    <x v="58"/>
    <x v="58"/>
    <x v="58"/>
    <s v="Sales Representative"/>
    <n v="391377"/>
    <s v="Casey"/>
    <s v="Gardner"/>
    <s v="Store Manager"/>
    <x v="5"/>
    <x v="2449"/>
    <x v="2452"/>
    <x v="551"/>
    <x v="224"/>
    <n v="-26.81"/>
    <d v="2016-04-21T00:00:00"/>
    <x v="1"/>
  </r>
  <r>
    <x v="0"/>
    <x v="0"/>
    <x v="58"/>
    <x v="53"/>
    <x v="2448"/>
    <x v="1"/>
    <x v="0"/>
    <n v="1"/>
    <s v=""/>
    <n v="-44.14"/>
    <s v=""/>
    <n v="-44.14"/>
    <s v=""/>
    <x v="58"/>
    <x v="58"/>
    <x v="58"/>
    <s v="Sales Representative"/>
    <n v="391377"/>
    <s v="Casey"/>
    <s v="Gardner"/>
    <s v="Store Manager"/>
    <x v="5"/>
    <x v="2450"/>
    <x v="2453"/>
    <x v="560"/>
    <x v="169"/>
    <n v="-44.14"/>
    <d v="2016-04-24T00:00:00"/>
    <x v="2"/>
  </r>
  <r>
    <x v="0"/>
    <x v="0"/>
    <x v="58"/>
    <x v="53"/>
    <x v="2449"/>
    <x v="0"/>
    <x v="1"/>
    <n v="1"/>
    <s v=""/>
    <n v="-92.2"/>
    <s v=""/>
    <s v=""/>
    <n v="-92.2"/>
    <x v="58"/>
    <x v="58"/>
    <x v="58"/>
    <s v="Sales Representative"/>
    <n v="391377"/>
    <s v="Casey"/>
    <s v="Gardner"/>
    <s v="Store Manager"/>
    <x v="5"/>
    <x v="2451"/>
    <x v="2454"/>
    <x v="710"/>
    <x v="379"/>
    <n v="-92.2"/>
    <d v="2016-04-27T00:00:00"/>
    <x v="1"/>
  </r>
  <r>
    <x v="0"/>
    <x v="1"/>
    <x v="58"/>
    <x v="53"/>
    <x v="2450"/>
    <x v="1"/>
    <x v="1"/>
    <n v="1"/>
    <s v=""/>
    <n v="-26.95"/>
    <s v=""/>
    <s v=""/>
    <n v="-26.95"/>
    <x v="58"/>
    <x v="58"/>
    <x v="58"/>
    <s v="Sales Representative"/>
    <n v="391377"/>
    <s v="Casey"/>
    <s v="Gardner"/>
    <s v="Store Manager"/>
    <x v="5"/>
    <x v="2452"/>
    <x v="2455"/>
    <x v="176"/>
    <x v="237"/>
    <n v="-26.95"/>
    <d v="2016-05-01T00:00:00"/>
    <x v="1"/>
  </r>
  <r>
    <x v="0"/>
    <x v="1"/>
    <x v="58"/>
    <x v="53"/>
    <x v="2451"/>
    <x v="2"/>
    <x v="0"/>
    <n v="1"/>
    <s v=""/>
    <n v="-6"/>
    <s v=""/>
    <n v="-6"/>
    <s v=""/>
    <x v="58"/>
    <x v="58"/>
    <x v="58"/>
    <s v="Sales Representative"/>
    <n v="391377"/>
    <s v="Casey"/>
    <s v="Gardner"/>
    <s v="Store Manager"/>
    <x v="5"/>
    <x v="2453"/>
    <x v="2456"/>
    <x v="873"/>
    <x v="67"/>
    <n v="-6"/>
    <d v="2016-05-03T00:00:00"/>
    <x v="2"/>
  </r>
  <r>
    <x v="0"/>
    <x v="1"/>
    <x v="58"/>
    <x v="53"/>
    <x v="2452"/>
    <x v="0"/>
    <x v="0"/>
    <n v="1"/>
    <s v=""/>
    <n v="-51.42"/>
    <s v=""/>
    <n v="-51.42"/>
    <s v=""/>
    <x v="58"/>
    <x v="58"/>
    <x v="58"/>
    <s v="Sales Representative"/>
    <n v="391377"/>
    <s v="Casey"/>
    <s v="Gardner"/>
    <s v="Store Manager"/>
    <x v="5"/>
    <x v="2454"/>
    <x v="2457"/>
    <x v="756"/>
    <x v="450"/>
    <n v="-51.42"/>
    <d v="2016-05-03T00:00:00"/>
    <x v="0"/>
  </r>
  <r>
    <x v="0"/>
    <x v="1"/>
    <x v="58"/>
    <x v="53"/>
    <x v="2453"/>
    <x v="0"/>
    <x v="1"/>
    <n v="1"/>
    <s v=""/>
    <n v="-59.54"/>
    <s v=""/>
    <s v=""/>
    <n v="-59.54"/>
    <x v="58"/>
    <x v="58"/>
    <x v="58"/>
    <s v="Sales Representative"/>
    <n v="391377"/>
    <s v="Casey"/>
    <s v="Gardner"/>
    <s v="Store Manager"/>
    <x v="5"/>
    <x v="2455"/>
    <x v="2458"/>
    <x v="559"/>
    <x v="97"/>
    <n v="-59.54"/>
    <d v="2016-05-05T00:00:00"/>
    <x v="1"/>
  </r>
  <r>
    <x v="0"/>
    <x v="1"/>
    <x v="58"/>
    <x v="53"/>
    <x v="2454"/>
    <x v="0"/>
    <x v="1"/>
    <n v="1"/>
    <s v=""/>
    <n v="-97.04"/>
    <s v=""/>
    <s v=""/>
    <n v="-97.04"/>
    <x v="58"/>
    <x v="58"/>
    <x v="58"/>
    <s v="Sales Representative"/>
    <n v="391377"/>
    <s v="Casey"/>
    <s v="Gardner"/>
    <s v="Store Manager"/>
    <x v="5"/>
    <x v="2456"/>
    <x v="2459"/>
    <x v="107"/>
    <x v="385"/>
    <n v="-97.04"/>
    <d v="2016-05-09T00:00:00"/>
    <x v="1"/>
  </r>
  <r>
    <x v="0"/>
    <x v="1"/>
    <x v="58"/>
    <x v="53"/>
    <x v="2455"/>
    <x v="0"/>
    <x v="1"/>
    <n v="1"/>
    <s v=""/>
    <n v="-53.09"/>
    <s v=""/>
    <s v=""/>
    <n v="-53.09"/>
    <x v="58"/>
    <x v="58"/>
    <x v="58"/>
    <s v="Sales Representative"/>
    <n v="391377"/>
    <s v="Casey"/>
    <s v="Gardner"/>
    <s v="Store Manager"/>
    <x v="5"/>
    <x v="2457"/>
    <x v="2460"/>
    <x v="194"/>
    <x v="206"/>
    <n v="-53.09"/>
    <d v="2016-05-11T00:00:00"/>
    <x v="1"/>
  </r>
  <r>
    <x v="0"/>
    <x v="1"/>
    <x v="58"/>
    <x v="53"/>
    <x v="2456"/>
    <x v="0"/>
    <x v="1"/>
    <n v="1"/>
    <s v=""/>
    <n v="-62.5"/>
    <s v=""/>
    <s v=""/>
    <n v="-62.5"/>
    <x v="58"/>
    <x v="58"/>
    <x v="58"/>
    <s v="Sales Representative"/>
    <n v="391377"/>
    <s v="Casey"/>
    <s v="Gardner"/>
    <s v="Store Manager"/>
    <x v="5"/>
    <x v="2458"/>
    <x v="2461"/>
    <x v="703"/>
    <x v="44"/>
    <n v="-62.5"/>
    <d v="2016-05-13T00:00:00"/>
    <x v="1"/>
  </r>
  <r>
    <x v="0"/>
    <x v="1"/>
    <x v="58"/>
    <x v="53"/>
    <x v="2457"/>
    <x v="0"/>
    <x v="0"/>
    <n v="1"/>
    <s v=""/>
    <n v="-61.28"/>
    <s v=""/>
    <n v="-61.28"/>
    <s v=""/>
    <x v="58"/>
    <x v="58"/>
    <x v="58"/>
    <s v="Sales Representative"/>
    <n v="391377"/>
    <s v="Casey"/>
    <s v="Gardner"/>
    <s v="Store Manager"/>
    <x v="5"/>
    <x v="2459"/>
    <x v="2462"/>
    <x v="647"/>
    <x v="464"/>
    <n v="-61.28"/>
    <d v="2016-05-23T00:00:00"/>
    <x v="2"/>
  </r>
  <r>
    <x v="0"/>
    <x v="1"/>
    <x v="58"/>
    <x v="53"/>
    <x v="2458"/>
    <x v="1"/>
    <x v="0"/>
    <n v="1"/>
    <s v=""/>
    <n v="-35.68"/>
    <s v=""/>
    <n v="-35.68"/>
    <s v=""/>
    <x v="58"/>
    <x v="58"/>
    <x v="58"/>
    <s v="Sales Representative"/>
    <n v="391377"/>
    <s v="Casey"/>
    <s v="Gardner"/>
    <s v="Store Manager"/>
    <x v="5"/>
    <x v="2460"/>
    <x v="2463"/>
    <x v="133"/>
    <x v="21"/>
    <n v="-35.68"/>
    <d v="2016-05-27T00:00:00"/>
    <x v="2"/>
  </r>
  <r>
    <x v="0"/>
    <x v="1"/>
    <x v="58"/>
    <x v="53"/>
    <x v="2459"/>
    <x v="1"/>
    <x v="1"/>
    <n v="1"/>
    <s v=""/>
    <n v="-26.84"/>
    <s v=""/>
    <s v=""/>
    <n v="-26.84"/>
    <x v="58"/>
    <x v="58"/>
    <x v="58"/>
    <s v="Sales Representative"/>
    <n v="391377"/>
    <s v="Casey"/>
    <s v="Gardner"/>
    <s v="Store Manager"/>
    <x v="5"/>
    <x v="2461"/>
    <x v="2464"/>
    <x v="879"/>
    <x v="3"/>
    <n v="-26.84"/>
    <d v="2016-05-30T00:00:00"/>
    <x v="1"/>
  </r>
  <r>
    <x v="0"/>
    <x v="2"/>
    <x v="58"/>
    <x v="53"/>
    <x v="2460"/>
    <x v="0"/>
    <x v="0"/>
    <n v="1"/>
    <s v=""/>
    <n v="-87.41"/>
    <s v=""/>
    <n v="-87.41"/>
    <s v=""/>
    <x v="58"/>
    <x v="58"/>
    <x v="58"/>
    <s v="Sales Representative"/>
    <n v="391377"/>
    <s v="Casey"/>
    <s v="Gardner"/>
    <s v="Store Manager"/>
    <x v="5"/>
    <x v="2462"/>
    <x v="2465"/>
    <x v="461"/>
    <x v="57"/>
    <n v="-87.41"/>
    <d v="2016-06-17T00:00:00"/>
    <x v="2"/>
  </r>
  <r>
    <x v="0"/>
    <x v="2"/>
    <x v="58"/>
    <x v="53"/>
    <x v="2461"/>
    <x v="1"/>
    <x v="0"/>
    <n v="1"/>
    <s v=""/>
    <n v="-22.18"/>
    <s v=""/>
    <n v="-22.18"/>
    <s v=""/>
    <x v="58"/>
    <x v="58"/>
    <x v="58"/>
    <s v="Sales Representative"/>
    <n v="391377"/>
    <s v="Casey"/>
    <s v="Gardner"/>
    <s v="Store Manager"/>
    <x v="5"/>
    <x v="2463"/>
    <x v="2466"/>
    <x v="618"/>
    <x v="29"/>
    <n v="-22.18"/>
    <d v="2016-06-17T00:00:00"/>
    <x v="0"/>
  </r>
  <r>
    <x v="0"/>
    <x v="2"/>
    <x v="58"/>
    <x v="53"/>
    <x v="2462"/>
    <x v="0"/>
    <x v="1"/>
    <n v="1"/>
    <s v=""/>
    <n v="-50.79"/>
    <s v=""/>
    <s v=""/>
    <n v="-50.79"/>
    <x v="58"/>
    <x v="58"/>
    <x v="58"/>
    <s v="Sales Representative"/>
    <n v="391377"/>
    <s v="Casey"/>
    <s v="Gardner"/>
    <s v="Store Manager"/>
    <x v="5"/>
    <x v="2464"/>
    <x v="2467"/>
    <x v="219"/>
    <x v="397"/>
    <n v="-50.79"/>
    <d v="2016-06-23T00:00:00"/>
    <x v="1"/>
  </r>
  <r>
    <x v="0"/>
    <x v="2"/>
    <x v="58"/>
    <x v="53"/>
    <x v="2463"/>
    <x v="2"/>
    <x v="1"/>
    <n v="1"/>
    <s v=""/>
    <n v="-5.54"/>
    <s v=""/>
    <s v=""/>
    <n v="-5.54"/>
    <x v="58"/>
    <x v="58"/>
    <x v="58"/>
    <s v="Sales Representative"/>
    <n v="391377"/>
    <s v="Casey"/>
    <s v="Gardner"/>
    <s v="Store Manager"/>
    <x v="5"/>
    <x v="2465"/>
    <x v="2468"/>
    <x v="339"/>
    <x v="489"/>
    <n v="-5.54"/>
    <d v="2016-06-23T00:00:00"/>
    <x v="1"/>
  </r>
  <r>
    <x v="1"/>
    <x v="3"/>
    <x v="58"/>
    <x v="53"/>
    <x v="2464"/>
    <x v="0"/>
    <x v="1"/>
    <s v=""/>
    <n v="1"/>
    <s v=""/>
    <n v="-55.57"/>
    <s v=""/>
    <n v="-55.57"/>
    <x v="58"/>
    <x v="58"/>
    <x v="58"/>
    <s v="Sales Representative"/>
    <n v="391377"/>
    <s v="Casey"/>
    <s v="Gardner"/>
    <s v="Store Manager"/>
    <x v="5"/>
    <x v="2466"/>
    <x v="2469"/>
    <x v="16"/>
    <x v="390"/>
    <n v="-55.57"/>
    <d v="2016-07-04T00:00:00"/>
    <x v="1"/>
  </r>
  <r>
    <x v="1"/>
    <x v="3"/>
    <x v="58"/>
    <x v="53"/>
    <x v="2465"/>
    <x v="0"/>
    <x v="1"/>
    <s v=""/>
    <n v="1"/>
    <s v=""/>
    <n v="-96.92"/>
    <s v=""/>
    <n v="-96.92"/>
    <x v="58"/>
    <x v="58"/>
    <x v="58"/>
    <s v="Sales Representative"/>
    <n v="391377"/>
    <s v="Casey"/>
    <s v="Gardner"/>
    <s v="Store Manager"/>
    <x v="5"/>
    <x v="2467"/>
    <x v="2470"/>
    <x v="563"/>
    <x v="239"/>
    <n v="-96.92"/>
    <d v="2016-07-07T00:00:00"/>
    <x v="1"/>
  </r>
  <r>
    <x v="1"/>
    <x v="3"/>
    <x v="58"/>
    <x v="53"/>
    <x v="2466"/>
    <x v="0"/>
    <x v="1"/>
    <s v=""/>
    <n v="1"/>
    <s v=""/>
    <n v="-90.06"/>
    <s v=""/>
    <n v="-90.06"/>
    <x v="58"/>
    <x v="58"/>
    <x v="58"/>
    <s v="Sales Representative"/>
    <n v="391377"/>
    <s v="Casey"/>
    <s v="Gardner"/>
    <s v="Store Manager"/>
    <x v="5"/>
    <x v="2468"/>
    <x v="2471"/>
    <x v="12"/>
    <x v="481"/>
    <n v="-90.06"/>
    <d v="2016-07-07T00:00:00"/>
    <x v="1"/>
  </r>
  <r>
    <x v="1"/>
    <x v="3"/>
    <x v="58"/>
    <x v="53"/>
    <x v="2467"/>
    <x v="0"/>
    <x v="1"/>
    <s v=""/>
    <n v="1"/>
    <s v=""/>
    <n v="-60.92"/>
    <s v=""/>
    <n v="-60.92"/>
    <x v="58"/>
    <x v="58"/>
    <x v="58"/>
    <s v="Sales Representative"/>
    <n v="391377"/>
    <s v="Casey"/>
    <s v="Gardner"/>
    <s v="Store Manager"/>
    <x v="5"/>
    <x v="2469"/>
    <x v="2472"/>
    <x v="70"/>
    <x v="317"/>
    <n v="-60.92"/>
    <d v="2016-07-10T00:00:00"/>
    <x v="1"/>
  </r>
  <r>
    <x v="1"/>
    <x v="3"/>
    <x v="58"/>
    <x v="53"/>
    <x v="2468"/>
    <x v="0"/>
    <x v="0"/>
    <s v=""/>
    <n v="1"/>
    <s v=""/>
    <n v="-85.27"/>
    <n v="-85.27"/>
    <s v=""/>
    <x v="58"/>
    <x v="58"/>
    <x v="58"/>
    <s v="Sales Representative"/>
    <n v="391377"/>
    <s v="Casey"/>
    <s v="Gardner"/>
    <s v="Store Manager"/>
    <x v="5"/>
    <x v="2470"/>
    <x v="2473"/>
    <x v="14"/>
    <x v="271"/>
    <n v="-85.27"/>
    <d v="2016-07-11T00:00:00"/>
    <x v="0"/>
  </r>
  <r>
    <x v="1"/>
    <x v="3"/>
    <x v="58"/>
    <x v="59"/>
    <x v="2469"/>
    <x v="1"/>
    <x v="1"/>
    <s v=""/>
    <n v="1"/>
    <s v=""/>
    <n v="-41.17"/>
    <s v=""/>
    <n v="-41.17"/>
    <x v="58"/>
    <x v="58"/>
    <x v="58"/>
    <s v="Sales Representative"/>
    <n v="520536"/>
    <s v="Jeannie"/>
    <s v="Owen"/>
    <s v="Sales Representative"/>
    <x v="5"/>
    <x v="2471"/>
    <x v="2474"/>
    <x v="876"/>
    <x v="48"/>
    <n v="-41.17"/>
    <d v="2016-07-12T00:00:00"/>
    <x v="1"/>
  </r>
  <r>
    <x v="1"/>
    <x v="3"/>
    <x v="58"/>
    <x v="53"/>
    <x v="2470"/>
    <x v="0"/>
    <x v="1"/>
    <s v=""/>
    <n v="1"/>
    <s v=""/>
    <n v="-77.319999999999993"/>
    <s v=""/>
    <n v="-77.319999999999993"/>
    <x v="58"/>
    <x v="58"/>
    <x v="58"/>
    <s v="Sales Representative"/>
    <n v="391377"/>
    <s v="Casey"/>
    <s v="Gardner"/>
    <s v="Store Manager"/>
    <x v="5"/>
    <x v="2472"/>
    <x v="2475"/>
    <x v="880"/>
    <x v="484"/>
    <n v="-77.319999999999993"/>
    <d v="2016-07-13T00:00:00"/>
    <x v="1"/>
  </r>
  <r>
    <x v="1"/>
    <x v="3"/>
    <x v="58"/>
    <x v="59"/>
    <x v="2471"/>
    <x v="1"/>
    <x v="1"/>
    <s v=""/>
    <n v="1"/>
    <s v=""/>
    <n v="-42.67"/>
    <s v=""/>
    <n v="-42.67"/>
    <x v="58"/>
    <x v="58"/>
    <x v="58"/>
    <s v="Sales Representative"/>
    <n v="520536"/>
    <s v="Jeannie"/>
    <s v="Owen"/>
    <s v="Sales Representative"/>
    <x v="5"/>
    <x v="2473"/>
    <x v="2476"/>
    <x v="731"/>
    <x v="264"/>
    <n v="-42.67"/>
    <d v="2016-07-15T00:00:00"/>
    <x v="1"/>
  </r>
  <r>
    <x v="1"/>
    <x v="3"/>
    <x v="58"/>
    <x v="53"/>
    <x v="2472"/>
    <x v="0"/>
    <x v="1"/>
    <s v=""/>
    <n v="1"/>
    <s v=""/>
    <n v="-65.510000000000005"/>
    <s v=""/>
    <n v="-65.510000000000005"/>
    <x v="58"/>
    <x v="58"/>
    <x v="58"/>
    <s v="Sales Representative"/>
    <n v="391377"/>
    <s v="Casey"/>
    <s v="Gardner"/>
    <s v="Store Manager"/>
    <x v="5"/>
    <x v="2474"/>
    <x v="2477"/>
    <x v="615"/>
    <x v="296"/>
    <n v="-65.510000000000005"/>
    <d v="2016-07-20T00:00:00"/>
    <x v="1"/>
  </r>
  <r>
    <x v="1"/>
    <x v="3"/>
    <x v="58"/>
    <x v="53"/>
    <x v="2473"/>
    <x v="0"/>
    <x v="1"/>
    <s v=""/>
    <n v="1"/>
    <s v=""/>
    <n v="-72.349999999999994"/>
    <s v=""/>
    <n v="-72.349999999999994"/>
    <x v="58"/>
    <x v="58"/>
    <x v="58"/>
    <s v="Sales Representative"/>
    <n v="391377"/>
    <s v="Casey"/>
    <s v="Gardner"/>
    <s v="Store Manager"/>
    <x v="5"/>
    <x v="2475"/>
    <x v="2478"/>
    <x v="881"/>
    <x v="351"/>
    <n v="-72.349999999999994"/>
    <d v="2016-07-21T00:00:00"/>
    <x v="1"/>
  </r>
  <r>
    <x v="1"/>
    <x v="3"/>
    <x v="58"/>
    <x v="53"/>
    <x v="2474"/>
    <x v="0"/>
    <x v="1"/>
    <s v=""/>
    <n v="1"/>
    <s v=""/>
    <n v="-95.13"/>
    <s v=""/>
    <n v="-95.13"/>
    <x v="58"/>
    <x v="58"/>
    <x v="58"/>
    <s v="Sales Representative"/>
    <n v="391377"/>
    <s v="Casey"/>
    <s v="Gardner"/>
    <s v="Store Manager"/>
    <x v="5"/>
    <x v="2476"/>
    <x v="2479"/>
    <x v="102"/>
    <x v="9"/>
    <n v="-95.13"/>
    <d v="2016-07-26T00:00:00"/>
    <x v="1"/>
  </r>
  <r>
    <x v="1"/>
    <x v="3"/>
    <x v="58"/>
    <x v="53"/>
    <x v="2475"/>
    <x v="0"/>
    <x v="1"/>
    <s v=""/>
    <n v="1"/>
    <s v=""/>
    <n v="-62.86"/>
    <s v=""/>
    <n v="-62.86"/>
    <x v="58"/>
    <x v="58"/>
    <x v="58"/>
    <s v="Sales Representative"/>
    <n v="391377"/>
    <s v="Casey"/>
    <s v="Gardner"/>
    <s v="Store Manager"/>
    <x v="5"/>
    <x v="2477"/>
    <x v="2480"/>
    <x v="813"/>
    <x v="486"/>
    <n v="-62.86"/>
    <d v="2016-07-29T00:00:00"/>
    <x v="1"/>
  </r>
  <r>
    <x v="1"/>
    <x v="4"/>
    <x v="58"/>
    <x v="53"/>
    <x v="2476"/>
    <x v="0"/>
    <x v="0"/>
    <s v=""/>
    <n v="1"/>
    <s v=""/>
    <n v="-53.41"/>
    <n v="-53.41"/>
    <s v=""/>
    <x v="58"/>
    <x v="58"/>
    <x v="58"/>
    <s v="Sales Representative"/>
    <n v="391377"/>
    <s v="Casey"/>
    <s v="Gardner"/>
    <s v="Store Manager"/>
    <x v="5"/>
    <x v="2478"/>
    <x v="2481"/>
    <x v="229"/>
    <x v="436"/>
    <n v="-53.41"/>
    <d v="2016-08-03T00:00:00"/>
    <x v="0"/>
  </r>
  <r>
    <x v="1"/>
    <x v="4"/>
    <x v="58"/>
    <x v="59"/>
    <x v="2477"/>
    <x v="1"/>
    <x v="1"/>
    <s v=""/>
    <n v="1"/>
    <s v=""/>
    <n v="-26.98"/>
    <s v=""/>
    <n v="-26.98"/>
    <x v="58"/>
    <x v="58"/>
    <x v="58"/>
    <s v="Sales Representative"/>
    <n v="520536"/>
    <s v="Jeannie"/>
    <s v="Owen"/>
    <s v="Sales Representative"/>
    <x v="5"/>
    <x v="2479"/>
    <x v="2482"/>
    <x v="882"/>
    <x v="452"/>
    <n v="-26.98"/>
    <d v="2016-08-03T00:00:00"/>
    <x v="1"/>
  </r>
  <r>
    <x v="1"/>
    <x v="4"/>
    <x v="58"/>
    <x v="53"/>
    <x v="2478"/>
    <x v="0"/>
    <x v="1"/>
    <s v=""/>
    <n v="1"/>
    <s v=""/>
    <n v="-76.17"/>
    <s v=""/>
    <n v="-76.17"/>
    <x v="58"/>
    <x v="58"/>
    <x v="58"/>
    <s v="Sales Representative"/>
    <n v="391377"/>
    <s v="Casey"/>
    <s v="Gardner"/>
    <s v="Store Manager"/>
    <x v="5"/>
    <x v="2480"/>
    <x v="2483"/>
    <x v="238"/>
    <x v="211"/>
    <n v="-76.17"/>
    <d v="2016-08-04T00:00:00"/>
    <x v="1"/>
  </r>
  <r>
    <x v="1"/>
    <x v="4"/>
    <x v="58"/>
    <x v="53"/>
    <x v="2479"/>
    <x v="0"/>
    <x v="0"/>
    <s v=""/>
    <n v="1"/>
    <s v=""/>
    <n v="-87.22"/>
    <n v="-87.22"/>
    <s v=""/>
    <x v="58"/>
    <x v="58"/>
    <x v="58"/>
    <s v="Sales Representative"/>
    <n v="391377"/>
    <s v="Casey"/>
    <s v="Gardner"/>
    <s v="Store Manager"/>
    <x v="5"/>
    <x v="2481"/>
    <x v="2484"/>
    <x v="520"/>
    <x v="137"/>
    <n v="-87.22"/>
    <d v="2016-08-05T00:00:00"/>
    <x v="0"/>
  </r>
  <r>
    <x v="1"/>
    <x v="4"/>
    <x v="58"/>
    <x v="59"/>
    <x v="2480"/>
    <x v="1"/>
    <x v="1"/>
    <s v=""/>
    <n v="1"/>
    <s v=""/>
    <n v="-39.47"/>
    <s v=""/>
    <n v="-39.47"/>
    <x v="58"/>
    <x v="58"/>
    <x v="58"/>
    <s v="Sales Representative"/>
    <n v="520536"/>
    <s v="Jeannie"/>
    <s v="Owen"/>
    <s v="Sales Representative"/>
    <x v="5"/>
    <x v="2482"/>
    <x v="2485"/>
    <x v="413"/>
    <x v="409"/>
    <n v="-39.47"/>
    <d v="2016-08-17T00:00:00"/>
    <x v="1"/>
  </r>
  <r>
    <x v="1"/>
    <x v="4"/>
    <x v="58"/>
    <x v="53"/>
    <x v="2481"/>
    <x v="0"/>
    <x v="1"/>
    <s v=""/>
    <n v="1"/>
    <s v=""/>
    <n v="-54.11"/>
    <s v=""/>
    <n v="-54.11"/>
    <x v="58"/>
    <x v="58"/>
    <x v="58"/>
    <s v="Sales Representative"/>
    <n v="391377"/>
    <s v="Casey"/>
    <s v="Gardner"/>
    <s v="Store Manager"/>
    <x v="5"/>
    <x v="2483"/>
    <x v="2486"/>
    <x v="883"/>
    <x v="221"/>
    <n v="-54.11"/>
    <d v="2016-08-20T00:00:00"/>
    <x v="1"/>
  </r>
  <r>
    <x v="1"/>
    <x v="4"/>
    <x v="58"/>
    <x v="53"/>
    <x v="2482"/>
    <x v="0"/>
    <x v="1"/>
    <s v=""/>
    <n v="1"/>
    <s v=""/>
    <n v="-53.05"/>
    <s v=""/>
    <n v="-53.05"/>
    <x v="58"/>
    <x v="58"/>
    <x v="58"/>
    <s v="Sales Representative"/>
    <n v="391377"/>
    <s v="Casey"/>
    <s v="Gardner"/>
    <s v="Store Manager"/>
    <x v="5"/>
    <x v="2484"/>
    <x v="2487"/>
    <x v="51"/>
    <x v="235"/>
    <n v="-53.05"/>
    <d v="2016-08-22T00:00:00"/>
    <x v="1"/>
  </r>
  <r>
    <x v="1"/>
    <x v="4"/>
    <x v="58"/>
    <x v="59"/>
    <x v="2483"/>
    <x v="1"/>
    <x v="1"/>
    <s v=""/>
    <n v="1"/>
    <s v=""/>
    <n v="-23.71"/>
    <s v=""/>
    <n v="-23.71"/>
    <x v="58"/>
    <x v="58"/>
    <x v="58"/>
    <s v="Sales Representative"/>
    <n v="520536"/>
    <s v="Jeannie"/>
    <s v="Owen"/>
    <s v="Sales Representative"/>
    <x v="5"/>
    <x v="2485"/>
    <x v="2488"/>
    <x v="836"/>
    <x v="166"/>
    <n v="-23.71"/>
    <d v="2016-08-23T00:00:00"/>
    <x v="1"/>
  </r>
  <r>
    <x v="1"/>
    <x v="5"/>
    <x v="58"/>
    <x v="59"/>
    <x v="2484"/>
    <x v="1"/>
    <x v="1"/>
    <s v=""/>
    <n v="1"/>
    <s v=""/>
    <n v="-48.04"/>
    <s v=""/>
    <n v="-48.04"/>
    <x v="58"/>
    <x v="58"/>
    <x v="58"/>
    <s v="Sales Representative"/>
    <n v="520536"/>
    <s v="Jeannie"/>
    <s v="Owen"/>
    <s v="Sales Representative"/>
    <x v="5"/>
    <x v="2486"/>
    <x v="2489"/>
    <x v="327"/>
    <x v="347"/>
    <n v="-48.04"/>
    <d v="2016-09-03T00:00:00"/>
    <x v="1"/>
  </r>
  <r>
    <x v="1"/>
    <x v="5"/>
    <x v="58"/>
    <x v="59"/>
    <x v="2485"/>
    <x v="1"/>
    <x v="1"/>
    <s v=""/>
    <n v="1"/>
    <s v=""/>
    <n v="-38.51"/>
    <s v=""/>
    <n v="-38.51"/>
    <x v="58"/>
    <x v="58"/>
    <x v="58"/>
    <s v="Sales Representative"/>
    <n v="520536"/>
    <s v="Jeannie"/>
    <s v="Owen"/>
    <s v="Sales Representative"/>
    <x v="5"/>
    <x v="2487"/>
    <x v="2490"/>
    <x v="709"/>
    <x v="11"/>
    <n v="-38.51"/>
    <d v="2016-09-13T00:00:00"/>
    <x v="1"/>
  </r>
  <r>
    <x v="1"/>
    <x v="5"/>
    <x v="58"/>
    <x v="59"/>
    <x v="2486"/>
    <x v="1"/>
    <x v="0"/>
    <s v=""/>
    <n v="1"/>
    <s v=""/>
    <n v="-35.33"/>
    <n v="-35.33"/>
    <s v=""/>
    <x v="58"/>
    <x v="58"/>
    <x v="58"/>
    <s v="Sales Representative"/>
    <n v="520536"/>
    <s v="Jeannie"/>
    <s v="Owen"/>
    <s v="Sales Representative"/>
    <x v="5"/>
    <x v="2488"/>
    <x v="2491"/>
    <x v="83"/>
    <x v="6"/>
    <n v="-35.33"/>
    <d v="2016-09-13T00:00:00"/>
    <x v="2"/>
  </r>
  <r>
    <x v="1"/>
    <x v="5"/>
    <x v="58"/>
    <x v="53"/>
    <x v="2487"/>
    <x v="0"/>
    <x v="1"/>
    <s v=""/>
    <n v="1"/>
    <s v=""/>
    <n v="-62.95"/>
    <s v=""/>
    <n v="-62.95"/>
    <x v="58"/>
    <x v="58"/>
    <x v="58"/>
    <s v="Sales Representative"/>
    <n v="391377"/>
    <s v="Casey"/>
    <s v="Gardner"/>
    <s v="Store Manager"/>
    <x v="5"/>
    <x v="2489"/>
    <x v="2492"/>
    <x v="732"/>
    <x v="35"/>
    <n v="-62.95"/>
    <d v="2016-09-14T00:00:00"/>
    <x v="1"/>
  </r>
  <r>
    <x v="1"/>
    <x v="5"/>
    <x v="58"/>
    <x v="53"/>
    <x v="2488"/>
    <x v="0"/>
    <x v="1"/>
    <s v=""/>
    <n v="1"/>
    <s v=""/>
    <n v="-54.86"/>
    <s v=""/>
    <n v="-54.86"/>
    <x v="58"/>
    <x v="58"/>
    <x v="58"/>
    <s v="Sales Representative"/>
    <n v="391377"/>
    <s v="Casey"/>
    <s v="Gardner"/>
    <s v="Store Manager"/>
    <x v="5"/>
    <x v="2490"/>
    <x v="2493"/>
    <x v="303"/>
    <x v="479"/>
    <n v="-54.86"/>
    <d v="2016-09-14T00:00:00"/>
    <x v="1"/>
  </r>
  <r>
    <x v="1"/>
    <x v="5"/>
    <x v="58"/>
    <x v="59"/>
    <x v="2489"/>
    <x v="2"/>
    <x v="1"/>
    <s v=""/>
    <n v="1"/>
    <s v=""/>
    <n v="-10.84"/>
    <s v=""/>
    <n v="-10.84"/>
    <x v="58"/>
    <x v="58"/>
    <x v="58"/>
    <s v="Sales Representative"/>
    <n v="520536"/>
    <s v="Jeannie"/>
    <s v="Owen"/>
    <s v="Sales Representative"/>
    <x v="5"/>
    <x v="2491"/>
    <x v="2494"/>
    <x v="445"/>
    <x v="416"/>
    <n v="-10.84"/>
    <d v="2016-09-15T00:00:00"/>
    <x v="1"/>
  </r>
  <r>
    <x v="1"/>
    <x v="5"/>
    <x v="58"/>
    <x v="59"/>
    <x v="2490"/>
    <x v="2"/>
    <x v="1"/>
    <s v=""/>
    <n v="1"/>
    <s v=""/>
    <n v="-9.08"/>
    <s v=""/>
    <n v="-9.08"/>
    <x v="58"/>
    <x v="58"/>
    <x v="58"/>
    <s v="Sales Representative"/>
    <n v="520536"/>
    <s v="Jeannie"/>
    <s v="Owen"/>
    <s v="Sales Representative"/>
    <x v="5"/>
    <x v="2492"/>
    <x v="2495"/>
    <x v="292"/>
    <x v="119"/>
    <n v="-9.08"/>
    <d v="2016-09-16T00:00:00"/>
    <x v="1"/>
  </r>
  <r>
    <x v="1"/>
    <x v="5"/>
    <x v="58"/>
    <x v="53"/>
    <x v="2491"/>
    <x v="0"/>
    <x v="1"/>
    <s v=""/>
    <n v="1"/>
    <s v=""/>
    <n v="-96.11"/>
    <s v=""/>
    <n v="-96.11"/>
    <x v="58"/>
    <x v="58"/>
    <x v="58"/>
    <s v="Sales Representative"/>
    <n v="391377"/>
    <s v="Casey"/>
    <s v="Gardner"/>
    <s v="Store Manager"/>
    <x v="5"/>
    <x v="2493"/>
    <x v="2496"/>
    <x v="177"/>
    <x v="451"/>
    <n v="-96.11"/>
    <d v="2016-09-21T00:00:00"/>
    <x v="1"/>
  </r>
  <r>
    <x v="1"/>
    <x v="5"/>
    <x v="58"/>
    <x v="53"/>
    <x v="2492"/>
    <x v="0"/>
    <x v="1"/>
    <s v=""/>
    <n v="1"/>
    <s v=""/>
    <n v="-75.61"/>
    <s v=""/>
    <n v="-75.61"/>
    <x v="58"/>
    <x v="58"/>
    <x v="58"/>
    <s v="Sales Representative"/>
    <n v="391377"/>
    <s v="Casey"/>
    <s v="Gardner"/>
    <s v="Store Manager"/>
    <x v="5"/>
    <x v="2494"/>
    <x v="2497"/>
    <x v="73"/>
    <x v="96"/>
    <n v="-75.61"/>
    <d v="2016-09-23T00:00:00"/>
    <x v="1"/>
  </r>
  <r>
    <x v="0"/>
    <x v="0"/>
    <x v="59"/>
    <x v="53"/>
    <x v="2493"/>
    <x v="2"/>
    <x v="1"/>
    <n v="1"/>
    <s v=""/>
    <n v="-6.07"/>
    <s v=""/>
    <s v=""/>
    <n v="-6.07"/>
    <x v="59"/>
    <x v="59"/>
    <x v="59"/>
    <s v="Sales Representative"/>
    <n v="391377"/>
    <s v="Casey"/>
    <s v="Gardner"/>
    <s v="Store Manager"/>
    <x v="5"/>
    <x v="2495"/>
    <x v="2498"/>
    <x v="30"/>
    <x v="359"/>
    <n v="-6.07"/>
    <d v="2016-04-10T00:00:00"/>
    <x v="1"/>
  </r>
  <r>
    <x v="0"/>
    <x v="0"/>
    <x v="59"/>
    <x v="53"/>
    <x v="2494"/>
    <x v="2"/>
    <x v="0"/>
    <n v="1"/>
    <s v=""/>
    <n v="-9.68"/>
    <s v=""/>
    <n v="-9.68"/>
    <s v=""/>
    <x v="59"/>
    <x v="59"/>
    <x v="59"/>
    <s v="Sales Representative"/>
    <n v="391377"/>
    <s v="Casey"/>
    <s v="Gardner"/>
    <s v="Store Manager"/>
    <x v="5"/>
    <x v="2496"/>
    <x v="2499"/>
    <x v="519"/>
    <x v="49"/>
    <n v="-9.68"/>
    <d v="2016-04-24T00:00:00"/>
    <x v="0"/>
  </r>
  <r>
    <x v="0"/>
    <x v="0"/>
    <x v="59"/>
    <x v="53"/>
    <x v="2495"/>
    <x v="0"/>
    <x v="1"/>
    <n v="1"/>
    <s v=""/>
    <n v="-95.5"/>
    <s v=""/>
    <s v=""/>
    <n v="-95.5"/>
    <x v="59"/>
    <x v="59"/>
    <x v="59"/>
    <s v="Sales Representative"/>
    <n v="391377"/>
    <s v="Casey"/>
    <s v="Gardner"/>
    <s v="Store Manager"/>
    <x v="5"/>
    <x v="2497"/>
    <x v="2500"/>
    <x v="611"/>
    <x v="371"/>
    <n v="-95.5"/>
    <d v="2016-04-30T00:00:00"/>
    <x v="1"/>
  </r>
  <r>
    <x v="0"/>
    <x v="1"/>
    <x v="59"/>
    <x v="53"/>
    <x v="2496"/>
    <x v="0"/>
    <x v="1"/>
    <n v="1"/>
    <s v=""/>
    <n v="-81.95"/>
    <s v=""/>
    <s v=""/>
    <n v="-81.95"/>
    <x v="59"/>
    <x v="59"/>
    <x v="59"/>
    <s v="Sales Representative"/>
    <n v="391377"/>
    <s v="Casey"/>
    <s v="Gardner"/>
    <s v="Store Manager"/>
    <x v="5"/>
    <x v="2498"/>
    <x v="2501"/>
    <x v="463"/>
    <x v="175"/>
    <n v="-81.95"/>
    <d v="2016-05-02T00:00:00"/>
    <x v="1"/>
  </r>
  <r>
    <x v="0"/>
    <x v="1"/>
    <x v="59"/>
    <x v="53"/>
    <x v="2497"/>
    <x v="0"/>
    <x v="1"/>
    <n v="1"/>
    <s v=""/>
    <n v="-91.96"/>
    <s v=""/>
    <s v=""/>
    <n v="-91.96"/>
    <x v="59"/>
    <x v="59"/>
    <x v="59"/>
    <s v="Sales Representative"/>
    <n v="391377"/>
    <s v="Casey"/>
    <s v="Gardner"/>
    <s v="Store Manager"/>
    <x v="5"/>
    <x v="2499"/>
    <x v="2502"/>
    <x v="523"/>
    <x v="36"/>
    <n v="-91.96"/>
    <d v="2016-05-06T00:00:00"/>
    <x v="1"/>
  </r>
  <r>
    <x v="0"/>
    <x v="1"/>
    <x v="59"/>
    <x v="53"/>
    <x v="2498"/>
    <x v="0"/>
    <x v="1"/>
    <n v="1"/>
    <s v=""/>
    <n v="-50.98"/>
    <s v=""/>
    <s v=""/>
    <n v="-50.98"/>
    <x v="59"/>
    <x v="59"/>
    <x v="59"/>
    <s v="Sales Representative"/>
    <n v="391377"/>
    <s v="Casey"/>
    <s v="Gardner"/>
    <s v="Store Manager"/>
    <x v="5"/>
    <x v="2500"/>
    <x v="2503"/>
    <x v="443"/>
    <x v="354"/>
    <n v="-50.98"/>
    <d v="2016-05-10T00:00:00"/>
    <x v="1"/>
  </r>
  <r>
    <x v="0"/>
    <x v="1"/>
    <x v="59"/>
    <x v="53"/>
    <x v="2499"/>
    <x v="0"/>
    <x v="0"/>
    <n v="1"/>
    <s v=""/>
    <n v="-95.46"/>
    <s v=""/>
    <n v="-95.46"/>
    <s v=""/>
    <x v="59"/>
    <x v="59"/>
    <x v="59"/>
    <s v="Sales Representative"/>
    <n v="391377"/>
    <s v="Casey"/>
    <s v="Gardner"/>
    <s v="Store Manager"/>
    <x v="5"/>
    <x v="2501"/>
    <x v="2504"/>
    <x v="216"/>
    <x v="105"/>
    <n v="-95.46"/>
    <d v="2016-05-21T00:00:00"/>
    <x v="2"/>
  </r>
  <r>
    <x v="0"/>
    <x v="1"/>
    <x v="59"/>
    <x v="53"/>
    <x v="2500"/>
    <x v="0"/>
    <x v="1"/>
    <n v="1"/>
    <s v=""/>
    <n v="-83.14"/>
    <s v=""/>
    <s v=""/>
    <n v="-83.14"/>
    <x v="59"/>
    <x v="59"/>
    <x v="59"/>
    <s v="Sales Representative"/>
    <n v="391377"/>
    <s v="Casey"/>
    <s v="Gardner"/>
    <s v="Store Manager"/>
    <x v="5"/>
    <x v="2502"/>
    <x v="2505"/>
    <x v="52"/>
    <x v="11"/>
    <n v="-83.14"/>
    <d v="2016-05-22T00:00:00"/>
    <x v="1"/>
  </r>
  <r>
    <x v="0"/>
    <x v="1"/>
    <x v="59"/>
    <x v="53"/>
    <x v="2501"/>
    <x v="2"/>
    <x v="1"/>
    <n v="1"/>
    <s v=""/>
    <n v="-13.28"/>
    <s v=""/>
    <s v=""/>
    <n v="-13.28"/>
    <x v="59"/>
    <x v="59"/>
    <x v="59"/>
    <s v="Sales Representative"/>
    <n v="391377"/>
    <s v="Casey"/>
    <s v="Gardner"/>
    <s v="Store Manager"/>
    <x v="5"/>
    <x v="2503"/>
    <x v="2506"/>
    <x v="537"/>
    <x v="61"/>
    <n v="-13.28"/>
    <d v="2016-05-23T00:00:00"/>
    <x v="1"/>
  </r>
  <r>
    <x v="0"/>
    <x v="1"/>
    <x v="59"/>
    <x v="53"/>
    <x v="2502"/>
    <x v="0"/>
    <x v="1"/>
    <n v="1"/>
    <s v=""/>
    <n v="-78.23"/>
    <s v=""/>
    <s v=""/>
    <n v="-78.23"/>
    <x v="59"/>
    <x v="59"/>
    <x v="59"/>
    <s v="Sales Representative"/>
    <n v="391377"/>
    <s v="Casey"/>
    <s v="Gardner"/>
    <s v="Store Manager"/>
    <x v="5"/>
    <x v="2504"/>
    <x v="2507"/>
    <x v="855"/>
    <x v="250"/>
    <n v="-78.23"/>
    <d v="2016-05-24T00:00:00"/>
    <x v="1"/>
  </r>
  <r>
    <x v="0"/>
    <x v="1"/>
    <x v="59"/>
    <x v="53"/>
    <x v="2503"/>
    <x v="1"/>
    <x v="0"/>
    <n v="1"/>
    <s v=""/>
    <n v="-25.75"/>
    <s v=""/>
    <n v="-25.75"/>
    <s v=""/>
    <x v="59"/>
    <x v="59"/>
    <x v="59"/>
    <s v="Sales Representative"/>
    <n v="391377"/>
    <s v="Casey"/>
    <s v="Gardner"/>
    <s v="Store Manager"/>
    <x v="5"/>
    <x v="2505"/>
    <x v="2508"/>
    <x v="66"/>
    <x v="170"/>
    <n v="-25.75"/>
    <d v="2016-05-26T00:00:00"/>
    <x v="0"/>
  </r>
  <r>
    <x v="0"/>
    <x v="1"/>
    <x v="59"/>
    <x v="53"/>
    <x v="2504"/>
    <x v="1"/>
    <x v="1"/>
    <n v="1"/>
    <s v=""/>
    <n v="-23.95"/>
    <s v=""/>
    <s v=""/>
    <n v="-23.95"/>
    <x v="59"/>
    <x v="59"/>
    <x v="59"/>
    <s v="Sales Representative"/>
    <n v="391377"/>
    <s v="Casey"/>
    <s v="Gardner"/>
    <s v="Store Manager"/>
    <x v="5"/>
    <x v="2506"/>
    <x v="2509"/>
    <x v="884"/>
    <x v="431"/>
    <n v="-23.95"/>
    <d v="2016-05-28T00:00:00"/>
    <x v="1"/>
  </r>
  <r>
    <x v="0"/>
    <x v="2"/>
    <x v="59"/>
    <x v="53"/>
    <x v="2505"/>
    <x v="0"/>
    <x v="0"/>
    <n v="1"/>
    <s v=""/>
    <n v="-82.73"/>
    <s v=""/>
    <n v="-82.73"/>
    <s v=""/>
    <x v="59"/>
    <x v="59"/>
    <x v="59"/>
    <s v="Sales Representative"/>
    <n v="391377"/>
    <s v="Casey"/>
    <s v="Gardner"/>
    <s v="Store Manager"/>
    <x v="5"/>
    <x v="2507"/>
    <x v="2510"/>
    <x v="694"/>
    <x v="288"/>
    <n v="-82.73"/>
    <d v="2016-06-26T00:00:00"/>
    <x v="0"/>
  </r>
  <r>
    <x v="0"/>
    <x v="2"/>
    <x v="59"/>
    <x v="53"/>
    <x v="2506"/>
    <x v="0"/>
    <x v="0"/>
    <n v="1"/>
    <s v=""/>
    <n v="-82.97"/>
    <s v=""/>
    <n v="-82.97"/>
    <s v=""/>
    <x v="59"/>
    <x v="59"/>
    <x v="59"/>
    <s v="Sales Representative"/>
    <n v="391377"/>
    <s v="Casey"/>
    <s v="Gardner"/>
    <s v="Store Manager"/>
    <x v="5"/>
    <x v="2508"/>
    <x v="2511"/>
    <x v="138"/>
    <x v="109"/>
    <n v="-82.97"/>
    <d v="2016-06-28T00:00:00"/>
    <x v="2"/>
  </r>
  <r>
    <x v="1"/>
    <x v="3"/>
    <x v="59"/>
    <x v="60"/>
    <x v="2507"/>
    <x v="1"/>
    <x v="1"/>
    <s v=""/>
    <n v="1"/>
    <s v=""/>
    <n v="-26.17"/>
    <s v=""/>
    <n v="-26.17"/>
    <x v="59"/>
    <x v="59"/>
    <x v="59"/>
    <s v="Sales Representative"/>
    <n v="839729"/>
    <s v="Terrence"/>
    <s v="Sandoval"/>
    <s v="Sales Representative"/>
    <x v="5"/>
    <x v="2509"/>
    <x v="2512"/>
    <x v="167"/>
    <x v="437"/>
    <n v="-26.17"/>
    <d v="2016-07-04T00:00:00"/>
    <x v="1"/>
  </r>
  <r>
    <x v="1"/>
    <x v="3"/>
    <x v="59"/>
    <x v="53"/>
    <x v="2508"/>
    <x v="0"/>
    <x v="0"/>
    <s v=""/>
    <n v="1"/>
    <s v=""/>
    <n v="-61.26"/>
    <n v="-61.26"/>
    <s v=""/>
    <x v="59"/>
    <x v="59"/>
    <x v="59"/>
    <s v="Sales Representative"/>
    <n v="391377"/>
    <s v="Casey"/>
    <s v="Gardner"/>
    <s v="Store Manager"/>
    <x v="5"/>
    <x v="2510"/>
    <x v="2513"/>
    <x v="348"/>
    <x v="98"/>
    <n v="-61.26"/>
    <d v="2016-07-04T00:00:00"/>
    <x v="2"/>
  </r>
  <r>
    <x v="1"/>
    <x v="3"/>
    <x v="59"/>
    <x v="53"/>
    <x v="2509"/>
    <x v="0"/>
    <x v="1"/>
    <s v=""/>
    <n v="1"/>
    <s v=""/>
    <n v="-58.14"/>
    <s v=""/>
    <n v="-58.14"/>
    <x v="59"/>
    <x v="59"/>
    <x v="59"/>
    <s v="Sales Representative"/>
    <n v="391377"/>
    <s v="Casey"/>
    <s v="Gardner"/>
    <s v="Store Manager"/>
    <x v="5"/>
    <x v="2511"/>
    <x v="2514"/>
    <x v="99"/>
    <x v="83"/>
    <n v="-58.14"/>
    <d v="2016-07-04T00:00:00"/>
    <x v="1"/>
  </r>
  <r>
    <x v="1"/>
    <x v="3"/>
    <x v="59"/>
    <x v="60"/>
    <x v="2510"/>
    <x v="2"/>
    <x v="1"/>
    <s v=""/>
    <n v="1"/>
    <s v=""/>
    <n v="-15.89"/>
    <s v=""/>
    <n v="-15.89"/>
    <x v="59"/>
    <x v="59"/>
    <x v="59"/>
    <s v="Sales Representative"/>
    <n v="839729"/>
    <s v="Terrence"/>
    <s v="Sandoval"/>
    <s v="Sales Representative"/>
    <x v="5"/>
    <x v="2512"/>
    <x v="2515"/>
    <x v="698"/>
    <x v="278"/>
    <n v="-15.89"/>
    <d v="2016-07-08T00:00:00"/>
    <x v="1"/>
  </r>
  <r>
    <x v="1"/>
    <x v="3"/>
    <x v="59"/>
    <x v="60"/>
    <x v="2511"/>
    <x v="1"/>
    <x v="1"/>
    <s v=""/>
    <n v="1"/>
    <s v=""/>
    <n v="-43.4"/>
    <s v=""/>
    <n v="-43.4"/>
    <x v="59"/>
    <x v="59"/>
    <x v="59"/>
    <s v="Sales Representative"/>
    <n v="839729"/>
    <s v="Terrence"/>
    <s v="Sandoval"/>
    <s v="Sales Representative"/>
    <x v="5"/>
    <x v="2513"/>
    <x v="2516"/>
    <x v="4"/>
    <x v="383"/>
    <n v="-43.4"/>
    <d v="2016-07-13T00:00:00"/>
    <x v="1"/>
  </r>
  <r>
    <x v="1"/>
    <x v="3"/>
    <x v="59"/>
    <x v="53"/>
    <x v="2512"/>
    <x v="0"/>
    <x v="0"/>
    <s v=""/>
    <n v="1"/>
    <s v=""/>
    <n v="-68.81"/>
    <n v="-68.81"/>
    <s v=""/>
    <x v="59"/>
    <x v="59"/>
    <x v="59"/>
    <s v="Sales Representative"/>
    <n v="391377"/>
    <s v="Casey"/>
    <s v="Gardner"/>
    <s v="Store Manager"/>
    <x v="5"/>
    <x v="2514"/>
    <x v="2517"/>
    <x v="511"/>
    <x v="127"/>
    <n v="-68.81"/>
    <d v="2016-07-24T00:00:00"/>
    <x v="2"/>
  </r>
  <r>
    <x v="1"/>
    <x v="4"/>
    <x v="59"/>
    <x v="60"/>
    <x v="2513"/>
    <x v="1"/>
    <x v="1"/>
    <s v=""/>
    <n v="1"/>
    <s v=""/>
    <n v="-28.8"/>
    <s v=""/>
    <n v="-28.8"/>
    <x v="59"/>
    <x v="59"/>
    <x v="59"/>
    <s v="Sales Representative"/>
    <n v="839729"/>
    <s v="Terrence"/>
    <s v="Sandoval"/>
    <s v="Sales Representative"/>
    <x v="5"/>
    <x v="2515"/>
    <x v="2518"/>
    <x v="396"/>
    <x v="50"/>
    <n v="-28.8"/>
    <d v="2016-08-01T00:00:00"/>
    <x v="1"/>
  </r>
  <r>
    <x v="1"/>
    <x v="4"/>
    <x v="59"/>
    <x v="60"/>
    <x v="2514"/>
    <x v="1"/>
    <x v="1"/>
    <s v=""/>
    <n v="1"/>
    <s v=""/>
    <n v="-32.17"/>
    <s v=""/>
    <n v="-32.17"/>
    <x v="59"/>
    <x v="59"/>
    <x v="59"/>
    <s v="Sales Representative"/>
    <n v="839729"/>
    <s v="Terrence"/>
    <s v="Sandoval"/>
    <s v="Sales Representative"/>
    <x v="5"/>
    <x v="2516"/>
    <x v="2519"/>
    <x v="885"/>
    <x v="365"/>
    <n v="-32.17"/>
    <d v="2016-08-04T00:00:00"/>
    <x v="1"/>
  </r>
  <r>
    <x v="1"/>
    <x v="4"/>
    <x v="59"/>
    <x v="60"/>
    <x v="2515"/>
    <x v="1"/>
    <x v="1"/>
    <s v=""/>
    <n v="1"/>
    <s v=""/>
    <n v="-46.66"/>
    <s v=""/>
    <n v="-46.66"/>
    <x v="59"/>
    <x v="59"/>
    <x v="59"/>
    <s v="Sales Representative"/>
    <n v="839729"/>
    <s v="Terrence"/>
    <s v="Sandoval"/>
    <s v="Sales Representative"/>
    <x v="5"/>
    <x v="2517"/>
    <x v="2520"/>
    <x v="544"/>
    <x v="127"/>
    <n v="-46.66"/>
    <d v="2016-08-06T00:00:00"/>
    <x v="1"/>
  </r>
  <r>
    <x v="1"/>
    <x v="4"/>
    <x v="59"/>
    <x v="60"/>
    <x v="2516"/>
    <x v="2"/>
    <x v="1"/>
    <s v=""/>
    <n v="1"/>
    <s v=""/>
    <n v="-9.67"/>
    <s v=""/>
    <n v="-9.67"/>
    <x v="59"/>
    <x v="59"/>
    <x v="59"/>
    <s v="Sales Representative"/>
    <n v="839729"/>
    <s v="Terrence"/>
    <s v="Sandoval"/>
    <s v="Sales Representative"/>
    <x v="5"/>
    <x v="2518"/>
    <x v="2521"/>
    <x v="433"/>
    <x v="451"/>
    <n v="-9.67"/>
    <d v="2016-08-09T00:00:00"/>
    <x v="1"/>
  </r>
  <r>
    <x v="1"/>
    <x v="4"/>
    <x v="59"/>
    <x v="53"/>
    <x v="2517"/>
    <x v="0"/>
    <x v="1"/>
    <s v=""/>
    <n v="1"/>
    <s v=""/>
    <n v="-93.03"/>
    <s v=""/>
    <n v="-93.03"/>
    <x v="59"/>
    <x v="59"/>
    <x v="59"/>
    <s v="Sales Representative"/>
    <n v="391377"/>
    <s v="Casey"/>
    <s v="Gardner"/>
    <s v="Store Manager"/>
    <x v="5"/>
    <x v="2519"/>
    <x v="2522"/>
    <x v="572"/>
    <x v="487"/>
    <n v="-93.03"/>
    <d v="2016-08-14T00:00:00"/>
    <x v="1"/>
  </r>
  <r>
    <x v="1"/>
    <x v="4"/>
    <x v="59"/>
    <x v="53"/>
    <x v="2518"/>
    <x v="0"/>
    <x v="1"/>
    <s v=""/>
    <n v="1"/>
    <s v=""/>
    <n v="-89.72"/>
    <s v=""/>
    <n v="-89.72"/>
    <x v="59"/>
    <x v="59"/>
    <x v="59"/>
    <s v="Sales Representative"/>
    <n v="391377"/>
    <s v="Casey"/>
    <s v="Gardner"/>
    <s v="Store Manager"/>
    <x v="5"/>
    <x v="2520"/>
    <x v="2523"/>
    <x v="481"/>
    <x v="39"/>
    <n v="-89.72"/>
    <d v="2016-08-16T00:00:00"/>
    <x v="1"/>
  </r>
  <r>
    <x v="1"/>
    <x v="4"/>
    <x v="59"/>
    <x v="53"/>
    <x v="2519"/>
    <x v="0"/>
    <x v="1"/>
    <s v=""/>
    <n v="1"/>
    <s v=""/>
    <n v="-79.42"/>
    <s v=""/>
    <n v="-79.42"/>
    <x v="59"/>
    <x v="59"/>
    <x v="59"/>
    <s v="Sales Representative"/>
    <n v="391377"/>
    <s v="Casey"/>
    <s v="Gardner"/>
    <s v="Store Manager"/>
    <x v="5"/>
    <x v="2521"/>
    <x v="2524"/>
    <x v="357"/>
    <x v="293"/>
    <n v="-79.42"/>
    <d v="2016-08-16T00:00:00"/>
    <x v="1"/>
  </r>
  <r>
    <x v="1"/>
    <x v="4"/>
    <x v="59"/>
    <x v="53"/>
    <x v="2520"/>
    <x v="0"/>
    <x v="0"/>
    <s v=""/>
    <n v="1"/>
    <s v=""/>
    <n v="-67.42"/>
    <n v="-67.42"/>
    <s v=""/>
    <x v="59"/>
    <x v="59"/>
    <x v="59"/>
    <s v="Sales Representative"/>
    <n v="391377"/>
    <s v="Casey"/>
    <s v="Gardner"/>
    <s v="Store Manager"/>
    <x v="5"/>
    <x v="2522"/>
    <x v="2525"/>
    <x v="69"/>
    <x v="27"/>
    <n v="-67.42"/>
    <d v="2016-08-28T00:00:00"/>
    <x v="0"/>
  </r>
  <r>
    <x v="1"/>
    <x v="5"/>
    <x v="59"/>
    <x v="53"/>
    <x v="2521"/>
    <x v="0"/>
    <x v="0"/>
    <s v=""/>
    <n v="1"/>
    <s v=""/>
    <n v="-84.11"/>
    <n v="-84.11"/>
    <s v=""/>
    <x v="59"/>
    <x v="59"/>
    <x v="59"/>
    <s v="Sales Representative"/>
    <n v="391377"/>
    <s v="Casey"/>
    <s v="Gardner"/>
    <s v="Store Manager"/>
    <x v="5"/>
    <x v="2523"/>
    <x v="2526"/>
    <x v="472"/>
    <x v="428"/>
    <n v="-84.11"/>
    <d v="2016-09-07T00:00:00"/>
    <x v="0"/>
  </r>
  <r>
    <x v="1"/>
    <x v="5"/>
    <x v="59"/>
    <x v="53"/>
    <x v="2522"/>
    <x v="0"/>
    <x v="1"/>
    <s v=""/>
    <n v="1"/>
    <s v=""/>
    <n v="-93.46"/>
    <s v=""/>
    <n v="-93.46"/>
    <x v="59"/>
    <x v="59"/>
    <x v="59"/>
    <s v="Sales Representative"/>
    <n v="391377"/>
    <s v="Casey"/>
    <s v="Gardner"/>
    <s v="Store Manager"/>
    <x v="5"/>
    <x v="2524"/>
    <x v="2527"/>
    <x v="886"/>
    <x v="475"/>
    <n v="-93.46"/>
    <d v="2016-09-09T00:00:00"/>
    <x v="1"/>
  </r>
  <r>
    <x v="1"/>
    <x v="5"/>
    <x v="59"/>
    <x v="53"/>
    <x v="2523"/>
    <x v="0"/>
    <x v="0"/>
    <s v=""/>
    <n v="1"/>
    <s v=""/>
    <n v="-80.849999999999994"/>
    <n v="-80.849999999999994"/>
    <s v=""/>
    <x v="59"/>
    <x v="59"/>
    <x v="59"/>
    <s v="Sales Representative"/>
    <n v="391377"/>
    <s v="Casey"/>
    <s v="Gardner"/>
    <s v="Store Manager"/>
    <x v="5"/>
    <x v="2525"/>
    <x v="2528"/>
    <x v="185"/>
    <x v="380"/>
    <n v="-80.849999999999994"/>
    <d v="2016-09-14T00:00:00"/>
    <x v="0"/>
  </r>
  <r>
    <x v="1"/>
    <x v="5"/>
    <x v="59"/>
    <x v="60"/>
    <x v="2524"/>
    <x v="1"/>
    <x v="1"/>
    <s v=""/>
    <n v="1"/>
    <s v=""/>
    <n v="-22.72"/>
    <s v=""/>
    <n v="-22.72"/>
    <x v="59"/>
    <x v="59"/>
    <x v="59"/>
    <s v="Sales Representative"/>
    <n v="839729"/>
    <s v="Terrence"/>
    <s v="Sandoval"/>
    <s v="Sales Representative"/>
    <x v="5"/>
    <x v="2526"/>
    <x v="2529"/>
    <x v="274"/>
    <x v="417"/>
    <n v="-22.72"/>
    <d v="2016-09-15T00:00:00"/>
    <x v="1"/>
  </r>
  <r>
    <x v="1"/>
    <x v="5"/>
    <x v="59"/>
    <x v="60"/>
    <x v="2525"/>
    <x v="2"/>
    <x v="0"/>
    <s v=""/>
    <n v="1"/>
    <s v=""/>
    <n v="-19.79"/>
    <n v="-19.79"/>
    <s v=""/>
    <x v="59"/>
    <x v="59"/>
    <x v="59"/>
    <s v="Sales Representative"/>
    <n v="839729"/>
    <s v="Terrence"/>
    <s v="Sandoval"/>
    <s v="Sales Representative"/>
    <x v="5"/>
    <x v="2527"/>
    <x v="2530"/>
    <x v="232"/>
    <x v="32"/>
    <n v="-19.79"/>
    <d v="2016-09-16T00:00:00"/>
    <x v="2"/>
  </r>
  <r>
    <x v="1"/>
    <x v="5"/>
    <x v="59"/>
    <x v="60"/>
    <x v="2526"/>
    <x v="2"/>
    <x v="1"/>
    <s v=""/>
    <n v="1"/>
    <s v=""/>
    <n v="-5.58"/>
    <s v=""/>
    <n v="-5.58"/>
    <x v="59"/>
    <x v="59"/>
    <x v="59"/>
    <s v="Sales Representative"/>
    <n v="839729"/>
    <s v="Terrence"/>
    <s v="Sandoval"/>
    <s v="Sales Representative"/>
    <x v="5"/>
    <x v="2528"/>
    <x v="2531"/>
    <x v="884"/>
    <x v="343"/>
    <n v="-5.58"/>
    <d v="2016-09-17T00:00:00"/>
    <x v="1"/>
  </r>
  <r>
    <x v="1"/>
    <x v="5"/>
    <x v="59"/>
    <x v="53"/>
    <x v="2527"/>
    <x v="0"/>
    <x v="1"/>
    <s v=""/>
    <n v="1"/>
    <s v=""/>
    <n v="-85.32"/>
    <s v=""/>
    <n v="-85.32"/>
    <x v="59"/>
    <x v="59"/>
    <x v="59"/>
    <s v="Sales Representative"/>
    <n v="391377"/>
    <s v="Casey"/>
    <s v="Gardner"/>
    <s v="Store Manager"/>
    <x v="5"/>
    <x v="2529"/>
    <x v="2532"/>
    <x v="60"/>
    <x v="450"/>
    <n v="-85.32"/>
    <d v="2016-09-18T00:00:00"/>
    <x v="1"/>
  </r>
  <r>
    <x v="1"/>
    <x v="5"/>
    <x v="59"/>
    <x v="53"/>
    <x v="2528"/>
    <x v="0"/>
    <x v="1"/>
    <s v=""/>
    <n v="1"/>
    <s v=""/>
    <n v="-78.069999999999993"/>
    <s v=""/>
    <n v="-78.069999999999993"/>
    <x v="59"/>
    <x v="59"/>
    <x v="59"/>
    <s v="Sales Representative"/>
    <n v="391377"/>
    <s v="Casey"/>
    <s v="Gardner"/>
    <s v="Store Manager"/>
    <x v="5"/>
    <x v="2530"/>
    <x v="2533"/>
    <x v="714"/>
    <x v="423"/>
    <n v="-78.069999999999993"/>
    <d v="2016-09-20T00:00:00"/>
    <x v="1"/>
  </r>
  <r>
    <x v="1"/>
    <x v="5"/>
    <x v="59"/>
    <x v="53"/>
    <x v="2529"/>
    <x v="0"/>
    <x v="1"/>
    <s v=""/>
    <n v="1"/>
    <s v=""/>
    <n v="-64.489999999999995"/>
    <s v=""/>
    <n v="-64.489999999999995"/>
    <x v="59"/>
    <x v="59"/>
    <x v="59"/>
    <s v="Sales Representative"/>
    <n v="391377"/>
    <s v="Casey"/>
    <s v="Gardner"/>
    <s v="Store Manager"/>
    <x v="5"/>
    <x v="2531"/>
    <x v="2534"/>
    <x v="127"/>
    <x v="419"/>
    <n v="-64.489999999999995"/>
    <d v="2016-09-20T00:00:00"/>
    <x v="1"/>
  </r>
  <r>
    <x v="0"/>
    <x v="0"/>
    <x v="60"/>
    <x v="53"/>
    <x v="2530"/>
    <x v="1"/>
    <x v="1"/>
    <n v="1"/>
    <s v=""/>
    <n v="-36.4"/>
    <s v=""/>
    <s v=""/>
    <n v="-36.4"/>
    <x v="60"/>
    <x v="60"/>
    <x v="60"/>
    <s v="Sales Representative"/>
    <n v="391377"/>
    <s v="Casey"/>
    <s v="Gardner"/>
    <s v="Store Manager"/>
    <x v="5"/>
    <x v="2532"/>
    <x v="2535"/>
    <x v="49"/>
    <x v="153"/>
    <n v="-36.4"/>
    <d v="2016-04-03T00:00:00"/>
    <x v="1"/>
  </r>
  <r>
    <x v="0"/>
    <x v="0"/>
    <x v="60"/>
    <x v="53"/>
    <x v="2531"/>
    <x v="0"/>
    <x v="1"/>
    <n v="1"/>
    <s v=""/>
    <n v="-87.33"/>
    <s v=""/>
    <s v=""/>
    <n v="-87.33"/>
    <x v="60"/>
    <x v="60"/>
    <x v="60"/>
    <s v="Sales Representative"/>
    <n v="391377"/>
    <s v="Casey"/>
    <s v="Gardner"/>
    <s v="Store Manager"/>
    <x v="5"/>
    <x v="2533"/>
    <x v="2536"/>
    <x v="834"/>
    <x v="446"/>
    <n v="-87.33"/>
    <d v="2016-04-06T00:00:00"/>
    <x v="1"/>
  </r>
  <r>
    <x v="0"/>
    <x v="0"/>
    <x v="60"/>
    <x v="53"/>
    <x v="2532"/>
    <x v="0"/>
    <x v="1"/>
    <n v="1"/>
    <s v=""/>
    <n v="-64.27"/>
    <s v=""/>
    <s v=""/>
    <n v="-64.27"/>
    <x v="60"/>
    <x v="60"/>
    <x v="60"/>
    <s v="Sales Representative"/>
    <n v="391377"/>
    <s v="Casey"/>
    <s v="Gardner"/>
    <s v="Store Manager"/>
    <x v="5"/>
    <x v="2534"/>
    <x v="2537"/>
    <x v="568"/>
    <x v="86"/>
    <n v="-64.27"/>
    <d v="2016-04-09T00:00:00"/>
    <x v="1"/>
  </r>
  <r>
    <x v="0"/>
    <x v="0"/>
    <x v="60"/>
    <x v="53"/>
    <x v="2533"/>
    <x v="1"/>
    <x v="0"/>
    <n v="1"/>
    <s v=""/>
    <n v="-46.35"/>
    <s v=""/>
    <n v="-46.35"/>
    <s v=""/>
    <x v="60"/>
    <x v="60"/>
    <x v="60"/>
    <s v="Sales Representative"/>
    <n v="391377"/>
    <s v="Casey"/>
    <s v="Gardner"/>
    <s v="Store Manager"/>
    <x v="5"/>
    <x v="2535"/>
    <x v="2538"/>
    <x v="856"/>
    <x v="135"/>
    <n v="-46.35"/>
    <d v="2016-04-14T00:00:00"/>
    <x v="2"/>
  </r>
  <r>
    <x v="0"/>
    <x v="0"/>
    <x v="60"/>
    <x v="53"/>
    <x v="2534"/>
    <x v="0"/>
    <x v="1"/>
    <n v="1"/>
    <s v=""/>
    <n v="-86.4"/>
    <s v=""/>
    <s v=""/>
    <n v="-86.4"/>
    <x v="60"/>
    <x v="60"/>
    <x v="60"/>
    <s v="Sales Representative"/>
    <n v="391377"/>
    <s v="Casey"/>
    <s v="Gardner"/>
    <s v="Store Manager"/>
    <x v="5"/>
    <x v="2536"/>
    <x v="2539"/>
    <x v="515"/>
    <x v="431"/>
    <n v="-86.4"/>
    <d v="2016-04-19T00:00:00"/>
    <x v="1"/>
  </r>
  <r>
    <x v="0"/>
    <x v="0"/>
    <x v="60"/>
    <x v="53"/>
    <x v="2535"/>
    <x v="1"/>
    <x v="1"/>
    <n v="1"/>
    <s v=""/>
    <n v="-36.72"/>
    <s v=""/>
    <s v=""/>
    <n v="-36.72"/>
    <x v="60"/>
    <x v="60"/>
    <x v="60"/>
    <s v="Sales Representative"/>
    <n v="391377"/>
    <s v="Casey"/>
    <s v="Gardner"/>
    <s v="Store Manager"/>
    <x v="5"/>
    <x v="2537"/>
    <x v="2540"/>
    <x v="860"/>
    <x v="62"/>
    <n v="-36.72"/>
    <d v="2016-04-21T00:00:00"/>
    <x v="1"/>
  </r>
  <r>
    <x v="0"/>
    <x v="0"/>
    <x v="60"/>
    <x v="53"/>
    <x v="2536"/>
    <x v="1"/>
    <x v="1"/>
    <n v="1"/>
    <s v=""/>
    <n v="-22.31"/>
    <s v=""/>
    <s v=""/>
    <n v="-22.31"/>
    <x v="60"/>
    <x v="60"/>
    <x v="60"/>
    <s v="Sales Representative"/>
    <n v="391377"/>
    <s v="Casey"/>
    <s v="Gardner"/>
    <s v="Store Manager"/>
    <x v="5"/>
    <x v="2538"/>
    <x v="2541"/>
    <x v="181"/>
    <x v="443"/>
    <n v="-22.31"/>
    <d v="2016-04-21T00:00:00"/>
    <x v="1"/>
  </r>
  <r>
    <x v="0"/>
    <x v="0"/>
    <x v="60"/>
    <x v="53"/>
    <x v="2537"/>
    <x v="0"/>
    <x v="0"/>
    <n v="1"/>
    <s v=""/>
    <n v="-54.68"/>
    <s v=""/>
    <n v="-54.68"/>
    <s v=""/>
    <x v="60"/>
    <x v="60"/>
    <x v="60"/>
    <s v="Sales Representative"/>
    <n v="391377"/>
    <s v="Casey"/>
    <s v="Gardner"/>
    <s v="Store Manager"/>
    <x v="5"/>
    <x v="2539"/>
    <x v="2542"/>
    <x v="630"/>
    <x v="21"/>
    <n v="-54.68"/>
    <d v="2016-04-24T00:00:00"/>
    <x v="2"/>
  </r>
  <r>
    <x v="0"/>
    <x v="0"/>
    <x v="60"/>
    <x v="53"/>
    <x v="2538"/>
    <x v="1"/>
    <x v="0"/>
    <n v="1"/>
    <s v=""/>
    <n v="-30.78"/>
    <s v=""/>
    <n v="-30.78"/>
    <s v=""/>
    <x v="60"/>
    <x v="60"/>
    <x v="60"/>
    <s v="Sales Representative"/>
    <n v="391377"/>
    <s v="Casey"/>
    <s v="Gardner"/>
    <s v="Store Manager"/>
    <x v="5"/>
    <x v="2540"/>
    <x v="2543"/>
    <x v="770"/>
    <x v="110"/>
    <n v="-30.78"/>
    <d v="2016-04-29T00:00:00"/>
    <x v="0"/>
  </r>
  <r>
    <x v="0"/>
    <x v="0"/>
    <x v="60"/>
    <x v="53"/>
    <x v="2539"/>
    <x v="1"/>
    <x v="1"/>
    <n v="1"/>
    <s v=""/>
    <n v="-47.19"/>
    <s v=""/>
    <s v=""/>
    <n v="-47.19"/>
    <x v="60"/>
    <x v="60"/>
    <x v="60"/>
    <s v="Sales Representative"/>
    <n v="391377"/>
    <s v="Casey"/>
    <s v="Gardner"/>
    <s v="Store Manager"/>
    <x v="5"/>
    <x v="2541"/>
    <x v="2544"/>
    <x v="17"/>
    <x v="7"/>
    <n v="-47.19"/>
    <d v="2016-04-29T00:00:00"/>
    <x v="1"/>
  </r>
  <r>
    <x v="0"/>
    <x v="1"/>
    <x v="60"/>
    <x v="53"/>
    <x v="2540"/>
    <x v="0"/>
    <x v="0"/>
    <n v="1"/>
    <s v=""/>
    <n v="-79.36"/>
    <s v=""/>
    <n v="-79.36"/>
    <s v=""/>
    <x v="60"/>
    <x v="60"/>
    <x v="60"/>
    <s v="Sales Representative"/>
    <n v="391377"/>
    <s v="Casey"/>
    <s v="Gardner"/>
    <s v="Store Manager"/>
    <x v="5"/>
    <x v="2542"/>
    <x v="2545"/>
    <x v="187"/>
    <x v="326"/>
    <n v="-79.36"/>
    <d v="2016-05-05T00:00:00"/>
    <x v="2"/>
  </r>
  <r>
    <x v="0"/>
    <x v="1"/>
    <x v="60"/>
    <x v="53"/>
    <x v="2541"/>
    <x v="0"/>
    <x v="1"/>
    <n v="1"/>
    <s v=""/>
    <n v="-64.08"/>
    <s v=""/>
    <s v=""/>
    <n v="-64.08"/>
    <x v="60"/>
    <x v="60"/>
    <x v="60"/>
    <s v="Sales Representative"/>
    <n v="391377"/>
    <s v="Casey"/>
    <s v="Gardner"/>
    <s v="Store Manager"/>
    <x v="5"/>
    <x v="2543"/>
    <x v="2546"/>
    <x v="742"/>
    <x v="17"/>
    <n v="-64.08"/>
    <d v="2016-05-10T00:00:00"/>
    <x v="1"/>
  </r>
  <r>
    <x v="0"/>
    <x v="1"/>
    <x v="60"/>
    <x v="53"/>
    <x v="2542"/>
    <x v="1"/>
    <x v="1"/>
    <n v="1"/>
    <s v=""/>
    <n v="-38.29"/>
    <s v=""/>
    <s v=""/>
    <n v="-38.29"/>
    <x v="60"/>
    <x v="60"/>
    <x v="60"/>
    <s v="Sales Representative"/>
    <n v="391377"/>
    <s v="Casey"/>
    <s v="Gardner"/>
    <s v="Store Manager"/>
    <x v="5"/>
    <x v="2544"/>
    <x v="2547"/>
    <x v="861"/>
    <x v="74"/>
    <n v="-38.29"/>
    <d v="2016-05-14T00:00:00"/>
    <x v="1"/>
  </r>
  <r>
    <x v="0"/>
    <x v="1"/>
    <x v="60"/>
    <x v="53"/>
    <x v="2543"/>
    <x v="1"/>
    <x v="0"/>
    <n v="1"/>
    <s v=""/>
    <n v="-31.16"/>
    <s v=""/>
    <n v="-31.16"/>
    <s v=""/>
    <x v="60"/>
    <x v="60"/>
    <x v="60"/>
    <s v="Sales Representative"/>
    <n v="391377"/>
    <s v="Casey"/>
    <s v="Gardner"/>
    <s v="Store Manager"/>
    <x v="5"/>
    <x v="2545"/>
    <x v="2548"/>
    <x v="78"/>
    <x v="440"/>
    <n v="-31.16"/>
    <d v="2016-05-18T00:00:00"/>
    <x v="2"/>
  </r>
  <r>
    <x v="0"/>
    <x v="1"/>
    <x v="60"/>
    <x v="53"/>
    <x v="2544"/>
    <x v="2"/>
    <x v="1"/>
    <n v="1"/>
    <s v=""/>
    <n v="-13.93"/>
    <s v=""/>
    <s v=""/>
    <n v="-13.93"/>
    <x v="60"/>
    <x v="60"/>
    <x v="60"/>
    <s v="Sales Representative"/>
    <n v="391377"/>
    <s v="Casey"/>
    <s v="Gardner"/>
    <s v="Store Manager"/>
    <x v="5"/>
    <x v="2546"/>
    <x v="2549"/>
    <x v="98"/>
    <x v="190"/>
    <n v="-13.93"/>
    <d v="2016-05-18T00:00:00"/>
    <x v="1"/>
  </r>
  <r>
    <x v="0"/>
    <x v="1"/>
    <x v="60"/>
    <x v="53"/>
    <x v="2545"/>
    <x v="2"/>
    <x v="1"/>
    <n v="1"/>
    <s v=""/>
    <n v="-14.04"/>
    <s v=""/>
    <s v=""/>
    <n v="-14.04"/>
    <x v="60"/>
    <x v="60"/>
    <x v="60"/>
    <s v="Sales Representative"/>
    <n v="391377"/>
    <s v="Casey"/>
    <s v="Gardner"/>
    <s v="Store Manager"/>
    <x v="5"/>
    <x v="2547"/>
    <x v="2550"/>
    <x v="265"/>
    <x v="58"/>
    <n v="-14.04"/>
    <d v="2016-05-19T00:00:00"/>
    <x v="1"/>
  </r>
  <r>
    <x v="0"/>
    <x v="1"/>
    <x v="60"/>
    <x v="53"/>
    <x v="2546"/>
    <x v="1"/>
    <x v="1"/>
    <n v="1"/>
    <s v=""/>
    <n v="-26.21"/>
    <s v=""/>
    <s v=""/>
    <n v="-26.21"/>
    <x v="60"/>
    <x v="60"/>
    <x v="60"/>
    <s v="Sales Representative"/>
    <n v="391377"/>
    <s v="Casey"/>
    <s v="Gardner"/>
    <s v="Store Manager"/>
    <x v="5"/>
    <x v="2548"/>
    <x v="2551"/>
    <x v="601"/>
    <x v="451"/>
    <n v="-26.21"/>
    <d v="2016-05-20T00:00:00"/>
    <x v="1"/>
  </r>
  <r>
    <x v="0"/>
    <x v="1"/>
    <x v="60"/>
    <x v="53"/>
    <x v="2547"/>
    <x v="0"/>
    <x v="0"/>
    <n v="1"/>
    <s v=""/>
    <n v="-85.33"/>
    <s v=""/>
    <n v="-85.33"/>
    <s v=""/>
    <x v="60"/>
    <x v="60"/>
    <x v="60"/>
    <s v="Sales Representative"/>
    <n v="391377"/>
    <s v="Casey"/>
    <s v="Gardner"/>
    <s v="Store Manager"/>
    <x v="5"/>
    <x v="2549"/>
    <x v="2552"/>
    <x v="194"/>
    <x v="277"/>
    <n v="-85.33"/>
    <d v="2016-05-23T00:00:00"/>
    <x v="2"/>
  </r>
  <r>
    <x v="0"/>
    <x v="1"/>
    <x v="60"/>
    <x v="53"/>
    <x v="2548"/>
    <x v="1"/>
    <x v="1"/>
    <n v="1"/>
    <s v=""/>
    <n v="-31.78"/>
    <s v=""/>
    <s v=""/>
    <n v="-31.78"/>
    <x v="60"/>
    <x v="60"/>
    <x v="60"/>
    <s v="Sales Representative"/>
    <n v="391377"/>
    <s v="Casey"/>
    <s v="Gardner"/>
    <s v="Store Manager"/>
    <x v="5"/>
    <x v="2550"/>
    <x v="2553"/>
    <x v="95"/>
    <x v="179"/>
    <n v="-31.78"/>
    <d v="2016-05-23T00:00:00"/>
    <x v="1"/>
  </r>
  <r>
    <x v="0"/>
    <x v="1"/>
    <x v="60"/>
    <x v="53"/>
    <x v="2549"/>
    <x v="0"/>
    <x v="0"/>
    <n v="1"/>
    <s v=""/>
    <n v="-84.64"/>
    <s v=""/>
    <n v="-84.64"/>
    <s v=""/>
    <x v="60"/>
    <x v="60"/>
    <x v="60"/>
    <s v="Sales Representative"/>
    <n v="391377"/>
    <s v="Casey"/>
    <s v="Gardner"/>
    <s v="Store Manager"/>
    <x v="5"/>
    <x v="2551"/>
    <x v="2554"/>
    <x v="319"/>
    <x v="483"/>
    <n v="-84.64"/>
    <d v="2016-05-26T00:00:00"/>
    <x v="2"/>
  </r>
  <r>
    <x v="0"/>
    <x v="1"/>
    <x v="60"/>
    <x v="53"/>
    <x v="2550"/>
    <x v="1"/>
    <x v="1"/>
    <n v="1"/>
    <s v=""/>
    <n v="-25.73"/>
    <s v=""/>
    <s v=""/>
    <n v="-25.73"/>
    <x v="60"/>
    <x v="60"/>
    <x v="60"/>
    <s v="Sales Representative"/>
    <n v="391377"/>
    <s v="Casey"/>
    <s v="Gardner"/>
    <s v="Store Manager"/>
    <x v="5"/>
    <x v="2552"/>
    <x v="2555"/>
    <x v="57"/>
    <x v="256"/>
    <n v="-25.73"/>
    <d v="2016-05-27T00:00:00"/>
    <x v="1"/>
  </r>
  <r>
    <x v="0"/>
    <x v="1"/>
    <x v="60"/>
    <x v="53"/>
    <x v="2551"/>
    <x v="0"/>
    <x v="0"/>
    <n v="1"/>
    <s v=""/>
    <n v="-91.27"/>
    <s v=""/>
    <n v="-91.27"/>
    <s v=""/>
    <x v="60"/>
    <x v="60"/>
    <x v="60"/>
    <s v="Sales Representative"/>
    <n v="391377"/>
    <s v="Casey"/>
    <s v="Gardner"/>
    <s v="Store Manager"/>
    <x v="5"/>
    <x v="2553"/>
    <x v="2556"/>
    <x v="213"/>
    <x v="331"/>
    <n v="-91.27"/>
    <d v="2016-05-28T00:00:00"/>
    <x v="0"/>
  </r>
  <r>
    <x v="0"/>
    <x v="2"/>
    <x v="60"/>
    <x v="53"/>
    <x v="2552"/>
    <x v="1"/>
    <x v="1"/>
    <n v="1"/>
    <s v=""/>
    <n v="-37.32"/>
    <s v=""/>
    <s v=""/>
    <n v="-37.32"/>
    <x v="60"/>
    <x v="60"/>
    <x v="60"/>
    <s v="Sales Representative"/>
    <n v="391377"/>
    <s v="Casey"/>
    <s v="Gardner"/>
    <s v="Store Manager"/>
    <x v="5"/>
    <x v="2554"/>
    <x v="2557"/>
    <x v="158"/>
    <x v="337"/>
    <n v="-37.32"/>
    <d v="2016-06-04T00:00:00"/>
    <x v="1"/>
  </r>
  <r>
    <x v="0"/>
    <x v="2"/>
    <x v="60"/>
    <x v="53"/>
    <x v="2553"/>
    <x v="1"/>
    <x v="1"/>
    <n v="1"/>
    <s v=""/>
    <n v="-35.72"/>
    <s v=""/>
    <s v=""/>
    <n v="-35.72"/>
    <x v="60"/>
    <x v="60"/>
    <x v="60"/>
    <s v="Sales Representative"/>
    <n v="391377"/>
    <s v="Casey"/>
    <s v="Gardner"/>
    <s v="Store Manager"/>
    <x v="5"/>
    <x v="2555"/>
    <x v="2558"/>
    <x v="800"/>
    <x v="470"/>
    <n v="-35.72"/>
    <d v="2016-06-04T00:00:00"/>
    <x v="1"/>
  </r>
  <r>
    <x v="0"/>
    <x v="2"/>
    <x v="60"/>
    <x v="53"/>
    <x v="2554"/>
    <x v="1"/>
    <x v="1"/>
    <n v="1"/>
    <s v=""/>
    <n v="-23"/>
    <s v=""/>
    <s v=""/>
    <n v="-23"/>
    <x v="60"/>
    <x v="60"/>
    <x v="60"/>
    <s v="Sales Representative"/>
    <n v="391377"/>
    <s v="Casey"/>
    <s v="Gardner"/>
    <s v="Store Manager"/>
    <x v="5"/>
    <x v="2556"/>
    <x v="2559"/>
    <x v="73"/>
    <x v="133"/>
    <n v="-23"/>
    <d v="2016-06-19T00:00:00"/>
    <x v="1"/>
  </r>
  <r>
    <x v="0"/>
    <x v="2"/>
    <x v="60"/>
    <x v="53"/>
    <x v="2555"/>
    <x v="0"/>
    <x v="0"/>
    <n v="1"/>
    <s v=""/>
    <n v="-60.2"/>
    <s v=""/>
    <n v="-60.2"/>
    <s v=""/>
    <x v="60"/>
    <x v="60"/>
    <x v="60"/>
    <s v="Sales Representative"/>
    <n v="391377"/>
    <s v="Casey"/>
    <s v="Gardner"/>
    <s v="Store Manager"/>
    <x v="5"/>
    <x v="2557"/>
    <x v="2560"/>
    <x v="825"/>
    <x v="114"/>
    <n v="-60.2"/>
    <d v="2016-06-21T00:00:00"/>
    <x v="2"/>
  </r>
  <r>
    <x v="0"/>
    <x v="2"/>
    <x v="60"/>
    <x v="53"/>
    <x v="2556"/>
    <x v="0"/>
    <x v="1"/>
    <n v="1"/>
    <s v=""/>
    <n v="-90.29"/>
    <s v=""/>
    <s v=""/>
    <n v="-90.29"/>
    <x v="60"/>
    <x v="60"/>
    <x v="60"/>
    <s v="Sales Representative"/>
    <n v="391377"/>
    <s v="Casey"/>
    <s v="Gardner"/>
    <s v="Store Manager"/>
    <x v="5"/>
    <x v="2558"/>
    <x v="2561"/>
    <x v="200"/>
    <x v="135"/>
    <n v="-90.29"/>
    <d v="2016-06-26T00:00:00"/>
    <x v="1"/>
  </r>
  <r>
    <x v="1"/>
    <x v="3"/>
    <x v="60"/>
    <x v="61"/>
    <x v="2557"/>
    <x v="1"/>
    <x v="1"/>
    <s v=""/>
    <n v="1"/>
    <s v=""/>
    <n v="-22.18"/>
    <s v=""/>
    <n v="-22.18"/>
    <x v="60"/>
    <x v="60"/>
    <x v="60"/>
    <s v="Sales Representative"/>
    <n v="781167"/>
    <s v="Robin"/>
    <s v="Saunders"/>
    <s v="Sales Representative"/>
    <x v="5"/>
    <x v="2559"/>
    <x v="2562"/>
    <x v="471"/>
    <x v="372"/>
    <n v="-22.18"/>
    <d v="2016-07-05T00:00:00"/>
    <x v="1"/>
  </r>
  <r>
    <x v="1"/>
    <x v="3"/>
    <x v="60"/>
    <x v="53"/>
    <x v="2558"/>
    <x v="0"/>
    <x v="0"/>
    <s v=""/>
    <n v="1"/>
    <s v=""/>
    <n v="-89.67"/>
    <n v="-89.67"/>
    <s v=""/>
    <x v="60"/>
    <x v="60"/>
    <x v="60"/>
    <s v="Sales Representative"/>
    <n v="391377"/>
    <s v="Casey"/>
    <s v="Gardner"/>
    <s v="Store Manager"/>
    <x v="5"/>
    <x v="2560"/>
    <x v="2563"/>
    <x v="150"/>
    <x v="6"/>
    <n v="-89.67"/>
    <d v="2016-07-06T00:00:00"/>
    <x v="0"/>
  </r>
  <r>
    <x v="1"/>
    <x v="3"/>
    <x v="60"/>
    <x v="53"/>
    <x v="2559"/>
    <x v="0"/>
    <x v="1"/>
    <s v=""/>
    <n v="1"/>
    <s v=""/>
    <n v="-61.13"/>
    <s v=""/>
    <n v="-61.13"/>
    <x v="60"/>
    <x v="60"/>
    <x v="60"/>
    <s v="Sales Representative"/>
    <n v="391377"/>
    <s v="Casey"/>
    <s v="Gardner"/>
    <s v="Store Manager"/>
    <x v="5"/>
    <x v="2561"/>
    <x v="2564"/>
    <x v="395"/>
    <x v="345"/>
    <n v="-61.13"/>
    <d v="2016-07-08T00:00:00"/>
    <x v="1"/>
  </r>
  <r>
    <x v="1"/>
    <x v="3"/>
    <x v="60"/>
    <x v="53"/>
    <x v="2560"/>
    <x v="0"/>
    <x v="1"/>
    <s v=""/>
    <n v="1"/>
    <s v=""/>
    <n v="-67.38"/>
    <s v=""/>
    <n v="-67.38"/>
    <x v="60"/>
    <x v="60"/>
    <x v="60"/>
    <s v="Sales Representative"/>
    <n v="391377"/>
    <s v="Casey"/>
    <s v="Gardner"/>
    <s v="Store Manager"/>
    <x v="5"/>
    <x v="2562"/>
    <x v="2565"/>
    <x v="151"/>
    <x v="153"/>
    <n v="-67.38"/>
    <d v="2016-07-10T00:00:00"/>
    <x v="1"/>
  </r>
  <r>
    <x v="1"/>
    <x v="3"/>
    <x v="60"/>
    <x v="61"/>
    <x v="2561"/>
    <x v="1"/>
    <x v="1"/>
    <s v=""/>
    <n v="1"/>
    <s v=""/>
    <n v="-22.23"/>
    <s v=""/>
    <n v="-22.23"/>
    <x v="60"/>
    <x v="60"/>
    <x v="60"/>
    <s v="Sales Representative"/>
    <n v="781167"/>
    <s v="Robin"/>
    <s v="Saunders"/>
    <s v="Sales Representative"/>
    <x v="5"/>
    <x v="2563"/>
    <x v="2566"/>
    <x v="255"/>
    <x v="488"/>
    <n v="-22.23"/>
    <d v="2016-07-10T00:00:00"/>
    <x v="1"/>
  </r>
  <r>
    <x v="1"/>
    <x v="3"/>
    <x v="60"/>
    <x v="61"/>
    <x v="2562"/>
    <x v="1"/>
    <x v="1"/>
    <s v=""/>
    <n v="1"/>
    <s v=""/>
    <n v="-44.99"/>
    <s v=""/>
    <n v="-44.99"/>
    <x v="60"/>
    <x v="60"/>
    <x v="60"/>
    <s v="Sales Representative"/>
    <n v="781167"/>
    <s v="Robin"/>
    <s v="Saunders"/>
    <s v="Sales Representative"/>
    <x v="5"/>
    <x v="2564"/>
    <x v="2567"/>
    <x v="887"/>
    <x v="416"/>
    <n v="-44.99"/>
    <d v="2016-07-16T00:00:00"/>
    <x v="1"/>
  </r>
  <r>
    <x v="1"/>
    <x v="3"/>
    <x v="60"/>
    <x v="61"/>
    <x v="2563"/>
    <x v="1"/>
    <x v="1"/>
    <s v=""/>
    <n v="1"/>
    <s v=""/>
    <n v="-48.29"/>
    <s v=""/>
    <n v="-48.29"/>
    <x v="60"/>
    <x v="60"/>
    <x v="60"/>
    <s v="Sales Representative"/>
    <n v="781167"/>
    <s v="Robin"/>
    <s v="Saunders"/>
    <s v="Sales Representative"/>
    <x v="5"/>
    <x v="2565"/>
    <x v="2568"/>
    <x v="32"/>
    <x v="315"/>
    <n v="-48.29"/>
    <d v="2016-07-17T00:00:00"/>
    <x v="1"/>
  </r>
  <r>
    <x v="1"/>
    <x v="3"/>
    <x v="60"/>
    <x v="61"/>
    <x v="2564"/>
    <x v="1"/>
    <x v="1"/>
    <s v=""/>
    <n v="1"/>
    <s v=""/>
    <n v="-23.27"/>
    <s v=""/>
    <n v="-23.27"/>
    <x v="60"/>
    <x v="60"/>
    <x v="60"/>
    <s v="Sales Representative"/>
    <n v="781167"/>
    <s v="Robin"/>
    <s v="Saunders"/>
    <s v="Sales Representative"/>
    <x v="5"/>
    <x v="2566"/>
    <x v="2569"/>
    <x v="565"/>
    <x v="286"/>
    <n v="-23.27"/>
    <d v="2016-07-21T00:00:00"/>
    <x v="1"/>
  </r>
  <r>
    <x v="1"/>
    <x v="3"/>
    <x v="60"/>
    <x v="53"/>
    <x v="2565"/>
    <x v="0"/>
    <x v="1"/>
    <s v=""/>
    <n v="1"/>
    <s v=""/>
    <n v="-78.77"/>
    <s v=""/>
    <n v="-78.77"/>
    <x v="60"/>
    <x v="60"/>
    <x v="60"/>
    <s v="Sales Representative"/>
    <n v="391377"/>
    <s v="Casey"/>
    <s v="Gardner"/>
    <s v="Store Manager"/>
    <x v="5"/>
    <x v="2567"/>
    <x v="2570"/>
    <x v="27"/>
    <x v="414"/>
    <n v="-78.77"/>
    <d v="2016-07-21T00:00:00"/>
    <x v="1"/>
  </r>
  <r>
    <x v="1"/>
    <x v="3"/>
    <x v="60"/>
    <x v="53"/>
    <x v="2566"/>
    <x v="0"/>
    <x v="0"/>
    <s v=""/>
    <n v="1"/>
    <s v=""/>
    <n v="-68.75"/>
    <n v="-68.75"/>
    <s v=""/>
    <x v="60"/>
    <x v="60"/>
    <x v="60"/>
    <s v="Sales Representative"/>
    <n v="391377"/>
    <s v="Casey"/>
    <s v="Gardner"/>
    <s v="Store Manager"/>
    <x v="5"/>
    <x v="2568"/>
    <x v="2571"/>
    <x v="788"/>
    <x v="370"/>
    <n v="-68.75"/>
    <d v="2016-07-23T00:00:00"/>
    <x v="2"/>
  </r>
  <r>
    <x v="1"/>
    <x v="3"/>
    <x v="60"/>
    <x v="53"/>
    <x v="2567"/>
    <x v="0"/>
    <x v="1"/>
    <s v=""/>
    <n v="1"/>
    <s v=""/>
    <n v="-60.36"/>
    <s v=""/>
    <n v="-60.36"/>
    <x v="60"/>
    <x v="60"/>
    <x v="60"/>
    <s v="Sales Representative"/>
    <n v="391377"/>
    <s v="Casey"/>
    <s v="Gardner"/>
    <s v="Store Manager"/>
    <x v="5"/>
    <x v="2569"/>
    <x v="2572"/>
    <x v="442"/>
    <x v="214"/>
    <n v="-60.36"/>
    <d v="2016-07-25T00:00:00"/>
    <x v="1"/>
  </r>
  <r>
    <x v="1"/>
    <x v="3"/>
    <x v="60"/>
    <x v="61"/>
    <x v="2568"/>
    <x v="1"/>
    <x v="1"/>
    <s v=""/>
    <n v="1"/>
    <s v=""/>
    <n v="-39.78"/>
    <s v=""/>
    <n v="-39.78"/>
    <x v="60"/>
    <x v="60"/>
    <x v="60"/>
    <s v="Sales Representative"/>
    <n v="781167"/>
    <s v="Robin"/>
    <s v="Saunders"/>
    <s v="Sales Representative"/>
    <x v="5"/>
    <x v="2570"/>
    <x v="2573"/>
    <x v="51"/>
    <x v="82"/>
    <n v="-39.78"/>
    <d v="2016-07-27T00:00:00"/>
    <x v="1"/>
  </r>
  <r>
    <x v="1"/>
    <x v="4"/>
    <x v="60"/>
    <x v="61"/>
    <x v="2569"/>
    <x v="2"/>
    <x v="1"/>
    <s v=""/>
    <n v="1"/>
    <s v=""/>
    <n v="-12.06"/>
    <s v=""/>
    <n v="-12.06"/>
    <x v="60"/>
    <x v="60"/>
    <x v="60"/>
    <s v="Sales Representative"/>
    <n v="781167"/>
    <s v="Robin"/>
    <s v="Saunders"/>
    <s v="Sales Representative"/>
    <x v="5"/>
    <x v="2571"/>
    <x v="2574"/>
    <x v="547"/>
    <x v="138"/>
    <n v="-12.06"/>
    <d v="2016-08-01T00:00:00"/>
    <x v="1"/>
  </r>
  <r>
    <x v="1"/>
    <x v="4"/>
    <x v="60"/>
    <x v="53"/>
    <x v="2570"/>
    <x v="0"/>
    <x v="1"/>
    <s v=""/>
    <n v="1"/>
    <s v=""/>
    <n v="-52.3"/>
    <s v=""/>
    <n v="-52.3"/>
    <x v="60"/>
    <x v="60"/>
    <x v="60"/>
    <s v="Sales Representative"/>
    <n v="391377"/>
    <s v="Casey"/>
    <s v="Gardner"/>
    <s v="Store Manager"/>
    <x v="5"/>
    <x v="2572"/>
    <x v="2575"/>
    <x v="675"/>
    <x v="256"/>
    <n v="-52.3"/>
    <d v="2016-08-02T00:00:00"/>
    <x v="1"/>
  </r>
  <r>
    <x v="1"/>
    <x v="4"/>
    <x v="60"/>
    <x v="53"/>
    <x v="2571"/>
    <x v="0"/>
    <x v="1"/>
    <s v=""/>
    <n v="1"/>
    <s v=""/>
    <n v="-75.88"/>
    <s v=""/>
    <n v="-75.88"/>
    <x v="60"/>
    <x v="60"/>
    <x v="60"/>
    <s v="Sales Representative"/>
    <n v="391377"/>
    <s v="Casey"/>
    <s v="Gardner"/>
    <s v="Store Manager"/>
    <x v="5"/>
    <x v="2573"/>
    <x v="2576"/>
    <x v="409"/>
    <x v="313"/>
    <n v="-75.88"/>
    <d v="2016-08-15T00:00:00"/>
    <x v="1"/>
  </r>
  <r>
    <x v="1"/>
    <x v="4"/>
    <x v="60"/>
    <x v="61"/>
    <x v="2572"/>
    <x v="1"/>
    <x v="1"/>
    <s v=""/>
    <n v="1"/>
    <s v=""/>
    <n v="-46.59"/>
    <s v=""/>
    <n v="-46.59"/>
    <x v="60"/>
    <x v="60"/>
    <x v="60"/>
    <s v="Sales Representative"/>
    <n v="781167"/>
    <s v="Robin"/>
    <s v="Saunders"/>
    <s v="Sales Representative"/>
    <x v="5"/>
    <x v="2574"/>
    <x v="2577"/>
    <x v="295"/>
    <x v="249"/>
    <n v="-46.59"/>
    <d v="2016-08-29T00:00:00"/>
    <x v="1"/>
  </r>
  <r>
    <x v="1"/>
    <x v="4"/>
    <x v="60"/>
    <x v="53"/>
    <x v="2573"/>
    <x v="0"/>
    <x v="0"/>
    <s v=""/>
    <n v="1"/>
    <s v=""/>
    <n v="-84.84"/>
    <n v="-84.84"/>
    <s v=""/>
    <x v="60"/>
    <x v="60"/>
    <x v="60"/>
    <s v="Sales Representative"/>
    <n v="391377"/>
    <s v="Casey"/>
    <s v="Gardner"/>
    <s v="Store Manager"/>
    <x v="5"/>
    <x v="2575"/>
    <x v="2578"/>
    <x v="888"/>
    <x v="24"/>
    <n v="-84.84"/>
    <d v="2016-08-29T00:00:00"/>
    <x v="0"/>
  </r>
  <r>
    <x v="1"/>
    <x v="5"/>
    <x v="60"/>
    <x v="61"/>
    <x v="2574"/>
    <x v="2"/>
    <x v="1"/>
    <s v=""/>
    <n v="1"/>
    <s v=""/>
    <n v="-8.1199999999999992"/>
    <s v=""/>
    <n v="-8.1199999999999992"/>
    <x v="60"/>
    <x v="60"/>
    <x v="60"/>
    <s v="Sales Representative"/>
    <n v="781167"/>
    <s v="Robin"/>
    <s v="Saunders"/>
    <s v="Sales Representative"/>
    <x v="5"/>
    <x v="2576"/>
    <x v="2579"/>
    <x v="462"/>
    <x v="153"/>
    <n v="-8.1199999999999992"/>
    <d v="2016-09-03T00:00:00"/>
    <x v="1"/>
  </r>
  <r>
    <x v="1"/>
    <x v="5"/>
    <x v="60"/>
    <x v="53"/>
    <x v="2575"/>
    <x v="0"/>
    <x v="1"/>
    <s v=""/>
    <n v="1"/>
    <s v=""/>
    <n v="-80.290000000000006"/>
    <s v=""/>
    <n v="-80.290000000000006"/>
    <x v="60"/>
    <x v="60"/>
    <x v="60"/>
    <s v="Sales Representative"/>
    <n v="391377"/>
    <s v="Casey"/>
    <s v="Gardner"/>
    <s v="Store Manager"/>
    <x v="5"/>
    <x v="2577"/>
    <x v="2580"/>
    <x v="889"/>
    <x v="34"/>
    <n v="-80.290000000000006"/>
    <d v="2016-09-06T00:00:00"/>
    <x v="1"/>
  </r>
  <r>
    <x v="1"/>
    <x v="5"/>
    <x v="60"/>
    <x v="61"/>
    <x v="2576"/>
    <x v="1"/>
    <x v="1"/>
    <s v=""/>
    <n v="1"/>
    <s v=""/>
    <n v="-46.69"/>
    <s v=""/>
    <n v="-46.69"/>
    <x v="60"/>
    <x v="60"/>
    <x v="60"/>
    <s v="Sales Representative"/>
    <n v="781167"/>
    <s v="Robin"/>
    <s v="Saunders"/>
    <s v="Sales Representative"/>
    <x v="5"/>
    <x v="2578"/>
    <x v="2581"/>
    <x v="242"/>
    <x v="196"/>
    <n v="-46.69"/>
    <d v="2016-09-08T00:00:00"/>
    <x v="1"/>
  </r>
  <r>
    <x v="1"/>
    <x v="5"/>
    <x v="60"/>
    <x v="53"/>
    <x v="2577"/>
    <x v="0"/>
    <x v="1"/>
    <s v=""/>
    <n v="1"/>
    <s v=""/>
    <n v="-91.23"/>
    <s v=""/>
    <n v="-91.23"/>
    <x v="60"/>
    <x v="60"/>
    <x v="60"/>
    <s v="Sales Representative"/>
    <n v="391377"/>
    <s v="Casey"/>
    <s v="Gardner"/>
    <s v="Store Manager"/>
    <x v="5"/>
    <x v="2579"/>
    <x v="2582"/>
    <x v="890"/>
    <x v="385"/>
    <n v="-91.23"/>
    <d v="2016-09-11T00:00:00"/>
    <x v="1"/>
  </r>
  <r>
    <x v="1"/>
    <x v="5"/>
    <x v="60"/>
    <x v="53"/>
    <x v="2578"/>
    <x v="0"/>
    <x v="0"/>
    <s v=""/>
    <n v="1"/>
    <s v=""/>
    <n v="-93.84"/>
    <n v="-93.84"/>
    <s v=""/>
    <x v="60"/>
    <x v="60"/>
    <x v="60"/>
    <s v="Sales Representative"/>
    <n v="391377"/>
    <s v="Casey"/>
    <s v="Gardner"/>
    <s v="Store Manager"/>
    <x v="5"/>
    <x v="2580"/>
    <x v="2583"/>
    <x v="122"/>
    <x v="1"/>
    <n v="-93.84"/>
    <d v="2016-09-11T00:00:00"/>
    <x v="0"/>
  </r>
  <r>
    <x v="1"/>
    <x v="5"/>
    <x v="60"/>
    <x v="61"/>
    <x v="2579"/>
    <x v="1"/>
    <x v="1"/>
    <s v=""/>
    <n v="1"/>
    <s v=""/>
    <n v="-29.73"/>
    <s v=""/>
    <n v="-29.73"/>
    <x v="60"/>
    <x v="60"/>
    <x v="60"/>
    <s v="Sales Representative"/>
    <n v="781167"/>
    <s v="Robin"/>
    <s v="Saunders"/>
    <s v="Sales Representative"/>
    <x v="5"/>
    <x v="2581"/>
    <x v="2584"/>
    <x v="247"/>
    <x v="112"/>
    <n v="-29.73"/>
    <d v="2016-09-17T00:00:00"/>
    <x v="1"/>
  </r>
  <r>
    <x v="1"/>
    <x v="5"/>
    <x v="60"/>
    <x v="61"/>
    <x v="2580"/>
    <x v="1"/>
    <x v="1"/>
    <s v=""/>
    <n v="1"/>
    <s v=""/>
    <n v="-36.35"/>
    <s v=""/>
    <n v="-36.35"/>
    <x v="60"/>
    <x v="60"/>
    <x v="60"/>
    <s v="Sales Representative"/>
    <n v="781167"/>
    <s v="Robin"/>
    <s v="Saunders"/>
    <s v="Sales Representative"/>
    <x v="5"/>
    <x v="2582"/>
    <x v="2585"/>
    <x v="318"/>
    <x v="488"/>
    <n v="-36.35"/>
    <d v="2016-09-19T00:00:00"/>
    <x v="1"/>
  </r>
  <r>
    <x v="1"/>
    <x v="5"/>
    <x v="60"/>
    <x v="61"/>
    <x v="2581"/>
    <x v="1"/>
    <x v="0"/>
    <s v=""/>
    <n v="1"/>
    <s v=""/>
    <n v="-32.479999999999997"/>
    <n v="-32.479999999999997"/>
    <s v=""/>
    <x v="60"/>
    <x v="60"/>
    <x v="60"/>
    <s v="Sales Representative"/>
    <n v="781167"/>
    <s v="Robin"/>
    <s v="Saunders"/>
    <s v="Sales Representative"/>
    <x v="5"/>
    <x v="2583"/>
    <x v="2586"/>
    <x v="799"/>
    <x v="372"/>
    <n v="-32.479999999999997"/>
    <d v="2016-09-22T00:00:00"/>
    <x v="0"/>
  </r>
  <r>
    <x v="1"/>
    <x v="5"/>
    <x v="60"/>
    <x v="53"/>
    <x v="2582"/>
    <x v="0"/>
    <x v="1"/>
    <s v=""/>
    <n v="1"/>
    <s v=""/>
    <n v="-79.19"/>
    <s v=""/>
    <n v="-79.19"/>
    <x v="60"/>
    <x v="60"/>
    <x v="60"/>
    <s v="Sales Representative"/>
    <n v="391377"/>
    <s v="Casey"/>
    <s v="Gardner"/>
    <s v="Store Manager"/>
    <x v="5"/>
    <x v="2584"/>
    <x v="2587"/>
    <x v="376"/>
    <x v="324"/>
    <n v="-79.19"/>
    <d v="2016-09-24T00:00:00"/>
    <x v="1"/>
  </r>
  <r>
    <x v="1"/>
    <x v="5"/>
    <x v="60"/>
    <x v="53"/>
    <x v="2583"/>
    <x v="0"/>
    <x v="1"/>
    <s v=""/>
    <n v="1"/>
    <s v=""/>
    <n v="-63.9"/>
    <s v=""/>
    <n v="-63.9"/>
    <x v="60"/>
    <x v="60"/>
    <x v="60"/>
    <s v="Sales Representative"/>
    <n v="391377"/>
    <s v="Casey"/>
    <s v="Gardner"/>
    <s v="Store Manager"/>
    <x v="5"/>
    <x v="2585"/>
    <x v="2588"/>
    <x v="702"/>
    <x v="136"/>
    <n v="-63.9"/>
    <d v="2016-09-25T00:00:00"/>
    <x v="1"/>
  </r>
  <r>
    <x v="1"/>
    <x v="5"/>
    <x v="60"/>
    <x v="61"/>
    <x v="2584"/>
    <x v="1"/>
    <x v="1"/>
    <s v=""/>
    <n v="1"/>
    <s v=""/>
    <n v="-34.11"/>
    <s v=""/>
    <n v="-34.11"/>
    <x v="60"/>
    <x v="60"/>
    <x v="60"/>
    <s v="Sales Representative"/>
    <n v="781167"/>
    <s v="Robin"/>
    <s v="Saunders"/>
    <s v="Sales Representative"/>
    <x v="5"/>
    <x v="2586"/>
    <x v="2589"/>
    <x v="392"/>
    <x v="461"/>
    <n v="-34.11"/>
    <d v="2016-09-28T00:00:00"/>
    <x v="1"/>
  </r>
  <r>
    <x v="0"/>
    <x v="0"/>
    <x v="61"/>
    <x v="53"/>
    <x v="2585"/>
    <x v="1"/>
    <x v="1"/>
    <n v="1"/>
    <s v=""/>
    <n v="-34.619999999999997"/>
    <s v=""/>
    <s v=""/>
    <n v="-34.619999999999997"/>
    <x v="61"/>
    <x v="61"/>
    <x v="61"/>
    <s v="Sales Representative"/>
    <n v="391377"/>
    <s v="Casey"/>
    <s v="Gardner"/>
    <s v="Store Manager"/>
    <x v="5"/>
    <x v="2587"/>
    <x v="2590"/>
    <x v="149"/>
    <x v="99"/>
    <n v="-34.619999999999997"/>
    <d v="2016-04-18T00:00:00"/>
    <x v="1"/>
  </r>
  <r>
    <x v="0"/>
    <x v="0"/>
    <x v="61"/>
    <x v="53"/>
    <x v="2586"/>
    <x v="2"/>
    <x v="1"/>
    <n v="1"/>
    <s v=""/>
    <n v="-10.49"/>
    <s v=""/>
    <s v=""/>
    <n v="-10.49"/>
    <x v="61"/>
    <x v="61"/>
    <x v="61"/>
    <s v="Sales Representative"/>
    <n v="391377"/>
    <s v="Casey"/>
    <s v="Gardner"/>
    <s v="Store Manager"/>
    <x v="5"/>
    <x v="2588"/>
    <x v="2591"/>
    <x v="559"/>
    <x v="355"/>
    <n v="-10.49"/>
    <d v="2016-04-22T00:00:00"/>
    <x v="1"/>
  </r>
  <r>
    <x v="0"/>
    <x v="0"/>
    <x v="61"/>
    <x v="53"/>
    <x v="2587"/>
    <x v="0"/>
    <x v="0"/>
    <n v="1"/>
    <s v=""/>
    <n v="-61.66"/>
    <s v=""/>
    <n v="-61.66"/>
    <s v=""/>
    <x v="61"/>
    <x v="61"/>
    <x v="61"/>
    <s v="Sales Representative"/>
    <n v="391377"/>
    <s v="Casey"/>
    <s v="Gardner"/>
    <s v="Store Manager"/>
    <x v="5"/>
    <x v="2589"/>
    <x v="2592"/>
    <x v="651"/>
    <x v="173"/>
    <n v="-61.66"/>
    <d v="2016-04-24T00:00:00"/>
    <x v="2"/>
  </r>
  <r>
    <x v="0"/>
    <x v="1"/>
    <x v="61"/>
    <x v="53"/>
    <x v="2588"/>
    <x v="1"/>
    <x v="1"/>
    <n v="1"/>
    <s v=""/>
    <n v="-36.229999999999997"/>
    <s v=""/>
    <s v=""/>
    <n v="-36.229999999999997"/>
    <x v="61"/>
    <x v="61"/>
    <x v="61"/>
    <s v="Sales Representative"/>
    <n v="391377"/>
    <s v="Casey"/>
    <s v="Gardner"/>
    <s v="Store Manager"/>
    <x v="5"/>
    <x v="2590"/>
    <x v="2593"/>
    <x v="815"/>
    <x v="448"/>
    <n v="-36.229999999999997"/>
    <d v="2016-05-03T00:00:00"/>
    <x v="1"/>
  </r>
  <r>
    <x v="0"/>
    <x v="1"/>
    <x v="61"/>
    <x v="53"/>
    <x v="2589"/>
    <x v="1"/>
    <x v="1"/>
    <n v="1"/>
    <s v=""/>
    <n v="-45.82"/>
    <s v=""/>
    <s v=""/>
    <n v="-45.82"/>
    <x v="61"/>
    <x v="61"/>
    <x v="61"/>
    <s v="Sales Representative"/>
    <n v="391377"/>
    <s v="Casey"/>
    <s v="Gardner"/>
    <s v="Store Manager"/>
    <x v="5"/>
    <x v="2591"/>
    <x v="2594"/>
    <x v="808"/>
    <x v="405"/>
    <n v="-45.82"/>
    <d v="2016-05-03T00:00:00"/>
    <x v="1"/>
  </r>
  <r>
    <x v="0"/>
    <x v="1"/>
    <x v="61"/>
    <x v="53"/>
    <x v="2590"/>
    <x v="1"/>
    <x v="1"/>
    <n v="1"/>
    <s v=""/>
    <n v="-42.85"/>
    <s v=""/>
    <s v=""/>
    <n v="-42.85"/>
    <x v="61"/>
    <x v="61"/>
    <x v="61"/>
    <s v="Sales Representative"/>
    <n v="391377"/>
    <s v="Casey"/>
    <s v="Gardner"/>
    <s v="Store Manager"/>
    <x v="5"/>
    <x v="2592"/>
    <x v="2595"/>
    <x v="298"/>
    <x v="217"/>
    <n v="-42.85"/>
    <d v="2016-05-08T00:00:00"/>
    <x v="1"/>
  </r>
  <r>
    <x v="0"/>
    <x v="1"/>
    <x v="61"/>
    <x v="53"/>
    <x v="2591"/>
    <x v="0"/>
    <x v="1"/>
    <n v="1"/>
    <s v=""/>
    <n v="-76.510000000000005"/>
    <s v=""/>
    <s v=""/>
    <n v="-76.510000000000005"/>
    <x v="61"/>
    <x v="61"/>
    <x v="61"/>
    <s v="Sales Representative"/>
    <n v="391377"/>
    <s v="Casey"/>
    <s v="Gardner"/>
    <s v="Store Manager"/>
    <x v="5"/>
    <x v="2593"/>
    <x v="2596"/>
    <x v="733"/>
    <x v="22"/>
    <n v="-76.510000000000005"/>
    <d v="2016-05-13T00:00:00"/>
    <x v="1"/>
  </r>
  <r>
    <x v="0"/>
    <x v="1"/>
    <x v="61"/>
    <x v="53"/>
    <x v="2592"/>
    <x v="1"/>
    <x v="1"/>
    <n v="1"/>
    <s v=""/>
    <n v="-39.68"/>
    <s v=""/>
    <s v=""/>
    <n v="-39.68"/>
    <x v="61"/>
    <x v="61"/>
    <x v="61"/>
    <s v="Sales Representative"/>
    <n v="391377"/>
    <s v="Casey"/>
    <s v="Gardner"/>
    <s v="Store Manager"/>
    <x v="5"/>
    <x v="2594"/>
    <x v="2597"/>
    <x v="412"/>
    <x v="129"/>
    <n v="-39.68"/>
    <d v="2016-05-15T00:00:00"/>
    <x v="1"/>
  </r>
  <r>
    <x v="0"/>
    <x v="1"/>
    <x v="61"/>
    <x v="53"/>
    <x v="2593"/>
    <x v="0"/>
    <x v="1"/>
    <n v="1"/>
    <s v=""/>
    <n v="-66.77"/>
    <s v=""/>
    <s v=""/>
    <n v="-66.77"/>
    <x v="61"/>
    <x v="61"/>
    <x v="61"/>
    <s v="Sales Representative"/>
    <n v="391377"/>
    <s v="Casey"/>
    <s v="Gardner"/>
    <s v="Store Manager"/>
    <x v="5"/>
    <x v="2595"/>
    <x v="2598"/>
    <x v="298"/>
    <x v="107"/>
    <n v="-66.77"/>
    <d v="2016-05-16T00:00:00"/>
    <x v="1"/>
  </r>
  <r>
    <x v="0"/>
    <x v="1"/>
    <x v="61"/>
    <x v="53"/>
    <x v="2594"/>
    <x v="1"/>
    <x v="1"/>
    <n v="1"/>
    <s v=""/>
    <n v="-21.71"/>
    <s v=""/>
    <s v=""/>
    <n v="-21.71"/>
    <x v="61"/>
    <x v="61"/>
    <x v="61"/>
    <s v="Sales Representative"/>
    <n v="391377"/>
    <s v="Casey"/>
    <s v="Gardner"/>
    <s v="Store Manager"/>
    <x v="5"/>
    <x v="2596"/>
    <x v="2599"/>
    <x v="241"/>
    <x v="340"/>
    <n v="-21.71"/>
    <d v="2016-05-21T00:00:00"/>
    <x v="1"/>
  </r>
  <r>
    <x v="0"/>
    <x v="1"/>
    <x v="61"/>
    <x v="53"/>
    <x v="2595"/>
    <x v="1"/>
    <x v="1"/>
    <n v="1"/>
    <s v=""/>
    <n v="-43.1"/>
    <s v=""/>
    <s v=""/>
    <n v="-43.1"/>
    <x v="61"/>
    <x v="61"/>
    <x v="61"/>
    <s v="Sales Representative"/>
    <n v="391377"/>
    <s v="Casey"/>
    <s v="Gardner"/>
    <s v="Store Manager"/>
    <x v="5"/>
    <x v="2597"/>
    <x v="2600"/>
    <x v="646"/>
    <x v="266"/>
    <n v="-43.1"/>
    <d v="2016-05-22T00:00:00"/>
    <x v="1"/>
  </r>
  <r>
    <x v="0"/>
    <x v="1"/>
    <x v="61"/>
    <x v="53"/>
    <x v="2596"/>
    <x v="2"/>
    <x v="1"/>
    <n v="1"/>
    <s v=""/>
    <n v="-17.53"/>
    <s v=""/>
    <s v=""/>
    <n v="-17.53"/>
    <x v="61"/>
    <x v="61"/>
    <x v="61"/>
    <s v="Sales Representative"/>
    <n v="391377"/>
    <s v="Casey"/>
    <s v="Gardner"/>
    <s v="Store Manager"/>
    <x v="5"/>
    <x v="2598"/>
    <x v="2601"/>
    <x v="398"/>
    <x v="346"/>
    <n v="-17.53"/>
    <d v="2016-05-27T00:00:00"/>
    <x v="1"/>
  </r>
  <r>
    <x v="0"/>
    <x v="1"/>
    <x v="61"/>
    <x v="53"/>
    <x v="2597"/>
    <x v="0"/>
    <x v="1"/>
    <n v="1"/>
    <s v=""/>
    <n v="-79.23"/>
    <s v=""/>
    <s v=""/>
    <n v="-79.23"/>
    <x v="61"/>
    <x v="61"/>
    <x v="61"/>
    <s v="Sales Representative"/>
    <n v="391377"/>
    <s v="Casey"/>
    <s v="Gardner"/>
    <s v="Store Manager"/>
    <x v="5"/>
    <x v="2599"/>
    <x v="2602"/>
    <x v="689"/>
    <x v="361"/>
    <n v="-79.23"/>
    <d v="2016-05-27T00:00:00"/>
    <x v="1"/>
  </r>
  <r>
    <x v="0"/>
    <x v="1"/>
    <x v="61"/>
    <x v="53"/>
    <x v="2598"/>
    <x v="1"/>
    <x v="1"/>
    <n v="1"/>
    <s v=""/>
    <n v="-37.909999999999997"/>
    <s v=""/>
    <s v=""/>
    <n v="-37.909999999999997"/>
    <x v="61"/>
    <x v="61"/>
    <x v="61"/>
    <s v="Sales Representative"/>
    <n v="391377"/>
    <s v="Casey"/>
    <s v="Gardner"/>
    <s v="Store Manager"/>
    <x v="5"/>
    <x v="2600"/>
    <x v="2603"/>
    <x v="552"/>
    <x v="273"/>
    <n v="-37.909999999999997"/>
    <d v="2016-05-30T00:00:00"/>
    <x v="1"/>
  </r>
  <r>
    <x v="0"/>
    <x v="2"/>
    <x v="61"/>
    <x v="53"/>
    <x v="2599"/>
    <x v="2"/>
    <x v="1"/>
    <n v="1"/>
    <s v=""/>
    <n v="-14.88"/>
    <s v=""/>
    <s v=""/>
    <n v="-14.88"/>
    <x v="61"/>
    <x v="61"/>
    <x v="61"/>
    <s v="Sales Representative"/>
    <n v="391377"/>
    <s v="Casey"/>
    <s v="Gardner"/>
    <s v="Store Manager"/>
    <x v="5"/>
    <x v="2601"/>
    <x v="2604"/>
    <x v="286"/>
    <x v="12"/>
    <n v="-14.88"/>
    <d v="2016-06-02T00:00:00"/>
    <x v="1"/>
  </r>
  <r>
    <x v="0"/>
    <x v="2"/>
    <x v="61"/>
    <x v="53"/>
    <x v="2600"/>
    <x v="1"/>
    <x v="1"/>
    <n v="1"/>
    <s v=""/>
    <n v="-40.83"/>
    <s v=""/>
    <s v=""/>
    <n v="-40.83"/>
    <x v="61"/>
    <x v="61"/>
    <x v="61"/>
    <s v="Sales Representative"/>
    <n v="391377"/>
    <s v="Casey"/>
    <s v="Gardner"/>
    <s v="Store Manager"/>
    <x v="5"/>
    <x v="2602"/>
    <x v="2605"/>
    <x v="489"/>
    <x v="479"/>
    <n v="-40.83"/>
    <d v="2016-06-12T00:00:00"/>
    <x v="1"/>
  </r>
  <r>
    <x v="1"/>
    <x v="3"/>
    <x v="61"/>
    <x v="62"/>
    <x v="2601"/>
    <x v="1"/>
    <x v="1"/>
    <s v=""/>
    <n v="1"/>
    <s v=""/>
    <n v="-34.21"/>
    <s v=""/>
    <n v="-34.21"/>
    <x v="61"/>
    <x v="61"/>
    <x v="61"/>
    <s v="Sales Representative"/>
    <n v="876281"/>
    <s v="Bert"/>
    <s v="Underwood"/>
    <s v="Sales Representative"/>
    <x v="5"/>
    <x v="2603"/>
    <x v="2606"/>
    <x v="827"/>
    <x v="409"/>
    <n v="-34.21"/>
    <d v="2016-07-14T00:00:00"/>
    <x v="1"/>
  </r>
  <r>
    <x v="1"/>
    <x v="3"/>
    <x v="61"/>
    <x v="53"/>
    <x v="2602"/>
    <x v="0"/>
    <x v="0"/>
    <s v=""/>
    <n v="1"/>
    <s v=""/>
    <n v="-55.2"/>
    <n v="-55.2"/>
    <s v=""/>
    <x v="61"/>
    <x v="61"/>
    <x v="61"/>
    <s v="Sales Representative"/>
    <n v="391377"/>
    <s v="Casey"/>
    <s v="Gardner"/>
    <s v="Store Manager"/>
    <x v="5"/>
    <x v="2604"/>
    <x v="2607"/>
    <x v="867"/>
    <x v="273"/>
    <n v="-55.2"/>
    <d v="2016-07-17T00:00:00"/>
    <x v="0"/>
  </r>
  <r>
    <x v="1"/>
    <x v="3"/>
    <x v="61"/>
    <x v="62"/>
    <x v="2603"/>
    <x v="1"/>
    <x v="1"/>
    <s v=""/>
    <n v="1"/>
    <s v=""/>
    <n v="-34.369999999999997"/>
    <s v=""/>
    <n v="-34.369999999999997"/>
    <x v="61"/>
    <x v="61"/>
    <x v="61"/>
    <s v="Sales Representative"/>
    <n v="876281"/>
    <s v="Bert"/>
    <s v="Underwood"/>
    <s v="Sales Representative"/>
    <x v="5"/>
    <x v="2605"/>
    <x v="2608"/>
    <x v="627"/>
    <x v="424"/>
    <n v="-34.369999999999997"/>
    <d v="2016-07-23T00:00:00"/>
    <x v="1"/>
  </r>
  <r>
    <x v="1"/>
    <x v="3"/>
    <x v="61"/>
    <x v="53"/>
    <x v="2604"/>
    <x v="0"/>
    <x v="1"/>
    <s v=""/>
    <n v="1"/>
    <s v=""/>
    <n v="-98.17"/>
    <s v=""/>
    <n v="-98.17"/>
    <x v="61"/>
    <x v="61"/>
    <x v="61"/>
    <s v="Sales Representative"/>
    <n v="391377"/>
    <s v="Casey"/>
    <s v="Gardner"/>
    <s v="Store Manager"/>
    <x v="5"/>
    <x v="2606"/>
    <x v="2609"/>
    <x v="224"/>
    <x v="460"/>
    <n v="-98.17"/>
    <d v="2016-07-29T00:00:00"/>
    <x v="1"/>
  </r>
  <r>
    <x v="1"/>
    <x v="4"/>
    <x v="61"/>
    <x v="53"/>
    <x v="2605"/>
    <x v="0"/>
    <x v="1"/>
    <s v=""/>
    <n v="1"/>
    <s v=""/>
    <n v="-74.959999999999994"/>
    <s v=""/>
    <n v="-74.959999999999994"/>
    <x v="61"/>
    <x v="61"/>
    <x v="61"/>
    <s v="Sales Representative"/>
    <n v="391377"/>
    <s v="Casey"/>
    <s v="Gardner"/>
    <s v="Store Manager"/>
    <x v="5"/>
    <x v="2607"/>
    <x v="2610"/>
    <x v="483"/>
    <x v="70"/>
    <n v="-74.959999999999994"/>
    <d v="2016-08-05T00:00:00"/>
    <x v="1"/>
  </r>
  <r>
    <x v="1"/>
    <x v="4"/>
    <x v="61"/>
    <x v="53"/>
    <x v="2606"/>
    <x v="0"/>
    <x v="0"/>
    <s v=""/>
    <n v="1"/>
    <s v=""/>
    <n v="-54.39"/>
    <n v="-54.39"/>
    <s v=""/>
    <x v="61"/>
    <x v="61"/>
    <x v="61"/>
    <s v="Sales Representative"/>
    <n v="391377"/>
    <s v="Casey"/>
    <s v="Gardner"/>
    <s v="Store Manager"/>
    <x v="5"/>
    <x v="2608"/>
    <x v="2611"/>
    <x v="678"/>
    <x v="144"/>
    <n v="-54.39"/>
    <d v="2016-08-15T00:00:00"/>
    <x v="0"/>
  </r>
  <r>
    <x v="1"/>
    <x v="4"/>
    <x v="61"/>
    <x v="62"/>
    <x v="2607"/>
    <x v="2"/>
    <x v="1"/>
    <s v=""/>
    <n v="1"/>
    <s v=""/>
    <n v="-9.5500000000000007"/>
    <s v=""/>
    <n v="-9.5500000000000007"/>
    <x v="61"/>
    <x v="61"/>
    <x v="61"/>
    <s v="Sales Representative"/>
    <n v="876281"/>
    <s v="Bert"/>
    <s v="Underwood"/>
    <s v="Sales Representative"/>
    <x v="5"/>
    <x v="2609"/>
    <x v="2612"/>
    <x v="666"/>
    <x v="203"/>
    <n v="-9.5500000000000007"/>
    <d v="2016-08-17T00:00:00"/>
    <x v="1"/>
  </r>
  <r>
    <x v="1"/>
    <x v="4"/>
    <x v="61"/>
    <x v="53"/>
    <x v="2608"/>
    <x v="0"/>
    <x v="1"/>
    <s v=""/>
    <n v="1"/>
    <s v=""/>
    <n v="-90.08"/>
    <s v=""/>
    <n v="-90.08"/>
    <x v="61"/>
    <x v="61"/>
    <x v="61"/>
    <s v="Sales Representative"/>
    <n v="391377"/>
    <s v="Casey"/>
    <s v="Gardner"/>
    <s v="Store Manager"/>
    <x v="5"/>
    <x v="2610"/>
    <x v="2613"/>
    <x v="623"/>
    <x v="372"/>
    <n v="-90.08"/>
    <d v="2016-08-28T00:00:00"/>
    <x v="1"/>
  </r>
  <r>
    <x v="1"/>
    <x v="5"/>
    <x v="61"/>
    <x v="53"/>
    <x v="2609"/>
    <x v="0"/>
    <x v="1"/>
    <s v=""/>
    <n v="1"/>
    <s v=""/>
    <n v="-89.47"/>
    <s v=""/>
    <n v="-89.47"/>
    <x v="61"/>
    <x v="61"/>
    <x v="61"/>
    <s v="Sales Representative"/>
    <n v="391377"/>
    <s v="Casey"/>
    <s v="Gardner"/>
    <s v="Store Manager"/>
    <x v="5"/>
    <x v="2611"/>
    <x v="2614"/>
    <x v="757"/>
    <x v="61"/>
    <n v="-89.47"/>
    <d v="2016-09-23T00:00:00"/>
    <x v="1"/>
  </r>
  <r>
    <x v="1"/>
    <x v="5"/>
    <x v="61"/>
    <x v="62"/>
    <x v="2610"/>
    <x v="1"/>
    <x v="0"/>
    <s v=""/>
    <n v="1"/>
    <s v=""/>
    <n v="-31.73"/>
    <n v="-31.73"/>
    <s v=""/>
    <x v="61"/>
    <x v="61"/>
    <x v="61"/>
    <s v="Sales Representative"/>
    <n v="876281"/>
    <s v="Bert"/>
    <s v="Underwood"/>
    <s v="Sales Representative"/>
    <x v="5"/>
    <x v="2612"/>
    <x v="2615"/>
    <x v="578"/>
    <x v="180"/>
    <n v="-31.73"/>
    <d v="2016-09-26T00:00:00"/>
    <x v="2"/>
  </r>
  <r>
    <x v="0"/>
    <x v="0"/>
    <x v="62"/>
    <x v="53"/>
    <x v="2611"/>
    <x v="3"/>
    <x v="0"/>
    <n v="1"/>
    <s v=""/>
    <n v="-50"/>
    <s v=""/>
    <n v="-50"/>
    <s v=""/>
    <x v="62"/>
    <x v="62"/>
    <x v="62"/>
    <s v="Sales Representative"/>
    <n v="391377"/>
    <s v="Casey"/>
    <s v="Gardner"/>
    <s v="Store Manager"/>
    <x v="5"/>
    <x v="2613"/>
    <x v="2616"/>
    <x v="513"/>
    <x v="127"/>
    <n v="-50"/>
    <d v="2016-04-02T00:00:00"/>
    <x v="0"/>
  </r>
  <r>
    <x v="0"/>
    <x v="0"/>
    <x v="62"/>
    <x v="53"/>
    <x v="2612"/>
    <x v="0"/>
    <x v="0"/>
    <n v="1"/>
    <s v=""/>
    <n v="-68.72"/>
    <s v=""/>
    <n v="-68.72"/>
    <s v=""/>
    <x v="62"/>
    <x v="62"/>
    <x v="62"/>
    <s v="Sales Representative"/>
    <n v="391377"/>
    <s v="Casey"/>
    <s v="Gardner"/>
    <s v="Store Manager"/>
    <x v="5"/>
    <x v="2614"/>
    <x v="2617"/>
    <x v="151"/>
    <x v="61"/>
    <n v="-68.72"/>
    <d v="2016-04-03T00:00:00"/>
    <x v="2"/>
  </r>
  <r>
    <x v="0"/>
    <x v="0"/>
    <x v="62"/>
    <x v="53"/>
    <x v="2613"/>
    <x v="0"/>
    <x v="0"/>
    <n v="1"/>
    <s v=""/>
    <n v="-90.48"/>
    <s v=""/>
    <n v="-90.48"/>
    <s v=""/>
    <x v="62"/>
    <x v="62"/>
    <x v="62"/>
    <s v="Sales Representative"/>
    <n v="391377"/>
    <s v="Casey"/>
    <s v="Gardner"/>
    <s v="Store Manager"/>
    <x v="5"/>
    <x v="2615"/>
    <x v="2618"/>
    <x v="83"/>
    <x v="367"/>
    <n v="-90.48"/>
    <d v="2016-04-03T00:00:00"/>
    <x v="2"/>
  </r>
  <r>
    <x v="0"/>
    <x v="0"/>
    <x v="62"/>
    <x v="53"/>
    <x v="2614"/>
    <x v="0"/>
    <x v="1"/>
    <n v="1"/>
    <s v=""/>
    <n v="-67.06"/>
    <s v=""/>
    <s v=""/>
    <n v="-67.06"/>
    <x v="62"/>
    <x v="62"/>
    <x v="62"/>
    <s v="Sales Representative"/>
    <n v="391377"/>
    <s v="Casey"/>
    <s v="Gardner"/>
    <s v="Store Manager"/>
    <x v="5"/>
    <x v="2616"/>
    <x v="2619"/>
    <x v="891"/>
    <x v="65"/>
    <n v="-67.06"/>
    <d v="2016-04-03T00:00:00"/>
    <x v="1"/>
  </r>
  <r>
    <x v="0"/>
    <x v="0"/>
    <x v="62"/>
    <x v="53"/>
    <x v="2615"/>
    <x v="0"/>
    <x v="0"/>
    <n v="1"/>
    <s v=""/>
    <n v="-72.28"/>
    <s v=""/>
    <n v="-72.28"/>
    <s v=""/>
    <x v="62"/>
    <x v="62"/>
    <x v="62"/>
    <s v="Sales Representative"/>
    <n v="391377"/>
    <s v="Casey"/>
    <s v="Gardner"/>
    <s v="Store Manager"/>
    <x v="5"/>
    <x v="2617"/>
    <x v="2620"/>
    <x v="352"/>
    <x v="154"/>
    <n v="-72.28"/>
    <d v="2016-04-09T00:00:00"/>
    <x v="0"/>
  </r>
  <r>
    <x v="0"/>
    <x v="0"/>
    <x v="62"/>
    <x v="53"/>
    <x v="2616"/>
    <x v="1"/>
    <x v="0"/>
    <n v="1"/>
    <s v=""/>
    <n v="-45.07"/>
    <s v=""/>
    <n v="-45.07"/>
    <s v=""/>
    <x v="62"/>
    <x v="62"/>
    <x v="62"/>
    <s v="Sales Representative"/>
    <n v="391377"/>
    <s v="Casey"/>
    <s v="Gardner"/>
    <s v="Store Manager"/>
    <x v="5"/>
    <x v="2618"/>
    <x v="2621"/>
    <x v="209"/>
    <x v="374"/>
    <n v="-45.07"/>
    <d v="2016-04-10T00:00:00"/>
    <x v="2"/>
  </r>
  <r>
    <x v="0"/>
    <x v="0"/>
    <x v="62"/>
    <x v="53"/>
    <x v="2617"/>
    <x v="0"/>
    <x v="1"/>
    <n v="1"/>
    <s v=""/>
    <n v="-87.46"/>
    <s v=""/>
    <s v=""/>
    <n v="-87.46"/>
    <x v="62"/>
    <x v="62"/>
    <x v="62"/>
    <s v="Sales Representative"/>
    <n v="391377"/>
    <s v="Casey"/>
    <s v="Gardner"/>
    <s v="Store Manager"/>
    <x v="5"/>
    <x v="2619"/>
    <x v="2622"/>
    <x v="777"/>
    <x v="184"/>
    <n v="-87.46"/>
    <d v="2016-04-13T00:00:00"/>
    <x v="1"/>
  </r>
  <r>
    <x v="0"/>
    <x v="0"/>
    <x v="62"/>
    <x v="53"/>
    <x v="2618"/>
    <x v="0"/>
    <x v="0"/>
    <n v="1"/>
    <s v=""/>
    <n v="-59.98"/>
    <s v=""/>
    <n v="-59.98"/>
    <s v=""/>
    <x v="62"/>
    <x v="62"/>
    <x v="62"/>
    <s v="Sales Representative"/>
    <n v="391377"/>
    <s v="Casey"/>
    <s v="Gardner"/>
    <s v="Store Manager"/>
    <x v="5"/>
    <x v="2620"/>
    <x v="2623"/>
    <x v="203"/>
    <x v="176"/>
    <n v="-59.98"/>
    <d v="2016-04-15T00:00:00"/>
    <x v="2"/>
  </r>
  <r>
    <x v="0"/>
    <x v="0"/>
    <x v="62"/>
    <x v="53"/>
    <x v="2619"/>
    <x v="0"/>
    <x v="0"/>
    <n v="1"/>
    <s v=""/>
    <n v="-84.81"/>
    <s v=""/>
    <n v="-84.81"/>
    <s v=""/>
    <x v="62"/>
    <x v="62"/>
    <x v="62"/>
    <s v="Sales Representative"/>
    <n v="391377"/>
    <s v="Casey"/>
    <s v="Gardner"/>
    <s v="Store Manager"/>
    <x v="5"/>
    <x v="2621"/>
    <x v="2624"/>
    <x v="777"/>
    <x v="405"/>
    <n v="-84.81"/>
    <d v="2016-04-15T00:00:00"/>
    <x v="2"/>
  </r>
  <r>
    <x v="0"/>
    <x v="0"/>
    <x v="62"/>
    <x v="53"/>
    <x v="2620"/>
    <x v="1"/>
    <x v="0"/>
    <n v="1"/>
    <s v=""/>
    <n v="-45.12"/>
    <s v=""/>
    <n v="-45.12"/>
    <s v=""/>
    <x v="62"/>
    <x v="62"/>
    <x v="62"/>
    <s v="Sales Representative"/>
    <n v="391377"/>
    <s v="Casey"/>
    <s v="Gardner"/>
    <s v="Store Manager"/>
    <x v="5"/>
    <x v="2622"/>
    <x v="2625"/>
    <x v="64"/>
    <x v="29"/>
    <n v="-45.12"/>
    <d v="2016-04-15T00:00:00"/>
    <x v="2"/>
  </r>
  <r>
    <x v="0"/>
    <x v="0"/>
    <x v="62"/>
    <x v="53"/>
    <x v="2621"/>
    <x v="0"/>
    <x v="1"/>
    <n v="1"/>
    <s v=""/>
    <n v="-70.760000000000005"/>
    <s v=""/>
    <s v=""/>
    <n v="-70.760000000000005"/>
    <x v="62"/>
    <x v="62"/>
    <x v="62"/>
    <s v="Sales Representative"/>
    <n v="391377"/>
    <s v="Casey"/>
    <s v="Gardner"/>
    <s v="Store Manager"/>
    <x v="5"/>
    <x v="2623"/>
    <x v="2626"/>
    <x v="450"/>
    <x v="457"/>
    <n v="-70.760000000000005"/>
    <d v="2016-04-27T00:00:00"/>
    <x v="1"/>
  </r>
  <r>
    <x v="0"/>
    <x v="1"/>
    <x v="62"/>
    <x v="53"/>
    <x v="2622"/>
    <x v="1"/>
    <x v="0"/>
    <n v="1"/>
    <s v=""/>
    <n v="-36.96"/>
    <s v=""/>
    <n v="-36.96"/>
    <s v=""/>
    <x v="62"/>
    <x v="62"/>
    <x v="62"/>
    <s v="Sales Representative"/>
    <n v="391377"/>
    <s v="Casey"/>
    <s v="Gardner"/>
    <s v="Store Manager"/>
    <x v="5"/>
    <x v="2624"/>
    <x v="2627"/>
    <x v="740"/>
    <x v="105"/>
    <n v="-36.96"/>
    <d v="2016-05-01T00:00:00"/>
    <x v="2"/>
  </r>
  <r>
    <x v="0"/>
    <x v="1"/>
    <x v="62"/>
    <x v="53"/>
    <x v="2623"/>
    <x v="2"/>
    <x v="0"/>
    <n v="1"/>
    <s v=""/>
    <n v="-15.66"/>
    <s v=""/>
    <n v="-15.66"/>
    <s v=""/>
    <x v="62"/>
    <x v="62"/>
    <x v="62"/>
    <s v="Sales Representative"/>
    <n v="391377"/>
    <s v="Casey"/>
    <s v="Gardner"/>
    <s v="Store Manager"/>
    <x v="5"/>
    <x v="2625"/>
    <x v="2628"/>
    <x v="892"/>
    <x v="228"/>
    <n v="-15.66"/>
    <d v="2016-05-02T00:00:00"/>
    <x v="0"/>
  </r>
  <r>
    <x v="0"/>
    <x v="1"/>
    <x v="62"/>
    <x v="53"/>
    <x v="2624"/>
    <x v="0"/>
    <x v="0"/>
    <n v="1"/>
    <s v=""/>
    <n v="-93.45"/>
    <s v=""/>
    <n v="-93.45"/>
    <s v=""/>
    <x v="62"/>
    <x v="62"/>
    <x v="62"/>
    <s v="Sales Representative"/>
    <n v="391377"/>
    <s v="Casey"/>
    <s v="Gardner"/>
    <s v="Store Manager"/>
    <x v="5"/>
    <x v="2626"/>
    <x v="2629"/>
    <x v="93"/>
    <x v="417"/>
    <n v="-93.45"/>
    <d v="2016-05-02T00:00:00"/>
    <x v="0"/>
  </r>
  <r>
    <x v="0"/>
    <x v="1"/>
    <x v="62"/>
    <x v="53"/>
    <x v="2625"/>
    <x v="0"/>
    <x v="0"/>
    <n v="1"/>
    <s v=""/>
    <n v="-96.63"/>
    <s v=""/>
    <n v="-96.63"/>
    <s v=""/>
    <x v="62"/>
    <x v="62"/>
    <x v="62"/>
    <s v="Sales Representative"/>
    <n v="391377"/>
    <s v="Casey"/>
    <s v="Gardner"/>
    <s v="Store Manager"/>
    <x v="5"/>
    <x v="2627"/>
    <x v="2630"/>
    <x v="433"/>
    <x v="400"/>
    <n v="-96.63"/>
    <d v="2016-05-07T00:00:00"/>
    <x v="2"/>
  </r>
  <r>
    <x v="0"/>
    <x v="1"/>
    <x v="62"/>
    <x v="53"/>
    <x v="2626"/>
    <x v="0"/>
    <x v="0"/>
    <n v="1"/>
    <s v=""/>
    <n v="-78.45"/>
    <s v=""/>
    <n v="-78.45"/>
    <s v=""/>
    <x v="62"/>
    <x v="62"/>
    <x v="62"/>
    <s v="Sales Representative"/>
    <n v="391377"/>
    <s v="Casey"/>
    <s v="Gardner"/>
    <s v="Store Manager"/>
    <x v="5"/>
    <x v="2628"/>
    <x v="2631"/>
    <x v="19"/>
    <x v="292"/>
    <n v="-78.45"/>
    <d v="2016-05-07T00:00:00"/>
    <x v="2"/>
  </r>
  <r>
    <x v="0"/>
    <x v="1"/>
    <x v="62"/>
    <x v="53"/>
    <x v="2627"/>
    <x v="0"/>
    <x v="1"/>
    <n v="1"/>
    <s v=""/>
    <n v="-55.09"/>
    <s v=""/>
    <s v=""/>
    <n v="-55.09"/>
    <x v="62"/>
    <x v="62"/>
    <x v="62"/>
    <s v="Sales Representative"/>
    <n v="391377"/>
    <s v="Casey"/>
    <s v="Gardner"/>
    <s v="Store Manager"/>
    <x v="5"/>
    <x v="2629"/>
    <x v="2632"/>
    <x v="245"/>
    <x v="286"/>
    <n v="-55.09"/>
    <d v="2016-05-13T00:00:00"/>
    <x v="1"/>
  </r>
  <r>
    <x v="0"/>
    <x v="1"/>
    <x v="62"/>
    <x v="53"/>
    <x v="2628"/>
    <x v="1"/>
    <x v="1"/>
    <n v="1"/>
    <s v=""/>
    <n v="-35.47"/>
    <s v=""/>
    <s v=""/>
    <n v="-35.47"/>
    <x v="62"/>
    <x v="62"/>
    <x v="62"/>
    <s v="Sales Representative"/>
    <n v="391377"/>
    <s v="Casey"/>
    <s v="Gardner"/>
    <s v="Store Manager"/>
    <x v="5"/>
    <x v="2630"/>
    <x v="2633"/>
    <x v="602"/>
    <x v="231"/>
    <n v="-35.47"/>
    <d v="2016-05-14T00:00:00"/>
    <x v="1"/>
  </r>
  <r>
    <x v="0"/>
    <x v="1"/>
    <x v="62"/>
    <x v="53"/>
    <x v="2629"/>
    <x v="0"/>
    <x v="0"/>
    <n v="1"/>
    <s v=""/>
    <n v="-99.41"/>
    <s v=""/>
    <n v="-99.41"/>
    <s v=""/>
    <x v="62"/>
    <x v="62"/>
    <x v="62"/>
    <s v="Sales Representative"/>
    <n v="391377"/>
    <s v="Casey"/>
    <s v="Gardner"/>
    <s v="Store Manager"/>
    <x v="5"/>
    <x v="2631"/>
    <x v="2634"/>
    <x v="740"/>
    <x v="494"/>
    <n v="-99.41"/>
    <d v="2016-05-19T00:00:00"/>
    <x v="0"/>
  </r>
  <r>
    <x v="0"/>
    <x v="1"/>
    <x v="62"/>
    <x v="53"/>
    <x v="2630"/>
    <x v="2"/>
    <x v="0"/>
    <n v="1"/>
    <s v=""/>
    <n v="-13.35"/>
    <s v=""/>
    <n v="-13.35"/>
    <s v=""/>
    <x v="62"/>
    <x v="62"/>
    <x v="62"/>
    <s v="Sales Representative"/>
    <n v="391377"/>
    <s v="Casey"/>
    <s v="Gardner"/>
    <s v="Store Manager"/>
    <x v="5"/>
    <x v="2632"/>
    <x v="2635"/>
    <x v="38"/>
    <x v="133"/>
    <n v="-13.35"/>
    <d v="2016-05-20T00:00:00"/>
    <x v="0"/>
  </r>
  <r>
    <x v="0"/>
    <x v="1"/>
    <x v="62"/>
    <x v="53"/>
    <x v="2631"/>
    <x v="0"/>
    <x v="1"/>
    <n v="1"/>
    <s v=""/>
    <n v="-81.83"/>
    <s v=""/>
    <s v=""/>
    <n v="-81.83"/>
    <x v="62"/>
    <x v="62"/>
    <x v="62"/>
    <s v="Sales Representative"/>
    <n v="391377"/>
    <s v="Casey"/>
    <s v="Gardner"/>
    <s v="Store Manager"/>
    <x v="5"/>
    <x v="2633"/>
    <x v="2636"/>
    <x v="39"/>
    <x v="490"/>
    <n v="-81.83"/>
    <d v="2016-05-21T00:00:00"/>
    <x v="1"/>
  </r>
  <r>
    <x v="0"/>
    <x v="1"/>
    <x v="62"/>
    <x v="53"/>
    <x v="2632"/>
    <x v="0"/>
    <x v="1"/>
    <n v="1"/>
    <s v=""/>
    <n v="-96.84"/>
    <s v=""/>
    <s v=""/>
    <n v="-96.84"/>
    <x v="62"/>
    <x v="62"/>
    <x v="62"/>
    <s v="Sales Representative"/>
    <n v="391377"/>
    <s v="Casey"/>
    <s v="Gardner"/>
    <s v="Store Manager"/>
    <x v="5"/>
    <x v="2634"/>
    <x v="2637"/>
    <x v="227"/>
    <x v="301"/>
    <n v="-96.84"/>
    <d v="2016-05-27T00:00:00"/>
    <x v="1"/>
  </r>
  <r>
    <x v="0"/>
    <x v="2"/>
    <x v="62"/>
    <x v="53"/>
    <x v="2633"/>
    <x v="0"/>
    <x v="0"/>
    <n v="1"/>
    <s v=""/>
    <n v="-89.28"/>
    <s v=""/>
    <n v="-89.28"/>
    <s v=""/>
    <x v="62"/>
    <x v="62"/>
    <x v="62"/>
    <s v="Sales Representative"/>
    <n v="391377"/>
    <s v="Casey"/>
    <s v="Gardner"/>
    <s v="Store Manager"/>
    <x v="5"/>
    <x v="2635"/>
    <x v="2638"/>
    <x v="86"/>
    <x v="9"/>
    <n v="-89.28"/>
    <d v="2016-06-06T00:00:00"/>
    <x v="2"/>
  </r>
  <r>
    <x v="0"/>
    <x v="2"/>
    <x v="62"/>
    <x v="53"/>
    <x v="2634"/>
    <x v="2"/>
    <x v="0"/>
    <n v="1"/>
    <s v=""/>
    <n v="-11.17"/>
    <s v=""/>
    <n v="-11.17"/>
    <s v=""/>
    <x v="62"/>
    <x v="62"/>
    <x v="62"/>
    <s v="Sales Representative"/>
    <n v="391377"/>
    <s v="Casey"/>
    <s v="Gardner"/>
    <s v="Store Manager"/>
    <x v="5"/>
    <x v="2636"/>
    <x v="2639"/>
    <x v="779"/>
    <x v="206"/>
    <n v="-11.17"/>
    <d v="2016-06-24T00:00:00"/>
    <x v="2"/>
  </r>
  <r>
    <x v="1"/>
    <x v="3"/>
    <x v="62"/>
    <x v="53"/>
    <x v="2635"/>
    <x v="0"/>
    <x v="0"/>
    <s v=""/>
    <n v="1"/>
    <s v=""/>
    <n v="-54.38"/>
    <n v="-54.38"/>
    <s v=""/>
    <x v="62"/>
    <x v="62"/>
    <x v="62"/>
    <s v="Sales Representative"/>
    <n v="391377"/>
    <s v="Casey"/>
    <s v="Gardner"/>
    <s v="Store Manager"/>
    <x v="5"/>
    <x v="2637"/>
    <x v="2640"/>
    <x v="134"/>
    <x v="1"/>
    <n v="-54.38"/>
    <d v="2016-07-19T00:00:00"/>
    <x v="2"/>
  </r>
  <r>
    <x v="1"/>
    <x v="3"/>
    <x v="62"/>
    <x v="63"/>
    <x v="2636"/>
    <x v="2"/>
    <x v="1"/>
    <s v=""/>
    <n v="1"/>
    <s v=""/>
    <n v="-10.36"/>
    <s v=""/>
    <n v="-10.36"/>
    <x v="62"/>
    <x v="62"/>
    <x v="62"/>
    <s v="Sales Representative"/>
    <n v="695950"/>
    <s v="Lloyd"/>
    <s v="Walton"/>
    <s v="Sales Representative"/>
    <x v="5"/>
    <x v="2638"/>
    <x v="2641"/>
    <x v="893"/>
    <x v="47"/>
    <n v="-10.36"/>
    <d v="2016-07-28T00:00:00"/>
    <x v="1"/>
  </r>
  <r>
    <x v="1"/>
    <x v="4"/>
    <x v="62"/>
    <x v="63"/>
    <x v="2637"/>
    <x v="1"/>
    <x v="0"/>
    <s v=""/>
    <n v="1"/>
    <s v=""/>
    <n v="-22.11"/>
    <n v="-22.11"/>
    <s v=""/>
    <x v="62"/>
    <x v="62"/>
    <x v="62"/>
    <s v="Sales Representative"/>
    <n v="695950"/>
    <s v="Lloyd"/>
    <s v="Walton"/>
    <s v="Sales Representative"/>
    <x v="5"/>
    <x v="2639"/>
    <x v="2642"/>
    <x v="758"/>
    <x v="247"/>
    <n v="-22.11"/>
    <d v="2016-08-12T00:00:00"/>
    <x v="0"/>
  </r>
  <r>
    <x v="1"/>
    <x v="4"/>
    <x v="62"/>
    <x v="53"/>
    <x v="2638"/>
    <x v="0"/>
    <x v="1"/>
    <s v=""/>
    <n v="1"/>
    <s v=""/>
    <n v="-89.34"/>
    <s v=""/>
    <n v="-89.34"/>
    <x v="62"/>
    <x v="62"/>
    <x v="62"/>
    <s v="Sales Representative"/>
    <n v="391377"/>
    <s v="Casey"/>
    <s v="Gardner"/>
    <s v="Store Manager"/>
    <x v="5"/>
    <x v="2640"/>
    <x v="2643"/>
    <x v="152"/>
    <x v="405"/>
    <n v="-89.34"/>
    <d v="2016-08-13T00:00:00"/>
    <x v="1"/>
  </r>
  <r>
    <x v="1"/>
    <x v="4"/>
    <x v="62"/>
    <x v="53"/>
    <x v="2639"/>
    <x v="0"/>
    <x v="1"/>
    <s v=""/>
    <n v="1"/>
    <s v=""/>
    <n v="-64.239999999999995"/>
    <s v=""/>
    <n v="-64.239999999999995"/>
    <x v="62"/>
    <x v="62"/>
    <x v="62"/>
    <s v="Sales Representative"/>
    <n v="391377"/>
    <s v="Casey"/>
    <s v="Gardner"/>
    <s v="Store Manager"/>
    <x v="5"/>
    <x v="2641"/>
    <x v="2644"/>
    <x v="551"/>
    <x v="98"/>
    <n v="-64.239999999999995"/>
    <d v="2016-08-15T00:00:00"/>
    <x v="1"/>
  </r>
  <r>
    <x v="1"/>
    <x v="4"/>
    <x v="62"/>
    <x v="63"/>
    <x v="2640"/>
    <x v="2"/>
    <x v="1"/>
    <s v=""/>
    <n v="1"/>
    <s v=""/>
    <n v="-15.66"/>
    <s v=""/>
    <n v="-15.66"/>
    <x v="62"/>
    <x v="62"/>
    <x v="62"/>
    <s v="Sales Representative"/>
    <n v="695950"/>
    <s v="Lloyd"/>
    <s v="Walton"/>
    <s v="Sales Representative"/>
    <x v="5"/>
    <x v="2642"/>
    <x v="2645"/>
    <x v="894"/>
    <x v="77"/>
    <n v="-15.66"/>
    <d v="2016-08-19T00:00:00"/>
    <x v="1"/>
  </r>
  <r>
    <x v="1"/>
    <x v="4"/>
    <x v="62"/>
    <x v="53"/>
    <x v="2641"/>
    <x v="0"/>
    <x v="0"/>
    <s v=""/>
    <n v="1"/>
    <s v=""/>
    <n v="-60.36"/>
    <n v="-60.36"/>
    <s v=""/>
    <x v="62"/>
    <x v="62"/>
    <x v="62"/>
    <s v="Sales Representative"/>
    <n v="391377"/>
    <s v="Casey"/>
    <s v="Gardner"/>
    <s v="Store Manager"/>
    <x v="5"/>
    <x v="2643"/>
    <x v="2646"/>
    <x v="68"/>
    <x v="128"/>
    <n v="-60.36"/>
    <d v="2016-08-25T00:00:00"/>
    <x v="2"/>
  </r>
  <r>
    <x v="1"/>
    <x v="5"/>
    <x v="62"/>
    <x v="63"/>
    <x v="2642"/>
    <x v="2"/>
    <x v="0"/>
    <s v=""/>
    <n v="1"/>
    <s v=""/>
    <n v="-15.17"/>
    <n v="-15.17"/>
    <s v=""/>
    <x v="62"/>
    <x v="62"/>
    <x v="62"/>
    <s v="Sales Representative"/>
    <n v="695950"/>
    <s v="Lloyd"/>
    <s v="Walton"/>
    <s v="Sales Representative"/>
    <x v="5"/>
    <x v="2644"/>
    <x v="2647"/>
    <x v="683"/>
    <x v="43"/>
    <n v="-15.17"/>
    <d v="2016-09-03T00:00:00"/>
    <x v="0"/>
  </r>
  <r>
    <x v="1"/>
    <x v="5"/>
    <x v="62"/>
    <x v="63"/>
    <x v="2643"/>
    <x v="2"/>
    <x v="0"/>
    <s v=""/>
    <n v="1"/>
    <s v=""/>
    <n v="-11.38"/>
    <n v="-11.38"/>
    <s v=""/>
    <x v="62"/>
    <x v="62"/>
    <x v="62"/>
    <s v="Sales Representative"/>
    <n v="695950"/>
    <s v="Lloyd"/>
    <s v="Walton"/>
    <s v="Sales Representative"/>
    <x v="5"/>
    <x v="2645"/>
    <x v="2648"/>
    <x v="512"/>
    <x v="28"/>
    <n v="-11.38"/>
    <d v="2016-09-05T00:00:00"/>
    <x v="2"/>
  </r>
  <r>
    <x v="1"/>
    <x v="5"/>
    <x v="62"/>
    <x v="63"/>
    <x v="2644"/>
    <x v="2"/>
    <x v="0"/>
    <s v=""/>
    <n v="1"/>
    <s v=""/>
    <n v="-15.17"/>
    <n v="-15.17"/>
    <s v=""/>
    <x v="62"/>
    <x v="62"/>
    <x v="62"/>
    <s v="Sales Representative"/>
    <n v="695950"/>
    <s v="Lloyd"/>
    <s v="Walton"/>
    <s v="Sales Representative"/>
    <x v="5"/>
    <x v="2646"/>
    <x v="2649"/>
    <x v="415"/>
    <x v="346"/>
    <n v="-15.17"/>
    <d v="2016-09-09T00:00:00"/>
    <x v="2"/>
  </r>
  <r>
    <x v="1"/>
    <x v="5"/>
    <x v="62"/>
    <x v="53"/>
    <x v="2645"/>
    <x v="0"/>
    <x v="0"/>
    <s v=""/>
    <n v="1"/>
    <s v=""/>
    <n v="-50.52"/>
    <n v="-50.52"/>
    <s v=""/>
    <x v="62"/>
    <x v="62"/>
    <x v="62"/>
    <s v="Sales Representative"/>
    <n v="391377"/>
    <s v="Casey"/>
    <s v="Gardner"/>
    <s v="Store Manager"/>
    <x v="5"/>
    <x v="2647"/>
    <x v="2650"/>
    <x v="269"/>
    <x v="308"/>
    <n v="-50.52"/>
    <d v="2016-09-12T00:00:00"/>
    <x v="0"/>
  </r>
  <r>
    <x v="1"/>
    <x v="5"/>
    <x v="62"/>
    <x v="53"/>
    <x v="2646"/>
    <x v="0"/>
    <x v="0"/>
    <s v=""/>
    <n v="1"/>
    <s v=""/>
    <n v="-96.54"/>
    <n v="-96.54"/>
    <s v=""/>
    <x v="62"/>
    <x v="62"/>
    <x v="62"/>
    <s v="Sales Representative"/>
    <n v="391377"/>
    <s v="Casey"/>
    <s v="Gardner"/>
    <s v="Store Manager"/>
    <x v="5"/>
    <x v="2648"/>
    <x v="2651"/>
    <x v="885"/>
    <x v="322"/>
    <n v="-96.54"/>
    <d v="2016-09-13T00:00:00"/>
    <x v="2"/>
  </r>
  <r>
    <x v="1"/>
    <x v="5"/>
    <x v="62"/>
    <x v="63"/>
    <x v="2647"/>
    <x v="1"/>
    <x v="0"/>
    <s v=""/>
    <n v="1"/>
    <s v=""/>
    <n v="-43.71"/>
    <n v="-43.71"/>
    <s v=""/>
    <x v="62"/>
    <x v="62"/>
    <x v="62"/>
    <s v="Sales Representative"/>
    <n v="695950"/>
    <s v="Lloyd"/>
    <s v="Walton"/>
    <s v="Sales Representative"/>
    <x v="5"/>
    <x v="2649"/>
    <x v="2652"/>
    <x v="607"/>
    <x v="196"/>
    <n v="-43.71"/>
    <d v="2016-09-19T00:00:00"/>
    <x v="0"/>
  </r>
  <r>
    <x v="1"/>
    <x v="5"/>
    <x v="62"/>
    <x v="53"/>
    <x v="2648"/>
    <x v="0"/>
    <x v="0"/>
    <s v=""/>
    <n v="1"/>
    <s v=""/>
    <n v="-88.04"/>
    <n v="-88.04"/>
    <s v=""/>
    <x v="62"/>
    <x v="62"/>
    <x v="62"/>
    <s v="Sales Representative"/>
    <n v="391377"/>
    <s v="Casey"/>
    <s v="Gardner"/>
    <s v="Store Manager"/>
    <x v="5"/>
    <x v="2650"/>
    <x v="2653"/>
    <x v="217"/>
    <x v="67"/>
    <n v="-88.04"/>
    <d v="2016-09-23T00:00:00"/>
    <x v="0"/>
  </r>
  <r>
    <x v="1"/>
    <x v="5"/>
    <x v="62"/>
    <x v="63"/>
    <x v="2649"/>
    <x v="1"/>
    <x v="0"/>
    <s v=""/>
    <n v="1"/>
    <s v=""/>
    <n v="-28.78"/>
    <n v="-28.78"/>
    <s v=""/>
    <x v="62"/>
    <x v="62"/>
    <x v="62"/>
    <s v="Sales Representative"/>
    <n v="695950"/>
    <s v="Lloyd"/>
    <s v="Walton"/>
    <s v="Sales Representative"/>
    <x v="5"/>
    <x v="2651"/>
    <x v="2654"/>
    <x v="277"/>
    <x v="383"/>
    <n v="-28.78"/>
    <d v="2016-09-23T00:00:00"/>
    <x v="2"/>
  </r>
  <r>
    <x v="1"/>
    <x v="5"/>
    <x v="62"/>
    <x v="63"/>
    <x v="2650"/>
    <x v="2"/>
    <x v="0"/>
    <s v=""/>
    <n v="1"/>
    <s v=""/>
    <n v="-5.0999999999999996"/>
    <n v="-5.0999999999999996"/>
    <s v=""/>
    <x v="62"/>
    <x v="62"/>
    <x v="62"/>
    <s v="Sales Representative"/>
    <n v="695950"/>
    <s v="Lloyd"/>
    <s v="Walton"/>
    <s v="Sales Representative"/>
    <x v="5"/>
    <x v="2652"/>
    <x v="2655"/>
    <x v="895"/>
    <x v="283"/>
    <n v="-5.0999999999999996"/>
    <d v="2016-09-25T00:00:00"/>
    <x v="0"/>
  </r>
  <r>
    <x v="1"/>
    <x v="5"/>
    <x v="62"/>
    <x v="63"/>
    <x v="2651"/>
    <x v="1"/>
    <x v="0"/>
    <s v=""/>
    <n v="1"/>
    <s v=""/>
    <n v="-48.33"/>
    <n v="-48.33"/>
    <s v=""/>
    <x v="62"/>
    <x v="62"/>
    <x v="62"/>
    <s v="Sales Representative"/>
    <n v="695950"/>
    <s v="Lloyd"/>
    <s v="Walton"/>
    <s v="Sales Representative"/>
    <x v="5"/>
    <x v="2653"/>
    <x v="2656"/>
    <x v="143"/>
    <x v="201"/>
    <n v="-48.33"/>
    <d v="2016-09-28T00:00:00"/>
    <x v="0"/>
  </r>
  <r>
    <x v="1"/>
    <x v="5"/>
    <x v="62"/>
    <x v="63"/>
    <x v="2652"/>
    <x v="2"/>
    <x v="1"/>
    <s v=""/>
    <n v="1"/>
    <s v=""/>
    <n v="-12.69"/>
    <s v=""/>
    <n v="-12.69"/>
    <x v="62"/>
    <x v="62"/>
    <x v="62"/>
    <s v="Sales Representative"/>
    <n v="695950"/>
    <s v="Lloyd"/>
    <s v="Walton"/>
    <s v="Sales Representative"/>
    <x v="5"/>
    <x v="2654"/>
    <x v="2657"/>
    <x v="577"/>
    <x v="97"/>
    <n v="-12.69"/>
    <d v="2016-09-29T00:00:00"/>
    <x v="1"/>
  </r>
  <r>
    <x v="0"/>
    <x v="0"/>
    <x v="63"/>
    <x v="53"/>
    <x v="2653"/>
    <x v="0"/>
    <x v="1"/>
    <n v="1"/>
    <s v=""/>
    <n v="-230.4"/>
    <s v=""/>
    <s v=""/>
    <n v="-230.4"/>
    <x v="63"/>
    <x v="63"/>
    <x v="63"/>
    <s v="Store Manager"/>
    <n v="391377"/>
    <s v="Casey"/>
    <s v="Gardner"/>
    <s v="Store Manager"/>
    <x v="5"/>
    <x v="2655"/>
    <x v="2658"/>
    <x v="610"/>
    <x v="120"/>
    <n v="-230.4"/>
    <d v="2016-04-08T00:00:00"/>
    <x v="1"/>
  </r>
  <r>
    <x v="0"/>
    <x v="0"/>
    <x v="63"/>
    <x v="53"/>
    <x v="2654"/>
    <x v="0"/>
    <x v="1"/>
    <n v="1"/>
    <s v=""/>
    <n v="-225.05"/>
    <s v=""/>
    <s v=""/>
    <n v="-225.05"/>
    <x v="63"/>
    <x v="63"/>
    <x v="63"/>
    <s v="Store Manager"/>
    <n v="391377"/>
    <s v="Casey"/>
    <s v="Gardner"/>
    <s v="Store Manager"/>
    <x v="5"/>
    <x v="2656"/>
    <x v="2659"/>
    <x v="97"/>
    <x v="205"/>
    <n v="-225.05"/>
    <d v="2016-04-13T00:00:00"/>
    <x v="1"/>
  </r>
  <r>
    <x v="0"/>
    <x v="1"/>
    <x v="63"/>
    <x v="53"/>
    <x v="2655"/>
    <x v="0"/>
    <x v="1"/>
    <n v="1"/>
    <s v=""/>
    <n v="-421.42"/>
    <s v=""/>
    <s v=""/>
    <n v="-421.42"/>
    <x v="63"/>
    <x v="63"/>
    <x v="63"/>
    <s v="Store Manager"/>
    <n v="391377"/>
    <s v="Casey"/>
    <s v="Gardner"/>
    <s v="Store Manager"/>
    <x v="5"/>
    <x v="2657"/>
    <x v="2660"/>
    <x v="892"/>
    <x v="361"/>
    <n v="-421.42"/>
    <d v="2016-05-03T00:00:00"/>
    <x v="1"/>
  </r>
  <r>
    <x v="0"/>
    <x v="1"/>
    <x v="63"/>
    <x v="53"/>
    <x v="2656"/>
    <x v="0"/>
    <x v="1"/>
    <n v="1"/>
    <s v=""/>
    <n v="-381.16"/>
    <s v=""/>
    <s v=""/>
    <n v="-381.16"/>
    <x v="63"/>
    <x v="63"/>
    <x v="63"/>
    <s v="Store Manager"/>
    <n v="391377"/>
    <s v="Casey"/>
    <s v="Gardner"/>
    <s v="Store Manager"/>
    <x v="5"/>
    <x v="2658"/>
    <x v="2661"/>
    <x v="707"/>
    <x v="177"/>
    <n v="-381.16"/>
    <d v="2016-05-03T00:00:00"/>
    <x v="1"/>
  </r>
  <r>
    <x v="0"/>
    <x v="1"/>
    <x v="63"/>
    <x v="53"/>
    <x v="2657"/>
    <x v="0"/>
    <x v="1"/>
    <n v="1"/>
    <s v=""/>
    <n v="-162.09"/>
    <s v=""/>
    <s v=""/>
    <n v="-162.09"/>
    <x v="63"/>
    <x v="63"/>
    <x v="63"/>
    <s v="Store Manager"/>
    <n v="391377"/>
    <s v="Casey"/>
    <s v="Gardner"/>
    <s v="Store Manager"/>
    <x v="5"/>
    <x v="2659"/>
    <x v="2662"/>
    <x v="405"/>
    <x v="442"/>
    <n v="-162.09"/>
    <d v="2016-05-04T00:00:00"/>
    <x v="1"/>
  </r>
  <r>
    <x v="0"/>
    <x v="1"/>
    <x v="63"/>
    <x v="53"/>
    <x v="2658"/>
    <x v="0"/>
    <x v="1"/>
    <n v="1"/>
    <s v=""/>
    <n v="-335.34"/>
    <s v=""/>
    <s v=""/>
    <n v="-335.34"/>
    <x v="63"/>
    <x v="63"/>
    <x v="63"/>
    <s v="Store Manager"/>
    <n v="391377"/>
    <s v="Casey"/>
    <s v="Gardner"/>
    <s v="Store Manager"/>
    <x v="5"/>
    <x v="2660"/>
    <x v="2663"/>
    <x v="53"/>
    <x v="103"/>
    <n v="-335.34"/>
    <d v="2016-05-05T00:00:00"/>
    <x v="1"/>
  </r>
  <r>
    <x v="0"/>
    <x v="1"/>
    <x v="63"/>
    <x v="53"/>
    <x v="2659"/>
    <x v="0"/>
    <x v="1"/>
    <n v="1"/>
    <s v=""/>
    <n v="-395.04"/>
    <s v=""/>
    <s v=""/>
    <n v="-395.04"/>
    <x v="63"/>
    <x v="63"/>
    <x v="63"/>
    <s v="Store Manager"/>
    <n v="391377"/>
    <s v="Casey"/>
    <s v="Gardner"/>
    <s v="Store Manager"/>
    <x v="5"/>
    <x v="2661"/>
    <x v="2664"/>
    <x v="134"/>
    <x v="128"/>
    <n v="-395.04"/>
    <d v="2016-05-09T00:00:00"/>
    <x v="1"/>
  </r>
  <r>
    <x v="0"/>
    <x v="1"/>
    <x v="63"/>
    <x v="53"/>
    <x v="2660"/>
    <x v="0"/>
    <x v="1"/>
    <n v="1"/>
    <s v=""/>
    <n v="-156.61000000000001"/>
    <s v=""/>
    <s v=""/>
    <n v="-156.61000000000001"/>
    <x v="63"/>
    <x v="63"/>
    <x v="63"/>
    <s v="Store Manager"/>
    <n v="391377"/>
    <s v="Casey"/>
    <s v="Gardner"/>
    <s v="Store Manager"/>
    <x v="5"/>
    <x v="2662"/>
    <x v="2665"/>
    <x v="896"/>
    <x v="306"/>
    <n v="-156.61000000000001"/>
    <d v="2016-05-13T00:00:00"/>
    <x v="1"/>
  </r>
  <r>
    <x v="0"/>
    <x v="1"/>
    <x v="63"/>
    <x v="53"/>
    <x v="2661"/>
    <x v="0"/>
    <x v="1"/>
    <n v="1"/>
    <s v=""/>
    <n v="-457.39"/>
    <s v=""/>
    <s v=""/>
    <n v="-457.39"/>
    <x v="63"/>
    <x v="63"/>
    <x v="63"/>
    <s v="Store Manager"/>
    <n v="391377"/>
    <s v="Casey"/>
    <s v="Gardner"/>
    <s v="Store Manager"/>
    <x v="5"/>
    <x v="2663"/>
    <x v="2666"/>
    <x v="72"/>
    <x v="482"/>
    <n v="-457.39"/>
    <d v="2016-05-17T00:00:00"/>
    <x v="1"/>
  </r>
  <r>
    <x v="0"/>
    <x v="1"/>
    <x v="63"/>
    <x v="53"/>
    <x v="2662"/>
    <x v="0"/>
    <x v="1"/>
    <n v="1"/>
    <s v=""/>
    <n v="-489.22"/>
    <s v=""/>
    <s v=""/>
    <n v="-489.22"/>
    <x v="63"/>
    <x v="63"/>
    <x v="63"/>
    <s v="Store Manager"/>
    <n v="391377"/>
    <s v="Casey"/>
    <s v="Gardner"/>
    <s v="Store Manager"/>
    <x v="5"/>
    <x v="2664"/>
    <x v="2667"/>
    <x v="19"/>
    <x v="477"/>
    <n v="-489.22"/>
    <d v="2016-05-22T00:00:00"/>
    <x v="1"/>
  </r>
  <r>
    <x v="0"/>
    <x v="1"/>
    <x v="63"/>
    <x v="53"/>
    <x v="2663"/>
    <x v="0"/>
    <x v="1"/>
    <n v="1"/>
    <s v=""/>
    <n v="-395.36"/>
    <s v=""/>
    <s v=""/>
    <n v="-395.36"/>
    <x v="63"/>
    <x v="63"/>
    <x v="63"/>
    <s v="Store Manager"/>
    <n v="391377"/>
    <s v="Casey"/>
    <s v="Gardner"/>
    <s v="Store Manager"/>
    <x v="5"/>
    <x v="2665"/>
    <x v="2668"/>
    <x v="423"/>
    <x v="257"/>
    <n v="-395.36"/>
    <d v="2016-05-24T00:00:00"/>
    <x v="1"/>
  </r>
  <r>
    <x v="0"/>
    <x v="1"/>
    <x v="63"/>
    <x v="53"/>
    <x v="2664"/>
    <x v="0"/>
    <x v="1"/>
    <n v="1"/>
    <s v=""/>
    <n v="-364.84"/>
    <s v=""/>
    <s v=""/>
    <n v="-364.84"/>
    <x v="63"/>
    <x v="63"/>
    <x v="63"/>
    <s v="Store Manager"/>
    <n v="391377"/>
    <s v="Casey"/>
    <s v="Gardner"/>
    <s v="Store Manager"/>
    <x v="5"/>
    <x v="2666"/>
    <x v="2669"/>
    <x v="116"/>
    <x v="189"/>
    <n v="-364.84"/>
    <d v="2016-05-27T00:00:00"/>
    <x v="1"/>
  </r>
  <r>
    <x v="0"/>
    <x v="2"/>
    <x v="63"/>
    <x v="53"/>
    <x v="2665"/>
    <x v="0"/>
    <x v="0"/>
    <n v="1"/>
    <s v=""/>
    <n v="-397.06"/>
    <s v=""/>
    <n v="-397.06"/>
    <s v=""/>
    <x v="63"/>
    <x v="63"/>
    <x v="63"/>
    <s v="Store Manager"/>
    <n v="391377"/>
    <s v="Casey"/>
    <s v="Gardner"/>
    <s v="Store Manager"/>
    <x v="5"/>
    <x v="2667"/>
    <x v="2670"/>
    <x v="8"/>
    <x v="87"/>
    <n v="-397.06"/>
    <d v="2016-06-01T00:00:00"/>
    <x v="2"/>
  </r>
  <r>
    <x v="0"/>
    <x v="2"/>
    <x v="63"/>
    <x v="53"/>
    <x v="2666"/>
    <x v="0"/>
    <x v="1"/>
    <n v="1"/>
    <s v=""/>
    <n v="-68.73"/>
    <s v=""/>
    <s v=""/>
    <n v="-68.73"/>
    <x v="63"/>
    <x v="63"/>
    <x v="63"/>
    <s v="Store Manager"/>
    <n v="391377"/>
    <s v="Casey"/>
    <s v="Gardner"/>
    <s v="Store Manager"/>
    <x v="5"/>
    <x v="2668"/>
    <x v="2671"/>
    <x v="552"/>
    <x v="190"/>
    <n v="-68.73"/>
    <d v="2016-06-02T00:00:00"/>
    <x v="1"/>
  </r>
  <r>
    <x v="0"/>
    <x v="2"/>
    <x v="63"/>
    <x v="53"/>
    <x v="2667"/>
    <x v="0"/>
    <x v="1"/>
    <n v="1"/>
    <s v=""/>
    <n v="-452.27"/>
    <s v=""/>
    <s v=""/>
    <n v="-452.27"/>
    <x v="63"/>
    <x v="63"/>
    <x v="63"/>
    <s v="Store Manager"/>
    <n v="391377"/>
    <s v="Casey"/>
    <s v="Gardner"/>
    <s v="Store Manager"/>
    <x v="5"/>
    <x v="2669"/>
    <x v="2672"/>
    <x v="71"/>
    <x v="167"/>
    <n v="-452.27"/>
    <d v="2016-06-06T00:00:00"/>
    <x v="1"/>
  </r>
  <r>
    <x v="0"/>
    <x v="2"/>
    <x v="63"/>
    <x v="53"/>
    <x v="2668"/>
    <x v="0"/>
    <x v="1"/>
    <n v="1"/>
    <s v=""/>
    <n v="-419.88"/>
    <s v=""/>
    <s v=""/>
    <n v="-419.88"/>
    <x v="63"/>
    <x v="63"/>
    <x v="63"/>
    <s v="Store Manager"/>
    <n v="391377"/>
    <s v="Casey"/>
    <s v="Gardner"/>
    <s v="Store Manager"/>
    <x v="5"/>
    <x v="2670"/>
    <x v="2673"/>
    <x v="609"/>
    <x v="246"/>
    <n v="-419.88"/>
    <d v="2016-06-08T00:00:00"/>
    <x v="1"/>
  </r>
  <r>
    <x v="0"/>
    <x v="2"/>
    <x v="63"/>
    <x v="53"/>
    <x v="2669"/>
    <x v="0"/>
    <x v="1"/>
    <n v="1"/>
    <s v=""/>
    <n v="-459.91"/>
    <s v=""/>
    <s v=""/>
    <n v="-459.91"/>
    <x v="63"/>
    <x v="63"/>
    <x v="63"/>
    <s v="Store Manager"/>
    <n v="391377"/>
    <s v="Casey"/>
    <s v="Gardner"/>
    <s v="Store Manager"/>
    <x v="5"/>
    <x v="2671"/>
    <x v="2674"/>
    <x v="127"/>
    <x v="199"/>
    <n v="-459.91"/>
    <d v="2016-06-12T00:00:00"/>
    <x v="1"/>
  </r>
  <r>
    <x v="0"/>
    <x v="2"/>
    <x v="63"/>
    <x v="53"/>
    <x v="2670"/>
    <x v="0"/>
    <x v="0"/>
    <n v="1"/>
    <s v=""/>
    <n v="-68.239999999999995"/>
    <s v=""/>
    <n v="-68.239999999999995"/>
    <s v=""/>
    <x v="63"/>
    <x v="63"/>
    <x v="63"/>
    <s v="Store Manager"/>
    <n v="391377"/>
    <s v="Casey"/>
    <s v="Gardner"/>
    <s v="Store Manager"/>
    <x v="5"/>
    <x v="2672"/>
    <x v="2675"/>
    <x v="897"/>
    <x v="494"/>
    <n v="-68.239999999999995"/>
    <d v="2016-06-14T00:00:00"/>
    <x v="0"/>
  </r>
  <r>
    <x v="0"/>
    <x v="2"/>
    <x v="63"/>
    <x v="53"/>
    <x v="2671"/>
    <x v="0"/>
    <x v="0"/>
    <n v="1"/>
    <s v=""/>
    <n v="-352.97"/>
    <s v=""/>
    <n v="-352.97"/>
    <s v=""/>
    <x v="63"/>
    <x v="63"/>
    <x v="63"/>
    <s v="Store Manager"/>
    <n v="391377"/>
    <s v="Casey"/>
    <s v="Gardner"/>
    <s v="Store Manager"/>
    <x v="5"/>
    <x v="2673"/>
    <x v="2676"/>
    <x v="575"/>
    <x v="470"/>
    <n v="-352.97"/>
    <d v="2016-06-16T00:00:00"/>
    <x v="0"/>
  </r>
  <r>
    <x v="0"/>
    <x v="2"/>
    <x v="63"/>
    <x v="53"/>
    <x v="2672"/>
    <x v="0"/>
    <x v="0"/>
    <n v="1"/>
    <s v=""/>
    <n v="-52.91"/>
    <s v=""/>
    <n v="-52.91"/>
    <s v=""/>
    <x v="63"/>
    <x v="63"/>
    <x v="63"/>
    <s v="Store Manager"/>
    <n v="391377"/>
    <s v="Casey"/>
    <s v="Gardner"/>
    <s v="Store Manager"/>
    <x v="5"/>
    <x v="2674"/>
    <x v="2677"/>
    <x v="4"/>
    <x v="236"/>
    <n v="-52.91"/>
    <d v="2016-06-18T00:00:00"/>
    <x v="0"/>
  </r>
  <r>
    <x v="0"/>
    <x v="2"/>
    <x v="63"/>
    <x v="53"/>
    <x v="2673"/>
    <x v="0"/>
    <x v="0"/>
    <n v="1"/>
    <s v=""/>
    <n v="-244.46"/>
    <s v=""/>
    <n v="-244.46"/>
    <s v=""/>
    <x v="63"/>
    <x v="63"/>
    <x v="63"/>
    <s v="Store Manager"/>
    <n v="391377"/>
    <s v="Casey"/>
    <s v="Gardner"/>
    <s v="Store Manager"/>
    <x v="5"/>
    <x v="2675"/>
    <x v="2678"/>
    <x v="470"/>
    <x v="445"/>
    <n v="-244.46"/>
    <d v="2016-06-19T00:00:00"/>
    <x v="0"/>
  </r>
  <r>
    <x v="0"/>
    <x v="2"/>
    <x v="63"/>
    <x v="53"/>
    <x v="2674"/>
    <x v="0"/>
    <x v="0"/>
    <n v="1"/>
    <s v=""/>
    <n v="-470.51"/>
    <s v=""/>
    <n v="-470.51"/>
    <s v=""/>
    <x v="63"/>
    <x v="63"/>
    <x v="63"/>
    <s v="Store Manager"/>
    <n v="391377"/>
    <s v="Casey"/>
    <s v="Gardner"/>
    <s v="Store Manager"/>
    <x v="5"/>
    <x v="2676"/>
    <x v="2679"/>
    <x v="898"/>
    <x v="437"/>
    <n v="-470.51"/>
    <d v="2016-06-22T00:00:00"/>
    <x v="2"/>
  </r>
  <r>
    <x v="0"/>
    <x v="2"/>
    <x v="63"/>
    <x v="53"/>
    <x v="2675"/>
    <x v="0"/>
    <x v="1"/>
    <n v="1"/>
    <s v=""/>
    <n v="-356.01"/>
    <s v=""/>
    <s v=""/>
    <n v="-356.01"/>
    <x v="63"/>
    <x v="63"/>
    <x v="63"/>
    <s v="Store Manager"/>
    <n v="391377"/>
    <s v="Casey"/>
    <s v="Gardner"/>
    <s v="Store Manager"/>
    <x v="5"/>
    <x v="2677"/>
    <x v="2680"/>
    <x v="899"/>
    <x v="136"/>
    <n v="-356.01"/>
    <d v="2016-06-28T00:00:00"/>
    <x v="1"/>
  </r>
  <r>
    <x v="0"/>
    <x v="2"/>
    <x v="63"/>
    <x v="53"/>
    <x v="2676"/>
    <x v="0"/>
    <x v="0"/>
    <n v="1"/>
    <s v=""/>
    <n v="-274.61"/>
    <s v=""/>
    <n v="-274.61"/>
    <s v=""/>
    <x v="63"/>
    <x v="63"/>
    <x v="63"/>
    <s v="Store Manager"/>
    <n v="391377"/>
    <s v="Casey"/>
    <s v="Gardner"/>
    <s v="Store Manager"/>
    <x v="5"/>
    <x v="2678"/>
    <x v="2681"/>
    <x v="691"/>
    <x v="450"/>
    <n v="-274.61"/>
    <d v="2016-06-30T00:00:00"/>
    <x v="2"/>
  </r>
  <r>
    <x v="1"/>
    <x v="3"/>
    <x v="63"/>
    <x v="53"/>
    <x v="2677"/>
    <x v="0"/>
    <x v="1"/>
    <s v=""/>
    <n v="1"/>
    <s v=""/>
    <n v="-371.24"/>
    <s v=""/>
    <n v="-371.24"/>
    <x v="63"/>
    <x v="63"/>
    <x v="63"/>
    <s v="Store Manager"/>
    <n v="391377"/>
    <s v="Casey"/>
    <s v="Gardner"/>
    <s v="Store Manager"/>
    <x v="5"/>
    <x v="2679"/>
    <x v="2682"/>
    <x v="836"/>
    <x v="148"/>
    <n v="-371.24"/>
    <d v="2016-07-08T00:00:00"/>
    <x v="1"/>
  </r>
  <r>
    <x v="1"/>
    <x v="3"/>
    <x v="63"/>
    <x v="53"/>
    <x v="2678"/>
    <x v="0"/>
    <x v="0"/>
    <s v=""/>
    <n v="1"/>
    <s v=""/>
    <n v="-348.51"/>
    <n v="-348.51"/>
    <s v=""/>
    <x v="63"/>
    <x v="63"/>
    <x v="63"/>
    <s v="Store Manager"/>
    <n v="391377"/>
    <s v="Casey"/>
    <s v="Gardner"/>
    <s v="Store Manager"/>
    <x v="5"/>
    <x v="2680"/>
    <x v="2683"/>
    <x v="618"/>
    <x v="160"/>
    <n v="-348.51"/>
    <d v="2016-07-21T00:00:00"/>
    <x v="0"/>
  </r>
  <r>
    <x v="1"/>
    <x v="3"/>
    <x v="63"/>
    <x v="53"/>
    <x v="2679"/>
    <x v="0"/>
    <x v="1"/>
    <s v=""/>
    <n v="1"/>
    <s v=""/>
    <n v="-487.38"/>
    <s v=""/>
    <n v="-487.38"/>
    <x v="63"/>
    <x v="63"/>
    <x v="63"/>
    <s v="Store Manager"/>
    <n v="391377"/>
    <s v="Casey"/>
    <s v="Gardner"/>
    <s v="Store Manager"/>
    <x v="5"/>
    <x v="2681"/>
    <x v="2684"/>
    <x v="828"/>
    <x v="400"/>
    <n v="-487.38"/>
    <d v="2016-07-23T00:00:00"/>
    <x v="1"/>
  </r>
  <r>
    <x v="1"/>
    <x v="4"/>
    <x v="63"/>
    <x v="53"/>
    <x v="2680"/>
    <x v="0"/>
    <x v="1"/>
    <s v=""/>
    <n v="1"/>
    <s v=""/>
    <n v="-386.76"/>
    <s v=""/>
    <n v="-386.76"/>
    <x v="63"/>
    <x v="63"/>
    <x v="63"/>
    <s v="Store Manager"/>
    <n v="391377"/>
    <s v="Casey"/>
    <s v="Gardner"/>
    <s v="Store Manager"/>
    <x v="5"/>
    <x v="2682"/>
    <x v="2685"/>
    <x v="771"/>
    <x v="377"/>
    <n v="-386.76"/>
    <d v="2016-08-09T00:00:00"/>
    <x v="1"/>
  </r>
  <r>
    <x v="1"/>
    <x v="4"/>
    <x v="63"/>
    <x v="53"/>
    <x v="2681"/>
    <x v="0"/>
    <x v="1"/>
    <s v=""/>
    <n v="1"/>
    <s v=""/>
    <n v="-180.18"/>
    <s v=""/>
    <n v="-180.18"/>
    <x v="63"/>
    <x v="63"/>
    <x v="63"/>
    <s v="Store Manager"/>
    <n v="391377"/>
    <s v="Casey"/>
    <s v="Gardner"/>
    <s v="Store Manager"/>
    <x v="5"/>
    <x v="2683"/>
    <x v="2686"/>
    <x v="214"/>
    <x v="141"/>
    <n v="-180.18"/>
    <d v="2016-08-17T00:00:00"/>
    <x v="1"/>
  </r>
  <r>
    <x v="1"/>
    <x v="5"/>
    <x v="63"/>
    <x v="53"/>
    <x v="2682"/>
    <x v="0"/>
    <x v="1"/>
    <s v=""/>
    <n v="1"/>
    <s v=""/>
    <n v="-267.52"/>
    <s v=""/>
    <n v="-267.52"/>
    <x v="63"/>
    <x v="63"/>
    <x v="63"/>
    <s v="Store Manager"/>
    <n v="391377"/>
    <s v="Casey"/>
    <s v="Gardner"/>
    <s v="Store Manager"/>
    <x v="5"/>
    <x v="2684"/>
    <x v="2687"/>
    <x v="442"/>
    <x v="365"/>
    <n v="-267.52"/>
    <d v="2016-09-04T00:00:00"/>
    <x v="1"/>
  </r>
  <r>
    <x v="1"/>
    <x v="5"/>
    <x v="63"/>
    <x v="53"/>
    <x v="2683"/>
    <x v="0"/>
    <x v="1"/>
    <s v=""/>
    <n v="1"/>
    <s v=""/>
    <n v="-262.72000000000003"/>
    <s v=""/>
    <n v="-262.72000000000003"/>
    <x v="63"/>
    <x v="63"/>
    <x v="63"/>
    <s v="Store Manager"/>
    <n v="391377"/>
    <s v="Casey"/>
    <s v="Gardner"/>
    <s v="Store Manager"/>
    <x v="5"/>
    <x v="2685"/>
    <x v="2688"/>
    <x v="607"/>
    <x v="285"/>
    <n v="-262.72000000000003"/>
    <d v="2016-09-05T00:00:00"/>
    <x v="1"/>
  </r>
  <r>
    <x v="1"/>
    <x v="5"/>
    <x v="63"/>
    <x v="53"/>
    <x v="2684"/>
    <x v="0"/>
    <x v="1"/>
    <s v=""/>
    <n v="1"/>
    <s v=""/>
    <n v="-466.01"/>
    <s v=""/>
    <n v="-466.01"/>
    <x v="63"/>
    <x v="63"/>
    <x v="63"/>
    <s v="Store Manager"/>
    <n v="391377"/>
    <s v="Casey"/>
    <s v="Gardner"/>
    <s v="Store Manager"/>
    <x v="5"/>
    <x v="2686"/>
    <x v="2689"/>
    <x v="346"/>
    <x v="268"/>
    <n v="-466.01"/>
    <d v="2016-09-06T00:00:00"/>
    <x v="1"/>
  </r>
  <r>
    <x v="1"/>
    <x v="5"/>
    <x v="63"/>
    <x v="53"/>
    <x v="2685"/>
    <x v="0"/>
    <x v="0"/>
    <s v=""/>
    <n v="1"/>
    <s v=""/>
    <n v="-160.47999999999999"/>
    <n v="-160.47999999999999"/>
    <s v=""/>
    <x v="63"/>
    <x v="63"/>
    <x v="63"/>
    <s v="Store Manager"/>
    <n v="391377"/>
    <s v="Casey"/>
    <s v="Gardner"/>
    <s v="Store Manager"/>
    <x v="5"/>
    <x v="2687"/>
    <x v="2690"/>
    <x v="900"/>
    <x v="259"/>
    <n v="-160.47999999999999"/>
    <d v="2016-09-07T00:00:00"/>
    <x v="0"/>
  </r>
  <r>
    <x v="1"/>
    <x v="5"/>
    <x v="63"/>
    <x v="53"/>
    <x v="2686"/>
    <x v="0"/>
    <x v="0"/>
    <s v=""/>
    <n v="1"/>
    <s v=""/>
    <n v="-356.64"/>
    <n v="-356.64"/>
    <s v=""/>
    <x v="63"/>
    <x v="63"/>
    <x v="63"/>
    <s v="Store Manager"/>
    <n v="391377"/>
    <s v="Casey"/>
    <s v="Gardner"/>
    <s v="Store Manager"/>
    <x v="5"/>
    <x v="2688"/>
    <x v="2691"/>
    <x v="17"/>
    <x v="357"/>
    <n v="-356.64"/>
    <d v="2016-09-08T00:00:00"/>
    <x v="0"/>
  </r>
  <r>
    <x v="1"/>
    <x v="5"/>
    <x v="63"/>
    <x v="53"/>
    <x v="2687"/>
    <x v="0"/>
    <x v="1"/>
    <s v=""/>
    <n v="1"/>
    <s v=""/>
    <n v="-287.77"/>
    <s v=""/>
    <n v="-287.77"/>
    <x v="63"/>
    <x v="63"/>
    <x v="63"/>
    <s v="Store Manager"/>
    <n v="391377"/>
    <s v="Casey"/>
    <s v="Gardner"/>
    <s v="Store Manager"/>
    <x v="5"/>
    <x v="2689"/>
    <x v="2692"/>
    <x v="164"/>
    <x v="406"/>
    <n v="-287.77"/>
    <d v="2016-09-11T00:00:00"/>
    <x v="1"/>
  </r>
  <r>
    <x v="1"/>
    <x v="5"/>
    <x v="63"/>
    <x v="53"/>
    <x v="2688"/>
    <x v="0"/>
    <x v="1"/>
    <s v=""/>
    <n v="1"/>
    <s v=""/>
    <n v="-101.4"/>
    <s v=""/>
    <n v="-101.4"/>
    <x v="63"/>
    <x v="63"/>
    <x v="63"/>
    <s v="Store Manager"/>
    <n v="391377"/>
    <s v="Casey"/>
    <s v="Gardner"/>
    <s v="Store Manager"/>
    <x v="5"/>
    <x v="2690"/>
    <x v="2693"/>
    <x v="502"/>
    <x v="175"/>
    <n v="-101.4"/>
    <d v="2016-09-14T00:00:00"/>
    <x v="1"/>
  </r>
  <r>
    <x v="1"/>
    <x v="5"/>
    <x v="63"/>
    <x v="53"/>
    <x v="2689"/>
    <x v="0"/>
    <x v="1"/>
    <s v=""/>
    <n v="1"/>
    <s v=""/>
    <n v="-53.86"/>
    <s v=""/>
    <n v="-53.86"/>
    <x v="63"/>
    <x v="63"/>
    <x v="63"/>
    <s v="Store Manager"/>
    <n v="391377"/>
    <s v="Casey"/>
    <s v="Gardner"/>
    <s v="Store Manager"/>
    <x v="5"/>
    <x v="2691"/>
    <x v="2694"/>
    <x v="389"/>
    <x v="298"/>
    <n v="-53.86"/>
    <d v="2016-09-16T00:00:00"/>
    <x v="1"/>
  </r>
  <r>
    <x v="1"/>
    <x v="5"/>
    <x v="63"/>
    <x v="53"/>
    <x v="2690"/>
    <x v="0"/>
    <x v="1"/>
    <s v=""/>
    <n v="1"/>
    <s v=""/>
    <n v="-323.77999999999997"/>
    <s v=""/>
    <n v="-323.77999999999997"/>
    <x v="63"/>
    <x v="63"/>
    <x v="63"/>
    <s v="Store Manager"/>
    <n v="391377"/>
    <s v="Casey"/>
    <s v="Gardner"/>
    <s v="Store Manager"/>
    <x v="5"/>
    <x v="2692"/>
    <x v="2695"/>
    <x v="520"/>
    <x v="476"/>
    <n v="-323.77999999999997"/>
    <d v="2016-09-19T00:00:00"/>
    <x v="1"/>
  </r>
  <r>
    <x v="1"/>
    <x v="5"/>
    <x v="63"/>
    <x v="53"/>
    <x v="2691"/>
    <x v="0"/>
    <x v="1"/>
    <s v=""/>
    <n v="1"/>
    <s v=""/>
    <n v="-166.29"/>
    <s v=""/>
    <n v="-166.29"/>
    <x v="63"/>
    <x v="63"/>
    <x v="63"/>
    <s v="Store Manager"/>
    <n v="391377"/>
    <s v="Casey"/>
    <s v="Gardner"/>
    <s v="Store Manager"/>
    <x v="5"/>
    <x v="2693"/>
    <x v="2696"/>
    <x v="730"/>
    <x v="144"/>
    <n v="-166.29"/>
    <d v="2016-09-24T00:00:00"/>
    <x v="1"/>
  </r>
  <r>
    <x v="1"/>
    <x v="5"/>
    <x v="63"/>
    <x v="53"/>
    <x v="2692"/>
    <x v="0"/>
    <x v="0"/>
    <s v=""/>
    <n v="1"/>
    <s v=""/>
    <n v="-87.1"/>
    <n v="-87.1"/>
    <s v=""/>
    <x v="63"/>
    <x v="63"/>
    <x v="63"/>
    <s v="Store Manager"/>
    <n v="391377"/>
    <s v="Casey"/>
    <s v="Gardner"/>
    <s v="Store Manager"/>
    <x v="5"/>
    <x v="2694"/>
    <x v="2697"/>
    <x v="347"/>
    <x v="273"/>
    <n v="-87.1"/>
    <d v="2016-09-27T00:00:00"/>
    <x v="0"/>
  </r>
  <r>
    <x v="1"/>
    <x v="5"/>
    <x v="63"/>
    <x v="53"/>
    <x v="2693"/>
    <x v="0"/>
    <x v="1"/>
    <s v=""/>
    <n v="1"/>
    <s v=""/>
    <n v="-105.68"/>
    <s v=""/>
    <n v="-105.68"/>
    <x v="63"/>
    <x v="63"/>
    <x v="63"/>
    <s v="Store Manager"/>
    <n v="391377"/>
    <s v="Casey"/>
    <s v="Gardner"/>
    <s v="Store Manager"/>
    <x v="5"/>
    <x v="2695"/>
    <x v="2698"/>
    <x v="532"/>
    <x v="354"/>
    <n v="-105.68"/>
    <d v="2016-09-28T00:00:00"/>
    <x v="1"/>
  </r>
  <r>
    <x v="0"/>
    <x v="0"/>
    <x v="64"/>
    <x v="64"/>
    <x v="2694"/>
    <x v="0"/>
    <x v="0"/>
    <n v="1"/>
    <s v=""/>
    <n v="-428.88"/>
    <s v=""/>
    <n v="-428.88"/>
    <s v=""/>
    <x v="64"/>
    <x v="64"/>
    <x v="64"/>
    <s v="Asst. Store Manager"/>
    <n v="486144"/>
    <s v="Abel"/>
    <s v="Schultz"/>
    <s v="Asst. Store Manager"/>
    <x v="6"/>
    <x v="2696"/>
    <x v="2699"/>
    <x v="846"/>
    <x v="484"/>
    <n v="-428.88"/>
    <d v="2016-04-05T00:00:00"/>
    <x v="0"/>
  </r>
  <r>
    <x v="0"/>
    <x v="0"/>
    <x v="64"/>
    <x v="64"/>
    <x v="2695"/>
    <x v="0"/>
    <x v="0"/>
    <n v="1"/>
    <s v=""/>
    <n v="-269.04000000000002"/>
    <s v=""/>
    <n v="-269.04000000000002"/>
    <s v=""/>
    <x v="64"/>
    <x v="64"/>
    <x v="64"/>
    <s v="Asst. Store Manager"/>
    <n v="486144"/>
    <s v="Abel"/>
    <s v="Schultz"/>
    <s v="Asst. Store Manager"/>
    <x v="6"/>
    <x v="2697"/>
    <x v="2700"/>
    <x v="656"/>
    <x v="186"/>
    <n v="-269.04000000000002"/>
    <d v="2016-04-07T00:00:00"/>
    <x v="0"/>
  </r>
  <r>
    <x v="0"/>
    <x v="0"/>
    <x v="64"/>
    <x v="64"/>
    <x v="2696"/>
    <x v="0"/>
    <x v="0"/>
    <n v="1"/>
    <s v=""/>
    <n v="-455.19"/>
    <s v=""/>
    <n v="-455.19"/>
    <s v=""/>
    <x v="64"/>
    <x v="64"/>
    <x v="64"/>
    <s v="Asst. Store Manager"/>
    <n v="486144"/>
    <s v="Abel"/>
    <s v="Schultz"/>
    <s v="Asst. Store Manager"/>
    <x v="6"/>
    <x v="2698"/>
    <x v="2701"/>
    <x v="454"/>
    <x v="71"/>
    <n v="-455.19"/>
    <d v="2016-04-09T00:00:00"/>
    <x v="0"/>
  </r>
  <r>
    <x v="0"/>
    <x v="0"/>
    <x v="64"/>
    <x v="64"/>
    <x v="2697"/>
    <x v="0"/>
    <x v="1"/>
    <n v="1"/>
    <s v=""/>
    <n v="-235.31"/>
    <s v=""/>
    <s v=""/>
    <n v="-235.31"/>
    <x v="64"/>
    <x v="64"/>
    <x v="64"/>
    <s v="Asst. Store Manager"/>
    <n v="486144"/>
    <s v="Abel"/>
    <s v="Schultz"/>
    <s v="Asst. Store Manager"/>
    <x v="6"/>
    <x v="2699"/>
    <x v="2702"/>
    <x v="615"/>
    <x v="209"/>
    <n v="-235.31"/>
    <d v="2016-04-10T00:00:00"/>
    <x v="1"/>
  </r>
  <r>
    <x v="0"/>
    <x v="0"/>
    <x v="64"/>
    <x v="64"/>
    <x v="2698"/>
    <x v="0"/>
    <x v="1"/>
    <n v="1"/>
    <s v=""/>
    <n v="-328.4"/>
    <s v=""/>
    <s v=""/>
    <n v="-328.4"/>
    <x v="64"/>
    <x v="64"/>
    <x v="64"/>
    <s v="Asst. Store Manager"/>
    <n v="486144"/>
    <s v="Abel"/>
    <s v="Schultz"/>
    <s v="Asst. Store Manager"/>
    <x v="6"/>
    <x v="2700"/>
    <x v="2703"/>
    <x v="340"/>
    <x v="63"/>
    <n v="-328.4"/>
    <d v="2016-04-16T00:00:00"/>
    <x v="1"/>
  </r>
  <r>
    <x v="0"/>
    <x v="0"/>
    <x v="64"/>
    <x v="64"/>
    <x v="2699"/>
    <x v="0"/>
    <x v="0"/>
    <n v="1"/>
    <s v=""/>
    <n v="-176.79"/>
    <s v=""/>
    <n v="-176.79"/>
    <s v=""/>
    <x v="64"/>
    <x v="64"/>
    <x v="64"/>
    <s v="Asst. Store Manager"/>
    <n v="486144"/>
    <s v="Abel"/>
    <s v="Schultz"/>
    <s v="Asst. Store Manager"/>
    <x v="6"/>
    <x v="2701"/>
    <x v="2704"/>
    <x v="218"/>
    <x v="248"/>
    <n v="-176.79"/>
    <d v="2016-04-21T00:00:00"/>
    <x v="0"/>
  </r>
  <r>
    <x v="0"/>
    <x v="0"/>
    <x v="64"/>
    <x v="64"/>
    <x v="2700"/>
    <x v="0"/>
    <x v="1"/>
    <n v="1"/>
    <s v=""/>
    <n v="-211.56"/>
    <s v=""/>
    <s v=""/>
    <n v="-211.56"/>
    <x v="64"/>
    <x v="64"/>
    <x v="64"/>
    <s v="Asst. Store Manager"/>
    <n v="486144"/>
    <s v="Abel"/>
    <s v="Schultz"/>
    <s v="Asst. Store Manager"/>
    <x v="6"/>
    <x v="2702"/>
    <x v="2705"/>
    <x v="573"/>
    <x v="214"/>
    <n v="-211.56"/>
    <d v="2016-04-24T00:00:00"/>
    <x v="1"/>
  </r>
  <r>
    <x v="0"/>
    <x v="0"/>
    <x v="64"/>
    <x v="64"/>
    <x v="2701"/>
    <x v="0"/>
    <x v="1"/>
    <n v="1"/>
    <s v=""/>
    <n v="-492.12"/>
    <s v=""/>
    <s v=""/>
    <n v="-492.12"/>
    <x v="64"/>
    <x v="64"/>
    <x v="64"/>
    <s v="Asst. Store Manager"/>
    <n v="486144"/>
    <s v="Abel"/>
    <s v="Schultz"/>
    <s v="Asst. Store Manager"/>
    <x v="6"/>
    <x v="2703"/>
    <x v="2706"/>
    <x v="448"/>
    <x v="420"/>
    <n v="-492.12"/>
    <d v="2016-04-30T00:00:00"/>
    <x v="1"/>
  </r>
  <r>
    <x v="0"/>
    <x v="0"/>
    <x v="64"/>
    <x v="64"/>
    <x v="2702"/>
    <x v="0"/>
    <x v="0"/>
    <n v="1"/>
    <s v=""/>
    <n v="-337.16"/>
    <s v=""/>
    <n v="-337.16"/>
    <s v=""/>
    <x v="64"/>
    <x v="64"/>
    <x v="64"/>
    <s v="Asst. Store Manager"/>
    <n v="486144"/>
    <s v="Abel"/>
    <s v="Schultz"/>
    <s v="Asst. Store Manager"/>
    <x v="6"/>
    <x v="2704"/>
    <x v="2707"/>
    <x v="127"/>
    <x v="187"/>
    <n v="-337.16"/>
    <d v="2016-04-30T00:00:00"/>
    <x v="0"/>
  </r>
  <r>
    <x v="0"/>
    <x v="1"/>
    <x v="64"/>
    <x v="64"/>
    <x v="2703"/>
    <x v="0"/>
    <x v="1"/>
    <n v="1"/>
    <s v=""/>
    <n v="-192.53"/>
    <s v=""/>
    <s v=""/>
    <n v="-192.53"/>
    <x v="64"/>
    <x v="64"/>
    <x v="64"/>
    <s v="Asst. Store Manager"/>
    <n v="486144"/>
    <s v="Abel"/>
    <s v="Schultz"/>
    <s v="Asst. Store Manager"/>
    <x v="6"/>
    <x v="2705"/>
    <x v="2708"/>
    <x v="411"/>
    <x v="129"/>
    <n v="-192.53"/>
    <d v="2016-05-04T00:00:00"/>
    <x v="1"/>
  </r>
  <r>
    <x v="0"/>
    <x v="1"/>
    <x v="64"/>
    <x v="64"/>
    <x v="2704"/>
    <x v="0"/>
    <x v="1"/>
    <n v="1"/>
    <s v=""/>
    <n v="-304.23"/>
    <s v=""/>
    <s v=""/>
    <n v="-304.23"/>
    <x v="64"/>
    <x v="64"/>
    <x v="64"/>
    <s v="Asst. Store Manager"/>
    <n v="486144"/>
    <s v="Abel"/>
    <s v="Schultz"/>
    <s v="Asst. Store Manager"/>
    <x v="6"/>
    <x v="2706"/>
    <x v="2709"/>
    <x v="901"/>
    <x v="102"/>
    <n v="-304.23"/>
    <d v="2016-05-06T00:00:00"/>
    <x v="1"/>
  </r>
  <r>
    <x v="0"/>
    <x v="1"/>
    <x v="64"/>
    <x v="64"/>
    <x v="2705"/>
    <x v="0"/>
    <x v="1"/>
    <n v="1"/>
    <s v=""/>
    <n v="-233.85"/>
    <s v=""/>
    <s v=""/>
    <n v="-233.85"/>
    <x v="64"/>
    <x v="64"/>
    <x v="64"/>
    <s v="Asst. Store Manager"/>
    <n v="486144"/>
    <s v="Abel"/>
    <s v="Schultz"/>
    <s v="Asst. Store Manager"/>
    <x v="6"/>
    <x v="2707"/>
    <x v="2710"/>
    <x v="438"/>
    <x v="25"/>
    <n v="-233.85"/>
    <d v="2016-05-11T00:00:00"/>
    <x v="1"/>
  </r>
  <r>
    <x v="0"/>
    <x v="1"/>
    <x v="64"/>
    <x v="64"/>
    <x v="2706"/>
    <x v="0"/>
    <x v="1"/>
    <n v="1"/>
    <s v=""/>
    <n v="-71.67"/>
    <s v=""/>
    <s v=""/>
    <n v="-71.67"/>
    <x v="64"/>
    <x v="64"/>
    <x v="64"/>
    <s v="Asst. Store Manager"/>
    <n v="486144"/>
    <s v="Abel"/>
    <s v="Schultz"/>
    <s v="Asst. Store Manager"/>
    <x v="6"/>
    <x v="2708"/>
    <x v="2711"/>
    <x v="466"/>
    <x v="169"/>
    <n v="-71.67"/>
    <d v="2016-05-12T00:00:00"/>
    <x v="1"/>
  </r>
  <r>
    <x v="0"/>
    <x v="1"/>
    <x v="64"/>
    <x v="64"/>
    <x v="2707"/>
    <x v="0"/>
    <x v="1"/>
    <n v="1"/>
    <s v=""/>
    <n v="-177.96"/>
    <s v=""/>
    <s v=""/>
    <n v="-177.96"/>
    <x v="64"/>
    <x v="64"/>
    <x v="64"/>
    <s v="Asst. Store Manager"/>
    <n v="486144"/>
    <s v="Abel"/>
    <s v="Schultz"/>
    <s v="Asst. Store Manager"/>
    <x v="6"/>
    <x v="2709"/>
    <x v="2712"/>
    <x v="275"/>
    <x v="51"/>
    <n v="-177.96"/>
    <d v="2016-05-13T00:00:00"/>
    <x v="1"/>
  </r>
  <r>
    <x v="0"/>
    <x v="1"/>
    <x v="64"/>
    <x v="64"/>
    <x v="2708"/>
    <x v="0"/>
    <x v="1"/>
    <n v="1"/>
    <s v=""/>
    <n v="-75.989999999999995"/>
    <s v=""/>
    <s v=""/>
    <n v="-75.989999999999995"/>
    <x v="64"/>
    <x v="64"/>
    <x v="64"/>
    <s v="Asst. Store Manager"/>
    <n v="486144"/>
    <s v="Abel"/>
    <s v="Schultz"/>
    <s v="Asst. Store Manager"/>
    <x v="6"/>
    <x v="2710"/>
    <x v="2713"/>
    <x v="902"/>
    <x v="324"/>
    <n v="-75.989999999999995"/>
    <d v="2016-05-15T00:00:00"/>
    <x v="1"/>
  </r>
  <r>
    <x v="0"/>
    <x v="1"/>
    <x v="64"/>
    <x v="64"/>
    <x v="2709"/>
    <x v="0"/>
    <x v="1"/>
    <n v="1"/>
    <s v=""/>
    <n v="-467.62"/>
    <s v=""/>
    <s v=""/>
    <n v="-467.62"/>
    <x v="64"/>
    <x v="64"/>
    <x v="64"/>
    <s v="Asst. Store Manager"/>
    <n v="486144"/>
    <s v="Abel"/>
    <s v="Schultz"/>
    <s v="Asst. Store Manager"/>
    <x v="6"/>
    <x v="2711"/>
    <x v="2714"/>
    <x v="258"/>
    <x v="336"/>
    <n v="-467.62"/>
    <d v="2016-05-16T00:00:00"/>
    <x v="1"/>
  </r>
  <r>
    <x v="0"/>
    <x v="1"/>
    <x v="64"/>
    <x v="64"/>
    <x v="2710"/>
    <x v="0"/>
    <x v="1"/>
    <n v="1"/>
    <s v=""/>
    <n v="-377.84"/>
    <s v=""/>
    <s v=""/>
    <n v="-377.84"/>
    <x v="64"/>
    <x v="64"/>
    <x v="64"/>
    <s v="Asst. Store Manager"/>
    <n v="486144"/>
    <s v="Abel"/>
    <s v="Schultz"/>
    <s v="Asst. Store Manager"/>
    <x v="6"/>
    <x v="2712"/>
    <x v="2715"/>
    <x v="652"/>
    <x v="434"/>
    <n v="-377.84"/>
    <d v="2016-05-19T00:00:00"/>
    <x v="1"/>
  </r>
  <r>
    <x v="0"/>
    <x v="1"/>
    <x v="64"/>
    <x v="64"/>
    <x v="2711"/>
    <x v="0"/>
    <x v="1"/>
    <n v="1"/>
    <s v=""/>
    <n v="-377.71"/>
    <s v=""/>
    <s v=""/>
    <n v="-377.71"/>
    <x v="64"/>
    <x v="64"/>
    <x v="64"/>
    <s v="Asst. Store Manager"/>
    <n v="486144"/>
    <s v="Abel"/>
    <s v="Schultz"/>
    <s v="Asst. Store Manager"/>
    <x v="6"/>
    <x v="2713"/>
    <x v="2716"/>
    <x v="51"/>
    <x v="378"/>
    <n v="-377.71"/>
    <d v="2016-05-26T00:00:00"/>
    <x v="1"/>
  </r>
  <r>
    <x v="0"/>
    <x v="2"/>
    <x v="64"/>
    <x v="64"/>
    <x v="2712"/>
    <x v="0"/>
    <x v="0"/>
    <n v="1"/>
    <s v=""/>
    <n v="-209.22"/>
    <s v=""/>
    <n v="-209.22"/>
    <s v=""/>
    <x v="64"/>
    <x v="64"/>
    <x v="64"/>
    <s v="Asst. Store Manager"/>
    <n v="486144"/>
    <s v="Abel"/>
    <s v="Schultz"/>
    <s v="Asst. Store Manager"/>
    <x v="6"/>
    <x v="2714"/>
    <x v="2717"/>
    <x v="593"/>
    <x v="67"/>
    <n v="-209.22"/>
    <d v="2016-06-07T00:00:00"/>
    <x v="2"/>
  </r>
  <r>
    <x v="0"/>
    <x v="2"/>
    <x v="64"/>
    <x v="64"/>
    <x v="2713"/>
    <x v="0"/>
    <x v="1"/>
    <n v="1"/>
    <s v=""/>
    <n v="-487.91"/>
    <s v=""/>
    <s v=""/>
    <n v="-487.91"/>
    <x v="64"/>
    <x v="64"/>
    <x v="64"/>
    <s v="Asst. Store Manager"/>
    <n v="486144"/>
    <s v="Abel"/>
    <s v="Schultz"/>
    <s v="Asst. Store Manager"/>
    <x v="6"/>
    <x v="2715"/>
    <x v="2718"/>
    <x v="246"/>
    <x v="102"/>
    <n v="-487.91"/>
    <d v="2016-06-09T00:00:00"/>
    <x v="1"/>
  </r>
  <r>
    <x v="0"/>
    <x v="2"/>
    <x v="64"/>
    <x v="64"/>
    <x v="2714"/>
    <x v="0"/>
    <x v="1"/>
    <n v="1"/>
    <s v=""/>
    <n v="-323.52"/>
    <s v=""/>
    <s v=""/>
    <n v="-323.52"/>
    <x v="64"/>
    <x v="64"/>
    <x v="64"/>
    <s v="Asst. Store Manager"/>
    <n v="486144"/>
    <s v="Abel"/>
    <s v="Schultz"/>
    <s v="Asst. Store Manager"/>
    <x v="6"/>
    <x v="2716"/>
    <x v="2719"/>
    <x v="575"/>
    <x v="411"/>
    <n v="-323.52"/>
    <d v="2016-06-13T00:00:00"/>
    <x v="1"/>
  </r>
  <r>
    <x v="0"/>
    <x v="2"/>
    <x v="64"/>
    <x v="64"/>
    <x v="2715"/>
    <x v="0"/>
    <x v="1"/>
    <n v="1"/>
    <s v=""/>
    <n v="-411.28"/>
    <s v=""/>
    <s v=""/>
    <n v="-411.28"/>
    <x v="64"/>
    <x v="64"/>
    <x v="64"/>
    <s v="Asst. Store Manager"/>
    <n v="486144"/>
    <s v="Abel"/>
    <s v="Schultz"/>
    <s v="Asst. Store Manager"/>
    <x v="6"/>
    <x v="2717"/>
    <x v="2720"/>
    <x v="187"/>
    <x v="105"/>
    <n v="-411.28"/>
    <d v="2016-06-23T00:00:00"/>
    <x v="1"/>
  </r>
  <r>
    <x v="0"/>
    <x v="2"/>
    <x v="64"/>
    <x v="64"/>
    <x v="2716"/>
    <x v="0"/>
    <x v="1"/>
    <n v="1"/>
    <s v=""/>
    <n v="-407.57"/>
    <s v=""/>
    <s v=""/>
    <n v="-407.57"/>
    <x v="64"/>
    <x v="64"/>
    <x v="64"/>
    <s v="Asst. Store Manager"/>
    <n v="486144"/>
    <s v="Abel"/>
    <s v="Schultz"/>
    <s v="Asst. Store Manager"/>
    <x v="6"/>
    <x v="2718"/>
    <x v="2721"/>
    <x v="837"/>
    <x v="443"/>
    <n v="-407.57"/>
    <d v="2016-06-28T00:00:00"/>
    <x v="1"/>
  </r>
  <r>
    <x v="1"/>
    <x v="3"/>
    <x v="64"/>
    <x v="64"/>
    <x v="2717"/>
    <x v="0"/>
    <x v="0"/>
    <s v=""/>
    <n v="1"/>
    <s v=""/>
    <n v="-217.41"/>
    <n v="-217.41"/>
    <s v=""/>
    <x v="64"/>
    <x v="64"/>
    <x v="64"/>
    <s v="Asst. Store Manager"/>
    <n v="486144"/>
    <s v="Abel"/>
    <s v="Schultz"/>
    <s v="Asst. Store Manager"/>
    <x v="6"/>
    <x v="2719"/>
    <x v="2722"/>
    <x v="491"/>
    <x v="355"/>
    <n v="-217.41"/>
    <d v="2016-07-04T00:00:00"/>
    <x v="2"/>
  </r>
  <r>
    <x v="1"/>
    <x v="3"/>
    <x v="64"/>
    <x v="64"/>
    <x v="2718"/>
    <x v="0"/>
    <x v="1"/>
    <s v=""/>
    <n v="1"/>
    <s v=""/>
    <n v="-445.94"/>
    <s v=""/>
    <n v="-445.94"/>
    <x v="64"/>
    <x v="64"/>
    <x v="64"/>
    <s v="Asst. Store Manager"/>
    <n v="486144"/>
    <s v="Abel"/>
    <s v="Schultz"/>
    <s v="Asst. Store Manager"/>
    <x v="6"/>
    <x v="2720"/>
    <x v="2723"/>
    <x v="711"/>
    <x v="209"/>
    <n v="-445.94"/>
    <d v="2016-07-12T00:00:00"/>
    <x v="1"/>
  </r>
  <r>
    <x v="1"/>
    <x v="3"/>
    <x v="64"/>
    <x v="64"/>
    <x v="2719"/>
    <x v="0"/>
    <x v="1"/>
    <s v=""/>
    <n v="1"/>
    <s v=""/>
    <n v="-383.34"/>
    <s v=""/>
    <n v="-383.34"/>
    <x v="64"/>
    <x v="64"/>
    <x v="64"/>
    <s v="Asst. Store Manager"/>
    <n v="486144"/>
    <s v="Abel"/>
    <s v="Schultz"/>
    <s v="Asst. Store Manager"/>
    <x v="6"/>
    <x v="2721"/>
    <x v="2724"/>
    <x v="470"/>
    <x v="84"/>
    <n v="-383.34"/>
    <d v="2016-07-17T00:00:00"/>
    <x v="1"/>
  </r>
  <r>
    <x v="1"/>
    <x v="3"/>
    <x v="64"/>
    <x v="64"/>
    <x v="2720"/>
    <x v="0"/>
    <x v="0"/>
    <s v=""/>
    <n v="1"/>
    <s v=""/>
    <n v="-449.95"/>
    <n v="-449.95"/>
    <s v=""/>
    <x v="64"/>
    <x v="64"/>
    <x v="64"/>
    <s v="Asst. Store Manager"/>
    <n v="486144"/>
    <s v="Abel"/>
    <s v="Schultz"/>
    <s v="Asst. Store Manager"/>
    <x v="6"/>
    <x v="2722"/>
    <x v="2725"/>
    <x v="433"/>
    <x v="154"/>
    <n v="-449.95"/>
    <d v="2016-07-20T00:00:00"/>
    <x v="0"/>
  </r>
  <r>
    <x v="1"/>
    <x v="3"/>
    <x v="64"/>
    <x v="64"/>
    <x v="2721"/>
    <x v="0"/>
    <x v="1"/>
    <s v=""/>
    <n v="1"/>
    <s v=""/>
    <n v="-408.42"/>
    <s v=""/>
    <n v="-408.42"/>
    <x v="64"/>
    <x v="64"/>
    <x v="64"/>
    <s v="Asst. Store Manager"/>
    <n v="486144"/>
    <s v="Abel"/>
    <s v="Schultz"/>
    <s v="Asst. Store Manager"/>
    <x v="6"/>
    <x v="2723"/>
    <x v="2726"/>
    <x v="92"/>
    <x v="321"/>
    <n v="-408.42"/>
    <d v="2016-07-23T00:00:00"/>
    <x v="1"/>
  </r>
  <r>
    <x v="1"/>
    <x v="3"/>
    <x v="64"/>
    <x v="64"/>
    <x v="2722"/>
    <x v="0"/>
    <x v="1"/>
    <s v=""/>
    <n v="1"/>
    <s v=""/>
    <n v="-140.66999999999999"/>
    <s v=""/>
    <n v="-140.66999999999999"/>
    <x v="64"/>
    <x v="64"/>
    <x v="64"/>
    <s v="Asst. Store Manager"/>
    <n v="486144"/>
    <s v="Abel"/>
    <s v="Schultz"/>
    <s v="Asst. Store Manager"/>
    <x v="6"/>
    <x v="2724"/>
    <x v="2727"/>
    <x v="120"/>
    <x v="17"/>
    <n v="-140.66999999999999"/>
    <d v="2016-07-27T00:00:00"/>
    <x v="1"/>
  </r>
  <r>
    <x v="1"/>
    <x v="3"/>
    <x v="64"/>
    <x v="64"/>
    <x v="2723"/>
    <x v="0"/>
    <x v="1"/>
    <s v=""/>
    <n v="1"/>
    <s v=""/>
    <n v="-102.94"/>
    <s v=""/>
    <n v="-102.94"/>
    <x v="64"/>
    <x v="64"/>
    <x v="64"/>
    <s v="Asst. Store Manager"/>
    <n v="486144"/>
    <s v="Abel"/>
    <s v="Schultz"/>
    <s v="Asst. Store Manager"/>
    <x v="6"/>
    <x v="2725"/>
    <x v="2728"/>
    <x v="10"/>
    <x v="208"/>
    <n v="-102.94"/>
    <d v="2016-07-30T00:00:00"/>
    <x v="1"/>
  </r>
  <r>
    <x v="1"/>
    <x v="4"/>
    <x v="64"/>
    <x v="64"/>
    <x v="2724"/>
    <x v="0"/>
    <x v="1"/>
    <s v=""/>
    <n v="1"/>
    <s v=""/>
    <n v="-313.52"/>
    <s v=""/>
    <n v="-313.52"/>
    <x v="64"/>
    <x v="64"/>
    <x v="64"/>
    <s v="Asst. Store Manager"/>
    <n v="486144"/>
    <s v="Abel"/>
    <s v="Schultz"/>
    <s v="Asst. Store Manager"/>
    <x v="6"/>
    <x v="2726"/>
    <x v="2729"/>
    <x v="18"/>
    <x v="462"/>
    <n v="-313.52"/>
    <d v="2016-08-06T00:00:00"/>
    <x v="1"/>
  </r>
  <r>
    <x v="1"/>
    <x v="4"/>
    <x v="64"/>
    <x v="64"/>
    <x v="2725"/>
    <x v="0"/>
    <x v="1"/>
    <s v=""/>
    <n v="1"/>
    <s v=""/>
    <n v="-93.49"/>
    <s v=""/>
    <n v="-93.49"/>
    <x v="64"/>
    <x v="64"/>
    <x v="64"/>
    <s v="Asst. Store Manager"/>
    <n v="486144"/>
    <s v="Abel"/>
    <s v="Schultz"/>
    <s v="Asst. Store Manager"/>
    <x v="6"/>
    <x v="2727"/>
    <x v="2730"/>
    <x v="307"/>
    <x v="84"/>
    <n v="-93.49"/>
    <d v="2016-08-13T00:00:00"/>
    <x v="1"/>
  </r>
  <r>
    <x v="1"/>
    <x v="4"/>
    <x v="64"/>
    <x v="64"/>
    <x v="2726"/>
    <x v="0"/>
    <x v="1"/>
    <s v=""/>
    <n v="1"/>
    <s v=""/>
    <n v="-486.9"/>
    <s v=""/>
    <n v="-486.9"/>
    <x v="64"/>
    <x v="64"/>
    <x v="64"/>
    <s v="Asst. Store Manager"/>
    <n v="486144"/>
    <s v="Abel"/>
    <s v="Schultz"/>
    <s v="Asst. Store Manager"/>
    <x v="6"/>
    <x v="2728"/>
    <x v="2731"/>
    <x v="618"/>
    <x v="494"/>
    <n v="-486.9"/>
    <d v="2016-08-15T00:00:00"/>
    <x v="1"/>
  </r>
  <r>
    <x v="1"/>
    <x v="4"/>
    <x v="64"/>
    <x v="64"/>
    <x v="2727"/>
    <x v="0"/>
    <x v="0"/>
    <s v=""/>
    <n v="1"/>
    <s v=""/>
    <n v="-379"/>
    <n v="-379"/>
    <s v=""/>
    <x v="64"/>
    <x v="64"/>
    <x v="64"/>
    <s v="Asst. Store Manager"/>
    <n v="486144"/>
    <s v="Abel"/>
    <s v="Schultz"/>
    <s v="Asst. Store Manager"/>
    <x v="6"/>
    <x v="2729"/>
    <x v="2732"/>
    <x v="653"/>
    <x v="107"/>
    <n v="-379"/>
    <d v="2016-08-16T00:00:00"/>
    <x v="2"/>
  </r>
  <r>
    <x v="1"/>
    <x v="5"/>
    <x v="64"/>
    <x v="64"/>
    <x v="2728"/>
    <x v="0"/>
    <x v="0"/>
    <s v=""/>
    <n v="1"/>
    <s v=""/>
    <n v="-143.47"/>
    <n v="-143.47"/>
    <s v=""/>
    <x v="64"/>
    <x v="64"/>
    <x v="64"/>
    <s v="Asst. Store Manager"/>
    <n v="486144"/>
    <s v="Abel"/>
    <s v="Schultz"/>
    <s v="Asst. Store Manager"/>
    <x v="6"/>
    <x v="2730"/>
    <x v="2733"/>
    <x v="726"/>
    <x v="234"/>
    <n v="-143.47"/>
    <d v="2016-09-10T00:00:00"/>
    <x v="2"/>
  </r>
  <r>
    <x v="1"/>
    <x v="5"/>
    <x v="64"/>
    <x v="64"/>
    <x v="2729"/>
    <x v="0"/>
    <x v="0"/>
    <s v=""/>
    <n v="1"/>
    <s v=""/>
    <n v="-382.95"/>
    <n v="-382.95"/>
    <s v=""/>
    <x v="64"/>
    <x v="64"/>
    <x v="64"/>
    <s v="Asst. Store Manager"/>
    <n v="486144"/>
    <s v="Abel"/>
    <s v="Schultz"/>
    <s v="Asst. Store Manager"/>
    <x v="6"/>
    <x v="2731"/>
    <x v="2734"/>
    <x v="444"/>
    <x v="373"/>
    <n v="-382.95"/>
    <d v="2016-09-22T00:00:00"/>
    <x v="0"/>
  </r>
  <r>
    <x v="1"/>
    <x v="5"/>
    <x v="64"/>
    <x v="64"/>
    <x v="2730"/>
    <x v="0"/>
    <x v="1"/>
    <s v=""/>
    <n v="1"/>
    <s v=""/>
    <n v="-401.01"/>
    <s v=""/>
    <n v="-401.01"/>
    <x v="64"/>
    <x v="64"/>
    <x v="64"/>
    <s v="Asst. Store Manager"/>
    <n v="486144"/>
    <s v="Abel"/>
    <s v="Schultz"/>
    <s v="Asst. Store Manager"/>
    <x v="6"/>
    <x v="2732"/>
    <x v="2735"/>
    <x v="785"/>
    <x v="101"/>
    <n v="-401.01"/>
    <d v="2016-09-22T00:00:00"/>
    <x v="1"/>
  </r>
  <r>
    <x v="1"/>
    <x v="5"/>
    <x v="64"/>
    <x v="64"/>
    <x v="2731"/>
    <x v="0"/>
    <x v="0"/>
    <s v=""/>
    <n v="1"/>
    <s v=""/>
    <n v="-90.95"/>
    <n v="-90.95"/>
    <s v=""/>
    <x v="64"/>
    <x v="64"/>
    <x v="64"/>
    <s v="Asst. Store Manager"/>
    <n v="486144"/>
    <s v="Abel"/>
    <s v="Schultz"/>
    <s v="Asst. Store Manager"/>
    <x v="6"/>
    <x v="2733"/>
    <x v="2736"/>
    <x v="903"/>
    <x v="247"/>
    <n v="-90.95"/>
    <d v="2016-09-25T00:00:00"/>
    <x v="2"/>
  </r>
  <r>
    <x v="0"/>
    <x v="0"/>
    <x v="65"/>
    <x v="65"/>
    <x v="2732"/>
    <x v="0"/>
    <x v="1"/>
    <n v="1"/>
    <s v=""/>
    <n v="-59.52"/>
    <s v=""/>
    <s v=""/>
    <n v="-59.52"/>
    <x v="65"/>
    <x v="65"/>
    <x v="65"/>
    <s v="Sales Representative"/>
    <n v="380607"/>
    <s v="Gwen"/>
    <s v="Rogers"/>
    <s v="Store Manager"/>
    <x v="6"/>
    <x v="2734"/>
    <x v="2737"/>
    <x v="309"/>
    <x v="196"/>
    <n v="-59.52"/>
    <d v="2016-04-08T00:00:00"/>
    <x v="1"/>
  </r>
  <r>
    <x v="0"/>
    <x v="0"/>
    <x v="65"/>
    <x v="65"/>
    <x v="2733"/>
    <x v="2"/>
    <x v="0"/>
    <n v="1"/>
    <s v=""/>
    <n v="-13.06"/>
    <s v=""/>
    <n v="-13.06"/>
    <s v=""/>
    <x v="65"/>
    <x v="65"/>
    <x v="65"/>
    <s v="Sales Representative"/>
    <n v="380607"/>
    <s v="Gwen"/>
    <s v="Rogers"/>
    <s v="Store Manager"/>
    <x v="6"/>
    <x v="2735"/>
    <x v="2738"/>
    <x v="847"/>
    <x v="238"/>
    <n v="-13.06"/>
    <d v="2016-04-10T00:00:00"/>
    <x v="2"/>
  </r>
  <r>
    <x v="0"/>
    <x v="0"/>
    <x v="65"/>
    <x v="65"/>
    <x v="2734"/>
    <x v="1"/>
    <x v="0"/>
    <n v="1"/>
    <s v=""/>
    <n v="-42.28"/>
    <s v=""/>
    <n v="-42.28"/>
    <s v=""/>
    <x v="65"/>
    <x v="65"/>
    <x v="65"/>
    <s v="Sales Representative"/>
    <n v="380607"/>
    <s v="Gwen"/>
    <s v="Rogers"/>
    <s v="Store Manager"/>
    <x v="6"/>
    <x v="2736"/>
    <x v="2739"/>
    <x v="624"/>
    <x v="468"/>
    <n v="-42.28"/>
    <d v="2016-04-19T00:00:00"/>
    <x v="2"/>
  </r>
  <r>
    <x v="0"/>
    <x v="0"/>
    <x v="65"/>
    <x v="65"/>
    <x v="2735"/>
    <x v="1"/>
    <x v="1"/>
    <n v="1"/>
    <s v=""/>
    <n v="-41.88"/>
    <s v=""/>
    <s v=""/>
    <n v="-41.88"/>
    <x v="65"/>
    <x v="65"/>
    <x v="65"/>
    <s v="Sales Representative"/>
    <n v="380607"/>
    <s v="Gwen"/>
    <s v="Rogers"/>
    <s v="Store Manager"/>
    <x v="6"/>
    <x v="2737"/>
    <x v="2740"/>
    <x v="667"/>
    <x v="382"/>
    <n v="-41.88"/>
    <d v="2016-04-22T00:00:00"/>
    <x v="1"/>
  </r>
  <r>
    <x v="0"/>
    <x v="0"/>
    <x v="65"/>
    <x v="65"/>
    <x v="2736"/>
    <x v="2"/>
    <x v="0"/>
    <n v="1"/>
    <s v=""/>
    <n v="-13.24"/>
    <s v=""/>
    <n v="-13.24"/>
    <s v=""/>
    <x v="65"/>
    <x v="65"/>
    <x v="65"/>
    <s v="Sales Representative"/>
    <n v="380607"/>
    <s v="Gwen"/>
    <s v="Rogers"/>
    <s v="Store Manager"/>
    <x v="6"/>
    <x v="2738"/>
    <x v="2741"/>
    <x v="819"/>
    <x v="439"/>
    <n v="-13.24"/>
    <d v="2016-04-23T00:00:00"/>
    <x v="2"/>
  </r>
  <r>
    <x v="0"/>
    <x v="0"/>
    <x v="65"/>
    <x v="65"/>
    <x v="2737"/>
    <x v="0"/>
    <x v="0"/>
    <n v="1"/>
    <s v=""/>
    <n v="-56.95"/>
    <s v=""/>
    <n v="-56.95"/>
    <s v=""/>
    <x v="65"/>
    <x v="65"/>
    <x v="65"/>
    <s v="Sales Representative"/>
    <n v="380607"/>
    <s v="Gwen"/>
    <s v="Rogers"/>
    <s v="Store Manager"/>
    <x v="6"/>
    <x v="2739"/>
    <x v="2742"/>
    <x v="904"/>
    <x v="371"/>
    <n v="-56.95"/>
    <d v="2016-04-24T00:00:00"/>
    <x v="2"/>
  </r>
  <r>
    <x v="0"/>
    <x v="1"/>
    <x v="65"/>
    <x v="65"/>
    <x v="2738"/>
    <x v="2"/>
    <x v="1"/>
    <n v="1"/>
    <s v=""/>
    <n v="-14.8"/>
    <s v=""/>
    <s v=""/>
    <n v="-14.8"/>
    <x v="65"/>
    <x v="65"/>
    <x v="65"/>
    <s v="Sales Representative"/>
    <n v="380607"/>
    <s v="Gwen"/>
    <s v="Rogers"/>
    <s v="Store Manager"/>
    <x v="6"/>
    <x v="2740"/>
    <x v="2743"/>
    <x v="438"/>
    <x v="278"/>
    <n v="-14.8"/>
    <d v="2016-05-08T00:00:00"/>
    <x v="1"/>
  </r>
  <r>
    <x v="0"/>
    <x v="1"/>
    <x v="65"/>
    <x v="65"/>
    <x v="2739"/>
    <x v="2"/>
    <x v="0"/>
    <n v="1"/>
    <s v=""/>
    <n v="-12.4"/>
    <s v=""/>
    <n v="-12.4"/>
    <s v=""/>
    <x v="65"/>
    <x v="65"/>
    <x v="65"/>
    <s v="Sales Representative"/>
    <n v="380607"/>
    <s v="Gwen"/>
    <s v="Rogers"/>
    <s v="Store Manager"/>
    <x v="6"/>
    <x v="2741"/>
    <x v="2744"/>
    <x v="498"/>
    <x v="493"/>
    <n v="-12.4"/>
    <d v="2016-05-13T00:00:00"/>
    <x v="0"/>
  </r>
  <r>
    <x v="0"/>
    <x v="1"/>
    <x v="65"/>
    <x v="65"/>
    <x v="2740"/>
    <x v="0"/>
    <x v="0"/>
    <n v="1"/>
    <s v=""/>
    <n v="-51.16"/>
    <s v=""/>
    <n v="-51.16"/>
    <s v=""/>
    <x v="65"/>
    <x v="65"/>
    <x v="65"/>
    <s v="Sales Representative"/>
    <n v="380607"/>
    <s v="Gwen"/>
    <s v="Rogers"/>
    <s v="Store Manager"/>
    <x v="6"/>
    <x v="2742"/>
    <x v="2745"/>
    <x v="436"/>
    <x v="468"/>
    <n v="-51.16"/>
    <d v="2016-05-13T00:00:00"/>
    <x v="0"/>
  </r>
  <r>
    <x v="0"/>
    <x v="1"/>
    <x v="65"/>
    <x v="65"/>
    <x v="2741"/>
    <x v="1"/>
    <x v="0"/>
    <n v="1"/>
    <s v=""/>
    <n v="-24.74"/>
    <s v=""/>
    <n v="-24.74"/>
    <s v=""/>
    <x v="65"/>
    <x v="65"/>
    <x v="65"/>
    <s v="Sales Representative"/>
    <n v="380607"/>
    <s v="Gwen"/>
    <s v="Rogers"/>
    <s v="Store Manager"/>
    <x v="6"/>
    <x v="2743"/>
    <x v="2746"/>
    <x v="853"/>
    <x v="455"/>
    <n v="-24.74"/>
    <d v="2016-05-16T00:00:00"/>
    <x v="0"/>
  </r>
  <r>
    <x v="0"/>
    <x v="1"/>
    <x v="65"/>
    <x v="65"/>
    <x v="2742"/>
    <x v="0"/>
    <x v="0"/>
    <n v="1"/>
    <s v=""/>
    <n v="-69.37"/>
    <s v=""/>
    <n v="-69.37"/>
    <s v=""/>
    <x v="65"/>
    <x v="65"/>
    <x v="65"/>
    <s v="Sales Representative"/>
    <n v="380607"/>
    <s v="Gwen"/>
    <s v="Rogers"/>
    <s v="Store Manager"/>
    <x v="6"/>
    <x v="2744"/>
    <x v="2747"/>
    <x v="905"/>
    <x v="9"/>
    <n v="-69.37"/>
    <d v="2016-05-21T00:00:00"/>
    <x v="0"/>
  </r>
  <r>
    <x v="0"/>
    <x v="1"/>
    <x v="65"/>
    <x v="65"/>
    <x v="2743"/>
    <x v="2"/>
    <x v="0"/>
    <n v="1"/>
    <s v=""/>
    <n v="-9.7899999999999991"/>
    <s v=""/>
    <n v="-9.7899999999999991"/>
    <s v=""/>
    <x v="65"/>
    <x v="65"/>
    <x v="65"/>
    <s v="Sales Representative"/>
    <n v="380607"/>
    <s v="Gwen"/>
    <s v="Rogers"/>
    <s v="Store Manager"/>
    <x v="6"/>
    <x v="2745"/>
    <x v="2748"/>
    <x v="327"/>
    <x v="415"/>
    <n v="-9.7899999999999991"/>
    <d v="2016-05-21T00:00:00"/>
    <x v="0"/>
  </r>
  <r>
    <x v="0"/>
    <x v="1"/>
    <x v="65"/>
    <x v="65"/>
    <x v="2744"/>
    <x v="0"/>
    <x v="0"/>
    <n v="1"/>
    <s v=""/>
    <n v="-60.68"/>
    <s v=""/>
    <n v="-60.68"/>
    <s v=""/>
    <x v="65"/>
    <x v="65"/>
    <x v="65"/>
    <s v="Sales Representative"/>
    <n v="380607"/>
    <s v="Gwen"/>
    <s v="Rogers"/>
    <s v="Store Manager"/>
    <x v="6"/>
    <x v="2746"/>
    <x v="2749"/>
    <x v="377"/>
    <x v="253"/>
    <n v="-60.68"/>
    <d v="2016-05-22T00:00:00"/>
    <x v="2"/>
  </r>
  <r>
    <x v="0"/>
    <x v="2"/>
    <x v="65"/>
    <x v="65"/>
    <x v="2745"/>
    <x v="1"/>
    <x v="0"/>
    <n v="1"/>
    <s v=""/>
    <n v="-29.11"/>
    <s v=""/>
    <n v="-29.11"/>
    <s v=""/>
    <x v="65"/>
    <x v="65"/>
    <x v="65"/>
    <s v="Sales Representative"/>
    <n v="380607"/>
    <s v="Gwen"/>
    <s v="Rogers"/>
    <s v="Store Manager"/>
    <x v="6"/>
    <x v="2747"/>
    <x v="2750"/>
    <x v="118"/>
    <x v="424"/>
    <n v="-29.11"/>
    <d v="2016-06-13T00:00:00"/>
    <x v="2"/>
  </r>
  <r>
    <x v="0"/>
    <x v="2"/>
    <x v="65"/>
    <x v="65"/>
    <x v="2746"/>
    <x v="0"/>
    <x v="0"/>
    <n v="1"/>
    <s v=""/>
    <n v="-87.83"/>
    <s v=""/>
    <n v="-87.83"/>
    <s v=""/>
    <x v="65"/>
    <x v="65"/>
    <x v="65"/>
    <s v="Sales Representative"/>
    <n v="380607"/>
    <s v="Gwen"/>
    <s v="Rogers"/>
    <s v="Store Manager"/>
    <x v="6"/>
    <x v="2748"/>
    <x v="2751"/>
    <x v="197"/>
    <x v="430"/>
    <n v="-87.83"/>
    <d v="2016-06-17T00:00:00"/>
    <x v="2"/>
  </r>
  <r>
    <x v="0"/>
    <x v="2"/>
    <x v="65"/>
    <x v="65"/>
    <x v="2747"/>
    <x v="0"/>
    <x v="0"/>
    <n v="1"/>
    <s v=""/>
    <n v="-78.64"/>
    <s v=""/>
    <n v="-78.64"/>
    <s v=""/>
    <x v="65"/>
    <x v="65"/>
    <x v="65"/>
    <s v="Sales Representative"/>
    <n v="380607"/>
    <s v="Gwen"/>
    <s v="Rogers"/>
    <s v="Store Manager"/>
    <x v="6"/>
    <x v="2749"/>
    <x v="2752"/>
    <x v="454"/>
    <x v="447"/>
    <n v="-78.64"/>
    <d v="2016-06-23T00:00:00"/>
    <x v="2"/>
  </r>
  <r>
    <x v="1"/>
    <x v="3"/>
    <x v="65"/>
    <x v="65"/>
    <x v="2748"/>
    <x v="0"/>
    <x v="1"/>
    <s v=""/>
    <n v="1"/>
    <s v=""/>
    <n v="-73.56"/>
    <s v=""/>
    <n v="-73.56"/>
    <x v="65"/>
    <x v="65"/>
    <x v="65"/>
    <s v="Sales Representative"/>
    <n v="380607"/>
    <s v="Gwen"/>
    <s v="Rogers"/>
    <s v="Store Manager"/>
    <x v="6"/>
    <x v="2750"/>
    <x v="2753"/>
    <x v="379"/>
    <x v="43"/>
    <n v="-73.56"/>
    <d v="2016-07-05T00:00:00"/>
    <x v="1"/>
  </r>
  <r>
    <x v="1"/>
    <x v="3"/>
    <x v="65"/>
    <x v="65"/>
    <x v="2749"/>
    <x v="0"/>
    <x v="1"/>
    <s v=""/>
    <n v="1"/>
    <s v=""/>
    <n v="-70.06"/>
    <s v=""/>
    <n v="-70.06"/>
    <x v="65"/>
    <x v="65"/>
    <x v="65"/>
    <s v="Sales Representative"/>
    <n v="380607"/>
    <s v="Gwen"/>
    <s v="Rogers"/>
    <s v="Store Manager"/>
    <x v="6"/>
    <x v="2751"/>
    <x v="2754"/>
    <x v="906"/>
    <x v="278"/>
    <n v="-70.06"/>
    <d v="2016-07-15T00:00:00"/>
    <x v="1"/>
  </r>
  <r>
    <x v="1"/>
    <x v="3"/>
    <x v="65"/>
    <x v="66"/>
    <x v="2750"/>
    <x v="2"/>
    <x v="0"/>
    <s v=""/>
    <n v="1"/>
    <s v=""/>
    <n v="-10.23"/>
    <n v="-10.23"/>
    <s v=""/>
    <x v="65"/>
    <x v="65"/>
    <x v="65"/>
    <s v="Sales Representative"/>
    <n v="505344"/>
    <s v="Joshua"/>
    <s v="Carroll"/>
    <s v="Sales Representative"/>
    <x v="6"/>
    <x v="2752"/>
    <x v="2755"/>
    <x v="662"/>
    <x v="161"/>
    <n v="-10.23"/>
    <d v="2016-07-24T00:00:00"/>
    <x v="0"/>
  </r>
  <r>
    <x v="1"/>
    <x v="3"/>
    <x v="65"/>
    <x v="65"/>
    <x v="2751"/>
    <x v="0"/>
    <x v="0"/>
    <s v=""/>
    <n v="1"/>
    <s v=""/>
    <n v="-53.29"/>
    <n v="-53.29"/>
    <s v=""/>
    <x v="65"/>
    <x v="65"/>
    <x v="65"/>
    <s v="Sales Representative"/>
    <n v="380607"/>
    <s v="Gwen"/>
    <s v="Rogers"/>
    <s v="Store Manager"/>
    <x v="6"/>
    <x v="2753"/>
    <x v="2756"/>
    <x v="158"/>
    <x v="17"/>
    <n v="-53.29"/>
    <d v="2016-07-30T00:00:00"/>
    <x v="2"/>
  </r>
  <r>
    <x v="1"/>
    <x v="4"/>
    <x v="65"/>
    <x v="65"/>
    <x v="2752"/>
    <x v="0"/>
    <x v="1"/>
    <s v=""/>
    <n v="1"/>
    <s v=""/>
    <n v="-96.11"/>
    <s v=""/>
    <n v="-96.11"/>
    <x v="65"/>
    <x v="65"/>
    <x v="65"/>
    <s v="Sales Representative"/>
    <n v="380607"/>
    <s v="Gwen"/>
    <s v="Rogers"/>
    <s v="Store Manager"/>
    <x v="6"/>
    <x v="2754"/>
    <x v="2757"/>
    <x v="516"/>
    <x v="205"/>
    <n v="-96.11"/>
    <d v="2016-08-01T00:00:00"/>
    <x v="1"/>
  </r>
  <r>
    <x v="1"/>
    <x v="4"/>
    <x v="65"/>
    <x v="65"/>
    <x v="2753"/>
    <x v="0"/>
    <x v="0"/>
    <s v=""/>
    <n v="1"/>
    <s v=""/>
    <n v="-75.510000000000005"/>
    <n v="-75.510000000000005"/>
    <s v=""/>
    <x v="65"/>
    <x v="65"/>
    <x v="65"/>
    <s v="Sales Representative"/>
    <n v="380607"/>
    <s v="Gwen"/>
    <s v="Rogers"/>
    <s v="Store Manager"/>
    <x v="6"/>
    <x v="2755"/>
    <x v="2758"/>
    <x v="802"/>
    <x v="5"/>
    <n v="-75.510000000000005"/>
    <d v="2016-08-04T00:00:00"/>
    <x v="2"/>
  </r>
  <r>
    <x v="1"/>
    <x v="4"/>
    <x v="65"/>
    <x v="65"/>
    <x v="2754"/>
    <x v="0"/>
    <x v="0"/>
    <s v=""/>
    <n v="1"/>
    <s v=""/>
    <n v="-67.36"/>
    <n v="-67.36"/>
    <s v=""/>
    <x v="65"/>
    <x v="65"/>
    <x v="65"/>
    <s v="Sales Representative"/>
    <n v="380607"/>
    <s v="Gwen"/>
    <s v="Rogers"/>
    <s v="Store Manager"/>
    <x v="6"/>
    <x v="2756"/>
    <x v="2759"/>
    <x v="37"/>
    <x v="182"/>
    <n v="-67.36"/>
    <d v="2016-08-06T00:00:00"/>
    <x v="2"/>
  </r>
  <r>
    <x v="1"/>
    <x v="4"/>
    <x v="65"/>
    <x v="65"/>
    <x v="2755"/>
    <x v="0"/>
    <x v="0"/>
    <s v=""/>
    <n v="1"/>
    <s v=""/>
    <n v="-82.67"/>
    <n v="-82.67"/>
    <s v=""/>
    <x v="65"/>
    <x v="65"/>
    <x v="65"/>
    <s v="Sales Representative"/>
    <n v="380607"/>
    <s v="Gwen"/>
    <s v="Rogers"/>
    <s v="Store Manager"/>
    <x v="6"/>
    <x v="2757"/>
    <x v="2760"/>
    <x v="311"/>
    <x v="491"/>
    <n v="-82.67"/>
    <d v="2016-08-06T00:00:00"/>
    <x v="2"/>
  </r>
  <r>
    <x v="1"/>
    <x v="4"/>
    <x v="65"/>
    <x v="66"/>
    <x v="2756"/>
    <x v="2"/>
    <x v="0"/>
    <s v=""/>
    <n v="1"/>
    <s v=""/>
    <n v="-15.32"/>
    <n v="-15.32"/>
    <s v=""/>
    <x v="65"/>
    <x v="65"/>
    <x v="65"/>
    <s v="Sales Representative"/>
    <n v="505344"/>
    <s v="Joshua"/>
    <s v="Carroll"/>
    <s v="Sales Representative"/>
    <x v="6"/>
    <x v="2758"/>
    <x v="2761"/>
    <x v="397"/>
    <x v="456"/>
    <n v="-15.32"/>
    <d v="2016-08-07T00:00:00"/>
    <x v="2"/>
  </r>
  <r>
    <x v="1"/>
    <x v="4"/>
    <x v="65"/>
    <x v="66"/>
    <x v="2757"/>
    <x v="1"/>
    <x v="0"/>
    <s v=""/>
    <n v="1"/>
    <s v=""/>
    <n v="-22.36"/>
    <n v="-22.36"/>
    <s v=""/>
    <x v="65"/>
    <x v="65"/>
    <x v="65"/>
    <s v="Sales Representative"/>
    <n v="505344"/>
    <s v="Joshua"/>
    <s v="Carroll"/>
    <s v="Sales Representative"/>
    <x v="6"/>
    <x v="2759"/>
    <x v="2762"/>
    <x v="597"/>
    <x v="467"/>
    <n v="-22.36"/>
    <d v="2016-08-11T00:00:00"/>
    <x v="2"/>
  </r>
  <r>
    <x v="1"/>
    <x v="4"/>
    <x v="65"/>
    <x v="66"/>
    <x v="2758"/>
    <x v="1"/>
    <x v="1"/>
    <s v=""/>
    <n v="1"/>
    <s v=""/>
    <n v="-26.9"/>
    <s v=""/>
    <n v="-26.9"/>
    <x v="65"/>
    <x v="65"/>
    <x v="65"/>
    <s v="Sales Representative"/>
    <n v="505344"/>
    <s v="Joshua"/>
    <s v="Carroll"/>
    <s v="Sales Representative"/>
    <x v="6"/>
    <x v="2760"/>
    <x v="2763"/>
    <x v="835"/>
    <x v="1"/>
    <n v="-26.9"/>
    <d v="2016-08-11T00:00:00"/>
    <x v="1"/>
  </r>
  <r>
    <x v="1"/>
    <x v="4"/>
    <x v="65"/>
    <x v="65"/>
    <x v="2759"/>
    <x v="0"/>
    <x v="1"/>
    <s v=""/>
    <n v="1"/>
    <s v=""/>
    <n v="-59.75"/>
    <s v=""/>
    <n v="-59.75"/>
    <x v="65"/>
    <x v="65"/>
    <x v="65"/>
    <s v="Sales Representative"/>
    <n v="380607"/>
    <s v="Gwen"/>
    <s v="Rogers"/>
    <s v="Store Manager"/>
    <x v="6"/>
    <x v="2761"/>
    <x v="2764"/>
    <x v="642"/>
    <x v="74"/>
    <n v="-59.75"/>
    <d v="2016-08-13T00:00:00"/>
    <x v="1"/>
  </r>
  <r>
    <x v="1"/>
    <x v="4"/>
    <x v="65"/>
    <x v="66"/>
    <x v="2760"/>
    <x v="1"/>
    <x v="0"/>
    <s v=""/>
    <n v="1"/>
    <s v=""/>
    <n v="-44.28"/>
    <n v="-44.28"/>
    <s v=""/>
    <x v="65"/>
    <x v="65"/>
    <x v="65"/>
    <s v="Sales Representative"/>
    <n v="505344"/>
    <s v="Joshua"/>
    <s v="Carroll"/>
    <s v="Sales Representative"/>
    <x v="6"/>
    <x v="2762"/>
    <x v="2765"/>
    <x v="258"/>
    <x v="362"/>
    <n v="-44.28"/>
    <d v="2016-08-18T00:00:00"/>
    <x v="2"/>
  </r>
  <r>
    <x v="1"/>
    <x v="4"/>
    <x v="65"/>
    <x v="66"/>
    <x v="2761"/>
    <x v="1"/>
    <x v="0"/>
    <s v=""/>
    <n v="1"/>
    <s v=""/>
    <n v="-45.09"/>
    <n v="-45.09"/>
    <s v=""/>
    <x v="65"/>
    <x v="65"/>
    <x v="65"/>
    <s v="Sales Representative"/>
    <n v="505344"/>
    <s v="Joshua"/>
    <s v="Carroll"/>
    <s v="Sales Representative"/>
    <x v="6"/>
    <x v="2763"/>
    <x v="2766"/>
    <x v="712"/>
    <x v="413"/>
    <n v="-45.09"/>
    <d v="2016-08-20T00:00:00"/>
    <x v="2"/>
  </r>
  <r>
    <x v="1"/>
    <x v="4"/>
    <x v="65"/>
    <x v="66"/>
    <x v="2762"/>
    <x v="1"/>
    <x v="0"/>
    <s v=""/>
    <n v="1"/>
    <s v=""/>
    <n v="-44.57"/>
    <n v="-44.57"/>
    <s v=""/>
    <x v="65"/>
    <x v="65"/>
    <x v="65"/>
    <s v="Sales Representative"/>
    <n v="505344"/>
    <s v="Joshua"/>
    <s v="Carroll"/>
    <s v="Sales Representative"/>
    <x v="6"/>
    <x v="2764"/>
    <x v="2767"/>
    <x v="789"/>
    <x v="299"/>
    <n v="-44.57"/>
    <d v="2016-08-21T00:00:00"/>
    <x v="0"/>
  </r>
  <r>
    <x v="1"/>
    <x v="4"/>
    <x v="65"/>
    <x v="65"/>
    <x v="2763"/>
    <x v="0"/>
    <x v="1"/>
    <s v=""/>
    <n v="1"/>
    <s v=""/>
    <n v="-85.39"/>
    <s v=""/>
    <n v="-85.39"/>
    <x v="65"/>
    <x v="65"/>
    <x v="65"/>
    <s v="Sales Representative"/>
    <n v="380607"/>
    <s v="Gwen"/>
    <s v="Rogers"/>
    <s v="Store Manager"/>
    <x v="6"/>
    <x v="2765"/>
    <x v="2768"/>
    <x v="414"/>
    <x v="211"/>
    <n v="-85.39"/>
    <d v="2016-08-26T00:00:00"/>
    <x v="1"/>
  </r>
  <r>
    <x v="1"/>
    <x v="5"/>
    <x v="65"/>
    <x v="66"/>
    <x v="2764"/>
    <x v="1"/>
    <x v="0"/>
    <s v=""/>
    <n v="1"/>
    <s v=""/>
    <n v="-27.18"/>
    <n v="-27.18"/>
    <s v=""/>
    <x v="65"/>
    <x v="65"/>
    <x v="65"/>
    <s v="Sales Representative"/>
    <n v="505344"/>
    <s v="Joshua"/>
    <s v="Carroll"/>
    <s v="Sales Representative"/>
    <x v="6"/>
    <x v="2766"/>
    <x v="2769"/>
    <x v="539"/>
    <x v="353"/>
    <n v="-27.18"/>
    <d v="2016-09-12T00:00:00"/>
    <x v="2"/>
  </r>
  <r>
    <x v="1"/>
    <x v="5"/>
    <x v="65"/>
    <x v="65"/>
    <x v="2765"/>
    <x v="0"/>
    <x v="0"/>
    <s v=""/>
    <n v="1"/>
    <s v=""/>
    <n v="-63.41"/>
    <n v="-63.41"/>
    <s v=""/>
    <x v="65"/>
    <x v="65"/>
    <x v="65"/>
    <s v="Sales Representative"/>
    <n v="380607"/>
    <s v="Gwen"/>
    <s v="Rogers"/>
    <s v="Store Manager"/>
    <x v="6"/>
    <x v="2767"/>
    <x v="2770"/>
    <x v="783"/>
    <x v="272"/>
    <n v="-63.41"/>
    <d v="2016-09-27T00:00:00"/>
    <x v="2"/>
  </r>
  <r>
    <x v="1"/>
    <x v="5"/>
    <x v="65"/>
    <x v="65"/>
    <x v="2766"/>
    <x v="0"/>
    <x v="0"/>
    <s v=""/>
    <n v="1"/>
    <s v=""/>
    <n v="-77.45"/>
    <n v="-77.45"/>
    <s v=""/>
    <x v="65"/>
    <x v="65"/>
    <x v="65"/>
    <s v="Sales Representative"/>
    <n v="380607"/>
    <s v="Gwen"/>
    <s v="Rogers"/>
    <s v="Store Manager"/>
    <x v="6"/>
    <x v="2768"/>
    <x v="2771"/>
    <x v="413"/>
    <x v="350"/>
    <n v="-77.45"/>
    <d v="2016-09-27T00:00:00"/>
    <x v="2"/>
  </r>
  <r>
    <x v="1"/>
    <x v="5"/>
    <x v="65"/>
    <x v="65"/>
    <x v="2767"/>
    <x v="0"/>
    <x v="0"/>
    <s v=""/>
    <n v="1"/>
    <s v=""/>
    <n v="-87.83"/>
    <n v="-87.83"/>
    <s v=""/>
    <x v="65"/>
    <x v="65"/>
    <x v="65"/>
    <s v="Sales Representative"/>
    <n v="380607"/>
    <s v="Gwen"/>
    <s v="Rogers"/>
    <s v="Store Manager"/>
    <x v="6"/>
    <x v="2769"/>
    <x v="2772"/>
    <x v="680"/>
    <x v="394"/>
    <n v="-87.83"/>
    <d v="2016-09-29T00:00:00"/>
    <x v="2"/>
  </r>
  <r>
    <x v="0"/>
    <x v="0"/>
    <x v="66"/>
    <x v="65"/>
    <x v="2768"/>
    <x v="0"/>
    <x v="1"/>
    <n v="1"/>
    <s v=""/>
    <n v="-95.43"/>
    <s v=""/>
    <s v=""/>
    <n v="-95.43"/>
    <x v="66"/>
    <x v="66"/>
    <x v="66"/>
    <s v="Sales Representative"/>
    <n v="380607"/>
    <s v="Gwen"/>
    <s v="Rogers"/>
    <s v="Store Manager"/>
    <x v="6"/>
    <x v="2770"/>
    <x v="2773"/>
    <x v="445"/>
    <x v="200"/>
    <n v="-95.43"/>
    <d v="2016-04-05T00:00:00"/>
    <x v="1"/>
  </r>
  <r>
    <x v="0"/>
    <x v="0"/>
    <x v="66"/>
    <x v="65"/>
    <x v="2769"/>
    <x v="0"/>
    <x v="1"/>
    <n v="1"/>
    <s v=""/>
    <n v="-86.93"/>
    <s v=""/>
    <s v=""/>
    <n v="-86.93"/>
    <x v="66"/>
    <x v="66"/>
    <x v="66"/>
    <s v="Sales Representative"/>
    <n v="380607"/>
    <s v="Gwen"/>
    <s v="Rogers"/>
    <s v="Store Manager"/>
    <x v="6"/>
    <x v="2771"/>
    <x v="2774"/>
    <x v="548"/>
    <x v="349"/>
    <n v="-86.93"/>
    <d v="2016-04-08T00:00:00"/>
    <x v="1"/>
  </r>
  <r>
    <x v="0"/>
    <x v="0"/>
    <x v="66"/>
    <x v="65"/>
    <x v="2770"/>
    <x v="0"/>
    <x v="1"/>
    <n v="1"/>
    <s v=""/>
    <n v="-91.12"/>
    <s v=""/>
    <s v=""/>
    <n v="-91.12"/>
    <x v="66"/>
    <x v="66"/>
    <x v="66"/>
    <s v="Sales Representative"/>
    <n v="380607"/>
    <s v="Gwen"/>
    <s v="Rogers"/>
    <s v="Store Manager"/>
    <x v="6"/>
    <x v="2772"/>
    <x v="2775"/>
    <x v="289"/>
    <x v="379"/>
    <n v="-91.12"/>
    <d v="2016-04-15T00:00:00"/>
    <x v="1"/>
  </r>
  <r>
    <x v="0"/>
    <x v="0"/>
    <x v="66"/>
    <x v="65"/>
    <x v="2771"/>
    <x v="0"/>
    <x v="0"/>
    <n v="1"/>
    <s v=""/>
    <n v="-87.62"/>
    <s v=""/>
    <n v="-87.62"/>
    <s v=""/>
    <x v="66"/>
    <x v="66"/>
    <x v="66"/>
    <s v="Sales Representative"/>
    <n v="380607"/>
    <s v="Gwen"/>
    <s v="Rogers"/>
    <s v="Store Manager"/>
    <x v="6"/>
    <x v="2773"/>
    <x v="2776"/>
    <x v="248"/>
    <x v="403"/>
    <n v="-87.62"/>
    <d v="2016-04-16T00:00:00"/>
    <x v="2"/>
  </r>
  <r>
    <x v="0"/>
    <x v="0"/>
    <x v="66"/>
    <x v="65"/>
    <x v="2772"/>
    <x v="2"/>
    <x v="1"/>
    <n v="1"/>
    <s v=""/>
    <n v="-19.440000000000001"/>
    <s v=""/>
    <s v=""/>
    <n v="-19.440000000000001"/>
    <x v="66"/>
    <x v="66"/>
    <x v="66"/>
    <s v="Sales Representative"/>
    <n v="380607"/>
    <s v="Gwen"/>
    <s v="Rogers"/>
    <s v="Store Manager"/>
    <x v="6"/>
    <x v="2774"/>
    <x v="2777"/>
    <x v="76"/>
    <x v="11"/>
    <n v="-19.440000000000001"/>
    <d v="2016-04-19T00:00:00"/>
    <x v="1"/>
  </r>
  <r>
    <x v="0"/>
    <x v="0"/>
    <x v="66"/>
    <x v="65"/>
    <x v="2773"/>
    <x v="0"/>
    <x v="0"/>
    <n v="1"/>
    <s v=""/>
    <n v="-95.44"/>
    <s v=""/>
    <n v="-95.44"/>
    <s v=""/>
    <x v="66"/>
    <x v="66"/>
    <x v="66"/>
    <s v="Sales Representative"/>
    <n v="380607"/>
    <s v="Gwen"/>
    <s v="Rogers"/>
    <s v="Store Manager"/>
    <x v="6"/>
    <x v="2775"/>
    <x v="2778"/>
    <x v="795"/>
    <x v="181"/>
    <n v="-95.44"/>
    <d v="2016-04-25T00:00:00"/>
    <x v="0"/>
  </r>
  <r>
    <x v="0"/>
    <x v="0"/>
    <x v="66"/>
    <x v="65"/>
    <x v="2774"/>
    <x v="0"/>
    <x v="1"/>
    <n v="1"/>
    <s v=""/>
    <n v="-72.459999999999994"/>
    <s v=""/>
    <s v=""/>
    <n v="-72.459999999999994"/>
    <x v="66"/>
    <x v="66"/>
    <x v="66"/>
    <s v="Sales Representative"/>
    <n v="380607"/>
    <s v="Gwen"/>
    <s v="Rogers"/>
    <s v="Store Manager"/>
    <x v="6"/>
    <x v="2776"/>
    <x v="2779"/>
    <x v="154"/>
    <x v="311"/>
    <n v="-72.459999999999994"/>
    <d v="2016-04-27T00:00:00"/>
    <x v="1"/>
  </r>
  <r>
    <x v="0"/>
    <x v="1"/>
    <x v="66"/>
    <x v="65"/>
    <x v="2775"/>
    <x v="1"/>
    <x v="1"/>
    <n v="1"/>
    <s v=""/>
    <n v="-31.07"/>
    <s v=""/>
    <s v=""/>
    <n v="-31.07"/>
    <x v="66"/>
    <x v="66"/>
    <x v="66"/>
    <s v="Sales Representative"/>
    <n v="380607"/>
    <s v="Gwen"/>
    <s v="Rogers"/>
    <s v="Store Manager"/>
    <x v="6"/>
    <x v="2777"/>
    <x v="2780"/>
    <x v="254"/>
    <x v="434"/>
    <n v="-31.07"/>
    <d v="2016-05-05T00:00:00"/>
    <x v="1"/>
  </r>
  <r>
    <x v="0"/>
    <x v="1"/>
    <x v="66"/>
    <x v="65"/>
    <x v="2776"/>
    <x v="2"/>
    <x v="1"/>
    <n v="1"/>
    <s v=""/>
    <n v="-6.71"/>
    <s v=""/>
    <s v=""/>
    <n v="-6.71"/>
    <x v="66"/>
    <x v="66"/>
    <x v="66"/>
    <s v="Sales Representative"/>
    <n v="380607"/>
    <s v="Gwen"/>
    <s v="Rogers"/>
    <s v="Store Manager"/>
    <x v="6"/>
    <x v="2778"/>
    <x v="2781"/>
    <x v="348"/>
    <x v="65"/>
    <n v="-6.71"/>
    <d v="2016-05-09T00:00:00"/>
    <x v="1"/>
  </r>
  <r>
    <x v="0"/>
    <x v="1"/>
    <x v="66"/>
    <x v="65"/>
    <x v="2777"/>
    <x v="2"/>
    <x v="1"/>
    <n v="1"/>
    <s v=""/>
    <n v="-16.38"/>
    <s v=""/>
    <s v=""/>
    <n v="-16.38"/>
    <x v="66"/>
    <x v="66"/>
    <x v="66"/>
    <s v="Sales Representative"/>
    <n v="380607"/>
    <s v="Gwen"/>
    <s v="Rogers"/>
    <s v="Store Manager"/>
    <x v="6"/>
    <x v="2779"/>
    <x v="2782"/>
    <x v="879"/>
    <x v="360"/>
    <n v="-16.38"/>
    <d v="2016-05-12T00:00:00"/>
    <x v="1"/>
  </r>
  <r>
    <x v="0"/>
    <x v="1"/>
    <x v="66"/>
    <x v="65"/>
    <x v="2778"/>
    <x v="0"/>
    <x v="0"/>
    <n v="1"/>
    <s v=""/>
    <n v="-56.14"/>
    <s v=""/>
    <n v="-56.14"/>
    <s v=""/>
    <x v="66"/>
    <x v="66"/>
    <x v="66"/>
    <s v="Sales Representative"/>
    <n v="380607"/>
    <s v="Gwen"/>
    <s v="Rogers"/>
    <s v="Store Manager"/>
    <x v="6"/>
    <x v="2780"/>
    <x v="2783"/>
    <x v="782"/>
    <x v="323"/>
    <n v="-56.14"/>
    <d v="2016-05-14T00:00:00"/>
    <x v="2"/>
  </r>
  <r>
    <x v="0"/>
    <x v="1"/>
    <x v="66"/>
    <x v="65"/>
    <x v="2779"/>
    <x v="0"/>
    <x v="1"/>
    <n v="1"/>
    <s v=""/>
    <n v="-98.85"/>
    <s v=""/>
    <s v=""/>
    <n v="-98.85"/>
    <x v="66"/>
    <x v="66"/>
    <x v="66"/>
    <s v="Sales Representative"/>
    <n v="380607"/>
    <s v="Gwen"/>
    <s v="Rogers"/>
    <s v="Store Manager"/>
    <x v="6"/>
    <x v="2781"/>
    <x v="2784"/>
    <x v="765"/>
    <x v="229"/>
    <n v="-98.85"/>
    <d v="2016-05-18T00:00:00"/>
    <x v="1"/>
  </r>
  <r>
    <x v="0"/>
    <x v="1"/>
    <x v="66"/>
    <x v="65"/>
    <x v="2780"/>
    <x v="0"/>
    <x v="1"/>
    <n v="1"/>
    <s v=""/>
    <n v="-72.64"/>
    <s v=""/>
    <s v=""/>
    <n v="-72.64"/>
    <x v="66"/>
    <x v="66"/>
    <x v="66"/>
    <s v="Sales Representative"/>
    <n v="380607"/>
    <s v="Gwen"/>
    <s v="Rogers"/>
    <s v="Store Manager"/>
    <x v="6"/>
    <x v="2782"/>
    <x v="2785"/>
    <x v="285"/>
    <x v="491"/>
    <n v="-72.64"/>
    <d v="2016-05-19T00:00:00"/>
    <x v="1"/>
  </r>
  <r>
    <x v="0"/>
    <x v="1"/>
    <x v="66"/>
    <x v="65"/>
    <x v="2781"/>
    <x v="0"/>
    <x v="0"/>
    <n v="1"/>
    <s v=""/>
    <n v="-68.25"/>
    <s v=""/>
    <n v="-68.25"/>
    <s v=""/>
    <x v="66"/>
    <x v="66"/>
    <x v="66"/>
    <s v="Sales Representative"/>
    <n v="380607"/>
    <s v="Gwen"/>
    <s v="Rogers"/>
    <s v="Store Manager"/>
    <x v="6"/>
    <x v="2783"/>
    <x v="2786"/>
    <x v="588"/>
    <x v="234"/>
    <n v="-68.25"/>
    <d v="2016-05-20T00:00:00"/>
    <x v="2"/>
  </r>
  <r>
    <x v="0"/>
    <x v="1"/>
    <x v="66"/>
    <x v="65"/>
    <x v="2782"/>
    <x v="0"/>
    <x v="1"/>
    <n v="1"/>
    <s v=""/>
    <n v="-77.37"/>
    <s v=""/>
    <s v=""/>
    <n v="-77.37"/>
    <x v="66"/>
    <x v="66"/>
    <x v="66"/>
    <s v="Sales Representative"/>
    <n v="380607"/>
    <s v="Gwen"/>
    <s v="Rogers"/>
    <s v="Store Manager"/>
    <x v="6"/>
    <x v="2784"/>
    <x v="2787"/>
    <x v="682"/>
    <x v="62"/>
    <n v="-77.37"/>
    <d v="2016-05-21T00:00:00"/>
    <x v="1"/>
  </r>
  <r>
    <x v="0"/>
    <x v="1"/>
    <x v="66"/>
    <x v="65"/>
    <x v="2783"/>
    <x v="0"/>
    <x v="1"/>
    <n v="1"/>
    <s v=""/>
    <n v="-99.67"/>
    <s v=""/>
    <s v=""/>
    <n v="-99.67"/>
    <x v="66"/>
    <x v="66"/>
    <x v="66"/>
    <s v="Sales Representative"/>
    <n v="380607"/>
    <s v="Gwen"/>
    <s v="Rogers"/>
    <s v="Store Manager"/>
    <x v="6"/>
    <x v="2785"/>
    <x v="2788"/>
    <x v="751"/>
    <x v="170"/>
    <n v="-99.67"/>
    <d v="2016-05-25T00:00:00"/>
    <x v="1"/>
  </r>
  <r>
    <x v="0"/>
    <x v="2"/>
    <x v="66"/>
    <x v="65"/>
    <x v="2784"/>
    <x v="2"/>
    <x v="1"/>
    <n v="1"/>
    <s v=""/>
    <n v="-8.94"/>
    <s v=""/>
    <s v=""/>
    <n v="-8.94"/>
    <x v="66"/>
    <x v="66"/>
    <x v="66"/>
    <s v="Sales Representative"/>
    <n v="380607"/>
    <s v="Gwen"/>
    <s v="Rogers"/>
    <s v="Store Manager"/>
    <x v="6"/>
    <x v="2786"/>
    <x v="2789"/>
    <x v="220"/>
    <x v="80"/>
    <n v="-8.94"/>
    <d v="2016-06-02T00:00:00"/>
    <x v="1"/>
  </r>
  <r>
    <x v="0"/>
    <x v="2"/>
    <x v="66"/>
    <x v="65"/>
    <x v="2785"/>
    <x v="1"/>
    <x v="0"/>
    <n v="1"/>
    <s v=""/>
    <n v="-43.1"/>
    <s v=""/>
    <n v="-43.1"/>
    <s v=""/>
    <x v="66"/>
    <x v="66"/>
    <x v="66"/>
    <s v="Sales Representative"/>
    <n v="380607"/>
    <s v="Gwen"/>
    <s v="Rogers"/>
    <s v="Store Manager"/>
    <x v="6"/>
    <x v="2787"/>
    <x v="2790"/>
    <x v="284"/>
    <x v="120"/>
    <n v="-43.1"/>
    <d v="2016-06-04T00:00:00"/>
    <x v="2"/>
  </r>
  <r>
    <x v="0"/>
    <x v="2"/>
    <x v="66"/>
    <x v="65"/>
    <x v="2786"/>
    <x v="0"/>
    <x v="0"/>
    <n v="1"/>
    <s v=""/>
    <n v="-82.09"/>
    <s v=""/>
    <n v="-82.09"/>
    <s v=""/>
    <x v="66"/>
    <x v="66"/>
    <x v="66"/>
    <s v="Sales Representative"/>
    <n v="380607"/>
    <s v="Gwen"/>
    <s v="Rogers"/>
    <s v="Store Manager"/>
    <x v="6"/>
    <x v="2788"/>
    <x v="2791"/>
    <x v="716"/>
    <x v="23"/>
    <n v="-82.09"/>
    <d v="2016-06-07T00:00:00"/>
    <x v="0"/>
  </r>
  <r>
    <x v="0"/>
    <x v="2"/>
    <x v="66"/>
    <x v="65"/>
    <x v="2787"/>
    <x v="0"/>
    <x v="1"/>
    <n v="1"/>
    <s v=""/>
    <n v="-56.84"/>
    <s v=""/>
    <s v=""/>
    <n v="-56.84"/>
    <x v="66"/>
    <x v="66"/>
    <x v="66"/>
    <s v="Sales Representative"/>
    <n v="380607"/>
    <s v="Gwen"/>
    <s v="Rogers"/>
    <s v="Store Manager"/>
    <x v="6"/>
    <x v="2789"/>
    <x v="2792"/>
    <x v="769"/>
    <x v="418"/>
    <n v="-56.84"/>
    <d v="2016-06-13T00:00:00"/>
    <x v="1"/>
  </r>
  <r>
    <x v="0"/>
    <x v="2"/>
    <x v="66"/>
    <x v="65"/>
    <x v="2788"/>
    <x v="2"/>
    <x v="1"/>
    <n v="1"/>
    <s v=""/>
    <n v="-11.91"/>
    <s v=""/>
    <s v=""/>
    <n v="-11.91"/>
    <x v="66"/>
    <x v="66"/>
    <x v="66"/>
    <s v="Sales Representative"/>
    <n v="380607"/>
    <s v="Gwen"/>
    <s v="Rogers"/>
    <s v="Store Manager"/>
    <x v="6"/>
    <x v="2790"/>
    <x v="2793"/>
    <x v="90"/>
    <x v="147"/>
    <n v="-11.91"/>
    <d v="2016-06-14T00:00:00"/>
    <x v="1"/>
  </r>
  <r>
    <x v="0"/>
    <x v="2"/>
    <x v="66"/>
    <x v="65"/>
    <x v="2789"/>
    <x v="0"/>
    <x v="0"/>
    <n v="1"/>
    <s v=""/>
    <n v="-88.21"/>
    <s v=""/>
    <n v="-88.21"/>
    <s v=""/>
    <x v="66"/>
    <x v="66"/>
    <x v="66"/>
    <s v="Sales Representative"/>
    <n v="380607"/>
    <s v="Gwen"/>
    <s v="Rogers"/>
    <s v="Store Manager"/>
    <x v="6"/>
    <x v="2791"/>
    <x v="2794"/>
    <x v="118"/>
    <x v="100"/>
    <n v="-88.21"/>
    <d v="2016-06-28T00:00:00"/>
    <x v="0"/>
  </r>
  <r>
    <x v="1"/>
    <x v="3"/>
    <x v="66"/>
    <x v="67"/>
    <x v="2790"/>
    <x v="2"/>
    <x v="1"/>
    <s v=""/>
    <n v="1"/>
    <s v=""/>
    <n v="-11.14"/>
    <s v=""/>
    <n v="-11.14"/>
    <x v="66"/>
    <x v="66"/>
    <x v="66"/>
    <s v="Sales Representative"/>
    <n v="715803"/>
    <s v="Gertrude"/>
    <s v="Floyd"/>
    <s v="Sales Representative"/>
    <x v="6"/>
    <x v="2792"/>
    <x v="2795"/>
    <x v="345"/>
    <x v="341"/>
    <n v="-11.14"/>
    <d v="2016-07-10T00:00:00"/>
    <x v="1"/>
  </r>
  <r>
    <x v="1"/>
    <x v="3"/>
    <x v="66"/>
    <x v="65"/>
    <x v="2791"/>
    <x v="0"/>
    <x v="1"/>
    <s v=""/>
    <n v="1"/>
    <s v=""/>
    <n v="-97.7"/>
    <s v=""/>
    <n v="-97.7"/>
    <x v="66"/>
    <x v="66"/>
    <x v="66"/>
    <s v="Sales Representative"/>
    <n v="380607"/>
    <s v="Gwen"/>
    <s v="Rogers"/>
    <s v="Store Manager"/>
    <x v="6"/>
    <x v="2793"/>
    <x v="2796"/>
    <x v="112"/>
    <x v="29"/>
    <n v="-97.7"/>
    <d v="2016-07-12T00:00:00"/>
    <x v="1"/>
  </r>
  <r>
    <x v="1"/>
    <x v="3"/>
    <x v="66"/>
    <x v="67"/>
    <x v="2792"/>
    <x v="1"/>
    <x v="1"/>
    <s v=""/>
    <n v="1"/>
    <s v=""/>
    <n v="-37.01"/>
    <s v=""/>
    <n v="-37.01"/>
    <x v="66"/>
    <x v="66"/>
    <x v="66"/>
    <s v="Sales Representative"/>
    <n v="715803"/>
    <s v="Gertrude"/>
    <s v="Floyd"/>
    <s v="Sales Representative"/>
    <x v="6"/>
    <x v="2794"/>
    <x v="2797"/>
    <x v="606"/>
    <x v="59"/>
    <n v="-37.01"/>
    <d v="2016-07-13T00:00:00"/>
    <x v="1"/>
  </r>
  <r>
    <x v="1"/>
    <x v="3"/>
    <x v="66"/>
    <x v="67"/>
    <x v="2793"/>
    <x v="2"/>
    <x v="0"/>
    <s v=""/>
    <n v="1"/>
    <s v=""/>
    <n v="-19.38"/>
    <n v="-19.38"/>
    <s v=""/>
    <x v="66"/>
    <x v="66"/>
    <x v="66"/>
    <s v="Sales Representative"/>
    <n v="715803"/>
    <s v="Gertrude"/>
    <s v="Floyd"/>
    <s v="Sales Representative"/>
    <x v="6"/>
    <x v="2795"/>
    <x v="2798"/>
    <x v="758"/>
    <x v="67"/>
    <n v="-19.38"/>
    <d v="2016-07-15T00:00:00"/>
    <x v="0"/>
  </r>
  <r>
    <x v="1"/>
    <x v="3"/>
    <x v="66"/>
    <x v="65"/>
    <x v="2794"/>
    <x v="0"/>
    <x v="0"/>
    <s v=""/>
    <n v="1"/>
    <s v=""/>
    <n v="-67.510000000000005"/>
    <n v="-67.510000000000005"/>
    <s v=""/>
    <x v="66"/>
    <x v="66"/>
    <x v="66"/>
    <s v="Sales Representative"/>
    <n v="380607"/>
    <s v="Gwen"/>
    <s v="Rogers"/>
    <s v="Store Manager"/>
    <x v="6"/>
    <x v="2796"/>
    <x v="2799"/>
    <x v="95"/>
    <x v="67"/>
    <n v="-67.510000000000005"/>
    <d v="2016-07-17T00:00:00"/>
    <x v="2"/>
  </r>
  <r>
    <x v="1"/>
    <x v="3"/>
    <x v="66"/>
    <x v="65"/>
    <x v="2795"/>
    <x v="0"/>
    <x v="1"/>
    <s v=""/>
    <n v="1"/>
    <s v=""/>
    <n v="-82.6"/>
    <s v=""/>
    <n v="-82.6"/>
    <x v="66"/>
    <x v="66"/>
    <x v="66"/>
    <s v="Sales Representative"/>
    <n v="380607"/>
    <s v="Gwen"/>
    <s v="Rogers"/>
    <s v="Store Manager"/>
    <x v="6"/>
    <x v="2797"/>
    <x v="2800"/>
    <x v="179"/>
    <x v="437"/>
    <n v="-82.6"/>
    <d v="2016-07-18T00:00:00"/>
    <x v="1"/>
  </r>
  <r>
    <x v="1"/>
    <x v="3"/>
    <x v="66"/>
    <x v="65"/>
    <x v="2796"/>
    <x v="0"/>
    <x v="0"/>
    <s v=""/>
    <n v="1"/>
    <s v=""/>
    <n v="-90.34"/>
    <n v="-90.34"/>
    <s v=""/>
    <x v="66"/>
    <x v="66"/>
    <x v="66"/>
    <s v="Sales Representative"/>
    <n v="380607"/>
    <s v="Gwen"/>
    <s v="Rogers"/>
    <s v="Store Manager"/>
    <x v="6"/>
    <x v="2798"/>
    <x v="2801"/>
    <x v="670"/>
    <x v="208"/>
    <n v="-90.34"/>
    <d v="2016-07-20T00:00:00"/>
    <x v="2"/>
  </r>
  <r>
    <x v="1"/>
    <x v="3"/>
    <x v="66"/>
    <x v="67"/>
    <x v="2797"/>
    <x v="1"/>
    <x v="1"/>
    <s v=""/>
    <n v="1"/>
    <s v=""/>
    <n v="-22.01"/>
    <s v=""/>
    <n v="-22.01"/>
    <x v="66"/>
    <x v="66"/>
    <x v="66"/>
    <s v="Sales Representative"/>
    <n v="715803"/>
    <s v="Gertrude"/>
    <s v="Floyd"/>
    <s v="Sales Representative"/>
    <x v="6"/>
    <x v="2799"/>
    <x v="2802"/>
    <x v="614"/>
    <x v="231"/>
    <n v="-22.01"/>
    <d v="2016-07-21T00:00:00"/>
    <x v="1"/>
  </r>
  <r>
    <x v="1"/>
    <x v="3"/>
    <x v="66"/>
    <x v="65"/>
    <x v="2798"/>
    <x v="0"/>
    <x v="1"/>
    <s v=""/>
    <n v="1"/>
    <s v=""/>
    <n v="-69.94"/>
    <s v=""/>
    <n v="-69.94"/>
    <x v="66"/>
    <x v="66"/>
    <x v="66"/>
    <s v="Sales Representative"/>
    <n v="380607"/>
    <s v="Gwen"/>
    <s v="Rogers"/>
    <s v="Store Manager"/>
    <x v="6"/>
    <x v="2800"/>
    <x v="2803"/>
    <x v="388"/>
    <x v="420"/>
    <n v="-69.94"/>
    <d v="2016-07-22T00:00:00"/>
    <x v="1"/>
  </r>
  <r>
    <x v="1"/>
    <x v="3"/>
    <x v="66"/>
    <x v="65"/>
    <x v="95"/>
    <x v="0"/>
    <x v="1"/>
    <s v=""/>
    <n v="1"/>
    <s v=""/>
    <n v="-94.66"/>
    <s v=""/>
    <n v="-94.66"/>
    <x v="66"/>
    <x v="66"/>
    <x v="66"/>
    <s v="Sales Representative"/>
    <n v="380607"/>
    <s v="Gwen"/>
    <s v="Rogers"/>
    <s v="Store Manager"/>
    <x v="6"/>
    <x v="2801"/>
    <x v="2804"/>
    <x v="83"/>
    <x v="83"/>
    <n v="-94.66"/>
    <d v="2016-07-29T00:00:00"/>
    <x v="1"/>
  </r>
  <r>
    <x v="1"/>
    <x v="4"/>
    <x v="66"/>
    <x v="67"/>
    <x v="2799"/>
    <x v="1"/>
    <x v="1"/>
    <s v=""/>
    <n v="1"/>
    <s v=""/>
    <n v="-21.81"/>
    <s v=""/>
    <n v="-21.81"/>
    <x v="66"/>
    <x v="66"/>
    <x v="66"/>
    <s v="Sales Representative"/>
    <n v="715803"/>
    <s v="Gertrude"/>
    <s v="Floyd"/>
    <s v="Sales Representative"/>
    <x v="6"/>
    <x v="2802"/>
    <x v="2805"/>
    <x v="454"/>
    <x v="296"/>
    <n v="-21.81"/>
    <d v="2016-08-08T00:00:00"/>
    <x v="1"/>
  </r>
  <r>
    <x v="1"/>
    <x v="4"/>
    <x v="66"/>
    <x v="67"/>
    <x v="2800"/>
    <x v="1"/>
    <x v="1"/>
    <s v=""/>
    <n v="1"/>
    <s v=""/>
    <n v="-29.93"/>
    <s v=""/>
    <n v="-29.93"/>
    <x v="66"/>
    <x v="66"/>
    <x v="66"/>
    <s v="Sales Representative"/>
    <n v="715803"/>
    <s v="Gertrude"/>
    <s v="Floyd"/>
    <s v="Sales Representative"/>
    <x v="6"/>
    <x v="2803"/>
    <x v="2806"/>
    <x v="390"/>
    <x v="224"/>
    <n v="-29.93"/>
    <d v="2016-08-08T00:00:00"/>
    <x v="1"/>
  </r>
  <r>
    <x v="1"/>
    <x v="4"/>
    <x v="66"/>
    <x v="67"/>
    <x v="2801"/>
    <x v="1"/>
    <x v="1"/>
    <s v=""/>
    <n v="1"/>
    <s v=""/>
    <n v="-33.630000000000003"/>
    <s v=""/>
    <n v="-33.630000000000003"/>
    <x v="66"/>
    <x v="66"/>
    <x v="66"/>
    <s v="Sales Representative"/>
    <n v="715803"/>
    <s v="Gertrude"/>
    <s v="Floyd"/>
    <s v="Sales Representative"/>
    <x v="6"/>
    <x v="2804"/>
    <x v="2807"/>
    <x v="710"/>
    <x v="223"/>
    <n v="-33.630000000000003"/>
    <d v="2016-08-14T00:00:00"/>
    <x v="1"/>
  </r>
  <r>
    <x v="1"/>
    <x v="4"/>
    <x v="66"/>
    <x v="65"/>
    <x v="2802"/>
    <x v="0"/>
    <x v="0"/>
    <s v=""/>
    <n v="1"/>
    <s v=""/>
    <n v="-57.4"/>
    <n v="-57.4"/>
    <s v=""/>
    <x v="66"/>
    <x v="66"/>
    <x v="66"/>
    <s v="Sales Representative"/>
    <n v="380607"/>
    <s v="Gwen"/>
    <s v="Rogers"/>
    <s v="Store Manager"/>
    <x v="6"/>
    <x v="2805"/>
    <x v="2808"/>
    <x v="620"/>
    <x v="457"/>
    <n v="-57.4"/>
    <d v="2016-08-17T00:00:00"/>
    <x v="2"/>
  </r>
  <r>
    <x v="1"/>
    <x v="4"/>
    <x v="66"/>
    <x v="65"/>
    <x v="2803"/>
    <x v="0"/>
    <x v="1"/>
    <s v=""/>
    <n v="1"/>
    <s v=""/>
    <n v="-83.08"/>
    <s v=""/>
    <n v="-83.08"/>
    <x v="66"/>
    <x v="66"/>
    <x v="66"/>
    <s v="Sales Representative"/>
    <n v="380607"/>
    <s v="Gwen"/>
    <s v="Rogers"/>
    <s v="Store Manager"/>
    <x v="6"/>
    <x v="2806"/>
    <x v="2809"/>
    <x v="723"/>
    <x v="359"/>
    <n v="-83.08"/>
    <d v="2016-08-23T00:00:00"/>
    <x v="1"/>
  </r>
  <r>
    <x v="1"/>
    <x v="4"/>
    <x v="66"/>
    <x v="65"/>
    <x v="2804"/>
    <x v="0"/>
    <x v="0"/>
    <s v=""/>
    <n v="1"/>
    <s v=""/>
    <n v="-72.61"/>
    <n v="-72.61"/>
    <s v=""/>
    <x v="66"/>
    <x v="66"/>
    <x v="66"/>
    <s v="Sales Representative"/>
    <n v="380607"/>
    <s v="Gwen"/>
    <s v="Rogers"/>
    <s v="Store Manager"/>
    <x v="6"/>
    <x v="2807"/>
    <x v="2810"/>
    <x v="100"/>
    <x v="303"/>
    <n v="-72.61"/>
    <d v="2016-08-25T00:00:00"/>
    <x v="0"/>
  </r>
  <r>
    <x v="1"/>
    <x v="4"/>
    <x v="66"/>
    <x v="65"/>
    <x v="2805"/>
    <x v="0"/>
    <x v="0"/>
    <s v=""/>
    <n v="1"/>
    <s v=""/>
    <n v="-56.45"/>
    <n v="-56.45"/>
    <s v=""/>
    <x v="66"/>
    <x v="66"/>
    <x v="66"/>
    <s v="Sales Representative"/>
    <n v="380607"/>
    <s v="Gwen"/>
    <s v="Rogers"/>
    <s v="Store Manager"/>
    <x v="6"/>
    <x v="2808"/>
    <x v="2811"/>
    <x v="154"/>
    <x v="403"/>
    <n v="-56.45"/>
    <d v="2016-08-26T00:00:00"/>
    <x v="2"/>
  </r>
  <r>
    <x v="1"/>
    <x v="4"/>
    <x v="66"/>
    <x v="67"/>
    <x v="2806"/>
    <x v="1"/>
    <x v="1"/>
    <s v=""/>
    <n v="1"/>
    <s v=""/>
    <n v="-36.96"/>
    <s v=""/>
    <n v="-36.96"/>
    <x v="66"/>
    <x v="66"/>
    <x v="66"/>
    <s v="Sales Representative"/>
    <n v="715803"/>
    <s v="Gertrude"/>
    <s v="Floyd"/>
    <s v="Sales Representative"/>
    <x v="6"/>
    <x v="2809"/>
    <x v="2812"/>
    <x v="769"/>
    <x v="260"/>
    <n v="-36.96"/>
    <d v="2016-08-29T00:00:00"/>
    <x v="1"/>
  </r>
  <r>
    <x v="1"/>
    <x v="5"/>
    <x v="66"/>
    <x v="67"/>
    <x v="2807"/>
    <x v="2"/>
    <x v="1"/>
    <s v=""/>
    <n v="1"/>
    <s v=""/>
    <n v="-14.56"/>
    <s v=""/>
    <n v="-14.56"/>
    <x v="66"/>
    <x v="66"/>
    <x v="66"/>
    <s v="Sales Representative"/>
    <n v="715803"/>
    <s v="Gertrude"/>
    <s v="Floyd"/>
    <s v="Sales Representative"/>
    <x v="6"/>
    <x v="2810"/>
    <x v="2813"/>
    <x v="765"/>
    <x v="286"/>
    <n v="-14.56"/>
    <d v="2016-09-03T00:00:00"/>
    <x v="1"/>
  </r>
  <r>
    <x v="1"/>
    <x v="5"/>
    <x v="66"/>
    <x v="65"/>
    <x v="2808"/>
    <x v="0"/>
    <x v="1"/>
    <s v=""/>
    <n v="1"/>
    <s v=""/>
    <n v="-58.58"/>
    <s v=""/>
    <n v="-58.58"/>
    <x v="66"/>
    <x v="66"/>
    <x v="66"/>
    <s v="Sales Representative"/>
    <n v="380607"/>
    <s v="Gwen"/>
    <s v="Rogers"/>
    <s v="Store Manager"/>
    <x v="6"/>
    <x v="2811"/>
    <x v="2814"/>
    <x v="112"/>
    <x v="140"/>
    <n v="-58.58"/>
    <d v="2016-09-06T00:00:00"/>
    <x v="1"/>
  </r>
  <r>
    <x v="1"/>
    <x v="5"/>
    <x v="66"/>
    <x v="65"/>
    <x v="2809"/>
    <x v="0"/>
    <x v="1"/>
    <s v=""/>
    <n v="1"/>
    <s v=""/>
    <n v="-52.25"/>
    <s v=""/>
    <n v="-52.25"/>
    <x v="66"/>
    <x v="66"/>
    <x v="66"/>
    <s v="Sales Representative"/>
    <n v="380607"/>
    <s v="Gwen"/>
    <s v="Rogers"/>
    <s v="Store Manager"/>
    <x v="6"/>
    <x v="2812"/>
    <x v="2815"/>
    <x v="582"/>
    <x v="77"/>
    <n v="-52.25"/>
    <d v="2016-09-15T00:00:00"/>
    <x v="1"/>
  </r>
  <r>
    <x v="1"/>
    <x v="5"/>
    <x v="66"/>
    <x v="65"/>
    <x v="2810"/>
    <x v="0"/>
    <x v="1"/>
    <s v=""/>
    <n v="1"/>
    <s v=""/>
    <n v="-64.209999999999994"/>
    <s v=""/>
    <n v="-64.209999999999994"/>
    <x v="66"/>
    <x v="66"/>
    <x v="66"/>
    <s v="Sales Representative"/>
    <n v="380607"/>
    <s v="Gwen"/>
    <s v="Rogers"/>
    <s v="Store Manager"/>
    <x v="6"/>
    <x v="2813"/>
    <x v="2816"/>
    <x v="789"/>
    <x v="281"/>
    <n v="-64.209999999999994"/>
    <d v="2016-09-20T00:00:00"/>
    <x v="1"/>
  </r>
  <r>
    <x v="0"/>
    <x v="0"/>
    <x v="67"/>
    <x v="65"/>
    <x v="2811"/>
    <x v="0"/>
    <x v="1"/>
    <n v="1"/>
    <s v=""/>
    <n v="-81.36"/>
    <s v=""/>
    <s v=""/>
    <n v="-81.36"/>
    <x v="67"/>
    <x v="67"/>
    <x v="67"/>
    <s v="Sales Representative"/>
    <n v="380607"/>
    <s v="Gwen"/>
    <s v="Rogers"/>
    <s v="Store Manager"/>
    <x v="6"/>
    <x v="2814"/>
    <x v="2817"/>
    <x v="139"/>
    <x v="225"/>
    <n v="-81.36"/>
    <d v="2016-04-02T00:00:00"/>
    <x v="1"/>
  </r>
  <r>
    <x v="0"/>
    <x v="0"/>
    <x v="67"/>
    <x v="65"/>
    <x v="2812"/>
    <x v="2"/>
    <x v="1"/>
    <n v="1"/>
    <s v=""/>
    <n v="-16.29"/>
    <s v=""/>
    <s v=""/>
    <n v="-16.29"/>
    <x v="67"/>
    <x v="67"/>
    <x v="67"/>
    <s v="Sales Representative"/>
    <n v="380607"/>
    <s v="Gwen"/>
    <s v="Rogers"/>
    <s v="Store Manager"/>
    <x v="6"/>
    <x v="2815"/>
    <x v="2818"/>
    <x v="701"/>
    <x v="130"/>
    <n v="-16.29"/>
    <d v="2016-04-02T00:00:00"/>
    <x v="1"/>
  </r>
  <r>
    <x v="0"/>
    <x v="0"/>
    <x v="67"/>
    <x v="65"/>
    <x v="2813"/>
    <x v="1"/>
    <x v="1"/>
    <n v="1"/>
    <s v=""/>
    <n v="-24.44"/>
    <s v=""/>
    <s v=""/>
    <n v="-24.44"/>
    <x v="67"/>
    <x v="67"/>
    <x v="67"/>
    <s v="Sales Representative"/>
    <n v="380607"/>
    <s v="Gwen"/>
    <s v="Rogers"/>
    <s v="Store Manager"/>
    <x v="6"/>
    <x v="2816"/>
    <x v="2819"/>
    <x v="461"/>
    <x v="422"/>
    <n v="-24.44"/>
    <d v="2016-04-10T00:00:00"/>
    <x v="1"/>
  </r>
  <r>
    <x v="0"/>
    <x v="0"/>
    <x v="67"/>
    <x v="65"/>
    <x v="2814"/>
    <x v="1"/>
    <x v="1"/>
    <n v="1"/>
    <s v=""/>
    <n v="-38.76"/>
    <s v=""/>
    <s v=""/>
    <n v="-38.76"/>
    <x v="67"/>
    <x v="67"/>
    <x v="67"/>
    <s v="Sales Representative"/>
    <n v="380607"/>
    <s v="Gwen"/>
    <s v="Rogers"/>
    <s v="Store Manager"/>
    <x v="6"/>
    <x v="2817"/>
    <x v="2820"/>
    <x v="602"/>
    <x v="435"/>
    <n v="-38.76"/>
    <d v="2016-04-11T00:00:00"/>
    <x v="1"/>
  </r>
  <r>
    <x v="0"/>
    <x v="0"/>
    <x v="67"/>
    <x v="65"/>
    <x v="2815"/>
    <x v="1"/>
    <x v="1"/>
    <n v="1"/>
    <s v=""/>
    <n v="-21.56"/>
    <s v=""/>
    <s v=""/>
    <n v="-21.56"/>
    <x v="67"/>
    <x v="67"/>
    <x v="67"/>
    <s v="Sales Representative"/>
    <n v="380607"/>
    <s v="Gwen"/>
    <s v="Rogers"/>
    <s v="Store Manager"/>
    <x v="6"/>
    <x v="2818"/>
    <x v="2821"/>
    <x v="490"/>
    <x v="193"/>
    <n v="-21.56"/>
    <d v="2016-04-14T00:00:00"/>
    <x v="1"/>
  </r>
  <r>
    <x v="0"/>
    <x v="0"/>
    <x v="67"/>
    <x v="65"/>
    <x v="2816"/>
    <x v="0"/>
    <x v="0"/>
    <n v="1"/>
    <s v=""/>
    <n v="-56.2"/>
    <s v=""/>
    <n v="-56.2"/>
    <s v=""/>
    <x v="67"/>
    <x v="67"/>
    <x v="67"/>
    <s v="Sales Representative"/>
    <n v="380607"/>
    <s v="Gwen"/>
    <s v="Rogers"/>
    <s v="Store Manager"/>
    <x v="6"/>
    <x v="2819"/>
    <x v="2822"/>
    <x v="134"/>
    <x v="397"/>
    <n v="-56.2"/>
    <d v="2016-04-15T00:00:00"/>
    <x v="2"/>
  </r>
  <r>
    <x v="0"/>
    <x v="1"/>
    <x v="67"/>
    <x v="65"/>
    <x v="2817"/>
    <x v="2"/>
    <x v="0"/>
    <n v="1"/>
    <s v=""/>
    <n v="-5.41"/>
    <s v=""/>
    <n v="-5.41"/>
    <s v=""/>
    <x v="67"/>
    <x v="67"/>
    <x v="67"/>
    <s v="Sales Representative"/>
    <n v="380607"/>
    <s v="Gwen"/>
    <s v="Rogers"/>
    <s v="Store Manager"/>
    <x v="6"/>
    <x v="2820"/>
    <x v="2823"/>
    <x v="523"/>
    <x v="91"/>
    <n v="-5.41"/>
    <d v="2016-05-24T00:00:00"/>
    <x v="0"/>
  </r>
  <r>
    <x v="0"/>
    <x v="2"/>
    <x v="67"/>
    <x v="65"/>
    <x v="2818"/>
    <x v="0"/>
    <x v="0"/>
    <n v="1"/>
    <s v=""/>
    <n v="-67.55"/>
    <s v=""/>
    <n v="-67.55"/>
    <s v=""/>
    <x v="67"/>
    <x v="67"/>
    <x v="67"/>
    <s v="Sales Representative"/>
    <n v="380607"/>
    <s v="Gwen"/>
    <s v="Rogers"/>
    <s v="Store Manager"/>
    <x v="6"/>
    <x v="2821"/>
    <x v="2824"/>
    <x v="325"/>
    <x v="332"/>
    <n v="-67.55"/>
    <d v="2016-06-13T00:00:00"/>
    <x v="0"/>
  </r>
  <r>
    <x v="1"/>
    <x v="3"/>
    <x v="67"/>
    <x v="68"/>
    <x v="2819"/>
    <x v="1"/>
    <x v="0"/>
    <s v=""/>
    <n v="1"/>
    <s v=""/>
    <n v="-35.9"/>
    <n v="-35.9"/>
    <s v=""/>
    <x v="67"/>
    <x v="67"/>
    <x v="67"/>
    <s v="Sales Representative"/>
    <n v="540410"/>
    <s v="Candice"/>
    <s v="George"/>
    <s v="Sales Representative"/>
    <x v="6"/>
    <x v="2822"/>
    <x v="2825"/>
    <x v="95"/>
    <x v="472"/>
    <n v="-35.9"/>
    <d v="2016-07-12T00:00:00"/>
    <x v="2"/>
  </r>
  <r>
    <x v="1"/>
    <x v="3"/>
    <x v="67"/>
    <x v="65"/>
    <x v="2820"/>
    <x v="0"/>
    <x v="0"/>
    <s v=""/>
    <n v="1"/>
    <s v=""/>
    <n v="-52.55"/>
    <n v="-52.55"/>
    <s v=""/>
    <x v="67"/>
    <x v="67"/>
    <x v="67"/>
    <s v="Sales Representative"/>
    <n v="380607"/>
    <s v="Gwen"/>
    <s v="Rogers"/>
    <s v="Store Manager"/>
    <x v="6"/>
    <x v="2823"/>
    <x v="2826"/>
    <x v="279"/>
    <x v="167"/>
    <n v="-52.55"/>
    <d v="2016-07-17T00:00:00"/>
    <x v="2"/>
  </r>
  <r>
    <x v="1"/>
    <x v="3"/>
    <x v="67"/>
    <x v="68"/>
    <x v="2821"/>
    <x v="1"/>
    <x v="1"/>
    <s v=""/>
    <n v="1"/>
    <s v=""/>
    <n v="-47.62"/>
    <s v=""/>
    <n v="-47.62"/>
    <x v="67"/>
    <x v="67"/>
    <x v="67"/>
    <s v="Sales Representative"/>
    <n v="540410"/>
    <s v="Candice"/>
    <s v="George"/>
    <s v="Sales Representative"/>
    <x v="6"/>
    <x v="2824"/>
    <x v="2827"/>
    <x v="258"/>
    <x v="185"/>
    <n v="-47.62"/>
    <d v="2016-07-19T00:00:00"/>
    <x v="1"/>
  </r>
  <r>
    <x v="1"/>
    <x v="3"/>
    <x v="67"/>
    <x v="68"/>
    <x v="2822"/>
    <x v="1"/>
    <x v="1"/>
    <s v=""/>
    <n v="1"/>
    <s v=""/>
    <n v="-27.96"/>
    <s v=""/>
    <n v="-27.96"/>
    <x v="67"/>
    <x v="67"/>
    <x v="67"/>
    <s v="Sales Representative"/>
    <n v="540410"/>
    <s v="Candice"/>
    <s v="George"/>
    <s v="Sales Representative"/>
    <x v="6"/>
    <x v="2825"/>
    <x v="2828"/>
    <x v="34"/>
    <x v="326"/>
    <n v="-27.96"/>
    <d v="2016-07-22T00:00:00"/>
    <x v="1"/>
  </r>
  <r>
    <x v="1"/>
    <x v="4"/>
    <x v="67"/>
    <x v="65"/>
    <x v="2823"/>
    <x v="0"/>
    <x v="1"/>
    <s v=""/>
    <n v="1"/>
    <s v=""/>
    <n v="-64.739999999999995"/>
    <s v=""/>
    <n v="-64.739999999999995"/>
    <x v="67"/>
    <x v="67"/>
    <x v="67"/>
    <s v="Sales Representative"/>
    <n v="380607"/>
    <s v="Gwen"/>
    <s v="Rogers"/>
    <s v="Store Manager"/>
    <x v="6"/>
    <x v="2826"/>
    <x v="2829"/>
    <x v="324"/>
    <x v="483"/>
    <n v="-64.739999999999995"/>
    <d v="2016-08-02T00:00:00"/>
    <x v="1"/>
  </r>
  <r>
    <x v="1"/>
    <x v="4"/>
    <x v="67"/>
    <x v="68"/>
    <x v="2824"/>
    <x v="2"/>
    <x v="1"/>
    <s v=""/>
    <n v="1"/>
    <s v=""/>
    <n v="-16.63"/>
    <s v=""/>
    <n v="-16.63"/>
    <x v="67"/>
    <x v="67"/>
    <x v="67"/>
    <s v="Sales Representative"/>
    <n v="540410"/>
    <s v="Candice"/>
    <s v="George"/>
    <s v="Sales Representative"/>
    <x v="6"/>
    <x v="2827"/>
    <x v="2830"/>
    <x v="561"/>
    <x v="112"/>
    <n v="-16.63"/>
    <d v="2016-08-06T00:00:00"/>
    <x v="1"/>
  </r>
  <r>
    <x v="1"/>
    <x v="4"/>
    <x v="67"/>
    <x v="68"/>
    <x v="2825"/>
    <x v="1"/>
    <x v="1"/>
    <s v=""/>
    <n v="1"/>
    <s v=""/>
    <n v="-31.12"/>
    <s v=""/>
    <n v="-31.12"/>
    <x v="67"/>
    <x v="67"/>
    <x v="67"/>
    <s v="Sales Representative"/>
    <n v="540410"/>
    <s v="Candice"/>
    <s v="George"/>
    <s v="Sales Representative"/>
    <x v="6"/>
    <x v="2828"/>
    <x v="2831"/>
    <x v="560"/>
    <x v="476"/>
    <n v="-31.12"/>
    <d v="2016-08-11T00:00:00"/>
    <x v="1"/>
  </r>
  <r>
    <x v="1"/>
    <x v="4"/>
    <x v="67"/>
    <x v="68"/>
    <x v="2826"/>
    <x v="2"/>
    <x v="1"/>
    <s v=""/>
    <n v="1"/>
    <s v=""/>
    <n v="-18.12"/>
    <s v=""/>
    <n v="-18.12"/>
    <x v="67"/>
    <x v="67"/>
    <x v="67"/>
    <s v="Sales Representative"/>
    <n v="540410"/>
    <s v="Candice"/>
    <s v="George"/>
    <s v="Sales Representative"/>
    <x v="6"/>
    <x v="2829"/>
    <x v="2832"/>
    <x v="359"/>
    <x v="413"/>
    <n v="-18.12"/>
    <d v="2016-08-12T00:00:00"/>
    <x v="1"/>
  </r>
  <r>
    <x v="1"/>
    <x v="4"/>
    <x v="67"/>
    <x v="65"/>
    <x v="2827"/>
    <x v="0"/>
    <x v="0"/>
    <s v=""/>
    <n v="1"/>
    <s v=""/>
    <n v="-69.11"/>
    <n v="-69.11"/>
    <s v=""/>
    <x v="67"/>
    <x v="67"/>
    <x v="67"/>
    <s v="Sales Representative"/>
    <n v="380607"/>
    <s v="Gwen"/>
    <s v="Rogers"/>
    <s v="Store Manager"/>
    <x v="6"/>
    <x v="2830"/>
    <x v="2833"/>
    <x v="907"/>
    <x v="308"/>
    <n v="-69.11"/>
    <d v="2016-08-13T00:00:00"/>
    <x v="0"/>
  </r>
  <r>
    <x v="1"/>
    <x v="4"/>
    <x v="67"/>
    <x v="65"/>
    <x v="2828"/>
    <x v="0"/>
    <x v="1"/>
    <s v=""/>
    <n v="1"/>
    <s v=""/>
    <n v="-87.8"/>
    <s v=""/>
    <n v="-87.8"/>
    <x v="67"/>
    <x v="67"/>
    <x v="67"/>
    <s v="Sales Representative"/>
    <n v="380607"/>
    <s v="Gwen"/>
    <s v="Rogers"/>
    <s v="Store Manager"/>
    <x v="6"/>
    <x v="2831"/>
    <x v="2834"/>
    <x v="693"/>
    <x v="26"/>
    <n v="-87.8"/>
    <d v="2016-08-15T00:00:00"/>
    <x v="1"/>
  </r>
  <r>
    <x v="1"/>
    <x v="4"/>
    <x v="67"/>
    <x v="68"/>
    <x v="2829"/>
    <x v="2"/>
    <x v="1"/>
    <s v=""/>
    <n v="1"/>
    <s v=""/>
    <n v="-9.2799999999999994"/>
    <s v=""/>
    <n v="-9.2799999999999994"/>
    <x v="67"/>
    <x v="67"/>
    <x v="67"/>
    <s v="Sales Representative"/>
    <n v="540410"/>
    <s v="Candice"/>
    <s v="George"/>
    <s v="Sales Representative"/>
    <x v="6"/>
    <x v="2832"/>
    <x v="2835"/>
    <x v="627"/>
    <x v="133"/>
    <n v="-9.2799999999999994"/>
    <d v="2016-08-17T00:00:00"/>
    <x v="1"/>
  </r>
  <r>
    <x v="1"/>
    <x v="4"/>
    <x v="67"/>
    <x v="65"/>
    <x v="2830"/>
    <x v="0"/>
    <x v="1"/>
    <s v=""/>
    <n v="1"/>
    <s v=""/>
    <n v="-67.7"/>
    <s v=""/>
    <n v="-67.7"/>
    <x v="67"/>
    <x v="67"/>
    <x v="67"/>
    <s v="Sales Representative"/>
    <n v="380607"/>
    <s v="Gwen"/>
    <s v="Rogers"/>
    <s v="Store Manager"/>
    <x v="6"/>
    <x v="2833"/>
    <x v="2836"/>
    <x v="366"/>
    <x v="421"/>
    <n v="-67.7"/>
    <d v="2016-08-21T00:00:00"/>
    <x v="1"/>
  </r>
  <r>
    <x v="1"/>
    <x v="4"/>
    <x v="67"/>
    <x v="68"/>
    <x v="2831"/>
    <x v="1"/>
    <x v="1"/>
    <s v=""/>
    <n v="1"/>
    <s v=""/>
    <n v="-45.52"/>
    <s v=""/>
    <n v="-45.52"/>
    <x v="67"/>
    <x v="67"/>
    <x v="67"/>
    <s v="Sales Representative"/>
    <n v="540410"/>
    <s v="Candice"/>
    <s v="George"/>
    <s v="Sales Representative"/>
    <x v="6"/>
    <x v="2834"/>
    <x v="2837"/>
    <x v="27"/>
    <x v="244"/>
    <n v="-45.52"/>
    <d v="2016-08-23T00:00:00"/>
    <x v="1"/>
  </r>
  <r>
    <x v="1"/>
    <x v="4"/>
    <x v="67"/>
    <x v="68"/>
    <x v="2832"/>
    <x v="1"/>
    <x v="0"/>
    <s v=""/>
    <n v="1"/>
    <s v=""/>
    <n v="-45.01"/>
    <n v="-45.01"/>
    <s v=""/>
    <x v="67"/>
    <x v="67"/>
    <x v="67"/>
    <s v="Sales Representative"/>
    <n v="540410"/>
    <s v="Candice"/>
    <s v="George"/>
    <s v="Sales Representative"/>
    <x v="6"/>
    <x v="2835"/>
    <x v="2838"/>
    <x v="560"/>
    <x v="385"/>
    <n v="-45.01"/>
    <d v="2016-08-23T00:00:00"/>
    <x v="2"/>
  </r>
  <r>
    <x v="1"/>
    <x v="4"/>
    <x v="67"/>
    <x v="68"/>
    <x v="2833"/>
    <x v="1"/>
    <x v="1"/>
    <s v=""/>
    <n v="1"/>
    <s v=""/>
    <n v="-47.42"/>
    <s v=""/>
    <n v="-47.42"/>
    <x v="67"/>
    <x v="67"/>
    <x v="67"/>
    <s v="Sales Representative"/>
    <n v="540410"/>
    <s v="Candice"/>
    <s v="George"/>
    <s v="Sales Representative"/>
    <x v="6"/>
    <x v="2836"/>
    <x v="2839"/>
    <x v="267"/>
    <x v="61"/>
    <n v="-47.42"/>
    <d v="2016-08-25T00:00:00"/>
    <x v="1"/>
  </r>
  <r>
    <x v="1"/>
    <x v="4"/>
    <x v="67"/>
    <x v="65"/>
    <x v="2834"/>
    <x v="0"/>
    <x v="0"/>
    <s v=""/>
    <n v="1"/>
    <s v=""/>
    <n v="-76.5"/>
    <n v="-76.5"/>
    <s v=""/>
    <x v="67"/>
    <x v="67"/>
    <x v="67"/>
    <s v="Sales Representative"/>
    <n v="380607"/>
    <s v="Gwen"/>
    <s v="Rogers"/>
    <s v="Store Manager"/>
    <x v="6"/>
    <x v="2837"/>
    <x v="2840"/>
    <x v="259"/>
    <x v="33"/>
    <n v="-76.5"/>
    <d v="2016-08-28T00:00:00"/>
    <x v="0"/>
  </r>
  <r>
    <x v="1"/>
    <x v="4"/>
    <x v="67"/>
    <x v="65"/>
    <x v="2835"/>
    <x v="0"/>
    <x v="1"/>
    <s v=""/>
    <n v="1"/>
    <s v=""/>
    <n v="-63.18"/>
    <s v=""/>
    <n v="-63.18"/>
    <x v="67"/>
    <x v="67"/>
    <x v="67"/>
    <s v="Sales Representative"/>
    <n v="380607"/>
    <s v="Gwen"/>
    <s v="Rogers"/>
    <s v="Store Manager"/>
    <x v="6"/>
    <x v="2838"/>
    <x v="2841"/>
    <x v="245"/>
    <x v="339"/>
    <n v="-63.18"/>
    <d v="2016-08-30T00:00:00"/>
    <x v="1"/>
  </r>
  <r>
    <x v="1"/>
    <x v="5"/>
    <x v="67"/>
    <x v="65"/>
    <x v="2836"/>
    <x v="0"/>
    <x v="0"/>
    <s v=""/>
    <n v="1"/>
    <s v=""/>
    <n v="-81.03"/>
    <n v="-81.03"/>
    <s v=""/>
    <x v="67"/>
    <x v="67"/>
    <x v="67"/>
    <s v="Sales Representative"/>
    <n v="380607"/>
    <s v="Gwen"/>
    <s v="Rogers"/>
    <s v="Store Manager"/>
    <x v="6"/>
    <x v="2839"/>
    <x v="2842"/>
    <x v="36"/>
    <x v="343"/>
    <n v="-81.03"/>
    <d v="2016-09-09T00:00:00"/>
    <x v="2"/>
  </r>
  <r>
    <x v="1"/>
    <x v="5"/>
    <x v="67"/>
    <x v="68"/>
    <x v="2837"/>
    <x v="2"/>
    <x v="1"/>
    <s v=""/>
    <n v="1"/>
    <s v=""/>
    <n v="-12.63"/>
    <s v=""/>
    <n v="-12.63"/>
    <x v="67"/>
    <x v="67"/>
    <x v="67"/>
    <s v="Sales Representative"/>
    <n v="540410"/>
    <s v="Candice"/>
    <s v="George"/>
    <s v="Sales Representative"/>
    <x v="6"/>
    <x v="2840"/>
    <x v="2843"/>
    <x v="761"/>
    <x v="467"/>
    <n v="-12.63"/>
    <d v="2016-09-15T00:00:00"/>
    <x v="1"/>
  </r>
  <r>
    <x v="1"/>
    <x v="5"/>
    <x v="67"/>
    <x v="65"/>
    <x v="2838"/>
    <x v="0"/>
    <x v="0"/>
    <s v=""/>
    <n v="1"/>
    <s v=""/>
    <n v="-91.66"/>
    <n v="-91.66"/>
    <s v=""/>
    <x v="67"/>
    <x v="67"/>
    <x v="67"/>
    <s v="Sales Representative"/>
    <n v="380607"/>
    <s v="Gwen"/>
    <s v="Rogers"/>
    <s v="Store Manager"/>
    <x v="6"/>
    <x v="2841"/>
    <x v="2844"/>
    <x v="449"/>
    <x v="111"/>
    <n v="-91.66"/>
    <d v="2016-09-16T00:00:00"/>
    <x v="0"/>
  </r>
  <r>
    <x v="1"/>
    <x v="5"/>
    <x v="67"/>
    <x v="68"/>
    <x v="2839"/>
    <x v="2"/>
    <x v="1"/>
    <s v=""/>
    <n v="1"/>
    <s v=""/>
    <n v="-13.81"/>
    <s v=""/>
    <n v="-13.81"/>
    <x v="67"/>
    <x v="67"/>
    <x v="67"/>
    <s v="Sales Representative"/>
    <n v="540410"/>
    <s v="Candice"/>
    <s v="George"/>
    <s v="Sales Representative"/>
    <x v="6"/>
    <x v="2842"/>
    <x v="2845"/>
    <x v="834"/>
    <x v="69"/>
    <n v="-13.81"/>
    <d v="2016-09-17T00:00:00"/>
    <x v="1"/>
  </r>
  <r>
    <x v="1"/>
    <x v="5"/>
    <x v="67"/>
    <x v="68"/>
    <x v="2840"/>
    <x v="1"/>
    <x v="1"/>
    <s v=""/>
    <n v="1"/>
    <s v=""/>
    <n v="-36.67"/>
    <s v=""/>
    <n v="-36.67"/>
    <x v="67"/>
    <x v="67"/>
    <x v="67"/>
    <s v="Sales Representative"/>
    <n v="540410"/>
    <s v="Candice"/>
    <s v="George"/>
    <s v="Sales Representative"/>
    <x v="6"/>
    <x v="2843"/>
    <x v="2846"/>
    <x v="908"/>
    <x v="59"/>
    <n v="-36.67"/>
    <d v="2016-09-17T00:00:00"/>
    <x v="1"/>
  </r>
  <r>
    <x v="1"/>
    <x v="5"/>
    <x v="67"/>
    <x v="65"/>
    <x v="2841"/>
    <x v="0"/>
    <x v="1"/>
    <s v=""/>
    <n v="1"/>
    <s v=""/>
    <n v="-53.44"/>
    <s v=""/>
    <n v="-53.44"/>
    <x v="67"/>
    <x v="67"/>
    <x v="67"/>
    <s v="Sales Representative"/>
    <n v="380607"/>
    <s v="Gwen"/>
    <s v="Rogers"/>
    <s v="Store Manager"/>
    <x v="6"/>
    <x v="2844"/>
    <x v="2847"/>
    <x v="753"/>
    <x v="269"/>
    <n v="-53.44"/>
    <d v="2016-09-19T00:00:00"/>
    <x v="1"/>
  </r>
  <r>
    <x v="1"/>
    <x v="5"/>
    <x v="67"/>
    <x v="68"/>
    <x v="2842"/>
    <x v="1"/>
    <x v="1"/>
    <s v=""/>
    <n v="1"/>
    <s v=""/>
    <n v="-42.37"/>
    <s v=""/>
    <n v="-42.37"/>
    <x v="67"/>
    <x v="67"/>
    <x v="67"/>
    <s v="Sales Representative"/>
    <n v="540410"/>
    <s v="Candice"/>
    <s v="George"/>
    <s v="Sales Representative"/>
    <x v="6"/>
    <x v="2845"/>
    <x v="2848"/>
    <x v="253"/>
    <x v="193"/>
    <n v="-42.37"/>
    <d v="2016-09-23T00:00:00"/>
    <x v="1"/>
  </r>
  <r>
    <x v="1"/>
    <x v="5"/>
    <x v="67"/>
    <x v="68"/>
    <x v="2843"/>
    <x v="1"/>
    <x v="1"/>
    <s v=""/>
    <n v="1"/>
    <s v=""/>
    <n v="-34.36"/>
    <s v=""/>
    <n v="-34.36"/>
    <x v="67"/>
    <x v="67"/>
    <x v="67"/>
    <s v="Sales Representative"/>
    <n v="540410"/>
    <s v="Candice"/>
    <s v="George"/>
    <s v="Sales Representative"/>
    <x v="6"/>
    <x v="2846"/>
    <x v="2849"/>
    <x v="845"/>
    <x v="225"/>
    <n v="-34.36"/>
    <d v="2016-09-27T00:00:00"/>
    <x v="1"/>
  </r>
  <r>
    <x v="0"/>
    <x v="0"/>
    <x v="68"/>
    <x v="65"/>
    <x v="2844"/>
    <x v="2"/>
    <x v="1"/>
    <n v="1"/>
    <s v=""/>
    <n v="-10.96"/>
    <s v=""/>
    <s v=""/>
    <n v="-10.96"/>
    <x v="68"/>
    <x v="68"/>
    <x v="68"/>
    <s v="Sales Representative"/>
    <n v="380607"/>
    <s v="Gwen"/>
    <s v="Rogers"/>
    <s v="Store Manager"/>
    <x v="6"/>
    <x v="2847"/>
    <x v="2850"/>
    <x v="210"/>
    <x v="326"/>
    <n v="-10.96"/>
    <d v="2016-04-22T00:00:00"/>
    <x v="1"/>
  </r>
  <r>
    <x v="0"/>
    <x v="0"/>
    <x v="68"/>
    <x v="65"/>
    <x v="2845"/>
    <x v="0"/>
    <x v="1"/>
    <n v="1"/>
    <s v=""/>
    <n v="-76.23"/>
    <s v=""/>
    <s v=""/>
    <n v="-76.23"/>
    <x v="68"/>
    <x v="68"/>
    <x v="68"/>
    <s v="Sales Representative"/>
    <n v="380607"/>
    <s v="Gwen"/>
    <s v="Rogers"/>
    <s v="Store Manager"/>
    <x v="6"/>
    <x v="2848"/>
    <x v="2851"/>
    <x v="473"/>
    <x v="39"/>
    <n v="-76.23"/>
    <d v="2016-04-27T00:00:00"/>
    <x v="1"/>
  </r>
  <r>
    <x v="0"/>
    <x v="0"/>
    <x v="68"/>
    <x v="65"/>
    <x v="2846"/>
    <x v="0"/>
    <x v="1"/>
    <n v="1"/>
    <s v=""/>
    <n v="-88.87"/>
    <s v=""/>
    <s v=""/>
    <n v="-88.87"/>
    <x v="68"/>
    <x v="68"/>
    <x v="68"/>
    <s v="Sales Representative"/>
    <n v="380607"/>
    <s v="Gwen"/>
    <s v="Rogers"/>
    <s v="Store Manager"/>
    <x v="6"/>
    <x v="2849"/>
    <x v="2852"/>
    <x v="909"/>
    <x v="79"/>
    <n v="-88.87"/>
    <d v="2016-04-29T00:00:00"/>
    <x v="1"/>
  </r>
  <r>
    <x v="0"/>
    <x v="1"/>
    <x v="68"/>
    <x v="65"/>
    <x v="2847"/>
    <x v="0"/>
    <x v="0"/>
    <n v="1"/>
    <s v=""/>
    <n v="-57.67"/>
    <s v=""/>
    <n v="-57.67"/>
    <s v=""/>
    <x v="68"/>
    <x v="68"/>
    <x v="68"/>
    <s v="Sales Representative"/>
    <n v="380607"/>
    <s v="Gwen"/>
    <s v="Rogers"/>
    <s v="Store Manager"/>
    <x v="6"/>
    <x v="2850"/>
    <x v="2853"/>
    <x v="700"/>
    <x v="237"/>
    <n v="-57.67"/>
    <d v="2016-05-02T00:00:00"/>
    <x v="2"/>
  </r>
  <r>
    <x v="0"/>
    <x v="1"/>
    <x v="68"/>
    <x v="65"/>
    <x v="2848"/>
    <x v="0"/>
    <x v="1"/>
    <n v="1"/>
    <s v=""/>
    <n v="-69.95"/>
    <s v=""/>
    <s v=""/>
    <n v="-69.95"/>
    <x v="68"/>
    <x v="68"/>
    <x v="68"/>
    <s v="Sales Representative"/>
    <n v="380607"/>
    <s v="Gwen"/>
    <s v="Rogers"/>
    <s v="Store Manager"/>
    <x v="6"/>
    <x v="2851"/>
    <x v="2854"/>
    <x v="374"/>
    <x v="483"/>
    <n v="-69.95"/>
    <d v="2016-05-05T00:00:00"/>
    <x v="1"/>
  </r>
  <r>
    <x v="0"/>
    <x v="1"/>
    <x v="68"/>
    <x v="65"/>
    <x v="2849"/>
    <x v="2"/>
    <x v="0"/>
    <n v="1"/>
    <s v=""/>
    <n v="-6.36"/>
    <s v=""/>
    <n v="-6.36"/>
    <s v=""/>
    <x v="68"/>
    <x v="68"/>
    <x v="68"/>
    <s v="Sales Representative"/>
    <n v="380607"/>
    <s v="Gwen"/>
    <s v="Rogers"/>
    <s v="Store Manager"/>
    <x v="6"/>
    <x v="2852"/>
    <x v="2855"/>
    <x v="837"/>
    <x v="405"/>
    <n v="-6.36"/>
    <d v="2016-05-11T00:00:00"/>
    <x v="2"/>
  </r>
  <r>
    <x v="0"/>
    <x v="2"/>
    <x v="68"/>
    <x v="65"/>
    <x v="2850"/>
    <x v="0"/>
    <x v="1"/>
    <n v="1"/>
    <s v=""/>
    <n v="-93.25"/>
    <s v=""/>
    <s v=""/>
    <n v="-93.25"/>
    <x v="68"/>
    <x v="68"/>
    <x v="68"/>
    <s v="Sales Representative"/>
    <n v="380607"/>
    <s v="Gwen"/>
    <s v="Rogers"/>
    <s v="Store Manager"/>
    <x v="6"/>
    <x v="2853"/>
    <x v="2856"/>
    <x v="348"/>
    <x v="360"/>
    <n v="-93.25"/>
    <d v="2016-06-05T00:00:00"/>
    <x v="1"/>
  </r>
  <r>
    <x v="0"/>
    <x v="2"/>
    <x v="68"/>
    <x v="65"/>
    <x v="2851"/>
    <x v="0"/>
    <x v="0"/>
    <n v="1"/>
    <s v=""/>
    <n v="-57.8"/>
    <s v=""/>
    <n v="-57.8"/>
    <s v=""/>
    <x v="68"/>
    <x v="68"/>
    <x v="68"/>
    <s v="Sales Representative"/>
    <n v="380607"/>
    <s v="Gwen"/>
    <s v="Rogers"/>
    <s v="Store Manager"/>
    <x v="6"/>
    <x v="2854"/>
    <x v="2857"/>
    <x v="508"/>
    <x v="405"/>
    <n v="-57.8"/>
    <d v="2016-06-05T00:00:00"/>
    <x v="2"/>
  </r>
  <r>
    <x v="1"/>
    <x v="3"/>
    <x v="68"/>
    <x v="69"/>
    <x v="2852"/>
    <x v="1"/>
    <x v="1"/>
    <s v=""/>
    <n v="1"/>
    <s v=""/>
    <n v="-38.479999999999997"/>
    <s v=""/>
    <n v="-38.479999999999997"/>
    <x v="68"/>
    <x v="68"/>
    <x v="68"/>
    <s v="Sales Representative"/>
    <n v="421443"/>
    <s v="Josephine"/>
    <s v="Houston"/>
    <s v="Sales Representative"/>
    <x v="6"/>
    <x v="2855"/>
    <x v="2858"/>
    <x v="472"/>
    <x v="10"/>
    <n v="-38.479999999999997"/>
    <d v="2016-07-01T00:00:00"/>
    <x v="1"/>
  </r>
  <r>
    <x v="1"/>
    <x v="3"/>
    <x v="68"/>
    <x v="69"/>
    <x v="2853"/>
    <x v="2"/>
    <x v="1"/>
    <s v=""/>
    <n v="1"/>
    <s v=""/>
    <n v="-10.07"/>
    <s v=""/>
    <n v="-10.07"/>
    <x v="68"/>
    <x v="68"/>
    <x v="68"/>
    <s v="Sales Representative"/>
    <n v="421443"/>
    <s v="Josephine"/>
    <s v="Houston"/>
    <s v="Sales Representative"/>
    <x v="6"/>
    <x v="2856"/>
    <x v="2859"/>
    <x v="536"/>
    <x v="460"/>
    <n v="-10.07"/>
    <d v="2016-07-01T00:00:00"/>
    <x v="1"/>
  </r>
  <r>
    <x v="1"/>
    <x v="3"/>
    <x v="68"/>
    <x v="65"/>
    <x v="2854"/>
    <x v="0"/>
    <x v="0"/>
    <s v=""/>
    <n v="1"/>
    <s v=""/>
    <n v="-83.51"/>
    <n v="-83.51"/>
    <s v=""/>
    <x v="68"/>
    <x v="68"/>
    <x v="68"/>
    <s v="Sales Representative"/>
    <n v="380607"/>
    <s v="Gwen"/>
    <s v="Rogers"/>
    <s v="Store Manager"/>
    <x v="6"/>
    <x v="2857"/>
    <x v="2860"/>
    <x v="367"/>
    <x v="474"/>
    <n v="-83.51"/>
    <d v="2016-07-05T00:00:00"/>
    <x v="0"/>
  </r>
  <r>
    <x v="1"/>
    <x v="3"/>
    <x v="68"/>
    <x v="65"/>
    <x v="2855"/>
    <x v="0"/>
    <x v="0"/>
    <s v=""/>
    <n v="1"/>
    <s v=""/>
    <n v="-93.2"/>
    <n v="-93.2"/>
    <s v=""/>
    <x v="68"/>
    <x v="68"/>
    <x v="68"/>
    <s v="Sales Representative"/>
    <n v="380607"/>
    <s v="Gwen"/>
    <s v="Rogers"/>
    <s v="Store Manager"/>
    <x v="6"/>
    <x v="2858"/>
    <x v="2861"/>
    <x v="304"/>
    <x v="192"/>
    <n v="-93.2"/>
    <d v="2016-07-09T00:00:00"/>
    <x v="0"/>
  </r>
  <r>
    <x v="1"/>
    <x v="3"/>
    <x v="68"/>
    <x v="65"/>
    <x v="2856"/>
    <x v="0"/>
    <x v="1"/>
    <s v=""/>
    <n v="1"/>
    <s v=""/>
    <n v="-70.69"/>
    <s v=""/>
    <n v="-70.69"/>
    <x v="68"/>
    <x v="68"/>
    <x v="68"/>
    <s v="Sales Representative"/>
    <n v="380607"/>
    <s v="Gwen"/>
    <s v="Rogers"/>
    <s v="Store Manager"/>
    <x v="6"/>
    <x v="2859"/>
    <x v="2862"/>
    <x v="399"/>
    <x v="148"/>
    <n v="-70.69"/>
    <d v="2016-07-11T00:00:00"/>
    <x v="1"/>
  </r>
  <r>
    <x v="1"/>
    <x v="3"/>
    <x v="68"/>
    <x v="65"/>
    <x v="2857"/>
    <x v="0"/>
    <x v="0"/>
    <s v=""/>
    <n v="1"/>
    <s v=""/>
    <n v="-59.21"/>
    <n v="-59.21"/>
    <s v=""/>
    <x v="68"/>
    <x v="68"/>
    <x v="68"/>
    <s v="Sales Representative"/>
    <n v="380607"/>
    <s v="Gwen"/>
    <s v="Rogers"/>
    <s v="Store Manager"/>
    <x v="6"/>
    <x v="2860"/>
    <x v="2863"/>
    <x v="763"/>
    <x v="90"/>
    <n v="-59.21"/>
    <d v="2016-07-12T00:00:00"/>
    <x v="2"/>
  </r>
  <r>
    <x v="1"/>
    <x v="3"/>
    <x v="68"/>
    <x v="69"/>
    <x v="2858"/>
    <x v="2"/>
    <x v="0"/>
    <s v=""/>
    <n v="1"/>
    <s v=""/>
    <n v="-6.5"/>
    <n v="-6.5"/>
    <s v=""/>
    <x v="68"/>
    <x v="68"/>
    <x v="68"/>
    <s v="Sales Representative"/>
    <n v="421443"/>
    <s v="Josephine"/>
    <s v="Houston"/>
    <s v="Sales Representative"/>
    <x v="6"/>
    <x v="2861"/>
    <x v="2864"/>
    <x v="65"/>
    <x v="108"/>
    <n v="-6.5"/>
    <d v="2016-07-16T00:00:00"/>
    <x v="0"/>
  </r>
  <r>
    <x v="1"/>
    <x v="3"/>
    <x v="68"/>
    <x v="65"/>
    <x v="2859"/>
    <x v="0"/>
    <x v="1"/>
    <s v=""/>
    <n v="1"/>
    <s v=""/>
    <n v="-93.1"/>
    <s v=""/>
    <n v="-93.1"/>
    <x v="68"/>
    <x v="68"/>
    <x v="68"/>
    <s v="Sales Representative"/>
    <n v="380607"/>
    <s v="Gwen"/>
    <s v="Rogers"/>
    <s v="Store Manager"/>
    <x v="6"/>
    <x v="2862"/>
    <x v="2865"/>
    <x v="749"/>
    <x v="136"/>
    <n v="-93.1"/>
    <d v="2016-07-19T00:00:00"/>
    <x v="1"/>
  </r>
  <r>
    <x v="1"/>
    <x v="3"/>
    <x v="68"/>
    <x v="65"/>
    <x v="2860"/>
    <x v="0"/>
    <x v="1"/>
    <s v=""/>
    <n v="1"/>
    <s v=""/>
    <n v="-87.1"/>
    <s v=""/>
    <n v="-87.1"/>
    <x v="68"/>
    <x v="68"/>
    <x v="68"/>
    <s v="Sales Representative"/>
    <n v="380607"/>
    <s v="Gwen"/>
    <s v="Rogers"/>
    <s v="Store Manager"/>
    <x v="6"/>
    <x v="2863"/>
    <x v="2866"/>
    <x v="362"/>
    <x v="90"/>
    <n v="-87.1"/>
    <d v="2016-07-26T00:00:00"/>
    <x v="1"/>
  </r>
  <r>
    <x v="1"/>
    <x v="3"/>
    <x v="68"/>
    <x v="65"/>
    <x v="2861"/>
    <x v="0"/>
    <x v="0"/>
    <s v=""/>
    <n v="1"/>
    <s v=""/>
    <n v="-51.02"/>
    <n v="-51.02"/>
    <s v=""/>
    <x v="68"/>
    <x v="68"/>
    <x v="68"/>
    <s v="Sales Representative"/>
    <n v="380607"/>
    <s v="Gwen"/>
    <s v="Rogers"/>
    <s v="Store Manager"/>
    <x v="6"/>
    <x v="2864"/>
    <x v="2867"/>
    <x v="238"/>
    <x v="35"/>
    <n v="-51.02"/>
    <d v="2016-07-26T00:00:00"/>
    <x v="0"/>
  </r>
  <r>
    <x v="1"/>
    <x v="3"/>
    <x v="68"/>
    <x v="65"/>
    <x v="2862"/>
    <x v="0"/>
    <x v="0"/>
    <s v=""/>
    <n v="1"/>
    <s v=""/>
    <n v="-99.2"/>
    <n v="-99.2"/>
    <s v=""/>
    <x v="68"/>
    <x v="68"/>
    <x v="68"/>
    <s v="Sales Representative"/>
    <n v="380607"/>
    <s v="Gwen"/>
    <s v="Rogers"/>
    <s v="Store Manager"/>
    <x v="6"/>
    <x v="2865"/>
    <x v="2868"/>
    <x v="165"/>
    <x v="352"/>
    <n v="-99.2"/>
    <d v="2016-07-29T00:00:00"/>
    <x v="0"/>
  </r>
  <r>
    <x v="1"/>
    <x v="3"/>
    <x v="68"/>
    <x v="65"/>
    <x v="2863"/>
    <x v="0"/>
    <x v="1"/>
    <s v=""/>
    <n v="1"/>
    <s v=""/>
    <n v="-66.36"/>
    <s v=""/>
    <n v="-66.36"/>
    <x v="68"/>
    <x v="68"/>
    <x v="68"/>
    <s v="Sales Representative"/>
    <n v="380607"/>
    <s v="Gwen"/>
    <s v="Rogers"/>
    <s v="Store Manager"/>
    <x v="6"/>
    <x v="2866"/>
    <x v="2869"/>
    <x v="267"/>
    <x v="465"/>
    <n v="-66.36"/>
    <d v="2016-07-29T00:00:00"/>
    <x v="1"/>
  </r>
  <r>
    <x v="1"/>
    <x v="4"/>
    <x v="68"/>
    <x v="69"/>
    <x v="2864"/>
    <x v="1"/>
    <x v="1"/>
    <s v=""/>
    <n v="1"/>
    <s v=""/>
    <n v="-26.08"/>
    <s v=""/>
    <n v="-26.08"/>
    <x v="68"/>
    <x v="68"/>
    <x v="68"/>
    <s v="Sales Representative"/>
    <n v="421443"/>
    <s v="Josephine"/>
    <s v="Houston"/>
    <s v="Sales Representative"/>
    <x v="6"/>
    <x v="2867"/>
    <x v="2870"/>
    <x v="149"/>
    <x v="297"/>
    <n v="-26.08"/>
    <d v="2016-08-01T00:00:00"/>
    <x v="1"/>
  </r>
  <r>
    <x v="1"/>
    <x v="4"/>
    <x v="68"/>
    <x v="69"/>
    <x v="2865"/>
    <x v="1"/>
    <x v="1"/>
    <s v=""/>
    <n v="1"/>
    <s v=""/>
    <n v="-42.65"/>
    <s v=""/>
    <n v="-42.65"/>
    <x v="68"/>
    <x v="68"/>
    <x v="68"/>
    <s v="Sales Representative"/>
    <n v="421443"/>
    <s v="Josephine"/>
    <s v="Houston"/>
    <s v="Sales Representative"/>
    <x v="6"/>
    <x v="2868"/>
    <x v="2871"/>
    <x v="559"/>
    <x v="178"/>
    <n v="-42.65"/>
    <d v="2016-08-05T00:00:00"/>
    <x v="1"/>
  </r>
  <r>
    <x v="1"/>
    <x v="4"/>
    <x v="68"/>
    <x v="65"/>
    <x v="2866"/>
    <x v="0"/>
    <x v="1"/>
    <s v=""/>
    <n v="1"/>
    <s v=""/>
    <n v="-86.55"/>
    <s v=""/>
    <n v="-86.55"/>
    <x v="68"/>
    <x v="68"/>
    <x v="68"/>
    <s v="Sales Representative"/>
    <n v="380607"/>
    <s v="Gwen"/>
    <s v="Rogers"/>
    <s v="Store Manager"/>
    <x v="6"/>
    <x v="2869"/>
    <x v="2872"/>
    <x v="891"/>
    <x v="334"/>
    <n v="-86.55"/>
    <d v="2016-08-06T00:00:00"/>
    <x v="1"/>
  </r>
  <r>
    <x v="1"/>
    <x v="4"/>
    <x v="68"/>
    <x v="69"/>
    <x v="2867"/>
    <x v="1"/>
    <x v="0"/>
    <s v=""/>
    <n v="1"/>
    <s v=""/>
    <n v="-25.52"/>
    <n v="-25.52"/>
    <s v=""/>
    <x v="68"/>
    <x v="68"/>
    <x v="68"/>
    <s v="Sales Representative"/>
    <n v="421443"/>
    <s v="Josephine"/>
    <s v="Houston"/>
    <s v="Sales Representative"/>
    <x v="6"/>
    <x v="2870"/>
    <x v="2873"/>
    <x v="315"/>
    <x v="215"/>
    <n v="-25.52"/>
    <d v="2016-08-06T00:00:00"/>
    <x v="0"/>
  </r>
  <r>
    <x v="1"/>
    <x v="4"/>
    <x v="68"/>
    <x v="69"/>
    <x v="2868"/>
    <x v="2"/>
    <x v="1"/>
    <s v=""/>
    <n v="1"/>
    <s v=""/>
    <n v="-16.600000000000001"/>
    <s v=""/>
    <n v="-16.600000000000001"/>
    <x v="68"/>
    <x v="68"/>
    <x v="68"/>
    <s v="Sales Representative"/>
    <n v="421443"/>
    <s v="Josephine"/>
    <s v="Houston"/>
    <s v="Sales Representative"/>
    <x v="6"/>
    <x v="2871"/>
    <x v="2874"/>
    <x v="445"/>
    <x v="126"/>
    <n v="-16.600000000000001"/>
    <d v="2016-08-09T00:00:00"/>
    <x v="1"/>
  </r>
  <r>
    <x v="1"/>
    <x v="4"/>
    <x v="68"/>
    <x v="69"/>
    <x v="2869"/>
    <x v="1"/>
    <x v="0"/>
    <s v=""/>
    <n v="1"/>
    <s v=""/>
    <n v="-26.27"/>
    <n v="-26.27"/>
    <s v=""/>
    <x v="68"/>
    <x v="68"/>
    <x v="68"/>
    <s v="Sales Representative"/>
    <n v="421443"/>
    <s v="Josephine"/>
    <s v="Houston"/>
    <s v="Sales Representative"/>
    <x v="6"/>
    <x v="2872"/>
    <x v="2875"/>
    <x v="161"/>
    <x v="477"/>
    <n v="-26.27"/>
    <d v="2016-08-10T00:00:00"/>
    <x v="2"/>
  </r>
  <r>
    <x v="1"/>
    <x v="4"/>
    <x v="68"/>
    <x v="65"/>
    <x v="2870"/>
    <x v="0"/>
    <x v="1"/>
    <s v=""/>
    <n v="1"/>
    <s v=""/>
    <n v="-61.05"/>
    <s v=""/>
    <n v="-61.05"/>
    <x v="68"/>
    <x v="68"/>
    <x v="68"/>
    <s v="Sales Representative"/>
    <n v="380607"/>
    <s v="Gwen"/>
    <s v="Rogers"/>
    <s v="Store Manager"/>
    <x v="6"/>
    <x v="2873"/>
    <x v="2876"/>
    <x v="611"/>
    <x v="212"/>
    <n v="-61.05"/>
    <d v="2016-08-12T00:00:00"/>
    <x v="1"/>
  </r>
  <r>
    <x v="1"/>
    <x v="4"/>
    <x v="68"/>
    <x v="69"/>
    <x v="2871"/>
    <x v="1"/>
    <x v="1"/>
    <s v=""/>
    <n v="1"/>
    <s v=""/>
    <n v="-45.25"/>
    <s v=""/>
    <n v="-45.25"/>
    <x v="68"/>
    <x v="68"/>
    <x v="68"/>
    <s v="Sales Representative"/>
    <n v="421443"/>
    <s v="Josephine"/>
    <s v="Houston"/>
    <s v="Sales Representative"/>
    <x v="6"/>
    <x v="2874"/>
    <x v="2877"/>
    <x v="380"/>
    <x v="458"/>
    <n v="-45.25"/>
    <d v="2016-08-15T00:00:00"/>
    <x v="1"/>
  </r>
  <r>
    <x v="1"/>
    <x v="4"/>
    <x v="68"/>
    <x v="65"/>
    <x v="2872"/>
    <x v="0"/>
    <x v="1"/>
    <s v=""/>
    <n v="1"/>
    <s v=""/>
    <n v="-54.49"/>
    <s v=""/>
    <n v="-54.49"/>
    <x v="68"/>
    <x v="68"/>
    <x v="68"/>
    <s v="Sales Representative"/>
    <n v="380607"/>
    <s v="Gwen"/>
    <s v="Rogers"/>
    <s v="Store Manager"/>
    <x v="6"/>
    <x v="2875"/>
    <x v="2878"/>
    <x v="133"/>
    <x v="85"/>
    <n v="-54.49"/>
    <d v="2016-08-18T00:00:00"/>
    <x v="1"/>
  </r>
  <r>
    <x v="1"/>
    <x v="4"/>
    <x v="68"/>
    <x v="69"/>
    <x v="2873"/>
    <x v="1"/>
    <x v="1"/>
    <s v=""/>
    <n v="1"/>
    <s v=""/>
    <n v="-26.02"/>
    <s v=""/>
    <n v="-26.02"/>
    <x v="68"/>
    <x v="68"/>
    <x v="68"/>
    <s v="Sales Representative"/>
    <n v="421443"/>
    <s v="Josephine"/>
    <s v="Houston"/>
    <s v="Sales Representative"/>
    <x v="6"/>
    <x v="2876"/>
    <x v="2879"/>
    <x v="765"/>
    <x v="42"/>
    <n v="-26.02"/>
    <d v="2016-08-27T00:00:00"/>
    <x v="1"/>
  </r>
  <r>
    <x v="1"/>
    <x v="5"/>
    <x v="68"/>
    <x v="69"/>
    <x v="2874"/>
    <x v="1"/>
    <x v="1"/>
    <s v=""/>
    <n v="1"/>
    <s v=""/>
    <n v="-42.29"/>
    <s v=""/>
    <n v="-42.29"/>
    <x v="68"/>
    <x v="68"/>
    <x v="68"/>
    <s v="Sales Representative"/>
    <n v="421443"/>
    <s v="Josephine"/>
    <s v="Houston"/>
    <s v="Sales Representative"/>
    <x v="6"/>
    <x v="2877"/>
    <x v="2880"/>
    <x v="428"/>
    <x v="446"/>
    <n v="-42.29"/>
    <d v="2016-09-01T00:00:00"/>
    <x v="1"/>
  </r>
  <r>
    <x v="1"/>
    <x v="5"/>
    <x v="68"/>
    <x v="65"/>
    <x v="2875"/>
    <x v="0"/>
    <x v="0"/>
    <s v=""/>
    <n v="1"/>
    <s v=""/>
    <n v="-91.83"/>
    <n v="-91.83"/>
    <s v=""/>
    <x v="68"/>
    <x v="68"/>
    <x v="68"/>
    <s v="Sales Representative"/>
    <n v="380607"/>
    <s v="Gwen"/>
    <s v="Rogers"/>
    <s v="Store Manager"/>
    <x v="6"/>
    <x v="2878"/>
    <x v="2881"/>
    <x v="119"/>
    <x v="260"/>
    <n v="-91.83"/>
    <d v="2016-09-03T00:00:00"/>
    <x v="0"/>
  </r>
  <r>
    <x v="1"/>
    <x v="5"/>
    <x v="68"/>
    <x v="65"/>
    <x v="2876"/>
    <x v="0"/>
    <x v="1"/>
    <s v=""/>
    <n v="1"/>
    <s v=""/>
    <n v="-97.69"/>
    <s v=""/>
    <n v="-97.69"/>
    <x v="68"/>
    <x v="68"/>
    <x v="68"/>
    <s v="Sales Representative"/>
    <n v="380607"/>
    <s v="Gwen"/>
    <s v="Rogers"/>
    <s v="Store Manager"/>
    <x v="6"/>
    <x v="2879"/>
    <x v="2882"/>
    <x v="462"/>
    <x v="20"/>
    <n v="-97.69"/>
    <d v="2016-09-05T00:00:00"/>
    <x v="1"/>
  </r>
  <r>
    <x v="1"/>
    <x v="5"/>
    <x v="68"/>
    <x v="69"/>
    <x v="2877"/>
    <x v="1"/>
    <x v="0"/>
    <s v=""/>
    <n v="1"/>
    <s v=""/>
    <n v="-39.04"/>
    <n v="-39.04"/>
    <s v=""/>
    <x v="68"/>
    <x v="68"/>
    <x v="68"/>
    <s v="Sales Representative"/>
    <n v="421443"/>
    <s v="Josephine"/>
    <s v="Houston"/>
    <s v="Sales Representative"/>
    <x v="6"/>
    <x v="2880"/>
    <x v="2883"/>
    <x v="489"/>
    <x v="242"/>
    <n v="-39.04"/>
    <d v="2016-09-05T00:00:00"/>
    <x v="2"/>
  </r>
  <r>
    <x v="1"/>
    <x v="5"/>
    <x v="68"/>
    <x v="65"/>
    <x v="2878"/>
    <x v="0"/>
    <x v="1"/>
    <s v=""/>
    <n v="1"/>
    <s v=""/>
    <n v="-57.94"/>
    <s v=""/>
    <n v="-57.94"/>
    <x v="68"/>
    <x v="68"/>
    <x v="68"/>
    <s v="Sales Representative"/>
    <n v="380607"/>
    <s v="Gwen"/>
    <s v="Rogers"/>
    <s v="Store Manager"/>
    <x v="6"/>
    <x v="2881"/>
    <x v="2884"/>
    <x v="551"/>
    <x v="12"/>
    <n v="-57.94"/>
    <d v="2016-09-06T00:00:00"/>
    <x v="1"/>
  </r>
  <r>
    <x v="1"/>
    <x v="5"/>
    <x v="68"/>
    <x v="65"/>
    <x v="2879"/>
    <x v="0"/>
    <x v="1"/>
    <s v=""/>
    <n v="1"/>
    <s v=""/>
    <n v="-98.03"/>
    <s v=""/>
    <n v="-98.03"/>
    <x v="68"/>
    <x v="68"/>
    <x v="68"/>
    <s v="Sales Representative"/>
    <n v="380607"/>
    <s v="Gwen"/>
    <s v="Rogers"/>
    <s v="Store Manager"/>
    <x v="6"/>
    <x v="2882"/>
    <x v="2885"/>
    <x v="748"/>
    <x v="399"/>
    <n v="-98.03"/>
    <d v="2016-09-13T00:00:00"/>
    <x v="1"/>
  </r>
  <r>
    <x v="1"/>
    <x v="5"/>
    <x v="68"/>
    <x v="65"/>
    <x v="2880"/>
    <x v="0"/>
    <x v="1"/>
    <s v=""/>
    <n v="1"/>
    <s v=""/>
    <n v="-74.61"/>
    <s v=""/>
    <n v="-74.61"/>
    <x v="68"/>
    <x v="68"/>
    <x v="68"/>
    <s v="Sales Representative"/>
    <n v="380607"/>
    <s v="Gwen"/>
    <s v="Rogers"/>
    <s v="Store Manager"/>
    <x v="6"/>
    <x v="2883"/>
    <x v="2886"/>
    <x v="622"/>
    <x v="86"/>
    <n v="-74.61"/>
    <d v="2016-09-13T00:00:00"/>
    <x v="1"/>
  </r>
  <r>
    <x v="1"/>
    <x v="5"/>
    <x v="68"/>
    <x v="69"/>
    <x v="2881"/>
    <x v="1"/>
    <x v="1"/>
    <s v=""/>
    <n v="1"/>
    <s v=""/>
    <n v="-34.909999999999997"/>
    <s v=""/>
    <n v="-34.909999999999997"/>
    <x v="68"/>
    <x v="68"/>
    <x v="68"/>
    <s v="Sales Representative"/>
    <n v="421443"/>
    <s v="Josephine"/>
    <s v="Houston"/>
    <s v="Sales Representative"/>
    <x v="6"/>
    <x v="2884"/>
    <x v="2887"/>
    <x v="815"/>
    <x v="91"/>
    <n v="-34.909999999999997"/>
    <d v="2016-09-14T00:00:00"/>
    <x v="1"/>
  </r>
  <r>
    <x v="1"/>
    <x v="5"/>
    <x v="68"/>
    <x v="65"/>
    <x v="2882"/>
    <x v="0"/>
    <x v="0"/>
    <s v=""/>
    <n v="1"/>
    <s v=""/>
    <n v="-64.44"/>
    <n v="-64.44"/>
    <s v=""/>
    <x v="68"/>
    <x v="68"/>
    <x v="68"/>
    <s v="Sales Representative"/>
    <n v="380607"/>
    <s v="Gwen"/>
    <s v="Rogers"/>
    <s v="Store Manager"/>
    <x v="6"/>
    <x v="2885"/>
    <x v="2888"/>
    <x v="905"/>
    <x v="227"/>
    <n v="-64.44"/>
    <d v="2016-09-16T00:00:00"/>
    <x v="0"/>
  </r>
  <r>
    <x v="1"/>
    <x v="5"/>
    <x v="68"/>
    <x v="65"/>
    <x v="2883"/>
    <x v="0"/>
    <x v="1"/>
    <s v=""/>
    <n v="1"/>
    <s v=""/>
    <n v="-69.849999999999994"/>
    <s v=""/>
    <n v="-69.849999999999994"/>
    <x v="68"/>
    <x v="68"/>
    <x v="68"/>
    <s v="Sales Representative"/>
    <n v="380607"/>
    <s v="Gwen"/>
    <s v="Rogers"/>
    <s v="Store Manager"/>
    <x v="6"/>
    <x v="2886"/>
    <x v="2889"/>
    <x v="697"/>
    <x v="232"/>
    <n v="-69.849999999999994"/>
    <d v="2016-09-25T00:00:00"/>
    <x v="1"/>
  </r>
  <r>
    <x v="1"/>
    <x v="5"/>
    <x v="68"/>
    <x v="69"/>
    <x v="2884"/>
    <x v="1"/>
    <x v="1"/>
    <s v=""/>
    <n v="1"/>
    <s v=""/>
    <n v="-20.8"/>
    <s v=""/>
    <n v="-20.8"/>
    <x v="68"/>
    <x v="68"/>
    <x v="68"/>
    <s v="Sales Representative"/>
    <n v="421443"/>
    <s v="Josephine"/>
    <s v="Houston"/>
    <s v="Sales Representative"/>
    <x v="6"/>
    <x v="2887"/>
    <x v="2890"/>
    <x v="59"/>
    <x v="276"/>
    <n v="-20.8"/>
    <d v="2016-09-26T00:00:00"/>
    <x v="1"/>
  </r>
  <r>
    <x v="1"/>
    <x v="5"/>
    <x v="68"/>
    <x v="65"/>
    <x v="2885"/>
    <x v="0"/>
    <x v="1"/>
    <s v=""/>
    <n v="1"/>
    <s v=""/>
    <n v="-54.84"/>
    <s v=""/>
    <n v="-54.84"/>
    <x v="68"/>
    <x v="68"/>
    <x v="68"/>
    <s v="Sales Representative"/>
    <n v="380607"/>
    <s v="Gwen"/>
    <s v="Rogers"/>
    <s v="Store Manager"/>
    <x v="6"/>
    <x v="2888"/>
    <x v="2891"/>
    <x v="389"/>
    <x v="220"/>
    <n v="-54.84"/>
    <d v="2016-09-28T00:00:00"/>
    <x v="1"/>
  </r>
  <r>
    <x v="1"/>
    <x v="5"/>
    <x v="68"/>
    <x v="69"/>
    <x v="2886"/>
    <x v="1"/>
    <x v="1"/>
    <s v=""/>
    <n v="1"/>
    <s v=""/>
    <n v="-39.950000000000003"/>
    <s v=""/>
    <n v="-39.950000000000003"/>
    <x v="68"/>
    <x v="68"/>
    <x v="68"/>
    <s v="Sales Representative"/>
    <n v="421443"/>
    <s v="Josephine"/>
    <s v="Houston"/>
    <s v="Sales Representative"/>
    <x v="6"/>
    <x v="2889"/>
    <x v="2892"/>
    <x v="590"/>
    <x v="107"/>
    <n v="-39.950000000000003"/>
    <d v="2016-09-30T00:00:00"/>
    <x v="1"/>
  </r>
  <r>
    <x v="0"/>
    <x v="0"/>
    <x v="69"/>
    <x v="65"/>
    <x v="2887"/>
    <x v="0"/>
    <x v="1"/>
    <n v="1"/>
    <s v=""/>
    <n v="-74.3"/>
    <s v=""/>
    <s v=""/>
    <n v="-74.3"/>
    <x v="69"/>
    <x v="69"/>
    <x v="69"/>
    <s v="Sales Representative"/>
    <n v="380607"/>
    <s v="Gwen"/>
    <s v="Rogers"/>
    <s v="Store Manager"/>
    <x v="6"/>
    <x v="2890"/>
    <x v="2893"/>
    <x v="435"/>
    <x v="143"/>
    <n v="-74.3"/>
    <d v="2016-04-07T00:00:00"/>
    <x v="1"/>
  </r>
  <r>
    <x v="0"/>
    <x v="0"/>
    <x v="69"/>
    <x v="65"/>
    <x v="2888"/>
    <x v="0"/>
    <x v="0"/>
    <n v="1"/>
    <s v=""/>
    <n v="-76"/>
    <s v=""/>
    <n v="-76"/>
    <s v=""/>
    <x v="69"/>
    <x v="69"/>
    <x v="69"/>
    <s v="Sales Representative"/>
    <n v="380607"/>
    <s v="Gwen"/>
    <s v="Rogers"/>
    <s v="Store Manager"/>
    <x v="6"/>
    <x v="2891"/>
    <x v="2894"/>
    <x v="617"/>
    <x v="129"/>
    <n v="-76"/>
    <d v="2016-04-11T00:00:00"/>
    <x v="0"/>
  </r>
  <r>
    <x v="0"/>
    <x v="0"/>
    <x v="69"/>
    <x v="65"/>
    <x v="2889"/>
    <x v="2"/>
    <x v="0"/>
    <n v="1"/>
    <s v=""/>
    <n v="-16.440000000000001"/>
    <s v=""/>
    <n v="-16.440000000000001"/>
    <s v=""/>
    <x v="69"/>
    <x v="69"/>
    <x v="69"/>
    <s v="Sales Representative"/>
    <n v="380607"/>
    <s v="Gwen"/>
    <s v="Rogers"/>
    <s v="Store Manager"/>
    <x v="6"/>
    <x v="2892"/>
    <x v="2895"/>
    <x v="442"/>
    <x v="188"/>
    <n v="-16.440000000000001"/>
    <d v="2016-04-20T00:00:00"/>
    <x v="2"/>
  </r>
  <r>
    <x v="0"/>
    <x v="0"/>
    <x v="69"/>
    <x v="65"/>
    <x v="2890"/>
    <x v="0"/>
    <x v="1"/>
    <n v="1"/>
    <s v=""/>
    <n v="-65.06"/>
    <s v=""/>
    <s v=""/>
    <n v="-65.06"/>
    <x v="69"/>
    <x v="69"/>
    <x v="69"/>
    <s v="Sales Representative"/>
    <n v="380607"/>
    <s v="Gwen"/>
    <s v="Rogers"/>
    <s v="Store Manager"/>
    <x v="6"/>
    <x v="2893"/>
    <x v="2896"/>
    <x v="36"/>
    <x v="239"/>
    <n v="-65.06"/>
    <d v="2016-04-22T00:00:00"/>
    <x v="1"/>
  </r>
  <r>
    <x v="0"/>
    <x v="0"/>
    <x v="69"/>
    <x v="65"/>
    <x v="2891"/>
    <x v="0"/>
    <x v="0"/>
    <n v="1"/>
    <s v=""/>
    <n v="-64.599999999999994"/>
    <s v=""/>
    <n v="-64.599999999999994"/>
    <s v=""/>
    <x v="69"/>
    <x v="69"/>
    <x v="69"/>
    <s v="Sales Representative"/>
    <n v="380607"/>
    <s v="Gwen"/>
    <s v="Rogers"/>
    <s v="Store Manager"/>
    <x v="6"/>
    <x v="2894"/>
    <x v="2897"/>
    <x v="910"/>
    <x v="308"/>
    <n v="-64.599999999999994"/>
    <d v="2016-04-24T00:00:00"/>
    <x v="0"/>
  </r>
  <r>
    <x v="0"/>
    <x v="0"/>
    <x v="69"/>
    <x v="65"/>
    <x v="2892"/>
    <x v="2"/>
    <x v="1"/>
    <n v="1"/>
    <s v=""/>
    <n v="-18.61"/>
    <s v=""/>
    <s v=""/>
    <n v="-18.61"/>
    <x v="69"/>
    <x v="69"/>
    <x v="69"/>
    <s v="Sales Representative"/>
    <n v="380607"/>
    <s v="Gwen"/>
    <s v="Rogers"/>
    <s v="Store Manager"/>
    <x v="6"/>
    <x v="2895"/>
    <x v="2898"/>
    <x v="361"/>
    <x v="414"/>
    <n v="-18.61"/>
    <d v="2016-04-24T00:00:00"/>
    <x v="1"/>
  </r>
  <r>
    <x v="0"/>
    <x v="1"/>
    <x v="69"/>
    <x v="65"/>
    <x v="2893"/>
    <x v="0"/>
    <x v="1"/>
    <n v="1"/>
    <s v=""/>
    <n v="-60.71"/>
    <s v=""/>
    <s v=""/>
    <n v="-60.71"/>
    <x v="69"/>
    <x v="69"/>
    <x v="69"/>
    <s v="Sales Representative"/>
    <n v="380607"/>
    <s v="Gwen"/>
    <s v="Rogers"/>
    <s v="Store Manager"/>
    <x v="6"/>
    <x v="2896"/>
    <x v="2899"/>
    <x v="396"/>
    <x v="155"/>
    <n v="-60.71"/>
    <d v="2016-05-11T00:00:00"/>
    <x v="1"/>
  </r>
  <r>
    <x v="0"/>
    <x v="2"/>
    <x v="69"/>
    <x v="65"/>
    <x v="2894"/>
    <x v="1"/>
    <x v="0"/>
    <n v="1"/>
    <s v=""/>
    <n v="-36.49"/>
    <s v=""/>
    <n v="-36.49"/>
    <s v=""/>
    <x v="69"/>
    <x v="69"/>
    <x v="69"/>
    <s v="Sales Representative"/>
    <n v="380607"/>
    <s v="Gwen"/>
    <s v="Rogers"/>
    <s v="Store Manager"/>
    <x v="6"/>
    <x v="2897"/>
    <x v="2900"/>
    <x v="235"/>
    <x v="184"/>
    <n v="-36.49"/>
    <d v="2016-06-09T00:00:00"/>
    <x v="0"/>
  </r>
  <r>
    <x v="1"/>
    <x v="3"/>
    <x v="69"/>
    <x v="65"/>
    <x v="2895"/>
    <x v="0"/>
    <x v="0"/>
    <s v=""/>
    <n v="1"/>
    <s v=""/>
    <n v="-60.67"/>
    <n v="-60.67"/>
    <s v=""/>
    <x v="69"/>
    <x v="69"/>
    <x v="69"/>
    <s v="Sales Representative"/>
    <n v="380607"/>
    <s v="Gwen"/>
    <s v="Rogers"/>
    <s v="Store Manager"/>
    <x v="6"/>
    <x v="2898"/>
    <x v="2901"/>
    <x v="422"/>
    <x v="494"/>
    <n v="-60.67"/>
    <d v="2016-07-02T00:00:00"/>
    <x v="0"/>
  </r>
  <r>
    <x v="1"/>
    <x v="3"/>
    <x v="69"/>
    <x v="65"/>
    <x v="2896"/>
    <x v="0"/>
    <x v="1"/>
    <s v=""/>
    <n v="1"/>
    <s v=""/>
    <n v="-51.83"/>
    <s v=""/>
    <n v="-51.83"/>
    <x v="69"/>
    <x v="69"/>
    <x v="69"/>
    <s v="Sales Representative"/>
    <n v="380607"/>
    <s v="Gwen"/>
    <s v="Rogers"/>
    <s v="Store Manager"/>
    <x v="6"/>
    <x v="2899"/>
    <x v="2902"/>
    <x v="279"/>
    <x v="484"/>
    <n v="-51.83"/>
    <d v="2016-07-09T00:00:00"/>
    <x v="1"/>
  </r>
  <r>
    <x v="1"/>
    <x v="3"/>
    <x v="69"/>
    <x v="65"/>
    <x v="2897"/>
    <x v="0"/>
    <x v="1"/>
    <s v=""/>
    <n v="1"/>
    <s v=""/>
    <n v="-90.74"/>
    <s v=""/>
    <n v="-90.74"/>
    <x v="69"/>
    <x v="69"/>
    <x v="69"/>
    <s v="Sales Representative"/>
    <n v="380607"/>
    <s v="Gwen"/>
    <s v="Rogers"/>
    <s v="Store Manager"/>
    <x v="6"/>
    <x v="2900"/>
    <x v="2903"/>
    <x v="241"/>
    <x v="385"/>
    <n v="-90.74"/>
    <d v="2016-07-18T00:00:00"/>
    <x v="1"/>
  </r>
  <r>
    <x v="1"/>
    <x v="3"/>
    <x v="69"/>
    <x v="65"/>
    <x v="2898"/>
    <x v="0"/>
    <x v="1"/>
    <s v=""/>
    <n v="1"/>
    <s v=""/>
    <n v="-79.56"/>
    <s v=""/>
    <n v="-79.56"/>
    <x v="69"/>
    <x v="69"/>
    <x v="69"/>
    <s v="Sales Representative"/>
    <n v="380607"/>
    <s v="Gwen"/>
    <s v="Rogers"/>
    <s v="Store Manager"/>
    <x v="6"/>
    <x v="2901"/>
    <x v="2904"/>
    <x v="685"/>
    <x v="441"/>
    <n v="-79.56"/>
    <d v="2016-07-19T00:00:00"/>
    <x v="1"/>
  </r>
  <r>
    <x v="1"/>
    <x v="3"/>
    <x v="69"/>
    <x v="65"/>
    <x v="2899"/>
    <x v="0"/>
    <x v="1"/>
    <s v=""/>
    <n v="1"/>
    <s v=""/>
    <n v="-75.739999999999995"/>
    <s v=""/>
    <n v="-75.739999999999995"/>
    <x v="69"/>
    <x v="69"/>
    <x v="69"/>
    <s v="Sales Representative"/>
    <n v="380607"/>
    <s v="Gwen"/>
    <s v="Rogers"/>
    <s v="Store Manager"/>
    <x v="6"/>
    <x v="2902"/>
    <x v="2905"/>
    <x v="312"/>
    <x v="185"/>
    <n v="-75.739999999999995"/>
    <d v="2016-07-22T00:00:00"/>
    <x v="1"/>
  </r>
  <r>
    <x v="1"/>
    <x v="3"/>
    <x v="69"/>
    <x v="65"/>
    <x v="2900"/>
    <x v="0"/>
    <x v="0"/>
    <s v=""/>
    <n v="1"/>
    <s v=""/>
    <n v="-94.39"/>
    <n v="-94.39"/>
    <s v=""/>
    <x v="69"/>
    <x v="69"/>
    <x v="69"/>
    <s v="Sales Representative"/>
    <n v="380607"/>
    <s v="Gwen"/>
    <s v="Rogers"/>
    <s v="Store Manager"/>
    <x v="6"/>
    <x v="2903"/>
    <x v="2906"/>
    <x v="558"/>
    <x v="161"/>
    <n v="-94.39"/>
    <d v="2016-07-23T00:00:00"/>
    <x v="0"/>
  </r>
  <r>
    <x v="1"/>
    <x v="3"/>
    <x v="69"/>
    <x v="65"/>
    <x v="2901"/>
    <x v="0"/>
    <x v="1"/>
    <s v=""/>
    <n v="1"/>
    <s v=""/>
    <n v="-95.73"/>
    <s v=""/>
    <n v="-95.73"/>
    <x v="69"/>
    <x v="69"/>
    <x v="69"/>
    <s v="Sales Representative"/>
    <n v="380607"/>
    <s v="Gwen"/>
    <s v="Rogers"/>
    <s v="Store Manager"/>
    <x v="6"/>
    <x v="2904"/>
    <x v="2907"/>
    <x v="911"/>
    <x v="144"/>
    <n v="-95.73"/>
    <d v="2016-07-25T00:00:00"/>
    <x v="1"/>
  </r>
  <r>
    <x v="1"/>
    <x v="3"/>
    <x v="69"/>
    <x v="70"/>
    <x v="2902"/>
    <x v="2"/>
    <x v="1"/>
    <s v=""/>
    <n v="1"/>
    <s v=""/>
    <n v="-9.82"/>
    <s v=""/>
    <n v="-9.82"/>
    <x v="69"/>
    <x v="69"/>
    <x v="69"/>
    <s v="Sales Representative"/>
    <n v="466413"/>
    <s v="Anita"/>
    <s v="Howell"/>
    <s v="Sales Representative"/>
    <x v="6"/>
    <x v="2905"/>
    <x v="2908"/>
    <x v="4"/>
    <x v="215"/>
    <n v="-9.82"/>
    <d v="2016-07-30T00:00:00"/>
    <x v="1"/>
  </r>
  <r>
    <x v="1"/>
    <x v="4"/>
    <x v="69"/>
    <x v="65"/>
    <x v="2903"/>
    <x v="0"/>
    <x v="1"/>
    <s v=""/>
    <n v="1"/>
    <s v=""/>
    <n v="-84.23"/>
    <s v=""/>
    <n v="-84.23"/>
    <x v="69"/>
    <x v="69"/>
    <x v="69"/>
    <s v="Sales Representative"/>
    <n v="380607"/>
    <s v="Gwen"/>
    <s v="Rogers"/>
    <s v="Store Manager"/>
    <x v="6"/>
    <x v="2906"/>
    <x v="2909"/>
    <x v="677"/>
    <x v="203"/>
    <n v="-84.23"/>
    <d v="2016-08-02T00:00:00"/>
    <x v="1"/>
  </r>
  <r>
    <x v="1"/>
    <x v="4"/>
    <x v="69"/>
    <x v="65"/>
    <x v="2904"/>
    <x v="0"/>
    <x v="1"/>
    <s v=""/>
    <n v="1"/>
    <s v=""/>
    <n v="-78.86"/>
    <s v=""/>
    <n v="-78.86"/>
    <x v="69"/>
    <x v="69"/>
    <x v="69"/>
    <s v="Sales Representative"/>
    <n v="380607"/>
    <s v="Gwen"/>
    <s v="Rogers"/>
    <s v="Store Manager"/>
    <x v="6"/>
    <x v="2907"/>
    <x v="2910"/>
    <x v="647"/>
    <x v="298"/>
    <n v="-78.86"/>
    <d v="2016-08-05T00:00:00"/>
    <x v="1"/>
  </r>
  <r>
    <x v="1"/>
    <x v="4"/>
    <x v="69"/>
    <x v="65"/>
    <x v="2905"/>
    <x v="0"/>
    <x v="1"/>
    <s v=""/>
    <n v="1"/>
    <s v=""/>
    <n v="-82.68"/>
    <s v=""/>
    <n v="-82.68"/>
    <x v="69"/>
    <x v="69"/>
    <x v="69"/>
    <s v="Sales Representative"/>
    <n v="380607"/>
    <s v="Gwen"/>
    <s v="Rogers"/>
    <s v="Store Manager"/>
    <x v="6"/>
    <x v="2908"/>
    <x v="2911"/>
    <x v="912"/>
    <x v="370"/>
    <n v="-82.68"/>
    <d v="2016-08-05T00:00:00"/>
    <x v="1"/>
  </r>
  <r>
    <x v="1"/>
    <x v="4"/>
    <x v="69"/>
    <x v="70"/>
    <x v="2906"/>
    <x v="1"/>
    <x v="0"/>
    <s v=""/>
    <n v="1"/>
    <s v=""/>
    <n v="-48.58"/>
    <n v="-48.58"/>
    <s v=""/>
    <x v="69"/>
    <x v="69"/>
    <x v="69"/>
    <s v="Sales Representative"/>
    <n v="466413"/>
    <s v="Anita"/>
    <s v="Howell"/>
    <s v="Sales Representative"/>
    <x v="6"/>
    <x v="2909"/>
    <x v="2912"/>
    <x v="797"/>
    <x v="72"/>
    <n v="-48.58"/>
    <d v="2016-08-06T00:00:00"/>
    <x v="0"/>
  </r>
  <r>
    <x v="1"/>
    <x v="4"/>
    <x v="69"/>
    <x v="70"/>
    <x v="2907"/>
    <x v="1"/>
    <x v="1"/>
    <s v=""/>
    <n v="1"/>
    <s v=""/>
    <n v="-48.83"/>
    <s v=""/>
    <n v="-48.83"/>
    <x v="69"/>
    <x v="69"/>
    <x v="69"/>
    <s v="Sales Representative"/>
    <n v="466413"/>
    <s v="Anita"/>
    <s v="Howell"/>
    <s v="Sales Representative"/>
    <x v="6"/>
    <x v="2910"/>
    <x v="2913"/>
    <x v="913"/>
    <x v="252"/>
    <n v="-48.83"/>
    <d v="2016-08-07T00:00:00"/>
    <x v="1"/>
  </r>
  <r>
    <x v="1"/>
    <x v="4"/>
    <x v="69"/>
    <x v="70"/>
    <x v="2908"/>
    <x v="1"/>
    <x v="0"/>
    <s v=""/>
    <n v="1"/>
    <s v=""/>
    <n v="-37.56"/>
    <n v="-37.56"/>
    <s v=""/>
    <x v="69"/>
    <x v="69"/>
    <x v="69"/>
    <s v="Sales Representative"/>
    <n v="466413"/>
    <s v="Anita"/>
    <s v="Howell"/>
    <s v="Sales Representative"/>
    <x v="6"/>
    <x v="2402"/>
    <x v="2914"/>
    <x v="450"/>
    <x v="95"/>
    <n v="-37.56"/>
    <d v="2016-08-17T00:00:00"/>
    <x v="2"/>
  </r>
  <r>
    <x v="1"/>
    <x v="4"/>
    <x v="69"/>
    <x v="70"/>
    <x v="2909"/>
    <x v="2"/>
    <x v="1"/>
    <s v=""/>
    <n v="1"/>
    <s v=""/>
    <n v="-11.66"/>
    <s v=""/>
    <n v="-11.66"/>
    <x v="69"/>
    <x v="69"/>
    <x v="69"/>
    <s v="Sales Representative"/>
    <n v="466413"/>
    <s v="Anita"/>
    <s v="Howell"/>
    <s v="Sales Representative"/>
    <x v="6"/>
    <x v="2911"/>
    <x v="2915"/>
    <x v="91"/>
    <x v="2"/>
    <n v="-11.66"/>
    <d v="2016-08-21T00:00:00"/>
    <x v="1"/>
  </r>
  <r>
    <x v="1"/>
    <x v="4"/>
    <x v="69"/>
    <x v="70"/>
    <x v="2910"/>
    <x v="1"/>
    <x v="0"/>
    <s v=""/>
    <n v="1"/>
    <s v=""/>
    <n v="-38.590000000000003"/>
    <n v="-38.590000000000003"/>
    <s v=""/>
    <x v="69"/>
    <x v="69"/>
    <x v="69"/>
    <s v="Sales Representative"/>
    <n v="466413"/>
    <s v="Anita"/>
    <s v="Howell"/>
    <s v="Sales Representative"/>
    <x v="6"/>
    <x v="2912"/>
    <x v="2916"/>
    <x v="690"/>
    <x v="411"/>
    <n v="-38.590000000000003"/>
    <d v="2016-08-24T00:00:00"/>
    <x v="2"/>
  </r>
  <r>
    <x v="1"/>
    <x v="4"/>
    <x v="69"/>
    <x v="70"/>
    <x v="2911"/>
    <x v="2"/>
    <x v="1"/>
    <s v=""/>
    <n v="1"/>
    <s v=""/>
    <n v="-5.57"/>
    <s v=""/>
    <n v="-5.57"/>
    <x v="69"/>
    <x v="69"/>
    <x v="69"/>
    <s v="Sales Representative"/>
    <n v="466413"/>
    <s v="Anita"/>
    <s v="Howell"/>
    <s v="Sales Representative"/>
    <x v="6"/>
    <x v="2913"/>
    <x v="2917"/>
    <x v="309"/>
    <x v="238"/>
    <n v="-5.57"/>
    <d v="2016-08-25T00:00:00"/>
    <x v="1"/>
  </r>
  <r>
    <x v="1"/>
    <x v="4"/>
    <x v="69"/>
    <x v="70"/>
    <x v="2912"/>
    <x v="1"/>
    <x v="1"/>
    <s v=""/>
    <n v="1"/>
    <s v=""/>
    <n v="-24.35"/>
    <s v=""/>
    <n v="-24.35"/>
    <x v="69"/>
    <x v="69"/>
    <x v="69"/>
    <s v="Sales Representative"/>
    <n v="466413"/>
    <s v="Anita"/>
    <s v="Howell"/>
    <s v="Sales Representative"/>
    <x v="6"/>
    <x v="2914"/>
    <x v="2918"/>
    <x v="465"/>
    <x v="293"/>
    <n v="-24.35"/>
    <d v="2016-08-26T00:00:00"/>
    <x v="1"/>
  </r>
  <r>
    <x v="1"/>
    <x v="4"/>
    <x v="69"/>
    <x v="70"/>
    <x v="2913"/>
    <x v="1"/>
    <x v="0"/>
    <s v=""/>
    <n v="1"/>
    <s v=""/>
    <n v="-33.700000000000003"/>
    <n v="-33.700000000000003"/>
    <s v=""/>
    <x v="69"/>
    <x v="69"/>
    <x v="69"/>
    <s v="Sales Representative"/>
    <n v="466413"/>
    <s v="Anita"/>
    <s v="Howell"/>
    <s v="Sales Representative"/>
    <x v="6"/>
    <x v="2915"/>
    <x v="2919"/>
    <x v="598"/>
    <x v="148"/>
    <n v="-33.700000000000003"/>
    <d v="2016-08-26T00:00:00"/>
    <x v="0"/>
  </r>
  <r>
    <x v="1"/>
    <x v="5"/>
    <x v="69"/>
    <x v="70"/>
    <x v="2914"/>
    <x v="2"/>
    <x v="1"/>
    <s v=""/>
    <n v="1"/>
    <s v=""/>
    <n v="-16.8"/>
    <s v=""/>
    <n v="-16.8"/>
    <x v="69"/>
    <x v="69"/>
    <x v="69"/>
    <s v="Sales Representative"/>
    <n v="466413"/>
    <s v="Anita"/>
    <s v="Howell"/>
    <s v="Sales Representative"/>
    <x v="6"/>
    <x v="2916"/>
    <x v="2920"/>
    <x v="90"/>
    <x v="351"/>
    <n v="-16.8"/>
    <d v="2016-09-01T00:00:00"/>
    <x v="1"/>
  </r>
  <r>
    <x v="1"/>
    <x v="5"/>
    <x v="69"/>
    <x v="65"/>
    <x v="2915"/>
    <x v="0"/>
    <x v="1"/>
    <s v=""/>
    <n v="1"/>
    <s v=""/>
    <n v="-76.91"/>
    <s v=""/>
    <n v="-76.91"/>
    <x v="69"/>
    <x v="69"/>
    <x v="69"/>
    <s v="Sales Representative"/>
    <n v="380607"/>
    <s v="Gwen"/>
    <s v="Rogers"/>
    <s v="Store Manager"/>
    <x v="6"/>
    <x v="2917"/>
    <x v="2921"/>
    <x v="63"/>
    <x v="56"/>
    <n v="-76.91"/>
    <d v="2016-09-06T00:00:00"/>
    <x v="1"/>
  </r>
  <r>
    <x v="1"/>
    <x v="5"/>
    <x v="69"/>
    <x v="70"/>
    <x v="2916"/>
    <x v="1"/>
    <x v="1"/>
    <s v=""/>
    <n v="1"/>
    <s v=""/>
    <n v="-26.08"/>
    <s v=""/>
    <n v="-26.08"/>
    <x v="69"/>
    <x v="69"/>
    <x v="69"/>
    <s v="Sales Representative"/>
    <n v="466413"/>
    <s v="Anita"/>
    <s v="Howell"/>
    <s v="Sales Representative"/>
    <x v="6"/>
    <x v="2918"/>
    <x v="2922"/>
    <x v="381"/>
    <x v="436"/>
    <n v="-26.08"/>
    <d v="2016-09-15T00:00:00"/>
    <x v="1"/>
  </r>
  <r>
    <x v="1"/>
    <x v="5"/>
    <x v="69"/>
    <x v="65"/>
    <x v="2917"/>
    <x v="0"/>
    <x v="1"/>
    <s v=""/>
    <n v="1"/>
    <s v=""/>
    <n v="-93.48"/>
    <s v=""/>
    <n v="-93.48"/>
    <x v="69"/>
    <x v="69"/>
    <x v="69"/>
    <s v="Sales Representative"/>
    <n v="380607"/>
    <s v="Gwen"/>
    <s v="Rogers"/>
    <s v="Store Manager"/>
    <x v="6"/>
    <x v="2919"/>
    <x v="2923"/>
    <x v="111"/>
    <x v="433"/>
    <n v="-93.48"/>
    <d v="2016-09-16T00:00:00"/>
    <x v="1"/>
  </r>
  <r>
    <x v="0"/>
    <x v="0"/>
    <x v="70"/>
    <x v="65"/>
    <x v="2918"/>
    <x v="0"/>
    <x v="1"/>
    <n v="1"/>
    <s v=""/>
    <n v="-82.48"/>
    <s v=""/>
    <s v=""/>
    <n v="-82.48"/>
    <x v="70"/>
    <x v="70"/>
    <x v="70"/>
    <s v="Sales Representative"/>
    <n v="380607"/>
    <s v="Gwen"/>
    <s v="Rogers"/>
    <s v="Store Manager"/>
    <x v="6"/>
    <x v="2920"/>
    <x v="2924"/>
    <x v="482"/>
    <x v="290"/>
    <n v="-82.48"/>
    <d v="2016-04-02T00:00:00"/>
    <x v="1"/>
  </r>
  <r>
    <x v="0"/>
    <x v="0"/>
    <x v="70"/>
    <x v="65"/>
    <x v="2919"/>
    <x v="2"/>
    <x v="1"/>
    <n v="1"/>
    <s v=""/>
    <n v="-13.71"/>
    <s v=""/>
    <s v=""/>
    <n v="-13.71"/>
    <x v="70"/>
    <x v="70"/>
    <x v="70"/>
    <s v="Sales Representative"/>
    <n v="380607"/>
    <s v="Gwen"/>
    <s v="Rogers"/>
    <s v="Store Manager"/>
    <x v="6"/>
    <x v="2921"/>
    <x v="2925"/>
    <x v="892"/>
    <x v="413"/>
    <n v="-13.71"/>
    <d v="2016-04-04T00:00:00"/>
    <x v="1"/>
  </r>
  <r>
    <x v="0"/>
    <x v="0"/>
    <x v="70"/>
    <x v="65"/>
    <x v="2920"/>
    <x v="1"/>
    <x v="1"/>
    <n v="1"/>
    <s v=""/>
    <n v="-38.229999999999997"/>
    <s v=""/>
    <s v=""/>
    <n v="-38.229999999999997"/>
    <x v="70"/>
    <x v="70"/>
    <x v="70"/>
    <s v="Sales Representative"/>
    <n v="380607"/>
    <s v="Gwen"/>
    <s v="Rogers"/>
    <s v="Store Manager"/>
    <x v="6"/>
    <x v="2922"/>
    <x v="2926"/>
    <x v="737"/>
    <x v="33"/>
    <n v="-38.229999999999997"/>
    <d v="2016-04-06T00:00:00"/>
    <x v="1"/>
  </r>
  <r>
    <x v="0"/>
    <x v="0"/>
    <x v="70"/>
    <x v="65"/>
    <x v="2921"/>
    <x v="0"/>
    <x v="1"/>
    <n v="1"/>
    <s v=""/>
    <n v="-54.78"/>
    <s v=""/>
    <s v=""/>
    <n v="-54.78"/>
    <x v="70"/>
    <x v="70"/>
    <x v="70"/>
    <s v="Sales Representative"/>
    <n v="380607"/>
    <s v="Gwen"/>
    <s v="Rogers"/>
    <s v="Store Manager"/>
    <x v="6"/>
    <x v="2923"/>
    <x v="2927"/>
    <x v="834"/>
    <x v="368"/>
    <n v="-54.78"/>
    <d v="2016-04-07T00:00:00"/>
    <x v="1"/>
  </r>
  <r>
    <x v="0"/>
    <x v="0"/>
    <x v="70"/>
    <x v="65"/>
    <x v="2922"/>
    <x v="0"/>
    <x v="1"/>
    <n v="1"/>
    <s v=""/>
    <n v="-66.599999999999994"/>
    <s v=""/>
    <s v=""/>
    <n v="-66.599999999999994"/>
    <x v="70"/>
    <x v="70"/>
    <x v="70"/>
    <s v="Sales Representative"/>
    <n v="380607"/>
    <s v="Gwen"/>
    <s v="Rogers"/>
    <s v="Store Manager"/>
    <x v="6"/>
    <x v="2924"/>
    <x v="2928"/>
    <x v="852"/>
    <x v="428"/>
    <n v="-66.599999999999994"/>
    <d v="2016-04-12T00:00:00"/>
    <x v="1"/>
  </r>
  <r>
    <x v="0"/>
    <x v="0"/>
    <x v="70"/>
    <x v="65"/>
    <x v="2923"/>
    <x v="0"/>
    <x v="1"/>
    <n v="1"/>
    <s v=""/>
    <n v="-82.1"/>
    <s v=""/>
    <s v=""/>
    <n v="-82.1"/>
    <x v="70"/>
    <x v="70"/>
    <x v="70"/>
    <s v="Sales Representative"/>
    <n v="380607"/>
    <s v="Gwen"/>
    <s v="Rogers"/>
    <s v="Store Manager"/>
    <x v="6"/>
    <x v="2925"/>
    <x v="2929"/>
    <x v="620"/>
    <x v="330"/>
    <n v="-82.1"/>
    <d v="2016-04-17T00:00:00"/>
    <x v="1"/>
  </r>
  <r>
    <x v="0"/>
    <x v="0"/>
    <x v="70"/>
    <x v="65"/>
    <x v="2924"/>
    <x v="0"/>
    <x v="1"/>
    <n v="1"/>
    <s v=""/>
    <n v="-72.91"/>
    <s v=""/>
    <s v=""/>
    <n v="-72.91"/>
    <x v="70"/>
    <x v="70"/>
    <x v="70"/>
    <s v="Sales Representative"/>
    <n v="380607"/>
    <s v="Gwen"/>
    <s v="Rogers"/>
    <s v="Store Manager"/>
    <x v="6"/>
    <x v="2926"/>
    <x v="2930"/>
    <x v="7"/>
    <x v="423"/>
    <n v="-72.91"/>
    <d v="2016-04-27T00:00:00"/>
    <x v="1"/>
  </r>
  <r>
    <x v="0"/>
    <x v="0"/>
    <x v="70"/>
    <x v="65"/>
    <x v="2925"/>
    <x v="0"/>
    <x v="1"/>
    <n v="1"/>
    <s v=""/>
    <n v="-77.31"/>
    <s v=""/>
    <s v=""/>
    <n v="-77.31"/>
    <x v="70"/>
    <x v="70"/>
    <x v="70"/>
    <s v="Sales Representative"/>
    <n v="380607"/>
    <s v="Gwen"/>
    <s v="Rogers"/>
    <s v="Store Manager"/>
    <x v="6"/>
    <x v="2927"/>
    <x v="2931"/>
    <x v="445"/>
    <x v="61"/>
    <n v="-77.31"/>
    <d v="2016-04-30T00:00:00"/>
    <x v="1"/>
  </r>
  <r>
    <x v="0"/>
    <x v="1"/>
    <x v="70"/>
    <x v="65"/>
    <x v="2926"/>
    <x v="0"/>
    <x v="0"/>
    <n v="1"/>
    <s v=""/>
    <n v="-89.95"/>
    <s v=""/>
    <n v="-89.95"/>
    <s v=""/>
    <x v="70"/>
    <x v="70"/>
    <x v="70"/>
    <s v="Sales Representative"/>
    <n v="380607"/>
    <s v="Gwen"/>
    <s v="Rogers"/>
    <s v="Store Manager"/>
    <x v="6"/>
    <x v="2928"/>
    <x v="2932"/>
    <x v="216"/>
    <x v="4"/>
    <n v="-89.95"/>
    <d v="2016-05-01T00:00:00"/>
    <x v="0"/>
  </r>
  <r>
    <x v="0"/>
    <x v="1"/>
    <x v="70"/>
    <x v="65"/>
    <x v="2927"/>
    <x v="1"/>
    <x v="1"/>
    <n v="1"/>
    <s v=""/>
    <n v="-36.22"/>
    <s v=""/>
    <s v=""/>
    <n v="-36.22"/>
    <x v="70"/>
    <x v="70"/>
    <x v="70"/>
    <s v="Sales Representative"/>
    <n v="380607"/>
    <s v="Gwen"/>
    <s v="Rogers"/>
    <s v="Store Manager"/>
    <x v="6"/>
    <x v="2929"/>
    <x v="2933"/>
    <x v="343"/>
    <x v="317"/>
    <n v="-36.22"/>
    <d v="2016-05-10T00:00:00"/>
    <x v="1"/>
  </r>
  <r>
    <x v="0"/>
    <x v="1"/>
    <x v="70"/>
    <x v="65"/>
    <x v="2928"/>
    <x v="2"/>
    <x v="0"/>
    <n v="1"/>
    <s v=""/>
    <n v="-14.87"/>
    <s v=""/>
    <n v="-14.87"/>
    <s v=""/>
    <x v="70"/>
    <x v="70"/>
    <x v="70"/>
    <s v="Sales Representative"/>
    <n v="380607"/>
    <s v="Gwen"/>
    <s v="Rogers"/>
    <s v="Store Manager"/>
    <x v="6"/>
    <x v="2930"/>
    <x v="2934"/>
    <x v="836"/>
    <x v="339"/>
    <n v="-14.87"/>
    <d v="2016-05-26T00:00:00"/>
    <x v="2"/>
  </r>
  <r>
    <x v="0"/>
    <x v="2"/>
    <x v="70"/>
    <x v="65"/>
    <x v="2929"/>
    <x v="0"/>
    <x v="1"/>
    <n v="1"/>
    <s v=""/>
    <n v="-52.39"/>
    <s v=""/>
    <s v=""/>
    <n v="-52.39"/>
    <x v="70"/>
    <x v="70"/>
    <x v="70"/>
    <s v="Sales Representative"/>
    <n v="380607"/>
    <s v="Gwen"/>
    <s v="Rogers"/>
    <s v="Store Manager"/>
    <x v="6"/>
    <x v="2931"/>
    <x v="2935"/>
    <x v="617"/>
    <x v="320"/>
    <n v="-52.39"/>
    <d v="2016-06-04T00:00:00"/>
    <x v="1"/>
  </r>
  <r>
    <x v="0"/>
    <x v="2"/>
    <x v="70"/>
    <x v="65"/>
    <x v="2930"/>
    <x v="1"/>
    <x v="1"/>
    <n v="1"/>
    <s v=""/>
    <n v="-46.21"/>
    <s v=""/>
    <s v=""/>
    <n v="-46.21"/>
    <x v="70"/>
    <x v="70"/>
    <x v="70"/>
    <s v="Sales Representative"/>
    <n v="380607"/>
    <s v="Gwen"/>
    <s v="Rogers"/>
    <s v="Store Manager"/>
    <x v="6"/>
    <x v="2932"/>
    <x v="2936"/>
    <x v="218"/>
    <x v="390"/>
    <n v="-46.21"/>
    <d v="2016-06-06T00:00:00"/>
    <x v="1"/>
  </r>
  <r>
    <x v="0"/>
    <x v="2"/>
    <x v="70"/>
    <x v="65"/>
    <x v="2931"/>
    <x v="1"/>
    <x v="1"/>
    <n v="1"/>
    <s v=""/>
    <n v="-26.6"/>
    <s v=""/>
    <s v=""/>
    <n v="-26.6"/>
    <x v="70"/>
    <x v="70"/>
    <x v="70"/>
    <s v="Sales Representative"/>
    <n v="380607"/>
    <s v="Gwen"/>
    <s v="Rogers"/>
    <s v="Store Manager"/>
    <x v="6"/>
    <x v="2933"/>
    <x v="2937"/>
    <x v="658"/>
    <x v="263"/>
    <n v="-26.6"/>
    <d v="2016-06-07T00:00:00"/>
    <x v="1"/>
  </r>
  <r>
    <x v="0"/>
    <x v="2"/>
    <x v="70"/>
    <x v="65"/>
    <x v="2932"/>
    <x v="0"/>
    <x v="1"/>
    <n v="1"/>
    <s v=""/>
    <n v="-88.98"/>
    <s v=""/>
    <s v=""/>
    <n v="-88.98"/>
    <x v="70"/>
    <x v="70"/>
    <x v="70"/>
    <s v="Sales Representative"/>
    <n v="380607"/>
    <s v="Gwen"/>
    <s v="Rogers"/>
    <s v="Store Manager"/>
    <x v="6"/>
    <x v="2934"/>
    <x v="2938"/>
    <x v="200"/>
    <x v="127"/>
    <n v="-88.98"/>
    <d v="2016-06-08T00:00:00"/>
    <x v="1"/>
  </r>
  <r>
    <x v="0"/>
    <x v="2"/>
    <x v="70"/>
    <x v="65"/>
    <x v="2933"/>
    <x v="0"/>
    <x v="1"/>
    <n v="1"/>
    <s v=""/>
    <n v="-55.66"/>
    <s v=""/>
    <s v=""/>
    <n v="-55.66"/>
    <x v="70"/>
    <x v="70"/>
    <x v="70"/>
    <s v="Sales Representative"/>
    <n v="380607"/>
    <s v="Gwen"/>
    <s v="Rogers"/>
    <s v="Store Manager"/>
    <x v="6"/>
    <x v="2935"/>
    <x v="2939"/>
    <x v="19"/>
    <x v="148"/>
    <n v="-55.66"/>
    <d v="2016-06-10T00:00:00"/>
    <x v="1"/>
  </r>
  <r>
    <x v="0"/>
    <x v="2"/>
    <x v="70"/>
    <x v="65"/>
    <x v="2934"/>
    <x v="2"/>
    <x v="1"/>
    <n v="1"/>
    <s v=""/>
    <n v="-13.31"/>
    <s v=""/>
    <s v=""/>
    <n v="-13.31"/>
    <x v="70"/>
    <x v="70"/>
    <x v="70"/>
    <s v="Sales Representative"/>
    <n v="380607"/>
    <s v="Gwen"/>
    <s v="Rogers"/>
    <s v="Store Manager"/>
    <x v="6"/>
    <x v="2936"/>
    <x v="2940"/>
    <x v="449"/>
    <x v="309"/>
    <n v="-13.31"/>
    <d v="2016-06-12T00:00:00"/>
    <x v="1"/>
  </r>
  <r>
    <x v="0"/>
    <x v="2"/>
    <x v="70"/>
    <x v="65"/>
    <x v="1845"/>
    <x v="0"/>
    <x v="0"/>
    <n v="1"/>
    <s v=""/>
    <n v="-52.04"/>
    <s v=""/>
    <n v="-52.04"/>
    <s v=""/>
    <x v="70"/>
    <x v="70"/>
    <x v="70"/>
    <s v="Sales Representative"/>
    <n v="380607"/>
    <s v="Gwen"/>
    <s v="Rogers"/>
    <s v="Store Manager"/>
    <x v="6"/>
    <x v="2937"/>
    <x v="2941"/>
    <x v="645"/>
    <x v="414"/>
    <n v="-52.04"/>
    <d v="2016-06-21T00:00:00"/>
    <x v="2"/>
  </r>
  <r>
    <x v="0"/>
    <x v="2"/>
    <x v="70"/>
    <x v="65"/>
    <x v="2935"/>
    <x v="0"/>
    <x v="1"/>
    <n v="1"/>
    <s v=""/>
    <n v="-59.52"/>
    <s v=""/>
    <s v=""/>
    <n v="-59.52"/>
    <x v="70"/>
    <x v="70"/>
    <x v="70"/>
    <s v="Sales Representative"/>
    <n v="380607"/>
    <s v="Gwen"/>
    <s v="Rogers"/>
    <s v="Store Manager"/>
    <x v="6"/>
    <x v="2938"/>
    <x v="2942"/>
    <x v="552"/>
    <x v="212"/>
    <n v="-59.52"/>
    <d v="2016-06-22T00:00:00"/>
    <x v="1"/>
  </r>
  <r>
    <x v="0"/>
    <x v="2"/>
    <x v="70"/>
    <x v="65"/>
    <x v="2936"/>
    <x v="0"/>
    <x v="1"/>
    <n v="1"/>
    <s v=""/>
    <n v="-91.65"/>
    <s v=""/>
    <s v=""/>
    <n v="-91.65"/>
    <x v="70"/>
    <x v="70"/>
    <x v="70"/>
    <s v="Sales Representative"/>
    <n v="380607"/>
    <s v="Gwen"/>
    <s v="Rogers"/>
    <s v="Store Manager"/>
    <x v="6"/>
    <x v="2939"/>
    <x v="2943"/>
    <x v="149"/>
    <x v="404"/>
    <n v="-91.65"/>
    <d v="2016-06-24T00:00:00"/>
    <x v="1"/>
  </r>
  <r>
    <x v="0"/>
    <x v="2"/>
    <x v="70"/>
    <x v="65"/>
    <x v="2937"/>
    <x v="0"/>
    <x v="1"/>
    <n v="1"/>
    <s v=""/>
    <n v="-58.49"/>
    <s v=""/>
    <s v=""/>
    <n v="-58.49"/>
    <x v="70"/>
    <x v="70"/>
    <x v="70"/>
    <s v="Sales Representative"/>
    <n v="380607"/>
    <s v="Gwen"/>
    <s v="Rogers"/>
    <s v="Store Manager"/>
    <x v="6"/>
    <x v="2940"/>
    <x v="2944"/>
    <x v="11"/>
    <x v="103"/>
    <n v="-58.49"/>
    <d v="2016-06-29T00:00:00"/>
    <x v="1"/>
  </r>
  <r>
    <x v="1"/>
    <x v="3"/>
    <x v="70"/>
    <x v="71"/>
    <x v="2938"/>
    <x v="2"/>
    <x v="0"/>
    <s v=""/>
    <n v="1"/>
    <s v=""/>
    <n v="-12.73"/>
    <n v="-12.73"/>
    <s v=""/>
    <x v="70"/>
    <x v="70"/>
    <x v="70"/>
    <s v="Sales Representative"/>
    <n v="499336"/>
    <s v="Joyce"/>
    <s v="Jacobs"/>
    <s v="Sales Representative"/>
    <x v="6"/>
    <x v="2941"/>
    <x v="2945"/>
    <x v="334"/>
    <x v="248"/>
    <n v="-12.73"/>
    <d v="2016-07-02T00:00:00"/>
    <x v="0"/>
  </r>
  <r>
    <x v="1"/>
    <x v="3"/>
    <x v="70"/>
    <x v="71"/>
    <x v="2939"/>
    <x v="1"/>
    <x v="1"/>
    <s v=""/>
    <n v="1"/>
    <s v=""/>
    <n v="-45.95"/>
    <s v=""/>
    <n v="-45.95"/>
    <x v="70"/>
    <x v="70"/>
    <x v="70"/>
    <s v="Sales Representative"/>
    <n v="499336"/>
    <s v="Joyce"/>
    <s v="Jacobs"/>
    <s v="Sales Representative"/>
    <x v="6"/>
    <x v="2942"/>
    <x v="2946"/>
    <x v="637"/>
    <x v="201"/>
    <n v="-45.95"/>
    <d v="2016-07-06T00:00:00"/>
    <x v="1"/>
  </r>
  <r>
    <x v="1"/>
    <x v="3"/>
    <x v="70"/>
    <x v="71"/>
    <x v="2940"/>
    <x v="2"/>
    <x v="1"/>
    <s v=""/>
    <n v="1"/>
    <s v=""/>
    <n v="-14.1"/>
    <s v=""/>
    <n v="-14.1"/>
    <x v="70"/>
    <x v="70"/>
    <x v="70"/>
    <s v="Sales Representative"/>
    <n v="499336"/>
    <s v="Joyce"/>
    <s v="Jacobs"/>
    <s v="Sales Representative"/>
    <x v="6"/>
    <x v="2943"/>
    <x v="2947"/>
    <x v="142"/>
    <x v="428"/>
    <n v="-14.1"/>
    <d v="2016-07-11T00:00:00"/>
    <x v="1"/>
  </r>
  <r>
    <x v="1"/>
    <x v="4"/>
    <x v="70"/>
    <x v="71"/>
    <x v="2941"/>
    <x v="1"/>
    <x v="0"/>
    <s v=""/>
    <n v="1"/>
    <s v=""/>
    <n v="-48.62"/>
    <n v="-48.62"/>
    <s v=""/>
    <x v="70"/>
    <x v="70"/>
    <x v="70"/>
    <s v="Sales Representative"/>
    <n v="499336"/>
    <s v="Joyce"/>
    <s v="Jacobs"/>
    <s v="Sales Representative"/>
    <x v="6"/>
    <x v="2944"/>
    <x v="2948"/>
    <x v="872"/>
    <x v="46"/>
    <n v="-48.62"/>
    <d v="2016-08-06T00:00:00"/>
    <x v="0"/>
  </r>
  <r>
    <x v="1"/>
    <x v="4"/>
    <x v="70"/>
    <x v="71"/>
    <x v="2942"/>
    <x v="1"/>
    <x v="1"/>
    <s v=""/>
    <n v="1"/>
    <s v=""/>
    <n v="-42.08"/>
    <s v=""/>
    <n v="-42.08"/>
    <x v="70"/>
    <x v="70"/>
    <x v="70"/>
    <s v="Sales Representative"/>
    <n v="499336"/>
    <s v="Joyce"/>
    <s v="Jacobs"/>
    <s v="Sales Representative"/>
    <x v="6"/>
    <x v="2945"/>
    <x v="2949"/>
    <x v="720"/>
    <x v="379"/>
    <n v="-42.08"/>
    <d v="2016-08-07T00:00:00"/>
    <x v="1"/>
  </r>
  <r>
    <x v="1"/>
    <x v="4"/>
    <x v="70"/>
    <x v="65"/>
    <x v="2943"/>
    <x v="0"/>
    <x v="1"/>
    <s v=""/>
    <n v="1"/>
    <s v=""/>
    <n v="-53.88"/>
    <s v=""/>
    <n v="-53.88"/>
    <x v="70"/>
    <x v="70"/>
    <x v="70"/>
    <s v="Sales Representative"/>
    <n v="380607"/>
    <s v="Gwen"/>
    <s v="Rogers"/>
    <s v="Store Manager"/>
    <x v="6"/>
    <x v="2946"/>
    <x v="2950"/>
    <x v="267"/>
    <x v="56"/>
    <n v="-53.88"/>
    <d v="2016-08-08T00:00:00"/>
    <x v="1"/>
  </r>
  <r>
    <x v="1"/>
    <x v="4"/>
    <x v="70"/>
    <x v="71"/>
    <x v="2944"/>
    <x v="1"/>
    <x v="1"/>
    <s v=""/>
    <n v="1"/>
    <s v=""/>
    <n v="-31.72"/>
    <s v=""/>
    <n v="-31.72"/>
    <x v="70"/>
    <x v="70"/>
    <x v="70"/>
    <s v="Sales Representative"/>
    <n v="499336"/>
    <s v="Joyce"/>
    <s v="Jacobs"/>
    <s v="Sales Representative"/>
    <x v="6"/>
    <x v="2947"/>
    <x v="2951"/>
    <x v="782"/>
    <x v="305"/>
    <n v="-31.72"/>
    <d v="2016-08-08T00:00:00"/>
    <x v="1"/>
  </r>
  <r>
    <x v="1"/>
    <x v="4"/>
    <x v="70"/>
    <x v="65"/>
    <x v="2945"/>
    <x v="0"/>
    <x v="0"/>
    <s v=""/>
    <n v="1"/>
    <s v=""/>
    <n v="-60.76"/>
    <n v="-60.76"/>
    <s v=""/>
    <x v="70"/>
    <x v="70"/>
    <x v="70"/>
    <s v="Sales Representative"/>
    <n v="380607"/>
    <s v="Gwen"/>
    <s v="Rogers"/>
    <s v="Store Manager"/>
    <x v="6"/>
    <x v="2948"/>
    <x v="2952"/>
    <x v="895"/>
    <x v="186"/>
    <n v="-60.76"/>
    <d v="2016-08-11T00:00:00"/>
    <x v="0"/>
  </r>
  <r>
    <x v="1"/>
    <x v="4"/>
    <x v="70"/>
    <x v="71"/>
    <x v="2946"/>
    <x v="2"/>
    <x v="1"/>
    <s v=""/>
    <n v="1"/>
    <s v=""/>
    <n v="-9.4"/>
    <s v=""/>
    <n v="-9.4"/>
    <x v="70"/>
    <x v="70"/>
    <x v="70"/>
    <s v="Sales Representative"/>
    <n v="499336"/>
    <s v="Joyce"/>
    <s v="Jacobs"/>
    <s v="Sales Representative"/>
    <x v="6"/>
    <x v="2949"/>
    <x v="2953"/>
    <x v="488"/>
    <x v="106"/>
    <n v="-9.4"/>
    <d v="2016-08-11T00:00:00"/>
    <x v="1"/>
  </r>
  <r>
    <x v="1"/>
    <x v="4"/>
    <x v="70"/>
    <x v="71"/>
    <x v="2947"/>
    <x v="1"/>
    <x v="0"/>
    <s v=""/>
    <n v="1"/>
    <s v=""/>
    <n v="-46.11"/>
    <n v="-46.11"/>
    <s v=""/>
    <x v="70"/>
    <x v="70"/>
    <x v="70"/>
    <s v="Sales Representative"/>
    <n v="499336"/>
    <s v="Joyce"/>
    <s v="Jacobs"/>
    <s v="Sales Representative"/>
    <x v="6"/>
    <x v="2950"/>
    <x v="2954"/>
    <x v="326"/>
    <x v="311"/>
    <n v="-46.11"/>
    <d v="2016-08-17T00:00:00"/>
    <x v="0"/>
  </r>
  <r>
    <x v="1"/>
    <x v="4"/>
    <x v="70"/>
    <x v="71"/>
    <x v="2948"/>
    <x v="1"/>
    <x v="0"/>
    <s v=""/>
    <n v="1"/>
    <s v=""/>
    <n v="-25.71"/>
    <n v="-25.71"/>
    <s v=""/>
    <x v="70"/>
    <x v="70"/>
    <x v="70"/>
    <s v="Sales Representative"/>
    <n v="499336"/>
    <s v="Joyce"/>
    <s v="Jacobs"/>
    <s v="Sales Representative"/>
    <x v="6"/>
    <x v="2951"/>
    <x v="2955"/>
    <x v="654"/>
    <x v="132"/>
    <n v="-25.71"/>
    <d v="2016-08-18T00:00:00"/>
    <x v="2"/>
  </r>
  <r>
    <x v="1"/>
    <x v="4"/>
    <x v="70"/>
    <x v="65"/>
    <x v="2949"/>
    <x v="0"/>
    <x v="0"/>
    <s v=""/>
    <n v="1"/>
    <s v=""/>
    <n v="-92.46"/>
    <n v="-92.46"/>
    <s v=""/>
    <x v="70"/>
    <x v="70"/>
    <x v="70"/>
    <s v="Sales Representative"/>
    <n v="380607"/>
    <s v="Gwen"/>
    <s v="Rogers"/>
    <s v="Store Manager"/>
    <x v="6"/>
    <x v="2952"/>
    <x v="2956"/>
    <x v="292"/>
    <x v="79"/>
    <n v="-92.46"/>
    <d v="2016-08-20T00:00:00"/>
    <x v="2"/>
  </r>
  <r>
    <x v="1"/>
    <x v="4"/>
    <x v="70"/>
    <x v="71"/>
    <x v="2950"/>
    <x v="1"/>
    <x v="0"/>
    <s v=""/>
    <n v="1"/>
    <s v=""/>
    <n v="-36.369999999999997"/>
    <n v="-36.369999999999997"/>
    <s v=""/>
    <x v="70"/>
    <x v="70"/>
    <x v="70"/>
    <s v="Sales Representative"/>
    <n v="499336"/>
    <s v="Joyce"/>
    <s v="Jacobs"/>
    <s v="Sales Representative"/>
    <x v="6"/>
    <x v="2953"/>
    <x v="2957"/>
    <x v="295"/>
    <x v="356"/>
    <n v="-36.369999999999997"/>
    <d v="2016-08-27T00:00:00"/>
    <x v="0"/>
  </r>
  <r>
    <x v="1"/>
    <x v="4"/>
    <x v="70"/>
    <x v="65"/>
    <x v="2951"/>
    <x v="0"/>
    <x v="1"/>
    <s v=""/>
    <n v="1"/>
    <s v=""/>
    <n v="-94.26"/>
    <s v=""/>
    <n v="-94.26"/>
    <x v="70"/>
    <x v="70"/>
    <x v="70"/>
    <s v="Sales Representative"/>
    <n v="380607"/>
    <s v="Gwen"/>
    <s v="Rogers"/>
    <s v="Store Manager"/>
    <x v="6"/>
    <x v="2954"/>
    <x v="2958"/>
    <x v="597"/>
    <x v="166"/>
    <n v="-94.26"/>
    <d v="2016-08-27T00:00:00"/>
    <x v="1"/>
  </r>
  <r>
    <x v="1"/>
    <x v="4"/>
    <x v="70"/>
    <x v="65"/>
    <x v="2952"/>
    <x v="0"/>
    <x v="1"/>
    <s v=""/>
    <n v="1"/>
    <s v=""/>
    <n v="-65.86"/>
    <s v=""/>
    <n v="-65.86"/>
    <x v="70"/>
    <x v="70"/>
    <x v="70"/>
    <s v="Sales Representative"/>
    <n v="380607"/>
    <s v="Gwen"/>
    <s v="Rogers"/>
    <s v="Store Manager"/>
    <x v="6"/>
    <x v="2955"/>
    <x v="2959"/>
    <x v="303"/>
    <x v="447"/>
    <n v="-65.86"/>
    <d v="2016-08-27T00:00:00"/>
    <x v="1"/>
  </r>
  <r>
    <x v="1"/>
    <x v="4"/>
    <x v="70"/>
    <x v="65"/>
    <x v="2953"/>
    <x v="0"/>
    <x v="1"/>
    <s v=""/>
    <n v="1"/>
    <s v=""/>
    <n v="-84.62"/>
    <s v=""/>
    <n v="-84.62"/>
    <x v="70"/>
    <x v="70"/>
    <x v="70"/>
    <s v="Sales Representative"/>
    <n v="380607"/>
    <s v="Gwen"/>
    <s v="Rogers"/>
    <s v="Store Manager"/>
    <x v="6"/>
    <x v="2956"/>
    <x v="2960"/>
    <x v="664"/>
    <x v="451"/>
    <n v="-84.62"/>
    <d v="2016-08-29T00:00:00"/>
    <x v="1"/>
  </r>
  <r>
    <x v="1"/>
    <x v="5"/>
    <x v="70"/>
    <x v="71"/>
    <x v="2954"/>
    <x v="1"/>
    <x v="1"/>
    <s v=""/>
    <n v="1"/>
    <s v=""/>
    <n v="-37.99"/>
    <s v=""/>
    <n v="-37.99"/>
    <x v="70"/>
    <x v="70"/>
    <x v="70"/>
    <s v="Sales Representative"/>
    <n v="499336"/>
    <s v="Joyce"/>
    <s v="Jacobs"/>
    <s v="Sales Representative"/>
    <x v="6"/>
    <x v="2957"/>
    <x v="2961"/>
    <x v="914"/>
    <x v="7"/>
    <n v="-37.99"/>
    <d v="2016-09-05T00:00:00"/>
    <x v="1"/>
  </r>
  <r>
    <x v="1"/>
    <x v="5"/>
    <x v="70"/>
    <x v="65"/>
    <x v="2955"/>
    <x v="0"/>
    <x v="1"/>
    <s v=""/>
    <n v="1"/>
    <s v=""/>
    <n v="-99.15"/>
    <s v=""/>
    <n v="-99.15"/>
    <x v="70"/>
    <x v="70"/>
    <x v="70"/>
    <s v="Sales Representative"/>
    <n v="380607"/>
    <s v="Gwen"/>
    <s v="Rogers"/>
    <s v="Store Manager"/>
    <x v="6"/>
    <x v="2958"/>
    <x v="2962"/>
    <x v="151"/>
    <x v="432"/>
    <n v="-99.15"/>
    <d v="2016-09-06T00:00:00"/>
    <x v="1"/>
  </r>
  <r>
    <x v="1"/>
    <x v="5"/>
    <x v="70"/>
    <x v="65"/>
    <x v="2956"/>
    <x v="0"/>
    <x v="1"/>
    <s v=""/>
    <n v="1"/>
    <s v=""/>
    <n v="-97.96"/>
    <s v=""/>
    <n v="-97.96"/>
    <x v="70"/>
    <x v="70"/>
    <x v="70"/>
    <s v="Sales Representative"/>
    <n v="380607"/>
    <s v="Gwen"/>
    <s v="Rogers"/>
    <s v="Store Manager"/>
    <x v="6"/>
    <x v="2959"/>
    <x v="2963"/>
    <x v="915"/>
    <x v="255"/>
    <n v="-97.96"/>
    <d v="2016-09-08T00:00:00"/>
    <x v="1"/>
  </r>
  <r>
    <x v="1"/>
    <x v="5"/>
    <x v="70"/>
    <x v="65"/>
    <x v="2957"/>
    <x v="0"/>
    <x v="0"/>
    <s v=""/>
    <n v="1"/>
    <s v=""/>
    <n v="-98.79"/>
    <n v="-98.79"/>
    <s v=""/>
    <x v="70"/>
    <x v="70"/>
    <x v="70"/>
    <s v="Sales Representative"/>
    <n v="380607"/>
    <s v="Gwen"/>
    <s v="Rogers"/>
    <s v="Store Manager"/>
    <x v="6"/>
    <x v="2960"/>
    <x v="2964"/>
    <x v="521"/>
    <x v="460"/>
    <n v="-98.79"/>
    <d v="2016-09-18T00:00:00"/>
    <x v="0"/>
  </r>
  <r>
    <x v="1"/>
    <x v="5"/>
    <x v="70"/>
    <x v="65"/>
    <x v="2958"/>
    <x v="0"/>
    <x v="1"/>
    <s v=""/>
    <n v="1"/>
    <s v=""/>
    <n v="-82.24"/>
    <s v=""/>
    <n v="-82.24"/>
    <x v="70"/>
    <x v="70"/>
    <x v="70"/>
    <s v="Sales Representative"/>
    <n v="380607"/>
    <s v="Gwen"/>
    <s v="Rogers"/>
    <s v="Store Manager"/>
    <x v="6"/>
    <x v="2961"/>
    <x v="2965"/>
    <x v="521"/>
    <x v="422"/>
    <n v="-82.24"/>
    <d v="2016-09-21T00:00:00"/>
    <x v="1"/>
  </r>
  <r>
    <x v="1"/>
    <x v="5"/>
    <x v="70"/>
    <x v="65"/>
    <x v="2959"/>
    <x v="0"/>
    <x v="0"/>
    <s v=""/>
    <n v="1"/>
    <s v=""/>
    <n v="-71.38"/>
    <n v="-71.38"/>
    <s v=""/>
    <x v="70"/>
    <x v="70"/>
    <x v="70"/>
    <s v="Sales Representative"/>
    <n v="380607"/>
    <s v="Gwen"/>
    <s v="Rogers"/>
    <s v="Store Manager"/>
    <x v="6"/>
    <x v="2962"/>
    <x v="2966"/>
    <x v="873"/>
    <x v="197"/>
    <n v="-71.38"/>
    <d v="2016-09-23T00:00:00"/>
    <x v="2"/>
  </r>
  <r>
    <x v="1"/>
    <x v="5"/>
    <x v="70"/>
    <x v="65"/>
    <x v="2960"/>
    <x v="0"/>
    <x v="1"/>
    <s v=""/>
    <n v="1"/>
    <s v=""/>
    <n v="-51.72"/>
    <s v=""/>
    <n v="-51.72"/>
    <x v="70"/>
    <x v="70"/>
    <x v="70"/>
    <s v="Sales Representative"/>
    <n v="380607"/>
    <s v="Gwen"/>
    <s v="Rogers"/>
    <s v="Store Manager"/>
    <x v="6"/>
    <x v="2963"/>
    <x v="2967"/>
    <x v="764"/>
    <x v="322"/>
    <n v="-51.72"/>
    <d v="2016-09-25T00:00:00"/>
    <x v="1"/>
  </r>
  <r>
    <x v="1"/>
    <x v="5"/>
    <x v="70"/>
    <x v="65"/>
    <x v="2961"/>
    <x v="0"/>
    <x v="0"/>
    <s v=""/>
    <n v="1"/>
    <s v=""/>
    <n v="-66.13"/>
    <n v="-66.13"/>
    <s v=""/>
    <x v="70"/>
    <x v="70"/>
    <x v="70"/>
    <s v="Sales Representative"/>
    <n v="380607"/>
    <s v="Gwen"/>
    <s v="Rogers"/>
    <s v="Store Manager"/>
    <x v="6"/>
    <x v="2964"/>
    <x v="2968"/>
    <x v="348"/>
    <x v="21"/>
    <n v="-66.13"/>
    <d v="2016-09-25T00:00:00"/>
    <x v="2"/>
  </r>
  <r>
    <x v="1"/>
    <x v="5"/>
    <x v="70"/>
    <x v="71"/>
    <x v="2962"/>
    <x v="1"/>
    <x v="1"/>
    <s v=""/>
    <n v="1"/>
    <s v=""/>
    <n v="-42.45"/>
    <s v=""/>
    <n v="-42.45"/>
    <x v="70"/>
    <x v="70"/>
    <x v="70"/>
    <s v="Sales Representative"/>
    <n v="499336"/>
    <s v="Joyce"/>
    <s v="Jacobs"/>
    <s v="Sales Representative"/>
    <x v="6"/>
    <x v="2965"/>
    <x v="2969"/>
    <x v="767"/>
    <x v="181"/>
    <n v="-42.45"/>
    <d v="2016-09-25T00:00:00"/>
    <x v="1"/>
  </r>
  <r>
    <x v="1"/>
    <x v="5"/>
    <x v="70"/>
    <x v="71"/>
    <x v="2963"/>
    <x v="2"/>
    <x v="1"/>
    <s v=""/>
    <n v="1"/>
    <s v=""/>
    <n v="-12.93"/>
    <s v=""/>
    <n v="-12.93"/>
    <x v="70"/>
    <x v="70"/>
    <x v="70"/>
    <s v="Sales Representative"/>
    <n v="499336"/>
    <s v="Joyce"/>
    <s v="Jacobs"/>
    <s v="Sales Representative"/>
    <x v="6"/>
    <x v="2966"/>
    <x v="2970"/>
    <x v="172"/>
    <x v="301"/>
    <n v="-12.93"/>
    <d v="2016-09-26T00:00:00"/>
    <x v="1"/>
  </r>
  <r>
    <x v="1"/>
    <x v="5"/>
    <x v="70"/>
    <x v="71"/>
    <x v="2964"/>
    <x v="1"/>
    <x v="1"/>
    <s v=""/>
    <n v="1"/>
    <s v=""/>
    <n v="-48.21"/>
    <s v=""/>
    <n v="-48.21"/>
    <x v="70"/>
    <x v="70"/>
    <x v="70"/>
    <s v="Sales Representative"/>
    <n v="499336"/>
    <s v="Joyce"/>
    <s v="Jacobs"/>
    <s v="Sales Representative"/>
    <x v="6"/>
    <x v="2967"/>
    <x v="2971"/>
    <x v="194"/>
    <x v="35"/>
    <n v="-48.21"/>
    <d v="2016-09-28T00:00:00"/>
    <x v="1"/>
  </r>
  <r>
    <x v="1"/>
    <x v="5"/>
    <x v="70"/>
    <x v="71"/>
    <x v="2965"/>
    <x v="1"/>
    <x v="1"/>
    <s v=""/>
    <n v="1"/>
    <s v=""/>
    <n v="-25.55"/>
    <s v=""/>
    <n v="-25.55"/>
    <x v="70"/>
    <x v="70"/>
    <x v="70"/>
    <s v="Sales Representative"/>
    <n v="499336"/>
    <s v="Joyce"/>
    <s v="Jacobs"/>
    <s v="Sales Representative"/>
    <x v="6"/>
    <x v="2968"/>
    <x v="2972"/>
    <x v="382"/>
    <x v="148"/>
    <n v="-25.55"/>
    <d v="2016-09-29T00:00:00"/>
    <x v="1"/>
  </r>
  <r>
    <x v="0"/>
    <x v="0"/>
    <x v="71"/>
    <x v="65"/>
    <x v="2966"/>
    <x v="1"/>
    <x v="1"/>
    <n v="1"/>
    <s v=""/>
    <n v="-24.3"/>
    <s v=""/>
    <s v=""/>
    <n v="-24.3"/>
    <x v="71"/>
    <x v="71"/>
    <x v="71"/>
    <s v="Sales Representative"/>
    <n v="380607"/>
    <s v="Gwen"/>
    <s v="Rogers"/>
    <s v="Store Manager"/>
    <x v="6"/>
    <x v="2969"/>
    <x v="2973"/>
    <x v="738"/>
    <x v="368"/>
    <n v="-24.3"/>
    <d v="2016-04-02T00:00:00"/>
    <x v="1"/>
  </r>
  <r>
    <x v="0"/>
    <x v="0"/>
    <x v="71"/>
    <x v="65"/>
    <x v="2967"/>
    <x v="1"/>
    <x v="1"/>
    <n v="1"/>
    <s v=""/>
    <n v="-27.98"/>
    <s v=""/>
    <s v=""/>
    <n v="-27.98"/>
    <x v="71"/>
    <x v="71"/>
    <x v="71"/>
    <s v="Sales Representative"/>
    <n v="380607"/>
    <s v="Gwen"/>
    <s v="Rogers"/>
    <s v="Store Manager"/>
    <x v="6"/>
    <x v="2970"/>
    <x v="2974"/>
    <x v="71"/>
    <x v="325"/>
    <n v="-27.98"/>
    <d v="2016-04-07T00:00:00"/>
    <x v="1"/>
  </r>
  <r>
    <x v="0"/>
    <x v="0"/>
    <x v="71"/>
    <x v="65"/>
    <x v="2968"/>
    <x v="2"/>
    <x v="1"/>
    <n v="1"/>
    <s v=""/>
    <n v="-13.75"/>
    <s v=""/>
    <s v=""/>
    <n v="-13.75"/>
    <x v="71"/>
    <x v="71"/>
    <x v="71"/>
    <s v="Sales Representative"/>
    <n v="380607"/>
    <s v="Gwen"/>
    <s v="Rogers"/>
    <s v="Store Manager"/>
    <x v="6"/>
    <x v="2971"/>
    <x v="2975"/>
    <x v="610"/>
    <x v="163"/>
    <n v="-13.75"/>
    <d v="2016-04-22T00:00:00"/>
    <x v="1"/>
  </r>
  <r>
    <x v="0"/>
    <x v="0"/>
    <x v="71"/>
    <x v="65"/>
    <x v="2969"/>
    <x v="0"/>
    <x v="0"/>
    <n v="1"/>
    <s v=""/>
    <n v="-58.69"/>
    <s v=""/>
    <n v="-58.69"/>
    <s v=""/>
    <x v="71"/>
    <x v="71"/>
    <x v="71"/>
    <s v="Sales Representative"/>
    <n v="380607"/>
    <s v="Gwen"/>
    <s v="Rogers"/>
    <s v="Store Manager"/>
    <x v="6"/>
    <x v="2972"/>
    <x v="2976"/>
    <x v="381"/>
    <x v="169"/>
    <n v="-58.69"/>
    <d v="2016-04-24T00:00:00"/>
    <x v="0"/>
  </r>
  <r>
    <x v="0"/>
    <x v="1"/>
    <x v="71"/>
    <x v="65"/>
    <x v="2970"/>
    <x v="0"/>
    <x v="0"/>
    <n v="1"/>
    <s v=""/>
    <n v="-72.11"/>
    <s v=""/>
    <n v="-72.11"/>
    <s v=""/>
    <x v="71"/>
    <x v="71"/>
    <x v="71"/>
    <s v="Sales Representative"/>
    <n v="380607"/>
    <s v="Gwen"/>
    <s v="Rogers"/>
    <s v="Store Manager"/>
    <x v="6"/>
    <x v="2973"/>
    <x v="2977"/>
    <x v="141"/>
    <x v="197"/>
    <n v="-72.11"/>
    <d v="2016-05-11T00:00:00"/>
    <x v="0"/>
  </r>
  <r>
    <x v="0"/>
    <x v="1"/>
    <x v="71"/>
    <x v="65"/>
    <x v="2971"/>
    <x v="1"/>
    <x v="1"/>
    <n v="1"/>
    <s v=""/>
    <n v="-25.11"/>
    <s v=""/>
    <s v=""/>
    <n v="-25.11"/>
    <x v="71"/>
    <x v="71"/>
    <x v="71"/>
    <s v="Sales Representative"/>
    <n v="380607"/>
    <s v="Gwen"/>
    <s v="Rogers"/>
    <s v="Store Manager"/>
    <x v="6"/>
    <x v="2974"/>
    <x v="2978"/>
    <x v="22"/>
    <x v="212"/>
    <n v="-25.11"/>
    <d v="2016-05-20T00:00:00"/>
    <x v="1"/>
  </r>
  <r>
    <x v="0"/>
    <x v="1"/>
    <x v="71"/>
    <x v="65"/>
    <x v="2972"/>
    <x v="2"/>
    <x v="1"/>
    <n v="1"/>
    <s v=""/>
    <n v="-17.75"/>
    <s v=""/>
    <s v=""/>
    <n v="-17.75"/>
    <x v="71"/>
    <x v="71"/>
    <x v="71"/>
    <s v="Sales Representative"/>
    <n v="380607"/>
    <s v="Gwen"/>
    <s v="Rogers"/>
    <s v="Store Manager"/>
    <x v="6"/>
    <x v="2975"/>
    <x v="2979"/>
    <x v="759"/>
    <x v="293"/>
    <n v="-17.75"/>
    <d v="2016-05-23T00:00:00"/>
    <x v="1"/>
  </r>
  <r>
    <x v="0"/>
    <x v="1"/>
    <x v="71"/>
    <x v="65"/>
    <x v="2973"/>
    <x v="0"/>
    <x v="0"/>
    <n v="1"/>
    <s v=""/>
    <n v="-57.02"/>
    <s v=""/>
    <n v="-57.02"/>
    <s v=""/>
    <x v="71"/>
    <x v="71"/>
    <x v="71"/>
    <s v="Sales Representative"/>
    <n v="380607"/>
    <s v="Gwen"/>
    <s v="Rogers"/>
    <s v="Store Manager"/>
    <x v="6"/>
    <x v="2976"/>
    <x v="2980"/>
    <x v="482"/>
    <x v="3"/>
    <n v="-57.02"/>
    <d v="2016-05-26T00:00:00"/>
    <x v="0"/>
  </r>
  <r>
    <x v="0"/>
    <x v="1"/>
    <x v="71"/>
    <x v="65"/>
    <x v="2974"/>
    <x v="2"/>
    <x v="1"/>
    <n v="1"/>
    <s v=""/>
    <n v="-13.25"/>
    <s v=""/>
    <s v=""/>
    <n v="-13.25"/>
    <x v="71"/>
    <x v="71"/>
    <x v="71"/>
    <s v="Sales Representative"/>
    <n v="380607"/>
    <s v="Gwen"/>
    <s v="Rogers"/>
    <s v="Store Manager"/>
    <x v="6"/>
    <x v="2977"/>
    <x v="2981"/>
    <x v="432"/>
    <x v="362"/>
    <n v="-13.25"/>
    <d v="2016-05-27T00:00:00"/>
    <x v="1"/>
  </r>
  <r>
    <x v="0"/>
    <x v="2"/>
    <x v="71"/>
    <x v="65"/>
    <x v="2975"/>
    <x v="1"/>
    <x v="1"/>
    <n v="1"/>
    <s v=""/>
    <n v="-41.16"/>
    <s v=""/>
    <s v=""/>
    <n v="-41.16"/>
    <x v="71"/>
    <x v="71"/>
    <x v="71"/>
    <s v="Sales Representative"/>
    <n v="380607"/>
    <s v="Gwen"/>
    <s v="Rogers"/>
    <s v="Store Manager"/>
    <x v="6"/>
    <x v="2978"/>
    <x v="2982"/>
    <x v="916"/>
    <x v="191"/>
    <n v="-41.16"/>
    <d v="2016-06-02T00:00:00"/>
    <x v="1"/>
  </r>
  <r>
    <x v="0"/>
    <x v="2"/>
    <x v="71"/>
    <x v="65"/>
    <x v="2976"/>
    <x v="0"/>
    <x v="1"/>
    <n v="1"/>
    <s v=""/>
    <n v="-85.82"/>
    <s v=""/>
    <s v=""/>
    <n v="-85.82"/>
    <x v="71"/>
    <x v="71"/>
    <x v="71"/>
    <s v="Sales Representative"/>
    <n v="380607"/>
    <s v="Gwen"/>
    <s v="Rogers"/>
    <s v="Store Manager"/>
    <x v="6"/>
    <x v="2979"/>
    <x v="2983"/>
    <x v="240"/>
    <x v="351"/>
    <n v="-85.82"/>
    <d v="2016-06-02T00:00:00"/>
    <x v="1"/>
  </r>
  <r>
    <x v="0"/>
    <x v="2"/>
    <x v="71"/>
    <x v="65"/>
    <x v="2977"/>
    <x v="0"/>
    <x v="1"/>
    <n v="1"/>
    <s v=""/>
    <n v="-94.41"/>
    <s v=""/>
    <s v=""/>
    <n v="-94.41"/>
    <x v="71"/>
    <x v="71"/>
    <x v="71"/>
    <s v="Sales Representative"/>
    <n v="380607"/>
    <s v="Gwen"/>
    <s v="Rogers"/>
    <s v="Store Manager"/>
    <x v="6"/>
    <x v="2980"/>
    <x v="2984"/>
    <x v="584"/>
    <x v="15"/>
    <n v="-94.41"/>
    <d v="2016-06-13T00:00:00"/>
    <x v="1"/>
  </r>
  <r>
    <x v="0"/>
    <x v="2"/>
    <x v="71"/>
    <x v="65"/>
    <x v="2978"/>
    <x v="1"/>
    <x v="1"/>
    <n v="1"/>
    <s v=""/>
    <n v="-27.72"/>
    <s v=""/>
    <s v=""/>
    <n v="-27.72"/>
    <x v="71"/>
    <x v="71"/>
    <x v="71"/>
    <s v="Sales Representative"/>
    <n v="380607"/>
    <s v="Gwen"/>
    <s v="Rogers"/>
    <s v="Store Manager"/>
    <x v="6"/>
    <x v="2981"/>
    <x v="2985"/>
    <x v="14"/>
    <x v="30"/>
    <n v="-27.72"/>
    <d v="2016-06-25T00:00:00"/>
    <x v="1"/>
  </r>
  <r>
    <x v="0"/>
    <x v="2"/>
    <x v="71"/>
    <x v="65"/>
    <x v="2979"/>
    <x v="1"/>
    <x v="0"/>
    <n v="1"/>
    <s v=""/>
    <n v="-21.15"/>
    <s v=""/>
    <n v="-21.15"/>
    <s v=""/>
    <x v="71"/>
    <x v="71"/>
    <x v="71"/>
    <s v="Sales Representative"/>
    <n v="380607"/>
    <s v="Gwen"/>
    <s v="Rogers"/>
    <s v="Store Manager"/>
    <x v="6"/>
    <x v="2982"/>
    <x v="2986"/>
    <x v="917"/>
    <x v="226"/>
    <n v="-21.15"/>
    <d v="2016-06-26T00:00:00"/>
    <x v="2"/>
  </r>
  <r>
    <x v="0"/>
    <x v="2"/>
    <x v="71"/>
    <x v="65"/>
    <x v="2980"/>
    <x v="1"/>
    <x v="1"/>
    <n v="1"/>
    <s v=""/>
    <n v="-39.409999999999997"/>
    <s v=""/>
    <s v=""/>
    <n v="-39.409999999999997"/>
    <x v="71"/>
    <x v="71"/>
    <x v="71"/>
    <s v="Sales Representative"/>
    <n v="380607"/>
    <s v="Gwen"/>
    <s v="Rogers"/>
    <s v="Store Manager"/>
    <x v="6"/>
    <x v="2983"/>
    <x v="2987"/>
    <x v="47"/>
    <x v="419"/>
    <n v="-39.409999999999997"/>
    <d v="2016-06-27T00:00:00"/>
    <x v="1"/>
  </r>
  <r>
    <x v="1"/>
    <x v="3"/>
    <x v="71"/>
    <x v="72"/>
    <x v="2981"/>
    <x v="1"/>
    <x v="0"/>
    <s v=""/>
    <n v="1"/>
    <s v=""/>
    <n v="-32.51"/>
    <n v="-32.51"/>
    <s v=""/>
    <x v="71"/>
    <x v="71"/>
    <x v="71"/>
    <s v="Sales Representative"/>
    <n v="400019"/>
    <s v="Taylor"/>
    <s v="Roberson"/>
    <s v="Sales Representative"/>
    <x v="6"/>
    <x v="2984"/>
    <x v="2988"/>
    <x v="541"/>
    <x v="119"/>
    <n v="-32.51"/>
    <d v="2016-07-03T00:00:00"/>
    <x v="0"/>
  </r>
  <r>
    <x v="1"/>
    <x v="3"/>
    <x v="71"/>
    <x v="65"/>
    <x v="2982"/>
    <x v="0"/>
    <x v="0"/>
    <s v=""/>
    <n v="1"/>
    <s v=""/>
    <n v="-55.27"/>
    <n v="-55.27"/>
    <s v=""/>
    <x v="71"/>
    <x v="71"/>
    <x v="71"/>
    <s v="Sales Representative"/>
    <n v="380607"/>
    <s v="Gwen"/>
    <s v="Rogers"/>
    <s v="Store Manager"/>
    <x v="6"/>
    <x v="2985"/>
    <x v="2989"/>
    <x v="232"/>
    <x v="66"/>
    <n v="-55.27"/>
    <d v="2016-07-11T00:00:00"/>
    <x v="2"/>
  </r>
  <r>
    <x v="1"/>
    <x v="3"/>
    <x v="71"/>
    <x v="72"/>
    <x v="2983"/>
    <x v="1"/>
    <x v="1"/>
    <s v=""/>
    <n v="1"/>
    <s v=""/>
    <n v="-20.149999999999999"/>
    <s v=""/>
    <n v="-20.149999999999999"/>
    <x v="71"/>
    <x v="71"/>
    <x v="71"/>
    <s v="Sales Representative"/>
    <n v="400019"/>
    <s v="Taylor"/>
    <s v="Roberson"/>
    <s v="Sales Representative"/>
    <x v="6"/>
    <x v="2986"/>
    <x v="2990"/>
    <x v="570"/>
    <x v="456"/>
    <n v="-20.149999999999999"/>
    <d v="2016-07-11T00:00:00"/>
    <x v="1"/>
  </r>
  <r>
    <x v="1"/>
    <x v="3"/>
    <x v="71"/>
    <x v="65"/>
    <x v="2984"/>
    <x v="0"/>
    <x v="1"/>
    <s v=""/>
    <n v="1"/>
    <s v=""/>
    <n v="-89.91"/>
    <s v=""/>
    <n v="-89.91"/>
    <x v="71"/>
    <x v="71"/>
    <x v="71"/>
    <s v="Sales Representative"/>
    <n v="380607"/>
    <s v="Gwen"/>
    <s v="Rogers"/>
    <s v="Store Manager"/>
    <x v="6"/>
    <x v="2987"/>
    <x v="2991"/>
    <x v="420"/>
    <x v="231"/>
    <n v="-89.91"/>
    <d v="2016-07-15T00:00:00"/>
    <x v="1"/>
  </r>
  <r>
    <x v="1"/>
    <x v="3"/>
    <x v="71"/>
    <x v="72"/>
    <x v="2985"/>
    <x v="2"/>
    <x v="0"/>
    <s v=""/>
    <n v="1"/>
    <s v=""/>
    <n v="-13.64"/>
    <n v="-13.64"/>
    <s v=""/>
    <x v="71"/>
    <x v="71"/>
    <x v="71"/>
    <s v="Sales Representative"/>
    <n v="400019"/>
    <s v="Taylor"/>
    <s v="Roberson"/>
    <s v="Sales Representative"/>
    <x v="6"/>
    <x v="2988"/>
    <x v="2992"/>
    <x v="87"/>
    <x v="295"/>
    <n v="-13.64"/>
    <d v="2016-07-16T00:00:00"/>
    <x v="2"/>
  </r>
  <r>
    <x v="1"/>
    <x v="3"/>
    <x v="71"/>
    <x v="72"/>
    <x v="2986"/>
    <x v="1"/>
    <x v="1"/>
    <s v=""/>
    <n v="1"/>
    <s v=""/>
    <n v="-28.66"/>
    <s v=""/>
    <n v="-28.66"/>
    <x v="71"/>
    <x v="71"/>
    <x v="71"/>
    <s v="Sales Representative"/>
    <n v="400019"/>
    <s v="Taylor"/>
    <s v="Roberson"/>
    <s v="Sales Representative"/>
    <x v="6"/>
    <x v="2989"/>
    <x v="2993"/>
    <x v="918"/>
    <x v="445"/>
    <n v="-28.66"/>
    <d v="2016-07-19T00:00:00"/>
    <x v="1"/>
  </r>
  <r>
    <x v="1"/>
    <x v="3"/>
    <x v="71"/>
    <x v="65"/>
    <x v="2987"/>
    <x v="0"/>
    <x v="1"/>
    <s v=""/>
    <n v="1"/>
    <s v=""/>
    <n v="-57.5"/>
    <s v=""/>
    <n v="-57.5"/>
    <x v="71"/>
    <x v="71"/>
    <x v="71"/>
    <s v="Sales Representative"/>
    <n v="380607"/>
    <s v="Gwen"/>
    <s v="Rogers"/>
    <s v="Store Manager"/>
    <x v="6"/>
    <x v="2990"/>
    <x v="2994"/>
    <x v="596"/>
    <x v="482"/>
    <n v="-57.5"/>
    <d v="2016-07-20T00:00:00"/>
    <x v="1"/>
  </r>
  <r>
    <x v="1"/>
    <x v="3"/>
    <x v="71"/>
    <x v="65"/>
    <x v="2988"/>
    <x v="0"/>
    <x v="1"/>
    <s v=""/>
    <n v="1"/>
    <s v=""/>
    <n v="-95.21"/>
    <s v=""/>
    <n v="-95.21"/>
    <x v="71"/>
    <x v="71"/>
    <x v="71"/>
    <s v="Sales Representative"/>
    <n v="380607"/>
    <s v="Gwen"/>
    <s v="Rogers"/>
    <s v="Store Manager"/>
    <x v="6"/>
    <x v="2991"/>
    <x v="2995"/>
    <x v="919"/>
    <x v="149"/>
    <n v="-95.21"/>
    <d v="2016-07-22T00:00:00"/>
    <x v="1"/>
  </r>
  <r>
    <x v="1"/>
    <x v="3"/>
    <x v="71"/>
    <x v="65"/>
    <x v="2989"/>
    <x v="0"/>
    <x v="1"/>
    <s v=""/>
    <n v="1"/>
    <s v=""/>
    <n v="-82.17"/>
    <s v=""/>
    <n v="-82.17"/>
    <x v="71"/>
    <x v="71"/>
    <x v="71"/>
    <s v="Sales Representative"/>
    <n v="380607"/>
    <s v="Gwen"/>
    <s v="Rogers"/>
    <s v="Store Manager"/>
    <x v="6"/>
    <x v="2992"/>
    <x v="2996"/>
    <x v="782"/>
    <x v="234"/>
    <n v="-82.17"/>
    <d v="2016-07-26T00:00:00"/>
    <x v="1"/>
  </r>
  <r>
    <x v="1"/>
    <x v="3"/>
    <x v="71"/>
    <x v="72"/>
    <x v="2990"/>
    <x v="2"/>
    <x v="1"/>
    <s v=""/>
    <n v="1"/>
    <s v=""/>
    <n v="-9.42"/>
    <s v=""/>
    <n v="-9.42"/>
    <x v="71"/>
    <x v="71"/>
    <x v="71"/>
    <s v="Sales Representative"/>
    <n v="400019"/>
    <s v="Taylor"/>
    <s v="Roberson"/>
    <s v="Sales Representative"/>
    <x v="6"/>
    <x v="2993"/>
    <x v="2997"/>
    <x v="545"/>
    <x v="484"/>
    <n v="-9.42"/>
    <d v="2016-07-29T00:00:00"/>
    <x v="1"/>
  </r>
  <r>
    <x v="1"/>
    <x v="4"/>
    <x v="71"/>
    <x v="65"/>
    <x v="2991"/>
    <x v="0"/>
    <x v="1"/>
    <s v=""/>
    <n v="1"/>
    <s v=""/>
    <n v="-82.57"/>
    <s v=""/>
    <n v="-82.57"/>
    <x v="71"/>
    <x v="71"/>
    <x v="71"/>
    <s v="Sales Representative"/>
    <n v="380607"/>
    <s v="Gwen"/>
    <s v="Rogers"/>
    <s v="Store Manager"/>
    <x v="6"/>
    <x v="2994"/>
    <x v="2998"/>
    <x v="531"/>
    <x v="475"/>
    <n v="-82.57"/>
    <d v="2016-08-06T00:00:00"/>
    <x v="1"/>
  </r>
  <r>
    <x v="1"/>
    <x v="4"/>
    <x v="71"/>
    <x v="65"/>
    <x v="2992"/>
    <x v="0"/>
    <x v="1"/>
    <s v=""/>
    <n v="1"/>
    <s v=""/>
    <n v="-51.99"/>
    <s v=""/>
    <n v="-51.99"/>
    <x v="71"/>
    <x v="71"/>
    <x v="71"/>
    <s v="Sales Representative"/>
    <n v="380607"/>
    <s v="Gwen"/>
    <s v="Rogers"/>
    <s v="Store Manager"/>
    <x v="6"/>
    <x v="2995"/>
    <x v="2999"/>
    <x v="825"/>
    <x v="54"/>
    <n v="-51.99"/>
    <d v="2016-08-07T00:00:00"/>
    <x v="1"/>
  </r>
  <r>
    <x v="1"/>
    <x v="4"/>
    <x v="71"/>
    <x v="65"/>
    <x v="2993"/>
    <x v="0"/>
    <x v="1"/>
    <s v=""/>
    <n v="1"/>
    <s v=""/>
    <n v="-96.28"/>
    <s v=""/>
    <n v="-96.28"/>
    <x v="71"/>
    <x v="71"/>
    <x v="71"/>
    <s v="Sales Representative"/>
    <n v="380607"/>
    <s v="Gwen"/>
    <s v="Rogers"/>
    <s v="Store Manager"/>
    <x v="6"/>
    <x v="2996"/>
    <x v="3000"/>
    <x v="754"/>
    <x v="24"/>
    <n v="-96.28"/>
    <d v="2016-08-13T00:00:00"/>
    <x v="1"/>
  </r>
  <r>
    <x v="1"/>
    <x v="4"/>
    <x v="71"/>
    <x v="72"/>
    <x v="2994"/>
    <x v="1"/>
    <x v="0"/>
    <s v=""/>
    <n v="1"/>
    <s v=""/>
    <n v="-34.29"/>
    <n v="-34.29"/>
    <s v=""/>
    <x v="71"/>
    <x v="71"/>
    <x v="71"/>
    <s v="Sales Representative"/>
    <n v="400019"/>
    <s v="Taylor"/>
    <s v="Roberson"/>
    <s v="Sales Representative"/>
    <x v="6"/>
    <x v="2997"/>
    <x v="3001"/>
    <x v="390"/>
    <x v="14"/>
    <n v="-34.29"/>
    <d v="2016-08-14T00:00:00"/>
    <x v="2"/>
  </r>
  <r>
    <x v="1"/>
    <x v="4"/>
    <x v="71"/>
    <x v="72"/>
    <x v="2995"/>
    <x v="1"/>
    <x v="1"/>
    <s v=""/>
    <n v="1"/>
    <s v=""/>
    <n v="-40.47"/>
    <s v=""/>
    <n v="-40.47"/>
    <x v="71"/>
    <x v="71"/>
    <x v="71"/>
    <s v="Sales Representative"/>
    <n v="400019"/>
    <s v="Taylor"/>
    <s v="Roberson"/>
    <s v="Sales Representative"/>
    <x v="6"/>
    <x v="2998"/>
    <x v="3002"/>
    <x v="532"/>
    <x v="366"/>
    <n v="-40.47"/>
    <d v="2016-08-16T00:00:00"/>
    <x v="1"/>
  </r>
  <r>
    <x v="1"/>
    <x v="4"/>
    <x v="71"/>
    <x v="72"/>
    <x v="2996"/>
    <x v="1"/>
    <x v="1"/>
    <s v=""/>
    <n v="1"/>
    <s v=""/>
    <n v="-22.82"/>
    <s v=""/>
    <n v="-22.82"/>
    <x v="71"/>
    <x v="71"/>
    <x v="71"/>
    <s v="Sales Representative"/>
    <n v="400019"/>
    <s v="Taylor"/>
    <s v="Roberson"/>
    <s v="Sales Representative"/>
    <x v="6"/>
    <x v="2999"/>
    <x v="3003"/>
    <x v="707"/>
    <x v="370"/>
    <n v="-22.82"/>
    <d v="2016-08-19T00:00:00"/>
    <x v="1"/>
  </r>
  <r>
    <x v="1"/>
    <x v="4"/>
    <x v="71"/>
    <x v="65"/>
    <x v="2997"/>
    <x v="0"/>
    <x v="1"/>
    <s v=""/>
    <n v="1"/>
    <s v=""/>
    <n v="-56.74"/>
    <s v=""/>
    <n v="-56.74"/>
    <x v="71"/>
    <x v="71"/>
    <x v="71"/>
    <s v="Sales Representative"/>
    <n v="380607"/>
    <s v="Gwen"/>
    <s v="Rogers"/>
    <s v="Store Manager"/>
    <x v="6"/>
    <x v="3000"/>
    <x v="3004"/>
    <x v="392"/>
    <x v="121"/>
    <n v="-56.74"/>
    <d v="2016-08-20T00:00:00"/>
    <x v="1"/>
  </r>
  <r>
    <x v="1"/>
    <x v="4"/>
    <x v="71"/>
    <x v="72"/>
    <x v="2998"/>
    <x v="1"/>
    <x v="1"/>
    <s v=""/>
    <n v="1"/>
    <s v=""/>
    <n v="-39.619999999999997"/>
    <s v=""/>
    <n v="-39.619999999999997"/>
    <x v="71"/>
    <x v="71"/>
    <x v="71"/>
    <s v="Sales Representative"/>
    <n v="400019"/>
    <s v="Taylor"/>
    <s v="Roberson"/>
    <s v="Sales Representative"/>
    <x v="6"/>
    <x v="3001"/>
    <x v="3005"/>
    <x v="803"/>
    <x v="60"/>
    <n v="-39.619999999999997"/>
    <d v="2016-08-24T00:00:00"/>
    <x v="1"/>
  </r>
  <r>
    <x v="1"/>
    <x v="4"/>
    <x v="71"/>
    <x v="72"/>
    <x v="2999"/>
    <x v="1"/>
    <x v="0"/>
    <s v=""/>
    <n v="1"/>
    <s v=""/>
    <n v="-40.74"/>
    <n v="-40.74"/>
    <s v=""/>
    <x v="71"/>
    <x v="71"/>
    <x v="71"/>
    <s v="Sales Representative"/>
    <n v="400019"/>
    <s v="Taylor"/>
    <s v="Roberson"/>
    <s v="Sales Representative"/>
    <x v="6"/>
    <x v="3002"/>
    <x v="3006"/>
    <x v="177"/>
    <x v="300"/>
    <n v="-40.74"/>
    <d v="2016-08-27T00:00:00"/>
    <x v="0"/>
  </r>
  <r>
    <x v="1"/>
    <x v="5"/>
    <x v="71"/>
    <x v="72"/>
    <x v="3000"/>
    <x v="1"/>
    <x v="0"/>
    <s v=""/>
    <n v="1"/>
    <s v=""/>
    <n v="-48.35"/>
    <n v="-48.35"/>
    <s v=""/>
    <x v="71"/>
    <x v="71"/>
    <x v="71"/>
    <s v="Sales Representative"/>
    <n v="400019"/>
    <s v="Taylor"/>
    <s v="Roberson"/>
    <s v="Sales Representative"/>
    <x v="6"/>
    <x v="3003"/>
    <x v="3007"/>
    <x v="336"/>
    <x v="401"/>
    <n v="-48.35"/>
    <d v="2016-09-06T00:00:00"/>
    <x v="0"/>
  </r>
  <r>
    <x v="1"/>
    <x v="5"/>
    <x v="71"/>
    <x v="72"/>
    <x v="3001"/>
    <x v="2"/>
    <x v="1"/>
    <s v=""/>
    <n v="1"/>
    <s v=""/>
    <n v="-6.23"/>
    <s v=""/>
    <n v="-6.23"/>
    <x v="71"/>
    <x v="71"/>
    <x v="71"/>
    <s v="Sales Representative"/>
    <n v="400019"/>
    <s v="Taylor"/>
    <s v="Roberson"/>
    <s v="Sales Representative"/>
    <x v="6"/>
    <x v="3004"/>
    <x v="3008"/>
    <x v="920"/>
    <x v="362"/>
    <n v="-6.23"/>
    <d v="2016-09-07T00:00:00"/>
    <x v="1"/>
  </r>
  <r>
    <x v="1"/>
    <x v="5"/>
    <x v="71"/>
    <x v="72"/>
    <x v="3002"/>
    <x v="1"/>
    <x v="1"/>
    <s v=""/>
    <n v="1"/>
    <s v=""/>
    <n v="-46.01"/>
    <s v=""/>
    <n v="-46.01"/>
    <x v="71"/>
    <x v="71"/>
    <x v="71"/>
    <s v="Sales Representative"/>
    <n v="400019"/>
    <s v="Taylor"/>
    <s v="Roberson"/>
    <s v="Sales Representative"/>
    <x v="6"/>
    <x v="3005"/>
    <x v="3009"/>
    <x v="295"/>
    <x v="216"/>
    <n v="-46.01"/>
    <d v="2016-09-07T00:00:00"/>
    <x v="1"/>
  </r>
  <r>
    <x v="1"/>
    <x v="5"/>
    <x v="71"/>
    <x v="65"/>
    <x v="3003"/>
    <x v="0"/>
    <x v="1"/>
    <s v=""/>
    <n v="1"/>
    <s v=""/>
    <n v="-98"/>
    <s v=""/>
    <n v="-98"/>
    <x v="71"/>
    <x v="71"/>
    <x v="71"/>
    <s v="Sales Representative"/>
    <n v="380607"/>
    <s v="Gwen"/>
    <s v="Rogers"/>
    <s v="Store Manager"/>
    <x v="6"/>
    <x v="3006"/>
    <x v="3010"/>
    <x v="785"/>
    <x v="324"/>
    <n v="-98"/>
    <d v="2016-09-12T00:00:00"/>
    <x v="1"/>
  </r>
  <r>
    <x v="1"/>
    <x v="5"/>
    <x v="71"/>
    <x v="65"/>
    <x v="3004"/>
    <x v="0"/>
    <x v="1"/>
    <s v=""/>
    <n v="1"/>
    <s v=""/>
    <n v="-96.08"/>
    <s v=""/>
    <n v="-96.08"/>
    <x v="71"/>
    <x v="71"/>
    <x v="71"/>
    <s v="Sales Representative"/>
    <n v="380607"/>
    <s v="Gwen"/>
    <s v="Rogers"/>
    <s v="Store Manager"/>
    <x v="6"/>
    <x v="3007"/>
    <x v="3011"/>
    <x v="324"/>
    <x v="11"/>
    <n v="-96.08"/>
    <d v="2016-09-13T00:00:00"/>
    <x v="1"/>
  </r>
  <r>
    <x v="1"/>
    <x v="5"/>
    <x v="71"/>
    <x v="65"/>
    <x v="3005"/>
    <x v="0"/>
    <x v="1"/>
    <s v=""/>
    <n v="1"/>
    <s v=""/>
    <n v="-88.46"/>
    <s v=""/>
    <n v="-88.46"/>
    <x v="71"/>
    <x v="71"/>
    <x v="71"/>
    <s v="Sales Representative"/>
    <n v="380607"/>
    <s v="Gwen"/>
    <s v="Rogers"/>
    <s v="Store Manager"/>
    <x v="6"/>
    <x v="3008"/>
    <x v="3012"/>
    <x v="497"/>
    <x v="64"/>
    <n v="-88.46"/>
    <d v="2016-09-16T00:00:00"/>
    <x v="1"/>
  </r>
  <r>
    <x v="1"/>
    <x v="5"/>
    <x v="71"/>
    <x v="65"/>
    <x v="3006"/>
    <x v="0"/>
    <x v="0"/>
    <s v=""/>
    <n v="1"/>
    <s v=""/>
    <n v="-95.93"/>
    <n v="-95.93"/>
    <s v=""/>
    <x v="71"/>
    <x v="71"/>
    <x v="71"/>
    <s v="Sales Representative"/>
    <n v="380607"/>
    <s v="Gwen"/>
    <s v="Rogers"/>
    <s v="Store Manager"/>
    <x v="6"/>
    <x v="3009"/>
    <x v="3013"/>
    <x v="579"/>
    <x v="490"/>
    <n v="-95.93"/>
    <d v="2016-09-23T00:00:00"/>
    <x v="2"/>
  </r>
  <r>
    <x v="1"/>
    <x v="5"/>
    <x v="71"/>
    <x v="65"/>
    <x v="3007"/>
    <x v="0"/>
    <x v="1"/>
    <s v=""/>
    <n v="1"/>
    <s v=""/>
    <n v="-92.31"/>
    <s v=""/>
    <n v="-92.31"/>
    <x v="71"/>
    <x v="71"/>
    <x v="71"/>
    <s v="Sales Representative"/>
    <n v="380607"/>
    <s v="Gwen"/>
    <s v="Rogers"/>
    <s v="Store Manager"/>
    <x v="6"/>
    <x v="3010"/>
    <x v="3014"/>
    <x v="431"/>
    <x v="280"/>
    <n v="-92.31"/>
    <d v="2016-09-24T00:00:00"/>
    <x v="1"/>
  </r>
  <r>
    <x v="1"/>
    <x v="5"/>
    <x v="71"/>
    <x v="72"/>
    <x v="3008"/>
    <x v="1"/>
    <x v="1"/>
    <s v=""/>
    <n v="1"/>
    <s v=""/>
    <n v="-42.04"/>
    <s v=""/>
    <n v="-42.04"/>
    <x v="71"/>
    <x v="71"/>
    <x v="71"/>
    <s v="Sales Representative"/>
    <n v="400019"/>
    <s v="Taylor"/>
    <s v="Roberson"/>
    <s v="Sales Representative"/>
    <x v="6"/>
    <x v="3011"/>
    <x v="3015"/>
    <x v="135"/>
    <x v="19"/>
    <n v="-42.04"/>
    <d v="2016-09-25T00:00:00"/>
    <x v="1"/>
  </r>
  <r>
    <x v="0"/>
    <x v="0"/>
    <x v="72"/>
    <x v="65"/>
    <x v="3009"/>
    <x v="0"/>
    <x v="1"/>
    <n v="1"/>
    <s v=""/>
    <n v="-63.07"/>
    <s v=""/>
    <s v=""/>
    <n v="-63.07"/>
    <x v="72"/>
    <x v="72"/>
    <x v="72"/>
    <s v="Sales Representative"/>
    <n v="380607"/>
    <s v="Gwen"/>
    <s v="Rogers"/>
    <s v="Store Manager"/>
    <x v="6"/>
    <x v="3012"/>
    <x v="3016"/>
    <x v="145"/>
    <x v="56"/>
    <n v="-63.07"/>
    <d v="2016-04-12T00:00:00"/>
    <x v="1"/>
  </r>
  <r>
    <x v="0"/>
    <x v="0"/>
    <x v="72"/>
    <x v="65"/>
    <x v="3010"/>
    <x v="0"/>
    <x v="0"/>
    <n v="1"/>
    <s v=""/>
    <n v="-97.1"/>
    <s v=""/>
    <n v="-97.1"/>
    <s v=""/>
    <x v="72"/>
    <x v="72"/>
    <x v="72"/>
    <s v="Sales Representative"/>
    <n v="380607"/>
    <s v="Gwen"/>
    <s v="Rogers"/>
    <s v="Store Manager"/>
    <x v="6"/>
    <x v="3013"/>
    <x v="3017"/>
    <x v="140"/>
    <x v="237"/>
    <n v="-97.1"/>
    <d v="2016-04-17T00:00:00"/>
    <x v="0"/>
  </r>
  <r>
    <x v="0"/>
    <x v="0"/>
    <x v="72"/>
    <x v="65"/>
    <x v="3011"/>
    <x v="1"/>
    <x v="1"/>
    <n v="1"/>
    <s v=""/>
    <n v="-34.130000000000003"/>
    <s v=""/>
    <s v=""/>
    <n v="-34.130000000000003"/>
    <x v="72"/>
    <x v="72"/>
    <x v="72"/>
    <s v="Sales Representative"/>
    <n v="380607"/>
    <s v="Gwen"/>
    <s v="Rogers"/>
    <s v="Store Manager"/>
    <x v="6"/>
    <x v="3014"/>
    <x v="3018"/>
    <x v="611"/>
    <x v="51"/>
    <n v="-34.130000000000003"/>
    <d v="2016-04-24T00:00:00"/>
    <x v="1"/>
  </r>
  <r>
    <x v="0"/>
    <x v="0"/>
    <x v="72"/>
    <x v="65"/>
    <x v="3012"/>
    <x v="0"/>
    <x v="0"/>
    <n v="1"/>
    <s v=""/>
    <n v="-92.4"/>
    <s v=""/>
    <n v="-92.4"/>
    <s v=""/>
    <x v="72"/>
    <x v="72"/>
    <x v="72"/>
    <s v="Sales Representative"/>
    <n v="380607"/>
    <s v="Gwen"/>
    <s v="Rogers"/>
    <s v="Store Manager"/>
    <x v="6"/>
    <x v="3015"/>
    <x v="3019"/>
    <x v="768"/>
    <x v="287"/>
    <n v="-92.4"/>
    <d v="2016-04-26T00:00:00"/>
    <x v="0"/>
  </r>
  <r>
    <x v="0"/>
    <x v="1"/>
    <x v="72"/>
    <x v="65"/>
    <x v="3013"/>
    <x v="0"/>
    <x v="1"/>
    <n v="1"/>
    <s v=""/>
    <n v="-95.75"/>
    <s v=""/>
    <s v=""/>
    <n v="-95.75"/>
    <x v="72"/>
    <x v="72"/>
    <x v="72"/>
    <s v="Sales Representative"/>
    <n v="380607"/>
    <s v="Gwen"/>
    <s v="Rogers"/>
    <s v="Store Manager"/>
    <x v="6"/>
    <x v="3016"/>
    <x v="3020"/>
    <x v="470"/>
    <x v="479"/>
    <n v="-95.75"/>
    <d v="2016-05-03T00:00:00"/>
    <x v="1"/>
  </r>
  <r>
    <x v="0"/>
    <x v="1"/>
    <x v="72"/>
    <x v="65"/>
    <x v="3014"/>
    <x v="2"/>
    <x v="1"/>
    <n v="1"/>
    <s v=""/>
    <n v="-14.72"/>
    <s v=""/>
    <s v=""/>
    <n v="-14.72"/>
    <x v="72"/>
    <x v="72"/>
    <x v="72"/>
    <s v="Sales Representative"/>
    <n v="380607"/>
    <s v="Gwen"/>
    <s v="Rogers"/>
    <s v="Store Manager"/>
    <x v="6"/>
    <x v="3017"/>
    <x v="3021"/>
    <x v="780"/>
    <x v="359"/>
    <n v="-14.72"/>
    <d v="2016-05-12T00:00:00"/>
    <x v="1"/>
  </r>
  <r>
    <x v="0"/>
    <x v="1"/>
    <x v="72"/>
    <x v="65"/>
    <x v="3015"/>
    <x v="0"/>
    <x v="1"/>
    <n v="1"/>
    <s v=""/>
    <n v="-74.91"/>
    <s v=""/>
    <s v=""/>
    <n v="-74.91"/>
    <x v="72"/>
    <x v="72"/>
    <x v="72"/>
    <s v="Sales Representative"/>
    <n v="380607"/>
    <s v="Gwen"/>
    <s v="Rogers"/>
    <s v="Store Manager"/>
    <x v="6"/>
    <x v="3018"/>
    <x v="3022"/>
    <x v="136"/>
    <x v="46"/>
    <n v="-74.91"/>
    <d v="2016-05-26T00:00:00"/>
    <x v="1"/>
  </r>
  <r>
    <x v="0"/>
    <x v="2"/>
    <x v="72"/>
    <x v="65"/>
    <x v="3016"/>
    <x v="0"/>
    <x v="1"/>
    <n v="1"/>
    <s v=""/>
    <n v="-52.72"/>
    <s v=""/>
    <s v=""/>
    <n v="-52.72"/>
    <x v="72"/>
    <x v="72"/>
    <x v="72"/>
    <s v="Sales Representative"/>
    <n v="380607"/>
    <s v="Gwen"/>
    <s v="Rogers"/>
    <s v="Store Manager"/>
    <x v="6"/>
    <x v="3019"/>
    <x v="3023"/>
    <x v="265"/>
    <x v="448"/>
    <n v="-52.72"/>
    <d v="2016-06-03T00:00:00"/>
    <x v="1"/>
  </r>
  <r>
    <x v="0"/>
    <x v="2"/>
    <x v="72"/>
    <x v="65"/>
    <x v="3017"/>
    <x v="1"/>
    <x v="1"/>
    <n v="1"/>
    <s v=""/>
    <n v="-38.26"/>
    <s v=""/>
    <s v=""/>
    <n v="-38.26"/>
    <x v="72"/>
    <x v="72"/>
    <x v="72"/>
    <s v="Sales Representative"/>
    <n v="380607"/>
    <s v="Gwen"/>
    <s v="Rogers"/>
    <s v="Store Manager"/>
    <x v="6"/>
    <x v="3020"/>
    <x v="3024"/>
    <x v="836"/>
    <x v="248"/>
    <n v="-38.26"/>
    <d v="2016-06-06T00:00:00"/>
    <x v="1"/>
  </r>
  <r>
    <x v="0"/>
    <x v="2"/>
    <x v="72"/>
    <x v="65"/>
    <x v="3018"/>
    <x v="1"/>
    <x v="1"/>
    <n v="1"/>
    <s v=""/>
    <n v="-28.83"/>
    <s v=""/>
    <s v=""/>
    <n v="-28.83"/>
    <x v="72"/>
    <x v="72"/>
    <x v="72"/>
    <s v="Sales Representative"/>
    <n v="380607"/>
    <s v="Gwen"/>
    <s v="Rogers"/>
    <s v="Store Manager"/>
    <x v="6"/>
    <x v="3021"/>
    <x v="3025"/>
    <x v="800"/>
    <x v="146"/>
    <n v="-28.83"/>
    <d v="2016-06-08T00:00:00"/>
    <x v="1"/>
  </r>
  <r>
    <x v="0"/>
    <x v="2"/>
    <x v="72"/>
    <x v="65"/>
    <x v="3019"/>
    <x v="0"/>
    <x v="0"/>
    <n v="1"/>
    <s v=""/>
    <n v="-79.06"/>
    <s v=""/>
    <n v="-79.06"/>
    <s v=""/>
    <x v="72"/>
    <x v="72"/>
    <x v="72"/>
    <s v="Sales Representative"/>
    <n v="380607"/>
    <s v="Gwen"/>
    <s v="Rogers"/>
    <s v="Store Manager"/>
    <x v="6"/>
    <x v="3022"/>
    <x v="3026"/>
    <x v="661"/>
    <x v="445"/>
    <n v="-79.06"/>
    <d v="2016-06-10T00:00:00"/>
    <x v="2"/>
  </r>
  <r>
    <x v="0"/>
    <x v="2"/>
    <x v="72"/>
    <x v="65"/>
    <x v="3020"/>
    <x v="0"/>
    <x v="1"/>
    <n v="1"/>
    <s v=""/>
    <n v="-69.58"/>
    <s v=""/>
    <s v=""/>
    <n v="-69.58"/>
    <x v="72"/>
    <x v="72"/>
    <x v="72"/>
    <s v="Sales Representative"/>
    <n v="380607"/>
    <s v="Gwen"/>
    <s v="Rogers"/>
    <s v="Store Manager"/>
    <x v="6"/>
    <x v="3023"/>
    <x v="3027"/>
    <x v="719"/>
    <x v="389"/>
    <n v="-69.58"/>
    <d v="2016-06-13T00:00:00"/>
    <x v="1"/>
  </r>
  <r>
    <x v="0"/>
    <x v="2"/>
    <x v="72"/>
    <x v="65"/>
    <x v="3021"/>
    <x v="0"/>
    <x v="0"/>
    <n v="1"/>
    <s v=""/>
    <n v="-75.989999999999995"/>
    <s v=""/>
    <n v="-75.989999999999995"/>
    <s v=""/>
    <x v="72"/>
    <x v="72"/>
    <x v="72"/>
    <s v="Sales Representative"/>
    <n v="380607"/>
    <s v="Gwen"/>
    <s v="Rogers"/>
    <s v="Store Manager"/>
    <x v="6"/>
    <x v="3024"/>
    <x v="3028"/>
    <x v="780"/>
    <x v="17"/>
    <n v="-75.989999999999995"/>
    <d v="2016-06-14T00:00:00"/>
    <x v="0"/>
  </r>
  <r>
    <x v="0"/>
    <x v="2"/>
    <x v="72"/>
    <x v="65"/>
    <x v="3022"/>
    <x v="0"/>
    <x v="1"/>
    <n v="1"/>
    <s v=""/>
    <n v="-80.23"/>
    <s v=""/>
    <s v=""/>
    <n v="-80.23"/>
    <x v="72"/>
    <x v="72"/>
    <x v="72"/>
    <s v="Sales Representative"/>
    <n v="380607"/>
    <s v="Gwen"/>
    <s v="Rogers"/>
    <s v="Store Manager"/>
    <x v="6"/>
    <x v="3025"/>
    <x v="3029"/>
    <x v="921"/>
    <x v="326"/>
    <n v="-80.23"/>
    <d v="2016-06-16T00:00:00"/>
    <x v="1"/>
  </r>
  <r>
    <x v="0"/>
    <x v="2"/>
    <x v="72"/>
    <x v="65"/>
    <x v="3023"/>
    <x v="1"/>
    <x v="1"/>
    <n v="1"/>
    <s v=""/>
    <n v="-37.25"/>
    <s v=""/>
    <s v=""/>
    <n v="-37.25"/>
    <x v="72"/>
    <x v="72"/>
    <x v="72"/>
    <s v="Sales Representative"/>
    <n v="380607"/>
    <s v="Gwen"/>
    <s v="Rogers"/>
    <s v="Store Manager"/>
    <x v="6"/>
    <x v="3026"/>
    <x v="3030"/>
    <x v="299"/>
    <x v="453"/>
    <n v="-37.25"/>
    <d v="2016-06-22T00:00:00"/>
    <x v="1"/>
  </r>
  <r>
    <x v="0"/>
    <x v="2"/>
    <x v="72"/>
    <x v="65"/>
    <x v="3024"/>
    <x v="0"/>
    <x v="1"/>
    <n v="1"/>
    <s v=""/>
    <n v="-51.94"/>
    <s v=""/>
    <s v=""/>
    <n v="-51.94"/>
    <x v="72"/>
    <x v="72"/>
    <x v="72"/>
    <s v="Sales Representative"/>
    <n v="380607"/>
    <s v="Gwen"/>
    <s v="Rogers"/>
    <s v="Store Manager"/>
    <x v="6"/>
    <x v="3027"/>
    <x v="3031"/>
    <x v="354"/>
    <x v="328"/>
    <n v="-51.94"/>
    <d v="2016-06-25T00:00:00"/>
    <x v="1"/>
  </r>
  <r>
    <x v="0"/>
    <x v="2"/>
    <x v="72"/>
    <x v="65"/>
    <x v="3025"/>
    <x v="0"/>
    <x v="1"/>
    <n v="1"/>
    <s v=""/>
    <n v="-81.3"/>
    <s v=""/>
    <s v=""/>
    <n v="-81.3"/>
    <x v="72"/>
    <x v="72"/>
    <x v="72"/>
    <s v="Sales Representative"/>
    <n v="380607"/>
    <s v="Gwen"/>
    <s v="Rogers"/>
    <s v="Store Manager"/>
    <x v="6"/>
    <x v="3028"/>
    <x v="3032"/>
    <x v="204"/>
    <x v="358"/>
    <n v="-81.3"/>
    <d v="2016-06-26T00:00:00"/>
    <x v="1"/>
  </r>
  <r>
    <x v="0"/>
    <x v="2"/>
    <x v="72"/>
    <x v="65"/>
    <x v="3026"/>
    <x v="1"/>
    <x v="1"/>
    <n v="1"/>
    <s v=""/>
    <n v="-33.270000000000003"/>
    <s v=""/>
    <s v=""/>
    <n v="-33.270000000000003"/>
    <x v="72"/>
    <x v="72"/>
    <x v="72"/>
    <s v="Sales Representative"/>
    <n v="380607"/>
    <s v="Gwen"/>
    <s v="Rogers"/>
    <s v="Store Manager"/>
    <x v="6"/>
    <x v="3029"/>
    <x v="3033"/>
    <x v="327"/>
    <x v="359"/>
    <n v="-33.270000000000003"/>
    <d v="2016-06-28T00:00:00"/>
    <x v="1"/>
  </r>
  <r>
    <x v="1"/>
    <x v="3"/>
    <x v="72"/>
    <x v="73"/>
    <x v="3027"/>
    <x v="2"/>
    <x v="0"/>
    <s v=""/>
    <n v="1"/>
    <s v=""/>
    <n v="-8.36"/>
    <n v="-8.36"/>
    <s v=""/>
    <x v="72"/>
    <x v="72"/>
    <x v="72"/>
    <s v="Sales Representative"/>
    <n v="843014"/>
    <s v="Antonia"/>
    <s v="Sinagra"/>
    <s v="Sales Representative"/>
    <x v="6"/>
    <x v="3030"/>
    <x v="3034"/>
    <x v="12"/>
    <x v="419"/>
    <n v="-8.36"/>
    <d v="2016-07-01T00:00:00"/>
    <x v="0"/>
  </r>
  <r>
    <x v="1"/>
    <x v="3"/>
    <x v="72"/>
    <x v="65"/>
    <x v="3028"/>
    <x v="0"/>
    <x v="1"/>
    <s v=""/>
    <n v="1"/>
    <s v=""/>
    <n v="-97.35"/>
    <s v=""/>
    <n v="-97.35"/>
    <x v="72"/>
    <x v="72"/>
    <x v="72"/>
    <s v="Sales Representative"/>
    <n v="380607"/>
    <s v="Gwen"/>
    <s v="Rogers"/>
    <s v="Store Manager"/>
    <x v="6"/>
    <x v="3031"/>
    <x v="3035"/>
    <x v="922"/>
    <x v="481"/>
    <n v="-97.35"/>
    <d v="2016-07-02T00:00:00"/>
    <x v="1"/>
  </r>
  <r>
    <x v="1"/>
    <x v="3"/>
    <x v="72"/>
    <x v="65"/>
    <x v="3029"/>
    <x v="0"/>
    <x v="1"/>
    <s v=""/>
    <n v="1"/>
    <s v=""/>
    <n v="-75.459999999999994"/>
    <s v=""/>
    <n v="-75.459999999999994"/>
    <x v="72"/>
    <x v="72"/>
    <x v="72"/>
    <s v="Sales Representative"/>
    <n v="380607"/>
    <s v="Gwen"/>
    <s v="Rogers"/>
    <s v="Store Manager"/>
    <x v="6"/>
    <x v="3032"/>
    <x v="3036"/>
    <x v="507"/>
    <x v="181"/>
    <n v="-75.459999999999994"/>
    <d v="2016-07-02T00:00:00"/>
    <x v="1"/>
  </r>
  <r>
    <x v="1"/>
    <x v="3"/>
    <x v="72"/>
    <x v="73"/>
    <x v="3030"/>
    <x v="1"/>
    <x v="1"/>
    <s v=""/>
    <n v="1"/>
    <s v=""/>
    <n v="-47.82"/>
    <s v=""/>
    <n v="-47.82"/>
    <x v="72"/>
    <x v="72"/>
    <x v="72"/>
    <s v="Sales Representative"/>
    <n v="843014"/>
    <s v="Antonia"/>
    <s v="Sinagra"/>
    <s v="Sales Representative"/>
    <x v="6"/>
    <x v="3033"/>
    <x v="3037"/>
    <x v="199"/>
    <x v="314"/>
    <n v="-47.82"/>
    <d v="2016-07-11T00:00:00"/>
    <x v="1"/>
  </r>
  <r>
    <x v="1"/>
    <x v="3"/>
    <x v="72"/>
    <x v="73"/>
    <x v="3031"/>
    <x v="1"/>
    <x v="1"/>
    <s v=""/>
    <n v="1"/>
    <s v=""/>
    <n v="-41.31"/>
    <s v=""/>
    <n v="-41.31"/>
    <x v="72"/>
    <x v="72"/>
    <x v="72"/>
    <s v="Sales Representative"/>
    <n v="843014"/>
    <s v="Antonia"/>
    <s v="Sinagra"/>
    <s v="Sales Representative"/>
    <x v="6"/>
    <x v="3034"/>
    <x v="3038"/>
    <x v="739"/>
    <x v="54"/>
    <n v="-41.31"/>
    <d v="2016-07-12T00:00:00"/>
    <x v="1"/>
  </r>
  <r>
    <x v="1"/>
    <x v="3"/>
    <x v="72"/>
    <x v="73"/>
    <x v="3032"/>
    <x v="1"/>
    <x v="1"/>
    <s v=""/>
    <n v="1"/>
    <s v=""/>
    <n v="-37.119999999999997"/>
    <s v=""/>
    <n v="-37.119999999999997"/>
    <x v="72"/>
    <x v="72"/>
    <x v="72"/>
    <s v="Sales Representative"/>
    <n v="843014"/>
    <s v="Antonia"/>
    <s v="Sinagra"/>
    <s v="Sales Representative"/>
    <x v="6"/>
    <x v="3035"/>
    <x v="3039"/>
    <x v="335"/>
    <x v="184"/>
    <n v="-37.119999999999997"/>
    <d v="2016-07-13T00:00:00"/>
    <x v="1"/>
  </r>
  <r>
    <x v="1"/>
    <x v="3"/>
    <x v="72"/>
    <x v="73"/>
    <x v="3033"/>
    <x v="1"/>
    <x v="1"/>
    <s v=""/>
    <n v="1"/>
    <s v=""/>
    <n v="-22.96"/>
    <s v=""/>
    <n v="-22.96"/>
    <x v="72"/>
    <x v="72"/>
    <x v="72"/>
    <s v="Sales Representative"/>
    <n v="843014"/>
    <s v="Antonia"/>
    <s v="Sinagra"/>
    <s v="Sales Representative"/>
    <x v="6"/>
    <x v="3036"/>
    <x v="3040"/>
    <x v="370"/>
    <x v="358"/>
    <n v="-22.96"/>
    <d v="2016-07-13T00:00:00"/>
    <x v="1"/>
  </r>
  <r>
    <x v="1"/>
    <x v="3"/>
    <x v="72"/>
    <x v="73"/>
    <x v="3034"/>
    <x v="2"/>
    <x v="1"/>
    <s v=""/>
    <n v="1"/>
    <s v=""/>
    <n v="-17.34"/>
    <s v=""/>
    <n v="-17.34"/>
    <x v="72"/>
    <x v="72"/>
    <x v="72"/>
    <s v="Sales Representative"/>
    <n v="843014"/>
    <s v="Antonia"/>
    <s v="Sinagra"/>
    <s v="Sales Representative"/>
    <x v="6"/>
    <x v="3037"/>
    <x v="3041"/>
    <x v="852"/>
    <x v="311"/>
    <n v="-17.34"/>
    <d v="2016-07-15T00:00:00"/>
    <x v="1"/>
  </r>
  <r>
    <x v="1"/>
    <x v="3"/>
    <x v="72"/>
    <x v="73"/>
    <x v="3035"/>
    <x v="1"/>
    <x v="0"/>
    <s v=""/>
    <n v="1"/>
    <s v=""/>
    <n v="-38.53"/>
    <n v="-38.53"/>
    <s v=""/>
    <x v="72"/>
    <x v="72"/>
    <x v="72"/>
    <s v="Sales Representative"/>
    <n v="843014"/>
    <s v="Antonia"/>
    <s v="Sinagra"/>
    <s v="Sales Representative"/>
    <x v="6"/>
    <x v="3038"/>
    <x v="3042"/>
    <x v="393"/>
    <x v="47"/>
    <n v="-38.53"/>
    <d v="2016-07-17T00:00:00"/>
    <x v="0"/>
  </r>
  <r>
    <x v="1"/>
    <x v="3"/>
    <x v="72"/>
    <x v="73"/>
    <x v="3036"/>
    <x v="1"/>
    <x v="1"/>
    <s v=""/>
    <n v="1"/>
    <s v=""/>
    <n v="-24.29"/>
    <s v=""/>
    <n v="-24.29"/>
    <x v="72"/>
    <x v="72"/>
    <x v="72"/>
    <s v="Sales Representative"/>
    <n v="843014"/>
    <s v="Antonia"/>
    <s v="Sinagra"/>
    <s v="Sales Representative"/>
    <x v="6"/>
    <x v="3039"/>
    <x v="3043"/>
    <x v="118"/>
    <x v="264"/>
    <n v="-24.29"/>
    <d v="2016-07-23T00:00:00"/>
    <x v="1"/>
  </r>
  <r>
    <x v="1"/>
    <x v="3"/>
    <x v="72"/>
    <x v="65"/>
    <x v="3037"/>
    <x v="0"/>
    <x v="0"/>
    <s v=""/>
    <n v="1"/>
    <s v=""/>
    <n v="-59.21"/>
    <n v="-59.21"/>
    <s v=""/>
    <x v="72"/>
    <x v="72"/>
    <x v="72"/>
    <s v="Sales Representative"/>
    <n v="380607"/>
    <s v="Gwen"/>
    <s v="Rogers"/>
    <s v="Store Manager"/>
    <x v="6"/>
    <x v="3040"/>
    <x v="3044"/>
    <x v="590"/>
    <x v="340"/>
    <n v="-59.21"/>
    <d v="2016-07-23T00:00:00"/>
    <x v="2"/>
  </r>
  <r>
    <x v="1"/>
    <x v="3"/>
    <x v="72"/>
    <x v="73"/>
    <x v="3038"/>
    <x v="2"/>
    <x v="0"/>
    <s v=""/>
    <n v="1"/>
    <s v=""/>
    <n v="-19.02"/>
    <n v="-19.02"/>
    <s v=""/>
    <x v="72"/>
    <x v="72"/>
    <x v="72"/>
    <s v="Sales Representative"/>
    <n v="843014"/>
    <s v="Antonia"/>
    <s v="Sinagra"/>
    <s v="Sales Representative"/>
    <x v="6"/>
    <x v="3041"/>
    <x v="3045"/>
    <x v="483"/>
    <x v="428"/>
    <n v="-19.02"/>
    <d v="2016-07-26T00:00:00"/>
    <x v="2"/>
  </r>
  <r>
    <x v="1"/>
    <x v="3"/>
    <x v="72"/>
    <x v="73"/>
    <x v="3039"/>
    <x v="2"/>
    <x v="1"/>
    <s v=""/>
    <n v="1"/>
    <s v=""/>
    <n v="-9.4700000000000006"/>
    <s v=""/>
    <n v="-9.4700000000000006"/>
    <x v="72"/>
    <x v="72"/>
    <x v="72"/>
    <s v="Sales Representative"/>
    <n v="843014"/>
    <s v="Antonia"/>
    <s v="Sinagra"/>
    <s v="Sales Representative"/>
    <x v="6"/>
    <x v="3042"/>
    <x v="3046"/>
    <x v="818"/>
    <x v="292"/>
    <n v="-9.4700000000000006"/>
    <d v="2016-07-30T00:00:00"/>
    <x v="1"/>
  </r>
  <r>
    <x v="1"/>
    <x v="4"/>
    <x v="72"/>
    <x v="65"/>
    <x v="3040"/>
    <x v="0"/>
    <x v="0"/>
    <s v=""/>
    <n v="1"/>
    <s v=""/>
    <n v="-58.4"/>
    <n v="-58.4"/>
    <s v=""/>
    <x v="72"/>
    <x v="72"/>
    <x v="72"/>
    <s v="Sales Representative"/>
    <n v="380607"/>
    <s v="Gwen"/>
    <s v="Rogers"/>
    <s v="Store Manager"/>
    <x v="6"/>
    <x v="3043"/>
    <x v="3047"/>
    <x v="43"/>
    <x v="131"/>
    <n v="-58.4"/>
    <d v="2016-08-20T00:00:00"/>
    <x v="2"/>
  </r>
  <r>
    <x v="1"/>
    <x v="4"/>
    <x v="72"/>
    <x v="73"/>
    <x v="3041"/>
    <x v="2"/>
    <x v="1"/>
    <s v=""/>
    <n v="1"/>
    <s v=""/>
    <n v="-16.45"/>
    <s v=""/>
    <n v="-16.45"/>
    <x v="72"/>
    <x v="72"/>
    <x v="72"/>
    <s v="Sales Representative"/>
    <n v="843014"/>
    <s v="Antonia"/>
    <s v="Sinagra"/>
    <s v="Sales Representative"/>
    <x v="6"/>
    <x v="3044"/>
    <x v="3048"/>
    <x v="3"/>
    <x v="58"/>
    <n v="-16.45"/>
    <d v="2016-08-29T00:00:00"/>
    <x v="1"/>
  </r>
  <r>
    <x v="1"/>
    <x v="5"/>
    <x v="72"/>
    <x v="65"/>
    <x v="3042"/>
    <x v="0"/>
    <x v="1"/>
    <s v=""/>
    <n v="1"/>
    <s v=""/>
    <n v="-50.34"/>
    <s v=""/>
    <n v="-50.34"/>
    <x v="72"/>
    <x v="72"/>
    <x v="72"/>
    <s v="Sales Representative"/>
    <n v="380607"/>
    <s v="Gwen"/>
    <s v="Rogers"/>
    <s v="Store Manager"/>
    <x v="6"/>
    <x v="3045"/>
    <x v="3049"/>
    <x v="80"/>
    <x v="282"/>
    <n v="-50.34"/>
    <d v="2016-09-02T00:00:00"/>
    <x v="1"/>
  </r>
  <r>
    <x v="1"/>
    <x v="5"/>
    <x v="72"/>
    <x v="73"/>
    <x v="3043"/>
    <x v="1"/>
    <x v="0"/>
    <s v=""/>
    <n v="1"/>
    <s v=""/>
    <n v="-22.38"/>
    <n v="-22.38"/>
    <s v=""/>
    <x v="72"/>
    <x v="72"/>
    <x v="72"/>
    <s v="Sales Representative"/>
    <n v="843014"/>
    <s v="Antonia"/>
    <s v="Sinagra"/>
    <s v="Sales Representative"/>
    <x v="6"/>
    <x v="3046"/>
    <x v="3050"/>
    <x v="838"/>
    <x v="125"/>
    <n v="-22.38"/>
    <d v="2016-09-03T00:00:00"/>
    <x v="0"/>
  </r>
  <r>
    <x v="1"/>
    <x v="5"/>
    <x v="72"/>
    <x v="73"/>
    <x v="3044"/>
    <x v="1"/>
    <x v="0"/>
    <s v=""/>
    <n v="1"/>
    <s v=""/>
    <n v="-46.71"/>
    <n v="-46.71"/>
    <s v=""/>
    <x v="72"/>
    <x v="72"/>
    <x v="72"/>
    <s v="Sales Representative"/>
    <n v="843014"/>
    <s v="Antonia"/>
    <s v="Sinagra"/>
    <s v="Sales Representative"/>
    <x v="6"/>
    <x v="3047"/>
    <x v="3051"/>
    <x v="715"/>
    <x v="44"/>
    <n v="-46.71"/>
    <d v="2016-09-04T00:00:00"/>
    <x v="0"/>
  </r>
  <r>
    <x v="1"/>
    <x v="5"/>
    <x v="72"/>
    <x v="73"/>
    <x v="3045"/>
    <x v="2"/>
    <x v="1"/>
    <s v=""/>
    <n v="1"/>
    <s v=""/>
    <n v="-7.64"/>
    <s v=""/>
    <n v="-7.64"/>
    <x v="72"/>
    <x v="72"/>
    <x v="72"/>
    <s v="Sales Representative"/>
    <n v="843014"/>
    <s v="Antonia"/>
    <s v="Sinagra"/>
    <s v="Sales Representative"/>
    <x v="6"/>
    <x v="3048"/>
    <x v="3052"/>
    <x v="872"/>
    <x v="407"/>
    <n v="-7.64"/>
    <d v="2016-09-08T00:00:00"/>
    <x v="1"/>
  </r>
  <r>
    <x v="1"/>
    <x v="5"/>
    <x v="72"/>
    <x v="65"/>
    <x v="3046"/>
    <x v="0"/>
    <x v="0"/>
    <s v=""/>
    <n v="1"/>
    <s v=""/>
    <n v="-87.8"/>
    <n v="-87.8"/>
    <s v=""/>
    <x v="72"/>
    <x v="72"/>
    <x v="72"/>
    <s v="Sales Representative"/>
    <n v="380607"/>
    <s v="Gwen"/>
    <s v="Rogers"/>
    <s v="Store Manager"/>
    <x v="6"/>
    <x v="3049"/>
    <x v="3053"/>
    <x v="797"/>
    <x v="69"/>
    <n v="-87.8"/>
    <d v="2016-09-15T00:00:00"/>
    <x v="2"/>
  </r>
  <r>
    <x v="1"/>
    <x v="5"/>
    <x v="72"/>
    <x v="65"/>
    <x v="3047"/>
    <x v="0"/>
    <x v="1"/>
    <s v=""/>
    <n v="1"/>
    <s v=""/>
    <n v="-65.2"/>
    <s v=""/>
    <n v="-65.2"/>
    <x v="72"/>
    <x v="72"/>
    <x v="72"/>
    <s v="Sales Representative"/>
    <n v="380607"/>
    <s v="Gwen"/>
    <s v="Rogers"/>
    <s v="Store Manager"/>
    <x v="6"/>
    <x v="3050"/>
    <x v="3054"/>
    <x v="421"/>
    <x v="418"/>
    <n v="-65.2"/>
    <d v="2016-09-17T00:00:00"/>
    <x v="1"/>
  </r>
  <r>
    <x v="1"/>
    <x v="5"/>
    <x v="72"/>
    <x v="73"/>
    <x v="3048"/>
    <x v="1"/>
    <x v="0"/>
    <s v=""/>
    <n v="1"/>
    <s v=""/>
    <n v="-21.66"/>
    <n v="-21.66"/>
    <s v=""/>
    <x v="72"/>
    <x v="72"/>
    <x v="72"/>
    <s v="Sales Representative"/>
    <n v="843014"/>
    <s v="Antonia"/>
    <s v="Sinagra"/>
    <s v="Sales Representative"/>
    <x v="6"/>
    <x v="3051"/>
    <x v="3055"/>
    <x v="9"/>
    <x v="492"/>
    <n v="-21.66"/>
    <d v="2016-09-17T00:00:00"/>
    <x v="2"/>
  </r>
  <r>
    <x v="0"/>
    <x v="0"/>
    <x v="73"/>
    <x v="65"/>
    <x v="3049"/>
    <x v="0"/>
    <x v="0"/>
    <n v="1"/>
    <s v=""/>
    <n v="-344.9"/>
    <s v=""/>
    <n v="-344.9"/>
    <s v=""/>
    <x v="73"/>
    <x v="73"/>
    <x v="73"/>
    <s v="Store Manager"/>
    <n v="380607"/>
    <s v="Gwen"/>
    <s v="Rogers"/>
    <s v="Store Manager"/>
    <x v="6"/>
    <x v="3052"/>
    <x v="3056"/>
    <x v="26"/>
    <x v="64"/>
    <n v="-344.9"/>
    <d v="2016-04-01T00:00:00"/>
    <x v="0"/>
  </r>
  <r>
    <x v="0"/>
    <x v="0"/>
    <x v="73"/>
    <x v="65"/>
    <x v="3050"/>
    <x v="0"/>
    <x v="1"/>
    <n v="1"/>
    <s v=""/>
    <n v="-51.3"/>
    <s v=""/>
    <s v=""/>
    <n v="-51.3"/>
    <x v="73"/>
    <x v="73"/>
    <x v="73"/>
    <s v="Store Manager"/>
    <n v="380607"/>
    <s v="Gwen"/>
    <s v="Rogers"/>
    <s v="Store Manager"/>
    <x v="6"/>
    <x v="3053"/>
    <x v="3057"/>
    <x v="611"/>
    <x v="48"/>
    <n v="-51.3"/>
    <d v="2016-04-02T00:00:00"/>
    <x v="1"/>
  </r>
  <r>
    <x v="0"/>
    <x v="0"/>
    <x v="73"/>
    <x v="65"/>
    <x v="3051"/>
    <x v="0"/>
    <x v="1"/>
    <n v="1"/>
    <s v=""/>
    <n v="-176.29"/>
    <s v=""/>
    <s v=""/>
    <n v="-176.29"/>
    <x v="73"/>
    <x v="73"/>
    <x v="73"/>
    <s v="Store Manager"/>
    <n v="380607"/>
    <s v="Gwen"/>
    <s v="Rogers"/>
    <s v="Store Manager"/>
    <x v="6"/>
    <x v="3054"/>
    <x v="3058"/>
    <x v="867"/>
    <x v="487"/>
    <n v="-176.29"/>
    <d v="2016-04-04T00:00:00"/>
    <x v="1"/>
  </r>
  <r>
    <x v="0"/>
    <x v="0"/>
    <x v="73"/>
    <x v="65"/>
    <x v="3052"/>
    <x v="0"/>
    <x v="1"/>
    <n v="1"/>
    <s v=""/>
    <n v="-266.2"/>
    <s v=""/>
    <s v=""/>
    <n v="-266.2"/>
    <x v="73"/>
    <x v="73"/>
    <x v="73"/>
    <s v="Store Manager"/>
    <n v="380607"/>
    <s v="Gwen"/>
    <s v="Rogers"/>
    <s v="Store Manager"/>
    <x v="6"/>
    <x v="3055"/>
    <x v="3059"/>
    <x v="145"/>
    <x v="155"/>
    <n v="-266.2"/>
    <d v="2016-04-07T00:00:00"/>
    <x v="1"/>
  </r>
  <r>
    <x v="0"/>
    <x v="0"/>
    <x v="73"/>
    <x v="65"/>
    <x v="3053"/>
    <x v="0"/>
    <x v="0"/>
    <n v="1"/>
    <s v=""/>
    <n v="-432.27"/>
    <s v=""/>
    <n v="-432.27"/>
    <s v=""/>
    <x v="73"/>
    <x v="73"/>
    <x v="73"/>
    <s v="Store Manager"/>
    <n v="380607"/>
    <s v="Gwen"/>
    <s v="Rogers"/>
    <s v="Store Manager"/>
    <x v="6"/>
    <x v="3056"/>
    <x v="3060"/>
    <x v="877"/>
    <x v="271"/>
    <n v="-432.27"/>
    <d v="2016-04-09T00:00:00"/>
    <x v="2"/>
  </r>
  <r>
    <x v="0"/>
    <x v="0"/>
    <x v="73"/>
    <x v="65"/>
    <x v="3054"/>
    <x v="0"/>
    <x v="1"/>
    <n v="1"/>
    <s v=""/>
    <n v="-332.25"/>
    <s v=""/>
    <s v=""/>
    <n v="-332.25"/>
    <x v="73"/>
    <x v="73"/>
    <x v="73"/>
    <s v="Store Manager"/>
    <n v="380607"/>
    <s v="Gwen"/>
    <s v="Rogers"/>
    <s v="Store Manager"/>
    <x v="6"/>
    <x v="3057"/>
    <x v="3061"/>
    <x v="727"/>
    <x v="483"/>
    <n v="-332.25"/>
    <d v="2016-04-12T00:00:00"/>
    <x v="1"/>
  </r>
  <r>
    <x v="0"/>
    <x v="0"/>
    <x v="73"/>
    <x v="65"/>
    <x v="3055"/>
    <x v="0"/>
    <x v="1"/>
    <n v="1"/>
    <s v=""/>
    <n v="-261.47000000000003"/>
    <s v=""/>
    <s v=""/>
    <n v="-261.47000000000003"/>
    <x v="73"/>
    <x v="73"/>
    <x v="73"/>
    <s v="Store Manager"/>
    <n v="380607"/>
    <s v="Gwen"/>
    <s v="Rogers"/>
    <s v="Store Manager"/>
    <x v="6"/>
    <x v="3058"/>
    <x v="3062"/>
    <x v="647"/>
    <x v="165"/>
    <n v="-261.47000000000003"/>
    <d v="2016-04-14T00:00:00"/>
    <x v="1"/>
  </r>
  <r>
    <x v="0"/>
    <x v="0"/>
    <x v="73"/>
    <x v="65"/>
    <x v="3056"/>
    <x v="0"/>
    <x v="0"/>
    <n v="1"/>
    <s v=""/>
    <n v="-315.02999999999997"/>
    <s v=""/>
    <n v="-315.02999999999997"/>
    <s v=""/>
    <x v="73"/>
    <x v="73"/>
    <x v="73"/>
    <s v="Store Manager"/>
    <n v="380607"/>
    <s v="Gwen"/>
    <s v="Rogers"/>
    <s v="Store Manager"/>
    <x v="6"/>
    <x v="3059"/>
    <x v="3063"/>
    <x v="923"/>
    <x v="2"/>
    <n v="-315.02999999999997"/>
    <d v="2016-04-16T00:00:00"/>
    <x v="0"/>
  </r>
  <r>
    <x v="0"/>
    <x v="0"/>
    <x v="73"/>
    <x v="65"/>
    <x v="3057"/>
    <x v="0"/>
    <x v="1"/>
    <n v="1"/>
    <s v=""/>
    <n v="-305.69"/>
    <s v=""/>
    <s v=""/>
    <n v="-305.69"/>
    <x v="73"/>
    <x v="73"/>
    <x v="73"/>
    <s v="Store Manager"/>
    <n v="380607"/>
    <s v="Gwen"/>
    <s v="Rogers"/>
    <s v="Store Manager"/>
    <x v="6"/>
    <x v="3060"/>
    <x v="3064"/>
    <x v="616"/>
    <x v="124"/>
    <n v="-305.69"/>
    <d v="2016-04-23T00:00:00"/>
    <x v="1"/>
  </r>
  <r>
    <x v="0"/>
    <x v="0"/>
    <x v="73"/>
    <x v="65"/>
    <x v="3058"/>
    <x v="0"/>
    <x v="0"/>
    <n v="1"/>
    <s v=""/>
    <n v="-392.15"/>
    <s v=""/>
    <n v="-392.15"/>
    <s v=""/>
    <x v="73"/>
    <x v="73"/>
    <x v="73"/>
    <s v="Store Manager"/>
    <n v="380607"/>
    <s v="Gwen"/>
    <s v="Rogers"/>
    <s v="Store Manager"/>
    <x v="6"/>
    <x v="3061"/>
    <x v="3065"/>
    <x v="60"/>
    <x v="145"/>
    <n v="-392.15"/>
    <d v="2016-04-29T00:00:00"/>
    <x v="2"/>
  </r>
  <r>
    <x v="0"/>
    <x v="0"/>
    <x v="73"/>
    <x v="65"/>
    <x v="3059"/>
    <x v="0"/>
    <x v="1"/>
    <n v="1"/>
    <s v=""/>
    <n v="-295.51"/>
    <s v=""/>
    <s v=""/>
    <n v="-295.51"/>
    <x v="73"/>
    <x v="73"/>
    <x v="73"/>
    <s v="Store Manager"/>
    <n v="380607"/>
    <s v="Gwen"/>
    <s v="Rogers"/>
    <s v="Store Manager"/>
    <x v="6"/>
    <x v="3062"/>
    <x v="3066"/>
    <x v="623"/>
    <x v="20"/>
    <n v="-295.51"/>
    <d v="2016-04-30T00:00:00"/>
    <x v="1"/>
  </r>
  <r>
    <x v="0"/>
    <x v="1"/>
    <x v="73"/>
    <x v="65"/>
    <x v="3060"/>
    <x v="0"/>
    <x v="1"/>
    <n v="1"/>
    <s v=""/>
    <n v="-169.06"/>
    <s v=""/>
    <s v=""/>
    <n v="-169.06"/>
    <x v="73"/>
    <x v="73"/>
    <x v="73"/>
    <s v="Store Manager"/>
    <n v="380607"/>
    <s v="Gwen"/>
    <s v="Rogers"/>
    <s v="Store Manager"/>
    <x v="6"/>
    <x v="3063"/>
    <x v="3067"/>
    <x v="898"/>
    <x v="101"/>
    <n v="-169.06"/>
    <d v="2016-05-03T00:00:00"/>
    <x v="1"/>
  </r>
  <r>
    <x v="0"/>
    <x v="1"/>
    <x v="73"/>
    <x v="65"/>
    <x v="3061"/>
    <x v="0"/>
    <x v="0"/>
    <n v="1"/>
    <s v=""/>
    <n v="-285.3"/>
    <s v=""/>
    <n v="-285.3"/>
    <s v=""/>
    <x v="73"/>
    <x v="73"/>
    <x v="73"/>
    <s v="Store Manager"/>
    <n v="380607"/>
    <s v="Gwen"/>
    <s v="Rogers"/>
    <s v="Store Manager"/>
    <x v="6"/>
    <x v="3064"/>
    <x v="3068"/>
    <x v="298"/>
    <x v="32"/>
    <n v="-285.3"/>
    <d v="2016-05-19T00:00:00"/>
    <x v="0"/>
  </r>
  <r>
    <x v="0"/>
    <x v="1"/>
    <x v="73"/>
    <x v="65"/>
    <x v="3062"/>
    <x v="0"/>
    <x v="1"/>
    <n v="1"/>
    <s v=""/>
    <n v="-270.14"/>
    <s v=""/>
    <s v=""/>
    <n v="-270.14"/>
    <x v="73"/>
    <x v="73"/>
    <x v="73"/>
    <s v="Store Manager"/>
    <n v="380607"/>
    <s v="Gwen"/>
    <s v="Rogers"/>
    <s v="Store Manager"/>
    <x v="6"/>
    <x v="3065"/>
    <x v="3069"/>
    <x v="850"/>
    <x v="416"/>
    <n v="-270.14"/>
    <d v="2016-05-24T00:00:00"/>
    <x v="1"/>
  </r>
  <r>
    <x v="0"/>
    <x v="1"/>
    <x v="73"/>
    <x v="65"/>
    <x v="3063"/>
    <x v="0"/>
    <x v="0"/>
    <n v="1"/>
    <s v=""/>
    <n v="-236.91"/>
    <s v=""/>
    <n v="-236.91"/>
    <s v=""/>
    <x v="73"/>
    <x v="73"/>
    <x v="73"/>
    <s v="Store Manager"/>
    <n v="380607"/>
    <s v="Gwen"/>
    <s v="Rogers"/>
    <s v="Store Manager"/>
    <x v="6"/>
    <x v="3066"/>
    <x v="3070"/>
    <x v="924"/>
    <x v="388"/>
    <n v="-236.91"/>
    <d v="2016-05-25T00:00:00"/>
    <x v="0"/>
  </r>
  <r>
    <x v="0"/>
    <x v="2"/>
    <x v="73"/>
    <x v="65"/>
    <x v="3064"/>
    <x v="0"/>
    <x v="1"/>
    <n v="1"/>
    <s v=""/>
    <n v="-144.74"/>
    <s v=""/>
    <s v=""/>
    <n v="-144.74"/>
    <x v="73"/>
    <x v="73"/>
    <x v="73"/>
    <s v="Store Manager"/>
    <n v="380607"/>
    <s v="Gwen"/>
    <s v="Rogers"/>
    <s v="Store Manager"/>
    <x v="6"/>
    <x v="3067"/>
    <x v="3071"/>
    <x v="539"/>
    <x v="17"/>
    <n v="-144.74"/>
    <d v="2016-06-03T00:00:00"/>
    <x v="1"/>
  </r>
  <r>
    <x v="0"/>
    <x v="2"/>
    <x v="73"/>
    <x v="65"/>
    <x v="3065"/>
    <x v="0"/>
    <x v="1"/>
    <n v="1"/>
    <s v=""/>
    <n v="-339.3"/>
    <s v=""/>
    <s v=""/>
    <n v="-339.3"/>
    <x v="73"/>
    <x v="73"/>
    <x v="73"/>
    <s v="Store Manager"/>
    <n v="380607"/>
    <s v="Gwen"/>
    <s v="Rogers"/>
    <s v="Store Manager"/>
    <x v="6"/>
    <x v="3068"/>
    <x v="3072"/>
    <x v="252"/>
    <x v="285"/>
    <n v="-339.3"/>
    <d v="2016-06-10T00:00:00"/>
    <x v="1"/>
  </r>
  <r>
    <x v="0"/>
    <x v="2"/>
    <x v="73"/>
    <x v="65"/>
    <x v="3066"/>
    <x v="0"/>
    <x v="1"/>
    <n v="1"/>
    <s v=""/>
    <n v="-259.20999999999998"/>
    <s v=""/>
    <s v=""/>
    <n v="-259.20999999999998"/>
    <x v="73"/>
    <x v="73"/>
    <x v="73"/>
    <s v="Store Manager"/>
    <n v="380607"/>
    <s v="Gwen"/>
    <s v="Rogers"/>
    <s v="Store Manager"/>
    <x v="6"/>
    <x v="3069"/>
    <x v="3073"/>
    <x v="614"/>
    <x v="161"/>
    <n v="-259.20999999999998"/>
    <d v="2016-06-11T00:00:00"/>
    <x v="1"/>
  </r>
  <r>
    <x v="0"/>
    <x v="2"/>
    <x v="73"/>
    <x v="65"/>
    <x v="3067"/>
    <x v="0"/>
    <x v="1"/>
    <n v="1"/>
    <s v=""/>
    <n v="-230.02"/>
    <s v=""/>
    <s v=""/>
    <n v="-230.02"/>
    <x v="73"/>
    <x v="73"/>
    <x v="73"/>
    <s v="Store Manager"/>
    <n v="380607"/>
    <s v="Gwen"/>
    <s v="Rogers"/>
    <s v="Store Manager"/>
    <x v="6"/>
    <x v="3070"/>
    <x v="3074"/>
    <x v="62"/>
    <x v="246"/>
    <n v="-230.02"/>
    <d v="2016-06-11T00:00:00"/>
    <x v="1"/>
  </r>
  <r>
    <x v="0"/>
    <x v="2"/>
    <x v="73"/>
    <x v="65"/>
    <x v="3068"/>
    <x v="0"/>
    <x v="0"/>
    <n v="1"/>
    <s v=""/>
    <n v="-228.82"/>
    <s v=""/>
    <n v="-228.82"/>
    <s v=""/>
    <x v="73"/>
    <x v="73"/>
    <x v="73"/>
    <s v="Store Manager"/>
    <n v="380607"/>
    <s v="Gwen"/>
    <s v="Rogers"/>
    <s v="Store Manager"/>
    <x v="6"/>
    <x v="3071"/>
    <x v="3075"/>
    <x v="805"/>
    <x v="244"/>
    <n v="-228.82"/>
    <d v="2016-06-12T00:00:00"/>
    <x v="0"/>
  </r>
  <r>
    <x v="0"/>
    <x v="2"/>
    <x v="73"/>
    <x v="65"/>
    <x v="3069"/>
    <x v="0"/>
    <x v="1"/>
    <n v="1"/>
    <s v=""/>
    <n v="-337.43"/>
    <s v=""/>
    <s v=""/>
    <n v="-337.43"/>
    <x v="73"/>
    <x v="73"/>
    <x v="73"/>
    <s v="Store Manager"/>
    <n v="380607"/>
    <s v="Gwen"/>
    <s v="Rogers"/>
    <s v="Store Manager"/>
    <x v="6"/>
    <x v="3072"/>
    <x v="3076"/>
    <x v="180"/>
    <x v="341"/>
    <n v="-337.43"/>
    <d v="2016-06-12T00:00:00"/>
    <x v="1"/>
  </r>
  <r>
    <x v="0"/>
    <x v="2"/>
    <x v="73"/>
    <x v="65"/>
    <x v="3070"/>
    <x v="0"/>
    <x v="1"/>
    <n v="1"/>
    <s v=""/>
    <n v="-312.10000000000002"/>
    <s v=""/>
    <s v=""/>
    <n v="-312.10000000000002"/>
    <x v="73"/>
    <x v="73"/>
    <x v="73"/>
    <s v="Store Manager"/>
    <n v="380607"/>
    <s v="Gwen"/>
    <s v="Rogers"/>
    <s v="Store Manager"/>
    <x v="6"/>
    <x v="3073"/>
    <x v="3077"/>
    <x v="580"/>
    <x v="432"/>
    <n v="-312.10000000000002"/>
    <d v="2016-06-14T00:00:00"/>
    <x v="1"/>
  </r>
  <r>
    <x v="0"/>
    <x v="2"/>
    <x v="73"/>
    <x v="65"/>
    <x v="3071"/>
    <x v="0"/>
    <x v="1"/>
    <n v="1"/>
    <s v=""/>
    <n v="-471.04"/>
    <s v=""/>
    <s v=""/>
    <n v="-471.04"/>
    <x v="73"/>
    <x v="73"/>
    <x v="73"/>
    <s v="Store Manager"/>
    <n v="380607"/>
    <s v="Gwen"/>
    <s v="Rogers"/>
    <s v="Store Manager"/>
    <x v="6"/>
    <x v="3074"/>
    <x v="3078"/>
    <x v="408"/>
    <x v="141"/>
    <n v="-471.04"/>
    <d v="2016-06-15T00:00:00"/>
    <x v="1"/>
  </r>
  <r>
    <x v="0"/>
    <x v="2"/>
    <x v="73"/>
    <x v="65"/>
    <x v="3072"/>
    <x v="0"/>
    <x v="1"/>
    <n v="1"/>
    <s v=""/>
    <n v="-442.03"/>
    <s v=""/>
    <s v=""/>
    <n v="-442.03"/>
    <x v="73"/>
    <x v="73"/>
    <x v="73"/>
    <s v="Store Manager"/>
    <n v="380607"/>
    <s v="Gwen"/>
    <s v="Rogers"/>
    <s v="Store Manager"/>
    <x v="6"/>
    <x v="3075"/>
    <x v="3079"/>
    <x v="260"/>
    <x v="65"/>
    <n v="-442.03"/>
    <d v="2016-06-18T00:00:00"/>
    <x v="1"/>
  </r>
  <r>
    <x v="0"/>
    <x v="2"/>
    <x v="73"/>
    <x v="65"/>
    <x v="3073"/>
    <x v="0"/>
    <x v="0"/>
    <n v="1"/>
    <s v=""/>
    <n v="-352.05"/>
    <s v=""/>
    <n v="-352.05"/>
    <s v=""/>
    <x v="73"/>
    <x v="73"/>
    <x v="73"/>
    <s v="Store Manager"/>
    <n v="380607"/>
    <s v="Gwen"/>
    <s v="Rogers"/>
    <s v="Store Manager"/>
    <x v="6"/>
    <x v="3076"/>
    <x v="3080"/>
    <x v="221"/>
    <x v="125"/>
    <n v="-352.05"/>
    <d v="2016-06-22T00:00:00"/>
    <x v="0"/>
  </r>
  <r>
    <x v="1"/>
    <x v="3"/>
    <x v="73"/>
    <x v="65"/>
    <x v="3074"/>
    <x v="0"/>
    <x v="0"/>
    <s v=""/>
    <n v="1"/>
    <s v=""/>
    <n v="-323.89999999999998"/>
    <n v="-323.89999999999998"/>
    <s v=""/>
    <x v="73"/>
    <x v="73"/>
    <x v="73"/>
    <s v="Store Manager"/>
    <n v="380607"/>
    <s v="Gwen"/>
    <s v="Rogers"/>
    <s v="Store Manager"/>
    <x v="6"/>
    <x v="3077"/>
    <x v="3081"/>
    <x v="631"/>
    <x v="393"/>
    <n v="-323.89999999999998"/>
    <d v="2016-07-02T00:00:00"/>
    <x v="2"/>
  </r>
  <r>
    <x v="1"/>
    <x v="3"/>
    <x v="73"/>
    <x v="65"/>
    <x v="3075"/>
    <x v="0"/>
    <x v="1"/>
    <s v=""/>
    <n v="1"/>
    <s v=""/>
    <n v="-159.81"/>
    <s v=""/>
    <n v="-159.81"/>
    <x v="73"/>
    <x v="73"/>
    <x v="73"/>
    <s v="Store Manager"/>
    <n v="380607"/>
    <s v="Gwen"/>
    <s v="Rogers"/>
    <s v="Store Manager"/>
    <x v="6"/>
    <x v="3078"/>
    <x v="3082"/>
    <x v="545"/>
    <x v="314"/>
    <n v="-159.81"/>
    <d v="2016-07-10T00:00:00"/>
    <x v="1"/>
  </r>
  <r>
    <x v="1"/>
    <x v="3"/>
    <x v="73"/>
    <x v="65"/>
    <x v="3076"/>
    <x v="0"/>
    <x v="1"/>
    <s v=""/>
    <n v="1"/>
    <s v=""/>
    <n v="-428.76"/>
    <s v=""/>
    <n v="-428.76"/>
    <x v="73"/>
    <x v="73"/>
    <x v="73"/>
    <s v="Store Manager"/>
    <n v="380607"/>
    <s v="Gwen"/>
    <s v="Rogers"/>
    <s v="Store Manager"/>
    <x v="6"/>
    <x v="3079"/>
    <x v="3083"/>
    <x v="375"/>
    <x v="396"/>
    <n v="-428.76"/>
    <d v="2016-07-12T00:00:00"/>
    <x v="1"/>
  </r>
  <r>
    <x v="1"/>
    <x v="3"/>
    <x v="73"/>
    <x v="65"/>
    <x v="3077"/>
    <x v="0"/>
    <x v="1"/>
    <s v=""/>
    <n v="1"/>
    <s v=""/>
    <n v="-50.28"/>
    <s v=""/>
    <n v="-50.28"/>
    <x v="73"/>
    <x v="73"/>
    <x v="73"/>
    <s v="Store Manager"/>
    <n v="380607"/>
    <s v="Gwen"/>
    <s v="Rogers"/>
    <s v="Store Manager"/>
    <x v="6"/>
    <x v="3080"/>
    <x v="3084"/>
    <x v="437"/>
    <x v="380"/>
    <n v="-50.28"/>
    <d v="2016-07-17T00:00:00"/>
    <x v="1"/>
  </r>
  <r>
    <x v="1"/>
    <x v="3"/>
    <x v="73"/>
    <x v="65"/>
    <x v="3078"/>
    <x v="0"/>
    <x v="0"/>
    <s v=""/>
    <n v="1"/>
    <s v=""/>
    <n v="-430.29"/>
    <n v="-430.29"/>
    <s v=""/>
    <x v="73"/>
    <x v="73"/>
    <x v="73"/>
    <s v="Store Manager"/>
    <n v="380607"/>
    <s v="Gwen"/>
    <s v="Rogers"/>
    <s v="Store Manager"/>
    <x v="6"/>
    <x v="3081"/>
    <x v="3085"/>
    <x v="151"/>
    <x v="167"/>
    <n v="-430.29"/>
    <d v="2016-07-27T00:00:00"/>
    <x v="0"/>
  </r>
  <r>
    <x v="1"/>
    <x v="3"/>
    <x v="73"/>
    <x v="65"/>
    <x v="3079"/>
    <x v="0"/>
    <x v="1"/>
    <s v=""/>
    <n v="1"/>
    <s v=""/>
    <n v="-94.72"/>
    <s v=""/>
    <n v="-94.72"/>
    <x v="73"/>
    <x v="73"/>
    <x v="73"/>
    <s v="Store Manager"/>
    <n v="380607"/>
    <s v="Gwen"/>
    <s v="Rogers"/>
    <s v="Store Manager"/>
    <x v="6"/>
    <x v="3082"/>
    <x v="3086"/>
    <x v="296"/>
    <x v="362"/>
    <n v="-94.72"/>
    <d v="2016-07-27T00:00:00"/>
    <x v="1"/>
  </r>
  <r>
    <x v="1"/>
    <x v="3"/>
    <x v="73"/>
    <x v="65"/>
    <x v="3080"/>
    <x v="0"/>
    <x v="1"/>
    <s v=""/>
    <n v="1"/>
    <s v=""/>
    <n v="-344.76"/>
    <s v=""/>
    <n v="-344.76"/>
    <x v="73"/>
    <x v="73"/>
    <x v="73"/>
    <s v="Store Manager"/>
    <n v="380607"/>
    <s v="Gwen"/>
    <s v="Rogers"/>
    <s v="Store Manager"/>
    <x v="6"/>
    <x v="3083"/>
    <x v="3087"/>
    <x v="385"/>
    <x v="444"/>
    <n v="-344.76"/>
    <d v="2016-07-27T00:00:00"/>
    <x v="1"/>
  </r>
  <r>
    <x v="1"/>
    <x v="3"/>
    <x v="73"/>
    <x v="65"/>
    <x v="3081"/>
    <x v="0"/>
    <x v="1"/>
    <s v=""/>
    <n v="1"/>
    <s v=""/>
    <n v="-72.08"/>
    <s v=""/>
    <n v="-72.08"/>
    <x v="73"/>
    <x v="73"/>
    <x v="73"/>
    <s v="Store Manager"/>
    <n v="380607"/>
    <s v="Gwen"/>
    <s v="Rogers"/>
    <s v="Store Manager"/>
    <x v="6"/>
    <x v="3084"/>
    <x v="3088"/>
    <x v="353"/>
    <x v="109"/>
    <n v="-72.08"/>
    <d v="2016-07-29T00:00:00"/>
    <x v="1"/>
  </r>
  <r>
    <x v="1"/>
    <x v="4"/>
    <x v="73"/>
    <x v="65"/>
    <x v="3082"/>
    <x v="0"/>
    <x v="1"/>
    <s v=""/>
    <n v="1"/>
    <s v=""/>
    <n v="-95.43"/>
    <s v=""/>
    <n v="-95.43"/>
    <x v="73"/>
    <x v="73"/>
    <x v="73"/>
    <s v="Store Manager"/>
    <n v="380607"/>
    <s v="Gwen"/>
    <s v="Rogers"/>
    <s v="Store Manager"/>
    <x v="6"/>
    <x v="3085"/>
    <x v="3089"/>
    <x v="408"/>
    <x v="134"/>
    <n v="-95.43"/>
    <d v="2016-08-01T00:00:00"/>
    <x v="1"/>
  </r>
  <r>
    <x v="1"/>
    <x v="4"/>
    <x v="73"/>
    <x v="65"/>
    <x v="3083"/>
    <x v="0"/>
    <x v="1"/>
    <s v=""/>
    <n v="1"/>
    <s v=""/>
    <n v="-433.1"/>
    <s v=""/>
    <n v="-433.1"/>
    <x v="73"/>
    <x v="73"/>
    <x v="73"/>
    <s v="Store Manager"/>
    <n v="380607"/>
    <s v="Gwen"/>
    <s v="Rogers"/>
    <s v="Store Manager"/>
    <x v="6"/>
    <x v="3086"/>
    <x v="3090"/>
    <x v="210"/>
    <x v="227"/>
    <n v="-433.1"/>
    <d v="2016-08-03T00:00:00"/>
    <x v="1"/>
  </r>
  <r>
    <x v="1"/>
    <x v="4"/>
    <x v="73"/>
    <x v="65"/>
    <x v="3084"/>
    <x v="0"/>
    <x v="0"/>
    <s v=""/>
    <n v="1"/>
    <s v=""/>
    <n v="-402.14"/>
    <n v="-402.14"/>
    <s v=""/>
    <x v="73"/>
    <x v="73"/>
    <x v="73"/>
    <s v="Store Manager"/>
    <n v="380607"/>
    <s v="Gwen"/>
    <s v="Rogers"/>
    <s v="Store Manager"/>
    <x v="6"/>
    <x v="3087"/>
    <x v="3091"/>
    <x v="560"/>
    <x v="387"/>
    <n v="-402.14"/>
    <d v="2016-08-08T00:00:00"/>
    <x v="0"/>
  </r>
  <r>
    <x v="1"/>
    <x v="4"/>
    <x v="73"/>
    <x v="65"/>
    <x v="3085"/>
    <x v="0"/>
    <x v="1"/>
    <s v=""/>
    <n v="1"/>
    <s v=""/>
    <n v="-345.2"/>
    <s v=""/>
    <n v="-345.2"/>
    <x v="73"/>
    <x v="73"/>
    <x v="73"/>
    <s v="Store Manager"/>
    <n v="380607"/>
    <s v="Gwen"/>
    <s v="Rogers"/>
    <s v="Store Manager"/>
    <x v="6"/>
    <x v="3088"/>
    <x v="3092"/>
    <x v="236"/>
    <x v="45"/>
    <n v="-345.2"/>
    <d v="2016-08-08T00:00:00"/>
    <x v="1"/>
  </r>
  <r>
    <x v="1"/>
    <x v="4"/>
    <x v="73"/>
    <x v="65"/>
    <x v="3086"/>
    <x v="0"/>
    <x v="1"/>
    <s v=""/>
    <n v="1"/>
    <s v=""/>
    <n v="-213.78"/>
    <s v=""/>
    <n v="-213.78"/>
    <x v="73"/>
    <x v="73"/>
    <x v="73"/>
    <s v="Store Manager"/>
    <n v="380607"/>
    <s v="Gwen"/>
    <s v="Rogers"/>
    <s v="Store Manager"/>
    <x v="6"/>
    <x v="3089"/>
    <x v="3093"/>
    <x v="340"/>
    <x v="243"/>
    <n v="-213.78"/>
    <d v="2016-08-18T00:00:00"/>
    <x v="1"/>
  </r>
  <r>
    <x v="1"/>
    <x v="4"/>
    <x v="73"/>
    <x v="65"/>
    <x v="3087"/>
    <x v="0"/>
    <x v="0"/>
    <s v=""/>
    <n v="1"/>
    <s v=""/>
    <n v="-133.97999999999999"/>
    <n v="-133.97999999999999"/>
    <s v=""/>
    <x v="73"/>
    <x v="73"/>
    <x v="73"/>
    <s v="Store Manager"/>
    <n v="380607"/>
    <s v="Gwen"/>
    <s v="Rogers"/>
    <s v="Store Manager"/>
    <x v="6"/>
    <x v="3090"/>
    <x v="3094"/>
    <x v="72"/>
    <x v="260"/>
    <n v="-133.97999999999999"/>
    <d v="2016-08-26T00:00:00"/>
    <x v="0"/>
  </r>
  <r>
    <x v="1"/>
    <x v="4"/>
    <x v="73"/>
    <x v="65"/>
    <x v="3088"/>
    <x v="0"/>
    <x v="1"/>
    <s v=""/>
    <n v="1"/>
    <s v=""/>
    <n v="-115.94"/>
    <s v=""/>
    <n v="-115.94"/>
    <x v="73"/>
    <x v="73"/>
    <x v="73"/>
    <s v="Store Manager"/>
    <n v="380607"/>
    <s v="Gwen"/>
    <s v="Rogers"/>
    <s v="Store Manager"/>
    <x v="6"/>
    <x v="3091"/>
    <x v="3095"/>
    <x v="51"/>
    <x v="183"/>
    <n v="-115.94"/>
    <d v="2016-08-28T00:00:00"/>
    <x v="1"/>
  </r>
  <r>
    <x v="1"/>
    <x v="4"/>
    <x v="73"/>
    <x v="65"/>
    <x v="3089"/>
    <x v="0"/>
    <x v="1"/>
    <s v=""/>
    <n v="1"/>
    <s v=""/>
    <n v="-454.92"/>
    <s v=""/>
    <n v="-454.92"/>
    <x v="73"/>
    <x v="73"/>
    <x v="73"/>
    <s v="Store Manager"/>
    <n v="380607"/>
    <s v="Gwen"/>
    <s v="Rogers"/>
    <s v="Store Manager"/>
    <x v="6"/>
    <x v="3092"/>
    <x v="3096"/>
    <x v="761"/>
    <x v="292"/>
    <n v="-454.92"/>
    <d v="2016-08-30T00:00:00"/>
    <x v="1"/>
  </r>
  <r>
    <x v="1"/>
    <x v="5"/>
    <x v="73"/>
    <x v="65"/>
    <x v="3090"/>
    <x v="0"/>
    <x v="0"/>
    <s v=""/>
    <n v="1"/>
    <s v=""/>
    <n v="-490.91"/>
    <n v="-490.91"/>
    <s v=""/>
    <x v="73"/>
    <x v="73"/>
    <x v="73"/>
    <s v="Store Manager"/>
    <n v="380607"/>
    <s v="Gwen"/>
    <s v="Rogers"/>
    <s v="Store Manager"/>
    <x v="6"/>
    <x v="3093"/>
    <x v="3097"/>
    <x v="687"/>
    <x v="404"/>
    <n v="-490.91"/>
    <d v="2016-09-02T00:00:00"/>
    <x v="2"/>
  </r>
  <r>
    <x v="1"/>
    <x v="5"/>
    <x v="73"/>
    <x v="65"/>
    <x v="3091"/>
    <x v="0"/>
    <x v="0"/>
    <s v=""/>
    <n v="1"/>
    <s v=""/>
    <n v="-56.01"/>
    <n v="-56.01"/>
    <s v=""/>
    <x v="73"/>
    <x v="73"/>
    <x v="73"/>
    <s v="Store Manager"/>
    <n v="380607"/>
    <s v="Gwen"/>
    <s v="Rogers"/>
    <s v="Store Manager"/>
    <x v="6"/>
    <x v="3094"/>
    <x v="3098"/>
    <x v="569"/>
    <x v="375"/>
    <n v="-56.01"/>
    <d v="2016-09-11T00:00:00"/>
    <x v="0"/>
  </r>
  <r>
    <x v="1"/>
    <x v="5"/>
    <x v="73"/>
    <x v="65"/>
    <x v="3092"/>
    <x v="0"/>
    <x v="1"/>
    <s v=""/>
    <n v="1"/>
    <s v=""/>
    <n v="-145.06"/>
    <s v=""/>
    <n v="-145.06"/>
    <x v="73"/>
    <x v="73"/>
    <x v="73"/>
    <s v="Store Manager"/>
    <n v="380607"/>
    <s v="Gwen"/>
    <s v="Rogers"/>
    <s v="Store Manager"/>
    <x v="6"/>
    <x v="3095"/>
    <x v="3099"/>
    <x v="904"/>
    <x v="473"/>
    <n v="-145.06"/>
    <d v="2016-09-18T00:00:00"/>
    <x v="1"/>
  </r>
  <r>
    <x v="1"/>
    <x v="5"/>
    <x v="73"/>
    <x v="65"/>
    <x v="3093"/>
    <x v="0"/>
    <x v="1"/>
    <s v=""/>
    <n v="1"/>
    <s v=""/>
    <n v="-246.11"/>
    <s v=""/>
    <n v="-246.11"/>
    <x v="73"/>
    <x v="73"/>
    <x v="73"/>
    <s v="Store Manager"/>
    <n v="380607"/>
    <s v="Gwen"/>
    <s v="Rogers"/>
    <s v="Store Manager"/>
    <x v="6"/>
    <x v="3096"/>
    <x v="3100"/>
    <x v="848"/>
    <x v="463"/>
    <n v="-246.11"/>
    <d v="2016-09-26T00:00:00"/>
    <x v="1"/>
  </r>
  <r>
    <x v="1"/>
    <x v="5"/>
    <x v="73"/>
    <x v="65"/>
    <x v="3094"/>
    <x v="0"/>
    <x v="0"/>
    <s v=""/>
    <n v="1"/>
    <s v=""/>
    <n v="-133.93"/>
    <n v="-133.93"/>
    <s v=""/>
    <x v="73"/>
    <x v="73"/>
    <x v="73"/>
    <s v="Store Manager"/>
    <n v="380607"/>
    <s v="Gwen"/>
    <s v="Rogers"/>
    <s v="Store Manager"/>
    <x v="6"/>
    <x v="3097"/>
    <x v="3101"/>
    <x v="353"/>
    <x v="355"/>
    <n v="-133.93"/>
    <d v="2016-09-30T00:00:00"/>
    <x v="2"/>
  </r>
  <r>
    <x v="0"/>
    <x v="0"/>
    <x v="74"/>
    <x v="74"/>
    <x v="3095"/>
    <x v="0"/>
    <x v="1"/>
    <n v="1"/>
    <s v=""/>
    <n v="-306.35000000000002"/>
    <s v=""/>
    <s v=""/>
    <n v="-306.35000000000002"/>
    <x v="74"/>
    <x v="74"/>
    <x v="74"/>
    <s v="Asst. Store Manager"/>
    <n v="654044"/>
    <s v="Kent"/>
    <s v="Benson"/>
    <s v="Asst. Store Manager"/>
    <x v="7"/>
    <x v="3098"/>
    <x v="3102"/>
    <x v="574"/>
    <x v="211"/>
    <n v="-306.35000000000002"/>
    <d v="2016-04-01T00:00:00"/>
    <x v="1"/>
  </r>
  <r>
    <x v="0"/>
    <x v="0"/>
    <x v="74"/>
    <x v="74"/>
    <x v="3096"/>
    <x v="0"/>
    <x v="1"/>
    <n v="1"/>
    <s v=""/>
    <n v="-412.09"/>
    <s v=""/>
    <s v=""/>
    <n v="-412.09"/>
    <x v="74"/>
    <x v="74"/>
    <x v="74"/>
    <s v="Asst. Store Manager"/>
    <n v="654044"/>
    <s v="Kent"/>
    <s v="Benson"/>
    <s v="Asst. Store Manager"/>
    <x v="7"/>
    <x v="3099"/>
    <x v="3103"/>
    <x v="925"/>
    <x v="57"/>
    <n v="-412.09"/>
    <d v="2016-04-03T00:00:00"/>
    <x v="1"/>
  </r>
  <r>
    <x v="0"/>
    <x v="0"/>
    <x v="74"/>
    <x v="74"/>
    <x v="3097"/>
    <x v="0"/>
    <x v="1"/>
    <n v="1"/>
    <s v=""/>
    <n v="-189.98"/>
    <s v=""/>
    <s v=""/>
    <n v="-189.98"/>
    <x v="74"/>
    <x v="74"/>
    <x v="74"/>
    <s v="Asst. Store Manager"/>
    <n v="654044"/>
    <s v="Kent"/>
    <s v="Benson"/>
    <s v="Asst. Store Manager"/>
    <x v="7"/>
    <x v="3100"/>
    <x v="3104"/>
    <x v="370"/>
    <x v="128"/>
    <n v="-189.98"/>
    <d v="2016-04-04T00:00:00"/>
    <x v="1"/>
  </r>
  <r>
    <x v="0"/>
    <x v="0"/>
    <x v="74"/>
    <x v="74"/>
    <x v="3098"/>
    <x v="0"/>
    <x v="1"/>
    <n v="1"/>
    <s v=""/>
    <n v="-465.5"/>
    <s v=""/>
    <s v=""/>
    <n v="-465.5"/>
    <x v="74"/>
    <x v="74"/>
    <x v="74"/>
    <s v="Asst. Store Manager"/>
    <n v="654044"/>
    <s v="Kent"/>
    <s v="Benson"/>
    <s v="Asst. Store Manager"/>
    <x v="7"/>
    <x v="3101"/>
    <x v="3105"/>
    <x v="926"/>
    <x v="261"/>
    <n v="-465.5"/>
    <d v="2016-04-05T00:00:00"/>
    <x v="1"/>
  </r>
  <r>
    <x v="0"/>
    <x v="0"/>
    <x v="74"/>
    <x v="74"/>
    <x v="3099"/>
    <x v="0"/>
    <x v="0"/>
    <n v="1"/>
    <s v=""/>
    <n v="-160.02000000000001"/>
    <s v=""/>
    <n v="-160.02000000000001"/>
    <s v=""/>
    <x v="74"/>
    <x v="74"/>
    <x v="74"/>
    <s v="Asst. Store Manager"/>
    <n v="654044"/>
    <s v="Kent"/>
    <s v="Benson"/>
    <s v="Asst. Store Manager"/>
    <x v="7"/>
    <x v="3102"/>
    <x v="3106"/>
    <x v="128"/>
    <x v="396"/>
    <n v="-160.02000000000001"/>
    <d v="2016-04-10T00:00:00"/>
    <x v="0"/>
  </r>
  <r>
    <x v="0"/>
    <x v="0"/>
    <x v="74"/>
    <x v="74"/>
    <x v="3100"/>
    <x v="0"/>
    <x v="1"/>
    <n v="1"/>
    <s v=""/>
    <n v="-232.67"/>
    <s v=""/>
    <s v=""/>
    <n v="-232.67"/>
    <x v="74"/>
    <x v="74"/>
    <x v="74"/>
    <s v="Asst. Store Manager"/>
    <n v="654044"/>
    <s v="Kent"/>
    <s v="Benson"/>
    <s v="Asst. Store Manager"/>
    <x v="7"/>
    <x v="3103"/>
    <x v="3107"/>
    <x v="343"/>
    <x v="20"/>
    <n v="-232.67"/>
    <d v="2016-04-12T00:00:00"/>
    <x v="1"/>
  </r>
  <r>
    <x v="0"/>
    <x v="0"/>
    <x v="74"/>
    <x v="74"/>
    <x v="3101"/>
    <x v="0"/>
    <x v="0"/>
    <n v="1"/>
    <s v=""/>
    <n v="-246.51"/>
    <s v=""/>
    <n v="-246.51"/>
    <s v=""/>
    <x v="74"/>
    <x v="74"/>
    <x v="74"/>
    <s v="Asst. Store Manager"/>
    <n v="654044"/>
    <s v="Kent"/>
    <s v="Benson"/>
    <s v="Asst. Store Manager"/>
    <x v="7"/>
    <x v="3104"/>
    <x v="3108"/>
    <x v="199"/>
    <x v="451"/>
    <n v="-246.51"/>
    <d v="2016-04-18T00:00:00"/>
    <x v="2"/>
  </r>
  <r>
    <x v="0"/>
    <x v="0"/>
    <x v="74"/>
    <x v="74"/>
    <x v="3102"/>
    <x v="0"/>
    <x v="1"/>
    <n v="1"/>
    <s v=""/>
    <n v="-65.73"/>
    <s v=""/>
    <s v=""/>
    <n v="-65.73"/>
    <x v="74"/>
    <x v="74"/>
    <x v="74"/>
    <s v="Asst. Store Manager"/>
    <n v="654044"/>
    <s v="Kent"/>
    <s v="Benson"/>
    <s v="Asst. Store Manager"/>
    <x v="7"/>
    <x v="3105"/>
    <x v="3109"/>
    <x v="891"/>
    <x v="99"/>
    <n v="-65.73"/>
    <d v="2016-04-19T00:00:00"/>
    <x v="1"/>
  </r>
  <r>
    <x v="0"/>
    <x v="0"/>
    <x v="74"/>
    <x v="74"/>
    <x v="3103"/>
    <x v="0"/>
    <x v="1"/>
    <n v="1"/>
    <s v=""/>
    <n v="-154.13999999999999"/>
    <s v=""/>
    <s v=""/>
    <n v="-154.13999999999999"/>
    <x v="74"/>
    <x v="74"/>
    <x v="74"/>
    <s v="Asst. Store Manager"/>
    <n v="654044"/>
    <s v="Kent"/>
    <s v="Benson"/>
    <s v="Asst. Store Manager"/>
    <x v="7"/>
    <x v="3106"/>
    <x v="3110"/>
    <x v="80"/>
    <x v="451"/>
    <n v="-154.13999999999999"/>
    <d v="2016-04-21T00:00:00"/>
    <x v="1"/>
  </r>
  <r>
    <x v="0"/>
    <x v="0"/>
    <x v="74"/>
    <x v="74"/>
    <x v="3104"/>
    <x v="0"/>
    <x v="0"/>
    <n v="1"/>
    <s v=""/>
    <n v="-483.2"/>
    <s v=""/>
    <n v="-483.2"/>
    <s v=""/>
    <x v="74"/>
    <x v="74"/>
    <x v="74"/>
    <s v="Asst. Store Manager"/>
    <n v="654044"/>
    <s v="Kent"/>
    <s v="Benson"/>
    <s v="Asst. Store Manager"/>
    <x v="7"/>
    <x v="3107"/>
    <x v="3111"/>
    <x v="808"/>
    <x v="113"/>
    <n v="-483.2"/>
    <d v="2016-04-24T00:00:00"/>
    <x v="2"/>
  </r>
  <r>
    <x v="0"/>
    <x v="0"/>
    <x v="74"/>
    <x v="74"/>
    <x v="3105"/>
    <x v="0"/>
    <x v="1"/>
    <n v="1"/>
    <s v=""/>
    <n v="-52.23"/>
    <s v=""/>
    <s v=""/>
    <n v="-52.23"/>
    <x v="74"/>
    <x v="74"/>
    <x v="74"/>
    <s v="Asst. Store Manager"/>
    <n v="654044"/>
    <s v="Kent"/>
    <s v="Benson"/>
    <s v="Asst. Store Manager"/>
    <x v="7"/>
    <x v="3108"/>
    <x v="3112"/>
    <x v="785"/>
    <x v="269"/>
    <n v="-52.23"/>
    <d v="2016-04-25T00:00:00"/>
    <x v="1"/>
  </r>
  <r>
    <x v="0"/>
    <x v="1"/>
    <x v="74"/>
    <x v="74"/>
    <x v="3106"/>
    <x v="0"/>
    <x v="1"/>
    <n v="1"/>
    <s v=""/>
    <n v="-314.01"/>
    <s v=""/>
    <s v=""/>
    <n v="-314.01"/>
    <x v="74"/>
    <x v="74"/>
    <x v="74"/>
    <s v="Asst. Store Manager"/>
    <n v="654044"/>
    <s v="Kent"/>
    <s v="Benson"/>
    <s v="Asst. Store Manager"/>
    <x v="7"/>
    <x v="3109"/>
    <x v="3113"/>
    <x v="399"/>
    <x v="54"/>
    <n v="-314.01"/>
    <d v="2016-05-02T00:00:00"/>
    <x v="1"/>
  </r>
  <r>
    <x v="0"/>
    <x v="1"/>
    <x v="74"/>
    <x v="74"/>
    <x v="3107"/>
    <x v="0"/>
    <x v="0"/>
    <n v="1"/>
    <s v=""/>
    <n v="-136.32"/>
    <s v=""/>
    <n v="-136.32"/>
    <s v=""/>
    <x v="74"/>
    <x v="74"/>
    <x v="74"/>
    <s v="Asst. Store Manager"/>
    <n v="654044"/>
    <s v="Kent"/>
    <s v="Benson"/>
    <s v="Asst. Store Manager"/>
    <x v="7"/>
    <x v="3110"/>
    <x v="3114"/>
    <x v="315"/>
    <x v="341"/>
    <n v="-136.32"/>
    <d v="2016-05-05T00:00:00"/>
    <x v="0"/>
  </r>
  <r>
    <x v="0"/>
    <x v="1"/>
    <x v="74"/>
    <x v="74"/>
    <x v="3108"/>
    <x v="0"/>
    <x v="1"/>
    <n v="1"/>
    <s v=""/>
    <n v="-417.25"/>
    <s v=""/>
    <s v=""/>
    <n v="-417.25"/>
    <x v="74"/>
    <x v="74"/>
    <x v="74"/>
    <s v="Asst. Store Manager"/>
    <n v="654044"/>
    <s v="Kent"/>
    <s v="Benson"/>
    <s v="Asst. Store Manager"/>
    <x v="7"/>
    <x v="3111"/>
    <x v="3115"/>
    <x v="889"/>
    <x v="408"/>
    <n v="-417.25"/>
    <d v="2016-05-11T00:00:00"/>
    <x v="1"/>
  </r>
  <r>
    <x v="0"/>
    <x v="1"/>
    <x v="74"/>
    <x v="74"/>
    <x v="3109"/>
    <x v="0"/>
    <x v="1"/>
    <n v="1"/>
    <s v=""/>
    <n v="-417.08"/>
    <s v=""/>
    <s v=""/>
    <n v="-417.08"/>
    <x v="74"/>
    <x v="74"/>
    <x v="74"/>
    <s v="Asst. Store Manager"/>
    <n v="654044"/>
    <s v="Kent"/>
    <s v="Benson"/>
    <s v="Asst. Store Manager"/>
    <x v="7"/>
    <x v="3112"/>
    <x v="3116"/>
    <x v="328"/>
    <x v="187"/>
    <n v="-417.08"/>
    <d v="2016-05-13T00:00:00"/>
    <x v="1"/>
  </r>
  <r>
    <x v="0"/>
    <x v="1"/>
    <x v="74"/>
    <x v="74"/>
    <x v="3110"/>
    <x v="0"/>
    <x v="1"/>
    <n v="1"/>
    <s v=""/>
    <n v="-132.96"/>
    <s v=""/>
    <s v=""/>
    <n v="-132.96"/>
    <x v="74"/>
    <x v="74"/>
    <x v="74"/>
    <s v="Asst. Store Manager"/>
    <n v="654044"/>
    <s v="Kent"/>
    <s v="Benson"/>
    <s v="Asst. Store Manager"/>
    <x v="7"/>
    <x v="3113"/>
    <x v="3117"/>
    <x v="122"/>
    <x v="83"/>
    <n v="-132.96"/>
    <d v="2016-05-27T00:00:00"/>
    <x v="1"/>
  </r>
  <r>
    <x v="0"/>
    <x v="1"/>
    <x v="74"/>
    <x v="74"/>
    <x v="3111"/>
    <x v="0"/>
    <x v="1"/>
    <n v="1"/>
    <s v=""/>
    <n v="-402.51"/>
    <s v=""/>
    <s v=""/>
    <n v="-402.51"/>
    <x v="74"/>
    <x v="74"/>
    <x v="74"/>
    <s v="Asst. Store Manager"/>
    <n v="654044"/>
    <s v="Kent"/>
    <s v="Benson"/>
    <s v="Asst. Store Manager"/>
    <x v="7"/>
    <x v="3114"/>
    <x v="3118"/>
    <x v="381"/>
    <x v="197"/>
    <n v="-402.51"/>
    <d v="2016-05-29T00:00:00"/>
    <x v="1"/>
  </r>
  <r>
    <x v="0"/>
    <x v="1"/>
    <x v="74"/>
    <x v="74"/>
    <x v="3112"/>
    <x v="0"/>
    <x v="1"/>
    <n v="1"/>
    <s v=""/>
    <n v="-447.02"/>
    <s v=""/>
    <s v=""/>
    <n v="-447.02"/>
    <x v="74"/>
    <x v="74"/>
    <x v="74"/>
    <s v="Asst. Store Manager"/>
    <n v="654044"/>
    <s v="Kent"/>
    <s v="Benson"/>
    <s v="Asst. Store Manager"/>
    <x v="7"/>
    <x v="3115"/>
    <x v="3119"/>
    <x v="250"/>
    <x v="393"/>
    <n v="-447.02"/>
    <d v="2016-05-30T00:00:00"/>
    <x v="1"/>
  </r>
  <r>
    <x v="0"/>
    <x v="2"/>
    <x v="74"/>
    <x v="74"/>
    <x v="3113"/>
    <x v="0"/>
    <x v="0"/>
    <n v="1"/>
    <s v=""/>
    <n v="-296.48"/>
    <s v=""/>
    <n v="-296.48"/>
    <s v=""/>
    <x v="74"/>
    <x v="74"/>
    <x v="74"/>
    <s v="Asst. Store Manager"/>
    <n v="654044"/>
    <s v="Kent"/>
    <s v="Benson"/>
    <s v="Asst. Store Manager"/>
    <x v="7"/>
    <x v="3116"/>
    <x v="3120"/>
    <x v="416"/>
    <x v="380"/>
    <n v="-296.48"/>
    <d v="2016-06-01T00:00:00"/>
    <x v="2"/>
  </r>
  <r>
    <x v="0"/>
    <x v="2"/>
    <x v="74"/>
    <x v="74"/>
    <x v="3114"/>
    <x v="0"/>
    <x v="1"/>
    <n v="1"/>
    <s v=""/>
    <n v="-76.37"/>
    <s v=""/>
    <s v=""/>
    <n v="-76.37"/>
    <x v="74"/>
    <x v="74"/>
    <x v="74"/>
    <s v="Asst. Store Manager"/>
    <n v="654044"/>
    <s v="Kent"/>
    <s v="Benson"/>
    <s v="Asst. Store Manager"/>
    <x v="7"/>
    <x v="3117"/>
    <x v="3121"/>
    <x v="634"/>
    <x v="128"/>
    <n v="-76.37"/>
    <d v="2016-06-11T00:00:00"/>
    <x v="1"/>
  </r>
  <r>
    <x v="0"/>
    <x v="2"/>
    <x v="74"/>
    <x v="74"/>
    <x v="3115"/>
    <x v="0"/>
    <x v="1"/>
    <n v="1"/>
    <s v=""/>
    <n v="-69.02"/>
    <s v=""/>
    <s v=""/>
    <n v="-69.02"/>
    <x v="74"/>
    <x v="74"/>
    <x v="74"/>
    <s v="Asst. Store Manager"/>
    <n v="654044"/>
    <s v="Kent"/>
    <s v="Benson"/>
    <s v="Asst. Store Manager"/>
    <x v="7"/>
    <x v="3118"/>
    <x v="3122"/>
    <x v="780"/>
    <x v="409"/>
    <n v="-69.02"/>
    <d v="2016-06-11T00:00:00"/>
    <x v="1"/>
  </r>
  <r>
    <x v="0"/>
    <x v="2"/>
    <x v="74"/>
    <x v="74"/>
    <x v="3116"/>
    <x v="0"/>
    <x v="0"/>
    <n v="1"/>
    <s v=""/>
    <n v="-477.54"/>
    <s v=""/>
    <n v="-477.54"/>
    <s v=""/>
    <x v="74"/>
    <x v="74"/>
    <x v="74"/>
    <s v="Asst. Store Manager"/>
    <n v="654044"/>
    <s v="Kent"/>
    <s v="Benson"/>
    <s v="Asst. Store Manager"/>
    <x v="7"/>
    <x v="3119"/>
    <x v="3123"/>
    <x v="359"/>
    <x v="333"/>
    <n v="-477.54"/>
    <d v="2016-06-12T00:00:00"/>
    <x v="2"/>
  </r>
  <r>
    <x v="0"/>
    <x v="2"/>
    <x v="74"/>
    <x v="74"/>
    <x v="3117"/>
    <x v="0"/>
    <x v="1"/>
    <n v="1"/>
    <s v=""/>
    <n v="-231.03"/>
    <s v=""/>
    <s v=""/>
    <n v="-231.03"/>
    <x v="74"/>
    <x v="74"/>
    <x v="74"/>
    <s v="Asst. Store Manager"/>
    <n v="654044"/>
    <s v="Kent"/>
    <s v="Benson"/>
    <s v="Asst. Store Manager"/>
    <x v="7"/>
    <x v="3120"/>
    <x v="3124"/>
    <x v="207"/>
    <x v="464"/>
    <n v="-231.03"/>
    <d v="2016-06-16T00:00:00"/>
    <x v="1"/>
  </r>
  <r>
    <x v="0"/>
    <x v="2"/>
    <x v="74"/>
    <x v="74"/>
    <x v="3118"/>
    <x v="0"/>
    <x v="1"/>
    <n v="1"/>
    <s v=""/>
    <n v="-490.15"/>
    <s v=""/>
    <s v=""/>
    <n v="-490.15"/>
    <x v="74"/>
    <x v="74"/>
    <x v="74"/>
    <s v="Asst. Store Manager"/>
    <n v="654044"/>
    <s v="Kent"/>
    <s v="Benson"/>
    <s v="Asst. Store Manager"/>
    <x v="7"/>
    <x v="3121"/>
    <x v="3125"/>
    <x v="607"/>
    <x v="38"/>
    <n v="-490.15"/>
    <d v="2016-06-18T00:00:00"/>
    <x v="1"/>
  </r>
  <r>
    <x v="0"/>
    <x v="2"/>
    <x v="74"/>
    <x v="74"/>
    <x v="3119"/>
    <x v="0"/>
    <x v="1"/>
    <n v="1"/>
    <s v=""/>
    <n v="-238.38"/>
    <s v=""/>
    <s v=""/>
    <n v="-238.38"/>
    <x v="74"/>
    <x v="74"/>
    <x v="74"/>
    <s v="Asst. Store Manager"/>
    <n v="654044"/>
    <s v="Kent"/>
    <s v="Benson"/>
    <s v="Asst. Store Manager"/>
    <x v="7"/>
    <x v="3122"/>
    <x v="3126"/>
    <x v="14"/>
    <x v="57"/>
    <n v="-238.38"/>
    <d v="2016-06-21T00:00:00"/>
    <x v="1"/>
  </r>
  <r>
    <x v="0"/>
    <x v="2"/>
    <x v="74"/>
    <x v="74"/>
    <x v="3120"/>
    <x v="0"/>
    <x v="1"/>
    <n v="1"/>
    <s v=""/>
    <n v="-458.71"/>
    <s v=""/>
    <s v=""/>
    <n v="-458.71"/>
    <x v="74"/>
    <x v="74"/>
    <x v="74"/>
    <s v="Asst. Store Manager"/>
    <n v="654044"/>
    <s v="Kent"/>
    <s v="Benson"/>
    <s v="Asst. Store Manager"/>
    <x v="7"/>
    <x v="3123"/>
    <x v="3127"/>
    <x v="896"/>
    <x v="419"/>
    <n v="-458.71"/>
    <d v="2016-06-21T00:00:00"/>
    <x v="1"/>
  </r>
  <r>
    <x v="0"/>
    <x v="2"/>
    <x v="74"/>
    <x v="74"/>
    <x v="3121"/>
    <x v="0"/>
    <x v="0"/>
    <n v="1"/>
    <s v=""/>
    <n v="-449.73"/>
    <s v=""/>
    <n v="-449.73"/>
    <s v=""/>
    <x v="74"/>
    <x v="74"/>
    <x v="74"/>
    <s v="Asst. Store Manager"/>
    <n v="654044"/>
    <s v="Kent"/>
    <s v="Benson"/>
    <s v="Asst. Store Manager"/>
    <x v="7"/>
    <x v="3124"/>
    <x v="3128"/>
    <x v="272"/>
    <x v="133"/>
    <n v="-449.73"/>
    <d v="2016-06-25T00:00:00"/>
    <x v="2"/>
  </r>
  <r>
    <x v="0"/>
    <x v="2"/>
    <x v="74"/>
    <x v="74"/>
    <x v="3122"/>
    <x v="0"/>
    <x v="1"/>
    <n v="1"/>
    <s v=""/>
    <n v="-371.28"/>
    <s v=""/>
    <s v=""/>
    <n v="-371.28"/>
    <x v="74"/>
    <x v="74"/>
    <x v="74"/>
    <s v="Asst. Store Manager"/>
    <n v="654044"/>
    <s v="Kent"/>
    <s v="Benson"/>
    <s v="Asst. Store Manager"/>
    <x v="7"/>
    <x v="3125"/>
    <x v="3129"/>
    <x v="358"/>
    <x v="475"/>
    <n v="-371.28"/>
    <d v="2016-06-30T00:00:00"/>
    <x v="1"/>
  </r>
  <r>
    <x v="0"/>
    <x v="2"/>
    <x v="74"/>
    <x v="74"/>
    <x v="3123"/>
    <x v="0"/>
    <x v="1"/>
    <n v="1"/>
    <s v=""/>
    <n v="-187.61"/>
    <s v=""/>
    <s v=""/>
    <n v="-187.61"/>
    <x v="74"/>
    <x v="74"/>
    <x v="74"/>
    <s v="Asst. Store Manager"/>
    <n v="654044"/>
    <s v="Kent"/>
    <s v="Benson"/>
    <s v="Asst. Store Manager"/>
    <x v="7"/>
    <x v="3126"/>
    <x v="3130"/>
    <x v="260"/>
    <x v="19"/>
    <n v="-187.61"/>
    <d v="2016-06-30T00:00:00"/>
    <x v="1"/>
  </r>
  <r>
    <x v="1"/>
    <x v="3"/>
    <x v="74"/>
    <x v="74"/>
    <x v="3124"/>
    <x v="0"/>
    <x v="1"/>
    <s v=""/>
    <n v="1"/>
    <s v=""/>
    <n v="-90.11"/>
    <s v=""/>
    <n v="-90.11"/>
    <x v="74"/>
    <x v="74"/>
    <x v="74"/>
    <s v="Asst. Store Manager"/>
    <n v="654044"/>
    <s v="Kent"/>
    <s v="Benson"/>
    <s v="Asst. Store Manager"/>
    <x v="7"/>
    <x v="3127"/>
    <x v="3131"/>
    <x v="791"/>
    <x v="438"/>
    <n v="-90.11"/>
    <d v="2016-07-03T00:00:00"/>
    <x v="1"/>
  </r>
  <r>
    <x v="1"/>
    <x v="3"/>
    <x v="74"/>
    <x v="74"/>
    <x v="3125"/>
    <x v="0"/>
    <x v="1"/>
    <s v=""/>
    <n v="1"/>
    <s v=""/>
    <n v="-296.57"/>
    <s v=""/>
    <n v="-296.57"/>
    <x v="74"/>
    <x v="74"/>
    <x v="74"/>
    <s v="Asst. Store Manager"/>
    <n v="654044"/>
    <s v="Kent"/>
    <s v="Benson"/>
    <s v="Asst. Store Manager"/>
    <x v="7"/>
    <x v="3128"/>
    <x v="3132"/>
    <x v="5"/>
    <x v="373"/>
    <n v="-296.57"/>
    <d v="2016-07-21T00:00:00"/>
    <x v="1"/>
  </r>
  <r>
    <x v="1"/>
    <x v="4"/>
    <x v="74"/>
    <x v="74"/>
    <x v="3126"/>
    <x v="0"/>
    <x v="1"/>
    <s v=""/>
    <n v="1"/>
    <s v=""/>
    <n v="-215.39"/>
    <s v=""/>
    <n v="-215.39"/>
    <x v="74"/>
    <x v="74"/>
    <x v="74"/>
    <s v="Asst. Store Manager"/>
    <n v="654044"/>
    <s v="Kent"/>
    <s v="Benson"/>
    <s v="Asst. Store Manager"/>
    <x v="7"/>
    <x v="3129"/>
    <x v="3133"/>
    <x v="476"/>
    <x v="4"/>
    <n v="-215.39"/>
    <d v="2016-08-04T00:00:00"/>
    <x v="1"/>
  </r>
  <r>
    <x v="1"/>
    <x v="4"/>
    <x v="74"/>
    <x v="74"/>
    <x v="3127"/>
    <x v="0"/>
    <x v="1"/>
    <s v=""/>
    <n v="1"/>
    <s v=""/>
    <n v="-420.62"/>
    <s v=""/>
    <n v="-420.62"/>
    <x v="74"/>
    <x v="74"/>
    <x v="74"/>
    <s v="Asst. Store Manager"/>
    <n v="654044"/>
    <s v="Kent"/>
    <s v="Benson"/>
    <s v="Asst. Store Manager"/>
    <x v="7"/>
    <x v="3130"/>
    <x v="3134"/>
    <x v="927"/>
    <x v="340"/>
    <n v="-420.62"/>
    <d v="2016-08-04T00:00:00"/>
    <x v="1"/>
  </r>
  <r>
    <x v="1"/>
    <x v="4"/>
    <x v="74"/>
    <x v="74"/>
    <x v="3128"/>
    <x v="0"/>
    <x v="1"/>
    <s v=""/>
    <n v="1"/>
    <s v=""/>
    <n v="-109.26"/>
    <s v=""/>
    <n v="-109.26"/>
    <x v="74"/>
    <x v="74"/>
    <x v="74"/>
    <s v="Asst. Store Manager"/>
    <n v="654044"/>
    <s v="Kent"/>
    <s v="Benson"/>
    <s v="Asst. Store Manager"/>
    <x v="7"/>
    <x v="3131"/>
    <x v="3135"/>
    <x v="540"/>
    <x v="63"/>
    <n v="-109.26"/>
    <d v="2016-08-05T00:00:00"/>
    <x v="1"/>
  </r>
  <r>
    <x v="1"/>
    <x v="4"/>
    <x v="74"/>
    <x v="74"/>
    <x v="3129"/>
    <x v="0"/>
    <x v="1"/>
    <s v=""/>
    <n v="1"/>
    <s v=""/>
    <n v="-209.93"/>
    <s v=""/>
    <n v="-209.93"/>
    <x v="74"/>
    <x v="74"/>
    <x v="74"/>
    <s v="Asst. Store Manager"/>
    <n v="654044"/>
    <s v="Kent"/>
    <s v="Benson"/>
    <s v="Asst. Store Manager"/>
    <x v="7"/>
    <x v="3132"/>
    <x v="3136"/>
    <x v="214"/>
    <x v="108"/>
    <n v="-209.93"/>
    <d v="2016-08-05T00:00:00"/>
    <x v="1"/>
  </r>
  <r>
    <x v="1"/>
    <x v="4"/>
    <x v="74"/>
    <x v="74"/>
    <x v="3130"/>
    <x v="0"/>
    <x v="0"/>
    <s v=""/>
    <n v="1"/>
    <s v=""/>
    <n v="-280.92"/>
    <n v="-280.92"/>
    <s v=""/>
    <x v="74"/>
    <x v="74"/>
    <x v="74"/>
    <s v="Asst. Store Manager"/>
    <n v="654044"/>
    <s v="Kent"/>
    <s v="Benson"/>
    <s v="Asst. Store Manager"/>
    <x v="7"/>
    <x v="3133"/>
    <x v="3137"/>
    <x v="45"/>
    <x v="344"/>
    <n v="-280.92"/>
    <d v="2016-08-09T00:00:00"/>
    <x v="2"/>
  </r>
  <r>
    <x v="1"/>
    <x v="4"/>
    <x v="74"/>
    <x v="74"/>
    <x v="3131"/>
    <x v="0"/>
    <x v="1"/>
    <s v=""/>
    <n v="1"/>
    <s v=""/>
    <n v="-300.72000000000003"/>
    <s v=""/>
    <n v="-300.72000000000003"/>
    <x v="74"/>
    <x v="74"/>
    <x v="74"/>
    <s v="Asst. Store Manager"/>
    <n v="654044"/>
    <s v="Kent"/>
    <s v="Benson"/>
    <s v="Asst. Store Manager"/>
    <x v="7"/>
    <x v="3134"/>
    <x v="3138"/>
    <x v="893"/>
    <x v="450"/>
    <n v="-300.72000000000003"/>
    <d v="2016-08-12T00:00:00"/>
    <x v="1"/>
  </r>
  <r>
    <x v="1"/>
    <x v="4"/>
    <x v="74"/>
    <x v="74"/>
    <x v="3132"/>
    <x v="0"/>
    <x v="1"/>
    <s v=""/>
    <n v="1"/>
    <s v=""/>
    <n v="-61.29"/>
    <s v=""/>
    <n v="-61.29"/>
    <x v="74"/>
    <x v="74"/>
    <x v="74"/>
    <s v="Asst. Store Manager"/>
    <n v="654044"/>
    <s v="Kent"/>
    <s v="Benson"/>
    <s v="Asst. Store Manager"/>
    <x v="7"/>
    <x v="3135"/>
    <x v="3139"/>
    <x v="475"/>
    <x v="145"/>
    <n v="-61.29"/>
    <d v="2016-08-12T00:00:00"/>
    <x v="1"/>
  </r>
  <r>
    <x v="1"/>
    <x v="4"/>
    <x v="74"/>
    <x v="74"/>
    <x v="3133"/>
    <x v="0"/>
    <x v="0"/>
    <s v=""/>
    <n v="1"/>
    <s v=""/>
    <n v="-77.98"/>
    <n v="-77.98"/>
    <s v=""/>
    <x v="74"/>
    <x v="74"/>
    <x v="74"/>
    <s v="Asst. Store Manager"/>
    <n v="654044"/>
    <s v="Kent"/>
    <s v="Benson"/>
    <s v="Asst. Store Manager"/>
    <x v="7"/>
    <x v="3136"/>
    <x v="3140"/>
    <x v="434"/>
    <x v="375"/>
    <n v="-77.98"/>
    <d v="2016-08-16T00:00:00"/>
    <x v="2"/>
  </r>
  <r>
    <x v="1"/>
    <x v="4"/>
    <x v="74"/>
    <x v="74"/>
    <x v="3134"/>
    <x v="0"/>
    <x v="1"/>
    <s v=""/>
    <n v="1"/>
    <s v=""/>
    <n v="-138.75"/>
    <s v=""/>
    <n v="-138.75"/>
    <x v="74"/>
    <x v="74"/>
    <x v="74"/>
    <s v="Asst. Store Manager"/>
    <n v="654044"/>
    <s v="Kent"/>
    <s v="Benson"/>
    <s v="Asst. Store Manager"/>
    <x v="7"/>
    <x v="3137"/>
    <x v="3141"/>
    <x v="611"/>
    <x v="373"/>
    <n v="-138.75"/>
    <d v="2016-08-17T00:00:00"/>
    <x v="1"/>
  </r>
  <r>
    <x v="1"/>
    <x v="4"/>
    <x v="74"/>
    <x v="74"/>
    <x v="3135"/>
    <x v="0"/>
    <x v="0"/>
    <s v=""/>
    <n v="1"/>
    <s v=""/>
    <n v="-484.57"/>
    <n v="-484.57"/>
    <s v=""/>
    <x v="74"/>
    <x v="74"/>
    <x v="74"/>
    <s v="Asst. Store Manager"/>
    <n v="654044"/>
    <s v="Kent"/>
    <s v="Benson"/>
    <s v="Asst. Store Manager"/>
    <x v="7"/>
    <x v="3138"/>
    <x v="3142"/>
    <x v="264"/>
    <x v="265"/>
    <n v="-484.57"/>
    <d v="2016-08-28T00:00:00"/>
    <x v="0"/>
  </r>
  <r>
    <x v="1"/>
    <x v="4"/>
    <x v="74"/>
    <x v="74"/>
    <x v="3136"/>
    <x v="0"/>
    <x v="1"/>
    <s v=""/>
    <n v="1"/>
    <s v=""/>
    <n v="-100.58"/>
    <s v=""/>
    <n v="-100.58"/>
    <x v="74"/>
    <x v="74"/>
    <x v="74"/>
    <s v="Asst. Store Manager"/>
    <n v="654044"/>
    <s v="Kent"/>
    <s v="Benson"/>
    <s v="Asst. Store Manager"/>
    <x v="7"/>
    <x v="3139"/>
    <x v="3143"/>
    <x v="453"/>
    <x v="33"/>
    <n v="-100.58"/>
    <d v="2016-08-30T00:00:00"/>
    <x v="1"/>
  </r>
  <r>
    <x v="1"/>
    <x v="5"/>
    <x v="74"/>
    <x v="74"/>
    <x v="3137"/>
    <x v="0"/>
    <x v="0"/>
    <s v=""/>
    <n v="1"/>
    <s v=""/>
    <n v="-497.03"/>
    <n v="-497.03"/>
    <s v=""/>
    <x v="74"/>
    <x v="74"/>
    <x v="74"/>
    <s v="Asst. Store Manager"/>
    <n v="654044"/>
    <s v="Kent"/>
    <s v="Benson"/>
    <s v="Asst. Store Manager"/>
    <x v="7"/>
    <x v="3140"/>
    <x v="3144"/>
    <x v="881"/>
    <x v="345"/>
    <n v="-497.03"/>
    <d v="2016-09-04T00:00:00"/>
    <x v="0"/>
  </r>
  <r>
    <x v="1"/>
    <x v="5"/>
    <x v="74"/>
    <x v="74"/>
    <x v="3138"/>
    <x v="0"/>
    <x v="1"/>
    <s v=""/>
    <n v="1"/>
    <s v=""/>
    <n v="-349.01"/>
    <s v=""/>
    <n v="-349.01"/>
    <x v="74"/>
    <x v="74"/>
    <x v="74"/>
    <s v="Asst. Store Manager"/>
    <n v="654044"/>
    <s v="Kent"/>
    <s v="Benson"/>
    <s v="Asst. Store Manager"/>
    <x v="7"/>
    <x v="3141"/>
    <x v="3145"/>
    <x v="177"/>
    <x v="215"/>
    <n v="-349.01"/>
    <d v="2016-09-05T00:00:00"/>
    <x v="1"/>
  </r>
  <r>
    <x v="1"/>
    <x v="5"/>
    <x v="74"/>
    <x v="74"/>
    <x v="3139"/>
    <x v="0"/>
    <x v="1"/>
    <s v=""/>
    <n v="1"/>
    <s v=""/>
    <n v="-115.24"/>
    <s v=""/>
    <n v="-115.24"/>
    <x v="74"/>
    <x v="74"/>
    <x v="74"/>
    <s v="Asst. Store Manager"/>
    <n v="654044"/>
    <s v="Kent"/>
    <s v="Benson"/>
    <s v="Asst. Store Manager"/>
    <x v="7"/>
    <x v="3142"/>
    <x v="3146"/>
    <x v="691"/>
    <x v="396"/>
    <n v="-115.24"/>
    <d v="2016-09-08T00:00:00"/>
    <x v="1"/>
  </r>
  <r>
    <x v="1"/>
    <x v="5"/>
    <x v="74"/>
    <x v="74"/>
    <x v="3140"/>
    <x v="0"/>
    <x v="1"/>
    <s v=""/>
    <n v="1"/>
    <s v=""/>
    <n v="-389.89"/>
    <s v=""/>
    <n v="-389.89"/>
    <x v="74"/>
    <x v="74"/>
    <x v="74"/>
    <s v="Asst. Store Manager"/>
    <n v="654044"/>
    <s v="Kent"/>
    <s v="Benson"/>
    <s v="Asst. Store Manager"/>
    <x v="7"/>
    <x v="3143"/>
    <x v="3147"/>
    <x v="441"/>
    <x v="333"/>
    <n v="-389.89"/>
    <d v="2016-09-09T00:00:00"/>
    <x v="1"/>
  </r>
  <r>
    <x v="1"/>
    <x v="5"/>
    <x v="74"/>
    <x v="74"/>
    <x v="3141"/>
    <x v="0"/>
    <x v="1"/>
    <s v=""/>
    <n v="1"/>
    <s v=""/>
    <n v="-268.02999999999997"/>
    <s v=""/>
    <n v="-268.02999999999997"/>
    <x v="74"/>
    <x v="74"/>
    <x v="74"/>
    <s v="Asst. Store Manager"/>
    <n v="654044"/>
    <s v="Kent"/>
    <s v="Benson"/>
    <s v="Asst. Store Manager"/>
    <x v="7"/>
    <x v="3144"/>
    <x v="3148"/>
    <x v="741"/>
    <x v="142"/>
    <n v="-268.02999999999997"/>
    <d v="2016-09-12T00:00:00"/>
    <x v="1"/>
  </r>
  <r>
    <x v="1"/>
    <x v="5"/>
    <x v="74"/>
    <x v="74"/>
    <x v="3142"/>
    <x v="0"/>
    <x v="0"/>
    <s v=""/>
    <n v="1"/>
    <s v=""/>
    <n v="-357.09"/>
    <n v="-357.09"/>
    <s v=""/>
    <x v="74"/>
    <x v="74"/>
    <x v="74"/>
    <s v="Asst. Store Manager"/>
    <n v="654044"/>
    <s v="Kent"/>
    <s v="Benson"/>
    <s v="Asst. Store Manager"/>
    <x v="7"/>
    <x v="3145"/>
    <x v="3149"/>
    <x v="431"/>
    <x v="68"/>
    <n v="-357.09"/>
    <d v="2016-09-13T00:00:00"/>
    <x v="0"/>
  </r>
  <r>
    <x v="1"/>
    <x v="5"/>
    <x v="74"/>
    <x v="74"/>
    <x v="3143"/>
    <x v="0"/>
    <x v="1"/>
    <s v=""/>
    <n v="1"/>
    <s v=""/>
    <n v="-272.87"/>
    <s v=""/>
    <n v="-272.87"/>
    <x v="74"/>
    <x v="74"/>
    <x v="74"/>
    <s v="Asst. Store Manager"/>
    <n v="654044"/>
    <s v="Kent"/>
    <s v="Benson"/>
    <s v="Asst. Store Manager"/>
    <x v="7"/>
    <x v="3146"/>
    <x v="3150"/>
    <x v="899"/>
    <x v="410"/>
    <n v="-272.87"/>
    <d v="2016-09-15T00:00:00"/>
    <x v="1"/>
  </r>
  <r>
    <x v="1"/>
    <x v="5"/>
    <x v="74"/>
    <x v="74"/>
    <x v="3144"/>
    <x v="0"/>
    <x v="1"/>
    <s v=""/>
    <n v="1"/>
    <s v=""/>
    <n v="-171.3"/>
    <s v=""/>
    <n v="-171.3"/>
    <x v="74"/>
    <x v="74"/>
    <x v="74"/>
    <s v="Asst. Store Manager"/>
    <n v="654044"/>
    <s v="Kent"/>
    <s v="Benson"/>
    <s v="Asst. Store Manager"/>
    <x v="7"/>
    <x v="3147"/>
    <x v="3151"/>
    <x v="748"/>
    <x v="349"/>
    <n v="-171.3"/>
    <d v="2016-09-17T00:00:00"/>
    <x v="1"/>
  </r>
  <r>
    <x v="1"/>
    <x v="5"/>
    <x v="74"/>
    <x v="74"/>
    <x v="3145"/>
    <x v="0"/>
    <x v="1"/>
    <s v=""/>
    <n v="1"/>
    <s v=""/>
    <n v="-89.58"/>
    <s v=""/>
    <n v="-89.58"/>
    <x v="74"/>
    <x v="74"/>
    <x v="74"/>
    <s v="Asst. Store Manager"/>
    <n v="654044"/>
    <s v="Kent"/>
    <s v="Benson"/>
    <s v="Asst. Store Manager"/>
    <x v="7"/>
    <x v="3148"/>
    <x v="3152"/>
    <x v="221"/>
    <x v="13"/>
    <n v="-89.58"/>
    <d v="2016-09-18T00:00:00"/>
    <x v="1"/>
  </r>
  <r>
    <x v="1"/>
    <x v="5"/>
    <x v="74"/>
    <x v="74"/>
    <x v="3146"/>
    <x v="0"/>
    <x v="1"/>
    <s v=""/>
    <n v="1"/>
    <s v=""/>
    <n v="-104.67"/>
    <s v=""/>
    <n v="-104.67"/>
    <x v="74"/>
    <x v="74"/>
    <x v="74"/>
    <s v="Asst. Store Manager"/>
    <n v="654044"/>
    <s v="Kent"/>
    <s v="Benson"/>
    <s v="Asst. Store Manager"/>
    <x v="7"/>
    <x v="3149"/>
    <x v="3153"/>
    <x v="299"/>
    <x v="37"/>
    <n v="-104.67"/>
    <d v="2016-09-20T00:00:00"/>
    <x v="1"/>
  </r>
  <r>
    <x v="1"/>
    <x v="5"/>
    <x v="74"/>
    <x v="74"/>
    <x v="3147"/>
    <x v="0"/>
    <x v="0"/>
    <s v=""/>
    <n v="1"/>
    <s v=""/>
    <n v="-228.14"/>
    <n v="-228.14"/>
    <s v=""/>
    <x v="74"/>
    <x v="74"/>
    <x v="74"/>
    <s v="Asst. Store Manager"/>
    <n v="654044"/>
    <s v="Kent"/>
    <s v="Benson"/>
    <s v="Asst. Store Manager"/>
    <x v="7"/>
    <x v="3150"/>
    <x v="3154"/>
    <x v="5"/>
    <x v="231"/>
    <n v="-228.14"/>
    <d v="2016-09-22T00:00:00"/>
    <x v="0"/>
  </r>
  <r>
    <x v="1"/>
    <x v="5"/>
    <x v="74"/>
    <x v="74"/>
    <x v="3148"/>
    <x v="0"/>
    <x v="1"/>
    <s v=""/>
    <n v="1"/>
    <s v=""/>
    <n v="-176.1"/>
    <s v=""/>
    <n v="-176.1"/>
    <x v="74"/>
    <x v="74"/>
    <x v="74"/>
    <s v="Asst. Store Manager"/>
    <n v="654044"/>
    <s v="Kent"/>
    <s v="Benson"/>
    <s v="Asst. Store Manager"/>
    <x v="7"/>
    <x v="3151"/>
    <x v="3155"/>
    <x v="696"/>
    <x v="326"/>
    <n v="-176.1"/>
    <d v="2016-09-25T00:00:00"/>
    <x v="1"/>
  </r>
  <r>
    <x v="1"/>
    <x v="5"/>
    <x v="74"/>
    <x v="74"/>
    <x v="3149"/>
    <x v="0"/>
    <x v="1"/>
    <s v=""/>
    <n v="1"/>
    <s v=""/>
    <n v="-85.78"/>
    <s v=""/>
    <n v="-85.78"/>
    <x v="74"/>
    <x v="74"/>
    <x v="74"/>
    <s v="Asst. Store Manager"/>
    <n v="654044"/>
    <s v="Kent"/>
    <s v="Benson"/>
    <s v="Asst. Store Manager"/>
    <x v="7"/>
    <x v="3152"/>
    <x v="3156"/>
    <x v="349"/>
    <x v="485"/>
    <n v="-85.78"/>
    <d v="2016-09-26T00:00:00"/>
    <x v="1"/>
  </r>
  <r>
    <x v="0"/>
    <x v="0"/>
    <x v="75"/>
    <x v="75"/>
    <x v="3150"/>
    <x v="1"/>
    <x v="1"/>
    <n v="1"/>
    <s v=""/>
    <n v="-21.62"/>
    <s v=""/>
    <s v=""/>
    <n v="-21.62"/>
    <x v="75"/>
    <x v="75"/>
    <x v="75"/>
    <s v="Sales Representative"/>
    <n v="603417"/>
    <s v="Leslie"/>
    <s v="Gordon"/>
    <s v="Store Manager"/>
    <x v="7"/>
    <x v="3153"/>
    <x v="3157"/>
    <x v="716"/>
    <x v="100"/>
    <n v="-21.62"/>
    <d v="2016-04-04T00:00:00"/>
    <x v="1"/>
  </r>
  <r>
    <x v="0"/>
    <x v="0"/>
    <x v="75"/>
    <x v="75"/>
    <x v="3151"/>
    <x v="0"/>
    <x v="1"/>
    <n v="1"/>
    <s v=""/>
    <n v="-94.93"/>
    <s v=""/>
    <s v=""/>
    <n v="-94.93"/>
    <x v="75"/>
    <x v="75"/>
    <x v="75"/>
    <s v="Sales Representative"/>
    <n v="603417"/>
    <s v="Leslie"/>
    <s v="Gordon"/>
    <s v="Store Manager"/>
    <x v="7"/>
    <x v="3154"/>
    <x v="3158"/>
    <x v="302"/>
    <x v="209"/>
    <n v="-94.93"/>
    <d v="2016-04-08T00:00:00"/>
    <x v="1"/>
  </r>
  <r>
    <x v="0"/>
    <x v="0"/>
    <x v="75"/>
    <x v="75"/>
    <x v="3152"/>
    <x v="1"/>
    <x v="0"/>
    <n v="1"/>
    <s v=""/>
    <n v="-24.39"/>
    <s v=""/>
    <n v="-24.39"/>
    <s v=""/>
    <x v="75"/>
    <x v="75"/>
    <x v="75"/>
    <s v="Sales Representative"/>
    <n v="603417"/>
    <s v="Leslie"/>
    <s v="Gordon"/>
    <s v="Store Manager"/>
    <x v="7"/>
    <x v="3155"/>
    <x v="3159"/>
    <x v="756"/>
    <x v="80"/>
    <n v="-24.39"/>
    <d v="2016-04-09T00:00:00"/>
    <x v="2"/>
  </r>
  <r>
    <x v="0"/>
    <x v="0"/>
    <x v="75"/>
    <x v="75"/>
    <x v="3153"/>
    <x v="1"/>
    <x v="1"/>
    <n v="1"/>
    <s v=""/>
    <n v="-22.94"/>
    <s v=""/>
    <s v=""/>
    <n v="-22.94"/>
    <x v="75"/>
    <x v="75"/>
    <x v="75"/>
    <s v="Sales Representative"/>
    <n v="603417"/>
    <s v="Leslie"/>
    <s v="Gordon"/>
    <s v="Store Manager"/>
    <x v="7"/>
    <x v="3156"/>
    <x v="3160"/>
    <x v="551"/>
    <x v="208"/>
    <n v="-22.94"/>
    <d v="2016-04-11T00:00:00"/>
    <x v="1"/>
  </r>
  <r>
    <x v="0"/>
    <x v="0"/>
    <x v="75"/>
    <x v="75"/>
    <x v="3154"/>
    <x v="0"/>
    <x v="1"/>
    <n v="1"/>
    <s v=""/>
    <n v="-71.66"/>
    <s v=""/>
    <s v=""/>
    <n v="-71.66"/>
    <x v="75"/>
    <x v="75"/>
    <x v="75"/>
    <s v="Sales Representative"/>
    <n v="603417"/>
    <s v="Leslie"/>
    <s v="Gordon"/>
    <s v="Store Manager"/>
    <x v="7"/>
    <x v="3157"/>
    <x v="3161"/>
    <x v="421"/>
    <x v="222"/>
    <n v="-71.66"/>
    <d v="2016-04-15T00:00:00"/>
    <x v="1"/>
  </r>
  <r>
    <x v="0"/>
    <x v="0"/>
    <x v="75"/>
    <x v="75"/>
    <x v="3155"/>
    <x v="1"/>
    <x v="1"/>
    <n v="1"/>
    <s v=""/>
    <n v="-46.24"/>
    <s v=""/>
    <s v=""/>
    <n v="-46.24"/>
    <x v="75"/>
    <x v="75"/>
    <x v="75"/>
    <s v="Sales Representative"/>
    <n v="603417"/>
    <s v="Leslie"/>
    <s v="Gordon"/>
    <s v="Store Manager"/>
    <x v="7"/>
    <x v="3158"/>
    <x v="3162"/>
    <x v="431"/>
    <x v="16"/>
    <n v="-46.24"/>
    <d v="2016-04-15T00:00:00"/>
    <x v="1"/>
  </r>
  <r>
    <x v="0"/>
    <x v="0"/>
    <x v="75"/>
    <x v="75"/>
    <x v="3156"/>
    <x v="0"/>
    <x v="0"/>
    <n v="1"/>
    <s v=""/>
    <n v="-70.44"/>
    <s v=""/>
    <n v="-70.44"/>
    <s v=""/>
    <x v="75"/>
    <x v="75"/>
    <x v="75"/>
    <s v="Sales Representative"/>
    <n v="603417"/>
    <s v="Leslie"/>
    <s v="Gordon"/>
    <s v="Store Manager"/>
    <x v="7"/>
    <x v="3159"/>
    <x v="3163"/>
    <x v="521"/>
    <x v="228"/>
    <n v="-70.44"/>
    <d v="2016-04-16T00:00:00"/>
    <x v="0"/>
  </r>
  <r>
    <x v="0"/>
    <x v="0"/>
    <x v="75"/>
    <x v="75"/>
    <x v="3157"/>
    <x v="1"/>
    <x v="1"/>
    <n v="1"/>
    <s v=""/>
    <n v="-33.729999999999997"/>
    <s v=""/>
    <s v=""/>
    <n v="-33.729999999999997"/>
    <x v="75"/>
    <x v="75"/>
    <x v="75"/>
    <s v="Sales Representative"/>
    <n v="603417"/>
    <s v="Leslie"/>
    <s v="Gordon"/>
    <s v="Store Manager"/>
    <x v="7"/>
    <x v="3160"/>
    <x v="3164"/>
    <x v="358"/>
    <x v="402"/>
    <n v="-33.729999999999997"/>
    <d v="2016-04-24T00:00:00"/>
    <x v="1"/>
  </r>
  <r>
    <x v="0"/>
    <x v="1"/>
    <x v="75"/>
    <x v="75"/>
    <x v="3158"/>
    <x v="0"/>
    <x v="1"/>
    <n v="1"/>
    <s v=""/>
    <n v="-71.66"/>
    <s v=""/>
    <s v=""/>
    <n v="-71.66"/>
    <x v="75"/>
    <x v="75"/>
    <x v="75"/>
    <s v="Sales Representative"/>
    <n v="603417"/>
    <s v="Leslie"/>
    <s v="Gordon"/>
    <s v="Store Manager"/>
    <x v="7"/>
    <x v="3161"/>
    <x v="3165"/>
    <x v="880"/>
    <x v="260"/>
    <n v="-71.66"/>
    <d v="2016-05-06T00:00:00"/>
    <x v="1"/>
  </r>
  <r>
    <x v="0"/>
    <x v="1"/>
    <x v="75"/>
    <x v="75"/>
    <x v="3159"/>
    <x v="0"/>
    <x v="0"/>
    <n v="1"/>
    <s v=""/>
    <n v="-97.04"/>
    <s v=""/>
    <n v="-97.04"/>
    <s v=""/>
    <x v="75"/>
    <x v="75"/>
    <x v="75"/>
    <s v="Sales Representative"/>
    <n v="603417"/>
    <s v="Leslie"/>
    <s v="Gordon"/>
    <s v="Store Manager"/>
    <x v="7"/>
    <x v="3162"/>
    <x v="3166"/>
    <x v="928"/>
    <x v="13"/>
    <n v="-97.04"/>
    <d v="2016-05-11T00:00:00"/>
    <x v="2"/>
  </r>
  <r>
    <x v="0"/>
    <x v="1"/>
    <x v="75"/>
    <x v="75"/>
    <x v="3160"/>
    <x v="0"/>
    <x v="1"/>
    <n v="1"/>
    <s v=""/>
    <n v="-61.9"/>
    <s v=""/>
    <s v=""/>
    <n v="-61.9"/>
    <x v="75"/>
    <x v="75"/>
    <x v="75"/>
    <s v="Sales Representative"/>
    <n v="603417"/>
    <s v="Leslie"/>
    <s v="Gordon"/>
    <s v="Store Manager"/>
    <x v="7"/>
    <x v="3163"/>
    <x v="3167"/>
    <x v="886"/>
    <x v="8"/>
    <n v="-61.9"/>
    <d v="2016-05-23T00:00:00"/>
    <x v="1"/>
  </r>
  <r>
    <x v="0"/>
    <x v="1"/>
    <x v="75"/>
    <x v="75"/>
    <x v="3161"/>
    <x v="0"/>
    <x v="1"/>
    <n v="1"/>
    <s v=""/>
    <n v="-72.5"/>
    <s v=""/>
    <s v=""/>
    <n v="-72.5"/>
    <x v="75"/>
    <x v="75"/>
    <x v="75"/>
    <s v="Sales Representative"/>
    <n v="603417"/>
    <s v="Leslie"/>
    <s v="Gordon"/>
    <s v="Store Manager"/>
    <x v="7"/>
    <x v="3164"/>
    <x v="3168"/>
    <x v="578"/>
    <x v="373"/>
    <n v="-72.5"/>
    <d v="2016-05-24T00:00:00"/>
    <x v="1"/>
  </r>
  <r>
    <x v="0"/>
    <x v="1"/>
    <x v="75"/>
    <x v="75"/>
    <x v="3162"/>
    <x v="2"/>
    <x v="1"/>
    <n v="1"/>
    <s v=""/>
    <n v="-9.3800000000000008"/>
    <s v=""/>
    <s v=""/>
    <n v="-9.3800000000000008"/>
    <x v="75"/>
    <x v="75"/>
    <x v="75"/>
    <s v="Sales Representative"/>
    <n v="603417"/>
    <s v="Leslie"/>
    <s v="Gordon"/>
    <s v="Store Manager"/>
    <x v="7"/>
    <x v="3165"/>
    <x v="3169"/>
    <x v="71"/>
    <x v="127"/>
    <n v="-9.3800000000000008"/>
    <d v="2016-05-26T00:00:00"/>
    <x v="1"/>
  </r>
  <r>
    <x v="0"/>
    <x v="1"/>
    <x v="75"/>
    <x v="75"/>
    <x v="3163"/>
    <x v="1"/>
    <x v="1"/>
    <n v="1"/>
    <s v=""/>
    <n v="-33.47"/>
    <s v=""/>
    <s v=""/>
    <n v="-33.47"/>
    <x v="75"/>
    <x v="75"/>
    <x v="75"/>
    <s v="Sales Representative"/>
    <n v="603417"/>
    <s v="Leslie"/>
    <s v="Gordon"/>
    <s v="Store Manager"/>
    <x v="7"/>
    <x v="3166"/>
    <x v="3170"/>
    <x v="475"/>
    <x v="136"/>
    <n v="-33.47"/>
    <d v="2016-05-28T00:00:00"/>
    <x v="1"/>
  </r>
  <r>
    <x v="0"/>
    <x v="2"/>
    <x v="75"/>
    <x v="75"/>
    <x v="3164"/>
    <x v="0"/>
    <x v="1"/>
    <n v="1"/>
    <s v=""/>
    <n v="-66.98"/>
    <s v=""/>
    <s v=""/>
    <n v="-66.98"/>
    <x v="75"/>
    <x v="75"/>
    <x v="75"/>
    <s v="Sales Representative"/>
    <n v="603417"/>
    <s v="Leslie"/>
    <s v="Gordon"/>
    <s v="Store Manager"/>
    <x v="7"/>
    <x v="3167"/>
    <x v="3171"/>
    <x v="548"/>
    <x v="367"/>
    <n v="-66.98"/>
    <d v="2016-06-02T00:00:00"/>
    <x v="1"/>
  </r>
  <r>
    <x v="0"/>
    <x v="2"/>
    <x v="75"/>
    <x v="75"/>
    <x v="3165"/>
    <x v="0"/>
    <x v="1"/>
    <n v="1"/>
    <s v=""/>
    <n v="-66.239999999999995"/>
    <s v=""/>
    <s v=""/>
    <n v="-66.239999999999995"/>
    <x v="75"/>
    <x v="75"/>
    <x v="75"/>
    <s v="Sales Representative"/>
    <n v="603417"/>
    <s v="Leslie"/>
    <s v="Gordon"/>
    <s v="Store Manager"/>
    <x v="7"/>
    <x v="3168"/>
    <x v="3172"/>
    <x v="199"/>
    <x v="310"/>
    <n v="-66.239999999999995"/>
    <d v="2016-06-09T00:00:00"/>
    <x v="1"/>
  </r>
  <r>
    <x v="0"/>
    <x v="2"/>
    <x v="75"/>
    <x v="75"/>
    <x v="3166"/>
    <x v="0"/>
    <x v="1"/>
    <n v="1"/>
    <s v=""/>
    <n v="-95.55"/>
    <s v=""/>
    <s v=""/>
    <n v="-95.55"/>
    <x v="75"/>
    <x v="75"/>
    <x v="75"/>
    <s v="Sales Representative"/>
    <n v="603417"/>
    <s v="Leslie"/>
    <s v="Gordon"/>
    <s v="Store Manager"/>
    <x v="7"/>
    <x v="3169"/>
    <x v="3173"/>
    <x v="399"/>
    <x v="457"/>
    <n v="-95.55"/>
    <d v="2016-06-10T00:00:00"/>
    <x v="1"/>
  </r>
  <r>
    <x v="0"/>
    <x v="2"/>
    <x v="75"/>
    <x v="75"/>
    <x v="3167"/>
    <x v="0"/>
    <x v="0"/>
    <n v="1"/>
    <s v=""/>
    <n v="-57.36"/>
    <s v=""/>
    <n v="-57.36"/>
    <s v=""/>
    <x v="75"/>
    <x v="75"/>
    <x v="75"/>
    <s v="Sales Representative"/>
    <n v="603417"/>
    <s v="Leslie"/>
    <s v="Gordon"/>
    <s v="Store Manager"/>
    <x v="7"/>
    <x v="3170"/>
    <x v="3174"/>
    <x v="732"/>
    <x v="80"/>
    <n v="-57.36"/>
    <d v="2016-06-11T00:00:00"/>
    <x v="0"/>
  </r>
  <r>
    <x v="0"/>
    <x v="2"/>
    <x v="75"/>
    <x v="75"/>
    <x v="3168"/>
    <x v="2"/>
    <x v="1"/>
    <n v="1"/>
    <s v=""/>
    <n v="-14.39"/>
    <s v=""/>
    <s v=""/>
    <n v="-14.39"/>
    <x v="75"/>
    <x v="75"/>
    <x v="75"/>
    <s v="Sales Representative"/>
    <n v="603417"/>
    <s v="Leslie"/>
    <s v="Gordon"/>
    <s v="Store Manager"/>
    <x v="7"/>
    <x v="3171"/>
    <x v="3175"/>
    <x v="582"/>
    <x v="110"/>
    <n v="-14.39"/>
    <d v="2016-06-12T00:00:00"/>
    <x v="1"/>
  </r>
  <r>
    <x v="0"/>
    <x v="2"/>
    <x v="75"/>
    <x v="75"/>
    <x v="3169"/>
    <x v="1"/>
    <x v="1"/>
    <n v="1"/>
    <s v=""/>
    <n v="-40.69"/>
    <s v=""/>
    <s v=""/>
    <n v="-40.69"/>
    <x v="75"/>
    <x v="75"/>
    <x v="75"/>
    <s v="Sales Representative"/>
    <n v="603417"/>
    <s v="Leslie"/>
    <s v="Gordon"/>
    <s v="Store Manager"/>
    <x v="7"/>
    <x v="3172"/>
    <x v="3176"/>
    <x v="530"/>
    <x v="43"/>
    <n v="-40.69"/>
    <d v="2016-06-17T00:00:00"/>
    <x v="1"/>
  </r>
  <r>
    <x v="0"/>
    <x v="2"/>
    <x v="75"/>
    <x v="75"/>
    <x v="3170"/>
    <x v="1"/>
    <x v="1"/>
    <n v="1"/>
    <s v=""/>
    <n v="-45.41"/>
    <s v=""/>
    <s v=""/>
    <n v="-45.41"/>
    <x v="75"/>
    <x v="75"/>
    <x v="75"/>
    <s v="Sales Representative"/>
    <n v="603417"/>
    <s v="Leslie"/>
    <s v="Gordon"/>
    <s v="Store Manager"/>
    <x v="7"/>
    <x v="3173"/>
    <x v="3177"/>
    <x v="721"/>
    <x v="44"/>
    <n v="-45.41"/>
    <d v="2016-06-17T00:00:00"/>
    <x v="1"/>
  </r>
  <r>
    <x v="0"/>
    <x v="2"/>
    <x v="75"/>
    <x v="75"/>
    <x v="3171"/>
    <x v="0"/>
    <x v="0"/>
    <n v="1"/>
    <s v=""/>
    <n v="-56.27"/>
    <s v=""/>
    <n v="-56.27"/>
    <s v=""/>
    <x v="75"/>
    <x v="75"/>
    <x v="75"/>
    <s v="Sales Representative"/>
    <n v="603417"/>
    <s v="Leslie"/>
    <s v="Gordon"/>
    <s v="Store Manager"/>
    <x v="7"/>
    <x v="3174"/>
    <x v="3178"/>
    <x v="297"/>
    <x v="215"/>
    <n v="-56.27"/>
    <d v="2016-06-18T00:00:00"/>
    <x v="0"/>
  </r>
  <r>
    <x v="0"/>
    <x v="2"/>
    <x v="75"/>
    <x v="75"/>
    <x v="3172"/>
    <x v="2"/>
    <x v="1"/>
    <n v="1"/>
    <s v=""/>
    <n v="-8.11"/>
    <s v=""/>
    <s v=""/>
    <n v="-8.11"/>
    <x v="75"/>
    <x v="75"/>
    <x v="75"/>
    <s v="Sales Representative"/>
    <n v="603417"/>
    <s v="Leslie"/>
    <s v="Gordon"/>
    <s v="Store Manager"/>
    <x v="7"/>
    <x v="3175"/>
    <x v="3179"/>
    <x v="375"/>
    <x v="278"/>
    <n v="-8.11"/>
    <d v="2016-06-23T00:00:00"/>
    <x v="1"/>
  </r>
  <r>
    <x v="0"/>
    <x v="2"/>
    <x v="75"/>
    <x v="75"/>
    <x v="3173"/>
    <x v="1"/>
    <x v="1"/>
    <n v="1"/>
    <s v=""/>
    <n v="-26.45"/>
    <s v=""/>
    <s v=""/>
    <n v="-26.45"/>
    <x v="75"/>
    <x v="75"/>
    <x v="75"/>
    <s v="Sales Representative"/>
    <n v="603417"/>
    <s v="Leslie"/>
    <s v="Gordon"/>
    <s v="Store Manager"/>
    <x v="7"/>
    <x v="3176"/>
    <x v="3180"/>
    <x v="332"/>
    <x v="358"/>
    <n v="-26.45"/>
    <d v="2016-06-28T00:00:00"/>
    <x v="1"/>
  </r>
  <r>
    <x v="1"/>
    <x v="3"/>
    <x v="75"/>
    <x v="75"/>
    <x v="3174"/>
    <x v="0"/>
    <x v="1"/>
    <s v=""/>
    <n v="1"/>
    <s v=""/>
    <n v="-76.62"/>
    <s v=""/>
    <n v="-76.62"/>
    <x v="75"/>
    <x v="75"/>
    <x v="75"/>
    <s v="Sales Representative"/>
    <n v="603417"/>
    <s v="Leslie"/>
    <s v="Gordon"/>
    <s v="Store Manager"/>
    <x v="7"/>
    <x v="3177"/>
    <x v="3181"/>
    <x v="784"/>
    <x v="350"/>
    <n v="-76.62"/>
    <d v="2016-07-01T00:00:00"/>
    <x v="1"/>
  </r>
  <r>
    <x v="1"/>
    <x v="3"/>
    <x v="75"/>
    <x v="75"/>
    <x v="3175"/>
    <x v="0"/>
    <x v="0"/>
    <s v=""/>
    <n v="1"/>
    <s v=""/>
    <n v="-99.3"/>
    <n v="-99.3"/>
    <s v=""/>
    <x v="75"/>
    <x v="75"/>
    <x v="75"/>
    <s v="Sales Representative"/>
    <n v="603417"/>
    <s v="Leslie"/>
    <s v="Gordon"/>
    <s v="Store Manager"/>
    <x v="7"/>
    <x v="3178"/>
    <x v="3182"/>
    <x v="520"/>
    <x v="363"/>
    <n v="-99.3"/>
    <d v="2016-07-04T00:00:00"/>
    <x v="0"/>
  </r>
  <r>
    <x v="1"/>
    <x v="3"/>
    <x v="75"/>
    <x v="76"/>
    <x v="3176"/>
    <x v="2"/>
    <x v="1"/>
    <s v=""/>
    <n v="1"/>
    <s v=""/>
    <n v="-10.44"/>
    <s v=""/>
    <n v="-10.44"/>
    <x v="75"/>
    <x v="75"/>
    <x v="75"/>
    <s v="Sales Representative"/>
    <n v="570568"/>
    <s v="Aubrey"/>
    <s v="Dunn"/>
    <s v="Sales Representative"/>
    <x v="7"/>
    <x v="3179"/>
    <x v="3183"/>
    <x v="379"/>
    <x v="392"/>
    <n v="-10.44"/>
    <d v="2016-07-05T00:00:00"/>
    <x v="1"/>
  </r>
  <r>
    <x v="1"/>
    <x v="3"/>
    <x v="75"/>
    <x v="75"/>
    <x v="3177"/>
    <x v="0"/>
    <x v="1"/>
    <s v=""/>
    <n v="1"/>
    <s v=""/>
    <n v="-90.61"/>
    <s v=""/>
    <n v="-90.61"/>
    <x v="75"/>
    <x v="75"/>
    <x v="75"/>
    <s v="Sales Representative"/>
    <n v="603417"/>
    <s v="Leslie"/>
    <s v="Gordon"/>
    <s v="Store Manager"/>
    <x v="7"/>
    <x v="3180"/>
    <x v="3184"/>
    <x v="334"/>
    <x v="344"/>
    <n v="-90.61"/>
    <d v="2016-07-07T00:00:00"/>
    <x v="1"/>
  </r>
  <r>
    <x v="1"/>
    <x v="3"/>
    <x v="75"/>
    <x v="75"/>
    <x v="3178"/>
    <x v="0"/>
    <x v="1"/>
    <s v=""/>
    <n v="1"/>
    <s v=""/>
    <n v="-82.16"/>
    <s v=""/>
    <n v="-82.16"/>
    <x v="75"/>
    <x v="75"/>
    <x v="75"/>
    <s v="Sales Representative"/>
    <n v="603417"/>
    <s v="Leslie"/>
    <s v="Gordon"/>
    <s v="Store Manager"/>
    <x v="7"/>
    <x v="3181"/>
    <x v="3185"/>
    <x v="845"/>
    <x v="130"/>
    <n v="-82.16"/>
    <d v="2016-07-14T00:00:00"/>
    <x v="1"/>
  </r>
  <r>
    <x v="1"/>
    <x v="3"/>
    <x v="75"/>
    <x v="76"/>
    <x v="3179"/>
    <x v="1"/>
    <x v="1"/>
    <s v=""/>
    <n v="1"/>
    <s v=""/>
    <n v="-20.350000000000001"/>
    <s v=""/>
    <n v="-20.350000000000001"/>
    <x v="75"/>
    <x v="75"/>
    <x v="75"/>
    <s v="Sales Representative"/>
    <n v="570568"/>
    <s v="Aubrey"/>
    <s v="Dunn"/>
    <s v="Sales Representative"/>
    <x v="7"/>
    <x v="3182"/>
    <x v="3186"/>
    <x v="146"/>
    <x v="424"/>
    <n v="-20.350000000000001"/>
    <d v="2016-07-19T00:00:00"/>
    <x v="1"/>
  </r>
  <r>
    <x v="1"/>
    <x v="4"/>
    <x v="75"/>
    <x v="76"/>
    <x v="3180"/>
    <x v="1"/>
    <x v="1"/>
    <s v=""/>
    <n v="1"/>
    <s v=""/>
    <n v="-39.03"/>
    <s v=""/>
    <n v="-39.03"/>
    <x v="75"/>
    <x v="75"/>
    <x v="75"/>
    <s v="Sales Representative"/>
    <n v="570568"/>
    <s v="Aubrey"/>
    <s v="Dunn"/>
    <s v="Sales Representative"/>
    <x v="7"/>
    <x v="3183"/>
    <x v="3187"/>
    <x v="871"/>
    <x v="294"/>
    <n v="-39.03"/>
    <d v="2016-08-01T00:00:00"/>
    <x v="1"/>
  </r>
  <r>
    <x v="1"/>
    <x v="4"/>
    <x v="75"/>
    <x v="75"/>
    <x v="3181"/>
    <x v="0"/>
    <x v="0"/>
    <s v=""/>
    <n v="1"/>
    <s v=""/>
    <n v="-80.67"/>
    <n v="-80.67"/>
    <s v=""/>
    <x v="75"/>
    <x v="75"/>
    <x v="75"/>
    <s v="Sales Representative"/>
    <n v="603417"/>
    <s v="Leslie"/>
    <s v="Gordon"/>
    <s v="Store Manager"/>
    <x v="7"/>
    <x v="3184"/>
    <x v="3188"/>
    <x v="156"/>
    <x v="206"/>
    <n v="-80.67"/>
    <d v="2016-08-11T00:00:00"/>
    <x v="0"/>
  </r>
  <r>
    <x v="1"/>
    <x v="4"/>
    <x v="75"/>
    <x v="76"/>
    <x v="3182"/>
    <x v="2"/>
    <x v="1"/>
    <s v=""/>
    <n v="1"/>
    <s v=""/>
    <n v="-17.36"/>
    <s v=""/>
    <n v="-17.36"/>
    <x v="75"/>
    <x v="75"/>
    <x v="75"/>
    <s v="Sales Representative"/>
    <n v="570568"/>
    <s v="Aubrey"/>
    <s v="Dunn"/>
    <s v="Sales Representative"/>
    <x v="7"/>
    <x v="3185"/>
    <x v="3189"/>
    <x v="231"/>
    <x v="392"/>
    <n v="-17.36"/>
    <d v="2016-08-14T00:00:00"/>
    <x v="1"/>
  </r>
  <r>
    <x v="1"/>
    <x v="4"/>
    <x v="75"/>
    <x v="76"/>
    <x v="3183"/>
    <x v="1"/>
    <x v="1"/>
    <s v=""/>
    <n v="1"/>
    <s v=""/>
    <n v="-26.88"/>
    <s v=""/>
    <n v="-26.88"/>
    <x v="75"/>
    <x v="75"/>
    <x v="75"/>
    <s v="Sales Representative"/>
    <n v="570568"/>
    <s v="Aubrey"/>
    <s v="Dunn"/>
    <s v="Sales Representative"/>
    <x v="7"/>
    <x v="3186"/>
    <x v="3190"/>
    <x v="347"/>
    <x v="113"/>
    <n v="-26.88"/>
    <d v="2016-08-15T00:00:00"/>
    <x v="1"/>
  </r>
  <r>
    <x v="1"/>
    <x v="4"/>
    <x v="75"/>
    <x v="75"/>
    <x v="3184"/>
    <x v="0"/>
    <x v="0"/>
    <s v=""/>
    <n v="1"/>
    <s v=""/>
    <n v="-85.58"/>
    <n v="-85.58"/>
    <s v=""/>
    <x v="75"/>
    <x v="75"/>
    <x v="75"/>
    <s v="Sales Representative"/>
    <n v="603417"/>
    <s v="Leslie"/>
    <s v="Gordon"/>
    <s v="Store Manager"/>
    <x v="7"/>
    <x v="3187"/>
    <x v="3191"/>
    <x v="396"/>
    <x v="62"/>
    <n v="-85.58"/>
    <d v="2016-08-17T00:00:00"/>
    <x v="0"/>
  </r>
  <r>
    <x v="1"/>
    <x v="4"/>
    <x v="75"/>
    <x v="75"/>
    <x v="3185"/>
    <x v="0"/>
    <x v="1"/>
    <s v=""/>
    <n v="1"/>
    <s v=""/>
    <n v="-56.23"/>
    <s v=""/>
    <n v="-56.23"/>
    <x v="75"/>
    <x v="75"/>
    <x v="75"/>
    <s v="Sales Representative"/>
    <n v="603417"/>
    <s v="Leslie"/>
    <s v="Gordon"/>
    <s v="Store Manager"/>
    <x v="7"/>
    <x v="3188"/>
    <x v="3192"/>
    <x v="754"/>
    <x v="84"/>
    <n v="-56.23"/>
    <d v="2016-08-18T00:00:00"/>
    <x v="1"/>
  </r>
  <r>
    <x v="1"/>
    <x v="4"/>
    <x v="75"/>
    <x v="76"/>
    <x v="3186"/>
    <x v="1"/>
    <x v="0"/>
    <s v=""/>
    <n v="1"/>
    <s v=""/>
    <n v="-41.51"/>
    <n v="-41.51"/>
    <s v=""/>
    <x v="75"/>
    <x v="75"/>
    <x v="75"/>
    <s v="Sales Representative"/>
    <n v="570568"/>
    <s v="Aubrey"/>
    <s v="Dunn"/>
    <s v="Sales Representative"/>
    <x v="7"/>
    <x v="3189"/>
    <x v="3193"/>
    <x v="401"/>
    <x v="112"/>
    <n v="-41.51"/>
    <d v="2016-08-21T00:00:00"/>
    <x v="2"/>
  </r>
  <r>
    <x v="1"/>
    <x v="4"/>
    <x v="75"/>
    <x v="76"/>
    <x v="3187"/>
    <x v="1"/>
    <x v="1"/>
    <s v=""/>
    <n v="1"/>
    <s v=""/>
    <n v="-22.48"/>
    <s v=""/>
    <n v="-22.48"/>
    <x v="75"/>
    <x v="75"/>
    <x v="75"/>
    <s v="Sales Representative"/>
    <n v="570568"/>
    <s v="Aubrey"/>
    <s v="Dunn"/>
    <s v="Sales Representative"/>
    <x v="7"/>
    <x v="3190"/>
    <x v="3194"/>
    <x v="729"/>
    <x v="120"/>
    <n v="-22.48"/>
    <d v="2016-08-23T00:00:00"/>
    <x v="1"/>
  </r>
  <r>
    <x v="1"/>
    <x v="4"/>
    <x v="75"/>
    <x v="76"/>
    <x v="3188"/>
    <x v="2"/>
    <x v="0"/>
    <s v=""/>
    <n v="1"/>
    <s v=""/>
    <n v="-6.64"/>
    <n v="-6.64"/>
    <s v=""/>
    <x v="75"/>
    <x v="75"/>
    <x v="75"/>
    <s v="Sales Representative"/>
    <n v="570568"/>
    <s v="Aubrey"/>
    <s v="Dunn"/>
    <s v="Sales Representative"/>
    <x v="7"/>
    <x v="3191"/>
    <x v="3195"/>
    <x v="929"/>
    <x v="441"/>
    <n v="-6.64"/>
    <d v="2016-08-25T00:00:00"/>
    <x v="2"/>
  </r>
  <r>
    <x v="1"/>
    <x v="4"/>
    <x v="75"/>
    <x v="76"/>
    <x v="3189"/>
    <x v="1"/>
    <x v="1"/>
    <s v=""/>
    <n v="1"/>
    <s v=""/>
    <n v="-31.85"/>
    <s v=""/>
    <n v="-31.85"/>
    <x v="75"/>
    <x v="75"/>
    <x v="75"/>
    <s v="Sales Representative"/>
    <n v="570568"/>
    <s v="Aubrey"/>
    <s v="Dunn"/>
    <s v="Sales Representative"/>
    <x v="7"/>
    <x v="3192"/>
    <x v="3196"/>
    <x v="389"/>
    <x v="491"/>
    <n v="-31.85"/>
    <d v="2016-08-29T00:00:00"/>
    <x v="1"/>
  </r>
  <r>
    <x v="1"/>
    <x v="4"/>
    <x v="75"/>
    <x v="76"/>
    <x v="3190"/>
    <x v="1"/>
    <x v="1"/>
    <s v=""/>
    <n v="1"/>
    <s v=""/>
    <n v="-49.43"/>
    <s v=""/>
    <n v="-49.43"/>
    <x v="75"/>
    <x v="75"/>
    <x v="75"/>
    <s v="Sales Representative"/>
    <n v="570568"/>
    <s v="Aubrey"/>
    <s v="Dunn"/>
    <s v="Sales Representative"/>
    <x v="7"/>
    <x v="3193"/>
    <x v="3197"/>
    <x v="930"/>
    <x v="63"/>
    <n v="-49.43"/>
    <d v="2016-08-30T00:00:00"/>
    <x v="1"/>
  </r>
  <r>
    <x v="1"/>
    <x v="4"/>
    <x v="75"/>
    <x v="75"/>
    <x v="3190"/>
    <x v="1"/>
    <x v="1"/>
    <s v=""/>
    <n v="1"/>
    <s v=""/>
    <n v="-48"/>
    <s v=""/>
    <n v="-48"/>
    <x v="75"/>
    <x v="75"/>
    <x v="75"/>
    <s v="Sales Representative"/>
    <n v="603417"/>
    <s v="Leslie"/>
    <s v="Gordon"/>
    <s v="Store Manager"/>
    <x v="7"/>
    <x v="3193"/>
    <x v="3197"/>
    <x v="930"/>
    <x v="63"/>
    <n v="-48"/>
    <d v="2016-08-30T00:00:00"/>
    <x v="1"/>
  </r>
  <r>
    <x v="1"/>
    <x v="5"/>
    <x v="75"/>
    <x v="75"/>
    <x v="3191"/>
    <x v="0"/>
    <x v="1"/>
    <s v=""/>
    <n v="1"/>
    <s v=""/>
    <n v="-88.69"/>
    <s v=""/>
    <n v="-88.69"/>
    <x v="75"/>
    <x v="75"/>
    <x v="75"/>
    <s v="Sales Representative"/>
    <n v="603417"/>
    <s v="Leslie"/>
    <s v="Gordon"/>
    <s v="Store Manager"/>
    <x v="7"/>
    <x v="3194"/>
    <x v="3198"/>
    <x v="689"/>
    <x v="352"/>
    <n v="-88.69"/>
    <d v="2016-09-01T00:00:00"/>
    <x v="1"/>
  </r>
  <r>
    <x v="1"/>
    <x v="5"/>
    <x v="75"/>
    <x v="75"/>
    <x v="3192"/>
    <x v="0"/>
    <x v="1"/>
    <s v=""/>
    <n v="1"/>
    <s v=""/>
    <n v="-71.59"/>
    <s v=""/>
    <n v="-71.59"/>
    <x v="75"/>
    <x v="75"/>
    <x v="75"/>
    <s v="Sales Representative"/>
    <n v="603417"/>
    <s v="Leslie"/>
    <s v="Gordon"/>
    <s v="Store Manager"/>
    <x v="7"/>
    <x v="3195"/>
    <x v="3199"/>
    <x v="131"/>
    <x v="25"/>
    <n v="-71.59"/>
    <d v="2016-09-01T00:00:00"/>
    <x v="1"/>
  </r>
  <r>
    <x v="1"/>
    <x v="5"/>
    <x v="75"/>
    <x v="75"/>
    <x v="3193"/>
    <x v="0"/>
    <x v="1"/>
    <s v=""/>
    <n v="1"/>
    <s v=""/>
    <n v="-63.32"/>
    <s v=""/>
    <n v="-63.32"/>
    <x v="75"/>
    <x v="75"/>
    <x v="75"/>
    <s v="Sales Representative"/>
    <n v="603417"/>
    <s v="Leslie"/>
    <s v="Gordon"/>
    <s v="Store Manager"/>
    <x v="7"/>
    <x v="3196"/>
    <x v="3200"/>
    <x v="635"/>
    <x v="180"/>
    <n v="-63.32"/>
    <d v="2016-09-01T00:00:00"/>
    <x v="1"/>
  </r>
  <r>
    <x v="1"/>
    <x v="5"/>
    <x v="75"/>
    <x v="75"/>
    <x v="3194"/>
    <x v="0"/>
    <x v="1"/>
    <s v=""/>
    <n v="1"/>
    <s v=""/>
    <n v="-59.6"/>
    <s v=""/>
    <n v="-59.6"/>
    <x v="75"/>
    <x v="75"/>
    <x v="75"/>
    <s v="Sales Representative"/>
    <n v="603417"/>
    <s v="Leslie"/>
    <s v="Gordon"/>
    <s v="Store Manager"/>
    <x v="7"/>
    <x v="3197"/>
    <x v="3201"/>
    <x v="861"/>
    <x v="407"/>
    <n v="-59.6"/>
    <d v="2016-09-03T00:00:00"/>
    <x v="1"/>
  </r>
  <r>
    <x v="1"/>
    <x v="5"/>
    <x v="75"/>
    <x v="75"/>
    <x v="3195"/>
    <x v="0"/>
    <x v="1"/>
    <s v=""/>
    <n v="1"/>
    <s v=""/>
    <n v="-53"/>
    <s v=""/>
    <n v="-53"/>
    <x v="75"/>
    <x v="75"/>
    <x v="75"/>
    <s v="Sales Representative"/>
    <n v="603417"/>
    <s v="Leslie"/>
    <s v="Gordon"/>
    <s v="Store Manager"/>
    <x v="7"/>
    <x v="3198"/>
    <x v="3202"/>
    <x v="539"/>
    <x v="343"/>
    <n v="-53"/>
    <d v="2016-09-05T00:00:00"/>
    <x v="1"/>
  </r>
  <r>
    <x v="1"/>
    <x v="5"/>
    <x v="75"/>
    <x v="75"/>
    <x v="3196"/>
    <x v="0"/>
    <x v="1"/>
    <s v=""/>
    <n v="1"/>
    <s v=""/>
    <n v="-63.26"/>
    <s v=""/>
    <n v="-63.26"/>
    <x v="75"/>
    <x v="75"/>
    <x v="75"/>
    <s v="Sales Representative"/>
    <n v="603417"/>
    <s v="Leslie"/>
    <s v="Gordon"/>
    <s v="Store Manager"/>
    <x v="7"/>
    <x v="3199"/>
    <x v="3203"/>
    <x v="802"/>
    <x v="186"/>
    <n v="-63.26"/>
    <d v="2016-09-09T00:00:00"/>
    <x v="1"/>
  </r>
  <r>
    <x v="1"/>
    <x v="5"/>
    <x v="75"/>
    <x v="76"/>
    <x v="3197"/>
    <x v="2"/>
    <x v="1"/>
    <s v=""/>
    <n v="1"/>
    <s v=""/>
    <n v="-9.39"/>
    <s v=""/>
    <n v="-9.39"/>
    <x v="75"/>
    <x v="75"/>
    <x v="75"/>
    <s v="Sales Representative"/>
    <n v="570568"/>
    <s v="Aubrey"/>
    <s v="Dunn"/>
    <s v="Sales Representative"/>
    <x v="7"/>
    <x v="3200"/>
    <x v="3204"/>
    <x v="404"/>
    <x v="454"/>
    <n v="-9.39"/>
    <d v="2016-09-11T00:00:00"/>
    <x v="1"/>
  </r>
  <r>
    <x v="1"/>
    <x v="5"/>
    <x v="75"/>
    <x v="76"/>
    <x v="3198"/>
    <x v="1"/>
    <x v="1"/>
    <s v=""/>
    <n v="1"/>
    <s v=""/>
    <n v="-49"/>
    <s v=""/>
    <n v="-49"/>
    <x v="75"/>
    <x v="75"/>
    <x v="75"/>
    <s v="Sales Representative"/>
    <n v="570568"/>
    <s v="Aubrey"/>
    <s v="Dunn"/>
    <s v="Sales Representative"/>
    <x v="7"/>
    <x v="3201"/>
    <x v="3205"/>
    <x v="737"/>
    <x v="208"/>
    <n v="-49"/>
    <d v="2016-09-11T00:00:00"/>
    <x v="1"/>
  </r>
  <r>
    <x v="1"/>
    <x v="5"/>
    <x v="75"/>
    <x v="76"/>
    <x v="3198"/>
    <x v="1"/>
    <x v="1"/>
    <s v=""/>
    <n v="1"/>
    <s v=""/>
    <n v="-21.33"/>
    <s v=""/>
    <n v="-21.33"/>
    <x v="75"/>
    <x v="75"/>
    <x v="75"/>
    <s v="Sales Representative"/>
    <n v="570568"/>
    <s v="Aubrey"/>
    <s v="Dunn"/>
    <s v="Sales Representative"/>
    <x v="7"/>
    <x v="3201"/>
    <x v="3205"/>
    <x v="737"/>
    <x v="208"/>
    <n v="-21.33"/>
    <d v="2016-09-11T00:00:00"/>
    <x v="1"/>
  </r>
  <r>
    <x v="1"/>
    <x v="5"/>
    <x v="75"/>
    <x v="75"/>
    <x v="3199"/>
    <x v="0"/>
    <x v="1"/>
    <s v=""/>
    <n v="1"/>
    <s v=""/>
    <n v="-74.95"/>
    <s v=""/>
    <n v="-74.95"/>
    <x v="75"/>
    <x v="75"/>
    <x v="75"/>
    <s v="Sales Representative"/>
    <n v="603417"/>
    <s v="Leslie"/>
    <s v="Gordon"/>
    <s v="Store Manager"/>
    <x v="7"/>
    <x v="3202"/>
    <x v="3206"/>
    <x v="757"/>
    <x v="210"/>
    <n v="-74.95"/>
    <d v="2016-09-23T00:00:00"/>
    <x v="1"/>
  </r>
  <r>
    <x v="1"/>
    <x v="5"/>
    <x v="75"/>
    <x v="76"/>
    <x v="3200"/>
    <x v="1"/>
    <x v="1"/>
    <s v=""/>
    <n v="1"/>
    <s v=""/>
    <n v="-45.19"/>
    <s v=""/>
    <n v="-45.19"/>
    <x v="75"/>
    <x v="75"/>
    <x v="75"/>
    <s v="Sales Representative"/>
    <n v="570568"/>
    <s v="Aubrey"/>
    <s v="Dunn"/>
    <s v="Sales Representative"/>
    <x v="7"/>
    <x v="3203"/>
    <x v="3207"/>
    <x v="725"/>
    <x v="65"/>
    <n v="-45.19"/>
    <d v="2016-09-26T00:00:00"/>
    <x v="1"/>
  </r>
  <r>
    <x v="1"/>
    <x v="5"/>
    <x v="75"/>
    <x v="75"/>
    <x v="3201"/>
    <x v="0"/>
    <x v="1"/>
    <s v=""/>
    <n v="1"/>
    <s v=""/>
    <n v="-72.790000000000006"/>
    <s v=""/>
    <n v="-72.790000000000006"/>
    <x v="75"/>
    <x v="75"/>
    <x v="75"/>
    <s v="Sales Representative"/>
    <n v="603417"/>
    <s v="Leslie"/>
    <s v="Gordon"/>
    <s v="Store Manager"/>
    <x v="7"/>
    <x v="3204"/>
    <x v="3208"/>
    <x v="447"/>
    <x v="404"/>
    <n v="-72.790000000000006"/>
    <d v="2016-09-28T00:00:00"/>
    <x v="1"/>
  </r>
  <r>
    <x v="0"/>
    <x v="0"/>
    <x v="76"/>
    <x v="75"/>
    <x v="3202"/>
    <x v="2"/>
    <x v="1"/>
    <n v="1"/>
    <s v=""/>
    <n v="-13.69"/>
    <s v=""/>
    <s v=""/>
    <n v="-13.69"/>
    <x v="76"/>
    <x v="76"/>
    <x v="76"/>
    <s v="Sales Representative"/>
    <n v="603417"/>
    <s v="Leslie"/>
    <s v="Gordon"/>
    <s v="Store Manager"/>
    <x v="7"/>
    <x v="3205"/>
    <x v="3209"/>
    <x v="643"/>
    <x v="141"/>
    <n v="-13.69"/>
    <d v="2016-04-11T00:00:00"/>
    <x v="1"/>
  </r>
  <r>
    <x v="0"/>
    <x v="0"/>
    <x v="76"/>
    <x v="75"/>
    <x v="3203"/>
    <x v="0"/>
    <x v="1"/>
    <n v="1"/>
    <s v=""/>
    <n v="-52.96"/>
    <s v=""/>
    <s v=""/>
    <n v="-52.96"/>
    <x v="76"/>
    <x v="76"/>
    <x v="76"/>
    <s v="Sales Representative"/>
    <n v="603417"/>
    <s v="Leslie"/>
    <s v="Gordon"/>
    <s v="Store Manager"/>
    <x v="7"/>
    <x v="3206"/>
    <x v="3210"/>
    <x v="802"/>
    <x v="280"/>
    <n v="-52.96"/>
    <d v="2016-04-17T00:00:00"/>
    <x v="1"/>
  </r>
  <r>
    <x v="0"/>
    <x v="0"/>
    <x v="76"/>
    <x v="75"/>
    <x v="3204"/>
    <x v="2"/>
    <x v="1"/>
    <n v="1"/>
    <s v=""/>
    <n v="-18.25"/>
    <s v=""/>
    <s v=""/>
    <n v="-18.25"/>
    <x v="76"/>
    <x v="76"/>
    <x v="76"/>
    <s v="Sales Representative"/>
    <n v="603417"/>
    <s v="Leslie"/>
    <s v="Gordon"/>
    <s v="Store Manager"/>
    <x v="7"/>
    <x v="3207"/>
    <x v="3211"/>
    <x v="198"/>
    <x v="74"/>
    <n v="-18.25"/>
    <d v="2016-04-25T00:00:00"/>
    <x v="1"/>
  </r>
  <r>
    <x v="0"/>
    <x v="1"/>
    <x v="76"/>
    <x v="75"/>
    <x v="3205"/>
    <x v="0"/>
    <x v="0"/>
    <n v="1"/>
    <s v=""/>
    <n v="-98.95"/>
    <s v=""/>
    <n v="-98.95"/>
    <s v=""/>
    <x v="76"/>
    <x v="76"/>
    <x v="76"/>
    <s v="Sales Representative"/>
    <n v="603417"/>
    <s v="Leslie"/>
    <s v="Gordon"/>
    <s v="Store Manager"/>
    <x v="7"/>
    <x v="3208"/>
    <x v="3212"/>
    <x v="389"/>
    <x v="54"/>
    <n v="-98.95"/>
    <d v="2016-05-02T00:00:00"/>
    <x v="2"/>
  </r>
  <r>
    <x v="0"/>
    <x v="1"/>
    <x v="76"/>
    <x v="75"/>
    <x v="3206"/>
    <x v="0"/>
    <x v="1"/>
    <n v="1"/>
    <s v=""/>
    <n v="-83.82"/>
    <s v=""/>
    <s v=""/>
    <n v="-83.82"/>
    <x v="76"/>
    <x v="76"/>
    <x v="76"/>
    <s v="Sales Representative"/>
    <n v="603417"/>
    <s v="Leslie"/>
    <s v="Gordon"/>
    <s v="Store Manager"/>
    <x v="7"/>
    <x v="3209"/>
    <x v="3213"/>
    <x v="517"/>
    <x v="474"/>
    <n v="-83.82"/>
    <d v="2016-05-05T00:00:00"/>
    <x v="1"/>
  </r>
  <r>
    <x v="0"/>
    <x v="1"/>
    <x v="76"/>
    <x v="75"/>
    <x v="3207"/>
    <x v="2"/>
    <x v="0"/>
    <n v="1"/>
    <s v=""/>
    <n v="-11.17"/>
    <s v=""/>
    <n v="-11.17"/>
    <s v=""/>
    <x v="76"/>
    <x v="76"/>
    <x v="76"/>
    <s v="Sales Representative"/>
    <n v="603417"/>
    <s v="Leslie"/>
    <s v="Gordon"/>
    <s v="Store Manager"/>
    <x v="7"/>
    <x v="3210"/>
    <x v="3214"/>
    <x v="644"/>
    <x v="60"/>
    <n v="-11.17"/>
    <d v="2016-05-06T00:00:00"/>
    <x v="0"/>
  </r>
  <r>
    <x v="0"/>
    <x v="1"/>
    <x v="76"/>
    <x v="75"/>
    <x v="3208"/>
    <x v="2"/>
    <x v="1"/>
    <n v="1"/>
    <s v=""/>
    <n v="-6.76"/>
    <s v=""/>
    <s v=""/>
    <n v="-6.76"/>
    <x v="76"/>
    <x v="76"/>
    <x v="76"/>
    <s v="Sales Representative"/>
    <n v="603417"/>
    <s v="Leslie"/>
    <s v="Gordon"/>
    <s v="Store Manager"/>
    <x v="7"/>
    <x v="3211"/>
    <x v="3215"/>
    <x v="159"/>
    <x v="277"/>
    <n v="-6.76"/>
    <d v="2016-05-07T00:00:00"/>
    <x v="1"/>
  </r>
  <r>
    <x v="0"/>
    <x v="1"/>
    <x v="76"/>
    <x v="75"/>
    <x v="3209"/>
    <x v="1"/>
    <x v="0"/>
    <n v="1"/>
    <s v=""/>
    <n v="-38.880000000000003"/>
    <s v=""/>
    <n v="-38.880000000000003"/>
    <s v=""/>
    <x v="76"/>
    <x v="76"/>
    <x v="76"/>
    <s v="Sales Representative"/>
    <n v="603417"/>
    <s v="Leslie"/>
    <s v="Gordon"/>
    <s v="Store Manager"/>
    <x v="7"/>
    <x v="3212"/>
    <x v="3216"/>
    <x v="532"/>
    <x v="169"/>
    <n v="-38.880000000000003"/>
    <d v="2016-05-14T00:00:00"/>
    <x v="2"/>
  </r>
  <r>
    <x v="0"/>
    <x v="1"/>
    <x v="76"/>
    <x v="75"/>
    <x v="3210"/>
    <x v="0"/>
    <x v="1"/>
    <n v="1"/>
    <s v=""/>
    <n v="-50.88"/>
    <s v=""/>
    <s v=""/>
    <n v="-50.88"/>
    <x v="76"/>
    <x v="76"/>
    <x v="76"/>
    <s v="Sales Representative"/>
    <n v="603417"/>
    <s v="Leslie"/>
    <s v="Gordon"/>
    <s v="Store Manager"/>
    <x v="7"/>
    <x v="3213"/>
    <x v="3217"/>
    <x v="220"/>
    <x v="319"/>
    <n v="-50.88"/>
    <d v="2016-05-18T00:00:00"/>
    <x v="1"/>
  </r>
  <r>
    <x v="0"/>
    <x v="1"/>
    <x v="76"/>
    <x v="75"/>
    <x v="3211"/>
    <x v="1"/>
    <x v="0"/>
    <n v="1"/>
    <s v=""/>
    <n v="-30.21"/>
    <s v=""/>
    <n v="-30.21"/>
    <s v=""/>
    <x v="76"/>
    <x v="76"/>
    <x v="76"/>
    <s v="Sales Representative"/>
    <n v="603417"/>
    <s v="Leslie"/>
    <s v="Gordon"/>
    <s v="Store Manager"/>
    <x v="7"/>
    <x v="3214"/>
    <x v="3218"/>
    <x v="890"/>
    <x v="3"/>
    <n v="-30.21"/>
    <d v="2016-05-23T00:00:00"/>
    <x v="2"/>
  </r>
  <r>
    <x v="0"/>
    <x v="1"/>
    <x v="76"/>
    <x v="75"/>
    <x v="3212"/>
    <x v="1"/>
    <x v="1"/>
    <n v="1"/>
    <s v=""/>
    <n v="-32.49"/>
    <s v=""/>
    <s v=""/>
    <n v="-32.49"/>
    <x v="76"/>
    <x v="76"/>
    <x v="76"/>
    <s v="Sales Representative"/>
    <n v="603417"/>
    <s v="Leslie"/>
    <s v="Gordon"/>
    <s v="Store Manager"/>
    <x v="7"/>
    <x v="3215"/>
    <x v="3219"/>
    <x v="768"/>
    <x v="306"/>
    <n v="-32.49"/>
    <d v="2016-05-27T00:00:00"/>
    <x v="1"/>
  </r>
  <r>
    <x v="0"/>
    <x v="1"/>
    <x v="76"/>
    <x v="75"/>
    <x v="3213"/>
    <x v="0"/>
    <x v="1"/>
    <n v="1"/>
    <s v=""/>
    <n v="-80.19"/>
    <s v=""/>
    <s v=""/>
    <n v="-80.19"/>
    <x v="76"/>
    <x v="76"/>
    <x v="76"/>
    <s v="Sales Representative"/>
    <n v="603417"/>
    <s v="Leslie"/>
    <s v="Gordon"/>
    <s v="Store Manager"/>
    <x v="7"/>
    <x v="3216"/>
    <x v="3220"/>
    <x v="459"/>
    <x v="10"/>
    <n v="-80.19"/>
    <d v="2016-05-29T00:00:00"/>
    <x v="1"/>
  </r>
  <r>
    <x v="0"/>
    <x v="2"/>
    <x v="76"/>
    <x v="75"/>
    <x v="3214"/>
    <x v="0"/>
    <x v="1"/>
    <n v="1"/>
    <s v=""/>
    <n v="-71.28"/>
    <s v=""/>
    <s v=""/>
    <n v="-71.28"/>
    <x v="76"/>
    <x v="76"/>
    <x v="76"/>
    <s v="Sales Representative"/>
    <n v="603417"/>
    <s v="Leslie"/>
    <s v="Gordon"/>
    <s v="Store Manager"/>
    <x v="7"/>
    <x v="3217"/>
    <x v="3221"/>
    <x v="288"/>
    <x v="279"/>
    <n v="-71.28"/>
    <d v="2016-06-05T00:00:00"/>
    <x v="1"/>
  </r>
  <r>
    <x v="0"/>
    <x v="2"/>
    <x v="76"/>
    <x v="75"/>
    <x v="3215"/>
    <x v="0"/>
    <x v="1"/>
    <n v="1"/>
    <s v=""/>
    <n v="-82.89"/>
    <s v=""/>
    <s v=""/>
    <n v="-82.89"/>
    <x v="76"/>
    <x v="76"/>
    <x v="76"/>
    <s v="Sales Representative"/>
    <n v="603417"/>
    <s v="Leslie"/>
    <s v="Gordon"/>
    <s v="Store Manager"/>
    <x v="7"/>
    <x v="3218"/>
    <x v="3222"/>
    <x v="170"/>
    <x v="325"/>
    <n v="-82.89"/>
    <d v="2016-06-10T00:00:00"/>
    <x v="1"/>
  </r>
  <r>
    <x v="0"/>
    <x v="2"/>
    <x v="76"/>
    <x v="75"/>
    <x v="3216"/>
    <x v="1"/>
    <x v="0"/>
    <n v="1"/>
    <s v=""/>
    <n v="-38.28"/>
    <s v=""/>
    <n v="-38.28"/>
    <s v=""/>
    <x v="76"/>
    <x v="76"/>
    <x v="76"/>
    <s v="Sales Representative"/>
    <n v="603417"/>
    <s v="Leslie"/>
    <s v="Gordon"/>
    <s v="Store Manager"/>
    <x v="7"/>
    <x v="3219"/>
    <x v="3223"/>
    <x v="450"/>
    <x v="263"/>
    <n v="-38.28"/>
    <d v="2016-06-13T00:00:00"/>
    <x v="2"/>
  </r>
  <r>
    <x v="0"/>
    <x v="2"/>
    <x v="76"/>
    <x v="75"/>
    <x v="3217"/>
    <x v="1"/>
    <x v="1"/>
    <n v="1"/>
    <s v=""/>
    <n v="-39.99"/>
    <s v=""/>
    <s v=""/>
    <n v="-39.99"/>
    <x v="76"/>
    <x v="76"/>
    <x v="76"/>
    <s v="Sales Representative"/>
    <n v="603417"/>
    <s v="Leslie"/>
    <s v="Gordon"/>
    <s v="Store Manager"/>
    <x v="7"/>
    <x v="3220"/>
    <x v="3224"/>
    <x v="63"/>
    <x v="107"/>
    <n v="-39.99"/>
    <d v="2016-06-18T00:00:00"/>
    <x v="1"/>
  </r>
  <r>
    <x v="0"/>
    <x v="2"/>
    <x v="76"/>
    <x v="75"/>
    <x v="3218"/>
    <x v="1"/>
    <x v="0"/>
    <n v="1"/>
    <s v=""/>
    <n v="-29.7"/>
    <s v=""/>
    <n v="-29.7"/>
    <s v=""/>
    <x v="76"/>
    <x v="76"/>
    <x v="76"/>
    <s v="Sales Representative"/>
    <n v="603417"/>
    <s v="Leslie"/>
    <s v="Gordon"/>
    <s v="Store Manager"/>
    <x v="7"/>
    <x v="3221"/>
    <x v="3225"/>
    <x v="25"/>
    <x v="297"/>
    <n v="-29.7"/>
    <d v="2016-06-19T00:00:00"/>
    <x v="2"/>
  </r>
  <r>
    <x v="1"/>
    <x v="3"/>
    <x v="76"/>
    <x v="75"/>
    <x v="3219"/>
    <x v="0"/>
    <x v="1"/>
    <s v=""/>
    <n v="1"/>
    <s v=""/>
    <n v="-83.52"/>
    <s v=""/>
    <n v="-83.52"/>
    <x v="76"/>
    <x v="76"/>
    <x v="76"/>
    <s v="Sales Representative"/>
    <n v="603417"/>
    <s v="Leslie"/>
    <s v="Gordon"/>
    <s v="Store Manager"/>
    <x v="7"/>
    <x v="3222"/>
    <x v="3226"/>
    <x v="363"/>
    <x v="48"/>
    <n v="-83.52"/>
    <d v="2016-07-03T00:00:00"/>
    <x v="1"/>
  </r>
  <r>
    <x v="1"/>
    <x v="3"/>
    <x v="76"/>
    <x v="75"/>
    <x v="3220"/>
    <x v="0"/>
    <x v="1"/>
    <s v=""/>
    <n v="1"/>
    <s v=""/>
    <n v="-86.94"/>
    <s v=""/>
    <n v="-86.94"/>
    <x v="76"/>
    <x v="76"/>
    <x v="76"/>
    <s v="Sales Representative"/>
    <n v="603417"/>
    <s v="Leslie"/>
    <s v="Gordon"/>
    <s v="Store Manager"/>
    <x v="7"/>
    <x v="3223"/>
    <x v="3227"/>
    <x v="73"/>
    <x v="166"/>
    <n v="-86.94"/>
    <d v="2016-07-09T00:00:00"/>
    <x v="1"/>
  </r>
  <r>
    <x v="1"/>
    <x v="3"/>
    <x v="76"/>
    <x v="77"/>
    <x v="3221"/>
    <x v="1"/>
    <x v="1"/>
    <s v=""/>
    <n v="1"/>
    <s v=""/>
    <n v="-48.26"/>
    <s v=""/>
    <n v="-48.26"/>
    <x v="76"/>
    <x v="76"/>
    <x v="76"/>
    <s v="Sales Representative"/>
    <n v="662231"/>
    <s v="Patty"/>
    <s v="Griffin"/>
    <s v="Sales Representative"/>
    <x v="7"/>
    <x v="3224"/>
    <x v="3228"/>
    <x v="470"/>
    <x v="475"/>
    <n v="-48.26"/>
    <d v="2016-07-10T00:00:00"/>
    <x v="1"/>
  </r>
  <r>
    <x v="1"/>
    <x v="3"/>
    <x v="76"/>
    <x v="77"/>
    <x v="3222"/>
    <x v="1"/>
    <x v="1"/>
    <s v=""/>
    <n v="1"/>
    <s v=""/>
    <n v="-44.83"/>
    <s v=""/>
    <n v="-44.83"/>
    <x v="76"/>
    <x v="76"/>
    <x v="76"/>
    <s v="Sales Representative"/>
    <n v="662231"/>
    <s v="Patty"/>
    <s v="Griffin"/>
    <s v="Sales Representative"/>
    <x v="7"/>
    <x v="3225"/>
    <x v="3229"/>
    <x v="220"/>
    <x v="50"/>
    <n v="-44.83"/>
    <d v="2016-07-15T00:00:00"/>
    <x v="1"/>
  </r>
  <r>
    <x v="1"/>
    <x v="3"/>
    <x v="76"/>
    <x v="77"/>
    <x v="3223"/>
    <x v="2"/>
    <x v="0"/>
    <s v=""/>
    <n v="1"/>
    <s v=""/>
    <n v="-5.84"/>
    <n v="-5.84"/>
    <s v=""/>
    <x v="76"/>
    <x v="76"/>
    <x v="76"/>
    <s v="Sales Representative"/>
    <n v="662231"/>
    <s v="Patty"/>
    <s v="Griffin"/>
    <s v="Sales Representative"/>
    <x v="7"/>
    <x v="3226"/>
    <x v="3230"/>
    <x v="898"/>
    <x v="425"/>
    <n v="-5.84"/>
    <d v="2016-07-19T00:00:00"/>
    <x v="0"/>
  </r>
  <r>
    <x v="1"/>
    <x v="4"/>
    <x v="76"/>
    <x v="77"/>
    <x v="3224"/>
    <x v="2"/>
    <x v="1"/>
    <s v=""/>
    <n v="1"/>
    <s v=""/>
    <n v="-12.01"/>
    <s v=""/>
    <n v="-12.01"/>
    <x v="76"/>
    <x v="76"/>
    <x v="76"/>
    <s v="Sales Representative"/>
    <n v="662231"/>
    <s v="Patty"/>
    <s v="Griffin"/>
    <s v="Sales Representative"/>
    <x v="7"/>
    <x v="3227"/>
    <x v="3231"/>
    <x v="156"/>
    <x v="434"/>
    <n v="-12.01"/>
    <d v="2016-08-03T00:00:00"/>
    <x v="1"/>
  </r>
  <r>
    <x v="1"/>
    <x v="4"/>
    <x v="76"/>
    <x v="75"/>
    <x v="3225"/>
    <x v="0"/>
    <x v="1"/>
    <s v=""/>
    <n v="1"/>
    <s v=""/>
    <n v="-56.49"/>
    <s v=""/>
    <n v="-56.49"/>
    <x v="76"/>
    <x v="76"/>
    <x v="76"/>
    <s v="Sales Representative"/>
    <n v="603417"/>
    <s v="Leslie"/>
    <s v="Gordon"/>
    <s v="Store Manager"/>
    <x v="7"/>
    <x v="3228"/>
    <x v="3232"/>
    <x v="482"/>
    <x v="78"/>
    <n v="-56.49"/>
    <d v="2016-08-08T00:00:00"/>
    <x v="1"/>
  </r>
  <r>
    <x v="1"/>
    <x v="4"/>
    <x v="76"/>
    <x v="75"/>
    <x v="3226"/>
    <x v="0"/>
    <x v="1"/>
    <s v=""/>
    <n v="1"/>
    <s v=""/>
    <n v="-87.78"/>
    <s v=""/>
    <n v="-87.78"/>
    <x v="76"/>
    <x v="76"/>
    <x v="76"/>
    <s v="Sales Representative"/>
    <n v="603417"/>
    <s v="Leslie"/>
    <s v="Gordon"/>
    <s v="Store Manager"/>
    <x v="7"/>
    <x v="3229"/>
    <x v="3233"/>
    <x v="572"/>
    <x v="388"/>
    <n v="-87.78"/>
    <d v="2016-08-09T00:00:00"/>
    <x v="1"/>
  </r>
  <r>
    <x v="1"/>
    <x v="4"/>
    <x v="76"/>
    <x v="77"/>
    <x v="3227"/>
    <x v="1"/>
    <x v="0"/>
    <s v=""/>
    <n v="1"/>
    <s v=""/>
    <n v="-24.93"/>
    <n v="-24.93"/>
    <s v=""/>
    <x v="76"/>
    <x v="76"/>
    <x v="76"/>
    <s v="Sales Representative"/>
    <n v="662231"/>
    <s v="Patty"/>
    <s v="Griffin"/>
    <s v="Sales Representative"/>
    <x v="7"/>
    <x v="3230"/>
    <x v="3234"/>
    <x v="383"/>
    <x v="307"/>
    <n v="-24.93"/>
    <d v="2016-08-15T00:00:00"/>
    <x v="0"/>
  </r>
  <r>
    <x v="1"/>
    <x v="4"/>
    <x v="76"/>
    <x v="77"/>
    <x v="3228"/>
    <x v="1"/>
    <x v="0"/>
    <s v=""/>
    <n v="1"/>
    <s v=""/>
    <n v="-38.08"/>
    <n v="-38.08"/>
    <s v=""/>
    <x v="76"/>
    <x v="76"/>
    <x v="76"/>
    <s v="Sales Representative"/>
    <n v="662231"/>
    <s v="Patty"/>
    <s v="Griffin"/>
    <s v="Sales Representative"/>
    <x v="7"/>
    <x v="3231"/>
    <x v="3235"/>
    <x v="701"/>
    <x v="483"/>
    <n v="-38.08"/>
    <d v="2016-08-17T00:00:00"/>
    <x v="2"/>
  </r>
  <r>
    <x v="1"/>
    <x v="4"/>
    <x v="76"/>
    <x v="77"/>
    <x v="3229"/>
    <x v="2"/>
    <x v="1"/>
    <s v=""/>
    <n v="1"/>
    <s v=""/>
    <n v="-18.11"/>
    <s v=""/>
    <n v="-18.11"/>
    <x v="76"/>
    <x v="76"/>
    <x v="76"/>
    <s v="Sales Representative"/>
    <n v="662231"/>
    <s v="Patty"/>
    <s v="Griffin"/>
    <s v="Sales Representative"/>
    <x v="7"/>
    <x v="3232"/>
    <x v="3236"/>
    <x v="154"/>
    <x v="484"/>
    <n v="-18.11"/>
    <d v="2016-08-27T00:00:00"/>
    <x v="1"/>
  </r>
  <r>
    <x v="1"/>
    <x v="5"/>
    <x v="76"/>
    <x v="77"/>
    <x v="3230"/>
    <x v="2"/>
    <x v="0"/>
    <s v=""/>
    <n v="1"/>
    <s v=""/>
    <n v="-17.420000000000002"/>
    <n v="-17.420000000000002"/>
    <s v=""/>
    <x v="76"/>
    <x v="76"/>
    <x v="76"/>
    <s v="Sales Representative"/>
    <n v="662231"/>
    <s v="Patty"/>
    <s v="Griffin"/>
    <s v="Sales Representative"/>
    <x v="7"/>
    <x v="3233"/>
    <x v="3237"/>
    <x v="423"/>
    <x v="145"/>
    <n v="-17.420000000000002"/>
    <d v="2016-09-04T00:00:00"/>
    <x v="0"/>
  </r>
  <r>
    <x v="1"/>
    <x v="5"/>
    <x v="76"/>
    <x v="75"/>
    <x v="3231"/>
    <x v="0"/>
    <x v="1"/>
    <s v=""/>
    <n v="1"/>
    <s v=""/>
    <n v="-55.06"/>
    <s v=""/>
    <n v="-55.06"/>
    <x v="76"/>
    <x v="76"/>
    <x v="76"/>
    <s v="Sales Representative"/>
    <n v="603417"/>
    <s v="Leslie"/>
    <s v="Gordon"/>
    <s v="Store Manager"/>
    <x v="7"/>
    <x v="3234"/>
    <x v="3238"/>
    <x v="747"/>
    <x v="222"/>
    <n v="-55.06"/>
    <d v="2016-09-08T00:00:00"/>
    <x v="1"/>
  </r>
  <r>
    <x v="1"/>
    <x v="5"/>
    <x v="76"/>
    <x v="77"/>
    <x v="3232"/>
    <x v="1"/>
    <x v="1"/>
    <s v=""/>
    <n v="1"/>
    <s v=""/>
    <n v="-32.72"/>
    <s v=""/>
    <n v="-32.72"/>
    <x v="76"/>
    <x v="76"/>
    <x v="76"/>
    <s v="Sales Representative"/>
    <n v="662231"/>
    <s v="Patty"/>
    <s v="Griffin"/>
    <s v="Sales Representative"/>
    <x v="7"/>
    <x v="3235"/>
    <x v="3239"/>
    <x v="93"/>
    <x v="255"/>
    <n v="-32.72"/>
    <d v="2016-09-10T00:00:00"/>
    <x v="1"/>
  </r>
  <r>
    <x v="1"/>
    <x v="5"/>
    <x v="76"/>
    <x v="75"/>
    <x v="3233"/>
    <x v="0"/>
    <x v="1"/>
    <s v=""/>
    <n v="1"/>
    <s v=""/>
    <n v="-87.89"/>
    <s v=""/>
    <n v="-87.89"/>
    <x v="76"/>
    <x v="76"/>
    <x v="76"/>
    <s v="Sales Representative"/>
    <n v="603417"/>
    <s v="Leslie"/>
    <s v="Gordon"/>
    <s v="Store Manager"/>
    <x v="7"/>
    <x v="3236"/>
    <x v="3240"/>
    <x v="298"/>
    <x v="377"/>
    <n v="-87.89"/>
    <d v="2016-09-11T00:00:00"/>
    <x v="1"/>
  </r>
  <r>
    <x v="1"/>
    <x v="5"/>
    <x v="76"/>
    <x v="77"/>
    <x v="3234"/>
    <x v="1"/>
    <x v="1"/>
    <s v=""/>
    <n v="1"/>
    <s v=""/>
    <n v="-46.9"/>
    <s v=""/>
    <n v="-46.9"/>
    <x v="76"/>
    <x v="76"/>
    <x v="76"/>
    <s v="Sales Representative"/>
    <n v="662231"/>
    <s v="Patty"/>
    <s v="Griffin"/>
    <s v="Sales Representative"/>
    <x v="7"/>
    <x v="3237"/>
    <x v="3241"/>
    <x v="858"/>
    <x v="211"/>
    <n v="-46.9"/>
    <d v="2016-09-16T00:00:00"/>
    <x v="1"/>
  </r>
  <r>
    <x v="1"/>
    <x v="5"/>
    <x v="76"/>
    <x v="75"/>
    <x v="3235"/>
    <x v="0"/>
    <x v="1"/>
    <s v=""/>
    <n v="1"/>
    <s v=""/>
    <n v="-51.18"/>
    <s v=""/>
    <n v="-51.18"/>
    <x v="76"/>
    <x v="76"/>
    <x v="76"/>
    <s v="Sales Representative"/>
    <n v="603417"/>
    <s v="Leslie"/>
    <s v="Gordon"/>
    <s v="Store Manager"/>
    <x v="7"/>
    <x v="3238"/>
    <x v="3242"/>
    <x v="550"/>
    <x v="200"/>
    <n v="-51.18"/>
    <d v="2016-09-16T00:00:00"/>
    <x v="1"/>
  </r>
  <r>
    <x v="1"/>
    <x v="5"/>
    <x v="76"/>
    <x v="75"/>
    <x v="3236"/>
    <x v="0"/>
    <x v="0"/>
    <s v=""/>
    <n v="1"/>
    <s v=""/>
    <n v="-50.25"/>
    <n v="-50.25"/>
    <s v=""/>
    <x v="76"/>
    <x v="76"/>
    <x v="76"/>
    <s v="Sales Representative"/>
    <n v="603417"/>
    <s v="Leslie"/>
    <s v="Gordon"/>
    <s v="Store Manager"/>
    <x v="7"/>
    <x v="3239"/>
    <x v="3243"/>
    <x v="632"/>
    <x v="300"/>
    <n v="-50.25"/>
    <d v="2016-09-21T00:00:00"/>
    <x v="0"/>
  </r>
  <r>
    <x v="1"/>
    <x v="5"/>
    <x v="76"/>
    <x v="77"/>
    <x v="3237"/>
    <x v="1"/>
    <x v="1"/>
    <s v=""/>
    <n v="1"/>
    <s v=""/>
    <n v="-36.229999999999997"/>
    <s v=""/>
    <n v="-36.229999999999997"/>
    <x v="76"/>
    <x v="76"/>
    <x v="76"/>
    <s v="Sales Representative"/>
    <n v="662231"/>
    <s v="Patty"/>
    <s v="Griffin"/>
    <s v="Sales Representative"/>
    <x v="7"/>
    <x v="3240"/>
    <x v="3244"/>
    <x v="922"/>
    <x v="339"/>
    <n v="-36.229999999999997"/>
    <d v="2016-09-24T00:00:00"/>
    <x v="1"/>
  </r>
  <r>
    <x v="1"/>
    <x v="5"/>
    <x v="76"/>
    <x v="75"/>
    <x v="3238"/>
    <x v="0"/>
    <x v="1"/>
    <s v=""/>
    <n v="1"/>
    <s v=""/>
    <n v="-55.42"/>
    <s v=""/>
    <n v="-55.42"/>
    <x v="76"/>
    <x v="76"/>
    <x v="76"/>
    <s v="Sales Representative"/>
    <n v="603417"/>
    <s v="Leslie"/>
    <s v="Gordon"/>
    <s v="Store Manager"/>
    <x v="7"/>
    <x v="3241"/>
    <x v="3245"/>
    <x v="640"/>
    <x v="382"/>
    <n v="-55.42"/>
    <d v="2016-09-27T00:00:00"/>
    <x v="1"/>
  </r>
  <r>
    <x v="1"/>
    <x v="5"/>
    <x v="76"/>
    <x v="75"/>
    <x v="3239"/>
    <x v="0"/>
    <x v="1"/>
    <s v=""/>
    <n v="1"/>
    <s v=""/>
    <n v="-87.75"/>
    <s v=""/>
    <n v="-87.75"/>
    <x v="76"/>
    <x v="76"/>
    <x v="76"/>
    <s v="Sales Representative"/>
    <n v="603417"/>
    <s v="Leslie"/>
    <s v="Gordon"/>
    <s v="Store Manager"/>
    <x v="7"/>
    <x v="3242"/>
    <x v="3246"/>
    <x v="540"/>
    <x v="352"/>
    <n v="-87.75"/>
    <d v="2016-09-27T00:00:00"/>
    <x v="1"/>
  </r>
  <r>
    <x v="1"/>
    <x v="5"/>
    <x v="76"/>
    <x v="75"/>
    <x v="3240"/>
    <x v="0"/>
    <x v="1"/>
    <s v=""/>
    <n v="1"/>
    <s v=""/>
    <n v="-57.52"/>
    <s v=""/>
    <n v="-57.52"/>
    <x v="76"/>
    <x v="76"/>
    <x v="76"/>
    <s v="Sales Representative"/>
    <n v="603417"/>
    <s v="Leslie"/>
    <s v="Gordon"/>
    <s v="Store Manager"/>
    <x v="7"/>
    <x v="3243"/>
    <x v="3247"/>
    <x v="57"/>
    <x v="223"/>
    <n v="-57.52"/>
    <d v="2016-09-27T00:00:00"/>
    <x v="1"/>
  </r>
  <r>
    <x v="1"/>
    <x v="5"/>
    <x v="76"/>
    <x v="75"/>
    <x v="3241"/>
    <x v="0"/>
    <x v="1"/>
    <s v=""/>
    <n v="1"/>
    <s v=""/>
    <n v="-79.61"/>
    <s v=""/>
    <n v="-79.61"/>
    <x v="76"/>
    <x v="76"/>
    <x v="76"/>
    <s v="Sales Representative"/>
    <n v="603417"/>
    <s v="Leslie"/>
    <s v="Gordon"/>
    <s v="Store Manager"/>
    <x v="7"/>
    <x v="3244"/>
    <x v="3248"/>
    <x v="844"/>
    <x v="56"/>
    <n v="-79.61"/>
    <d v="2016-09-30T00:00:00"/>
    <x v="1"/>
  </r>
  <r>
    <x v="0"/>
    <x v="0"/>
    <x v="77"/>
    <x v="75"/>
    <x v="3242"/>
    <x v="0"/>
    <x v="1"/>
    <n v="1"/>
    <s v=""/>
    <n v="-68.39"/>
    <s v=""/>
    <s v=""/>
    <n v="-68.39"/>
    <x v="77"/>
    <x v="77"/>
    <x v="77"/>
    <s v="Sales Representative"/>
    <n v="603417"/>
    <s v="Leslie"/>
    <s v="Gordon"/>
    <s v="Store Manager"/>
    <x v="7"/>
    <x v="3245"/>
    <x v="3249"/>
    <x v="106"/>
    <x v="82"/>
    <n v="-68.39"/>
    <d v="2016-04-01T00:00:00"/>
    <x v="1"/>
  </r>
  <r>
    <x v="0"/>
    <x v="0"/>
    <x v="77"/>
    <x v="75"/>
    <x v="3243"/>
    <x v="2"/>
    <x v="1"/>
    <n v="1"/>
    <s v=""/>
    <n v="-18.760000000000002"/>
    <s v=""/>
    <s v=""/>
    <n v="-18.760000000000002"/>
    <x v="77"/>
    <x v="77"/>
    <x v="77"/>
    <s v="Sales Representative"/>
    <n v="603417"/>
    <s v="Leslie"/>
    <s v="Gordon"/>
    <s v="Store Manager"/>
    <x v="7"/>
    <x v="3246"/>
    <x v="3250"/>
    <x v="275"/>
    <x v="316"/>
    <n v="-18.760000000000002"/>
    <d v="2016-04-02T00:00:00"/>
    <x v="1"/>
  </r>
  <r>
    <x v="0"/>
    <x v="0"/>
    <x v="77"/>
    <x v="75"/>
    <x v="3244"/>
    <x v="2"/>
    <x v="1"/>
    <n v="1"/>
    <s v=""/>
    <n v="-11.4"/>
    <s v=""/>
    <s v=""/>
    <n v="-11.4"/>
    <x v="77"/>
    <x v="77"/>
    <x v="77"/>
    <s v="Sales Representative"/>
    <n v="603417"/>
    <s v="Leslie"/>
    <s v="Gordon"/>
    <s v="Store Manager"/>
    <x v="7"/>
    <x v="3247"/>
    <x v="3251"/>
    <x v="365"/>
    <x v="451"/>
    <n v="-11.4"/>
    <d v="2016-04-21T00:00:00"/>
    <x v="1"/>
  </r>
  <r>
    <x v="0"/>
    <x v="0"/>
    <x v="77"/>
    <x v="75"/>
    <x v="3245"/>
    <x v="1"/>
    <x v="0"/>
    <n v="1"/>
    <s v=""/>
    <n v="-33.14"/>
    <s v=""/>
    <n v="-33.14"/>
    <s v=""/>
    <x v="77"/>
    <x v="77"/>
    <x v="77"/>
    <s v="Sales Representative"/>
    <n v="603417"/>
    <s v="Leslie"/>
    <s v="Gordon"/>
    <s v="Store Manager"/>
    <x v="7"/>
    <x v="3248"/>
    <x v="3252"/>
    <x v="228"/>
    <x v="237"/>
    <n v="-33.14"/>
    <d v="2016-04-22T00:00:00"/>
    <x v="2"/>
  </r>
  <r>
    <x v="0"/>
    <x v="0"/>
    <x v="77"/>
    <x v="75"/>
    <x v="3246"/>
    <x v="0"/>
    <x v="1"/>
    <n v="1"/>
    <s v=""/>
    <n v="-60.71"/>
    <s v=""/>
    <s v=""/>
    <n v="-60.71"/>
    <x v="77"/>
    <x v="77"/>
    <x v="77"/>
    <s v="Sales Representative"/>
    <n v="603417"/>
    <s v="Leslie"/>
    <s v="Gordon"/>
    <s v="Store Manager"/>
    <x v="7"/>
    <x v="3249"/>
    <x v="3253"/>
    <x v="304"/>
    <x v="307"/>
    <n v="-60.71"/>
    <d v="2016-04-29T00:00:00"/>
    <x v="1"/>
  </r>
  <r>
    <x v="0"/>
    <x v="1"/>
    <x v="77"/>
    <x v="75"/>
    <x v="3247"/>
    <x v="0"/>
    <x v="0"/>
    <n v="1"/>
    <s v=""/>
    <n v="-58.31"/>
    <s v=""/>
    <n v="-58.31"/>
    <s v=""/>
    <x v="77"/>
    <x v="77"/>
    <x v="77"/>
    <s v="Sales Representative"/>
    <n v="603417"/>
    <s v="Leslie"/>
    <s v="Gordon"/>
    <s v="Store Manager"/>
    <x v="7"/>
    <x v="3250"/>
    <x v="3254"/>
    <x v="698"/>
    <x v="467"/>
    <n v="-58.31"/>
    <d v="2016-05-04T00:00:00"/>
    <x v="2"/>
  </r>
  <r>
    <x v="0"/>
    <x v="1"/>
    <x v="77"/>
    <x v="75"/>
    <x v="3248"/>
    <x v="0"/>
    <x v="1"/>
    <n v="1"/>
    <s v=""/>
    <n v="-98.73"/>
    <s v=""/>
    <s v=""/>
    <n v="-98.73"/>
    <x v="77"/>
    <x v="77"/>
    <x v="77"/>
    <s v="Sales Representative"/>
    <n v="603417"/>
    <s v="Leslie"/>
    <s v="Gordon"/>
    <s v="Store Manager"/>
    <x v="7"/>
    <x v="3251"/>
    <x v="3255"/>
    <x v="100"/>
    <x v="480"/>
    <n v="-98.73"/>
    <d v="2016-05-11T00:00:00"/>
    <x v="1"/>
  </r>
  <r>
    <x v="0"/>
    <x v="1"/>
    <x v="77"/>
    <x v="75"/>
    <x v="3249"/>
    <x v="0"/>
    <x v="1"/>
    <n v="1"/>
    <s v=""/>
    <n v="-56.58"/>
    <s v=""/>
    <s v=""/>
    <n v="-56.58"/>
    <x v="77"/>
    <x v="77"/>
    <x v="77"/>
    <s v="Sales Representative"/>
    <n v="603417"/>
    <s v="Leslie"/>
    <s v="Gordon"/>
    <s v="Store Manager"/>
    <x v="7"/>
    <x v="3252"/>
    <x v="3256"/>
    <x v="547"/>
    <x v="17"/>
    <n v="-56.58"/>
    <d v="2016-05-12T00:00:00"/>
    <x v="1"/>
  </r>
  <r>
    <x v="0"/>
    <x v="1"/>
    <x v="77"/>
    <x v="75"/>
    <x v="3250"/>
    <x v="1"/>
    <x v="1"/>
    <n v="1"/>
    <s v=""/>
    <n v="-20.23"/>
    <s v=""/>
    <s v=""/>
    <n v="-20.23"/>
    <x v="77"/>
    <x v="77"/>
    <x v="77"/>
    <s v="Sales Representative"/>
    <n v="603417"/>
    <s v="Leslie"/>
    <s v="Gordon"/>
    <s v="Store Manager"/>
    <x v="7"/>
    <x v="3253"/>
    <x v="3257"/>
    <x v="343"/>
    <x v="217"/>
    <n v="-20.23"/>
    <d v="2016-05-15T00:00:00"/>
    <x v="1"/>
  </r>
  <r>
    <x v="0"/>
    <x v="1"/>
    <x v="77"/>
    <x v="75"/>
    <x v="3251"/>
    <x v="0"/>
    <x v="1"/>
    <n v="1"/>
    <s v=""/>
    <n v="-75.58"/>
    <s v=""/>
    <s v=""/>
    <n v="-75.58"/>
    <x v="77"/>
    <x v="77"/>
    <x v="77"/>
    <s v="Sales Representative"/>
    <n v="603417"/>
    <s v="Leslie"/>
    <s v="Gordon"/>
    <s v="Store Manager"/>
    <x v="7"/>
    <x v="3254"/>
    <x v="3258"/>
    <x v="127"/>
    <x v="383"/>
    <n v="-75.58"/>
    <d v="2016-05-20T00:00:00"/>
    <x v="1"/>
  </r>
  <r>
    <x v="0"/>
    <x v="1"/>
    <x v="77"/>
    <x v="75"/>
    <x v="3252"/>
    <x v="0"/>
    <x v="1"/>
    <n v="1"/>
    <s v=""/>
    <n v="-78.099999999999994"/>
    <s v=""/>
    <s v=""/>
    <n v="-78.099999999999994"/>
    <x v="77"/>
    <x v="77"/>
    <x v="77"/>
    <s v="Sales Representative"/>
    <n v="603417"/>
    <s v="Leslie"/>
    <s v="Gordon"/>
    <s v="Store Manager"/>
    <x v="7"/>
    <x v="3255"/>
    <x v="3259"/>
    <x v="928"/>
    <x v="317"/>
    <n v="-78.099999999999994"/>
    <d v="2016-05-22T00:00:00"/>
    <x v="1"/>
  </r>
  <r>
    <x v="0"/>
    <x v="1"/>
    <x v="77"/>
    <x v="75"/>
    <x v="3253"/>
    <x v="2"/>
    <x v="1"/>
    <n v="1"/>
    <s v=""/>
    <n v="-17.920000000000002"/>
    <s v=""/>
    <s v=""/>
    <n v="-17.920000000000002"/>
    <x v="77"/>
    <x v="77"/>
    <x v="77"/>
    <s v="Sales Representative"/>
    <n v="603417"/>
    <s v="Leslie"/>
    <s v="Gordon"/>
    <s v="Store Manager"/>
    <x v="7"/>
    <x v="3256"/>
    <x v="3260"/>
    <x v="123"/>
    <x v="171"/>
    <n v="-17.920000000000002"/>
    <d v="2016-05-26T00:00:00"/>
    <x v="1"/>
  </r>
  <r>
    <x v="0"/>
    <x v="1"/>
    <x v="77"/>
    <x v="75"/>
    <x v="3254"/>
    <x v="1"/>
    <x v="1"/>
    <n v="1"/>
    <s v=""/>
    <n v="-23.97"/>
    <s v=""/>
    <s v=""/>
    <n v="-23.97"/>
    <x v="77"/>
    <x v="77"/>
    <x v="77"/>
    <s v="Sales Representative"/>
    <n v="603417"/>
    <s v="Leslie"/>
    <s v="Gordon"/>
    <s v="Store Manager"/>
    <x v="7"/>
    <x v="3257"/>
    <x v="3261"/>
    <x v="895"/>
    <x v="286"/>
    <n v="-23.97"/>
    <d v="2016-05-26T00:00:00"/>
    <x v="1"/>
  </r>
  <r>
    <x v="0"/>
    <x v="1"/>
    <x v="77"/>
    <x v="75"/>
    <x v="3255"/>
    <x v="0"/>
    <x v="1"/>
    <n v="1"/>
    <s v=""/>
    <n v="-99.65"/>
    <s v=""/>
    <s v=""/>
    <n v="-99.65"/>
    <x v="77"/>
    <x v="77"/>
    <x v="77"/>
    <s v="Sales Representative"/>
    <n v="603417"/>
    <s v="Leslie"/>
    <s v="Gordon"/>
    <s v="Store Manager"/>
    <x v="7"/>
    <x v="3258"/>
    <x v="3262"/>
    <x v="654"/>
    <x v="122"/>
    <n v="-99.65"/>
    <d v="2016-05-26T00:00:00"/>
    <x v="1"/>
  </r>
  <r>
    <x v="0"/>
    <x v="1"/>
    <x v="77"/>
    <x v="75"/>
    <x v="3256"/>
    <x v="0"/>
    <x v="1"/>
    <n v="1"/>
    <s v=""/>
    <n v="-61.62"/>
    <s v=""/>
    <s v=""/>
    <n v="-61.62"/>
    <x v="77"/>
    <x v="77"/>
    <x v="77"/>
    <s v="Sales Representative"/>
    <n v="603417"/>
    <s v="Leslie"/>
    <s v="Gordon"/>
    <s v="Store Manager"/>
    <x v="7"/>
    <x v="3259"/>
    <x v="3263"/>
    <x v="625"/>
    <x v="396"/>
    <n v="-61.62"/>
    <d v="2016-05-29T00:00:00"/>
    <x v="1"/>
  </r>
  <r>
    <x v="0"/>
    <x v="1"/>
    <x v="77"/>
    <x v="75"/>
    <x v="3257"/>
    <x v="2"/>
    <x v="1"/>
    <n v="1"/>
    <s v=""/>
    <n v="-8.9"/>
    <s v=""/>
    <s v=""/>
    <n v="-8.9"/>
    <x v="77"/>
    <x v="77"/>
    <x v="77"/>
    <s v="Sales Representative"/>
    <n v="603417"/>
    <s v="Leslie"/>
    <s v="Gordon"/>
    <s v="Store Manager"/>
    <x v="7"/>
    <x v="3260"/>
    <x v="3264"/>
    <x v="614"/>
    <x v="445"/>
    <n v="-8.9"/>
    <d v="2016-05-29T00:00:00"/>
    <x v="1"/>
  </r>
  <r>
    <x v="0"/>
    <x v="1"/>
    <x v="77"/>
    <x v="75"/>
    <x v="3258"/>
    <x v="2"/>
    <x v="0"/>
    <n v="1"/>
    <s v=""/>
    <n v="-18.690000000000001"/>
    <s v=""/>
    <n v="-18.690000000000001"/>
    <s v=""/>
    <x v="77"/>
    <x v="77"/>
    <x v="77"/>
    <s v="Sales Representative"/>
    <n v="603417"/>
    <s v="Leslie"/>
    <s v="Gordon"/>
    <s v="Store Manager"/>
    <x v="7"/>
    <x v="3261"/>
    <x v="3265"/>
    <x v="532"/>
    <x v="343"/>
    <n v="-18.690000000000001"/>
    <d v="2016-05-30T00:00:00"/>
    <x v="2"/>
  </r>
  <r>
    <x v="0"/>
    <x v="2"/>
    <x v="77"/>
    <x v="75"/>
    <x v="3259"/>
    <x v="1"/>
    <x v="1"/>
    <n v="1"/>
    <s v=""/>
    <n v="-30.86"/>
    <s v=""/>
    <s v=""/>
    <n v="-30.86"/>
    <x v="77"/>
    <x v="77"/>
    <x v="77"/>
    <s v="Sales Representative"/>
    <n v="603417"/>
    <s v="Leslie"/>
    <s v="Gordon"/>
    <s v="Store Manager"/>
    <x v="7"/>
    <x v="3262"/>
    <x v="3266"/>
    <x v="275"/>
    <x v="138"/>
    <n v="-30.86"/>
    <d v="2016-06-04T00:00:00"/>
    <x v="1"/>
  </r>
  <r>
    <x v="0"/>
    <x v="2"/>
    <x v="77"/>
    <x v="75"/>
    <x v="3260"/>
    <x v="0"/>
    <x v="1"/>
    <n v="1"/>
    <s v=""/>
    <n v="-65.680000000000007"/>
    <s v=""/>
    <s v=""/>
    <n v="-65.680000000000007"/>
    <x v="77"/>
    <x v="77"/>
    <x v="77"/>
    <s v="Sales Representative"/>
    <n v="603417"/>
    <s v="Leslie"/>
    <s v="Gordon"/>
    <s v="Store Manager"/>
    <x v="7"/>
    <x v="3263"/>
    <x v="3267"/>
    <x v="156"/>
    <x v="480"/>
    <n v="-65.680000000000007"/>
    <d v="2016-06-08T00:00:00"/>
    <x v="1"/>
  </r>
  <r>
    <x v="0"/>
    <x v="2"/>
    <x v="77"/>
    <x v="75"/>
    <x v="3261"/>
    <x v="1"/>
    <x v="0"/>
    <n v="1"/>
    <s v=""/>
    <n v="-49.91"/>
    <s v=""/>
    <n v="-49.91"/>
    <s v=""/>
    <x v="77"/>
    <x v="77"/>
    <x v="77"/>
    <s v="Sales Representative"/>
    <n v="603417"/>
    <s v="Leslie"/>
    <s v="Gordon"/>
    <s v="Store Manager"/>
    <x v="7"/>
    <x v="3264"/>
    <x v="3268"/>
    <x v="515"/>
    <x v="72"/>
    <n v="-49.91"/>
    <d v="2016-06-11T00:00:00"/>
    <x v="2"/>
  </r>
  <r>
    <x v="0"/>
    <x v="2"/>
    <x v="77"/>
    <x v="75"/>
    <x v="3262"/>
    <x v="1"/>
    <x v="0"/>
    <n v="1"/>
    <s v=""/>
    <n v="-40.26"/>
    <s v=""/>
    <n v="-40.26"/>
    <s v=""/>
    <x v="77"/>
    <x v="77"/>
    <x v="77"/>
    <s v="Sales Representative"/>
    <n v="603417"/>
    <s v="Leslie"/>
    <s v="Gordon"/>
    <s v="Store Manager"/>
    <x v="7"/>
    <x v="3265"/>
    <x v="3269"/>
    <x v="139"/>
    <x v="438"/>
    <n v="-40.26"/>
    <d v="2016-06-11T00:00:00"/>
    <x v="2"/>
  </r>
  <r>
    <x v="0"/>
    <x v="2"/>
    <x v="77"/>
    <x v="75"/>
    <x v="3263"/>
    <x v="0"/>
    <x v="0"/>
    <n v="1"/>
    <s v=""/>
    <n v="-55.45"/>
    <s v=""/>
    <n v="-55.45"/>
    <s v=""/>
    <x v="77"/>
    <x v="77"/>
    <x v="77"/>
    <s v="Sales Representative"/>
    <n v="603417"/>
    <s v="Leslie"/>
    <s v="Gordon"/>
    <s v="Store Manager"/>
    <x v="7"/>
    <x v="3266"/>
    <x v="3270"/>
    <x v="565"/>
    <x v="299"/>
    <n v="-55.45"/>
    <d v="2016-06-17T00:00:00"/>
    <x v="0"/>
  </r>
  <r>
    <x v="0"/>
    <x v="2"/>
    <x v="77"/>
    <x v="75"/>
    <x v="3264"/>
    <x v="0"/>
    <x v="1"/>
    <n v="1"/>
    <s v=""/>
    <n v="-97.3"/>
    <s v=""/>
    <s v=""/>
    <n v="-97.3"/>
    <x v="77"/>
    <x v="77"/>
    <x v="77"/>
    <s v="Sales Representative"/>
    <n v="603417"/>
    <s v="Leslie"/>
    <s v="Gordon"/>
    <s v="Store Manager"/>
    <x v="7"/>
    <x v="3267"/>
    <x v="3271"/>
    <x v="213"/>
    <x v="400"/>
    <n v="-97.3"/>
    <d v="2016-06-21T00:00:00"/>
    <x v="1"/>
  </r>
  <r>
    <x v="0"/>
    <x v="2"/>
    <x v="77"/>
    <x v="75"/>
    <x v="3265"/>
    <x v="1"/>
    <x v="0"/>
    <n v="1"/>
    <s v=""/>
    <n v="-32.99"/>
    <s v=""/>
    <n v="-32.99"/>
    <s v=""/>
    <x v="77"/>
    <x v="77"/>
    <x v="77"/>
    <s v="Sales Representative"/>
    <n v="603417"/>
    <s v="Leslie"/>
    <s v="Gordon"/>
    <s v="Store Manager"/>
    <x v="7"/>
    <x v="3268"/>
    <x v="3272"/>
    <x v="697"/>
    <x v="289"/>
    <n v="-32.99"/>
    <d v="2016-06-22T00:00:00"/>
    <x v="0"/>
  </r>
  <r>
    <x v="0"/>
    <x v="2"/>
    <x v="77"/>
    <x v="75"/>
    <x v="3266"/>
    <x v="1"/>
    <x v="1"/>
    <n v="1"/>
    <s v=""/>
    <n v="-31.83"/>
    <s v=""/>
    <s v=""/>
    <n v="-31.83"/>
    <x v="77"/>
    <x v="77"/>
    <x v="77"/>
    <s v="Sales Representative"/>
    <n v="603417"/>
    <s v="Leslie"/>
    <s v="Gordon"/>
    <s v="Store Manager"/>
    <x v="7"/>
    <x v="3269"/>
    <x v="3273"/>
    <x v="701"/>
    <x v="77"/>
    <n v="-31.83"/>
    <d v="2016-06-25T00:00:00"/>
    <x v="1"/>
  </r>
  <r>
    <x v="0"/>
    <x v="2"/>
    <x v="77"/>
    <x v="75"/>
    <x v="3267"/>
    <x v="2"/>
    <x v="1"/>
    <n v="1"/>
    <s v=""/>
    <n v="-19.079999999999998"/>
    <s v=""/>
    <s v=""/>
    <n v="-19.079999999999998"/>
    <x v="77"/>
    <x v="77"/>
    <x v="77"/>
    <s v="Sales Representative"/>
    <n v="603417"/>
    <s v="Leslie"/>
    <s v="Gordon"/>
    <s v="Store Manager"/>
    <x v="7"/>
    <x v="3270"/>
    <x v="3274"/>
    <x v="812"/>
    <x v="229"/>
    <n v="-19.079999999999998"/>
    <d v="2016-06-25T00:00:00"/>
    <x v="1"/>
  </r>
  <r>
    <x v="0"/>
    <x v="2"/>
    <x v="77"/>
    <x v="75"/>
    <x v="3268"/>
    <x v="1"/>
    <x v="1"/>
    <n v="1"/>
    <s v=""/>
    <n v="-21.7"/>
    <s v=""/>
    <s v=""/>
    <n v="-21.7"/>
    <x v="77"/>
    <x v="77"/>
    <x v="77"/>
    <s v="Sales Representative"/>
    <n v="603417"/>
    <s v="Leslie"/>
    <s v="Gordon"/>
    <s v="Store Manager"/>
    <x v="7"/>
    <x v="3271"/>
    <x v="3275"/>
    <x v="542"/>
    <x v="491"/>
    <n v="-21.7"/>
    <d v="2016-06-27T00:00:00"/>
    <x v="1"/>
  </r>
  <r>
    <x v="1"/>
    <x v="3"/>
    <x v="77"/>
    <x v="75"/>
    <x v="3269"/>
    <x v="0"/>
    <x v="1"/>
    <s v=""/>
    <n v="1"/>
    <s v=""/>
    <n v="-52.85"/>
    <s v=""/>
    <n v="-52.85"/>
    <x v="77"/>
    <x v="77"/>
    <x v="77"/>
    <s v="Sales Representative"/>
    <n v="603417"/>
    <s v="Leslie"/>
    <s v="Gordon"/>
    <s v="Store Manager"/>
    <x v="7"/>
    <x v="3272"/>
    <x v="3276"/>
    <x v="707"/>
    <x v="5"/>
    <n v="-52.85"/>
    <d v="2016-07-06T00:00:00"/>
    <x v="1"/>
  </r>
  <r>
    <x v="1"/>
    <x v="3"/>
    <x v="77"/>
    <x v="75"/>
    <x v="3270"/>
    <x v="0"/>
    <x v="1"/>
    <s v=""/>
    <n v="1"/>
    <s v=""/>
    <n v="-92.42"/>
    <s v=""/>
    <n v="-92.42"/>
    <x v="77"/>
    <x v="77"/>
    <x v="77"/>
    <s v="Sales Representative"/>
    <n v="603417"/>
    <s v="Leslie"/>
    <s v="Gordon"/>
    <s v="Store Manager"/>
    <x v="7"/>
    <x v="3273"/>
    <x v="3277"/>
    <x v="931"/>
    <x v="217"/>
    <n v="-92.42"/>
    <d v="2016-07-09T00:00:00"/>
    <x v="1"/>
  </r>
  <r>
    <x v="1"/>
    <x v="3"/>
    <x v="77"/>
    <x v="78"/>
    <x v="3271"/>
    <x v="1"/>
    <x v="1"/>
    <s v=""/>
    <n v="1"/>
    <s v=""/>
    <n v="-31.2"/>
    <s v=""/>
    <n v="-31.2"/>
    <x v="77"/>
    <x v="77"/>
    <x v="77"/>
    <s v="Sales Representative"/>
    <n v="797408"/>
    <s v="Wayne"/>
    <s v="Hawkins"/>
    <s v="Sales Representative"/>
    <x v="7"/>
    <x v="3274"/>
    <x v="3278"/>
    <x v="2"/>
    <x v="281"/>
    <n v="-31.2"/>
    <d v="2016-07-10T00:00:00"/>
    <x v="1"/>
  </r>
  <r>
    <x v="1"/>
    <x v="3"/>
    <x v="77"/>
    <x v="78"/>
    <x v="3272"/>
    <x v="1"/>
    <x v="0"/>
    <s v=""/>
    <n v="1"/>
    <s v=""/>
    <n v="-28.43"/>
    <n v="-28.43"/>
    <s v=""/>
    <x v="77"/>
    <x v="77"/>
    <x v="77"/>
    <s v="Sales Representative"/>
    <n v="797408"/>
    <s v="Wayne"/>
    <s v="Hawkins"/>
    <s v="Sales Representative"/>
    <x v="7"/>
    <x v="3275"/>
    <x v="3279"/>
    <x v="868"/>
    <x v="228"/>
    <n v="-28.43"/>
    <d v="2016-07-13T00:00:00"/>
    <x v="2"/>
  </r>
  <r>
    <x v="1"/>
    <x v="3"/>
    <x v="77"/>
    <x v="75"/>
    <x v="3273"/>
    <x v="0"/>
    <x v="1"/>
    <s v=""/>
    <n v="1"/>
    <s v=""/>
    <n v="-79.83"/>
    <s v=""/>
    <n v="-79.83"/>
    <x v="77"/>
    <x v="77"/>
    <x v="77"/>
    <s v="Sales Representative"/>
    <n v="603417"/>
    <s v="Leslie"/>
    <s v="Gordon"/>
    <s v="Store Manager"/>
    <x v="7"/>
    <x v="3276"/>
    <x v="3280"/>
    <x v="10"/>
    <x v="181"/>
    <n v="-79.83"/>
    <d v="2016-07-14T00:00:00"/>
    <x v="1"/>
  </r>
  <r>
    <x v="1"/>
    <x v="3"/>
    <x v="77"/>
    <x v="78"/>
    <x v="3274"/>
    <x v="1"/>
    <x v="1"/>
    <s v=""/>
    <n v="1"/>
    <s v=""/>
    <n v="-42.93"/>
    <s v=""/>
    <n v="-42.93"/>
    <x v="77"/>
    <x v="77"/>
    <x v="77"/>
    <s v="Sales Representative"/>
    <n v="797408"/>
    <s v="Wayne"/>
    <s v="Hawkins"/>
    <s v="Sales Representative"/>
    <x v="7"/>
    <x v="3277"/>
    <x v="3281"/>
    <x v="377"/>
    <x v="21"/>
    <n v="-42.93"/>
    <d v="2016-07-14T00:00:00"/>
    <x v="1"/>
  </r>
  <r>
    <x v="1"/>
    <x v="3"/>
    <x v="77"/>
    <x v="78"/>
    <x v="3275"/>
    <x v="1"/>
    <x v="0"/>
    <s v=""/>
    <n v="1"/>
    <s v=""/>
    <n v="-36.119999999999997"/>
    <n v="-36.119999999999997"/>
    <s v=""/>
    <x v="77"/>
    <x v="77"/>
    <x v="77"/>
    <s v="Sales Representative"/>
    <n v="797408"/>
    <s v="Wayne"/>
    <s v="Hawkins"/>
    <s v="Sales Representative"/>
    <x v="7"/>
    <x v="3278"/>
    <x v="3282"/>
    <x v="627"/>
    <x v="318"/>
    <n v="-36.119999999999997"/>
    <d v="2016-07-15T00:00:00"/>
    <x v="2"/>
  </r>
  <r>
    <x v="1"/>
    <x v="3"/>
    <x v="77"/>
    <x v="75"/>
    <x v="3276"/>
    <x v="0"/>
    <x v="0"/>
    <s v=""/>
    <n v="1"/>
    <s v=""/>
    <n v="-63.55"/>
    <n v="-63.55"/>
    <s v=""/>
    <x v="77"/>
    <x v="77"/>
    <x v="77"/>
    <s v="Sales Representative"/>
    <n v="603417"/>
    <s v="Leslie"/>
    <s v="Gordon"/>
    <s v="Store Manager"/>
    <x v="7"/>
    <x v="3279"/>
    <x v="3283"/>
    <x v="103"/>
    <x v="76"/>
    <n v="-63.55"/>
    <d v="2016-07-16T00:00:00"/>
    <x v="2"/>
  </r>
  <r>
    <x v="1"/>
    <x v="3"/>
    <x v="77"/>
    <x v="75"/>
    <x v="3277"/>
    <x v="0"/>
    <x v="0"/>
    <s v=""/>
    <n v="1"/>
    <s v=""/>
    <n v="-51.77"/>
    <n v="-51.77"/>
    <s v=""/>
    <x v="77"/>
    <x v="77"/>
    <x v="77"/>
    <s v="Sales Representative"/>
    <n v="603417"/>
    <s v="Leslie"/>
    <s v="Gordon"/>
    <s v="Store Manager"/>
    <x v="7"/>
    <x v="3280"/>
    <x v="3284"/>
    <x v="159"/>
    <x v="135"/>
    <n v="-51.77"/>
    <d v="2016-07-19T00:00:00"/>
    <x v="0"/>
  </r>
  <r>
    <x v="1"/>
    <x v="3"/>
    <x v="77"/>
    <x v="78"/>
    <x v="3278"/>
    <x v="1"/>
    <x v="1"/>
    <s v=""/>
    <n v="1"/>
    <s v=""/>
    <n v="-48.67"/>
    <s v=""/>
    <n v="-48.67"/>
    <x v="77"/>
    <x v="77"/>
    <x v="77"/>
    <s v="Sales Representative"/>
    <n v="797408"/>
    <s v="Wayne"/>
    <s v="Hawkins"/>
    <s v="Sales Representative"/>
    <x v="7"/>
    <x v="3281"/>
    <x v="3285"/>
    <x v="932"/>
    <x v="271"/>
    <n v="-48.67"/>
    <d v="2016-07-23T00:00:00"/>
    <x v="1"/>
  </r>
  <r>
    <x v="1"/>
    <x v="3"/>
    <x v="77"/>
    <x v="78"/>
    <x v="3279"/>
    <x v="2"/>
    <x v="1"/>
    <s v=""/>
    <n v="1"/>
    <s v=""/>
    <n v="-19.22"/>
    <s v=""/>
    <n v="-19.22"/>
    <x v="77"/>
    <x v="77"/>
    <x v="77"/>
    <s v="Sales Representative"/>
    <n v="797408"/>
    <s v="Wayne"/>
    <s v="Hawkins"/>
    <s v="Sales Representative"/>
    <x v="7"/>
    <x v="3282"/>
    <x v="3286"/>
    <x v="60"/>
    <x v="81"/>
    <n v="-19.22"/>
    <d v="2016-07-23T00:00:00"/>
    <x v="1"/>
  </r>
  <r>
    <x v="1"/>
    <x v="3"/>
    <x v="77"/>
    <x v="75"/>
    <x v="3280"/>
    <x v="0"/>
    <x v="1"/>
    <s v=""/>
    <n v="1"/>
    <s v=""/>
    <n v="-99.96"/>
    <s v=""/>
    <n v="-99.96"/>
    <x v="77"/>
    <x v="77"/>
    <x v="77"/>
    <s v="Sales Representative"/>
    <n v="603417"/>
    <s v="Leslie"/>
    <s v="Gordon"/>
    <s v="Store Manager"/>
    <x v="7"/>
    <x v="3283"/>
    <x v="3287"/>
    <x v="901"/>
    <x v="54"/>
    <n v="-99.96"/>
    <d v="2016-07-25T00:00:00"/>
    <x v="1"/>
  </r>
  <r>
    <x v="1"/>
    <x v="3"/>
    <x v="77"/>
    <x v="75"/>
    <x v="3281"/>
    <x v="0"/>
    <x v="1"/>
    <s v=""/>
    <n v="1"/>
    <s v=""/>
    <n v="-85.08"/>
    <s v=""/>
    <n v="-85.08"/>
    <x v="77"/>
    <x v="77"/>
    <x v="77"/>
    <s v="Sales Representative"/>
    <n v="603417"/>
    <s v="Leslie"/>
    <s v="Gordon"/>
    <s v="Store Manager"/>
    <x v="7"/>
    <x v="3284"/>
    <x v="3288"/>
    <x v="350"/>
    <x v="90"/>
    <n v="-85.08"/>
    <d v="2016-07-26T00:00:00"/>
    <x v="1"/>
  </r>
  <r>
    <x v="1"/>
    <x v="4"/>
    <x v="77"/>
    <x v="78"/>
    <x v="3282"/>
    <x v="1"/>
    <x v="1"/>
    <s v=""/>
    <n v="1"/>
    <s v=""/>
    <n v="-35.54"/>
    <s v=""/>
    <n v="-35.54"/>
    <x v="77"/>
    <x v="77"/>
    <x v="77"/>
    <s v="Sales Representative"/>
    <n v="797408"/>
    <s v="Wayne"/>
    <s v="Hawkins"/>
    <s v="Sales Representative"/>
    <x v="7"/>
    <x v="3285"/>
    <x v="3289"/>
    <x v="710"/>
    <x v="59"/>
    <n v="-35.54"/>
    <d v="2016-08-08T00:00:00"/>
    <x v="1"/>
  </r>
  <r>
    <x v="1"/>
    <x v="4"/>
    <x v="77"/>
    <x v="75"/>
    <x v="3283"/>
    <x v="0"/>
    <x v="1"/>
    <s v=""/>
    <n v="1"/>
    <s v=""/>
    <n v="-93.2"/>
    <s v=""/>
    <n v="-93.2"/>
    <x v="77"/>
    <x v="77"/>
    <x v="77"/>
    <s v="Sales Representative"/>
    <n v="603417"/>
    <s v="Leslie"/>
    <s v="Gordon"/>
    <s v="Store Manager"/>
    <x v="7"/>
    <x v="3286"/>
    <x v="3290"/>
    <x v="249"/>
    <x v="494"/>
    <n v="-93.2"/>
    <d v="2016-08-10T00:00:00"/>
    <x v="1"/>
  </r>
  <r>
    <x v="1"/>
    <x v="4"/>
    <x v="77"/>
    <x v="75"/>
    <x v="3284"/>
    <x v="0"/>
    <x v="0"/>
    <s v=""/>
    <n v="1"/>
    <s v=""/>
    <n v="-59.77"/>
    <n v="-59.77"/>
    <s v=""/>
    <x v="77"/>
    <x v="77"/>
    <x v="77"/>
    <s v="Sales Representative"/>
    <n v="603417"/>
    <s v="Leslie"/>
    <s v="Gordon"/>
    <s v="Store Manager"/>
    <x v="7"/>
    <x v="3287"/>
    <x v="3291"/>
    <x v="44"/>
    <x v="152"/>
    <n v="-59.77"/>
    <d v="2016-08-13T00:00:00"/>
    <x v="2"/>
  </r>
  <r>
    <x v="1"/>
    <x v="4"/>
    <x v="77"/>
    <x v="78"/>
    <x v="3285"/>
    <x v="1"/>
    <x v="1"/>
    <s v=""/>
    <n v="1"/>
    <s v=""/>
    <n v="-35.42"/>
    <s v=""/>
    <n v="-35.42"/>
    <x v="77"/>
    <x v="77"/>
    <x v="77"/>
    <s v="Sales Representative"/>
    <n v="797408"/>
    <s v="Wayne"/>
    <s v="Hawkins"/>
    <s v="Sales Representative"/>
    <x v="7"/>
    <x v="3288"/>
    <x v="3292"/>
    <x v="169"/>
    <x v="444"/>
    <n v="-35.42"/>
    <d v="2016-08-16T00:00:00"/>
    <x v="1"/>
  </r>
  <r>
    <x v="1"/>
    <x v="4"/>
    <x v="77"/>
    <x v="75"/>
    <x v="3286"/>
    <x v="0"/>
    <x v="0"/>
    <s v=""/>
    <n v="1"/>
    <s v=""/>
    <n v="-80.88"/>
    <n v="-80.88"/>
    <s v=""/>
    <x v="77"/>
    <x v="77"/>
    <x v="77"/>
    <s v="Sales Representative"/>
    <n v="603417"/>
    <s v="Leslie"/>
    <s v="Gordon"/>
    <s v="Store Manager"/>
    <x v="7"/>
    <x v="3289"/>
    <x v="3293"/>
    <x v="440"/>
    <x v="402"/>
    <n v="-80.88"/>
    <d v="2016-08-17T00:00:00"/>
    <x v="0"/>
  </r>
  <r>
    <x v="1"/>
    <x v="4"/>
    <x v="77"/>
    <x v="75"/>
    <x v="3287"/>
    <x v="0"/>
    <x v="1"/>
    <s v=""/>
    <n v="1"/>
    <s v=""/>
    <n v="-89.84"/>
    <s v=""/>
    <n v="-89.84"/>
    <x v="77"/>
    <x v="77"/>
    <x v="77"/>
    <s v="Sales Representative"/>
    <n v="603417"/>
    <s v="Leslie"/>
    <s v="Gordon"/>
    <s v="Store Manager"/>
    <x v="7"/>
    <x v="3290"/>
    <x v="3294"/>
    <x v="524"/>
    <x v="268"/>
    <n v="-89.84"/>
    <d v="2016-08-25T00:00:00"/>
    <x v="1"/>
  </r>
  <r>
    <x v="1"/>
    <x v="4"/>
    <x v="77"/>
    <x v="78"/>
    <x v="3288"/>
    <x v="2"/>
    <x v="0"/>
    <s v=""/>
    <n v="1"/>
    <s v=""/>
    <n v="-5.1100000000000003"/>
    <n v="-5.1100000000000003"/>
    <s v=""/>
    <x v="77"/>
    <x v="77"/>
    <x v="77"/>
    <s v="Sales Representative"/>
    <n v="797408"/>
    <s v="Wayne"/>
    <s v="Hawkins"/>
    <s v="Sales Representative"/>
    <x v="7"/>
    <x v="3291"/>
    <x v="3295"/>
    <x v="724"/>
    <x v="411"/>
    <n v="-5.1100000000000003"/>
    <d v="2016-08-27T00:00:00"/>
    <x v="0"/>
  </r>
  <r>
    <x v="1"/>
    <x v="4"/>
    <x v="77"/>
    <x v="75"/>
    <x v="3289"/>
    <x v="0"/>
    <x v="0"/>
    <s v=""/>
    <n v="1"/>
    <s v=""/>
    <n v="-99.74"/>
    <n v="-99.74"/>
    <s v=""/>
    <x v="77"/>
    <x v="77"/>
    <x v="77"/>
    <s v="Sales Representative"/>
    <n v="603417"/>
    <s v="Leslie"/>
    <s v="Gordon"/>
    <s v="Store Manager"/>
    <x v="7"/>
    <x v="3292"/>
    <x v="3296"/>
    <x v="21"/>
    <x v="241"/>
    <n v="-99.74"/>
    <d v="2016-08-27T00:00:00"/>
    <x v="0"/>
  </r>
  <r>
    <x v="1"/>
    <x v="5"/>
    <x v="77"/>
    <x v="78"/>
    <x v="3290"/>
    <x v="1"/>
    <x v="1"/>
    <s v=""/>
    <n v="1"/>
    <s v=""/>
    <n v="-20.61"/>
    <s v=""/>
    <n v="-20.61"/>
    <x v="77"/>
    <x v="77"/>
    <x v="77"/>
    <s v="Sales Representative"/>
    <n v="797408"/>
    <s v="Wayne"/>
    <s v="Hawkins"/>
    <s v="Sales Representative"/>
    <x v="7"/>
    <x v="3293"/>
    <x v="3297"/>
    <x v="494"/>
    <x v="473"/>
    <n v="-20.61"/>
    <d v="2016-09-06T00:00:00"/>
    <x v="1"/>
  </r>
  <r>
    <x v="1"/>
    <x v="5"/>
    <x v="77"/>
    <x v="75"/>
    <x v="3291"/>
    <x v="0"/>
    <x v="1"/>
    <s v=""/>
    <n v="1"/>
    <s v=""/>
    <n v="-84.95"/>
    <s v=""/>
    <n v="-84.95"/>
    <x v="77"/>
    <x v="77"/>
    <x v="77"/>
    <s v="Sales Representative"/>
    <n v="603417"/>
    <s v="Leslie"/>
    <s v="Gordon"/>
    <s v="Store Manager"/>
    <x v="7"/>
    <x v="3294"/>
    <x v="3298"/>
    <x v="490"/>
    <x v="461"/>
    <n v="-84.95"/>
    <d v="2016-09-12T00:00:00"/>
    <x v="1"/>
  </r>
  <r>
    <x v="1"/>
    <x v="5"/>
    <x v="77"/>
    <x v="78"/>
    <x v="3292"/>
    <x v="2"/>
    <x v="0"/>
    <s v=""/>
    <n v="1"/>
    <s v=""/>
    <n v="-10.79"/>
    <n v="-10.79"/>
    <s v=""/>
    <x v="77"/>
    <x v="77"/>
    <x v="77"/>
    <s v="Sales Representative"/>
    <n v="797408"/>
    <s v="Wayne"/>
    <s v="Hawkins"/>
    <s v="Sales Representative"/>
    <x v="7"/>
    <x v="3295"/>
    <x v="3299"/>
    <x v="408"/>
    <x v="257"/>
    <n v="-10.79"/>
    <d v="2016-09-13T00:00:00"/>
    <x v="2"/>
  </r>
  <r>
    <x v="1"/>
    <x v="5"/>
    <x v="77"/>
    <x v="78"/>
    <x v="3293"/>
    <x v="1"/>
    <x v="1"/>
    <s v=""/>
    <n v="1"/>
    <s v=""/>
    <n v="-22.86"/>
    <s v=""/>
    <n v="-22.86"/>
    <x v="77"/>
    <x v="77"/>
    <x v="77"/>
    <s v="Sales Representative"/>
    <n v="797408"/>
    <s v="Wayne"/>
    <s v="Hawkins"/>
    <s v="Sales Representative"/>
    <x v="7"/>
    <x v="3296"/>
    <x v="3300"/>
    <x v="585"/>
    <x v="447"/>
    <n v="-22.86"/>
    <d v="2016-09-15T00:00:00"/>
    <x v="1"/>
  </r>
  <r>
    <x v="1"/>
    <x v="5"/>
    <x v="77"/>
    <x v="75"/>
    <x v="3294"/>
    <x v="0"/>
    <x v="1"/>
    <s v=""/>
    <n v="1"/>
    <s v=""/>
    <n v="-84.34"/>
    <s v=""/>
    <n v="-84.34"/>
    <x v="77"/>
    <x v="77"/>
    <x v="77"/>
    <s v="Sales Representative"/>
    <n v="603417"/>
    <s v="Leslie"/>
    <s v="Gordon"/>
    <s v="Store Manager"/>
    <x v="7"/>
    <x v="3297"/>
    <x v="3301"/>
    <x v="128"/>
    <x v="360"/>
    <n v="-84.34"/>
    <d v="2016-09-17T00:00:00"/>
    <x v="1"/>
  </r>
  <r>
    <x v="1"/>
    <x v="5"/>
    <x v="77"/>
    <x v="78"/>
    <x v="267"/>
    <x v="1"/>
    <x v="0"/>
    <s v=""/>
    <n v="1"/>
    <s v=""/>
    <n v="-37.590000000000003"/>
    <n v="-37.590000000000003"/>
    <s v=""/>
    <x v="77"/>
    <x v="77"/>
    <x v="77"/>
    <s v="Sales Representative"/>
    <n v="797408"/>
    <s v="Wayne"/>
    <s v="Hawkins"/>
    <s v="Sales Representative"/>
    <x v="7"/>
    <x v="3298"/>
    <x v="3302"/>
    <x v="225"/>
    <x v="200"/>
    <n v="-37.590000000000003"/>
    <d v="2016-09-17T00:00:00"/>
    <x v="0"/>
  </r>
  <r>
    <x v="1"/>
    <x v="5"/>
    <x v="77"/>
    <x v="75"/>
    <x v="3295"/>
    <x v="0"/>
    <x v="1"/>
    <s v=""/>
    <n v="1"/>
    <s v=""/>
    <n v="-63.95"/>
    <s v=""/>
    <n v="-63.95"/>
    <x v="77"/>
    <x v="77"/>
    <x v="77"/>
    <s v="Sales Representative"/>
    <n v="603417"/>
    <s v="Leslie"/>
    <s v="Gordon"/>
    <s v="Store Manager"/>
    <x v="7"/>
    <x v="3299"/>
    <x v="3303"/>
    <x v="552"/>
    <x v="474"/>
    <n v="-63.95"/>
    <d v="2016-09-21T00:00:00"/>
    <x v="1"/>
  </r>
  <r>
    <x v="1"/>
    <x v="5"/>
    <x v="77"/>
    <x v="78"/>
    <x v="3296"/>
    <x v="1"/>
    <x v="1"/>
    <s v=""/>
    <n v="1"/>
    <s v=""/>
    <n v="-36.840000000000003"/>
    <s v=""/>
    <n v="-36.840000000000003"/>
    <x v="77"/>
    <x v="77"/>
    <x v="77"/>
    <s v="Sales Representative"/>
    <n v="797408"/>
    <s v="Wayne"/>
    <s v="Hawkins"/>
    <s v="Sales Representative"/>
    <x v="7"/>
    <x v="3300"/>
    <x v="3304"/>
    <x v="73"/>
    <x v="181"/>
    <n v="-36.840000000000003"/>
    <d v="2016-09-21T00:00:00"/>
    <x v="1"/>
  </r>
  <r>
    <x v="1"/>
    <x v="5"/>
    <x v="77"/>
    <x v="75"/>
    <x v="3297"/>
    <x v="0"/>
    <x v="0"/>
    <s v=""/>
    <n v="1"/>
    <s v=""/>
    <n v="-88.48"/>
    <n v="-88.48"/>
    <s v=""/>
    <x v="77"/>
    <x v="77"/>
    <x v="77"/>
    <s v="Sales Representative"/>
    <n v="603417"/>
    <s v="Leslie"/>
    <s v="Gordon"/>
    <s v="Store Manager"/>
    <x v="7"/>
    <x v="3301"/>
    <x v="3305"/>
    <x v="847"/>
    <x v="433"/>
    <n v="-88.48"/>
    <d v="2016-09-26T00:00:00"/>
    <x v="2"/>
  </r>
  <r>
    <x v="1"/>
    <x v="5"/>
    <x v="77"/>
    <x v="75"/>
    <x v="3298"/>
    <x v="0"/>
    <x v="1"/>
    <s v=""/>
    <n v="1"/>
    <s v=""/>
    <n v="-89.49"/>
    <s v=""/>
    <n v="-89.49"/>
    <x v="77"/>
    <x v="77"/>
    <x v="77"/>
    <s v="Sales Representative"/>
    <n v="603417"/>
    <s v="Leslie"/>
    <s v="Gordon"/>
    <s v="Store Manager"/>
    <x v="7"/>
    <x v="3302"/>
    <x v="3306"/>
    <x v="181"/>
    <x v="167"/>
    <n v="-89.49"/>
    <d v="2016-09-26T00:00:00"/>
    <x v="1"/>
  </r>
  <r>
    <x v="1"/>
    <x v="5"/>
    <x v="77"/>
    <x v="75"/>
    <x v="3299"/>
    <x v="0"/>
    <x v="0"/>
    <s v=""/>
    <n v="1"/>
    <s v=""/>
    <n v="-51.28"/>
    <n v="-51.28"/>
    <s v=""/>
    <x v="77"/>
    <x v="77"/>
    <x v="77"/>
    <s v="Sales Representative"/>
    <n v="603417"/>
    <s v="Leslie"/>
    <s v="Gordon"/>
    <s v="Store Manager"/>
    <x v="7"/>
    <x v="3303"/>
    <x v="3307"/>
    <x v="54"/>
    <x v="283"/>
    <n v="-51.28"/>
    <d v="2016-09-29T00:00:00"/>
    <x v="2"/>
  </r>
  <r>
    <x v="1"/>
    <x v="5"/>
    <x v="77"/>
    <x v="75"/>
    <x v="3300"/>
    <x v="0"/>
    <x v="1"/>
    <s v=""/>
    <n v="1"/>
    <s v=""/>
    <n v="-71.52"/>
    <s v=""/>
    <n v="-71.52"/>
    <x v="77"/>
    <x v="77"/>
    <x v="77"/>
    <s v="Sales Representative"/>
    <n v="603417"/>
    <s v="Leslie"/>
    <s v="Gordon"/>
    <s v="Store Manager"/>
    <x v="7"/>
    <x v="3304"/>
    <x v="3308"/>
    <x v="645"/>
    <x v="15"/>
    <n v="-71.52"/>
    <d v="2016-09-29T00:00:00"/>
    <x v="1"/>
  </r>
  <r>
    <x v="1"/>
    <x v="5"/>
    <x v="77"/>
    <x v="78"/>
    <x v="3301"/>
    <x v="1"/>
    <x v="1"/>
    <s v=""/>
    <n v="1"/>
    <s v=""/>
    <n v="-23.35"/>
    <s v=""/>
    <n v="-23.35"/>
    <x v="77"/>
    <x v="77"/>
    <x v="77"/>
    <s v="Sales Representative"/>
    <n v="797408"/>
    <s v="Wayne"/>
    <s v="Hawkins"/>
    <s v="Sales Representative"/>
    <x v="7"/>
    <x v="3305"/>
    <x v="3309"/>
    <x v="721"/>
    <x v="68"/>
    <n v="-23.35"/>
    <d v="2016-09-30T00:00:00"/>
    <x v="1"/>
  </r>
  <r>
    <x v="0"/>
    <x v="0"/>
    <x v="78"/>
    <x v="75"/>
    <x v="3302"/>
    <x v="0"/>
    <x v="1"/>
    <n v="1"/>
    <s v=""/>
    <n v="-81.3"/>
    <s v=""/>
    <s v=""/>
    <n v="-81.3"/>
    <x v="78"/>
    <x v="78"/>
    <x v="78"/>
    <s v="Sales Representative"/>
    <n v="603417"/>
    <s v="Leslie"/>
    <s v="Gordon"/>
    <s v="Store Manager"/>
    <x v="7"/>
    <x v="3306"/>
    <x v="3310"/>
    <x v="790"/>
    <x v="435"/>
    <n v="-81.3"/>
    <d v="2016-04-03T00:00:00"/>
    <x v="1"/>
  </r>
  <r>
    <x v="0"/>
    <x v="0"/>
    <x v="78"/>
    <x v="75"/>
    <x v="3303"/>
    <x v="0"/>
    <x v="1"/>
    <n v="1"/>
    <s v=""/>
    <n v="-99.78"/>
    <s v=""/>
    <s v=""/>
    <n v="-99.78"/>
    <x v="78"/>
    <x v="78"/>
    <x v="78"/>
    <s v="Sales Representative"/>
    <n v="603417"/>
    <s v="Leslie"/>
    <s v="Gordon"/>
    <s v="Store Manager"/>
    <x v="7"/>
    <x v="3307"/>
    <x v="3311"/>
    <x v="387"/>
    <x v="1"/>
    <n v="-99.78"/>
    <d v="2016-04-06T00:00:00"/>
    <x v="1"/>
  </r>
  <r>
    <x v="0"/>
    <x v="0"/>
    <x v="78"/>
    <x v="75"/>
    <x v="3304"/>
    <x v="0"/>
    <x v="1"/>
    <n v="1"/>
    <s v=""/>
    <n v="-63.46"/>
    <s v=""/>
    <s v=""/>
    <n v="-63.46"/>
    <x v="78"/>
    <x v="78"/>
    <x v="78"/>
    <s v="Sales Representative"/>
    <n v="603417"/>
    <s v="Leslie"/>
    <s v="Gordon"/>
    <s v="Store Manager"/>
    <x v="7"/>
    <x v="3308"/>
    <x v="3312"/>
    <x v="933"/>
    <x v="99"/>
    <n v="-63.46"/>
    <d v="2016-04-20T00:00:00"/>
    <x v="1"/>
  </r>
  <r>
    <x v="0"/>
    <x v="0"/>
    <x v="78"/>
    <x v="75"/>
    <x v="3305"/>
    <x v="0"/>
    <x v="1"/>
    <n v="1"/>
    <s v=""/>
    <n v="-97.08"/>
    <s v=""/>
    <s v=""/>
    <n v="-97.08"/>
    <x v="78"/>
    <x v="78"/>
    <x v="78"/>
    <s v="Sales Representative"/>
    <n v="603417"/>
    <s v="Leslie"/>
    <s v="Gordon"/>
    <s v="Store Manager"/>
    <x v="7"/>
    <x v="3309"/>
    <x v="3313"/>
    <x v="225"/>
    <x v="330"/>
    <n v="-97.08"/>
    <d v="2016-04-30T00:00:00"/>
    <x v="1"/>
  </r>
  <r>
    <x v="0"/>
    <x v="1"/>
    <x v="78"/>
    <x v="75"/>
    <x v="3306"/>
    <x v="0"/>
    <x v="1"/>
    <n v="1"/>
    <s v=""/>
    <n v="-93.61"/>
    <s v=""/>
    <s v=""/>
    <n v="-93.61"/>
    <x v="78"/>
    <x v="78"/>
    <x v="78"/>
    <s v="Sales Representative"/>
    <n v="603417"/>
    <s v="Leslie"/>
    <s v="Gordon"/>
    <s v="Store Manager"/>
    <x v="7"/>
    <x v="3310"/>
    <x v="3314"/>
    <x v="398"/>
    <x v="281"/>
    <n v="-93.61"/>
    <d v="2016-05-03T00:00:00"/>
    <x v="1"/>
  </r>
  <r>
    <x v="0"/>
    <x v="1"/>
    <x v="78"/>
    <x v="75"/>
    <x v="3307"/>
    <x v="0"/>
    <x v="1"/>
    <n v="1"/>
    <s v=""/>
    <n v="-56.38"/>
    <s v=""/>
    <s v=""/>
    <n v="-56.38"/>
    <x v="78"/>
    <x v="78"/>
    <x v="78"/>
    <s v="Sales Representative"/>
    <n v="603417"/>
    <s v="Leslie"/>
    <s v="Gordon"/>
    <s v="Store Manager"/>
    <x v="7"/>
    <x v="3311"/>
    <x v="3315"/>
    <x v="756"/>
    <x v="47"/>
    <n v="-56.38"/>
    <d v="2016-05-03T00:00:00"/>
    <x v="1"/>
  </r>
  <r>
    <x v="0"/>
    <x v="1"/>
    <x v="78"/>
    <x v="75"/>
    <x v="3308"/>
    <x v="0"/>
    <x v="0"/>
    <n v="1"/>
    <s v=""/>
    <n v="-81.92"/>
    <s v=""/>
    <n v="-81.92"/>
    <s v=""/>
    <x v="78"/>
    <x v="78"/>
    <x v="78"/>
    <s v="Sales Representative"/>
    <n v="603417"/>
    <s v="Leslie"/>
    <s v="Gordon"/>
    <s v="Store Manager"/>
    <x v="7"/>
    <x v="3312"/>
    <x v="3316"/>
    <x v="13"/>
    <x v="54"/>
    <n v="-81.92"/>
    <d v="2016-05-09T00:00:00"/>
    <x v="0"/>
  </r>
  <r>
    <x v="0"/>
    <x v="1"/>
    <x v="78"/>
    <x v="75"/>
    <x v="3309"/>
    <x v="0"/>
    <x v="0"/>
    <n v="1"/>
    <s v=""/>
    <n v="-82.04"/>
    <s v=""/>
    <n v="-82.04"/>
    <s v=""/>
    <x v="78"/>
    <x v="78"/>
    <x v="78"/>
    <s v="Sales Representative"/>
    <n v="603417"/>
    <s v="Leslie"/>
    <s v="Gordon"/>
    <s v="Store Manager"/>
    <x v="7"/>
    <x v="3313"/>
    <x v="3317"/>
    <x v="190"/>
    <x v="263"/>
    <n v="-82.04"/>
    <d v="2016-05-12T00:00:00"/>
    <x v="0"/>
  </r>
  <r>
    <x v="0"/>
    <x v="1"/>
    <x v="78"/>
    <x v="75"/>
    <x v="3310"/>
    <x v="1"/>
    <x v="1"/>
    <n v="1"/>
    <s v=""/>
    <n v="-23.98"/>
    <s v=""/>
    <s v=""/>
    <n v="-23.98"/>
    <x v="78"/>
    <x v="78"/>
    <x v="78"/>
    <s v="Sales Representative"/>
    <n v="603417"/>
    <s v="Leslie"/>
    <s v="Gordon"/>
    <s v="Store Manager"/>
    <x v="7"/>
    <x v="3314"/>
    <x v="3318"/>
    <x v="122"/>
    <x v="453"/>
    <n v="-23.98"/>
    <d v="2016-05-17T00:00:00"/>
    <x v="1"/>
  </r>
  <r>
    <x v="0"/>
    <x v="1"/>
    <x v="78"/>
    <x v="75"/>
    <x v="3311"/>
    <x v="1"/>
    <x v="1"/>
    <n v="1"/>
    <s v=""/>
    <n v="-49.2"/>
    <s v=""/>
    <s v=""/>
    <n v="-49.2"/>
    <x v="78"/>
    <x v="78"/>
    <x v="78"/>
    <s v="Sales Representative"/>
    <n v="603417"/>
    <s v="Leslie"/>
    <s v="Gordon"/>
    <s v="Store Manager"/>
    <x v="7"/>
    <x v="3315"/>
    <x v="3319"/>
    <x v="885"/>
    <x v="48"/>
    <n v="-49.2"/>
    <d v="2016-05-17T00:00:00"/>
    <x v="1"/>
  </r>
  <r>
    <x v="0"/>
    <x v="1"/>
    <x v="78"/>
    <x v="75"/>
    <x v="3312"/>
    <x v="0"/>
    <x v="0"/>
    <n v="1"/>
    <s v=""/>
    <n v="-97.32"/>
    <s v=""/>
    <n v="-97.32"/>
    <s v=""/>
    <x v="78"/>
    <x v="78"/>
    <x v="78"/>
    <s v="Sales Representative"/>
    <n v="603417"/>
    <s v="Leslie"/>
    <s v="Gordon"/>
    <s v="Store Manager"/>
    <x v="7"/>
    <x v="3316"/>
    <x v="3320"/>
    <x v="463"/>
    <x v="119"/>
    <n v="-97.32"/>
    <d v="2016-05-17T00:00:00"/>
    <x v="0"/>
  </r>
  <r>
    <x v="0"/>
    <x v="1"/>
    <x v="78"/>
    <x v="75"/>
    <x v="3313"/>
    <x v="0"/>
    <x v="1"/>
    <n v="1"/>
    <s v=""/>
    <n v="-84.61"/>
    <s v=""/>
    <s v=""/>
    <n v="-84.61"/>
    <x v="78"/>
    <x v="78"/>
    <x v="78"/>
    <s v="Sales Representative"/>
    <n v="603417"/>
    <s v="Leslie"/>
    <s v="Gordon"/>
    <s v="Store Manager"/>
    <x v="7"/>
    <x v="3317"/>
    <x v="3321"/>
    <x v="44"/>
    <x v="230"/>
    <n v="-84.61"/>
    <d v="2016-05-18T00:00:00"/>
    <x v="1"/>
  </r>
  <r>
    <x v="0"/>
    <x v="1"/>
    <x v="78"/>
    <x v="75"/>
    <x v="3314"/>
    <x v="1"/>
    <x v="1"/>
    <n v="1"/>
    <s v=""/>
    <n v="-35.08"/>
    <s v=""/>
    <s v=""/>
    <n v="-35.08"/>
    <x v="78"/>
    <x v="78"/>
    <x v="78"/>
    <s v="Sales Representative"/>
    <n v="603417"/>
    <s v="Leslie"/>
    <s v="Gordon"/>
    <s v="Store Manager"/>
    <x v="7"/>
    <x v="3318"/>
    <x v="3322"/>
    <x v="244"/>
    <x v="33"/>
    <n v="-35.08"/>
    <d v="2016-05-21T00:00:00"/>
    <x v="1"/>
  </r>
  <r>
    <x v="0"/>
    <x v="1"/>
    <x v="78"/>
    <x v="75"/>
    <x v="3315"/>
    <x v="0"/>
    <x v="1"/>
    <n v="1"/>
    <s v=""/>
    <n v="-62.41"/>
    <s v=""/>
    <s v=""/>
    <n v="-62.41"/>
    <x v="78"/>
    <x v="78"/>
    <x v="78"/>
    <s v="Sales Representative"/>
    <n v="603417"/>
    <s v="Leslie"/>
    <s v="Gordon"/>
    <s v="Store Manager"/>
    <x v="7"/>
    <x v="3319"/>
    <x v="3323"/>
    <x v="448"/>
    <x v="495"/>
    <n v="-62.41"/>
    <d v="2016-05-30T00:00:00"/>
    <x v="1"/>
  </r>
  <r>
    <x v="0"/>
    <x v="2"/>
    <x v="78"/>
    <x v="75"/>
    <x v="3316"/>
    <x v="1"/>
    <x v="1"/>
    <n v="1"/>
    <s v=""/>
    <n v="-42.28"/>
    <s v=""/>
    <s v=""/>
    <n v="-42.28"/>
    <x v="78"/>
    <x v="78"/>
    <x v="78"/>
    <s v="Sales Representative"/>
    <n v="603417"/>
    <s v="Leslie"/>
    <s v="Gordon"/>
    <s v="Store Manager"/>
    <x v="7"/>
    <x v="3320"/>
    <x v="3324"/>
    <x v="842"/>
    <x v="432"/>
    <n v="-42.28"/>
    <d v="2016-06-04T00:00:00"/>
    <x v="1"/>
  </r>
  <r>
    <x v="0"/>
    <x v="2"/>
    <x v="78"/>
    <x v="75"/>
    <x v="3317"/>
    <x v="2"/>
    <x v="1"/>
    <n v="1"/>
    <s v=""/>
    <n v="-6.2"/>
    <s v=""/>
    <s v=""/>
    <n v="-6.2"/>
    <x v="78"/>
    <x v="78"/>
    <x v="78"/>
    <s v="Sales Representative"/>
    <n v="603417"/>
    <s v="Leslie"/>
    <s v="Gordon"/>
    <s v="Store Manager"/>
    <x v="7"/>
    <x v="3321"/>
    <x v="3325"/>
    <x v="333"/>
    <x v="400"/>
    <n v="-6.2"/>
    <d v="2016-06-08T00:00:00"/>
    <x v="1"/>
  </r>
  <r>
    <x v="0"/>
    <x v="2"/>
    <x v="78"/>
    <x v="75"/>
    <x v="3318"/>
    <x v="0"/>
    <x v="0"/>
    <n v="1"/>
    <s v=""/>
    <n v="-81.22"/>
    <s v=""/>
    <n v="-81.22"/>
    <s v=""/>
    <x v="78"/>
    <x v="78"/>
    <x v="78"/>
    <s v="Sales Representative"/>
    <n v="603417"/>
    <s v="Leslie"/>
    <s v="Gordon"/>
    <s v="Store Manager"/>
    <x v="7"/>
    <x v="3322"/>
    <x v="3326"/>
    <x v="32"/>
    <x v="211"/>
    <n v="-81.22"/>
    <d v="2016-06-14T00:00:00"/>
    <x v="0"/>
  </r>
  <r>
    <x v="0"/>
    <x v="2"/>
    <x v="78"/>
    <x v="75"/>
    <x v="3319"/>
    <x v="0"/>
    <x v="1"/>
    <n v="1"/>
    <s v=""/>
    <n v="-94.41"/>
    <s v=""/>
    <s v=""/>
    <n v="-94.41"/>
    <x v="78"/>
    <x v="78"/>
    <x v="78"/>
    <s v="Sales Representative"/>
    <n v="603417"/>
    <s v="Leslie"/>
    <s v="Gordon"/>
    <s v="Store Manager"/>
    <x v="7"/>
    <x v="3323"/>
    <x v="3327"/>
    <x v="906"/>
    <x v="320"/>
    <n v="-94.41"/>
    <d v="2016-06-17T00:00:00"/>
    <x v="1"/>
  </r>
  <r>
    <x v="0"/>
    <x v="2"/>
    <x v="78"/>
    <x v="75"/>
    <x v="3320"/>
    <x v="2"/>
    <x v="1"/>
    <n v="1"/>
    <s v=""/>
    <n v="-19.100000000000001"/>
    <s v=""/>
    <s v=""/>
    <n v="-19.100000000000001"/>
    <x v="78"/>
    <x v="78"/>
    <x v="78"/>
    <s v="Sales Representative"/>
    <n v="603417"/>
    <s v="Leslie"/>
    <s v="Gordon"/>
    <s v="Store Manager"/>
    <x v="7"/>
    <x v="3324"/>
    <x v="3328"/>
    <x v="703"/>
    <x v="448"/>
    <n v="-19.100000000000001"/>
    <d v="2016-06-22T00:00:00"/>
    <x v="1"/>
  </r>
  <r>
    <x v="0"/>
    <x v="2"/>
    <x v="78"/>
    <x v="75"/>
    <x v="3321"/>
    <x v="1"/>
    <x v="1"/>
    <n v="1"/>
    <s v=""/>
    <n v="-47.25"/>
    <s v=""/>
    <s v=""/>
    <n v="-47.25"/>
    <x v="78"/>
    <x v="78"/>
    <x v="78"/>
    <s v="Sales Representative"/>
    <n v="603417"/>
    <s v="Leslie"/>
    <s v="Gordon"/>
    <s v="Store Manager"/>
    <x v="7"/>
    <x v="3325"/>
    <x v="3329"/>
    <x v="888"/>
    <x v="350"/>
    <n v="-47.25"/>
    <d v="2016-06-22T00:00:00"/>
    <x v="1"/>
  </r>
  <r>
    <x v="0"/>
    <x v="2"/>
    <x v="78"/>
    <x v="75"/>
    <x v="3322"/>
    <x v="0"/>
    <x v="1"/>
    <n v="1"/>
    <s v=""/>
    <n v="-87.72"/>
    <s v=""/>
    <s v=""/>
    <n v="-87.72"/>
    <x v="78"/>
    <x v="78"/>
    <x v="78"/>
    <s v="Sales Representative"/>
    <n v="603417"/>
    <s v="Leslie"/>
    <s v="Gordon"/>
    <s v="Store Manager"/>
    <x v="7"/>
    <x v="3326"/>
    <x v="3330"/>
    <x v="116"/>
    <x v="51"/>
    <n v="-87.72"/>
    <d v="2016-06-23T00:00:00"/>
    <x v="1"/>
  </r>
  <r>
    <x v="0"/>
    <x v="2"/>
    <x v="78"/>
    <x v="75"/>
    <x v="3323"/>
    <x v="0"/>
    <x v="1"/>
    <n v="1"/>
    <s v=""/>
    <n v="-62.49"/>
    <s v=""/>
    <s v=""/>
    <n v="-62.49"/>
    <x v="78"/>
    <x v="78"/>
    <x v="78"/>
    <s v="Sales Representative"/>
    <n v="603417"/>
    <s v="Leslie"/>
    <s v="Gordon"/>
    <s v="Store Manager"/>
    <x v="7"/>
    <x v="3327"/>
    <x v="3331"/>
    <x v="858"/>
    <x v="373"/>
    <n v="-62.49"/>
    <d v="2016-06-23T00:00:00"/>
    <x v="1"/>
  </r>
  <r>
    <x v="0"/>
    <x v="2"/>
    <x v="78"/>
    <x v="75"/>
    <x v="3324"/>
    <x v="0"/>
    <x v="1"/>
    <n v="1"/>
    <s v=""/>
    <n v="-92.05"/>
    <s v=""/>
    <s v=""/>
    <n v="-92.05"/>
    <x v="78"/>
    <x v="78"/>
    <x v="78"/>
    <s v="Sales Representative"/>
    <n v="603417"/>
    <s v="Leslie"/>
    <s v="Gordon"/>
    <s v="Store Manager"/>
    <x v="7"/>
    <x v="3328"/>
    <x v="3332"/>
    <x v="96"/>
    <x v="50"/>
    <n v="-92.05"/>
    <d v="2016-06-25T00:00:00"/>
    <x v="1"/>
  </r>
  <r>
    <x v="1"/>
    <x v="3"/>
    <x v="78"/>
    <x v="79"/>
    <x v="3325"/>
    <x v="1"/>
    <x v="1"/>
    <s v=""/>
    <n v="1"/>
    <s v=""/>
    <n v="-42.37"/>
    <s v=""/>
    <n v="-42.37"/>
    <x v="78"/>
    <x v="78"/>
    <x v="78"/>
    <s v="Sales Representative"/>
    <n v="614508"/>
    <s v="Angelica"/>
    <s v="Lamb"/>
    <s v="Sales Representative"/>
    <x v="7"/>
    <x v="3329"/>
    <x v="3333"/>
    <x v="810"/>
    <x v="195"/>
    <n v="-42.37"/>
    <d v="2016-07-04T00:00:00"/>
    <x v="1"/>
  </r>
  <r>
    <x v="1"/>
    <x v="3"/>
    <x v="78"/>
    <x v="79"/>
    <x v="3326"/>
    <x v="1"/>
    <x v="1"/>
    <s v=""/>
    <n v="1"/>
    <s v=""/>
    <n v="-48.6"/>
    <s v=""/>
    <n v="-48.6"/>
    <x v="78"/>
    <x v="78"/>
    <x v="78"/>
    <s v="Sales Representative"/>
    <n v="614508"/>
    <s v="Angelica"/>
    <s v="Lamb"/>
    <s v="Sales Representative"/>
    <x v="7"/>
    <x v="3330"/>
    <x v="3334"/>
    <x v="679"/>
    <x v="486"/>
    <n v="-48.6"/>
    <d v="2016-07-09T00:00:00"/>
    <x v="1"/>
  </r>
  <r>
    <x v="1"/>
    <x v="3"/>
    <x v="78"/>
    <x v="75"/>
    <x v="3327"/>
    <x v="0"/>
    <x v="1"/>
    <s v=""/>
    <n v="1"/>
    <s v=""/>
    <n v="-55.4"/>
    <s v=""/>
    <n v="-55.4"/>
    <x v="78"/>
    <x v="78"/>
    <x v="78"/>
    <s v="Sales Representative"/>
    <n v="603417"/>
    <s v="Leslie"/>
    <s v="Gordon"/>
    <s v="Store Manager"/>
    <x v="7"/>
    <x v="3331"/>
    <x v="3335"/>
    <x v="465"/>
    <x v="470"/>
    <n v="-55.4"/>
    <d v="2016-07-13T00:00:00"/>
    <x v="1"/>
  </r>
  <r>
    <x v="1"/>
    <x v="3"/>
    <x v="78"/>
    <x v="75"/>
    <x v="3328"/>
    <x v="0"/>
    <x v="0"/>
    <s v=""/>
    <n v="1"/>
    <s v=""/>
    <n v="-93.76"/>
    <n v="-93.76"/>
    <s v=""/>
    <x v="78"/>
    <x v="78"/>
    <x v="78"/>
    <s v="Sales Representative"/>
    <n v="603417"/>
    <s v="Leslie"/>
    <s v="Gordon"/>
    <s v="Store Manager"/>
    <x v="7"/>
    <x v="3332"/>
    <x v="3336"/>
    <x v="894"/>
    <x v="349"/>
    <n v="-93.76"/>
    <d v="2016-07-14T00:00:00"/>
    <x v="2"/>
  </r>
  <r>
    <x v="1"/>
    <x v="3"/>
    <x v="78"/>
    <x v="75"/>
    <x v="3329"/>
    <x v="0"/>
    <x v="1"/>
    <s v=""/>
    <n v="1"/>
    <s v=""/>
    <n v="-70.34"/>
    <s v=""/>
    <n v="-70.34"/>
    <x v="78"/>
    <x v="78"/>
    <x v="78"/>
    <s v="Sales Representative"/>
    <n v="603417"/>
    <s v="Leslie"/>
    <s v="Gordon"/>
    <s v="Store Manager"/>
    <x v="7"/>
    <x v="3333"/>
    <x v="3337"/>
    <x v="366"/>
    <x v="200"/>
    <n v="-70.34"/>
    <d v="2016-07-22T00:00:00"/>
    <x v="1"/>
  </r>
  <r>
    <x v="1"/>
    <x v="4"/>
    <x v="78"/>
    <x v="79"/>
    <x v="3330"/>
    <x v="2"/>
    <x v="1"/>
    <s v=""/>
    <n v="1"/>
    <s v=""/>
    <n v="-15.06"/>
    <s v=""/>
    <n v="-15.06"/>
    <x v="78"/>
    <x v="78"/>
    <x v="78"/>
    <s v="Sales Representative"/>
    <n v="614508"/>
    <s v="Angelica"/>
    <s v="Lamb"/>
    <s v="Sales Representative"/>
    <x v="7"/>
    <x v="3334"/>
    <x v="3338"/>
    <x v="928"/>
    <x v="42"/>
    <n v="-15.06"/>
    <d v="2016-08-02T00:00:00"/>
    <x v="1"/>
  </r>
  <r>
    <x v="1"/>
    <x v="4"/>
    <x v="78"/>
    <x v="79"/>
    <x v="3331"/>
    <x v="1"/>
    <x v="0"/>
    <s v=""/>
    <n v="1"/>
    <s v=""/>
    <n v="-47.18"/>
    <n v="-47.18"/>
    <s v=""/>
    <x v="78"/>
    <x v="78"/>
    <x v="78"/>
    <s v="Sales Representative"/>
    <n v="614508"/>
    <s v="Angelica"/>
    <s v="Lamb"/>
    <s v="Sales Representative"/>
    <x v="7"/>
    <x v="3335"/>
    <x v="3339"/>
    <x v="585"/>
    <x v="25"/>
    <n v="-47.18"/>
    <d v="2016-08-02T00:00:00"/>
    <x v="0"/>
  </r>
  <r>
    <x v="1"/>
    <x v="4"/>
    <x v="78"/>
    <x v="79"/>
    <x v="3332"/>
    <x v="2"/>
    <x v="1"/>
    <s v=""/>
    <n v="1"/>
    <s v=""/>
    <n v="-19.59"/>
    <s v=""/>
    <n v="-19.59"/>
    <x v="78"/>
    <x v="78"/>
    <x v="78"/>
    <s v="Sales Representative"/>
    <n v="614508"/>
    <s v="Angelica"/>
    <s v="Lamb"/>
    <s v="Sales Representative"/>
    <x v="7"/>
    <x v="3336"/>
    <x v="3340"/>
    <x v="322"/>
    <x v="304"/>
    <n v="-19.59"/>
    <d v="2016-08-02T00:00:00"/>
    <x v="1"/>
  </r>
  <r>
    <x v="1"/>
    <x v="4"/>
    <x v="78"/>
    <x v="75"/>
    <x v="3333"/>
    <x v="0"/>
    <x v="0"/>
    <s v=""/>
    <n v="1"/>
    <s v=""/>
    <n v="-87.16"/>
    <n v="-87.16"/>
    <s v=""/>
    <x v="78"/>
    <x v="78"/>
    <x v="78"/>
    <s v="Sales Representative"/>
    <n v="603417"/>
    <s v="Leslie"/>
    <s v="Gordon"/>
    <s v="Store Manager"/>
    <x v="7"/>
    <x v="3337"/>
    <x v="3341"/>
    <x v="467"/>
    <x v="98"/>
    <n v="-87.16"/>
    <d v="2016-08-03T00:00:00"/>
    <x v="2"/>
  </r>
  <r>
    <x v="1"/>
    <x v="4"/>
    <x v="78"/>
    <x v="75"/>
    <x v="3334"/>
    <x v="0"/>
    <x v="1"/>
    <s v=""/>
    <n v="1"/>
    <s v=""/>
    <n v="-66.48"/>
    <s v=""/>
    <n v="-66.48"/>
    <x v="78"/>
    <x v="78"/>
    <x v="78"/>
    <s v="Sales Representative"/>
    <n v="603417"/>
    <s v="Leslie"/>
    <s v="Gordon"/>
    <s v="Store Manager"/>
    <x v="7"/>
    <x v="3338"/>
    <x v="3342"/>
    <x v="383"/>
    <x v="378"/>
    <n v="-66.48"/>
    <d v="2016-08-09T00:00:00"/>
    <x v="1"/>
  </r>
  <r>
    <x v="1"/>
    <x v="4"/>
    <x v="78"/>
    <x v="79"/>
    <x v="3335"/>
    <x v="2"/>
    <x v="1"/>
    <s v=""/>
    <n v="1"/>
    <s v=""/>
    <n v="-11.06"/>
    <s v=""/>
    <n v="-11.06"/>
    <x v="78"/>
    <x v="78"/>
    <x v="78"/>
    <s v="Sales Representative"/>
    <n v="614508"/>
    <s v="Angelica"/>
    <s v="Lamb"/>
    <s v="Sales Representative"/>
    <x v="7"/>
    <x v="3339"/>
    <x v="3343"/>
    <x v="396"/>
    <x v="56"/>
    <n v="-11.06"/>
    <d v="2016-08-09T00:00:00"/>
    <x v="1"/>
  </r>
  <r>
    <x v="1"/>
    <x v="4"/>
    <x v="78"/>
    <x v="79"/>
    <x v="3336"/>
    <x v="2"/>
    <x v="1"/>
    <s v=""/>
    <n v="1"/>
    <s v=""/>
    <n v="-13.25"/>
    <s v=""/>
    <n v="-13.25"/>
    <x v="78"/>
    <x v="78"/>
    <x v="78"/>
    <s v="Sales Representative"/>
    <n v="614508"/>
    <s v="Angelica"/>
    <s v="Lamb"/>
    <s v="Sales Representative"/>
    <x v="7"/>
    <x v="3340"/>
    <x v="3344"/>
    <x v="508"/>
    <x v="493"/>
    <n v="-13.25"/>
    <d v="2016-08-11T00:00:00"/>
    <x v="1"/>
  </r>
  <r>
    <x v="1"/>
    <x v="4"/>
    <x v="78"/>
    <x v="79"/>
    <x v="3337"/>
    <x v="2"/>
    <x v="0"/>
    <s v=""/>
    <n v="1"/>
    <s v=""/>
    <n v="-12.6"/>
    <n v="-12.6"/>
    <s v=""/>
    <x v="78"/>
    <x v="78"/>
    <x v="78"/>
    <s v="Sales Representative"/>
    <n v="614508"/>
    <s v="Angelica"/>
    <s v="Lamb"/>
    <s v="Sales Representative"/>
    <x v="7"/>
    <x v="3341"/>
    <x v="3345"/>
    <x v="413"/>
    <x v="370"/>
    <n v="-12.6"/>
    <d v="2016-08-13T00:00:00"/>
    <x v="2"/>
  </r>
  <r>
    <x v="1"/>
    <x v="4"/>
    <x v="78"/>
    <x v="79"/>
    <x v="3338"/>
    <x v="1"/>
    <x v="1"/>
    <s v=""/>
    <n v="1"/>
    <s v=""/>
    <n v="-44.26"/>
    <s v=""/>
    <n v="-44.26"/>
    <x v="78"/>
    <x v="78"/>
    <x v="78"/>
    <s v="Sales Representative"/>
    <n v="614508"/>
    <s v="Angelica"/>
    <s v="Lamb"/>
    <s v="Sales Representative"/>
    <x v="7"/>
    <x v="3342"/>
    <x v="3346"/>
    <x v="869"/>
    <x v="263"/>
    <n v="-44.26"/>
    <d v="2016-08-22T00:00:00"/>
    <x v="1"/>
  </r>
  <r>
    <x v="1"/>
    <x v="4"/>
    <x v="78"/>
    <x v="75"/>
    <x v="3339"/>
    <x v="0"/>
    <x v="1"/>
    <s v=""/>
    <n v="1"/>
    <s v=""/>
    <n v="-91.31"/>
    <s v=""/>
    <n v="-91.31"/>
    <x v="78"/>
    <x v="78"/>
    <x v="78"/>
    <s v="Sales Representative"/>
    <n v="603417"/>
    <s v="Leslie"/>
    <s v="Gordon"/>
    <s v="Store Manager"/>
    <x v="7"/>
    <x v="3343"/>
    <x v="3347"/>
    <x v="550"/>
    <x v="88"/>
    <n v="-91.31"/>
    <d v="2016-08-22T00:00:00"/>
    <x v="1"/>
  </r>
  <r>
    <x v="1"/>
    <x v="4"/>
    <x v="78"/>
    <x v="75"/>
    <x v="3340"/>
    <x v="0"/>
    <x v="1"/>
    <s v=""/>
    <n v="1"/>
    <s v=""/>
    <n v="-86.85"/>
    <s v=""/>
    <n v="-86.85"/>
    <x v="78"/>
    <x v="78"/>
    <x v="78"/>
    <s v="Sales Representative"/>
    <n v="603417"/>
    <s v="Leslie"/>
    <s v="Gordon"/>
    <s v="Store Manager"/>
    <x v="7"/>
    <x v="3344"/>
    <x v="3348"/>
    <x v="300"/>
    <x v="51"/>
    <n v="-86.85"/>
    <d v="2016-08-23T00:00:00"/>
    <x v="1"/>
  </r>
  <r>
    <x v="1"/>
    <x v="4"/>
    <x v="78"/>
    <x v="79"/>
    <x v="3341"/>
    <x v="1"/>
    <x v="1"/>
    <s v=""/>
    <n v="1"/>
    <s v=""/>
    <n v="-45.06"/>
    <s v=""/>
    <n v="-45.06"/>
    <x v="78"/>
    <x v="78"/>
    <x v="78"/>
    <s v="Sales Representative"/>
    <n v="614508"/>
    <s v="Angelica"/>
    <s v="Lamb"/>
    <s v="Sales Representative"/>
    <x v="7"/>
    <x v="3345"/>
    <x v="3349"/>
    <x v="442"/>
    <x v="376"/>
    <n v="-45.06"/>
    <d v="2016-08-28T00:00:00"/>
    <x v="1"/>
  </r>
  <r>
    <x v="1"/>
    <x v="4"/>
    <x v="78"/>
    <x v="75"/>
    <x v="3342"/>
    <x v="0"/>
    <x v="0"/>
    <s v=""/>
    <n v="1"/>
    <s v=""/>
    <n v="-54.83"/>
    <n v="-54.83"/>
    <s v=""/>
    <x v="78"/>
    <x v="78"/>
    <x v="78"/>
    <s v="Sales Representative"/>
    <n v="603417"/>
    <s v="Leslie"/>
    <s v="Gordon"/>
    <s v="Store Manager"/>
    <x v="7"/>
    <x v="3346"/>
    <x v="3350"/>
    <x v="85"/>
    <x v="63"/>
    <n v="-54.83"/>
    <d v="2016-08-30T00:00:00"/>
    <x v="0"/>
  </r>
  <r>
    <x v="1"/>
    <x v="5"/>
    <x v="78"/>
    <x v="79"/>
    <x v="3343"/>
    <x v="1"/>
    <x v="1"/>
    <s v=""/>
    <n v="1"/>
    <s v=""/>
    <n v="-43.52"/>
    <s v=""/>
    <n v="-43.52"/>
    <x v="78"/>
    <x v="78"/>
    <x v="78"/>
    <s v="Sales Representative"/>
    <n v="614508"/>
    <s v="Angelica"/>
    <s v="Lamb"/>
    <s v="Sales Representative"/>
    <x v="7"/>
    <x v="3347"/>
    <x v="3351"/>
    <x v="778"/>
    <x v="341"/>
    <n v="-43.52"/>
    <d v="2016-09-01T00:00:00"/>
    <x v="1"/>
  </r>
  <r>
    <x v="1"/>
    <x v="5"/>
    <x v="78"/>
    <x v="75"/>
    <x v="3344"/>
    <x v="0"/>
    <x v="0"/>
    <s v=""/>
    <n v="1"/>
    <s v=""/>
    <n v="-98.45"/>
    <n v="-98.45"/>
    <s v=""/>
    <x v="78"/>
    <x v="78"/>
    <x v="78"/>
    <s v="Sales Representative"/>
    <n v="603417"/>
    <s v="Leslie"/>
    <s v="Gordon"/>
    <s v="Store Manager"/>
    <x v="7"/>
    <x v="3348"/>
    <x v="3352"/>
    <x v="193"/>
    <x v="254"/>
    <n v="-98.45"/>
    <d v="2016-09-03T00:00:00"/>
    <x v="0"/>
  </r>
  <r>
    <x v="1"/>
    <x v="5"/>
    <x v="78"/>
    <x v="75"/>
    <x v="3345"/>
    <x v="0"/>
    <x v="1"/>
    <s v=""/>
    <n v="1"/>
    <s v=""/>
    <n v="-63.61"/>
    <s v=""/>
    <n v="-63.61"/>
    <x v="78"/>
    <x v="78"/>
    <x v="78"/>
    <s v="Sales Representative"/>
    <n v="603417"/>
    <s v="Leslie"/>
    <s v="Gordon"/>
    <s v="Store Manager"/>
    <x v="7"/>
    <x v="3349"/>
    <x v="3353"/>
    <x v="934"/>
    <x v="54"/>
    <n v="-63.61"/>
    <d v="2016-09-03T00:00:00"/>
    <x v="1"/>
  </r>
  <r>
    <x v="1"/>
    <x v="5"/>
    <x v="78"/>
    <x v="79"/>
    <x v="3346"/>
    <x v="2"/>
    <x v="1"/>
    <s v=""/>
    <n v="1"/>
    <s v=""/>
    <n v="-14.33"/>
    <s v=""/>
    <n v="-14.33"/>
    <x v="78"/>
    <x v="78"/>
    <x v="78"/>
    <s v="Sales Representative"/>
    <n v="614508"/>
    <s v="Angelica"/>
    <s v="Lamb"/>
    <s v="Sales Representative"/>
    <x v="7"/>
    <x v="3350"/>
    <x v="3354"/>
    <x v="701"/>
    <x v="224"/>
    <n v="-14.33"/>
    <d v="2016-09-06T00:00:00"/>
    <x v="1"/>
  </r>
  <r>
    <x v="1"/>
    <x v="5"/>
    <x v="78"/>
    <x v="79"/>
    <x v="3347"/>
    <x v="1"/>
    <x v="1"/>
    <s v=""/>
    <n v="1"/>
    <s v=""/>
    <n v="-45.19"/>
    <s v=""/>
    <n v="-45.19"/>
    <x v="78"/>
    <x v="78"/>
    <x v="78"/>
    <s v="Sales Representative"/>
    <n v="614508"/>
    <s v="Angelica"/>
    <s v="Lamb"/>
    <s v="Sales Representative"/>
    <x v="7"/>
    <x v="3351"/>
    <x v="3355"/>
    <x v="621"/>
    <x v="479"/>
    <n v="-45.19"/>
    <d v="2016-09-08T00:00:00"/>
    <x v="1"/>
  </r>
  <r>
    <x v="1"/>
    <x v="5"/>
    <x v="78"/>
    <x v="75"/>
    <x v="3348"/>
    <x v="0"/>
    <x v="1"/>
    <s v=""/>
    <n v="1"/>
    <s v=""/>
    <n v="-60.26"/>
    <s v=""/>
    <n v="-60.26"/>
    <x v="78"/>
    <x v="78"/>
    <x v="78"/>
    <s v="Sales Representative"/>
    <n v="603417"/>
    <s v="Leslie"/>
    <s v="Gordon"/>
    <s v="Store Manager"/>
    <x v="7"/>
    <x v="3352"/>
    <x v="3356"/>
    <x v="843"/>
    <x v="490"/>
    <n v="-60.26"/>
    <d v="2016-09-10T00:00:00"/>
    <x v="1"/>
  </r>
  <r>
    <x v="1"/>
    <x v="5"/>
    <x v="78"/>
    <x v="75"/>
    <x v="3349"/>
    <x v="0"/>
    <x v="1"/>
    <s v=""/>
    <n v="1"/>
    <s v=""/>
    <n v="-65.84"/>
    <s v=""/>
    <n v="-65.84"/>
    <x v="78"/>
    <x v="78"/>
    <x v="78"/>
    <s v="Sales Representative"/>
    <n v="603417"/>
    <s v="Leslie"/>
    <s v="Gordon"/>
    <s v="Store Manager"/>
    <x v="7"/>
    <x v="3353"/>
    <x v="3357"/>
    <x v="510"/>
    <x v="173"/>
    <n v="-65.84"/>
    <d v="2016-09-19T00:00:00"/>
    <x v="1"/>
  </r>
  <r>
    <x v="1"/>
    <x v="5"/>
    <x v="78"/>
    <x v="75"/>
    <x v="3350"/>
    <x v="0"/>
    <x v="0"/>
    <s v=""/>
    <n v="1"/>
    <s v=""/>
    <n v="-75.11"/>
    <n v="-75.11"/>
    <s v=""/>
    <x v="78"/>
    <x v="78"/>
    <x v="78"/>
    <s v="Sales Representative"/>
    <n v="603417"/>
    <s v="Leslie"/>
    <s v="Gordon"/>
    <s v="Store Manager"/>
    <x v="7"/>
    <x v="3354"/>
    <x v="3358"/>
    <x v="578"/>
    <x v="441"/>
    <n v="-75.11"/>
    <d v="2016-09-20T00:00:00"/>
    <x v="2"/>
  </r>
  <r>
    <x v="1"/>
    <x v="5"/>
    <x v="78"/>
    <x v="79"/>
    <x v="3351"/>
    <x v="2"/>
    <x v="1"/>
    <s v=""/>
    <n v="1"/>
    <s v=""/>
    <n v="-16.309999999999999"/>
    <s v=""/>
    <n v="-16.309999999999999"/>
    <x v="78"/>
    <x v="78"/>
    <x v="78"/>
    <s v="Sales Representative"/>
    <n v="614508"/>
    <s v="Angelica"/>
    <s v="Lamb"/>
    <s v="Sales Representative"/>
    <x v="7"/>
    <x v="3355"/>
    <x v="3359"/>
    <x v="917"/>
    <x v="420"/>
    <n v="-16.309999999999999"/>
    <d v="2016-09-25T00:00:00"/>
    <x v="1"/>
  </r>
  <r>
    <x v="1"/>
    <x v="5"/>
    <x v="78"/>
    <x v="79"/>
    <x v="3352"/>
    <x v="1"/>
    <x v="0"/>
    <s v=""/>
    <n v="1"/>
    <s v=""/>
    <n v="-23.45"/>
    <n v="-23.45"/>
    <s v=""/>
    <x v="78"/>
    <x v="78"/>
    <x v="78"/>
    <s v="Sales Representative"/>
    <n v="614508"/>
    <s v="Angelica"/>
    <s v="Lamb"/>
    <s v="Sales Representative"/>
    <x v="7"/>
    <x v="3356"/>
    <x v="3360"/>
    <x v="307"/>
    <x v="29"/>
    <n v="-23.45"/>
    <d v="2016-09-26T00:00:00"/>
    <x v="0"/>
  </r>
  <r>
    <x v="1"/>
    <x v="5"/>
    <x v="78"/>
    <x v="75"/>
    <x v="3353"/>
    <x v="0"/>
    <x v="1"/>
    <s v=""/>
    <n v="1"/>
    <s v=""/>
    <n v="-77.260000000000005"/>
    <s v=""/>
    <n v="-77.260000000000005"/>
    <x v="78"/>
    <x v="78"/>
    <x v="78"/>
    <s v="Sales Representative"/>
    <n v="603417"/>
    <s v="Leslie"/>
    <s v="Gordon"/>
    <s v="Store Manager"/>
    <x v="7"/>
    <x v="3357"/>
    <x v="3361"/>
    <x v="0"/>
    <x v="12"/>
    <n v="-77.260000000000005"/>
    <d v="2016-09-26T00:00:00"/>
    <x v="1"/>
  </r>
  <r>
    <x v="0"/>
    <x v="0"/>
    <x v="79"/>
    <x v="75"/>
    <x v="3354"/>
    <x v="0"/>
    <x v="1"/>
    <n v="1"/>
    <s v=""/>
    <n v="-51.56"/>
    <s v=""/>
    <s v=""/>
    <n v="-51.56"/>
    <x v="79"/>
    <x v="79"/>
    <x v="79"/>
    <s v="Sales Representative"/>
    <n v="603417"/>
    <s v="Leslie"/>
    <s v="Gordon"/>
    <s v="Store Manager"/>
    <x v="7"/>
    <x v="3358"/>
    <x v="3362"/>
    <x v="584"/>
    <x v="421"/>
    <n v="-51.56"/>
    <d v="2016-04-03T00:00:00"/>
    <x v="1"/>
  </r>
  <r>
    <x v="0"/>
    <x v="0"/>
    <x v="79"/>
    <x v="75"/>
    <x v="3355"/>
    <x v="1"/>
    <x v="1"/>
    <n v="1"/>
    <s v=""/>
    <n v="-34.119999999999997"/>
    <s v=""/>
    <s v=""/>
    <n v="-34.119999999999997"/>
    <x v="79"/>
    <x v="79"/>
    <x v="79"/>
    <s v="Sales Representative"/>
    <n v="603417"/>
    <s v="Leslie"/>
    <s v="Gordon"/>
    <s v="Store Manager"/>
    <x v="7"/>
    <x v="3359"/>
    <x v="3363"/>
    <x v="24"/>
    <x v="33"/>
    <n v="-34.119999999999997"/>
    <d v="2016-04-05T00:00:00"/>
    <x v="1"/>
  </r>
  <r>
    <x v="0"/>
    <x v="0"/>
    <x v="79"/>
    <x v="75"/>
    <x v="3356"/>
    <x v="0"/>
    <x v="1"/>
    <n v="1"/>
    <s v=""/>
    <n v="-61.17"/>
    <s v=""/>
    <s v=""/>
    <n v="-61.17"/>
    <x v="79"/>
    <x v="79"/>
    <x v="79"/>
    <s v="Sales Representative"/>
    <n v="603417"/>
    <s v="Leslie"/>
    <s v="Gordon"/>
    <s v="Store Manager"/>
    <x v="7"/>
    <x v="3360"/>
    <x v="3364"/>
    <x v="528"/>
    <x v="206"/>
    <n v="-61.17"/>
    <d v="2016-04-05T00:00:00"/>
    <x v="1"/>
  </r>
  <r>
    <x v="0"/>
    <x v="0"/>
    <x v="79"/>
    <x v="75"/>
    <x v="3357"/>
    <x v="0"/>
    <x v="0"/>
    <n v="1"/>
    <s v=""/>
    <n v="-89.6"/>
    <s v=""/>
    <n v="-89.6"/>
    <s v=""/>
    <x v="79"/>
    <x v="79"/>
    <x v="79"/>
    <s v="Sales Representative"/>
    <n v="603417"/>
    <s v="Leslie"/>
    <s v="Gordon"/>
    <s v="Store Manager"/>
    <x v="7"/>
    <x v="3361"/>
    <x v="3365"/>
    <x v="253"/>
    <x v="264"/>
    <n v="-89.6"/>
    <d v="2016-04-11T00:00:00"/>
    <x v="2"/>
  </r>
  <r>
    <x v="0"/>
    <x v="0"/>
    <x v="79"/>
    <x v="75"/>
    <x v="3358"/>
    <x v="0"/>
    <x v="0"/>
    <n v="1"/>
    <s v=""/>
    <n v="-60"/>
    <s v=""/>
    <n v="-60"/>
    <s v=""/>
    <x v="79"/>
    <x v="79"/>
    <x v="79"/>
    <s v="Sales Representative"/>
    <n v="603417"/>
    <s v="Leslie"/>
    <s v="Gordon"/>
    <s v="Store Manager"/>
    <x v="7"/>
    <x v="3362"/>
    <x v="3366"/>
    <x v="899"/>
    <x v="289"/>
    <n v="-60"/>
    <d v="2016-04-13T00:00:00"/>
    <x v="0"/>
  </r>
  <r>
    <x v="0"/>
    <x v="0"/>
    <x v="79"/>
    <x v="75"/>
    <x v="3359"/>
    <x v="1"/>
    <x v="1"/>
    <n v="1"/>
    <s v=""/>
    <n v="-34.229999999999997"/>
    <s v=""/>
    <s v=""/>
    <n v="-34.229999999999997"/>
    <x v="79"/>
    <x v="79"/>
    <x v="79"/>
    <s v="Sales Representative"/>
    <n v="603417"/>
    <s v="Leslie"/>
    <s v="Gordon"/>
    <s v="Store Manager"/>
    <x v="7"/>
    <x v="3363"/>
    <x v="3367"/>
    <x v="913"/>
    <x v="348"/>
    <n v="-34.229999999999997"/>
    <d v="2016-04-15T00:00:00"/>
    <x v="1"/>
  </r>
  <r>
    <x v="0"/>
    <x v="0"/>
    <x v="79"/>
    <x v="75"/>
    <x v="3360"/>
    <x v="1"/>
    <x v="1"/>
    <n v="1"/>
    <s v=""/>
    <n v="-21.35"/>
    <s v=""/>
    <s v=""/>
    <n v="-21.35"/>
    <x v="79"/>
    <x v="79"/>
    <x v="79"/>
    <s v="Sales Representative"/>
    <n v="603417"/>
    <s v="Leslie"/>
    <s v="Gordon"/>
    <s v="Store Manager"/>
    <x v="7"/>
    <x v="3364"/>
    <x v="3368"/>
    <x v="440"/>
    <x v="187"/>
    <n v="-21.35"/>
    <d v="2016-04-26T00:00:00"/>
    <x v="1"/>
  </r>
  <r>
    <x v="0"/>
    <x v="1"/>
    <x v="79"/>
    <x v="75"/>
    <x v="3361"/>
    <x v="0"/>
    <x v="0"/>
    <n v="1"/>
    <s v=""/>
    <n v="-52.31"/>
    <s v=""/>
    <n v="-52.31"/>
    <s v=""/>
    <x v="79"/>
    <x v="79"/>
    <x v="79"/>
    <s v="Sales Representative"/>
    <n v="603417"/>
    <s v="Leslie"/>
    <s v="Gordon"/>
    <s v="Store Manager"/>
    <x v="7"/>
    <x v="3365"/>
    <x v="3369"/>
    <x v="712"/>
    <x v="340"/>
    <n v="-52.31"/>
    <d v="2016-05-03T00:00:00"/>
    <x v="0"/>
  </r>
  <r>
    <x v="0"/>
    <x v="2"/>
    <x v="79"/>
    <x v="75"/>
    <x v="3362"/>
    <x v="0"/>
    <x v="1"/>
    <n v="1"/>
    <s v=""/>
    <n v="-79.23"/>
    <s v=""/>
    <s v=""/>
    <n v="-79.23"/>
    <x v="79"/>
    <x v="79"/>
    <x v="79"/>
    <s v="Sales Representative"/>
    <n v="603417"/>
    <s v="Leslie"/>
    <s v="Gordon"/>
    <s v="Store Manager"/>
    <x v="7"/>
    <x v="3366"/>
    <x v="3370"/>
    <x v="672"/>
    <x v="11"/>
    <n v="-79.23"/>
    <d v="2016-06-07T00:00:00"/>
    <x v="1"/>
  </r>
  <r>
    <x v="0"/>
    <x v="2"/>
    <x v="79"/>
    <x v="75"/>
    <x v="3363"/>
    <x v="1"/>
    <x v="0"/>
    <n v="1"/>
    <s v=""/>
    <n v="-32.5"/>
    <s v=""/>
    <n v="-32.5"/>
    <s v=""/>
    <x v="79"/>
    <x v="79"/>
    <x v="79"/>
    <s v="Sales Representative"/>
    <n v="603417"/>
    <s v="Leslie"/>
    <s v="Gordon"/>
    <s v="Store Manager"/>
    <x v="7"/>
    <x v="3367"/>
    <x v="3371"/>
    <x v="330"/>
    <x v="171"/>
    <n v="-32.5"/>
    <d v="2016-06-23T00:00:00"/>
    <x v="0"/>
  </r>
  <r>
    <x v="0"/>
    <x v="2"/>
    <x v="79"/>
    <x v="75"/>
    <x v="3364"/>
    <x v="0"/>
    <x v="0"/>
    <n v="1"/>
    <s v=""/>
    <n v="-64.06"/>
    <s v=""/>
    <n v="-64.06"/>
    <s v=""/>
    <x v="79"/>
    <x v="79"/>
    <x v="79"/>
    <s v="Sales Representative"/>
    <n v="603417"/>
    <s v="Leslie"/>
    <s v="Gordon"/>
    <s v="Store Manager"/>
    <x v="7"/>
    <x v="3368"/>
    <x v="3372"/>
    <x v="259"/>
    <x v="402"/>
    <n v="-64.06"/>
    <d v="2016-06-25T00:00:00"/>
    <x v="0"/>
  </r>
  <r>
    <x v="0"/>
    <x v="2"/>
    <x v="79"/>
    <x v="75"/>
    <x v="3365"/>
    <x v="1"/>
    <x v="1"/>
    <n v="1"/>
    <s v=""/>
    <n v="-23.18"/>
    <s v=""/>
    <s v=""/>
    <n v="-23.18"/>
    <x v="79"/>
    <x v="79"/>
    <x v="79"/>
    <s v="Sales Representative"/>
    <n v="603417"/>
    <s v="Leslie"/>
    <s v="Gordon"/>
    <s v="Store Manager"/>
    <x v="7"/>
    <x v="3369"/>
    <x v="3373"/>
    <x v="768"/>
    <x v="117"/>
    <n v="-23.18"/>
    <d v="2016-06-29T00:00:00"/>
    <x v="1"/>
  </r>
  <r>
    <x v="1"/>
    <x v="3"/>
    <x v="79"/>
    <x v="80"/>
    <x v="3366"/>
    <x v="1"/>
    <x v="1"/>
    <s v=""/>
    <n v="1"/>
    <s v=""/>
    <n v="-23.39"/>
    <s v=""/>
    <n v="-23.39"/>
    <x v="79"/>
    <x v="79"/>
    <x v="79"/>
    <s v="Sales Representative"/>
    <n v="542720"/>
    <s v="Mia"/>
    <s v="Leonard"/>
    <s v="Sales Representative"/>
    <x v="7"/>
    <x v="3370"/>
    <x v="3374"/>
    <x v="767"/>
    <x v="138"/>
    <n v="-23.39"/>
    <d v="2016-07-07T00:00:00"/>
    <x v="1"/>
  </r>
  <r>
    <x v="1"/>
    <x v="3"/>
    <x v="79"/>
    <x v="75"/>
    <x v="3367"/>
    <x v="0"/>
    <x v="1"/>
    <s v=""/>
    <n v="1"/>
    <s v=""/>
    <n v="-73.010000000000005"/>
    <s v=""/>
    <n v="-73.010000000000005"/>
    <x v="79"/>
    <x v="79"/>
    <x v="79"/>
    <s v="Sales Representative"/>
    <n v="603417"/>
    <s v="Leslie"/>
    <s v="Gordon"/>
    <s v="Store Manager"/>
    <x v="7"/>
    <x v="3371"/>
    <x v="3375"/>
    <x v="761"/>
    <x v="100"/>
    <n v="-73.010000000000005"/>
    <d v="2016-07-19T00:00:00"/>
    <x v="1"/>
  </r>
  <r>
    <x v="1"/>
    <x v="3"/>
    <x v="79"/>
    <x v="75"/>
    <x v="3368"/>
    <x v="0"/>
    <x v="1"/>
    <s v=""/>
    <n v="1"/>
    <s v=""/>
    <n v="-67.77"/>
    <s v=""/>
    <n v="-67.77"/>
    <x v="79"/>
    <x v="79"/>
    <x v="79"/>
    <s v="Sales Representative"/>
    <n v="603417"/>
    <s v="Leslie"/>
    <s v="Gordon"/>
    <s v="Store Manager"/>
    <x v="7"/>
    <x v="3372"/>
    <x v="3376"/>
    <x v="679"/>
    <x v="188"/>
    <n v="-67.77"/>
    <d v="2016-07-20T00:00:00"/>
    <x v="1"/>
  </r>
  <r>
    <x v="1"/>
    <x v="3"/>
    <x v="79"/>
    <x v="75"/>
    <x v="3369"/>
    <x v="0"/>
    <x v="1"/>
    <s v=""/>
    <n v="1"/>
    <s v=""/>
    <n v="-56.8"/>
    <s v=""/>
    <n v="-56.8"/>
    <x v="79"/>
    <x v="79"/>
    <x v="79"/>
    <s v="Sales Representative"/>
    <n v="603417"/>
    <s v="Leslie"/>
    <s v="Gordon"/>
    <s v="Store Manager"/>
    <x v="7"/>
    <x v="3373"/>
    <x v="3377"/>
    <x v="684"/>
    <x v="152"/>
    <n v="-56.8"/>
    <d v="2016-07-21T00:00:00"/>
    <x v="1"/>
  </r>
  <r>
    <x v="1"/>
    <x v="3"/>
    <x v="79"/>
    <x v="80"/>
    <x v="3370"/>
    <x v="2"/>
    <x v="1"/>
    <s v=""/>
    <n v="1"/>
    <s v=""/>
    <n v="-11.74"/>
    <s v=""/>
    <n v="-11.74"/>
    <x v="79"/>
    <x v="79"/>
    <x v="79"/>
    <s v="Sales Representative"/>
    <n v="542720"/>
    <s v="Mia"/>
    <s v="Leonard"/>
    <s v="Sales Representative"/>
    <x v="7"/>
    <x v="3374"/>
    <x v="3378"/>
    <x v="461"/>
    <x v="225"/>
    <n v="-11.74"/>
    <d v="2016-07-23T00:00:00"/>
    <x v="1"/>
  </r>
  <r>
    <x v="1"/>
    <x v="4"/>
    <x v="79"/>
    <x v="80"/>
    <x v="3371"/>
    <x v="2"/>
    <x v="0"/>
    <s v=""/>
    <n v="1"/>
    <s v=""/>
    <n v="-5.29"/>
    <n v="-5.29"/>
    <s v=""/>
    <x v="79"/>
    <x v="79"/>
    <x v="79"/>
    <s v="Sales Representative"/>
    <n v="542720"/>
    <s v="Mia"/>
    <s v="Leonard"/>
    <s v="Sales Representative"/>
    <x v="7"/>
    <x v="3375"/>
    <x v="3379"/>
    <x v="580"/>
    <x v="173"/>
    <n v="-5.29"/>
    <d v="2016-08-05T00:00:00"/>
    <x v="0"/>
  </r>
  <r>
    <x v="1"/>
    <x v="4"/>
    <x v="79"/>
    <x v="80"/>
    <x v="3372"/>
    <x v="1"/>
    <x v="1"/>
    <s v=""/>
    <n v="1"/>
    <s v=""/>
    <n v="-49.93"/>
    <s v=""/>
    <n v="-49.93"/>
    <x v="79"/>
    <x v="79"/>
    <x v="79"/>
    <s v="Sales Representative"/>
    <n v="542720"/>
    <s v="Mia"/>
    <s v="Leonard"/>
    <s v="Sales Representative"/>
    <x v="7"/>
    <x v="3376"/>
    <x v="3380"/>
    <x v="592"/>
    <x v="479"/>
    <n v="-49.93"/>
    <d v="2016-08-06T00:00:00"/>
    <x v="1"/>
  </r>
  <r>
    <x v="1"/>
    <x v="4"/>
    <x v="79"/>
    <x v="75"/>
    <x v="3373"/>
    <x v="0"/>
    <x v="1"/>
    <s v=""/>
    <n v="1"/>
    <s v=""/>
    <n v="-88.38"/>
    <s v=""/>
    <n v="-88.38"/>
    <x v="79"/>
    <x v="79"/>
    <x v="79"/>
    <s v="Sales Representative"/>
    <n v="603417"/>
    <s v="Leslie"/>
    <s v="Gordon"/>
    <s v="Store Manager"/>
    <x v="7"/>
    <x v="3377"/>
    <x v="3381"/>
    <x v="917"/>
    <x v="363"/>
    <n v="-88.38"/>
    <d v="2016-08-08T00:00:00"/>
    <x v="1"/>
  </r>
  <r>
    <x v="1"/>
    <x v="4"/>
    <x v="79"/>
    <x v="80"/>
    <x v="3374"/>
    <x v="2"/>
    <x v="1"/>
    <s v=""/>
    <n v="1"/>
    <s v=""/>
    <n v="-13.25"/>
    <s v=""/>
    <n v="-13.25"/>
    <x v="79"/>
    <x v="79"/>
    <x v="79"/>
    <s v="Sales Representative"/>
    <n v="542720"/>
    <s v="Mia"/>
    <s v="Leonard"/>
    <s v="Sales Representative"/>
    <x v="7"/>
    <x v="3378"/>
    <x v="3382"/>
    <x v="11"/>
    <x v="47"/>
    <n v="-13.25"/>
    <d v="2016-08-10T00:00:00"/>
    <x v="1"/>
  </r>
  <r>
    <x v="1"/>
    <x v="4"/>
    <x v="79"/>
    <x v="80"/>
    <x v="3375"/>
    <x v="1"/>
    <x v="1"/>
    <s v=""/>
    <n v="1"/>
    <s v=""/>
    <n v="-38.68"/>
    <s v=""/>
    <n v="-38.68"/>
    <x v="79"/>
    <x v="79"/>
    <x v="79"/>
    <s v="Sales Representative"/>
    <n v="542720"/>
    <s v="Mia"/>
    <s v="Leonard"/>
    <s v="Sales Representative"/>
    <x v="7"/>
    <x v="3379"/>
    <x v="3383"/>
    <x v="370"/>
    <x v="441"/>
    <n v="-38.68"/>
    <d v="2016-08-14T00:00:00"/>
    <x v="1"/>
  </r>
  <r>
    <x v="1"/>
    <x v="4"/>
    <x v="79"/>
    <x v="75"/>
    <x v="3376"/>
    <x v="0"/>
    <x v="1"/>
    <s v=""/>
    <n v="1"/>
    <s v=""/>
    <n v="-77.98"/>
    <s v=""/>
    <n v="-77.98"/>
    <x v="79"/>
    <x v="79"/>
    <x v="79"/>
    <s v="Sales Representative"/>
    <n v="603417"/>
    <s v="Leslie"/>
    <s v="Gordon"/>
    <s v="Store Manager"/>
    <x v="7"/>
    <x v="3380"/>
    <x v="3384"/>
    <x v="227"/>
    <x v="158"/>
    <n v="-77.98"/>
    <d v="2016-08-17T00:00:00"/>
    <x v="1"/>
  </r>
  <r>
    <x v="1"/>
    <x v="4"/>
    <x v="79"/>
    <x v="75"/>
    <x v="3377"/>
    <x v="0"/>
    <x v="1"/>
    <s v=""/>
    <n v="1"/>
    <s v=""/>
    <n v="-88.64"/>
    <s v=""/>
    <n v="-88.64"/>
    <x v="79"/>
    <x v="79"/>
    <x v="79"/>
    <s v="Sales Representative"/>
    <n v="603417"/>
    <s v="Leslie"/>
    <s v="Gordon"/>
    <s v="Store Manager"/>
    <x v="7"/>
    <x v="3381"/>
    <x v="3385"/>
    <x v="885"/>
    <x v="196"/>
    <n v="-88.64"/>
    <d v="2016-08-23T00:00:00"/>
    <x v="1"/>
  </r>
  <r>
    <x v="1"/>
    <x v="4"/>
    <x v="79"/>
    <x v="75"/>
    <x v="3378"/>
    <x v="0"/>
    <x v="1"/>
    <s v=""/>
    <n v="1"/>
    <s v=""/>
    <n v="-57.53"/>
    <s v=""/>
    <n v="-57.53"/>
    <x v="79"/>
    <x v="79"/>
    <x v="79"/>
    <s v="Sales Representative"/>
    <n v="603417"/>
    <s v="Leslie"/>
    <s v="Gordon"/>
    <s v="Store Manager"/>
    <x v="7"/>
    <x v="3382"/>
    <x v="3386"/>
    <x v="424"/>
    <x v="469"/>
    <n v="-57.53"/>
    <d v="2016-08-23T00:00:00"/>
    <x v="1"/>
  </r>
  <r>
    <x v="1"/>
    <x v="4"/>
    <x v="79"/>
    <x v="80"/>
    <x v="3379"/>
    <x v="1"/>
    <x v="1"/>
    <s v=""/>
    <n v="1"/>
    <s v=""/>
    <n v="-33.32"/>
    <s v=""/>
    <n v="-33.32"/>
    <x v="79"/>
    <x v="79"/>
    <x v="79"/>
    <s v="Sales Representative"/>
    <n v="542720"/>
    <s v="Mia"/>
    <s v="Leonard"/>
    <s v="Sales Representative"/>
    <x v="7"/>
    <x v="3383"/>
    <x v="3387"/>
    <x v="877"/>
    <x v="360"/>
    <n v="-33.32"/>
    <d v="2016-08-28T00:00:00"/>
    <x v="1"/>
  </r>
  <r>
    <x v="1"/>
    <x v="4"/>
    <x v="79"/>
    <x v="75"/>
    <x v="3380"/>
    <x v="0"/>
    <x v="1"/>
    <s v=""/>
    <n v="1"/>
    <s v=""/>
    <n v="-86.97"/>
    <s v=""/>
    <n v="-86.97"/>
    <x v="79"/>
    <x v="79"/>
    <x v="79"/>
    <s v="Sales Representative"/>
    <n v="603417"/>
    <s v="Leslie"/>
    <s v="Gordon"/>
    <s v="Store Manager"/>
    <x v="7"/>
    <x v="3384"/>
    <x v="3388"/>
    <x v="811"/>
    <x v="99"/>
    <n v="-86.97"/>
    <d v="2016-08-29T00:00:00"/>
    <x v="1"/>
  </r>
  <r>
    <x v="1"/>
    <x v="4"/>
    <x v="79"/>
    <x v="75"/>
    <x v="3381"/>
    <x v="0"/>
    <x v="1"/>
    <s v=""/>
    <n v="1"/>
    <s v=""/>
    <n v="-85.66"/>
    <s v=""/>
    <n v="-85.66"/>
    <x v="79"/>
    <x v="79"/>
    <x v="79"/>
    <s v="Sales Representative"/>
    <n v="603417"/>
    <s v="Leslie"/>
    <s v="Gordon"/>
    <s v="Store Manager"/>
    <x v="7"/>
    <x v="3385"/>
    <x v="3389"/>
    <x v="783"/>
    <x v="205"/>
    <n v="-85.66"/>
    <d v="2016-08-30T00:00:00"/>
    <x v="1"/>
  </r>
  <r>
    <x v="1"/>
    <x v="5"/>
    <x v="79"/>
    <x v="75"/>
    <x v="3382"/>
    <x v="0"/>
    <x v="1"/>
    <s v=""/>
    <n v="1"/>
    <s v=""/>
    <n v="-68.25"/>
    <s v=""/>
    <n v="-68.25"/>
    <x v="79"/>
    <x v="79"/>
    <x v="79"/>
    <s v="Sales Representative"/>
    <n v="603417"/>
    <s v="Leslie"/>
    <s v="Gordon"/>
    <s v="Store Manager"/>
    <x v="7"/>
    <x v="3386"/>
    <x v="3390"/>
    <x v="576"/>
    <x v="220"/>
    <n v="-68.25"/>
    <d v="2016-09-02T00:00:00"/>
    <x v="1"/>
  </r>
  <r>
    <x v="1"/>
    <x v="5"/>
    <x v="79"/>
    <x v="80"/>
    <x v="3383"/>
    <x v="1"/>
    <x v="0"/>
    <s v=""/>
    <n v="1"/>
    <s v=""/>
    <n v="-38.94"/>
    <n v="-38.94"/>
    <s v=""/>
    <x v="79"/>
    <x v="79"/>
    <x v="79"/>
    <s v="Sales Representative"/>
    <n v="542720"/>
    <s v="Mia"/>
    <s v="Leonard"/>
    <s v="Sales Representative"/>
    <x v="7"/>
    <x v="3387"/>
    <x v="3391"/>
    <x v="548"/>
    <x v="13"/>
    <n v="-38.94"/>
    <d v="2016-09-03T00:00:00"/>
    <x v="2"/>
  </r>
  <r>
    <x v="1"/>
    <x v="5"/>
    <x v="79"/>
    <x v="80"/>
    <x v="3384"/>
    <x v="1"/>
    <x v="1"/>
    <s v=""/>
    <n v="1"/>
    <s v=""/>
    <n v="-28.57"/>
    <s v=""/>
    <n v="-28.57"/>
    <x v="79"/>
    <x v="79"/>
    <x v="79"/>
    <s v="Sales Representative"/>
    <n v="542720"/>
    <s v="Mia"/>
    <s v="Leonard"/>
    <s v="Sales Representative"/>
    <x v="7"/>
    <x v="3388"/>
    <x v="3392"/>
    <x v="694"/>
    <x v="421"/>
    <n v="-28.57"/>
    <d v="2016-09-03T00:00:00"/>
    <x v="1"/>
  </r>
  <r>
    <x v="1"/>
    <x v="5"/>
    <x v="79"/>
    <x v="75"/>
    <x v="3385"/>
    <x v="0"/>
    <x v="1"/>
    <s v=""/>
    <n v="1"/>
    <s v=""/>
    <n v="-69.69"/>
    <s v=""/>
    <n v="-69.69"/>
    <x v="79"/>
    <x v="79"/>
    <x v="79"/>
    <s v="Sales Representative"/>
    <n v="603417"/>
    <s v="Leslie"/>
    <s v="Gordon"/>
    <s v="Store Manager"/>
    <x v="7"/>
    <x v="3389"/>
    <x v="3393"/>
    <x v="120"/>
    <x v="390"/>
    <n v="-69.69"/>
    <d v="2016-09-04T00:00:00"/>
    <x v="1"/>
  </r>
  <r>
    <x v="1"/>
    <x v="5"/>
    <x v="79"/>
    <x v="75"/>
    <x v="3386"/>
    <x v="0"/>
    <x v="1"/>
    <s v=""/>
    <n v="1"/>
    <s v=""/>
    <n v="-69.39"/>
    <s v=""/>
    <n v="-69.39"/>
    <x v="79"/>
    <x v="79"/>
    <x v="79"/>
    <s v="Sales Representative"/>
    <n v="603417"/>
    <s v="Leslie"/>
    <s v="Gordon"/>
    <s v="Store Manager"/>
    <x v="7"/>
    <x v="3390"/>
    <x v="3394"/>
    <x v="253"/>
    <x v="484"/>
    <n v="-69.39"/>
    <d v="2016-09-04T00:00:00"/>
    <x v="1"/>
  </r>
  <r>
    <x v="1"/>
    <x v="5"/>
    <x v="79"/>
    <x v="75"/>
    <x v="3387"/>
    <x v="0"/>
    <x v="0"/>
    <s v=""/>
    <n v="1"/>
    <s v=""/>
    <n v="-93.53"/>
    <n v="-93.53"/>
    <s v=""/>
    <x v="79"/>
    <x v="79"/>
    <x v="79"/>
    <s v="Sales Representative"/>
    <n v="603417"/>
    <s v="Leslie"/>
    <s v="Gordon"/>
    <s v="Store Manager"/>
    <x v="7"/>
    <x v="3391"/>
    <x v="3395"/>
    <x v="537"/>
    <x v="143"/>
    <n v="-93.53"/>
    <d v="2016-09-14T00:00:00"/>
    <x v="0"/>
  </r>
  <r>
    <x v="1"/>
    <x v="5"/>
    <x v="79"/>
    <x v="75"/>
    <x v="3388"/>
    <x v="0"/>
    <x v="1"/>
    <s v=""/>
    <n v="1"/>
    <s v=""/>
    <n v="-65.95"/>
    <s v=""/>
    <n v="-65.95"/>
    <x v="79"/>
    <x v="79"/>
    <x v="79"/>
    <s v="Sales Representative"/>
    <n v="603417"/>
    <s v="Leslie"/>
    <s v="Gordon"/>
    <s v="Store Manager"/>
    <x v="7"/>
    <x v="3392"/>
    <x v="3396"/>
    <x v="935"/>
    <x v="20"/>
    <n v="-65.95"/>
    <d v="2016-09-14T00:00:00"/>
    <x v="1"/>
  </r>
  <r>
    <x v="1"/>
    <x v="5"/>
    <x v="79"/>
    <x v="80"/>
    <x v="3389"/>
    <x v="1"/>
    <x v="1"/>
    <s v=""/>
    <n v="1"/>
    <s v=""/>
    <n v="-38.86"/>
    <s v=""/>
    <n v="-38.86"/>
    <x v="79"/>
    <x v="79"/>
    <x v="79"/>
    <s v="Sales Representative"/>
    <n v="542720"/>
    <s v="Mia"/>
    <s v="Leonard"/>
    <s v="Sales Representative"/>
    <x v="7"/>
    <x v="3393"/>
    <x v="3397"/>
    <x v="719"/>
    <x v="53"/>
    <n v="-38.86"/>
    <d v="2016-09-16T00:00:00"/>
    <x v="1"/>
  </r>
  <r>
    <x v="0"/>
    <x v="0"/>
    <x v="80"/>
    <x v="75"/>
    <x v="3390"/>
    <x v="0"/>
    <x v="1"/>
    <n v="1"/>
    <s v=""/>
    <n v="-56.09"/>
    <s v=""/>
    <s v=""/>
    <n v="-56.09"/>
    <x v="80"/>
    <x v="80"/>
    <x v="80"/>
    <s v="Sales Representative"/>
    <n v="603417"/>
    <s v="Leslie"/>
    <s v="Gordon"/>
    <s v="Store Manager"/>
    <x v="7"/>
    <x v="3394"/>
    <x v="3398"/>
    <x v="463"/>
    <x v="256"/>
    <n v="-56.09"/>
    <d v="2016-04-06T00:00:00"/>
    <x v="1"/>
  </r>
  <r>
    <x v="0"/>
    <x v="0"/>
    <x v="80"/>
    <x v="75"/>
    <x v="3391"/>
    <x v="0"/>
    <x v="1"/>
    <n v="1"/>
    <s v=""/>
    <n v="-59.51"/>
    <s v=""/>
    <s v=""/>
    <n v="-59.51"/>
    <x v="80"/>
    <x v="80"/>
    <x v="80"/>
    <s v="Sales Representative"/>
    <n v="603417"/>
    <s v="Leslie"/>
    <s v="Gordon"/>
    <s v="Store Manager"/>
    <x v="7"/>
    <x v="3395"/>
    <x v="3399"/>
    <x v="804"/>
    <x v="53"/>
    <n v="-59.51"/>
    <d v="2016-04-12T00:00:00"/>
    <x v="1"/>
  </r>
  <r>
    <x v="0"/>
    <x v="0"/>
    <x v="80"/>
    <x v="75"/>
    <x v="3392"/>
    <x v="1"/>
    <x v="1"/>
    <n v="1"/>
    <s v=""/>
    <n v="-27.5"/>
    <s v=""/>
    <s v=""/>
    <n v="-27.5"/>
    <x v="80"/>
    <x v="80"/>
    <x v="80"/>
    <s v="Sales Representative"/>
    <n v="603417"/>
    <s v="Leslie"/>
    <s v="Gordon"/>
    <s v="Store Manager"/>
    <x v="7"/>
    <x v="3396"/>
    <x v="3400"/>
    <x v="84"/>
    <x v="494"/>
    <n v="-27.5"/>
    <d v="2016-04-12T00:00:00"/>
    <x v="1"/>
  </r>
  <r>
    <x v="0"/>
    <x v="0"/>
    <x v="80"/>
    <x v="75"/>
    <x v="3393"/>
    <x v="0"/>
    <x v="1"/>
    <n v="1"/>
    <s v=""/>
    <n v="-61.17"/>
    <s v=""/>
    <s v=""/>
    <n v="-61.17"/>
    <x v="80"/>
    <x v="80"/>
    <x v="80"/>
    <s v="Sales Representative"/>
    <n v="603417"/>
    <s v="Leslie"/>
    <s v="Gordon"/>
    <s v="Store Manager"/>
    <x v="7"/>
    <x v="3397"/>
    <x v="3401"/>
    <x v="15"/>
    <x v="329"/>
    <n v="-61.17"/>
    <d v="2016-04-13T00:00:00"/>
    <x v="1"/>
  </r>
  <r>
    <x v="0"/>
    <x v="0"/>
    <x v="80"/>
    <x v="75"/>
    <x v="3394"/>
    <x v="1"/>
    <x v="0"/>
    <n v="1"/>
    <s v=""/>
    <n v="-49.29"/>
    <s v=""/>
    <n v="-49.29"/>
    <s v=""/>
    <x v="80"/>
    <x v="80"/>
    <x v="80"/>
    <s v="Sales Representative"/>
    <n v="603417"/>
    <s v="Leslie"/>
    <s v="Gordon"/>
    <s v="Store Manager"/>
    <x v="7"/>
    <x v="3398"/>
    <x v="3402"/>
    <x v="553"/>
    <x v="254"/>
    <n v="-49.29"/>
    <d v="2016-04-17T00:00:00"/>
    <x v="0"/>
  </r>
  <r>
    <x v="0"/>
    <x v="0"/>
    <x v="80"/>
    <x v="75"/>
    <x v="3395"/>
    <x v="0"/>
    <x v="1"/>
    <n v="1"/>
    <s v=""/>
    <n v="-58.7"/>
    <s v=""/>
    <s v=""/>
    <n v="-58.7"/>
    <x v="80"/>
    <x v="80"/>
    <x v="80"/>
    <s v="Sales Representative"/>
    <n v="603417"/>
    <s v="Leslie"/>
    <s v="Gordon"/>
    <s v="Store Manager"/>
    <x v="7"/>
    <x v="3399"/>
    <x v="3403"/>
    <x v="734"/>
    <x v="297"/>
    <n v="-58.7"/>
    <d v="2016-04-21T00:00:00"/>
    <x v="1"/>
  </r>
  <r>
    <x v="0"/>
    <x v="0"/>
    <x v="80"/>
    <x v="75"/>
    <x v="3396"/>
    <x v="2"/>
    <x v="1"/>
    <n v="1"/>
    <s v=""/>
    <n v="-9.2899999999999991"/>
    <s v=""/>
    <s v=""/>
    <n v="-9.2899999999999991"/>
    <x v="80"/>
    <x v="80"/>
    <x v="80"/>
    <s v="Sales Representative"/>
    <n v="603417"/>
    <s v="Leslie"/>
    <s v="Gordon"/>
    <s v="Store Manager"/>
    <x v="7"/>
    <x v="3400"/>
    <x v="3404"/>
    <x v="97"/>
    <x v="353"/>
    <n v="-9.2899999999999991"/>
    <d v="2016-04-25T00:00:00"/>
    <x v="1"/>
  </r>
  <r>
    <x v="0"/>
    <x v="1"/>
    <x v="80"/>
    <x v="75"/>
    <x v="3397"/>
    <x v="0"/>
    <x v="1"/>
    <n v="1"/>
    <s v=""/>
    <n v="-54.66"/>
    <s v=""/>
    <s v=""/>
    <n v="-54.66"/>
    <x v="80"/>
    <x v="80"/>
    <x v="80"/>
    <s v="Sales Representative"/>
    <n v="603417"/>
    <s v="Leslie"/>
    <s v="Gordon"/>
    <s v="Store Manager"/>
    <x v="7"/>
    <x v="3401"/>
    <x v="3405"/>
    <x v="164"/>
    <x v="109"/>
    <n v="-54.66"/>
    <d v="2016-05-07T00:00:00"/>
    <x v="1"/>
  </r>
  <r>
    <x v="0"/>
    <x v="1"/>
    <x v="80"/>
    <x v="75"/>
    <x v="3398"/>
    <x v="1"/>
    <x v="1"/>
    <n v="1"/>
    <s v=""/>
    <n v="-30.87"/>
    <s v=""/>
    <s v=""/>
    <n v="-30.87"/>
    <x v="80"/>
    <x v="80"/>
    <x v="80"/>
    <s v="Sales Representative"/>
    <n v="603417"/>
    <s v="Leslie"/>
    <s v="Gordon"/>
    <s v="Store Manager"/>
    <x v="7"/>
    <x v="3402"/>
    <x v="3406"/>
    <x v="0"/>
    <x v="207"/>
    <n v="-30.87"/>
    <d v="2016-05-12T00:00:00"/>
    <x v="1"/>
  </r>
  <r>
    <x v="0"/>
    <x v="1"/>
    <x v="80"/>
    <x v="75"/>
    <x v="3399"/>
    <x v="0"/>
    <x v="1"/>
    <n v="1"/>
    <s v=""/>
    <n v="-92.79"/>
    <s v=""/>
    <s v=""/>
    <n v="-92.79"/>
    <x v="80"/>
    <x v="80"/>
    <x v="80"/>
    <s v="Sales Representative"/>
    <n v="603417"/>
    <s v="Leslie"/>
    <s v="Gordon"/>
    <s v="Store Manager"/>
    <x v="7"/>
    <x v="3403"/>
    <x v="3407"/>
    <x v="730"/>
    <x v="122"/>
    <n v="-92.79"/>
    <d v="2016-05-12T00:00:00"/>
    <x v="1"/>
  </r>
  <r>
    <x v="0"/>
    <x v="1"/>
    <x v="80"/>
    <x v="75"/>
    <x v="3400"/>
    <x v="0"/>
    <x v="0"/>
    <n v="1"/>
    <s v=""/>
    <n v="-82.46"/>
    <s v=""/>
    <n v="-82.46"/>
    <s v=""/>
    <x v="80"/>
    <x v="80"/>
    <x v="80"/>
    <s v="Sales Representative"/>
    <n v="603417"/>
    <s v="Leslie"/>
    <s v="Gordon"/>
    <s v="Store Manager"/>
    <x v="7"/>
    <x v="3404"/>
    <x v="3408"/>
    <x v="865"/>
    <x v="337"/>
    <n v="-82.46"/>
    <d v="2016-05-13T00:00:00"/>
    <x v="2"/>
  </r>
  <r>
    <x v="0"/>
    <x v="1"/>
    <x v="80"/>
    <x v="75"/>
    <x v="3401"/>
    <x v="0"/>
    <x v="1"/>
    <n v="1"/>
    <s v=""/>
    <n v="-54.6"/>
    <s v=""/>
    <s v=""/>
    <n v="-54.6"/>
    <x v="80"/>
    <x v="80"/>
    <x v="80"/>
    <s v="Sales Representative"/>
    <n v="603417"/>
    <s v="Leslie"/>
    <s v="Gordon"/>
    <s v="Store Manager"/>
    <x v="7"/>
    <x v="3405"/>
    <x v="3409"/>
    <x v="416"/>
    <x v="122"/>
    <n v="-54.6"/>
    <d v="2016-05-18T00:00:00"/>
    <x v="1"/>
  </r>
  <r>
    <x v="0"/>
    <x v="1"/>
    <x v="80"/>
    <x v="75"/>
    <x v="3402"/>
    <x v="0"/>
    <x v="0"/>
    <n v="1"/>
    <s v=""/>
    <n v="-96.54"/>
    <s v=""/>
    <n v="-96.54"/>
    <s v=""/>
    <x v="80"/>
    <x v="80"/>
    <x v="80"/>
    <s v="Sales Representative"/>
    <n v="603417"/>
    <s v="Leslie"/>
    <s v="Gordon"/>
    <s v="Store Manager"/>
    <x v="7"/>
    <x v="3406"/>
    <x v="3410"/>
    <x v="5"/>
    <x v="221"/>
    <n v="-96.54"/>
    <d v="2016-05-24T00:00:00"/>
    <x v="2"/>
  </r>
  <r>
    <x v="0"/>
    <x v="1"/>
    <x v="80"/>
    <x v="75"/>
    <x v="3403"/>
    <x v="0"/>
    <x v="1"/>
    <n v="1"/>
    <s v=""/>
    <n v="-83.46"/>
    <s v=""/>
    <s v=""/>
    <n v="-83.46"/>
    <x v="80"/>
    <x v="80"/>
    <x v="80"/>
    <s v="Sales Representative"/>
    <n v="603417"/>
    <s v="Leslie"/>
    <s v="Gordon"/>
    <s v="Store Manager"/>
    <x v="7"/>
    <x v="3407"/>
    <x v="3411"/>
    <x v="896"/>
    <x v="122"/>
    <n v="-83.46"/>
    <d v="2016-05-30T00:00:00"/>
    <x v="1"/>
  </r>
  <r>
    <x v="0"/>
    <x v="2"/>
    <x v="80"/>
    <x v="75"/>
    <x v="3404"/>
    <x v="1"/>
    <x v="1"/>
    <n v="1"/>
    <s v=""/>
    <n v="-46.09"/>
    <s v=""/>
    <s v=""/>
    <n v="-46.09"/>
    <x v="80"/>
    <x v="80"/>
    <x v="80"/>
    <s v="Sales Representative"/>
    <n v="603417"/>
    <s v="Leslie"/>
    <s v="Gordon"/>
    <s v="Store Manager"/>
    <x v="7"/>
    <x v="3408"/>
    <x v="3412"/>
    <x v="402"/>
    <x v="432"/>
    <n v="-46.09"/>
    <d v="2016-06-01T00:00:00"/>
    <x v="1"/>
  </r>
  <r>
    <x v="0"/>
    <x v="2"/>
    <x v="80"/>
    <x v="75"/>
    <x v="3405"/>
    <x v="0"/>
    <x v="1"/>
    <n v="1"/>
    <s v=""/>
    <n v="-53.14"/>
    <s v=""/>
    <s v=""/>
    <n v="-53.14"/>
    <x v="80"/>
    <x v="80"/>
    <x v="80"/>
    <s v="Sales Representative"/>
    <n v="603417"/>
    <s v="Leslie"/>
    <s v="Gordon"/>
    <s v="Store Manager"/>
    <x v="7"/>
    <x v="3409"/>
    <x v="3413"/>
    <x v="624"/>
    <x v="435"/>
    <n v="-53.14"/>
    <d v="2016-06-03T00:00:00"/>
    <x v="1"/>
  </r>
  <r>
    <x v="0"/>
    <x v="2"/>
    <x v="80"/>
    <x v="75"/>
    <x v="3406"/>
    <x v="2"/>
    <x v="1"/>
    <n v="1"/>
    <s v=""/>
    <n v="-19.86"/>
    <s v=""/>
    <s v=""/>
    <n v="-19.86"/>
    <x v="80"/>
    <x v="80"/>
    <x v="80"/>
    <s v="Sales Representative"/>
    <n v="603417"/>
    <s v="Leslie"/>
    <s v="Gordon"/>
    <s v="Store Manager"/>
    <x v="7"/>
    <x v="3410"/>
    <x v="3414"/>
    <x v="723"/>
    <x v="410"/>
    <n v="-19.86"/>
    <d v="2016-06-12T00:00:00"/>
    <x v="1"/>
  </r>
  <r>
    <x v="0"/>
    <x v="2"/>
    <x v="80"/>
    <x v="75"/>
    <x v="3407"/>
    <x v="1"/>
    <x v="1"/>
    <n v="1"/>
    <s v=""/>
    <n v="-49.1"/>
    <s v=""/>
    <s v=""/>
    <n v="-49.1"/>
    <x v="80"/>
    <x v="80"/>
    <x v="80"/>
    <s v="Sales Representative"/>
    <n v="603417"/>
    <s v="Leslie"/>
    <s v="Gordon"/>
    <s v="Store Manager"/>
    <x v="7"/>
    <x v="3411"/>
    <x v="3415"/>
    <x v="104"/>
    <x v="388"/>
    <n v="-49.1"/>
    <d v="2016-06-14T00:00:00"/>
    <x v="1"/>
  </r>
  <r>
    <x v="0"/>
    <x v="2"/>
    <x v="80"/>
    <x v="75"/>
    <x v="3408"/>
    <x v="0"/>
    <x v="1"/>
    <n v="1"/>
    <s v=""/>
    <n v="-64.48"/>
    <s v=""/>
    <s v=""/>
    <n v="-64.48"/>
    <x v="80"/>
    <x v="80"/>
    <x v="80"/>
    <s v="Sales Representative"/>
    <n v="603417"/>
    <s v="Leslie"/>
    <s v="Gordon"/>
    <s v="Store Manager"/>
    <x v="7"/>
    <x v="3412"/>
    <x v="3416"/>
    <x v="646"/>
    <x v="328"/>
    <n v="-64.48"/>
    <d v="2016-06-16T00:00:00"/>
    <x v="1"/>
  </r>
  <r>
    <x v="0"/>
    <x v="2"/>
    <x v="80"/>
    <x v="75"/>
    <x v="3409"/>
    <x v="1"/>
    <x v="1"/>
    <n v="1"/>
    <s v=""/>
    <n v="-47.09"/>
    <s v=""/>
    <s v=""/>
    <n v="-47.09"/>
    <x v="80"/>
    <x v="80"/>
    <x v="80"/>
    <s v="Sales Representative"/>
    <n v="603417"/>
    <s v="Leslie"/>
    <s v="Gordon"/>
    <s v="Store Manager"/>
    <x v="7"/>
    <x v="3413"/>
    <x v="3417"/>
    <x v="786"/>
    <x v="72"/>
    <n v="-47.09"/>
    <d v="2016-06-22T00:00:00"/>
    <x v="1"/>
  </r>
  <r>
    <x v="0"/>
    <x v="2"/>
    <x v="80"/>
    <x v="75"/>
    <x v="3410"/>
    <x v="0"/>
    <x v="0"/>
    <n v="1"/>
    <s v=""/>
    <n v="-56.18"/>
    <s v=""/>
    <n v="-56.18"/>
    <s v=""/>
    <x v="80"/>
    <x v="80"/>
    <x v="80"/>
    <s v="Sales Representative"/>
    <n v="603417"/>
    <s v="Leslie"/>
    <s v="Gordon"/>
    <s v="Store Manager"/>
    <x v="7"/>
    <x v="3414"/>
    <x v="3418"/>
    <x v="133"/>
    <x v="257"/>
    <n v="-56.18"/>
    <d v="2016-06-24T00:00:00"/>
    <x v="2"/>
  </r>
  <r>
    <x v="0"/>
    <x v="2"/>
    <x v="80"/>
    <x v="75"/>
    <x v="3411"/>
    <x v="1"/>
    <x v="1"/>
    <n v="1"/>
    <s v=""/>
    <n v="-33.630000000000003"/>
    <s v=""/>
    <s v=""/>
    <n v="-33.630000000000003"/>
    <x v="80"/>
    <x v="80"/>
    <x v="80"/>
    <s v="Sales Representative"/>
    <n v="603417"/>
    <s v="Leslie"/>
    <s v="Gordon"/>
    <s v="Store Manager"/>
    <x v="7"/>
    <x v="3415"/>
    <x v="3419"/>
    <x v="683"/>
    <x v="319"/>
    <n v="-33.630000000000003"/>
    <d v="2016-06-27T00:00:00"/>
    <x v="1"/>
  </r>
  <r>
    <x v="1"/>
    <x v="3"/>
    <x v="80"/>
    <x v="81"/>
    <x v="3391"/>
    <x v="4"/>
    <x v="0"/>
    <s v=""/>
    <n v="1"/>
    <s v=""/>
    <n v="-49.99"/>
    <n v="-49.99"/>
    <s v=""/>
    <x v="80"/>
    <x v="80"/>
    <x v="80"/>
    <s v="Sales Representative"/>
    <n v="739422"/>
    <s v="Travis"/>
    <s v="Marshall"/>
    <s v="Sales Representative"/>
    <x v="7"/>
    <x v="3395"/>
    <x v="3399"/>
    <x v="804"/>
    <x v="53"/>
    <n v="-49.99"/>
    <d v="2016-07-02T00:00:00"/>
    <x v="0"/>
  </r>
  <r>
    <x v="1"/>
    <x v="3"/>
    <x v="80"/>
    <x v="81"/>
    <x v="3412"/>
    <x v="2"/>
    <x v="1"/>
    <s v=""/>
    <n v="1"/>
    <s v=""/>
    <n v="-16.940000000000001"/>
    <s v=""/>
    <n v="-16.940000000000001"/>
    <x v="80"/>
    <x v="80"/>
    <x v="80"/>
    <s v="Sales Representative"/>
    <n v="739422"/>
    <s v="Travis"/>
    <s v="Marshall"/>
    <s v="Sales Representative"/>
    <x v="7"/>
    <x v="3416"/>
    <x v="3420"/>
    <x v="615"/>
    <x v="112"/>
    <n v="-16.940000000000001"/>
    <d v="2016-07-03T00:00:00"/>
    <x v="1"/>
  </r>
  <r>
    <x v="1"/>
    <x v="3"/>
    <x v="80"/>
    <x v="75"/>
    <x v="3413"/>
    <x v="0"/>
    <x v="0"/>
    <s v=""/>
    <n v="1"/>
    <s v=""/>
    <n v="-75.44"/>
    <n v="-75.44"/>
    <s v=""/>
    <x v="80"/>
    <x v="80"/>
    <x v="80"/>
    <s v="Sales Representative"/>
    <n v="603417"/>
    <s v="Leslie"/>
    <s v="Gordon"/>
    <s v="Store Manager"/>
    <x v="7"/>
    <x v="3417"/>
    <x v="3421"/>
    <x v="26"/>
    <x v="344"/>
    <n v="-75.44"/>
    <d v="2016-07-24T00:00:00"/>
    <x v="0"/>
  </r>
  <r>
    <x v="1"/>
    <x v="4"/>
    <x v="80"/>
    <x v="81"/>
    <x v="3391"/>
    <x v="4"/>
    <x v="1"/>
    <s v=""/>
    <n v="1"/>
    <s v=""/>
    <n v="-49.99"/>
    <s v=""/>
    <n v="-49.99"/>
    <x v="80"/>
    <x v="80"/>
    <x v="80"/>
    <s v="Sales Representative"/>
    <n v="739422"/>
    <s v="Travis"/>
    <s v="Marshall"/>
    <s v="Sales Representative"/>
    <x v="7"/>
    <x v="3395"/>
    <x v="3399"/>
    <x v="804"/>
    <x v="53"/>
    <n v="-49.99"/>
    <d v="2016-08-02T00:00:00"/>
    <x v="1"/>
  </r>
  <r>
    <x v="1"/>
    <x v="4"/>
    <x v="80"/>
    <x v="75"/>
    <x v="3414"/>
    <x v="0"/>
    <x v="1"/>
    <s v=""/>
    <n v="1"/>
    <s v=""/>
    <n v="-70.489999999999995"/>
    <s v=""/>
    <n v="-70.489999999999995"/>
    <x v="80"/>
    <x v="80"/>
    <x v="80"/>
    <s v="Sales Representative"/>
    <n v="603417"/>
    <s v="Leslie"/>
    <s v="Gordon"/>
    <s v="Store Manager"/>
    <x v="7"/>
    <x v="3418"/>
    <x v="3422"/>
    <x v="176"/>
    <x v="263"/>
    <n v="-70.489999999999995"/>
    <d v="2016-08-10T00:00:00"/>
    <x v="1"/>
  </r>
  <r>
    <x v="1"/>
    <x v="4"/>
    <x v="80"/>
    <x v="81"/>
    <x v="3415"/>
    <x v="2"/>
    <x v="1"/>
    <s v=""/>
    <n v="1"/>
    <s v=""/>
    <n v="-19.82"/>
    <s v=""/>
    <n v="-19.82"/>
    <x v="80"/>
    <x v="80"/>
    <x v="80"/>
    <s v="Sales Representative"/>
    <n v="739422"/>
    <s v="Travis"/>
    <s v="Marshall"/>
    <s v="Sales Representative"/>
    <x v="7"/>
    <x v="3419"/>
    <x v="3423"/>
    <x v="704"/>
    <x v="160"/>
    <n v="-19.82"/>
    <d v="2016-08-12T00:00:00"/>
    <x v="1"/>
  </r>
  <r>
    <x v="1"/>
    <x v="4"/>
    <x v="80"/>
    <x v="81"/>
    <x v="3416"/>
    <x v="2"/>
    <x v="1"/>
    <s v=""/>
    <n v="1"/>
    <s v=""/>
    <n v="-17.86"/>
    <s v=""/>
    <n v="-17.86"/>
    <x v="80"/>
    <x v="80"/>
    <x v="80"/>
    <s v="Sales Representative"/>
    <n v="739422"/>
    <s v="Travis"/>
    <s v="Marshall"/>
    <s v="Sales Representative"/>
    <x v="7"/>
    <x v="3420"/>
    <x v="3424"/>
    <x v="680"/>
    <x v="306"/>
    <n v="-17.86"/>
    <d v="2016-08-13T00:00:00"/>
    <x v="1"/>
  </r>
  <r>
    <x v="1"/>
    <x v="4"/>
    <x v="80"/>
    <x v="81"/>
    <x v="3417"/>
    <x v="1"/>
    <x v="1"/>
    <s v=""/>
    <n v="1"/>
    <s v=""/>
    <n v="-28.31"/>
    <s v=""/>
    <n v="-28.31"/>
    <x v="80"/>
    <x v="80"/>
    <x v="80"/>
    <s v="Sales Representative"/>
    <n v="739422"/>
    <s v="Travis"/>
    <s v="Marshall"/>
    <s v="Sales Representative"/>
    <x v="7"/>
    <x v="3421"/>
    <x v="3425"/>
    <x v="682"/>
    <x v="438"/>
    <n v="-28.31"/>
    <d v="2016-08-13T00:00:00"/>
    <x v="1"/>
  </r>
  <r>
    <x v="1"/>
    <x v="4"/>
    <x v="80"/>
    <x v="75"/>
    <x v="3418"/>
    <x v="0"/>
    <x v="0"/>
    <s v=""/>
    <n v="1"/>
    <s v=""/>
    <n v="-81.23"/>
    <n v="-81.23"/>
    <s v=""/>
    <x v="80"/>
    <x v="80"/>
    <x v="80"/>
    <s v="Sales Representative"/>
    <n v="603417"/>
    <s v="Leslie"/>
    <s v="Gordon"/>
    <s v="Store Manager"/>
    <x v="7"/>
    <x v="3422"/>
    <x v="3426"/>
    <x v="623"/>
    <x v="396"/>
    <n v="-81.23"/>
    <d v="2016-08-15T00:00:00"/>
    <x v="0"/>
  </r>
  <r>
    <x v="1"/>
    <x v="4"/>
    <x v="80"/>
    <x v="81"/>
    <x v="3419"/>
    <x v="2"/>
    <x v="1"/>
    <s v=""/>
    <n v="1"/>
    <s v=""/>
    <n v="-10.26"/>
    <s v=""/>
    <n v="-10.26"/>
    <x v="80"/>
    <x v="80"/>
    <x v="80"/>
    <s v="Sales Representative"/>
    <n v="739422"/>
    <s v="Travis"/>
    <s v="Marshall"/>
    <s v="Sales Representative"/>
    <x v="7"/>
    <x v="3423"/>
    <x v="3427"/>
    <x v="4"/>
    <x v="482"/>
    <n v="-10.26"/>
    <d v="2016-08-17T00:00:00"/>
    <x v="1"/>
  </r>
  <r>
    <x v="1"/>
    <x v="4"/>
    <x v="80"/>
    <x v="75"/>
    <x v="3420"/>
    <x v="0"/>
    <x v="0"/>
    <s v=""/>
    <n v="1"/>
    <s v=""/>
    <n v="-89.63"/>
    <n v="-89.63"/>
    <s v=""/>
    <x v="80"/>
    <x v="80"/>
    <x v="80"/>
    <s v="Sales Representative"/>
    <n v="603417"/>
    <s v="Leslie"/>
    <s v="Gordon"/>
    <s v="Store Manager"/>
    <x v="7"/>
    <x v="3424"/>
    <x v="3428"/>
    <x v="328"/>
    <x v="250"/>
    <n v="-89.63"/>
    <d v="2016-08-23T00:00:00"/>
    <x v="0"/>
  </r>
  <r>
    <x v="1"/>
    <x v="4"/>
    <x v="80"/>
    <x v="81"/>
    <x v="3421"/>
    <x v="1"/>
    <x v="0"/>
    <s v=""/>
    <n v="1"/>
    <s v=""/>
    <n v="-42.74"/>
    <n v="-42.74"/>
    <s v=""/>
    <x v="80"/>
    <x v="80"/>
    <x v="80"/>
    <s v="Sales Representative"/>
    <n v="739422"/>
    <s v="Travis"/>
    <s v="Marshall"/>
    <s v="Sales Representative"/>
    <x v="7"/>
    <x v="3425"/>
    <x v="3429"/>
    <x v="936"/>
    <x v="441"/>
    <n v="-42.74"/>
    <d v="2016-08-24T00:00:00"/>
    <x v="0"/>
  </r>
  <r>
    <x v="1"/>
    <x v="4"/>
    <x v="80"/>
    <x v="75"/>
    <x v="3422"/>
    <x v="0"/>
    <x v="0"/>
    <s v=""/>
    <n v="1"/>
    <s v=""/>
    <n v="-66.31"/>
    <n v="-66.31"/>
    <s v=""/>
    <x v="80"/>
    <x v="80"/>
    <x v="80"/>
    <s v="Sales Representative"/>
    <n v="603417"/>
    <s v="Leslie"/>
    <s v="Gordon"/>
    <s v="Store Manager"/>
    <x v="7"/>
    <x v="3426"/>
    <x v="3430"/>
    <x v="937"/>
    <x v="344"/>
    <n v="-66.31"/>
    <d v="2016-08-24T00:00:00"/>
    <x v="2"/>
  </r>
  <r>
    <x v="1"/>
    <x v="4"/>
    <x v="80"/>
    <x v="75"/>
    <x v="3423"/>
    <x v="0"/>
    <x v="0"/>
    <s v=""/>
    <n v="1"/>
    <s v=""/>
    <n v="-69.180000000000007"/>
    <n v="-69.180000000000007"/>
    <s v=""/>
    <x v="80"/>
    <x v="80"/>
    <x v="80"/>
    <s v="Sales Representative"/>
    <n v="603417"/>
    <s v="Leslie"/>
    <s v="Gordon"/>
    <s v="Store Manager"/>
    <x v="7"/>
    <x v="3427"/>
    <x v="3431"/>
    <x v="714"/>
    <x v="329"/>
    <n v="-69.180000000000007"/>
    <d v="2016-08-25T00:00:00"/>
    <x v="0"/>
  </r>
  <r>
    <x v="1"/>
    <x v="4"/>
    <x v="80"/>
    <x v="75"/>
    <x v="3424"/>
    <x v="0"/>
    <x v="1"/>
    <s v=""/>
    <n v="1"/>
    <s v=""/>
    <n v="-54.57"/>
    <s v=""/>
    <n v="-54.57"/>
    <x v="80"/>
    <x v="80"/>
    <x v="80"/>
    <s v="Sales Representative"/>
    <n v="603417"/>
    <s v="Leslie"/>
    <s v="Gordon"/>
    <s v="Store Manager"/>
    <x v="7"/>
    <x v="3428"/>
    <x v="3432"/>
    <x v="260"/>
    <x v="63"/>
    <n v="-54.57"/>
    <d v="2016-08-30T00:00:00"/>
    <x v="1"/>
  </r>
  <r>
    <x v="1"/>
    <x v="5"/>
    <x v="80"/>
    <x v="75"/>
    <x v="3425"/>
    <x v="0"/>
    <x v="1"/>
    <s v=""/>
    <n v="1"/>
    <s v=""/>
    <n v="-64.28"/>
    <s v=""/>
    <n v="-64.28"/>
    <x v="80"/>
    <x v="80"/>
    <x v="80"/>
    <s v="Sales Representative"/>
    <n v="603417"/>
    <s v="Leslie"/>
    <s v="Gordon"/>
    <s v="Store Manager"/>
    <x v="7"/>
    <x v="3429"/>
    <x v="3433"/>
    <x v="786"/>
    <x v="436"/>
    <n v="-64.28"/>
    <d v="2016-09-02T00:00:00"/>
    <x v="1"/>
  </r>
  <r>
    <x v="1"/>
    <x v="5"/>
    <x v="80"/>
    <x v="81"/>
    <x v="3391"/>
    <x v="4"/>
    <x v="0"/>
    <s v=""/>
    <n v="1"/>
    <s v=""/>
    <n v="-49.99"/>
    <n v="-49.99"/>
    <s v=""/>
    <x v="80"/>
    <x v="80"/>
    <x v="80"/>
    <s v="Sales Representative"/>
    <n v="739422"/>
    <s v="Travis"/>
    <s v="Marshall"/>
    <s v="Sales Representative"/>
    <x v="7"/>
    <x v="3395"/>
    <x v="3399"/>
    <x v="804"/>
    <x v="53"/>
    <n v="-49.99"/>
    <d v="2016-09-03T00:00:00"/>
    <x v="2"/>
  </r>
  <r>
    <x v="1"/>
    <x v="5"/>
    <x v="80"/>
    <x v="81"/>
    <x v="3306"/>
    <x v="2"/>
    <x v="1"/>
    <s v=""/>
    <n v="1"/>
    <s v=""/>
    <n v="-14.36"/>
    <s v=""/>
    <n v="-14.36"/>
    <x v="80"/>
    <x v="80"/>
    <x v="80"/>
    <s v="Sales Representative"/>
    <n v="739422"/>
    <s v="Travis"/>
    <s v="Marshall"/>
    <s v="Sales Representative"/>
    <x v="7"/>
    <x v="3430"/>
    <x v="3434"/>
    <x v="398"/>
    <x v="281"/>
    <n v="-14.36"/>
    <d v="2016-09-11T00:00:00"/>
    <x v="1"/>
  </r>
  <r>
    <x v="1"/>
    <x v="5"/>
    <x v="80"/>
    <x v="81"/>
    <x v="3426"/>
    <x v="1"/>
    <x v="0"/>
    <s v=""/>
    <n v="1"/>
    <s v=""/>
    <n v="-23.07"/>
    <n v="-23.07"/>
    <s v=""/>
    <x v="80"/>
    <x v="80"/>
    <x v="80"/>
    <s v="Sales Representative"/>
    <n v="739422"/>
    <s v="Travis"/>
    <s v="Marshall"/>
    <s v="Sales Representative"/>
    <x v="7"/>
    <x v="3431"/>
    <x v="3435"/>
    <x v="43"/>
    <x v="109"/>
    <n v="-23.07"/>
    <d v="2016-09-20T00:00:00"/>
    <x v="2"/>
  </r>
  <r>
    <x v="1"/>
    <x v="5"/>
    <x v="80"/>
    <x v="75"/>
    <x v="3427"/>
    <x v="0"/>
    <x v="1"/>
    <s v=""/>
    <n v="1"/>
    <s v=""/>
    <n v="-79.22"/>
    <s v=""/>
    <n v="-79.22"/>
    <x v="80"/>
    <x v="80"/>
    <x v="80"/>
    <s v="Sales Representative"/>
    <n v="603417"/>
    <s v="Leslie"/>
    <s v="Gordon"/>
    <s v="Store Manager"/>
    <x v="7"/>
    <x v="3432"/>
    <x v="3436"/>
    <x v="663"/>
    <x v="449"/>
    <n v="-79.22"/>
    <d v="2016-09-25T00:00:00"/>
    <x v="1"/>
  </r>
  <r>
    <x v="0"/>
    <x v="0"/>
    <x v="81"/>
    <x v="75"/>
    <x v="3428"/>
    <x v="1"/>
    <x v="1"/>
    <n v="1"/>
    <s v=""/>
    <n v="-25.74"/>
    <s v=""/>
    <s v=""/>
    <n v="-25.74"/>
    <x v="81"/>
    <x v="81"/>
    <x v="81"/>
    <s v="Sales Representative"/>
    <n v="603417"/>
    <s v="Leslie"/>
    <s v="Gordon"/>
    <s v="Store Manager"/>
    <x v="7"/>
    <x v="3433"/>
    <x v="3437"/>
    <x v="799"/>
    <x v="287"/>
    <n v="-25.74"/>
    <d v="2016-04-12T00:00:00"/>
    <x v="1"/>
  </r>
  <r>
    <x v="0"/>
    <x v="0"/>
    <x v="81"/>
    <x v="75"/>
    <x v="3429"/>
    <x v="1"/>
    <x v="0"/>
    <n v="1"/>
    <s v=""/>
    <n v="-46.33"/>
    <s v=""/>
    <n v="-46.33"/>
    <s v=""/>
    <x v="81"/>
    <x v="81"/>
    <x v="81"/>
    <s v="Sales Representative"/>
    <n v="603417"/>
    <s v="Leslie"/>
    <s v="Gordon"/>
    <s v="Store Manager"/>
    <x v="7"/>
    <x v="3434"/>
    <x v="3438"/>
    <x v="139"/>
    <x v="233"/>
    <n v="-46.33"/>
    <d v="2016-04-23T00:00:00"/>
    <x v="0"/>
  </r>
  <r>
    <x v="0"/>
    <x v="1"/>
    <x v="81"/>
    <x v="75"/>
    <x v="3430"/>
    <x v="0"/>
    <x v="1"/>
    <n v="1"/>
    <s v=""/>
    <n v="-87.68"/>
    <s v=""/>
    <s v=""/>
    <n v="-87.68"/>
    <x v="81"/>
    <x v="81"/>
    <x v="81"/>
    <s v="Sales Representative"/>
    <n v="603417"/>
    <s v="Leslie"/>
    <s v="Gordon"/>
    <s v="Store Manager"/>
    <x v="7"/>
    <x v="3435"/>
    <x v="3439"/>
    <x v="286"/>
    <x v="402"/>
    <n v="-87.68"/>
    <d v="2016-05-03T00:00:00"/>
    <x v="1"/>
  </r>
  <r>
    <x v="0"/>
    <x v="1"/>
    <x v="81"/>
    <x v="75"/>
    <x v="3431"/>
    <x v="0"/>
    <x v="1"/>
    <n v="1"/>
    <s v=""/>
    <n v="-74.540000000000006"/>
    <s v=""/>
    <s v=""/>
    <n v="-74.540000000000006"/>
    <x v="81"/>
    <x v="81"/>
    <x v="81"/>
    <s v="Sales Representative"/>
    <n v="603417"/>
    <s v="Leslie"/>
    <s v="Gordon"/>
    <s v="Store Manager"/>
    <x v="7"/>
    <x v="3436"/>
    <x v="3440"/>
    <x v="863"/>
    <x v="254"/>
    <n v="-74.540000000000006"/>
    <d v="2016-05-07T00:00:00"/>
    <x v="1"/>
  </r>
  <r>
    <x v="0"/>
    <x v="1"/>
    <x v="81"/>
    <x v="75"/>
    <x v="3432"/>
    <x v="2"/>
    <x v="1"/>
    <n v="1"/>
    <s v=""/>
    <n v="-10.51"/>
    <s v=""/>
    <s v=""/>
    <n v="-10.51"/>
    <x v="81"/>
    <x v="81"/>
    <x v="81"/>
    <s v="Sales Representative"/>
    <n v="603417"/>
    <s v="Leslie"/>
    <s v="Gordon"/>
    <s v="Store Manager"/>
    <x v="7"/>
    <x v="3437"/>
    <x v="3441"/>
    <x v="635"/>
    <x v="71"/>
    <n v="-10.51"/>
    <d v="2016-05-16T00:00:00"/>
    <x v="1"/>
  </r>
  <r>
    <x v="0"/>
    <x v="1"/>
    <x v="81"/>
    <x v="75"/>
    <x v="3433"/>
    <x v="0"/>
    <x v="0"/>
    <n v="1"/>
    <s v=""/>
    <n v="-60.59"/>
    <s v=""/>
    <n v="-60.59"/>
    <s v=""/>
    <x v="81"/>
    <x v="81"/>
    <x v="81"/>
    <s v="Sales Representative"/>
    <n v="603417"/>
    <s v="Leslie"/>
    <s v="Gordon"/>
    <s v="Store Manager"/>
    <x v="7"/>
    <x v="3438"/>
    <x v="3442"/>
    <x v="293"/>
    <x v="176"/>
    <n v="-60.59"/>
    <d v="2016-05-22T00:00:00"/>
    <x v="0"/>
  </r>
  <r>
    <x v="0"/>
    <x v="1"/>
    <x v="81"/>
    <x v="75"/>
    <x v="3434"/>
    <x v="2"/>
    <x v="0"/>
    <n v="1"/>
    <s v=""/>
    <n v="-17.559999999999999"/>
    <s v=""/>
    <n v="-17.559999999999999"/>
    <s v=""/>
    <x v="81"/>
    <x v="81"/>
    <x v="81"/>
    <s v="Sales Representative"/>
    <n v="603417"/>
    <s v="Leslie"/>
    <s v="Gordon"/>
    <s v="Store Manager"/>
    <x v="7"/>
    <x v="3439"/>
    <x v="3443"/>
    <x v="522"/>
    <x v="57"/>
    <n v="-17.559999999999999"/>
    <d v="2016-05-27T00:00:00"/>
    <x v="0"/>
  </r>
  <r>
    <x v="0"/>
    <x v="1"/>
    <x v="81"/>
    <x v="75"/>
    <x v="3435"/>
    <x v="0"/>
    <x v="1"/>
    <n v="1"/>
    <s v=""/>
    <n v="-78.55"/>
    <s v=""/>
    <s v=""/>
    <n v="-78.55"/>
    <x v="81"/>
    <x v="81"/>
    <x v="81"/>
    <s v="Sales Representative"/>
    <n v="603417"/>
    <s v="Leslie"/>
    <s v="Gordon"/>
    <s v="Store Manager"/>
    <x v="7"/>
    <x v="3440"/>
    <x v="3444"/>
    <x v="101"/>
    <x v="356"/>
    <n v="-78.55"/>
    <d v="2016-05-28T00:00:00"/>
    <x v="1"/>
  </r>
  <r>
    <x v="0"/>
    <x v="2"/>
    <x v="81"/>
    <x v="75"/>
    <x v="3436"/>
    <x v="1"/>
    <x v="1"/>
    <n v="1"/>
    <s v=""/>
    <n v="-23.02"/>
    <s v=""/>
    <s v=""/>
    <n v="-23.02"/>
    <x v="81"/>
    <x v="81"/>
    <x v="81"/>
    <s v="Sales Representative"/>
    <n v="603417"/>
    <s v="Leslie"/>
    <s v="Gordon"/>
    <s v="Store Manager"/>
    <x v="7"/>
    <x v="3441"/>
    <x v="3445"/>
    <x v="183"/>
    <x v="63"/>
    <n v="-23.02"/>
    <d v="2016-06-04T00:00:00"/>
    <x v="1"/>
  </r>
  <r>
    <x v="0"/>
    <x v="2"/>
    <x v="81"/>
    <x v="75"/>
    <x v="3437"/>
    <x v="0"/>
    <x v="0"/>
    <n v="1"/>
    <s v=""/>
    <n v="-59.27"/>
    <s v=""/>
    <n v="-59.27"/>
    <s v=""/>
    <x v="81"/>
    <x v="81"/>
    <x v="81"/>
    <s v="Sales Representative"/>
    <n v="603417"/>
    <s v="Leslie"/>
    <s v="Gordon"/>
    <s v="Store Manager"/>
    <x v="7"/>
    <x v="3442"/>
    <x v="3446"/>
    <x v="334"/>
    <x v="14"/>
    <n v="-59.27"/>
    <d v="2016-06-08T00:00:00"/>
    <x v="0"/>
  </r>
  <r>
    <x v="0"/>
    <x v="2"/>
    <x v="81"/>
    <x v="75"/>
    <x v="3438"/>
    <x v="1"/>
    <x v="1"/>
    <n v="1"/>
    <s v=""/>
    <n v="-34.22"/>
    <s v=""/>
    <s v=""/>
    <n v="-34.22"/>
    <x v="81"/>
    <x v="81"/>
    <x v="81"/>
    <s v="Sales Representative"/>
    <n v="603417"/>
    <s v="Leslie"/>
    <s v="Gordon"/>
    <s v="Store Manager"/>
    <x v="7"/>
    <x v="3443"/>
    <x v="3447"/>
    <x v="814"/>
    <x v="386"/>
    <n v="-34.22"/>
    <d v="2016-06-09T00:00:00"/>
    <x v="1"/>
  </r>
  <r>
    <x v="0"/>
    <x v="2"/>
    <x v="81"/>
    <x v="75"/>
    <x v="3439"/>
    <x v="1"/>
    <x v="1"/>
    <n v="1"/>
    <s v=""/>
    <n v="-31.73"/>
    <s v=""/>
    <s v=""/>
    <n v="-31.73"/>
    <x v="81"/>
    <x v="81"/>
    <x v="81"/>
    <s v="Sales Representative"/>
    <n v="603417"/>
    <s v="Leslie"/>
    <s v="Gordon"/>
    <s v="Store Manager"/>
    <x v="7"/>
    <x v="3444"/>
    <x v="3448"/>
    <x v="670"/>
    <x v="302"/>
    <n v="-31.73"/>
    <d v="2016-06-11T00:00:00"/>
    <x v="1"/>
  </r>
  <r>
    <x v="0"/>
    <x v="2"/>
    <x v="81"/>
    <x v="75"/>
    <x v="3440"/>
    <x v="1"/>
    <x v="1"/>
    <n v="1"/>
    <s v=""/>
    <n v="-31.62"/>
    <s v=""/>
    <s v=""/>
    <n v="-31.62"/>
    <x v="81"/>
    <x v="81"/>
    <x v="81"/>
    <s v="Sales Representative"/>
    <n v="603417"/>
    <s v="Leslie"/>
    <s v="Gordon"/>
    <s v="Store Manager"/>
    <x v="7"/>
    <x v="3445"/>
    <x v="3449"/>
    <x v="781"/>
    <x v="43"/>
    <n v="-31.62"/>
    <d v="2016-06-14T00:00:00"/>
    <x v="1"/>
  </r>
  <r>
    <x v="0"/>
    <x v="2"/>
    <x v="81"/>
    <x v="75"/>
    <x v="3441"/>
    <x v="0"/>
    <x v="1"/>
    <n v="1"/>
    <s v=""/>
    <n v="-83.18"/>
    <s v=""/>
    <s v=""/>
    <n v="-83.18"/>
    <x v="81"/>
    <x v="81"/>
    <x v="81"/>
    <s v="Sales Representative"/>
    <n v="603417"/>
    <s v="Leslie"/>
    <s v="Gordon"/>
    <s v="Store Manager"/>
    <x v="7"/>
    <x v="3446"/>
    <x v="3450"/>
    <x v="117"/>
    <x v="371"/>
    <n v="-83.18"/>
    <d v="2016-06-14T00:00:00"/>
    <x v="1"/>
  </r>
  <r>
    <x v="0"/>
    <x v="2"/>
    <x v="81"/>
    <x v="75"/>
    <x v="3442"/>
    <x v="0"/>
    <x v="0"/>
    <n v="1"/>
    <s v=""/>
    <n v="-89.22"/>
    <s v=""/>
    <n v="-89.22"/>
    <s v=""/>
    <x v="81"/>
    <x v="81"/>
    <x v="81"/>
    <s v="Sales Representative"/>
    <n v="603417"/>
    <s v="Leslie"/>
    <s v="Gordon"/>
    <s v="Store Manager"/>
    <x v="7"/>
    <x v="3447"/>
    <x v="3451"/>
    <x v="378"/>
    <x v="15"/>
    <n v="-89.22"/>
    <d v="2016-06-18T00:00:00"/>
    <x v="0"/>
  </r>
  <r>
    <x v="0"/>
    <x v="2"/>
    <x v="81"/>
    <x v="75"/>
    <x v="3443"/>
    <x v="1"/>
    <x v="0"/>
    <n v="1"/>
    <s v=""/>
    <n v="-23.86"/>
    <s v=""/>
    <n v="-23.86"/>
    <s v=""/>
    <x v="81"/>
    <x v="81"/>
    <x v="81"/>
    <s v="Sales Representative"/>
    <n v="603417"/>
    <s v="Leslie"/>
    <s v="Gordon"/>
    <s v="Store Manager"/>
    <x v="7"/>
    <x v="3448"/>
    <x v="3452"/>
    <x v="330"/>
    <x v="125"/>
    <n v="-23.86"/>
    <d v="2016-06-18T00:00:00"/>
    <x v="2"/>
  </r>
  <r>
    <x v="1"/>
    <x v="3"/>
    <x v="81"/>
    <x v="75"/>
    <x v="3444"/>
    <x v="0"/>
    <x v="0"/>
    <s v=""/>
    <n v="1"/>
    <s v=""/>
    <n v="-95.54"/>
    <n v="-95.54"/>
    <s v=""/>
    <x v="81"/>
    <x v="81"/>
    <x v="81"/>
    <s v="Sales Representative"/>
    <n v="603417"/>
    <s v="Leslie"/>
    <s v="Gordon"/>
    <s v="Store Manager"/>
    <x v="7"/>
    <x v="3449"/>
    <x v="3453"/>
    <x v="748"/>
    <x v="348"/>
    <n v="-95.54"/>
    <d v="2016-07-01T00:00:00"/>
    <x v="2"/>
  </r>
  <r>
    <x v="1"/>
    <x v="3"/>
    <x v="81"/>
    <x v="75"/>
    <x v="3445"/>
    <x v="0"/>
    <x v="0"/>
    <s v=""/>
    <n v="1"/>
    <s v=""/>
    <n v="-83.13"/>
    <n v="-83.13"/>
    <s v=""/>
    <x v="81"/>
    <x v="81"/>
    <x v="81"/>
    <s v="Sales Representative"/>
    <n v="603417"/>
    <s v="Leslie"/>
    <s v="Gordon"/>
    <s v="Store Manager"/>
    <x v="7"/>
    <x v="3450"/>
    <x v="3454"/>
    <x v="177"/>
    <x v="61"/>
    <n v="-83.13"/>
    <d v="2016-07-01T00:00:00"/>
    <x v="0"/>
  </r>
  <r>
    <x v="1"/>
    <x v="3"/>
    <x v="81"/>
    <x v="75"/>
    <x v="3446"/>
    <x v="0"/>
    <x v="1"/>
    <s v=""/>
    <n v="1"/>
    <s v=""/>
    <n v="-77.98"/>
    <s v=""/>
    <n v="-77.98"/>
    <x v="81"/>
    <x v="81"/>
    <x v="81"/>
    <s v="Sales Representative"/>
    <n v="603417"/>
    <s v="Leslie"/>
    <s v="Gordon"/>
    <s v="Store Manager"/>
    <x v="7"/>
    <x v="3451"/>
    <x v="3455"/>
    <x v="800"/>
    <x v="271"/>
    <n v="-77.98"/>
    <d v="2016-07-04T00:00:00"/>
    <x v="1"/>
  </r>
  <r>
    <x v="1"/>
    <x v="3"/>
    <x v="81"/>
    <x v="75"/>
    <x v="3447"/>
    <x v="0"/>
    <x v="1"/>
    <s v=""/>
    <n v="1"/>
    <s v=""/>
    <n v="-74.099999999999994"/>
    <s v=""/>
    <n v="-74.099999999999994"/>
    <x v="81"/>
    <x v="81"/>
    <x v="81"/>
    <s v="Sales Representative"/>
    <n v="603417"/>
    <s v="Leslie"/>
    <s v="Gordon"/>
    <s v="Store Manager"/>
    <x v="7"/>
    <x v="3452"/>
    <x v="3456"/>
    <x v="552"/>
    <x v="368"/>
    <n v="-74.099999999999994"/>
    <d v="2016-07-13T00:00:00"/>
    <x v="1"/>
  </r>
  <r>
    <x v="1"/>
    <x v="3"/>
    <x v="81"/>
    <x v="75"/>
    <x v="3448"/>
    <x v="0"/>
    <x v="1"/>
    <s v=""/>
    <n v="1"/>
    <s v=""/>
    <n v="-77.91"/>
    <s v=""/>
    <n v="-77.91"/>
    <x v="81"/>
    <x v="81"/>
    <x v="81"/>
    <s v="Sales Representative"/>
    <n v="603417"/>
    <s v="Leslie"/>
    <s v="Gordon"/>
    <s v="Store Manager"/>
    <x v="7"/>
    <x v="3453"/>
    <x v="3457"/>
    <x v="648"/>
    <x v="160"/>
    <n v="-77.91"/>
    <d v="2016-07-15T00:00:00"/>
    <x v="1"/>
  </r>
  <r>
    <x v="1"/>
    <x v="3"/>
    <x v="81"/>
    <x v="75"/>
    <x v="3449"/>
    <x v="0"/>
    <x v="1"/>
    <s v=""/>
    <n v="1"/>
    <s v=""/>
    <n v="-66.11"/>
    <s v=""/>
    <n v="-66.11"/>
    <x v="81"/>
    <x v="81"/>
    <x v="81"/>
    <s v="Sales Representative"/>
    <n v="603417"/>
    <s v="Leslie"/>
    <s v="Gordon"/>
    <s v="Store Manager"/>
    <x v="7"/>
    <x v="3454"/>
    <x v="3458"/>
    <x v="170"/>
    <x v="10"/>
    <n v="-66.11"/>
    <d v="2016-07-17T00:00:00"/>
    <x v="1"/>
  </r>
  <r>
    <x v="1"/>
    <x v="3"/>
    <x v="81"/>
    <x v="75"/>
    <x v="3450"/>
    <x v="0"/>
    <x v="0"/>
    <s v=""/>
    <n v="1"/>
    <s v=""/>
    <n v="-98.24"/>
    <n v="-98.24"/>
    <s v=""/>
    <x v="81"/>
    <x v="81"/>
    <x v="81"/>
    <s v="Sales Representative"/>
    <n v="603417"/>
    <s v="Leslie"/>
    <s v="Gordon"/>
    <s v="Store Manager"/>
    <x v="7"/>
    <x v="3455"/>
    <x v="3459"/>
    <x v="74"/>
    <x v="185"/>
    <n v="-98.24"/>
    <d v="2016-07-21T00:00:00"/>
    <x v="0"/>
  </r>
  <r>
    <x v="1"/>
    <x v="3"/>
    <x v="81"/>
    <x v="82"/>
    <x v="3451"/>
    <x v="1"/>
    <x v="1"/>
    <s v=""/>
    <n v="1"/>
    <s v=""/>
    <n v="-39.25"/>
    <s v=""/>
    <n v="-39.25"/>
    <x v="81"/>
    <x v="81"/>
    <x v="81"/>
    <s v="Sales Representative"/>
    <n v="344848"/>
    <s v="Antonio"/>
    <s v="Reyes"/>
    <s v="Sales Representative"/>
    <x v="7"/>
    <x v="3456"/>
    <x v="3460"/>
    <x v="938"/>
    <x v="94"/>
    <n v="-39.25"/>
    <d v="2016-07-21T00:00:00"/>
    <x v="1"/>
  </r>
  <r>
    <x v="1"/>
    <x v="3"/>
    <x v="81"/>
    <x v="75"/>
    <x v="3452"/>
    <x v="0"/>
    <x v="0"/>
    <s v=""/>
    <n v="1"/>
    <s v=""/>
    <n v="-81.23"/>
    <n v="-81.23"/>
    <s v=""/>
    <x v="81"/>
    <x v="81"/>
    <x v="81"/>
    <s v="Sales Representative"/>
    <n v="603417"/>
    <s v="Leslie"/>
    <s v="Gordon"/>
    <s v="Store Manager"/>
    <x v="7"/>
    <x v="3457"/>
    <x v="3461"/>
    <x v="158"/>
    <x v="129"/>
    <n v="-81.23"/>
    <d v="2016-07-26T00:00:00"/>
    <x v="2"/>
  </r>
  <r>
    <x v="1"/>
    <x v="4"/>
    <x v="81"/>
    <x v="82"/>
    <x v="3453"/>
    <x v="1"/>
    <x v="1"/>
    <s v=""/>
    <n v="1"/>
    <s v=""/>
    <n v="-26.57"/>
    <s v=""/>
    <n v="-26.57"/>
    <x v="81"/>
    <x v="81"/>
    <x v="81"/>
    <s v="Sales Representative"/>
    <n v="344848"/>
    <s v="Antonio"/>
    <s v="Reyes"/>
    <s v="Sales Representative"/>
    <x v="7"/>
    <x v="3458"/>
    <x v="3462"/>
    <x v="39"/>
    <x v="474"/>
    <n v="-26.57"/>
    <d v="2016-08-08T00:00:00"/>
    <x v="1"/>
  </r>
  <r>
    <x v="1"/>
    <x v="4"/>
    <x v="81"/>
    <x v="75"/>
    <x v="3454"/>
    <x v="0"/>
    <x v="1"/>
    <s v=""/>
    <n v="1"/>
    <s v=""/>
    <n v="-61.89"/>
    <s v=""/>
    <n v="-61.89"/>
    <x v="81"/>
    <x v="81"/>
    <x v="81"/>
    <s v="Sales Representative"/>
    <n v="603417"/>
    <s v="Leslie"/>
    <s v="Gordon"/>
    <s v="Store Manager"/>
    <x v="7"/>
    <x v="3459"/>
    <x v="3463"/>
    <x v="559"/>
    <x v="266"/>
    <n v="-61.89"/>
    <d v="2016-08-08T00:00:00"/>
    <x v="1"/>
  </r>
  <r>
    <x v="1"/>
    <x v="5"/>
    <x v="81"/>
    <x v="82"/>
    <x v="3455"/>
    <x v="2"/>
    <x v="0"/>
    <s v=""/>
    <n v="1"/>
    <s v=""/>
    <n v="-14.82"/>
    <n v="-14.82"/>
    <s v=""/>
    <x v="81"/>
    <x v="81"/>
    <x v="81"/>
    <s v="Sales Representative"/>
    <n v="344848"/>
    <s v="Antonio"/>
    <s v="Reyes"/>
    <s v="Sales Representative"/>
    <x v="7"/>
    <x v="3460"/>
    <x v="3464"/>
    <x v="843"/>
    <x v="168"/>
    <n v="-14.82"/>
    <d v="2016-09-19T00:00:00"/>
    <x v="0"/>
  </r>
  <r>
    <x v="1"/>
    <x v="5"/>
    <x v="81"/>
    <x v="75"/>
    <x v="3456"/>
    <x v="0"/>
    <x v="1"/>
    <s v=""/>
    <n v="1"/>
    <s v=""/>
    <n v="-62.74"/>
    <s v=""/>
    <n v="-62.74"/>
    <x v="81"/>
    <x v="81"/>
    <x v="81"/>
    <s v="Sales Representative"/>
    <n v="603417"/>
    <s v="Leslie"/>
    <s v="Gordon"/>
    <s v="Store Manager"/>
    <x v="7"/>
    <x v="3461"/>
    <x v="3465"/>
    <x v="803"/>
    <x v="257"/>
    <n v="-62.74"/>
    <d v="2016-09-24T00:00:00"/>
    <x v="1"/>
  </r>
  <r>
    <x v="0"/>
    <x v="0"/>
    <x v="82"/>
    <x v="75"/>
    <x v="3457"/>
    <x v="0"/>
    <x v="1"/>
    <n v="1"/>
    <s v=""/>
    <n v="-95.25"/>
    <s v=""/>
    <s v=""/>
    <n v="-95.25"/>
    <x v="82"/>
    <x v="82"/>
    <x v="82"/>
    <s v="Sales Representative"/>
    <n v="603417"/>
    <s v="Leslie"/>
    <s v="Gordon"/>
    <s v="Store Manager"/>
    <x v="7"/>
    <x v="3462"/>
    <x v="3466"/>
    <x v="734"/>
    <x v="396"/>
    <n v="-95.25"/>
    <d v="2016-04-05T00:00:00"/>
    <x v="1"/>
  </r>
  <r>
    <x v="0"/>
    <x v="0"/>
    <x v="82"/>
    <x v="75"/>
    <x v="3458"/>
    <x v="1"/>
    <x v="1"/>
    <n v="1"/>
    <s v=""/>
    <n v="-38.5"/>
    <s v=""/>
    <s v=""/>
    <n v="-38.5"/>
    <x v="82"/>
    <x v="82"/>
    <x v="82"/>
    <s v="Sales Representative"/>
    <n v="603417"/>
    <s v="Leslie"/>
    <s v="Gordon"/>
    <s v="Store Manager"/>
    <x v="7"/>
    <x v="3463"/>
    <x v="3467"/>
    <x v="526"/>
    <x v="146"/>
    <n v="-38.5"/>
    <d v="2016-04-07T00:00:00"/>
    <x v="1"/>
  </r>
  <r>
    <x v="0"/>
    <x v="0"/>
    <x v="82"/>
    <x v="75"/>
    <x v="3459"/>
    <x v="0"/>
    <x v="0"/>
    <n v="1"/>
    <s v=""/>
    <n v="-76.56"/>
    <s v=""/>
    <n v="-76.56"/>
    <s v=""/>
    <x v="82"/>
    <x v="82"/>
    <x v="82"/>
    <s v="Sales Representative"/>
    <n v="603417"/>
    <s v="Leslie"/>
    <s v="Gordon"/>
    <s v="Store Manager"/>
    <x v="7"/>
    <x v="3464"/>
    <x v="3468"/>
    <x v="526"/>
    <x v="259"/>
    <n v="-76.56"/>
    <d v="2016-04-24T00:00:00"/>
    <x v="0"/>
  </r>
  <r>
    <x v="0"/>
    <x v="0"/>
    <x v="82"/>
    <x v="75"/>
    <x v="3460"/>
    <x v="0"/>
    <x v="0"/>
    <n v="1"/>
    <s v=""/>
    <n v="-78.430000000000007"/>
    <s v=""/>
    <n v="-78.430000000000007"/>
    <s v=""/>
    <x v="82"/>
    <x v="82"/>
    <x v="82"/>
    <s v="Sales Representative"/>
    <n v="603417"/>
    <s v="Leslie"/>
    <s v="Gordon"/>
    <s v="Store Manager"/>
    <x v="7"/>
    <x v="3465"/>
    <x v="3469"/>
    <x v="695"/>
    <x v="383"/>
    <n v="-78.430000000000007"/>
    <d v="2016-04-28T00:00:00"/>
    <x v="2"/>
  </r>
  <r>
    <x v="0"/>
    <x v="1"/>
    <x v="82"/>
    <x v="75"/>
    <x v="3461"/>
    <x v="0"/>
    <x v="1"/>
    <n v="1"/>
    <s v=""/>
    <n v="-90.12"/>
    <s v=""/>
    <s v=""/>
    <n v="-90.12"/>
    <x v="82"/>
    <x v="82"/>
    <x v="82"/>
    <s v="Sales Representative"/>
    <n v="603417"/>
    <s v="Leslie"/>
    <s v="Gordon"/>
    <s v="Store Manager"/>
    <x v="7"/>
    <x v="3466"/>
    <x v="3470"/>
    <x v="348"/>
    <x v="473"/>
    <n v="-90.12"/>
    <d v="2016-05-16T00:00:00"/>
    <x v="1"/>
  </r>
  <r>
    <x v="0"/>
    <x v="1"/>
    <x v="82"/>
    <x v="75"/>
    <x v="3462"/>
    <x v="0"/>
    <x v="1"/>
    <n v="1"/>
    <s v=""/>
    <n v="-64.97"/>
    <s v=""/>
    <s v=""/>
    <n v="-64.97"/>
    <x v="82"/>
    <x v="82"/>
    <x v="82"/>
    <s v="Sales Representative"/>
    <n v="603417"/>
    <s v="Leslie"/>
    <s v="Gordon"/>
    <s v="Store Manager"/>
    <x v="7"/>
    <x v="3467"/>
    <x v="3471"/>
    <x v="728"/>
    <x v="75"/>
    <n v="-64.97"/>
    <d v="2016-05-22T00:00:00"/>
    <x v="1"/>
  </r>
  <r>
    <x v="0"/>
    <x v="1"/>
    <x v="82"/>
    <x v="75"/>
    <x v="3463"/>
    <x v="0"/>
    <x v="1"/>
    <n v="1"/>
    <s v=""/>
    <n v="-59.06"/>
    <s v=""/>
    <s v=""/>
    <n v="-59.06"/>
    <x v="82"/>
    <x v="82"/>
    <x v="82"/>
    <s v="Sales Representative"/>
    <n v="603417"/>
    <s v="Leslie"/>
    <s v="Gordon"/>
    <s v="Store Manager"/>
    <x v="7"/>
    <x v="3468"/>
    <x v="3472"/>
    <x v="110"/>
    <x v="86"/>
    <n v="-59.06"/>
    <d v="2016-05-27T00:00:00"/>
    <x v="1"/>
  </r>
  <r>
    <x v="0"/>
    <x v="1"/>
    <x v="82"/>
    <x v="75"/>
    <x v="3464"/>
    <x v="0"/>
    <x v="0"/>
    <n v="1"/>
    <s v=""/>
    <n v="-63.89"/>
    <s v=""/>
    <n v="-63.89"/>
    <s v=""/>
    <x v="82"/>
    <x v="82"/>
    <x v="82"/>
    <s v="Sales Representative"/>
    <n v="603417"/>
    <s v="Leslie"/>
    <s v="Gordon"/>
    <s v="Store Manager"/>
    <x v="7"/>
    <x v="3469"/>
    <x v="3473"/>
    <x v="499"/>
    <x v="246"/>
    <n v="-63.89"/>
    <d v="2016-05-29T00:00:00"/>
    <x v="0"/>
  </r>
  <r>
    <x v="0"/>
    <x v="1"/>
    <x v="82"/>
    <x v="75"/>
    <x v="3465"/>
    <x v="1"/>
    <x v="0"/>
    <n v="1"/>
    <s v=""/>
    <n v="-39.159999999999997"/>
    <s v=""/>
    <n v="-39.159999999999997"/>
    <s v=""/>
    <x v="82"/>
    <x v="82"/>
    <x v="82"/>
    <s v="Sales Representative"/>
    <n v="603417"/>
    <s v="Leslie"/>
    <s v="Gordon"/>
    <s v="Store Manager"/>
    <x v="7"/>
    <x v="3470"/>
    <x v="3474"/>
    <x v="666"/>
    <x v="64"/>
    <n v="-39.159999999999997"/>
    <d v="2016-05-30T00:00:00"/>
    <x v="2"/>
  </r>
  <r>
    <x v="0"/>
    <x v="2"/>
    <x v="82"/>
    <x v="75"/>
    <x v="3466"/>
    <x v="0"/>
    <x v="1"/>
    <n v="1"/>
    <s v=""/>
    <n v="-86.65"/>
    <s v=""/>
    <s v=""/>
    <n v="-86.65"/>
    <x v="82"/>
    <x v="82"/>
    <x v="82"/>
    <s v="Sales Representative"/>
    <n v="603417"/>
    <s v="Leslie"/>
    <s v="Gordon"/>
    <s v="Store Manager"/>
    <x v="7"/>
    <x v="3471"/>
    <x v="3475"/>
    <x v="54"/>
    <x v="205"/>
    <n v="-86.65"/>
    <d v="2016-06-01T00:00:00"/>
    <x v="1"/>
  </r>
  <r>
    <x v="0"/>
    <x v="2"/>
    <x v="82"/>
    <x v="75"/>
    <x v="3467"/>
    <x v="1"/>
    <x v="0"/>
    <n v="1"/>
    <s v=""/>
    <n v="-30.89"/>
    <s v=""/>
    <n v="-30.89"/>
    <s v=""/>
    <x v="82"/>
    <x v="82"/>
    <x v="82"/>
    <s v="Sales Representative"/>
    <n v="603417"/>
    <s v="Leslie"/>
    <s v="Gordon"/>
    <s v="Store Manager"/>
    <x v="7"/>
    <x v="3472"/>
    <x v="3476"/>
    <x v="357"/>
    <x v="187"/>
    <n v="-30.89"/>
    <d v="2016-06-17T00:00:00"/>
    <x v="2"/>
  </r>
  <r>
    <x v="0"/>
    <x v="2"/>
    <x v="82"/>
    <x v="75"/>
    <x v="3468"/>
    <x v="0"/>
    <x v="1"/>
    <n v="1"/>
    <s v=""/>
    <n v="-77.55"/>
    <s v=""/>
    <s v=""/>
    <n v="-77.55"/>
    <x v="82"/>
    <x v="82"/>
    <x v="82"/>
    <s v="Sales Representative"/>
    <n v="603417"/>
    <s v="Leslie"/>
    <s v="Gordon"/>
    <s v="Store Manager"/>
    <x v="7"/>
    <x v="3473"/>
    <x v="3477"/>
    <x v="198"/>
    <x v="225"/>
    <n v="-77.55"/>
    <d v="2016-06-18T00:00:00"/>
    <x v="1"/>
  </r>
  <r>
    <x v="0"/>
    <x v="2"/>
    <x v="82"/>
    <x v="75"/>
    <x v="3469"/>
    <x v="1"/>
    <x v="1"/>
    <n v="1"/>
    <s v=""/>
    <n v="-25.86"/>
    <s v=""/>
    <s v=""/>
    <n v="-25.86"/>
    <x v="82"/>
    <x v="82"/>
    <x v="82"/>
    <s v="Sales Representative"/>
    <n v="603417"/>
    <s v="Leslie"/>
    <s v="Gordon"/>
    <s v="Store Manager"/>
    <x v="7"/>
    <x v="3474"/>
    <x v="3478"/>
    <x v="393"/>
    <x v="126"/>
    <n v="-25.86"/>
    <d v="2016-06-21T00:00:00"/>
    <x v="1"/>
  </r>
  <r>
    <x v="0"/>
    <x v="2"/>
    <x v="82"/>
    <x v="75"/>
    <x v="3470"/>
    <x v="0"/>
    <x v="1"/>
    <n v="1"/>
    <s v=""/>
    <n v="-93.54"/>
    <s v=""/>
    <s v=""/>
    <n v="-93.54"/>
    <x v="82"/>
    <x v="82"/>
    <x v="82"/>
    <s v="Sales Representative"/>
    <n v="603417"/>
    <s v="Leslie"/>
    <s v="Gordon"/>
    <s v="Store Manager"/>
    <x v="7"/>
    <x v="3475"/>
    <x v="3479"/>
    <x v="923"/>
    <x v="440"/>
    <n v="-93.54"/>
    <d v="2016-06-22T00:00:00"/>
    <x v="1"/>
  </r>
  <r>
    <x v="0"/>
    <x v="2"/>
    <x v="82"/>
    <x v="75"/>
    <x v="3471"/>
    <x v="0"/>
    <x v="0"/>
    <n v="1"/>
    <s v=""/>
    <n v="-50.96"/>
    <s v=""/>
    <n v="-50.96"/>
    <s v=""/>
    <x v="82"/>
    <x v="82"/>
    <x v="82"/>
    <s v="Sales Representative"/>
    <n v="603417"/>
    <s v="Leslie"/>
    <s v="Gordon"/>
    <s v="Store Manager"/>
    <x v="7"/>
    <x v="3476"/>
    <x v="3480"/>
    <x v="909"/>
    <x v="428"/>
    <n v="-50.96"/>
    <d v="2016-06-23T00:00:00"/>
    <x v="2"/>
  </r>
  <r>
    <x v="1"/>
    <x v="3"/>
    <x v="82"/>
    <x v="83"/>
    <x v="3472"/>
    <x v="1"/>
    <x v="0"/>
    <s v=""/>
    <n v="1"/>
    <s v=""/>
    <n v="-20.97"/>
    <n v="-20.97"/>
    <s v=""/>
    <x v="82"/>
    <x v="82"/>
    <x v="82"/>
    <s v="Sales Representative"/>
    <n v="464536"/>
    <s v="Phillip"/>
    <s v="Townsend"/>
    <s v="Sales Representative"/>
    <x v="7"/>
    <x v="3477"/>
    <x v="3481"/>
    <x v="376"/>
    <x v="478"/>
    <n v="-20.97"/>
    <d v="2016-07-03T00:00:00"/>
    <x v="0"/>
  </r>
  <r>
    <x v="1"/>
    <x v="3"/>
    <x v="82"/>
    <x v="75"/>
    <x v="3473"/>
    <x v="0"/>
    <x v="1"/>
    <s v=""/>
    <n v="1"/>
    <s v=""/>
    <n v="-69.91"/>
    <s v=""/>
    <n v="-69.91"/>
    <x v="82"/>
    <x v="82"/>
    <x v="82"/>
    <s v="Sales Representative"/>
    <n v="603417"/>
    <s v="Leslie"/>
    <s v="Gordon"/>
    <s v="Store Manager"/>
    <x v="7"/>
    <x v="3478"/>
    <x v="3482"/>
    <x v="691"/>
    <x v="306"/>
    <n v="-69.91"/>
    <d v="2016-07-04T00:00:00"/>
    <x v="1"/>
  </r>
  <r>
    <x v="1"/>
    <x v="3"/>
    <x v="82"/>
    <x v="83"/>
    <x v="3474"/>
    <x v="1"/>
    <x v="0"/>
    <s v=""/>
    <n v="1"/>
    <s v=""/>
    <n v="-36.14"/>
    <n v="-36.14"/>
    <s v=""/>
    <x v="82"/>
    <x v="82"/>
    <x v="82"/>
    <s v="Sales Representative"/>
    <n v="464536"/>
    <s v="Phillip"/>
    <s v="Townsend"/>
    <s v="Sales Representative"/>
    <x v="7"/>
    <x v="3479"/>
    <x v="3483"/>
    <x v="646"/>
    <x v="23"/>
    <n v="-36.14"/>
    <d v="2016-07-07T00:00:00"/>
    <x v="0"/>
  </r>
  <r>
    <x v="1"/>
    <x v="3"/>
    <x v="82"/>
    <x v="75"/>
    <x v="3475"/>
    <x v="0"/>
    <x v="1"/>
    <s v=""/>
    <n v="1"/>
    <s v=""/>
    <n v="-77.14"/>
    <s v=""/>
    <n v="-77.14"/>
    <x v="82"/>
    <x v="82"/>
    <x v="82"/>
    <s v="Sales Representative"/>
    <n v="603417"/>
    <s v="Leslie"/>
    <s v="Gordon"/>
    <s v="Store Manager"/>
    <x v="7"/>
    <x v="3480"/>
    <x v="3484"/>
    <x v="28"/>
    <x v="359"/>
    <n v="-77.14"/>
    <d v="2016-07-07T00:00:00"/>
    <x v="1"/>
  </r>
  <r>
    <x v="1"/>
    <x v="3"/>
    <x v="82"/>
    <x v="75"/>
    <x v="3476"/>
    <x v="0"/>
    <x v="1"/>
    <s v=""/>
    <n v="1"/>
    <s v=""/>
    <n v="-74.05"/>
    <s v=""/>
    <n v="-74.05"/>
    <x v="82"/>
    <x v="82"/>
    <x v="82"/>
    <s v="Sales Representative"/>
    <n v="603417"/>
    <s v="Leslie"/>
    <s v="Gordon"/>
    <s v="Store Manager"/>
    <x v="7"/>
    <x v="3481"/>
    <x v="3485"/>
    <x v="569"/>
    <x v="156"/>
    <n v="-74.05"/>
    <d v="2016-07-08T00:00:00"/>
    <x v="1"/>
  </r>
  <r>
    <x v="1"/>
    <x v="3"/>
    <x v="82"/>
    <x v="75"/>
    <x v="3477"/>
    <x v="0"/>
    <x v="0"/>
    <s v=""/>
    <n v="1"/>
    <s v=""/>
    <n v="-88.76"/>
    <n v="-88.76"/>
    <s v=""/>
    <x v="82"/>
    <x v="82"/>
    <x v="82"/>
    <s v="Sales Representative"/>
    <n v="603417"/>
    <s v="Leslie"/>
    <s v="Gordon"/>
    <s v="Store Manager"/>
    <x v="7"/>
    <x v="3482"/>
    <x v="3486"/>
    <x v="902"/>
    <x v="167"/>
    <n v="-88.76"/>
    <d v="2016-07-14T00:00:00"/>
    <x v="2"/>
  </r>
  <r>
    <x v="1"/>
    <x v="3"/>
    <x v="82"/>
    <x v="83"/>
    <x v="3478"/>
    <x v="1"/>
    <x v="0"/>
    <s v=""/>
    <n v="1"/>
    <s v=""/>
    <n v="-28.61"/>
    <n v="-28.61"/>
    <s v=""/>
    <x v="82"/>
    <x v="82"/>
    <x v="82"/>
    <s v="Sales Representative"/>
    <n v="464536"/>
    <s v="Phillip"/>
    <s v="Townsend"/>
    <s v="Sales Representative"/>
    <x v="7"/>
    <x v="3483"/>
    <x v="3487"/>
    <x v="432"/>
    <x v="301"/>
    <n v="-28.61"/>
    <d v="2016-07-15T00:00:00"/>
    <x v="0"/>
  </r>
  <r>
    <x v="1"/>
    <x v="3"/>
    <x v="82"/>
    <x v="83"/>
    <x v="3479"/>
    <x v="1"/>
    <x v="0"/>
    <s v=""/>
    <n v="1"/>
    <s v=""/>
    <n v="-27.04"/>
    <n v="-27.04"/>
    <s v=""/>
    <x v="82"/>
    <x v="82"/>
    <x v="82"/>
    <s v="Sales Representative"/>
    <n v="464536"/>
    <s v="Phillip"/>
    <s v="Townsend"/>
    <s v="Sales Representative"/>
    <x v="7"/>
    <x v="3484"/>
    <x v="3488"/>
    <x v="363"/>
    <x v="79"/>
    <n v="-27.04"/>
    <d v="2016-07-22T00:00:00"/>
    <x v="0"/>
  </r>
  <r>
    <x v="1"/>
    <x v="3"/>
    <x v="82"/>
    <x v="75"/>
    <x v="3480"/>
    <x v="0"/>
    <x v="0"/>
    <s v=""/>
    <n v="1"/>
    <s v=""/>
    <n v="-82.72"/>
    <n v="-82.72"/>
    <s v=""/>
    <x v="82"/>
    <x v="82"/>
    <x v="82"/>
    <s v="Sales Representative"/>
    <n v="603417"/>
    <s v="Leslie"/>
    <s v="Gordon"/>
    <s v="Store Manager"/>
    <x v="7"/>
    <x v="3485"/>
    <x v="3489"/>
    <x v="272"/>
    <x v="236"/>
    <n v="-82.72"/>
    <d v="2016-07-22T00:00:00"/>
    <x v="0"/>
  </r>
  <r>
    <x v="1"/>
    <x v="3"/>
    <x v="82"/>
    <x v="75"/>
    <x v="3481"/>
    <x v="0"/>
    <x v="1"/>
    <s v=""/>
    <n v="1"/>
    <s v=""/>
    <n v="-77.03"/>
    <s v=""/>
    <n v="-77.03"/>
    <x v="82"/>
    <x v="82"/>
    <x v="82"/>
    <s v="Sales Representative"/>
    <n v="603417"/>
    <s v="Leslie"/>
    <s v="Gordon"/>
    <s v="Store Manager"/>
    <x v="7"/>
    <x v="3486"/>
    <x v="3490"/>
    <x v="376"/>
    <x v="486"/>
    <n v="-77.03"/>
    <d v="2016-07-23T00:00:00"/>
    <x v="1"/>
  </r>
  <r>
    <x v="1"/>
    <x v="3"/>
    <x v="82"/>
    <x v="75"/>
    <x v="3482"/>
    <x v="0"/>
    <x v="0"/>
    <s v=""/>
    <n v="1"/>
    <s v=""/>
    <n v="-97.2"/>
    <n v="-97.2"/>
    <s v=""/>
    <x v="82"/>
    <x v="82"/>
    <x v="82"/>
    <s v="Sales Representative"/>
    <n v="603417"/>
    <s v="Leslie"/>
    <s v="Gordon"/>
    <s v="Store Manager"/>
    <x v="7"/>
    <x v="3487"/>
    <x v="3491"/>
    <x v="35"/>
    <x v="58"/>
    <n v="-97.2"/>
    <d v="2016-07-25T00:00:00"/>
    <x v="0"/>
  </r>
  <r>
    <x v="1"/>
    <x v="3"/>
    <x v="82"/>
    <x v="75"/>
    <x v="3483"/>
    <x v="0"/>
    <x v="1"/>
    <s v=""/>
    <n v="1"/>
    <s v=""/>
    <n v="-95.89"/>
    <s v=""/>
    <n v="-95.89"/>
    <x v="82"/>
    <x v="82"/>
    <x v="82"/>
    <s v="Sales Representative"/>
    <n v="603417"/>
    <s v="Leslie"/>
    <s v="Gordon"/>
    <s v="Store Manager"/>
    <x v="7"/>
    <x v="3488"/>
    <x v="3492"/>
    <x v="16"/>
    <x v="343"/>
    <n v="-95.89"/>
    <d v="2016-07-29T00:00:00"/>
    <x v="1"/>
  </r>
  <r>
    <x v="1"/>
    <x v="4"/>
    <x v="82"/>
    <x v="83"/>
    <x v="3484"/>
    <x v="2"/>
    <x v="0"/>
    <s v=""/>
    <n v="1"/>
    <s v=""/>
    <n v="-15.73"/>
    <n v="-15.73"/>
    <s v=""/>
    <x v="82"/>
    <x v="82"/>
    <x v="82"/>
    <s v="Sales Representative"/>
    <n v="464536"/>
    <s v="Phillip"/>
    <s v="Townsend"/>
    <s v="Sales Representative"/>
    <x v="7"/>
    <x v="3489"/>
    <x v="3493"/>
    <x v="141"/>
    <x v="368"/>
    <n v="-15.73"/>
    <d v="2016-08-07T00:00:00"/>
    <x v="2"/>
  </r>
  <r>
    <x v="1"/>
    <x v="4"/>
    <x v="82"/>
    <x v="75"/>
    <x v="3485"/>
    <x v="0"/>
    <x v="1"/>
    <s v=""/>
    <n v="1"/>
    <s v=""/>
    <n v="-61.57"/>
    <s v=""/>
    <n v="-61.57"/>
    <x v="82"/>
    <x v="82"/>
    <x v="82"/>
    <s v="Sales Representative"/>
    <n v="603417"/>
    <s v="Leslie"/>
    <s v="Gordon"/>
    <s v="Store Manager"/>
    <x v="7"/>
    <x v="3490"/>
    <x v="3494"/>
    <x v="791"/>
    <x v="483"/>
    <n v="-61.57"/>
    <d v="2016-08-09T00:00:00"/>
    <x v="1"/>
  </r>
  <r>
    <x v="1"/>
    <x v="4"/>
    <x v="82"/>
    <x v="83"/>
    <x v="3486"/>
    <x v="2"/>
    <x v="1"/>
    <s v=""/>
    <n v="1"/>
    <s v=""/>
    <n v="-7.18"/>
    <s v=""/>
    <n v="-7.18"/>
    <x v="82"/>
    <x v="82"/>
    <x v="82"/>
    <s v="Sales Representative"/>
    <n v="464536"/>
    <s v="Phillip"/>
    <s v="Townsend"/>
    <s v="Sales Representative"/>
    <x v="7"/>
    <x v="3491"/>
    <x v="3495"/>
    <x v="558"/>
    <x v="321"/>
    <n v="-7.18"/>
    <d v="2016-08-16T00:00:00"/>
    <x v="1"/>
  </r>
  <r>
    <x v="1"/>
    <x v="4"/>
    <x v="82"/>
    <x v="75"/>
    <x v="3487"/>
    <x v="0"/>
    <x v="1"/>
    <s v=""/>
    <n v="1"/>
    <s v=""/>
    <n v="-61.37"/>
    <s v=""/>
    <n v="-61.37"/>
    <x v="82"/>
    <x v="82"/>
    <x v="82"/>
    <s v="Sales Representative"/>
    <n v="603417"/>
    <s v="Leslie"/>
    <s v="Gordon"/>
    <s v="Store Manager"/>
    <x v="7"/>
    <x v="3492"/>
    <x v="3496"/>
    <x v="243"/>
    <x v="137"/>
    <n v="-61.37"/>
    <d v="2016-08-17T00:00:00"/>
    <x v="1"/>
  </r>
  <r>
    <x v="1"/>
    <x v="4"/>
    <x v="82"/>
    <x v="75"/>
    <x v="3488"/>
    <x v="0"/>
    <x v="1"/>
    <s v=""/>
    <n v="1"/>
    <s v=""/>
    <n v="-64.069999999999993"/>
    <s v=""/>
    <n v="-64.069999999999993"/>
    <x v="82"/>
    <x v="82"/>
    <x v="82"/>
    <s v="Sales Representative"/>
    <n v="603417"/>
    <s v="Leslie"/>
    <s v="Gordon"/>
    <s v="Store Manager"/>
    <x v="7"/>
    <x v="3493"/>
    <x v="3497"/>
    <x v="750"/>
    <x v="61"/>
    <n v="-64.069999999999993"/>
    <d v="2016-08-20T00:00:00"/>
    <x v="1"/>
  </r>
  <r>
    <x v="1"/>
    <x v="4"/>
    <x v="82"/>
    <x v="75"/>
    <x v="3489"/>
    <x v="0"/>
    <x v="1"/>
    <s v=""/>
    <n v="1"/>
    <s v=""/>
    <n v="-69.73"/>
    <s v=""/>
    <n v="-69.73"/>
    <x v="82"/>
    <x v="82"/>
    <x v="82"/>
    <s v="Sales Representative"/>
    <n v="603417"/>
    <s v="Leslie"/>
    <s v="Gordon"/>
    <s v="Store Manager"/>
    <x v="7"/>
    <x v="3494"/>
    <x v="3498"/>
    <x v="302"/>
    <x v="284"/>
    <n v="-69.73"/>
    <d v="2016-08-21T00:00:00"/>
    <x v="1"/>
  </r>
  <r>
    <x v="1"/>
    <x v="4"/>
    <x v="82"/>
    <x v="83"/>
    <x v="3490"/>
    <x v="1"/>
    <x v="0"/>
    <s v=""/>
    <n v="1"/>
    <s v=""/>
    <n v="-29.04"/>
    <n v="-29.04"/>
    <s v=""/>
    <x v="82"/>
    <x v="82"/>
    <x v="82"/>
    <s v="Sales Representative"/>
    <n v="464536"/>
    <s v="Phillip"/>
    <s v="Townsend"/>
    <s v="Sales Representative"/>
    <x v="7"/>
    <x v="3495"/>
    <x v="3499"/>
    <x v="110"/>
    <x v="410"/>
    <n v="-29.04"/>
    <d v="2016-08-27T00:00:00"/>
    <x v="2"/>
  </r>
  <r>
    <x v="1"/>
    <x v="5"/>
    <x v="82"/>
    <x v="83"/>
    <x v="3491"/>
    <x v="2"/>
    <x v="1"/>
    <s v=""/>
    <n v="1"/>
    <s v=""/>
    <n v="-16.03"/>
    <s v=""/>
    <n v="-16.03"/>
    <x v="82"/>
    <x v="82"/>
    <x v="82"/>
    <s v="Sales Representative"/>
    <n v="464536"/>
    <s v="Phillip"/>
    <s v="Townsend"/>
    <s v="Sales Representative"/>
    <x v="7"/>
    <x v="3496"/>
    <x v="3500"/>
    <x v="899"/>
    <x v="201"/>
    <n v="-16.03"/>
    <d v="2016-09-05T00:00:00"/>
    <x v="1"/>
  </r>
  <r>
    <x v="1"/>
    <x v="5"/>
    <x v="82"/>
    <x v="75"/>
    <x v="3492"/>
    <x v="0"/>
    <x v="0"/>
    <s v=""/>
    <n v="1"/>
    <s v=""/>
    <n v="-70.040000000000006"/>
    <n v="-70.040000000000006"/>
    <s v=""/>
    <x v="82"/>
    <x v="82"/>
    <x v="82"/>
    <s v="Sales Representative"/>
    <n v="603417"/>
    <s v="Leslie"/>
    <s v="Gordon"/>
    <s v="Store Manager"/>
    <x v="7"/>
    <x v="3497"/>
    <x v="3501"/>
    <x v="381"/>
    <x v="333"/>
    <n v="-70.040000000000006"/>
    <d v="2016-09-12T00:00:00"/>
    <x v="0"/>
  </r>
  <r>
    <x v="1"/>
    <x v="5"/>
    <x v="82"/>
    <x v="83"/>
    <x v="3493"/>
    <x v="2"/>
    <x v="0"/>
    <s v=""/>
    <n v="1"/>
    <s v=""/>
    <n v="-11.43"/>
    <n v="-11.43"/>
    <s v=""/>
    <x v="82"/>
    <x v="82"/>
    <x v="82"/>
    <s v="Sales Representative"/>
    <n v="464536"/>
    <s v="Phillip"/>
    <s v="Townsend"/>
    <s v="Sales Representative"/>
    <x v="7"/>
    <x v="3498"/>
    <x v="3502"/>
    <x v="160"/>
    <x v="389"/>
    <n v="-11.43"/>
    <d v="2016-09-18T00:00:00"/>
    <x v="0"/>
  </r>
  <r>
    <x v="1"/>
    <x v="5"/>
    <x v="82"/>
    <x v="83"/>
    <x v="3494"/>
    <x v="1"/>
    <x v="1"/>
    <s v=""/>
    <n v="1"/>
    <s v=""/>
    <n v="-47.05"/>
    <s v=""/>
    <n v="-47.05"/>
    <x v="82"/>
    <x v="82"/>
    <x v="82"/>
    <s v="Sales Representative"/>
    <n v="464536"/>
    <s v="Phillip"/>
    <s v="Townsend"/>
    <s v="Sales Representative"/>
    <x v="7"/>
    <x v="3499"/>
    <x v="3503"/>
    <x v="551"/>
    <x v="321"/>
    <n v="-47.05"/>
    <d v="2016-09-19T00:00:00"/>
    <x v="1"/>
  </r>
  <r>
    <x v="1"/>
    <x v="5"/>
    <x v="82"/>
    <x v="83"/>
    <x v="3495"/>
    <x v="1"/>
    <x v="1"/>
    <s v=""/>
    <n v="1"/>
    <s v=""/>
    <n v="-40.65"/>
    <s v=""/>
    <n v="-40.65"/>
    <x v="82"/>
    <x v="82"/>
    <x v="82"/>
    <s v="Sales Representative"/>
    <n v="464536"/>
    <s v="Phillip"/>
    <s v="Townsend"/>
    <s v="Sales Representative"/>
    <x v="7"/>
    <x v="3500"/>
    <x v="3504"/>
    <x v="298"/>
    <x v="20"/>
    <n v="-40.65"/>
    <d v="2016-09-19T00:00:00"/>
    <x v="1"/>
  </r>
  <r>
    <x v="1"/>
    <x v="5"/>
    <x v="82"/>
    <x v="75"/>
    <x v="3496"/>
    <x v="0"/>
    <x v="0"/>
    <s v=""/>
    <n v="1"/>
    <s v=""/>
    <n v="-81.86"/>
    <n v="-81.86"/>
    <s v=""/>
    <x v="82"/>
    <x v="82"/>
    <x v="82"/>
    <s v="Sales Representative"/>
    <n v="603417"/>
    <s v="Leslie"/>
    <s v="Gordon"/>
    <s v="Store Manager"/>
    <x v="7"/>
    <x v="3501"/>
    <x v="3505"/>
    <x v="797"/>
    <x v="277"/>
    <n v="-81.86"/>
    <d v="2016-09-24T00:00:00"/>
    <x v="0"/>
  </r>
  <r>
    <x v="0"/>
    <x v="0"/>
    <x v="83"/>
    <x v="75"/>
    <x v="3497"/>
    <x v="0"/>
    <x v="0"/>
    <n v="1"/>
    <s v=""/>
    <n v="-67.97"/>
    <s v=""/>
    <n v="-67.97"/>
    <s v=""/>
    <x v="83"/>
    <x v="83"/>
    <x v="83"/>
    <s v="Store Manager"/>
    <n v="603417"/>
    <s v="Leslie"/>
    <s v="Gordon"/>
    <s v="Store Manager"/>
    <x v="7"/>
    <x v="3502"/>
    <x v="3506"/>
    <x v="184"/>
    <x v="256"/>
    <n v="-67.97"/>
    <d v="2016-04-06T00:00:00"/>
    <x v="2"/>
  </r>
  <r>
    <x v="0"/>
    <x v="0"/>
    <x v="83"/>
    <x v="75"/>
    <x v="3498"/>
    <x v="0"/>
    <x v="1"/>
    <n v="1"/>
    <s v=""/>
    <n v="-178.27"/>
    <s v=""/>
    <s v=""/>
    <n v="-178.27"/>
    <x v="83"/>
    <x v="83"/>
    <x v="83"/>
    <s v="Store Manager"/>
    <n v="603417"/>
    <s v="Leslie"/>
    <s v="Gordon"/>
    <s v="Store Manager"/>
    <x v="7"/>
    <x v="3503"/>
    <x v="3507"/>
    <x v="28"/>
    <x v="280"/>
    <n v="-178.27"/>
    <d v="2016-04-11T00:00:00"/>
    <x v="1"/>
  </r>
  <r>
    <x v="0"/>
    <x v="0"/>
    <x v="83"/>
    <x v="75"/>
    <x v="3499"/>
    <x v="0"/>
    <x v="1"/>
    <n v="1"/>
    <s v=""/>
    <n v="-371.54"/>
    <s v=""/>
    <s v=""/>
    <n v="-371.54"/>
    <x v="83"/>
    <x v="83"/>
    <x v="83"/>
    <s v="Store Manager"/>
    <n v="603417"/>
    <s v="Leslie"/>
    <s v="Gordon"/>
    <s v="Store Manager"/>
    <x v="7"/>
    <x v="3504"/>
    <x v="3508"/>
    <x v="533"/>
    <x v="131"/>
    <n v="-371.54"/>
    <d v="2016-04-12T00:00:00"/>
    <x v="1"/>
  </r>
  <r>
    <x v="0"/>
    <x v="0"/>
    <x v="83"/>
    <x v="75"/>
    <x v="3500"/>
    <x v="0"/>
    <x v="1"/>
    <n v="1"/>
    <s v=""/>
    <n v="-492.76"/>
    <s v=""/>
    <s v=""/>
    <n v="-492.76"/>
    <x v="83"/>
    <x v="83"/>
    <x v="83"/>
    <s v="Store Manager"/>
    <n v="603417"/>
    <s v="Leslie"/>
    <s v="Gordon"/>
    <s v="Store Manager"/>
    <x v="7"/>
    <x v="3505"/>
    <x v="3509"/>
    <x v="627"/>
    <x v="186"/>
    <n v="-492.76"/>
    <d v="2016-04-15T00:00:00"/>
    <x v="1"/>
  </r>
  <r>
    <x v="0"/>
    <x v="0"/>
    <x v="83"/>
    <x v="75"/>
    <x v="3501"/>
    <x v="0"/>
    <x v="1"/>
    <n v="1"/>
    <s v=""/>
    <n v="-200.8"/>
    <s v=""/>
    <s v=""/>
    <n v="-200.8"/>
    <x v="83"/>
    <x v="83"/>
    <x v="83"/>
    <s v="Store Manager"/>
    <n v="603417"/>
    <s v="Leslie"/>
    <s v="Gordon"/>
    <s v="Store Manager"/>
    <x v="7"/>
    <x v="3506"/>
    <x v="3510"/>
    <x v="608"/>
    <x v="299"/>
    <n v="-200.8"/>
    <d v="2016-04-19T00:00:00"/>
    <x v="1"/>
  </r>
  <r>
    <x v="0"/>
    <x v="0"/>
    <x v="83"/>
    <x v="75"/>
    <x v="3502"/>
    <x v="0"/>
    <x v="1"/>
    <n v="1"/>
    <s v=""/>
    <n v="-171.11"/>
    <s v=""/>
    <s v=""/>
    <n v="-171.11"/>
    <x v="83"/>
    <x v="83"/>
    <x v="83"/>
    <s v="Store Manager"/>
    <n v="603417"/>
    <s v="Leslie"/>
    <s v="Gordon"/>
    <s v="Store Manager"/>
    <x v="7"/>
    <x v="3507"/>
    <x v="3511"/>
    <x v="316"/>
    <x v="447"/>
    <n v="-171.11"/>
    <d v="2016-04-20T00:00:00"/>
    <x v="1"/>
  </r>
  <r>
    <x v="0"/>
    <x v="0"/>
    <x v="83"/>
    <x v="75"/>
    <x v="3503"/>
    <x v="0"/>
    <x v="1"/>
    <n v="1"/>
    <s v=""/>
    <n v="-438.42"/>
    <s v=""/>
    <s v=""/>
    <n v="-438.42"/>
    <x v="83"/>
    <x v="83"/>
    <x v="83"/>
    <s v="Store Manager"/>
    <n v="603417"/>
    <s v="Leslie"/>
    <s v="Gordon"/>
    <s v="Store Manager"/>
    <x v="7"/>
    <x v="3508"/>
    <x v="3512"/>
    <x v="631"/>
    <x v="494"/>
    <n v="-438.42"/>
    <d v="2016-04-21T00:00:00"/>
    <x v="1"/>
  </r>
  <r>
    <x v="0"/>
    <x v="0"/>
    <x v="83"/>
    <x v="75"/>
    <x v="3504"/>
    <x v="0"/>
    <x v="1"/>
    <n v="1"/>
    <s v=""/>
    <n v="-139.13"/>
    <s v=""/>
    <s v=""/>
    <n v="-139.13"/>
    <x v="83"/>
    <x v="83"/>
    <x v="83"/>
    <s v="Store Manager"/>
    <n v="603417"/>
    <s v="Leslie"/>
    <s v="Gordon"/>
    <s v="Store Manager"/>
    <x v="7"/>
    <x v="3509"/>
    <x v="3513"/>
    <x v="917"/>
    <x v="29"/>
    <n v="-139.13"/>
    <d v="2016-04-21T00:00:00"/>
    <x v="1"/>
  </r>
  <r>
    <x v="0"/>
    <x v="0"/>
    <x v="83"/>
    <x v="75"/>
    <x v="3505"/>
    <x v="0"/>
    <x v="1"/>
    <n v="1"/>
    <s v=""/>
    <n v="-490.36"/>
    <s v=""/>
    <s v=""/>
    <n v="-490.36"/>
    <x v="83"/>
    <x v="83"/>
    <x v="83"/>
    <s v="Store Manager"/>
    <n v="603417"/>
    <s v="Leslie"/>
    <s v="Gordon"/>
    <s v="Store Manager"/>
    <x v="7"/>
    <x v="3510"/>
    <x v="3514"/>
    <x v="18"/>
    <x v="71"/>
    <n v="-490.36"/>
    <d v="2016-04-29T00:00:00"/>
    <x v="1"/>
  </r>
  <r>
    <x v="0"/>
    <x v="0"/>
    <x v="83"/>
    <x v="75"/>
    <x v="3506"/>
    <x v="0"/>
    <x v="1"/>
    <n v="1"/>
    <s v=""/>
    <n v="-244.64"/>
    <s v=""/>
    <s v=""/>
    <n v="-244.64"/>
    <x v="83"/>
    <x v="83"/>
    <x v="83"/>
    <s v="Store Manager"/>
    <n v="603417"/>
    <s v="Leslie"/>
    <s v="Gordon"/>
    <s v="Store Manager"/>
    <x v="7"/>
    <x v="3511"/>
    <x v="3515"/>
    <x v="893"/>
    <x v="272"/>
    <n v="-244.64"/>
    <d v="2016-04-30T00:00:00"/>
    <x v="1"/>
  </r>
  <r>
    <x v="0"/>
    <x v="1"/>
    <x v="83"/>
    <x v="75"/>
    <x v="3507"/>
    <x v="0"/>
    <x v="1"/>
    <n v="1"/>
    <s v=""/>
    <n v="-244.52"/>
    <s v=""/>
    <s v=""/>
    <n v="-244.52"/>
    <x v="83"/>
    <x v="83"/>
    <x v="83"/>
    <s v="Store Manager"/>
    <n v="603417"/>
    <s v="Leslie"/>
    <s v="Gordon"/>
    <s v="Store Manager"/>
    <x v="7"/>
    <x v="3512"/>
    <x v="3516"/>
    <x v="267"/>
    <x v="445"/>
    <n v="-244.52"/>
    <d v="2016-05-09T00:00:00"/>
    <x v="1"/>
  </r>
  <r>
    <x v="0"/>
    <x v="1"/>
    <x v="83"/>
    <x v="75"/>
    <x v="3508"/>
    <x v="0"/>
    <x v="1"/>
    <n v="1"/>
    <s v=""/>
    <n v="-316.97000000000003"/>
    <s v=""/>
    <s v=""/>
    <n v="-316.97000000000003"/>
    <x v="83"/>
    <x v="83"/>
    <x v="83"/>
    <s v="Store Manager"/>
    <n v="603417"/>
    <s v="Leslie"/>
    <s v="Gordon"/>
    <s v="Store Manager"/>
    <x v="7"/>
    <x v="3513"/>
    <x v="3517"/>
    <x v="501"/>
    <x v="184"/>
    <n v="-316.97000000000003"/>
    <d v="2016-05-10T00:00:00"/>
    <x v="1"/>
  </r>
  <r>
    <x v="0"/>
    <x v="1"/>
    <x v="83"/>
    <x v="75"/>
    <x v="3509"/>
    <x v="0"/>
    <x v="0"/>
    <n v="1"/>
    <s v=""/>
    <n v="-393.44"/>
    <s v=""/>
    <n v="-393.44"/>
    <s v=""/>
    <x v="83"/>
    <x v="83"/>
    <x v="83"/>
    <s v="Store Manager"/>
    <n v="603417"/>
    <s v="Leslie"/>
    <s v="Gordon"/>
    <s v="Store Manager"/>
    <x v="7"/>
    <x v="3514"/>
    <x v="3518"/>
    <x v="558"/>
    <x v="345"/>
    <n v="-393.44"/>
    <d v="2016-05-14T00:00:00"/>
    <x v="0"/>
  </r>
  <r>
    <x v="0"/>
    <x v="1"/>
    <x v="83"/>
    <x v="75"/>
    <x v="3510"/>
    <x v="0"/>
    <x v="0"/>
    <n v="1"/>
    <s v=""/>
    <n v="-181.93"/>
    <s v=""/>
    <n v="-181.93"/>
    <s v=""/>
    <x v="83"/>
    <x v="83"/>
    <x v="83"/>
    <s v="Store Manager"/>
    <n v="603417"/>
    <s v="Leslie"/>
    <s v="Gordon"/>
    <s v="Store Manager"/>
    <x v="7"/>
    <x v="3515"/>
    <x v="3519"/>
    <x v="493"/>
    <x v="180"/>
    <n v="-181.93"/>
    <d v="2016-05-18T00:00:00"/>
    <x v="2"/>
  </r>
  <r>
    <x v="0"/>
    <x v="1"/>
    <x v="83"/>
    <x v="75"/>
    <x v="3511"/>
    <x v="0"/>
    <x v="1"/>
    <n v="1"/>
    <s v=""/>
    <n v="-327.84"/>
    <s v=""/>
    <s v=""/>
    <n v="-327.84"/>
    <x v="83"/>
    <x v="83"/>
    <x v="83"/>
    <s v="Store Manager"/>
    <n v="603417"/>
    <s v="Leslie"/>
    <s v="Gordon"/>
    <s v="Store Manager"/>
    <x v="7"/>
    <x v="3516"/>
    <x v="3520"/>
    <x v="731"/>
    <x v="289"/>
    <n v="-327.84"/>
    <d v="2016-05-20T00:00:00"/>
    <x v="1"/>
  </r>
  <r>
    <x v="0"/>
    <x v="1"/>
    <x v="83"/>
    <x v="75"/>
    <x v="3512"/>
    <x v="0"/>
    <x v="1"/>
    <n v="1"/>
    <s v=""/>
    <n v="-297.17"/>
    <s v=""/>
    <s v=""/>
    <n v="-297.17"/>
    <x v="83"/>
    <x v="83"/>
    <x v="83"/>
    <s v="Store Manager"/>
    <n v="603417"/>
    <s v="Leslie"/>
    <s v="Gordon"/>
    <s v="Store Manager"/>
    <x v="7"/>
    <x v="3517"/>
    <x v="3521"/>
    <x v="607"/>
    <x v="151"/>
    <n v="-297.17"/>
    <d v="2016-05-20T00:00:00"/>
    <x v="1"/>
  </r>
  <r>
    <x v="0"/>
    <x v="1"/>
    <x v="83"/>
    <x v="75"/>
    <x v="3513"/>
    <x v="0"/>
    <x v="0"/>
    <n v="1"/>
    <s v=""/>
    <n v="-336"/>
    <s v=""/>
    <n v="-336"/>
    <s v=""/>
    <x v="83"/>
    <x v="83"/>
    <x v="83"/>
    <s v="Store Manager"/>
    <n v="603417"/>
    <s v="Leslie"/>
    <s v="Gordon"/>
    <s v="Store Manager"/>
    <x v="7"/>
    <x v="3518"/>
    <x v="3522"/>
    <x v="604"/>
    <x v="284"/>
    <n v="-336"/>
    <d v="2016-05-24T00:00:00"/>
    <x v="2"/>
  </r>
  <r>
    <x v="0"/>
    <x v="1"/>
    <x v="83"/>
    <x v="75"/>
    <x v="3514"/>
    <x v="0"/>
    <x v="0"/>
    <n v="1"/>
    <s v=""/>
    <n v="-406.23"/>
    <s v=""/>
    <n v="-406.23"/>
    <s v=""/>
    <x v="83"/>
    <x v="83"/>
    <x v="83"/>
    <s v="Store Manager"/>
    <n v="603417"/>
    <s v="Leslie"/>
    <s v="Gordon"/>
    <s v="Store Manager"/>
    <x v="7"/>
    <x v="3519"/>
    <x v="3523"/>
    <x v="352"/>
    <x v="204"/>
    <n v="-406.23"/>
    <d v="2016-05-26T00:00:00"/>
    <x v="0"/>
  </r>
  <r>
    <x v="0"/>
    <x v="2"/>
    <x v="83"/>
    <x v="75"/>
    <x v="3515"/>
    <x v="0"/>
    <x v="1"/>
    <n v="1"/>
    <s v=""/>
    <n v="-139.80000000000001"/>
    <s v=""/>
    <s v=""/>
    <n v="-139.80000000000001"/>
    <x v="83"/>
    <x v="83"/>
    <x v="83"/>
    <s v="Store Manager"/>
    <n v="603417"/>
    <s v="Leslie"/>
    <s v="Gordon"/>
    <s v="Store Manager"/>
    <x v="7"/>
    <x v="3520"/>
    <x v="3524"/>
    <x v="189"/>
    <x v="357"/>
    <n v="-139.80000000000001"/>
    <d v="2016-06-01T00:00:00"/>
    <x v="1"/>
  </r>
  <r>
    <x v="0"/>
    <x v="2"/>
    <x v="83"/>
    <x v="75"/>
    <x v="3516"/>
    <x v="0"/>
    <x v="1"/>
    <n v="1"/>
    <s v=""/>
    <n v="-445.41"/>
    <s v=""/>
    <s v=""/>
    <n v="-445.41"/>
    <x v="83"/>
    <x v="83"/>
    <x v="83"/>
    <s v="Store Manager"/>
    <n v="603417"/>
    <s v="Leslie"/>
    <s v="Gordon"/>
    <s v="Store Manager"/>
    <x v="7"/>
    <x v="3521"/>
    <x v="3525"/>
    <x v="246"/>
    <x v="68"/>
    <n v="-445.41"/>
    <d v="2016-06-14T00:00:00"/>
    <x v="1"/>
  </r>
  <r>
    <x v="0"/>
    <x v="2"/>
    <x v="83"/>
    <x v="75"/>
    <x v="3517"/>
    <x v="0"/>
    <x v="1"/>
    <n v="1"/>
    <s v=""/>
    <n v="-338.79"/>
    <s v=""/>
    <s v=""/>
    <n v="-338.79"/>
    <x v="83"/>
    <x v="83"/>
    <x v="83"/>
    <s v="Store Manager"/>
    <n v="603417"/>
    <s v="Leslie"/>
    <s v="Gordon"/>
    <s v="Store Manager"/>
    <x v="7"/>
    <x v="3522"/>
    <x v="3526"/>
    <x v="501"/>
    <x v="312"/>
    <n v="-338.79"/>
    <d v="2016-06-24T00:00:00"/>
    <x v="1"/>
  </r>
  <r>
    <x v="0"/>
    <x v="2"/>
    <x v="83"/>
    <x v="75"/>
    <x v="3518"/>
    <x v="0"/>
    <x v="1"/>
    <n v="1"/>
    <s v=""/>
    <n v="-240.61"/>
    <s v=""/>
    <s v=""/>
    <n v="-240.61"/>
    <x v="83"/>
    <x v="83"/>
    <x v="83"/>
    <s v="Store Manager"/>
    <n v="603417"/>
    <s v="Leslie"/>
    <s v="Gordon"/>
    <s v="Store Manager"/>
    <x v="7"/>
    <x v="3523"/>
    <x v="3527"/>
    <x v="262"/>
    <x v="295"/>
    <n v="-240.61"/>
    <d v="2016-06-26T00:00:00"/>
    <x v="1"/>
  </r>
  <r>
    <x v="0"/>
    <x v="2"/>
    <x v="83"/>
    <x v="75"/>
    <x v="3519"/>
    <x v="0"/>
    <x v="1"/>
    <n v="1"/>
    <s v=""/>
    <n v="-407.91"/>
    <s v=""/>
    <s v=""/>
    <n v="-407.91"/>
    <x v="83"/>
    <x v="83"/>
    <x v="83"/>
    <s v="Store Manager"/>
    <n v="603417"/>
    <s v="Leslie"/>
    <s v="Gordon"/>
    <s v="Store Manager"/>
    <x v="7"/>
    <x v="3524"/>
    <x v="3528"/>
    <x v="626"/>
    <x v="193"/>
    <n v="-407.91"/>
    <d v="2016-06-26T00:00:00"/>
    <x v="1"/>
  </r>
  <r>
    <x v="1"/>
    <x v="3"/>
    <x v="83"/>
    <x v="75"/>
    <x v="3520"/>
    <x v="0"/>
    <x v="1"/>
    <s v=""/>
    <n v="1"/>
    <s v=""/>
    <n v="-243.95"/>
    <s v=""/>
    <n v="-243.95"/>
    <x v="83"/>
    <x v="83"/>
    <x v="83"/>
    <s v="Store Manager"/>
    <n v="603417"/>
    <s v="Leslie"/>
    <s v="Gordon"/>
    <s v="Store Manager"/>
    <x v="7"/>
    <x v="3525"/>
    <x v="3529"/>
    <x v="595"/>
    <x v="21"/>
    <n v="-243.95"/>
    <d v="2016-07-01T00:00:00"/>
    <x v="1"/>
  </r>
  <r>
    <x v="1"/>
    <x v="3"/>
    <x v="83"/>
    <x v="75"/>
    <x v="3521"/>
    <x v="0"/>
    <x v="1"/>
    <s v=""/>
    <n v="1"/>
    <s v=""/>
    <n v="-117.97"/>
    <s v=""/>
    <n v="-117.97"/>
    <x v="83"/>
    <x v="83"/>
    <x v="83"/>
    <s v="Store Manager"/>
    <n v="603417"/>
    <s v="Leslie"/>
    <s v="Gordon"/>
    <s v="Store Manager"/>
    <x v="7"/>
    <x v="3526"/>
    <x v="3530"/>
    <x v="470"/>
    <x v="371"/>
    <n v="-117.97"/>
    <d v="2016-07-05T00:00:00"/>
    <x v="1"/>
  </r>
  <r>
    <x v="1"/>
    <x v="3"/>
    <x v="83"/>
    <x v="75"/>
    <x v="3522"/>
    <x v="0"/>
    <x v="0"/>
    <s v=""/>
    <n v="1"/>
    <s v=""/>
    <n v="-170.51"/>
    <n v="-170.51"/>
    <s v=""/>
    <x v="83"/>
    <x v="83"/>
    <x v="83"/>
    <s v="Store Manager"/>
    <n v="603417"/>
    <s v="Leslie"/>
    <s v="Gordon"/>
    <s v="Store Manager"/>
    <x v="7"/>
    <x v="3527"/>
    <x v="3531"/>
    <x v="939"/>
    <x v="261"/>
    <n v="-170.51"/>
    <d v="2016-07-07T00:00:00"/>
    <x v="2"/>
  </r>
  <r>
    <x v="1"/>
    <x v="3"/>
    <x v="83"/>
    <x v="75"/>
    <x v="3523"/>
    <x v="0"/>
    <x v="1"/>
    <s v=""/>
    <n v="1"/>
    <s v=""/>
    <n v="-324.31"/>
    <s v=""/>
    <n v="-324.31"/>
    <x v="83"/>
    <x v="83"/>
    <x v="83"/>
    <s v="Store Manager"/>
    <n v="603417"/>
    <s v="Leslie"/>
    <s v="Gordon"/>
    <s v="Store Manager"/>
    <x v="7"/>
    <x v="3528"/>
    <x v="3532"/>
    <x v="351"/>
    <x v="99"/>
    <n v="-324.31"/>
    <d v="2016-07-08T00:00:00"/>
    <x v="1"/>
  </r>
  <r>
    <x v="1"/>
    <x v="3"/>
    <x v="83"/>
    <x v="75"/>
    <x v="3524"/>
    <x v="0"/>
    <x v="1"/>
    <s v=""/>
    <n v="1"/>
    <s v=""/>
    <n v="-494.55"/>
    <s v=""/>
    <n v="-494.55"/>
    <x v="83"/>
    <x v="83"/>
    <x v="83"/>
    <s v="Store Manager"/>
    <n v="603417"/>
    <s v="Leslie"/>
    <s v="Gordon"/>
    <s v="Store Manager"/>
    <x v="7"/>
    <x v="3529"/>
    <x v="3533"/>
    <x v="746"/>
    <x v="382"/>
    <n v="-494.55"/>
    <d v="2016-07-10T00:00:00"/>
    <x v="1"/>
  </r>
  <r>
    <x v="1"/>
    <x v="3"/>
    <x v="83"/>
    <x v="75"/>
    <x v="3525"/>
    <x v="0"/>
    <x v="1"/>
    <s v=""/>
    <n v="1"/>
    <s v=""/>
    <n v="-279.52"/>
    <s v=""/>
    <n v="-279.52"/>
    <x v="83"/>
    <x v="83"/>
    <x v="83"/>
    <s v="Store Manager"/>
    <n v="603417"/>
    <s v="Leslie"/>
    <s v="Gordon"/>
    <s v="Store Manager"/>
    <x v="7"/>
    <x v="3530"/>
    <x v="3534"/>
    <x v="690"/>
    <x v="234"/>
    <n v="-279.52"/>
    <d v="2016-07-11T00:00:00"/>
    <x v="1"/>
  </r>
  <r>
    <x v="1"/>
    <x v="3"/>
    <x v="83"/>
    <x v="75"/>
    <x v="3526"/>
    <x v="0"/>
    <x v="1"/>
    <s v=""/>
    <n v="1"/>
    <s v=""/>
    <n v="-129.9"/>
    <s v=""/>
    <n v="-129.9"/>
    <x v="83"/>
    <x v="83"/>
    <x v="83"/>
    <s v="Store Manager"/>
    <n v="603417"/>
    <s v="Leslie"/>
    <s v="Gordon"/>
    <s v="Store Manager"/>
    <x v="7"/>
    <x v="3531"/>
    <x v="3535"/>
    <x v="940"/>
    <x v="102"/>
    <n v="-129.9"/>
    <d v="2016-07-13T00:00:00"/>
    <x v="1"/>
  </r>
  <r>
    <x v="1"/>
    <x v="3"/>
    <x v="83"/>
    <x v="75"/>
    <x v="3527"/>
    <x v="0"/>
    <x v="0"/>
    <s v=""/>
    <n v="1"/>
    <s v=""/>
    <n v="-143.35"/>
    <n v="-143.35"/>
    <s v=""/>
    <x v="83"/>
    <x v="83"/>
    <x v="83"/>
    <s v="Store Manager"/>
    <n v="603417"/>
    <s v="Leslie"/>
    <s v="Gordon"/>
    <s v="Store Manager"/>
    <x v="7"/>
    <x v="3532"/>
    <x v="3536"/>
    <x v="460"/>
    <x v="52"/>
    <n v="-143.35"/>
    <d v="2016-07-14T00:00:00"/>
    <x v="2"/>
  </r>
  <r>
    <x v="1"/>
    <x v="3"/>
    <x v="83"/>
    <x v="75"/>
    <x v="3528"/>
    <x v="0"/>
    <x v="1"/>
    <s v=""/>
    <n v="1"/>
    <s v=""/>
    <n v="-324.44"/>
    <s v=""/>
    <n v="-324.44"/>
    <x v="83"/>
    <x v="83"/>
    <x v="83"/>
    <s v="Store Manager"/>
    <n v="603417"/>
    <s v="Leslie"/>
    <s v="Gordon"/>
    <s v="Store Manager"/>
    <x v="7"/>
    <x v="3533"/>
    <x v="3537"/>
    <x v="208"/>
    <x v="354"/>
    <n v="-324.44"/>
    <d v="2016-07-20T00:00:00"/>
    <x v="1"/>
  </r>
  <r>
    <x v="1"/>
    <x v="3"/>
    <x v="83"/>
    <x v="75"/>
    <x v="3529"/>
    <x v="0"/>
    <x v="1"/>
    <s v=""/>
    <n v="1"/>
    <s v=""/>
    <n v="-115.42"/>
    <s v=""/>
    <n v="-115.42"/>
    <x v="83"/>
    <x v="83"/>
    <x v="83"/>
    <s v="Store Manager"/>
    <n v="603417"/>
    <s v="Leslie"/>
    <s v="Gordon"/>
    <s v="Store Manager"/>
    <x v="7"/>
    <x v="3534"/>
    <x v="3538"/>
    <x v="627"/>
    <x v="199"/>
    <n v="-115.42"/>
    <d v="2016-07-20T00:00:00"/>
    <x v="1"/>
  </r>
  <r>
    <x v="1"/>
    <x v="3"/>
    <x v="83"/>
    <x v="75"/>
    <x v="3530"/>
    <x v="0"/>
    <x v="1"/>
    <s v=""/>
    <n v="1"/>
    <s v=""/>
    <n v="-61.23"/>
    <s v=""/>
    <n v="-61.23"/>
    <x v="83"/>
    <x v="83"/>
    <x v="83"/>
    <s v="Store Manager"/>
    <n v="603417"/>
    <s v="Leslie"/>
    <s v="Gordon"/>
    <s v="Store Manager"/>
    <x v="7"/>
    <x v="3535"/>
    <x v="3539"/>
    <x v="880"/>
    <x v="410"/>
    <n v="-61.23"/>
    <d v="2016-07-23T00:00:00"/>
    <x v="1"/>
  </r>
  <r>
    <x v="1"/>
    <x v="3"/>
    <x v="83"/>
    <x v="75"/>
    <x v="3531"/>
    <x v="0"/>
    <x v="1"/>
    <s v=""/>
    <n v="1"/>
    <s v=""/>
    <n v="-197.88"/>
    <s v=""/>
    <n v="-197.88"/>
    <x v="83"/>
    <x v="83"/>
    <x v="83"/>
    <s v="Store Manager"/>
    <n v="603417"/>
    <s v="Leslie"/>
    <s v="Gordon"/>
    <s v="Store Manager"/>
    <x v="7"/>
    <x v="3536"/>
    <x v="3540"/>
    <x v="587"/>
    <x v="488"/>
    <n v="-197.88"/>
    <d v="2016-07-26T00:00:00"/>
    <x v="1"/>
  </r>
  <r>
    <x v="1"/>
    <x v="4"/>
    <x v="83"/>
    <x v="75"/>
    <x v="3532"/>
    <x v="0"/>
    <x v="1"/>
    <s v=""/>
    <n v="1"/>
    <s v=""/>
    <n v="-71.52"/>
    <s v=""/>
    <n v="-71.52"/>
    <x v="83"/>
    <x v="83"/>
    <x v="83"/>
    <s v="Store Manager"/>
    <n v="603417"/>
    <s v="Leslie"/>
    <s v="Gordon"/>
    <s v="Store Manager"/>
    <x v="7"/>
    <x v="3537"/>
    <x v="3541"/>
    <x v="875"/>
    <x v="420"/>
    <n v="-71.52"/>
    <d v="2016-08-02T00:00:00"/>
    <x v="1"/>
  </r>
  <r>
    <x v="1"/>
    <x v="4"/>
    <x v="83"/>
    <x v="75"/>
    <x v="3533"/>
    <x v="0"/>
    <x v="0"/>
    <s v=""/>
    <n v="1"/>
    <s v=""/>
    <n v="-443.36"/>
    <n v="-443.36"/>
    <s v=""/>
    <x v="83"/>
    <x v="83"/>
    <x v="83"/>
    <s v="Store Manager"/>
    <n v="603417"/>
    <s v="Leslie"/>
    <s v="Gordon"/>
    <s v="Store Manager"/>
    <x v="7"/>
    <x v="3538"/>
    <x v="3542"/>
    <x v="342"/>
    <x v="381"/>
    <n v="-443.36"/>
    <d v="2016-08-03T00:00:00"/>
    <x v="2"/>
  </r>
  <r>
    <x v="1"/>
    <x v="4"/>
    <x v="83"/>
    <x v="75"/>
    <x v="3534"/>
    <x v="0"/>
    <x v="0"/>
    <s v=""/>
    <n v="1"/>
    <s v=""/>
    <n v="-56.93"/>
    <n v="-56.93"/>
    <s v=""/>
    <x v="83"/>
    <x v="83"/>
    <x v="83"/>
    <s v="Store Manager"/>
    <n v="603417"/>
    <s v="Leslie"/>
    <s v="Gordon"/>
    <s v="Store Manager"/>
    <x v="7"/>
    <x v="3539"/>
    <x v="3543"/>
    <x v="445"/>
    <x v="213"/>
    <n v="-56.93"/>
    <d v="2016-08-03T00:00:00"/>
    <x v="0"/>
  </r>
  <r>
    <x v="1"/>
    <x v="4"/>
    <x v="83"/>
    <x v="75"/>
    <x v="3535"/>
    <x v="0"/>
    <x v="0"/>
    <s v=""/>
    <n v="1"/>
    <s v=""/>
    <n v="-202.76"/>
    <n v="-202.76"/>
    <s v=""/>
    <x v="83"/>
    <x v="83"/>
    <x v="83"/>
    <s v="Store Manager"/>
    <n v="603417"/>
    <s v="Leslie"/>
    <s v="Gordon"/>
    <s v="Store Manager"/>
    <x v="7"/>
    <x v="3540"/>
    <x v="3544"/>
    <x v="780"/>
    <x v="361"/>
    <n v="-202.76"/>
    <d v="2016-08-03T00:00:00"/>
    <x v="2"/>
  </r>
  <r>
    <x v="1"/>
    <x v="4"/>
    <x v="83"/>
    <x v="75"/>
    <x v="3536"/>
    <x v="0"/>
    <x v="0"/>
    <s v=""/>
    <n v="1"/>
    <s v=""/>
    <n v="-183.01"/>
    <n v="-183.01"/>
    <s v=""/>
    <x v="83"/>
    <x v="83"/>
    <x v="83"/>
    <s v="Store Manager"/>
    <n v="603417"/>
    <s v="Leslie"/>
    <s v="Gordon"/>
    <s v="Store Manager"/>
    <x v="7"/>
    <x v="3541"/>
    <x v="3545"/>
    <x v="56"/>
    <x v="375"/>
    <n v="-183.01"/>
    <d v="2016-08-07T00:00:00"/>
    <x v="2"/>
  </r>
  <r>
    <x v="1"/>
    <x v="4"/>
    <x v="83"/>
    <x v="75"/>
    <x v="3537"/>
    <x v="0"/>
    <x v="1"/>
    <s v=""/>
    <n v="1"/>
    <s v=""/>
    <n v="-480.34"/>
    <s v=""/>
    <n v="-480.34"/>
    <x v="83"/>
    <x v="83"/>
    <x v="83"/>
    <s v="Store Manager"/>
    <n v="603417"/>
    <s v="Leslie"/>
    <s v="Gordon"/>
    <s v="Store Manager"/>
    <x v="7"/>
    <x v="3542"/>
    <x v="3546"/>
    <x v="524"/>
    <x v="464"/>
    <n v="-480.34"/>
    <d v="2016-08-08T00:00:00"/>
    <x v="1"/>
  </r>
  <r>
    <x v="1"/>
    <x v="4"/>
    <x v="83"/>
    <x v="75"/>
    <x v="3538"/>
    <x v="0"/>
    <x v="1"/>
    <s v=""/>
    <n v="1"/>
    <s v=""/>
    <n v="-408.37"/>
    <s v=""/>
    <n v="-408.37"/>
    <x v="83"/>
    <x v="83"/>
    <x v="83"/>
    <s v="Store Manager"/>
    <n v="603417"/>
    <s v="Leslie"/>
    <s v="Gordon"/>
    <s v="Store Manager"/>
    <x v="7"/>
    <x v="3543"/>
    <x v="3547"/>
    <x v="73"/>
    <x v="272"/>
    <n v="-408.37"/>
    <d v="2016-08-10T00:00:00"/>
    <x v="1"/>
  </r>
  <r>
    <x v="1"/>
    <x v="4"/>
    <x v="83"/>
    <x v="75"/>
    <x v="3539"/>
    <x v="0"/>
    <x v="1"/>
    <s v=""/>
    <n v="1"/>
    <s v=""/>
    <n v="-198.33"/>
    <s v=""/>
    <n v="-198.33"/>
    <x v="83"/>
    <x v="83"/>
    <x v="83"/>
    <s v="Store Manager"/>
    <n v="603417"/>
    <s v="Leslie"/>
    <s v="Gordon"/>
    <s v="Store Manager"/>
    <x v="7"/>
    <x v="3544"/>
    <x v="3548"/>
    <x v="123"/>
    <x v="438"/>
    <n v="-198.33"/>
    <d v="2016-08-15T00:00:00"/>
    <x v="1"/>
  </r>
  <r>
    <x v="1"/>
    <x v="4"/>
    <x v="83"/>
    <x v="75"/>
    <x v="3540"/>
    <x v="0"/>
    <x v="1"/>
    <s v=""/>
    <n v="1"/>
    <s v=""/>
    <n v="-129.49"/>
    <s v=""/>
    <n v="-129.49"/>
    <x v="83"/>
    <x v="83"/>
    <x v="83"/>
    <s v="Store Manager"/>
    <n v="603417"/>
    <s v="Leslie"/>
    <s v="Gordon"/>
    <s v="Store Manager"/>
    <x v="7"/>
    <x v="3545"/>
    <x v="3549"/>
    <x v="561"/>
    <x v="323"/>
    <n v="-129.49"/>
    <d v="2016-08-16T00:00:00"/>
    <x v="1"/>
  </r>
  <r>
    <x v="1"/>
    <x v="4"/>
    <x v="83"/>
    <x v="75"/>
    <x v="3541"/>
    <x v="0"/>
    <x v="1"/>
    <s v=""/>
    <n v="1"/>
    <s v=""/>
    <n v="-137.88999999999999"/>
    <s v=""/>
    <n v="-137.88999999999999"/>
    <x v="83"/>
    <x v="83"/>
    <x v="83"/>
    <s v="Store Manager"/>
    <n v="603417"/>
    <s v="Leslie"/>
    <s v="Gordon"/>
    <s v="Store Manager"/>
    <x v="7"/>
    <x v="3546"/>
    <x v="3550"/>
    <x v="293"/>
    <x v="2"/>
    <n v="-137.88999999999999"/>
    <d v="2016-08-21T00:00:00"/>
    <x v="1"/>
  </r>
  <r>
    <x v="1"/>
    <x v="4"/>
    <x v="83"/>
    <x v="75"/>
    <x v="3542"/>
    <x v="0"/>
    <x v="0"/>
    <s v=""/>
    <n v="1"/>
    <s v=""/>
    <n v="-113.36"/>
    <n v="-113.36"/>
    <s v=""/>
    <x v="83"/>
    <x v="83"/>
    <x v="83"/>
    <s v="Store Manager"/>
    <n v="603417"/>
    <s v="Leslie"/>
    <s v="Gordon"/>
    <s v="Store Manager"/>
    <x v="7"/>
    <x v="3547"/>
    <x v="3551"/>
    <x v="304"/>
    <x v="402"/>
    <n v="-113.36"/>
    <d v="2016-08-24T00:00:00"/>
    <x v="2"/>
  </r>
  <r>
    <x v="1"/>
    <x v="4"/>
    <x v="83"/>
    <x v="75"/>
    <x v="3543"/>
    <x v="0"/>
    <x v="0"/>
    <s v=""/>
    <n v="1"/>
    <s v=""/>
    <n v="-190.09"/>
    <n v="-190.09"/>
    <s v=""/>
    <x v="83"/>
    <x v="83"/>
    <x v="83"/>
    <s v="Store Manager"/>
    <n v="603417"/>
    <s v="Leslie"/>
    <s v="Gordon"/>
    <s v="Store Manager"/>
    <x v="7"/>
    <x v="3548"/>
    <x v="3552"/>
    <x v="883"/>
    <x v="486"/>
    <n v="-190.09"/>
    <d v="2016-08-26T00:00:00"/>
    <x v="2"/>
  </r>
  <r>
    <x v="1"/>
    <x v="4"/>
    <x v="83"/>
    <x v="75"/>
    <x v="3544"/>
    <x v="0"/>
    <x v="0"/>
    <s v=""/>
    <n v="1"/>
    <s v=""/>
    <n v="-355.76"/>
    <n v="-355.76"/>
    <s v=""/>
    <x v="83"/>
    <x v="83"/>
    <x v="83"/>
    <s v="Store Manager"/>
    <n v="603417"/>
    <s v="Leslie"/>
    <s v="Gordon"/>
    <s v="Store Manager"/>
    <x v="7"/>
    <x v="3549"/>
    <x v="3553"/>
    <x v="440"/>
    <x v="2"/>
    <n v="-355.76"/>
    <d v="2016-08-29T00:00:00"/>
    <x v="2"/>
  </r>
  <r>
    <x v="1"/>
    <x v="5"/>
    <x v="83"/>
    <x v="75"/>
    <x v="3545"/>
    <x v="0"/>
    <x v="0"/>
    <s v=""/>
    <n v="1"/>
    <s v=""/>
    <n v="-310.52"/>
    <n v="-310.52"/>
    <s v=""/>
    <x v="83"/>
    <x v="83"/>
    <x v="83"/>
    <s v="Store Manager"/>
    <n v="603417"/>
    <s v="Leslie"/>
    <s v="Gordon"/>
    <s v="Store Manager"/>
    <x v="7"/>
    <x v="3550"/>
    <x v="3554"/>
    <x v="285"/>
    <x v="50"/>
    <n v="-310.52"/>
    <d v="2016-09-01T00:00:00"/>
    <x v="0"/>
  </r>
  <r>
    <x v="1"/>
    <x v="5"/>
    <x v="83"/>
    <x v="75"/>
    <x v="3546"/>
    <x v="0"/>
    <x v="1"/>
    <s v=""/>
    <n v="1"/>
    <s v=""/>
    <n v="-395.59"/>
    <s v=""/>
    <n v="-395.59"/>
    <x v="83"/>
    <x v="83"/>
    <x v="83"/>
    <s v="Store Manager"/>
    <n v="603417"/>
    <s v="Leslie"/>
    <s v="Gordon"/>
    <s v="Store Manager"/>
    <x v="7"/>
    <x v="3551"/>
    <x v="3555"/>
    <x v="268"/>
    <x v="48"/>
    <n v="-395.59"/>
    <d v="2016-09-02T00:00:00"/>
    <x v="1"/>
  </r>
  <r>
    <x v="1"/>
    <x v="5"/>
    <x v="83"/>
    <x v="75"/>
    <x v="3547"/>
    <x v="0"/>
    <x v="1"/>
    <s v=""/>
    <n v="1"/>
    <s v=""/>
    <n v="-456.58"/>
    <s v=""/>
    <n v="-456.58"/>
    <x v="83"/>
    <x v="83"/>
    <x v="83"/>
    <s v="Store Manager"/>
    <n v="603417"/>
    <s v="Leslie"/>
    <s v="Gordon"/>
    <s v="Store Manager"/>
    <x v="7"/>
    <x v="3552"/>
    <x v="3556"/>
    <x v="746"/>
    <x v="390"/>
    <n v="-456.58"/>
    <d v="2016-09-06T00:00:00"/>
    <x v="1"/>
  </r>
  <r>
    <x v="1"/>
    <x v="5"/>
    <x v="83"/>
    <x v="75"/>
    <x v="3548"/>
    <x v="0"/>
    <x v="1"/>
    <s v=""/>
    <n v="1"/>
    <s v=""/>
    <n v="-90.22"/>
    <s v=""/>
    <n v="-90.22"/>
    <x v="83"/>
    <x v="83"/>
    <x v="83"/>
    <s v="Store Manager"/>
    <n v="603417"/>
    <s v="Leslie"/>
    <s v="Gordon"/>
    <s v="Store Manager"/>
    <x v="7"/>
    <x v="3553"/>
    <x v="3557"/>
    <x v="468"/>
    <x v="52"/>
    <n v="-90.22"/>
    <d v="2016-09-10T00:00:00"/>
    <x v="1"/>
  </r>
  <r>
    <x v="1"/>
    <x v="5"/>
    <x v="83"/>
    <x v="75"/>
    <x v="3549"/>
    <x v="0"/>
    <x v="1"/>
    <s v=""/>
    <n v="1"/>
    <s v=""/>
    <n v="-189.57"/>
    <s v=""/>
    <n v="-189.57"/>
    <x v="83"/>
    <x v="83"/>
    <x v="83"/>
    <s v="Store Manager"/>
    <n v="603417"/>
    <s v="Leslie"/>
    <s v="Gordon"/>
    <s v="Store Manager"/>
    <x v="7"/>
    <x v="3554"/>
    <x v="3558"/>
    <x v="554"/>
    <x v="454"/>
    <n v="-189.57"/>
    <d v="2016-09-11T00:00:00"/>
    <x v="1"/>
  </r>
  <r>
    <x v="1"/>
    <x v="5"/>
    <x v="83"/>
    <x v="75"/>
    <x v="3550"/>
    <x v="0"/>
    <x v="0"/>
    <s v=""/>
    <n v="1"/>
    <s v=""/>
    <n v="-297.8"/>
    <n v="-297.8"/>
    <s v=""/>
    <x v="83"/>
    <x v="83"/>
    <x v="83"/>
    <s v="Store Manager"/>
    <n v="603417"/>
    <s v="Leslie"/>
    <s v="Gordon"/>
    <s v="Store Manager"/>
    <x v="7"/>
    <x v="3555"/>
    <x v="3559"/>
    <x v="136"/>
    <x v="141"/>
    <n v="-297.8"/>
    <d v="2016-09-13T00:00:00"/>
    <x v="0"/>
  </r>
  <r>
    <x v="1"/>
    <x v="5"/>
    <x v="83"/>
    <x v="75"/>
    <x v="3551"/>
    <x v="0"/>
    <x v="0"/>
    <s v=""/>
    <n v="1"/>
    <s v=""/>
    <n v="-414.28"/>
    <n v="-414.28"/>
    <s v=""/>
    <x v="83"/>
    <x v="83"/>
    <x v="83"/>
    <s v="Store Manager"/>
    <n v="603417"/>
    <s v="Leslie"/>
    <s v="Gordon"/>
    <s v="Store Manager"/>
    <x v="7"/>
    <x v="3556"/>
    <x v="3560"/>
    <x v="934"/>
    <x v="310"/>
    <n v="-414.28"/>
    <d v="2016-09-14T00:00:00"/>
    <x v="0"/>
  </r>
  <r>
    <x v="1"/>
    <x v="5"/>
    <x v="83"/>
    <x v="75"/>
    <x v="3552"/>
    <x v="0"/>
    <x v="1"/>
    <s v=""/>
    <n v="1"/>
    <s v=""/>
    <n v="-336.48"/>
    <s v=""/>
    <n v="-336.48"/>
    <x v="83"/>
    <x v="83"/>
    <x v="83"/>
    <s v="Store Manager"/>
    <n v="603417"/>
    <s v="Leslie"/>
    <s v="Gordon"/>
    <s v="Store Manager"/>
    <x v="7"/>
    <x v="3557"/>
    <x v="3561"/>
    <x v="643"/>
    <x v="488"/>
    <n v="-336.48"/>
    <d v="2016-09-18T00:00:00"/>
    <x v="1"/>
  </r>
  <r>
    <x v="1"/>
    <x v="5"/>
    <x v="83"/>
    <x v="75"/>
    <x v="3553"/>
    <x v="0"/>
    <x v="1"/>
    <s v=""/>
    <n v="1"/>
    <s v=""/>
    <n v="-363.85"/>
    <s v=""/>
    <n v="-363.85"/>
    <x v="83"/>
    <x v="83"/>
    <x v="83"/>
    <s v="Store Manager"/>
    <n v="603417"/>
    <s v="Leslie"/>
    <s v="Gordon"/>
    <s v="Store Manager"/>
    <x v="7"/>
    <x v="3558"/>
    <x v="3562"/>
    <x v="434"/>
    <x v="124"/>
    <n v="-363.85"/>
    <d v="2016-09-18T00:00:00"/>
    <x v="1"/>
  </r>
  <r>
    <x v="1"/>
    <x v="5"/>
    <x v="83"/>
    <x v="75"/>
    <x v="3554"/>
    <x v="0"/>
    <x v="1"/>
    <s v=""/>
    <n v="1"/>
    <s v=""/>
    <n v="-232.67"/>
    <s v=""/>
    <n v="-232.67"/>
    <x v="83"/>
    <x v="83"/>
    <x v="83"/>
    <s v="Store Manager"/>
    <n v="603417"/>
    <s v="Leslie"/>
    <s v="Gordon"/>
    <s v="Store Manager"/>
    <x v="7"/>
    <x v="3559"/>
    <x v="3563"/>
    <x v="93"/>
    <x v="118"/>
    <n v="-232.67"/>
    <d v="2016-09-19T00:00:00"/>
    <x v="1"/>
  </r>
  <r>
    <x v="1"/>
    <x v="5"/>
    <x v="83"/>
    <x v="75"/>
    <x v="3555"/>
    <x v="0"/>
    <x v="1"/>
    <s v=""/>
    <n v="1"/>
    <s v=""/>
    <n v="-343.07"/>
    <s v=""/>
    <n v="-343.07"/>
    <x v="83"/>
    <x v="83"/>
    <x v="83"/>
    <s v="Store Manager"/>
    <n v="603417"/>
    <s v="Leslie"/>
    <s v="Gordon"/>
    <s v="Store Manager"/>
    <x v="7"/>
    <x v="3560"/>
    <x v="3564"/>
    <x v="771"/>
    <x v="149"/>
    <n v="-343.07"/>
    <d v="2016-09-21T00:00:00"/>
    <x v="1"/>
  </r>
  <r>
    <x v="1"/>
    <x v="5"/>
    <x v="83"/>
    <x v="75"/>
    <x v="3556"/>
    <x v="0"/>
    <x v="1"/>
    <s v=""/>
    <n v="1"/>
    <s v=""/>
    <n v="-143"/>
    <s v=""/>
    <n v="-143"/>
    <x v="83"/>
    <x v="83"/>
    <x v="83"/>
    <s v="Store Manager"/>
    <n v="603417"/>
    <s v="Leslie"/>
    <s v="Gordon"/>
    <s v="Store Manager"/>
    <x v="7"/>
    <x v="3561"/>
    <x v="3565"/>
    <x v="178"/>
    <x v="495"/>
    <n v="-143"/>
    <d v="2016-09-26T00:00:00"/>
    <x v="1"/>
  </r>
  <r>
    <x v="1"/>
    <x v="5"/>
    <x v="83"/>
    <x v="75"/>
    <x v="3557"/>
    <x v="0"/>
    <x v="1"/>
    <s v=""/>
    <n v="1"/>
    <s v=""/>
    <n v="-255.83"/>
    <s v=""/>
    <n v="-255.83"/>
    <x v="83"/>
    <x v="83"/>
    <x v="83"/>
    <s v="Store Manager"/>
    <n v="603417"/>
    <s v="Leslie"/>
    <s v="Gordon"/>
    <s v="Store Manager"/>
    <x v="7"/>
    <x v="3562"/>
    <x v="3566"/>
    <x v="380"/>
    <x v="395"/>
    <n v="-255.83"/>
    <d v="2016-09-28T00:00:00"/>
    <x v="1"/>
  </r>
  <r>
    <x v="0"/>
    <x v="0"/>
    <x v="84"/>
    <x v="84"/>
    <x v="3558"/>
    <x v="0"/>
    <x v="0"/>
    <n v="1"/>
    <s v=""/>
    <n v="-236.67"/>
    <s v=""/>
    <n v="-236.67"/>
    <s v=""/>
    <x v="84"/>
    <x v="84"/>
    <x v="84"/>
    <s v="Asst. Store Manager"/>
    <n v="708600"/>
    <s v="Edna"/>
    <s v="West"/>
    <s v="Asst. Store Manager"/>
    <x v="8"/>
    <x v="3563"/>
    <x v="3567"/>
    <x v="28"/>
    <x v="439"/>
    <n v="-236.67"/>
    <d v="2016-04-03T00:00:00"/>
    <x v="2"/>
  </r>
  <r>
    <x v="0"/>
    <x v="0"/>
    <x v="84"/>
    <x v="84"/>
    <x v="3559"/>
    <x v="0"/>
    <x v="1"/>
    <n v="1"/>
    <s v=""/>
    <n v="-223.64"/>
    <s v=""/>
    <s v=""/>
    <n v="-223.64"/>
    <x v="84"/>
    <x v="84"/>
    <x v="84"/>
    <s v="Asst. Store Manager"/>
    <n v="708600"/>
    <s v="Edna"/>
    <s v="West"/>
    <s v="Asst. Store Manager"/>
    <x v="8"/>
    <x v="3564"/>
    <x v="3568"/>
    <x v="469"/>
    <x v="228"/>
    <n v="-223.64"/>
    <d v="2016-04-06T00:00:00"/>
    <x v="1"/>
  </r>
  <r>
    <x v="0"/>
    <x v="0"/>
    <x v="84"/>
    <x v="84"/>
    <x v="3560"/>
    <x v="0"/>
    <x v="0"/>
    <n v="1"/>
    <s v=""/>
    <n v="-62.4"/>
    <s v=""/>
    <n v="-62.4"/>
    <s v=""/>
    <x v="84"/>
    <x v="84"/>
    <x v="84"/>
    <s v="Asst. Store Manager"/>
    <n v="708600"/>
    <s v="Edna"/>
    <s v="West"/>
    <s v="Asst. Store Manager"/>
    <x v="8"/>
    <x v="3565"/>
    <x v="3569"/>
    <x v="695"/>
    <x v="248"/>
    <n v="-62.4"/>
    <d v="2016-04-08T00:00:00"/>
    <x v="0"/>
  </r>
  <r>
    <x v="0"/>
    <x v="0"/>
    <x v="84"/>
    <x v="84"/>
    <x v="3561"/>
    <x v="0"/>
    <x v="1"/>
    <n v="1"/>
    <s v=""/>
    <n v="-103.42"/>
    <s v=""/>
    <s v=""/>
    <n v="-103.42"/>
    <x v="84"/>
    <x v="84"/>
    <x v="84"/>
    <s v="Asst. Store Manager"/>
    <n v="708600"/>
    <s v="Edna"/>
    <s v="West"/>
    <s v="Asst. Store Manager"/>
    <x v="8"/>
    <x v="3566"/>
    <x v="3570"/>
    <x v="775"/>
    <x v="335"/>
    <n v="-103.42"/>
    <d v="2016-04-13T00:00:00"/>
    <x v="1"/>
  </r>
  <r>
    <x v="0"/>
    <x v="0"/>
    <x v="84"/>
    <x v="84"/>
    <x v="3562"/>
    <x v="0"/>
    <x v="1"/>
    <n v="1"/>
    <s v=""/>
    <n v="-169.14"/>
    <s v=""/>
    <s v=""/>
    <n v="-169.14"/>
    <x v="84"/>
    <x v="84"/>
    <x v="84"/>
    <s v="Asst. Store Manager"/>
    <n v="708600"/>
    <s v="Edna"/>
    <s v="West"/>
    <s v="Asst. Store Manager"/>
    <x v="8"/>
    <x v="3567"/>
    <x v="3571"/>
    <x v="303"/>
    <x v="122"/>
    <n v="-169.14"/>
    <d v="2016-04-15T00:00:00"/>
    <x v="1"/>
  </r>
  <r>
    <x v="0"/>
    <x v="0"/>
    <x v="84"/>
    <x v="84"/>
    <x v="3563"/>
    <x v="0"/>
    <x v="1"/>
    <n v="1"/>
    <s v=""/>
    <n v="-61.93"/>
    <s v=""/>
    <s v=""/>
    <n v="-61.93"/>
    <x v="84"/>
    <x v="84"/>
    <x v="84"/>
    <s v="Asst. Store Manager"/>
    <n v="708600"/>
    <s v="Edna"/>
    <s v="West"/>
    <s v="Asst. Store Manager"/>
    <x v="8"/>
    <x v="3568"/>
    <x v="3572"/>
    <x v="323"/>
    <x v="328"/>
    <n v="-61.93"/>
    <d v="2016-04-19T00:00:00"/>
    <x v="1"/>
  </r>
  <r>
    <x v="0"/>
    <x v="0"/>
    <x v="84"/>
    <x v="84"/>
    <x v="3564"/>
    <x v="0"/>
    <x v="1"/>
    <n v="1"/>
    <s v=""/>
    <n v="-436.9"/>
    <s v=""/>
    <s v=""/>
    <n v="-436.9"/>
    <x v="84"/>
    <x v="84"/>
    <x v="84"/>
    <s v="Asst. Store Manager"/>
    <n v="708600"/>
    <s v="Edna"/>
    <s v="West"/>
    <s v="Asst. Store Manager"/>
    <x v="8"/>
    <x v="3569"/>
    <x v="3573"/>
    <x v="760"/>
    <x v="493"/>
    <n v="-436.9"/>
    <d v="2016-04-28T00:00:00"/>
    <x v="1"/>
  </r>
  <r>
    <x v="0"/>
    <x v="1"/>
    <x v="84"/>
    <x v="84"/>
    <x v="3565"/>
    <x v="0"/>
    <x v="1"/>
    <n v="1"/>
    <s v=""/>
    <n v="-482.06"/>
    <s v=""/>
    <s v=""/>
    <n v="-482.06"/>
    <x v="84"/>
    <x v="84"/>
    <x v="84"/>
    <s v="Asst. Store Manager"/>
    <n v="708600"/>
    <s v="Edna"/>
    <s v="West"/>
    <s v="Asst. Store Manager"/>
    <x v="8"/>
    <x v="3570"/>
    <x v="3574"/>
    <x v="789"/>
    <x v="182"/>
    <n v="-482.06"/>
    <d v="2016-05-03T00:00:00"/>
    <x v="1"/>
  </r>
  <r>
    <x v="0"/>
    <x v="1"/>
    <x v="84"/>
    <x v="84"/>
    <x v="3566"/>
    <x v="0"/>
    <x v="1"/>
    <n v="1"/>
    <s v=""/>
    <n v="-77.010000000000005"/>
    <s v=""/>
    <s v=""/>
    <n v="-77.010000000000005"/>
    <x v="84"/>
    <x v="84"/>
    <x v="84"/>
    <s v="Asst. Store Manager"/>
    <n v="708600"/>
    <s v="Edna"/>
    <s v="West"/>
    <s v="Asst. Store Manager"/>
    <x v="8"/>
    <x v="3571"/>
    <x v="3575"/>
    <x v="411"/>
    <x v="77"/>
    <n v="-77.010000000000005"/>
    <d v="2016-05-04T00:00:00"/>
    <x v="1"/>
  </r>
  <r>
    <x v="0"/>
    <x v="1"/>
    <x v="84"/>
    <x v="84"/>
    <x v="3567"/>
    <x v="0"/>
    <x v="1"/>
    <n v="1"/>
    <s v=""/>
    <n v="-499.95"/>
    <s v=""/>
    <s v=""/>
    <n v="-499.95"/>
    <x v="84"/>
    <x v="84"/>
    <x v="84"/>
    <s v="Asst. Store Manager"/>
    <n v="708600"/>
    <s v="Edna"/>
    <s v="West"/>
    <s v="Asst. Store Manager"/>
    <x v="8"/>
    <x v="3572"/>
    <x v="3576"/>
    <x v="156"/>
    <x v="452"/>
    <n v="-499.95"/>
    <d v="2016-05-04T00:00:00"/>
    <x v="1"/>
  </r>
  <r>
    <x v="0"/>
    <x v="1"/>
    <x v="84"/>
    <x v="84"/>
    <x v="3568"/>
    <x v="0"/>
    <x v="1"/>
    <n v="1"/>
    <s v=""/>
    <n v="-174.93"/>
    <s v=""/>
    <s v=""/>
    <n v="-174.93"/>
    <x v="84"/>
    <x v="84"/>
    <x v="84"/>
    <s v="Asst. Store Manager"/>
    <n v="708600"/>
    <s v="Edna"/>
    <s v="West"/>
    <s v="Asst. Store Manager"/>
    <x v="8"/>
    <x v="3573"/>
    <x v="3577"/>
    <x v="168"/>
    <x v="138"/>
    <n v="-174.93"/>
    <d v="2016-05-05T00:00:00"/>
    <x v="1"/>
  </r>
  <r>
    <x v="0"/>
    <x v="1"/>
    <x v="84"/>
    <x v="84"/>
    <x v="3569"/>
    <x v="0"/>
    <x v="1"/>
    <n v="1"/>
    <s v=""/>
    <n v="-283.36"/>
    <s v=""/>
    <s v=""/>
    <n v="-283.36"/>
    <x v="84"/>
    <x v="84"/>
    <x v="84"/>
    <s v="Asst. Store Manager"/>
    <n v="708600"/>
    <s v="Edna"/>
    <s v="West"/>
    <s v="Asst. Store Manager"/>
    <x v="8"/>
    <x v="3574"/>
    <x v="3578"/>
    <x v="778"/>
    <x v="328"/>
    <n v="-283.36"/>
    <d v="2016-05-06T00:00:00"/>
    <x v="1"/>
  </r>
  <r>
    <x v="0"/>
    <x v="1"/>
    <x v="84"/>
    <x v="84"/>
    <x v="3570"/>
    <x v="0"/>
    <x v="1"/>
    <n v="1"/>
    <s v=""/>
    <n v="-115.13"/>
    <s v=""/>
    <s v=""/>
    <n v="-115.13"/>
    <x v="84"/>
    <x v="84"/>
    <x v="84"/>
    <s v="Asst. Store Manager"/>
    <n v="708600"/>
    <s v="Edna"/>
    <s v="West"/>
    <s v="Asst. Store Manager"/>
    <x v="8"/>
    <x v="3575"/>
    <x v="3579"/>
    <x v="278"/>
    <x v="142"/>
    <n v="-115.13"/>
    <d v="2016-05-07T00:00:00"/>
    <x v="1"/>
  </r>
  <r>
    <x v="0"/>
    <x v="1"/>
    <x v="84"/>
    <x v="84"/>
    <x v="3571"/>
    <x v="0"/>
    <x v="0"/>
    <n v="1"/>
    <s v=""/>
    <n v="-233.02"/>
    <s v=""/>
    <n v="-233.02"/>
    <s v=""/>
    <x v="84"/>
    <x v="84"/>
    <x v="84"/>
    <s v="Asst. Store Manager"/>
    <n v="708600"/>
    <s v="Edna"/>
    <s v="West"/>
    <s v="Asst. Store Manager"/>
    <x v="8"/>
    <x v="3576"/>
    <x v="3580"/>
    <x v="846"/>
    <x v="279"/>
    <n v="-233.02"/>
    <d v="2016-05-15T00:00:00"/>
    <x v="2"/>
  </r>
  <r>
    <x v="0"/>
    <x v="1"/>
    <x v="84"/>
    <x v="84"/>
    <x v="3572"/>
    <x v="0"/>
    <x v="1"/>
    <n v="1"/>
    <s v=""/>
    <n v="-331.13"/>
    <s v=""/>
    <s v=""/>
    <n v="-331.13"/>
    <x v="84"/>
    <x v="84"/>
    <x v="84"/>
    <s v="Asst. Store Manager"/>
    <n v="708600"/>
    <s v="Edna"/>
    <s v="West"/>
    <s v="Asst. Store Manager"/>
    <x v="8"/>
    <x v="3577"/>
    <x v="3581"/>
    <x v="742"/>
    <x v="370"/>
    <n v="-331.13"/>
    <d v="2016-05-19T00:00:00"/>
    <x v="1"/>
  </r>
  <r>
    <x v="0"/>
    <x v="1"/>
    <x v="84"/>
    <x v="84"/>
    <x v="3573"/>
    <x v="0"/>
    <x v="1"/>
    <n v="1"/>
    <s v=""/>
    <n v="-381"/>
    <s v=""/>
    <s v=""/>
    <n v="-381"/>
    <x v="84"/>
    <x v="84"/>
    <x v="84"/>
    <s v="Asst. Store Manager"/>
    <n v="708600"/>
    <s v="Edna"/>
    <s v="West"/>
    <s v="Asst. Store Manager"/>
    <x v="8"/>
    <x v="3578"/>
    <x v="3582"/>
    <x v="919"/>
    <x v="416"/>
    <n v="-381"/>
    <d v="2016-05-22T00:00:00"/>
    <x v="1"/>
  </r>
  <r>
    <x v="0"/>
    <x v="1"/>
    <x v="84"/>
    <x v="84"/>
    <x v="3574"/>
    <x v="0"/>
    <x v="1"/>
    <n v="1"/>
    <s v=""/>
    <n v="-348.97"/>
    <s v=""/>
    <s v=""/>
    <n v="-348.97"/>
    <x v="84"/>
    <x v="84"/>
    <x v="84"/>
    <s v="Asst. Store Manager"/>
    <n v="708600"/>
    <s v="Edna"/>
    <s v="West"/>
    <s v="Asst. Store Manager"/>
    <x v="8"/>
    <x v="3579"/>
    <x v="3583"/>
    <x v="654"/>
    <x v="252"/>
    <n v="-348.97"/>
    <d v="2016-05-27T00:00:00"/>
    <x v="1"/>
  </r>
  <r>
    <x v="0"/>
    <x v="2"/>
    <x v="84"/>
    <x v="84"/>
    <x v="3575"/>
    <x v="0"/>
    <x v="0"/>
    <n v="1"/>
    <s v=""/>
    <n v="-65.040000000000006"/>
    <s v=""/>
    <n v="-65.040000000000006"/>
    <s v=""/>
    <x v="84"/>
    <x v="84"/>
    <x v="84"/>
    <s v="Asst. Store Manager"/>
    <n v="708600"/>
    <s v="Edna"/>
    <s v="West"/>
    <s v="Asst. Store Manager"/>
    <x v="8"/>
    <x v="3580"/>
    <x v="3584"/>
    <x v="204"/>
    <x v="480"/>
    <n v="-65.040000000000006"/>
    <d v="2016-06-02T00:00:00"/>
    <x v="2"/>
  </r>
  <r>
    <x v="0"/>
    <x v="2"/>
    <x v="84"/>
    <x v="84"/>
    <x v="3576"/>
    <x v="0"/>
    <x v="0"/>
    <n v="1"/>
    <s v=""/>
    <n v="-281.77"/>
    <s v=""/>
    <n v="-281.77"/>
    <s v=""/>
    <x v="84"/>
    <x v="84"/>
    <x v="84"/>
    <s v="Asst. Store Manager"/>
    <n v="708600"/>
    <s v="Edna"/>
    <s v="West"/>
    <s v="Asst. Store Manager"/>
    <x v="8"/>
    <x v="3581"/>
    <x v="3585"/>
    <x v="941"/>
    <x v="385"/>
    <n v="-281.77"/>
    <d v="2016-06-04T00:00:00"/>
    <x v="0"/>
  </r>
  <r>
    <x v="0"/>
    <x v="2"/>
    <x v="84"/>
    <x v="84"/>
    <x v="3577"/>
    <x v="0"/>
    <x v="1"/>
    <n v="1"/>
    <s v=""/>
    <n v="-177.78"/>
    <s v=""/>
    <s v=""/>
    <n v="-177.78"/>
    <x v="84"/>
    <x v="84"/>
    <x v="84"/>
    <s v="Asst. Store Manager"/>
    <n v="708600"/>
    <s v="Edna"/>
    <s v="West"/>
    <s v="Asst. Store Manager"/>
    <x v="8"/>
    <x v="3582"/>
    <x v="3586"/>
    <x v="383"/>
    <x v="291"/>
    <n v="-177.78"/>
    <d v="2016-06-05T00:00:00"/>
    <x v="1"/>
  </r>
  <r>
    <x v="0"/>
    <x v="2"/>
    <x v="84"/>
    <x v="84"/>
    <x v="3578"/>
    <x v="0"/>
    <x v="1"/>
    <n v="1"/>
    <s v=""/>
    <n v="-255.58"/>
    <s v=""/>
    <s v=""/>
    <n v="-255.58"/>
    <x v="84"/>
    <x v="84"/>
    <x v="84"/>
    <s v="Asst. Store Manager"/>
    <n v="708600"/>
    <s v="Edna"/>
    <s v="West"/>
    <s v="Asst. Store Manager"/>
    <x v="8"/>
    <x v="3583"/>
    <x v="3587"/>
    <x v="868"/>
    <x v="455"/>
    <n v="-255.58"/>
    <d v="2016-06-08T00:00:00"/>
    <x v="1"/>
  </r>
  <r>
    <x v="0"/>
    <x v="2"/>
    <x v="84"/>
    <x v="84"/>
    <x v="3579"/>
    <x v="0"/>
    <x v="1"/>
    <n v="1"/>
    <s v=""/>
    <n v="-120.94"/>
    <s v=""/>
    <s v=""/>
    <n v="-120.94"/>
    <x v="84"/>
    <x v="84"/>
    <x v="84"/>
    <s v="Asst. Store Manager"/>
    <n v="708600"/>
    <s v="Edna"/>
    <s v="West"/>
    <s v="Asst. Store Manager"/>
    <x v="8"/>
    <x v="3584"/>
    <x v="3588"/>
    <x v="627"/>
    <x v="232"/>
    <n v="-120.94"/>
    <d v="2016-06-09T00:00:00"/>
    <x v="1"/>
  </r>
  <r>
    <x v="0"/>
    <x v="2"/>
    <x v="84"/>
    <x v="84"/>
    <x v="3580"/>
    <x v="0"/>
    <x v="0"/>
    <n v="1"/>
    <s v=""/>
    <n v="-220.92"/>
    <s v=""/>
    <n v="-220.92"/>
    <s v=""/>
    <x v="84"/>
    <x v="84"/>
    <x v="84"/>
    <s v="Asst. Store Manager"/>
    <n v="708600"/>
    <s v="Edna"/>
    <s v="West"/>
    <s v="Asst. Store Manager"/>
    <x v="8"/>
    <x v="3585"/>
    <x v="3589"/>
    <x v="149"/>
    <x v="366"/>
    <n v="-220.92"/>
    <d v="2016-06-12T00:00:00"/>
    <x v="0"/>
  </r>
  <r>
    <x v="0"/>
    <x v="2"/>
    <x v="84"/>
    <x v="84"/>
    <x v="3581"/>
    <x v="0"/>
    <x v="1"/>
    <n v="1"/>
    <s v=""/>
    <n v="-472"/>
    <s v=""/>
    <s v=""/>
    <n v="-472"/>
    <x v="84"/>
    <x v="84"/>
    <x v="84"/>
    <s v="Asst. Store Manager"/>
    <n v="708600"/>
    <s v="Edna"/>
    <s v="West"/>
    <s v="Asst. Store Manager"/>
    <x v="8"/>
    <x v="3586"/>
    <x v="3590"/>
    <x v="942"/>
    <x v="18"/>
    <n v="-472"/>
    <d v="2016-06-28T00:00:00"/>
    <x v="1"/>
  </r>
  <r>
    <x v="1"/>
    <x v="3"/>
    <x v="84"/>
    <x v="84"/>
    <x v="3582"/>
    <x v="0"/>
    <x v="0"/>
    <s v=""/>
    <n v="1"/>
    <s v=""/>
    <n v="-268.33999999999997"/>
    <n v="-268.33999999999997"/>
    <s v=""/>
    <x v="84"/>
    <x v="84"/>
    <x v="84"/>
    <s v="Asst. Store Manager"/>
    <n v="708600"/>
    <s v="Edna"/>
    <s v="West"/>
    <s v="Asst. Store Manager"/>
    <x v="8"/>
    <x v="3587"/>
    <x v="3591"/>
    <x v="739"/>
    <x v="91"/>
    <n v="-268.33999999999997"/>
    <d v="2016-07-05T00:00:00"/>
    <x v="2"/>
  </r>
  <r>
    <x v="1"/>
    <x v="3"/>
    <x v="84"/>
    <x v="84"/>
    <x v="3583"/>
    <x v="0"/>
    <x v="1"/>
    <s v=""/>
    <n v="1"/>
    <s v=""/>
    <n v="-243.28"/>
    <s v=""/>
    <n v="-243.28"/>
    <x v="84"/>
    <x v="84"/>
    <x v="84"/>
    <s v="Asst. Store Manager"/>
    <n v="708600"/>
    <s v="Edna"/>
    <s v="West"/>
    <s v="Asst. Store Manager"/>
    <x v="8"/>
    <x v="18"/>
    <x v="3592"/>
    <x v="206"/>
    <x v="437"/>
    <n v="-243.28"/>
    <d v="2016-07-08T00:00:00"/>
    <x v="1"/>
  </r>
  <r>
    <x v="1"/>
    <x v="3"/>
    <x v="84"/>
    <x v="84"/>
    <x v="3584"/>
    <x v="0"/>
    <x v="0"/>
    <s v=""/>
    <n v="1"/>
    <s v=""/>
    <n v="-186.68"/>
    <n v="-186.68"/>
    <s v=""/>
    <x v="84"/>
    <x v="84"/>
    <x v="84"/>
    <s v="Asst. Store Manager"/>
    <n v="708600"/>
    <s v="Edna"/>
    <s v="West"/>
    <s v="Asst. Store Manager"/>
    <x v="8"/>
    <x v="3588"/>
    <x v="3593"/>
    <x v="617"/>
    <x v="181"/>
    <n v="-186.68"/>
    <d v="2016-07-14T00:00:00"/>
    <x v="0"/>
  </r>
  <r>
    <x v="1"/>
    <x v="3"/>
    <x v="84"/>
    <x v="84"/>
    <x v="3585"/>
    <x v="0"/>
    <x v="1"/>
    <s v=""/>
    <n v="1"/>
    <s v=""/>
    <n v="-202.74"/>
    <s v=""/>
    <n v="-202.74"/>
    <x v="84"/>
    <x v="84"/>
    <x v="84"/>
    <s v="Asst. Store Manager"/>
    <n v="708600"/>
    <s v="Edna"/>
    <s v="West"/>
    <s v="Asst. Store Manager"/>
    <x v="8"/>
    <x v="3589"/>
    <x v="3594"/>
    <x v="316"/>
    <x v="116"/>
    <n v="-202.74"/>
    <d v="2016-07-17T00:00:00"/>
    <x v="1"/>
  </r>
  <r>
    <x v="1"/>
    <x v="3"/>
    <x v="84"/>
    <x v="84"/>
    <x v="3586"/>
    <x v="0"/>
    <x v="0"/>
    <s v=""/>
    <n v="1"/>
    <s v=""/>
    <n v="-396.27"/>
    <n v="-396.27"/>
    <s v=""/>
    <x v="84"/>
    <x v="84"/>
    <x v="84"/>
    <s v="Asst. Store Manager"/>
    <n v="708600"/>
    <s v="Edna"/>
    <s v="West"/>
    <s v="Asst. Store Manager"/>
    <x v="8"/>
    <x v="3590"/>
    <x v="3595"/>
    <x v="68"/>
    <x v="314"/>
    <n v="-396.27"/>
    <d v="2016-07-21T00:00:00"/>
    <x v="0"/>
  </r>
  <r>
    <x v="1"/>
    <x v="3"/>
    <x v="84"/>
    <x v="84"/>
    <x v="3587"/>
    <x v="0"/>
    <x v="0"/>
    <s v=""/>
    <n v="1"/>
    <s v=""/>
    <n v="-440.9"/>
    <n v="-440.9"/>
    <s v=""/>
    <x v="84"/>
    <x v="84"/>
    <x v="84"/>
    <s v="Asst. Store Manager"/>
    <n v="708600"/>
    <s v="Edna"/>
    <s v="West"/>
    <s v="Asst. Store Manager"/>
    <x v="8"/>
    <x v="2206"/>
    <x v="3596"/>
    <x v="303"/>
    <x v="295"/>
    <n v="-440.9"/>
    <d v="2016-07-22T00:00:00"/>
    <x v="0"/>
  </r>
  <r>
    <x v="1"/>
    <x v="3"/>
    <x v="84"/>
    <x v="84"/>
    <x v="3588"/>
    <x v="0"/>
    <x v="1"/>
    <s v=""/>
    <n v="1"/>
    <s v=""/>
    <n v="-357.13"/>
    <s v=""/>
    <n v="-357.13"/>
    <x v="84"/>
    <x v="84"/>
    <x v="84"/>
    <s v="Asst. Store Manager"/>
    <n v="708600"/>
    <s v="Edna"/>
    <s v="West"/>
    <s v="Asst. Store Manager"/>
    <x v="8"/>
    <x v="3591"/>
    <x v="3597"/>
    <x v="402"/>
    <x v="38"/>
    <n v="-357.13"/>
    <d v="2016-07-23T00:00:00"/>
    <x v="1"/>
  </r>
  <r>
    <x v="1"/>
    <x v="4"/>
    <x v="84"/>
    <x v="84"/>
    <x v="3589"/>
    <x v="0"/>
    <x v="0"/>
    <s v=""/>
    <n v="1"/>
    <s v=""/>
    <n v="-56.4"/>
    <n v="-56.4"/>
    <s v=""/>
    <x v="84"/>
    <x v="84"/>
    <x v="84"/>
    <s v="Asst. Store Manager"/>
    <n v="708600"/>
    <s v="Edna"/>
    <s v="West"/>
    <s v="Asst. Store Manager"/>
    <x v="8"/>
    <x v="3592"/>
    <x v="3598"/>
    <x v="406"/>
    <x v="382"/>
    <n v="-56.4"/>
    <d v="2016-08-02T00:00:00"/>
    <x v="0"/>
  </r>
  <r>
    <x v="1"/>
    <x v="4"/>
    <x v="84"/>
    <x v="84"/>
    <x v="3590"/>
    <x v="0"/>
    <x v="1"/>
    <s v=""/>
    <n v="1"/>
    <s v=""/>
    <n v="-427.39"/>
    <s v=""/>
    <n v="-427.39"/>
    <x v="84"/>
    <x v="84"/>
    <x v="84"/>
    <s v="Asst. Store Manager"/>
    <n v="708600"/>
    <s v="Edna"/>
    <s v="West"/>
    <s v="Asst. Store Manager"/>
    <x v="8"/>
    <x v="3593"/>
    <x v="3599"/>
    <x v="42"/>
    <x v="112"/>
    <n v="-427.39"/>
    <d v="2016-08-04T00:00:00"/>
    <x v="1"/>
  </r>
  <r>
    <x v="1"/>
    <x v="4"/>
    <x v="84"/>
    <x v="84"/>
    <x v="3591"/>
    <x v="0"/>
    <x v="1"/>
    <s v=""/>
    <n v="1"/>
    <s v=""/>
    <n v="-487.01"/>
    <s v=""/>
    <n v="-487.01"/>
    <x v="84"/>
    <x v="84"/>
    <x v="84"/>
    <s v="Asst. Store Manager"/>
    <n v="708600"/>
    <s v="Edna"/>
    <s v="West"/>
    <s v="Asst. Store Manager"/>
    <x v="8"/>
    <x v="3594"/>
    <x v="3600"/>
    <x v="772"/>
    <x v="417"/>
    <n v="-487.01"/>
    <d v="2016-08-16T00:00:00"/>
    <x v="1"/>
  </r>
  <r>
    <x v="1"/>
    <x v="4"/>
    <x v="84"/>
    <x v="84"/>
    <x v="3592"/>
    <x v="0"/>
    <x v="1"/>
    <s v=""/>
    <n v="1"/>
    <s v=""/>
    <n v="-409.09"/>
    <s v=""/>
    <n v="-409.09"/>
    <x v="84"/>
    <x v="84"/>
    <x v="84"/>
    <s v="Asst. Store Manager"/>
    <n v="708600"/>
    <s v="Edna"/>
    <s v="West"/>
    <s v="Asst. Store Manager"/>
    <x v="8"/>
    <x v="2680"/>
    <x v="3601"/>
    <x v="692"/>
    <x v="191"/>
    <n v="-409.09"/>
    <d v="2016-08-19T00:00:00"/>
    <x v="1"/>
  </r>
  <r>
    <x v="1"/>
    <x v="4"/>
    <x v="84"/>
    <x v="84"/>
    <x v="3593"/>
    <x v="0"/>
    <x v="1"/>
    <s v=""/>
    <n v="1"/>
    <s v=""/>
    <n v="-363.77"/>
    <s v=""/>
    <n v="-363.77"/>
    <x v="84"/>
    <x v="84"/>
    <x v="84"/>
    <s v="Asst. Store Manager"/>
    <n v="708600"/>
    <s v="Edna"/>
    <s v="West"/>
    <s v="Asst. Store Manager"/>
    <x v="8"/>
    <x v="3595"/>
    <x v="3602"/>
    <x v="93"/>
    <x v="489"/>
    <n v="-363.77"/>
    <d v="2016-08-20T00:00:00"/>
    <x v="1"/>
  </r>
  <r>
    <x v="1"/>
    <x v="4"/>
    <x v="84"/>
    <x v="84"/>
    <x v="3594"/>
    <x v="0"/>
    <x v="1"/>
    <s v=""/>
    <n v="1"/>
    <s v=""/>
    <n v="-244.09"/>
    <s v=""/>
    <n v="-244.09"/>
    <x v="84"/>
    <x v="84"/>
    <x v="84"/>
    <s v="Asst. Store Manager"/>
    <n v="708600"/>
    <s v="Edna"/>
    <s v="West"/>
    <s v="Asst. Store Manager"/>
    <x v="8"/>
    <x v="3596"/>
    <x v="3603"/>
    <x v="852"/>
    <x v="253"/>
    <n v="-244.09"/>
    <d v="2016-08-22T00:00:00"/>
    <x v="1"/>
  </r>
  <r>
    <x v="1"/>
    <x v="4"/>
    <x v="84"/>
    <x v="84"/>
    <x v="3595"/>
    <x v="0"/>
    <x v="0"/>
    <s v=""/>
    <n v="1"/>
    <s v=""/>
    <n v="-100.35"/>
    <n v="-100.35"/>
    <s v=""/>
    <x v="84"/>
    <x v="84"/>
    <x v="84"/>
    <s v="Asst. Store Manager"/>
    <n v="708600"/>
    <s v="Edna"/>
    <s v="West"/>
    <s v="Asst. Store Manager"/>
    <x v="8"/>
    <x v="3597"/>
    <x v="3604"/>
    <x v="546"/>
    <x v="494"/>
    <n v="-100.35"/>
    <d v="2016-08-24T00:00:00"/>
    <x v="2"/>
  </r>
  <r>
    <x v="1"/>
    <x v="4"/>
    <x v="84"/>
    <x v="84"/>
    <x v="3596"/>
    <x v="0"/>
    <x v="1"/>
    <s v=""/>
    <n v="1"/>
    <s v=""/>
    <n v="-128.12"/>
    <s v=""/>
    <n v="-128.12"/>
    <x v="84"/>
    <x v="84"/>
    <x v="84"/>
    <s v="Asst. Store Manager"/>
    <n v="708600"/>
    <s v="Edna"/>
    <s v="West"/>
    <s v="Asst. Store Manager"/>
    <x v="8"/>
    <x v="3598"/>
    <x v="3605"/>
    <x v="415"/>
    <x v="184"/>
    <n v="-128.12"/>
    <d v="2016-08-24T00:00:00"/>
    <x v="1"/>
  </r>
  <r>
    <x v="1"/>
    <x v="4"/>
    <x v="84"/>
    <x v="84"/>
    <x v="3597"/>
    <x v="0"/>
    <x v="1"/>
    <s v=""/>
    <n v="1"/>
    <s v=""/>
    <n v="-230.05"/>
    <s v=""/>
    <n v="-230.05"/>
    <x v="84"/>
    <x v="84"/>
    <x v="84"/>
    <s v="Asst. Store Manager"/>
    <n v="708600"/>
    <s v="Edna"/>
    <s v="West"/>
    <s v="Asst. Store Manager"/>
    <x v="8"/>
    <x v="3599"/>
    <x v="3606"/>
    <x v="186"/>
    <x v="268"/>
    <n v="-230.05"/>
    <d v="2016-08-26T00:00:00"/>
    <x v="1"/>
  </r>
  <r>
    <x v="1"/>
    <x v="4"/>
    <x v="84"/>
    <x v="84"/>
    <x v="3598"/>
    <x v="0"/>
    <x v="0"/>
    <s v=""/>
    <n v="1"/>
    <s v=""/>
    <n v="-350.14"/>
    <n v="-350.14"/>
    <s v=""/>
    <x v="84"/>
    <x v="84"/>
    <x v="84"/>
    <s v="Asst. Store Manager"/>
    <n v="708600"/>
    <s v="Edna"/>
    <s v="West"/>
    <s v="Asst. Store Manager"/>
    <x v="8"/>
    <x v="3600"/>
    <x v="3607"/>
    <x v="188"/>
    <x v="89"/>
    <n v="-350.14"/>
    <d v="2016-08-29T00:00:00"/>
    <x v="0"/>
  </r>
  <r>
    <x v="1"/>
    <x v="4"/>
    <x v="84"/>
    <x v="84"/>
    <x v="3599"/>
    <x v="0"/>
    <x v="0"/>
    <s v=""/>
    <n v="1"/>
    <s v=""/>
    <n v="-119.92"/>
    <n v="-119.92"/>
    <s v=""/>
    <x v="84"/>
    <x v="84"/>
    <x v="84"/>
    <s v="Asst. Store Manager"/>
    <n v="708600"/>
    <s v="Edna"/>
    <s v="West"/>
    <s v="Asst. Store Manager"/>
    <x v="8"/>
    <x v="3601"/>
    <x v="3608"/>
    <x v="215"/>
    <x v="274"/>
    <n v="-119.92"/>
    <d v="2016-08-30T00:00:00"/>
    <x v="2"/>
  </r>
  <r>
    <x v="1"/>
    <x v="5"/>
    <x v="84"/>
    <x v="84"/>
    <x v="3600"/>
    <x v="0"/>
    <x v="1"/>
    <s v=""/>
    <n v="1"/>
    <s v=""/>
    <n v="-372.72"/>
    <s v=""/>
    <n v="-372.72"/>
    <x v="84"/>
    <x v="84"/>
    <x v="84"/>
    <s v="Asst. Store Manager"/>
    <n v="708600"/>
    <s v="Edna"/>
    <s v="West"/>
    <s v="Asst. Store Manager"/>
    <x v="8"/>
    <x v="3602"/>
    <x v="3609"/>
    <x v="35"/>
    <x v="63"/>
    <n v="-372.72"/>
    <d v="2016-09-02T00:00:00"/>
    <x v="1"/>
  </r>
  <r>
    <x v="1"/>
    <x v="5"/>
    <x v="84"/>
    <x v="84"/>
    <x v="3601"/>
    <x v="0"/>
    <x v="0"/>
    <s v=""/>
    <n v="1"/>
    <s v=""/>
    <n v="-433.15"/>
    <n v="-433.15"/>
    <s v=""/>
    <x v="84"/>
    <x v="84"/>
    <x v="84"/>
    <s v="Asst. Store Manager"/>
    <n v="708600"/>
    <s v="Edna"/>
    <s v="West"/>
    <s v="Asst. Store Manager"/>
    <x v="8"/>
    <x v="3603"/>
    <x v="3610"/>
    <x v="518"/>
    <x v="27"/>
    <n v="-433.15"/>
    <d v="2016-09-04T00:00:00"/>
    <x v="2"/>
  </r>
  <r>
    <x v="1"/>
    <x v="5"/>
    <x v="84"/>
    <x v="84"/>
    <x v="3602"/>
    <x v="0"/>
    <x v="0"/>
    <s v=""/>
    <n v="1"/>
    <s v=""/>
    <n v="-276.2"/>
    <n v="-276.2"/>
    <s v=""/>
    <x v="84"/>
    <x v="84"/>
    <x v="84"/>
    <s v="Asst. Store Manager"/>
    <n v="708600"/>
    <s v="Edna"/>
    <s v="West"/>
    <s v="Asst. Store Manager"/>
    <x v="8"/>
    <x v="3604"/>
    <x v="3611"/>
    <x v="89"/>
    <x v="157"/>
    <n v="-276.2"/>
    <d v="2016-09-05T00:00:00"/>
    <x v="0"/>
  </r>
  <r>
    <x v="1"/>
    <x v="5"/>
    <x v="84"/>
    <x v="84"/>
    <x v="3603"/>
    <x v="0"/>
    <x v="1"/>
    <s v=""/>
    <n v="1"/>
    <s v=""/>
    <n v="-362.82"/>
    <s v=""/>
    <n v="-362.82"/>
    <x v="84"/>
    <x v="84"/>
    <x v="84"/>
    <s v="Asst. Store Manager"/>
    <n v="708600"/>
    <s v="Edna"/>
    <s v="West"/>
    <s v="Asst. Store Manager"/>
    <x v="8"/>
    <x v="3605"/>
    <x v="3612"/>
    <x v="48"/>
    <x v="456"/>
    <n v="-362.82"/>
    <d v="2016-09-07T00:00:00"/>
    <x v="1"/>
  </r>
  <r>
    <x v="1"/>
    <x v="5"/>
    <x v="84"/>
    <x v="84"/>
    <x v="3604"/>
    <x v="0"/>
    <x v="0"/>
    <s v=""/>
    <n v="1"/>
    <s v=""/>
    <n v="-316.83999999999997"/>
    <n v="-316.83999999999997"/>
    <s v=""/>
    <x v="84"/>
    <x v="84"/>
    <x v="84"/>
    <s v="Asst. Store Manager"/>
    <n v="708600"/>
    <s v="Edna"/>
    <s v="West"/>
    <s v="Asst. Store Manager"/>
    <x v="8"/>
    <x v="3606"/>
    <x v="3613"/>
    <x v="513"/>
    <x v="469"/>
    <n v="-316.83999999999997"/>
    <d v="2016-09-08T00:00:00"/>
    <x v="0"/>
  </r>
  <r>
    <x v="1"/>
    <x v="5"/>
    <x v="84"/>
    <x v="84"/>
    <x v="3605"/>
    <x v="0"/>
    <x v="1"/>
    <s v=""/>
    <n v="1"/>
    <s v=""/>
    <n v="-451.57"/>
    <s v=""/>
    <n v="-451.57"/>
    <x v="84"/>
    <x v="84"/>
    <x v="84"/>
    <s v="Asst. Store Manager"/>
    <n v="708600"/>
    <s v="Edna"/>
    <s v="West"/>
    <s v="Asst. Store Manager"/>
    <x v="8"/>
    <x v="3607"/>
    <x v="3614"/>
    <x v="540"/>
    <x v="144"/>
    <n v="-451.57"/>
    <d v="2016-09-11T00:00:00"/>
    <x v="1"/>
  </r>
  <r>
    <x v="1"/>
    <x v="5"/>
    <x v="84"/>
    <x v="84"/>
    <x v="3606"/>
    <x v="0"/>
    <x v="0"/>
    <s v=""/>
    <n v="1"/>
    <s v=""/>
    <n v="-261.43"/>
    <n v="-261.43"/>
    <s v=""/>
    <x v="84"/>
    <x v="84"/>
    <x v="84"/>
    <s v="Asst. Store Manager"/>
    <n v="708600"/>
    <s v="Edna"/>
    <s v="West"/>
    <s v="Asst. Store Manager"/>
    <x v="8"/>
    <x v="3608"/>
    <x v="3615"/>
    <x v="449"/>
    <x v="168"/>
    <n v="-261.43"/>
    <d v="2016-09-13T00:00:00"/>
    <x v="2"/>
  </r>
  <r>
    <x v="1"/>
    <x v="5"/>
    <x v="84"/>
    <x v="84"/>
    <x v="3607"/>
    <x v="0"/>
    <x v="0"/>
    <s v=""/>
    <n v="1"/>
    <s v=""/>
    <n v="-232.26"/>
    <n v="-232.26"/>
    <s v=""/>
    <x v="84"/>
    <x v="84"/>
    <x v="84"/>
    <s v="Asst. Store Manager"/>
    <n v="708600"/>
    <s v="Edna"/>
    <s v="West"/>
    <s v="Asst. Store Manager"/>
    <x v="8"/>
    <x v="3609"/>
    <x v="3616"/>
    <x v="696"/>
    <x v="194"/>
    <n v="-232.26"/>
    <d v="2016-09-15T00:00:00"/>
    <x v="0"/>
  </r>
  <r>
    <x v="1"/>
    <x v="5"/>
    <x v="84"/>
    <x v="84"/>
    <x v="3608"/>
    <x v="0"/>
    <x v="0"/>
    <s v=""/>
    <n v="1"/>
    <s v=""/>
    <n v="-380.35"/>
    <n v="-380.35"/>
    <s v=""/>
    <x v="84"/>
    <x v="84"/>
    <x v="84"/>
    <s v="Asst. Store Manager"/>
    <n v="708600"/>
    <s v="Edna"/>
    <s v="West"/>
    <s v="Asst. Store Manager"/>
    <x v="8"/>
    <x v="3610"/>
    <x v="3617"/>
    <x v="64"/>
    <x v="317"/>
    <n v="-380.35"/>
    <d v="2016-09-20T00:00:00"/>
    <x v="0"/>
  </r>
  <r>
    <x v="1"/>
    <x v="5"/>
    <x v="84"/>
    <x v="84"/>
    <x v="3609"/>
    <x v="0"/>
    <x v="1"/>
    <s v=""/>
    <n v="1"/>
    <s v=""/>
    <n v="-189.89"/>
    <s v=""/>
    <n v="-189.89"/>
    <x v="84"/>
    <x v="84"/>
    <x v="84"/>
    <s v="Asst. Store Manager"/>
    <n v="708600"/>
    <s v="Edna"/>
    <s v="West"/>
    <s v="Asst. Store Manager"/>
    <x v="8"/>
    <x v="3611"/>
    <x v="3618"/>
    <x v="478"/>
    <x v="210"/>
    <n v="-189.89"/>
    <d v="2016-09-20T00:00:00"/>
    <x v="1"/>
  </r>
  <r>
    <x v="1"/>
    <x v="5"/>
    <x v="84"/>
    <x v="84"/>
    <x v="3610"/>
    <x v="0"/>
    <x v="1"/>
    <s v=""/>
    <n v="1"/>
    <s v=""/>
    <n v="-488.36"/>
    <s v=""/>
    <n v="-488.36"/>
    <x v="84"/>
    <x v="84"/>
    <x v="84"/>
    <s v="Asst. Store Manager"/>
    <n v="708600"/>
    <s v="Edna"/>
    <s v="West"/>
    <s v="Asst. Store Manager"/>
    <x v="8"/>
    <x v="3612"/>
    <x v="3619"/>
    <x v="601"/>
    <x v="164"/>
    <n v="-488.36"/>
    <d v="2016-09-21T00:00:00"/>
    <x v="1"/>
  </r>
  <r>
    <x v="1"/>
    <x v="5"/>
    <x v="84"/>
    <x v="84"/>
    <x v="3611"/>
    <x v="0"/>
    <x v="1"/>
    <s v=""/>
    <n v="1"/>
    <s v=""/>
    <n v="-435.67"/>
    <s v=""/>
    <n v="-435.67"/>
    <x v="84"/>
    <x v="84"/>
    <x v="84"/>
    <s v="Asst. Store Manager"/>
    <n v="708600"/>
    <s v="Edna"/>
    <s v="West"/>
    <s v="Asst. Store Manager"/>
    <x v="8"/>
    <x v="3613"/>
    <x v="3620"/>
    <x v="346"/>
    <x v="31"/>
    <n v="-435.67"/>
    <d v="2016-09-21T00:00:00"/>
    <x v="1"/>
  </r>
  <r>
    <x v="1"/>
    <x v="5"/>
    <x v="84"/>
    <x v="84"/>
    <x v="3612"/>
    <x v="0"/>
    <x v="0"/>
    <s v=""/>
    <n v="1"/>
    <s v=""/>
    <n v="-67.62"/>
    <n v="-67.62"/>
    <s v=""/>
    <x v="84"/>
    <x v="84"/>
    <x v="84"/>
    <s v="Asst. Store Manager"/>
    <n v="708600"/>
    <s v="Edna"/>
    <s v="West"/>
    <s v="Asst. Store Manager"/>
    <x v="8"/>
    <x v="3614"/>
    <x v="3621"/>
    <x v="343"/>
    <x v="412"/>
    <n v="-67.62"/>
    <d v="2016-09-29T00:00:00"/>
    <x v="0"/>
  </r>
  <r>
    <x v="0"/>
    <x v="0"/>
    <x v="85"/>
    <x v="85"/>
    <x v="3613"/>
    <x v="0"/>
    <x v="1"/>
    <n v="1"/>
    <s v=""/>
    <n v="-54.56"/>
    <s v=""/>
    <s v=""/>
    <n v="-54.56"/>
    <x v="85"/>
    <x v="85"/>
    <x v="85"/>
    <s v="Sales Representative"/>
    <n v="870369"/>
    <s v="Rodney"/>
    <s v="Flores"/>
    <s v="Store Manager"/>
    <x v="8"/>
    <x v="3615"/>
    <x v="3622"/>
    <x v="831"/>
    <x v="480"/>
    <n v="-54.56"/>
    <d v="2016-04-10T00:00:00"/>
    <x v="1"/>
  </r>
  <r>
    <x v="0"/>
    <x v="0"/>
    <x v="85"/>
    <x v="85"/>
    <x v="3614"/>
    <x v="0"/>
    <x v="0"/>
    <n v="1"/>
    <s v=""/>
    <n v="-74.41"/>
    <s v=""/>
    <n v="-74.41"/>
    <s v=""/>
    <x v="85"/>
    <x v="85"/>
    <x v="85"/>
    <s v="Sales Representative"/>
    <n v="870369"/>
    <s v="Rodney"/>
    <s v="Flores"/>
    <s v="Store Manager"/>
    <x v="8"/>
    <x v="3616"/>
    <x v="3623"/>
    <x v="412"/>
    <x v="272"/>
    <n v="-74.41"/>
    <d v="2016-04-10T00:00:00"/>
    <x v="2"/>
  </r>
  <r>
    <x v="0"/>
    <x v="0"/>
    <x v="85"/>
    <x v="85"/>
    <x v="3615"/>
    <x v="0"/>
    <x v="1"/>
    <n v="1"/>
    <s v=""/>
    <n v="-72.72"/>
    <s v=""/>
    <s v=""/>
    <n v="-72.72"/>
    <x v="85"/>
    <x v="85"/>
    <x v="85"/>
    <s v="Sales Representative"/>
    <n v="870369"/>
    <s v="Rodney"/>
    <s v="Flores"/>
    <s v="Store Manager"/>
    <x v="8"/>
    <x v="3617"/>
    <x v="3624"/>
    <x v="52"/>
    <x v="10"/>
    <n v="-72.72"/>
    <d v="2016-04-11T00:00:00"/>
    <x v="1"/>
  </r>
  <r>
    <x v="0"/>
    <x v="0"/>
    <x v="85"/>
    <x v="85"/>
    <x v="3616"/>
    <x v="0"/>
    <x v="1"/>
    <n v="1"/>
    <s v=""/>
    <n v="-85.27"/>
    <s v=""/>
    <s v=""/>
    <n v="-85.27"/>
    <x v="85"/>
    <x v="85"/>
    <x v="85"/>
    <s v="Sales Representative"/>
    <n v="870369"/>
    <s v="Rodney"/>
    <s v="Flores"/>
    <s v="Store Manager"/>
    <x v="8"/>
    <x v="3618"/>
    <x v="3625"/>
    <x v="893"/>
    <x v="71"/>
    <n v="-85.27"/>
    <d v="2016-04-16T00:00:00"/>
    <x v="1"/>
  </r>
  <r>
    <x v="0"/>
    <x v="0"/>
    <x v="85"/>
    <x v="85"/>
    <x v="3617"/>
    <x v="2"/>
    <x v="0"/>
    <n v="1"/>
    <s v=""/>
    <n v="-9.6"/>
    <s v=""/>
    <n v="-9.6"/>
    <s v=""/>
    <x v="85"/>
    <x v="85"/>
    <x v="85"/>
    <s v="Sales Representative"/>
    <n v="870369"/>
    <s v="Rodney"/>
    <s v="Flores"/>
    <s v="Store Manager"/>
    <x v="8"/>
    <x v="3619"/>
    <x v="3626"/>
    <x v="814"/>
    <x v="1"/>
    <n v="-9.6"/>
    <d v="2016-04-17T00:00:00"/>
    <x v="2"/>
  </r>
  <r>
    <x v="0"/>
    <x v="0"/>
    <x v="85"/>
    <x v="85"/>
    <x v="3618"/>
    <x v="2"/>
    <x v="1"/>
    <n v="1"/>
    <s v=""/>
    <n v="-5.74"/>
    <s v=""/>
    <s v=""/>
    <n v="-5.74"/>
    <x v="85"/>
    <x v="85"/>
    <x v="85"/>
    <s v="Sales Representative"/>
    <n v="870369"/>
    <s v="Rodney"/>
    <s v="Flores"/>
    <s v="Store Manager"/>
    <x v="8"/>
    <x v="3620"/>
    <x v="3627"/>
    <x v="492"/>
    <x v="31"/>
    <n v="-5.74"/>
    <d v="2016-04-17T00:00:00"/>
    <x v="1"/>
  </r>
  <r>
    <x v="0"/>
    <x v="0"/>
    <x v="85"/>
    <x v="85"/>
    <x v="3619"/>
    <x v="0"/>
    <x v="1"/>
    <n v="1"/>
    <s v=""/>
    <n v="-61.66"/>
    <s v=""/>
    <s v=""/>
    <n v="-61.66"/>
    <x v="85"/>
    <x v="85"/>
    <x v="85"/>
    <s v="Sales Representative"/>
    <n v="870369"/>
    <s v="Rodney"/>
    <s v="Flores"/>
    <s v="Store Manager"/>
    <x v="8"/>
    <x v="3621"/>
    <x v="3628"/>
    <x v="454"/>
    <x v="9"/>
    <n v="-61.66"/>
    <d v="2016-04-20T00:00:00"/>
    <x v="1"/>
  </r>
  <r>
    <x v="0"/>
    <x v="0"/>
    <x v="85"/>
    <x v="85"/>
    <x v="3620"/>
    <x v="1"/>
    <x v="1"/>
    <n v="1"/>
    <s v=""/>
    <n v="-34.869999999999997"/>
    <s v=""/>
    <s v=""/>
    <n v="-34.869999999999997"/>
    <x v="85"/>
    <x v="85"/>
    <x v="85"/>
    <s v="Sales Representative"/>
    <n v="870369"/>
    <s v="Rodney"/>
    <s v="Flores"/>
    <s v="Store Manager"/>
    <x v="8"/>
    <x v="3622"/>
    <x v="3629"/>
    <x v="892"/>
    <x v="297"/>
    <n v="-34.869999999999997"/>
    <d v="2016-04-22T00:00:00"/>
    <x v="1"/>
  </r>
  <r>
    <x v="0"/>
    <x v="0"/>
    <x v="85"/>
    <x v="85"/>
    <x v="3621"/>
    <x v="0"/>
    <x v="1"/>
    <n v="1"/>
    <s v=""/>
    <n v="-59.41"/>
    <s v=""/>
    <s v=""/>
    <n v="-59.41"/>
    <x v="85"/>
    <x v="85"/>
    <x v="85"/>
    <s v="Sales Representative"/>
    <n v="870369"/>
    <s v="Rodney"/>
    <s v="Flores"/>
    <s v="Store Manager"/>
    <x v="8"/>
    <x v="3623"/>
    <x v="3630"/>
    <x v="943"/>
    <x v="104"/>
    <n v="-59.41"/>
    <d v="2016-04-23T00:00:00"/>
    <x v="1"/>
  </r>
  <r>
    <x v="0"/>
    <x v="0"/>
    <x v="85"/>
    <x v="85"/>
    <x v="3622"/>
    <x v="1"/>
    <x v="0"/>
    <n v="1"/>
    <s v=""/>
    <n v="-43.34"/>
    <s v=""/>
    <n v="-43.34"/>
    <s v=""/>
    <x v="85"/>
    <x v="85"/>
    <x v="85"/>
    <s v="Sales Representative"/>
    <n v="870369"/>
    <s v="Rodney"/>
    <s v="Flores"/>
    <s v="Store Manager"/>
    <x v="8"/>
    <x v="3624"/>
    <x v="3631"/>
    <x v="401"/>
    <x v="463"/>
    <n v="-43.34"/>
    <d v="2016-04-23T00:00:00"/>
    <x v="2"/>
  </r>
  <r>
    <x v="0"/>
    <x v="0"/>
    <x v="85"/>
    <x v="85"/>
    <x v="3623"/>
    <x v="0"/>
    <x v="1"/>
    <n v="1"/>
    <s v=""/>
    <n v="-75.39"/>
    <s v=""/>
    <s v=""/>
    <n v="-75.39"/>
    <x v="85"/>
    <x v="85"/>
    <x v="85"/>
    <s v="Sales Representative"/>
    <n v="870369"/>
    <s v="Rodney"/>
    <s v="Flores"/>
    <s v="Store Manager"/>
    <x v="8"/>
    <x v="3625"/>
    <x v="3632"/>
    <x v="717"/>
    <x v="205"/>
    <n v="-75.39"/>
    <d v="2016-04-25T00:00:00"/>
    <x v="1"/>
  </r>
  <r>
    <x v="0"/>
    <x v="1"/>
    <x v="85"/>
    <x v="85"/>
    <x v="3624"/>
    <x v="0"/>
    <x v="1"/>
    <n v="1"/>
    <s v=""/>
    <n v="-77.19"/>
    <s v=""/>
    <s v=""/>
    <n v="-77.19"/>
    <x v="85"/>
    <x v="85"/>
    <x v="85"/>
    <s v="Sales Representative"/>
    <n v="870369"/>
    <s v="Rodney"/>
    <s v="Flores"/>
    <s v="Store Manager"/>
    <x v="8"/>
    <x v="3626"/>
    <x v="3633"/>
    <x v="726"/>
    <x v="296"/>
    <n v="-77.19"/>
    <d v="2016-05-05T00:00:00"/>
    <x v="1"/>
  </r>
  <r>
    <x v="0"/>
    <x v="1"/>
    <x v="85"/>
    <x v="85"/>
    <x v="3625"/>
    <x v="0"/>
    <x v="1"/>
    <n v="1"/>
    <s v=""/>
    <n v="-54.35"/>
    <s v=""/>
    <s v=""/>
    <n v="-54.35"/>
    <x v="85"/>
    <x v="85"/>
    <x v="85"/>
    <s v="Sales Representative"/>
    <n v="870369"/>
    <s v="Rodney"/>
    <s v="Flores"/>
    <s v="Store Manager"/>
    <x v="8"/>
    <x v="3627"/>
    <x v="3634"/>
    <x v="406"/>
    <x v="161"/>
    <n v="-54.35"/>
    <d v="2016-05-05T00:00:00"/>
    <x v="1"/>
  </r>
  <r>
    <x v="0"/>
    <x v="1"/>
    <x v="85"/>
    <x v="85"/>
    <x v="3626"/>
    <x v="0"/>
    <x v="1"/>
    <n v="1"/>
    <s v=""/>
    <n v="-67.819999999999993"/>
    <s v=""/>
    <s v=""/>
    <n v="-67.819999999999993"/>
    <x v="85"/>
    <x v="85"/>
    <x v="85"/>
    <s v="Sales Representative"/>
    <n v="870369"/>
    <s v="Rodney"/>
    <s v="Flores"/>
    <s v="Store Manager"/>
    <x v="8"/>
    <x v="3628"/>
    <x v="3635"/>
    <x v="445"/>
    <x v="268"/>
    <n v="-67.819999999999993"/>
    <d v="2016-05-08T00:00:00"/>
    <x v="1"/>
  </r>
  <r>
    <x v="0"/>
    <x v="1"/>
    <x v="85"/>
    <x v="85"/>
    <x v="3627"/>
    <x v="0"/>
    <x v="0"/>
    <n v="1"/>
    <s v=""/>
    <n v="-99.27"/>
    <s v=""/>
    <n v="-99.27"/>
    <s v=""/>
    <x v="85"/>
    <x v="85"/>
    <x v="85"/>
    <s v="Sales Representative"/>
    <n v="870369"/>
    <s v="Rodney"/>
    <s v="Flores"/>
    <s v="Store Manager"/>
    <x v="8"/>
    <x v="3629"/>
    <x v="3636"/>
    <x v="538"/>
    <x v="336"/>
    <n v="-99.27"/>
    <d v="2016-05-09T00:00:00"/>
    <x v="2"/>
  </r>
  <r>
    <x v="0"/>
    <x v="1"/>
    <x v="85"/>
    <x v="85"/>
    <x v="3628"/>
    <x v="0"/>
    <x v="0"/>
    <n v="1"/>
    <s v=""/>
    <n v="-95.18"/>
    <s v=""/>
    <n v="-95.18"/>
    <s v=""/>
    <x v="85"/>
    <x v="85"/>
    <x v="85"/>
    <s v="Sales Representative"/>
    <n v="870369"/>
    <s v="Rodney"/>
    <s v="Flores"/>
    <s v="Store Manager"/>
    <x v="8"/>
    <x v="3630"/>
    <x v="3637"/>
    <x v="509"/>
    <x v="434"/>
    <n v="-95.18"/>
    <d v="2016-05-13T00:00:00"/>
    <x v="0"/>
  </r>
  <r>
    <x v="0"/>
    <x v="1"/>
    <x v="85"/>
    <x v="85"/>
    <x v="3629"/>
    <x v="0"/>
    <x v="1"/>
    <n v="1"/>
    <s v=""/>
    <n v="-76.400000000000006"/>
    <s v=""/>
    <s v=""/>
    <n v="-76.400000000000006"/>
    <x v="85"/>
    <x v="85"/>
    <x v="85"/>
    <s v="Sales Representative"/>
    <n v="870369"/>
    <s v="Rodney"/>
    <s v="Flores"/>
    <s v="Store Manager"/>
    <x v="8"/>
    <x v="3631"/>
    <x v="3638"/>
    <x v="361"/>
    <x v="429"/>
    <n v="-76.400000000000006"/>
    <d v="2016-05-15T00:00:00"/>
    <x v="1"/>
  </r>
  <r>
    <x v="0"/>
    <x v="1"/>
    <x v="85"/>
    <x v="85"/>
    <x v="3630"/>
    <x v="1"/>
    <x v="1"/>
    <n v="1"/>
    <s v=""/>
    <n v="-32.89"/>
    <s v=""/>
    <s v=""/>
    <n v="-32.89"/>
    <x v="85"/>
    <x v="85"/>
    <x v="85"/>
    <s v="Sales Representative"/>
    <n v="870369"/>
    <s v="Rodney"/>
    <s v="Flores"/>
    <s v="Store Manager"/>
    <x v="8"/>
    <x v="3632"/>
    <x v="3639"/>
    <x v="798"/>
    <x v="130"/>
    <n v="-32.89"/>
    <d v="2016-05-16T00:00:00"/>
    <x v="1"/>
  </r>
  <r>
    <x v="0"/>
    <x v="1"/>
    <x v="85"/>
    <x v="85"/>
    <x v="3631"/>
    <x v="2"/>
    <x v="0"/>
    <n v="1"/>
    <s v=""/>
    <n v="-9.18"/>
    <s v=""/>
    <n v="-9.18"/>
    <s v=""/>
    <x v="85"/>
    <x v="85"/>
    <x v="85"/>
    <s v="Sales Representative"/>
    <n v="870369"/>
    <s v="Rodney"/>
    <s v="Flores"/>
    <s v="Store Manager"/>
    <x v="8"/>
    <x v="3633"/>
    <x v="3640"/>
    <x v="941"/>
    <x v="395"/>
    <n v="-9.18"/>
    <d v="2016-05-18T00:00:00"/>
    <x v="2"/>
  </r>
  <r>
    <x v="0"/>
    <x v="1"/>
    <x v="85"/>
    <x v="85"/>
    <x v="3632"/>
    <x v="2"/>
    <x v="0"/>
    <n v="1"/>
    <s v=""/>
    <n v="-5.26"/>
    <s v=""/>
    <n v="-5.26"/>
    <s v=""/>
    <x v="85"/>
    <x v="85"/>
    <x v="85"/>
    <s v="Sales Representative"/>
    <n v="870369"/>
    <s v="Rodney"/>
    <s v="Flores"/>
    <s v="Store Manager"/>
    <x v="8"/>
    <x v="3634"/>
    <x v="3641"/>
    <x v="485"/>
    <x v="333"/>
    <n v="-5.26"/>
    <d v="2016-05-19T00:00:00"/>
    <x v="2"/>
  </r>
  <r>
    <x v="0"/>
    <x v="1"/>
    <x v="85"/>
    <x v="85"/>
    <x v="3633"/>
    <x v="0"/>
    <x v="0"/>
    <n v="1"/>
    <s v=""/>
    <n v="-99.43"/>
    <s v=""/>
    <n v="-99.43"/>
    <s v=""/>
    <x v="85"/>
    <x v="85"/>
    <x v="85"/>
    <s v="Sales Representative"/>
    <n v="870369"/>
    <s v="Rodney"/>
    <s v="Flores"/>
    <s v="Store Manager"/>
    <x v="8"/>
    <x v="3635"/>
    <x v="3642"/>
    <x v="290"/>
    <x v="110"/>
    <n v="-99.43"/>
    <d v="2016-05-23T00:00:00"/>
    <x v="2"/>
  </r>
  <r>
    <x v="0"/>
    <x v="1"/>
    <x v="85"/>
    <x v="85"/>
    <x v="3634"/>
    <x v="1"/>
    <x v="0"/>
    <n v="1"/>
    <s v=""/>
    <n v="-25.06"/>
    <s v=""/>
    <n v="-25.06"/>
    <s v=""/>
    <x v="85"/>
    <x v="85"/>
    <x v="85"/>
    <s v="Sales Representative"/>
    <n v="870369"/>
    <s v="Rodney"/>
    <s v="Flores"/>
    <s v="Store Manager"/>
    <x v="8"/>
    <x v="3636"/>
    <x v="3643"/>
    <x v="282"/>
    <x v="338"/>
    <n v="-25.06"/>
    <d v="2016-05-25T00:00:00"/>
    <x v="2"/>
  </r>
  <r>
    <x v="0"/>
    <x v="1"/>
    <x v="85"/>
    <x v="85"/>
    <x v="3635"/>
    <x v="0"/>
    <x v="0"/>
    <n v="1"/>
    <s v=""/>
    <n v="-58.42"/>
    <s v=""/>
    <n v="-58.42"/>
    <s v=""/>
    <x v="85"/>
    <x v="85"/>
    <x v="85"/>
    <s v="Sales Representative"/>
    <n v="870369"/>
    <s v="Rodney"/>
    <s v="Flores"/>
    <s v="Store Manager"/>
    <x v="8"/>
    <x v="3637"/>
    <x v="3644"/>
    <x v="360"/>
    <x v="89"/>
    <n v="-58.42"/>
    <d v="2016-05-30T00:00:00"/>
    <x v="0"/>
  </r>
  <r>
    <x v="0"/>
    <x v="2"/>
    <x v="85"/>
    <x v="85"/>
    <x v="3636"/>
    <x v="0"/>
    <x v="1"/>
    <n v="1"/>
    <s v=""/>
    <n v="-66.67"/>
    <s v=""/>
    <s v=""/>
    <n v="-66.67"/>
    <x v="85"/>
    <x v="85"/>
    <x v="85"/>
    <s v="Sales Representative"/>
    <n v="870369"/>
    <s v="Rodney"/>
    <s v="Flores"/>
    <s v="Store Manager"/>
    <x v="8"/>
    <x v="3638"/>
    <x v="3645"/>
    <x v="560"/>
    <x v="320"/>
    <n v="-66.67"/>
    <d v="2016-06-03T00:00:00"/>
    <x v="1"/>
  </r>
  <r>
    <x v="0"/>
    <x v="2"/>
    <x v="85"/>
    <x v="85"/>
    <x v="3637"/>
    <x v="2"/>
    <x v="1"/>
    <n v="1"/>
    <s v=""/>
    <n v="-7.63"/>
    <s v=""/>
    <s v=""/>
    <n v="-7.63"/>
    <x v="85"/>
    <x v="85"/>
    <x v="85"/>
    <s v="Sales Representative"/>
    <n v="870369"/>
    <s v="Rodney"/>
    <s v="Flores"/>
    <s v="Store Manager"/>
    <x v="8"/>
    <x v="3639"/>
    <x v="3646"/>
    <x v="41"/>
    <x v="283"/>
    <n v="-7.63"/>
    <d v="2016-06-04T00:00:00"/>
    <x v="1"/>
  </r>
  <r>
    <x v="0"/>
    <x v="2"/>
    <x v="85"/>
    <x v="85"/>
    <x v="3638"/>
    <x v="1"/>
    <x v="1"/>
    <n v="1"/>
    <s v=""/>
    <n v="-35.28"/>
    <s v=""/>
    <s v=""/>
    <n v="-35.28"/>
    <x v="85"/>
    <x v="85"/>
    <x v="85"/>
    <s v="Sales Representative"/>
    <n v="870369"/>
    <s v="Rodney"/>
    <s v="Flores"/>
    <s v="Store Manager"/>
    <x v="8"/>
    <x v="3640"/>
    <x v="3647"/>
    <x v="400"/>
    <x v="433"/>
    <n v="-35.28"/>
    <d v="2016-06-14T00:00:00"/>
    <x v="1"/>
  </r>
  <r>
    <x v="0"/>
    <x v="2"/>
    <x v="85"/>
    <x v="85"/>
    <x v="3639"/>
    <x v="0"/>
    <x v="1"/>
    <n v="1"/>
    <s v=""/>
    <n v="-95.65"/>
    <s v=""/>
    <s v=""/>
    <n v="-95.65"/>
    <x v="85"/>
    <x v="85"/>
    <x v="85"/>
    <s v="Sales Representative"/>
    <n v="870369"/>
    <s v="Rodney"/>
    <s v="Flores"/>
    <s v="Store Manager"/>
    <x v="8"/>
    <x v="3641"/>
    <x v="3648"/>
    <x v="866"/>
    <x v="263"/>
    <n v="-95.65"/>
    <d v="2016-06-20T00:00:00"/>
    <x v="1"/>
  </r>
  <r>
    <x v="0"/>
    <x v="2"/>
    <x v="85"/>
    <x v="85"/>
    <x v="3640"/>
    <x v="2"/>
    <x v="0"/>
    <n v="1"/>
    <s v=""/>
    <n v="-10.78"/>
    <s v=""/>
    <n v="-10.78"/>
    <s v=""/>
    <x v="85"/>
    <x v="85"/>
    <x v="85"/>
    <s v="Sales Representative"/>
    <n v="870369"/>
    <s v="Rodney"/>
    <s v="Flores"/>
    <s v="Store Manager"/>
    <x v="8"/>
    <x v="3642"/>
    <x v="3649"/>
    <x v="453"/>
    <x v="156"/>
    <n v="-10.78"/>
    <d v="2016-06-24T00:00:00"/>
    <x v="0"/>
  </r>
  <r>
    <x v="1"/>
    <x v="3"/>
    <x v="85"/>
    <x v="86"/>
    <x v="3641"/>
    <x v="1"/>
    <x v="0"/>
    <s v=""/>
    <n v="1"/>
    <s v=""/>
    <n v="-20.48"/>
    <n v="-20.48"/>
    <s v=""/>
    <x v="85"/>
    <x v="85"/>
    <x v="85"/>
    <s v="Sales Representative"/>
    <n v="491580"/>
    <s v="Darrin"/>
    <s v="Davidson"/>
    <s v="Sales Representative"/>
    <x v="8"/>
    <x v="3643"/>
    <x v="3650"/>
    <x v="316"/>
    <x v="332"/>
    <n v="-20.48"/>
    <d v="2016-07-01T00:00:00"/>
    <x v="0"/>
  </r>
  <r>
    <x v="1"/>
    <x v="3"/>
    <x v="85"/>
    <x v="86"/>
    <x v="3642"/>
    <x v="1"/>
    <x v="1"/>
    <s v=""/>
    <n v="1"/>
    <s v=""/>
    <n v="-33.090000000000003"/>
    <s v=""/>
    <n v="-33.090000000000003"/>
    <x v="85"/>
    <x v="85"/>
    <x v="85"/>
    <s v="Sales Representative"/>
    <n v="491580"/>
    <s v="Darrin"/>
    <s v="Davidson"/>
    <s v="Sales Representative"/>
    <x v="8"/>
    <x v="3644"/>
    <x v="3651"/>
    <x v="55"/>
    <x v="119"/>
    <n v="-33.090000000000003"/>
    <d v="2016-07-01T00:00:00"/>
    <x v="1"/>
  </r>
  <r>
    <x v="1"/>
    <x v="3"/>
    <x v="85"/>
    <x v="86"/>
    <x v="3643"/>
    <x v="1"/>
    <x v="0"/>
    <s v=""/>
    <n v="1"/>
    <s v=""/>
    <n v="-42.18"/>
    <n v="-42.18"/>
    <s v=""/>
    <x v="85"/>
    <x v="85"/>
    <x v="85"/>
    <s v="Sales Representative"/>
    <n v="491580"/>
    <s v="Darrin"/>
    <s v="Davidson"/>
    <s v="Sales Representative"/>
    <x v="8"/>
    <x v="3645"/>
    <x v="3652"/>
    <x v="600"/>
    <x v="64"/>
    <n v="-42.18"/>
    <d v="2016-07-03T00:00:00"/>
    <x v="2"/>
  </r>
  <r>
    <x v="1"/>
    <x v="3"/>
    <x v="85"/>
    <x v="85"/>
    <x v="3644"/>
    <x v="0"/>
    <x v="1"/>
    <s v=""/>
    <n v="1"/>
    <s v=""/>
    <n v="-56.41"/>
    <s v=""/>
    <n v="-56.41"/>
    <x v="85"/>
    <x v="85"/>
    <x v="85"/>
    <s v="Sales Representative"/>
    <n v="870369"/>
    <s v="Rodney"/>
    <s v="Flores"/>
    <s v="Store Manager"/>
    <x v="8"/>
    <x v="3646"/>
    <x v="3653"/>
    <x v="308"/>
    <x v="312"/>
    <n v="-56.41"/>
    <d v="2016-07-04T00:00:00"/>
    <x v="1"/>
  </r>
  <r>
    <x v="1"/>
    <x v="3"/>
    <x v="85"/>
    <x v="85"/>
    <x v="3645"/>
    <x v="0"/>
    <x v="1"/>
    <s v=""/>
    <n v="1"/>
    <s v=""/>
    <n v="-81.2"/>
    <s v=""/>
    <n v="-81.2"/>
    <x v="85"/>
    <x v="85"/>
    <x v="85"/>
    <s v="Sales Representative"/>
    <n v="870369"/>
    <s v="Rodney"/>
    <s v="Flores"/>
    <s v="Store Manager"/>
    <x v="8"/>
    <x v="3647"/>
    <x v="3654"/>
    <x v="925"/>
    <x v="142"/>
    <n v="-81.2"/>
    <d v="2016-07-08T00:00:00"/>
    <x v="1"/>
  </r>
  <r>
    <x v="1"/>
    <x v="3"/>
    <x v="85"/>
    <x v="86"/>
    <x v="3646"/>
    <x v="1"/>
    <x v="0"/>
    <s v=""/>
    <n v="1"/>
    <s v=""/>
    <n v="-45.93"/>
    <n v="-45.93"/>
    <s v=""/>
    <x v="85"/>
    <x v="85"/>
    <x v="85"/>
    <s v="Sales Representative"/>
    <n v="491580"/>
    <s v="Darrin"/>
    <s v="Davidson"/>
    <s v="Sales Representative"/>
    <x v="8"/>
    <x v="3648"/>
    <x v="3655"/>
    <x v="152"/>
    <x v="79"/>
    <n v="-45.93"/>
    <d v="2016-07-10T00:00:00"/>
    <x v="2"/>
  </r>
  <r>
    <x v="1"/>
    <x v="3"/>
    <x v="85"/>
    <x v="85"/>
    <x v="3647"/>
    <x v="0"/>
    <x v="1"/>
    <s v=""/>
    <n v="1"/>
    <s v=""/>
    <n v="-62.62"/>
    <s v=""/>
    <n v="-62.62"/>
    <x v="85"/>
    <x v="85"/>
    <x v="85"/>
    <s v="Sales Representative"/>
    <n v="870369"/>
    <s v="Rodney"/>
    <s v="Flores"/>
    <s v="Store Manager"/>
    <x v="8"/>
    <x v="3649"/>
    <x v="3656"/>
    <x v="718"/>
    <x v="394"/>
    <n v="-62.62"/>
    <d v="2016-07-11T00:00:00"/>
    <x v="1"/>
  </r>
  <r>
    <x v="1"/>
    <x v="3"/>
    <x v="85"/>
    <x v="86"/>
    <x v="3648"/>
    <x v="2"/>
    <x v="0"/>
    <s v=""/>
    <n v="1"/>
    <s v=""/>
    <n v="-5.76"/>
    <n v="-5.76"/>
    <s v=""/>
    <x v="85"/>
    <x v="85"/>
    <x v="85"/>
    <s v="Sales Representative"/>
    <n v="491580"/>
    <s v="Darrin"/>
    <s v="Davidson"/>
    <s v="Sales Representative"/>
    <x v="8"/>
    <x v="3650"/>
    <x v="3657"/>
    <x v="944"/>
    <x v="101"/>
    <n v="-5.76"/>
    <d v="2016-07-11T00:00:00"/>
    <x v="2"/>
  </r>
  <r>
    <x v="1"/>
    <x v="3"/>
    <x v="85"/>
    <x v="85"/>
    <x v="3649"/>
    <x v="0"/>
    <x v="1"/>
    <s v=""/>
    <n v="1"/>
    <s v=""/>
    <n v="-75.010000000000005"/>
    <s v=""/>
    <n v="-75.010000000000005"/>
    <x v="85"/>
    <x v="85"/>
    <x v="85"/>
    <s v="Sales Representative"/>
    <n v="870369"/>
    <s v="Rodney"/>
    <s v="Flores"/>
    <s v="Store Manager"/>
    <x v="8"/>
    <x v="3651"/>
    <x v="3658"/>
    <x v="502"/>
    <x v="63"/>
    <n v="-75.010000000000005"/>
    <d v="2016-07-19T00:00:00"/>
    <x v="1"/>
  </r>
  <r>
    <x v="1"/>
    <x v="3"/>
    <x v="85"/>
    <x v="85"/>
    <x v="3650"/>
    <x v="0"/>
    <x v="0"/>
    <s v=""/>
    <n v="1"/>
    <s v=""/>
    <n v="-88.53"/>
    <n v="-88.53"/>
    <s v=""/>
    <x v="85"/>
    <x v="85"/>
    <x v="85"/>
    <s v="Sales Representative"/>
    <n v="870369"/>
    <s v="Rodney"/>
    <s v="Flores"/>
    <s v="Store Manager"/>
    <x v="8"/>
    <x v="3652"/>
    <x v="3659"/>
    <x v="888"/>
    <x v="48"/>
    <n v="-88.53"/>
    <d v="2016-07-21T00:00:00"/>
    <x v="0"/>
  </r>
  <r>
    <x v="1"/>
    <x v="3"/>
    <x v="85"/>
    <x v="86"/>
    <x v="3651"/>
    <x v="2"/>
    <x v="1"/>
    <s v=""/>
    <n v="1"/>
    <s v=""/>
    <n v="-15.51"/>
    <s v=""/>
    <n v="-15.51"/>
    <x v="85"/>
    <x v="85"/>
    <x v="85"/>
    <s v="Sales Representative"/>
    <n v="491580"/>
    <s v="Darrin"/>
    <s v="Davidson"/>
    <s v="Sales Representative"/>
    <x v="8"/>
    <x v="3653"/>
    <x v="3660"/>
    <x v="83"/>
    <x v="35"/>
    <n v="-15.51"/>
    <d v="2016-07-21T00:00:00"/>
    <x v="1"/>
  </r>
  <r>
    <x v="1"/>
    <x v="3"/>
    <x v="85"/>
    <x v="86"/>
    <x v="3652"/>
    <x v="1"/>
    <x v="1"/>
    <s v=""/>
    <n v="1"/>
    <s v=""/>
    <n v="-46.19"/>
    <s v=""/>
    <n v="-46.19"/>
    <x v="85"/>
    <x v="85"/>
    <x v="85"/>
    <s v="Sales Representative"/>
    <n v="491580"/>
    <s v="Darrin"/>
    <s v="Davidson"/>
    <s v="Sales Representative"/>
    <x v="8"/>
    <x v="3654"/>
    <x v="3661"/>
    <x v="821"/>
    <x v="194"/>
    <n v="-46.19"/>
    <d v="2016-07-26T00:00:00"/>
    <x v="1"/>
  </r>
  <r>
    <x v="1"/>
    <x v="3"/>
    <x v="85"/>
    <x v="86"/>
    <x v="3653"/>
    <x v="1"/>
    <x v="1"/>
    <s v=""/>
    <n v="1"/>
    <s v=""/>
    <n v="-48.87"/>
    <s v=""/>
    <n v="-48.87"/>
    <x v="85"/>
    <x v="85"/>
    <x v="85"/>
    <s v="Sales Representative"/>
    <n v="491580"/>
    <s v="Darrin"/>
    <s v="Davidson"/>
    <s v="Sales Representative"/>
    <x v="8"/>
    <x v="3655"/>
    <x v="3662"/>
    <x v="734"/>
    <x v="155"/>
    <n v="-48.87"/>
    <d v="2016-07-26T00:00:00"/>
    <x v="1"/>
  </r>
  <r>
    <x v="1"/>
    <x v="4"/>
    <x v="85"/>
    <x v="85"/>
    <x v="3654"/>
    <x v="0"/>
    <x v="1"/>
    <s v=""/>
    <n v="1"/>
    <s v=""/>
    <n v="-78.02"/>
    <s v=""/>
    <n v="-78.02"/>
    <x v="85"/>
    <x v="85"/>
    <x v="85"/>
    <s v="Sales Representative"/>
    <n v="870369"/>
    <s v="Rodney"/>
    <s v="Flores"/>
    <s v="Store Manager"/>
    <x v="8"/>
    <x v="3656"/>
    <x v="3663"/>
    <x v="861"/>
    <x v="300"/>
    <n v="-78.02"/>
    <d v="2016-08-12T00:00:00"/>
    <x v="1"/>
  </r>
  <r>
    <x v="1"/>
    <x v="4"/>
    <x v="85"/>
    <x v="85"/>
    <x v="3655"/>
    <x v="0"/>
    <x v="0"/>
    <s v=""/>
    <n v="1"/>
    <s v=""/>
    <n v="-74.209999999999994"/>
    <n v="-74.209999999999994"/>
    <s v=""/>
    <x v="85"/>
    <x v="85"/>
    <x v="85"/>
    <s v="Sales Representative"/>
    <n v="870369"/>
    <s v="Rodney"/>
    <s v="Flores"/>
    <s v="Store Manager"/>
    <x v="8"/>
    <x v="3657"/>
    <x v="3664"/>
    <x v="73"/>
    <x v="461"/>
    <n v="-74.209999999999994"/>
    <d v="2016-08-16T00:00:00"/>
    <x v="2"/>
  </r>
  <r>
    <x v="1"/>
    <x v="4"/>
    <x v="85"/>
    <x v="85"/>
    <x v="3656"/>
    <x v="0"/>
    <x v="1"/>
    <s v=""/>
    <n v="1"/>
    <s v=""/>
    <n v="-69.17"/>
    <s v=""/>
    <n v="-69.17"/>
    <x v="85"/>
    <x v="85"/>
    <x v="85"/>
    <s v="Sales Representative"/>
    <n v="870369"/>
    <s v="Rodney"/>
    <s v="Flores"/>
    <s v="Store Manager"/>
    <x v="8"/>
    <x v="3658"/>
    <x v="3665"/>
    <x v="88"/>
    <x v="494"/>
    <n v="-69.17"/>
    <d v="2016-08-18T00:00:00"/>
    <x v="1"/>
  </r>
  <r>
    <x v="1"/>
    <x v="4"/>
    <x v="85"/>
    <x v="85"/>
    <x v="3657"/>
    <x v="0"/>
    <x v="1"/>
    <s v=""/>
    <n v="1"/>
    <s v=""/>
    <n v="-94.79"/>
    <s v=""/>
    <n v="-94.79"/>
    <x v="85"/>
    <x v="85"/>
    <x v="85"/>
    <s v="Sales Representative"/>
    <n v="870369"/>
    <s v="Rodney"/>
    <s v="Flores"/>
    <s v="Store Manager"/>
    <x v="8"/>
    <x v="3659"/>
    <x v="3666"/>
    <x v="289"/>
    <x v="142"/>
    <n v="-94.79"/>
    <d v="2016-08-19T00:00:00"/>
    <x v="1"/>
  </r>
  <r>
    <x v="1"/>
    <x v="5"/>
    <x v="85"/>
    <x v="85"/>
    <x v="3658"/>
    <x v="0"/>
    <x v="1"/>
    <s v=""/>
    <n v="1"/>
    <s v=""/>
    <n v="-87.6"/>
    <s v=""/>
    <n v="-87.6"/>
    <x v="85"/>
    <x v="85"/>
    <x v="85"/>
    <s v="Sales Representative"/>
    <n v="870369"/>
    <s v="Rodney"/>
    <s v="Flores"/>
    <s v="Store Manager"/>
    <x v="8"/>
    <x v="3660"/>
    <x v="3667"/>
    <x v="146"/>
    <x v="205"/>
    <n v="-87.6"/>
    <d v="2016-09-05T00:00:00"/>
    <x v="1"/>
  </r>
  <r>
    <x v="1"/>
    <x v="5"/>
    <x v="85"/>
    <x v="86"/>
    <x v="3659"/>
    <x v="1"/>
    <x v="1"/>
    <s v=""/>
    <n v="1"/>
    <s v=""/>
    <n v="-42.04"/>
    <s v=""/>
    <n v="-42.04"/>
    <x v="85"/>
    <x v="85"/>
    <x v="85"/>
    <s v="Sales Representative"/>
    <n v="491580"/>
    <s v="Darrin"/>
    <s v="Davidson"/>
    <s v="Sales Representative"/>
    <x v="8"/>
    <x v="3661"/>
    <x v="3668"/>
    <x v="817"/>
    <x v="354"/>
    <n v="-42.04"/>
    <d v="2016-09-12T00:00:00"/>
    <x v="1"/>
  </r>
  <r>
    <x v="1"/>
    <x v="5"/>
    <x v="85"/>
    <x v="85"/>
    <x v="3660"/>
    <x v="0"/>
    <x v="1"/>
    <s v=""/>
    <n v="1"/>
    <s v=""/>
    <n v="-88.4"/>
    <s v=""/>
    <n v="-88.4"/>
    <x v="85"/>
    <x v="85"/>
    <x v="85"/>
    <s v="Sales Representative"/>
    <n v="870369"/>
    <s v="Rodney"/>
    <s v="Flores"/>
    <s v="Store Manager"/>
    <x v="8"/>
    <x v="3662"/>
    <x v="3669"/>
    <x v="280"/>
    <x v="224"/>
    <n v="-88.4"/>
    <d v="2016-09-23T00:00:00"/>
    <x v="1"/>
  </r>
  <r>
    <x v="1"/>
    <x v="5"/>
    <x v="85"/>
    <x v="86"/>
    <x v="3661"/>
    <x v="1"/>
    <x v="0"/>
    <s v=""/>
    <n v="1"/>
    <s v=""/>
    <n v="-27.18"/>
    <n v="-27.18"/>
    <s v=""/>
    <x v="85"/>
    <x v="85"/>
    <x v="85"/>
    <s v="Sales Representative"/>
    <n v="491580"/>
    <s v="Darrin"/>
    <s v="Davidson"/>
    <s v="Sales Representative"/>
    <x v="8"/>
    <x v="3663"/>
    <x v="3670"/>
    <x v="861"/>
    <x v="240"/>
    <n v="-27.18"/>
    <d v="2016-09-24T00:00:00"/>
    <x v="2"/>
  </r>
  <r>
    <x v="0"/>
    <x v="0"/>
    <x v="86"/>
    <x v="85"/>
    <x v="3662"/>
    <x v="2"/>
    <x v="0"/>
    <n v="1"/>
    <s v=""/>
    <n v="-7.96"/>
    <s v=""/>
    <n v="-7.96"/>
    <s v=""/>
    <x v="86"/>
    <x v="86"/>
    <x v="86"/>
    <s v="Sales Representative"/>
    <n v="870369"/>
    <s v="Rodney"/>
    <s v="Flores"/>
    <s v="Store Manager"/>
    <x v="8"/>
    <x v="3664"/>
    <x v="3671"/>
    <x v="945"/>
    <x v="104"/>
    <n v="-7.96"/>
    <d v="2016-04-02T00:00:00"/>
    <x v="2"/>
  </r>
  <r>
    <x v="0"/>
    <x v="0"/>
    <x v="86"/>
    <x v="85"/>
    <x v="3663"/>
    <x v="0"/>
    <x v="1"/>
    <n v="1"/>
    <s v=""/>
    <n v="-75.06"/>
    <s v=""/>
    <s v=""/>
    <n v="-75.06"/>
    <x v="86"/>
    <x v="86"/>
    <x v="86"/>
    <s v="Sales Representative"/>
    <n v="870369"/>
    <s v="Rodney"/>
    <s v="Flores"/>
    <s v="Store Manager"/>
    <x v="8"/>
    <x v="3665"/>
    <x v="3672"/>
    <x v="637"/>
    <x v="359"/>
    <n v="-75.06"/>
    <d v="2016-04-03T00:00:00"/>
    <x v="1"/>
  </r>
  <r>
    <x v="0"/>
    <x v="1"/>
    <x v="86"/>
    <x v="85"/>
    <x v="3664"/>
    <x v="1"/>
    <x v="1"/>
    <n v="1"/>
    <s v=""/>
    <n v="-31.69"/>
    <s v=""/>
    <s v=""/>
    <n v="-31.69"/>
    <x v="86"/>
    <x v="86"/>
    <x v="86"/>
    <s v="Sales Representative"/>
    <n v="870369"/>
    <s v="Rodney"/>
    <s v="Flores"/>
    <s v="Store Manager"/>
    <x v="8"/>
    <x v="3666"/>
    <x v="3673"/>
    <x v="816"/>
    <x v="64"/>
    <n v="-31.69"/>
    <d v="2016-05-02T00:00:00"/>
    <x v="1"/>
  </r>
  <r>
    <x v="0"/>
    <x v="1"/>
    <x v="86"/>
    <x v="85"/>
    <x v="3665"/>
    <x v="2"/>
    <x v="1"/>
    <n v="1"/>
    <s v=""/>
    <n v="-11.96"/>
    <s v=""/>
    <s v=""/>
    <n v="-11.96"/>
    <x v="86"/>
    <x v="86"/>
    <x v="86"/>
    <s v="Sales Representative"/>
    <n v="870369"/>
    <s v="Rodney"/>
    <s v="Flores"/>
    <s v="Store Manager"/>
    <x v="8"/>
    <x v="3667"/>
    <x v="3674"/>
    <x v="14"/>
    <x v="368"/>
    <n v="-11.96"/>
    <d v="2016-05-03T00:00:00"/>
    <x v="1"/>
  </r>
  <r>
    <x v="0"/>
    <x v="1"/>
    <x v="86"/>
    <x v="85"/>
    <x v="3666"/>
    <x v="0"/>
    <x v="1"/>
    <n v="1"/>
    <s v=""/>
    <n v="-55.23"/>
    <s v=""/>
    <s v=""/>
    <n v="-55.23"/>
    <x v="86"/>
    <x v="86"/>
    <x v="86"/>
    <s v="Sales Representative"/>
    <n v="870369"/>
    <s v="Rodney"/>
    <s v="Flores"/>
    <s v="Store Manager"/>
    <x v="8"/>
    <x v="3668"/>
    <x v="3675"/>
    <x v="750"/>
    <x v="206"/>
    <n v="-55.23"/>
    <d v="2016-05-06T00:00:00"/>
    <x v="1"/>
  </r>
  <r>
    <x v="0"/>
    <x v="1"/>
    <x v="86"/>
    <x v="85"/>
    <x v="3667"/>
    <x v="0"/>
    <x v="0"/>
    <n v="1"/>
    <s v=""/>
    <n v="-62.26"/>
    <s v=""/>
    <n v="-62.26"/>
    <s v=""/>
    <x v="86"/>
    <x v="86"/>
    <x v="86"/>
    <s v="Sales Representative"/>
    <n v="870369"/>
    <s v="Rodney"/>
    <s v="Flores"/>
    <s v="Store Manager"/>
    <x v="8"/>
    <x v="3669"/>
    <x v="3676"/>
    <x v="937"/>
    <x v="161"/>
    <n v="-62.26"/>
    <d v="2016-05-10T00:00:00"/>
    <x v="0"/>
  </r>
  <r>
    <x v="0"/>
    <x v="1"/>
    <x v="86"/>
    <x v="85"/>
    <x v="3668"/>
    <x v="0"/>
    <x v="1"/>
    <n v="1"/>
    <s v=""/>
    <n v="-87.36"/>
    <s v=""/>
    <s v=""/>
    <n v="-87.36"/>
    <x v="86"/>
    <x v="86"/>
    <x v="86"/>
    <s v="Sales Representative"/>
    <n v="870369"/>
    <s v="Rodney"/>
    <s v="Flores"/>
    <s v="Store Manager"/>
    <x v="8"/>
    <x v="3670"/>
    <x v="3677"/>
    <x v="526"/>
    <x v="318"/>
    <n v="-87.36"/>
    <d v="2016-05-12T00:00:00"/>
    <x v="1"/>
  </r>
  <r>
    <x v="0"/>
    <x v="1"/>
    <x v="86"/>
    <x v="85"/>
    <x v="3669"/>
    <x v="1"/>
    <x v="1"/>
    <n v="1"/>
    <s v=""/>
    <n v="-49.34"/>
    <s v=""/>
    <s v=""/>
    <n v="-49.34"/>
    <x v="86"/>
    <x v="86"/>
    <x v="86"/>
    <s v="Sales Representative"/>
    <n v="870369"/>
    <s v="Rodney"/>
    <s v="Flores"/>
    <s v="Store Manager"/>
    <x v="8"/>
    <x v="3671"/>
    <x v="3678"/>
    <x v="14"/>
    <x v="44"/>
    <n v="-49.34"/>
    <d v="2016-05-17T00:00:00"/>
    <x v="1"/>
  </r>
  <r>
    <x v="0"/>
    <x v="1"/>
    <x v="86"/>
    <x v="85"/>
    <x v="3670"/>
    <x v="0"/>
    <x v="0"/>
    <n v="1"/>
    <s v=""/>
    <n v="-80.739999999999995"/>
    <s v=""/>
    <n v="-80.739999999999995"/>
    <s v=""/>
    <x v="86"/>
    <x v="86"/>
    <x v="86"/>
    <s v="Sales Representative"/>
    <n v="870369"/>
    <s v="Rodney"/>
    <s v="Flores"/>
    <s v="Store Manager"/>
    <x v="8"/>
    <x v="3672"/>
    <x v="3679"/>
    <x v="609"/>
    <x v="459"/>
    <n v="-80.739999999999995"/>
    <d v="2016-05-19T00:00:00"/>
    <x v="0"/>
  </r>
  <r>
    <x v="0"/>
    <x v="1"/>
    <x v="86"/>
    <x v="85"/>
    <x v="3671"/>
    <x v="0"/>
    <x v="0"/>
    <n v="1"/>
    <s v=""/>
    <n v="-88.66"/>
    <s v=""/>
    <n v="-88.66"/>
    <s v=""/>
    <x v="86"/>
    <x v="86"/>
    <x v="86"/>
    <s v="Sales Representative"/>
    <n v="870369"/>
    <s v="Rodney"/>
    <s v="Flores"/>
    <s v="Store Manager"/>
    <x v="8"/>
    <x v="3673"/>
    <x v="3680"/>
    <x v="656"/>
    <x v="242"/>
    <n v="-88.66"/>
    <d v="2016-05-21T00:00:00"/>
    <x v="0"/>
  </r>
  <r>
    <x v="0"/>
    <x v="1"/>
    <x v="86"/>
    <x v="85"/>
    <x v="3672"/>
    <x v="0"/>
    <x v="1"/>
    <n v="1"/>
    <s v=""/>
    <n v="-62.67"/>
    <s v=""/>
    <s v=""/>
    <n v="-62.67"/>
    <x v="86"/>
    <x v="86"/>
    <x v="86"/>
    <s v="Sales Representative"/>
    <n v="870369"/>
    <s v="Rodney"/>
    <s v="Flores"/>
    <s v="Store Manager"/>
    <x v="8"/>
    <x v="3674"/>
    <x v="3681"/>
    <x v="759"/>
    <x v="28"/>
    <n v="-62.67"/>
    <d v="2016-05-23T00:00:00"/>
    <x v="1"/>
  </r>
  <r>
    <x v="0"/>
    <x v="1"/>
    <x v="86"/>
    <x v="85"/>
    <x v="3673"/>
    <x v="2"/>
    <x v="1"/>
    <n v="1"/>
    <s v=""/>
    <n v="-10.47"/>
    <s v=""/>
    <s v=""/>
    <n v="-10.47"/>
    <x v="86"/>
    <x v="86"/>
    <x v="86"/>
    <s v="Sales Representative"/>
    <n v="870369"/>
    <s v="Rodney"/>
    <s v="Flores"/>
    <s v="Store Manager"/>
    <x v="8"/>
    <x v="3675"/>
    <x v="3682"/>
    <x v="862"/>
    <x v="208"/>
    <n v="-10.47"/>
    <d v="2016-05-26T00:00:00"/>
    <x v="1"/>
  </r>
  <r>
    <x v="0"/>
    <x v="1"/>
    <x v="86"/>
    <x v="85"/>
    <x v="3674"/>
    <x v="0"/>
    <x v="0"/>
    <n v="1"/>
    <s v=""/>
    <n v="-63.05"/>
    <s v=""/>
    <n v="-63.05"/>
    <s v=""/>
    <x v="86"/>
    <x v="86"/>
    <x v="86"/>
    <s v="Sales Representative"/>
    <n v="870369"/>
    <s v="Rodney"/>
    <s v="Flores"/>
    <s v="Store Manager"/>
    <x v="8"/>
    <x v="3676"/>
    <x v="3683"/>
    <x v="508"/>
    <x v="121"/>
    <n v="-63.05"/>
    <d v="2016-05-27T00:00:00"/>
    <x v="0"/>
  </r>
  <r>
    <x v="0"/>
    <x v="2"/>
    <x v="86"/>
    <x v="85"/>
    <x v="3675"/>
    <x v="1"/>
    <x v="1"/>
    <n v="1"/>
    <s v=""/>
    <n v="-48.86"/>
    <s v=""/>
    <s v=""/>
    <n v="-48.86"/>
    <x v="86"/>
    <x v="86"/>
    <x v="86"/>
    <s v="Sales Representative"/>
    <n v="870369"/>
    <s v="Rodney"/>
    <s v="Flores"/>
    <s v="Store Manager"/>
    <x v="8"/>
    <x v="3677"/>
    <x v="3684"/>
    <x v="352"/>
    <x v="39"/>
    <n v="-48.86"/>
    <d v="2016-06-05T00:00:00"/>
    <x v="1"/>
  </r>
  <r>
    <x v="0"/>
    <x v="2"/>
    <x v="86"/>
    <x v="85"/>
    <x v="3676"/>
    <x v="0"/>
    <x v="0"/>
    <n v="1"/>
    <s v=""/>
    <n v="-87.5"/>
    <s v=""/>
    <n v="-87.5"/>
    <s v=""/>
    <x v="86"/>
    <x v="86"/>
    <x v="86"/>
    <s v="Sales Representative"/>
    <n v="870369"/>
    <s v="Rodney"/>
    <s v="Flores"/>
    <s v="Store Manager"/>
    <x v="8"/>
    <x v="3678"/>
    <x v="3685"/>
    <x v="444"/>
    <x v="332"/>
    <n v="-87.5"/>
    <d v="2016-06-07T00:00:00"/>
    <x v="0"/>
  </r>
  <r>
    <x v="0"/>
    <x v="2"/>
    <x v="86"/>
    <x v="85"/>
    <x v="3677"/>
    <x v="1"/>
    <x v="1"/>
    <n v="1"/>
    <s v=""/>
    <n v="-49.28"/>
    <s v=""/>
    <s v=""/>
    <n v="-49.28"/>
    <x v="86"/>
    <x v="86"/>
    <x v="86"/>
    <s v="Sales Representative"/>
    <n v="870369"/>
    <s v="Rodney"/>
    <s v="Flores"/>
    <s v="Store Manager"/>
    <x v="8"/>
    <x v="3679"/>
    <x v="3686"/>
    <x v="158"/>
    <x v="179"/>
    <n v="-49.28"/>
    <d v="2016-06-09T00:00:00"/>
    <x v="1"/>
  </r>
  <r>
    <x v="0"/>
    <x v="2"/>
    <x v="86"/>
    <x v="85"/>
    <x v="3678"/>
    <x v="0"/>
    <x v="1"/>
    <n v="1"/>
    <s v=""/>
    <n v="-58.21"/>
    <s v=""/>
    <s v=""/>
    <n v="-58.21"/>
    <x v="86"/>
    <x v="86"/>
    <x v="86"/>
    <s v="Sales Representative"/>
    <n v="870369"/>
    <s v="Rodney"/>
    <s v="Flores"/>
    <s v="Store Manager"/>
    <x v="8"/>
    <x v="3680"/>
    <x v="3687"/>
    <x v="515"/>
    <x v="220"/>
    <n v="-58.21"/>
    <d v="2016-06-13T00:00:00"/>
    <x v="1"/>
  </r>
  <r>
    <x v="0"/>
    <x v="2"/>
    <x v="86"/>
    <x v="85"/>
    <x v="3679"/>
    <x v="0"/>
    <x v="1"/>
    <n v="1"/>
    <s v=""/>
    <n v="-90.33"/>
    <s v=""/>
    <s v=""/>
    <n v="-90.33"/>
    <x v="86"/>
    <x v="86"/>
    <x v="86"/>
    <s v="Sales Representative"/>
    <n v="870369"/>
    <s v="Rodney"/>
    <s v="Flores"/>
    <s v="Store Manager"/>
    <x v="8"/>
    <x v="3681"/>
    <x v="3688"/>
    <x v="92"/>
    <x v="488"/>
    <n v="-90.33"/>
    <d v="2016-06-19T00:00:00"/>
    <x v="1"/>
  </r>
  <r>
    <x v="0"/>
    <x v="2"/>
    <x v="86"/>
    <x v="85"/>
    <x v="3680"/>
    <x v="1"/>
    <x v="0"/>
    <n v="1"/>
    <s v=""/>
    <n v="-34.270000000000003"/>
    <s v=""/>
    <n v="-34.270000000000003"/>
    <s v=""/>
    <x v="86"/>
    <x v="86"/>
    <x v="86"/>
    <s v="Sales Representative"/>
    <n v="870369"/>
    <s v="Rodney"/>
    <s v="Flores"/>
    <s v="Store Manager"/>
    <x v="8"/>
    <x v="3682"/>
    <x v="3689"/>
    <x v="702"/>
    <x v="378"/>
    <n v="-34.270000000000003"/>
    <d v="2016-06-22T00:00:00"/>
    <x v="0"/>
  </r>
  <r>
    <x v="0"/>
    <x v="2"/>
    <x v="86"/>
    <x v="85"/>
    <x v="3681"/>
    <x v="1"/>
    <x v="0"/>
    <n v="1"/>
    <s v=""/>
    <n v="-39"/>
    <s v=""/>
    <n v="-39"/>
    <s v=""/>
    <x v="86"/>
    <x v="86"/>
    <x v="86"/>
    <s v="Sales Representative"/>
    <n v="870369"/>
    <s v="Rodney"/>
    <s v="Flores"/>
    <s v="Store Manager"/>
    <x v="8"/>
    <x v="3683"/>
    <x v="3690"/>
    <x v="504"/>
    <x v="37"/>
    <n v="-39"/>
    <d v="2016-06-23T00:00:00"/>
    <x v="2"/>
  </r>
  <r>
    <x v="0"/>
    <x v="2"/>
    <x v="86"/>
    <x v="85"/>
    <x v="3682"/>
    <x v="1"/>
    <x v="1"/>
    <n v="1"/>
    <s v=""/>
    <n v="-38.74"/>
    <s v=""/>
    <s v=""/>
    <n v="-38.74"/>
    <x v="86"/>
    <x v="86"/>
    <x v="86"/>
    <s v="Sales Representative"/>
    <n v="870369"/>
    <s v="Rodney"/>
    <s v="Flores"/>
    <s v="Store Manager"/>
    <x v="8"/>
    <x v="3684"/>
    <x v="3691"/>
    <x v="259"/>
    <x v="230"/>
    <n v="-38.74"/>
    <d v="2016-06-28T00:00:00"/>
    <x v="1"/>
  </r>
  <r>
    <x v="0"/>
    <x v="2"/>
    <x v="86"/>
    <x v="85"/>
    <x v="3683"/>
    <x v="1"/>
    <x v="1"/>
    <n v="1"/>
    <s v=""/>
    <n v="-25.77"/>
    <s v=""/>
    <s v=""/>
    <n v="-25.77"/>
    <x v="86"/>
    <x v="86"/>
    <x v="86"/>
    <s v="Sales Representative"/>
    <n v="870369"/>
    <s v="Rodney"/>
    <s v="Flores"/>
    <s v="Store Manager"/>
    <x v="8"/>
    <x v="3685"/>
    <x v="3692"/>
    <x v="196"/>
    <x v="200"/>
    <n v="-25.77"/>
    <d v="2016-06-28T00:00:00"/>
    <x v="1"/>
  </r>
  <r>
    <x v="0"/>
    <x v="2"/>
    <x v="86"/>
    <x v="85"/>
    <x v="3684"/>
    <x v="0"/>
    <x v="1"/>
    <n v="1"/>
    <s v=""/>
    <n v="-65.239999999999995"/>
    <s v=""/>
    <s v=""/>
    <n v="-65.239999999999995"/>
    <x v="86"/>
    <x v="86"/>
    <x v="86"/>
    <s v="Sales Representative"/>
    <n v="870369"/>
    <s v="Rodney"/>
    <s v="Flores"/>
    <s v="Store Manager"/>
    <x v="8"/>
    <x v="3686"/>
    <x v="3693"/>
    <x v="293"/>
    <x v="175"/>
    <n v="-65.239999999999995"/>
    <d v="2016-06-28T00:00:00"/>
    <x v="1"/>
  </r>
  <r>
    <x v="0"/>
    <x v="2"/>
    <x v="86"/>
    <x v="85"/>
    <x v="3685"/>
    <x v="0"/>
    <x v="1"/>
    <n v="1"/>
    <s v=""/>
    <n v="-56.02"/>
    <s v=""/>
    <s v=""/>
    <n v="-56.02"/>
    <x v="86"/>
    <x v="86"/>
    <x v="86"/>
    <s v="Sales Representative"/>
    <n v="870369"/>
    <s v="Rodney"/>
    <s v="Flores"/>
    <s v="Store Manager"/>
    <x v="8"/>
    <x v="3687"/>
    <x v="3694"/>
    <x v="627"/>
    <x v="332"/>
    <n v="-56.02"/>
    <d v="2016-06-29T00:00:00"/>
    <x v="1"/>
  </r>
  <r>
    <x v="1"/>
    <x v="3"/>
    <x v="86"/>
    <x v="87"/>
    <x v="3686"/>
    <x v="1"/>
    <x v="1"/>
    <s v=""/>
    <n v="1"/>
    <s v=""/>
    <n v="-20.48"/>
    <s v=""/>
    <n v="-20.48"/>
    <x v="86"/>
    <x v="86"/>
    <x v="86"/>
    <s v="Sales Representative"/>
    <n v="861652"/>
    <s v="Kelly"/>
    <s v="Douglas"/>
    <s v="Sales Representative"/>
    <x v="8"/>
    <x v="3688"/>
    <x v="3695"/>
    <x v="137"/>
    <x v="343"/>
    <n v="-20.48"/>
    <d v="2016-07-02T00:00:00"/>
    <x v="1"/>
  </r>
  <r>
    <x v="1"/>
    <x v="3"/>
    <x v="86"/>
    <x v="87"/>
    <x v="3687"/>
    <x v="1"/>
    <x v="1"/>
    <s v=""/>
    <n v="1"/>
    <s v=""/>
    <n v="-41.46"/>
    <s v=""/>
    <n v="-41.46"/>
    <x v="86"/>
    <x v="86"/>
    <x v="86"/>
    <s v="Sales Representative"/>
    <n v="861652"/>
    <s v="Kelly"/>
    <s v="Douglas"/>
    <s v="Sales Representative"/>
    <x v="8"/>
    <x v="3689"/>
    <x v="3696"/>
    <x v="485"/>
    <x v="414"/>
    <n v="-41.46"/>
    <d v="2016-07-05T00:00:00"/>
    <x v="1"/>
  </r>
  <r>
    <x v="1"/>
    <x v="3"/>
    <x v="86"/>
    <x v="85"/>
    <x v="3688"/>
    <x v="0"/>
    <x v="1"/>
    <s v=""/>
    <n v="1"/>
    <s v=""/>
    <n v="-66.099999999999994"/>
    <s v=""/>
    <n v="-66.099999999999994"/>
    <x v="86"/>
    <x v="86"/>
    <x v="86"/>
    <s v="Sales Representative"/>
    <n v="870369"/>
    <s v="Rodney"/>
    <s v="Flores"/>
    <s v="Store Manager"/>
    <x v="8"/>
    <x v="3690"/>
    <x v="3697"/>
    <x v="283"/>
    <x v="391"/>
    <n v="-66.099999999999994"/>
    <d v="2016-07-08T00:00:00"/>
    <x v="1"/>
  </r>
  <r>
    <x v="1"/>
    <x v="3"/>
    <x v="86"/>
    <x v="87"/>
    <x v="3689"/>
    <x v="1"/>
    <x v="1"/>
    <s v=""/>
    <n v="1"/>
    <s v=""/>
    <n v="-36.96"/>
    <s v=""/>
    <n v="-36.96"/>
    <x v="86"/>
    <x v="86"/>
    <x v="86"/>
    <s v="Sales Representative"/>
    <n v="861652"/>
    <s v="Kelly"/>
    <s v="Douglas"/>
    <s v="Sales Representative"/>
    <x v="8"/>
    <x v="3691"/>
    <x v="3698"/>
    <x v="858"/>
    <x v="286"/>
    <n v="-36.96"/>
    <d v="2016-07-10T00:00:00"/>
    <x v="1"/>
  </r>
  <r>
    <x v="1"/>
    <x v="3"/>
    <x v="86"/>
    <x v="85"/>
    <x v="3690"/>
    <x v="0"/>
    <x v="0"/>
    <s v=""/>
    <n v="1"/>
    <s v=""/>
    <n v="-61.85"/>
    <n v="-61.85"/>
    <s v=""/>
    <x v="86"/>
    <x v="86"/>
    <x v="86"/>
    <s v="Sales Representative"/>
    <n v="870369"/>
    <s v="Rodney"/>
    <s v="Flores"/>
    <s v="Store Manager"/>
    <x v="8"/>
    <x v="3692"/>
    <x v="3699"/>
    <x v="218"/>
    <x v="167"/>
    <n v="-61.85"/>
    <d v="2016-07-11T00:00:00"/>
    <x v="0"/>
  </r>
  <r>
    <x v="1"/>
    <x v="3"/>
    <x v="86"/>
    <x v="85"/>
    <x v="3691"/>
    <x v="0"/>
    <x v="1"/>
    <s v=""/>
    <n v="1"/>
    <s v=""/>
    <n v="-64.37"/>
    <s v=""/>
    <n v="-64.37"/>
    <x v="86"/>
    <x v="86"/>
    <x v="86"/>
    <s v="Sales Representative"/>
    <n v="870369"/>
    <s v="Rodney"/>
    <s v="Flores"/>
    <s v="Store Manager"/>
    <x v="8"/>
    <x v="3693"/>
    <x v="3700"/>
    <x v="926"/>
    <x v="296"/>
    <n v="-64.37"/>
    <d v="2016-07-11T00:00:00"/>
    <x v="1"/>
  </r>
  <r>
    <x v="1"/>
    <x v="3"/>
    <x v="86"/>
    <x v="87"/>
    <x v="3692"/>
    <x v="2"/>
    <x v="0"/>
    <s v=""/>
    <n v="1"/>
    <s v=""/>
    <n v="-18.93"/>
    <n v="-18.93"/>
    <s v=""/>
    <x v="86"/>
    <x v="86"/>
    <x v="86"/>
    <s v="Sales Representative"/>
    <n v="861652"/>
    <s v="Kelly"/>
    <s v="Douglas"/>
    <s v="Sales Representative"/>
    <x v="8"/>
    <x v="3694"/>
    <x v="3701"/>
    <x v="2"/>
    <x v="385"/>
    <n v="-18.93"/>
    <d v="2016-07-12T00:00:00"/>
    <x v="0"/>
  </r>
  <r>
    <x v="1"/>
    <x v="3"/>
    <x v="86"/>
    <x v="87"/>
    <x v="3693"/>
    <x v="1"/>
    <x v="0"/>
    <s v=""/>
    <n v="1"/>
    <s v=""/>
    <n v="-24.51"/>
    <n v="-24.51"/>
    <s v=""/>
    <x v="86"/>
    <x v="86"/>
    <x v="86"/>
    <s v="Sales Representative"/>
    <n v="861652"/>
    <s v="Kelly"/>
    <s v="Douglas"/>
    <s v="Sales Representative"/>
    <x v="8"/>
    <x v="3695"/>
    <x v="3702"/>
    <x v="35"/>
    <x v="470"/>
    <n v="-24.51"/>
    <d v="2016-07-12T00:00:00"/>
    <x v="2"/>
  </r>
  <r>
    <x v="1"/>
    <x v="3"/>
    <x v="86"/>
    <x v="85"/>
    <x v="3694"/>
    <x v="0"/>
    <x v="1"/>
    <s v=""/>
    <n v="1"/>
    <s v=""/>
    <n v="-84.43"/>
    <s v=""/>
    <n v="-84.43"/>
    <x v="86"/>
    <x v="86"/>
    <x v="86"/>
    <s v="Sales Representative"/>
    <n v="870369"/>
    <s v="Rodney"/>
    <s v="Flores"/>
    <s v="Store Manager"/>
    <x v="8"/>
    <x v="3696"/>
    <x v="3703"/>
    <x v="698"/>
    <x v="21"/>
    <n v="-84.43"/>
    <d v="2016-07-17T00:00:00"/>
    <x v="1"/>
  </r>
  <r>
    <x v="1"/>
    <x v="3"/>
    <x v="86"/>
    <x v="87"/>
    <x v="3695"/>
    <x v="2"/>
    <x v="1"/>
    <s v=""/>
    <n v="1"/>
    <s v=""/>
    <n v="-15.19"/>
    <s v=""/>
    <n v="-15.19"/>
    <x v="86"/>
    <x v="86"/>
    <x v="86"/>
    <s v="Sales Representative"/>
    <n v="861652"/>
    <s v="Kelly"/>
    <s v="Douglas"/>
    <s v="Sales Representative"/>
    <x v="8"/>
    <x v="3697"/>
    <x v="3704"/>
    <x v="858"/>
    <x v="449"/>
    <n v="-15.19"/>
    <d v="2016-07-24T00:00:00"/>
    <x v="1"/>
  </r>
  <r>
    <x v="1"/>
    <x v="3"/>
    <x v="86"/>
    <x v="85"/>
    <x v="3696"/>
    <x v="0"/>
    <x v="0"/>
    <s v=""/>
    <n v="1"/>
    <s v=""/>
    <n v="-51.51"/>
    <n v="-51.51"/>
    <s v=""/>
    <x v="86"/>
    <x v="86"/>
    <x v="86"/>
    <s v="Sales Representative"/>
    <n v="870369"/>
    <s v="Rodney"/>
    <s v="Flores"/>
    <s v="Store Manager"/>
    <x v="8"/>
    <x v="3698"/>
    <x v="3705"/>
    <x v="161"/>
    <x v="9"/>
    <n v="-51.51"/>
    <d v="2016-07-29T00:00:00"/>
    <x v="0"/>
  </r>
  <r>
    <x v="1"/>
    <x v="3"/>
    <x v="86"/>
    <x v="85"/>
    <x v="3697"/>
    <x v="0"/>
    <x v="1"/>
    <s v=""/>
    <n v="1"/>
    <s v=""/>
    <n v="-51.62"/>
    <s v=""/>
    <n v="-51.62"/>
    <x v="86"/>
    <x v="86"/>
    <x v="86"/>
    <s v="Sales Representative"/>
    <n v="870369"/>
    <s v="Rodney"/>
    <s v="Flores"/>
    <s v="Store Manager"/>
    <x v="8"/>
    <x v="3699"/>
    <x v="3706"/>
    <x v="675"/>
    <x v="290"/>
    <n v="-51.62"/>
    <d v="2016-07-29T00:00:00"/>
    <x v="1"/>
  </r>
  <r>
    <x v="1"/>
    <x v="4"/>
    <x v="86"/>
    <x v="85"/>
    <x v="3698"/>
    <x v="0"/>
    <x v="1"/>
    <s v=""/>
    <n v="1"/>
    <s v=""/>
    <n v="-64.94"/>
    <s v=""/>
    <n v="-64.94"/>
    <x v="86"/>
    <x v="86"/>
    <x v="86"/>
    <s v="Sales Representative"/>
    <n v="870369"/>
    <s v="Rodney"/>
    <s v="Flores"/>
    <s v="Store Manager"/>
    <x v="8"/>
    <x v="3700"/>
    <x v="3707"/>
    <x v="793"/>
    <x v="26"/>
    <n v="-64.94"/>
    <d v="2016-08-01T00:00:00"/>
    <x v="1"/>
  </r>
  <r>
    <x v="1"/>
    <x v="4"/>
    <x v="86"/>
    <x v="85"/>
    <x v="3699"/>
    <x v="0"/>
    <x v="1"/>
    <s v=""/>
    <n v="1"/>
    <s v=""/>
    <n v="-54.23"/>
    <s v=""/>
    <n v="-54.23"/>
    <x v="86"/>
    <x v="86"/>
    <x v="86"/>
    <s v="Sales Representative"/>
    <n v="870369"/>
    <s v="Rodney"/>
    <s v="Flores"/>
    <s v="Store Manager"/>
    <x v="8"/>
    <x v="3701"/>
    <x v="3708"/>
    <x v="911"/>
    <x v="250"/>
    <n v="-54.23"/>
    <d v="2016-08-02T00:00:00"/>
    <x v="1"/>
  </r>
  <r>
    <x v="1"/>
    <x v="4"/>
    <x v="86"/>
    <x v="87"/>
    <x v="3700"/>
    <x v="2"/>
    <x v="1"/>
    <s v=""/>
    <n v="1"/>
    <s v=""/>
    <n v="-15.3"/>
    <s v=""/>
    <n v="-15.3"/>
    <x v="86"/>
    <x v="86"/>
    <x v="86"/>
    <s v="Sales Representative"/>
    <n v="861652"/>
    <s v="Kelly"/>
    <s v="Douglas"/>
    <s v="Sales Representative"/>
    <x v="8"/>
    <x v="3702"/>
    <x v="3709"/>
    <x v="909"/>
    <x v="360"/>
    <n v="-15.3"/>
    <d v="2016-08-02T00:00:00"/>
    <x v="1"/>
  </r>
  <r>
    <x v="1"/>
    <x v="4"/>
    <x v="86"/>
    <x v="87"/>
    <x v="3701"/>
    <x v="2"/>
    <x v="1"/>
    <s v=""/>
    <n v="1"/>
    <s v=""/>
    <n v="-10.86"/>
    <s v=""/>
    <n v="-10.86"/>
    <x v="86"/>
    <x v="86"/>
    <x v="86"/>
    <s v="Sales Representative"/>
    <n v="861652"/>
    <s v="Kelly"/>
    <s v="Douglas"/>
    <s v="Sales Representative"/>
    <x v="8"/>
    <x v="3703"/>
    <x v="3710"/>
    <x v="11"/>
    <x v="247"/>
    <n v="-10.86"/>
    <d v="2016-08-03T00:00:00"/>
    <x v="1"/>
  </r>
  <r>
    <x v="1"/>
    <x v="4"/>
    <x v="86"/>
    <x v="87"/>
    <x v="3702"/>
    <x v="1"/>
    <x v="0"/>
    <s v=""/>
    <n v="1"/>
    <s v=""/>
    <n v="-37.65"/>
    <n v="-37.65"/>
    <s v=""/>
    <x v="86"/>
    <x v="86"/>
    <x v="86"/>
    <s v="Sales Representative"/>
    <n v="861652"/>
    <s v="Kelly"/>
    <s v="Douglas"/>
    <s v="Sales Representative"/>
    <x v="8"/>
    <x v="3704"/>
    <x v="3711"/>
    <x v="921"/>
    <x v="257"/>
    <n v="-37.65"/>
    <d v="2016-08-06T00:00:00"/>
    <x v="2"/>
  </r>
  <r>
    <x v="1"/>
    <x v="4"/>
    <x v="86"/>
    <x v="85"/>
    <x v="3703"/>
    <x v="0"/>
    <x v="1"/>
    <s v=""/>
    <n v="1"/>
    <s v=""/>
    <n v="-59.03"/>
    <s v=""/>
    <n v="-59.03"/>
    <x v="86"/>
    <x v="86"/>
    <x v="86"/>
    <s v="Sales Representative"/>
    <n v="870369"/>
    <s v="Rodney"/>
    <s v="Flores"/>
    <s v="Store Manager"/>
    <x v="8"/>
    <x v="3705"/>
    <x v="3712"/>
    <x v="687"/>
    <x v="319"/>
    <n v="-59.03"/>
    <d v="2016-08-07T00:00:00"/>
    <x v="1"/>
  </r>
  <r>
    <x v="1"/>
    <x v="4"/>
    <x v="86"/>
    <x v="85"/>
    <x v="3704"/>
    <x v="0"/>
    <x v="1"/>
    <s v=""/>
    <n v="1"/>
    <s v=""/>
    <n v="-91.8"/>
    <s v=""/>
    <n v="-91.8"/>
    <x v="86"/>
    <x v="86"/>
    <x v="86"/>
    <s v="Sales Representative"/>
    <n v="870369"/>
    <s v="Rodney"/>
    <s v="Flores"/>
    <s v="Store Manager"/>
    <x v="8"/>
    <x v="3706"/>
    <x v="3713"/>
    <x v="571"/>
    <x v="311"/>
    <n v="-91.8"/>
    <d v="2016-08-07T00:00:00"/>
    <x v="1"/>
  </r>
  <r>
    <x v="1"/>
    <x v="4"/>
    <x v="86"/>
    <x v="87"/>
    <x v="3705"/>
    <x v="1"/>
    <x v="0"/>
    <s v=""/>
    <n v="1"/>
    <s v=""/>
    <n v="-21.95"/>
    <n v="-21.95"/>
    <s v=""/>
    <x v="86"/>
    <x v="86"/>
    <x v="86"/>
    <s v="Sales Representative"/>
    <n v="861652"/>
    <s v="Kelly"/>
    <s v="Douglas"/>
    <s v="Sales Representative"/>
    <x v="8"/>
    <x v="3707"/>
    <x v="3714"/>
    <x v="939"/>
    <x v="109"/>
    <n v="-21.95"/>
    <d v="2016-08-11T00:00:00"/>
    <x v="2"/>
  </r>
  <r>
    <x v="1"/>
    <x v="4"/>
    <x v="86"/>
    <x v="87"/>
    <x v="3706"/>
    <x v="1"/>
    <x v="1"/>
    <s v=""/>
    <n v="1"/>
    <s v=""/>
    <n v="-44.8"/>
    <s v=""/>
    <n v="-44.8"/>
    <x v="86"/>
    <x v="86"/>
    <x v="86"/>
    <s v="Sales Representative"/>
    <n v="861652"/>
    <s v="Kelly"/>
    <s v="Douglas"/>
    <s v="Sales Representative"/>
    <x v="8"/>
    <x v="3708"/>
    <x v="3715"/>
    <x v="684"/>
    <x v="215"/>
    <n v="-44.8"/>
    <d v="2016-08-12T00:00:00"/>
    <x v="1"/>
  </r>
  <r>
    <x v="1"/>
    <x v="4"/>
    <x v="86"/>
    <x v="87"/>
    <x v="3707"/>
    <x v="1"/>
    <x v="1"/>
    <s v=""/>
    <n v="1"/>
    <s v=""/>
    <n v="-38.840000000000003"/>
    <s v=""/>
    <n v="-38.840000000000003"/>
    <x v="86"/>
    <x v="86"/>
    <x v="86"/>
    <s v="Sales Representative"/>
    <n v="861652"/>
    <s v="Kelly"/>
    <s v="Douglas"/>
    <s v="Sales Representative"/>
    <x v="8"/>
    <x v="3709"/>
    <x v="3716"/>
    <x v="593"/>
    <x v="469"/>
    <n v="-38.840000000000003"/>
    <d v="2016-08-13T00:00:00"/>
    <x v="1"/>
  </r>
  <r>
    <x v="1"/>
    <x v="4"/>
    <x v="86"/>
    <x v="87"/>
    <x v="3708"/>
    <x v="2"/>
    <x v="1"/>
    <s v=""/>
    <n v="1"/>
    <s v=""/>
    <n v="-14.68"/>
    <s v=""/>
    <n v="-14.68"/>
    <x v="86"/>
    <x v="86"/>
    <x v="86"/>
    <s v="Sales Representative"/>
    <n v="861652"/>
    <s v="Kelly"/>
    <s v="Douglas"/>
    <s v="Sales Representative"/>
    <x v="8"/>
    <x v="3710"/>
    <x v="3717"/>
    <x v="76"/>
    <x v="102"/>
    <n v="-14.68"/>
    <d v="2016-08-23T00:00:00"/>
    <x v="1"/>
  </r>
  <r>
    <x v="1"/>
    <x v="5"/>
    <x v="86"/>
    <x v="85"/>
    <x v="3709"/>
    <x v="0"/>
    <x v="0"/>
    <s v=""/>
    <n v="1"/>
    <s v=""/>
    <n v="-69.930000000000007"/>
    <n v="-69.930000000000007"/>
    <s v=""/>
    <x v="86"/>
    <x v="86"/>
    <x v="86"/>
    <s v="Sales Representative"/>
    <n v="870369"/>
    <s v="Rodney"/>
    <s v="Flores"/>
    <s v="Store Manager"/>
    <x v="8"/>
    <x v="3711"/>
    <x v="3718"/>
    <x v="167"/>
    <x v="269"/>
    <n v="-69.930000000000007"/>
    <d v="2016-09-03T00:00:00"/>
    <x v="0"/>
  </r>
  <r>
    <x v="1"/>
    <x v="5"/>
    <x v="86"/>
    <x v="85"/>
    <x v="3710"/>
    <x v="0"/>
    <x v="1"/>
    <s v=""/>
    <n v="1"/>
    <s v=""/>
    <n v="-74.62"/>
    <s v=""/>
    <n v="-74.62"/>
    <x v="86"/>
    <x v="86"/>
    <x v="86"/>
    <s v="Sales Representative"/>
    <n v="870369"/>
    <s v="Rodney"/>
    <s v="Flores"/>
    <s v="Store Manager"/>
    <x v="8"/>
    <x v="3712"/>
    <x v="3719"/>
    <x v="130"/>
    <x v="279"/>
    <n v="-74.62"/>
    <d v="2016-09-05T00:00:00"/>
    <x v="1"/>
  </r>
  <r>
    <x v="1"/>
    <x v="5"/>
    <x v="86"/>
    <x v="85"/>
    <x v="3711"/>
    <x v="0"/>
    <x v="1"/>
    <s v=""/>
    <n v="1"/>
    <s v=""/>
    <n v="-93.17"/>
    <s v=""/>
    <n v="-93.17"/>
    <x v="86"/>
    <x v="86"/>
    <x v="86"/>
    <s v="Sales Representative"/>
    <n v="870369"/>
    <s v="Rodney"/>
    <s v="Flores"/>
    <s v="Store Manager"/>
    <x v="8"/>
    <x v="3713"/>
    <x v="3720"/>
    <x v="6"/>
    <x v="96"/>
    <n v="-93.17"/>
    <d v="2016-09-10T00:00:00"/>
    <x v="1"/>
  </r>
  <r>
    <x v="1"/>
    <x v="5"/>
    <x v="86"/>
    <x v="85"/>
    <x v="3712"/>
    <x v="0"/>
    <x v="1"/>
    <s v=""/>
    <n v="1"/>
    <s v=""/>
    <n v="-66.67"/>
    <s v=""/>
    <n v="-66.67"/>
    <x v="86"/>
    <x v="86"/>
    <x v="86"/>
    <s v="Sales Representative"/>
    <n v="870369"/>
    <s v="Rodney"/>
    <s v="Flores"/>
    <s v="Store Manager"/>
    <x v="8"/>
    <x v="3714"/>
    <x v="3721"/>
    <x v="551"/>
    <x v="29"/>
    <n v="-66.67"/>
    <d v="2016-09-10T00:00:00"/>
    <x v="1"/>
  </r>
  <r>
    <x v="1"/>
    <x v="5"/>
    <x v="86"/>
    <x v="87"/>
    <x v="3713"/>
    <x v="2"/>
    <x v="1"/>
    <s v=""/>
    <n v="1"/>
    <s v=""/>
    <n v="-12.42"/>
    <s v=""/>
    <n v="-12.42"/>
    <x v="86"/>
    <x v="86"/>
    <x v="86"/>
    <s v="Sales Representative"/>
    <n v="861652"/>
    <s v="Kelly"/>
    <s v="Douglas"/>
    <s v="Sales Representative"/>
    <x v="8"/>
    <x v="3715"/>
    <x v="3722"/>
    <x v="664"/>
    <x v="88"/>
    <n v="-12.42"/>
    <d v="2016-09-12T00:00:00"/>
    <x v="1"/>
  </r>
  <r>
    <x v="1"/>
    <x v="5"/>
    <x v="86"/>
    <x v="87"/>
    <x v="3714"/>
    <x v="2"/>
    <x v="1"/>
    <s v=""/>
    <n v="1"/>
    <s v=""/>
    <n v="-7.66"/>
    <s v=""/>
    <n v="-7.66"/>
    <x v="86"/>
    <x v="86"/>
    <x v="86"/>
    <s v="Sales Representative"/>
    <n v="861652"/>
    <s v="Kelly"/>
    <s v="Douglas"/>
    <s v="Sales Representative"/>
    <x v="8"/>
    <x v="3716"/>
    <x v="3723"/>
    <x v="319"/>
    <x v="364"/>
    <n v="-7.66"/>
    <d v="2016-09-12T00:00:00"/>
    <x v="1"/>
  </r>
  <r>
    <x v="1"/>
    <x v="5"/>
    <x v="86"/>
    <x v="85"/>
    <x v="3715"/>
    <x v="0"/>
    <x v="0"/>
    <s v=""/>
    <n v="1"/>
    <s v=""/>
    <n v="-96.54"/>
    <n v="-96.54"/>
    <s v=""/>
    <x v="86"/>
    <x v="86"/>
    <x v="86"/>
    <s v="Sales Representative"/>
    <n v="870369"/>
    <s v="Rodney"/>
    <s v="Flores"/>
    <s v="Store Manager"/>
    <x v="8"/>
    <x v="3717"/>
    <x v="3724"/>
    <x v="816"/>
    <x v="309"/>
    <n v="-96.54"/>
    <d v="2016-09-15T00:00:00"/>
    <x v="0"/>
  </r>
  <r>
    <x v="1"/>
    <x v="5"/>
    <x v="86"/>
    <x v="87"/>
    <x v="3716"/>
    <x v="1"/>
    <x v="1"/>
    <s v=""/>
    <n v="1"/>
    <s v=""/>
    <n v="-34.67"/>
    <s v=""/>
    <n v="-34.67"/>
    <x v="86"/>
    <x v="86"/>
    <x v="86"/>
    <s v="Sales Representative"/>
    <n v="861652"/>
    <s v="Kelly"/>
    <s v="Douglas"/>
    <s v="Sales Representative"/>
    <x v="8"/>
    <x v="3718"/>
    <x v="3725"/>
    <x v="946"/>
    <x v="341"/>
    <n v="-34.67"/>
    <d v="2016-09-15T00:00:00"/>
    <x v="1"/>
  </r>
  <r>
    <x v="1"/>
    <x v="5"/>
    <x v="86"/>
    <x v="85"/>
    <x v="3717"/>
    <x v="0"/>
    <x v="1"/>
    <s v=""/>
    <n v="1"/>
    <s v=""/>
    <n v="-92.46"/>
    <s v=""/>
    <n v="-92.46"/>
    <x v="86"/>
    <x v="86"/>
    <x v="86"/>
    <s v="Sales Representative"/>
    <n v="870369"/>
    <s v="Rodney"/>
    <s v="Flores"/>
    <s v="Store Manager"/>
    <x v="8"/>
    <x v="3719"/>
    <x v="3726"/>
    <x v="476"/>
    <x v="273"/>
    <n v="-92.46"/>
    <d v="2016-09-17T00:00:00"/>
    <x v="1"/>
  </r>
  <r>
    <x v="1"/>
    <x v="5"/>
    <x v="86"/>
    <x v="85"/>
    <x v="3718"/>
    <x v="0"/>
    <x v="0"/>
    <s v=""/>
    <n v="1"/>
    <s v=""/>
    <n v="-61.1"/>
    <n v="-61.1"/>
    <s v=""/>
    <x v="86"/>
    <x v="86"/>
    <x v="86"/>
    <s v="Sales Representative"/>
    <n v="870369"/>
    <s v="Rodney"/>
    <s v="Flores"/>
    <s v="Store Manager"/>
    <x v="8"/>
    <x v="3720"/>
    <x v="3727"/>
    <x v="41"/>
    <x v="108"/>
    <n v="-61.1"/>
    <d v="2016-09-22T00:00:00"/>
    <x v="0"/>
  </r>
  <r>
    <x v="1"/>
    <x v="5"/>
    <x v="86"/>
    <x v="85"/>
    <x v="3719"/>
    <x v="0"/>
    <x v="1"/>
    <s v=""/>
    <n v="1"/>
    <s v=""/>
    <n v="-66.709999999999994"/>
    <s v=""/>
    <n v="-66.709999999999994"/>
    <x v="86"/>
    <x v="86"/>
    <x v="86"/>
    <s v="Sales Representative"/>
    <n v="870369"/>
    <s v="Rodney"/>
    <s v="Flores"/>
    <s v="Store Manager"/>
    <x v="8"/>
    <x v="3721"/>
    <x v="3728"/>
    <x v="571"/>
    <x v="306"/>
    <n v="-66.709999999999994"/>
    <d v="2016-09-23T00:00:00"/>
    <x v="1"/>
  </r>
  <r>
    <x v="1"/>
    <x v="5"/>
    <x v="86"/>
    <x v="87"/>
    <x v="3720"/>
    <x v="1"/>
    <x v="1"/>
    <s v=""/>
    <n v="1"/>
    <s v=""/>
    <n v="-20.86"/>
    <s v=""/>
    <n v="-20.86"/>
    <x v="86"/>
    <x v="86"/>
    <x v="86"/>
    <s v="Sales Representative"/>
    <n v="861652"/>
    <s v="Kelly"/>
    <s v="Douglas"/>
    <s v="Sales Representative"/>
    <x v="8"/>
    <x v="3722"/>
    <x v="3729"/>
    <x v="516"/>
    <x v="475"/>
    <n v="-20.86"/>
    <d v="2016-09-29T00:00:00"/>
    <x v="1"/>
  </r>
  <r>
    <x v="1"/>
    <x v="5"/>
    <x v="86"/>
    <x v="87"/>
    <x v="3721"/>
    <x v="2"/>
    <x v="1"/>
    <s v=""/>
    <n v="1"/>
    <s v=""/>
    <n v="-6.95"/>
    <s v=""/>
    <n v="-6.95"/>
    <x v="86"/>
    <x v="86"/>
    <x v="86"/>
    <s v="Sales Representative"/>
    <n v="861652"/>
    <s v="Kelly"/>
    <s v="Douglas"/>
    <s v="Sales Representative"/>
    <x v="8"/>
    <x v="3723"/>
    <x v="3730"/>
    <x v="35"/>
    <x v="274"/>
    <n v="-6.95"/>
    <d v="2016-09-30T00:00:00"/>
    <x v="1"/>
  </r>
  <r>
    <x v="0"/>
    <x v="0"/>
    <x v="87"/>
    <x v="85"/>
    <x v="3722"/>
    <x v="0"/>
    <x v="1"/>
    <n v="1"/>
    <s v=""/>
    <n v="-78.489999999999995"/>
    <s v=""/>
    <s v=""/>
    <n v="-78.489999999999995"/>
    <x v="87"/>
    <x v="87"/>
    <x v="87"/>
    <s v="Sales Representative"/>
    <n v="870369"/>
    <s v="Rodney"/>
    <s v="Flores"/>
    <s v="Store Manager"/>
    <x v="8"/>
    <x v="3724"/>
    <x v="3731"/>
    <x v="857"/>
    <x v="172"/>
    <n v="-78.489999999999995"/>
    <d v="2016-04-02T00:00:00"/>
    <x v="1"/>
  </r>
  <r>
    <x v="0"/>
    <x v="0"/>
    <x v="87"/>
    <x v="85"/>
    <x v="3723"/>
    <x v="0"/>
    <x v="0"/>
    <n v="1"/>
    <s v=""/>
    <n v="-86.25"/>
    <s v=""/>
    <n v="-86.25"/>
    <s v=""/>
    <x v="87"/>
    <x v="87"/>
    <x v="87"/>
    <s v="Sales Representative"/>
    <n v="870369"/>
    <s v="Rodney"/>
    <s v="Flores"/>
    <s v="Store Manager"/>
    <x v="8"/>
    <x v="3725"/>
    <x v="3732"/>
    <x v="773"/>
    <x v="418"/>
    <n v="-86.25"/>
    <d v="2016-04-07T00:00:00"/>
    <x v="0"/>
  </r>
  <r>
    <x v="0"/>
    <x v="0"/>
    <x v="87"/>
    <x v="85"/>
    <x v="3724"/>
    <x v="0"/>
    <x v="1"/>
    <n v="1"/>
    <s v=""/>
    <n v="-80.02"/>
    <s v=""/>
    <s v=""/>
    <n v="-80.02"/>
    <x v="87"/>
    <x v="87"/>
    <x v="87"/>
    <s v="Sales Representative"/>
    <n v="870369"/>
    <s v="Rodney"/>
    <s v="Flores"/>
    <s v="Store Manager"/>
    <x v="8"/>
    <x v="3726"/>
    <x v="3733"/>
    <x v="508"/>
    <x v="277"/>
    <n v="-80.02"/>
    <d v="2016-04-15T00:00:00"/>
    <x v="1"/>
  </r>
  <r>
    <x v="0"/>
    <x v="0"/>
    <x v="87"/>
    <x v="85"/>
    <x v="3725"/>
    <x v="0"/>
    <x v="1"/>
    <n v="1"/>
    <s v=""/>
    <n v="-79.98"/>
    <s v=""/>
    <s v=""/>
    <n v="-79.98"/>
    <x v="87"/>
    <x v="87"/>
    <x v="87"/>
    <s v="Sales Representative"/>
    <n v="870369"/>
    <s v="Rodney"/>
    <s v="Flores"/>
    <s v="Store Manager"/>
    <x v="8"/>
    <x v="3727"/>
    <x v="3734"/>
    <x v="814"/>
    <x v="298"/>
    <n v="-79.98"/>
    <d v="2016-04-16T00:00:00"/>
    <x v="1"/>
  </r>
  <r>
    <x v="0"/>
    <x v="0"/>
    <x v="87"/>
    <x v="85"/>
    <x v="3726"/>
    <x v="2"/>
    <x v="1"/>
    <n v="1"/>
    <s v=""/>
    <n v="-10.37"/>
    <s v=""/>
    <s v=""/>
    <n v="-10.37"/>
    <x v="87"/>
    <x v="87"/>
    <x v="87"/>
    <s v="Sales Representative"/>
    <n v="870369"/>
    <s v="Rodney"/>
    <s v="Flores"/>
    <s v="Store Manager"/>
    <x v="8"/>
    <x v="3728"/>
    <x v="3735"/>
    <x v="666"/>
    <x v="61"/>
    <n v="-10.37"/>
    <d v="2016-04-21T00:00:00"/>
    <x v="1"/>
  </r>
  <r>
    <x v="0"/>
    <x v="0"/>
    <x v="87"/>
    <x v="85"/>
    <x v="3727"/>
    <x v="0"/>
    <x v="1"/>
    <n v="1"/>
    <s v=""/>
    <n v="-55.5"/>
    <s v=""/>
    <s v=""/>
    <n v="-55.5"/>
    <x v="87"/>
    <x v="87"/>
    <x v="87"/>
    <s v="Sales Representative"/>
    <n v="870369"/>
    <s v="Rodney"/>
    <s v="Flores"/>
    <s v="Store Manager"/>
    <x v="8"/>
    <x v="3729"/>
    <x v="3736"/>
    <x v="689"/>
    <x v="222"/>
    <n v="-55.5"/>
    <d v="2016-04-24T00:00:00"/>
    <x v="1"/>
  </r>
  <r>
    <x v="0"/>
    <x v="0"/>
    <x v="87"/>
    <x v="85"/>
    <x v="3728"/>
    <x v="2"/>
    <x v="1"/>
    <n v="1"/>
    <s v=""/>
    <n v="-17.420000000000002"/>
    <s v=""/>
    <s v=""/>
    <n v="-17.420000000000002"/>
    <x v="87"/>
    <x v="87"/>
    <x v="87"/>
    <s v="Sales Representative"/>
    <n v="870369"/>
    <s v="Rodney"/>
    <s v="Flores"/>
    <s v="Store Manager"/>
    <x v="8"/>
    <x v="3730"/>
    <x v="3737"/>
    <x v="744"/>
    <x v="439"/>
    <n v="-17.420000000000002"/>
    <d v="2016-04-26T00:00:00"/>
    <x v="1"/>
  </r>
  <r>
    <x v="0"/>
    <x v="1"/>
    <x v="87"/>
    <x v="85"/>
    <x v="3729"/>
    <x v="0"/>
    <x v="1"/>
    <n v="1"/>
    <s v=""/>
    <n v="-80.98"/>
    <s v=""/>
    <s v=""/>
    <n v="-80.98"/>
    <x v="87"/>
    <x v="87"/>
    <x v="87"/>
    <s v="Sales Representative"/>
    <n v="870369"/>
    <s v="Rodney"/>
    <s v="Flores"/>
    <s v="Store Manager"/>
    <x v="8"/>
    <x v="3731"/>
    <x v="3738"/>
    <x v="430"/>
    <x v="220"/>
    <n v="-80.98"/>
    <d v="2016-05-03T00:00:00"/>
    <x v="1"/>
  </r>
  <r>
    <x v="0"/>
    <x v="1"/>
    <x v="87"/>
    <x v="85"/>
    <x v="3730"/>
    <x v="2"/>
    <x v="0"/>
    <n v="1"/>
    <s v=""/>
    <n v="-18.760000000000002"/>
    <s v=""/>
    <n v="-18.760000000000002"/>
    <s v=""/>
    <x v="87"/>
    <x v="87"/>
    <x v="87"/>
    <s v="Sales Representative"/>
    <n v="870369"/>
    <s v="Rodney"/>
    <s v="Flores"/>
    <s v="Store Manager"/>
    <x v="8"/>
    <x v="3732"/>
    <x v="3739"/>
    <x v="222"/>
    <x v="42"/>
    <n v="-18.760000000000002"/>
    <d v="2016-05-06T00:00:00"/>
    <x v="2"/>
  </r>
  <r>
    <x v="0"/>
    <x v="1"/>
    <x v="87"/>
    <x v="85"/>
    <x v="3731"/>
    <x v="0"/>
    <x v="0"/>
    <n v="1"/>
    <s v=""/>
    <n v="-69.86"/>
    <s v=""/>
    <n v="-69.86"/>
    <s v=""/>
    <x v="87"/>
    <x v="87"/>
    <x v="87"/>
    <s v="Sales Representative"/>
    <n v="870369"/>
    <s v="Rodney"/>
    <s v="Flores"/>
    <s v="Store Manager"/>
    <x v="8"/>
    <x v="3733"/>
    <x v="3740"/>
    <x v="911"/>
    <x v="212"/>
    <n v="-69.86"/>
    <d v="2016-05-10T00:00:00"/>
    <x v="2"/>
  </r>
  <r>
    <x v="0"/>
    <x v="1"/>
    <x v="87"/>
    <x v="85"/>
    <x v="3732"/>
    <x v="0"/>
    <x v="1"/>
    <n v="1"/>
    <s v=""/>
    <n v="-96.31"/>
    <s v=""/>
    <s v=""/>
    <n v="-96.31"/>
    <x v="87"/>
    <x v="87"/>
    <x v="87"/>
    <s v="Sales Representative"/>
    <n v="870369"/>
    <s v="Rodney"/>
    <s v="Flores"/>
    <s v="Store Manager"/>
    <x v="8"/>
    <x v="3734"/>
    <x v="3741"/>
    <x v="472"/>
    <x v="324"/>
    <n v="-96.31"/>
    <d v="2016-05-11T00:00:00"/>
    <x v="1"/>
  </r>
  <r>
    <x v="0"/>
    <x v="1"/>
    <x v="87"/>
    <x v="85"/>
    <x v="3733"/>
    <x v="0"/>
    <x v="1"/>
    <n v="1"/>
    <s v=""/>
    <n v="-87.79"/>
    <s v=""/>
    <s v=""/>
    <n v="-87.79"/>
    <x v="87"/>
    <x v="87"/>
    <x v="87"/>
    <s v="Sales Representative"/>
    <n v="870369"/>
    <s v="Rodney"/>
    <s v="Flores"/>
    <s v="Store Manager"/>
    <x v="8"/>
    <x v="3735"/>
    <x v="3742"/>
    <x v="619"/>
    <x v="417"/>
    <n v="-87.79"/>
    <d v="2016-05-11T00:00:00"/>
    <x v="1"/>
  </r>
  <r>
    <x v="0"/>
    <x v="1"/>
    <x v="87"/>
    <x v="85"/>
    <x v="3734"/>
    <x v="2"/>
    <x v="0"/>
    <n v="1"/>
    <s v=""/>
    <n v="-15.03"/>
    <s v=""/>
    <n v="-15.03"/>
    <s v=""/>
    <x v="87"/>
    <x v="87"/>
    <x v="87"/>
    <s v="Sales Representative"/>
    <n v="870369"/>
    <s v="Rodney"/>
    <s v="Flores"/>
    <s v="Store Manager"/>
    <x v="8"/>
    <x v="3736"/>
    <x v="3743"/>
    <x v="586"/>
    <x v="462"/>
    <n v="-15.03"/>
    <d v="2016-05-13T00:00:00"/>
    <x v="2"/>
  </r>
  <r>
    <x v="0"/>
    <x v="1"/>
    <x v="87"/>
    <x v="85"/>
    <x v="3735"/>
    <x v="0"/>
    <x v="1"/>
    <n v="1"/>
    <s v=""/>
    <n v="-52.03"/>
    <s v=""/>
    <s v=""/>
    <n v="-52.03"/>
    <x v="87"/>
    <x v="87"/>
    <x v="87"/>
    <s v="Sales Representative"/>
    <n v="870369"/>
    <s v="Rodney"/>
    <s v="Flores"/>
    <s v="Store Manager"/>
    <x v="8"/>
    <x v="3737"/>
    <x v="3744"/>
    <x v="792"/>
    <x v="232"/>
    <n v="-52.03"/>
    <d v="2016-05-15T00:00:00"/>
    <x v="1"/>
  </r>
  <r>
    <x v="0"/>
    <x v="1"/>
    <x v="87"/>
    <x v="85"/>
    <x v="3736"/>
    <x v="1"/>
    <x v="1"/>
    <n v="1"/>
    <s v=""/>
    <n v="-24.27"/>
    <s v=""/>
    <s v=""/>
    <n v="-24.27"/>
    <x v="87"/>
    <x v="87"/>
    <x v="87"/>
    <s v="Sales Representative"/>
    <n v="870369"/>
    <s v="Rodney"/>
    <s v="Flores"/>
    <s v="Store Manager"/>
    <x v="8"/>
    <x v="3738"/>
    <x v="3745"/>
    <x v="813"/>
    <x v="111"/>
    <n v="-24.27"/>
    <d v="2016-05-16T00:00:00"/>
    <x v="1"/>
  </r>
  <r>
    <x v="0"/>
    <x v="1"/>
    <x v="87"/>
    <x v="85"/>
    <x v="3737"/>
    <x v="0"/>
    <x v="0"/>
    <n v="1"/>
    <s v=""/>
    <n v="-80.08"/>
    <s v=""/>
    <n v="-80.08"/>
    <s v=""/>
    <x v="87"/>
    <x v="87"/>
    <x v="87"/>
    <s v="Sales Representative"/>
    <n v="870369"/>
    <s v="Rodney"/>
    <s v="Flores"/>
    <s v="Store Manager"/>
    <x v="8"/>
    <x v="3739"/>
    <x v="3746"/>
    <x v="602"/>
    <x v="288"/>
    <n v="-80.08"/>
    <d v="2016-05-16T00:00:00"/>
    <x v="0"/>
  </r>
  <r>
    <x v="0"/>
    <x v="1"/>
    <x v="87"/>
    <x v="85"/>
    <x v="3738"/>
    <x v="0"/>
    <x v="1"/>
    <n v="1"/>
    <s v=""/>
    <n v="-52.59"/>
    <s v=""/>
    <s v=""/>
    <n v="-52.59"/>
    <x v="87"/>
    <x v="87"/>
    <x v="87"/>
    <s v="Sales Representative"/>
    <n v="870369"/>
    <s v="Rodney"/>
    <s v="Flores"/>
    <s v="Store Manager"/>
    <x v="8"/>
    <x v="3740"/>
    <x v="3747"/>
    <x v="822"/>
    <x v="66"/>
    <n v="-52.59"/>
    <d v="2016-05-24T00:00:00"/>
    <x v="1"/>
  </r>
  <r>
    <x v="0"/>
    <x v="1"/>
    <x v="87"/>
    <x v="85"/>
    <x v="3739"/>
    <x v="0"/>
    <x v="1"/>
    <n v="1"/>
    <s v=""/>
    <n v="-86.57"/>
    <s v=""/>
    <s v=""/>
    <n v="-86.57"/>
    <x v="87"/>
    <x v="87"/>
    <x v="87"/>
    <s v="Sales Representative"/>
    <n v="870369"/>
    <s v="Rodney"/>
    <s v="Flores"/>
    <s v="Store Manager"/>
    <x v="8"/>
    <x v="3741"/>
    <x v="3748"/>
    <x v="730"/>
    <x v="61"/>
    <n v="-86.57"/>
    <d v="2016-05-24T00:00:00"/>
    <x v="1"/>
  </r>
  <r>
    <x v="0"/>
    <x v="2"/>
    <x v="87"/>
    <x v="85"/>
    <x v="3740"/>
    <x v="0"/>
    <x v="1"/>
    <n v="1"/>
    <s v=""/>
    <n v="-62.37"/>
    <s v=""/>
    <s v=""/>
    <n v="-62.37"/>
    <x v="87"/>
    <x v="87"/>
    <x v="87"/>
    <s v="Sales Representative"/>
    <n v="870369"/>
    <s v="Rodney"/>
    <s v="Flores"/>
    <s v="Store Manager"/>
    <x v="8"/>
    <x v="3742"/>
    <x v="3749"/>
    <x v="199"/>
    <x v="241"/>
    <n v="-62.37"/>
    <d v="2016-06-03T00:00:00"/>
    <x v="1"/>
  </r>
  <r>
    <x v="0"/>
    <x v="2"/>
    <x v="87"/>
    <x v="85"/>
    <x v="3741"/>
    <x v="1"/>
    <x v="1"/>
    <n v="1"/>
    <s v=""/>
    <n v="-42.9"/>
    <s v=""/>
    <s v=""/>
    <n v="-42.9"/>
    <x v="87"/>
    <x v="87"/>
    <x v="87"/>
    <s v="Sales Representative"/>
    <n v="870369"/>
    <s v="Rodney"/>
    <s v="Flores"/>
    <s v="Store Manager"/>
    <x v="8"/>
    <x v="3743"/>
    <x v="3750"/>
    <x v="305"/>
    <x v="336"/>
    <n v="-42.9"/>
    <d v="2016-06-12T00:00:00"/>
    <x v="1"/>
  </r>
  <r>
    <x v="0"/>
    <x v="2"/>
    <x v="87"/>
    <x v="85"/>
    <x v="3742"/>
    <x v="0"/>
    <x v="1"/>
    <n v="1"/>
    <s v=""/>
    <n v="-61.41"/>
    <s v=""/>
    <s v=""/>
    <n v="-61.41"/>
    <x v="87"/>
    <x v="87"/>
    <x v="87"/>
    <s v="Sales Representative"/>
    <n v="870369"/>
    <s v="Rodney"/>
    <s v="Flores"/>
    <s v="Store Manager"/>
    <x v="8"/>
    <x v="3744"/>
    <x v="3751"/>
    <x v="910"/>
    <x v="399"/>
    <n v="-61.41"/>
    <d v="2016-06-20T00:00:00"/>
    <x v="1"/>
  </r>
  <r>
    <x v="1"/>
    <x v="3"/>
    <x v="87"/>
    <x v="85"/>
    <x v="3743"/>
    <x v="0"/>
    <x v="1"/>
    <s v=""/>
    <n v="1"/>
    <s v=""/>
    <n v="-89.78"/>
    <s v=""/>
    <n v="-89.78"/>
    <x v="87"/>
    <x v="87"/>
    <x v="87"/>
    <s v="Sales Representative"/>
    <n v="870369"/>
    <s v="Rodney"/>
    <s v="Flores"/>
    <s v="Store Manager"/>
    <x v="8"/>
    <x v="3745"/>
    <x v="3752"/>
    <x v="750"/>
    <x v="154"/>
    <n v="-89.78"/>
    <d v="2016-07-03T00:00:00"/>
    <x v="1"/>
  </r>
  <r>
    <x v="1"/>
    <x v="3"/>
    <x v="87"/>
    <x v="88"/>
    <x v="3744"/>
    <x v="1"/>
    <x v="0"/>
    <s v=""/>
    <n v="1"/>
    <s v=""/>
    <n v="-44.64"/>
    <n v="-44.64"/>
    <s v=""/>
    <x v="87"/>
    <x v="87"/>
    <x v="87"/>
    <s v="Sales Representative"/>
    <n v="724044"/>
    <s v="Gina"/>
    <s v="Freeman"/>
    <s v="Sales Representative"/>
    <x v="8"/>
    <x v="3746"/>
    <x v="3753"/>
    <x v="598"/>
    <x v="374"/>
    <n v="-44.64"/>
    <d v="2016-07-06T00:00:00"/>
    <x v="2"/>
  </r>
  <r>
    <x v="1"/>
    <x v="3"/>
    <x v="87"/>
    <x v="88"/>
    <x v="3745"/>
    <x v="1"/>
    <x v="0"/>
    <s v=""/>
    <n v="1"/>
    <s v=""/>
    <n v="-23.66"/>
    <n v="-23.66"/>
    <s v=""/>
    <x v="87"/>
    <x v="87"/>
    <x v="87"/>
    <s v="Sales Representative"/>
    <n v="724044"/>
    <s v="Gina"/>
    <s v="Freeman"/>
    <s v="Sales Representative"/>
    <x v="8"/>
    <x v="3747"/>
    <x v="3754"/>
    <x v="257"/>
    <x v="299"/>
    <n v="-23.66"/>
    <d v="2016-07-07T00:00:00"/>
    <x v="2"/>
  </r>
  <r>
    <x v="1"/>
    <x v="3"/>
    <x v="87"/>
    <x v="85"/>
    <x v="3746"/>
    <x v="0"/>
    <x v="1"/>
    <s v=""/>
    <n v="1"/>
    <s v=""/>
    <n v="-94.36"/>
    <s v=""/>
    <n v="-94.36"/>
    <x v="87"/>
    <x v="87"/>
    <x v="87"/>
    <s v="Sales Representative"/>
    <n v="870369"/>
    <s v="Rodney"/>
    <s v="Flores"/>
    <s v="Store Manager"/>
    <x v="8"/>
    <x v="3748"/>
    <x v="3755"/>
    <x v="162"/>
    <x v="53"/>
    <n v="-94.36"/>
    <d v="2016-07-07T00:00:00"/>
    <x v="1"/>
  </r>
  <r>
    <x v="1"/>
    <x v="3"/>
    <x v="87"/>
    <x v="88"/>
    <x v="3747"/>
    <x v="1"/>
    <x v="1"/>
    <s v=""/>
    <n v="1"/>
    <s v=""/>
    <n v="-40.74"/>
    <s v=""/>
    <n v="-40.74"/>
    <x v="87"/>
    <x v="87"/>
    <x v="87"/>
    <s v="Sales Representative"/>
    <n v="724044"/>
    <s v="Gina"/>
    <s v="Freeman"/>
    <s v="Sales Representative"/>
    <x v="8"/>
    <x v="3749"/>
    <x v="3756"/>
    <x v="356"/>
    <x v="302"/>
    <n v="-40.74"/>
    <d v="2016-07-09T00:00:00"/>
    <x v="1"/>
  </r>
  <r>
    <x v="1"/>
    <x v="3"/>
    <x v="87"/>
    <x v="85"/>
    <x v="3748"/>
    <x v="0"/>
    <x v="0"/>
    <s v=""/>
    <n v="1"/>
    <s v=""/>
    <n v="-53.18"/>
    <n v="-53.18"/>
    <s v=""/>
    <x v="87"/>
    <x v="87"/>
    <x v="87"/>
    <s v="Sales Representative"/>
    <n v="870369"/>
    <s v="Rodney"/>
    <s v="Flores"/>
    <s v="Store Manager"/>
    <x v="8"/>
    <x v="3750"/>
    <x v="3757"/>
    <x v="670"/>
    <x v="440"/>
    <n v="-53.18"/>
    <d v="2016-07-11T00:00:00"/>
    <x v="0"/>
  </r>
  <r>
    <x v="1"/>
    <x v="3"/>
    <x v="87"/>
    <x v="85"/>
    <x v="3749"/>
    <x v="0"/>
    <x v="1"/>
    <s v=""/>
    <n v="1"/>
    <s v=""/>
    <n v="-74.13"/>
    <s v=""/>
    <n v="-74.13"/>
    <x v="87"/>
    <x v="87"/>
    <x v="87"/>
    <s v="Sales Representative"/>
    <n v="870369"/>
    <s v="Rodney"/>
    <s v="Flores"/>
    <s v="Store Manager"/>
    <x v="8"/>
    <x v="3751"/>
    <x v="3758"/>
    <x v="520"/>
    <x v="430"/>
    <n v="-74.13"/>
    <d v="2016-07-17T00:00:00"/>
    <x v="1"/>
  </r>
  <r>
    <x v="1"/>
    <x v="4"/>
    <x v="87"/>
    <x v="85"/>
    <x v="3750"/>
    <x v="0"/>
    <x v="0"/>
    <s v=""/>
    <n v="1"/>
    <s v=""/>
    <n v="-53.62"/>
    <n v="-53.62"/>
    <s v=""/>
    <x v="87"/>
    <x v="87"/>
    <x v="87"/>
    <s v="Sales Representative"/>
    <n v="870369"/>
    <s v="Rodney"/>
    <s v="Flores"/>
    <s v="Store Manager"/>
    <x v="8"/>
    <x v="3752"/>
    <x v="3759"/>
    <x v="27"/>
    <x v="12"/>
    <n v="-53.62"/>
    <d v="2016-08-04T00:00:00"/>
    <x v="2"/>
  </r>
  <r>
    <x v="1"/>
    <x v="4"/>
    <x v="87"/>
    <x v="88"/>
    <x v="3751"/>
    <x v="2"/>
    <x v="1"/>
    <s v=""/>
    <n v="1"/>
    <s v=""/>
    <n v="-12.73"/>
    <s v=""/>
    <n v="-12.73"/>
    <x v="87"/>
    <x v="87"/>
    <x v="87"/>
    <s v="Sales Representative"/>
    <n v="724044"/>
    <s v="Gina"/>
    <s v="Freeman"/>
    <s v="Sales Representative"/>
    <x v="8"/>
    <x v="3753"/>
    <x v="3760"/>
    <x v="364"/>
    <x v="425"/>
    <n v="-12.73"/>
    <d v="2016-08-07T00:00:00"/>
    <x v="1"/>
  </r>
  <r>
    <x v="1"/>
    <x v="5"/>
    <x v="87"/>
    <x v="85"/>
    <x v="3752"/>
    <x v="0"/>
    <x v="1"/>
    <s v=""/>
    <n v="1"/>
    <s v=""/>
    <n v="-77.349999999999994"/>
    <s v=""/>
    <n v="-77.349999999999994"/>
    <x v="87"/>
    <x v="87"/>
    <x v="87"/>
    <s v="Sales Representative"/>
    <n v="870369"/>
    <s v="Rodney"/>
    <s v="Flores"/>
    <s v="Store Manager"/>
    <x v="8"/>
    <x v="3754"/>
    <x v="3761"/>
    <x v="123"/>
    <x v="491"/>
    <n v="-77.349999999999994"/>
    <d v="2016-09-17T00:00:00"/>
    <x v="1"/>
  </r>
  <r>
    <x v="1"/>
    <x v="5"/>
    <x v="87"/>
    <x v="88"/>
    <x v="3753"/>
    <x v="2"/>
    <x v="1"/>
    <s v=""/>
    <n v="1"/>
    <s v=""/>
    <n v="-19.600000000000001"/>
    <s v=""/>
    <n v="-19.600000000000001"/>
    <x v="87"/>
    <x v="87"/>
    <x v="87"/>
    <s v="Sales Representative"/>
    <n v="724044"/>
    <s v="Gina"/>
    <s v="Freeman"/>
    <s v="Sales Representative"/>
    <x v="8"/>
    <x v="3755"/>
    <x v="3762"/>
    <x v="214"/>
    <x v="318"/>
    <n v="-19.600000000000001"/>
    <d v="2016-09-18T00:00:00"/>
    <x v="1"/>
  </r>
  <r>
    <x v="1"/>
    <x v="5"/>
    <x v="87"/>
    <x v="85"/>
    <x v="3754"/>
    <x v="0"/>
    <x v="0"/>
    <s v=""/>
    <n v="1"/>
    <s v=""/>
    <n v="-70.75"/>
    <n v="-70.75"/>
    <s v=""/>
    <x v="87"/>
    <x v="87"/>
    <x v="87"/>
    <s v="Sales Representative"/>
    <n v="870369"/>
    <s v="Rodney"/>
    <s v="Flores"/>
    <s v="Store Manager"/>
    <x v="8"/>
    <x v="3756"/>
    <x v="3763"/>
    <x v="611"/>
    <x v="29"/>
    <n v="-70.75"/>
    <d v="2016-09-30T00:00:00"/>
    <x v="0"/>
  </r>
  <r>
    <x v="0"/>
    <x v="0"/>
    <x v="88"/>
    <x v="85"/>
    <x v="3755"/>
    <x v="1"/>
    <x v="0"/>
    <n v="1"/>
    <s v=""/>
    <n v="-36.299999999999997"/>
    <s v=""/>
    <n v="-36.299999999999997"/>
    <s v=""/>
    <x v="88"/>
    <x v="88"/>
    <x v="88"/>
    <s v="Sales Representative"/>
    <n v="870369"/>
    <s v="Rodney"/>
    <s v="Flores"/>
    <s v="Store Manager"/>
    <x v="8"/>
    <x v="3757"/>
    <x v="3764"/>
    <x v="89"/>
    <x v="407"/>
    <n v="-36.299999999999997"/>
    <d v="2016-04-02T00:00:00"/>
    <x v="2"/>
  </r>
  <r>
    <x v="0"/>
    <x v="0"/>
    <x v="88"/>
    <x v="85"/>
    <x v="3756"/>
    <x v="0"/>
    <x v="0"/>
    <n v="1"/>
    <s v=""/>
    <n v="-54.33"/>
    <s v=""/>
    <n v="-54.33"/>
    <s v=""/>
    <x v="88"/>
    <x v="88"/>
    <x v="88"/>
    <s v="Sales Representative"/>
    <n v="870369"/>
    <s v="Rodney"/>
    <s v="Flores"/>
    <s v="Store Manager"/>
    <x v="8"/>
    <x v="3758"/>
    <x v="3765"/>
    <x v="347"/>
    <x v="70"/>
    <n v="-54.33"/>
    <d v="2016-04-08T00:00:00"/>
    <x v="2"/>
  </r>
  <r>
    <x v="0"/>
    <x v="0"/>
    <x v="88"/>
    <x v="85"/>
    <x v="3757"/>
    <x v="2"/>
    <x v="0"/>
    <n v="1"/>
    <s v=""/>
    <n v="-15.04"/>
    <s v=""/>
    <n v="-15.04"/>
    <s v=""/>
    <x v="88"/>
    <x v="88"/>
    <x v="88"/>
    <s v="Sales Representative"/>
    <n v="870369"/>
    <s v="Rodney"/>
    <s v="Flores"/>
    <s v="Store Manager"/>
    <x v="8"/>
    <x v="3759"/>
    <x v="3766"/>
    <x v="385"/>
    <x v="497"/>
    <n v="-15.04"/>
    <d v="2016-04-10T00:00:00"/>
    <x v="0"/>
  </r>
  <r>
    <x v="0"/>
    <x v="0"/>
    <x v="88"/>
    <x v="85"/>
    <x v="3758"/>
    <x v="0"/>
    <x v="0"/>
    <n v="1"/>
    <s v=""/>
    <n v="-57.02"/>
    <s v=""/>
    <n v="-57.02"/>
    <s v=""/>
    <x v="88"/>
    <x v="88"/>
    <x v="88"/>
    <s v="Sales Representative"/>
    <n v="870369"/>
    <s v="Rodney"/>
    <s v="Flores"/>
    <s v="Store Manager"/>
    <x v="8"/>
    <x v="3760"/>
    <x v="3767"/>
    <x v="113"/>
    <x v="101"/>
    <n v="-57.02"/>
    <d v="2016-04-12T00:00:00"/>
    <x v="2"/>
  </r>
  <r>
    <x v="0"/>
    <x v="0"/>
    <x v="88"/>
    <x v="85"/>
    <x v="3759"/>
    <x v="1"/>
    <x v="1"/>
    <n v="1"/>
    <s v=""/>
    <n v="-48.37"/>
    <s v=""/>
    <s v=""/>
    <n v="-48.37"/>
    <x v="88"/>
    <x v="88"/>
    <x v="88"/>
    <s v="Sales Representative"/>
    <n v="870369"/>
    <s v="Rodney"/>
    <s v="Flores"/>
    <s v="Store Manager"/>
    <x v="8"/>
    <x v="3761"/>
    <x v="3768"/>
    <x v="947"/>
    <x v="404"/>
    <n v="-48.37"/>
    <d v="2016-04-15T00:00:00"/>
    <x v="1"/>
  </r>
  <r>
    <x v="0"/>
    <x v="0"/>
    <x v="88"/>
    <x v="85"/>
    <x v="3760"/>
    <x v="0"/>
    <x v="0"/>
    <n v="1"/>
    <s v=""/>
    <n v="-57.73"/>
    <s v=""/>
    <n v="-57.73"/>
    <s v=""/>
    <x v="88"/>
    <x v="88"/>
    <x v="88"/>
    <s v="Sales Representative"/>
    <n v="870369"/>
    <s v="Rodney"/>
    <s v="Flores"/>
    <s v="Store Manager"/>
    <x v="8"/>
    <x v="3762"/>
    <x v="3769"/>
    <x v="944"/>
    <x v="434"/>
    <n v="-57.73"/>
    <d v="2016-04-20T00:00:00"/>
    <x v="0"/>
  </r>
  <r>
    <x v="0"/>
    <x v="0"/>
    <x v="88"/>
    <x v="85"/>
    <x v="3761"/>
    <x v="0"/>
    <x v="0"/>
    <n v="1"/>
    <s v=""/>
    <n v="-55.04"/>
    <s v=""/>
    <n v="-55.04"/>
    <s v=""/>
    <x v="88"/>
    <x v="88"/>
    <x v="88"/>
    <s v="Sales Representative"/>
    <n v="870369"/>
    <s v="Rodney"/>
    <s v="Flores"/>
    <s v="Store Manager"/>
    <x v="8"/>
    <x v="3763"/>
    <x v="3770"/>
    <x v="937"/>
    <x v="116"/>
    <n v="-55.04"/>
    <d v="2016-04-24T00:00:00"/>
    <x v="2"/>
  </r>
  <r>
    <x v="0"/>
    <x v="0"/>
    <x v="88"/>
    <x v="85"/>
    <x v="3762"/>
    <x v="0"/>
    <x v="0"/>
    <n v="1"/>
    <s v=""/>
    <n v="-62.65"/>
    <s v=""/>
    <n v="-62.65"/>
    <s v=""/>
    <x v="88"/>
    <x v="88"/>
    <x v="88"/>
    <s v="Sales Representative"/>
    <n v="870369"/>
    <s v="Rodney"/>
    <s v="Flores"/>
    <s v="Store Manager"/>
    <x v="8"/>
    <x v="3764"/>
    <x v="3771"/>
    <x v="249"/>
    <x v="475"/>
    <n v="-62.65"/>
    <d v="2016-04-24T00:00:00"/>
    <x v="2"/>
  </r>
  <r>
    <x v="0"/>
    <x v="0"/>
    <x v="88"/>
    <x v="85"/>
    <x v="3763"/>
    <x v="1"/>
    <x v="0"/>
    <n v="1"/>
    <s v=""/>
    <n v="-39.49"/>
    <s v=""/>
    <n v="-39.49"/>
    <s v=""/>
    <x v="88"/>
    <x v="88"/>
    <x v="88"/>
    <s v="Sales Representative"/>
    <n v="870369"/>
    <s v="Rodney"/>
    <s v="Flores"/>
    <s v="Store Manager"/>
    <x v="8"/>
    <x v="3765"/>
    <x v="3772"/>
    <x v="679"/>
    <x v="274"/>
    <n v="-39.49"/>
    <d v="2016-04-25T00:00:00"/>
    <x v="0"/>
  </r>
  <r>
    <x v="0"/>
    <x v="0"/>
    <x v="88"/>
    <x v="85"/>
    <x v="3764"/>
    <x v="0"/>
    <x v="0"/>
    <n v="1"/>
    <s v=""/>
    <n v="-69.930000000000007"/>
    <s v=""/>
    <n v="-69.930000000000007"/>
    <s v=""/>
    <x v="88"/>
    <x v="88"/>
    <x v="88"/>
    <s v="Sales Representative"/>
    <n v="870369"/>
    <s v="Rodney"/>
    <s v="Flores"/>
    <s v="Store Manager"/>
    <x v="8"/>
    <x v="3766"/>
    <x v="3773"/>
    <x v="808"/>
    <x v="348"/>
    <n v="-69.930000000000007"/>
    <d v="2016-04-26T00:00:00"/>
    <x v="2"/>
  </r>
  <r>
    <x v="0"/>
    <x v="0"/>
    <x v="88"/>
    <x v="85"/>
    <x v="3765"/>
    <x v="0"/>
    <x v="0"/>
    <n v="1"/>
    <s v=""/>
    <n v="-77.42"/>
    <s v=""/>
    <n v="-77.42"/>
    <s v=""/>
    <x v="88"/>
    <x v="88"/>
    <x v="88"/>
    <s v="Sales Representative"/>
    <n v="870369"/>
    <s v="Rodney"/>
    <s v="Flores"/>
    <s v="Store Manager"/>
    <x v="8"/>
    <x v="3767"/>
    <x v="3774"/>
    <x v="872"/>
    <x v="315"/>
    <n v="-77.42"/>
    <d v="2016-04-29T00:00:00"/>
    <x v="2"/>
  </r>
  <r>
    <x v="0"/>
    <x v="0"/>
    <x v="88"/>
    <x v="85"/>
    <x v="3766"/>
    <x v="2"/>
    <x v="0"/>
    <n v="1"/>
    <s v=""/>
    <n v="-13.2"/>
    <s v=""/>
    <n v="-13.2"/>
    <s v=""/>
    <x v="88"/>
    <x v="88"/>
    <x v="88"/>
    <s v="Sales Representative"/>
    <n v="870369"/>
    <s v="Rodney"/>
    <s v="Flores"/>
    <s v="Store Manager"/>
    <x v="8"/>
    <x v="3768"/>
    <x v="3775"/>
    <x v="595"/>
    <x v="302"/>
    <n v="-13.2"/>
    <d v="2016-04-30T00:00:00"/>
    <x v="0"/>
  </r>
  <r>
    <x v="0"/>
    <x v="1"/>
    <x v="88"/>
    <x v="85"/>
    <x v="3767"/>
    <x v="2"/>
    <x v="0"/>
    <n v="1"/>
    <s v=""/>
    <n v="-10.95"/>
    <s v=""/>
    <n v="-10.95"/>
    <s v=""/>
    <x v="88"/>
    <x v="88"/>
    <x v="88"/>
    <s v="Sales Representative"/>
    <n v="870369"/>
    <s v="Rodney"/>
    <s v="Flores"/>
    <s v="Store Manager"/>
    <x v="8"/>
    <x v="3769"/>
    <x v="3776"/>
    <x v="824"/>
    <x v="361"/>
    <n v="-10.95"/>
    <d v="2016-05-01T00:00:00"/>
    <x v="2"/>
  </r>
  <r>
    <x v="0"/>
    <x v="1"/>
    <x v="88"/>
    <x v="85"/>
    <x v="3768"/>
    <x v="0"/>
    <x v="1"/>
    <n v="1"/>
    <s v=""/>
    <n v="-75.2"/>
    <s v=""/>
    <s v=""/>
    <n v="-75.2"/>
    <x v="88"/>
    <x v="88"/>
    <x v="88"/>
    <s v="Sales Representative"/>
    <n v="870369"/>
    <s v="Rodney"/>
    <s v="Flores"/>
    <s v="Store Manager"/>
    <x v="8"/>
    <x v="3770"/>
    <x v="3777"/>
    <x v="418"/>
    <x v="59"/>
    <n v="-75.2"/>
    <d v="2016-05-03T00:00:00"/>
    <x v="1"/>
  </r>
  <r>
    <x v="0"/>
    <x v="1"/>
    <x v="88"/>
    <x v="85"/>
    <x v="3769"/>
    <x v="1"/>
    <x v="1"/>
    <n v="1"/>
    <s v=""/>
    <n v="-37.81"/>
    <s v=""/>
    <s v=""/>
    <n v="-37.81"/>
    <x v="88"/>
    <x v="88"/>
    <x v="88"/>
    <s v="Sales Representative"/>
    <n v="870369"/>
    <s v="Rodney"/>
    <s v="Flores"/>
    <s v="Store Manager"/>
    <x v="8"/>
    <x v="3771"/>
    <x v="3778"/>
    <x v="509"/>
    <x v="97"/>
    <n v="-37.81"/>
    <d v="2016-05-06T00:00:00"/>
    <x v="1"/>
  </r>
  <r>
    <x v="0"/>
    <x v="1"/>
    <x v="88"/>
    <x v="85"/>
    <x v="934"/>
    <x v="2"/>
    <x v="0"/>
    <n v="1"/>
    <s v=""/>
    <n v="-18.670000000000002"/>
    <s v=""/>
    <n v="-18.670000000000002"/>
    <s v=""/>
    <x v="88"/>
    <x v="88"/>
    <x v="88"/>
    <s v="Sales Representative"/>
    <n v="870369"/>
    <s v="Rodney"/>
    <s v="Flores"/>
    <s v="Store Manager"/>
    <x v="8"/>
    <x v="3772"/>
    <x v="3779"/>
    <x v="46"/>
    <x v="31"/>
    <n v="-18.670000000000002"/>
    <d v="2016-05-10T00:00:00"/>
    <x v="2"/>
  </r>
  <r>
    <x v="0"/>
    <x v="1"/>
    <x v="88"/>
    <x v="85"/>
    <x v="3770"/>
    <x v="0"/>
    <x v="1"/>
    <n v="1"/>
    <s v=""/>
    <n v="-59.96"/>
    <s v=""/>
    <s v=""/>
    <n v="-59.96"/>
    <x v="88"/>
    <x v="88"/>
    <x v="88"/>
    <s v="Sales Representative"/>
    <n v="870369"/>
    <s v="Rodney"/>
    <s v="Flores"/>
    <s v="Store Manager"/>
    <x v="8"/>
    <x v="3773"/>
    <x v="3780"/>
    <x v="702"/>
    <x v="209"/>
    <n v="-59.96"/>
    <d v="2016-05-11T00:00:00"/>
    <x v="1"/>
  </r>
  <r>
    <x v="0"/>
    <x v="1"/>
    <x v="88"/>
    <x v="85"/>
    <x v="3771"/>
    <x v="0"/>
    <x v="0"/>
    <n v="1"/>
    <s v=""/>
    <n v="-93.44"/>
    <s v=""/>
    <n v="-93.44"/>
    <s v=""/>
    <x v="88"/>
    <x v="88"/>
    <x v="88"/>
    <s v="Sales Representative"/>
    <n v="870369"/>
    <s v="Rodney"/>
    <s v="Flores"/>
    <s v="Store Manager"/>
    <x v="8"/>
    <x v="3774"/>
    <x v="3781"/>
    <x v="402"/>
    <x v="361"/>
    <n v="-93.44"/>
    <d v="2016-05-12T00:00:00"/>
    <x v="0"/>
  </r>
  <r>
    <x v="0"/>
    <x v="1"/>
    <x v="88"/>
    <x v="85"/>
    <x v="3772"/>
    <x v="1"/>
    <x v="0"/>
    <n v="1"/>
    <s v=""/>
    <n v="-27.24"/>
    <s v=""/>
    <n v="-27.24"/>
    <s v=""/>
    <x v="88"/>
    <x v="88"/>
    <x v="88"/>
    <s v="Sales Representative"/>
    <n v="870369"/>
    <s v="Rodney"/>
    <s v="Flores"/>
    <s v="Store Manager"/>
    <x v="8"/>
    <x v="3775"/>
    <x v="3782"/>
    <x v="383"/>
    <x v="47"/>
    <n v="-27.24"/>
    <d v="2016-05-21T00:00:00"/>
    <x v="2"/>
  </r>
  <r>
    <x v="0"/>
    <x v="1"/>
    <x v="88"/>
    <x v="85"/>
    <x v="3773"/>
    <x v="0"/>
    <x v="0"/>
    <n v="1"/>
    <s v=""/>
    <n v="-91.39"/>
    <s v=""/>
    <n v="-91.39"/>
    <s v=""/>
    <x v="88"/>
    <x v="88"/>
    <x v="88"/>
    <s v="Sales Representative"/>
    <n v="870369"/>
    <s v="Rodney"/>
    <s v="Flores"/>
    <s v="Store Manager"/>
    <x v="8"/>
    <x v="3776"/>
    <x v="3783"/>
    <x v="195"/>
    <x v="16"/>
    <n v="-91.39"/>
    <d v="2016-05-24T00:00:00"/>
    <x v="2"/>
  </r>
  <r>
    <x v="0"/>
    <x v="1"/>
    <x v="88"/>
    <x v="85"/>
    <x v="3774"/>
    <x v="1"/>
    <x v="0"/>
    <n v="1"/>
    <s v=""/>
    <n v="-40.159999999999997"/>
    <s v=""/>
    <n v="-40.159999999999997"/>
    <s v=""/>
    <x v="88"/>
    <x v="88"/>
    <x v="88"/>
    <s v="Sales Representative"/>
    <n v="870369"/>
    <s v="Rodney"/>
    <s v="Flores"/>
    <s v="Store Manager"/>
    <x v="8"/>
    <x v="3777"/>
    <x v="3784"/>
    <x v="234"/>
    <x v="183"/>
    <n v="-40.159999999999997"/>
    <d v="2016-05-29T00:00:00"/>
    <x v="0"/>
  </r>
  <r>
    <x v="0"/>
    <x v="2"/>
    <x v="88"/>
    <x v="85"/>
    <x v="3775"/>
    <x v="0"/>
    <x v="1"/>
    <n v="1"/>
    <s v=""/>
    <n v="-99.7"/>
    <s v=""/>
    <s v=""/>
    <n v="-99.7"/>
    <x v="88"/>
    <x v="88"/>
    <x v="88"/>
    <s v="Sales Representative"/>
    <n v="870369"/>
    <s v="Rodney"/>
    <s v="Flores"/>
    <s v="Store Manager"/>
    <x v="8"/>
    <x v="3778"/>
    <x v="3785"/>
    <x v="307"/>
    <x v="279"/>
    <n v="-99.7"/>
    <d v="2016-06-02T00:00:00"/>
    <x v="1"/>
  </r>
  <r>
    <x v="0"/>
    <x v="2"/>
    <x v="88"/>
    <x v="85"/>
    <x v="3776"/>
    <x v="0"/>
    <x v="0"/>
    <n v="1"/>
    <s v=""/>
    <n v="-99.87"/>
    <s v=""/>
    <n v="-99.87"/>
    <s v=""/>
    <x v="88"/>
    <x v="88"/>
    <x v="88"/>
    <s v="Sales Representative"/>
    <n v="870369"/>
    <s v="Rodney"/>
    <s v="Flores"/>
    <s v="Store Manager"/>
    <x v="8"/>
    <x v="3779"/>
    <x v="3786"/>
    <x v="795"/>
    <x v="417"/>
    <n v="-99.87"/>
    <d v="2016-06-08T00:00:00"/>
    <x v="2"/>
  </r>
  <r>
    <x v="0"/>
    <x v="2"/>
    <x v="88"/>
    <x v="85"/>
    <x v="3777"/>
    <x v="0"/>
    <x v="1"/>
    <n v="1"/>
    <s v=""/>
    <n v="-77.849999999999994"/>
    <s v=""/>
    <s v=""/>
    <n v="-77.849999999999994"/>
    <x v="88"/>
    <x v="88"/>
    <x v="88"/>
    <s v="Sales Representative"/>
    <n v="870369"/>
    <s v="Rodney"/>
    <s v="Flores"/>
    <s v="Store Manager"/>
    <x v="8"/>
    <x v="3780"/>
    <x v="3787"/>
    <x v="396"/>
    <x v="18"/>
    <n v="-77.849999999999994"/>
    <d v="2016-06-08T00:00:00"/>
    <x v="1"/>
  </r>
  <r>
    <x v="0"/>
    <x v="2"/>
    <x v="88"/>
    <x v="85"/>
    <x v="3778"/>
    <x v="0"/>
    <x v="1"/>
    <n v="1"/>
    <s v=""/>
    <n v="-60.14"/>
    <s v=""/>
    <s v=""/>
    <n v="-60.14"/>
    <x v="88"/>
    <x v="88"/>
    <x v="88"/>
    <s v="Sales Representative"/>
    <n v="870369"/>
    <s v="Rodney"/>
    <s v="Flores"/>
    <s v="Store Manager"/>
    <x v="8"/>
    <x v="3781"/>
    <x v="3788"/>
    <x v="665"/>
    <x v="246"/>
    <n v="-60.14"/>
    <d v="2016-06-10T00:00:00"/>
    <x v="1"/>
  </r>
  <r>
    <x v="0"/>
    <x v="2"/>
    <x v="88"/>
    <x v="85"/>
    <x v="3779"/>
    <x v="1"/>
    <x v="1"/>
    <n v="1"/>
    <s v=""/>
    <n v="-44.64"/>
    <s v=""/>
    <s v=""/>
    <n v="-44.64"/>
    <x v="88"/>
    <x v="88"/>
    <x v="88"/>
    <s v="Sales Representative"/>
    <n v="870369"/>
    <s v="Rodney"/>
    <s v="Flores"/>
    <s v="Store Manager"/>
    <x v="8"/>
    <x v="3782"/>
    <x v="3789"/>
    <x v="620"/>
    <x v="36"/>
    <n v="-44.64"/>
    <d v="2016-06-17T00:00:00"/>
    <x v="1"/>
  </r>
  <r>
    <x v="0"/>
    <x v="2"/>
    <x v="88"/>
    <x v="85"/>
    <x v="3780"/>
    <x v="0"/>
    <x v="1"/>
    <n v="1"/>
    <s v=""/>
    <n v="-90.42"/>
    <s v=""/>
    <s v=""/>
    <n v="-90.42"/>
    <x v="88"/>
    <x v="88"/>
    <x v="88"/>
    <s v="Sales Representative"/>
    <n v="870369"/>
    <s v="Rodney"/>
    <s v="Flores"/>
    <s v="Store Manager"/>
    <x v="8"/>
    <x v="3783"/>
    <x v="3790"/>
    <x v="195"/>
    <x v="66"/>
    <n v="-90.42"/>
    <d v="2016-06-18T00:00:00"/>
    <x v="1"/>
  </r>
  <r>
    <x v="0"/>
    <x v="2"/>
    <x v="88"/>
    <x v="85"/>
    <x v="3781"/>
    <x v="0"/>
    <x v="1"/>
    <n v="1"/>
    <s v=""/>
    <n v="-78.77"/>
    <s v=""/>
    <s v=""/>
    <n v="-78.77"/>
    <x v="88"/>
    <x v="88"/>
    <x v="88"/>
    <s v="Sales Representative"/>
    <n v="870369"/>
    <s v="Rodney"/>
    <s v="Flores"/>
    <s v="Store Manager"/>
    <x v="8"/>
    <x v="3784"/>
    <x v="3791"/>
    <x v="604"/>
    <x v="403"/>
    <n v="-78.77"/>
    <d v="2016-06-21T00:00:00"/>
    <x v="1"/>
  </r>
  <r>
    <x v="0"/>
    <x v="2"/>
    <x v="88"/>
    <x v="85"/>
    <x v="3782"/>
    <x v="0"/>
    <x v="1"/>
    <n v="1"/>
    <s v=""/>
    <n v="-56.33"/>
    <s v=""/>
    <s v=""/>
    <n v="-56.33"/>
    <x v="88"/>
    <x v="88"/>
    <x v="88"/>
    <s v="Sales Representative"/>
    <n v="870369"/>
    <s v="Rodney"/>
    <s v="Flores"/>
    <s v="Store Manager"/>
    <x v="8"/>
    <x v="3785"/>
    <x v="3792"/>
    <x v="531"/>
    <x v="441"/>
    <n v="-56.33"/>
    <d v="2016-06-21T00:00:00"/>
    <x v="1"/>
  </r>
  <r>
    <x v="0"/>
    <x v="2"/>
    <x v="88"/>
    <x v="85"/>
    <x v="3783"/>
    <x v="0"/>
    <x v="0"/>
    <n v="1"/>
    <s v=""/>
    <n v="-89.86"/>
    <s v=""/>
    <n v="-89.86"/>
    <s v=""/>
    <x v="88"/>
    <x v="88"/>
    <x v="88"/>
    <s v="Sales Representative"/>
    <n v="870369"/>
    <s v="Rodney"/>
    <s v="Flores"/>
    <s v="Store Manager"/>
    <x v="8"/>
    <x v="3786"/>
    <x v="3793"/>
    <x v="488"/>
    <x v="140"/>
    <n v="-89.86"/>
    <d v="2016-06-27T00:00:00"/>
    <x v="0"/>
  </r>
  <r>
    <x v="0"/>
    <x v="2"/>
    <x v="88"/>
    <x v="85"/>
    <x v="3784"/>
    <x v="0"/>
    <x v="0"/>
    <n v="1"/>
    <s v=""/>
    <n v="-63.24"/>
    <s v=""/>
    <n v="-63.24"/>
    <s v=""/>
    <x v="88"/>
    <x v="88"/>
    <x v="88"/>
    <s v="Sales Representative"/>
    <n v="870369"/>
    <s v="Rodney"/>
    <s v="Flores"/>
    <s v="Store Manager"/>
    <x v="8"/>
    <x v="3787"/>
    <x v="3794"/>
    <x v="33"/>
    <x v="469"/>
    <n v="-63.24"/>
    <d v="2016-06-27T00:00:00"/>
    <x v="0"/>
  </r>
  <r>
    <x v="0"/>
    <x v="2"/>
    <x v="88"/>
    <x v="85"/>
    <x v="3785"/>
    <x v="0"/>
    <x v="0"/>
    <n v="1"/>
    <s v=""/>
    <n v="-56.95"/>
    <s v=""/>
    <n v="-56.95"/>
    <s v=""/>
    <x v="88"/>
    <x v="88"/>
    <x v="88"/>
    <s v="Sales Representative"/>
    <n v="870369"/>
    <s v="Rodney"/>
    <s v="Flores"/>
    <s v="Store Manager"/>
    <x v="8"/>
    <x v="3788"/>
    <x v="3795"/>
    <x v="715"/>
    <x v="11"/>
    <n v="-56.95"/>
    <d v="2016-06-28T00:00:00"/>
    <x v="0"/>
  </r>
  <r>
    <x v="0"/>
    <x v="2"/>
    <x v="88"/>
    <x v="85"/>
    <x v="3786"/>
    <x v="0"/>
    <x v="1"/>
    <n v="1"/>
    <s v=""/>
    <n v="-70.489999999999995"/>
    <s v=""/>
    <s v=""/>
    <n v="-70.489999999999995"/>
    <x v="88"/>
    <x v="88"/>
    <x v="88"/>
    <s v="Sales Representative"/>
    <n v="870369"/>
    <s v="Rodney"/>
    <s v="Flores"/>
    <s v="Store Manager"/>
    <x v="8"/>
    <x v="3789"/>
    <x v="3796"/>
    <x v="38"/>
    <x v="172"/>
    <n v="-70.489999999999995"/>
    <d v="2016-06-29T00:00:00"/>
    <x v="1"/>
  </r>
  <r>
    <x v="1"/>
    <x v="3"/>
    <x v="88"/>
    <x v="89"/>
    <x v="3787"/>
    <x v="1"/>
    <x v="0"/>
    <s v=""/>
    <n v="1"/>
    <s v=""/>
    <n v="-21.52"/>
    <n v="-21.52"/>
    <s v=""/>
    <x v="88"/>
    <x v="88"/>
    <x v="88"/>
    <s v="Sales Representative"/>
    <n v="692316"/>
    <s v="Randolph"/>
    <s v="Hamilton"/>
    <s v="Sales Representative"/>
    <x v="8"/>
    <x v="3790"/>
    <x v="3797"/>
    <x v="873"/>
    <x v="121"/>
    <n v="-21.52"/>
    <d v="2016-07-04T00:00:00"/>
    <x v="2"/>
  </r>
  <r>
    <x v="1"/>
    <x v="3"/>
    <x v="88"/>
    <x v="85"/>
    <x v="3788"/>
    <x v="0"/>
    <x v="0"/>
    <s v=""/>
    <n v="1"/>
    <s v=""/>
    <n v="-79.95"/>
    <n v="-79.95"/>
    <s v=""/>
    <x v="88"/>
    <x v="88"/>
    <x v="88"/>
    <s v="Sales Representative"/>
    <n v="870369"/>
    <s v="Rodney"/>
    <s v="Flores"/>
    <s v="Store Manager"/>
    <x v="8"/>
    <x v="3791"/>
    <x v="3798"/>
    <x v="174"/>
    <x v="377"/>
    <n v="-79.95"/>
    <d v="2016-07-06T00:00:00"/>
    <x v="2"/>
  </r>
  <r>
    <x v="1"/>
    <x v="3"/>
    <x v="88"/>
    <x v="89"/>
    <x v="3789"/>
    <x v="2"/>
    <x v="0"/>
    <s v=""/>
    <n v="1"/>
    <s v=""/>
    <n v="-6.08"/>
    <n v="-6.08"/>
    <s v=""/>
    <x v="88"/>
    <x v="88"/>
    <x v="88"/>
    <s v="Sales Representative"/>
    <n v="692316"/>
    <s v="Randolph"/>
    <s v="Hamilton"/>
    <s v="Sales Representative"/>
    <x v="8"/>
    <x v="3792"/>
    <x v="3799"/>
    <x v="349"/>
    <x v="249"/>
    <n v="-6.08"/>
    <d v="2016-07-09T00:00:00"/>
    <x v="2"/>
  </r>
  <r>
    <x v="1"/>
    <x v="3"/>
    <x v="88"/>
    <x v="89"/>
    <x v="3790"/>
    <x v="1"/>
    <x v="1"/>
    <s v=""/>
    <n v="1"/>
    <s v=""/>
    <n v="-45.02"/>
    <s v=""/>
    <n v="-45.02"/>
    <x v="88"/>
    <x v="88"/>
    <x v="88"/>
    <s v="Sales Representative"/>
    <n v="692316"/>
    <s v="Randolph"/>
    <s v="Hamilton"/>
    <s v="Sales Representative"/>
    <x v="8"/>
    <x v="3793"/>
    <x v="3800"/>
    <x v="27"/>
    <x v="227"/>
    <n v="-45.02"/>
    <d v="2016-07-09T00:00:00"/>
    <x v="1"/>
  </r>
  <r>
    <x v="1"/>
    <x v="3"/>
    <x v="88"/>
    <x v="89"/>
    <x v="3791"/>
    <x v="1"/>
    <x v="1"/>
    <s v=""/>
    <n v="1"/>
    <s v=""/>
    <n v="-39.18"/>
    <s v=""/>
    <n v="-39.18"/>
    <x v="88"/>
    <x v="88"/>
    <x v="88"/>
    <s v="Sales Representative"/>
    <n v="692316"/>
    <s v="Randolph"/>
    <s v="Hamilton"/>
    <s v="Sales Representative"/>
    <x v="8"/>
    <x v="3794"/>
    <x v="3801"/>
    <x v="354"/>
    <x v="53"/>
    <n v="-39.18"/>
    <d v="2016-07-15T00:00:00"/>
    <x v="1"/>
  </r>
  <r>
    <x v="1"/>
    <x v="3"/>
    <x v="88"/>
    <x v="89"/>
    <x v="3792"/>
    <x v="1"/>
    <x v="0"/>
    <s v=""/>
    <n v="1"/>
    <s v=""/>
    <n v="-37.64"/>
    <n v="-37.64"/>
    <s v=""/>
    <x v="88"/>
    <x v="88"/>
    <x v="88"/>
    <s v="Sales Representative"/>
    <n v="692316"/>
    <s v="Randolph"/>
    <s v="Hamilton"/>
    <s v="Sales Representative"/>
    <x v="8"/>
    <x v="3795"/>
    <x v="3802"/>
    <x v="355"/>
    <x v="267"/>
    <n v="-37.64"/>
    <d v="2016-07-15T00:00:00"/>
    <x v="2"/>
  </r>
  <r>
    <x v="1"/>
    <x v="3"/>
    <x v="88"/>
    <x v="89"/>
    <x v="3793"/>
    <x v="1"/>
    <x v="0"/>
    <s v=""/>
    <n v="1"/>
    <s v=""/>
    <n v="-38.549999999999997"/>
    <n v="-38.549999999999997"/>
    <s v=""/>
    <x v="88"/>
    <x v="88"/>
    <x v="88"/>
    <s v="Sales Representative"/>
    <n v="692316"/>
    <s v="Randolph"/>
    <s v="Hamilton"/>
    <s v="Sales Representative"/>
    <x v="8"/>
    <x v="3796"/>
    <x v="3803"/>
    <x v="96"/>
    <x v="81"/>
    <n v="-38.549999999999997"/>
    <d v="2016-07-15T00:00:00"/>
    <x v="2"/>
  </r>
  <r>
    <x v="1"/>
    <x v="3"/>
    <x v="88"/>
    <x v="85"/>
    <x v="3794"/>
    <x v="0"/>
    <x v="0"/>
    <s v=""/>
    <n v="1"/>
    <s v=""/>
    <n v="-92.07"/>
    <n v="-92.07"/>
    <s v=""/>
    <x v="88"/>
    <x v="88"/>
    <x v="88"/>
    <s v="Sales Representative"/>
    <n v="870369"/>
    <s v="Rodney"/>
    <s v="Flores"/>
    <s v="Store Manager"/>
    <x v="8"/>
    <x v="3797"/>
    <x v="3804"/>
    <x v="678"/>
    <x v="403"/>
    <n v="-92.07"/>
    <d v="2016-07-17T00:00:00"/>
    <x v="2"/>
  </r>
  <r>
    <x v="1"/>
    <x v="3"/>
    <x v="88"/>
    <x v="89"/>
    <x v="3795"/>
    <x v="1"/>
    <x v="0"/>
    <s v=""/>
    <n v="1"/>
    <s v=""/>
    <n v="-30.86"/>
    <n v="-30.86"/>
    <s v=""/>
    <x v="88"/>
    <x v="88"/>
    <x v="88"/>
    <s v="Sales Representative"/>
    <n v="692316"/>
    <s v="Randolph"/>
    <s v="Hamilton"/>
    <s v="Sales Representative"/>
    <x v="8"/>
    <x v="3798"/>
    <x v="3805"/>
    <x v="644"/>
    <x v="382"/>
    <n v="-30.86"/>
    <d v="2016-07-17T00:00:00"/>
    <x v="2"/>
  </r>
  <r>
    <x v="1"/>
    <x v="3"/>
    <x v="88"/>
    <x v="85"/>
    <x v="3796"/>
    <x v="0"/>
    <x v="1"/>
    <s v=""/>
    <n v="1"/>
    <s v=""/>
    <n v="-66.400000000000006"/>
    <s v=""/>
    <n v="-66.400000000000006"/>
    <x v="88"/>
    <x v="88"/>
    <x v="88"/>
    <s v="Sales Representative"/>
    <n v="870369"/>
    <s v="Rodney"/>
    <s v="Flores"/>
    <s v="Store Manager"/>
    <x v="8"/>
    <x v="3799"/>
    <x v="3806"/>
    <x v="831"/>
    <x v="30"/>
    <n v="-66.400000000000006"/>
    <d v="2016-07-17T00:00:00"/>
    <x v="1"/>
  </r>
  <r>
    <x v="1"/>
    <x v="3"/>
    <x v="88"/>
    <x v="89"/>
    <x v="3797"/>
    <x v="2"/>
    <x v="1"/>
    <s v=""/>
    <n v="1"/>
    <s v=""/>
    <n v="-12.68"/>
    <s v=""/>
    <n v="-12.68"/>
    <x v="88"/>
    <x v="88"/>
    <x v="88"/>
    <s v="Sales Representative"/>
    <n v="692316"/>
    <s v="Randolph"/>
    <s v="Hamilton"/>
    <s v="Sales Representative"/>
    <x v="8"/>
    <x v="3800"/>
    <x v="3807"/>
    <x v="456"/>
    <x v="313"/>
    <n v="-12.68"/>
    <d v="2016-07-22T00:00:00"/>
    <x v="1"/>
  </r>
  <r>
    <x v="1"/>
    <x v="3"/>
    <x v="88"/>
    <x v="85"/>
    <x v="3798"/>
    <x v="0"/>
    <x v="0"/>
    <s v=""/>
    <n v="1"/>
    <s v=""/>
    <n v="-82.21"/>
    <n v="-82.21"/>
    <s v=""/>
    <x v="88"/>
    <x v="88"/>
    <x v="88"/>
    <s v="Sales Representative"/>
    <n v="870369"/>
    <s v="Rodney"/>
    <s v="Flores"/>
    <s v="Store Manager"/>
    <x v="8"/>
    <x v="3801"/>
    <x v="3808"/>
    <x v="764"/>
    <x v="28"/>
    <n v="-82.21"/>
    <d v="2016-07-23T00:00:00"/>
    <x v="2"/>
  </r>
  <r>
    <x v="1"/>
    <x v="3"/>
    <x v="88"/>
    <x v="85"/>
    <x v="3799"/>
    <x v="0"/>
    <x v="0"/>
    <s v=""/>
    <n v="1"/>
    <s v=""/>
    <n v="-85.36"/>
    <n v="-85.36"/>
    <s v=""/>
    <x v="88"/>
    <x v="88"/>
    <x v="88"/>
    <s v="Sales Representative"/>
    <n v="870369"/>
    <s v="Rodney"/>
    <s v="Flores"/>
    <s v="Store Manager"/>
    <x v="8"/>
    <x v="3802"/>
    <x v="3809"/>
    <x v="492"/>
    <x v="226"/>
    <n v="-85.36"/>
    <d v="2016-07-27T00:00:00"/>
    <x v="2"/>
  </r>
  <r>
    <x v="1"/>
    <x v="4"/>
    <x v="88"/>
    <x v="85"/>
    <x v="3800"/>
    <x v="0"/>
    <x v="0"/>
    <s v=""/>
    <n v="1"/>
    <s v=""/>
    <n v="-81.03"/>
    <n v="-81.03"/>
    <s v=""/>
    <x v="88"/>
    <x v="88"/>
    <x v="88"/>
    <s v="Sales Representative"/>
    <n v="870369"/>
    <s v="Rodney"/>
    <s v="Flores"/>
    <s v="Store Manager"/>
    <x v="8"/>
    <x v="3803"/>
    <x v="3810"/>
    <x v="685"/>
    <x v="386"/>
    <n v="-81.03"/>
    <d v="2016-08-02T00:00:00"/>
    <x v="2"/>
  </r>
  <r>
    <x v="1"/>
    <x v="4"/>
    <x v="88"/>
    <x v="89"/>
    <x v="3801"/>
    <x v="1"/>
    <x v="0"/>
    <s v=""/>
    <n v="1"/>
    <s v=""/>
    <n v="-35.85"/>
    <n v="-35.85"/>
    <s v=""/>
    <x v="88"/>
    <x v="88"/>
    <x v="88"/>
    <s v="Sales Representative"/>
    <n v="692316"/>
    <s v="Randolph"/>
    <s v="Hamilton"/>
    <s v="Sales Representative"/>
    <x v="8"/>
    <x v="3804"/>
    <x v="3811"/>
    <x v="485"/>
    <x v="259"/>
    <n v="-35.85"/>
    <d v="2016-08-03T00:00:00"/>
    <x v="2"/>
  </r>
  <r>
    <x v="1"/>
    <x v="4"/>
    <x v="88"/>
    <x v="85"/>
    <x v="3802"/>
    <x v="0"/>
    <x v="1"/>
    <s v=""/>
    <n v="1"/>
    <s v=""/>
    <n v="-86.14"/>
    <s v=""/>
    <n v="-86.14"/>
    <x v="88"/>
    <x v="88"/>
    <x v="88"/>
    <s v="Sales Representative"/>
    <n v="870369"/>
    <s v="Rodney"/>
    <s v="Flores"/>
    <s v="Store Manager"/>
    <x v="8"/>
    <x v="3805"/>
    <x v="3812"/>
    <x v="125"/>
    <x v="19"/>
    <n v="-86.14"/>
    <d v="2016-08-04T00:00:00"/>
    <x v="1"/>
  </r>
  <r>
    <x v="1"/>
    <x v="4"/>
    <x v="88"/>
    <x v="85"/>
    <x v="3803"/>
    <x v="0"/>
    <x v="1"/>
    <s v=""/>
    <n v="1"/>
    <s v=""/>
    <n v="-72.36"/>
    <s v=""/>
    <n v="-72.36"/>
    <x v="88"/>
    <x v="88"/>
    <x v="88"/>
    <s v="Sales Representative"/>
    <n v="870369"/>
    <s v="Rodney"/>
    <s v="Flores"/>
    <s v="Store Manager"/>
    <x v="8"/>
    <x v="3806"/>
    <x v="3813"/>
    <x v="927"/>
    <x v="145"/>
    <n v="-72.36"/>
    <d v="2016-08-12T00:00:00"/>
    <x v="1"/>
  </r>
  <r>
    <x v="1"/>
    <x v="4"/>
    <x v="88"/>
    <x v="89"/>
    <x v="3804"/>
    <x v="1"/>
    <x v="1"/>
    <s v=""/>
    <n v="1"/>
    <s v=""/>
    <n v="-31.91"/>
    <s v=""/>
    <n v="-31.91"/>
    <x v="88"/>
    <x v="88"/>
    <x v="88"/>
    <s v="Sales Representative"/>
    <n v="692316"/>
    <s v="Randolph"/>
    <s v="Hamilton"/>
    <s v="Sales Representative"/>
    <x v="8"/>
    <x v="3807"/>
    <x v="3814"/>
    <x v="627"/>
    <x v="291"/>
    <n v="-31.91"/>
    <d v="2016-08-14T00:00:00"/>
    <x v="1"/>
  </r>
  <r>
    <x v="1"/>
    <x v="4"/>
    <x v="88"/>
    <x v="89"/>
    <x v="3805"/>
    <x v="1"/>
    <x v="0"/>
    <s v=""/>
    <n v="1"/>
    <s v=""/>
    <n v="-49.49"/>
    <n v="-49.49"/>
    <s v=""/>
    <x v="88"/>
    <x v="88"/>
    <x v="88"/>
    <s v="Sales Representative"/>
    <n v="692316"/>
    <s v="Randolph"/>
    <s v="Hamilton"/>
    <s v="Sales Representative"/>
    <x v="8"/>
    <x v="3808"/>
    <x v="3815"/>
    <x v="420"/>
    <x v="422"/>
    <n v="-49.49"/>
    <d v="2016-08-14T00:00:00"/>
    <x v="2"/>
  </r>
  <r>
    <x v="1"/>
    <x v="4"/>
    <x v="88"/>
    <x v="85"/>
    <x v="3806"/>
    <x v="0"/>
    <x v="1"/>
    <s v=""/>
    <n v="1"/>
    <s v=""/>
    <n v="-59.98"/>
    <s v=""/>
    <n v="-59.98"/>
    <x v="88"/>
    <x v="88"/>
    <x v="88"/>
    <s v="Sales Representative"/>
    <n v="870369"/>
    <s v="Rodney"/>
    <s v="Flores"/>
    <s v="Store Manager"/>
    <x v="8"/>
    <x v="3809"/>
    <x v="3816"/>
    <x v="311"/>
    <x v="312"/>
    <n v="-59.98"/>
    <d v="2016-08-15T00:00:00"/>
    <x v="1"/>
  </r>
  <r>
    <x v="1"/>
    <x v="4"/>
    <x v="88"/>
    <x v="85"/>
    <x v="3807"/>
    <x v="0"/>
    <x v="1"/>
    <s v=""/>
    <n v="1"/>
    <s v=""/>
    <n v="-93.27"/>
    <s v=""/>
    <n v="-93.27"/>
    <x v="88"/>
    <x v="88"/>
    <x v="88"/>
    <s v="Sales Representative"/>
    <n v="870369"/>
    <s v="Rodney"/>
    <s v="Flores"/>
    <s v="Store Manager"/>
    <x v="8"/>
    <x v="3810"/>
    <x v="3817"/>
    <x v="894"/>
    <x v="424"/>
    <n v="-93.27"/>
    <d v="2016-08-16T00:00:00"/>
    <x v="1"/>
  </r>
  <r>
    <x v="1"/>
    <x v="4"/>
    <x v="88"/>
    <x v="85"/>
    <x v="3808"/>
    <x v="0"/>
    <x v="0"/>
    <s v=""/>
    <n v="1"/>
    <s v=""/>
    <n v="-62.26"/>
    <n v="-62.26"/>
    <s v=""/>
    <x v="88"/>
    <x v="88"/>
    <x v="88"/>
    <s v="Sales Representative"/>
    <n v="870369"/>
    <s v="Rodney"/>
    <s v="Flores"/>
    <s v="Store Manager"/>
    <x v="8"/>
    <x v="3811"/>
    <x v="3818"/>
    <x v="122"/>
    <x v="12"/>
    <n v="-62.26"/>
    <d v="2016-08-21T00:00:00"/>
    <x v="0"/>
  </r>
  <r>
    <x v="1"/>
    <x v="4"/>
    <x v="88"/>
    <x v="85"/>
    <x v="3809"/>
    <x v="0"/>
    <x v="0"/>
    <s v=""/>
    <n v="1"/>
    <s v=""/>
    <n v="-84.72"/>
    <n v="-84.72"/>
    <s v=""/>
    <x v="88"/>
    <x v="88"/>
    <x v="88"/>
    <s v="Sales Representative"/>
    <n v="870369"/>
    <s v="Rodney"/>
    <s v="Flores"/>
    <s v="Store Manager"/>
    <x v="8"/>
    <x v="3812"/>
    <x v="3819"/>
    <x v="749"/>
    <x v="19"/>
    <n v="-84.72"/>
    <d v="2016-08-21T00:00:00"/>
    <x v="0"/>
  </r>
  <r>
    <x v="1"/>
    <x v="4"/>
    <x v="88"/>
    <x v="89"/>
    <x v="3810"/>
    <x v="1"/>
    <x v="0"/>
    <s v=""/>
    <n v="1"/>
    <s v=""/>
    <n v="-27.22"/>
    <n v="-27.22"/>
    <s v=""/>
    <x v="88"/>
    <x v="88"/>
    <x v="88"/>
    <s v="Sales Representative"/>
    <n v="692316"/>
    <s v="Randolph"/>
    <s v="Hamilton"/>
    <s v="Sales Representative"/>
    <x v="8"/>
    <x v="3813"/>
    <x v="3820"/>
    <x v="786"/>
    <x v="15"/>
    <n v="-27.22"/>
    <d v="2016-08-24T00:00:00"/>
    <x v="0"/>
  </r>
  <r>
    <x v="1"/>
    <x v="5"/>
    <x v="88"/>
    <x v="89"/>
    <x v="3811"/>
    <x v="1"/>
    <x v="0"/>
    <s v=""/>
    <n v="1"/>
    <s v=""/>
    <n v="-48.89"/>
    <n v="-48.89"/>
    <s v=""/>
    <x v="88"/>
    <x v="88"/>
    <x v="88"/>
    <s v="Sales Representative"/>
    <n v="692316"/>
    <s v="Randolph"/>
    <s v="Hamilton"/>
    <s v="Sales Representative"/>
    <x v="8"/>
    <x v="3814"/>
    <x v="3821"/>
    <x v="521"/>
    <x v="212"/>
    <n v="-48.89"/>
    <d v="2016-09-02T00:00:00"/>
    <x v="2"/>
  </r>
  <r>
    <x v="1"/>
    <x v="5"/>
    <x v="88"/>
    <x v="85"/>
    <x v="3812"/>
    <x v="0"/>
    <x v="0"/>
    <s v=""/>
    <n v="1"/>
    <s v=""/>
    <n v="-81.16"/>
    <n v="-81.16"/>
    <s v=""/>
    <x v="88"/>
    <x v="88"/>
    <x v="88"/>
    <s v="Sales Representative"/>
    <n v="870369"/>
    <s v="Rodney"/>
    <s v="Flores"/>
    <s v="Store Manager"/>
    <x v="8"/>
    <x v="3815"/>
    <x v="3822"/>
    <x v="385"/>
    <x v="347"/>
    <n v="-81.16"/>
    <d v="2016-09-06T00:00:00"/>
    <x v="2"/>
  </r>
  <r>
    <x v="1"/>
    <x v="5"/>
    <x v="88"/>
    <x v="85"/>
    <x v="3813"/>
    <x v="0"/>
    <x v="1"/>
    <s v=""/>
    <n v="1"/>
    <s v=""/>
    <n v="-67.41"/>
    <s v=""/>
    <n v="-67.41"/>
    <x v="88"/>
    <x v="88"/>
    <x v="88"/>
    <s v="Sales Representative"/>
    <n v="870369"/>
    <s v="Rodney"/>
    <s v="Flores"/>
    <s v="Store Manager"/>
    <x v="8"/>
    <x v="3816"/>
    <x v="3823"/>
    <x v="585"/>
    <x v="158"/>
    <n v="-67.41"/>
    <d v="2016-09-13T00:00:00"/>
    <x v="1"/>
  </r>
  <r>
    <x v="1"/>
    <x v="5"/>
    <x v="88"/>
    <x v="85"/>
    <x v="3814"/>
    <x v="0"/>
    <x v="0"/>
    <s v=""/>
    <n v="1"/>
    <s v=""/>
    <n v="-65.83"/>
    <n v="-65.83"/>
    <s v=""/>
    <x v="88"/>
    <x v="88"/>
    <x v="88"/>
    <s v="Sales Representative"/>
    <n v="870369"/>
    <s v="Rodney"/>
    <s v="Flores"/>
    <s v="Store Manager"/>
    <x v="8"/>
    <x v="3817"/>
    <x v="3824"/>
    <x v="929"/>
    <x v="400"/>
    <n v="-65.83"/>
    <d v="2016-09-18T00:00:00"/>
    <x v="0"/>
  </r>
  <r>
    <x v="1"/>
    <x v="5"/>
    <x v="88"/>
    <x v="89"/>
    <x v="3815"/>
    <x v="2"/>
    <x v="0"/>
    <s v=""/>
    <n v="1"/>
    <s v=""/>
    <n v="-18.13"/>
    <n v="-18.13"/>
    <s v=""/>
    <x v="88"/>
    <x v="88"/>
    <x v="88"/>
    <s v="Sales Representative"/>
    <n v="692316"/>
    <s v="Randolph"/>
    <s v="Hamilton"/>
    <s v="Sales Representative"/>
    <x v="8"/>
    <x v="3818"/>
    <x v="3825"/>
    <x v="788"/>
    <x v="263"/>
    <n v="-18.13"/>
    <d v="2016-09-20T00:00:00"/>
    <x v="2"/>
  </r>
  <r>
    <x v="1"/>
    <x v="5"/>
    <x v="88"/>
    <x v="85"/>
    <x v="3816"/>
    <x v="0"/>
    <x v="0"/>
    <s v=""/>
    <n v="1"/>
    <s v=""/>
    <n v="-68.040000000000006"/>
    <n v="-68.040000000000006"/>
    <s v=""/>
    <x v="88"/>
    <x v="88"/>
    <x v="88"/>
    <s v="Sales Representative"/>
    <n v="870369"/>
    <s v="Rodney"/>
    <s v="Flores"/>
    <s v="Store Manager"/>
    <x v="8"/>
    <x v="3819"/>
    <x v="3826"/>
    <x v="839"/>
    <x v="31"/>
    <n v="-68.040000000000006"/>
    <d v="2016-09-27T00:00:00"/>
    <x v="2"/>
  </r>
  <r>
    <x v="1"/>
    <x v="5"/>
    <x v="88"/>
    <x v="85"/>
    <x v="3817"/>
    <x v="0"/>
    <x v="0"/>
    <s v=""/>
    <n v="1"/>
    <s v=""/>
    <n v="-85.72"/>
    <n v="-85.72"/>
    <s v=""/>
    <x v="88"/>
    <x v="88"/>
    <x v="88"/>
    <s v="Sales Representative"/>
    <n v="870369"/>
    <s v="Rodney"/>
    <s v="Flores"/>
    <s v="Store Manager"/>
    <x v="8"/>
    <x v="3820"/>
    <x v="3827"/>
    <x v="87"/>
    <x v="498"/>
    <n v="-85.72"/>
    <d v="2016-09-27T00:00:00"/>
    <x v="2"/>
  </r>
  <r>
    <x v="1"/>
    <x v="5"/>
    <x v="88"/>
    <x v="85"/>
    <x v="3818"/>
    <x v="0"/>
    <x v="0"/>
    <s v=""/>
    <n v="1"/>
    <s v=""/>
    <n v="-63.42"/>
    <n v="-63.42"/>
    <s v=""/>
    <x v="88"/>
    <x v="88"/>
    <x v="88"/>
    <s v="Sales Representative"/>
    <n v="870369"/>
    <s v="Rodney"/>
    <s v="Flores"/>
    <s v="Store Manager"/>
    <x v="8"/>
    <x v="3821"/>
    <x v="3828"/>
    <x v="939"/>
    <x v="0"/>
    <n v="-63.42"/>
    <d v="2016-09-27T00:00:00"/>
    <x v="0"/>
  </r>
  <r>
    <x v="1"/>
    <x v="5"/>
    <x v="88"/>
    <x v="85"/>
    <x v="3819"/>
    <x v="0"/>
    <x v="0"/>
    <s v=""/>
    <n v="1"/>
    <s v=""/>
    <n v="-59.5"/>
    <n v="-59.5"/>
    <s v=""/>
    <x v="88"/>
    <x v="88"/>
    <x v="88"/>
    <s v="Sales Representative"/>
    <n v="870369"/>
    <s v="Rodney"/>
    <s v="Flores"/>
    <s v="Store Manager"/>
    <x v="8"/>
    <x v="3822"/>
    <x v="3829"/>
    <x v="314"/>
    <x v="245"/>
    <n v="-59.5"/>
    <d v="2016-09-29T00:00:00"/>
    <x v="2"/>
  </r>
  <r>
    <x v="1"/>
    <x v="5"/>
    <x v="88"/>
    <x v="85"/>
    <x v="3820"/>
    <x v="0"/>
    <x v="0"/>
    <s v=""/>
    <n v="1"/>
    <s v=""/>
    <n v="-78.400000000000006"/>
    <n v="-78.400000000000006"/>
    <s v=""/>
    <x v="88"/>
    <x v="88"/>
    <x v="88"/>
    <s v="Sales Representative"/>
    <n v="870369"/>
    <s v="Rodney"/>
    <s v="Flores"/>
    <s v="Store Manager"/>
    <x v="8"/>
    <x v="3823"/>
    <x v="3830"/>
    <x v="687"/>
    <x v="402"/>
    <n v="-78.400000000000006"/>
    <d v="2016-09-30T00:00:00"/>
    <x v="2"/>
  </r>
  <r>
    <x v="0"/>
    <x v="0"/>
    <x v="89"/>
    <x v="85"/>
    <x v="3821"/>
    <x v="0"/>
    <x v="1"/>
    <n v="1"/>
    <s v=""/>
    <n v="-74.709999999999994"/>
    <s v=""/>
    <s v=""/>
    <n v="-74.709999999999994"/>
    <x v="89"/>
    <x v="89"/>
    <x v="89"/>
    <s v="Sales Representative"/>
    <n v="870369"/>
    <s v="Rodney"/>
    <s v="Flores"/>
    <s v="Store Manager"/>
    <x v="8"/>
    <x v="3824"/>
    <x v="3831"/>
    <x v="847"/>
    <x v="320"/>
    <n v="-74.709999999999994"/>
    <d v="2016-04-06T00:00:00"/>
    <x v="1"/>
  </r>
  <r>
    <x v="0"/>
    <x v="0"/>
    <x v="89"/>
    <x v="85"/>
    <x v="3822"/>
    <x v="1"/>
    <x v="1"/>
    <n v="1"/>
    <s v=""/>
    <n v="-47.01"/>
    <s v=""/>
    <s v=""/>
    <n v="-47.01"/>
    <x v="89"/>
    <x v="89"/>
    <x v="89"/>
    <s v="Sales Representative"/>
    <n v="870369"/>
    <s v="Rodney"/>
    <s v="Flores"/>
    <s v="Store Manager"/>
    <x v="8"/>
    <x v="3825"/>
    <x v="3832"/>
    <x v="568"/>
    <x v="94"/>
    <n v="-47.01"/>
    <d v="2016-04-12T00:00:00"/>
    <x v="1"/>
  </r>
  <r>
    <x v="0"/>
    <x v="0"/>
    <x v="89"/>
    <x v="85"/>
    <x v="3823"/>
    <x v="2"/>
    <x v="1"/>
    <n v="1"/>
    <s v=""/>
    <n v="-8.6999999999999993"/>
    <s v=""/>
    <s v=""/>
    <n v="-8.6999999999999993"/>
    <x v="89"/>
    <x v="89"/>
    <x v="89"/>
    <s v="Sales Representative"/>
    <n v="870369"/>
    <s v="Rodney"/>
    <s v="Flores"/>
    <s v="Store Manager"/>
    <x v="8"/>
    <x v="3826"/>
    <x v="3833"/>
    <x v="765"/>
    <x v="329"/>
    <n v="-8.6999999999999993"/>
    <d v="2016-04-15T00:00:00"/>
    <x v="1"/>
  </r>
  <r>
    <x v="0"/>
    <x v="0"/>
    <x v="89"/>
    <x v="85"/>
    <x v="3824"/>
    <x v="0"/>
    <x v="1"/>
    <n v="1"/>
    <s v=""/>
    <n v="-73.150000000000006"/>
    <s v=""/>
    <s v=""/>
    <n v="-73.150000000000006"/>
    <x v="89"/>
    <x v="89"/>
    <x v="89"/>
    <s v="Sales Representative"/>
    <n v="870369"/>
    <s v="Rodney"/>
    <s v="Flores"/>
    <s v="Store Manager"/>
    <x v="8"/>
    <x v="3827"/>
    <x v="3834"/>
    <x v="345"/>
    <x v="257"/>
    <n v="-73.150000000000006"/>
    <d v="2016-04-22T00:00:00"/>
    <x v="1"/>
  </r>
  <r>
    <x v="0"/>
    <x v="0"/>
    <x v="89"/>
    <x v="85"/>
    <x v="3825"/>
    <x v="0"/>
    <x v="1"/>
    <n v="1"/>
    <s v=""/>
    <n v="-65.55"/>
    <s v=""/>
    <s v=""/>
    <n v="-65.55"/>
    <x v="89"/>
    <x v="89"/>
    <x v="89"/>
    <s v="Sales Representative"/>
    <n v="870369"/>
    <s v="Rodney"/>
    <s v="Flores"/>
    <s v="Store Manager"/>
    <x v="8"/>
    <x v="3828"/>
    <x v="3835"/>
    <x v="614"/>
    <x v="303"/>
    <n v="-65.55"/>
    <d v="2016-04-26T00:00:00"/>
    <x v="1"/>
  </r>
  <r>
    <x v="0"/>
    <x v="0"/>
    <x v="89"/>
    <x v="85"/>
    <x v="3826"/>
    <x v="0"/>
    <x v="1"/>
    <n v="1"/>
    <s v=""/>
    <n v="-58.92"/>
    <s v=""/>
    <s v=""/>
    <n v="-58.92"/>
    <x v="89"/>
    <x v="89"/>
    <x v="89"/>
    <s v="Sales Representative"/>
    <n v="870369"/>
    <s v="Rodney"/>
    <s v="Flores"/>
    <s v="Store Manager"/>
    <x v="8"/>
    <x v="3829"/>
    <x v="3836"/>
    <x v="232"/>
    <x v="462"/>
    <n v="-58.92"/>
    <d v="2016-04-30T00:00:00"/>
    <x v="1"/>
  </r>
  <r>
    <x v="0"/>
    <x v="1"/>
    <x v="89"/>
    <x v="85"/>
    <x v="3827"/>
    <x v="0"/>
    <x v="0"/>
    <n v="1"/>
    <s v=""/>
    <n v="-72.38"/>
    <s v=""/>
    <n v="-72.38"/>
    <s v=""/>
    <x v="89"/>
    <x v="89"/>
    <x v="89"/>
    <s v="Sales Representative"/>
    <n v="870369"/>
    <s v="Rodney"/>
    <s v="Flores"/>
    <s v="Store Manager"/>
    <x v="8"/>
    <x v="3830"/>
    <x v="3837"/>
    <x v="881"/>
    <x v="99"/>
    <n v="-72.38"/>
    <d v="2016-05-01T00:00:00"/>
    <x v="2"/>
  </r>
  <r>
    <x v="0"/>
    <x v="1"/>
    <x v="89"/>
    <x v="85"/>
    <x v="3828"/>
    <x v="0"/>
    <x v="1"/>
    <n v="1"/>
    <s v=""/>
    <n v="-97.07"/>
    <s v=""/>
    <s v=""/>
    <n v="-97.07"/>
    <x v="89"/>
    <x v="89"/>
    <x v="89"/>
    <s v="Sales Representative"/>
    <n v="870369"/>
    <s v="Rodney"/>
    <s v="Flores"/>
    <s v="Store Manager"/>
    <x v="8"/>
    <x v="3831"/>
    <x v="3838"/>
    <x v="464"/>
    <x v="417"/>
    <n v="-97.07"/>
    <d v="2016-05-06T00:00:00"/>
    <x v="1"/>
  </r>
  <r>
    <x v="0"/>
    <x v="1"/>
    <x v="89"/>
    <x v="85"/>
    <x v="3829"/>
    <x v="1"/>
    <x v="0"/>
    <n v="1"/>
    <s v=""/>
    <n v="-26.37"/>
    <s v=""/>
    <n v="-26.37"/>
    <s v=""/>
    <x v="89"/>
    <x v="89"/>
    <x v="89"/>
    <s v="Sales Representative"/>
    <n v="870369"/>
    <s v="Rodney"/>
    <s v="Flores"/>
    <s v="Store Manager"/>
    <x v="8"/>
    <x v="3832"/>
    <x v="3839"/>
    <x v="199"/>
    <x v="460"/>
    <n v="-26.37"/>
    <d v="2016-05-17T00:00:00"/>
    <x v="2"/>
  </r>
  <r>
    <x v="0"/>
    <x v="1"/>
    <x v="89"/>
    <x v="85"/>
    <x v="3830"/>
    <x v="0"/>
    <x v="1"/>
    <n v="1"/>
    <s v=""/>
    <n v="-76.69"/>
    <s v=""/>
    <s v=""/>
    <n v="-76.69"/>
    <x v="89"/>
    <x v="89"/>
    <x v="89"/>
    <s v="Sales Representative"/>
    <n v="870369"/>
    <s v="Rodney"/>
    <s v="Flores"/>
    <s v="Store Manager"/>
    <x v="8"/>
    <x v="3833"/>
    <x v="3840"/>
    <x v="229"/>
    <x v="454"/>
    <n v="-76.69"/>
    <d v="2016-05-20T00:00:00"/>
    <x v="1"/>
  </r>
  <r>
    <x v="0"/>
    <x v="1"/>
    <x v="89"/>
    <x v="85"/>
    <x v="3831"/>
    <x v="1"/>
    <x v="1"/>
    <n v="1"/>
    <s v=""/>
    <n v="-46.8"/>
    <s v=""/>
    <s v=""/>
    <n v="-46.8"/>
    <x v="89"/>
    <x v="89"/>
    <x v="89"/>
    <s v="Sales Representative"/>
    <n v="870369"/>
    <s v="Rodney"/>
    <s v="Flores"/>
    <s v="Store Manager"/>
    <x v="8"/>
    <x v="3834"/>
    <x v="3841"/>
    <x v="697"/>
    <x v="97"/>
    <n v="-46.8"/>
    <d v="2016-05-30T00:00:00"/>
    <x v="1"/>
  </r>
  <r>
    <x v="0"/>
    <x v="2"/>
    <x v="89"/>
    <x v="85"/>
    <x v="3832"/>
    <x v="2"/>
    <x v="1"/>
    <n v="1"/>
    <s v=""/>
    <n v="-19.61"/>
    <s v=""/>
    <s v=""/>
    <n v="-19.61"/>
    <x v="89"/>
    <x v="89"/>
    <x v="89"/>
    <s v="Sales Representative"/>
    <n v="870369"/>
    <s v="Rodney"/>
    <s v="Flores"/>
    <s v="Store Manager"/>
    <x v="8"/>
    <x v="3835"/>
    <x v="3842"/>
    <x v="562"/>
    <x v="14"/>
    <n v="-19.61"/>
    <d v="2016-06-01T00:00:00"/>
    <x v="1"/>
  </r>
  <r>
    <x v="0"/>
    <x v="2"/>
    <x v="89"/>
    <x v="85"/>
    <x v="3833"/>
    <x v="0"/>
    <x v="1"/>
    <n v="1"/>
    <s v=""/>
    <n v="-82.82"/>
    <s v=""/>
    <s v=""/>
    <n v="-82.82"/>
    <x v="89"/>
    <x v="89"/>
    <x v="89"/>
    <s v="Sales Representative"/>
    <n v="870369"/>
    <s v="Rodney"/>
    <s v="Flores"/>
    <s v="Store Manager"/>
    <x v="8"/>
    <x v="3836"/>
    <x v="3843"/>
    <x v="814"/>
    <x v="69"/>
    <n v="-82.82"/>
    <d v="2016-06-08T00:00:00"/>
    <x v="1"/>
  </r>
  <r>
    <x v="0"/>
    <x v="2"/>
    <x v="89"/>
    <x v="85"/>
    <x v="3834"/>
    <x v="0"/>
    <x v="1"/>
    <n v="1"/>
    <s v=""/>
    <n v="-78.56"/>
    <s v=""/>
    <s v=""/>
    <n v="-78.56"/>
    <x v="89"/>
    <x v="89"/>
    <x v="89"/>
    <s v="Sales Representative"/>
    <n v="870369"/>
    <s v="Rodney"/>
    <s v="Flores"/>
    <s v="Store Manager"/>
    <x v="8"/>
    <x v="3837"/>
    <x v="3844"/>
    <x v="707"/>
    <x v="346"/>
    <n v="-78.56"/>
    <d v="2016-06-12T00:00:00"/>
    <x v="1"/>
  </r>
  <r>
    <x v="0"/>
    <x v="2"/>
    <x v="89"/>
    <x v="85"/>
    <x v="3835"/>
    <x v="2"/>
    <x v="1"/>
    <n v="1"/>
    <s v=""/>
    <n v="-13.08"/>
    <s v=""/>
    <s v=""/>
    <n v="-13.08"/>
    <x v="89"/>
    <x v="89"/>
    <x v="89"/>
    <s v="Sales Representative"/>
    <n v="870369"/>
    <s v="Rodney"/>
    <s v="Flores"/>
    <s v="Store Manager"/>
    <x v="8"/>
    <x v="3838"/>
    <x v="3845"/>
    <x v="242"/>
    <x v="330"/>
    <n v="-13.08"/>
    <d v="2016-06-14T00:00:00"/>
    <x v="1"/>
  </r>
  <r>
    <x v="0"/>
    <x v="2"/>
    <x v="89"/>
    <x v="85"/>
    <x v="3836"/>
    <x v="1"/>
    <x v="0"/>
    <n v="1"/>
    <s v=""/>
    <n v="-42.98"/>
    <s v=""/>
    <n v="-42.98"/>
    <s v=""/>
    <x v="89"/>
    <x v="89"/>
    <x v="89"/>
    <s v="Sales Representative"/>
    <n v="870369"/>
    <s v="Rodney"/>
    <s v="Flores"/>
    <s v="Store Manager"/>
    <x v="8"/>
    <x v="3839"/>
    <x v="3846"/>
    <x v="395"/>
    <x v="483"/>
    <n v="-42.98"/>
    <d v="2016-06-20T00:00:00"/>
    <x v="2"/>
  </r>
  <r>
    <x v="0"/>
    <x v="2"/>
    <x v="89"/>
    <x v="85"/>
    <x v="3837"/>
    <x v="0"/>
    <x v="1"/>
    <n v="1"/>
    <s v=""/>
    <n v="-95.59"/>
    <s v=""/>
    <s v=""/>
    <n v="-95.59"/>
    <x v="89"/>
    <x v="89"/>
    <x v="89"/>
    <s v="Sales Representative"/>
    <n v="870369"/>
    <s v="Rodney"/>
    <s v="Flores"/>
    <s v="Store Manager"/>
    <x v="8"/>
    <x v="3840"/>
    <x v="3847"/>
    <x v="259"/>
    <x v="213"/>
    <n v="-95.59"/>
    <d v="2016-06-29T00:00:00"/>
    <x v="1"/>
  </r>
  <r>
    <x v="1"/>
    <x v="3"/>
    <x v="89"/>
    <x v="90"/>
    <x v="3838"/>
    <x v="2"/>
    <x v="0"/>
    <s v=""/>
    <n v="1"/>
    <s v=""/>
    <n v="-19.350000000000001"/>
    <n v="-19.350000000000001"/>
    <s v=""/>
    <x v="89"/>
    <x v="89"/>
    <x v="89"/>
    <s v="Sales Representative"/>
    <n v="465741"/>
    <s v="Donnie"/>
    <s v="Mcgee"/>
    <s v="Sales Representative"/>
    <x v="8"/>
    <x v="3841"/>
    <x v="3848"/>
    <x v="596"/>
    <x v="82"/>
    <n v="-19.350000000000001"/>
    <d v="2016-07-08T00:00:00"/>
    <x v="0"/>
  </r>
  <r>
    <x v="1"/>
    <x v="3"/>
    <x v="89"/>
    <x v="85"/>
    <x v="3839"/>
    <x v="0"/>
    <x v="1"/>
    <s v=""/>
    <n v="1"/>
    <s v=""/>
    <n v="-83.46"/>
    <s v=""/>
    <n v="-83.46"/>
    <x v="89"/>
    <x v="89"/>
    <x v="89"/>
    <s v="Sales Representative"/>
    <n v="870369"/>
    <s v="Rodney"/>
    <s v="Flores"/>
    <s v="Store Manager"/>
    <x v="8"/>
    <x v="3842"/>
    <x v="3849"/>
    <x v="718"/>
    <x v="86"/>
    <n v="-83.46"/>
    <d v="2016-07-15T00:00:00"/>
    <x v="1"/>
  </r>
  <r>
    <x v="1"/>
    <x v="3"/>
    <x v="89"/>
    <x v="85"/>
    <x v="3840"/>
    <x v="0"/>
    <x v="1"/>
    <s v=""/>
    <n v="1"/>
    <s v=""/>
    <n v="-57.22"/>
    <s v=""/>
    <n v="-57.22"/>
    <x v="89"/>
    <x v="89"/>
    <x v="89"/>
    <s v="Sales Representative"/>
    <n v="870369"/>
    <s v="Rodney"/>
    <s v="Flores"/>
    <s v="Store Manager"/>
    <x v="8"/>
    <x v="3843"/>
    <x v="3850"/>
    <x v="554"/>
    <x v="144"/>
    <n v="-57.22"/>
    <d v="2016-07-21T00:00:00"/>
    <x v="1"/>
  </r>
  <r>
    <x v="1"/>
    <x v="3"/>
    <x v="89"/>
    <x v="85"/>
    <x v="3841"/>
    <x v="0"/>
    <x v="1"/>
    <s v=""/>
    <n v="1"/>
    <s v=""/>
    <n v="-59.16"/>
    <s v=""/>
    <n v="-59.16"/>
    <x v="89"/>
    <x v="89"/>
    <x v="89"/>
    <s v="Sales Representative"/>
    <n v="870369"/>
    <s v="Rodney"/>
    <s v="Flores"/>
    <s v="Store Manager"/>
    <x v="8"/>
    <x v="3844"/>
    <x v="3851"/>
    <x v="276"/>
    <x v="217"/>
    <n v="-59.16"/>
    <d v="2016-07-22T00:00:00"/>
    <x v="1"/>
  </r>
  <r>
    <x v="1"/>
    <x v="3"/>
    <x v="89"/>
    <x v="90"/>
    <x v="3842"/>
    <x v="1"/>
    <x v="1"/>
    <s v=""/>
    <n v="1"/>
    <s v=""/>
    <n v="-42.77"/>
    <s v=""/>
    <n v="-42.77"/>
    <x v="89"/>
    <x v="89"/>
    <x v="89"/>
    <s v="Sales Representative"/>
    <n v="465741"/>
    <s v="Donnie"/>
    <s v="Mcgee"/>
    <s v="Sales Representative"/>
    <x v="8"/>
    <x v="3845"/>
    <x v="3852"/>
    <x v="855"/>
    <x v="43"/>
    <n v="-42.77"/>
    <d v="2016-07-22T00:00:00"/>
    <x v="1"/>
  </r>
  <r>
    <x v="1"/>
    <x v="3"/>
    <x v="89"/>
    <x v="85"/>
    <x v="3843"/>
    <x v="0"/>
    <x v="1"/>
    <s v=""/>
    <n v="1"/>
    <s v=""/>
    <n v="-77.64"/>
    <s v=""/>
    <n v="-77.64"/>
    <x v="89"/>
    <x v="89"/>
    <x v="89"/>
    <s v="Sales Representative"/>
    <n v="870369"/>
    <s v="Rodney"/>
    <s v="Flores"/>
    <s v="Store Manager"/>
    <x v="8"/>
    <x v="3846"/>
    <x v="3853"/>
    <x v="19"/>
    <x v="325"/>
    <n v="-77.64"/>
    <d v="2016-07-23T00:00:00"/>
    <x v="1"/>
  </r>
  <r>
    <x v="1"/>
    <x v="3"/>
    <x v="89"/>
    <x v="85"/>
    <x v="3844"/>
    <x v="0"/>
    <x v="1"/>
    <s v=""/>
    <n v="1"/>
    <s v=""/>
    <n v="-59.23"/>
    <s v=""/>
    <n v="-59.23"/>
    <x v="89"/>
    <x v="89"/>
    <x v="89"/>
    <s v="Sales Representative"/>
    <n v="870369"/>
    <s v="Rodney"/>
    <s v="Flores"/>
    <s v="Store Manager"/>
    <x v="8"/>
    <x v="3847"/>
    <x v="3854"/>
    <x v="123"/>
    <x v="44"/>
    <n v="-59.23"/>
    <d v="2016-07-23T00:00:00"/>
    <x v="1"/>
  </r>
  <r>
    <x v="1"/>
    <x v="3"/>
    <x v="89"/>
    <x v="90"/>
    <x v="3845"/>
    <x v="1"/>
    <x v="1"/>
    <s v=""/>
    <n v="1"/>
    <s v=""/>
    <n v="-38.35"/>
    <s v=""/>
    <n v="-38.35"/>
    <x v="89"/>
    <x v="89"/>
    <x v="89"/>
    <s v="Sales Representative"/>
    <n v="465741"/>
    <s v="Donnie"/>
    <s v="Mcgee"/>
    <s v="Sales Representative"/>
    <x v="8"/>
    <x v="3848"/>
    <x v="3855"/>
    <x v="882"/>
    <x v="340"/>
    <n v="-38.35"/>
    <d v="2016-07-25T00:00:00"/>
    <x v="1"/>
  </r>
  <r>
    <x v="1"/>
    <x v="3"/>
    <x v="89"/>
    <x v="85"/>
    <x v="3846"/>
    <x v="0"/>
    <x v="0"/>
    <s v=""/>
    <n v="1"/>
    <s v=""/>
    <n v="-57.14"/>
    <n v="-57.14"/>
    <s v=""/>
    <x v="89"/>
    <x v="89"/>
    <x v="89"/>
    <s v="Sales Representative"/>
    <n v="870369"/>
    <s v="Rodney"/>
    <s v="Flores"/>
    <s v="Store Manager"/>
    <x v="8"/>
    <x v="3849"/>
    <x v="3856"/>
    <x v="378"/>
    <x v="484"/>
    <n v="-57.14"/>
    <d v="2016-07-26T00:00:00"/>
    <x v="0"/>
  </r>
  <r>
    <x v="1"/>
    <x v="3"/>
    <x v="89"/>
    <x v="90"/>
    <x v="3847"/>
    <x v="1"/>
    <x v="1"/>
    <s v=""/>
    <n v="1"/>
    <s v=""/>
    <n v="-20.25"/>
    <s v=""/>
    <n v="-20.25"/>
    <x v="89"/>
    <x v="89"/>
    <x v="89"/>
    <s v="Sales Representative"/>
    <n v="465741"/>
    <s v="Donnie"/>
    <s v="Mcgee"/>
    <s v="Sales Representative"/>
    <x v="8"/>
    <x v="3850"/>
    <x v="3857"/>
    <x v="674"/>
    <x v="322"/>
    <n v="-20.25"/>
    <d v="2016-07-27T00:00:00"/>
    <x v="1"/>
  </r>
  <r>
    <x v="1"/>
    <x v="4"/>
    <x v="89"/>
    <x v="90"/>
    <x v="3848"/>
    <x v="2"/>
    <x v="1"/>
    <s v=""/>
    <n v="1"/>
    <s v=""/>
    <n v="-10.37"/>
    <s v=""/>
    <n v="-10.37"/>
    <x v="89"/>
    <x v="89"/>
    <x v="89"/>
    <s v="Sales Representative"/>
    <n v="465741"/>
    <s v="Donnie"/>
    <s v="Mcgee"/>
    <s v="Sales Representative"/>
    <x v="8"/>
    <x v="3851"/>
    <x v="3858"/>
    <x v="626"/>
    <x v="134"/>
    <n v="-10.37"/>
    <d v="2016-08-20T00:00:00"/>
    <x v="1"/>
  </r>
  <r>
    <x v="1"/>
    <x v="4"/>
    <x v="89"/>
    <x v="90"/>
    <x v="3849"/>
    <x v="2"/>
    <x v="1"/>
    <s v=""/>
    <n v="1"/>
    <s v=""/>
    <n v="-5.41"/>
    <s v=""/>
    <n v="-5.41"/>
    <x v="89"/>
    <x v="89"/>
    <x v="89"/>
    <s v="Sales Representative"/>
    <n v="465741"/>
    <s v="Donnie"/>
    <s v="Mcgee"/>
    <s v="Sales Representative"/>
    <x v="8"/>
    <x v="3852"/>
    <x v="3859"/>
    <x v="343"/>
    <x v="302"/>
    <n v="-5.41"/>
    <d v="2016-08-21T00:00:00"/>
    <x v="1"/>
  </r>
  <r>
    <x v="1"/>
    <x v="4"/>
    <x v="89"/>
    <x v="85"/>
    <x v="3850"/>
    <x v="0"/>
    <x v="1"/>
    <s v=""/>
    <n v="1"/>
    <s v=""/>
    <n v="-57.18"/>
    <s v=""/>
    <n v="-57.18"/>
    <x v="89"/>
    <x v="89"/>
    <x v="89"/>
    <s v="Sales Representative"/>
    <n v="870369"/>
    <s v="Rodney"/>
    <s v="Flores"/>
    <s v="Store Manager"/>
    <x v="8"/>
    <x v="3853"/>
    <x v="3860"/>
    <x v="268"/>
    <x v="234"/>
    <n v="-57.18"/>
    <d v="2016-08-23T00:00:00"/>
    <x v="1"/>
  </r>
  <r>
    <x v="1"/>
    <x v="5"/>
    <x v="89"/>
    <x v="85"/>
    <x v="3851"/>
    <x v="0"/>
    <x v="0"/>
    <s v=""/>
    <n v="1"/>
    <s v=""/>
    <n v="-76.8"/>
    <n v="-76.8"/>
    <s v=""/>
    <x v="89"/>
    <x v="89"/>
    <x v="89"/>
    <s v="Sales Representative"/>
    <n v="870369"/>
    <s v="Rodney"/>
    <s v="Flores"/>
    <s v="Store Manager"/>
    <x v="8"/>
    <x v="3854"/>
    <x v="3861"/>
    <x v="696"/>
    <x v="165"/>
    <n v="-76.8"/>
    <d v="2016-09-02T00:00:00"/>
    <x v="0"/>
  </r>
  <r>
    <x v="1"/>
    <x v="5"/>
    <x v="89"/>
    <x v="85"/>
    <x v="3852"/>
    <x v="0"/>
    <x v="0"/>
    <s v=""/>
    <n v="1"/>
    <s v=""/>
    <n v="-67.760000000000005"/>
    <n v="-67.760000000000005"/>
    <s v=""/>
    <x v="89"/>
    <x v="89"/>
    <x v="89"/>
    <s v="Sales Representative"/>
    <n v="870369"/>
    <s v="Rodney"/>
    <s v="Flores"/>
    <s v="Store Manager"/>
    <x v="8"/>
    <x v="3855"/>
    <x v="3862"/>
    <x v="328"/>
    <x v="210"/>
    <n v="-67.760000000000005"/>
    <d v="2016-09-03T00:00:00"/>
    <x v="0"/>
  </r>
  <r>
    <x v="1"/>
    <x v="5"/>
    <x v="89"/>
    <x v="90"/>
    <x v="3853"/>
    <x v="1"/>
    <x v="1"/>
    <s v=""/>
    <n v="1"/>
    <s v=""/>
    <n v="-38.89"/>
    <s v=""/>
    <n v="-38.89"/>
    <x v="89"/>
    <x v="89"/>
    <x v="89"/>
    <s v="Sales Representative"/>
    <n v="465741"/>
    <s v="Donnie"/>
    <s v="Mcgee"/>
    <s v="Sales Representative"/>
    <x v="8"/>
    <x v="3856"/>
    <x v="3863"/>
    <x v="666"/>
    <x v="174"/>
    <n v="-38.89"/>
    <d v="2016-09-08T00:00:00"/>
    <x v="1"/>
  </r>
  <r>
    <x v="1"/>
    <x v="5"/>
    <x v="89"/>
    <x v="85"/>
    <x v="3854"/>
    <x v="0"/>
    <x v="1"/>
    <s v=""/>
    <n v="1"/>
    <s v=""/>
    <n v="-73.05"/>
    <s v=""/>
    <n v="-73.05"/>
    <x v="89"/>
    <x v="89"/>
    <x v="89"/>
    <s v="Sales Representative"/>
    <n v="870369"/>
    <s v="Rodney"/>
    <s v="Flores"/>
    <s v="Store Manager"/>
    <x v="8"/>
    <x v="3857"/>
    <x v="3864"/>
    <x v="271"/>
    <x v="261"/>
    <n v="-73.05"/>
    <d v="2016-09-14T00:00:00"/>
    <x v="1"/>
  </r>
  <r>
    <x v="1"/>
    <x v="5"/>
    <x v="89"/>
    <x v="90"/>
    <x v="3855"/>
    <x v="2"/>
    <x v="1"/>
    <s v=""/>
    <n v="1"/>
    <s v=""/>
    <n v="-11.77"/>
    <s v=""/>
    <n v="-11.77"/>
    <x v="89"/>
    <x v="89"/>
    <x v="89"/>
    <s v="Sales Representative"/>
    <n v="465741"/>
    <s v="Donnie"/>
    <s v="Mcgee"/>
    <s v="Sales Representative"/>
    <x v="8"/>
    <x v="3858"/>
    <x v="3865"/>
    <x v="229"/>
    <x v="148"/>
    <n v="-11.77"/>
    <d v="2016-09-15T00:00:00"/>
    <x v="1"/>
  </r>
  <r>
    <x v="1"/>
    <x v="5"/>
    <x v="89"/>
    <x v="85"/>
    <x v="3856"/>
    <x v="0"/>
    <x v="0"/>
    <s v=""/>
    <n v="1"/>
    <s v=""/>
    <n v="-63.77"/>
    <n v="-63.77"/>
    <s v=""/>
    <x v="89"/>
    <x v="89"/>
    <x v="89"/>
    <s v="Sales Representative"/>
    <n v="870369"/>
    <s v="Rodney"/>
    <s v="Flores"/>
    <s v="Store Manager"/>
    <x v="8"/>
    <x v="3859"/>
    <x v="3866"/>
    <x v="101"/>
    <x v="265"/>
    <n v="-63.77"/>
    <d v="2016-09-19T00:00:00"/>
    <x v="0"/>
  </r>
  <r>
    <x v="1"/>
    <x v="5"/>
    <x v="89"/>
    <x v="85"/>
    <x v="3857"/>
    <x v="0"/>
    <x v="1"/>
    <s v=""/>
    <n v="1"/>
    <s v=""/>
    <n v="-83.21"/>
    <s v=""/>
    <n v="-83.21"/>
    <x v="89"/>
    <x v="89"/>
    <x v="89"/>
    <s v="Sales Representative"/>
    <n v="870369"/>
    <s v="Rodney"/>
    <s v="Flores"/>
    <s v="Store Manager"/>
    <x v="8"/>
    <x v="3860"/>
    <x v="3867"/>
    <x v="24"/>
    <x v="58"/>
    <n v="-83.21"/>
    <d v="2016-09-19T00:00:00"/>
    <x v="1"/>
  </r>
  <r>
    <x v="1"/>
    <x v="5"/>
    <x v="89"/>
    <x v="90"/>
    <x v="3858"/>
    <x v="2"/>
    <x v="1"/>
    <s v=""/>
    <n v="1"/>
    <s v=""/>
    <n v="-6.03"/>
    <s v=""/>
    <n v="-6.03"/>
    <x v="89"/>
    <x v="89"/>
    <x v="89"/>
    <s v="Sales Representative"/>
    <n v="465741"/>
    <s v="Donnie"/>
    <s v="Mcgee"/>
    <s v="Sales Representative"/>
    <x v="8"/>
    <x v="3861"/>
    <x v="3868"/>
    <x v="852"/>
    <x v="358"/>
    <n v="-6.03"/>
    <d v="2016-09-29T00:00:00"/>
    <x v="1"/>
  </r>
  <r>
    <x v="0"/>
    <x v="0"/>
    <x v="90"/>
    <x v="85"/>
    <x v="3859"/>
    <x v="2"/>
    <x v="0"/>
    <n v="1"/>
    <s v=""/>
    <n v="-16.440000000000001"/>
    <s v=""/>
    <n v="-16.440000000000001"/>
    <s v=""/>
    <x v="90"/>
    <x v="90"/>
    <x v="90"/>
    <s v="Sales Representative"/>
    <n v="870369"/>
    <s v="Rodney"/>
    <s v="Flores"/>
    <s v="Store Manager"/>
    <x v="8"/>
    <x v="3862"/>
    <x v="3869"/>
    <x v="617"/>
    <x v="83"/>
    <n v="-16.440000000000001"/>
    <d v="2016-04-03T00:00:00"/>
    <x v="2"/>
  </r>
  <r>
    <x v="0"/>
    <x v="0"/>
    <x v="90"/>
    <x v="85"/>
    <x v="3860"/>
    <x v="2"/>
    <x v="1"/>
    <n v="1"/>
    <s v=""/>
    <n v="-7.28"/>
    <s v=""/>
    <s v=""/>
    <n v="-7.28"/>
    <x v="90"/>
    <x v="90"/>
    <x v="90"/>
    <s v="Sales Representative"/>
    <n v="870369"/>
    <s v="Rodney"/>
    <s v="Flores"/>
    <s v="Store Manager"/>
    <x v="8"/>
    <x v="3863"/>
    <x v="3870"/>
    <x v="489"/>
    <x v="75"/>
    <n v="-7.28"/>
    <d v="2016-04-04T00:00:00"/>
    <x v="1"/>
  </r>
  <r>
    <x v="0"/>
    <x v="0"/>
    <x v="90"/>
    <x v="85"/>
    <x v="3861"/>
    <x v="0"/>
    <x v="1"/>
    <n v="1"/>
    <s v=""/>
    <n v="-93.15"/>
    <s v=""/>
    <s v=""/>
    <n v="-93.15"/>
    <x v="90"/>
    <x v="90"/>
    <x v="90"/>
    <s v="Sales Representative"/>
    <n v="870369"/>
    <s v="Rodney"/>
    <s v="Flores"/>
    <s v="Store Manager"/>
    <x v="8"/>
    <x v="3864"/>
    <x v="3871"/>
    <x v="279"/>
    <x v="161"/>
    <n v="-93.15"/>
    <d v="2016-04-05T00:00:00"/>
    <x v="1"/>
  </r>
  <r>
    <x v="0"/>
    <x v="0"/>
    <x v="90"/>
    <x v="85"/>
    <x v="3862"/>
    <x v="0"/>
    <x v="0"/>
    <n v="1"/>
    <s v=""/>
    <n v="-68.61"/>
    <s v=""/>
    <n v="-68.61"/>
    <s v=""/>
    <x v="90"/>
    <x v="90"/>
    <x v="90"/>
    <s v="Sales Representative"/>
    <n v="870369"/>
    <s v="Rodney"/>
    <s v="Flores"/>
    <s v="Store Manager"/>
    <x v="8"/>
    <x v="3865"/>
    <x v="3872"/>
    <x v="361"/>
    <x v="411"/>
    <n v="-68.61"/>
    <d v="2016-04-09T00:00:00"/>
    <x v="0"/>
  </r>
  <r>
    <x v="0"/>
    <x v="0"/>
    <x v="90"/>
    <x v="85"/>
    <x v="3863"/>
    <x v="0"/>
    <x v="1"/>
    <n v="1"/>
    <s v=""/>
    <n v="-76.8"/>
    <s v=""/>
    <s v=""/>
    <n v="-76.8"/>
    <x v="90"/>
    <x v="90"/>
    <x v="90"/>
    <s v="Sales Representative"/>
    <n v="870369"/>
    <s v="Rodney"/>
    <s v="Flores"/>
    <s v="Store Manager"/>
    <x v="8"/>
    <x v="3866"/>
    <x v="3873"/>
    <x v="670"/>
    <x v="17"/>
    <n v="-76.8"/>
    <d v="2016-04-13T00:00:00"/>
    <x v="1"/>
  </r>
  <r>
    <x v="0"/>
    <x v="0"/>
    <x v="90"/>
    <x v="85"/>
    <x v="3864"/>
    <x v="1"/>
    <x v="0"/>
    <n v="1"/>
    <s v=""/>
    <n v="-38.729999999999997"/>
    <s v=""/>
    <n v="-38.729999999999997"/>
    <s v=""/>
    <x v="90"/>
    <x v="90"/>
    <x v="90"/>
    <s v="Sales Representative"/>
    <n v="870369"/>
    <s v="Rodney"/>
    <s v="Flores"/>
    <s v="Store Manager"/>
    <x v="8"/>
    <x v="3867"/>
    <x v="3874"/>
    <x v="773"/>
    <x v="29"/>
    <n v="-38.729999999999997"/>
    <d v="2016-04-27T00:00:00"/>
    <x v="0"/>
  </r>
  <r>
    <x v="0"/>
    <x v="1"/>
    <x v="90"/>
    <x v="85"/>
    <x v="3865"/>
    <x v="2"/>
    <x v="1"/>
    <n v="1"/>
    <s v=""/>
    <n v="-15.7"/>
    <s v=""/>
    <s v=""/>
    <n v="-15.7"/>
    <x v="90"/>
    <x v="90"/>
    <x v="90"/>
    <s v="Sales Representative"/>
    <n v="870369"/>
    <s v="Rodney"/>
    <s v="Flores"/>
    <s v="Store Manager"/>
    <x v="8"/>
    <x v="3868"/>
    <x v="3875"/>
    <x v="407"/>
    <x v="411"/>
    <n v="-15.7"/>
    <d v="2016-05-11T00:00:00"/>
    <x v="1"/>
  </r>
  <r>
    <x v="0"/>
    <x v="1"/>
    <x v="90"/>
    <x v="85"/>
    <x v="3866"/>
    <x v="1"/>
    <x v="1"/>
    <n v="1"/>
    <s v=""/>
    <n v="-41.79"/>
    <s v=""/>
    <s v=""/>
    <n v="-41.79"/>
    <x v="90"/>
    <x v="90"/>
    <x v="90"/>
    <s v="Sales Representative"/>
    <n v="870369"/>
    <s v="Rodney"/>
    <s v="Flores"/>
    <s v="Store Manager"/>
    <x v="8"/>
    <x v="3869"/>
    <x v="3876"/>
    <x v="277"/>
    <x v="90"/>
    <n v="-41.79"/>
    <d v="2016-05-12T00:00:00"/>
    <x v="1"/>
  </r>
  <r>
    <x v="0"/>
    <x v="1"/>
    <x v="90"/>
    <x v="85"/>
    <x v="3867"/>
    <x v="1"/>
    <x v="1"/>
    <n v="1"/>
    <s v=""/>
    <n v="-47.2"/>
    <s v=""/>
    <s v=""/>
    <n v="-47.2"/>
    <x v="90"/>
    <x v="90"/>
    <x v="90"/>
    <s v="Sales Representative"/>
    <n v="870369"/>
    <s v="Rodney"/>
    <s v="Flores"/>
    <s v="Store Manager"/>
    <x v="8"/>
    <x v="3870"/>
    <x v="3877"/>
    <x v="140"/>
    <x v="152"/>
    <n v="-47.2"/>
    <d v="2016-05-22T00:00:00"/>
    <x v="1"/>
  </r>
  <r>
    <x v="0"/>
    <x v="1"/>
    <x v="90"/>
    <x v="85"/>
    <x v="3868"/>
    <x v="1"/>
    <x v="1"/>
    <n v="1"/>
    <s v=""/>
    <n v="-23.08"/>
    <s v=""/>
    <s v=""/>
    <n v="-23.08"/>
    <x v="90"/>
    <x v="90"/>
    <x v="90"/>
    <s v="Sales Representative"/>
    <n v="870369"/>
    <s v="Rodney"/>
    <s v="Flores"/>
    <s v="Store Manager"/>
    <x v="8"/>
    <x v="3871"/>
    <x v="3878"/>
    <x v="653"/>
    <x v="466"/>
    <n v="-23.08"/>
    <d v="2016-05-23T00:00:00"/>
    <x v="1"/>
  </r>
  <r>
    <x v="0"/>
    <x v="1"/>
    <x v="90"/>
    <x v="85"/>
    <x v="3869"/>
    <x v="1"/>
    <x v="1"/>
    <n v="1"/>
    <s v=""/>
    <n v="-32.42"/>
    <s v=""/>
    <s v=""/>
    <n v="-32.42"/>
    <x v="90"/>
    <x v="90"/>
    <x v="90"/>
    <s v="Sales Representative"/>
    <n v="870369"/>
    <s v="Rodney"/>
    <s v="Flores"/>
    <s v="Store Manager"/>
    <x v="8"/>
    <x v="3872"/>
    <x v="3879"/>
    <x v="341"/>
    <x v="43"/>
    <n v="-32.42"/>
    <d v="2016-05-26T00:00:00"/>
    <x v="1"/>
  </r>
  <r>
    <x v="0"/>
    <x v="2"/>
    <x v="90"/>
    <x v="85"/>
    <x v="3870"/>
    <x v="1"/>
    <x v="0"/>
    <n v="1"/>
    <s v=""/>
    <n v="-21.38"/>
    <s v=""/>
    <n v="-21.38"/>
    <s v=""/>
    <x v="90"/>
    <x v="90"/>
    <x v="90"/>
    <s v="Sales Representative"/>
    <n v="870369"/>
    <s v="Rodney"/>
    <s v="Flores"/>
    <s v="Store Manager"/>
    <x v="8"/>
    <x v="3873"/>
    <x v="3880"/>
    <x v="702"/>
    <x v="281"/>
    <n v="-21.38"/>
    <d v="2016-06-07T00:00:00"/>
    <x v="2"/>
  </r>
  <r>
    <x v="0"/>
    <x v="2"/>
    <x v="90"/>
    <x v="85"/>
    <x v="3871"/>
    <x v="1"/>
    <x v="0"/>
    <n v="1"/>
    <s v=""/>
    <n v="-24.43"/>
    <s v=""/>
    <n v="-24.43"/>
    <s v=""/>
    <x v="90"/>
    <x v="90"/>
    <x v="90"/>
    <s v="Sales Representative"/>
    <n v="870369"/>
    <s v="Rodney"/>
    <s v="Flores"/>
    <s v="Store Manager"/>
    <x v="8"/>
    <x v="3874"/>
    <x v="3881"/>
    <x v="122"/>
    <x v="450"/>
    <n v="-24.43"/>
    <d v="2016-06-08T00:00:00"/>
    <x v="0"/>
  </r>
  <r>
    <x v="0"/>
    <x v="2"/>
    <x v="90"/>
    <x v="85"/>
    <x v="3872"/>
    <x v="1"/>
    <x v="1"/>
    <n v="1"/>
    <s v=""/>
    <n v="-28.54"/>
    <s v=""/>
    <s v=""/>
    <n v="-28.54"/>
    <x v="90"/>
    <x v="90"/>
    <x v="90"/>
    <s v="Sales Representative"/>
    <n v="870369"/>
    <s v="Rodney"/>
    <s v="Flores"/>
    <s v="Store Manager"/>
    <x v="8"/>
    <x v="3875"/>
    <x v="3882"/>
    <x v="37"/>
    <x v="132"/>
    <n v="-28.54"/>
    <d v="2016-06-10T00:00:00"/>
    <x v="1"/>
  </r>
  <r>
    <x v="0"/>
    <x v="2"/>
    <x v="90"/>
    <x v="85"/>
    <x v="3873"/>
    <x v="2"/>
    <x v="1"/>
    <n v="1"/>
    <s v=""/>
    <n v="-11.28"/>
    <s v=""/>
    <s v=""/>
    <n v="-11.28"/>
    <x v="90"/>
    <x v="90"/>
    <x v="90"/>
    <s v="Sales Representative"/>
    <n v="870369"/>
    <s v="Rodney"/>
    <s v="Flores"/>
    <s v="Store Manager"/>
    <x v="8"/>
    <x v="3876"/>
    <x v="3883"/>
    <x v="705"/>
    <x v="287"/>
    <n v="-11.28"/>
    <d v="2016-06-16T00:00:00"/>
    <x v="1"/>
  </r>
  <r>
    <x v="0"/>
    <x v="2"/>
    <x v="90"/>
    <x v="85"/>
    <x v="3874"/>
    <x v="0"/>
    <x v="1"/>
    <n v="1"/>
    <s v=""/>
    <n v="-63.94"/>
    <s v=""/>
    <s v=""/>
    <n v="-63.94"/>
    <x v="90"/>
    <x v="90"/>
    <x v="90"/>
    <s v="Sales Representative"/>
    <n v="870369"/>
    <s v="Rodney"/>
    <s v="Flores"/>
    <s v="Store Manager"/>
    <x v="8"/>
    <x v="3877"/>
    <x v="3884"/>
    <x v="515"/>
    <x v="163"/>
    <n v="-63.94"/>
    <d v="2016-06-16T00:00:00"/>
    <x v="1"/>
  </r>
  <r>
    <x v="0"/>
    <x v="2"/>
    <x v="90"/>
    <x v="85"/>
    <x v="3875"/>
    <x v="0"/>
    <x v="1"/>
    <n v="1"/>
    <s v=""/>
    <n v="-84.07"/>
    <s v=""/>
    <s v=""/>
    <n v="-84.07"/>
    <x v="90"/>
    <x v="90"/>
    <x v="90"/>
    <s v="Sales Representative"/>
    <n v="870369"/>
    <s v="Rodney"/>
    <s v="Flores"/>
    <s v="Store Manager"/>
    <x v="8"/>
    <x v="3878"/>
    <x v="3885"/>
    <x v="300"/>
    <x v="178"/>
    <n v="-84.07"/>
    <d v="2016-06-29T00:00:00"/>
    <x v="1"/>
  </r>
  <r>
    <x v="1"/>
    <x v="3"/>
    <x v="90"/>
    <x v="91"/>
    <x v="3876"/>
    <x v="1"/>
    <x v="1"/>
    <s v=""/>
    <n v="1"/>
    <s v=""/>
    <n v="-45.19"/>
    <s v=""/>
    <n v="-45.19"/>
    <x v="90"/>
    <x v="90"/>
    <x v="90"/>
    <s v="Sales Representative"/>
    <n v="704327"/>
    <s v="Jan"/>
    <s v="Walters"/>
    <s v="Sales Representative"/>
    <x v="8"/>
    <x v="3879"/>
    <x v="3886"/>
    <x v="658"/>
    <x v="139"/>
    <n v="-45.19"/>
    <d v="2016-07-03T00:00:00"/>
    <x v="1"/>
  </r>
  <r>
    <x v="1"/>
    <x v="3"/>
    <x v="90"/>
    <x v="91"/>
    <x v="3877"/>
    <x v="1"/>
    <x v="1"/>
    <s v=""/>
    <n v="1"/>
    <s v=""/>
    <n v="-40.020000000000003"/>
    <s v=""/>
    <n v="-40.020000000000003"/>
    <x v="90"/>
    <x v="90"/>
    <x v="90"/>
    <s v="Sales Representative"/>
    <n v="704327"/>
    <s v="Jan"/>
    <s v="Walters"/>
    <s v="Sales Representative"/>
    <x v="8"/>
    <x v="3880"/>
    <x v="3887"/>
    <x v="534"/>
    <x v="244"/>
    <n v="-40.020000000000003"/>
    <d v="2016-07-05T00:00:00"/>
    <x v="1"/>
  </r>
  <r>
    <x v="1"/>
    <x v="3"/>
    <x v="90"/>
    <x v="91"/>
    <x v="3878"/>
    <x v="1"/>
    <x v="1"/>
    <s v=""/>
    <n v="1"/>
    <s v=""/>
    <n v="-25.07"/>
    <s v=""/>
    <n v="-25.07"/>
    <x v="90"/>
    <x v="90"/>
    <x v="90"/>
    <s v="Sales Representative"/>
    <n v="704327"/>
    <s v="Jan"/>
    <s v="Walters"/>
    <s v="Sales Representative"/>
    <x v="8"/>
    <x v="3881"/>
    <x v="3888"/>
    <x v="680"/>
    <x v="365"/>
    <n v="-25.07"/>
    <d v="2016-07-15T00:00:00"/>
    <x v="1"/>
  </r>
  <r>
    <x v="1"/>
    <x v="3"/>
    <x v="90"/>
    <x v="91"/>
    <x v="3879"/>
    <x v="1"/>
    <x v="1"/>
    <s v=""/>
    <n v="1"/>
    <s v=""/>
    <n v="-20.84"/>
    <s v=""/>
    <n v="-20.84"/>
    <x v="90"/>
    <x v="90"/>
    <x v="90"/>
    <s v="Sales Representative"/>
    <n v="704327"/>
    <s v="Jan"/>
    <s v="Walters"/>
    <s v="Sales Representative"/>
    <x v="8"/>
    <x v="3882"/>
    <x v="3889"/>
    <x v="391"/>
    <x v="408"/>
    <n v="-20.84"/>
    <d v="2016-07-18T00:00:00"/>
    <x v="1"/>
  </r>
  <r>
    <x v="1"/>
    <x v="3"/>
    <x v="90"/>
    <x v="85"/>
    <x v="3880"/>
    <x v="0"/>
    <x v="1"/>
    <s v=""/>
    <n v="1"/>
    <s v=""/>
    <n v="-76.09"/>
    <s v=""/>
    <n v="-76.09"/>
    <x v="90"/>
    <x v="90"/>
    <x v="90"/>
    <s v="Sales Representative"/>
    <n v="870369"/>
    <s v="Rodney"/>
    <s v="Flores"/>
    <s v="Store Manager"/>
    <x v="8"/>
    <x v="3883"/>
    <x v="3890"/>
    <x v="95"/>
    <x v="328"/>
    <n v="-76.09"/>
    <d v="2016-07-30T00:00:00"/>
    <x v="1"/>
  </r>
  <r>
    <x v="1"/>
    <x v="4"/>
    <x v="90"/>
    <x v="85"/>
    <x v="3881"/>
    <x v="0"/>
    <x v="1"/>
    <s v=""/>
    <n v="1"/>
    <s v=""/>
    <n v="-56.04"/>
    <s v=""/>
    <n v="-56.04"/>
    <x v="90"/>
    <x v="90"/>
    <x v="90"/>
    <s v="Sales Representative"/>
    <n v="870369"/>
    <s v="Rodney"/>
    <s v="Flores"/>
    <s v="Store Manager"/>
    <x v="8"/>
    <x v="3884"/>
    <x v="3891"/>
    <x v="694"/>
    <x v="158"/>
    <n v="-56.04"/>
    <d v="2016-08-02T00:00:00"/>
    <x v="1"/>
  </r>
  <r>
    <x v="1"/>
    <x v="4"/>
    <x v="90"/>
    <x v="91"/>
    <x v="3882"/>
    <x v="1"/>
    <x v="1"/>
    <s v=""/>
    <n v="1"/>
    <s v=""/>
    <n v="-43.28"/>
    <s v=""/>
    <n v="-43.28"/>
    <x v="90"/>
    <x v="90"/>
    <x v="90"/>
    <s v="Sales Representative"/>
    <n v="704327"/>
    <s v="Jan"/>
    <s v="Walters"/>
    <s v="Sales Representative"/>
    <x v="8"/>
    <x v="3885"/>
    <x v="3892"/>
    <x v="748"/>
    <x v="110"/>
    <n v="-43.28"/>
    <d v="2016-08-02T00:00:00"/>
    <x v="1"/>
  </r>
  <r>
    <x v="1"/>
    <x v="4"/>
    <x v="90"/>
    <x v="85"/>
    <x v="3883"/>
    <x v="0"/>
    <x v="1"/>
    <s v=""/>
    <n v="1"/>
    <s v=""/>
    <n v="-56.3"/>
    <s v=""/>
    <n v="-56.3"/>
    <x v="90"/>
    <x v="90"/>
    <x v="90"/>
    <s v="Sales Representative"/>
    <n v="870369"/>
    <s v="Rodney"/>
    <s v="Flores"/>
    <s v="Store Manager"/>
    <x v="8"/>
    <x v="3886"/>
    <x v="3893"/>
    <x v="779"/>
    <x v="423"/>
    <n v="-56.3"/>
    <d v="2016-08-09T00:00:00"/>
    <x v="1"/>
  </r>
  <r>
    <x v="1"/>
    <x v="4"/>
    <x v="90"/>
    <x v="91"/>
    <x v="3884"/>
    <x v="1"/>
    <x v="1"/>
    <s v=""/>
    <n v="1"/>
    <s v=""/>
    <n v="-45.95"/>
    <s v=""/>
    <n v="-45.95"/>
    <x v="90"/>
    <x v="90"/>
    <x v="90"/>
    <s v="Sales Representative"/>
    <n v="704327"/>
    <s v="Jan"/>
    <s v="Walters"/>
    <s v="Sales Representative"/>
    <x v="8"/>
    <x v="3887"/>
    <x v="3894"/>
    <x v="658"/>
    <x v="430"/>
    <n v="-45.95"/>
    <d v="2016-08-10T00:00:00"/>
    <x v="1"/>
  </r>
  <r>
    <x v="1"/>
    <x v="4"/>
    <x v="90"/>
    <x v="85"/>
    <x v="3885"/>
    <x v="0"/>
    <x v="1"/>
    <s v=""/>
    <n v="1"/>
    <s v=""/>
    <n v="-92.83"/>
    <s v=""/>
    <n v="-92.83"/>
    <x v="90"/>
    <x v="90"/>
    <x v="90"/>
    <s v="Sales Representative"/>
    <n v="870369"/>
    <s v="Rodney"/>
    <s v="Flores"/>
    <s v="Store Manager"/>
    <x v="8"/>
    <x v="3888"/>
    <x v="3895"/>
    <x v="703"/>
    <x v="495"/>
    <n v="-92.83"/>
    <d v="2016-08-13T00:00:00"/>
    <x v="1"/>
  </r>
  <r>
    <x v="1"/>
    <x v="4"/>
    <x v="90"/>
    <x v="91"/>
    <x v="338"/>
    <x v="1"/>
    <x v="1"/>
    <s v=""/>
    <n v="1"/>
    <s v=""/>
    <n v="-24.15"/>
    <s v=""/>
    <n v="-24.15"/>
    <x v="90"/>
    <x v="90"/>
    <x v="90"/>
    <s v="Sales Representative"/>
    <n v="704327"/>
    <s v="Jan"/>
    <s v="Walters"/>
    <s v="Sales Representative"/>
    <x v="8"/>
    <x v="3889"/>
    <x v="3896"/>
    <x v="282"/>
    <x v="240"/>
    <n v="-24.15"/>
    <d v="2016-08-22T00:00:00"/>
    <x v="1"/>
  </r>
  <r>
    <x v="1"/>
    <x v="4"/>
    <x v="90"/>
    <x v="85"/>
    <x v="3886"/>
    <x v="0"/>
    <x v="1"/>
    <s v=""/>
    <n v="1"/>
    <s v=""/>
    <n v="-90.12"/>
    <s v=""/>
    <n v="-90.12"/>
    <x v="90"/>
    <x v="90"/>
    <x v="90"/>
    <s v="Sales Representative"/>
    <n v="870369"/>
    <s v="Rodney"/>
    <s v="Flores"/>
    <s v="Store Manager"/>
    <x v="8"/>
    <x v="3890"/>
    <x v="3897"/>
    <x v="736"/>
    <x v="265"/>
    <n v="-90.12"/>
    <d v="2016-08-23T00:00:00"/>
    <x v="1"/>
  </r>
  <r>
    <x v="1"/>
    <x v="4"/>
    <x v="90"/>
    <x v="91"/>
    <x v="3887"/>
    <x v="1"/>
    <x v="1"/>
    <s v=""/>
    <n v="1"/>
    <s v=""/>
    <n v="-22.04"/>
    <s v=""/>
    <n v="-22.04"/>
    <x v="90"/>
    <x v="90"/>
    <x v="90"/>
    <s v="Sales Representative"/>
    <n v="704327"/>
    <s v="Jan"/>
    <s v="Walters"/>
    <s v="Sales Representative"/>
    <x v="8"/>
    <x v="3891"/>
    <x v="3898"/>
    <x v="878"/>
    <x v="283"/>
    <n v="-22.04"/>
    <d v="2016-08-29T00:00:00"/>
    <x v="1"/>
  </r>
  <r>
    <x v="1"/>
    <x v="4"/>
    <x v="90"/>
    <x v="91"/>
    <x v="2317"/>
    <x v="2"/>
    <x v="1"/>
    <s v=""/>
    <n v="1"/>
    <s v=""/>
    <n v="-13.23"/>
    <s v=""/>
    <n v="-13.23"/>
    <x v="90"/>
    <x v="90"/>
    <x v="90"/>
    <s v="Sales Representative"/>
    <n v="704327"/>
    <s v="Jan"/>
    <s v="Walters"/>
    <s v="Sales Representative"/>
    <x v="8"/>
    <x v="3892"/>
    <x v="3899"/>
    <x v="520"/>
    <x v="454"/>
    <n v="-13.23"/>
    <d v="2016-08-29T00:00:00"/>
    <x v="1"/>
  </r>
  <r>
    <x v="1"/>
    <x v="4"/>
    <x v="90"/>
    <x v="91"/>
    <x v="3888"/>
    <x v="1"/>
    <x v="1"/>
    <s v=""/>
    <n v="1"/>
    <s v=""/>
    <n v="-28.53"/>
    <s v=""/>
    <n v="-28.53"/>
    <x v="90"/>
    <x v="90"/>
    <x v="90"/>
    <s v="Sales Representative"/>
    <n v="704327"/>
    <s v="Jan"/>
    <s v="Walters"/>
    <s v="Sales Representative"/>
    <x v="8"/>
    <x v="3893"/>
    <x v="3900"/>
    <x v="787"/>
    <x v="238"/>
    <n v="-28.53"/>
    <d v="2016-08-30T00:00:00"/>
    <x v="1"/>
  </r>
  <r>
    <x v="1"/>
    <x v="5"/>
    <x v="90"/>
    <x v="85"/>
    <x v="3889"/>
    <x v="0"/>
    <x v="1"/>
    <s v=""/>
    <n v="1"/>
    <s v=""/>
    <n v="-91.64"/>
    <s v=""/>
    <n v="-91.64"/>
    <x v="90"/>
    <x v="90"/>
    <x v="90"/>
    <s v="Sales Representative"/>
    <n v="870369"/>
    <s v="Rodney"/>
    <s v="Flores"/>
    <s v="Store Manager"/>
    <x v="8"/>
    <x v="3894"/>
    <x v="3901"/>
    <x v="311"/>
    <x v="341"/>
    <n v="-91.64"/>
    <d v="2016-09-06T00:00:00"/>
    <x v="1"/>
  </r>
  <r>
    <x v="1"/>
    <x v="5"/>
    <x v="90"/>
    <x v="91"/>
    <x v="3890"/>
    <x v="2"/>
    <x v="1"/>
    <s v=""/>
    <n v="1"/>
    <s v=""/>
    <n v="-10.99"/>
    <s v=""/>
    <n v="-10.99"/>
    <x v="90"/>
    <x v="90"/>
    <x v="90"/>
    <s v="Sales Representative"/>
    <n v="704327"/>
    <s v="Jan"/>
    <s v="Walters"/>
    <s v="Sales Representative"/>
    <x v="8"/>
    <x v="3895"/>
    <x v="3902"/>
    <x v="200"/>
    <x v="126"/>
    <n v="-10.99"/>
    <d v="2016-09-07T00:00:00"/>
    <x v="1"/>
  </r>
  <r>
    <x v="1"/>
    <x v="5"/>
    <x v="90"/>
    <x v="85"/>
    <x v="3891"/>
    <x v="0"/>
    <x v="1"/>
    <s v=""/>
    <n v="1"/>
    <s v=""/>
    <n v="-71.099999999999994"/>
    <s v=""/>
    <n v="-71.099999999999994"/>
    <x v="90"/>
    <x v="90"/>
    <x v="90"/>
    <s v="Sales Representative"/>
    <n v="870369"/>
    <s v="Rodney"/>
    <s v="Flores"/>
    <s v="Store Manager"/>
    <x v="8"/>
    <x v="3896"/>
    <x v="3903"/>
    <x v="782"/>
    <x v="346"/>
    <n v="-71.099999999999994"/>
    <d v="2016-09-08T00:00:00"/>
    <x v="1"/>
  </r>
  <r>
    <x v="1"/>
    <x v="5"/>
    <x v="90"/>
    <x v="85"/>
    <x v="3892"/>
    <x v="0"/>
    <x v="1"/>
    <s v=""/>
    <n v="1"/>
    <s v=""/>
    <n v="-88.59"/>
    <s v=""/>
    <n v="-88.59"/>
    <x v="90"/>
    <x v="90"/>
    <x v="90"/>
    <s v="Sales Representative"/>
    <n v="870369"/>
    <s v="Rodney"/>
    <s v="Flores"/>
    <s v="Store Manager"/>
    <x v="8"/>
    <x v="3897"/>
    <x v="3904"/>
    <x v="597"/>
    <x v="133"/>
    <n v="-88.59"/>
    <d v="2016-09-17T00:00:00"/>
    <x v="1"/>
  </r>
  <r>
    <x v="1"/>
    <x v="5"/>
    <x v="90"/>
    <x v="91"/>
    <x v="3893"/>
    <x v="1"/>
    <x v="0"/>
    <s v=""/>
    <n v="1"/>
    <s v=""/>
    <n v="-49.94"/>
    <n v="-49.94"/>
    <s v=""/>
    <x v="90"/>
    <x v="90"/>
    <x v="90"/>
    <s v="Sales Representative"/>
    <n v="704327"/>
    <s v="Jan"/>
    <s v="Walters"/>
    <s v="Sales Representative"/>
    <x v="8"/>
    <x v="3898"/>
    <x v="3905"/>
    <x v="165"/>
    <x v="17"/>
    <n v="-49.94"/>
    <d v="2016-09-22T00:00:00"/>
    <x v="2"/>
  </r>
  <r>
    <x v="1"/>
    <x v="5"/>
    <x v="90"/>
    <x v="85"/>
    <x v="3894"/>
    <x v="0"/>
    <x v="0"/>
    <s v=""/>
    <n v="1"/>
    <s v=""/>
    <n v="-89.52"/>
    <n v="-89.52"/>
    <s v=""/>
    <x v="90"/>
    <x v="90"/>
    <x v="90"/>
    <s v="Sales Representative"/>
    <n v="870369"/>
    <s v="Rodney"/>
    <s v="Flores"/>
    <s v="Store Manager"/>
    <x v="8"/>
    <x v="3899"/>
    <x v="3906"/>
    <x v="636"/>
    <x v="324"/>
    <n v="-89.52"/>
    <d v="2016-09-23T00:00:00"/>
    <x v="0"/>
  </r>
  <r>
    <x v="0"/>
    <x v="0"/>
    <x v="91"/>
    <x v="85"/>
    <x v="3895"/>
    <x v="0"/>
    <x v="1"/>
    <n v="1"/>
    <s v=""/>
    <n v="-90.8"/>
    <s v=""/>
    <s v=""/>
    <n v="-90.8"/>
    <x v="91"/>
    <x v="91"/>
    <x v="91"/>
    <s v="Sales Representative"/>
    <n v="870369"/>
    <s v="Rodney"/>
    <s v="Flores"/>
    <s v="Store Manager"/>
    <x v="8"/>
    <x v="3900"/>
    <x v="3907"/>
    <x v="948"/>
    <x v="13"/>
    <n v="-90.8"/>
    <d v="2016-04-11T00:00:00"/>
    <x v="1"/>
  </r>
  <r>
    <x v="0"/>
    <x v="1"/>
    <x v="91"/>
    <x v="85"/>
    <x v="3896"/>
    <x v="2"/>
    <x v="1"/>
    <n v="1"/>
    <s v=""/>
    <n v="-9.09"/>
    <s v=""/>
    <s v=""/>
    <n v="-9.09"/>
    <x v="91"/>
    <x v="91"/>
    <x v="91"/>
    <s v="Sales Representative"/>
    <n v="870369"/>
    <s v="Rodney"/>
    <s v="Flores"/>
    <s v="Store Manager"/>
    <x v="8"/>
    <x v="3901"/>
    <x v="3908"/>
    <x v="134"/>
    <x v="411"/>
    <n v="-9.09"/>
    <d v="2016-05-02T00:00:00"/>
    <x v="1"/>
  </r>
  <r>
    <x v="0"/>
    <x v="1"/>
    <x v="91"/>
    <x v="85"/>
    <x v="3897"/>
    <x v="1"/>
    <x v="1"/>
    <n v="1"/>
    <s v=""/>
    <n v="-37.47"/>
    <s v=""/>
    <s v=""/>
    <n v="-37.47"/>
    <x v="91"/>
    <x v="91"/>
    <x v="91"/>
    <s v="Sales Representative"/>
    <n v="870369"/>
    <s v="Rodney"/>
    <s v="Flores"/>
    <s v="Store Manager"/>
    <x v="8"/>
    <x v="3902"/>
    <x v="3909"/>
    <x v="104"/>
    <x v="72"/>
    <n v="-37.47"/>
    <d v="2016-05-04T00:00:00"/>
    <x v="1"/>
  </r>
  <r>
    <x v="0"/>
    <x v="1"/>
    <x v="91"/>
    <x v="85"/>
    <x v="3898"/>
    <x v="0"/>
    <x v="0"/>
    <n v="1"/>
    <s v=""/>
    <n v="-50.14"/>
    <s v=""/>
    <n v="-50.14"/>
    <s v=""/>
    <x v="91"/>
    <x v="91"/>
    <x v="91"/>
    <s v="Sales Representative"/>
    <n v="870369"/>
    <s v="Rodney"/>
    <s v="Flores"/>
    <s v="Store Manager"/>
    <x v="8"/>
    <x v="3903"/>
    <x v="3910"/>
    <x v="434"/>
    <x v="296"/>
    <n v="-50.14"/>
    <d v="2016-05-09T00:00:00"/>
    <x v="2"/>
  </r>
  <r>
    <x v="0"/>
    <x v="1"/>
    <x v="91"/>
    <x v="85"/>
    <x v="3899"/>
    <x v="1"/>
    <x v="1"/>
    <n v="1"/>
    <s v=""/>
    <n v="-42.78"/>
    <s v=""/>
    <s v=""/>
    <n v="-42.78"/>
    <x v="91"/>
    <x v="91"/>
    <x v="91"/>
    <s v="Sales Representative"/>
    <n v="870369"/>
    <s v="Rodney"/>
    <s v="Flores"/>
    <s v="Store Manager"/>
    <x v="8"/>
    <x v="3904"/>
    <x v="3911"/>
    <x v="735"/>
    <x v="474"/>
    <n v="-42.78"/>
    <d v="2016-05-16T00:00:00"/>
    <x v="1"/>
  </r>
  <r>
    <x v="0"/>
    <x v="1"/>
    <x v="91"/>
    <x v="85"/>
    <x v="3900"/>
    <x v="2"/>
    <x v="1"/>
    <n v="1"/>
    <s v=""/>
    <n v="-7.81"/>
    <s v=""/>
    <s v=""/>
    <n v="-7.81"/>
    <x v="91"/>
    <x v="91"/>
    <x v="91"/>
    <s v="Sales Representative"/>
    <n v="870369"/>
    <s v="Rodney"/>
    <s v="Flores"/>
    <s v="Store Manager"/>
    <x v="8"/>
    <x v="3905"/>
    <x v="3912"/>
    <x v="334"/>
    <x v="228"/>
    <n v="-7.81"/>
    <d v="2016-05-17T00:00:00"/>
    <x v="1"/>
  </r>
  <r>
    <x v="0"/>
    <x v="1"/>
    <x v="91"/>
    <x v="85"/>
    <x v="3901"/>
    <x v="1"/>
    <x v="1"/>
    <n v="1"/>
    <s v=""/>
    <n v="-41.12"/>
    <s v=""/>
    <s v=""/>
    <n v="-41.12"/>
    <x v="91"/>
    <x v="91"/>
    <x v="91"/>
    <s v="Sales Representative"/>
    <n v="870369"/>
    <s v="Rodney"/>
    <s v="Flores"/>
    <s v="Store Manager"/>
    <x v="8"/>
    <x v="3906"/>
    <x v="3913"/>
    <x v="911"/>
    <x v="154"/>
    <n v="-41.12"/>
    <d v="2016-05-18T00:00:00"/>
    <x v="1"/>
  </r>
  <r>
    <x v="0"/>
    <x v="1"/>
    <x v="91"/>
    <x v="85"/>
    <x v="3902"/>
    <x v="2"/>
    <x v="0"/>
    <n v="1"/>
    <s v=""/>
    <n v="-9.35"/>
    <s v=""/>
    <n v="-9.35"/>
    <s v=""/>
    <x v="91"/>
    <x v="91"/>
    <x v="91"/>
    <s v="Sales Representative"/>
    <n v="870369"/>
    <s v="Rodney"/>
    <s v="Flores"/>
    <s v="Store Manager"/>
    <x v="8"/>
    <x v="3907"/>
    <x v="3914"/>
    <x v="328"/>
    <x v="307"/>
    <n v="-9.35"/>
    <d v="2016-05-19T00:00:00"/>
    <x v="2"/>
  </r>
  <r>
    <x v="0"/>
    <x v="1"/>
    <x v="91"/>
    <x v="85"/>
    <x v="3903"/>
    <x v="0"/>
    <x v="0"/>
    <n v="1"/>
    <s v=""/>
    <n v="-83.33"/>
    <s v=""/>
    <n v="-83.33"/>
    <s v=""/>
    <x v="91"/>
    <x v="91"/>
    <x v="91"/>
    <s v="Sales Representative"/>
    <n v="870369"/>
    <s v="Rodney"/>
    <s v="Flores"/>
    <s v="Store Manager"/>
    <x v="8"/>
    <x v="3908"/>
    <x v="3915"/>
    <x v="626"/>
    <x v="182"/>
    <n v="-83.33"/>
    <d v="2016-05-19T00:00:00"/>
    <x v="2"/>
  </r>
  <r>
    <x v="0"/>
    <x v="1"/>
    <x v="91"/>
    <x v="85"/>
    <x v="3904"/>
    <x v="0"/>
    <x v="1"/>
    <n v="1"/>
    <s v=""/>
    <n v="-87.7"/>
    <s v=""/>
    <s v=""/>
    <n v="-87.7"/>
    <x v="91"/>
    <x v="91"/>
    <x v="91"/>
    <s v="Sales Representative"/>
    <n v="870369"/>
    <s v="Rodney"/>
    <s v="Flores"/>
    <s v="Store Manager"/>
    <x v="8"/>
    <x v="3909"/>
    <x v="3916"/>
    <x v="12"/>
    <x v="420"/>
    <n v="-87.7"/>
    <d v="2016-05-20T00:00:00"/>
    <x v="1"/>
  </r>
  <r>
    <x v="0"/>
    <x v="1"/>
    <x v="91"/>
    <x v="85"/>
    <x v="3905"/>
    <x v="1"/>
    <x v="1"/>
    <n v="1"/>
    <s v=""/>
    <n v="-36.549999999999997"/>
    <s v=""/>
    <s v=""/>
    <n v="-36.549999999999997"/>
    <x v="91"/>
    <x v="91"/>
    <x v="91"/>
    <s v="Sales Representative"/>
    <n v="870369"/>
    <s v="Rodney"/>
    <s v="Flores"/>
    <s v="Store Manager"/>
    <x v="8"/>
    <x v="3910"/>
    <x v="3917"/>
    <x v="665"/>
    <x v="233"/>
    <n v="-36.549999999999997"/>
    <d v="2016-05-24T00:00:00"/>
    <x v="1"/>
  </r>
  <r>
    <x v="0"/>
    <x v="1"/>
    <x v="91"/>
    <x v="85"/>
    <x v="3906"/>
    <x v="0"/>
    <x v="0"/>
    <n v="1"/>
    <s v=""/>
    <n v="-57.13"/>
    <s v=""/>
    <n v="-57.13"/>
    <s v=""/>
    <x v="91"/>
    <x v="91"/>
    <x v="91"/>
    <s v="Sales Representative"/>
    <n v="870369"/>
    <s v="Rodney"/>
    <s v="Flores"/>
    <s v="Store Manager"/>
    <x v="8"/>
    <x v="3911"/>
    <x v="3918"/>
    <x v="180"/>
    <x v="371"/>
    <n v="-57.13"/>
    <d v="2016-05-26T00:00:00"/>
    <x v="2"/>
  </r>
  <r>
    <x v="0"/>
    <x v="2"/>
    <x v="91"/>
    <x v="85"/>
    <x v="3907"/>
    <x v="0"/>
    <x v="1"/>
    <n v="1"/>
    <s v=""/>
    <n v="-60.37"/>
    <s v=""/>
    <s v=""/>
    <n v="-60.37"/>
    <x v="91"/>
    <x v="91"/>
    <x v="91"/>
    <s v="Sales Representative"/>
    <n v="870369"/>
    <s v="Rodney"/>
    <s v="Flores"/>
    <s v="Store Manager"/>
    <x v="8"/>
    <x v="3912"/>
    <x v="3919"/>
    <x v="498"/>
    <x v="344"/>
    <n v="-60.37"/>
    <d v="2016-06-03T00:00:00"/>
    <x v="1"/>
  </r>
  <r>
    <x v="0"/>
    <x v="2"/>
    <x v="91"/>
    <x v="85"/>
    <x v="3908"/>
    <x v="1"/>
    <x v="1"/>
    <n v="1"/>
    <s v=""/>
    <n v="-35.86"/>
    <s v=""/>
    <s v=""/>
    <n v="-35.86"/>
    <x v="91"/>
    <x v="91"/>
    <x v="91"/>
    <s v="Sales Representative"/>
    <n v="870369"/>
    <s v="Rodney"/>
    <s v="Flores"/>
    <s v="Store Manager"/>
    <x v="8"/>
    <x v="3913"/>
    <x v="3920"/>
    <x v="846"/>
    <x v="10"/>
    <n v="-35.86"/>
    <d v="2016-06-11T00:00:00"/>
    <x v="1"/>
  </r>
  <r>
    <x v="0"/>
    <x v="2"/>
    <x v="91"/>
    <x v="85"/>
    <x v="3909"/>
    <x v="2"/>
    <x v="1"/>
    <n v="1"/>
    <s v=""/>
    <n v="-11.49"/>
    <s v=""/>
    <s v=""/>
    <n v="-11.49"/>
    <x v="91"/>
    <x v="91"/>
    <x v="91"/>
    <s v="Sales Representative"/>
    <n v="870369"/>
    <s v="Rodney"/>
    <s v="Flores"/>
    <s v="Store Manager"/>
    <x v="8"/>
    <x v="3914"/>
    <x v="3921"/>
    <x v="307"/>
    <x v="456"/>
    <n v="-11.49"/>
    <d v="2016-06-28T00:00:00"/>
    <x v="1"/>
  </r>
  <r>
    <x v="1"/>
    <x v="3"/>
    <x v="91"/>
    <x v="85"/>
    <x v="3910"/>
    <x v="0"/>
    <x v="1"/>
    <s v=""/>
    <n v="1"/>
    <s v=""/>
    <n v="-66.680000000000007"/>
    <s v=""/>
    <n v="-66.680000000000007"/>
    <x v="91"/>
    <x v="91"/>
    <x v="91"/>
    <s v="Sales Representative"/>
    <n v="870369"/>
    <s v="Rodney"/>
    <s v="Flores"/>
    <s v="Store Manager"/>
    <x v="8"/>
    <x v="3915"/>
    <x v="3922"/>
    <x v="845"/>
    <x v="422"/>
    <n v="-66.680000000000007"/>
    <d v="2016-07-04T00:00:00"/>
    <x v="1"/>
  </r>
  <r>
    <x v="1"/>
    <x v="3"/>
    <x v="91"/>
    <x v="85"/>
    <x v="3911"/>
    <x v="0"/>
    <x v="1"/>
    <s v=""/>
    <n v="1"/>
    <s v=""/>
    <n v="-66.91"/>
    <s v=""/>
    <n v="-66.91"/>
    <x v="91"/>
    <x v="91"/>
    <x v="91"/>
    <s v="Sales Representative"/>
    <n v="870369"/>
    <s v="Rodney"/>
    <s v="Flores"/>
    <s v="Store Manager"/>
    <x v="8"/>
    <x v="3916"/>
    <x v="3923"/>
    <x v="751"/>
    <x v="463"/>
    <n v="-66.91"/>
    <d v="2016-07-07T00:00:00"/>
    <x v="1"/>
  </r>
  <r>
    <x v="1"/>
    <x v="3"/>
    <x v="91"/>
    <x v="85"/>
    <x v="3912"/>
    <x v="0"/>
    <x v="1"/>
    <s v=""/>
    <n v="1"/>
    <s v=""/>
    <n v="-76.819999999999993"/>
    <s v=""/>
    <n v="-76.819999999999993"/>
    <x v="91"/>
    <x v="91"/>
    <x v="91"/>
    <s v="Sales Representative"/>
    <n v="870369"/>
    <s v="Rodney"/>
    <s v="Flores"/>
    <s v="Store Manager"/>
    <x v="8"/>
    <x v="3917"/>
    <x v="3924"/>
    <x v="9"/>
    <x v="262"/>
    <n v="-76.819999999999993"/>
    <d v="2016-07-07T00:00:00"/>
    <x v="1"/>
  </r>
  <r>
    <x v="1"/>
    <x v="3"/>
    <x v="91"/>
    <x v="92"/>
    <x v="3913"/>
    <x v="1"/>
    <x v="0"/>
    <s v=""/>
    <n v="1"/>
    <s v=""/>
    <n v="-31.45"/>
    <n v="-31.45"/>
    <s v=""/>
    <x v="91"/>
    <x v="91"/>
    <x v="91"/>
    <s v="Sales Representative"/>
    <n v="582216"/>
    <s v="Delores"/>
    <s v="Willis"/>
    <s v="Sales Representative"/>
    <x v="8"/>
    <x v="3918"/>
    <x v="3925"/>
    <x v="831"/>
    <x v="468"/>
    <n v="-31.45"/>
    <d v="2016-07-08T00:00:00"/>
    <x v="0"/>
  </r>
  <r>
    <x v="1"/>
    <x v="3"/>
    <x v="91"/>
    <x v="92"/>
    <x v="3914"/>
    <x v="2"/>
    <x v="1"/>
    <s v=""/>
    <n v="1"/>
    <s v=""/>
    <n v="-8.82"/>
    <s v=""/>
    <n v="-8.82"/>
    <x v="91"/>
    <x v="91"/>
    <x v="91"/>
    <s v="Sales Representative"/>
    <n v="582216"/>
    <s v="Delores"/>
    <s v="Willis"/>
    <s v="Sales Representative"/>
    <x v="8"/>
    <x v="3919"/>
    <x v="3926"/>
    <x v="304"/>
    <x v="137"/>
    <n v="-8.82"/>
    <d v="2016-07-09T00:00:00"/>
    <x v="1"/>
  </r>
  <r>
    <x v="1"/>
    <x v="3"/>
    <x v="91"/>
    <x v="85"/>
    <x v="3915"/>
    <x v="0"/>
    <x v="1"/>
    <s v=""/>
    <n v="1"/>
    <s v=""/>
    <n v="-76.099999999999994"/>
    <s v=""/>
    <n v="-76.099999999999994"/>
    <x v="91"/>
    <x v="91"/>
    <x v="91"/>
    <s v="Sales Representative"/>
    <n v="870369"/>
    <s v="Rodney"/>
    <s v="Flores"/>
    <s v="Store Manager"/>
    <x v="8"/>
    <x v="3920"/>
    <x v="3927"/>
    <x v="528"/>
    <x v="224"/>
    <n v="-76.099999999999994"/>
    <d v="2016-07-09T00:00:00"/>
    <x v="1"/>
  </r>
  <r>
    <x v="1"/>
    <x v="3"/>
    <x v="91"/>
    <x v="85"/>
    <x v="3916"/>
    <x v="0"/>
    <x v="1"/>
    <s v=""/>
    <n v="1"/>
    <s v=""/>
    <n v="-91.85"/>
    <s v=""/>
    <n v="-91.85"/>
    <x v="91"/>
    <x v="91"/>
    <x v="91"/>
    <s v="Sales Representative"/>
    <n v="870369"/>
    <s v="Rodney"/>
    <s v="Flores"/>
    <s v="Store Manager"/>
    <x v="8"/>
    <x v="3921"/>
    <x v="3928"/>
    <x v="338"/>
    <x v="197"/>
    <n v="-91.85"/>
    <d v="2016-07-11T00:00:00"/>
    <x v="1"/>
  </r>
  <r>
    <x v="1"/>
    <x v="3"/>
    <x v="91"/>
    <x v="92"/>
    <x v="3917"/>
    <x v="2"/>
    <x v="1"/>
    <s v=""/>
    <n v="1"/>
    <s v=""/>
    <n v="-17.7"/>
    <s v=""/>
    <n v="-17.7"/>
    <x v="91"/>
    <x v="91"/>
    <x v="91"/>
    <s v="Sales Representative"/>
    <n v="582216"/>
    <s v="Delores"/>
    <s v="Willis"/>
    <s v="Sales Representative"/>
    <x v="8"/>
    <x v="3922"/>
    <x v="3929"/>
    <x v="321"/>
    <x v="433"/>
    <n v="-17.7"/>
    <d v="2016-07-14T00:00:00"/>
    <x v="1"/>
  </r>
  <r>
    <x v="1"/>
    <x v="3"/>
    <x v="91"/>
    <x v="92"/>
    <x v="3918"/>
    <x v="1"/>
    <x v="0"/>
    <s v=""/>
    <n v="1"/>
    <s v=""/>
    <n v="-34.99"/>
    <n v="-34.99"/>
    <s v=""/>
    <x v="91"/>
    <x v="91"/>
    <x v="91"/>
    <s v="Sales Representative"/>
    <n v="582216"/>
    <s v="Delores"/>
    <s v="Willis"/>
    <s v="Sales Representative"/>
    <x v="8"/>
    <x v="3923"/>
    <x v="3930"/>
    <x v="103"/>
    <x v="277"/>
    <n v="-34.99"/>
    <d v="2016-07-14T00:00:00"/>
    <x v="0"/>
  </r>
  <r>
    <x v="1"/>
    <x v="3"/>
    <x v="91"/>
    <x v="85"/>
    <x v="3919"/>
    <x v="0"/>
    <x v="1"/>
    <s v=""/>
    <n v="1"/>
    <s v=""/>
    <n v="-88.46"/>
    <s v=""/>
    <n v="-88.46"/>
    <x v="91"/>
    <x v="91"/>
    <x v="91"/>
    <s v="Sales Representative"/>
    <n v="870369"/>
    <s v="Rodney"/>
    <s v="Flores"/>
    <s v="Store Manager"/>
    <x v="8"/>
    <x v="3924"/>
    <x v="3931"/>
    <x v="61"/>
    <x v="164"/>
    <n v="-88.46"/>
    <d v="2016-07-16T00:00:00"/>
    <x v="1"/>
  </r>
  <r>
    <x v="1"/>
    <x v="3"/>
    <x v="91"/>
    <x v="85"/>
    <x v="3920"/>
    <x v="0"/>
    <x v="1"/>
    <s v=""/>
    <n v="1"/>
    <s v=""/>
    <n v="-52.8"/>
    <s v=""/>
    <n v="-52.8"/>
    <x v="91"/>
    <x v="91"/>
    <x v="91"/>
    <s v="Sales Representative"/>
    <n v="870369"/>
    <s v="Rodney"/>
    <s v="Flores"/>
    <s v="Store Manager"/>
    <x v="8"/>
    <x v="3925"/>
    <x v="3932"/>
    <x v="427"/>
    <x v="303"/>
    <n v="-52.8"/>
    <d v="2016-07-22T00:00:00"/>
    <x v="1"/>
  </r>
  <r>
    <x v="1"/>
    <x v="3"/>
    <x v="91"/>
    <x v="92"/>
    <x v="3921"/>
    <x v="1"/>
    <x v="1"/>
    <s v=""/>
    <n v="1"/>
    <s v=""/>
    <n v="-43.84"/>
    <s v=""/>
    <n v="-43.84"/>
    <x v="91"/>
    <x v="91"/>
    <x v="91"/>
    <s v="Sales Representative"/>
    <n v="582216"/>
    <s v="Delores"/>
    <s v="Willis"/>
    <s v="Sales Representative"/>
    <x v="8"/>
    <x v="3926"/>
    <x v="3933"/>
    <x v="861"/>
    <x v="351"/>
    <n v="-43.84"/>
    <d v="2016-07-30T00:00:00"/>
    <x v="1"/>
  </r>
  <r>
    <x v="1"/>
    <x v="4"/>
    <x v="91"/>
    <x v="85"/>
    <x v="3922"/>
    <x v="0"/>
    <x v="1"/>
    <s v=""/>
    <n v="1"/>
    <s v=""/>
    <n v="-85.39"/>
    <s v=""/>
    <n v="-85.39"/>
    <x v="91"/>
    <x v="91"/>
    <x v="91"/>
    <s v="Sales Representative"/>
    <n v="870369"/>
    <s v="Rodney"/>
    <s v="Flores"/>
    <s v="Store Manager"/>
    <x v="8"/>
    <x v="3927"/>
    <x v="3934"/>
    <x v="825"/>
    <x v="345"/>
    <n v="-85.39"/>
    <d v="2016-08-01T00:00:00"/>
    <x v="1"/>
  </r>
  <r>
    <x v="1"/>
    <x v="4"/>
    <x v="91"/>
    <x v="85"/>
    <x v="3923"/>
    <x v="0"/>
    <x v="1"/>
    <s v=""/>
    <n v="1"/>
    <s v=""/>
    <n v="-74.66"/>
    <s v=""/>
    <n v="-74.66"/>
    <x v="91"/>
    <x v="91"/>
    <x v="91"/>
    <s v="Sales Representative"/>
    <n v="870369"/>
    <s v="Rodney"/>
    <s v="Flores"/>
    <s v="Store Manager"/>
    <x v="8"/>
    <x v="3928"/>
    <x v="3935"/>
    <x v="475"/>
    <x v="150"/>
    <n v="-74.66"/>
    <d v="2016-08-03T00:00:00"/>
    <x v="1"/>
  </r>
  <r>
    <x v="1"/>
    <x v="4"/>
    <x v="91"/>
    <x v="92"/>
    <x v="3924"/>
    <x v="1"/>
    <x v="1"/>
    <s v=""/>
    <n v="1"/>
    <s v=""/>
    <n v="-42.15"/>
    <s v=""/>
    <n v="-42.15"/>
    <x v="91"/>
    <x v="91"/>
    <x v="91"/>
    <s v="Sales Representative"/>
    <n v="582216"/>
    <s v="Delores"/>
    <s v="Willis"/>
    <s v="Sales Representative"/>
    <x v="8"/>
    <x v="3929"/>
    <x v="3936"/>
    <x v="669"/>
    <x v="299"/>
    <n v="-42.15"/>
    <d v="2016-08-07T00:00:00"/>
    <x v="1"/>
  </r>
  <r>
    <x v="1"/>
    <x v="4"/>
    <x v="91"/>
    <x v="92"/>
    <x v="3925"/>
    <x v="1"/>
    <x v="0"/>
    <s v=""/>
    <n v="1"/>
    <s v=""/>
    <n v="-22.52"/>
    <n v="-22.52"/>
    <s v=""/>
    <x v="91"/>
    <x v="91"/>
    <x v="91"/>
    <s v="Sales Representative"/>
    <n v="582216"/>
    <s v="Delores"/>
    <s v="Willis"/>
    <s v="Sales Representative"/>
    <x v="8"/>
    <x v="3930"/>
    <x v="3937"/>
    <x v="10"/>
    <x v="220"/>
    <n v="-22.52"/>
    <d v="2016-08-07T00:00:00"/>
    <x v="2"/>
  </r>
  <r>
    <x v="1"/>
    <x v="4"/>
    <x v="91"/>
    <x v="85"/>
    <x v="3926"/>
    <x v="0"/>
    <x v="1"/>
    <s v=""/>
    <n v="1"/>
    <s v=""/>
    <n v="-65.099999999999994"/>
    <s v=""/>
    <n v="-65.099999999999994"/>
    <x v="91"/>
    <x v="91"/>
    <x v="91"/>
    <s v="Sales Representative"/>
    <n v="870369"/>
    <s v="Rodney"/>
    <s v="Flores"/>
    <s v="Store Manager"/>
    <x v="8"/>
    <x v="3931"/>
    <x v="3938"/>
    <x v="505"/>
    <x v="398"/>
    <n v="-65.099999999999994"/>
    <d v="2016-08-09T00:00:00"/>
    <x v="1"/>
  </r>
  <r>
    <x v="1"/>
    <x v="4"/>
    <x v="91"/>
    <x v="92"/>
    <x v="3927"/>
    <x v="1"/>
    <x v="1"/>
    <s v=""/>
    <n v="1"/>
    <s v=""/>
    <n v="-35.880000000000003"/>
    <s v=""/>
    <n v="-35.880000000000003"/>
    <x v="91"/>
    <x v="91"/>
    <x v="91"/>
    <s v="Sales Representative"/>
    <n v="582216"/>
    <s v="Delores"/>
    <s v="Willis"/>
    <s v="Sales Representative"/>
    <x v="8"/>
    <x v="3932"/>
    <x v="3939"/>
    <x v="226"/>
    <x v="73"/>
    <n v="-35.880000000000003"/>
    <d v="2016-08-15T00:00:00"/>
    <x v="1"/>
  </r>
  <r>
    <x v="1"/>
    <x v="4"/>
    <x v="91"/>
    <x v="85"/>
    <x v="3928"/>
    <x v="0"/>
    <x v="0"/>
    <s v=""/>
    <n v="1"/>
    <s v=""/>
    <n v="-53.37"/>
    <n v="-53.37"/>
    <s v=""/>
    <x v="91"/>
    <x v="91"/>
    <x v="91"/>
    <s v="Sales Representative"/>
    <n v="870369"/>
    <s v="Rodney"/>
    <s v="Flores"/>
    <s v="Store Manager"/>
    <x v="8"/>
    <x v="3933"/>
    <x v="3940"/>
    <x v="736"/>
    <x v="12"/>
    <n v="-53.37"/>
    <d v="2016-08-22T00:00:00"/>
    <x v="0"/>
  </r>
  <r>
    <x v="1"/>
    <x v="4"/>
    <x v="91"/>
    <x v="92"/>
    <x v="3929"/>
    <x v="1"/>
    <x v="1"/>
    <s v=""/>
    <n v="1"/>
    <s v=""/>
    <n v="-34.39"/>
    <s v=""/>
    <n v="-34.39"/>
    <x v="91"/>
    <x v="91"/>
    <x v="91"/>
    <s v="Sales Representative"/>
    <n v="582216"/>
    <s v="Delores"/>
    <s v="Willis"/>
    <s v="Sales Representative"/>
    <x v="8"/>
    <x v="3934"/>
    <x v="3941"/>
    <x v="861"/>
    <x v="314"/>
    <n v="-34.39"/>
    <d v="2016-08-23T00:00:00"/>
    <x v="1"/>
  </r>
  <r>
    <x v="1"/>
    <x v="5"/>
    <x v="91"/>
    <x v="92"/>
    <x v="3930"/>
    <x v="1"/>
    <x v="1"/>
    <s v=""/>
    <n v="1"/>
    <s v=""/>
    <n v="-25.55"/>
    <s v=""/>
    <n v="-25.55"/>
    <x v="91"/>
    <x v="91"/>
    <x v="91"/>
    <s v="Sales Representative"/>
    <n v="582216"/>
    <s v="Delores"/>
    <s v="Willis"/>
    <s v="Sales Representative"/>
    <x v="8"/>
    <x v="3935"/>
    <x v="3942"/>
    <x v="11"/>
    <x v="70"/>
    <n v="-25.55"/>
    <d v="2016-09-03T00:00:00"/>
    <x v="1"/>
  </r>
  <r>
    <x v="1"/>
    <x v="5"/>
    <x v="91"/>
    <x v="85"/>
    <x v="3931"/>
    <x v="0"/>
    <x v="1"/>
    <s v=""/>
    <n v="1"/>
    <s v=""/>
    <n v="-67.14"/>
    <s v=""/>
    <n v="-67.14"/>
    <x v="91"/>
    <x v="91"/>
    <x v="91"/>
    <s v="Sales Representative"/>
    <n v="870369"/>
    <s v="Rodney"/>
    <s v="Flores"/>
    <s v="Store Manager"/>
    <x v="8"/>
    <x v="3936"/>
    <x v="3943"/>
    <x v="1"/>
    <x v="462"/>
    <n v="-67.14"/>
    <d v="2016-09-03T00:00:00"/>
    <x v="1"/>
  </r>
  <r>
    <x v="1"/>
    <x v="5"/>
    <x v="91"/>
    <x v="85"/>
    <x v="3932"/>
    <x v="0"/>
    <x v="1"/>
    <s v=""/>
    <n v="1"/>
    <s v=""/>
    <n v="-79.52"/>
    <s v=""/>
    <n v="-79.52"/>
    <x v="91"/>
    <x v="91"/>
    <x v="91"/>
    <s v="Sales Representative"/>
    <n v="870369"/>
    <s v="Rodney"/>
    <s v="Flores"/>
    <s v="Store Manager"/>
    <x v="8"/>
    <x v="3937"/>
    <x v="3944"/>
    <x v="101"/>
    <x v="159"/>
    <n v="-79.52"/>
    <d v="2016-09-04T00:00:00"/>
    <x v="1"/>
  </r>
  <r>
    <x v="1"/>
    <x v="5"/>
    <x v="91"/>
    <x v="92"/>
    <x v="3933"/>
    <x v="2"/>
    <x v="1"/>
    <s v=""/>
    <n v="1"/>
    <s v=""/>
    <n v="-11.03"/>
    <s v=""/>
    <n v="-11.03"/>
    <x v="91"/>
    <x v="91"/>
    <x v="91"/>
    <s v="Sales Representative"/>
    <n v="582216"/>
    <s v="Delores"/>
    <s v="Willis"/>
    <s v="Sales Representative"/>
    <x v="8"/>
    <x v="3938"/>
    <x v="3945"/>
    <x v="710"/>
    <x v="394"/>
    <n v="-11.03"/>
    <d v="2016-09-06T00:00:00"/>
    <x v="1"/>
  </r>
  <r>
    <x v="1"/>
    <x v="5"/>
    <x v="91"/>
    <x v="92"/>
    <x v="3934"/>
    <x v="1"/>
    <x v="1"/>
    <s v=""/>
    <n v="1"/>
    <s v=""/>
    <n v="-45.72"/>
    <s v=""/>
    <n v="-45.72"/>
    <x v="91"/>
    <x v="91"/>
    <x v="91"/>
    <s v="Sales Representative"/>
    <n v="582216"/>
    <s v="Delores"/>
    <s v="Willis"/>
    <s v="Sales Representative"/>
    <x v="8"/>
    <x v="3939"/>
    <x v="3946"/>
    <x v="187"/>
    <x v="77"/>
    <n v="-45.72"/>
    <d v="2016-09-11T00:00:00"/>
    <x v="1"/>
  </r>
  <r>
    <x v="1"/>
    <x v="5"/>
    <x v="91"/>
    <x v="85"/>
    <x v="3935"/>
    <x v="0"/>
    <x v="1"/>
    <s v=""/>
    <n v="1"/>
    <s v=""/>
    <n v="-86.46"/>
    <s v=""/>
    <n v="-86.46"/>
    <x v="91"/>
    <x v="91"/>
    <x v="91"/>
    <s v="Sales Representative"/>
    <n v="870369"/>
    <s v="Rodney"/>
    <s v="Flores"/>
    <s v="Store Manager"/>
    <x v="8"/>
    <x v="3940"/>
    <x v="3947"/>
    <x v="559"/>
    <x v="225"/>
    <n v="-86.46"/>
    <d v="2016-09-14T00:00:00"/>
    <x v="1"/>
  </r>
  <r>
    <x v="1"/>
    <x v="5"/>
    <x v="91"/>
    <x v="92"/>
    <x v="3936"/>
    <x v="1"/>
    <x v="1"/>
    <s v=""/>
    <n v="1"/>
    <s v=""/>
    <n v="-26.28"/>
    <s v=""/>
    <n v="-26.28"/>
    <x v="91"/>
    <x v="91"/>
    <x v="91"/>
    <s v="Sales Representative"/>
    <n v="582216"/>
    <s v="Delores"/>
    <s v="Willis"/>
    <s v="Sales Representative"/>
    <x v="8"/>
    <x v="3941"/>
    <x v="3948"/>
    <x v="728"/>
    <x v="249"/>
    <n v="-26.28"/>
    <d v="2016-09-15T00:00:00"/>
    <x v="1"/>
  </r>
  <r>
    <x v="1"/>
    <x v="5"/>
    <x v="91"/>
    <x v="85"/>
    <x v="3937"/>
    <x v="0"/>
    <x v="1"/>
    <s v=""/>
    <n v="1"/>
    <s v=""/>
    <n v="-89.26"/>
    <s v=""/>
    <n v="-89.26"/>
    <x v="91"/>
    <x v="91"/>
    <x v="91"/>
    <s v="Sales Representative"/>
    <n v="870369"/>
    <s v="Rodney"/>
    <s v="Flores"/>
    <s v="Store Manager"/>
    <x v="8"/>
    <x v="3942"/>
    <x v="3949"/>
    <x v="761"/>
    <x v="453"/>
    <n v="-89.26"/>
    <d v="2016-09-21T00:00:00"/>
    <x v="1"/>
  </r>
  <r>
    <x v="1"/>
    <x v="5"/>
    <x v="91"/>
    <x v="92"/>
    <x v="3938"/>
    <x v="1"/>
    <x v="1"/>
    <s v=""/>
    <n v="1"/>
    <s v=""/>
    <n v="-33.700000000000003"/>
    <s v=""/>
    <n v="-33.700000000000003"/>
    <x v="91"/>
    <x v="91"/>
    <x v="91"/>
    <s v="Sales Representative"/>
    <n v="582216"/>
    <s v="Delores"/>
    <s v="Willis"/>
    <s v="Sales Representative"/>
    <x v="8"/>
    <x v="3943"/>
    <x v="3950"/>
    <x v="489"/>
    <x v="366"/>
    <n v="-33.700000000000003"/>
    <d v="2016-09-30T00:00:00"/>
    <x v="1"/>
  </r>
  <r>
    <x v="0"/>
    <x v="0"/>
    <x v="92"/>
    <x v="85"/>
    <x v="3939"/>
    <x v="2"/>
    <x v="1"/>
    <n v="1"/>
    <s v=""/>
    <n v="-9.32"/>
    <s v=""/>
    <s v=""/>
    <n v="-9.32"/>
    <x v="92"/>
    <x v="92"/>
    <x v="92"/>
    <s v="Sales Representative"/>
    <n v="870369"/>
    <s v="Rodney"/>
    <s v="Flores"/>
    <s v="Store Manager"/>
    <x v="8"/>
    <x v="3944"/>
    <x v="3951"/>
    <x v="240"/>
    <x v="299"/>
    <n v="-9.32"/>
    <d v="2016-04-04T00:00:00"/>
    <x v="1"/>
  </r>
  <r>
    <x v="0"/>
    <x v="0"/>
    <x v="92"/>
    <x v="85"/>
    <x v="3940"/>
    <x v="0"/>
    <x v="1"/>
    <n v="1"/>
    <s v=""/>
    <n v="-95.92"/>
    <s v=""/>
    <s v=""/>
    <n v="-95.92"/>
    <x v="92"/>
    <x v="92"/>
    <x v="92"/>
    <s v="Sales Representative"/>
    <n v="870369"/>
    <s v="Rodney"/>
    <s v="Flores"/>
    <s v="Store Manager"/>
    <x v="8"/>
    <x v="3945"/>
    <x v="3952"/>
    <x v="753"/>
    <x v="76"/>
    <n v="-95.92"/>
    <d v="2016-04-09T00:00:00"/>
    <x v="1"/>
  </r>
  <r>
    <x v="0"/>
    <x v="0"/>
    <x v="92"/>
    <x v="85"/>
    <x v="3941"/>
    <x v="1"/>
    <x v="1"/>
    <n v="1"/>
    <s v=""/>
    <n v="-43.84"/>
    <s v=""/>
    <s v=""/>
    <n v="-43.84"/>
    <x v="92"/>
    <x v="92"/>
    <x v="92"/>
    <s v="Sales Representative"/>
    <n v="870369"/>
    <s v="Rodney"/>
    <s v="Flores"/>
    <s v="Store Manager"/>
    <x v="8"/>
    <x v="3946"/>
    <x v="3953"/>
    <x v="828"/>
    <x v="194"/>
    <n v="-43.84"/>
    <d v="2016-04-09T00:00:00"/>
    <x v="1"/>
  </r>
  <r>
    <x v="0"/>
    <x v="0"/>
    <x v="92"/>
    <x v="85"/>
    <x v="3942"/>
    <x v="0"/>
    <x v="1"/>
    <n v="1"/>
    <s v=""/>
    <n v="-64.739999999999995"/>
    <s v=""/>
    <s v=""/>
    <n v="-64.739999999999995"/>
    <x v="92"/>
    <x v="92"/>
    <x v="92"/>
    <s v="Sales Representative"/>
    <n v="870369"/>
    <s v="Rodney"/>
    <s v="Flores"/>
    <s v="Store Manager"/>
    <x v="8"/>
    <x v="3947"/>
    <x v="3954"/>
    <x v="391"/>
    <x v="51"/>
    <n v="-64.739999999999995"/>
    <d v="2016-04-11T00:00:00"/>
    <x v="1"/>
  </r>
  <r>
    <x v="0"/>
    <x v="0"/>
    <x v="92"/>
    <x v="85"/>
    <x v="3943"/>
    <x v="1"/>
    <x v="1"/>
    <n v="1"/>
    <s v=""/>
    <n v="-32.49"/>
    <s v=""/>
    <s v=""/>
    <n v="-32.49"/>
    <x v="92"/>
    <x v="92"/>
    <x v="92"/>
    <s v="Sales Representative"/>
    <n v="870369"/>
    <s v="Rodney"/>
    <s v="Flores"/>
    <s v="Store Manager"/>
    <x v="8"/>
    <x v="3948"/>
    <x v="3955"/>
    <x v="488"/>
    <x v="158"/>
    <n v="-32.49"/>
    <d v="2016-04-11T00:00:00"/>
    <x v="1"/>
  </r>
  <r>
    <x v="0"/>
    <x v="0"/>
    <x v="92"/>
    <x v="85"/>
    <x v="3944"/>
    <x v="2"/>
    <x v="1"/>
    <n v="1"/>
    <s v=""/>
    <n v="-14.9"/>
    <s v=""/>
    <s v=""/>
    <n v="-14.9"/>
    <x v="92"/>
    <x v="92"/>
    <x v="92"/>
    <s v="Sales Representative"/>
    <n v="870369"/>
    <s v="Rodney"/>
    <s v="Flores"/>
    <s v="Store Manager"/>
    <x v="8"/>
    <x v="3949"/>
    <x v="3956"/>
    <x v="385"/>
    <x v="18"/>
    <n v="-14.9"/>
    <d v="2016-04-13T00:00:00"/>
    <x v="1"/>
  </r>
  <r>
    <x v="0"/>
    <x v="0"/>
    <x v="92"/>
    <x v="85"/>
    <x v="3945"/>
    <x v="0"/>
    <x v="0"/>
    <n v="1"/>
    <s v=""/>
    <n v="-73.38"/>
    <s v=""/>
    <n v="-73.38"/>
    <s v=""/>
    <x v="92"/>
    <x v="92"/>
    <x v="92"/>
    <s v="Sales Representative"/>
    <n v="870369"/>
    <s v="Rodney"/>
    <s v="Flores"/>
    <s v="Store Manager"/>
    <x v="8"/>
    <x v="3950"/>
    <x v="3957"/>
    <x v="626"/>
    <x v="3"/>
    <n v="-73.38"/>
    <d v="2016-04-20T00:00:00"/>
    <x v="2"/>
  </r>
  <r>
    <x v="0"/>
    <x v="0"/>
    <x v="92"/>
    <x v="85"/>
    <x v="3946"/>
    <x v="2"/>
    <x v="1"/>
    <n v="1"/>
    <s v=""/>
    <n v="-17.48"/>
    <s v=""/>
    <s v=""/>
    <n v="-17.48"/>
    <x v="92"/>
    <x v="92"/>
    <x v="92"/>
    <s v="Sales Representative"/>
    <n v="870369"/>
    <s v="Rodney"/>
    <s v="Flores"/>
    <s v="Store Manager"/>
    <x v="8"/>
    <x v="3951"/>
    <x v="3958"/>
    <x v="163"/>
    <x v="487"/>
    <n v="-17.48"/>
    <d v="2016-04-23T00:00:00"/>
    <x v="1"/>
  </r>
  <r>
    <x v="0"/>
    <x v="0"/>
    <x v="92"/>
    <x v="85"/>
    <x v="3947"/>
    <x v="1"/>
    <x v="1"/>
    <n v="1"/>
    <s v=""/>
    <n v="-28.52"/>
    <s v=""/>
    <s v=""/>
    <n v="-28.52"/>
    <x v="92"/>
    <x v="92"/>
    <x v="92"/>
    <s v="Sales Representative"/>
    <n v="870369"/>
    <s v="Rodney"/>
    <s v="Flores"/>
    <s v="Store Manager"/>
    <x v="8"/>
    <x v="3952"/>
    <x v="3959"/>
    <x v="682"/>
    <x v="158"/>
    <n v="-28.52"/>
    <d v="2016-04-23T00:00:00"/>
    <x v="1"/>
  </r>
  <r>
    <x v="0"/>
    <x v="0"/>
    <x v="92"/>
    <x v="85"/>
    <x v="3948"/>
    <x v="0"/>
    <x v="0"/>
    <n v="1"/>
    <s v=""/>
    <n v="-51.57"/>
    <s v=""/>
    <n v="-51.57"/>
    <s v=""/>
    <x v="92"/>
    <x v="92"/>
    <x v="92"/>
    <s v="Sales Representative"/>
    <n v="870369"/>
    <s v="Rodney"/>
    <s v="Flores"/>
    <s v="Store Manager"/>
    <x v="8"/>
    <x v="3953"/>
    <x v="3960"/>
    <x v="177"/>
    <x v="175"/>
    <n v="-51.57"/>
    <d v="2016-04-24T00:00:00"/>
    <x v="0"/>
  </r>
  <r>
    <x v="0"/>
    <x v="0"/>
    <x v="92"/>
    <x v="85"/>
    <x v="3949"/>
    <x v="2"/>
    <x v="0"/>
    <n v="1"/>
    <s v=""/>
    <n v="-12.48"/>
    <s v=""/>
    <n v="-12.48"/>
    <s v=""/>
    <x v="92"/>
    <x v="92"/>
    <x v="92"/>
    <s v="Sales Representative"/>
    <n v="870369"/>
    <s v="Rodney"/>
    <s v="Flores"/>
    <s v="Store Manager"/>
    <x v="8"/>
    <x v="3954"/>
    <x v="3961"/>
    <x v="347"/>
    <x v="356"/>
    <n v="-12.48"/>
    <d v="2016-04-26T00:00:00"/>
    <x v="2"/>
  </r>
  <r>
    <x v="0"/>
    <x v="0"/>
    <x v="92"/>
    <x v="85"/>
    <x v="3950"/>
    <x v="0"/>
    <x v="1"/>
    <n v="1"/>
    <s v=""/>
    <n v="-65.400000000000006"/>
    <s v=""/>
    <s v=""/>
    <n v="-65.400000000000006"/>
    <x v="92"/>
    <x v="92"/>
    <x v="92"/>
    <s v="Sales Representative"/>
    <n v="870369"/>
    <s v="Rodney"/>
    <s v="Flores"/>
    <s v="Store Manager"/>
    <x v="8"/>
    <x v="3955"/>
    <x v="3962"/>
    <x v="639"/>
    <x v="327"/>
    <n v="-65.400000000000006"/>
    <d v="2016-04-30T00:00:00"/>
    <x v="1"/>
  </r>
  <r>
    <x v="0"/>
    <x v="1"/>
    <x v="92"/>
    <x v="85"/>
    <x v="3951"/>
    <x v="0"/>
    <x v="0"/>
    <n v="1"/>
    <s v=""/>
    <n v="-64.94"/>
    <s v=""/>
    <n v="-64.94"/>
    <s v=""/>
    <x v="92"/>
    <x v="92"/>
    <x v="92"/>
    <s v="Sales Representative"/>
    <n v="870369"/>
    <s v="Rodney"/>
    <s v="Flores"/>
    <s v="Store Manager"/>
    <x v="8"/>
    <x v="3956"/>
    <x v="3963"/>
    <x v="96"/>
    <x v="242"/>
    <n v="-64.94"/>
    <d v="2016-05-25T00:00:00"/>
    <x v="0"/>
  </r>
  <r>
    <x v="0"/>
    <x v="2"/>
    <x v="92"/>
    <x v="85"/>
    <x v="3952"/>
    <x v="2"/>
    <x v="1"/>
    <n v="1"/>
    <s v=""/>
    <n v="-16.41"/>
    <s v=""/>
    <s v=""/>
    <n v="-16.41"/>
    <x v="92"/>
    <x v="92"/>
    <x v="92"/>
    <s v="Sales Representative"/>
    <n v="870369"/>
    <s v="Rodney"/>
    <s v="Flores"/>
    <s v="Store Manager"/>
    <x v="8"/>
    <x v="3957"/>
    <x v="3964"/>
    <x v="7"/>
    <x v="312"/>
    <n v="-16.41"/>
    <d v="2016-06-01T00:00:00"/>
    <x v="1"/>
  </r>
  <r>
    <x v="0"/>
    <x v="2"/>
    <x v="92"/>
    <x v="85"/>
    <x v="3953"/>
    <x v="0"/>
    <x v="1"/>
    <n v="1"/>
    <s v=""/>
    <n v="-71.33"/>
    <s v=""/>
    <s v=""/>
    <n v="-71.33"/>
    <x v="92"/>
    <x v="92"/>
    <x v="92"/>
    <s v="Sales Representative"/>
    <n v="870369"/>
    <s v="Rodney"/>
    <s v="Flores"/>
    <s v="Store Manager"/>
    <x v="8"/>
    <x v="3958"/>
    <x v="3965"/>
    <x v="157"/>
    <x v="197"/>
    <n v="-71.33"/>
    <d v="2016-06-05T00:00:00"/>
    <x v="1"/>
  </r>
  <r>
    <x v="0"/>
    <x v="2"/>
    <x v="92"/>
    <x v="85"/>
    <x v="3954"/>
    <x v="0"/>
    <x v="1"/>
    <n v="1"/>
    <s v=""/>
    <n v="-60.55"/>
    <s v=""/>
    <s v=""/>
    <n v="-60.55"/>
    <x v="92"/>
    <x v="92"/>
    <x v="92"/>
    <s v="Sales Representative"/>
    <n v="870369"/>
    <s v="Rodney"/>
    <s v="Flores"/>
    <s v="Store Manager"/>
    <x v="8"/>
    <x v="3959"/>
    <x v="3966"/>
    <x v="8"/>
    <x v="175"/>
    <n v="-60.55"/>
    <d v="2016-06-06T00:00:00"/>
    <x v="1"/>
  </r>
  <r>
    <x v="0"/>
    <x v="2"/>
    <x v="92"/>
    <x v="85"/>
    <x v="3955"/>
    <x v="2"/>
    <x v="0"/>
    <n v="1"/>
    <s v=""/>
    <n v="-6.62"/>
    <s v=""/>
    <n v="-6.62"/>
    <s v=""/>
    <x v="92"/>
    <x v="92"/>
    <x v="92"/>
    <s v="Sales Representative"/>
    <n v="870369"/>
    <s v="Rodney"/>
    <s v="Flores"/>
    <s v="Store Manager"/>
    <x v="8"/>
    <x v="3960"/>
    <x v="3967"/>
    <x v="83"/>
    <x v="435"/>
    <n v="-6.62"/>
    <d v="2016-06-13T00:00:00"/>
    <x v="0"/>
  </r>
  <r>
    <x v="0"/>
    <x v="2"/>
    <x v="92"/>
    <x v="85"/>
    <x v="3956"/>
    <x v="2"/>
    <x v="1"/>
    <n v="1"/>
    <s v=""/>
    <n v="-18.62"/>
    <s v=""/>
    <s v=""/>
    <n v="-18.62"/>
    <x v="92"/>
    <x v="92"/>
    <x v="92"/>
    <s v="Sales Representative"/>
    <n v="870369"/>
    <s v="Rodney"/>
    <s v="Flores"/>
    <s v="Store Manager"/>
    <x v="8"/>
    <x v="3961"/>
    <x v="3968"/>
    <x v="32"/>
    <x v="74"/>
    <n v="-18.62"/>
    <d v="2016-06-22T00:00:00"/>
    <x v="1"/>
  </r>
  <r>
    <x v="0"/>
    <x v="2"/>
    <x v="92"/>
    <x v="85"/>
    <x v="3957"/>
    <x v="0"/>
    <x v="1"/>
    <n v="1"/>
    <s v=""/>
    <n v="-76.91"/>
    <s v=""/>
    <s v=""/>
    <n v="-76.91"/>
    <x v="92"/>
    <x v="92"/>
    <x v="92"/>
    <s v="Sales Representative"/>
    <n v="870369"/>
    <s v="Rodney"/>
    <s v="Flores"/>
    <s v="Store Manager"/>
    <x v="8"/>
    <x v="3962"/>
    <x v="3969"/>
    <x v="124"/>
    <x v="58"/>
    <n v="-76.91"/>
    <d v="2016-06-29T00:00:00"/>
    <x v="1"/>
  </r>
  <r>
    <x v="0"/>
    <x v="2"/>
    <x v="92"/>
    <x v="85"/>
    <x v="3958"/>
    <x v="0"/>
    <x v="1"/>
    <n v="1"/>
    <s v=""/>
    <n v="-68.45"/>
    <s v=""/>
    <s v=""/>
    <n v="-68.45"/>
    <x v="92"/>
    <x v="92"/>
    <x v="92"/>
    <s v="Sales Representative"/>
    <n v="870369"/>
    <s v="Rodney"/>
    <s v="Flores"/>
    <s v="Store Manager"/>
    <x v="8"/>
    <x v="3963"/>
    <x v="3970"/>
    <x v="479"/>
    <x v="325"/>
    <n v="-68.45"/>
    <d v="2016-06-30T00:00:00"/>
    <x v="1"/>
  </r>
  <r>
    <x v="1"/>
    <x v="3"/>
    <x v="92"/>
    <x v="85"/>
    <x v="3959"/>
    <x v="0"/>
    <x v="0"/>
    <s v=""/>
    <n v="1"/>
    <s v=""/>
    <n v="-97.65"/>
    <n v="-97.65"/>
    <s v=""/>
    <x v="92"/>
    <x v="92"/>
    <x v="92"/>
    <s v="Sales Representative"/>
    <n v="870369"/>
    <s v="Rodney"/>
    <s v="Flores"/>
    <s v="Store Manager"/>
    <x v="8"/>
    <x v="3964"/>
    <x v="3971"/>
    <x v="323"/>
    <x v="344"/>
    <n v="-97.65"/>
    <d v="2016-07-07T00:00:00"/>
    <x v="2"/>
  </r>
  <r>
    <x v="1"/>
    <x v="3"/>
    <x v="92"/>
    <x v="85"/>
    <x v="3960"/>
    <x v="0"/>
    <x v="1"/>
    <s v=""/>
    <n v="1"/>
    <s v=""/>
    <n v="-60.16"/>
    <s v=""/>
    <n v="-60.16"/>
    <x v="92"/>
    <x v="92"/>
    <x v="92"/>
    <s v="Sales Representative"/>
    <n v="870369"/>
    <s v="Rodney"/>
    <s v="Flores"/>
    <s v="Store Manager"/>
    <x v="8"/>
    <x v="3965"/>
    <x v="3972"/>
    <x v="589"/>
    <x v="84"/>
    <n v="-60.16"/>
    <d v="2016-07-10T00:00:00"/>
    <x v="1"/>
  </r>
  <r>
    <x v="1"/>
    <x v="3"/>
    <x v="92"/>
    <x v="85"/>
    <x v="3961"/>
    <x v="0"/>
    <x v="0"/>
    <s v=""/>
    <n v="1"/>
    <s v=""/>
    <n v="-58.25"/>
    <n v="-58.25"/>
    <s v=""/>
    <x v="92"/>
    <x v="92"/>
    <x v="92"/>
    <s v="Sales Representative"/>
    <n v="870369"/>
    <s v="Rodney"/>
    <s v="Flores"/>
    <s v="Store Manager"/>
    <x v="8"/>
    <x v="3966"/>
    <x v="3973"/>
    <x v="403"/>
    <x v="286"/>
    <n v="-58.25"/>
    <d v="2016-07-26T00:00:00"/>
    <x v="2"/>
  </r>
  <r>
    <x v="1"/>
    <x v="4"/>
    <x v="92"/>
    <x v="85"/>
    <x v="3962"/>
    <x v="0"/>
    <x v="1"/>
    <s v=""/>
    <n v="1"/>
    <s v=""/>
    <n v="-56.92"/>
    <s v=""/>
    <n v="-56.92"/>
    <x v="92"/>
    <x v="92"/>
    <x v="92"/>
    <s v="Sales Representative"/>
    <n v="870369"/>
    <s v="Rodney"/>
    <s v="Flores"/>
    <s v="Store Manager"/>
    <x v="8"/>
    <x v="3967"/>
    <x v="3974"/>
    <x v="110"/>
    <x v="11"/>
    <n v="-56.92"/>
    <d v="2016-08-03T00:00:00"/>
    <x v="1"/>
  </r>
  <r>
    <x v="1"/>
    <x v="4"/>
    <x v="92"/>
    <x v="85"/>
    <x v="3963"/>
    <x v="0"/>
    <x v="1"/>
    <s v=""/>
    <n v="1"/>
    <s v=""/>
    <n v="-96.01"/>
    <s v=""/>
    <n v="-96.01"/>
    <x v="92"/>
    <x v="92"/>
    <x v="92"/>
    <s v="Sales Representative"/>
    <n v="870369"/>
    <s v="Rodney"/>
    <s v="Flores"/>
    <s v="Store Manager"/>
    <x v="8"/>
    <x v="3968"/>
    <x v="3975"/>
    <x v="641"/>
    <x v="80"/>
    <n v="-96.01"/>
    <d v="2016-08-03T00:00:00"/>
    <x v="1"/>
  </r>
  <r>
    <x v="1"/>
    <x v="4"/>
    <x v="92"/>
    <x v="85"/>
    <x v="3964"/>
    <x v="0"/>
    <x v="0"/>
    <s v=""/>
    <n v="1"/>
    <s v=""/>
    <n v="-66.709999999999994"/>
    <n v="-66.709999999999994"/>
    <s v=""/>
    <x v="92"/>
    <x v="92"/>
    <x v="92"/>
    <s v="Sales Representative"/>
    <n v="870369"/>
    <s v="Rodney"/>
    <s v="Flores"/>
    <s v="Store Manager"/>
    <x v="8"/>
    <x v="3969"/>
    <x v="3976"/>
    <x v="949"/>
    <x v="332"/>
    <n v="-66.709999999999994"/>
    <d v="2016-08-04T00:00:00"/>
    <x v="0"/>
  </r>
  <r>
    <x v="1"/>
    <x v="4"/>
    <x v="92"/>
    <x v="93"/>
    <x v="3965"/>
    <x v="2"/>
    <x v="1"/>
    <s v=""/>
    <n v="1"/>
    <s v=""/>
    <n v="-13.55"/>
    <s v=""/>
    <n v="-13.55"/>
    <x v="92"/>
    <x v="92"/>
    <x v="92"/>
    <s v="Sales Representative"/>
    <n v="480428"/>
    <s v="Scott"/>
    <s v="Wolfe"/>
    <s v="Sales Representative"/>
    <x v="8"/>
    <x v="3970"/>
    <x v="3977"/>
    <x v="931"/>
    <x v="424"/>
    <n v="-13.55"/>
    <d v="2016-08-06T00:00:00"/>
    <x v="1"/>
  </r>
  <r>
    <x v="1"/>
    <x v="4"/>
    <x v="92"/>
    <x v="93"/>
    <x v="3966"/>
    <x v="2"/>
    <x v="0"/>
    <s v=""/>
    <n v="1"/>
    <s v=""/>
    <n v="-17.21"/>
    <n v="-17.21"/>
    <s v=""/>
    <x v="92"/>
    <x v="92"/>
    <x v="92"/>
    <s v="Sales Representative"/>
    <n v="480428"/>
    <s v="Scott"/>
    <s v="Wolfe"/>
    <s v="Sales Representative"/>
    <x v="8"/>
    <x v="3971"/>
    <x v="3978"/>
    <x v="732"/>
    <x v="399"/>
    <n v="-17.21"/>
    <d v="2016-08-08T00:00:00"/>
    <x v="2"/>
  </r>
  <r>
    <x v="1"/>
    <x v="4"/>
    <x v="92"/>
    <x v="85"/>
    <x v="3967"/>
    <x v="0"/>
    <x v="1"/>
    <s v=""/>
    <n v="1"/>
    <s v=""/>
    <n v="-73.91"/>
    <s v=""/>
    <n v="-73.91"/>
    <x v="92"/>
    <x v="92"/>
    <x v="92"/>
    <s v="Sales Representative"/>
    <n v="870369"/>
    <s v="Rodney"/>
    <s v="Flores"/>
    <s v="Store Manager"/>
    <x v="8"/>
    <x v="3972"/>
    <x v="3979"/>
    <x v="94"/>
    <x v="441"/>
    <n v="-73.91"/>
    <d v="2016-08-14T00:00:00"/>
    <x v="1"/>
  </r>
  <r>
    <x v="1"/>
    <x v="5"/>
    <x v="92"/>
    <x v="85"/>
    <x v="3968"/>
    <x v="0"/>
    <x v="1"/>
    <s v=""/>
    <n v="1"/>
    <s v=""/>
    <n v="-95.42"/>
    <s v=""/>
    <n v="-95.42"/>
    <x v="92"/>
    <x v="92"/>
    <x v="92"/>
    <s v="Sales Representative"/>
    <n v="870369"/>
    <s v="Rodney"/>
    <s v="Flores"/>
    <s v="Store Manager"/>
    <x v="8"/>
    <x v="3973"/>
    <x v="3980"/>
    <x v="113"/>
    <x v="211"/>
    <n v="-95.42"/>
    <d v="2016-09-03T00:00:00"/>
    <x v="1"/>
  </r>
  <r>
    <x v="1"/>
    <x v="5"/>
    <x v="92"/>
    <x v="85"/>
    <x v="3969"/>
    <x v="0"/>
    <x v="1"/>
    <s v=""/>
    <n v="1"/>
    <s v=""/>
    <n v="-90.29"/>
    <s v=""/>
    <n v="-90.29"/>
    <x v="92"/>
    <x v="92"/>
    <x v="92"/>
    <s v="Sales Representative"/>
    <n v="870369"/>
    <s v="Rodney"/>
    <s v="Flores"/>
    <s v="Store Manager"/>
    <x v="8"/>
    <x v="3974"/>
    <x v="3981"/>
    <x v="950"/>
    <x v="306"/>
    <n v="-90.29"/>
    <d v="2016-09-04T00:00:00"/>
    <x v="1"/>
  </r>
  <r>
    <x v="1"/>
    <x v="5"/>
    <x v="92"/>
    <x v="85"/>
    <x v="3970"/>
    <x v="0"/>
    <x v="1"/>
    <s v=""/>
    <n v="1"/>
    <s v=""/>
    <n v="-69.36"/>
    <s v=""/>
    <n v="-69.36"/>
    <x v="92"/>
    <x v="92"/>
    <x v="92"/>
    <s v="Sales Representative"/>
    <n v="870369"/>
    <s v="Rodney"/>
    <s v="Flores"/>
    <s v="Store Manager"/>
    <x v="8"/>
    <x v="3975"/>
    <x v="3982"/>
    <x v="363"/>
    <x v="153"/>
    <n v="-69.36"/>
    <d v="2016-09-08T00:00:00"/>
    <x v="1"/>
  </r>
  <r>
    <x v="1"/>
    <x v="5"/>
    <x v="92"/>
    <x v="85"/>
    <x v="3971"/>
    <x v="0"/>
    <x v="1"/>
    <s v=""/>
    <n v="1"/>
    <s v=""/>
    <n v="-50.85"/>
    <s v=""/>
    <n v="-50.85"/>
    <x v="92"/>
    <x v="92"/>
    <x v="92"/>
    <s v="Sales Representative"/>
    <n v="870369"/>
    <s v="Rodney"/>
    <s v="Flores"/>
    <s v="Store Manager"/>
    <x v="8"/>
    <x v="3976"/>
    <x v="3983"/>
    <x v="868"/>
    <x v="245"/>
    <n v="-50.85"/>
    <d v="2016-09-12T00:00:00"/>
    <x v="1"/>
  </r>
  <r>
    <x v="1"/>
    <x v="5"/>
    <x v="92"/>
    <x v="93"/>
    <x v="3972"/>
    <x v="2"/>
    <x v="1"/>
    <s v=""/>
    <n v="1"/>
    <s v=""/>
    <n v="-6.18"/>
    <s v=""/>
    <n v="-6.18"/>
    <x v="92"/>
    <x v="92"/>
    <x v="92"/>
    <s v="Sales Representative"/>
    <n v="480428"/>
    <s v="Scott"/>
    <s v="Wolfe"/>
    <s v="Sales Representative"/>
    <x v="8"/>
    <x v="3977"/>
    <x v="3984"/>
    <x v="169"/>
    <x v="227"/>
    <n v="-6.18"/>
    <d v="2016-09-16T00:00:00"/>
    <x v="1"/>
  </r>
  <r>
    <x v="1"/>
    <x v="5"/>
    <x v="92"/>
    <x v="93"/>
    <x v="3973"/>
    <x v="1"/>
    <x v="0"/>
    <s v=""/>
    <n v="1"/>
    <s v=""/>
    <n v="-39.33"/>
    <n v="-39.33"/>
    <s v=""/>
    <x v="92"/>
    <x v="92"/>
    <x v="92"/>
    <s v="Sales Representative"/>
    <n v="480428"/>
    <s v="Scott"/>
    <s v="Wolfe"/>
    <s v="Sales Representative"/>
    <x v="8"/>
    <x v="3978"/>
    <x v="3985"/>
    <x v="876"/>
    <x v="270"/>
    <n v="-39.33"/>
    <d v="2016-09-17T00:00:00"/>
    <x v="0"/>
  </r>
  <r>
    <x v="1"/>
    <x v="5"/>
    <x v="92"/>
    <x v="93"/>
    <x v="3973"/>
    <x v="4"/>
    <x v="1"/>
    <s v=""/>
    <n v="1"/>
    <s v=""/>
    <n v="-49.99"/>
    <s v=""/>
    <n v="-49.99"/>
    <x v="92"/>
    <x v="92"/>
    <x v="92"/>
    <s v="Sales Representative"/>
    <n v="480428"/>
    <s v="Scott"/>
    <s v="Wolfe"/>
    <s v="Sales Representative"/>
    <x v="8"/>
    <x v="3978"/>
    <x v="3985"/>
    <x v="876"/>
    <x v="270"/>
    <n v="-49.99"/>
    <d v="2016-09-17T00:00:00"/>
    <x v="1"/>
  </r>
  <r>
    <x v="1"/>
    <x v="5"/>
    <x v="92"/>
    <x v="93"/>
    <x v="3974"/>
    <x v="1"/>
    <x v="1"/>
    <s v=""/>
    <n v="1"/>
    <s v=""/>
    <n v="-26.02"/>
    <s v=""/>
    <n v="-26.02"/>
    <x v="92"/>
    <x v="92"/>
    <x v="92"/>
    <s v="Sales Representative"/>
    <n v="480428"/>
    <s v="Scott"/>
    <s v="Wolfe"/>
    <s v="Sales Representative"/>
    <x v="8"/>
    <x v="3979"/>
    <x v="3986"/>
    <x v="178"/>
    <x v="281"/>
    <n v="-26.02"/>
    <d v="2016-09-19T00:00:00"/>
    <x v="1"/>
  </r>
  <r>
    <x v="1"/>
    <x v="5"/>
    <x v="92"/>
    <x v="85"/>
    <x v="3975"/>
    <x v="0"/>
    <x v="1"/>
    <s v=""/>
    <n v="1"/>
    <s v=""/>
    <n v="-99.64"/>
    <s v=""/>
    <n v="-99.64"/>
    <x v="92"/>
    <x v="92"/>
    <x v="92"/>
    <s v="Sales Representative"/>
    <n v="870369"/>
    <s v="Rodney"/>
    <s v="Flores"/>
    <s v="Store Manager"/>
    <x v="8"/>
    <x v="3980"/>
    <x v="3987"/>
    <x v="604"/>
    <x v="203"/>
    <n v="-99.64"/>
    <d v="2016-09-21T00:00:00"/>
    <x v="1"/>
  </r>
  <r>
    <x v="1"/>
    <x v="5"/>
    <x v="92"/>
    <x v="93"/>
    <x v="3976"/>
    <x v="2"/>
    <x v="1"/>
    <s v=""/>
    <n v="1"/>
    <s v=""/>
    <n v="-13.55"/>
    <s v=""/>
    <n v="-13.55"/>
    <x v="92"/>
    <x v="92"/>
    <x v="92"/>
    <s v="Sales Representative"/>
    <n v="480428"/>
    <s v="Scott"/>
    <s v="Wolfe"/>
    <s v="Sales Representative"/>
    <x v="8"/>
    <x v="3981"/>
    <x v="3988"/>
    <x v="295"/>
    <x v="159"/>
    <n v="-13.55"/>
    <d v="2016-09-22T00:00:00"/>
    <x v="1"/>
  </r>
  <r>
    <x v="1"/>
    <x v="5"/>
    <x v="92"/>
    <x v="85"/>
    <x v="3977"/>
    <x v="0"/>
    <x v="1"/>
    <s v=""/>
    <n v="1"/>
    <s v=""/>
    <n v="-87.19"/>
    <s v=""/>
    <n v="-87.19"/>
    <x v="92"/>
    <x v="92"/>
    <x v="92"/>
    <s v="Sales Representative"/>
    <n v="870369"/>
    <s v="Rodney"/>
    <s v="Flores"/>
    <s v="Store Manager"/>
    <x v="8"/>
    <x v="3982"/>
    <x v="3989"/>
    <x v="643"/>
    <x v="269"/>
    <n v="-87.19"/>
    <d v="2016-09-25T00:00:00"/>
    <x v="1"/>
  </r>
  <r>
    <x v="1"/>
    <x v="5"/>
    <x v="92"/>
    <x v="93"/>
    <x v="3978"/>
    <x v="1"/>
    <x v="1"/>
    <s v=""/>
    <n v="1"/>
    <s v=""/>
    <n v="-36.4"/>
    <s v=""/>
    <n v="-36.4"/>
    <x v="92"/>
    <x v="92"/>
    <x v="92"/>
    <s v="Sales Representative"/>
    <n v="480428"/>
    <s v="Scott"/>
    <s v="Wolfe"/>
    <s v="Sales Representative"/>
    <x v="8"/>
    <x v="3983"/>
    <x v="3990"/>
    <x v="331"/>
    <x v="25"/>
    <n v="-36.4"/>
    <d v="2016-09-27T00:00:00"/>
    <x v="1"/>
  </r>
  <r>
    <x v="1"/>
    <x v="5"/>
    <x v="92"/>
    <x v="93"/>
    <x v="3978"/>
    <x v="1"/>
    <x v="1"/>
    <s v=""/>
    <n v="1"/>
    <s v=""/>
    <n v="-46.13"/>
    <s v=""/>
    <n v="-46.13"/>
    <x v="92"/>
    <x v="92"/>
    <x v="92"/>
    <s v="Sales Representative"/>
    <n v="480428"/>
    <s v="Scott"/>
    <s v="Wolfe"/>
    <s v="Sales Representative"/>
    <x v="8"/>
    <x v="3983"/>
    <x v="3990"/>
    <x v="331"/>
    <x v="25"/>
    <n v="-46.13"/>
    <d v="2016-09-27T00:00:00"/>
    <x v="1"/>
  </r>
  <r>
    <x v="0"/>
    <x v="0"/>
    <x v="93"/>
    <x v="85"/>
    <x v="3979"/>
    <x v="0"/>
    <x v="1"/>
    <n v="1"/>
    <s v=""/>
    <n v="-431.15"/>
    <s v=""/>
    <s v=""/>
    <n v="-431.15"/>
    <x v="93"/>
    <x v="93"/>
    <x v="93"/>
    <s v="Store Manager"/>
    <n v="870369"/>
    <s v="Rodney"/>
    <s v="Flores"/>
    <s v="Store Manager"/>
    <x v="8"/>
    <x v="3984"/>
    <x v="3991"/>
    <x v="621"/>
    <x v="321"/>
    <n v="-431.15"/>
    <d v="2016-04-01T00:00:00"/>
    <x v="1"/>
  </r>
  <r>
    <x v="0"/>
    <x v="0"/>
    <x v="93"/>
    <x v="85"/>
    <x v="3980"/>
    <x v="0"/>
    <x v="1"/>
    <n v="1"/>
    <s v=""/>
    <n v="-103.37"/>
    <s v=""/>
    <s v=""/>
    <n v="-103.37"/>
    <x v="93"/>
    <x v="93"/>
    <x v="93"/>
    <s v="Store Manager"/>
    <n v="870369"/>
    <s v="Rodney"/>
    <s v="Flores"/>
    <s v="Store Manager"/>
    <x v="8"/>
    <x v="3985"/>
    <x v="3992"/>
    <x v="116"/>
    <x v="497"/>
    <n v="-103.37"/>
    <d v="2016-04-03T00:00:00"/>
    <x v="1"/>
  </r>
  <r>
    <x v="0"/>
    <x v="0"/>
    <x v="93"/>
    <x v="85"/>
    <x v="3981"/>
    <x v="0"/>
    <x v="1"/>
    <n v="1"/>
    <s v=""/>
    <n v="-136.76"/>
    <s v=""/>
    <s v=""/>
    <n v="-136.76"/>
    <x v="93"/>
    <x v="93"/>
    <x v="93"/>
    <s v="Store Manager"/>
    <n v="870369"/>
    <s v="Rodney"/>
    <s v="Flores"/>
    <s v="Store Manager"/>
    <x v="8"/>
    <x v="3986"/>
    <x v="3993"/>
    <x v="835"/>
    <x v="293"/>
    <n v="-136.76"/>
    <d v="2016-04-19T00:00:00"/>
    <x v="1"/>
  </r>
  <r>
    <x v="0"/>
    <x v="0"/>
    <x v="93"/>
    <x v="85"/>
    <x v="3982"/>
    <x v="0"/>
    <x v="1"/>
    <n v="1"/>
    <s v=""/>
    <n v="-383.48"/>
    <s v=""/>
    <s v=""/>
    <n v="-383.48"/>
    <x v="93"/>
    <x v="93"/>
    <x v="93"/>
    <s v="Store Manager"/>
    <n v="870369"/>
    <s v="Rodney"/>
    <s v="Flores"/>
    <s v="Store Manager"/>
    <x v="8"/>
    <x v="3987"/>
    <x v="3994"/>
    <x v="465"/>
    <x v="124"/>
    <n v="-383.48"/>
    <d v="2016-04-22T00:00:00"/>
    <x v="1"/>
  </r>
  <r>
    <x v="0"/>
    <x v="0"/>
    <x v="93"/>
    <x v="85"/>
    <x v="3983"/>
    <x v="0"/>
    <x v="0"/>
    <n v="1"/>
    <s v=""/>
    <n v="-79.53"/>
    <s v=""/>
    <n v="-79.53"/>
    <s v=""/>
    <x v="93"/>
    <x v="93"/>
    <x v="93"/>
    <s v="Store Manager"/>
    <n v="870369"/>
    <s v="Rodney"/>
    <s v="Flores"/>
    <s v="Store Manager"/>
    <x v="8"/>
    <x v="3988"/>
    <x v="3995"/>
    <x v="884"/>
    <x v="294"/>
    <n v="-79.53"/>
    <d v="2016-04-24T00:00:00"/>
    <x v="0"/>
  </r>
  <r>
    <x v="0"/>
    <x v="0"/>
    <x v="93"/>
    <x v="85"/>
    <x v="3984"/>
    <x v="0"/>
    <x v="1"/>
    <n v="1"/>
    <s v=""/>
    <n v="-369.77"/>
    <s v=""/>
    <s v=""/>
    <n v="-369.77"/>
    <x v="93"/>
    <x v="93"/>
    <x v="93"/>
    <s v="Store Manager"/>
    <n v="870369"/>
    <s v="Rodney"/>
    <s v="Flores"/>
    <s v="Store Manager"/>
    <x v="8"/>
    <x v="3989"/>
    <x v="3996"/>
    <x v="744"/>
    <x v="60"/>
    <n v="-369.77"/>
    <d v="2016-04-25T00:00:00"/>
    <x v="1"/>
  </r>
  <r>
    <x v="0"/>
    <x v="1"/>
    <x v="93"/>
    <x v="85"/>
    <x v="3985"/>
    <x v="0"/>
    <x v="1"/>
    <n v="1"/>
    <s v=""/>
    <n v="-252.1"/>
    <s v=""/>
    <s v=""/>
    <n v="-252.1"/>
    <x v="93"/>
    <x v="93"/>
    <x v="93"/>
    <s v="Store Manager"/>
    <n v="870369"/>
    <s v="Rodney"/>
    <s v="Flores"/>
    <s v="Store Manager"/>
    <x v="8"/>
    <x v="3990"/>
    <x v="3997"/>
    <x v="618"/>
    <x v="117"/>
    <n v="-252.1"/>
    <d v="2016-05-05T00:00:00"/>
    <x v="1"/>
  </r>
  <r>
    <x v="0"/>
    <x v="1"/>
    <x v="93"/>
    <x v="85"/>
    <x v="3986"/>
    <x v="0"/>
    <x v="1"/>
    <n v="1"/>
    <s v=""/>
    <n v="-105.68"/>
    <s v=""/>
    <s v=""/>
    <n v="-105.68"/>
    <x v="93"/>
    <x v="93"/>
    <x v="93"/>
    <s v="Store Manager"/>
    <n v="870369"/>
    <s v="Rodney"/>
    <s v="Flores"/>
    <s v="Store Manager"/>
    <x v="8"/>
    <x v="3991"/>
    <x v="3998"/>
    <x v="327"/>
    <x v="153"/>
    <n v="-105.68"/>
    <d v="2016-05-07T00:00:00"/>
    <x v="1"/>
  </r>
  <r>
    <x v="0"/>
    <x v="1"/>
    <x v="93"/>
    <x v="85"/>
    <x v="3987"/>
    <x v="0"/>
    <x v="1"/>
    <n v="1"/>
    <s v=""/>
    <n v="-141.96"/>
    <s v=""/>
    <s v=""/>
    <n v="-141.96"/>
    <x v="93"/>
    <x v="93"/>
    <x v="93"/>
    <s v="Store Manager"/>
    <n v="870369"/>
    <s v="Rodney"/>
    <s v="Flores"/>
    <s v="Store Manager"/>
    <x v="8"/>
    <x v="3992"/>
    <x v="3999"/>
    <x v="188"/>
    <x v="203"/>
    <n v="-141.96"/>
    <d v="2016-05-11T00:00:00"/>
    <x v="1"/>
  </r>
  <r>
    <x v="0"/>
    <x v="1"/>
    <x v="93"/>
    <x v="85"/>
    <x v="3988"/>
    <x v="0"/>
    <x v="0"/>
    <n v="1"/>
    <s v=""/>
    <n v="-220.68"/>
    <s v=""/>
    <n v="-220.68"/>
    <s v=""/>
    <x v="93"/>
    <x v="93"/>
    <x v="93"/>
    <s v="Store Manager"/>
    <n v="870369"/>
    <s v="Rodney"/>
    <s v="Flores"/>
    <s v="Store Manager"/>
    <x v="8"/>
    <x v="3993"/>
    <x v="4000"/>
    <x v="490"/>
    <x v="130"/>
    <n v="-220.68"/>
    <d v="2016-05-17T00:00:00"/>
    <x v="2"/>
  </r>
  <r>
    <x v="0"/>
    <x v="1"/>
    <x v="93"/>
    <x v="85"/>
    <x v="3989"/>
    <x v="0"/>
    <x v="1"/>
    <n v="1"/>
    <s v=""/>
    <n v="-82.92"/>
    <s v=""/>
    <s v=""/>
    <n v="-82.92"/>
    <x v="93"/>
    <x v="93"/>
    <x v="93"/>
    <s v="Store Manager"/>
    <n v="870369"/>
    <s v="Rodney"/>
    <s v="Flores"/>
    <s v="Store Manager"/>
    <x v="8"/>
    <x v="3994"/>
    <x v="4001"/>
    <x v="881"/>
    <x v="417"/>
    <n v="-82.92"/>
    <d v="2016-05-18T00:00:00"/>
    <x v="1"/>
  </r>
  <r>
    <x v="0"/>
    <x v="1"/>
    <x v="93"/>
    <x v="85"/>
    <x v="3990"/>
    <x v="0"/>
    <x v="1"/>
    <n v="1"/>
    <s v=""/>
    <n v="-460.43"/>
    <s v=""/>
    <s v=""/>
    <n v="-460.43"/>
    <x v="93"/>
    <x v="93"/>
    <x v="93"/>
    <s v="Store Manager"/>
    <n v="870369"/>
    <s v="Rodney"/>
    <s v="Flores"/>
    <s v="Store Manager"/>
    <x v="8"/>
    <x v="3995"/>
    <x v="4002"/>
    <x v="917"/>
    <x v="145"/>
    <n v="-460.43"/>
    <d v="2016-05-18T00:00:00"/>
    <x v="1"/>
  </r>
  <r>
    <x v="0"/>
    <x v="2"/>
    <x v="93"/>
    <x v="85"/>
    <x v="3991"/>
    <x v="0"/>
    <x v="0"/>
    <n v="1"/>
    <s v=""/>
    <n v="-328.32"/>
    <s v=""/>
    <n v="-328.32"/>
    <s v=""/>
    <x v="93"/>
    <x v="93"/>
    <x v="93"/>
    <s v="Store Manager"/>
    <n v="870369"/>
    <s v="Rodney"/>
    <s v="Flores"/>
    <s v="Store Manager"/>
    <x v="8"/>
    <x v="3996"/>
    <x v="4003"/>
    <x v="694"/>
    <x v="446"/>
    <n v="-328.32"/>
    <d v="2016-06-01T00:00:00"/>
    <x v="0"/>
  </r>
  <r>
    <x v="0"/>
    <x v="2"/>
    <x v="93"/>
    <x v="85"/>
    <x v="3992"/>
    <x v="0"/>
    <x v="1"/>
    <n v="1"/>
    <s v=""/>
    <n v="-344.47"/>
    <s v=""/>
    <s v=""/>
    <n v="-344.47"/>
    <x v="93"/>
    <x v="93"/>
    <x v="93"/>
    <s v="Store Manager"/>
    <n v="870369"/>
    <s v="Rodney"/>
    <s v="Flores"/>
    <s v="Store Manager"/>
    <x v="8"/>
    <x v="3997"/>
    <x v="4004"/>
    <x v="900"/>
    <x v="154"/>
    <n v="-344.47"/>
    <d v="2016-06-02T00:00:00"/>
    <x v="1"/>
  </r>
  <r>
    <x v="0"/>
    <x v="2"/>
    <x v="93"/>
    <x v="85"/>
    <x v="3993"/>
    <x v="0"/>
    <x v="1"/>
    <n v="1"/>
    <s v=""/>
    <n v="-179.94"/>
    <s v=""/>
    <s v=""/>
    <n v="-179.94"/>
    <x v="93"/>
    <x v="93"/>
    <x v="93"/>
    <s v="Store Manager"/>
    <n v="870369"/>
    <s v="Rodney"/>
    <s v="Flores"/>
    <s v="Store Manager"/>
    <x v="8"/>
    <x v="3998"/>
    <x v="4005"/>
    <x v="839"/>
    <x v="326"/>
    <n v="-179.94"/>
    <d v="2016-06-02T00:00:00"/>
    <x v="1"/>
  </r>
  <r>
    <x v="0"/>
    <x v="2"/>
    <x v="93"/>
    <x v="85"/>
    <x v="3994"/>
    <x v="0"/>
    <x v="0"/>
    <n v="1"/>
    <s v=""/>
    <n v="-247.51"/>
    <s v=""/>
    <n v="-247.51"/>
    <s v=""/>
    <x v="93"/>
    <x v="93"/>
    <x v="93"/>
    <s v="Store Manager"/>
    <n v="870369"/>
    <s v="Rodney"/>
    <s v="Flores"/>
    <s v="Store Manager"/>
    <x v="8"/>
    <x v="3999"/>
    <x v="4006"/>
    <x v="737"/>
    <x v="168"/>
    <n v="-247.51"/>
    <d v="2016-06-02T00:00:00"/>
    <x v="0"/>
  </r>
  <r>
    <x v="0"/>
    <x v="2"/>
    <x v="93"/>
    <x v="85"/>
    <x v="3995"/>
    <x v="0"/>
    <x v="0"/>
    <n v="1"/>
    <s v=""/>
    <n v="-363.58"/>
    <s v=""/>
    <n v="-363.58"/>
    <s v=""/>
    <x v="93"/>
    <x v="93"/>
    <x v="93"/>
    <s v="Store Manager"/>
    <n v="870369"/>
    <s v="Rodney"/>
    <s v="Flores"/>
    <s v="Store Manager"/>
    <x v="8"/>
    <x v="4000"/>
    <x v="4007"/>
    <x v="951"/>
    <x v="398"/>
    <n v="-363.58"/>
    <d v="2016-06-06T00:00:00"/>
    <x v="2"/>
  </r>
  <r>
    <x v="0"/>
    <x v="2"/>
    <x v="93"/>
    <x v="85"/>
    <x v="3996"/>
    <x v="0"/>
    <x v="1"/>
    <n v="1"/>
    <s v=""/>
    <n v="-166.04"/>
    <s v=""/>
    <s v=""/>
    <n v="-166.04"/>
    <x v="93"/>
    <x v="93"/>
    <x v="93"/>
    <s v="Store Manager"/>
    <n v="870369"/>
    <s v="Rodney"/>
    <s v="Flores"/>
    <s v="Store Manager"/>
    <x v="8"/>
    <x v="4001"/>
    <x v="4008"/>
    <x v="174"/>
    <x v="145"/>
    <n v="-166.04"/>
    <d v="2016-06-09T00:00:00"/>
    <x v="1"/>
  </r>
  <r>
    <x v="0"/>
    <x v="2"/>
    <x v="93"/>
    <x v="85"/>
    <x v="3997"/>
    <x v="0"/>
    <x v="1"/>
    <n v="1"/>
    <s v=""/>
    <n v="-193.98"/>
    <s v=""/>
    <s v=""/>
    <n v="-193.98"/>
    <x v="93"/>
    <x v="93"/>
    <x v="93"/>
    <s v="Store Manager"/>
    <n v="870369"/>
    <s v="Rodney"/>
    <s v="Flores"/>
    <s v="Store Manager"/>
    <x v="8"/>
    <x v="4002"/>
    <x v="4009"/>
    <x v="556"/>
    <x v="274"/>
    <n v="-193.98"/>
    <d v="2016-06-10T00:00:00"/>
    <x v="1"/>
  </r>
  <r>
    <x v="0"/>
    <x v="2"/>
    <x v="93"/>
    <x v="85"/>
    <x v="3998"/>
    <x v="0"/>
    <x v="1"/>
    <n v="1"/>
    <s v=""/>
    <n v="-265.56"/>
    <s v=""/>
    <s v=""/>
    <n v="-265.56"/>
    <x v="93"/>
    <x v="93"/>
    <x v="93"/>
    <s v="Store Manager"/>
    <n v="870369"/>
    <s v="Rodney"/>
    <s v="Flores"/>
    <s v="Store Manager"/>
    <x v="8"/>
    <x v="4003"/>
    <x v="4010"/>
    <x v="908"/>
    <x v="346"/>
    <n v="-265.56"/>
    <d v="2016-06-10T00:00:00"/>
    <x v="1"/>
  </r>
  <r>
    <x v="0"/>
    <x v="2"/>
    <x v="93"/>
    <x v="85"/>
    <x v="3999"/>
    <x v="0"/>
    <x v="1"/>
    <n v="1"/>
    <s v=""/>
    <n v="-434.18"/>
    <s v=""/>
    <s v=""/>
    <n v="-434.18"/>
    <x v="93"/>
    <x v="93"/>
    <x v="93"/>
    <s v="Store Manager"/>
    <n v="870369"/>
    <s v="Rodney"/>
    <s v="Flores"/>
    <s v="Store Manager"/>
    <x v="8"/>
    <x v="4004"/>
    <x v="4011"/>
    <x v="494"/>
    <x v="123"/>
    <n v="-434.18"/>
    <d v="2016-06-10T00:00:00"/>
    <x v="1"/>
  </r>
  <r>
    <x v="0"/>
    <x v="2"/>
    <x v="93"/>
    <x v="85"/>
    <x v="4000"/>
    <x v="0"/>
    <x v="1"/>
    <n v="1"/>
    <s v=""/>
    <n v="-438.16"/>
    <s v=""/>
    <s v=""/>
    <n v="-438.16"/>
    <x v="93"/>
    <x v="93"/>
    <x v="93"/>
    <s v="Store Manager"/>
    <n v="870369"/>
    <s v="Rodney"/>
    <s v="Flores"/>
    <s v="Store Manager"/>
    <x v="8"/>
    <x v="4005"/>
    <x v="4012"/>
    <x v="131"/>
    <x v="329"/>
    <n v="-438.16"/>
    <d v="2016-06-18T00:00:00"/>
    <x v="1"/>
  </r>
  <r>
    <x v="0"/>
    <x v="2"/>
    <x v="93"/>
    <x v="85"/>
    <x v="4001"/>
    <x v="0"/>
    <x v="1"/>
    <n v="1"/>
    <s v=""/>
    <n v="-418.17"/>
    <s v=""/>
    <s v=""/>
    <n v="-418.17"/>
    <x v="93"/>
    <x v="93"/>
    <x v="93"/>
    <s v="Store Manager"/>
    <n v="870369"/>
    <s v="Rodney"/>
    <s v="Flores"/>
    <s v="Store Manager"/>
    <x v="8"/>
    <x v="4006"/>
    <x v="4013"/>
    <x v="766"/>
    <x v="68"/>
    <n v="-418.17"/>
    <d v="2016-06-20T00:00:00"/>
    <x v="1"/>
  </r>
  <r>
    <x v="0"/>
    <x v="2"/>
    <x v="93"/>
    <x v="85"/>
    <x v="4002"/>
    <x v="0"/>
    <x v="1"/>
    <n v="1"/>
    <s v=""/>
    <n v="-198.11"/>
    <s v=""/>
    <s v=""/>
    <n v="-198.11"/>
    <x v="93"/>
    <x v="93"/>
    <x v="93"/>
    <s v="Store Manager"/>
    <n v="870369"/>
    <s v="Rodney"/>
    <s v="Flores"/>
    <s v="Store Manager"/>
    <x v="8"/>
    <x v="4007"/>
    <x v="4014"/>
    <x v="323"/>
    <x v="494"/>
    <n v="-198.11"/>
    <d v="2016-06-21T00:00:00"/>
    <x v="1"/>
  </r>
  <r>
    <x v="1"/>
    <x v="3"/>
    <x v="93"/>
    <x v="85"/>
    <x v="4003"/>
    <x v="0"/>
    <x v="1"/>
    <s v=""/>
    <n v="1"/>
    <s v=""/>
    <n v="-95.31"/>
    <s v=""/>
    <n v="-95.31"/>
    <x v="93"/>
    <x v="93"/>
    <x v="93"/>
    <s v="Store Manager"/>
    <n v="870369"/>
    <s v="Rodney"/>
    <s v="Flores"/>
    <s v="Store Manager"/>
    <x v="8"/>
    <x v="4008"/>
    <x v="4015"/>
    <x v="678"/>
    <x v="180"/>
    <n v="-95.31"/>
    <d v="2016-07-04T00:00:00"/>
    <x v="1"/>
  </r>
  <r>
    <x v="1"/>
    <x v="3"/>
    <x v="93"/>
    <x v="85"/>
    <x v="4004"/>
    <x v="0"/>
    <x v="0"/>
    <s v=""/>
    <n v="1"/>
    <s v=""/>
    <n v="-347.62"/>
    <n v="-347.62"/>
    <s v=""/>
    <x v="93"/>
    <x v="93"/>
    <x v="93"/>
    <s v="Store Manager"/>
    <n v="870369"/>
    <s v="Rodney"/>
    <s v="Flores"/>
    <s v="Store Manager"/>
    <x v="8"/>
    <x v="4009"/>
    <x v="4016"/>
    <x v="786"/>
    <x v="431"/>
    <n v="-347.62"/>
    <d v="2016-07-06T00:00:00"/>
    <x v="2"/>
  </r>
  <r>
    <x v="1"/>
    <x v="3"/>
    <x v="93"/>
    <x v="85"/>
    <x v="4005"/>
    <x v="0"/>
    <x v="1"/>
    <s v=""/>
    <n v="1"/>
    <s v=""/>
    <n v="-282.66000000000003"/>
    <s v=""/>
    <n v="-282.66000000000003"/>
    <x v="93"/>
    <x v="93"/>
    <x v="93"/>
    <s v="Store Manager"/>
    <n v="870369"/>
    <s v="Rodney"/>
    <s v="Flores"/>
    <s v="Store Manager"/>
    <x v="8"/>
    <x v="4010"/>
    <x v="4017"/>
    <x v="328"/>
    <x v="72"/>
    <n v="-282.66000000000003"/>
    <d v="2016-07-07T00:00:00"/>
    <x v="1"/>
  </r>
  <r>
    <x v="1"/>
    <x v="3"/>
    <x v="93"/>
    <x v="85"/>
    <x v="4006"/>
    <x v="0"/>
    <x v="0"/>
    <s v=""/>
    <n v="1"/>
    <s v=""/>
    <n v="-442.01"/>
    <n v="-442.01"/>
    <s v=""/>
    <x v="93"/>
    <x v="93"/>
    <x v="93"/>
    <s v="Store Manager"/>
    <n v="870369"/>
    <s v="Rodney"/>
    <s v="Flores"/>
    <s v="Store Manager"/>
    <x v="8"/>
    <x v="4011"/>
    <x v="4018"/>
    <x v="17"/>
    <x v="148"/>
    <n v="-442.01"/>
    <d v="2016-07-11T00:00:00"/>
    <x v="0"/>
  </r>
  <r>
    <x v="1"/>
    <x v="3"/>
    <x v="93"/>
    <x v="85"/>
    <x v="4007"/>
    <x v="0"/>
    <x v="1"/>
    <s v=""/>
    <n v="1"/>
    <s v=""/>
    <n v="-121.05"/>
    <s v=""/>
    <n v="-121.05"/>
    <x v="93"/>
    <x v="93"/>
    <x v="93"/>
    <s v="Store Manager"/>
    <n v="870369"/>
    <s v="Rodney"/>
    <s v="Flores"/>
    <s v="Store Manager"/>
    <x v="8"/>
    <x v="4012"/>
    <x v="4019"/>
    <x v="47"/>
    <x v="376"/>
    <n v="-121.05"/>
    <d v="2016-07-11T00:00:00"/>
    <x v="1"/>
  </r>
  <r>
    <x v="1"/>
    <x v="3"/>
    <x v="93"/>
    <x v="85"/>
    <x v="4008"/>
    <x v="0"/>
    <x v="1"/>
    <s v=""/>
    <n v="1"/>
    <s v=""/>
    <n v="-244.11"/>
    <s v=""/>
    <n v="-244.11"/>
    <x v="93"/>
    <x v="93"/>
    <x v="93"/>
    <s v="Store Manager"/>
    <n v="870369"/>
    <s v="Rodney"/>
    <s v="Flores"/>
    <s v="Store Manager"/>
    <x v="8"/>
    <x v="4013"/>
    <x v="4020"/>
    <x v="227"/>
    <x v="285"/>
    <n v="-244.11"/>
    <d v="2016-07-18T00:00:00"/>
    <x v="1"/>
  </r>
  <r>
    <x v="1"/>
    <x v="3"/>
    <x v="93"/>
    <x v="85"/>
    <x v="4009"/>
    <x v="0"/>
    <x v="0"/>
    <s v=""/>
    <n v="1"/>
    <s v=""/>
    <n v="-470.74"/>
    <n v="-470.74"/>
    <s v=""/>
    <x v="93"/>
    <x v="93"/>
    <x v="93"/>
    <s v="Store Manager"/>
    <n v="870369"/>
    <s v="Rodney"/>
    <s v="Flores"/>
    <s v="Store Manager"/>
    <x v="8"/>
    <x v="4014"/>
    <x v="4021"/>
    <x v="626"/>
    <x v="58"/>
    <n v="-470.74"/>
    <d v="2016-07-26T00:00:00"/>
    <x v="2"/>
  </r>
  <r>
    <x v="1"/>
    <x v="3"/>
    <x v="93"/>
    <x v="85"/>
    <x v="4010"/>
    <x v="0"/>
    <x v="1"/>
    <s v=""/>
    <n v="1"/>
    <s v=""/>
    <n v="-53.3"/>
    <s v=""/>
    <n v="-53.3"/>
    <x v="93"/>
    <x v="93"/>
    <x v="93"/>
    <s v="Store Manager"/>
    <n v="870369"/>
    <s v="Rodney"/>
    <s v="Flores"/>
    <s v="Store Manager"/>
    <x v="8"/>
    <x v="4015"/>
    <x v="4022"/>
    <x v="666"/>
    <x v="70"/>
    <n v="-53.3"/>
    <d v="2016-07-27T00:00:00"/>
    <x v="1"/>
  </r>
  <r>
    <x v="1"/>
    <x v="3"/>
    <x v="93"/>
    <x v="85"/>
    <x v="4011"/>
    <x v="0"/>
    <x v="0"/>
    <s v=""/>
    <n v="1"/>
    <s v=""/>
    <n v="-74.33"/>
    <n v="-74.33"/>
    <s v=""/>
    <x v="93"/>
    <x v="93"/>
    <x v="93"/>
    <s v="Store Manager"/>
    <n v="870369"/>
    <s v="Rodney"/>
    <s v="Flores"/>
    <s v="Store Manager"/>
    <x v="8"/>
    <x v="4016"/>
    <x v="4023"/>
    <x v="651"/>
    <x v="105"/>
    <n v="-74.33"/>
    <d v="2016-07-30T00:00:00"/>
    <x v="2"/>
  </r>
  <r>
    <x v="1"/>
    <x v="4"/>
    <x v="93"/>
    <x v="85"/>
    <x v="4012"/>
    <x v="0"/>
    <x v="1"/>
    <s v=""/>
    <n v="1"/>
    <s v=""/>
    <n v="-242.64"/>
    <s v=""/>
    <n v="-242.64"/>
    <x v="93"/>
    <x v="93"/>
    <x v="93"/>
    <s v="Store Manager"/>
    <n v="870369"/>
    <s v="Rodney"/>
    <s v="Flores"/>
    <s v="Store Manager"/>
    <x v="8"/>
    <x v="4017"/>
    <x v="4024"/>
    <x v="800"/>
    <x v="73"/>
    <n v="-242.64"/>
    <d v="2016-08-02T00:00:00"/>
    <x v="1"/>
  </r>
  <r>
    <x v="1"/>
    <x v="4"/>
    <x v="93"/>
    <x v="85"/>
    <x v="4013"/>
    <x v="0"/>
    <x v="1"/>
    <s v=""/>
    <n v="1"/>
    <s v=""/>
    <n v="-99.94"/>
    <s v=""/>
    <n v="-99.94"/>
    <x v="93"/>
    <x v="93"/>
    <x v="93"/>
    <s v="Store Manager"/>
    <n v="870369"/>
    <s v="Rodney"/>
    <s v="Flores"/>
    <s v="Store Manager"/>
    <x v="8"/>
    <x v="4018"/>
    <x v="4025"/>
    <x v="53"/>
    <x v="185"/>
    <n v="-99.94"/>
    <d v="2016-08-02T00:00:00"/>
    <x v="1"/>
  </r>
  <r>
    <x v="1"/>
    <x v="4"/>
    <x v="93"/>
    <x v="85"/>
    <x v="4014"/>
    <x v="0"/>
    <x v="0"/>
    <s v=""/>
    <n v="1"/>
    <s v=""/>
    <n v="-287.47000000000003"/>
    <n v="-287.47000000000003"/>
    <s v=""/>
    <x v="93"/>
    <x v="93"/>
    <x v="93"/>
    <s v="Store Manager"/>
    <n v="870369"/>
    <s v="Rodney"/>
    <s v="Flores"/>
    <s v="Store Manager"/>
    <x v="8"/>
    <x v="4019"/>
    <x v="4026"/>
    <x v="667"/>
    <x v="466"/>
    <n v="-287.47000000000003"/>
    <d v="2016-08-17T00:00:00"/>
    <x v="2"/>
  </r>
  <r>
    <x v="1"/>
    <x v="4"/>
    <x v="93"/>
    <x v="85"/>
    <x v="4015"/>
    <x v="0"/>
    <x v="0"/>
    <s v=""/>
    <n v="1"/>
    <s v=""/>
    <n v="-487.06"/>
    <n v="-487.06"/>
    <s v=""/>
    <x v="93"/>
    <x v="93"/>
    <x v="93"/>
    <s v="Store Manager"/>
    <n v="870369"/>
    <s v="Rodney"/>
    <s v="Flores"/>
    <s v="Store Manager"/>
    <x v="8"/>
    <x v="4020"/>
    <x v="4027"/>
    <x v="123"/>
    <x v="324"/>
    <n v="-487.06"/>
    <d v="2016-08-19T00:00:00"/>
    <x v="0"/>
  </r>
  <r>
    <x v="1"/>
    <x v="4"/>
    <x v="93"/>
    <x v="85"/>
    <x v="4016"/>
    <x v="0"/>
    <x v="1"/>
    <s v=""/>
    <n v="1"/>
    <s v=""/>
    <n v="-295.95999999999998"/>
    <s v=""/>
    <n v="-295.95999999999998"/>
    <x v="93"/>
    <x v="93"/>
    <x v="93"/>
    <s v="Store Manager"/>
    <n v="870369"/>
    <s v="Rodney"/>
    <s v="Flores"/>
    <s v="Store Manager"/>
    <x v="8"/>
    <x v="4021"/>
    <x v="4028"/>
    <x v="462"/>
    <x v="367"/>
    <n v="-295.95999999999998"/>
    <d v="2016-08-23T00:00:00"/>
    <x v="1"/>
  </r>
  <r>
    <x v="1"/>
    <x v="5"/>
    <x v="93"/>
    <x v="85"/>
    <x v="4017"/>
    <x v="0"/>
    <x v="1"/>
    <s v=""/>
    <n v="1"/>
    <s v=""/>
    <n v="-129.16"/>
    <s v=""/>
    <n v="-129.16"/>
    <x v="93"/>
    <x v="93"/>
    <x v="93"/>
    <s v="Store Manager"/>
    <n v="870369"/>
    <s v="Rodney"/>
    <s v="Flores"/>
    <s v="Store Manager"/>
    <x v="8"/>
    <x v="4022"/>
    <x v="4029"/>
    <x v="317"/>
    <x v="55"/>
    <n v="-129.16"/>
    <d v="2016-09-02T00:00:00"/>
    <x v="1"/>
  </r>
  <r>
    <x v="1"/>
    <x v="5"/>
    <x v="93"/>
    <x v="85"/>
    <x v="4018"/>
    <x v="0"/>
    <x v="1"/>
    <s v=""/>
    <n v="1"/>
    <s v=""/>
    <n v="-214.56"/>
    <s v=""/>
    <n v="-214.56"/>
    <x v="93"/>
    <x v="93"/>
    <x v="93"/>
    <s v="Store Manager"/>
    <n v="870369"/>
    <s v="Rodney"/>
    <s v="Flores"/>
    <s v="Store Manager"/>
    <x v="8"/>
    <x v="4023"/>
    <x v="4030"/>
    <x v="37"/>
    <x v="444"/>
    <n v="-214.56"/>
    <d v="2016-09-30T00:00:00"/>
    <x v="1"/>
  </r>
  <r>
    <x v="0"/>
    <x v="0"/>
    <x v="94"/>
    <x v="94"/>
    <x v="2874"/>
    <x v="0"/>
    <x v="1"/>
    <n v="1"/>
    <s v=""/>
    <n v="-403.08"/>
    <s v=""/>
    <s v=""/>
    <n v="-403.08"/>
    <x v="94"/>
    <x v="94"/>
    <x v="21"/>
    <s v="Asst. Store Manager"/>
    <n v="659503"/>
    <s v="Ora"/>
    <s v="Haynes"/>
    <s v="Asst. Store Manager"/>
    <x v="9"/>
    <x v="2877"/>
    <x v="2880"/>
    <x v="428"/>
    <x v="446"/>
    <n v="-403.08"/>
    <d v="2016-04-05T00:00:00"/>
    <x v="1"/>
  </r>
  <r>
    <x v="0"/>
    <x v="0"/>
    <x v="94"/>
    <x v="94"/>
    <x v="677"/>
    <x v="0"/>
    <x v="1"/>
    <n v="1"/>
    <s v=""/>
    <n v="-395.14"/>
    <s v=""/>
    <s v=""/>
    <n v="-395.14"/>
    <x v="94"/>
    <x v="94"/>
    <x v="21"/>
    <s v="Asst. Store Manager"/>
    <n v="659503"/>
    <s v="Ora"/>
    <s v="Haynes"/>
    <s v="Asst. Store Manager"/>
    <x v="9"/>
    <x v="677"/>
    <x v="677"/>
    <x v="373"/>
    <x v="265"/>
    <n v="-395.14"/>
    <d v="2016-04-08T00:00:00"/>
    <x v="1"/>
  </r>
  <r>
    <x v="0"/>
    <x v="0"/>
    <x v="94"/>
    <x v="94"/>
    <x v="940"/>
    <x v="0"/>
    <x v="1"/>
    <n v="1"/>
    <s v=""/>
    <n v="-497.34"/>
    <s v=""/>
    <s v=""/>
    <n v="-497.34"/>
    <x v="94"/>
    <x v="94"/>
    <x v="21"/>
    <s v="Asst. Store Manager"/>
    <n v="659503"/>
    <s v="Ora"/>
    <s v="Haynes"/>
    <s v="Asst. Store Manager"/>
    <x v="9"/>
    <x v="940"/>
    <x v="940"/>
    <x v="250"/>
    <x v="419"/>
    <n v="-497.34"/>
    <d v="2016-04-23T00:00:00"/>
    <x v="1"/>
  </r>
  <r>
    <x v="0"/>
    <x v="0"/>
    <x v="94"/>
    <x v="94"/>
    <x v="2103"/>
    <x v="0"/>
    <x v="1"/>
    <n v="1"/>
    <s v=""/>
    <n v="-211.34"/>
    <s v=""/>
    <s v=""/>
    <n v="-211.34"/>
    <x v="94"/>
    <x v="94"/>
    <x v="21"/>
    <s v="Asst. Store Manager"/>
    <n v="659503"/>
    <s v="Ora"/>
    <s v="Haynes"/>
    <s v="Asst. Store Manager"/>
    <x v="9"/>
    <x v="2106"/>
    <x v="2108"/>
    <x v="473"/>
    <x v="112"/>
    <n v="-211.34"/>
    <d v="2016-04-23T00:00:00"/>
    <x v="1"/>
  </r>
  <r>
    <x v="0"/>
    <x v="0"/>
    <x v="94"/>
    <x v="94"/>
    <x v="4019"/>
    <x v="0"/>
    <x v="1"/>
    <n v="1"/>
    <s v=""/>
    <n v="-139.88999999999999"/>
    <s v=""/>
    <s v=""/>
    <n v="-139.88999999999999"/>
    <x v="94"/>
    <x v="94"/>
    <x v="21"/>
    <s v="Asst. Store Manager"/>
    <n v="659503"/>
    <s v="Ora"/>
    <s v="Haynes"/>
    <s v="Asst. Store Manager"/>
    <x v="9"/>
    <x v="4024"/>
    <x v="4031"/>
    <x v="4"/>
    <x v="84"/>
    <n v="-139.88999999999999"/>
    <d v="2016-04-23T00:00:00"/>
    <x v="1"/>
  </r>
  <r>
    <x v="0"/>
    <x v="0"/>
    <x v="94"/>
    <x v="94"/>
    <x v="2649"/>
    <x v="0"/>
    <x v="1"/>
    <n v="1"/>
    <s v=""/>
    <n v="-400.57"/>
    <s v=""/>
    <s v=""/>
    <n v="-400.57"/>
    <x v="94"/>
    <x v="94"/>
    <x v="21"/>
    <s v="Asst. Store Manager"/>
    <n v="659503"/>
    <s v="Ora"/>
    <s v="Haynes"/>
    <s v="Asst. Store Manager"/>
    <x v="9"/>
    <x v="2651"/>
    <x v="2654"/>
    <x v="277"/>
    <x v="383"/>
    <n v="-400.57"/>
    <d v="2016-04-24T00:00:00"/>
    <x v="1"/>
  </r>
  <r>
    <x v="0"/>
    <x v="0"/>
    <x v="94"/>
    <x v="94"/>
    <x v="3539"/>
    <x v="0"/>
    <x v="1"/>
    <n v="1"/>
    <s v=""/>
    <n v="-112.54"/>
    <s v=""/>
    <s v=""/>
    <n v="-112.54"/>
    <x v="94"/>
    <x v="94"/>
    <x v="21"/>
    <s v="Asst. Store Manager"/>
    <n v="659503"/>
    <s v="Ora"/>
    <s v="Haynes"/>
    <s v="Asst. Store Manager"/>
    <x v="9"/>
    <x v="3544"/>
    <x v="3548"/>
    <x v="123"/>
    <x v="438"/>
    <n v="-112.54"/>
    <d v="2016-04-29T00:00:00"/>
    <x v="1"/>
  </r>
  <r>
    <x v="0"/>
    <x v="0"/>
    <x v="94"/>
    <x v="94"/>
    <x v="3127"/>
    <x v="0"/>
    <x v="1"/>
    <n v="1"/>
    <s v=""/>
    <n v="-52.72"/>
    <s v=""/>
    <s v=""/>
    <n v="-52.72"/>
    <x v="94"/>
    <x v="94"/>
    <x v="21"/>
    <s v="Asst. Store Manager"/>
    <n v="659503"/>
    <s v="Ora"/>
    <s v="Haynes"/>
    <s v="Asst. Store Manager"/>
    <x v="9"/>
    <x v="3130"/>
    <x v="3134"/>
    <x v="927"/>
    <x v="340"/>
    <n v="-52.72"/>
    <d v="2016-04-30T00:00:00"/>
    <x v="1"/>
  </r>
  <r>
    <x v="0"/>
    <x v="1"/>
    <x v="94"/>
    <x v="94"/>
    <x v="2256"/>
    <x v="0"/>
    <x v="1"/>
    <n v="1"/>
    <s v=""/>
    <n v="-143.07"/>
    <s v=""/>
    <s v=""/>
    <n v="-143.07"/>
    <x v="94"/>
    <x v="94"/>
    <x v="21"/>
    <s v="Asst. Store Manager"/>
    <n v="659503"/>
    <s v="Ora"/>
    <s v="Haynes"/>
    <s v="Asst. Store Manager"/>
    <x v="9"/>
    <x v="2258"/>
    <x v="2261"/>
    <x v="609"/>
    <x v="27"/>
    <n v="-143.07"/>
    <d v="2016-05-05T00:00:00"/>
    <x v="1"/>
  </r>
  <r>
    <x v="0"/>
    <x v="1"/>
    <x v="94"/>
    <x v="94"/>
    <x v="1556"/>
    <x v="0"/>
    <x v="0"/>
    <n v="1"/>
    <s v=""/>
    <n v="-180.93"/>
    <s v=""/>
    <n v="-180.93"/>
    <s v=""/>
    <x v="94"/>
    <x v="94"/>
    <x v="21"/>
    <s v="Asst. Store Manager"/>
    <n v="659503"/>
    <s v="Ora"/>
    <s v="Haynes"/>
    <s v="Asst. Store Manager"/>
    <x v="9"/>
    <x v="1558"/>
    <x v="1559"/>
    <x v="770"/>
    <x v="265"/>
    <n v="-180.93"/>
    <d v="2016-05-09T00:00:00"/>
    <x v="2"/>
  </r>
  <r>
    <x v="0"/>
    <x v="1"/>
    <x v="94"/>
    <x v="94"/>
    <x v="3975"/>
    <x v="0"/>
    <x v="0"/>
    <n v="1"/>
    <s v=""/>
    <n v="-462.8"/>
    <s v=""/>
    <n v="-462.8"/>
    <s v=""/>
    <x v="94"/>
    <x v="94"/>
    <x v="21"/>
    <s v="Asst. Store Manager"/>
    <n v="659503"/>
    <s v="Ora"/>
    <s v="Haynes"/>
    <s v="Asst. Store Manager"/>
    <x v="9"/>
    <x v="3980"/>
    <x v="3987"/>
    <x v="604"/>
    <x v="203"/>
    <n v="-462.8"/>
    <d v="2016-05-09T00:00:00"/>
    <x v="2"/>
  </r>
  <r>
    <x v="0"/>
    <x v="1"/>
    <x v="94"/>
    <x v="94"/>
    <x v="3150"/>
    <x v="0"/>
    <x v="1"/>
    <n v="1"/>
    <s v=""/>
    <n v="-202.99"/>
    <s v=""/>
    <s v=""/>
    <n v="-202.99"/>
    <x v="94"/>
    <x v="94"/>
    <x v="21"/>
    <s v="Asst. Store Manager"/>
    <n v="659503"/>
    <s v="Ora"/>
    <s v="Haynes"/>
    <s v="Asst. Store Manager"/>
    <x v="9"/>
    <x v="3153"/>
    <x v="3157"/>
    <x v="716"/>
    <x v="100"/>
    <n v="-202.99"/>
    <d v="2016-05-14T00:00:00"/>
    <x v="1"/>
  </r>
  <r>
    <x v="0"/>
    <x v="1"/>
    <x v="94"/>
    <x v="94"/>
    <x v="1819"/>
    <x v="0"/>
    <x v="1"/>
    <n v="1"/>
    <s v=""/>
    <n v="-195.16"/>
    <s v=""/>
    <s v=""/>
    <n v="-195.16"/>
    <x v="94"/>
    <x v="94"/>
    <x v="21"/>
    <s v="Asst. Store Manager"/>
    <n v="659503"/>
    <s v="Ora"/>
    <s v="Haynes"/>
    <s v="Asst. Store Manager"/>
    <x v="9"/>
    <x v="1821"/>
    <x v="1822"/>
    <x v="809"/>
    <x v="381"/>
    <n v="-195.16"/>
    <d v="2016-05-17T00:00:00"/>
    <x v="1"/>
  </r>
  <r>
    <x v="0"/>
    <x v="1"/>
    <x v="94"/>
    <x v="94"/>
    <x v="432"/>
    <x v="0"/>
    <x v="1"/>
    <n v="1"/>
    <s v=""/>
    <n v="-238.17"/>
    <s v=""/>
    <s v=""/>
    <n v="-238.17"/>
    <x v="94"/>
    <x v="94"/>
    <x v="21"/>
    <s v="Asst. Store Manager"/>
    <n v="659503"/>
    <s v="Ora"/>
    <s v="Haynes"/>
    <s v="Asst. Store Manager"/>
    <x v="9"/>
    <x v="432"/>
    <x v="432"/>
    <x v="349"/>
    <x v="275"/>
    <n v="-238.17"/>
    <d v="2016-05-19T00:00:00"/>
    <x v="1"/>
  </r>
  <r>
    <x v="0"/>
    <x v="1"/>
    <x v="94"/>
    <x v="94"/>
    <x v="2049"/>
    <x v="0"/>
    <x v="1"/>
    <n v="1"/>
    <s v=""/>
    <n v="-382.8"/>
    <s v=""/>
    <s v=""/>
    <n v="-382.8"/>
    <x v="94"/>
    <x v="94"/>
    <x v="21"/>
    <s v="Asst. Store Manager"/>
    <n v="659503"/>
    <s v="Ora"/>
    <s v="Haynes"/>
    <s v="Asst. Store Manager"/>
    <x v="9"/>
    <x v="2051"/>
    <x v="2053"/>
    <x v="194"/>
    <x v="492"/>
    <n v="-382.8"/>
    <d v="2016-05-22T00:00:00"/>
    <x v="1"/>
  </r>
  <r>
    <x v="0"/>
    <x v="1"/>
    <x v="94"/>
    <x v="94"/>
    <x v="52"/>
    <x v="0"/>
    <x v="1"/>
    <n v="1"/>
    <s v=""/>
    <n v="-134.32"/>
    <s v=""/>
    <s v=""/>
    <n v="-134.32"/>
    <x v="94"/>
    <x v="94"/>
    <x v="21"/>
    <s v="Asst. Store Manager"/>
    <n v="659503"/>
    <s v="Ora"/>
    <s v="Haynes"/>
    <s v="Asst. Store Manager"/>
    <x v="9"/>
    <x v="52"/>
    <x v="52"/>
    <x v="38"/>
    <x v="49"/>
    <n v="-134.32"/>
    <d v="2016-05-23T00:00:00"/>
    <x v="1"/>
  </r>
  <r>
    <x v="0"/>
    <x v="1"/>
    <x v="94"/>
    <x v="94"/>
    <x v="3841"/>
    <x v="0"/>
    <x v="1"/>
    <n v="1"/>
    <s v=""/>
    <n v="-212.16"/>
    <s v=""/>
    <s v=""/>
    <n v="-212.16"/>
    <x v="94"/>
    <x v="94"/>
    <x v="21"/>
    <s v="Asst. Store Manager"/>
    <n v="659503"/>
    <s v="Ora"/>
    <s v="Haynes"/>
    <s v="Asst. Store Manager"/>
    <x v="9"/>
    <x v="3844"/>
    <x v="3851"/>
    <x v="276"/>
    <x v="217"/>
    <n v="-212.16"/>
    <d v="2016-05-29T00:00:00"/>
    <x v="1"/>
  </r>
  <r>
    <x v="0"/>
    <x v="2"/>
    <x v="94"/>
    <x v="94"/>
    <x v="3312"/>
    <x v="0"/>
    <x v="0"/>
    <n v="1"/>
    <s v=""/>
    <n v="-72.930000000000007"/>
    <s v=""/>
    <n v="-72.930000000000007"/>
    <s v=""/>
    <x v="94"/>
    <x v="94"/>
    <x v="21"/>
    <s v="Asst. Store Manager"/>
    <n v="659503"/>
    <s v="Ora"/>
    <s v="Haynes"/>
    <s v="Asst. Store Manager"/>
    <x v="9"/>
    <x v="3316"/>
    <x v="3320"/>
    <x v="463"/>
    <x v="119"/>
    <n v="-72.930000000000007"/>
    <d v="2016-06-04T00:00:00"/>
    <x v="2"/>
  </r>
  <r>
    <x v="0"/>
    <x v="2"/>
    <x v="94"/>
    <x v="94"/>
    <x v="3690"/>
    <x v="0"/>
    <x v="0"/>
    <n v="1"/>
    <s v=""/>
    <n v="-142.84"/>
    <s v=""/>
    <n v="-142.84"/>
    <s v=""/>
    <x v="94"/>
    <x v="94"/>
    <x v="21"/>
    <s v="Asst. Store Manager"/>
    <n v="659503"/>
    <s v="Ora"/>
    <s v="Haynes"/>
    <s v="Asst. Store Manager"/>
    <x v="9"/>
    <x v="3692"/>
    <x v="3699"/>
    <x v="218"/>
    <x v="167"/>
    <n v="-142.84"/>
    <d v="2016-06-13T00:00:00"/>
    <x v="0"/>
  </r>
  <r>
    <x v="0"/>
    <x v="2"/>
    <x v="94"/>
    <x v="94"/>
    <x v="1929"/>
    <x v="0"/>
    <x v="0"/>
    <n v="1"/>
    <s v=""/>
    <n v="-125.99"/>
    <s v=""/>
    <n v="-125.99"/>
    <s v=""/>
    <x v="94"/>
    <x v="94"/>
    <x v="21"/>
    <s v="Asst. Store Manager"/>
    <n v="659503"/>
    <s v="Ora"/>
    <s v="Haynes"/>
    <s v="Asst. Store Manager"/>
    <x v="9"/>
    <x v="1930"/>
    <x v="1932"/>
    <x v="303"/>
    <x v="100"/>
    <n v="-125.99"/>
    <d v="2016-06-23T00:00:00"/>
    <x v="0"/>
  </r>
  <r>
    <x v="0"/>
    <x v="2"/>
    <x v="94"/>
    <x v="94"/>
    <x v="2367"/>
    <x v="0"/>
    <x v="0"/>
    <n v="1"/>
    <s v=""/>
    <n v="-50.1"/>
    <s v=""/>
    <n v="-50.1"/>
    <s v=""/>
    <x v="94"/>
    <x v="94"/>
    <x v="21"/>
    <s v="Asst. Store Manager"/>
    <n v="659503"/>
    <s v="Ora"/>
    <s v="Haynes"/>
    <s v="Asst. Store Manager"/>
    <x v="9"/>
    <x v="2369"/>
    <x v="2372"/>
    <x v="735"/>
    <x v="215"/>
    <n v="-50.1"/>
    <d v="2016-06-24T00:00:00"/>
    <x v="2"/>
  </r>
  <r>
    <x v="0"/>
    <x v="2"/>
    <x v="94"/>
    <x v="94"/>
    <x v="2680"/>
    <x v="0"/>
    <x v="1"/>
    <n v="1"/>
    <s v=""/>
    <n v="-227.82"/>
    <s v=""/>
    <s v=""/>
    <n v="-227.82"/>
    <x v="94"/>
    <x v="94"/>
    <x v="21"/>
    <s v="Asst. Store Manager"/>
    <n v="659503"/>
    <s v="Ora"/>
    <s v="Haynes"/>
    <s v="Asst. Store Manager"/>
    <x v="9"/>
    <x v="2682"/>
    <x v="2685"/>
    <x v="771"/>
    <x v="377"/>
    <n v="-227.82"/>
    <d v="2016-06-30T00:00:00"/>
    <x v="1"/>
  </r>
  <r>
    <x v="1"/>
    <x v="3"/>
    <x v="94"/>
    <x v="94"/>
    <x v="133"/>
    <x v="0"/>
    <x v="1"/>
    <s v=""/>
    <n v="1"/>
    <s v=""/>
    <n v="-322.05"/>
    <s v=""/>
    <n v="-322.05"/>
    <x v="94"/>
    <x v="94"/>
    <x v="21"/>
    <s v="Asst. Store Manager"/>
    <n v="659503"/>
    <s v="Ora"/>
    <s v="Haynes"/>
    <s v="Asst. Store Manager"/>
    <x v="9"/>
    <x v="133"/>
    <x v="133"/>
    <x v="119"/>
    <x v="26"/>
    <n v="-322.05"/>
    <d v="2016-07-01T00:00:00"/>
    <x v="1"/>
  </r>
  <r>
    <x v="1"/>
    <x v="3"/>
    <x v="94"/>
    <x v="94"/>
    <x v="107"/>
    <x v="0"/>
    <x v="1"/>
    <s v=""/>
    <n v="1"/>
    <s v=""/>
    <n v="-272.5"/>
    <s v=""/>
    <n v="-272.5"/>
    <x v="94"/>
    <x v="94"/>
    <x v="21"/>
    <s v="Asst. Store Manager"/>
    <n v="659503"/>
    <s v="Ora"/>
    <s v="Haynes"/>
    <s v="Asst. Store Manager"/>
    <x v="9"/>
    <x v="107"/>
    <x v="107"/>
    <x v="95"/>
    <x v="91"/>
    <n v="-272.5"/>
    <d v="2016-07-05T00:00:00"/>
    <x v="1"/>
  </r>
  <r>
    <x v="1"/>
    <x v="3"/>
    <x v="94"/>
    <x v="94"/>
    <x v="1896"/>
    <x v="0"/>
    <x v="0"/>
    <s v=""/>
    <n v="1"/>
    <s v=""/>
    <n v="-496.22"/>
    <n v="-496.22"/>
    <s v=""/>
    <x v="94"/>
    <x v="94"/>
    <x v="21"/>
    <s v="Asst. Store Manager"/>
    <n v="659503"/>
    <s v="Ora"/>
    <s v="Haynes"/>
    <s v="Asst. Store Manager"/>
    <x v="9"/>
    <x v="1898"/>
    <x v="1899"/>
    <x v="819"/>
    <x v="90"/>
    <n v="-496.22"/>
    <d v="2016-07-07T00:00:00"/>
    <x v="2"/>
  </r>
  <r>
    <x v="1"/>
    <x v="3"/>
    <x v="94"/>
    <x v="94"/>
    <x v="3468"/>
    <x v="0"/>
    <x v="1"/>
    <s v=""/>
    <n v="1"/>
    <s v=""/>
    <n v="-153.99"/>
    <s v=""/>
    <n v="-153.99"/>
    <x v="94"/>
    <x v="94"/>
    <x v="21"/>
    <s v="Asst. Store Manager"/>
    <n v="659503"/>
    <s v="Ora"/>
    <s v="Haynes"/>
    <s v="Asst. Store Manager"/>
    <x v="9"/>
    <x v="3473"/>
    <x v="3477"/>
    <x v="198"/>
    <x v="225"/>
    <n v="-153.99"/>
    <d v="2016-07-12T00:00:00"/>
    <x v="1"/>
  </r>
  <r>
    <x v="1"/>
    <x v="3"/>
    <x v="94"/>
    <x v="94"/>
    <x v="561"/>
    <x v="0"/>
    <x v="0"/>
    <s v=""/>
    <n v="1"/>
    <s v=""/>
    <n v="-225.66"/>
    <n v="-225.66"/>
    <s v=""/>
    <x v="94"/>
    <x v="94"/>
    <x v="21"/>
    <s v="Asst. Store Manager"/>
    <n v="659503"/>
    <s v="Ora"/>
    <s v="Haynes"/>
    <s v="Asst. Store Manager"/>
    <x v="9"/>
    <x v="561"/>
    <x v="561"/>
    <x v="422"/>
    <x v="145"/>
    <n v="-225.66"/>
    <d v="2016-07-14T00:00:00"/>
    <x v="0"/>
  </r>
  <r>
    <x v="1"/>
    <x v="3"/>
    <x v="94"/>
    <x v="94"/>
    <x v="3958"/>
    <x v="0"/>
    <x v="1"/>
    <s v=""/>
    <n v="1"/>
    <s v=""/>
    <n v="-454.79"/>
    <s v=""/>
    <n v="-454.79"/>
    <x v="94"/>
    <x v="94"/>
    <x v="21"/>
    <s v="Asst. Store Manager"/>
    <n v="659503"/>
    <s v="Ora"/>
    <s v="Haynes"/>
    <s v="Asst. Store Manager"/>
    <x v="9"/>
    <x v="3963"/>
    <x v="3970"/>
    <x v="479"/>
    <x v="325"/>
    <n v="-454.79"/>
    <d v="2016-07-18T00:00:00"/>
    <x v="1"/>
  </r>
  <r>
    <x v="1"/>
    <x v="3"/>
    <x v="94"/>
    <x v="94"/>
    <x v="3372"/>
    <x v="0"/>
    <x v="1"/>
    <s v=""/>
    <n v="1"/>
    <s v=""/>
    <n v="-471.43"/>
    <s v=""/>
    <n v="-471.43"/>
    <x v="94"/>
    <x v="94"/>
    <x v="21"/>
    <s v="Asst. Store Manager"/>
    <n v="659503"/>
    <s v="Ora"/>
    <s v="Haynes"/>
    <s v="Asst. Store Manager"/>
    <x v="9"/>
    <x v="3376"/>
    <x v="3380"/>
    <x v="592"/>
    <x v="479"/>
    <n v="-471.43"/>
    <d v="2016-07-19T00:00:00"/>
    <x v="1"/>
  </r>
  <r>
    <x v="1"/>
    <x v="3"/>
    <x v="94"/>
    <x v="94"/>
    <x v="3345"/>
    <x v="0"/>
    <x v="0"/>
    <s v=""/>
    <n v="1"/>
    <s v=""/>
    <n v="-341.9"/>
    <n v="-341.9"/>
    <s v=""/>
    <x v="94"/>
    <x v="94"/>
    <x v="21"/>
    <s v="Asst. Store Manager"/>
    <n v="659503"/>
    <s v="Ora"/>
    <s v="Haynes"/>
    <s v="Asst. Store Manager"/>
    <x v="9"/>
    <x v="3349"/>
    <x v="3353"/>
    <x v="934"/>
    <x v="54"/>
    <n v="-341.9"/>
    <d v="2016-07-20T00:00:00"/>
    <x v="2"/>
  </r>
  <r>
    <x v="1"/>
    <x v="3"/>
    <x v="94"/>
    <x v="94"/>
    <x v="3505"/>
    <x v="0"/>
    <x v="1"/>
    <s v=""/>
    <n v="1"/>
    <s v=""/>
    <n v="-134.71"/>
    <s v=""/>
    <n v="-134.71"/>
    <x v="94"/>
    <x v="94"/>
    <x v="21"/>
    <s v="Asst. Store Manager"/>
    <n v="659503"/>
    <s v="Ora"/>
    <s v="Haynes"/>
    <s v="Asst. Store Manager"/>
    <x v="9"/>
    <x v="3510"/>
    <x v="3514"/>
    <x v="18"/>
    <x v="71"/>
    <n v="-134.71"/>
    <d v="2016-07-21T00:00:00"/>
    <x v="1"/>
  </r>
  <r>
    <x v="1"/>
    <x v="3"/>
    <x v="94"/>
    <x v="94"/>
    <x v="3195"/>
    <x v="0"/>
    <x v="0"/>
    <s v=""/>
    <n v="1"/>
    <s v=""/>
    <n v="-144.46"/>
    <n v="-144.46"/>
    <s v=""/>
    <x v="94"/>
    <x v="94"/>
    <x v="21"/>
    <s v="Asst. Store Manager"/>
    <n v="659503"/>
    <s v="Ora"/>
    <s v="Haynes"/>
    <s v="Asst. Store Manager"/>
    <x v="9"/>
    <x v="3198"/>
    <x v="3202"/>
    <x v="539"/>
    <x v="343"/>
    <n v="-144.46"/>
    <d v="2016-07-22T00:00:00"/>
    <x v="0"/>
  </r>
  <r>
    <x v="1"/>
    <x v="3"/>
    <x v="94"/>
    <x v="94"/>
    <x v="3176"/>
    <x v="0"/>
    <x v="1"/>
    <s v=""/>
    <n v="1"/>
    <s v=""/>
    <n v="-409.96"/>
    <s v=""/>
    <n v="-409.96"/>
    <x v="94"/>
    <x v="94"/>
    <x v="21"/>
    <s v="Asst. Store Manager"/>
    <n v="659503"/>
    <s v="Ora"/>
    <s v="Haynes"/>
    <s v="Asst. Store Manager"/>
    <x v="9"/>
    <x v="3179"/>
    <x v="3183"/>
    <x v="379"/>
    <x v="392"/>
    <n v="-409.96"/>
    <d v="2016-07-24T00:00:00"/>
    <x v="1"/>
  </r>
  <r>
    <x v="1"/>
    <x v="3"/>
    <x v="94"/>
    <x v="94"/>
    <x v="486"/>
    <x v="0"/>
    <x v="0"/>
    <s v=""/>
    <n v="1"/>
    <s v=""/>
    <n v="-338.05"/>
    <n v="-338.05"/>
    <s v=""/>
    <x v="94"/>
    <x v="94"/>
    <x v="21"/>
    <s v="Asst. Store Manager"/>
    <n v="659503"/>
    <s v="Ora"/>
    <s v="Haynes"/>
    <s v="Asst. Store Manager"/>
    <x v="9"/>
    <x v="486"/>
    <x v="486"/>
    <x v="382"/>
    <x v="176"/>
    <n v="-338.05"/>
    <d v="2016-07-25T00:00:00"/>
    <x v="2"/>
  </r>
  <r>
    <x v="1"/>
    <x v="3"/>
    <x v="94"/>
    <x v="94"/>
    <x v="3241"/>
    <x v="0"/>
    <x v="1"/>
    <s v=""/>
    <n v="1"/>
    <s v=""/>
    <n v="-114.7"/>
    <s v=""/>
    <n v="-114.7"/>
    <x v="94"/>
    <x v="94"/>
    <x v="21"/>
    <s v="Asst. Store Manager"/>
    <n v="659503"/>
    <s v="Ora"/>
    <s v="Haynes"/>
    <s v="Asst. Store Manager"/>
    <x v="9"/>
    <x v="3244"/>
    <x v="3248"/>
    <x v="844"/>
    <x v="56"/>
    <n v="-114.7"/>
    <d v="2016-07-25T00:00:00"/>
    <x v="1"/>
  </r>
  <r>
    <x v="1"/>
    <x v="4"/>
    <x v="94"/>
    <x v="94"/>
    <x v="1509"/>
    <x v="0"/>
    <x v="0"/>
    <s v=""/>
    <n v="1"/>
    <s v=""/>
    <n v="-218.12"/>
    <n v="-218.12"/>
    <s v=""/>
    <x v="94"/>
    <x v="94"/>
    <x v="21"/>
    <s v="Asst. Store Manager"/>
    <n v="659503"/>
    <s v="Ora"/>
    <s v="Haynes"/>
    <s v="Asst. Store Manager"/>
    <x v="9"/>
    <x v="1511"/>
    <x v="1512"/>
    <x v="613"/>
    <x v="245"/>
    <n v="-218.12"/>
    <d v="2016-08-01T00:00:00"/>
    <x v="0"/>
  </r>
  <r>
    <x v="1"/>
    <x v="4"/>
    <x v="94"/>
    <x v="94"/>
    <x v="880"/>
    <x v="0"/>
    <x v="1"/>
    <s v=""/>
    <n v="1"/>
    <s v=""/>
    <n v="-455.99"/>
    <s v=""/>
    <n v="-455.99"/>
    <x v="94"/>
    <x v="94"/>
    <x v="21"/>
    <s v="Asst. Store Manager"/>
    <n v="659503"/>
    <s v="Ora"/>
    <s v="Haynes"/>
    <s v="Asst. Store Manager"/>
    <x v="9"/>
    <x v="880"/>
    <x v="880"/>
    <x v="571"/>
    <x v="25"/>
    <n v="-455.99"/>
    <d v="2016-08-04T00:00:00"/>
    <x v="1"/>
  </r>
  <r>
    <x v="1"/>
    <x v="4"/>
    <x v="94"/>
    <x v="94"/>
    <x v="1374"/>
    <x v="0"/>
    <x v="1"/>
    <s v=""/>
    <n v="1"/>
    <s v=""/>
    <n v="-73.319999999999993"/>
    <s v=""/>
    <n v="-73.319999999999993"/>
    <x v="94"/>
    <x v="94"/>
    <x v="21"/>
    <s v="Asst. Store Manager"/>
    <n v="659503"/>
    <s v="Ora"/>
    <s v="Haynes"/>
    <s v="Asst. Store Manager"/>
    <x v="9"/>
    <x v="1376"/>
    <x v="1377"/>
    <x v="733"/>
    <x v="144"/>
    <n v="-73.319999999999993"/>
    <d v="2016-08-11T00:00:00"/>
    <x v="1"/>
  </r>
  <r>
    <x v="1"/>
    <x v="4"/>
    <x v="94"/>
    <x v="94"/>
    <x v="1089"/>
    <x v="0"/>
    <x v="0"/>
    <s v=""/>
    <n v="1"/>
    <s v=""/>
    <n v="-54.99"/>
    <n v="-54.99"/>
    <s v=""/>
    <x v="94"/>
    <x v="94"/>
    <x v="21"/>
    <s v="Asst. Store Manager"/>
    <n v="659503"/>
    <s v="Ora"/>
    <s v="Haynes"/>
    <s v="Asst. Store Manager"/>
    <x v="9"/>
    <x v="1089"/>
    <x v="1090"/>
    <x v="651"/>
    <x v="425"/>
    <n v="-54.99"/>
    <d v="2016-08-25T00:00:00"/>
    <x v="0"/>
  </r>
  <r>
    <x v="1"/>
    <x v="5"/>
    <x v="94"/>
    <x v="94"/>
    <x v="3172"/>
    <x v="0"/>
    <x v="1"/>
    <s v=""/>
    <n v="1"/>
    <s v=""/>
    <n v="-302.5"/>
    <s v=""/>
    <n v="-302.5"/>
    <x v="94"/>
    <x v="94"/>
    <x v="21"/>
    <s v="Asst. Store Manager"/>
    <n v="659503"/>
    <s v="Ora"/>
    <s v="Haynes"/>
    <s v="Asst. Store Manager"/>
    <x v="9"/>
    <x v="3175"/>
    <x v="3179"/>
    <x v="375"/>
    <x v="278"/>
    <n v="-302.5"/>
    <d v="2016-09-16T00:00:00"/>
    <x v="1"/>
  </r>
  <r>
    <x v="1"/>
    <x v="5"/>
    <x v="94"/>
    <x v="94"/>
    <x v="818"/>
    <x v="0"/>
    <x v="1"/>
    <s v=""/>
    <n v="1"/>
    <s v=""/>
    <n v="-411.76"/>
    <s v=""/>
    <n v="-411.76"/>
    <x v="94"/>
    <x v="94"/>
    <x v="21"/>
    <s v="Asst. Store Manager"/>
    <n v="659503"/>
    <s v="Ora"/>
    <s v="Haynes"/>
    <s v="Asst. Store Manager"/>
    <x v="9"/>
    <x v="818"/>
    <x v="818"/>
    <x v="549"/>
    <x v="260"/>
    <n v="-411.76"/>
    <d v="2016-09-17T00:00:00"/>
    <x v="1"/>
  </r>
  <r>
    <x v="1"/>
    <x v="5"/>
    <x v="94"/>
    <x v="94"/>
    <x v="1753"/>
    <x v="0"/>
    <x v="0"/>
    <s v=""/>
    <n v="1"/>
    <s v=""/>
    <n v="-489"/>
    <n v="-489"/>
    <s v=""/>
    <x v="94"/>
    <x v="94"/>
    <x v="21"/>
    <s v="Asst. Store Manager"/>
    <n v="659503"/>
    <s v="Ora"/>
    <s v="Haynes"/>
    <s v="Asst. Store Manager"/>
    <x v="9"/>
    <x v="1755"/>
    <x v="1756"/>
    <x v="478"/>
    <x v="326"/>
    <n v="-489"/>
    <d v="2016-09-18T00:00:00"/>
    <x v="2"/>
  </r>
  <r>
    <x v="1"/>
    <x v="5"/>
    <x v="94"/>
    <x v="94"/>
    <x v="2452"/>
    <x v="0"/>
    <x v="1"/>
    <s v=""/>
    <n v="1"/>
    <s v=""/>
    <n v="-394.13"/>
    <s v=""/>
    <n v="-394.13"/>
    <x v="94"/>
    <x v="94"/>
    <x v="21"/>
    <s v="Asst. Store Manager"/>
    <n v="659503"/>
    <s v="Ora"/>
    <s v="Haynes"/>
    <s v="Asst. Store Manager"/>
    <x v="9"/>
    <x v="2454"/>
    <x v="2457"/>
    <x v="756"/>
    <x v="450"/>
    <n v="-394.13"/>
    <d v="2016-09-21T00:00:00"/>
    <x v="1"/>
  </r>
  <r>
    <x v="1"/>
    <x v="5"/>
    <x v="94"/>
    <x v="94"/>
    <x v="3886"/>
    <x v="0"/>
    <x v="1"/>
    <s v=""/>
    <n v="1"/>
    <s v=""/>
    <n v="-448.87"/>
    <s v=""/>
    <n v="-448.87"/>
    <x v="94"/>
    <x v="94"/>
    <x v="21"/>
    <s v="Asst. Store Manager"/>
    <n v="659503"/>
    <s v="Ora"/>
    <s v="Haynes"/>
    <s v="Asst. Store Manager"/>
    <x v="9"/>
    <x v="3890"/>
    <x v="3897"/>
    <x v="736"/>
    <x v="265"/>
    <n v="-448.87"/>
    <d v="2016-09-22T00:00:00"/>
    <x v="1"/>
  </r>
  <r>
    <x v="1"/>
    <x v="5"/>
    <x v="94"/>
    <x v="94"/>
    <x v="1462"/>
    <x v="0"/>
    <x v="1"/>
    <s v=""/>
    <n v="1"/>
    <s v=""/>
    <n v="-352.59"/>
    <s v=""/>
    <n v="-352.59"/>
    <x v="94"/>
    <x v="94"/>
    <x v="21"/>
    <s v="Asst. Store Manager"/>
    <n v="659503"/>
    <s v="Ora"/>
    <s v="Haynes"/>
    <s v="Asst. Store Manager"/>
    <x v="9"/>
    <x v="1464"/>
    <x v="1465"/>
    <x v="530"/>
    <x v="361"/>
    <n v="-352.59"/>
    <d v="2016-09-23T00:00:00"/>
    <x v="1"/>
  </r>
  <r>
    <x v="0"/>
    <x v="0"/>
    <x v="95"/>
    <x v="95"/>
    <x v="1149"/>
    <x v="1"/>
    <x v="0"/>
    <n v="1"/>
    <s v=""/>
    <n v="-34.64"/>
    <s v=""/>
    <n v="-34.64"/>
    <s v=""/>
    <x v="95"/>
    <x v="95"/>
    <x v="94"/>
    <s v="Sales Representative"/>
    <n v="515966"/>
    <s v="Marshall"/>
    <s v="Cannon"/>
    <s v="Store Manager"/>
    <x v="9"/>
    <x v="1150"/>
    <x v="1151"/>
    <x v="411"/>
    <x v="408"/>
    <n v="-34.64"/>
    <d v="2016-04-01T00:00:00"/>
    <x v="0"/>
  </r>
  <r>
    <x v="0"/>
    <x v="0"/>
    <x v="95"/>
    <x v="95"/>
    <x v="1420"/>
    <x v="0"/>
    <x v="0"/>
    <n v="1"/>
    <s v=""/>
    <n v="-56.38"/>
    <s v=""/>
    <n v="-56.38"/>
    <s v=""/>
    <x v="95"/>
    <x v="95"/>
    <x v="94"/>
    <s v="Sales Representative"/>
    <n v="515966"/>
    <s v="Marshall"/>
    <s v="Cannon"/>
    <s v="Store Manager"/>
    <x v="9"/>
    <x v="1422"/>
    <x v="1423"/>
    <x v="124"/>
    <x v="28"/>
    <n v="-56.38"/>
    <d v="2016-04-04T00:00:00"/>
    <x v="0"/>
  </r>
  <r>
    <x v="0"/>
    <x v="0"/>
    <x v="95"/>
    <x v="95"/>
    <x v="1036"/>
    <x v="1"/>
    <x v="1"/>
    <n v="1"/>
    <s v=""/>
    <n v="-30.62"/>
    <s v=""/>
    <s v=""/>
    <n v="-30.62"/>
    <x v="95"/>
    <x v="95"/>
    <x v="94"/>
    <s v="Sales Representative"/>
    <n v="515966"/>
    <s v="Marshall"/>
    <s v="Cannon"/>
    <s v="Store Manager"/>
    <x v="9"/>
    <x v="1036"/>
    <x v="1037"/>
    <x v="634"/>
    <x v="219"/>
    <n v="-30.62"/>
    <d v="2016-04-12T00:00:00"/>
    <x v="1"/>
  </r>
  <r>
    <x v="0"/>
    <x v="0"/>
    <x v="95"/>
    <x v="95"/>
    <x v="1282"/>
    <x v="0"/>
    <x v="1"/>
    <n v="1"/>
    <s v=""/>
    <n v="-55.16"/>
    <s v=""/>
    <s v=""/>
    <n v="-55.16"/>
    <x v="95"/>
    <x v="95"/>
    <x v="94"/>
    <s v="Sales Representative"/>
    <n v="515966"/>
    <s v="Marshall"/>
    <s v="Cannon"/>
    <s v="Store Manager"/>
    <x v="9"/>
    <x v="1284"/>
    <x v="1285"/>
    <x v="709"/>
    <x v="408"/>
    <n v="-55.16"/>
    <d v="2016-04-16T00:00:00"/>
    <x v="1"/>
  </r>
  <r>
    <x v="0"/>
    <x v="0"/>
    <x v="95"/>
    <x v="95"/>
    <x v="1688"/>
    <x v="1"/>
    <x v="0"/>
    <n v="1"/>
    <s v=""/>
    <n v="-48.99"/>
    <s v=""/>
    <n v="-48.99"/>
    <s v=""/>
    <x v="95"/>
    <x v="95"/>
    <x v="94"/>
    <s v="Sales Representative"/>
    <n v="515966"/>
    <s v="Marshall"/>
    <s v="Cannon"/>
    <s v="Store Manager"/>
    <x v="9"/>
    <x v="1690"/>
    <x v="1691"/>
    <x v="232"/>
    <x v="450"/>
    <n v="-48.99"/>
    <d v="2016-04-24T00:00:00"/>
    <x v="2"/>
  </r>
  <r>
    <x v="0"/>
    <x v="0"/>
    <x v="95"/>
    <x v="95"/>
    <x v="2599"/>
    <x v="0"/>
    <x v="1"/>
    <n v="1"/>
    <s v=""/>
    <n v="-76.12"/>
    <s v=""/>
    <s v=""/>
    <n v="-76.12"/>
    <x v="95"/>
    <x v="95"/>
    <x v="94"/>
    <s v="Sales Representative"/>
    <n v="515966"/>
    <s v="Marshall"/>
    <s v="Cannon"/>
    <s v="Store Manager"/>
    <x v="9"/>
    <x v="2601"/>
    <x v="2604"/>
    <x v="286"/>
    <x v="12"/>
    <n v="-76.12"/>
    <d v="2016-04-25T00:00:00"/>
    <x v="1"/>
  </r>
  <r>
    <x v="0"/>
    <x v="0"/>
    <x v="95"/>
    <x v="95"/>
    <x v="1383"/>
    <x v="0"/>
    <x v="1"/>
    <n v="1"/>
    <s v=""/>
    <n v="-74.8"/>
    <s v=""/>
    <s v=""/>
    <n v="-74.8"/>
    <x v="95"/>
    <x v="95"/>
    <x v="94"/>
    <s v="Sales Representative"/>
    <n v="515966"/>
    <s v="Marshall"/>
    <s v="Cannon"/>
    <s v="Store Manager"/>
    <x v="9"/>
    <x v="1385"/>
    <x v="1386"/>
    <x v="365"/>
    <x v="340"/>
    <n v="-74.8"/>
    <d v="2016-04-30T00:00:00"/>
    <x v="1"/>
  </r>
  <r>
    <x v="0"/>
    <x v="1"/>
    <x v="95"/>
    <x v="95"/>
    <x v="2357"/>
    <x v="0"/>
    <x v="1"/>
    <n v="1"/>
    <s v=""/>
    <n v="-97.24"/>
    <s v=""/>
    <s v=""/>
    <n v="-97.24"/>
    <x v="95"/>
    <x v="95"/>
    <x v="94"/>
    <s v="Sales Representative"/>
    <n v="515966"/>
    <s v="Marshall"/>
    <s v="Cannon"/>
    <s v="Store Manager"/>
    <x v="9"/>
    <x v="2359"/>
    <x v="2362"/>
    <x v="571"/>
    <x v="310"/>
    <n v="-97.24"/>
    <d v="2016-05-02T00:00:00"/>
    <x v="1"/>
  </r>
  <r>
    <x v="0"/>
    <x v="1"/>
    <x v="95"/>
    <x v="95"/>
    <x v="1179"/>
    <x v="0"/>
    <x v="1"/>
    <n v="1"/>
    <s v=""/>
    <n v="-85.59"/>
    <s v=""/>
    <s v=""/>
    <n v="-85.59"/>
    <x v="95"/>
    <x v="95"/>
    <x v="94"/>
    <s v="Sales Representative"/>
    <n v="515966"/>
    <s v="Marshall"/>
    <s v="Cannon"/>
    <s v="Store Manager"/>
    <x v="9"/>
    <x v="1180"/>
    <x v="1181"/>
    <x v="200"/>
    <x v="275"/>
    <n v="-85.59"/>
    <d v="2016-05-06T00:00:00"/>
    <x v="1"/>
  </r>
  <r>
    <x v="0"/>
    <x v="1"/>
    <x v="95"/>
    <x v="95"/>
    <x v="597"/>
    <x v="0"/>
    <x v="1"/>
    <n v="1"/>
    <s v=""/>
    <n v="-68.260000000000005"/>
    <s v=""/>
    <s v=""/>
    <n v="-68.260000000000005"/>
    <x v="95"/>
    <x v="95"/>
    <x v="94"/>
    <s v="Sales Representative"/>
    <n v="515966"/>
    <s v="Marshall"/>
    <s v="Cannon"/>
    <s v="Store Manager"/>
    <x v="9"/>
    <x v="597"/>
    <x v="597"/>
    <x v="438"/>
    <x v="201"/>
    <n v="-68.260000000000005"/>
    <d v="2016-05-07T00:00:00"/>
    <x v="1"/>
  </r>
  <r>
    <x v="0"/>
    <x v="1"/>
    <x v="95"/>
    <x v="95"/>
    <x v="2542"/>
    <x v="0"/>
    <x v="1"/>
    <n v="1"/>
    <s v=""/>
    <n v="-54.49"/>
    <s v=""/>
    <s v=""/>
    <n v="-54.49"/>
    <x v="95"/>
    <x v="95"/>
    <x v="94"/>
    <s v="Sales Representative"/>
    <n v="515966"/>
    <s v="Marshall"/>
    <s v="Cannon"/>
    <s v="Store Manager"/>
    <x v="9"/>
    <x v="2544"/>
    <x v="2547"/>
    <x v="861"/>
    <x v="74"/>
    <n v="-54.49"/>
    <d v="2016-05-09T00:00:00"/>
    <x v="1"/>
  </r>
  <r>
    <x v="0"/>
    <x v="1"/>
    <x v="95"/>
    <x v="95"/>
    <x v="2996"/>
    <x v="1"/>
    <x v="1"/>
    <n v="1"/>
    <s v=""/>
    <n v="-30.66"/>
    <s v=""/>
    <s v=""/>
    <n v="-30.66"/>
    <x v="95"/>
    <x v="95"/>
    <x v="94"/>
    <s v="Sales Representative"/>
    <n v="515966"/>
    <s v="Marshall"/>
    <s v="Cannon"/>
    <s v="Store Manager"/>
    <x v="9"/>
    <x v="2999"/>
    <x v="3003"/>
    <x v="707"/>
    <x v="370"/>
    <n v="-30.66"/>
    <d v="2016-05-10T00:00:00"/>
    <x v="1"/>
  </r>
  <r>
    <x v="0"/>
    <x v="1"/>
    <x v="95"/>
    <x v="95"/>
    <x v="849"/>
    <x v="0"/>
    <x v="1"/>
    <n v="1"/>
    <s v=""/>
    <n v="-50.51"/>
    <s v=""/>
    <s v=""/>
    <n v="-50.51"/>
    <x v="95"/>
    <x v="95"/>
    <x v="94"/>
    <s v="Sales Representative"/>
    <n v="515966"/>
    <s v="Marshall"/>
    <s v="Cannon"/>
    <s v="Store Manager"/>
    <x v="9"/>
    <x v="849"/>
    <x v="849"/>
    <x v="557"/>
    <x v="226"/>
    <n v="-50.51"/>
    <d v="2016-05-19T00:00:00"/>
    <x v="1"/>
  </r>
  <r>
    <x v="0"/>
    <x v="1"/>
    <x v="95"/>
    <x v="95"/>
    <x v="300"/>
    <x v="1"/>
    <x v="1"/>
    <n v="1"/>
    <s v=""/>
    <n v="-29.43"/>
    <s v=""/>
    <s v=""/>
    <n v="-29.43"/>
    <x v="95"/>
    <x v="95"/>
    <x v="94"/>
    <s v="Sales Representative"/>
    <n v="515966"/>
    <s v="Marshall"/>
    <s v="Cannon"/>
    <s v="Store Manager"/>
    <x v="9"/>
    <x v="300"/>
    <x v="300"/>
    <x v="252"/>
    <x v="45"/>
    <n v="-29.43"/>
    <d v="2016-05-21T00:00:00"/>
    <x v="1"/>
  </r>
  <r>
    <x v="0"/>
    <x v="1"/>
    <x v="95"/>
    <x v="95"/>
    <x v="547"/>
    <x v="0"/>
    <x v="0"/>
    <n v="1"/>
    <s v=""/>
    <n v="-58.14"/>
    <s v=""/>
    <n v="-58.14"/>
    <s v=""/>
    <x v="95"/>
    <x v="95"/>
    <x v="94"/>
    <s v="Sales Representative"/>
    <n v="515966"/>
    <s v="Marshall"/>
    <s v="Cannon"/>
    <s v="Store Manager"/>
    <x v="9"/>
    <x v="547"/>
    <x v="547"/>
    <x v="414"/>
    <x v="329"/>
    <n v="-58.14"/>
    <d v="2016-05-22T00:00:00"/>
    <x v="2"/>
  </r>
  <r>
    <x v="0"/>
    <x v="1"/>
    <x v="95"/>
    <x v="95"/>
    <x v="1051"/>
    <x v="0"/>
    <x v="1"/>
    <n v="1"/>
    <s v=""/>
    <n v="-98.26"/>
    <s v=""/>
    <s v=""/>
    <n v="-98.26"/>
    <x v="95"/>
    <x v="95"/>
    <x v="94"/>
    <s v="Sales Representative"/>
    <n v="515966"/>
    <s v="Marshall"/>
    <s v="Cannon"/>
    <s v="Store Manager"/>
    <x v="9"/>
    <x v="1051"/>
    <x v="1052"/>
    <x v="636"/>
    <x v="343"/>
    <n v="-98.26"/>
    <d v="2016-05-24T00:00:00"/>
    <x v="1"/>
  </r>
  <r>
    <x v="0"/>
    <x v="1"/>
    <x v="95"/>
    <x v="95"/>
    <x v="157"/>
    <x v="2"/>
    <x v="1"/>
    <n v="1"/>
    <s v=""/>
    <n v="-18.5"/>
    <s v=""/>
    <s v=""/>
    <n v="-18.5"/>
    <x v="95"/>
    <x v="95"/>
    <x v="94"/>
    <s v="Sales Representative"/>
    <n v="515966"/>
    <s v="Marshall"/>
    <s v="Cannon"/>
    <s v="Store Manager"/>
    <x v="9"/>
    <x v="157"/>
    <x v="157"/>
    <x v="141"/>
    <x v="130"/>
    <n v="-18.5"/>
    <d v="2016-05-26T00:00:00"/>
    <x v="1"/>
  </r>
  <r>
    <x v="0"/>
    <x v="1"/>
    <x v="95"/>
    <x v="95"/>
    <x v="1102"/>
    <x v="0"/>
    <x v="1"/>
    <n v="1"/>
    <s v=""/>
    <n v="-63.22"/>
    <s v=""/>
    <s v=""/>
    <n v="-63.22"/>
    <x v="95"/>
    <x v="95"/>
    <x v="94"/>
    <s v="Sales Representative"/>
    <n v="515966"/>
    <s v="Marshall"/>
    <s v="Cannon"/>
    <s v="Store Manager"/>
    <x v="9"/>
    <x v="1102"/>
    <x v="1103"/>
    <x v="384"/>
    <x v="385"/>
    <n v="-63.22"/>
    <d v="2016-05-27T00:00:00"/>
    <x v="1"/>
  </r>
  <r>
    <x v="0"/>
    <x v="1"/>
    <x v="95"/>
    <x v="95"/>
    <x v="278"/>
    <x v="0"/>
    <x v="1"/>
    <n v="1"/>
    <s v=""/>
    <n v="-71.14"/>
    <s v=""/>
    <s v=""/>
    <n v="-71.14"/>
    <x v="95"/>
    <x v="95"/>
    <x v="94"/>
    <s v="Sales Representative"/>
    <n v="515966"/>
    <s v="Marshall"/>
    <s v="Cannon"/>
    <s v="Store Manager"/>
    <x v="9"/>
    <x v="278"/>
    <x v="278"/>
    <x v="126"/>
    <x v="202"/>
    <n v="-71.14"/>
    <d v="2016-05-28T00:00:00"/>
    <x v="1"/>
  </r>
  <r>
    <x v="0"/>
    <x v="2"/>
    <x v="95"/>
    <x v="95"/>
    <x v="1777"/>
    <x v="0"/>
    <x v="1"/>
    <n v="1"/>
    <s v=""/>
    <n v="-76.099999999999994"/>
    <s v=""/>
    <s v=""/>
    <n v="-76.099999999999994"/>
    <x v="95"/>
    <x v="95"/>
    <x v="94"/>
    <s v="Sales Representative"/>
    <n v="515966"/>
    <s v="Marshall"/>
    <s v="Cannon"/>
    <s v="Store Manager"/>
    <x v="9"/>
    <x v="1779"/>
    <x v="1780"/>
    <x v="712"/>
    <x v="286"/>
    <n v="-76.099999999999994"/>
    <d v="2016-06-11T00:00:00"/>
    <x v="1"/>
  </r>
  <r>
    <x v="0"/>
    <x v="2"/>
    <x v="95"/>
    <x v="95"/>
    <x v="2305"/>
    <x v="1"/>
    <x v="1"/>
    <n v="1"/>
    <s v=""/>
    <n v="-33.090000000000003"/>
    <s v=""/>
    <s v=""/>
    <n v="-33.090000000000003"/>
    <x v="95"/>
    <x v="95"/>
    <x v="94"/>
    <s v="Sales Representative"/>
    <n v="515966"/>
    <s v="Marshall"/>
    <s v="Cannon"/>
    <s v="Store Manager"/>
    <x v="9"/>
    <x v="2307"/>
    <x v="2310"/>
    <x v="864"/>
    <x v="290"/>
    <n v="-33.090000000000003"/>
    <d v="2016-06-19T00:00:00"/>
    <x v="1"/>
  </r>
  <r>
    <x v="0"/>
    <x v="2"/>
    <x v="95"/>
    <x v="95"/>
    <x v="2450"/>
    <x v="1"/>
    <x v="1"/>
    <n v="1"/>
    <s v=""/>
    <n v="-23.19"/>
    <s v=""/>
    <s v=""/>
    <n v="-23.19"/>
    <x v="95"/>
    <x v="95"/>
    <x v="94"/>
    <s v="Sales Representative"/>
    <n v="515966"/>
    <s v="Marshall"/>
    <s v="Cannon"/>
    <s v="Store Manager"/>
    <x v="9"/>
    <x v="2452"/>
    <x v="2455"/>
    <x v="176"/>
    <x v="237"/>
    <n v="-23.19"/>
    <d v="2016-06-21T00:00:00"/>
    <x v="1"/>
  </r>
  <r>
    <x v="0"/>
    <x v="2"/>
    <x v="95"/>
    <x v="95"/>
    <x v="1547"/>
    <x v="2"/>
    <x v="1"/>
    <n v="1"/>
    <s v=""/>
    <n v="-12.25"/>
    <s v=""/>
    <s v=""/>
    <n v="-12.25"/>
    <x v="95"/>
    <x v="95"/>
    <x v="94"/>
    <s v="Sales Representative"/>
    <n v="515966"/>
    <s v="Marshall"/>
    <s v="Cannon"/>
    <s v="Store Manager"/>
    <x v="9"/>
    <x v="1549"/>
    <x v="1550"/>
    <x v="762"/>
    <x v="320"/>
    <n v="-12.25"/>
    <d v="2016-06-27T00:00:00"/>
    <x v="1"/>
  </r>
  <r>
    <x v="1"/>
    <x v="3"/>
    <x v="95"/>
    <x v="95"/>
    <x v="776"/>
    <x v="0"/>
    <x v="0"/>
    <s v=""/>
    <n v="1"/>
    <s v=""/>
    <n v="-75.959999999999994"/>
    <n v="-75.959999999999994"/>
    <s v=""/>
    <x v="95"/>
    <x v="95"/>
    <x v="94"/>
    <s v="Sales Representative"/>
    <n v="515966"/>
    <s v="Marshall"/>
    <s v="Cannon"/>
    <s v="Store Manager"/>
    <x v="9"/>
    <x v="776"/>
    <x v="776"/>
    <x v="531"/>
    <x v="225"/>
    <n v="-75.959999999999994"/>
    <d v="2016-07-01T00:00:00"/>
    <x v="0"/>
  </r>
  <r>
    <x v="1"/>
    <x v="3"/>
    <x v="95"/>
    <x v="95"/>
    <x v="1748"/>
    <x v="0"/>
    <x v="1"/>
    <s v=""/>
    <n v="1"/>
    <s v=""/>
    <n v="-93.83"/>
    <s v=""/>
    <n v="-93.83"/>
    <x v="95"/>
    <x v="95"/>
    <x v="94"/>
    <s v="Sales Representative"/>
    <n v="515966"/>
    <s v="Marshall"/>
    <s v="Cannon"/>
    <s v="Store Manager"/>
    <x v="9"/>
    <x v="1750"/>
    <x v="1751"/>
    <x v="596"/>
    <x v="347"/>
    <n v="-93.83"/>
    <d v="2016-07-05T00:00:00"/>
    <x v="1"/>
  </r>
  <r>
    <x v="1"/>
    <x v="3"/>
    <x v="95"/>
    <x v="95"/>
    <x v="2526"/>
    <x v="0"/>
    <x v="1"/>
    <s v=""/>
    <n v="1"/>
    <s v=""/>
    <n v="-55.83"/>
    <s v=""/>
    <n v="-55.83"/>
    <x v="95"/>
    <x v="95"/>
    <x v="94"/>
    <s v="Sales Representative"/>
    <n v="515966"/>
    <s v="Marshall"/>
    <s v="Cannon"/>
    <s v="Store Manager"/>
    <x v="9"/>
    <x v="2528"/>
    <x v="2531"/>
    <x v="884"/>
    <x v="343"/>
    <n v="-55.83"/>
    <d v="2016-07-08T00:00:00"/>
    <x v="1"/>
  </r>
  <r>
    <x v="1"/>
    <x v="3"/>
    <x v="95"/>
    <x v="96"/>
    <x v="455"/>
    <x v="1"/>
    <x v="1"/>
    <s v=""/>
    <n v="1"/>
    <s v=""/>
    <n v="-46.73"/>
    <s v=""/>
    <n v="-46.73"/>
    <x v="95"/>
    <x v="95"/>
    <x v="94"/>
    <s v="Sales Representative"/>
    <n v="682100"/>
    <s v="Robert"/>
    <s v="Alvarado"/>
    <s v="Sales Representative"/>
    <x v="9"/>
    <x v="455"/>
    <x v="455"/>
    <x v="361"/>
    <x v="3"/>
    <n v="-46.73"/>
    <d v="2016-07-10T00:00:00"/>
    <x v="1"/>
  </r>
  <r>
    <x v="1"/>
    <x v="3"/>
    <x v="95"/>
    <x v="95"/>
    <x v="1734"/>
    <x v="0"/>
    <x v="1"/>
    <s v=""/>
    <n v="1"/>
    <s v=""/>
    <n v="-89.23"/>
    <s v=""/>
    <n v="-89.23"/>
    <x v="95"/>
    <x v="95"/>
    <x v="94"/>
    <s v="Sales Representative"/>
    <n v="515966"/>
    <s v="Marshall"/>
    <s v="Cannon"/>
    <s v="Store Manager"/>
    <x v="9"/>
    <x v="1736"/>
    <x v="1737"/>
    <x v="428"/>
    <x v="439"/>
    <n v="-89.23"/>
    <d v="2016-07-11T00:00:00"/>
    <x v="1"/>
  </r>
  <r>
    <x v="1"/>
    <x v="3"/>
    <x v="95"/>
    <x v="96"/>
    <x v="771"/>
    <x v="1"/>
    <x v="0"/>
    <s v=""/>
    <n v="1"/>
    <s v=""/>
    <n v="-48.86"/>
    <n v="-48.86"/>
    <s v=""/>
    <x v="95"/>
    <x v="95"/>
    <x v="94"/>
    <s v="Sales Representative"/>
    <n v="682100"/>
    <s v="Robert"/>
    <s v="Alvarado"/>
    <s v="Sales Representative"/>
    <x v="9"/>
    <x v="771"/>
    <x v="771"/>
    <x v="267"/>
    <x v="346"/>
    <n v="-48.86"/>
    <d v="2016-07-15T00:00:00"/>
    <x v="0"/>
  </r>
  <r>
    <x v="1"/>
    <x v="3"/>
    <x v="95"/>
    <x v="96"/>
    <x v="145"/>
    <x v="1"/>
    <x v="1"/>
    <s v=""/>
    <n v="1"/>
    <s v=""/>
    <n v="-48.92"/>
    <s v=""/>
    <n v="-48.92"/>
    <x v="95"/>
    <x v="95"/>
    <x v="94"/>
    <s v="Sales Representative"/>
    <n v="682100"/>
    <s v="Robert"/>
    <s v="Alvarado"/>
    <s v="Sales Representative"/>
    <x v="9"/>
    <x v="145"/>
    <x v="145"/>
    <x v="63"/>
    <x v="120"/>
    <n v="-48.92"/>
    <d v="2016-07-16T00:00:00"/>
    <x v="1"/>
  </r>
  <r>
    <x v="1"/>
    <x v="3"/>
    <x v="95"/>
    <x v="96"/>
    <x v="656"/>
    <x v="1"/>
    <x v="0"/>
    <s v=""/>
    <n v="1"/>
    <s v=""/>
    <n v="-40.729999999999997"/>
    <n v="-40.729999999999997"/>
    <s v=""/>
    <x v="95"/>
    <x v="95"/>
    <x v="94"/>
    <s v="Sales Representative"/>
    <n v="682100"/>
    <s v="Robert"/>
    <s v="Alvarado"/>
    <s v="Sales Representative"/>
    <x v="9"/>
    <x v="656"/>
    <x v="656"/>
    <x v="475"/>
    <x v="359"/>
    <n v="-40.729999999999997"/>
    <d v="2016-07-18T00:00:00"/>
    <x v="0"/>
  </r>
  <r>
    <x v="1"/>
    <x v="3"/>
    <x v="95"/>
    <x v="95"/>
    <x v="3489"/>
    <x v="0"/>
    <x v="0"/>
    <s v=""/>
    <n v="1"/>
    <s v=""/>
    <n v="-63.93"/>
    <n v="-63.93"/>
    <s v=""/>
    <x v="95"/>
    <x v="95"/>
    <x v="94"/>
    <s v="Sales Representative"/>
    <n v="515966"/>
    <s v="Marshall"/>
    <s v="Cannon"/>
    <s v="Store Manager"/>
    <x v="9"/>
    <x v="3494"/>
    <x v="3498"/>
    <x v="302"/>
    <x v="284"/>
    <n v="-63.93"/>
    <d v="2016-07-21T00:00:00"/>
    <x v="2"/>
  </r>
  <r>
    <x v="1"/>
    <x v="3"/>
    <x v="95"/>
    <x v="96"/>
    <x v="345"/>
    <x v="2"/>
    <x v="1"/>
    <s v=""/>
    <n v="1"/>
    <s v=""/>
    <n v="-12.86"/>
    <s v=""/>
    <n v="-12.86"/>
    <x v="95"/>
    <x v="95"/>
    <x v="94"/>
    <s v="Sales Representative"/>
    <n v="682100"/>
    <s v="Robert"/>
    <s v="Alvarado"/>
    <s v="Sales Representative"/>
    <x v="9"/>
    <x v="345"/>
    <x v="345"/>
    <x v="288"/>
    <x v="245"/>
    <n v="-12.86"/>
    <d v="2016-07-22T00:00:00"/>
    <x v="1"/>
  </r>
  <r>
    <x v="1"/>
    <x v="3"/>
    <x v="95"/>
    <x v="95"/>
    <x v="188"/>
    <x v="0"/>
    <x v="1"/>
    <s v=""/>
    <n v="1"/>
    <s v=""/>
    <n v="-55.64"/>
    <s v=""/>
    <n v="-55.64"/>
    <x v="95"/>
    <x v="95"/>
    <x v="94"/>
    <s v="Sales Representative"/>
    <n v="515966"/>
    <s v="Marshall"/>
    <s v="Cannon"/>
    <s v="Store Manager"/>
    <x v="9"/>
    <x v="188"/>
    <x v="188"/>
    <x v="92"/>
    <x v="153"/>
    <n v="-55.64"/>
    <d v="2016-07-23T00:00:00"/>
    <x v="1"/>
  </r>
  <r>
    <x v="1"/>
    <x v="3"/>
    <x v="95"/>
    <x v="95"/>
    <x v="2811"/>
    <x v="0"/>
    <x v="1"/>
    <s v=""/>
    <n v="1"/>
    <s v=""/>
    <n v="-60.19"/>
    <s v=""/>
    <n v="-60.19"/>
    <x v="95"/>
    <x v="95"/>
    <x v="94"/>
    <s v="Sales Representative"/>
    <n v="515966"/>
    <s v="Marshall"/>
    <s v="Cannon"/>
    <s v="Store Manager"/>
    <x v="9"/>
    <x v="2814"/>
    <x v="2817"/>
    <x v="139"/>
    <x v="225"/>
    <n v="-60.19"/>
    <d v="2016-07-28T00:00:00"/>
    <x v="1"/>
  </r>
  <r>
    <x v="1"/>
    <x v="4"/>
    <x v="95"/>
    <x v="95"/>
    <x v="498"/>
    <x v="0"/>
    <x v="1"/>
    <s v=""/>
    <n v="1"/>
    <s v=""/>
    <n v="-98.46"/>
    <s v=""/>
    <n v="-98.46"/>
    <x v="95"/>
    <x v="95"/>
    <x v="94"/>
    <s v="Sales Representative"/>
    <n v="515966"/>
    <s v="Marshall"/>
    <s v="Cannon"/>
    <s v="Store Manager"/>
    <x v="9"/>
    <x v="498"/>
    <x v="498"/>
    <x v="389"/>
    <x v="110"/>
    <n v="-98.46"/>
    <d v="2016-08-03T00:00:00"/>
    <x v="1"/>
  </r>
  <r>
    <x v="1"/>
    <x v="4"/>
    <x v="95"/>
    <x v="95"/>
    <x v="1039"/>
    <x v="0"/>
    <x v="1"/>
    <s v=""/>
    <n v="1"/>
    <s v=""/>
    <n v="-59.37"/>
    <s v=""/>
    <n v="-59.37"/>
    <x v="95"/>
    <x v="95"/>
    <x v="94"/>
    <s v="Sales Representative"/>
    <n v="515966"/>
    <s v="Marshall"/>
    <s v="Cannon"/>
    <s v="Store Manager"/>
    <x v="9"/>
    <x v="1039"/>
    <x v="1040"/>
    <x v="8"/>
    <x v="186"/>
    <n v="-59.37"/>
    <d v="2016-08-03T00:00:00"/>
    <x v="1"/>
  </r>
  <r>
    <x v="1"/>
    <x v="4"/>
    <x v="95"/>
    <x v="95"/>
    <x v="3386"/>
    <x v="0"/>
    <x v="1"/>
    <s v=""/>
    <n v="1"/>
    <s v=""/>
    <n v="-55.3"/>
    <s v=""/>
    <n v="-55.3"/>
    <x v="95"/>
    <x v="95"/>
    <x v="94"/>
    <s v="Sales Representative"/>
    <n v="515966"/>
    <s v="Marshall"/>
    <s v="Cannon"/>
    <s v="Store Manager"/>
    <x v="9"/>
    <x v="3390"/>
    <x v="3394"/>
    <x v="253"/>
    <x v="484"/>
    <n v="-55.3"/>
    <d v="2016-08-04T00:00:00"/>
    <x v="1"/>
  </r>
  <r>
    <x v="1"/>
    <x v="4"/>
    <x v="95"/>
    <x v="96"/>
    <x v="3751"/>
    <x v="2"/>
    <x v="1"/>
    <s v=""/>
    <n v="1"/>
    <s v=""/>
    <n v="-17.47"/>
    <s v=""/>
    <n v="-17.47"/>
    <x v="95"/>
    <x v="95"/>
    <x v="94"/>
    <s v="Sales Representative"/>
    <n v="682100"/>
    <s v="Robert"/>
    <s v="Alvarado"/>
    <s v="Sales Representative"/>
    <x v="9"/>
    <x v="3753"/>
    <x v="3760"/>
    <x v="364"/>
    <x v="425"/>
    <n v="-17.47"/>
    <d v="2016-08-05T00:00:00"/>
    <x v="1"/>
  </r>
  <r>
    <x v="1"/>
    <x v="4"/>
    <x v="95"/>
    <x v="96"/>
    <x v="1883"/>
    <x v="1"/>
    <x v="1"/>
    <s v=""/>
    <n v="1"/>
    <s v=""/>
    <n v="-28.02"/>
    <s v=""/>
    <n v="-28.02"/>
    <x v="95"/>
    <x v="95"/>
    <x v="94"/>
    <s v="Sales Representative"/>
    <n v="682100"/>
    <s v="Robert"/>
    <s v="Alvarado"/>
    <s v="Sales Representative"/>
    <x v="9"/>
    <x v="1885"/>
    <x v="1886"/>
    <x v="256"/>
    <x v="492"/>
    <n v="-28.02"/>
    <d v="2016-08-07T00:00:00"/>
    <x v="1"/>
  </r>
  <r>
    <x v="1"/>
    <x v="4"/>
    <x v="95"/>
    <x v="96"/>
    <x v="1617"/>
    <x v="2"/>
    <x v="1"/>
    <s v=""/>
    <n v="1"/>
    <s v=""/>
    <n v="-14.9"/>
    <s v=""/>
    <n v="-14.9"/>
    <x v="95"/>
    <x v="95"/>
    <x v="94"/>
    <s v="Sales Representative"/>
    <n v="682100"/>
    <s v="Robert"/>
    <s v="Alvarado"/>
    <s v="Sales Representative"/>
    <x v="9"/>
    <x v="1619"/>
    <x v="1620"/>
    <x v="528"/>
    <x v="57"/>
    <n v="-14.9"/>
    <d v="2016-08-14T00:00:00"/>
    <x v="1"/>
  </r>
  <r>
    <x v="1"/>
    <x v="4"/>
    <x v="95"/>
    <x v="95"/>
    <x v="3345"/>
    <x v="0"/>
    <x v="0"/>
    <s v=""/>
    <n v="1"/>
    <s v=""/>
    <n v="-79.489999999999995"/>
    <n v="-79.489999999999995"/>
    <s v=""/>
    <x v="95"/>
    <x v="95"/>
    <x v="94"/>
    <s v="Sales Representative"/>
    <n v="515966"/>
    <s v="Marshall"/>
    <s v="Cannon"/>
    <s v="Store Manager"/>
    <x v="9"/>
    <x v="3349"/>
    <x v="3353"/>
    <x v="934"/>
    <x v="54"/>
    <n v="-79.489999999999995"/>
    <d v="2016-08-21T00:00:00"/>
    <x v="2"/>
  </r>
  <r>
    <x v="1"/>
    <x v="4"/>
    <x v="95"/>
    <x v="96"/>
    <x v="1761"/>
    <x v="1"/>
    <x v="1"/>
    <s v=""/>
    <n v="1"/>
    <s v=""/>
    <n v="-24.66"/>
    <s v=""/>
    <n v="-24.66"/>
    <x v="95"/>
    <x v="95"/>
    <x v="94"/>
    <s v="Sales Representative"/>
    <n v="682100"/>
    <s v="Robert"/>
    <s v="Alvarado"/>
    <s v="Sales Representative"/>
    <x v="9"/>
    <x v="1763"/>
    <x v="1764"/>
    <x v="315"/>
    <x v="160"/>
    <n v="-24.66"/>
    <d v="2016-08-24T00:00:00"/>
    <x v="1"/>
  </r>
  <r>
    <x v="1"/>
    <x v="4"/>
    <x v="95"/>
    <x v="95"/>
    <x v="2074"/>
    <x v="0"/>
    <x v="0"/>
    <s v=""/>
    <n v="1"/>
    <s v=""/>
    <n v="-96.44"/>
    <n v="-96.44"/>
    <s v=""/>
    <x v="95"/>
    <x v="95"/>
    <x v="94"/>
    <s v="Sales Representative"/>
    <n v="515966"/>
    <s v="Marshall"/>
    <s v="Cannon"/>
    <s v="Store Manager"/>
    <x v="9"/>
    <x v="2077"/>
    <x v="2079"/>
    <x v="703"/>
    <x v="493"/>
    <n v="-96.44"/>
    <d v="2016-08-24T00:00:00"/>
    <x v="0"/>
  </r>
  <r>
    <x v="1"/>
    <x v="5"/>
    <x v="95"/>
    <x v="95"/>
    <x v="1780"/>
    <x v="0"/>
    <x v="1"/>
    <s v=""/>
    <n v="1"/>
    <s v=""/>
    <n v="-88.49"/>
    <s v=""/>
    <n v="-88.49"/>
    <x v="95"/>
    <x v="95"/>
    <x v="94"/>
    <s v="Sales Representative"/>
    <n v="515966"/>
    <s v="Marshall"/>
    <s v="Cannon"/>
    <s v="Store Manager"/>
    <x v="9"/>
    <x v="1782"/>
    <x v="1783"/>
    <x v="801"/>
    <x v="130"/>
    <n v="-88.49"/>
    <d v="2016-09-06T00:00:00"/>
    <x v="1"/>
  </r>
  <r>
    <x v="1"/>
    <x v="5"/>
    <x v="95"/>
    <x v="96"/>
    <x v="826"/>
    <x v="1"/>
    <x v="1"/>
    <s v=""/>
    <n v="1"/>
    <s v=""/>
    <n v="-40.92"/>
    <s v=""/>
    <n v="-40.92"/>
    <x v="95"/>
    <x v="95"/>
    <x v="94"/>
    <s v="Sales Representative"/>
    <n v="682100"/>
    <s v="Robert"/>
    <s v="Alvarado"/>
    <s v="Sales Representative"/>
    <x v="9"/>
    <x v="826"/>
    <x v="826"/>
    <x v="64"/>
    <x v="0"/>
    <n v="-40.92"/>
    <d v="2016-09-07T00:00:00"/>
    <x v="1"/>
  </r>
  <r>
    <x v="1"/>
    <x v="5"/>
    <x v="95"/>
    <x v="95"/>
    <x v="775"/>
    <x v="0"/>
    <x v="1"/>
    <s v=""/>
    <n v="1"/>
    <s v=""/>
    <n v="-92.16"/>
    <s v=""/>
    <n v="-92.16"/>
    <x v="95"/>
    <x v="95"/>
    <x v="94"/>
    <s v="Sales Representative"/>
    <n v="515966"/>
    <s v="Marshall"/>
    <s v="Cannon"/>
    <s v="Store Manager"/>
    <x v="9"/>
    <x v="775"/>
    <x v="775"/>
    <x v="530"/>
    <x v="387"/>
    <n v="-92.16"/>
    <d v="2016-09-07T00:00:00"/>
    <x v="1"/>
  </r>
  <r>
    <x v="1"/>
    <x v="5"/>
    <x v="95"/>
    <x v="95"/>
    <x v="3541"/>
    <x v="0"/>
    <x v="0"/>
    <s v=""/>
    <n v="1"/>
    <s v=""/>
    <n v="-76.14"/>
    <n v="-76.14"/>
    <s v=""/>
    <x v="95"/>
    <x v="95"/>
    <x v="94"/>
    <s v="Sales Representative"/>
    <n v="515966"/>
    <s v="Marshall"/>
    <s v="Cannon"/>
    <s v="Store Manager"/>
    <x v="9"/>
    <x v="3546"/>
    <x v="3550"/>
    <x v="293"/>
    <x v="2"/>
    <n v="-76.14"/>
    <d v="2016-09-10T00:00:00"/>
    <x v="0"/>
  </r>
  <r>
    <x v="1"/>
    <x v="5"/>
    <x v="95"/>
    <x v="95"/>
    <x v="3316"/>
    <x v="0"/>
    <x v="1"/>
    <s v=""/>
    <n v="1"/>
    <s v=""/>
    <n v="-71.900000000000006"/>
    <s v=""/>
    <n v="-71.900000000000006"/>
    <x v="95"/>
    <x v="95"/>
    <x v="94"/>
    <s v="Sales Representative"/>
    <n v="515966"/>
    <s v="Marshall"/>
    <s v="Cannon"/>
    <s v="Store Manager"/>
    <x v="9"/>
    <x v="3320"/>
    <x v="3324"/>
    <x v="842"/>
    <x v="432"/>
    <n v="-71.900000000000006"/>
    <d v="2016-09-12T00:00:00"/>
    <x v="1"/>
  </r>
  <r>
    <x v="1"/>
    <x v="5"/>
    <x v="95"/>
    <x v="95"/>
    <x v="373"/>
    <x v="0"/>
    <x v="1"/>
    <s v=""/>
    <n v="1"/>
    <s v=""/>
    <n v="-55.02"/>
    <s v=""/>
    <n v="-55.02"/>
    <x v="95"/>
    <x v="95"/>
    <x v="94"/>
    <s v="Sales Representative"/>
    <n v="515966"/>
    <s v="Marshall"/>
    <s v="Cannon"/>
    <s v="Store Manager"/>
    <x v="9"/>
    <x v="373"/>
    <x v="373"/>
    <x v="43"/>
    <x v="264"/>
    <n v="-55.02"/>
    <d v="2016-09-18T00:00:00"/>
    <x v="1"/>
  </r>
  <r>
    <x v="1"/>
    <x v="5"/>
    <x v="95"/>
    <x v="95"/>
    <x v="1016"/>
    <x v="0"/>
    <x v="1"/>
    <s v=""/>
    <n v="1"/>
    <s v=""/>
    <n v="-94.1"/>
    <s v=""/>
    <n v="-94.1"/>
    <x v="95"/>
    <x v="95"/>
    <x v="94"/>
    <s v="Sales Representative"/>
    <n v="515966"/>
    <s v="Marshall"/>
    <s v="Cannon"/>
    <s v="Store Manager"/>
    <x v="9"/>
    <x v="1016"/>
    <x v="1017"/>
    <x v="619"/>
    <x v="350"/>
    <n v="-94.1"/>
    <d v="2016-09-25T00:00:00"/>
    <x v="1"/>
  </r>
  <r>
    <x v="1"/>
    <x v="5"/>
    <x v="95"/>
    <x v="96"/>
    <x v="2408"/>
    <x v="1"/>
    <x v="1"/>
    <s v=""/>
    <n v="1"/>
    <s v=""/>
    <n v="-44.32"/>
    <s v=""/>
    <n v="-44.32"/>
    <x v="95"/>
    <x v="95"/>
    <x v="94"/>
    <s v="Sales Representative"/>
    <n v="682100"/>
    <s v="Robert"/>
    <s v="Alvarado"/>
    <s v="Sales Representative"/>
    <x v="9"/>
    <x v="2410"/>
    <x v="2413"/>
    <x v="128"/>
    <x v="88"/>
    <n v="-44.32"/>
    <d v="2016-09-26T00:00:00"/>
    <x v="1"/>
  </r>
  <r>
    <x v="1"/>
    <x v="5"/>
    <x v="95"/>
    <x v="96"/>
    <x v="2636"/>
    <x v="2"/>
    <x v="1"/>
    <s v=""/>
    <n v="1"/>
    <s v=""/>
    <n v="-18.420000000000002"/>
    <s v=""/>
    <n v="-18.420000000000002"/>
    <x v="95"/>
    <x v="95"/>
    <x v="94"/>
    <s v="Sales Representative"/>
    <n v="682100"/>
    <s v="Robert"/>
    <s v="Alvarado"/>
    <s v="Sales Representative"/>
    <x v="9"/>
    <x v="2638"/>
    <x v="2641"/>
    <x v="893"/>
    <x v="47"/>
    <n v="-18.420000000000002"/>
    <d v="2016-09-26T00:00:00"/>
    <x v="1"/>
  </r>
  <r>
    <x v="0"/>
    <x v="0"/>
    <x v="96"/>
    <x v="95"/>
    <x v="4020"/>
    <x v="1"/>
    <x v="1"/>
    <n v="1"/>
    <s v=""/>
    <n v="-47.18"/>
    <s v=""/>
    <s v=""/>
    <n v="-47.18"/>
    <x v="96"/>
    <x v="96"/>
    <x v="95"/>
    <s v="Sales Representative"/>
    <n v="515966"/>
    <s v="Marshall"/>
    <s v="Cannon"/>
    <s v="Store Manager"/>
    <x v="9"/>
    <x v="4025"/>
    <x v="4032"/>
    <x v="513"/>
    <x v="59"/>
    <n v="-47.18"/>
    <d v="2016-04-01T00:00:00"/>
    <x v="1"/>
  </r>
  <r>
    <x v="0"/>
    <x v="0"/>
    <x v="96"/>
    <x v="95"/>
    <x v="2375"/>
    <x v="1"/>
    <x v="1"/>
    <n v="1"/>
    <s v=""/>
    <n v="-25.05"/>
    <s v=""/>
    <s v=""/>
    <n v="-25.05"/>
    <x v="96"/>
    <x v="96"/>
    <x v="95"/>
    <s v="Sales Representative"/>
    <n v="515966"/>
    <s v="Marshall"/>
    <s v="Cannon"/>
    <s v="Store Manager"/>
    <x v="9"/>
    <x v="2377"/>
    <x v="2380"/>
    <x v="254"/>
    <x v="118"/>
    <n v="-25.05"/>
    <d v="2016-04-01T00:00:00"/>
    <x v="1"/>
  </r>
  <r>
    <x v="0"/>
    <x v="0"/>
    <x v="96"/>
    <x v="95"/>
    <x v="2247"/>
    <x v="0"/>
    <x v="1"/>
    <n v="1"/>
    <s v=""/>
    <n v="-96.12"/>
    <s v=""/>
    <s v=""/>
    <n v="-96.12"/>
    <x v="96"/>
    <x v="96"/>
    <x v="95"/>
    <s v="Sales Representative"/>
    <n v="515966"/>
    <s v="Marshall"/>
    <s v="Cannon"/>
    <s v="Store Manager"/>
    <x v="9"/>
    <x v="2249"/>
    <x v="2252"/>
    <x v="260"/>
    <x v="410"/>
    <n v="-96.12"/>
    <d v="2016-04-02T00:00:00"/>
    <x v="1"/>
  </r>
  <r>
    <x v="0"/>
    <x v="0"/>
    <x v="96"/>
    <x v="95"/>
    <x v="570"/>
    <x v="0"/>
    <x v="1"/>
    <n v="1"/>
    <s v=""/>
    <n v="-97.92"/>
    <s v=""/>
    <s v=""/>
    <n v="-97.92"/>
    <x v="96"/>
    <x v="96"/>
    <x v="95"/>
    <s v="Sales Representative"/>
    <n v="515966"/>
    <s v="Marshall"/>
    <s v="Cannon"/>
    <s v="Store Manager"/>
    <x v="9"/>
    <x v="570"/>
    <x v="570"/>
    <x v="343"/>
    <x v="166"/>
    <n v="-97.92"/>
    <d v="2016-04-03T00:00:00"/>
    <x v="1"/>
  </r>
  <r>
    <x v="0"/>
    <x v="0"/>
    <x v="96"/>
    <x v="95"/>
    <x v="3218"/>
    <x v="1"/>
    <x v="1"/>
    <n v="1"/>
    <s v=""/>
    <n v="-33.619999999999997"/>
    <s v=""/>
    <s v=""/>
    <n v="-33.619999999999997"/>
    <x v="96"/>
    <x v="96"/>
    <x v="95"/>
    <s v="Sales Representative"/>
    <n v="515966"/>
    <s v="Marshall"/>
    <s v="Cannon"/>
    <s v="Store Manager"/>
    <x v="9"/>
    <x v="3221"/>
    <x v="3225"/>
    <x v="25"/>
    <x v="297"/>
    <n v="-33.619999999999997"/>
    <d v="2016-04-07T00:00:00"/>
    <x v="1"/>
  </r>
  <r>
    <x v="0"/>
    <x v="0"/>
    <x v="96"/>
    <x v="95"/>
    <x v="3225"/>
    <x v="1"/>
    <x v="1"/>
    <n v="1"/>
    <s v=""/>
    <n v="-22.92"/>
    <s v=""/>
    <s v=""/>
    <n v="-22.92"/>
    <x v="96"/>
    <x v="96"/>
    <x v="95"/>
    <s v="Sales Representative"/>
    <n v="515966"/>
    <s v="Marshall"/>
    <s v="Cannon"/>
    <s v="Store Manager"/>
    <x v="9"/>
    <x v="3228"/>
    <x v="3232"/>
    <x v="482"/>
    <x v="78"/>
    <n v="-22.92"/>
    <d v="2016-04-10T00:00:00"/>
    <x v="1"/>
  </r>
  <r>
    <x v="0"/>
    <x v="0"/>
    <x v="96"/>
    <x v="95"/>
    <x v="401"/>
    <x v="2"/>
    <x v="0"/>
    <n v="1"/>
    <s v=""/>
    <n v="-13.87"/>
    <s v=""/>
    <n v="-13.87"/>
    <s v=""/>
    <x v="96"/>
    <x v="96"/>
    <x v="95"/>
    <s v="Sales Representative"/>
    <n v="515966"/>
    <s v="Marshall"/>
    <s v="Cannon"/>
    <s v="Store Manager"/>
    <x v="9"/>
    <x v="401"/>
    <x v="401"/>
    <x v="328"/>
    <x v="269"/>
    <n v="-13.87"/>
    <d v="2016-04-11T00:00:00"/>
    <x v="2"/>
  </r>
  <r>
    <x v="0"/>
    <x v="0"/>
    <x v="96"/>
    <x v="95"/>
    <x v="67"/>
    <x v="0"/>
    <x v="1"/>
    <n v="1"/>
    <s v=""/>
    <n v="-69.36"/>
    <s v=""/>
    <s v=""/>
    <n v="-69.36"/>
    <x v="96"/>
    <x v="96"/>
    <x v="95"/>
    <s v="Sales Representative"/>
    <n v="515966"/>
    <s v="Marshall"/>
    <s v="Cannon"/>
    <s v="Store Manager"/>
    <x v="9"/>
    <x v="67"/>
    <x v="67"/>
    <x v="61"/>
    <x v="63"/>
    <n v="-69.36"/>
    <d v="2016-04-15T00:00:00"/>
    <x v="1"/>
  </r>
  <r>
    <x v="0"/>
    <x v="0"/>
    <x v="96"/>
    <x v="95"/>
    <x v="3306"/>
    <x v="2"/>
    <x v="1"/>
    <n v="1"/>
    <s v=""/>
    <n v="-9.69"/>
    <s v=""/>
    <s v=""/>
    <n v="-9.69"/>
    <x v="96"/>
    <x v="96"/>
    <x v="95"/>
    <s v="Sales Representative"/>
    <n v="515966"/>
    <s v="Marshall"/>
    <s v="Cannon"/>
    <s v="Store Manager"/>
    <x v="9"/>
    <x v="3430"/>
    <x v="3434"/>
    <x v="398"/>
    <x v="281"/>
    <n v="-9.69"/>
    <d v="2016-04-19T00:00:00"/>
    <x v="1"/>
  </r>
  <r>
    <x v="0"/>
    <x v="0"/>
    <x v="96"/>
    <x v="95"/>
    <x v="309"/>
    <x v="0"/>
    <x v="1"/>
    <n v="1"/>
    <s v=""/>
    <n v="-84.85"/>
    <s v=""/>
    <s v=""/>
    <n v="-84.85"/>
    <x v="96"/>
    <x v="96"/>
    <x v="95"/>
    <s v="Sales Representative"/>
    <n v="515966"/>
    <s v="Marshall"/>
    <s v="Cannon"/>
    <s v="Store Manager"/>
    <x v="9"/>
    <x v="309"/>
    <x v="309"/>
    <x v="260"/>
    <x v="221"/>
    <n v="-84.85"/>
    <d v="2016-04-21T00:00:00"/>
    <x v="1"/>
  </r>
  <r>
    <x v="0"/>
    <x v="0"/>
    <x v="96"/>
    <x v="95"/>
    <x v="63"/>
    <x v="0"/>
    <x v="1"/>
    <n v="1"/>
    <s v=""/>
    <n v="-88.16"/>
    <s v=""/>
    <s v=""/>
    <n v="-88.16"/>
    <x v="96"/>
    <x v="96"/>
    <x v="95"/>
    <s v="Sales Representative"/>
    <n v="515966"/>
    <s v="Marshall"/>
    <s v="Cannon"/>
    <s v="Store Manager"/>
    <x v="9"/>
    <x v="63"/>
    <x v="63"/>
    <x v="3"/>
    <x v="59"/>
    <n v="-88.16"/>
    <d v="2016-04-29T00:00:00"/>
    <x v="1"/>
  </r>
  <r>
    <x v="0"/>
    <x v="0"/>
    <x v="96"/>
    <x v="95"/>
    <x v="3774"/>
    <x v="1"/>
    <x v="0"/>
    <n v="1"/>
    <s v=""/>
    <n v="-28.73"/>
    <s v=""/>
    <n v="-28.73"/>
    <s v=""/>
    <x v="96"/>
    <x v="96"/>
    <x v="95"/>
    <s v="Sales Representative"/>
    <n v="515966"/>
    <s v="Marshall"/>
    <s v="Cannon"/>
    <s v="Store Manager"/>
    <x v="9"/>
    <x v="3777"/>
    <x v="3784"/>
    <x v="234"/>
    <x v="183"/>
    <n v="-28.73"/>
    <d v="2016-04-29T00:00:00"/>
    <x v="0"/>
  </r>
  <r>
    <x v="0"/>
    <x v="1"/>
    <x v="96"/>
    <x v="95"/>
    <x v="271"/>
    <x v="2"/>
    <x v="1"/>
    <n v="1"/>
    <s v=""/>
    <n v="-11.26"/>
    <s v=""/>
    <s v=""/>
    <n v="-11.26"/>
    <x v="96"/>
    <x v="96"/>
    <x v="95"/>
    <s v="Sales Representative"/>
    <n v="515966"/>
    <s v="Marshall"/>
    <s v="Cannon"/>
    <s v="Store Manager"/>
    <x v="9"/>
    <x v="271"/>
    <x v="271"/>
    <x v="228"/>
    <x v="203"/>
    <n v="-11.26"/>
    <d v="2016-05-01T00:00:00"/>
    <x v="1"/>
  </r>
  <r>
    <x v="0"/>
    <x v="1"/>
    <x v="96"/>
    <x v="95"/>
    <x v="68"/>
    <x v="0"/>
    <x v="1"/>
    <n v="1"/>
    <s v=""/>
    <n v="-65.91"/>
    <s v=""/>
    <s v=""/>
    <n v="-65.91"/>
    <x v="96"/>
    <x v="96"/>
    <x v="95"/>
    <s v="Sales Representative"/>
    <n v="515966"/>
    <s v="Marshall"/>
    <s v="Cannon"/>
    <s v="Store Manager"/>
    <x v="9"/>
    <x v="68"/>
    <x v="68"/>
    <x v="16"/>
    <x v="64"/>
    <n v="-65.91"/>
    <d v="2016-05-02T00:00:00"/>
    <x v="1"/>
  </r>
  <r>
    <x v="0"/>
    <x v="1"/>
    <x v="96"/>
    <x v="95"/>
    <x v="2530"/>
    <x v="0"/>
    <x v="1"/>
    <n v="1"/>
    <s v=""/>
    <n v="-84.94"/>
    <s v=""/>
    <s v=""/>
    <n v="-84.94"/>
    <x v="96"/>
    <x v="96"/>
    <x v="95"/>
    <s v="Sales Representative"/>
    <n v="515966"/>
    <s v="Marshall"/>
    <s v="Cannon"/>
    <s v="Store Manager"/>
    <x v="9"/>
    <x v="2532"/>
    <x v="2535"/>
    <x v="49"/>
    <x v="153"/>
    <n v="-84.94"/>
    <d v="2016-05-05T00:00:00"/>
    <x v="1"/>
  </r>
  <r>
    <x v="0"/>
    <x v="1"/>
    <x v="96"/>
    <x v="95"/>
    <x v="2410"/>
    <x v="0"/>
    <x v="1"/>
    <n v="1"/>
    <s v=""/>
    <n v="-89.48"/>
    <s v=""/>
    <s v=""/>
    <n v="-89.48"/>
    <x v="96"/>
    <x v="96"/>
    <x v="95"/>
    <s v="Sales Representative"/>
    <n v="515966"/>
    <s v="Marshall"/>
    <s v="Cannon"/>
    <s v="Store Manager"/>
    <x v="9"/>
    <x v="2412"/>
    <x v="2415"/>
    <x v="876"/>
    <x v="482"/>
    <n v="-89.48"/>
    <d v="2016-05-10T00:00:00"/>
    <x v="1"/>
  </r>
  <r>
    <x v="0"/>
    <x v="1"/>
    <x v="96"/>
    <x v="95"/>
    <x v="39"/>
    <x v="1"/>
    <x v="1"/>
    <n v="1"/>
    <s v=""/>
    <n v="-42.69"/>
    <s v=""/>
    <s v=""/>
    <n v="-42.69"/>
    <x v="96"/>
    <x v="96"/>
    <x v="95"/>
    <s v="Sales Representative"/>
    <n v="515966"/>
    <s v="Marshall"/>
    <s v="Cannon"/>
    <s v="Store Manager"/>
    <x v="9"/>
    <x v="39"/>
    <x v="39"/>
    <x v="39"/>
    <x v="37"/>
    <n v="-42.69"/>
    <d v="2016-05-11T00:00:00"/>
    <x v="1"/>
  </r>
  <r>
    <x v="0"/>
    <x v="1"/>
    <x v="96"/>
    <x v="95"/>
    <x v="1612"/>
    <x v="0"/>
    <x v="0"/>
    <n v="1"/>
    <s v=""/>
    <n v="-89.08"/>
    <s v=""/>
    <n v="-89.08"/>
    <s v=""/>
    <x v="96"/>
    <x v="96"/>
    <x v="95"/>
    <s v="Sales Representative"/>
    <n v="515966"/>
    <s v="Marshall"/>
    <s v="Cannon"/>
    <s v="Store Manager"/>
    <x v="9"/>
    <x v="1614"/>
    <x v="1615"/>
    <x v="780"/>
    <x v="157"/>
    <n v="-89.08"/>
    <d v="2016-05-12T00:00:00"/>
    <x v="2"/>
  </r>
  <r>
    <x v="0"/>
    <x v="1"/>
    <x v="96"/>
    <x v="95"/>
    <x v="3592"/>
    <x v="0"/>
    <x v="0"/>
    <n v="1"/>
    <s v=""/>
    <n v="-73.900000000000006"/>
    <s v=""/>
    <n v="-73.900000000000006"/>
    <s v=""/>
    <x v="96"/>
    <x v="96"/>
    <x v="95"/>
    <s v="Sales Representative"/>
    <n v="515966"/>
    <s v="Marshall"/>
    <s v="Cannon"/>
    <s v="Store Manager"/>
    <x v="9"/>
    <x v="2680"/>
    <x v="3601"/>
    <x v="692"/>
    <x v="191"/>
    <n v="-73.900000000000006"/>
    <d v="2016-05-15T00:00:00"/>
    <x v="2"/>
  </r>
  <r>
    <x v="0"/>
    <x v="1"/>
    <x v="96"/>
    <x v="95"/>
    <x v="3938"/>
    <x v="0"/>
    <x v="0"/>
    <n v="1"/>
    <s v=""/>
    <n v="-63.93"/>
    <s v=""/>
    <n v="-63.93"/>
    <s v=""/>
    <x v="96"/>
    <x v="96"/>
    <x v="95"/>
    <s v="Sales Representative"/>
    <n v="515966"/>
    <s v="Marshall"/>
    <s v="Cannon"/>
    <s v="Store Manager"/>
    <x v="9"/>
    <x v="3943"/>
    <x v="3950"/>
    <x v="489"/>
    <x v="366"/>
    <n v="-63.93"/>
    <d v="2016-05-16T00:00:00"/>
    <x v="2"/>
  </r>
  <r>
    <x v="0"/>
    <x v="1"/>
    <x v="96"/>
    <x v="95"/>
    <x v="1219"/>
    <x v="1"/>
    <x v="1"/>
    <n v="1"/>
    <s v=""/>
    <n v="-31.72"/>
    <s v=""/>
    <s v=""/>
    <n v="-31.72"/>
    <x v="96"/>
    <x v="96"/>
    <x v="95"/>
    <s v="Sales Representative"/>
    <n v="515966"/>
    <s v="Marshall"/>
    <s v="Cannon"/>
    <s v="Store Manager"/>
    <x v="9"/>
    <x v="1220"/>
    <x v="1221"/>
    <x v="262"/>
    <x v="6"/>
    <n v="-31.72"/>
    <d v="2016-05-26T00:00:00"/>
    <x v="1"/>
  </r>
  <r>
    <x v="0"/>
    <x v="2"/>
    <x v="96"/>
    <x v="95"/>
    <x v="694"/>
    <x v="0"/>
    <x v="0"/>
    <n v="1"/>
    <s v=""/>
    <n v="-87.76"/>
    <s v=""/>
    <n v="-87.76"/>
    <s v=""/>
    <x v="96"/>
    <x v="96"/>
    <x v="95"/>
    <s v="Sales Representative"/>
    <n v="515966"/>
    <s v="Marshall"/>
    <s v="Cannon"/>
    <s v="Store Manager"/>
    <x v="9"/>
    <x v="694"/>
    <x v="694"/>
    <x v="497"/>
    <x v="71"/>
    <n v="-87.76"/>
    <d v="2016-06-04T00:00:00"/>
    <x v="0"/>
  </r>
  <r>
    <x v="0"/>
    <x v="2"/>
    <x v="96"/>
    <x v="95"/>
    <x v="2930"/>
    <x v="2"/>
    <x v="1"/>
    <n v="1"/>
    <s v=""/>
    <n v="-18.79"/>
    <s v=""/>
    <s v=""/>
    <n v="-18.79"/>
    <x v="96"/>
    <x v="96"/>
    <x v="95"/>
    <s v="Sales Representative"/>
    <n v="515966"/>
    <s v="Marshall"/>
    <s v="Cannon"/>
    <s v="Store Manager"/>
    <x v="9"/>
    <x v="2932"/>
    <x v="2936"/>
    <x v="218"/>
    <x v="390"/>
    <n v="-18.79"/>
    <d v="2016-06-08T00:00:00"/>
    <x v="1"/>
  </r>
  <r>
    <x v="0"/>
    <x v="2"/>
    <x v="96"/>
    <x v="95"/>
    <x v="2879"/>
    <x v="1"/>
    <x v="1"/>
    <n v="1"/>
    <s v=""/>
    <n v="-34.25"/>
    <s v=""/>
    <s v=""/>
    <n v="-34.25"/>
    <x v="96"/>
    <x v="96"/>
    <x v="95"/>
    <s v="Sales Representative"/>
    <n v="515966"/>
    <s v="Marshall"/>
    <s v="Cannon"/>
    <s v="Store Manager"/>
    <x v="9"/>
    <x v="2882"/>
    <x v="2885"/>
    <x v="748"/>
    <x v="399"/>
    <n v="-34.25"/>
    <d v="2016-06-10T00:00:00"/>
    <x v="1"/>
  </r>
  <r>
    <x v="0"/>
    <x v="2"/>
    <x v="96"/>
    <x v="95"/>
    <x v="3479"/>
    <x v="0"/>
    <x v="0"/>
    <n v="1"/>
    <s v=""/>
    <n v="-51.54"/>
    <s v=""/>
    <n v="-51.54"/>
    <s v=""/>
    <x v="96"/>
    <x v="96"/>
    <x v="95"/>
    <s v="Sales Representative"/>
    <n v="515966"/>
    <s v="Marshall"/>
    <s v="Cannon"/>
    <s v="Store Manager"/>
    <x v="9"/>
    <x v="3484"/>
    <x v="3488"/>
    <x v="363"/>
    <x v="79"/>
    <n v="-51.54"/>
    <d v="2016-06-14T00:00:00"/>
    <x v="2"/>
  </r>
  <r>
    <x v="0"/>
    <x v="2"/>
    <x v="96"/>
    <x v="95"/>
    <x v="3895"/>
    <x v="0"/>
    <x v="0"/>
    <n v="1"/>
    <s v=""/>
    <n v="-70.05"/>
    <s v=""/>
    <n v="-70.05"/>
    <s v=""/>
    <x v="96"/>
    <x v="96"/>
    <x v="95"/>
    <s v="Sales Representative"/>
    <n v="515966"/>
    <s v="Marshall"/>
    <s v="Cannon"/>
    <s v="Store Manager"/>
    <x v="9"/>
    <x v="3900"/>
    <x v="3907"/>
    <x v="948"/>
    <x v="13"/>
    <n v="-70.05"/>
    <d v="2016-06-18T00:00:00"/>
    <x v="2"/>
  </r>
  <r>
    <x v="0"/>
    <x v="2"/>
    <x v="96"/>
    <x v="95"/>
    <x v="3497"/>
    <x v="0"/>
    <x v="1"/>
    <n v="1"/>
    <s v=""/>
    <n v="-59.31"/>
    <s v=""/>
    <s v=""/>
    <n v="-59.31"/>
    <x v="96"/>
    <x v="96"/>
    <x v="95"/>
    <s v="Sales Representative"/>
    <n v="515966"/>
    <s v="Marshall"/>
    <s v="Cannon"/>
    <s v="Store Manager"/>
    <x v="9"/>
    <x v="3502"/>
    <x v="3506"/>
    <x v="184"/>
    <x v="256"/>
    <n v="-59.31"/>
    <d v="2016-06-27T00:00:00"/>
    <x v="1"/>
  </r>
  <r>
    <x v="0"/>
    <x v="2"/>
    <x v="96"/>
    <x v="95"/>
    <x v="1932"/>
    <x v="0"/>
    <x v="1"/>
    <n v="1"/>
    <s v=""/>
    <n v="-52.88"/>
    <s v=""/>
    <s v=""/>
    <n v="-52.88"/>
    <x v="96"/>
    <x v="96"/>
    <x v="95"/>
    <s v="Sales Representative"/>
    <n v="515966"/>
    <s v="Marshall"/>
    <s v="Cannon"/>
    <s v="Store Manager"/>
    <x v="9"/>
    <x v="1933"/>
    <x v="1935"/>
    <x v="545"/>
    <x v="417"/>
    <n v="-52.88"/>
    <d v="2016-06-29T00:00:00"/>
    <x v="1"/>
  </r>
  <r>
    <x v="0"/>
    <x v="2"/>
    <x v="96"/>
    <x v="95"/>
    <x v="2805"/>
    <x v="2"/>
    <x v="0"/>
    <n v="1"/>
    <s v=""/>
    <n v="-8.1300000000000008"/>
    <s v=""/>
    <n v="-8.1300000000000008"/>
    <s v=""/>
    <x v="96"/>
    <x v="96"/>
    <x v="95"/>
    <s v="Sales Representative"/>
    <n v="515966"/>
    <s v="Marshall"/>
    <s v="Cannon"/>
    <s v="Store Manager"/>
    <x v="9"/>
    <x v="2808"/>
    <x v="2811"/>
    <x v="154"/>
    <x v="403"/>
    <n v="-8.1300000000000008"/>
    <d v="2016-06-29T00:00:00"/>
    <x v="2"/>
  </r>
  <r>
    <x v="1"/>
    <x v="3"/>
    <x v="96"/>
    <x v="95"/>
    <x v="3441"/>
    <x v="0"/>
    <x v="1"/>
    <s v=""/>
    <n v="1"/>
    <s v=""/>
    <n v="-83.39"/>
    <s v=""/>
    <n v="-83.39"/>
    <x v="96"/>
    <x v="96"/>
    <x v="95"/>
    <s v="Sales Representative"/>
    <n v="515966"/>
    <s v="Marshall"/>
    <s v="Cannon"/>
    <s v="Store Manager"/>
    <x v="9"/>
    <x v="3446"/>
    <x v="3450"/>
    <x v="117"/>
    <x v="371"/>
    <n v="-83.39"/>
    <d v="2016-07-01T00:00:00"/>
    <x v="1"/>
  </r>
  <r>
    <x v="1"/>
    <x v="3"/>
    <x v="96"/>
    <x v="97"/>
    <x v="2106"/>
    <x v="1"/>
    <x v="1"/>
    <s v=""/>
    <n v="1"/>
    <s v=""/>
    <n v="-45.59"/>
    <s v=""/>
    <n v="-45.59"/>
    <x v="96"/>
    <x v="96"/>
    <x v="95"/>
    <s v="Sales Representative"/>
    <n v="555343"/>
    <s v="Brandi"/>
    <s v="Ferguson"/>
    <s v="Sales Representative"/>
    <x v="9"/>
    <x v="2109"/>
    <x v="2111"/>
    <x v="837"/>
    <x v="352"/>
    <n v="-45.59"/>
    <d v="2016-07-02T00:00:00"/>
    <x v="1"/>
  </r>
  <r>
    <x v="1"/>
    <x v="3"/>
    <x v="96"/>
    <x v="97"/>
    <x v="1830"/>
    <x v="2"/>
    <x v="1"/>
    <s v=""/>
    <n v="1"/>
    <s v=""/>
    <n v="-7.76"/>
    <s v=""/>
    <n v="-7.76"/>
    <x v="96"/>
    <x v="96"/>
    <x v="95"/>
    <s v="Sales Representative"/>
    <n v="555343"/>
    <s v="Brandi"/>
    <s v="Ferguson"/>
    <s v="Sales Representative"/>
    <x v="9"/>
    <x v="1832"/>
    <x v="1833"/>
    <x v="465"/>
    <x v="154"/>
    <n v="-7.76"/>
    <d v="2016-07-13T00:00:00"/>
    <x v="1"/>
  </r>
  <r>
    <x v="1"/>
    <x v="3"/>
    <x v="96"/>
    <x v="97"/>
    <x v="3249"/>
    <x v="1"/>
    <x v="1"/>
    <s v=""/>
    <n v="1"/>
    <s v=""/>
    <n v="-40.51"/>
    <s v=""/>
    <n v="-40.51"/>
    <x v="96"/>
    <x v="96"/>
    <x v="95"/>
    <s v="Sales Representative"/>
    <n v="555343"/>
    <s v="Brandi"/>
    <s v="Ferguson"/>
    <s v="Sales Representative"/>
    <x v="9"/>
    <x v="3252"/>
    <x v="3256"/>
    <x v="547"/>
    <x v="17"/>
    <n v="-40.51"/>
    <d v="2016-07-13T00:00:00"/>
    <x v="1"/>
  </r>
  <r>
    <x v="1"/>
    <x v="3"/>
    <x v="96"/>
    <x v="97"/>
    <x v="2581"/>
    <x v="1"/>
    <x v="1"/>
    <s v=""/>
    <n v="1"/>
    <s v=""/>
    <n v="-45.61"/>
    <s v=""/>
    <n v="-45.61"/>
    <x v="96"/>
    <x v="96"/>
    <x v="95"/>
    <s v="Sales Representative"/>
    <n v="555343"/>
    <s v="Brandi"/>
    <s v="Ferguson"/>
    <s v="Sales Representative"/>
    <x v="9"/>
    <x v="2583"/>
    <x v="2586"/>
    <x v="799"/>
    <x v="372"/>
    <n v="-45.61"/>
    <d v="2016-07-19T00:00:00"/>
    <x v="1"/>
  </r>
  <r>
    <x v="1"/>
    <x v="3"/>
    <x v="96"/>
    <x v="95"/>
    <x v="1936"/>
    <x v="0"/>
    <x v="1"/>
    <s v=""/>
    <n v="1"/>
    <s v=""/>
    <n v="-66.59"/>
    <s v=""/>
    <n v="-66.59"/>
    <x v="96"/>
    <x v="96"/>
    <x v="95"/>
    <s v="Sales Representative"/>
    <n v="515966"/>
    <s v="Marshall"/>
    <s v="Cannon"/>
    <s v="Store Manager"/>
    <x v="9"/>
    <x v="1938"/>
    <x v="1940"/>
    <x v="350"/>
    <x v="446"/>
    <n v="-66.59"/>
    <d v="2016-07-25T00:00:00"/>
    <x v="1"/>
  </r>
  <r>
    <x v="1"/>
    <x v="3"/>
    <x v="96"/>
    <x v="95"/>
    <x v="3839"/>
    <x v="0"/>
    <x v="0"/>
    <s v=""/>
    <n v="1"/>
    <s v=""/>
    <n v="-85.38"/>
    <n v="-85.38"/>
    <s v=""/>
    <x v="96"/>
    <x v="96"/>
    <x v="95"/>
    <s v="Sales Representative"/>
    <n v="515966"/>
    <s v="Marshall"/>
    <s v="Cannon"/>
    <s v="Store Manager"/>
    <x v="9"/>
    <x v="3842"/>
    <x v="3849"/>
    <x v="718"/>
    <x v="86"/>
    <n v="-85.38"/>
    <d v="2016-07-25T00:00:00"/>
    <x v="0"/>
  </r>
  <r>
    <x v="1"/>
    <x v="3"/>
    <x v="96"/>
    <x v="97"/>
    <x v="3436"/>
    <x v="1"/>
    <x v="1"/>
    <s v=""/>
    <n v="1"/>
    <s v=""/>
    <n v="-37.700000000000003"/>
    <s v=""/>
    <n v="-37.700000000000003"/>
    <x v="96"/>
    <x v="96"/>
    <x v="95"/>
    <s v="Sales Representative"/>
    <n v="555343"/>
    <s v="Brandi"/>
    <s v="Ferguson"/>
    <s v="Sales Representative"/>
    <x v="9"/>
    <x v="3441"/>
    <x v="3445"/>
    <x v="183"/>
    <x v="63"/>
    <n v="-37.700000000000003"/>
    <d v="2016-07-27T00:00:00"/>
    <x v="1"/>
  </r>
  <r>
    <x v="1"/>
    <x v="3"/>
    <x v="96"/>
    <x v="97"/>
    <x v="1470"/>
    <x v="1"/>
    <x v="0"/>
    <s v=""/>
    <n v="1"/>
    <s v=""/>
    <n v="-23.95"/>
    <n v="-23.95"/>
    <s v=""/>
    <x v="96"/>
    <x v="96"/>
    <x v="95"/>
    <s v="Sales Representative"/>
    <n v="555343"/>
    <s v="Brandi"/>
    <s v="Ferguson"/>
    <s v="Sales Representative"/>
    <x v="9"/>
    <x v="1472"/>
    <x v="1473"/>
    <x v="84"/>
    <x v="335"/>
    <n v="-23.95"/>
    <d v="2016-07-27T00:00:00"/>
    <x v="2"/>
  </r>
  <r>
    <x v="1"/>
    <x v="4"/>
    <x v="96"/>
    <x v="95"/>
    <x v="1033"/>
    <x v="0"/>
    <x v="1"/>
    <s v=""/>
    <n v="1"/>
    <s v=""/>
    <n v="-98.58"/>
    <s v=""/>
    <n v="-98.58"/>
    <x v="96"/>
    <x v="96"/>
    <x v="95"/>
    <s v="Sales Representative"/>
    <n v="515966"/>
    <s v="Marshall"/>
    <s v="Cannon"/>
    <s v="Store Manager"/>
    <x v="9"/>
    <x v="1033"/>
    <x v="1034"/>
    <x v="496"/>
    <x v="144"/>
    <n v="-98.58"/>
    <d v="2016-08-01T00:00:00"/>
    <x v="1"/>
  </r>
  <r>
    <x v="1"/>
    <x v="4"/>
    <x v="96"/>
    <x v="97"/>
    <x v="725"/>
    <x v="1"/>
    <x v="1"/>
    <s v=""/>
    <n v="1"/>
    <s v=""/>
    <n v="-33.99"/>
    <s v=""/>
    <n v="-33.99"/>
    <x v="96"/>
    <x v="96"/>
    <x v="95"/>
    <s v="Sales Representative"/>
    <n v="555343"/>
    <s v="Brandi"/>
    <s v="Ferguson"/>
    <s v="Sales Representative"/>
    <x v="9"/>
    <x v="725"/>
    <x v="725"/>
    <x v="510"/>
    <x v="375"/>
    <n v="-33.99"/>
    <d v="2016-08-02T00:00:00"/>
    <x v="1"/>
  </r>
  <r>
    <x v="1"/>
    <x v="4"/>
    <x v="96"/>
    <x v="97"/>
    <x v="3183"/>
    <x v="2"/>
    <x v="1"/>
    <s v=""/>
    <n v="1"/>
    <s v=""/>
    <n v="-16.829999999999998"/>
    <s v=""/>
    <n v="-16.829999999999998"/>
    <x v="96"/>
    <x v="96"/>
    <x v="95"/>
    <s v="Sales Representative"/>
    <n v="555343"/>
    <s v="Brandi"/>
    <s v="Ferguson"/>
    <s v="Sales Representative"/>
    <x v="9"/>
    <x v="3186"/>
    <x v="3190"/>
    <x v="347"/>
    <x v="113"/>
    <n v="-16.829999999999998"/>
    <d v="2016-08-05T00:00:00"/>
    <x v="1"/>
  </r>
  <r>
    <x v="1"/>
    <x v="4"/>
    <x v="96"/>
    <x v="97"/>
    <x v="1385"/>
    <x v="1"/>
    <x v="1"/>
    <s v=""/>
    <n v="1"/>
    <s v=""/>
    <n v="-23.8"/>
    <s v=""/>
    <n v="-23.8"/>
    <x v="96"/>
    <x v="96"/>
    <x v="95"/>
    <s v="Sales Representative"/>
    <n v="555343"/>
    <s v="Brandi"/>
    <s v="Ferguson"/>
    <s v="Sales Representative"/>
    <x v="9"/>
    <x v="1387"/>
    <x v="1388"/>
    <x v="537"/>
    <x v="219"/>
    <n v="-23.8"/>
    <d v="2016-08-06T00:00:00"/>
    <x v="1"/>
  </r>
  <r>
    <x v="1"/>
    <x v="4"/>
    <x v="96"/>
    <x v="97"/>
    <x v="2592"/>
    <x v="2"/>
    <x v="1"/>
    <s v=""/>
    <n v="1"/>
    <s v=""/>
    <n v="-18.29"/>
    <s v=""/>
    <n v="-18.29"/>
    <x v="96"/>
    <x v="96"/>
    <x v="95"/>
    <s v="Sales Representative"/>
    <n v="555343"/>
    <s v="Brandi"/>
    <s v="Ferguson"/>
    <s v="Sales Representative"/>
    <x v="9"/>
    <x v="2594"/>
    <x v="2597"/>
    <x v="412"/>
    <x v="129"/>
    <n v="-18.29"/>
    <d v="2016-08-18T00:00:00"/>
    <x v="1"/>
  </r>
  <r>
    <x v="1"/>
    <x v="4"/>
    <x v="96"/>
    <x v="97"/>
    <x v="3005"/>
    <x v="2"/>
    <x v="1"/>
    <s v=""/>
    <n v="1"/>
    <s v=""/>
    <n v="-13.54"/>
    <s v=""/>
    <n v="-13.54"/>
    <x v="96"/>
    <x v="96"/>
    <x v="95"/>
    <s v="Sales Representative"/>
    <n v="555343"/>
    <s v="Brandi"/>
    <s v="Ferguson"/>
    <s v="Sales Representative"/>
    <x v="9"/>
    <x v="3008"/>
    <x v="3012"/>
    <x v="497"/>
    <x v="64"/>
    <n v="-13.54"/>
    <d v="2016-08-19T00:00:00"/>
    <x v="1"/>
  </r>
  <r>
    <x v="1"/>
    <x v="4"/>
    <x v="96"/>
    <x v="95"/>
    <x v="1716"/>
    <x v="0"/>
    <x v="0"/>
    <s v=""/>
    <n v="1"/>
    <s v=""/>
    <n v="-51.24"/>
    <n v="-51.24"/>
    <s v=""/>
    <x v="96"/>
    <x v="96"/>
    <x v="95"/>
    <s v="Sales Representative"/>
    <n v="515966"/>
    <s v="Marshall"/>
    <s v="Cannon"/>
    <s v="Store Manager"/>
    <x v="9"/>
    <x v="1718"/>
    <x v="1719"/>
    <x v="760"/>
    <x v="164"/>
    <n v="-51.24"/>
    <d v="2016-08-20T00:00:00"/>
    <x v="0"/>
  </r>
  <r>
    <x v="1"/>
    <x v="5"/>
    <x v="96"/>
    <x v="97"/>
    <x v="1999"/>
    <x v="1"/>
    <x v="0"/>
    <s v=""/>
    <n v="1"/>
    <s v=""/>
    <n v="-31.83"/>
    <n v="-31.83"/>
    <s v=""/>
    <x v="96"/>
    <x v="96"/>
    <x v="95"/>
    <s v="Sales Representative"/>
    <n v="555343"/>
    <s v="Brandi"/>
    <s v="Ferguson"/>
    <s v="Sales Representative"/>
    <x v="9"/>
    <x v="2001"/>
    <x v="2003"/>
    <x v="7"/>
    <x v="493"/>
    <n v="-31.83"/>
    <d v="2016-09-06T00:00:00"/>
    <x v="0"/>
  </r>
  <r>
    <x v="1"/>
    <x v="5"/>
    <x v="96"/>
    <x v="95"/>
    <x v="2044"/>
    <x v="0"/>
    <x v="1"/>
    <s v=""/>
    <n v="1"/>
    <s v=""/>
    <n v="-75.819999999999993"/>
    <s v=""/>
    <n v="-75.819999999999993"/>
    <x v="96"/>
    <x v="96"/>
    <x v="95"/>
    <s v="Sales Representative"/>
    <n v="515966"/>
    <s v="Marshall"/>
    <s v="Cannon"/>
    <s v="Store Manager"/>
    <x v="9"/>
    <x v="2046"/>
    <x v="2048"/>
    <x v="433"/>
    <x v="3"/>
    <n v="-75.819999999999993"/>
    <d v="2016-09-13T00:00:00"/>
    <x v="1"/>
  </r>
  <r>
    <x v="1"/>
    <x v="5"/>
    <x v="96"/>
    <x v="95"/>
    <x v="2003"/>
    <x v="0"/>
    <x v="1"/>
    <s v=""/>
    <n v="1"/>
    <s v=""/>
    <n v="-94.57"/>
    <s v=""/>
    <n v="-94.57"/>
    <x v="96"/>
    <x v="96"/>
    <x v="95"/>
    <s v="Sales Representative"/>
    <n v="515966"/>
    <s v="Marshall"/>
    <s v="Cannon"/>
    <s v="Store Manager"/>
    <x v="9"/>
    <x v="2005"/>
    <x v="2007"/>
    <x v="739"/>
    <x v="487"/>
    <n v="-94.57"/>
    <d v="2016-09-14T00:00:00"/>
    <x v="1"/>
  </r>
  <r>
    <x v="1"/>
    <x v="5"/>
    <x v="96"/>
    <x v="97"/>
    <x v="2229"/>
    <x v="1"/>
    <x v="1"/>
    <s v=""/>
    <n v="1"/>
    <s v=""/>
    <n v="-32.9"/>
    <s v=""/>
    <n v="-32.9"/>
    <x v="96"/>
    <x v="96"/>
    <x v="95"/>
    <s v="Sales Representative"/>
    <n v="555343"/>
    <s v="Brandi"/>
    <s v="Ferguson"/>
    <s v="Sales Representative"/>
    <x v="9"/>
    <x v="2231"/>
    <x v="2234"/>
    <x v="26"/>
    <x v="257"/>
    <n v="-32.9"/>
    <d v="2016-09-17T00:00:00"/>
    <x v="1"/>
  </r>
  <r>
    <x v="1"/>
    <x v="5"/>
    <x v="96"/>
    <x v="95"/>
    <x v="899"/>
    <x v="0"/>
    <x v="1"/>
    <s v=""/>
    <n v="1"/>
    <s v=""/>
    <n v="-60.77"/>
    <s v=""/>
    <n v="-60.77"/>
    <x v="96"/>
    <x v="96"/>
    <x v="95"/>
    <s v="Sales Representative"/>
    <n v="515966"/>
    <s v="Marshall"/>
    <s v="Cannon"/>
    <s v="Store Manager"/>
    <x v="9"/>
    <x v="899"/>
    <x v="899"/>
    <x v="262"/>
    <x v="44"/>
    <n v="-60.77"/>
    <d v="2016-09-21T00:00:00"/>
    <x v="1"/>
  </r>
  <r>
    <x v="1"/>
    <x v="5"/>
    <x v="96"/>
    <x v="97"/>
    <x v="2085"/>
    <x v="1"/>
    <x v="1"/>
    <s v=""/>
    <n v="1"/>
    <s v=""/>
    <n v="-35.83"/>
    <s v=""/>
    <n v="-35.83"/>
    <x v="96"/>
    <x v="96"/>
    <x v="95"/>
    <s v="Sales Representative"/>
    <n v="555343"/>
    <s v="Brandi"/>
    <s v="Ferguson"/>
    <s v="Sales Representative"/>
    <x v="9"/>
    <x v="2088"/>
    <x v="2090"/>
    <x v="387"/>
    <x v="321"/>
    <n v="-35.83"/>
    <d v="2016-09-26T00:00:00"/>
    <x v="1"/>
  </r>
  <r>
    <x v="0"/>
    <x v="0"/>
    <x v="97"/>
    <x v="95"/>
    <x v="4021"/>
    <x v="0"/>
    <x v="1"/>
    <n v="1"/>
    <s v=""/>
    <n v="-67.069999999999993"/>
    <s v=""/>
    <s v=""/>
    <n v="-67.069999999999993"/>
    <x v="97"/>
    <x v="97"/>
    <x v="96"/>
    <s v="Sales Representative"/>
    <n v="515966"/>
    <s v="Marshall"/>
    <s v="Cannon"/>
    <s v="Store Manager"/>
    <x v="9"/>
    <x v="4026"/>
    <x v="4033"/>
    <x v="250"/>
    <x v="243"/>
    <n v="-67.069999999999993"/>
    <d v="2016-04-04T00:00:00"/>
    <x v="1"/>
  </r>
  <r>
    <x v="0"/>
    <x v="0"/>
    <x v="97"/>
    <x v="95"/>
    <x v="4022"/>
    <x v="1"/>
    <x v="0"/>
    <n v="1"/>
    <s v=""/>
    <n v="-42.59"/>
    <s v=""/>
    <n v="-42.59"/>
    <s v=""/>
    <x v="97"/>
    <x v="97"/>
    <x v="96"/>
    <s v="Sales Representative"/>
    <n v="515966"/>
    <s v="Marshall"/>
    <s v="Cannon"/>
    <s v="Store Manager"/>
    <x v="9"/>
    <x v="4027"/>
    <x v="4034"/>
    <x v="613"/>
    <x v="26"/>
    <n v="-42.59"/>
    <d v="2016-04-08T00:00:00"/>
    <x v="2"/>
  </r>
  <r>
    <x v="0"/>
    <x v="0"/>
    <x v="97"/>
    <x v="95"/>
    <x v="4023"/>
    <x v="1"/>
    <x v="1"/>
    <n v="1"/>
    <s v=""/>
    <n v="-48.95"/>
    <s v=""/>
    <s v=""/>
    <n v="-48.95"/>
    <x v="97"/>
    <x v="97"/>
    <x v="96"/>
    <s v="Sales Representative"/>
    <n v="515966"/>
    <s v="Marshall"/>
    <s v="Cannon"/>
    <s v="Store Manager"/>
    <x v="9"/>
    <x v="4028"/>
    <x v="4035"/>
    <x v="366"/>
    <x v="473"/>
    <n v="-48.95"/>
    <d v="2016-04-24T00:00:00"/>
    <x v="1"/>
  </r>
  <r>
    <x v="0"/>
    <x v="1"/>
    <x v="97"/>
    <x v="95"/>
    <x v="4024"/>
    <x v="1"/>
    <x v="0"/>
    <n v="1"/>
    <s v=""/>
    <n v="-47.66"/>
    <s v=""/>
    <n v="-47.66"/>
    <s v=""/>
    <x v="97"/>
    <x v="97"/>
    <x v="96"/>
    <s v="Sales Representative"/>
    <n v="515966"/>
    <s v="Marshall"/>
    <s v="Cannon"/>
    <s v="Store Manager"/>
    <x v="9"/>
    <x v="4029"/>
    <x v="4036"/>
    <x v="235"/>
    <x v="323"/>
    <n v="-47.66"/>
    <d v="2016-05-01T00:00:00"/>
    <x v="0"/>
  </r>
  <r>
    <x v="0"/>
    <x v="1"/>
    <x v="97"/>
    <x v="95"/>
    <x v="4025"/>
    <x v="1"/>
    <x v="1"/>
    <n v="1"/>
    <s v=""/>
    <n v="-49.47"/>
    <s v=""/>
    <s v=""/>
    <n v="-49.47"/>
    <x v="97"/>
    <x v="97"/>
    <x v="96"/>
    <s v="Sales Representative"/>
    <n v="515966"/>
    <s v="Marshall"/>
    <s v="Cannon"/>
    <s v="Store Manager"/>
    <x v="9"/>
    <x v="4030"/>
    <x v="4037"/>
    <x v="354"/>
    <x v="487"/>
    <n v="-49.47"/>
    <d v="2016-05-01T00:00:00"/>
    <x v="1"/>
  </r>
  <r>
    <x v="0"/>
    <x v="1"/>
    <x v="97"/>
    <x v="95"/>
    <x v="4019"/>
    <x v="1"/>
    <x v="1"/>
    <n v="1"/>
    <s v=""/>
    <n v="-36.700000000000003"/>
    <s v=""/>
    <s v=""/>
    <n v="-36.700000000000003"/>
    <x v="97"/>
    <x v="97"/>
    <x v="96"/>
    <s v="Sales Representative"/>
    <n v="515966"/>
    <s v="Marshall"/>
    <s v="Cannon"/>
    <s v="Store Manager"/>
    <x v="9"/>
    <x v="4024"/>
    <x v="4031"/>
    <x v="4"/>
    <x v="84"/>
    <n v="-36.700000000000003"/>
    <d v="2016-05-01T00:00:00"/>
    <x v="1"/>
  </r>
  <r>
    <x v="0"/>
    <x v="1"/>
    <x v="97"/>
    <x v="95"/>
    <x v="4026"/>
    <x v="2"/>
    <x v="1"/>
    <n v="1"/>
    <s v=""/>
    <n v="-5.57"/>
    <s v=""/>
    <s v=""/>
    <n v="-5.57"/>
    <x v="97"/>
    <x v="97"/>
    <x v="96"/>
    <s v="Sales Representative"/>
    <n v="515966"/>
    <s v="Marshall"/>
    <s v="Cannon"/>
    <s v="Store Manager"/>
    <x v="9"/>
    <x v="4031"/>
    <x v="4038"/>
    <x v="328"/>
    <x v="89"/>
    <n v="-5.57"/>
    <d v="2016-05-06T00:00:00"/>
    <x v="1"/>
  </r>
  <r>
    <x v="0"/>
    <x v="1"/>
    <x v="97"/>
    <x v="95"/>
    <x v="4027"/>
    <x v="1"/>
    <x v="1"/>
    <n v="1"/>
    <s v=""/>
    <n v="-37.74"/>
    <s v=""/>
    <s v=""/>
    <n v="-37.74"/>
    <x v="97"/>
    <x v="97"/>
    <x v="96"/>
    <s v="Sales Representative"/>
    <n v="515966"/>
    <s v="Marshall"/>
    <s v="Cannon"/>
    <s v="Store Manager"/>
    <x v="9"/>
    <x v="4032"/>
    <x v="4039"/>
    <x v="937"/>
    <x v="200"/>
    <n v="-37.74"/>
    <d v="2016-05-11T00:00:00"/>
    <x v="1"/>
  </r>
  <r>
    <x v="0"/>
    <x v="1"/>
    <x v="97"/>
    <x v="95"/>
    <x v="4028"/>
    <x v="0"/>
    <x v="0"/>
    <n v="1"/>
    <s v=""/>
    <n v="-85.38"/>
    <s v=""/>
    <n v="-85.38"/>
    <s v=""/>
    <x v="97"/>
    <x v="97"/>
    <x v="96"/>
    <s v="Sales Representative"/>
    <n v="515966"/>
    <s v="Marshall"/>
    <s v="Cannon"/>
    <s v="Store Manager"/>
    <x v="9"/>
    <x v="4033"/>
    <x v="4040"/>
    <x v="771"/>
    <x v="155"/>
    <n v="-85.38"/>
    <d v="2016-05-12T00:00:00"/>
    <x v="2"/>
  </r>
  <r>
    <x v="0"/>
    <x v="1"/>
    <x v="97"/>
    <x v="95"/>
    <x v="4029"/>
    <x v="2"/>
    <x v="1"/>
    <n v="1"/>
    <s v=""/>
    <n v="-19.07"/>
    <s v=""/>
    <s v=""/>
    <n v="-19.07"/>
    <x v="97"/>
    <x v="97"/>
    <x v="96"/>
    <s v="Sales Representative"/>
    <n v="515966"/>
    <s v="Marshall"/>
    <s v="Cannon"/>
    <s v="Store Manager"/>
    <x v="9"/>
    <x v="4034"/>
    <x v="4041"/>
    <x v="848"/>
    <x v="9"/>
    <n v="-19.07"/>
    <d v="2016-05-21T00:00:00"/>
    <x v="1"/>
  </r>
  <r>
    <x v="0"/>
    <x v="1"/>
    <x v="97"/>
    <x v="95"/>
    <x v="4030"/>
    <x v="0"/>
    <x v="1"/>
    <n v="1"/>
    <s v=""/>
    <n v="-98"/>
    <s v=""/>
    <s v=""/>
    <n v="-98"/>
    <x v="97"/>
    <x v="97"/>
    <x v="96"/>
    <s v="Sales Representative"/>
    <n v="515966"/>
    <s v="Marshall"/>
    <s v="Cannon"/>
    <s v="Store Manager"/>
    <x v="9"/>
    <x v="4035"/>
    <x v="4042"/>
    <x v="332"/>
    <x v="82"/>
    <n v="-98"/>
    <d v="2016-05-22T00:00:00"/>
    <x v="1"/>
  </r>
  <r>
    <x v="0"/>
    <x v="1"/>
    <x v="97"/>
    <x v="95"/>
    <x v="4031"/>
    <x v="0"/>
    <x v="0"/>
    <n v="1"/>
    <s v=""/>
    <n v="-69.09"/>
    <s v=""/>
    <n v="-69.09"/>
    <s v=""/>
    <x v="97"/>
    <x v="97"/>
    <x v="96"/>
    <s v="Sales Representative"/>
    <n v="515966"/>
    <s v="Marshall"/>
    <s v="Cannon"/>
    <s v="Store Manager"/>
    <x v="9"/>
    <x v="4036"/>
    <x v="4043"/>
    <x v="904"/>
    <x v="204"/>
    <n v="-69.09"/>
    <d v="2016-05-24T00:00:00"/>
    <x v="0"/>
  </r>
  <r>
    <x v="0"/>
    <x v="1"/>
    <x v="97"/>
    <x v="95"/>
    <x v="4032"/>
    <x v="0"/>
    <x v="1"/>
    <n v="1"/>
    <s v=""/>
    <n v="-63.12"/>
    <s v=""/>
    <s v=""/>
    <n v="-63.12"/>
    <x v="97"/>
    <x v="97"/>
    <x v="96"/>
    <s v="Sales Representative"/>
    <n v="515966"/>
    <s v="Marshall"/>
    <s v="Cannon"/>
    <s v="Store Manager"/>
    <x v="9"/>
    <x v="4037"/>
    <x v="4044"/>
    <x v="451"/>
    <x v="223"/>
    <n v="-63.12"/>
    <d v="2016-05-26T00:00:00"/>
    <x v="1"/>
  </r>
  <r>
    <x v="0"/>
    <x v="1"/>
    <x v="97"/>
    <x v="95"/>
    <x v="4033"/>
    <x v="2"/>
    <x v="0"/>
    <n v="1"/>
    <s v=""/>
    <n v="-13.59"/>
    <s v=""/>
    <n v="-13.59"/>
    <s v=""/>
    <x v="97"/>
    <x v="97"/>
    <x v="96"/>
    <s v="Sales Representative"/>
    <n v="515966"/>
    <s v="Marshall"/>
    <s v="Cannon"/>
    <s v="Store Manager"/>
    <x v="9"/>
    <x v="4038"/>
    <x v="4045"/>
    <x v="372"/>
    <x v="360"/>
    <n v="-13.59"/>
    <d v="2016-05-29T00:00:00"/>
    <x v="2"/>
  </r>
  <r>
    <x v="0"/>
    <x v="1"/>
    <x v="97"/>
    <x v="95"/>
    <x v="4034"/>
    <x v="0"/>
    <x v="0"/>
    <n v="1"/>
    <s v=""/>
    <n v="-94.23"/>
    <s v=""/>
    <n v="-94.23"/>
    <s v=""/>
    <x v="97"/>
    <x v="97"/>
    <x v="96"/>
    <s v="Sales Representative"/>
    <n v="515966"/>
    <s v="Marshall"/>
    <s v="Cannon"/>
    <s v="Store Manager"/>
    <x v="9"/>
    <x v="4039"/>
    <x v="4046"/>
    <x v="264"/>
    <x v="143"/>
    <n v="-94.23"/>
    <d v="2016-05-30T00:00:00"/>
    <x v="0"/>
  </r>
  <r>
    <x v="0"/>
    <x v="2"/>
    <x v="97"/>
    <x v="95"/>
    <x v="4035"/>
    <x v="2"/>
    <x v="1"/>
    <n v="1"/>
    <s v=""/>
    <n v="-6.22"/>
    <s v=""/>
    <s v=""/>
    <n v="-6.22"/>
    <x v="97"/>
    <x v="97"/>
    <x v="96"/>
    <s v="Sales Representative"/>
    <n v="515966"/>
    <s v="Marshall"/>
    <s v="Cannon"/>
    <s v="Store Manager"/>
    <x v="9"/>
    <x v="4040"/>
    <x v="4047"/>
    <x v="306"/>
    <x v="336"/>
    <n v="-6.22"/>
    <d v="2016-06-13T00:00:00"/>
    <x v="1"/>
  </r>
  <r>
    <x v="1"/>
    <x v="3"/>
    <x v="97"/>
    <x v="98"/>
    <x v="4036"/>
    <x v="1"/>
    <x v="1"/>
    <s v=""/>
    <n v="1"/>
    <s v=""/>
    <n v="-46.1"/>
    <s v=""/>
    <n v="-46.1"/>
    <x v="97"/>
    <x v="97"/>
    <x v="96"/>
    <s v="Sales Representative"/>
    <n v="742997"/>
    <s v="Sheila"/>
    <s v="Gonzales"/>
    <s v="Sales Representative"/>
    <x v="9"/>
    <x v="4041"/>
    <x v="4048"/>
    <x v="693"/>
    <x v="496"/>
    <n v="-46.1"/>
    <d v="2016-07-02T00:00:00"/>
    <x v="1"/>
  </r>
  <r>
    <x v="1"/>
    <x v="3"/>
    <x v="97"/>
    <x v="98"/>
    <x v="4037"/>
    <x v="1"/>
    <x v="1"/>
    <s v=""/>
    <n v="1"/>
    <s v=""/>
    <n v="-25.29"/>
    <s v=""/>
    <n v="-25.29"/>
    <x v="97"/>
    <x v="97"/>
    <x v="96"/>
    <s v="Sales Representative"/>
    <n v="742997"/>
    <s v="Sheila"/>
    <s v="Gonzales"/>
    <s v="Sales Representative"/>
    <x v="9"/>
    <x v="4042"/>
    <x v="4049"/>
    <x v="777"/>
    <x v="173"/>
    <n v="-25.29"/>
    <d v="2016-07-15T00:00:00"/>
    <x v="1"/>
  </r>
  <r>
    <x v="1"/>
    <x v="3"/>
    <x v="97"/>
    <x v="95"/>
    <x v="4038"/>
    <x v="0"/>
    <x v="0"/>
    <s v=""/>
    <n v="1"/>
    <s v=""/>
    <n v="-90.54"/>
    <n v="-90.54"/>
    <s v=""/>
    <x v="97"/>
    <x v="97"/>
    <x v="96"/>
    <s v="Sales Representative"/>
    <n v="515966"/>
    <s v="Marshall"/>
    <s v="Cannon"/>
    <s v="Store Manager"/>
    <x v="9"/>
    <x v="4043"/>
    <x v="4050"/>
    <x v="211"/>
    <x v="287"/>
    <n v="-90.54"/>
    <d v="2016-07-25T00:00:00"/>
    <x v="2"/>
  </r>
  <r>
    <x v="1"/>
    <x v="4"/>
    <x v="97"/>
    <x v="95"/>
    <x v="4039"/>
    <x v="0"/>
    <x v="1"/>
    <s v=""/>
    <n v="1"/>
    <s v=""/>
    <n v="-99.02"/>
    <s v=""/>
    <n v="-99.02"/>
    <x v="97"/>
    <x v="97"/>
    <x v="96"/>
    <s v="Sales Representative"/>
    <n v="515966"/>
    <s v="Marshall"/>
    <s v="Cannon"/>
    <s v="Store Manager"/>
    <x v="9"/>
    <x v="4044"/>
    <x v="4051"/>
    <x v="607"/>
    <x v="245"/>
    <n v="-99.02"/>
    <d v="2016-08-04T00:00:00"/>
    <x v="1"/>
  </r>
  <r>
    <x v="1"/>
    <x v="4"/>
    <x v="97"/>
    <x v="98"/>
    <x v="4040"/>
    <x v="2"/>
    <x v="0"/>
    <s v=""/>
    <n v="1"/>
    <s v=""/>
    <n v="-12.27"/>
    <n v="-12.27"/>
    <s v=""/>
    <x v="97"/>
    <x v="97"/>
    <x v="96"/>
    <s v="Sales Representative"/>
    <n v="742997"/>
    <s v="Sheila"/>
    <s v="Gonzales"/>
    <s v="Sales Representative"/>
    <x v="9"/>
    <x v="4045"/>
    <x v="4052"/>
    <x v="142"/>
    <x v="78"/>
    <n v="-12.27"/>
    <d v="2016-08-07T00:00:00"/>
    <x v="0"/>
  </r>
  <r>
    <x v="1"/>
    <x v="4"/>
    <x v="97"/>
    <x v="95"/>
    <x v="4041"/>
    <x v="0"/>
    <x v="1"/>
    <s v=""/>
    <n v="1"/>
    <s v=""/>
    <n v="-56.84"/>
    <s v=""/>
    <n v="-56.84"/>
    <x v="97"/>
    <x v="97"/>
    <x v="96"/>
    <s v="Sales Representative"/>
    <n v="515966"/>
    <s v="Marshall"/>
    <s v="Cannon"/>
    <s v="Store Manager"/>
    <x v="9"/>
    <x v="4046"/>
    <x v="4053"/>
    <x v="502"/>
    <x v="425"/>
    <n v="-56.84"/>
    <d v="2016-08-10T00:00:00"/>
    <x v="1"/>
  </r>
  <r>
    <x v="1"/>
    <x v="4"/>
    <x v="97"/>
    <x v="95"/>
    <x v="4042"/>
    <x v="0"/>
    <x v="1"/>
    <s v=""/>
    <n v="1"/>
    <s v=""/>
    <n v="-59.53"/>
    <s v=""/>
    <n v="-59.53"/>
    <x v="97"/>
    <x v="97"/>
    <x v="96"/>
    <s v="Sales Representative"/>
    <n v="515966"/>
    <s v="Marshall"/>
    <s v="Cannon"/>
    <s v="Store Manager"/>
    <x v="9"/>
    <x v="4047"/>
    <x v="4054"/>
    <x v="54"/>
    <x v="348"/>
    <n v="-59.53"/>
    <d v="2016-08-22T00:00:00"/>
    <x v="1"/>
  </r>
  <r>
    <x v="1"/>
    <x v="5"/>
    <x v="97"/>
    <x v="98"/>
    <x v="4043"/>
    <x v="1"/>
    <x v="0"/>
    <s v=""/>
    <n v="1"/>
    <s v=""/>
    <n v="-33.380000000000003"/>
    <n v="-33.380000000000003"/>
    <s v=""/>
    <x v="97"/>
    <x v="97"/>
    <x v="96"/>
    <s v="Sales Representative"/>
    <n v="742997"/>
    <s v="Sheila"/>
    <s v="Gonzales"/>
    <s v="Sales Representative"/>
    <x v="9"/>
    <x v="4048"/>
    <x v="4055"/>
    <x v="271"/>
    <x v="450"/>
    <n v="-33.380000000000003"/>
    <d v="2016-09-01T00:00:00"/>
    <x v="2"/>
  </r>
  <r>
    <x v="1"/>
    <x v="5"/>
    <x v="97"/>
    <x v="98"/>
    <x v="4044"/>
    <x v="1"/>
    <x v="1"/>
    <s v=""/>
    <n v="1"/>
    <s v=""/>
    <n v="-28.04"/>
    <s v=""/>
    <n v="-28.04"/>
    <x v="97"/>
    <x v="97"/>
    <x v="96"/>
    <s v="Sales Representative"/>
    <n v="742997"/>
    <s v="Sheila"/>
    <s v="Gonzales"/>
    <s v="Sales Representative"/>
    <x v="9"/>
    <x v="4049"/>
    <x v="4056"/>
    <x v="566"/>
    <x v="478"/>
    <n v="-28.04"/>
    <d v="2016-09-01T00:00:00"/>
    <x v="1"/>
  </r>
  <r>
    <x v="1"/>
    <x v="5"/>
    <x v="97"/>
    <x v="95"/>
    <x v="4045"/>
    <x v="0"/>
    <x v="0"/>
    <s v=""/>
    <n v="1"/>
    <s v=""/>
    <n v="-53.86"/>
    <n v="-53.86"/>
    <s v=""/>
    <x v="97"/>
    <x v="97"/>
    <x v="96"/>
    <s v="Sales Representative"/>
    <n v="515966"/>
    <s v="Marshall"/>
    <s v="Cannon"/>
    <s v="Store Manager"/>
    <x v="9"/>
    <x v="4050"/>
    <x v="4057"/>
    <x v="922"/>
    <x v="180"/>
    <n v="-53.86"/>
    <d v="2016-09-02T00:00:00"/>
    <x v="0"/>
  </r>
  <r>
    <x v="1"/>
    <x v="5"/>
    <x v="97"/>
    <x v="95"/>
    <x v="4046"/>
    <x v="0"/>
    <x v="1"/>
    <s v=""/>
    <n v="1"/>
    <s v=""/>
    <n v="-58.11"/>
    <s v=""/>
    <n v="-58.11"/>
    <x v="97"/>
    <x v="97"/>
    <x v="96"/>
    <s v="Sales Representative"/>
    <n v="515966"/>
    <s v="Marshall"/>
    <s v="Cannon"/>
    <s v="Store Manager"/>
    <x v="9"/>
    <x v="4051"/>
    <x v="4058"/>
    <x v="783"/>
    <x v="128"/>
    <n v="-58.11"/>
    <d v="2016-09-06T00:00:00"/>
    <x v="1"/>
  </r>
  <r>
    <x v="1"/>
    <x v="5"/>
    <x v="97"/>
    <x v="98"/>
    <x v="4047"/>
    <x v="1"/>
    <x v="1"/>
    <s v=""/>
    <n v="1"/>
    <s v=""/>
    <n v="-46.86"/>
    <s v=""/>
    <n v="-46.86"/>
    <x v="97"/>
    <x v="97"/>
    <x v="96"/>
    <s v="Sales Representative"/>
    <n v="742997"/>
    <s v="Sheila"/>
    <s v="Gonzales"/>
    <s v="Sales Representative"/>
    <x v="9"/>
    <x v="4052"/>
    <x v="4059"/>
    <x v="247"/>
    <x v="92"/>
    <n v="-46.86"/>
    <d v="2016-09-14T00:00:00"/>
    <x v="1"/>
  </r>
  <r>
    <x v="1"/>
    <x v="5"/>
    <x v="97"/>
    <x v="98"/>
    <x v="4048"/>
    <x v="2"/>
    <x v="1"/>
    <s v=""/>
    <n v="1"/>
    <s v=""/>
    <n v="-5.28"/>
    <s v=""/>
    <n v="-5.28"/>
    <x v="97"/>
    <x v="97"/>
    <x v="96"/>
    <s v="Sales Representative"/>
    <n v="742997"/>
    <s v="Sheila"/>
    <s v="Gonzales"/>
    <s v="Sales Representative"/>
    <x v="9"/>
    <x v="4053"/>
    <x v="4060"/>
    <x v="678"/>
    <x v="283"/>
    <n v="-5.28"/>
    <d v="2016-09-20T00:00:00"/>
    <x v="1"/>
  </r>
  <r>
    <x v="1"/>
    <x v="5"/>
    <x v="97"/>
    <x v="95"/>
    <x v="4049"/>
    <x v="0"/>
    <x v="0"/>
    <s v=""/>
    <n v="1"/>
    <s v=""/>
    <n v="-85.35"/>
    <n v="-85.35"/>
    <s v=""/>
    <x v="97"/>
    <x v="97"/>
    <x v="96"/>
    <s v="Sales Representative"/>
    <n v="515966"/>
    <s v="Marshall"/>
    <s v="Cannon"/>
    <s v="Store Manager"/>
    <x v="9"/>
    <x v="4054"/>
    <x v="4061"/>
    <x v="918"/>
    <x v="413"/>
    <n v="-85.35"/>
    <d v="2016-09-21T00:00:00"/>
    <x v="0"/>
  </r>
  <r>
    <x v="1"/>
    <x v="5"/>
    <x v="97"/>
    <x v="98"/>
    <x v="4050"/>
    <x v="2"/>
    <x v="1"/>
    <s v=""/>
    <n v="1"/>
    <s v=""/>
    <n v="-9.76"/>
    <s v=""/>
    <n v="-9.76"/>
    <x v="97"/>
    <x v="97"/>
    <x v="96"/>
    <s v="Sales Representative"/>
    <n v="742997"/>
    <s v="Sheila"/>
    <s v="Gonzales"/>
    <s v="Sales Representative"/>
    <x v="9"/>
    <x v="4055"/>
    <x v="4062"/>
    <x v="574"/>
    <x v="314"/>
    <n v="-9.76"/>
    <d v="2016-09-21T00:00:00"/>
    <x v="1"/>
  </r>
  <r>
    <x v="1"/>
    <x v="5"/>
    <x v="97"/>
    <x v="95"/>
    <x v="4020"/>
    <x v="0"/>
    <x v="1"/>
    <s v=""/>
    <n v="1"/>
    <s v=""/>
    <n v="-65.03"/>
    <s v=""/>
    <n v="-65.03"/>
    <x v="97"/>
    <x v="97"/>
    <x v="96"/>
    <s v="Sales Representative"/>
    <n v="515966"/>
    <s v="Marshall"/>
    <s v="Cannon"/>
    <s v="Store Manager"/>
    <x v="9"/>
    <x v="4025"/>
    <x v="4032"/>
    <x v="513"/>
    <x v="59"/>
    <n v="-65.03"/>
    <d v="2016-09-23T00:00:00"/>
    <x v="1"/>
  </r>
  <r>
    <x v="1"/>
    <x v="5"/>
    <x v="97"/>
    <x v="95"/>
    <x v="4051"/>
    <x v="0"/>
    <x v="0"/>
    <s v=""/>
    <n v="1"/>
    <s v=""/>
    <n v="-83.87"/>
    <n v="-83.87"/>
    <s v=""/>
    <x v="97"/>
    <x v="97"/>
    <x v="96"/>
    <s v="Sales Representative"/>
    <n v="515966"/>
    <s v="Marshall"/>
    <s v="Cannon"/>
    <s v="Store Manager"/>
    <x v="9"/>
    <x v="4056"/>
    <x v="4063"/>
    <x v="54"/>
    <x v="270"/>
    <n v="-83.87"/>
    <d v="2016-09-24T00:00:00"/>
    <x v="0"/>
  </r>
  <r>
    <x v="1"/>
    <x v="5"/>
    <x v="97"/>
    <x v="95"/>
    <x v="4052"/>
    <x v="0"/>
    <x v="1"/>
    <s v=""/>
    <n v="1"/>
    <s v=""/>
    <n v="-96.54"/>
    <s v=""/>
    <n v="-96.54"/>
    <x v="97"/>
    <x v="97"/>
    <x v="96"/>
    <s v="Sales Representative"/>
    <n v="515966"/>
    <s v="Marshall"/>
    <s v="Cannon"/>
    <s v="Store Manager"/>
    <x v="9"/>
    <x v="4057"/>
    <x v="4064"/>
    <x v="343"/>
    <x v="490"/>
    <n v="-96.54"/>
    <d v="2016-09-25T00:00:00"/>
    <x v="1"/>
  </r>
  <r>
    <x v="1"/>
    <x v="5"/>
    <x v="97"/>
    <x v="95"/>
    <x v="4053"/>
    <x v="0"/>
    <x v="1"/>
    <s v=""/>
    <n v="1"/>
    <s v=""/>
    <n v="-85.28"/>
    <s v=""/>
    <n v="-85.28"/>
    <x v="97"/>
    <x v="97"/>
    <x v="96"/>
    <s v="Sales Representative"/>
    <n v="515966"/>
    <s v="Marshall"/>
    <s v="Cannon"/>
    <s v="Store Manager"/>
    <x v="9"/>
    <x v="4058"/>
    <x v="4065"/>
    <x v="862"/>
    <x v="57"/>
    <n v="-85.28"/>
    <d v="2016-09-29T00:00:00"/>
    <x v="1"/>
  </r>
  <r>
    <x v="0"/>
    <x v="0"/>
    <x v="98"/>
    <x v="95"/>
    <x v="289"/>
    <x v="0"/>
    <x v="1"/>
    <n v="1"/>
    <s v=""/>
    <n v="-71.45"/>
    <s v=""/>
    <s v=""/>
    <n v="-71.45"/>
    <x v="98"/>
    <x v="98"/>
    <x v="97"/>
    <s v="Sales Representative"/>
    <n v="515966"/>
    <s v="Marshall"/>
    <s v="Cannon"/>
    <s v="Store Manager"/>
    <x v="9"/>
    <x v="289"/>
    <x v="289"/>
    <x v="243"/>
    <x v="61"/>
    <n v="-71.45"/>
    <d v="2016-04-01T00:00:00"/>
    <x v="1"/>
  </r>
  <r>
    <x v="0"/>
    <x v="1"/>
    <x v="98"/>
    <x v="95"/>
    <x v="831"/>
    <x v="0"/>
    <x v="0"/>
    <n v="1"/>
    <s v=""/>
    <n v="-61.7"/>
    <s v=""/>
    <n v="-61.7"/>
    <s v=""/>
    <x v="98"/>
    <x v="98"/>
    <x v="97"/>
    <s v="Sales Representative"/>
    <n v="515966"/>
    <s v="Marshall"/>
    <s v="Cannon"/>
    <s v="Store Manager"/>
    <x v="9"/>
    <x v="831"/>
    <x v="831"/>
    <x v="20"/>
    <x v="403"/>
    <n v="-61.7"/>
    <d v="2016-05-05T00:00:00"/>
    <x v="0"/>
  </r>
  <r>
    <x v="0"/>
    <x v="1"/>
    <x v="98"/>
    <x v="95"/>
    <x v="4015"/>
    <x v="0"/>
    <x v="1"/>
    <n v="1"/>
    <s v=""/>
    <n v="-78.33"/>
    <s v=""/>
    <s v=""/>
    <n v="-78.33"/>
    <x v="98"/>
    <x v="98"/>
    <x v="97"/>
    <s v="Sales Representative"/>
    <n v="515966"/>
    <s v="Marshall"/>
    <s v="Cannon"/>
    <s v="Store Manager"/>
    <x v="9"/>
    <x v="4020"/>
    <x v="4027"/>
    <x v="123"/>
    <x v="324"/>
    <n v="-78.33"/>
    <d v="2016-05-08T00:00:00"/>
    <x v="1"/>
  </r>
  <r>
    <x v="0"/>
    <x v="1"/>
    <x v="98"/>
    <x v="95"/>
    <x v="215"/>
    <x v="1"/>
    <x v="1"/>
    <n v="1"/>
    <s v=""/>
    <n v="-23.16"/>
    <s v=""/>
    <s v=""/>
    <n v="-23.16"/>
    <x v="98"/>
    <x v="98"/>
    <x v="97"/>
    <s v="Sales Representative"/>
    <n v="515966"/>
    <s v="Marshall"/>
    <s v="Cannon"/>
    <s v="Store Manager"/>
    <x v="9"/>
    <x v="215"/>
    <x v="215"/>
    <x v="190"/>
    <x v="172"/>
    <n v="-23.16"/>
    <d v="2016-05-24T00:00:00"/>
    <x v="1"/>
  </r>
  <r>
    <x v="0"/>
    <x v="2"/>
    <x v="98"/>
    <x v="95"/>
    <x v="3753"/>
    <x v="0"/>
    <x v="1"/>
    <n v="1"/>
    <s v=""/>
    <n v="-51.67"/>
    <s v=""/>
    <s v=""/>
    <n v="-51.67"/>
    <x v="98"/>
    <x v="98"/>
    <x v="97"/>
    <s v="Sales Representative"/>
    <n v="515966"/>
    <s v="Marshall"/>
    <s v="Cannon"/>
    <s v="Store Manager"/>
    <x v="9"/>
    <x v="3755"/>
    <x v="3762"/>
    <x v="214"/>
    <x v="318"/>
    <n v="-51.67"/>
    <d v="2016-06-05T00:00:00"/>
    <x v="1"/>
  </r>
  <r>
    <x v="0"/>
    <x v="2"/>
    <x v="98"/>
    <x v="95"/>
    <x v="3819"/>
    <x v="0"/>
    <x v="1"/>
    <n v="1"/>
    <s v=""/>
    <n v="-52.81"/>
    <s v=""/>
    <s v=""/>
    <n v="-52.81"/>
    <x v="98"/>
    <x v="98"/>
    <x v="97"/>
    <s v="Sales Representative"/>
    <n v="515966"/>
    <s v="Marshall"/>
    <s v="Cannon"/>
    <s v="Store Manager"/>
    <x v="9"/>
    <x v="3822"/>
    <x v="3829"/>
    <x v="314"/>
    <x v="245"/>
    <n v="-52.81"/>
    <d v="2016-06-10T00:00:00"/>
    <x v="1"/>
  </r>
  <r>
    <x v="0"/>
    <x v="2"/>
    <x v="98"/>
    <x v="95"/>
    <x v="1315"/>
    <x v="0"/>
    <x v="1"/>
    <n v="1"/>
    <s v=""/>
    <n v="-78.510000000000005"/>
    <s v=""/>
    <s v=""/>
    <n v="-78.510000000000005"/>
    <x v="98"/>
    <x v="98"/>
    <x v="97"/>
    <s v="Sales Representative"/>
    <n v="515966"/>
    <s v="Marshall"/>
    <s v="Cannon"/>
    <s v="Store Manager"/>
    <x v="9"/>
    <x v="1317"/>
    <x v="1318"/>
    <x v="254"/>
    <x v="222"/>
    <n v="-78.510000000000005"/>
    <d v="2016-06-13T00:00:00"/>
    <x v="1"/>
  </r>
  <r>
    <x v="0"/>
    <x v="2"/>
    <x v="98"/>
    <x v="95"/>
    <x v="1264"/>
    <x v="1"/>
    <x v="1"/>
    <n v="1"/>
    <s v=""/>
    <n v="-36.04"/>
    <s v=""/>
    <s v=""/>
    <n v="-36.04"/>
    <x v="98"/>
    <x v="98"/>
    <x v="97"/>
    <s v="Sales Representative"/>
    <n v="515966"/>
    <s v="Marshall"/>
    <s v="Cannon"/>
    <s v="Store Manager"/>
    <x v="9"/>
    <x v="1266"/>
    <x v="1267"/>
    <x v="702"/>
    <x v="282"/>
    <n v="-36.04"/>
    <d v="2016-06-14T00:00:00"/>
    <x v="1"/>
  </r>
  <r>
    <x v="0"/>
    <x v="2"/>
    <x v="98"/>
    <x v="95"/>
    <x v="701"/>
    <x v="2"/>
    <x v="0"/>
    <n v="1"/>
    <s v=""/>
    <n v="-13.53"/>
    <s v=""/>
    <n v="-13.53"/>
    <s v=""/>
    <x v="98"/>
    <x v="98"/>
    <x v="97"/>
    <s v="Sales Representative"/>
    <n v="515966"/>
    <s v="Marshall"/>
    <s v="Cannon"/>
    <s v="Store Manager"/>
    <x v="9"/>
    <x v="701"/>
    <x v="701"/>
    <x v="500"/>
    <x v="357"/>
    <n v="-13.53"/>
    <d v="2016-06-16T00:00:00"/>
    <x v="0"/>
  </r>
  <r>
    <x v="0"/>
    <x v="2"/>
    <x v="98"/>
    <x v="95"/>
    <x v="2401"/>
    <x v="0"/>
    <x v="0"/>
    <n v="1"/>
    <s v=""/>
    <n v="-68"/>
    <s v=""/>
    <n v="-68"/>
    <s v=""/>
    <x v="98"/>
    <x v="98"/>
    <x v="97"/>
    <s v="Sales Representative"/>
    <n v="515966"/>
    <s v="Marshall"/>
    <s v="Cannon"/>
    <s v="Store Manager"/>
    <x v="9"/>
    <x v="2403"/>
    <x v="2406"/>
    <x v="139"/>
    <x v="339"/>
    <n v="-68"/>
    <d v="2016-06-16T00:00:00"/>
    <x v="0"/>
  </r>
  <r>
    <x v="0"/>
    <x v="2"/>
    <x v="98"/>
    <x v="95"/>
    <x v="1306"/>
    <x v="0"/>
    <x v="0"/>
    <n v="1"/>
    <s v=""/>
    <n v="-64.92"/>
    <s v=""/>
    <n v="-64.92"/>
    <s v=""/>
    <x v="98"/>
    <x v="98"/>
    <x v="97"/>
    <s v="Sales Representative"/>
    <n v="515966"/>
    <s v="Marshall"/>
    <s v="Cannon"/>
    <s v="Store Manager"/>
    <x v="9"/>
    <x v="1308"/>
    <x v="1309"/>
    <x v="292"/>
    <x v="176"/>
    <n v="-64.92"/>
    <d v="2016-06-16T00:00:00"/>
    <x v="0"/>
  </r>
  <r>
    <x v="0"/>
    <x v="2"/>
    <x v="98"/>
    <x v="95"/>
    <x v="2287"/>
    <x v="2"/>
    <x v="1"/>
    <n v="1"/>
    <s v=""/>
    <n v="-5.24"/>
    <s v=""/>
    <s v=""/>
    <n v="-5.24"/>
    <x v="98"/>
    <x v="98"/>
    <x v="97"/>
    <s v="Sales Representative"/>
    <n v="515966"/>
    <s v="Marshall"/>
    <s v="Cannon"/>
    <s v="Store Manager"/>
    <x v="9"/>
    <x v="2289"/>
    <x v="2292"/>
    <x v="780"/>
    <x v="185"/>
    <n v="-5.24"/>
    <d v="2016-06-19T00:00:00"/>
    <x v="1"/>
  </r>
  <r>
    <x v="0"/>
    <x v="2"/>
    <x v="98"/>
    <x v="95"/>
    <x v="266"/>
    <x v="0"/>
    <x v="1"/>
    <n v="1"/>
    <s v=""/>
    <n v="-85.44"/>
    <s v=""/>
    <s v=""/>
    <n v="-85.44"/>
    <x v="98"/>
    <x v="98"/>
    <x v="97"/>
    <s v="Sales Representative"/>
    <n v="515966"/>
    <s v="Marshall"/>
    <s v="Cannon"/>
    <s v="Store Manager"/>
    <x v="9"/>
    <x v="266"/>
    <x v="266"/>
    <x v="221"/>
    <x v="199"/>
    <n v="-85.44"/>
    <d v="2016-06-19T00:00:00"/>
    <x v="1"/>
  </r>
  <r>
    <x v="0"/>
    <x v="2"/>
    <x v="98"/>
    <x v="95"/>
    <x v="91"/>
    <x v="0"/>
    <x v="1"/>
    <n v="1"/>
    <s v=""/>
    <n v="-62.29"/>
    <s v=""/>
    <s v=""/>
    <n v="-62.29"/>
    <x v="98"/>
    <x v="98"/>
    <x v="97"/>
    <s v="Sales Representative"/>
    <n v="515966"/>
    <s v="Marshall"/>
    <s v="Cannon"/>
    <s v="Store Manager"/>
    <x v="9"/>
    <x v="91"/>
    <x v="91"/>
    <x v="80"/>
    <x v="80"/>
    <n v="-62.29"/>
    <d v="2016-06-24T00:00:00"/>
    <x v="1"/>
  </r>
  <r>
    <x v="0"/>
    <x v="2"/>
    <x v="98"/>
    <x v="95"/>
    <x v="970"/>
    <x v="1"/>
    <x v="1"/>
    <n v="1"/>
    <s v=""/>
    <n v="-41.86"/>
    <s v=""/>
    <s v=""/>
    <n v="-41.86"/>
    <x v="98"/>
    <x v="98"/>
    <x v="97"/>
    <s v="Sales Representative"/>
    <n v="515966"/>
    <s v="Marshall"/>
    <s v="Cannon"/>
    <s v="Store Manager"/>
    <x v="9"/>
    <x v="971"/>
    <x v="971"/>
    <x v="610"/>
    <x v="25"/>
    <n v="-41.86"/>
    <d v="2016-06-28T00:00:00"/>
    <x v="1"/>
  </r>
  <r>
    <x v="1"/>
    <x v="3"/>
    <x v="98"/>
    <x v="99"/>
    <x v="2194"/>
    <x v="1"/>
    <x v="1"/>
    <s v=""/>
    <n v="1"/>
    <s v=""/>
    <n v="-36.49"/>
    <s v=""/>
    <n v="-36.49"/>
    <x v="98"/>
    <x v="98"/>
    <x v="97"/>
    <s v="Sales Representative"/>
    <n v="309510"/>
    <s v="Josefina"/>
    <s v="Harper"/>
    <s v="Sales Representative"/>
    <x v="9"/>
    <x v="2196"/>
    <x v="2199"/>
    <x v="813"/>
    <x v="146"/>
    <n v="-36.49"/>
    <d v="2016-07-08T00:00:00"/>
    <x v="1"/>
  </r>
  <r>
    <x v="1"/>
    <x v="3"/>
    <x v="98"/>
    <x v="99"/>
    <x v="1855"/>
    <x v="2"/>
    <x v="0"/>
    <s v=""/>
    <n v="1"/>
    <s v=""/>
    <n v="-12.31"/>
    <n v="-12.31"/>
    <s v=""/>
    <x v="98"/>
    <x v="98"/>
    <x v="97"/>
    <s v="Sales Representative"/>
    <n v="309510"/>
    <s v="Josefina"/>
    <s v="Harper"/>
    <s v="Sales Representative"/>
    <x v="9"/>
    <x v="1857"/>
    <x v="1858"/>
    <x v="815"/>
    <x v="400"/>
    <n v="-12.31"/>
    <d v="2016-07-12T00:00:00"/>
    <x v="0"/>
  </r>
  <r>
    <x v="1"/>
    <x v="4"/>
    <x v="98"/>
    <x v="99"/>
    <x v="211"/>
    <x v="1"/>
    <x v="0"/>
    <s v=""/>
    <n v="1"/>
    <s v=""/>
    <n v="-22.37"/>
    <n v="-22.37"/>
    <s v=""/>
    <x v="98"/>
    <x v="98"/>
    <x v="97"/>
    <s v="Sales Representative"/>
    <n v="309510"/>
    <s v="Josefina"/>
    <s v="Harper"/>
    <s v="Sales Representative"/>
    <x v="9"/>
    <x v="211"/>
    <x v="211"/>
    <x v="188"/>
    <x v="170"/>
    <n v="-22.37"/>
    <d v="2016-08-02T00:00:00"/>
    <x v="0"/>
  </r>
  <r>
    <x v="1"/>
    <x v="4"/>
    <x v="98"/>
    <x v="99"/>
    <x v="2691"/>
    <x v="1"/>
    <x v="1"/>
    <s v=""/>
    <n v="1"/>
    <s v=""/>
    <n v="-27.9"/>
    <s v=""/>
    <n v="-27.9"/>
    <x v="98"/>
    <x v="98"/>
    <x v="97"/>
    <s v="Sales Representative"/>
    <n v="309510"/>
    <s v="Josefina"/>
    <s v="Harper"/>
    <s v="Sales Representative"/>
    <x v="9"/>
    <x v="2693"/>
    <x v="2696"/>
    <x v="730"/>
    <x v="144"/>
    <n v="-27.9"/>
    <d v="2016-08-15T00:00:00"/>
    <x v="1"/>
  </r>
  <r>
    <x v="1"/>
    <x v="4"/>
    <x v="98"/>
    <x v="99"/>
    <x v="51"/>
    <x v="1"/>
    <x v="1"/>
    <s v=""/>
    <n v="1"/>
    <s v=""/>
    <n v="-21.1"/>
    <s v=""/>
    <n v="-21.1"/>
    <x v="98"/>
    <x v="98"/>
    <x v="97"/>
    <s v="Sales Representative"/>
    <n v="309510"/>
    <s v="Josefina"/>
    <s v="Harper"/>
    <s v="Sales Representative"/>
    <x v="9"/>
    <x v="51"/>
    <x v="51"/>
    <x v="50"/>
    <x v="48"/>
    <n v="-21.1"/>
    <d v="2016-08-21T00:00:00"/>
    <x v="1"/>
  </r>
  <r>
    <x v="1"/>
    <x v="4"/>
    <x v="98"/>
    <x v="95"/>
    <x v="3643"/>
    <x v="0"/>
    <x v="0"/>
    <s v=""/>
    <n v="1"/>
    <s v=""/>
    <n v="-77.930000000000007"/>
    <n v="-77.930000000000007"/>
    <s v=""/>
    <x v="98"/>
    <x v="98"/>
    <x v="97"/>
    <s v="Sales Representative"/>
    <n v="515966"/>
    <s v="Marshall"/>
    <s v="Cannon"/>
    <s v="Store Manager"/>
    <x v="9"/>
    <x v="3645"/>
    <x v="3652"/>
    <x v="600"/>
    <x v="64"/>
    <n v="-77.930000000000007"/>
    <d v="2016-08-24T00:00:00"/>
    <x v="2"/>
  </r>
  <r>
    <x v="1"/>
    <x v="5"/>
    <x v="98"/>
    <x v="95"/>
    <x v="931"/>
    <x v="0"/>
    <x v="1"/>
    <s v=""/>
    <n v="1"/>
    <s v=""/>
    <n v="-83.83"/>
    <s v=""/>
    <n v="-83.83"/>
    <x v="98"/>
    <x v="98"/>
    <x v="97"/>
    <s v="Sales Representative"/>
    <n v="515966"/>
    <s v="Marshall"/>
    <s v="Cannon"/>
    <s v="Store Manager"/>
    <x v="9"/>
    <x v="931"/>
    <x v="931"/>
    <x v="596"/>
    <x v="324"/>
    <n v="-83.83"/>
    <d v="2016-09-08T00:00:00"/>
    <x v="1"/>
  </r>
  <r>
    <x v="1"/>
    <x v="5"/>
    <x v="98"/>
    <x v="99"/>
    <x v="2020"/>
    <x v="1"/>
    <x v="1"/>
    <s v=""/>
    <n v="1"/>
    <s v=""/>
    <n v="-44.31"/>
    <s v=""/>
    <n v="-44.31"/>
    <x v="98"/>
    <x v="98"/>
    <x v="97"/>
    <s v="Sales Representative"/>
    <n v="309510"/>
    <s v="Josefina"/>
    <s v="Harper"/>
    <s v="Sales Representative"/>
    <x v="9"/>
    <x v="2022"/>
    <x v="2024"/>
    <x v="146"/>
    <x v="75"/>
    <n v="-44.31"/>
    <d v="2016-09-20T00:00:00"/>
    <x v="1"/>
  </r>
  <r>
    <x v="0"/>
    <x v="0"/>
    <x v="99"/>
    <x v="95"/>
    <x v="4054"/>
    <x v="0"/>
    <x v="1"/>
    <n v="1"/>
    <s v=""/>
    <n v="-74.77"/>
    <s v=""/>
    <s v=""/>
    <n v="-74.77"/>
    <x v="99"/>
    <x v="99"/>
    <x v="98"/>
    <s v="Sales Representative"/>
    <n v="515966"/>
    <s v="Marshall"/>
    <s v="Cannon"/>
    <s v="Store Manager"/>
    <x v="9"/>
    <x v="4059"/>
    <x v="4066"/>
    <x v="468"/>
    <x v="303"/>
    <n v="-74.77"/>
    <d v="2016-04-06T00:00:00"/>
    <x v="1"/>
  </r>
  <r>
    <x v="0"/>
    <x v="0"/>
    <x v="99"/>
    <x v="95"/>
    <x v="4055"/>
    <x v="0"/>
    <x v="1"/>
    <n v="1"/>
    <s v=""/>
    <n v="-95.42"/>
    <s v=""/>
    <s v=""/>
    <n v="-95.42"/>
    <x v="99"/>
    <x v="99"/>
    <x v="98"/>
    <s v="Sales Representative"/>
    <n v="515966"/>
    <s v="Marshall"/>
    <s v="Cannon"/>
    <s v="Store Manager"/>
    <x v="9"/>
    <x v="4060"/>
    <x v="4067"/>
    <x v="890"/>
    <x v="77"/>
    <n v="-95.42"/>
    <d v="2016-04-14T00:00:00"/>
    <x v="1"/>
  </r>
  <r>
    <x v="0"/>
    <x v="0"/>
    <x v="99"/>
    <x v="95"/>
    <x v="4056"/>
    <x v="0"/>
    <x v="1"/>
    <n v="1"/>
    <s v=""/>
    <n v="-63.85"/>
    <s v=""/>
    <s v=""/>
    <n v="-63.85"/>
    <x v="99"/>
    <x v="99"/>
    <x v="98"/>
    <s v="Sales Representative"/>
    <n v="515966"/>
    <s v="Marshall"/>
    <s v="Cannon"/>
    <s v="Store Manager"/>
    <x v="9"/>
    <x v="4061"/>
    <x v="4068"/>
    <x v="909"/>
    <x v="146"/>
    <n v="-63.85"/>
    <d v="2016-04-15T00:00:00"/>
    <x v="1"/>
  </r>
  <r>
    <x v="0"/>
    <x v="0"/>
    <x v="99"/>
    <x v="95"/>
    <x v="4057"/>
    <x v="0"/>
    <x v="0"/>
    <n v="1"/>
    <s v=""/>
    <n v="-69.27"/>
    <s v=""/>
    <n v="-69.27"/>
    <s v=""/>
    <x v="99"/>
    <x v="99"/>
    <x v="98"/>
    <s v="Sales Representative"/>
    <n v="515966"/>
    <s v="Marshall"/>
    <s v="Cannon"/>
    <s v="Store Manager"/>
    <x v="9"/>
    <x v="4062"/>
    <x v="4069"/>
    <x v="582"/>
    <x v="130"/>
    <n v="-69.27"/>
    <d v="2016-04-17T00:00:00"/>
    <x v="2"/>
  </r>
  <r>
    <x v="0"/>
    <x v="0"/>
    <x v="99"/>
    <x v="95"/>
    <x v="4058"/>
    <x v="1"/>
    <x v="1"/>
    <n v="1"/>
    <s v=""/>
    <n v="-26.84"/>
    <s v=""/>
    <s v=""/>
    <n v="-26.84"/>
    <x v="99"/>
    <x v="99"/>
    <x v="98"/>
    <s v="Sales Representative"/>
    <n v="515966"/>
    <s v="Marshall"/>
    <s v="Cannon"/>
    <s v="Store Manager"/>
    <x v="9"/>
    <x v="4063"/>
    <x v="4070"/>
    <x v="237"/>
    <x v="294"/>
    <n v="-26.84"/>
    <d v="2016-04-20T00:00:00"/>
    <x v="1"/>
  </r>
  <r>
    <x v="0"/>
    <x v="0"/>
    <x v="99"/>
    <x v="95"/>
    <x v="4059"/>
    <x v="1"/>
    <x v="0"/>
    <n v="1"/>
    <s v=""/>
    <n v="-47.71"/>
    <s v=""/>
    <n v="-47.71"/>
    <s v=""/>
    <x v="99"/>
    <x v="99"/>
    <x v="98"/>
    <s v="Sales Representative"/>
    <n v="515966"/>
    <s v="Marshall"/>
    <s v="Cannon"/>
    <s v="Store Manager"/>
    <x v="9"/>
    <x v="4064"/>
    <x v="4071"/>
    <x v="299"/>
    <x v="227"/>
    <n v="-47.71"/>
    <d v="2016-04-22T00:00:00"/>
    <x v="0"/>
  </r>
  <r>
    <x v="0"/>
    <x v="0"/>
    <x v="99"/>
    <x v="95"/>
    <x v="4060"/>
    <x v="2"/>
    <x v="1"/>
    <n v="1"/>
    <s v=""/>
    <n v="-5.33"/>
    <s v=""/>
    <s v=""/>
    <n v="-5.33"/>
    <x v="99"/>
    <x v="99"/>
    <x v="98"/>
    <s v="Sales Representative"/>
    <n v="515966"/>
    <s v="Marshall"/>
    <s v="Cannon"/>
    <s v="Store Manager"/>
    <x v="9"/>
    <x v="4065"/>
    <x v="4072"/>
    <x v="672"/>
    <x v="367"/>
    <n v="-5.33"/>
    <d v="2016-04-22T00:00:00"/>
    <x v="1"/>
  </r>
  <r>
    <x v="0"/>
    <x v="0"/>
    <x v="99"/>
    <x v="95"/>
    <x v="4061"/>
    <x v="0"/>
    <x v="1"/>
    <n v="1"/>
    <s v=""/>
    <n v="-97.01"/>
    <s v=""/>
    <s v=""/>
    <n v="-97.01"/>
    <x v="99"/>
    <x v="99"/>
    <x v="98"/>
    <s v="Sales Representative"/>
    <n v="515966"/>
    <s v="Marshall"/>
    <s v="Cannon"/>
    <s v="Store Manager"/>
    <x v="9"/>
    <x v="4066"/>
    <x v="4073"/>
    <x v="690"/>
    <x v="114"/>
    <n v="-97.01"/>
    <d v="2016-04-23T00:00:00"/>
    <x v="1"/>
  </r>
  <r>
    <x v="0"/>
    <x v="0"/>
    <x v="99"/>
    <x v="95"/>
    <x v="4062"/>
    <x v="2"/>
    <x v="0"/>
    <n v="1"/>
    <s v=""/>
    <n v="-15.26"/>
    <s v=""/>
    <n v="-15.26"/>
    <s v=""/>
    <x v="99"/>
    <x v="99"/>
    <x v="98"/>
    <s v="Sales Representative"/>
    <n v="515966"/>
    <s v="Marshall"/>
    <s v="Cannon"/>
    <s v="Store Manager"/>
    <x v="9"/>
    <x v="4067"/>
    <x v="4074"/>
    <x v="74"/>
    <x v="383"/>
    <n v="-15.26"/>
    <d v="2016-04-29T00:00:00"/>
    <x v="0"/>
  </r>
  <r>
    <x v="0"/>
    <x v="0"/>
    <x v="99"/>
    <x v="95"/>
    <x v="4063"/>
    <x v="1"/>
    <x v="0"/>
    <n v="1"/>
    <s v=""/>
    <n v="-21.71"/>
    <s v=""/>
    <n v="-21.71"/>
    <s v=""/>
    <x v="99"/>
    <x v="99"/>
    <x v="98"/>
    <s v="Sales Representative"/>
    <n v="515966"/>
    <s v="Marshall"/>
    <s v="Cannon"/>
    <s v="Store Manager"/>
    <x v="9"/>
    <x v="4068"/>
    <x v="4075"/>
    <x v="218"/>
    <x v="90"/>
    <n v="-21.71"/>
    <d v="2016-04-30T00:00:00"/>
    <x v="2"/>
  </r>
  <r>
    <x v="0"/>
    <x v="1"/>
    <x v="99"/>
    <x v="95"/>
    <x v="4064"/>
    <x v="1"/>
    <x v="1"/>
    <n v="1"/>
    <s v=""/>
    <n v="-28.85"/>
    <s v=""/>
    <s v=""/>
    <n v="-28.85"/>
    <x v="99"/>
    <x v="99"/>
    <x v="98"/>
    <s v="Sales Representative"/>
    <n v="515966"/>
    <s v="Marshall"/>
    <s v="Cannon"/>
    <s v="Store Manager"/>
    <x v="9"/>
    <x v="4069"/>
    <x v="4076"/>
    <x v="202"/>
    <x v="101"/>
    <n v="-28.85"/>
    <d v="2016-05-04T00:00:00"/>
    <x v="1"/>
  </r>
  <r>
    <x v="0"/>
    <x v="1"/>
    <x v="99"/>
    <x v="95"/>
    <x v="4065"/>
    <x v="2"/>
    <x v="1"/>
    <n v="1"/>
    <s v=""/>
    <n v="-9.06"/>
    <s v=""/>
    <s v=""/>
    <n v="-9.06"/>
    <x v="99"/>
    <x v="99"/>
    <x v="98"/>
    <s v="Sales Representative"/>
    <n v="515966"/>
    <s v="Marshall"/>
    <s v="Cannon"/>
    <s v="Store Manager"/>
    <x v="9"/>
    <x v="4070"/>
    <x v="4077"/>
    <x v="268"/>
    <x v="411"/>
    <n v="-9.06"/>
    <d v="2016-05-28T00:00:00"/>
    <x v="1"/>
  </r>
  <r>
    <x v="0"/>
    <x v="2"/>
    <x v="99"/>
    <x v="95"/>
    <x v="943"/>
    <x v="0"/>
    <x v="0"/>
    <n v="1"/>
    <s v=""/>
    <n v="-60.56"/>
    <s v=""/>
    <n v="-60.56"/>
    <s v=""/>
    <x v="99"/>
    <x v="99"/>
    <x v="98"/>
    <s v="Sales Representative"/>
    <n v="515966"/>
    <s v="Marshall"/>
    <s v="Cannon"/>
    <s v="Store Manager"/>
    <x v="9"/>
    <x v="943"/>
    <x v="943"/>
    <x v="590"/>
    <x v="125"/>
    <n v="-60.56"/>
    <d v="2016-06-04T00:00:00"/>
    <x v="2"/>
  </r>
  <r>
    <x v="0"/>
    <x v="2"/>
    <x v="99"/>
    <x v="95"/>
    <x v="3083"/>
    <x v="0"/>
    <x v="1"/>
    <n v="1"/>
    <s v=""/>
    <n v="-66.09"/>
    <s v=""/>
    <s v=""/>
    <n v="-66.09"/>
    <x v="99"/>
    <x v="99"/>
    <x v="98"/>
    <s v="Sales Representative"/>
    <n v="515966"/>
    <s v="Marshall"/>
    <s v="Cannon"/>
    <s v="Store Manager"/>
    <x v="9"/>
    <x v="3086"/>
    <x v="3090"/>
    <x v="210"/>
    <x v="227"/>
    <n v="-66.09"/>
    <d v="2016-06-05T00:00:00"/>
    <x v="1"/>
  </r>
  <r>
    <x v="0"/>
    <x v="2"/>
    <x v="99"/>
    <x v="95"/>
    <x v="2633"/>
    <x v="0"/>
    <x v="1"/>
    <n v="1"/>
    <s v=""/>
    <n v="-54.63"/>
    <s v=""/>
    <s v=""/>
    <n v="-54.63"/>
    <x v="99"/>
    <x v="99"/>
    <x v="98"/>
    <s v="Sales Representative"/>
    <n v="515966"/>
    <s v="Marshall"/>
    <s v="Cannon"/>
    <s v="Store Manager"/>
    <x v="9"/>
    <x v="2635"/>
    <x v="2638"/>
    <x v="86"/>
    <x v="9"/>
    <n v="-54.63"/>
    <d v="2016-06-09T00:00:00"/>
    <x v="1"/>
  </r>
  <r>
    <x v="0"/>
    <x v="2"/>
    <x v="99"/>
    <x v="95"/>
    <x v="2061"/>
    <x v="2"/>
    <x v="1"/>
    <n v="1"/>
    <s v=""/>
    <n v="-9.0299999999999994"/>
    <s v=""/>
    <s v=""/>
    <n v="-9.0299999999999994"/>
    <x v="99"/>
    <x v="99"/>
    <x v="98"/>
    <s v="Sales Representative"/>
    <n v="515966"/>
    <s v="Marshall"/>
    <s v="Cannon"/>
    <s v="Store Manager"/>
    <x v="9"/>
    <x v="2064"/>
    <x v="2066"/>
    <x v="759"/>
    <x v="420"/>
    <n v="-9.0299999999999994"/>
    <d v="2016-06-14T00:00:00"/>
    <x v="1"/>
  </r>
  <r>
    <x v="0"/>
    <x v="2"/>
    <x v="99"/>
    <x v="95"/>
    <x v="3807"/>
    <x v="0"/>
    <x v="1"/>
    <n v="1"/>
    <s v=""/>
    <n v="-55.5"/>
    <s v=""/>
    <s v=""/>
    <n v="-55.5"/>
    <x v="99"/>
    <x v="99"/>
    <x v="98"/>
    <s v="Sales Representative"/>
    <n v="515966"/>
    <s v="Marshall"/>
    <s v="Cannon"/>
    <s v="Store Manager"/>
    <x v="9"/>
    <x v="3810"/>
    <x v="3817"/>
    <x v="894"/>
    <x v="424"/>
    <n v="-55.5"/>
    <d v="2016-06-24T00:00:00"/>
    <x v="1"/>
  </r>
  <r>
    <x v="1"/>
    <x v="3"/>
    <x v="99"/>
    <x v="100"/>
    <x v="1045"/>
    <x v="2"/>
    <x v="0"/>
    <s v=""/>
    <n v="1"/>
    <s v=""/>
    <n v="-13.87"/>
    <n v="-13.87"/>
    <s v=""/>
    <x v="99"/>
    <x v="99"/>
    <x v="98"/>
    <s v="Sales Representative"/>
    <n v="560834"/>
    <s v="Molly"/>
    <s v="Hayes"/>
    <s v="Sales Representative"/>
    <x v="9"/>
    <x v="1045"/>
    <x v="1046"/>
    <x v="635"/>
    <x v="422"/>
    <n v="-13.87"/>
    <d v="2016-07-06T00:00:00"/>
    <x v="2"/>
  </r>
  <r>
    <x v="1"/>
    <x v="3"/>
    <x v="99"/>
    <x v="95"/>
    <x v="2707"/>
    <x v="0"/>
    <x v="0"/>
    <s v=""/>
    <n v="1"/>
    <s v=""/>
    <n v="-83.36"/>
    <n v="-83.36"/>
    <s v=""/>
    <x v="99"/>
    <x v="99"/>
    <x v="98"/>
    <s v="Sales Representative"/>
    <n v="515966"/>
    <s v="Marshall"/>
    <s v="Cannon"/>
    <s v="Store Manager"/>
    <x v="9"/>
    <x v="2709"/>
    <x v="2712"/>
    <x v="275"/>
    <x v="51"/>
    <n v="-83.36"/>
    <d v="2016-07-08T00:00:00"/>
    <x v="0"/>
  </r>
  <r>
    <x v="1"/>
    <x v="3"/>
    <x v="99"/>
    <x v="100"/>
    <x v="798"/>
    <x v="2"/>
    <x v="1"/>
    <s v=""/>
    <n v="1"/>
    <s v=""/>
    <n v="-11.11"/>
    <s v=""/>
    <n v="-11.11"/>
    <x v="99"/>
    <x v="99"/>
    <x v="98"/>
    <s v="Sales Representative"/>
    <n v="560834"/>
    <s v="Molly"/>
    <s v="Hayes"/>
    <s v="Sales Representative"/>
    <x v="9"/>
    <x v="798"/>
    <x v="798"/>
    <x v="440"/>
    <x v="397"/>
    <n v="-11.11"/>
    <d v="2016-07-08T00:00:00"/>
    <x v="1"/>
  </r>
  <r>
    <x v="1"/>
    <x v="3"/>
    <x v="99"/>
    <x v="95"/>
    <x v="3595"/>
    <x v="0"/>
    <x v="1"/>
    <s v=""/>
    <n v="1"/>
    <s v=""/>
    <n v="-61.17"/>
    <s v=""/>
    <n v="-61.17"/>
    <x v="99"/>
    <x v="99"/>
    <x v="98"/>
    <s v="Sales Representative"/>
    <n v="515966"/>
    <s v="Marshall"/>
    <s v="Cannon"/>
    <s v="Store Manager"/>
    <x v="9"/>
    <x v="3597"/>
    <x v="3604"/>
    <x v="546"/>
    <x v="494"/>
    <n v="-61.17"/>
    <d v="2016-07-12T00:00:00"/>
    <x v="1"/>
  </r>
  <r>
    <x v="1"/>
    <x v="3"/>
    <x v="99"/>
    <x v="95"/>
    <x v="950"/>
    <x v="0"/>
    <x v="1"/>
    <s v=""/>
    <n v="1"/>
    <s v=""/>
    <n v="-60.28"/>
    <s v=""/>
    <n v="-60.28"/>
    <x v="99"/>
    <x v="99"/>
    <x v="98"/>
    <s v="Sales Representative"/>
    <n v="515966"/>
    <s v="Marshall"/>
    <s v="Cannon"/>
    <s v="Store Manager"/>
    <x v="9"/>
    <x v="950"/>
    <x v="950"/>
    <x v="374"/>
    <x v="133"/>
    <n v="-60.28"/>
    <d v="2016-07-15T00:00:00"/>
    <x v="1"/>
  </r>
  <r>
    <x v="1"/>
    <x v="3"/>
    <x v="99"/>
    <x v="100"/>
    <x v="957"/>
    <x v="1"/>
    <x v="1"/>
    <s v=""/>
    <n v="1"/>
    <s v=""/>
    <n v="-34.35"/>
    <s v=""/>
    <n v="-34.35"/>
    <x v="99"/>
    <x v="99"/>
    <x v="98"/>
    <s v="Sales Representative"/>
    <n v="560834"/>
    <s v="Molly"/>
    <s v="Hayes"/>
    <s v="Sales Representative"/>
    <x v="9"/>
    <x v="957"/>
    <x v="957"/>
    <x v="209"/>
    <x v="420"/>
    <n v="-34.35"/>
    <d v="2016-07-19T00:00:00"/>
    <x v="1"/>
  </r>
  <r>
    <x v="1"/>
    <x v="3"/>
    <x v="99"/>
    <x v="95"/>
    <x v="3593"/>
    <x v="0"/>
    <x v="0"/>
    <s v=""/>
    <n v="1"/>
    <s v=""/>
    <n v="-66.930000000000007"/>
    <n v="-66.930000000000007"/>
    <s v=""/>
    <x v="99"/>
    <x v="99"/>
    <x v="98"/>
    <s v="Sales Representative"/>
    <n v="515966"/>
    <s v="Marshall"/>
    <s v="Cannon"/>
    <s v="Store Manager"/>
    <x v="9"/>
    <x v="3595"/>
    <x v="3602"/>
    <x v="93"/>
    <x v="489"/>
    <n v="-66.930000000000007"/>
    <d v="2016-07-20T00:00:00"/>
    <x v="0"/>
  </r>
  <r>
    <x v="1"/>
    <x v="3"/>
    <x v="99"/>
    <x v="100"/>
    <x v="2909"/>
    <x v="1"/>
    <x v="1"/>
    <s v=""/>
    <n v="1"/>
    <s v=""/>
    <n v="-30.55"/>
    <s v=""/>
    <n v="-30.55"/>
    <x v="99"/>
    <x v="99"/>
    <x v="98"/>
    <s v="Sales Representative"/>
    <n v="560834"/>
    <s v="Molly"/>
    <s v="Hayes"/>
    <s v="Sales Representative"/>
    <x v="9"/>
    <x v="2911"/>
    <x v="2915"/>
    <x v="91"/>
    <x v="2"/>
    <n v="-30.55"/>
    <d v="2016-07-20T00:00:00"/>
    <x v="1"/>
  </r>
  <r>
    <x v="1"/>
    <x v="3"/>
    <x v="99"/>
    <x v="100"/>
    <x v="1580"/>
    <x v="1"/>
    <x v="1"/>
    <s v=""/>
    <n v="1"/>
    <s v=""/>
    <n v="-25.27"/>
    <s v=""/>
    <n v="-25.27"/>
    <x v="99"/>
    <x v="99"/>
    <x v="98"/>
    <s v="Sales Representative"/>
    <n v="560834"/>
    <s v="Molly"/>
    <s v="Hayes"/>
    <s v="Sales Representative"/>
    <x v="9"/>
    <x v="1582"/>
    <x v="1583"/>
    <x v="466"/>
    <x v="288"/>
    <n v="-25.27"/>
    <d v="2016-07-21T00:00:00"/>
    <x v="1"/>
  </r>
  <r>
    <x v="1"/>
    <x v="3"/>
    <x v="99"/>
    <x v="95"/>
    <x v="2872"/>
    <x v="0"/>
    <x v="1"/>
    <s v=""/>
    <n v="1"/>
    <s v=""/>
    <n v="-80.48"/>
    <s v=""/>
    <n v="-80.48"/>
    <x v="99"/>
    <x v="99"/>
    <x v="98"/>
    <s v="Sales Representative"/>
    <n v="515966"/>
    <s v="Marshall"/>
    <s v="Cannon"/>
    <s v="Store Manager"/>
    <x v="9"/>
    <x v="2875"/>
    <x v="2878"/>
    <x v="133"/>
    <x v="85"/>
    <n v="-80.48"/>
    <d v="2016-07-22T00:00:00"/>
    <x v="1"/>
  </r>
  <r>
    <x v="1"/>
    <x v="3"/>
    <x v="99"/>
    <x v="100"/>
    <x v="1649"/>
    <x v="1"/>
    <x v="1"/>
    <s v=""/>
    <n v="1"/>
    <s v=""/>
    <n v="-23.82"/>
    <s v=""/>
    <n v="-23.82"/>
    <x v="99"/>
    <x v="99"/>
    <x v="98"/>
    <s v="Sales Representative"/>
    <n v="560834"/>
    <s v="Molly"/>
    <s v="Hayes"/>
    <s v="Sales Representative"/>
    <x v="9"/>
    <x v="1651"/>
    <x v="1652"/>
    <x v="92"/>
    <x v="466"/>
    <n v="-23.82"/>
    <d v="2016-07-24T00:00:00"/>
    <x v="1"/>
  </r>
  <r>
    <x v="1"/>
    <x v="3"/>
    <x v="99"/>
    <x v="95"/>
    <x v="2434"/>
    <x v="0"/>
    <x v="1"/>
    <s v=""/>
    <n v="1"/>
    <s v=""/>
    <n v="-55.62"/>
    <s v=""/>
    <n v="-55.62"/>
    <x v="99"/>
    <x v="99"/>
    <x v="98"/>
    <s v="Sales Representative"/>
    <n v="515966"/>
    <s v="Marshall"/>
    <s v="Cannon"/>
    <s v="Store Manager"/>
    <x v="9"/>
    <x v="2436"/>
    <x v="2439"/>
    <x v="549"/>
    <x v="475"/>
    <n v="-55.62"/>
    <d v="2016-07-27T00:00:00"/>
    <x v="1"/>
  </r>
  <r>
    <x v="1"/>
    <x v="4"/>
    <x v="99"/>
    <x v="100"/>
    <x v="3881"/>
    <x v="1"/>
    <x v="1"/>
    <s v=""/>
    <n v="1"/>
    <s v=""/>
    <n v="-22.89"/>
    <s v=""/>
    <n v="-22.89"/>
    <x v="99"/>
    <x v="99"/>
    <x v="98"/>
    <s v="Sales Representative"/>
    <n v="560834"/>
    <s v="Molly"/>
    <s v="Hayes"/>
    <s v="Sales Representative"/>
    <x v="9"/>
    <x v="3884"/>
    <x v="3891"/>
    <x v="694"/>
    <x v="158"/>
    <n v="-22.89"/>
    <d v="2016-08-02T00:00:00"/>
    <x v="1"/>
  </r>
  <r>
    <x v="1"/>
    <x v="4"/>
    <x v="99"/>
    <x v="95"/>
    <x v="1489"/>
    <x v="0"/>
    <x v="1"/>
    <s v=""/>
    <n v="1"/>
    <s v=""/>
    <n v="-69.59"/>
    <s v=""/>
    <n v="-69.59"/>
    <x v="99"/>
    <x v="99"/>
    <x v="98"/>
    <s v="Sales Representative"/>
    <n v="515966"/>
    <s v="Marshall"/>
    <s v="Cannon"/>
    <s v="Store Manager"/>
    <x v="9"/>
    <x v="1491"/>
    <x v="1492"/>
    <x v="562"/>
    <x v="123"/>
    <n v="-69.59"/>
    <d v="2016-08-10T00:00:00"/>
    <x v="1"/>
  </r>
  <r>
    <x v="1"/>
    <x v="4"/>
    <x v="99"/>
    <x v="100"/>
    <x v="699"/>
    <x v="1"/>
    <x v="1"/>
    <s v=""/>
    <n v="1"/>
    <s v=""/>
    <n v="-47.24"/>
    <s v=""/>
    <n v="-47.24"/>
    <x v="99"/>
    <x v="99"/>
    <x v="98"/>
    <s v="Sales Representative"/>
    <n v="560834"/>
    <s v="Molly"/>
    <s v="Hayes"/>
    <s v="Sales Representative"/>
    <x v="9"/>
    <x v="699"/>
    <x v="699"/>
    <x v="329"/>
    <x v="367"/>
    <n v="-47.24"/>
    <d v="2016-08-11T00:00:00"/>
    <x v="1"/>
  </r>
  <r>
    <x v="1"/>
    <x v="4"/>
    <x v="99"/>
    <x v="100"/>
    <x v="2546"/>
    <x v="1"/>
    <x v="1"/>
    <s v=""/>
    <n v="1"/>
    <s v=""/>
    <n v="-33.9"/>
    <s v=""/>
    <n v="-33.9"/>
    <x v="99"/>
    <x v="99"/>
    <x v="98"/>
    <s v="Sales Representative"/>
    <n v="560834"/>
    <s v="Molly"/>
    <s v="Hayes"/>
    <s v="Sales Representative"/>
    <x v="9"/>
    <x v="2548"/>
    <x v="2551"/>
    <x v="601"/>
    <x v="451"/>
    <n v="-33.9"/>
    <d v="2016-08-11T00:00:00"/>
    <x v="1"/>
  </r>
  <r>
    <x v="1"/>
    <x v="4"/>
    <x v="99"/>
    <x v="95"/>
    <x v="2477"/>
    <x v="0"/>
    <x v="1"/>
    <s v=""/>
    <n v="1"/>
    <s v=""/>
    <n v="-68.39"/>
    <s v=""/>
    <n v="-68.39"/>
    <x v="99"/>
    <x v="99"/>
    <x v="98"/>
    <s v="Sales Representative"/>
    <n v="515966"/>
    <s v="Marshall"/>
    <s v="Cannon"/>
    <s v="Store Manager"/>
    <x v="9"/>
    <x v="2479"/>
    <x v="2482"/>
    <x v="882"/>
    <x v="452"/>
    <n v="-68.39"/>
    <d v="2016-08-13T00:00:00"/>
    <x v="1"/>
  </r>
  <r>
    <x v="1"/>
    <x v="4"/>
    <x v="99"/>
    <x v="100"/>
    <x v="277"/>
    <x v="1"/>
    <x v="1"/>
    <s v=""/>
    <n v="1"/>
    <s v=""/>
    <n v="-20.79"/>
    <s v=""/>
    <n v="-20.79"/>
    <x v="99"/>
    <x v="99"/>
    <x v="98"/>
    <s v="Sales Representative"/>
    <n v="560834"/>
    <s v="Molly"/>
    <s v="Hayes"/>
    <s v="Sales Representative"/>
    <x v="9"/>
    <x v="277"/>
    <x v="277"/>
    <x v="3"/>
    <x v="91"/>
    <n v="-20.79"/>
    <d v="2016-08-20T00:00:00"/>
    <x v="1"/>
  </r>
  <r>
    <x v="1"/>
    <x v="4"/>
    <x v="99"/>
    <x v="100"/>
    <x v="988"/>
    <x v="1"/>
    <x v="1"/>
    <s v=""/>
    <n v="1"/>
    <s v=""/>
    <n v="-28.59"/>
    <s v=""/>
    <n v="-28.59"/>
    <x v="99"/>
    <x v="99"/>
    <x v="98"/>
    <s v="Sales Representative"/>
    <n v="560834"/>
    <s v="Molly"/>
    <s v="Hayes"/>
    <s v="Sales Representative"/>
    <x v="9"/>
    <x v="989"/>
    <x v="989"/>
    <x v="618"/>
    <x v="163"/>
    <n v="-28.59"/>
    <d v="2016-08-21T00:00:00"/>
    <x v="1"/>
  </r>
  <r>
    <x v="1"/>
    <x v="4"/>
    <x v="99"/>
    <x v="95"/>
    <x v="2800"/>
    <x v="0"/>
    <x v="1"/>
    <s v=""/>
    <n v="1"/>
    <s v=""/>
    <n v="-80.19"/>
    <s v=""/>
    <n v="-80.19"/>
    <x v="99"/>
    <x v="99"/>
    <x v="98"/>
    <s v="Sales Representative"/>
    <n v="515966"/>
    <s v="Marshall"/>
    <s v="Cannon"/>
    <s v="Store Manager"/>
    <x v="9"/>
    <x v="2803"/>
    <x v="2806"/>
    <x v="390"/>
    <x v="224"/>
    <n v="-80.19"/>
    <d v="2016-08-24T00:00:00"/>
    <x v="1"/>
  </r>
  <r>
    <x v="1"/>
    <x v="4"/>
    <x v="99"/>
    <x v="95"/>
    <x v="133"/>
    <x v="0"/>
    <x v="0"/>
    <s v=""/>
    <n v="1"/>
    <s v=""/>
    <n v="-82.3"/>
    <n v="-82.3"/>
    <s v=""/>
    <x v="99"/>
    <x v="99"/>
    <x v="98"/>
    <s v="Sales Representative"/>
    <n v="515966"/>
    <s v="Marshall"/>
    <s v="Cannon"/>
    <s v="Store Manager"/>
    <x v="9"/>
    <x v="133"/>
    <x v="133"/>
    <x v="119"/>
    <x v="26"/>
    <n v="-82.3"/>
    <d v="2016-08-28T00:00:00"/>
    <x v="2"/>
  </r>
  <r>
    <x v="1"/>
    <x v="5"/>
    <x v="99"/>
    <x v="100"/>
    <x v="3150"/>
    <x v="2"/>
    <x v="1"/>
    <s v=""/>
    <n v="1"/>
    <s v=""/>
    <n v="-14.02"/>
    <s v=""/>
    <n v="-14.02"/>
    <x v="99"/>
    <x v="99"/>
    <x v="98"/>
    <s v="Sales Representative"/>
    <n v="560834"/>
    <s v="Molly"/>
    <s v="Hayes"/>
    <s v="Sales Representative"/>
    <x v="9"/>
    <x v="3153"/>
    <x v="3157"/>
    <x v="716"/>
    <x v="100"/>
    <n v="-14.02"/>
    <d v="2016-09-10T00:00:00"/>
    <x v="1"/>
  </r>
  <r>
    <x v="1"/>
    <x v="5"/>
    <x v="99"/>
    <x v="100"/>
    <x v="3390"/>
    <x v="1"/>
    <x v="0"/>
    <s v=""/>
    <n v="1"/>
    <s v=""/>
    <n v="-43.97"/>
    <n v="-43.97"/>
    <s v=""/>
    <x v="99"/>
    <x v="99"/>
    <x v="98"/>
    <s v="Sales Representative"/>
    <n v="560834"/>
    <s v="Molly"/>
    <s v="Hayes"/>
    <s v="Sales Representative"/>
    <x v="9"/>
    <x v="3394"/>
    <x v="3398"/>
    <x v="463"/>
    <x v="256"/>
    <n v="-43.97"/>
    <d v="2016-09-13T00:00:00"/>
    <x v="2"/>
  </r>
  <r>
    <x v="1"/>
    <x v="5"/>
    <x v="99"/>
    <x v="95"/>
    <x v="1259"/>
    <x v="0"/>
    <x v="1"/>
    <s v=""/>
    <n v="1"/>
    <s v=""/>
    <n v="-99.58"/>
    <s v=""/>
    <n v="-99.58"/>
    <x v="99"/>
    <x v="99"/>
    <x v="98"/>
    <s v="Sales Representative"/>
    <n v="515966"/>
    <s v="Marshall"/>
    <s v="Cannon"/>
    <s v="Store Manager"/>
    <x v="9"/>
    <x v="1261"/>
    <x v="1262"/>
    <x v="416"/>
    <x v="416"/>
    <n v="-99.58"/>
    <d v="2016-09-14T00:00:00"/>
    <x v="1"/>
  </r>
  <r>
    <x v="1"/>
    <x v="5"/>
    <x v="99"/>
    <x v="100"/>
    <x v="1422"/>
    <x v="2"/>
    <x v="1"/>
    <s v=""/>
    <n v="1"/>
    <s v=""/>
    <n v="-15.34"/>
    <s v=""/>
    <n v="-15.34"/>
    <x v="99"/>
    <x v="99"/>
    <x v="98"/>
    <s v="Sales Representative"/>
    <n v="560834"/>
    <s v="Molly"/>
    <s v="Hayes"/>
    <s v="Sales Representative"/>
    <x v="9"/>
    <x v="1424"/>
    <x v="1425"/>
    <x v="144"/>
    <x v="290"/>
    <n v="-15.34"/>
    <d v="2016-09-15T00:00:00"/>
    <x v="1"/>
  </r>
  <r>
    <x v="1"/>
    <x v="5"/>
    <x v="99"/>
    <x v="100"/>
    <x v="1902"/>
    <x v="1"/>
    <x v="0"/>
    <s v=""/>
    <n v="1"/>
    <s v=""/>
    <n v="-42.94"/>
    <n v="-42.94"/>
    <s v=""/>
    <x v="99"/>
    <x v="99"/>
    <x v="98"/>
    <s v="Sales Representative"/>
    <n v="560834"/>
    <s v="Molly"/>
    <s v="Hayes"/>
    <s v="Sales Representative"/>
    <x v="9"/>
    <x v="1904"/>
    <x v="1905"/>
    <x v="613"/>
    <x v="151"/>
    <n v="-42.94"/>
    <d v="2016-09-16T00:00:00"/>
    <x v="0"/>
  </r>
  <r>
    <x v="1"/>
    <x v="5"/>
    <x v="99"/>
    <x v="95"/>
    <x v="1998"/>
    <x v="0"/>
    <x v="1"/>
    <s v=""/>
    <n v="1"/>
    <s v=""/>
    <n v="-52.69"/>
    <s v=""/>
    <n v="-52.69"/>
    <x v="99"/>
    <x v="99"/>
    <x v="98"/>
    <s v="Sales Representative"/>
    <n v="515966"/>
    <s v="Marshall"/>
    <s v="Cannon"/>
    <s v="Store Manager"/>
    <x v="9"/>
    <x v="2000"/>
    <x v="2002"/>
    <x v="384"/>
    <x v="243"/>
    <n v="-52.69"/>
    <d v="2016-09-18T00:00:00"/>
    <x v="1"/>
  </r>
  <r>
    <x v="1"/>
    <x v="5"/>
    <x v="99"/>
    <x v="95"/>
    <x v="458"/>
    <x v="0"/>
    <x v="1"/>
    <s v=""/>
    <n v="1"/>
    <s v=""/>
    <n v="-95.8"/>
    <s v=""/>
    <n v="-95.8"/>
    <x v="99"/>
    <x v="99"/>
    <x v="98"/>
    <s v="Sales Representative"/>
    <n v="515966"/>
    <s v="Marshall"/>
    <s v="Cannon"/>
    <s v="Store Manager"/>
    <x v="9"/>
    <x v="458"/>
    <x v="458"/>
    <x v="363"/>
    <x v="25"/>
    <n v="-95.8"/>
    <d v="2016-09-18T00:00:00"/>
    <x v="1"/>
  </r>
  <r>
    <x v="1"/>
    <x v="5"/>
    <x v="99"/>
    <x v="95"/>
    <x v="879"/>
    <x v="0"/>
    <x v="1"/>
    <s v=""/>
    <n v="1"/>
    <s v=""/>
    <n v="-75.930000000000007"/>
    <s v=""/>
    <n v="-75.930000000000007"/>
    <x v="99"/>
    <x v="99"/>
    <x v="98"/>
    <s v="Sales Representative"/>
    <n v="515966"/>
    <s v="Marshall"/>
    <s v="Cannon"/>
    <s v="Store Manager"/>
    <x v="9"/>
    <x v="879"/>
    <x v="879"/>
    <x v="570"/>
    <x v="317"/>
    <n v="-75.930000000000007"/>
    <d v="2016-09-22T00:00:00"/>
    <x v="1"/>
  </r>
  <r>
    <x v="1"/>
    <x v="5"/>
    <x v="99"/>
    <x v="95"/>
    <x v="3668"/>
    <x v="0"/>
    <x v="1"/>
    <s v=""/>
    <n v="1"/>
    <s v=""/>
    <n v="-60.64"/>
    <s v=""/>
    <n v="-60.64"/>
    <x v="99"/>
    <x v="99"/>
    <x v="98"/>
    <s v="Sales Representative"/>
    <n v="515966"/>
    <s v="Marshall"/>
    <s v="Cannon"/>
    <s v="Store Manager"/>
    <x v="9"/>
    <x v="3670"/>
    <x v="3677"/>
    <x v="526"/>
    <x v="318"/>
    <n v="-60.64"/>
    <d v="2016-09-27T00:00:00"/>
    <x v="1"/>
  </r>
  <r>
    <x v="0"/>
    <x v="0"/>
    <x v="100"/>
    <x v="95"/>
    <x v="2520"/>
    <x v="2"/>
    <x v="1"/>
    <n v="1"/>
    <s v=""/>
    <n v="-13.28"/>
    <s v=""/>
    <s v=""/>
    <n v="-13.28"/>
    <x v="100"/>
    <x v="100"/>
    <x v="79"/>
    <s v="Sales Representative"/>
    <n v="515966"/>
    <s v="Marshall"/>
    <s v="Cannon"/>
    <s v="Store Manager"/>
    <x v="9"/>
    <x v="2522"/>
    <x v="2525"/>
    <x v="69"/>
    <x v="27"/>
    <n v="-13.28"/>
    <d v="2016-04-07T00:00:00"/>
    <x v="1"/>
  </r>
  <r>
    <x v="0"/>
    <x v="0"/>
    <x v="100"/>
    <x v="95"/>
    <x v="135"/>
    <x v="1"/>
    <x v="0"/>
    <n v="1"/>
    <s v=""/>
    <n v="-23.92"/>
    <s v=""/>
    <n v="-23.92"/>
    <s v=""/>
    <x v="100"/>
    <x v="100"/>
    <x v="79"/>
    <s v="Sales Representative"/>
    <n v="515966"/>
    <s v="Marshall"/>
    <s v="Cannon"/>
    <s v="Store Manager"/>
    <x v="9"/>
    <x v="135"/>
    <x v="135"/>
    <x v="121"/>
    <x v="113"/>
    <n v="-23.92"/>
    <d v="2016-04-17T00:00:00"/>
    <x v="0"/>
  </r>
  <r>
    <x v="0"/>
    <x v="0"/>
    <x v="100"/>
    <x v="95"/>
    <x v="3854"/>
    <x v="1"/>
    <x v="1"/>
    <n v="1"/>
    <s v=""/>
    <n v="-44.71"/>
    <s v=""/>
    <s v=""/>
    <n v="-44.71"/>
    <x v="100"/>
    <x v="100"/>
    <x v="79"/>
    <s v="Sales Representative"/>
    <n v="515966"/>
    <s v="Marshall"/>
    <s v="Cannon"/>
    <s v="Store Manager"/>
    <x v="9"/>
    <x v="3857"/>
    <x v="3864"/>
    <x v="271"/>
    <x v="261"/>
    <n v="-44.71"/>
    <d v="2016-04-30T00:00:00"/>
    <x v="1"/>
  </r>
  <r>
    <x v="0"/>
    <x v="1"/>
    <x v="100"/>
    <x v="95"/>
    <x v="1484"/>
    <x v="2"/>
    <x v="0"/>
    <n v="1"/>
    <s v=""/>
    <n v="-12.11"/>
    <s v=""/>
    <n v="-12.11"/>
    <s v=""/>
    <x v="100"/>
    <x v="100"/>
    <x v="79"/>
    <s v="Sales Representative"/>
    <n v="515966"/>
    <s v="Marshall"/>
    <s v="Cannon"/>
    <s v="Store Manager"/>
    <x v="9"/>
    <x v="1486"/>
    <x v="1487"/>
    <x v="755"/>
    <x v="257"/>
    <n v="-12.11"/>
    <d v="2016-05-03T00:00:00"/>
    <x v="2"/>
  </r>
  <r>
    <x v="0"/>
    <x v="1"/>
    <x v="100"/>
    <x v="95"/>
    <x v="3568"/>
    <x v="2"/>
    <x v="1"/>
    <n v="1"/>
    <s v=""/>
    <n v="-11.49"/>
    <s v=""/>
    <s v=""/>
    <n v="-11.49"/>
    <x v="100"/>
    <x v="100"/>
    <x v="79"/>
    <s v="Sales Representative"/>
    <n v="515966"/>
    <s v="Marshall"/>
    <s v="Cannon"/>
    <s v="Store Manager"/>
    <x v="9"/>
    <x v="3573"/>
    <x v="3577"/>
    <x v="168"/>
    <x v="138"/>
    <n v="-11.49"/>
    <d v="2016-05-06T00:00:00"/>
    <x v="1"/>
  </r>
  <r>
    <x v="0"/>
    <x v="1"/>
    <x v="100"/>
    <x v="95"/>
    <x v="954"/>
    <x v="0"/>
    <x v="1"/>
    <n v="1"/>
    <s v=""/>
    <n v="-86.33"/>
    <s v=""/>
    <s v=""/>
    <n v="-86.33"/>
    <x v="100"/>
    <x v="100"/>
    <x v="79"/>
    <s v="Sales Representative"/>
    <n v="515966"/>
    <s v="Marshall"/>
    <s v="Cannon"/>
    <s v="Store Manager"/>
    <x v="9"/>
    <x v="954"/>
    <x v="954"/>
    <x v="601"/>
    <x v="358"/>
    <n v="-86.33"/>
    <d v="2016-05-11T00:00:00"/>
    <x v="1"/>
  </r>
  <r>
    <x v="0"/>
    <x v="1"/>
    <x v="100"/>
    <x v="95"/>
    <x v="1785"/>
    <x v="1"/>
    <x v="1"/>
    <n v="1"/>
    <s v=""/>
    <n v="-23.54"/>
    <s v=""/>
    <s v=""/>
    <n v="-23.54"/>
    <x v="100"/>
    <x v="100"/>
    <x v="79"/>
    <s v="Sales Representative"/>
    <n v="515966"/>
    <s v="Marshall"/>
    <s v="Cannon"/>
    <s v="Store Manager"/>
    <x v="9"/>
    <x v="1787"/>
    <x v="1788"/>
    <x v="4"/>
    <x v="198"/>
    <n v="-23.54"/>
    <d v="2016-05-15T00:00:00"/>
    <x v="1"/>
  </r>
  <r>
    <x v="0"/>
    <x v="1"/>
    <x v="100"/>
    <x v="95"/>
    <x v="3722"/>
    <x v="0"/>
    <x v="0"/>
    <n v="1"/>
    <s v=""/>
    <n v="-88.28"/>
    <s v=""/>
    <n v="-88.28"/>
    <s v=""/>
    <x v="100"/>
    <x v="100"/>
    <x v="79"/>
    <s v="Sales Representative"/>
    <n v="515966"/>
    <s v="Marshall"/>
    <s v="Cannon"/>
    <s v="Store Manager"/>
    <x v="9"/>
    <x v="3724"/>
    <x v="3731"/>
    <x v="857"/>
    <x v="172"/>
    <n v="-88.28"/>
    <d v="2016-05-19T00:00:00"/>
    <x v="0"/>
  </r>
  <r>
    <x v="0"/>
    <x v="2"/>
    <x v="100"/>
    <x v="95"/>
    <x v="4060"/>
    <x v="0"/>
    <x v="1"/>
    <n v="1"/>
    <s v=""/>
    <n v="-97.84"/>
    <s v=""/>
    <s v=""/>
    <n v="-97.84"/>
    <x v="100"/>
    <x v="100"/>
    <x v="79"/>
    <s v="Sales Representative"/>
    <n v="515966"/>
    <s v="Marshall"/>
    <s v="Cannon"/>
    <s v="Store Manager"/>
    <x v="9"/>
    <x v="4065"/>
    <x v="4072"/>
    <x v="672"/>
    <x v="367"/>
    <n v="-97.84"/>
    <d v="2016-06-01T00:00:00"/>
    <x v="1"/>
  </r>
  <r>
    <x v="1"/>
    <x v="3"/>
    <x v="100"/>
    <x v="101"/>
    <x v="2876"/>
    <x v="1"/>
    <x v="1"/>
    <s v=""/>
    <n v="1"/>
    <s v=""/>
    <n v="-37.93"/>
    <s v=""/>
    <n v="-37.93"/>
    <x v="100"/>
    <x v="100"/>
    <x v="79"/>
    <s v="Sales Representative"/>
    <n v="628567"/>
    <s v="Ron"/>
    <s v="Leonard"/>
    <s v="Sales Representative"/>
    <x v="9"/>
    <x v="2879"/>
    <x v="2882"/>
    <x v="462"/>
    <x v="20"/>
    <n v="-37.93"/>
    <d v="2016-07-03T00:00:00"/>
    <x v="1"/>
  </r>
  <r>
    <x v="1"/>
    <x v="3"/>
    <x v="100"/>
    <x v="101"/>
    <x v="3096"/>
    <x v="1"/>
    <x v="1"/>
    <s v=""/>
    <n v="1"/>
    <s v=""/>
    <n v="-26.33"/>
    <s v=""/>
    <n v="-26.33"/>
    <x v="100"/>
    <x v="100"/>
    <x v="79"/>
    <s v="Sales Representative"/>
    <n v="628567"/>
    <s v="Ron"/>
    <s v="Leonard"/>
    <s v="Sales Representative"/>
    <x v="9"/>
    <x v="3099"/>
    <x v="3103"/>
    <x v="925"/>
    <x v="57"/>
    <n v="-26.33"/>
    <d v="2016-07-03T00:00:00"/>
    <x v="1"/>
  </r>
  <r>
    <x v="1"/>
    <x v="3"/>
    <x v="100"/>
    <x v="101"/>
    <x v="487"/>
    <x v="2"/>
    <x v="1"/>
    <s v=""/>
    <n v="1"/>
    <s v=""/>
    <n v="-8.17"/>
    <s v=""/>
    <n v="-8.17"/>
    <x v="100"/>
    <x v="100"/>
    <x v="79"/>
    <s v="Sales Representative"/>
    <n v="628567"/>
    <s v="Ron"/>
    <s v="Leonard"/>
    <s v="Sales Representative"/>
    <x v="9"/>
    <x v="487"/>
    <x v="487"/>
    <x v="383"/>
    <x v="40"/>
    <n v="-8.17"/>
    <d v="2016-07-05T00:00:00"/>
    <x v="1"/>
  </r>
  <r>
    <x v="1"/>
    <x v="3"/>
    <x v="100"/>
    <x v="101"/>
    <x v="2253"/>
    <x v="1"/>
    <x v="1"/>
    <s v=""/>
    <n v="1"/>
    <s v=""/>
    <n v="-44.06"/>
    <s v=""/>
    <n v="-44.06"/>
    <x v="100"/>
    <x v="100"/>
    <x v="79"/>
    <s v="Sales Representative"/>
    <n v="628567"/>
    <s v="Ron"/>
    <s v="Leonard"/>
    <s v="Sales Representative"/>
    <x v="9"/>
    <x v="2255"/>
    <x v="2258"/>
    <x v="341"/>
    <x v="465"/>
    <n v="-44.06"/>
    <d v="2016-07-07T00:00:00"/>
    <x v="1"/>
  </r>
  <r>
    <x v="1"/>
    <x v="3"/>
    <x v="100"/>
    <x v="101"/>
    <x v="44"/>
    <x v="1"/>
    <x v="1"/>
    <s v=""/>
    <n v="1"/>
    <s v=""/>
    <n v="-30.11"/>
    <s v=""/>
    <n v="-30.11"/>
    <x v="100"/>
    <x v="100"/>
    <x v="79"/>
    <s v="Sales Representative"/>
    <n v="628567"/>
    <s v="Ron"/>
    <s v="Leonard"/>
    <s v="Sales Representative"/>
    <x v="9"/>
    <x v="44"/>
    <x v="44"/>
    <x v="44"/>
    <x v="42"/>
    <n v="-30.11"/>
    <d v="2016-07-07T00:00:00"/>
    <x v="1"/>
  </r>
  <r>
    <x v="1"/>
    <x v="3"/>
    <x v="100"/>
    <x v="101"/>
    <x v="3331"/>
    <x v="1"/>
    <x v="1"/>
    <s v=""/>
    <n v="1"/>
    <s v=""/>
    <n v="-42.71"/>
    <s v=""/>
    <n v="-42.71"/>
    <x v="100"/>
    <x v="100"/>
    <x v="79"/>
    <s v="Sales Representative"/>
    <n v="628567"/>
    <s v="Ron"/>
    <s v="Leonard"/>
    <s v="Sales Representative"/>
    <x v="9"/>
    <x v="3335"/>
    <x v="3339"/>
    <x v="585"/>
    <x v="25"/>
    <n v="-42.71"/>
    <d v="2016-07-12T00:00:00"/>
    <x v="1"/>
  </r>
  <r>
    <x v="1"/>
    <x v="3"/>
    <x v="100"/>
    <x v="95"/>
    <x v="1920"/>
    <x v="0"/>
    <x v="1"/>
    <s v=""/>
    <n v="1"/>
    <s v=""/>
    <n v="-97.15"/>
    <s v=""/>
    <n v="-97.15"/>
    <x v="100"/>
    <x v="100"/>
    <x v="79"/>
    <s v="Sales Representative"/>
    <n v="515966"/>
    <s v="Marshall"/>
    <s v="Cannon"/>
    <s v="Store Manager"/>
    <x v="9"/>
    <x v="1921"/>
    <x v="1923"/>
    <x v="612"/>
    <x v="61"/>
    <n v="-97.15"/>
    <d v="2016-07-14T00:00:00"/>
    <x v="1"/>
  </r>
  <r>
    <x v="1"/>
    <x v="3"/>
    <x v="100"/>
    <x v="101"/>
    <x v="1438"/>
    <x v="2"/>
    <x v="1"/>
    <s v=""/>
    <n v="1"/>
    <s v=""/>
    <n v="-17.510000000000002"/>
    <s v=""/>
    <n v="-17.510000000000002"/>
    <x v="100"/>
    <x v="100"/>
    <x v="79"/>
    <s v="Sales Representative"/>
    <n v="628567"/>
    <s v="Ron"/>
    <s v="Leonard"/>
    <s v="Sales Representative"/>
    <x v="9"/>
    <x v="1440"/>
    <x v="1441"/>
    <x v="16"/>
    <x v="30"/>
    <n v="-17.510000000000002"/>
    <d v="2016-07-21T00:00:00"/>
    <x v="1"/>
  </r>
  <r>
    <x v="1"/>
    <x v="3"/>
    <x v="100"/>
    <x v="101"/>
    <x v="584"/>
    <x v="1"/>
    <x v="0"/>
    <s v=""/>
    <n v="1"/>
    <s v=""/>
    <n v="-42.91"/>
    <n v="-42.91"/>
    <s v=""/>
    <x v="100"/>
    <x v="100"/>
    <x v="79"/>
    <s v="Sales Representative"/>
    <n v="628567"/>
    <s v="Ron"/>
    <s v="Leonard"/>
    <s v="Sales Representative"/>
    <x v="9"/>
    <x v="584"/>
    <x v="584"/>
    <x v="131"/>
    <x v="339"/>
    <n v="-42.91"/>
    <d v="2016-07-25T00:00:00"/>
    <x v="2"/>
  </r>
  <r>
    <x v="1"/>
    <x v="3"/>
    <x v="100"/>
    <x v="95"/>
    <x v="181"/>
    <x v="0"/>
    <x v="1"/>
    <s v=""/>
    <n v="1"/>
    <s v=""/>
    <n v="-75.2"/>
    <s v=""/>
    <n v="-75.2"/>
    <x v="100"/>
    <x v="100"/>
    <x v="79"/>
    <s v="Sales Representative"/>
    <n v="515966"/>
    <s v="Marshall"/>
    <s v="Cannon"/>
    <s v="Store Manager"/>
    <x v="9"/>
    <x v="181"/>
    <x v="181"/>
    <x v="162"/>
    <x v="147"/>
    <n v="-75.2"/>
    <d v="2016-07-26T00:00:00"/>
    <x v="1"/>
  </r>
  <r>
    <x v="1"/>
    <x v="3"/>
    <x v="100"/>
    <x v="101"/>
    <x v="3490"/>
    <x v="1"/>
    <x v="0"/>
    <s v=""/>
    <n v="1"/>
    <s v=""/>
    <n v="-22.6"/>
    <n v="-22.6"/>
    <s v=""/>
    <x v="100"/>
    <x v="100"/>
    <x v="79"/>
    <s v="Sales Representative"/>
    <n v="628567"/>
    <s v="Ron"/>
    <s v="Leonard"/>
    <s v="Sales Representative"/>
    <x v="9"/>
    <x v="3495"/>
    <x v="3499"/>
    <x v="110"/>
    <x v="410"/>
    <n v="-22.6"/>
    <d v="2016-07-29T00:00:00"/>
    <x v="0"/>
  </r>
  <r>
    <x v="1"/>
    <x v="4"/>
    <x v="100"/>
    <x v="95"/>
    <x v="4052"/>
    <x v="0"/>
    <x v="1"/>
    <s v=""/>
    <n v="1"/>
    <s v=""/>
    <n v="-82.23"/>
    <s v=""/>
    <n v="-82.23"/>
    <x v="100"/>
    <x v="100"/>
    <x v="79"/>
    <s v="Sales Representative"/>
    <n v="515966"/>
    <s v="Marshall"/>
    <s v="Cannon"/>
    <s v="Store Manager"/>
    <x v="9"/>
    <x v="4057"/>
    <x v="4064"/>
    <x v="343"/>
    <x v="490"/>
    <n v="-82.23"/>
    <d v="2016-08-16T00:00:00"/>
    <x v="1"/>
  </r>
  <r>
    <x v="1"/>
    <x v="4"/>
    <x v="100"/>
    <x v="101"/>
    <x v="294"/>
    <x v="1"/>
    <x v="1"/>
    <s v=""/>
    <n v="1"/>
    <s v=""/>
    <n v="-39.090000000000003"/>
    <s v=""/>
    <n v="-39.090000000000003"/>
    <x v="100"/>
    <x v="100"/>
    <x v="79"/>
    <s v="Sales Representative"/>
    <n v="628567"/>
    <s v="Ron"/>
    <s v="Leonard"/>
    <s v="Sales Representative"/>
    <x v="9"/>
    <x v="294"/>
    <x v="294"/>
    <x v="246"/>
    <x v="214"/>
    <n v="-39.090000000000003"/>
    <d v="2016-08-16T00:00:00"/>
    <x v="1"/>
  </r>
  <r>
    <x v="1"/>
    <x v="4"/>
    <x v="100"/>
    <x v="95"/>
    <x v="2554"/>
    <x v="0"/>
    <x v="0"/>
    <s v=""/>
    <n v="1"/>
    <s v=""/>
    <n v="-55.07"/>
    <n v="-55.07"/>
    <s v=""/>
    <x v="100"/>
    <x v="100"/>
    <x v="79"/>
    <s v="Sales Representative"/>
    <n v="515966"/>
    <s v="Marshall"/>
    <s v="Cannon"/>
    <s v="Store Manager"/>
    <x v="9"/>
    <x v="2556"/>
    <x v="2559"/>
    <x v="73"/>
    <x v="133"/>
    <n v="-55.07"/>
    <d v="2016-08-18T00:00:00"/>
    <x v="0"/>
  </r>
  <r>
    <x v="1"/>
    <x v="4"/>
    <x v="100"/>
    <x v="101"/>
    <x v="3158"/>
    <x v="1"/>
    <x v="1"/>
    <s v=""/>
    <n v="1"/>
    <s v=""/>
    <n v="-49.39"/>
    <s v=""/>
    <n v="-49.39"/>
    <x v="100"/>
    <x v="100"/>
    <x v="79"/>
    <s v="Sales Representative"/>
    <n v="628567"/>
    <s v="Ron"/>
    <s v="Leonard"/>
    <s v="Sales Representative"/>
    <x v="9"/>
    <x v="3161"/>
    <x v="3165"/>
    <x v="880"/>
    <x v="260"/>
    <n v="-49.39"/>
    <d v="2016-08-21T00:00:00"/>
    <x v="1"/>
  </r>
  <r>
    <x v="1"/>
    <x v="4"/>
    <x v="100"/>
    <x v="101"/>
    <x v="2521"/>
    <x v="1"/>
    <x v="1"/>
    <s v=""/>
    <n v="1"/>
    <s v=""/>
    <n v="-34.25"/>
    <s v=""/>
    <n v="-34.25"/>
    <x v="100"/>
    <x v="100"/>
    <x v="79"/>
    <s v="Sales Representative"/>
    <n v="628567"/>
    <s v="Ron"/>
    <s v="Leonard"/>
    <s v="Sales Representative"/>
    <x v="9"/>
    <x v="2523"/>
    <x v="2526"/>
    <x v="472"/>
    <x v="428"/>
    <n v="-34.25"/>
    <d v="2016-08-24T00:00:00"/>
    <x v="1"/>
  </r>
  <r>
    <x v="1"/>
    <x v="5"/>
    <x v="100"/>
    <x v="101"/>
    <x v="2627"/>
    <x v="1"/>
    <x v="1"/>
    <s v=""/>
    <n v="1"/>
    <s v=""/>
    <n v="-33.25"/>
    <s v=""/>
    <n v="-33.25"/>
    <x v="100"/>
    <x v="100"/>
    <x v="79"/>
    <s v="Sales Representative"/>
    <n v="628567"/>
    <s v="Ron"/>
    <s v="Leonard"/>
    <s v="Sales Representative"/>
    <x v="9"/>
    <x v="2629"/>
    <x v="2632"/>
    <x v="245"/>
    <x v="286"/>
    <n v="-33.25"/>
    <d v="2016-09-01T00:00:00"/>
    <x v="1"/>
  </r>
  <r>
    <x v="1"/>
    <x v="5"/>
    <x v="100"/>
    <x v="95"/>
    <x v="532"/>
    <x v="0"/>
    <x v="1"/>
    <s v=""/>
    <n v="1"/>
    <s v=""/>
    <n v="-94.93"/>
    <s v=""/>
    <n v="-94.93"/>
    <x v="100"/>
    <x v="100"/>
    <x v="79"/>
    <s v="Sales Representative"/>
    <n v="515966"/>
    <s v="Marshall"/>
    <s v="Cannon"/>
    <s v="Store Manager"/>
    <x v="9"/>
    <x v="532"/>
    <x v="532"/>
    <x v="285"/>
    <x v="321"/>
    <n v="-94.93"/>
    <d v="2016-09-06T00:00:00"/>
    <x v="1"/>
  </r>
  <r>
    <x v="1"/>
    <x v="5"/>
    <x v="100"/>
    <x v="101"/>
    <x v="2416"/>
    <x v="1"/>
    <x v="0"/>
    <s v=""/>
    <n v="1"/>
    <s v=""/>
    <n v="-23.75"/>
    <n v="-23.75"/>
    <s v=""/>
    <x v="100"/>
    <x v="100"/>
    <x v="79"/>
    <s v="Sales Representative"/>
    <n v="628567"/>
    <s v="Ron"/>
    <s v="Leonard"/>
    <s v="Sales Representative"/>
    <x v="9"/>
    <x v="2418"/>
    <x v="2421"/>
    <x v="263"/>
    <x v="303"/>
    <n v="-23.75"/>
    <d v="2016-09-19T00:00:00"/>
    <x v="0"/>
  </r>
  <r>
    <x v="1"/>
    <x v="5"/>
    <x v="100"/>
    <x v="95"/>
    <x v="1076"/>
    <x v="0"/>
    <x v="1"/>
    <s v=""/>
    <n v="1"/>
    <s v=""/>
    <n v="-68.709999999999994"/>
    <s v=""/>
    <n v="-68.709999999999994"/>
    <x v="100"/>
    <x v="100"/>
    <x v="79"/>
    <s v="Sales Representative"/>
    <n v="515966"/>
    <s v="Marshall"/>
    <s v="Cannon"/>
    <s v="Store Manager"/>
    <x v="9"/>
    <x v="1076"/>
    <x v="1077"/>
    <x v="299"/>
    <x v="40"/>
    <n v="-68.709999999999994"/>
    <d v="2016-09-23T00:00:00"/>
    <x v="1"/>
  </r>
  <r>
    <x v="1"/>
    <x v="5"/>
    <x v="100"/>
    <x v="101"/>
    <x v="1025"/>
    <x v="2"/>
    <x v="1"/>
    <s v=""/>
    <n v="1"/>
    <s v=""/>
    <n v="-11.24"/>
    <s v=""/>
    <n v="-11.24"/>
    <x v="100"/>
    <x v="100"/>
    <x v="79"/>
    <s v="Sales Representative"/>
    <n v="628567"/>
    <s v="Ron"/>
    <s v="Leonard"/>
    <s v="Sales Representative"/>
    <x v="9"/>
    <x v="1025"/>
    <x v="1026"/>
    <x v="509"/>
    <x v="193"/>
    <n v="-11.24"/>
    <d v="2016-09-24T00:00:00"/>
    <x v="1"/>
  </r>
  <r>
    <x v="1"/>
    <x v="5"/>
    <x v="100"/>
    <x v="95"/>
    <x v="395"/>
    <x v="0"/>
    <x v="1"/>
    <s v=""/>
    <n v="1"/>
    <s v=""/>
    <n v="-56.57"/>
    <s v=""/>
    <n v="-56.57"/>
    <x v="100"/>
    <x v="100"/>
    <x v="79"/>
    <s v="Sales Representative"/>
    <n v="515966"/>
    <s v="Marshall"/>
    <s v="Cannon"/>
    <s v="Store Manager"/>
    <x v="9"/>
    <x v="395"/>
    <x v="395"/>
    <x v="323"/>
    <x v="25"/>
    <n v="-56.57"/>
    <d v="2016-09-30T00:00:00"/>
    <x v="1"/>
  </r>
  <r>
    <x v="1"/>
    <x v="5"/>
    <x v="100"/>
    <x v="95"/>
    <x v="2711"/>
    <x v="0"/>
    <x v="1"/>
    <s v=""/>
    <n v="1"/>
    <s v=""/>
    <n v="-60.23"/>
    <s v=""/>
    <n v="-60.23"/>
    <x v="100"/>
    <x v="100"/>
    <x v="79"/>
    <s v="Sales Representative"/>
    <n v="515966"/>
    <s v="Marshall"/>
    <s v="Cannon"/>
    <s v="Store Manager"/>
    <x v="9"/>
    <x v="2713"/>
    <x v="2716"/>
    <x v="51"/>
    <x v="378"/>
    <n v="-60.23"/>
    <d v="2016-09-30T00:00:00"/>
    <x v="1"/>
  </r>
  <r>
    <x v="0"/>
    <x v="0"/>
    <x v="101"/>
    <x v="95"/>
    <x v="3067"/>
    <x v="0"/>
    <x v="0"/>
    <n v="1"/>
    <s v=""/>
    <n v="-60.84"/>
    <s v=""/>
    <n v="-60.84"/>
    <s v=""/>
    <x v="101"/>
    <x v="101"/>
    <x v="99"/>
    <s v="Sales Representative"/>
    <n v="515966"/>
    <s v="Marshall"/>
    <s v="Cannon"/>
    <s v="Store Manager"/>
    <x v="9"/>
    <x v="3070"/>
    <x v="3074"/>
    <x v="62"/>
    <x v="246"/>
    <n v="-60.84"/>
    <d v="2016-04-16T00:00:00"/>
    <x v="0"/>
  </r>
  <r>
    <x v="0"/>
    <x v="0"/>
    <x v="101"/>
    <x v="95"/>
    <x v="2243"/>
    <x v="0"/>
    <x v="0"/>
    <n v="1"/>
    <s v=""/>
    <n v="-60.95"/>
    <s v=""/>
    <n v="-60.95"/>
    <s v=""/>
    <x v="101"/>
    <x v="101"/>
    <x v="99"/>
    <s v="Sales Representative"/>
    <n v="515966"/>
    <s v="Marshall"/>
    <s v="Cannon"/>
    <s v="Store Manager"/>
    <x v="9"/>
    <x v="2245"/>
    <x v="2248"/>
    <x v="116"/>
    <x v="165"/>
    <n v="-60.95"/>
    <d v="2016-04-18T00:00:00"/>
    <x v="2"/>
  </r>
  <r>
    <x v="0"/>
    <x v="0"/>
    <x v="101"/>
    <x v="95"/>
    <x v="3566"/>
    <x v="1"/>
    <x v="1"/>
    <n v="1"/>
    <s v=""/>
    <n v="-22.05"/>
    <s v=""/>
    <s v=""/>
    <n v="-22.05"/>
    <x v="101"/>
    <x v="101"/>
    <x v="99"/>
    <s v="Sales Representative"/>
    <n v="515966"/>
    <s v="Marshall"/>
    <s v="Cannon"/>
    <s v="Store Manager"/>
    <x v="9"/>
    <x v="3571"/>
    <x v="3575"/>
    <x v="411"/>
    <x v="77"/>
    <n v="-22.05"/>
    <d v="2016-04-22T00:00:00"/>
    <x v="1"/>
  </r>
  <r>
    <x v="0"/>
    <x v="0"/>
    <x v="101"/>
    <x v="95"/>
    <x v="3116"/>
    <x v="1"/>
    <x v="1"/>
    <n v="1"/>
    <s v=""/>
    <n v="-32.42"/>
    <s v=""/>
    <s v=""/>
    <n v="-32.42"/>
    <x v="101"/>
    <x v="101"/>
    <x v="99"/>
    <s v="Sales Representative"/>
    <n v="515966"/>
    <s v="Marshall"/>
    <s v="Cannon"/>
    <s v="Store Manager"/>
    <x v="9"/>
    <x v="3119"/>
    <x v="3123"/>
    <x v="359"/>
    <x v="333"/>
    <n v="-32.42"/>
    <d v="2016-04-24T00:00:00"/>
    <x v="1"/>
  </r>
  <r>
    <x v="0"/>
    <x v="1"/>
    <x v="101"/>
    <x v="95"/>
    <x v="3649"/>
    <x v="1"/>
    <x v="0"/>
    <n v="1"/>
    <s v=""/>
    <n v="-25.14"/>
    <s v=""/>
    <n v="-25.14"/>
    <s v=""/>
    <x v="101"/>
    <x v="101"/>
    <x v="99"/>
    <s v="Sales Representative"/>
    <n v="515966"/>
    <s v="Marshall"/>
    <s v="Cannon"/>
    <s v="Store Manager"/>
    <x v="9"/>
    <x v="3651"/>
    <x v="3658"/>
    <x v="502"/>
    <x v="63"/>
    <n v="-25.14"/>
    <d v="2016-05-02T00:00:00"/>
    <x v="2"/>
  </r>
  <r>
    <x v="0"/>
    <x v="1"/>
    <x v="101"/>
    <x v="95"/>
    <x v="2594"/>
    <x v="0"/>
    <x v="1"/>
    <n v="1"/>
    <s v=""/>
    <n v="-51.05"/>
    <s v=""/>
    <s v=""/>
    <n v="-51.05"/>
    <x v="101"/>
    <x v="101"/>
    <x v="99"/>
    <s v="Sales Representative"/>
    <n v="515966"/>
    <s v="Marshall"/>
    <s v="Cannon"/>
    <s v="Store Manager"/>
    <x v="9"/>
    <x v="2596"/>
    <x v="2599"/>
    <x v="241"/>
    <x v="340"/>
    <n v="-51.05"/>
    <d v="2016-05-06T00:00:00"/>
    <x v="1"/>
  </r>
  <r>
    <x v="0"/>
    <x v="1"/>
    <x v="101"/>
    <x v="95"/>
    <x v="837"/>
    <x v="2"/>
    <x v="1"/>
    <n v="1"/>
    <s v=""/>
    <n v="-12.72"/>
    <s v=""/>
    <s v=""/>
    <n v="-12.72"/>
    <x v="101"/>
    <x v="101"/>
    <x v="99"/>
    <s v="Sales Representative"/>
    <n v="515966"/>
    <s v="Marshall"/>
    <s v="Cannon"/>
    <s v="Store Manager"/>
    <x v="9"/>
    <x v="837"/>
    <x v="837"/>
    <x v="515"/>
    <x v="392"/>
    <n v="-12.72"/>
    <d v="2016-05-07T00:00:00"/>
    <x v="1"/>
  </r>
  <r>
    <x v="0"/>
    <x v="1"/>
    <x v="101"/>
    <x v="95"/>
    <x v="1052"/>
    <x v="0"/>
    <x v="1"/>
    <n v="1"/>
    <s v=""/>
    <n v="-56.07"/>
    <s v=""/>
    <s v=""/>
    <n v="-56.07"/>
    <x v="101"/>
    <x v="101"/>
    <x v="99"/>
    <s v="Sales Representative"/>
    <n v="515966"/>
    <s v="Marshall"/>
    <s v="Cannon"/>
    <s v="Store Manager"/>
    <x v="9"/>
    <x v="1052"/>
    <x v="1053"/>
    <x v="637"/>
    <x v="302"/>
    <n v="-56.07"/>
    <d v="2016-05-08T00:00:00"/>
    <x v="1"/>
  </r>
  <r>
    <x v="0"/>
    <x v="1"/>
    <x v="101"/>
    <x v="95"/>
    <x v="1926"/>
    <x v="0"/>
    <x v="1"/>
    <n v="1"/>
    <s v=""/>
    <n v="-68.48"/>
    <s v=""/>
    <s v=""/>
    <n v="-68.48"/>
    <x v="101"/>
    <x v="101"/>
    <x v="99"/>
    <s v="Sales Representative"/>
    <n v="515966"/>
    <s v="Marshall"/>
    <s v="Cannon"/>
    <s v="Store Manager"/>
    <x v="9"/>
    <x v="1927"/>
    <x v="1929"/>
    <x v="822"/>
    <x v="368"/>
    <n v="-68.48"/>
    <d v="2016-05-18T00:00:00"/>
    <x v="1"/>
  </r>
  <r>
    <x v="0"/>
    <x v="1"/>
    <x v="101"/>
    <x v="95"/>
    <x v="2544"/>
    <x v="2"/>
    <x v="0"/>
    <n v="1"/>
    <s v=""/>
    <n v="-11.55"/>
    <s v=""/>
    <n v="-11.55"/>
    <s v=""/>
    <x v="101"/>
    <x v="101"/>
    <x v="99"/>
    <s v="Sales Representative"/>
    <n v="515966"/>
    <s v="Marshall"/>
    <s v="Cannon"/>
    <s v="Store Manager"/>
    <x v="9"/>
    <x v="2546"/>
    <x v="2549"/>
    <x v="98"/>
    <x v="190"/>
    <n v="-11.55"/>
    <d v="2016-05-20T00:00:00"/>
    <x v="2"/>
  </r>
  <r>
    <x v="0"/>
    <x v="1"/>
    <x v="101"/>
    <x v="95"/>
    <x v="670"/>
    <x v="2"/>
    <x v="0"/>
    <n v="1"/>
    <s v=""/>
    <n v="-18.95"/>
    <s v=""/>
    <n v="-18.95"/>
    <s v=""/>
    <x v="101"/>
    <x v="101"/>
    <x v="99"/>
    <s v="Sales Representative"/>
    <n v="515966"/>
    <s v="Marshall"/>
    <s v="Cannon"/>
    <s v="Store Manager"/>
    <x v="9"/>
    <x v="670"/>
    <x v="670"/>
    <x v="15"/>
    <x v="195"/>
    <n v="-18.95"/>
    <d v="2016-05-28T00:00:00"/>
    <x v="2"/>
  </r>
  <r>
    <x v="0"/>
    <x v="1"/>
    <x v="101"/>
    <x v="95"/>
    <x v="849"/>
    <x v="0"/>
    <x v="0"/>
    <n v="1"/>
    <s v=""/>
    <n v="-64.66"/>
    <s v=""/>
    <n v="-64.66"/>
    <s v=""/>
    <x v="101"/>
    <x v="101"/>
    <x v="99"/>
    <s v="Sales Representative"/>
    <n v="515966"/>
    <s v="Marshall"/>
    <s v="Cannon"/>
    <s v="Store Manager"/>
    <x v="9"/>
    <x v="849"/>
    <x v="849"/>
    <x v="557"/>
    <x v="226"/>
    <n v="-64.66"/>
    <d v="2016-05-30T00:00:00"/>
    <x v="2"/>
  </r>
  <r>
    <x v="0"/>
    <x v="2"/>
    <x v="101"/>
    <x v="95"/>
    <x v="3524"/>
    <x v="0"/>
    <x v="1"/>
    <n v="1"/>
    <s v=""/>
    <n v="-95.06"/>
    <s v=""/>
    <s v=""/>
    <n v="-95.06"/>
    <x v="101"/>
    <x v="101"/>
    <x v="99"/>
    <s v="Sales Representative"/>
    <n v="515966"/>
    <s v="Marshall"/>
    <s v="Cannon"/>
    <s v="Store Manager"/>
    <x v="9"/>
    <x v="3529"/>
    <x v="3533"/>
    <x v="746"/>
    <x v="382"/>
    <n v="-95.06"/>
    <d v="2016-06-09T00:00:00"/>
    <x v="1"/>
  </r>
  <r>
    <x v="0"/>
    <x v="2"/>
    <x v="101"/>
    <x v="95"/>
    <x v="642"/>
    <x v="0"/>
    <x v="1"/>
    <n v="1"/>
    <s v=""/>
    <n v="-69.78"/>
    <s v=""/>
    <s v=""/>
    <n v="-69.78"/>
    <x v="101"/>
    <x v="101"/>
    <x v="99"/>
    <s v="Sales Representative"/>
    <n v="515966"/>
    <s v="Marshall"/>
    <s v="Cannon"/>
    <s v="Store Manager"/>
    <x v="9"/>
    <x v="642"/>
    <x v="642"/>
    <x v="462"/>
    <x v="293"/>
    <n v="-69.78"/>
    <d v="2016-06-11T00:00:00"/>
    <x v="1"/>
  </r>
  <r>
    <x v="0"/>
    <x v="2"/>
    <x v="101"/>
    <x v="95"/>
    <x v="1562"/>
    <x v="1"/>
    <x v="0"/>
    <n v="1"/>
    <s v=""/>
    <n v="-30.09"/>
    <s v=""/>
    <n v="-30.09"/>
    <s v=""/>
    <x v="101"/>
    <x v="101"/>
    <x v="99"/>
    <s v="Sales Representative"/>
    <n v="515966"/>
    <s v="Marshall"/>
    <s v="Cannon"/>
    <s v="Store Manager"/>
    <x v="9"/>
    <x v="1564"/>
    <x v="1565"/>
    <x v="609"/>
    <x v="87"/>
    <n v="-30.09"/>
    <d v="2016-06-13T00:00:00"/>
    <x v="0"/>
  </r>
  <r>
    <x v="0"/>
    <x v="2"/>
    <x v="101"/>
    <x v="95"/>
    <x v="2650"/>
    <x v="0"/>
    <x v="1"/>
    <n v="1"/>
    <s v=""/>
    <n v="-85.41"/>
    <s v=""/>
    <s v=""/>
    <n v="-85.41"/>
    <x v="101"/>
    <x v="101"/>
    <x v="99"/>
    <s v="Sales Representative"/>
    <n v="515966"/>
    <s v="Marshall"/>
    <s v="Cannon"/>
    <s v="Store Manager"/>
    <x v="9"/>
    <x v="2652"/>
    <x v="2655"/>
    <x v="895"/>
    <x v="283"/>
    <n v="-85.41"/>
    <d v="2016-06-19T00:00:00"/>
    <x v="1"/>
  </r>
  <r>
    <x v="0"/>
    <x v="2"/>
    <x v="101"/>
    <x v="95"/>
    <x v="2748"/>
    <x v="1"/>
    <x v="1"/>
    <n v="1"/>
    <s v=""/>
    <n v="-29.89"/>
    <s v=""/>
    <s v=""/>
    <n v="-29.89"/>
    <x v="101"/>
    <x v="101"/>
    <x v="99"/>
    <s v="Sales Representative"/>
    <n v="515966"/>
    <s v="Marshall"/>
    <s v="Cannon"/>
    <s v="Store Manager"/>
    <x v="9"/>
    <x v="2750"/>
    <x v="2753"/>
    <x v="379"/>
    <x v="43"/>
    <n v="-29.89"/>
    <d v="2016-06-20T00:00:00"/>
    <x v="1"/>
  </r>
  <r>
    <x v="0"/>
    <x v="2"/>
    <x v="101"/>
    <x v="95"/>
    <x v="1177"/>
    <x v="2"/>
    <x v="1"/>
    <n v="1"/>
    <s v=""/>
    <n v="-19.46"/>
    <s v=""/>
    <s v=""/>
    <n v="-19.46"/>
    <x v="101"/>
    <x v="101"/>
    <x v="99"/>
    <s v="Sales Representative"/>
    <n v="515966"/>
    <s v="Marshall"/>
    <s v="Cannon"/>
    <s v="Store Manager"/>
    <x v="9"/>
    <x v="1178"/>
    <x v="1179"/>
    <x v="666"/>
    <x v="337"/>
    <n v="-19.46"/>
    <d v="2016-06-20T00:00:00"/>
    <x v="1"/>
  </r>
  <r>
    <x v="0"/>
    <x v="2"/>
    <x v="101"/>
    <x v="95"/>
    <x v="3305"/>
    <x v="0"/>
    <x v="1"/>
    <n v="1"/>
    <s v=""/>
    <n v="-69.819999999999993"/>
    <s v=""/>
    <s v=""/>
    <n v="-69.819999999999993"/>
    <x v="101"/>
    <x v="101"/>
    <x v="99"/>
    <s v="Sales Representative"/>
    <n v="515966"/>
    <s v="Marshall"/>
    <s v="Cannon"/>
    <s v="Store Manager"/>
    <x v="9"/>
    <x v="3309"/>
    <x v="3313"/>
    <x v="225"/>
    <x v="330"/>
    <n v="-69.819999999999993"/>
    <d v="2016-06-21T00:00:00"/>
    <x v="1"/>
  </r>
  <r>
    <x v="0"/>
    <x v="2"/>
    <x v="101"/>
    <x v="95"/>
    <x v="3359"/>
    <x v="0"/>
    <x v="1"/>
    <n v="1"/>
    <s v=""/>
    <n v="-84.09"/>
    <s v=""/>
    <s v=""/>
    <n v="-84.09"/>
    <x v="101"/>
    <x v="101"/>
    <x v="99"/>
    <s v="Sales Representative"/>
    <n v="515966"/>
    <s v="Marshall"/>
    <s v="Cannon"/>
    <s v="Store Manager"/>
    <x v="9"/>
    <x v="3363"/>
    <x v="3367"/>
    <x v="913"/>
    <x v="348"/>
    <n v="-84.09"/>
    <d v="2016-06-21T00:00:00"/>
    <x v="1"/>
  </r>
  <r>
    <x v="0"/>
    <x v="2"/>
    <x v="101"/>
    <x v="95"/>
    <x v="2528"/>
    <x v="0"/>
    <x v="0"/>
    <n v="1"/>
    <s v=""/>
    <n v="-86.62"/>
    <s v=""/>
    <n v="-86.62"/>
    <s v=""/>
    <x v="101"/>
    <x v="101"/>
    <x v="99"/>
    <s v="Sales Representative"/>
    <n v="515966"/>
    <s v="Marshall"/>
    <s v="Cannon"/>
    <s v="Store Manager"/>
    <x v="9"/>
    <x v="2530"/>
    <x v="2533"/>
    <x v="714"/>
    <x v="423"/>
    <n v="-86.62"/>
    <d v="2016-06-24T00:00:00"/>
    <x v="0"/>
  </r>
  <r>
    <x v="0"/>
    <x v="2"/>
    <x v="101"/>
    <x v="95"/>
    <x v="3130"/>
    <x v="0"/>
    <x v="1"/>
    <n v="1"/>
    <s v=""/>
    <n v="-85.45"/>
    <s v=""/>
    <s v=""/>
    <n v="-85.45"/>
    <x v="101"/>
    <x v="101"/>
    <x v="99"/>
    <s v="Sales Representative"/>
    <n v="515966"/>
    <s v="Marshall"/>
    <s v="Cannon"/>
    <s v="Store Manager"/>
    <x v="9"/>
    <x v="3133"/>
    <x v="3137"/>
    <x v="45"/>
    <x v="344"/>
    <n v="-85.45"/>
    <d v="2016-06-26T00:00:00"/>
    <x v="1"/>
  </r>
  <r>
    <x v="1"/>
    <x v="3"/>
    <x v="101"/>
    <x v="102"/>
    <x v="618"/>
    <x v="1"/>
    <x v="1"/>
    <s v=""/>
    <n v="1"/>
    <s v=""/>
    <n v="-35.08"/>
    <s v=""/>
    <n v="-35.08"/>
    <x v="101"/>
    <x v="101"/>
    <x v="99"/>
    <s v="Sales Representative"/>
    <n v="648938"/>
    <s v="Edmund"/>
    <s v="Rose"/>
    <s v="Sales Representative"/>
    <x v="9"/>
    <x v="618"/>
    <x v="618"/>
    <x v="432"/>
    <x v="45"/>
    <n v="-35.08"/>
    <d v="2016-07-03T00:00:00"/>
    <x v="1"/>
  </r>
  <r>
    <x v="1"/>
    <x v="3"/>
    <x v="101"/>
    <x v="102"/>
    <x v="2923"/>
    <x v="2"/>
    <x v="1"/>
    <s v=""/>
    <n v="1"/>
    <s v=""/>
    <n v="-12.52"/>
    <s v=""/>
    <n v="-12.52"/>
    <x v="101"/>
    <x v="101"/>
    <x v="99"/>
    <s v="Sales Representative"/>
    <n v="648938"/>
    <s v="Edmund"/>
    <s v="Rose"/>
    <s v="Sales Representative"/>
    <x v="9"/>
    <x v="2925"/>
    <x v="2929"/>
    <x v="620"/>
    <x v="330"/>
    <n v="-12.52"/>
    <d v="2016-07-08T00:00:00"/>
    <x v="1"/>
  </r>
  <r>
    <x v="1"/>
    <x v="3"/>
    <x v="101"/>
    <x v="102"/>
    <x v="1604"/>
    <x v="1"/>
    <x v="1"/>
    <s v=""/>
    <n v="1"/>
    <s v=""/>
    <n v="-27.12"/>
    <s v=""/>
    <n v="-27.12"/>
    <x v="101"/>
    <x v="101"/>
    <x v="99"/>
    <s v="Sales Representative"/>
    <n v="648938"/>
    <s v="Edmund"/>
    <s v="Rose"/>
    <s v="Sales Representative"/>
    <x v="9"/>
    <x v="1606"/>
    <x v="1607"/>
    <x v="275"/>
    <x v="408"/>
    <n v="-27.12"/>
    <d v="2016-07-08T00:00:00"/>
    <x v="1"/>
  </r>
  <r>
    <x v="1"/>
    <x v="3"/>
    <x v="101"/>
    <x v="102"/>
    <x v="1138"/>
    <x v="2"/>
    <x v="1"/>
    <s v=""/>
    <n v="1"/>
    <s v=""/>
    <n v="-19.23"/>
    <s v=""/>
    <n v="-19.23"/>
    <x v="101"/>
    <x v="101"/>
    <x v="99"/>
    <s v="Sales Representative"/>
    <n v="648938"/>
    <s v="Edmund"/>
    <s v="Rose"/>
    <s v="Sales Representative"/>
    <x v="9"/>
    <x v="1139"/>
    <x v="1140"/>
    <x v="442"/>
    <x v="150"/>
    <n v="-19.23"/>
    <d v="2016-07-08T00:00:00"/>
    <x v="1"/>
  </r>
  <r>
    <x v="1"/>
    <x v="3"/>
    <x v="101"/>
    <x v="102"/>
    <x v="2268"/>
    <x v="1"/>
    <x v="0"/>
    <s v=""/>
    <n v="1"/>
    <s v=""/>
    <n v="-39.5"/>
    <n v="-39.5"/>
    <s v=""/>
    <x v="101"/>
    <x v="101"/>
    <x v="99"/>
    <s v="Sales Representative"/>
    <n v="648938"/>
    <s v="Edmund"/>
    <s v="Rose"/>
    <s v="Sales Representative"/>
    <x v="9"/>
    <x v="2270"/>
    <x v="2273"/>
    <x v="445"/>
    <x v="226"/>
    <n v="-39.5"/>
    <d v="2016-07-13T00:00:00"/>
    <x v="2"/>
  </r>
  <r>
    <x v="1"/>
    <x v="3"/>
    <x v="101"/>
    <x v="102"/>
    <x v="528"/>
    <x v="1"/>
    <x v="0"/>
    <s v=""/>
    <n v="1"/>
    <s v=""/>
    <n v="-30.18"/>
    <n v="-30.18"/>
    <s v=""/>
    <x v="101"/>
    <x v="101"/>
    <x v="99"/>
    <s v="Sales Representative"/>
    <n v="648938"/>
    <s v="Edmund"/>
    <s v="Rose"/>
    <s v="Sales Representative"/>
    <x v="9"/>
    <x v="528"/>
    <x v="528"/>
    <x v="336"/>
    <x v="318"/>
    <n v="-30.18"/>
    <d v="2016-07-14T00:00:00"/>
    <x v="2"/>
  </r>
  <r>
    <x v="1"/>
    <x v="3"/>
    <x v="101"/>
    <x v="102"/>
    <x v="4032"/>
    <x v="1"/>
    <x v="0"/>
    <s v=""/>
    <n v="1"/>
    <s v=""/>
    <n v="-20.6"/>
    <n v="-20.6"/>
    <s v=""/>
    <x v="101"/>
    <x v="101"/>
    <x v="99"/>
    <s v="Sales Representative"/>
    <n v="648938"/>
    <s v="Edmund"/>
    <s v="Rose"/>
    <s v="Sales Representative"/>
    <x v="9"/>
    <x v="4037"/>
    <x v="4044"/>
    <x v="451"/>
    <x v="223"/>
    <n v="-20.6"/>
    <d v="2016-07-16T00:00:00"/>
    <x v="2"/>
  </r>
  <r>
    <x v="1"/>
    <x v="4"/>
    <x v="101"/>
    <x v="102"/>
    <x v="3508"/>
    <x v="2"/>
    <x v="1"/>
    <s v=""/>
    <n v="1"/>
    <s v=""/>
    <n v="-6.67"/>
    <s v=""/>
    <n v="-6.67"/>
    <x v="101"/>
    <x v="101"/>
    <x v="99"/>
    <s v="Sales Representative"/>
    <n v="648938"/>
    <s v="Edmund"/>
    <s v="Rose"/>
    <s v="Sales Representative"/>
    <x v="9"/>
    <x v="3513"/>
    <x v="3517"/>
    <x v="501"/>
    <x v="184"/>
    <n v="-6.67"/>
    <d v="2016-08-05T00:00:00"/>
    <x v="1"/>
  </r>
  <r>
    <x v="1"/>
    <x v="4"/>
    <x v="101"/>
    <x v="95"/>
    <x v="1571"/>
    <x v="0"/>
    <x v="1"/>
    <s v=""/>
    <n v="1"/>
    <s v=""/>
    <n v="-81.12"/>
    <s v=""/>
    <n v="-81.12"/>
    <x v="101"/>
    <x v="101"/>
    <x v="99"/>
    <s v="Sales Representative"/>
    <n v="515966"/>
    <s v="Marshall"/>
    <s v="Cannon"/>
    <s v="Store Manager"/>
    <x v="9"/>
    <x v="1573"/>
    <x v="1574"/>
    <x v="612"/>
    <x v="116"/>
    <n v="-81.12"/>
    <d v="2016-08-05T00:00:00"/>
    <x v="1"/>
  </r>
  <r>
    <x v="1"/>
    <x v="4"/>
    <x v="101"/>
    <x v="95"/>
    <x v="1079"/>
    <x v="0"/>
    <x v="1"/>
    <s v=""/>
    <n v="1"/>
    <s v=""/>
    <n v="-72.099999999999994"/>
    <s v=""/>
    <n v="-72.099999999999994"/>
    <x v="101"/>
    <x v="101"/>
    <x v="99"/>
    <s v="Sales Representative"/>
    <n v="515966"/>
    <s v="Marshall"/>
    <s v="Cannon"/>
    <s v="Store Manager"/>
    <x v="9"/>
    <x v="1079"/>
    <x v="1080"/>
    <x v="23"/>
    <x v="438"/>
    <n v="-72.099999999999994"/>
    <d v="2016-08-07T00:00:00"/>
    <x v="1"/>
  </r>
  <r>
    <x v="1"/>
    <x v="4"/>
    <x v="101"/>
    <x v="102"/>
    <x v="2791"/>
    <x v="2"/>
    <x v="1"/>
    <s v=""/>
    <n v="1"/>
    <s v=""/>
    <n v="-10.85"/>
    <s v=""/>
    <n v="-10.85"/>
    <x v="101"/>
    <x v="101"/>
    <x v="99"/>
    <s v="Sales Representative"/>
    <n v="648938"/>
    <s v="Edmund"/>
    <s v="Rose"/>
    <s v="Sales Representative"/>
    <x v="9"/>
    <x v="2793"/>
    <x v="2796"/>
    <x v="112"/>
    <x v="29"/>
    <n v="-10.85"/>
    <d v="2016-08-07T00:00:00"/>
    <x v="1"/>
  </r>
  <r>
    <x v="1"/>
    <x v="4"/>
    <x v="101"/>
    <x v="102"/>
    <x v="4057"/>
    <x v="2"/>
    <x v="1"/>
    <s v=""/>
    <n v="1"/>
    <s v=""/>
    <n v="-19.95"/>
    <s v=""/>
    <n v="-19.95"/>
    <x v="101"/>
    <x v="101"/>
    <x v="99"/>
    <s v="Sales Representative"/>
    <n v="648938"/>
    <s v="Edmund"/>
    <s v="Rose"/>
    <s v="Sales Representative"/>
    <x v="9"/>
    <x v="4062"/>
    <x v="4069"/>
    <x v="582"/>
    <x v="130"/>
    <n v="-19.95"/>
    <d v="2016-08-08T00:00:00"/>
    <x v="1"/>
  </r>
  <r>
    <x v="1"/>
    <x v="4"/>
    <x v="101"/>
    <x v="102"/>
    <x v="2129"/>
    <x v="1"/>
    <x v="1"/>
    <s v=""/>
    <n v="1"/>
    <s v=""/>
    <n v="-41.62"/>
    <s v=""/>
    <n v="-41.62"/>
    <x v="101"/>
    <x v="101"/>
    <x v="99"/>
    <s v="Sales Representative"/>
    <n v="648938"/>
    <s v="Edmund"/>
    <s v="Rose"/>
    <s v="Sales Representative"/>
    <x v="9"/>
    <x v="2132"/>
    <x v="2134"/>
    <x v="8"/>
    <x v="158"/>
    <n v="-41.62"/>
    <d v="2016-08-10T00:00:00"/>
    <x v="1"/>
  </r>
  <r>
    <x v="1"/>
    <x v="4"/>
    <x v="101"/>
    <x v="95"/>
    <x v="1944"/>
    <x v="0"/>
    <x v="1"/>
    <s v=""/>
    <n v="1"/>
    <s v=""/>
    <n v="-87.56"/>
    <s v=""/>
    <n v="-87.56"/>
    <x v="101"/>
    <x v="101"/>
    <x v="99"/>
    <s v="Sales Representative"/>
    <n v="515966"/>
    <s v="Marshall"/>
    <s v="Cannon"/>
    <s v="Store Manager"/>
    <x v="9"/>
    <x v="1946"/>
    <x v="1948"/>
    <x v="377"/>
    <x v="228"/>
    <n v="-87.56"/>
    <d v="2016-08-12T00:00:00"/>
    <x v="1"/>
  </r>
  <r>
    <x v="1"/>
    <x v="4"/>
    <x v="101"/>
    <x v="95"/>
    <x v="3772"/>
    <x v="0"/>
    <x v="0"/>
    <s v=""/>
    <n v="1"/>
    <s v=""/>
    <n v="-65.14"/>
    <n v="-65.14"/>
    <s v=""/>
    <x v="101"/>
    <x v="101"/>
    <x v="99"/>
    <s v="Sales Representative"/>
    <n v="515966"/>
    <s v="Marshall"/>
    <s v="Cannon"/>
    <s v="Store Manager"/>
    <x v="9"/>
    <x v="3775"/>
    <x v="3782"/>
    <x v="383"/>
    <x v="47"/>
    <n v="-65.14"/>
    <d v="2016-08-19T00:00:00"/>
    <x v="0"/>
  </r>
  <r>
    <x v="1"/>
    <x v="4"/>
    <x v="101"/>
    <x v="102"/>
    <x v="3343"/>
    <x v="2"/>
    <x v="0"/>
    <s v=""/>
    <n v="1"/>
    <s v=""/>
    <n v="-15.64"/>
    <n v="-15.64"/>
    <s v=""/>
    <x v="101"/>
    <x v="101"/>
    <x v="99"/>
    <s v="Sales Representative"/>
    <n v="648938"/>
    <s v="Edmund"/>
    <s v="Rose"/>
    <s v="Sales Representative"/>
    <x v="9"/>
    <x v="3347"/>
    <x v="3351"/>
    <x v="778"/>
    <x v="341"/>
    <n v="-15.64"/>
    <d v="2016-08-24T00:00:00"/>
    <x v="0"/>
  </r>
  <r>
    <x v="1"/>
    <x v="4"/>
    <x v="101"/>
    <x v="102"/>
    <x v="3195"/>
    <x v="2"/>
    <x v="1"/>
    <s v=""/>
    <n v="1"/>
    <s v=""/>
    <n v="-10.33"/>
    <s v=""/>
    <n v="-10.33"/>
    <x v="101"/>
    <x v="101"/>
    <x v="99"/>
    <s v="Sales Representative"/>
    <n v="648938"/>
    <s v="Edmund"/>
    <s v="Rose"/>
    <s v="Sales Representative"/>
    <x v="9"/>
    <x v="3198"/>
    <x v="3202"/>
    <x v="539"/>
    <x v="343"/>
    <n v="-10.33"/>
    <d v="2016-08-27T00:00:00"/>
    <x v="1"/>
  </r>
  <r>
    <x v="1"/>
    <x v="4"/>
    <x v="101"/>
    <x v="95"/>
    <x v="1104"/>
    <x v="0"/>
    <x v="1"/>
    <s v=""/>
    <n v="1"/>
    <s v=""/>
    <n v="-86"/>
    <s v=""/>
    <n v="-86"/>
    <x v="101"/>
    <x v="101"/>
    <x v="99"/>
    <s v="Sales Representative"/>
    <n v="515966"/>
    <s v="Marshall"/>
    <s v="Cannon"/>
    <s v="Store Manager"/>
    <x v="9"/>
    <x v="1104"/>
    <x v="1105"/>
    <x v="569"/>
    <x v="235"/>
    <n v="-86"/>
    <d v="2016-08-29T00:00:00"/>
    <x v="1"/>
  </r>
  <r>
    <x v="1"/>
    <x v="4"/>
    <x v="101"/>
    <x v="95"/>
    <x v="3237"/>
    <x v="0"/>
    <x v="0"/>
    <s v=""/>
    <n v="1"/>
    <s v=""/>
    <n v="-79.599999999999994"/>
    <n v="-79.599999999999994"/>
    <s v=""/>
    <x v="101"/>
    <x v="101"/>
    <x v="99"/>
    <s v="Sales Representative"/>
    <n v="515966"/>
    <s v="Marshall"/>
    <s v="Cannon"/>
    <s v="Store Manager"/>
    <x v="9"/>
    <x v="3240"/>
    <x v="3244"/>
    <x v="922"/>
    <x v="339"/>
    <n v="-79.599999999999994"/>
    <d v="2016-08-30T00:00:00"/>
    <x v="0"/>
  </r>
  <r>
    <x v="1"/>
    <x v="5"/>
    <x v="101"/>
    <x v="95"/>
    <x v="1834"/>
    <x v="0"/>
    <x v="1"/>
    <s v=""/>
    <n v="1"/>
    <s v=""/>
    <n v="-97.32"/>
    <s v=""/>
    <n v="-97.32"/>
    <x v="101"/>
    <x v="101"/>
    <x v="99"/>
    <s v="Sales Representative"/>
    <n v="515966"/>
    <s v="Marshall"/>
    <s v="Cannon"/>
    <s v="Store Manager"/>
    <x v="9"/>
    <x v="1836"/>
    <x v="1837"/>
    <x v="71"/>
    <x v="434"/>
    <n v="-97.32"/>
    <d v="2016-09-29T00:00:00"/>
    <x v="1"/>
  </r>
  <r>
    <x v="1"/>
    <x v="5"/>
    <x v="101"/>
    <x v="102"/>
    <x v="3742"/>
    <x v="1"/>
    <x v="0"/>
    <s v=""/>
    <n v="1"/>
    <s v=""/>
    <n v="-32.090000000000003"/>
    <n v="-32.090000000000003"/>
    <s v=""/>
    <x v="101"/>
    <x v="101"/>
    <x v="99"/>
    <s v="Sales Representative"/>
    <n v="648938"/>
    <s v="Edmund"/>
    <s v="Rose"/>
    <s v="Sales Representative"/>
    <x v="9"/>
    <x v="3744"/>
    <x v="3751"/>
    <x v="910"/>
    <x v="399"/>
    <n v="-32.090000000000003"/>
    <d v="2016-09-29T00:00:00"/>
    <x v="0"/>
  </r>
  <r>
    <x v="0"/>
    <x v="0"/>
    <x v="102"/>
    <x v="95"/>
    <x v="1871"/>
    <x v="1"/>
    <x v="0"/>
    <n v="1"/>
    <s v=""/>
    <n v="-49.55"/>
    <s v=""/>
    <n v="-49.55"/>
    <s v=""/>
    <x v="102"/>
    <x v="102"/>
    <x v="100"/>
    <s v="Sales Representative"/>
    <n v="515966"/>
    <s v="Marshall"/>
    <s v="Cannon"/>
    <s v="Store Manager"/>
    <x v="9"/>
    <x v="1873"/>
    <x v="1874"/>
    <x v="727"/>
    <x v="138"/>
    <n v="-49.55"/>
    <d v="2016-04-02T00:00:00"/>
    <x v="0"/>
  </r>
  <r>
    <x v="0"/>
    <x v="0"/>
    <x v="102"/>
    <x v="95"/>
    <x v="105"/>
    <x v="2"/>
    <x v="0"/>
    <n v="1"/>
    <s v=""/>
    <n v="-8.14"/>
    <s v=""/>
    <n v="-8.14"/>
    <s v=""/>
    <x v="102"/>
    <x v="102"/>
    <x v="100"/>
    <s v="Sales Representative"/>
    <n v="515966"/>
    <s v="Marshall"/>
    <s v="Cannon"/>
    <s v="Store Manager"/>
    <x v="9"/>
    <x v="105"/>
    <x v="105"/>
    <x v="93"/>
    <x v="86"/>
    <n v="-8.14"/>
    <d v="2016-04-09T00:00:00"/>
    <x v="2"/>
  </r>
  <r>
    <x v="0"/>
    <x v="0"/>
    <x v="102"/>
    <x v="95"/>
    <x v="2553"/>
    <x v="0"/>
    <x v="0"/>
    <n v="1"/>
    <s v=""/>
    <n v="-94.8"/>
    <s v=""/>
    <n v="-94.8"/>
    <s v=""/>
    <x v="102"/>
    <x v="102"/>
    <x v="100"/>
    <s v="Sales Representative"/>
    <n v="515966"/>
    <s v="Marshall"/>
    <s v="Cannon"/>
    <s v="Store Manager"/>
    <x v="9"/>
    <x v="2555"/>
    <x v="2558"/>
    <x v="800"/>
    <x v="470"/>
    <n v="-94.8"/>
    <d v="2016-04-17T00:00:00"/>
    <x v="2"/>
  </r>
  <r>
    <x v="0"/>
    <x v="0"/>
    <x v="102"/>
    <x v="95"/>
    <x v="3369"/>
    <x v="0"/>
    <x v="1"/>
    <n v="1"/>
    <s v=""/>
    <n v="-62.23"/>
    <s v=""/>
    <s v=""/>
    <n v="-62.23"/>
    <x v="102"/>
    <x v="102"/>
    <x v="100"/>
    <s v="Sales Representative"/>
    <n v="515966"/>
    <s v="Marshall"/>
    <s v="Cannon"/>
    <s v="Store Manager"/>
    <x v="9"/>
    <x v="3373"/>
    <x v="3377"/>
    <x v="684"/>
    <x v="152"/>
    <n v="-62.23"/>
    <d v="2016-04-22T00:00:00"/>
    <x v="1"/>
  </r>
  <r>
    <x v="0"/>
    <x v="1"/>
    <x v="102"/>
    <x v="95"/>
    <x v="640"/>
    <x v="0"/>
    <x v="0"/>
    <n v="1"/>
    <s v=""/>
    <n v="-84.34"/>
    <s v=""/>
    <n v="-84.34"/>
    <s v=""/>
    <x v="102"/>
    <x v="102"/>
    <x v="100"/>
    <s v="Sales Representative"/>
    <n v="515966"/>
    <s v="Marshall"/>
    <s v="Cannon"/>
    <s v="Store Manager"/>
    <x v="9"/>
    <x v="640"/>
    <x v="640"/>
    <x v="464"/>
    <x v="62"/>
    <n v="-84.34"/>
    <d v="2016-05-02T00:00:00"/>
    <x v="2"/>
  </r>
  <r>
    <x v="0"/>
    <x v="1"/>
    <x v="102"/>
    <x v="95"/>
    <x v="1396"/>
    <x v="0"/>
    <x v="1"/>
    <n v="1"/>
    <s v=""/>
    <n v="-78.540000000000006"/>
    <s v=""/>
    <s v=""/>
    <n v="-78.540000000000006"/>
    <x v="102"/>
    <x v="102"/>
    <x v="100"/>
    <s v="Sales Representative"/>
    <n v="515966"/>
    <s v="Marshall"/>
    <s v="Cannon"/>
    <s v="Store Manager"/>
    <x v="9"/>
    <x v="1398"/>
    <x v="1399"/>
    <x v="519"/>
    <x v="330"/>
    <n v="-78.540000000000006"/>
    <d v="2016-05-04T00:00:00"/>
    <x v="1"/>
  </r>
  <r>
    <x v="0"/>
    <x v="1"/>
    <x v="102"/>
    <x v="95"/>
    <x v="165"/>
    <x v="2"/>
    <x v="1"/>
    <n v="1"/>
    <s v=""/>
    <n v="-14.64"/>
    <s v=""/>
    <s v=""/>
    <n v="-14.64"/>
    <x v="102"/>
    <x v="102"/>
    <x v="100"/>
    <s v="Sales Representative"/>
    <n v="515966"/>
    <s v="Marshall"/>
    <s v="Cannon"/>
    <s v="Store Manager"/>
    <x v="9"/>
    <x v="165"/>
    <x v="165"/>
    <x v="148"/>
    <x v="134"/>
    <n v="-14.64"/>
    <d v="2016-05-07T00:00:00"/>
    <x v="1"/>
  </r>
  <r>
    <x v="0"/>
    <x v="1"/>
    <x v="102"/>
    <x v="95"/>
    <x v="1338"/>
    <x v="0"/>
    <x v="0"/>
    <n v="1"/>
    <s v=""/>
    <n v="-97.09"/>
    <s v=""/>
    <n v="-97.09"/>
    <s v=""/>
    <x v="102"/>
    <x v="102"/>
    <x v="100"/>
    <s v="Sales Representative"/>
    <n v="515966"/>
    <s v="Marshall"/>
    <s v="Cannon"/>
    <s v="Store Manager"/>
    <x v="9"/>
    <x v="1340"/>
    <x v="1341"/>
    <x v="118"/>
    <x v="433"/>
    <n v="-97.09"/>
    <d v="2016-05-08T00:00:00"/>
    <x v="0"/>
  </r>
  <r>
    <x v="0"/>
    <x v="1"/>
    <x v="102"/>
    <x v="95"/>
    <x v="2785"/>
    <x v="1"/>
    <x v="0"/>
    <n v="1"/>
    <s v=""/>
    <n v="-45.85"/>
    <s v=""/>
    <n v="-45.85"/>
    <s v=""/>
    <x v="102"/>
    <x v="102"/>
    <x v="100"/>
    <s v="Sales Representative"/>
    <n v="515966"/>
    <s v="Marshall"/>
    <s v="Cannon"/>
    <s v="Store Manager"/>
    <x v="9"/>
    <x v="2787"/>
    <x v="2790"/>
    <x v="284"/>
    <x v="120"/>
    <n v="-45.85"/>
    <d v="2016-05-09T00:00:00"/>
    <x v="2"/>
  </r>
  <r>
    <x v="0"/>
    <x v="1"/>
    <x v="102"/>
    <x v="95"/>
    <x v="1192"/>
    <x v="1"/>
    <x v="1"/>
    <n v="1"/>
    <s v=""/>
    <n v="-38.96"/>
    <s v=""/>
    <s v=""/>
    <n v="-38.96"/>
    <x v="102"/>
    <x v="102"/>
    <x v="100"/>
    <s v="Sales Representative"/>
    <n v="515966"/>
    <s v="Marshall"/>
    <s v="Cannon"/>
    <s v="Store Manager"/>
    <x v="9"/>
    <x v="1193"/>
    <x v="1194"/>
    <x v="185"/>
    <x v="13"/>
    <n v="-38.96"/>
    <d v="2016-05-12T00:00:00"/>
    <x v="1"/>
  </r>
  <r>
    <x v="0"/>
    <x v="1"/>
    <x v="102"/>
    <x v="95"/>
    <x v="963"/>
    <x v="2"/>
    <x v="1"/>
    <n v="1"/>
    <s v=""/>
    <n v="-7.16"/>
    <s v=""/>
    <s v=""/>
    <n v="-7.16"/>
    <x v="102"/>
    <x v="102"/>
    <x v="100"/>
    <s v="Sales Representative"/>
    <n v="515966"/>
    <s v="Marshall"/>
    <s v="Cannon"/>
    <s v="Store Manager"/>
    <x v="9"/>
    <x v="963"/>
    <x v="963"/>
    <x v="605"/>
    <x v="50"/>
    <n v="-7.16"/>
    <d v="2016-05-14T00:00:00"/>
    <x v="1"/>
  </r>
  <r>
    <x v="0"/>
    <x v="1"/>
    <x v="102"/>
    <x v="95"/>
    <x v="3984"/>
    <x v="1"/>
    <x v="1"/>
    <n v="1"/>
    <s v=""/>
    <n v="-32.49"/>
    <s v=""/>
    <s v=""/>
    <n v="-32.49"/>
    <x v="102"/>
    <x v="102"/>
    <x v="100"/>
    <s v="Sales Representative"/>
    <n v="515966"/>
    <s v="Marshall"/>
    <s v="Cannon"/>
    <s v="Store Manager"/>
    <x v="9"/>
    <x v="3989"/>
    <x v="3996"/>
    <x v="744"/>
    <x v="60"/>
    <n v="-32.49"/>
    <d v="2016-05-19T00:00:00"/>
    <x v="1"/>
  </r>
  <r>
    <x v="0"/>
    <x v="2"/>
    <x v="102"/>
    <x v="95"/>
    <x v="1694"/>
    <x v="0"/>
    <x v="0"/>
    <n v="1"/>
    <s v=""/>
    <n v="-64.17"/>
    <s v=""/>
    <n v="-64.17"/>
    <s v=""/>
    <x v="102"/>
    <x v="102"/>
    <x v="100"/>
    <s v="Sales Representative"/>
    <n v="515966"/>
    <s v="Marshall"/>
    <s v="Cannon"/>
    <s v="Store Manager"/>
    <x v="9"/>
    <x v="1696"/>
    <x v="1697"/>
    <x v="80"/>
    <x v="70"/>
    <n v="-64.17"/>
    <d v="2016-06-08T00:00:00"/>
    <x v="2"/>
  </r>
  <r>
    <x v="0"/>
    <x v="2"/>
    <x v="102"/>
    <x v="95"/>
    <x v="1585"/>
    <x v="0"/>
    <x v="0"/>
    <n v="1"/>
    <s v=""/>
    <n v="-89.6"/>
    <s v=""/>
    <n v="-89.6"/>
    <s v=""/>
    <x v="102"/>
    <x v="102"/>
    <x v="100"/>
    <s v="Sales Representative"/>
    <n v="515966"/>
    <s v="Marshall"/>
    <s v="Cannon"/>
    <s v="Store Manager"/>
    <x v="9"/>
    <x v="1587"/>
    <x v="1588"/>
    <x v="720"/>
    <x v="122"/>
    <n v="-89.6"/>
    <d v="2016-06-10T00:00:00"/>
    <x v="0"/>
  </r>
  <r>
    <x v="0"/>
    <x v="2"/>
    <x v="102"/>
    <x v="95"/>
    <x v="3624"/>
    <x v="0"/>
    <x v="1"/>
    <n v="1"/>
    <s v=""/>
    <n v="-84.96"/>
    <s v=""/>
    <s v=""/>
    <n v="-84.96"/>
    <x v="102"/>
    <x v="102"/>
    <x v="100"/>
    <s v="Sales Representative"/>
    <n v="515966"/>
    <s v="Marshall"/>
    <s v="Cannon"/>
    <s v="Store Manager"/>
    <x v="9"/>
    <x v="3626"/>
    <x v="3633"/>
    <x v="726"/>
    <x v="296"/>
    <n v="-84.96"/>
    <d v="2016-06-17T00:00:00"/>
    <x v="1"/>
  </r>
  <r>
    <x v="0"/>
    <x v="2"/>
    <x v="102"/>
    <x v="95"/>
    <x v="2286"/>
    <x v="1"/>
    <x v="0"/>
    <n v="1"/>
    <s v=""/>
    <n v="-42.44"/>
    <s v=""/>
    <n v="-42.44"/>
    <s v=""/>
    <x v="102"/>
    <x v="102"/>
    <x v="100"/>
    <s v="Sales Representative"/>
    <n v="515966"/>
    <s v="Marshall"/>
    <s v="Cannon"/>
    <s v="Store Manager"/>
    <x v="9"/>
    <x v="2288"/>
    <x v="2291"/>
    <x v="128"/>
    <x v="321"/>
    <n v="-42.44"/>
    <d v="2016-06-22T00:00:00"/>
    <x v="0"/>
  </r>
  <r>
    <x v="0"/>
    <x v="2"/>
    <x v="102"/>
    <x v="95"/>
    <x v="3024"/>
    <x v="0"/>
    <x v="1"/>
    <n v="1"/>
    <s v=""/>
    <n v="-92.64"/>
    <s v=""/>
    <s v=""/>
    <n v="-92.64"/>
    <x v="102"/>
    <x v="102"/>
    <x v="100"/>
    <s v="Sales Representative"/>
    <n v="515966"/>
    <s v="Marshall"/>
    <s v="Cannon"/>
    <s v="Store Manager"/>
    <x v="9"/>
    <x v="3027"/>
    <x v="3031"/>
    <x v="354"/>
    <x v="328"/>
    <n v="-92.64"/>
    <d v="2016-06-24T00:00:00"/>
    <x v="1"/>
  </r>
  <r>
    <x v="0"/>
    <x v="2"/>
    <x v="102"/>
    <x v="95"/>
    <x v="1156"/>
    <x v="1"/>
    <x v="1"/>
    <n v="1"/>
    <s v=""/>
    <n v="-32.25"/>
    <s v=""/>
    <s v=""/>
    <n v="-32.25"/>
    <x v="102"/>
    <x v="102"/>
    <x v="100"/>
    <s v="Sales Representative"/>
    <n v="515966"/>
    <s v="Marshall"/>
    <s v="Cannon"/>
    <s v="Store Manager"/>
    <x v="9"/>
    <x v="1157"/>
    <x v="1158"/>
    <x v="303"/>
    <x v="137"/>
    <n v="-32.25"/>
    <d v="2016-06-25T00:00:00"/>
    <x v="1"/>
  </r>
  <r>
    <x v="0"/>
    <x v="2"/>
    <x v="102"/>
    <x v="95"/>
    <x v="1821"/>
    <x v="0"/>
    <x v="0"/>
    <n v="1"/>
    <s v=""/>
    <n v="-77.12"/>
    <s v=""/>
    <n v="-77.12"/>
    <s v=""/>
    <x v="102"/>
    <x v="102"/>
    <x v="100"/>
    <s v="Sales Representative"/>
    <n v="515966"/>
    <s v="Marshall"/>
    <s v="Cannon"/>
    <s v="Store Manager"/>
    <x v="9"/>
    <x v="1823"/>
    <x v="1824"/>
    <x v="325"/>
    <x v="271"/>
    <n v="-77.12"/>
    <d v="2016-06-30T00:00:00"/>
    <x v="2"/>
  </r>
  <r>
    <x v="1"/>
    <x v="3"/>
    <x v="102"/>
    <x v="95"/>
    <x v="4062"/>
    <x v="0"/>
    <x v="1"/>
    <s v=""/>
    <n v="1"/>
    <s v=""/>
    <n v="-69.510000000000005"/>
    <s v=""/>
    <n v="-69.510000000000005"/>
    <x v="102"/>
    <x v="102"/>
    <x v="100"/>
    <s v="Sales Representative"/>
    <n v="515966"/>
    <s v="Marshall"/>
    <s v="Cannon"/>
    <s v="Store Manager"/>
    <x v="9"/>
    <x v="4067"/>
    <x v="4074"/>
    <x v="74"/>
    <x v="383"/>
    <n v="-69.510000000000005"/>
    <d v="2016-07-03T00:00:00"/>
    <x v="1"/>
  </r>
  <r>
    <x v="1"/>
    <x v="3"/>
    <x v="102"/>
    <x v="95"/>
    <x v="2359"/>
    <x v="0"/>
    <x v="1"/>
    <s v=""/>
    <n v="1"/>
    <s v=""/>
    <n v="-97.01"/>
    <s v=""/>
    <n v="-97.01"/>
    <x v="102"/>
    <x v="102"/>
    <x v="100"/>
    <s v="Sales Representative"/>
    <n v="515966"/>
    <s v="Marshall"/>
    <s v="Cannon"/>
    <s v="Store Manager"/>
    <x v="9"/>
    <x v="2361"/>
    <x v="2364"/>
    <x v="527"/>
    <x v="357"/>
    <n v="-97.01"/>
    <d v="2016-07-03T00:00:00"/>
    <x v="1"/>
  </r>
  <r>
    <x v="1"/>
    <x v="3"/>
    <x v="102"/>
    <x v="95"/>
    <x v="1761"/>
    <x v="0"/>
    <x v="1"/>
    <s v=""/>
    <n v="1"/>
    <s v=""/>
    <n v="-91.05"/>
    <s v=""/>
    <n v="-91.05"/>
    <x v="102"/>
    <x v="102"/>
    <x v="100"/>
    <s v="Sales Representative"/>
    <n v="515966"/>
    <s v="Marshall"/>
    <s v="Cannon"/>
    <s v="Store Manager"/>
    <x v="9"/>
    <x v="1763"/>
    <x v="1764"/>
    <x v="315"/>
    <x v="160"/>
    <n v="-91.05"/>
    <d v="2016-07-09T00:00:00"/>
    <x v="1"/>
  </r>
  <r>
    <x v="1"/>
    <x v="3"/>
    <x v="102"/>
    <x v="95"/>
    <x v="521"/>
    <x v="0"/>
    <x v="0"/>
    <s v=""/>
    <n v="1"/>
    <s v=""/>
    <n v="-97.46"/>
    <n v="-97.46"/>
    <s v=""/>
    <x v="102"/>
    <x v="102"/>
    <x v="100"/>
    <s v="Sales Representative"/>
    <n v="515966"/>
    <s v="Marshall"/>
    <s v="Cannon"/>
    <s v="Store Manager"/>
    <x v="9"/>
    <x v="521"/>
    <x v="521"/>
    <x v="400"/>
    <x v="317"/>
    <n v="-97.46"/>
    <d v="2016-07-15T00:00:00"/>
    <x v="0"/>
  </r>
  <r>
    <x v="1"/>
    <x v="3"/>
    <x v="102"/>
    <x v="95"/>
    <x v="2258"/>
    <x v="0"/>
    <x v="1"/>
    <s v=""/>
    <n v="1"/>
    <s v=""/>
    <n v="-79.36"/>
    <s v=""/>
    <n v="-79.36"/>
    <x v="102"/>
    <x v="102"/>
    <x v="100"/>
    <s v="Sales Representative"/>
    <n v="515966"/>
    <s v="Marshall"/>
    <s v="Cannon"/>
    <s v="Store Manager"/>
    <x v="9"/>
    <x v="2260"/>
    <x v="2263"/>
    <x v="183"/>
    <x v="65"/>
    <n v="-79.36"/>
    <d v="2016-07-17T00:00:00"/>
    <x v="1"/>
  </r>
  <r>
    <x v="1"/>
    <x v="3"/>
    <x v="102"/>
    <x v="103"/>
    <x v="1497"/>
    <x v="1"/>
    <x v="0"/>
    <s v=""/>
    <n v="1"/>
    <s v=""/>
    <n v="-26.66"/>
    <n v="-26.66"/>
    <s v=""/>
    <x v="102"/>
    <x v="102"/>
    <x v="100"/>
    <s v="Sales Representative"/>
    <n v="374406"/>
    <s v="Silvia"/>
    <s v="Stokes"/>
    <s v="Sales Representative"/>
    <x v="9"/>
    <x v="1499"/>
    <x v="1500"/>
    <x v="759"/>
    <x v="67"/>
    <n v="-26.66"/>
    <d v="2016-07-21T00:00:00"/>
    <x v="2"/>
  </r>
  <r>
    <x v="1"/>
    <x v="3"/>
    <x v="102"/>
    <x v="103"/>
    <x v="255"/>
    <x v="1"/>
    <x v="0"/>
    <s v=""/>
    <n v="1"/>
    <s v=""/>
    <n v="-30.48"/>
    <n v="-30.48"/>
    <s v=""/>
    <x v="102"/>
    <x v="102"/>
    <x v="100"/>
    <s v="Sales Representative"/>
    <n v="374406"/>
    <s v="Silvia"/>
    <s v="Stokes"/>
    <s v="Sales Representative"/>
    <x v="9"/>
    <x v="255"/>
    <x v="255"/>
    <x v="218"/>
    <x v="66"/>
    <n v="-30.48"/>
    <d v="2016-07-29T00:00:00"/>
    <x v="0"/>
  </r>
  <r>
    <x v="1"/>
    <x v="3"/>
    <x v="102"/>
    <x v="95"/>
    <x v="3902"/>
    <x v="0"/>
    <x v="1"/>
    <s v=""/>
    <n v="1"/>
    <s v=""/>
    <n v="-74.23"/>
    <s v=""/>
    <n v="-74.23"/>
    <x v="102"/>
    <x v="102"/>
    <x v="100"/>
    <s v="Sales Representative"/>
    <n v="515966"/>
    <s v="Marshall"/>
    <s v="Cannon"/>
    <s v="Store Manager"/>
    <x v="9"/>
    <x v="3907"/>
    <x v="3914"/>
    <x v="328"/>
    <x v="307"/>
    <n v="-74.23"/>
    <d v="2016-07-29T00:00:00"/>
    <x v="1"/>
  </r>
  <r>
    <x v="1"/>
    <x v="3"/>
    <x v="102"/>
    <x v="103"/>
    <x v="1593"/>
    <x v="1"/>
    <x v="1"/>
    <s v=""/>
    <n v="1"/>
    <s v=""/>
    <n v="-41.46"/>
    <s v=""/>
    <n v="-41.46"/>
    <x v="102"/>
    <x v="102"/>
    <x v="100"/>
    <s v="Sales Representative"/>
    <n v="374406"/>
    <s v="Silvia"/>
    <s v="Stokes"/>
    <s v="Sales Representative"/>
    <x v="9"/>
    <x v="1595"/>
    <x v="1596"/>
    <x v="740"/>
    <x v="238"/>
    <n v="-41.46"/>
    <d v="2016-07-29T00:00:00"/>
    <x v="1"/>
  </r>
  <r>
    <x v="1"/>
    <x v="4"/>
    <x v="102"/>
    <x v="95"/>
    <x v="3261"/>
    <x v="0"/>
    <x v="1"/>
    <s v=""/>
    <n v="1"/>
    <s v=""/>
    <n v="-77.63"/>
    <s v=""/>
    <n v="-77.63"/>
    <x v="102"/>
    <x v="102"/>
    <x v="100"/>
    <s v="Sales Representative"/>
    <n v="515966"/>
    <s v="Marshall"/>
    <s v="Cannon"/>
    <s v="Store Manager"/>
    <x v="9"/>
    <x v="3264"/>
    <x v="3268"/>
    <x v="515"/>
    <x v="72"/>
    <n v="-77.63"/>
    <d v="2016-08-02T00:00:00"/>
    <x v="1"/>
  </r>
  <r>
    <x v="1"/>
    <x v="4"/>
    <x v="102"/>
    <x v="95"/>
    <x v="2801"/>
    <x v="0"/>
    <x v="1"/>
    <s v=""/>
    <n v="1"/>
    <s v=""/>
    <n v="-64.23"/>
    <s v=""/>
    <n v="-64.23"/>
    <x v="102"/>
    <x v="102"/>
    <x v="100"/>
    <s v="Sales Representative"/>
    <n v="515966"/>
    <s v="Marshall"/>
    <s v="Cannon"/>
    <s v="Store Manager"/>
    <x v="9"/>
    <x v="2804"/>
    <x v="2807"/>
    <x v="710"/>
    <x v="223"/>
    <n v="-64.23"/>
    <d v="2016-08-04T00:00:00"/>
    <x v="1"/>
  </r>
  <r>
    <x v="1"/>
    <x v="4"/>
    <x v="102"/>
    <x v="95"/>
    <x v="3832"/>
    <x v="0"/>
    <x v="1"/>
    <s v=""/>
    <n v="1"/>
    <s v=""/>
    <n v="-72.06"/>
    <s v=""/>
    <n v="-72.06"/>
    <x v="102"/>
    <x v="102"/>
    <x v="100"/>
    <s v="Sales Representative"/>
    <n v="515966"/>
    <s v="Marshall"/>
    <s v="Cannon"/>
    <s v="Store Manager"/>
    <x v="9"/>
    <x v="3835"/>
    <x v="3842"/>
    <x v="562"/>
    <x v="14"/>
    <n v="-72.06"/>
    <d v="2016-08-04T00:00:00"/>
    <x v="1"/>
  </r>
  <r>
    <x v="1"/>
    <x v="4"/>
    <x v="102"/>
    <x v="95"/>
    <x v="2120"/>
    <x v="0"/>
    <x v="0"/>
    <s v=""/>
    <n v="1"/>
    <s v=""/>
    <n v="-99.02"/>
    <n v="-99.02"/>
    <s v=""/>
    <x v="102"/>
    <x v="102"/>
    <x v="100"/>
    <s v="Sales Representative"/>
    <n v="515966"/>
    <s v="Marshall"/>
    <s v="Cannon"/>
    <s v="Store Manager"/>
    <x v="9"/>
    <x v="2123"/>
    <x v="2125"/>
    <x v="849"/>
    <x v="155"/>
    <n v="-99.02"/>
    <d v="2016-08-05T00:00:00"/>
    <x v="0"/>
  </r>
  <r>
    <x v="1"/>
    <x v="4"/>
    <x v="102"/>
    <x v="103"/>
    <x v="2892"/>
    <x v="2"/>
    <x v="1"/>
    <s v=""/>
    <n v="1"/>
    <s v=""/>
    <n v="-19.59"/>
    <s v=""/>
    <n v="-19.59"/>
    <x v="102"/>
    <x v="102"/>
    <x v="100"/>
    <s v="Sales Representative"/>
    <n v="374406"/>
    <s v="Silvia"/>
    <s v="Stokes"/>
    <s v="Sales Representative"/>
    <x v="9"/>
    <x v="2895"/>
    <x v="2898"/>
    <x v="361"/>
    <x v="414"/>
    <n v="-19.59"/>
    <d v="2016-08-05T00:00:00"/>
    <x v="1"/>
  </r>
  <r>
    <x v="1"/>
    <x v="4"/>
    <x v="102"/>
    <x v="103"/>
    <x v="3011"/>
    <x v="2"/>
    <x v="1"/>
    <s v=""/>
    <n v="1"/>
    <s v=""/>
    <n v="-15.24"/>
    <s v=""/>
    <n v="-15.24"/>
    <x v="102"/>
    <x v="102"/>
    <x v="100"/>
    <s v="Sales Representative"/>
    <n v="374406"/>
    <s v="Silvia"/>
    <s v="Stokes"/>
    <s v="Sales Representative"/>
    <x v="9"/>
    <x v="3014"/>
    <x v="3018"/>
    <x v="611"/>
    <x v="51"/>
    <n v="-15.24"/>
    <d v="2016-08-16T00:00:00"/>
    <x v="1"/>
  </r>
  <r>
    <x v="1"/>
    <x v="4"/>
    <x v="102"/>
    <x v="95"/>
    <x v="2596"/>
    <x v="0"/>
    <x v="0"/>
    <s v=""/>
    <n v="1"/>
    <s v=""/>
    <n v="-77.86"/>
    <n v="-77.86"/>
    <s v=""/>
    <x v="102"/>
    <x v="102"/>
    <x v="100"/>
    <s v="Sales Representative"/>
    <n v="515966"/>
    <s v="Marshall"/>
    <s v="Cannon"/>
    <s v="Store Manager"/>
    <x v="9"/>
    <x v="2598"/>
    <x v="2601"/>
    <x v="398"/>
    <x v="346"/>
    <n v="-77.86"/>
    <d v="2016-08-17T00:00:00"/>
    <x v="2"/>
  </r>
  <r>
    <x v="1"/>
    <x v="4"/>
    <x v="102"/>
    <x v="95"/>
    <x v="2382"/>
    <x v="0"/>
    <x v="0"/>
    <s v=""/>
    <n v="1"/>
    <s v=""/>
    <n v="-54.24"/>
    <n v="-54.24"/>
    <s v=""/>
    <x v="102"/>
    <x v="102"/>
    <x v="100"/>
    <s v="Sales Representative"/>
    <n v="515966"/>
    <s v="Marshall"/>
    <s v="Cannon"/>
    <s v="Store Manager"/>
    <x v="9"/>
    <x v="2384"/>
    <x v="2387"/>
    <x v="738"/>
    <x v="490"/>
    <n v="-54.24"/>
    <d v="2016-08-24T00:00:00"/>
    <x v="2"/>
  </r>
  <r>
    <x v="1"/>
    <x v="4"/>
    <x v="102"/>
    <x v="95"/>
    <x v="3386"/>
    <x v="0"/>
    <x v="1"/>
    <s v=""/>
    <n v="1"/>
    <s v=""/>
    <n v="-57.47"/>
    <s v=""/>
    <n v="-57.47"/>
    <x v="102"/>
    <x v="102"/>
    <x v="100"/>
    <s v="Sales Representative"/>
    <n v="515966"/>
    <s v="Marshall"/>
    <s v="Cannon"/>
    <s v="Store Manager"/>
    <x v="9"/>
    <x v="3390"/>
    <x v="3394"/>
    <x v="253"/>
    <x v="484"/>
    <n v="-57.47"/>
    <d v="2016-08-26T00:00:00"/>
    <x v="1"/>
  </r>
  <r>
    <x v="1"/>
    <x v="4"/>
    <x v="102"/>
    <x v="95"/>
    <x v="3409"/>
    <x v="0"/>
    <x v="1"/>
    <s v=""/>
    <n v="1"/>
    <s v=""/>
    <n v="-64.47"/>
    <s v=""/>
    <n v="-64.47"/>
    <x v="102"/>
    <x v="102"/>
    <x v="100"/>
    <s v="Sales Representative"/>
    <n v="515966"/>
    <s v="Marshall"/>
    <s v="Cannon"/>
    <s v="Store Manager"/>
    <x v="9"/>
    <x v="3413"/>
    <x v="3417"/>
    <x v="786"/>
    <x v="72"/>
    <n v="-64.47"/>
    <d v="2016-08-27T00:00:00"/>
    <x v="1"/>
  </r>
  <r>
    <x v="1"/>
    <x v="4"/>
    <x v="102"/>
    <x v="95"/>
    <x v="2706"/>
    <x v="0"/>
    <x v="1"/>
    <s v=""/>
    <n v="1"/>
    <s v=""/>
    <n v="-57.08"/>
    <s v=""/>
    <n v="-57.08"/>
    <x v="102"/>
    <x v="102"/>
    <x v="100"/>
    <s v="Sales Representative"/>
    <n v="515966"/>
    <s v="Marshall"/>
    <s v="Cannon"/>
    <s v="Store Manager"/>
    <x v="9"/>
    <x v="2708"/>
    <x v="2711"/>
    <x v="466"/>
    <x v="169"/>
    <n v="-57.08"/>
    <d v="2016-08-28T00:00:00"/>
    <x v="1"/>
  </r>
  <r>
    <x v="1"/>
    <x v="4"/>
    <x v="102"/>
    <x v="103"/>
    <x v="1979"/>
    <x v="2"/>
    <x v="1"/>
    <s v=""/>
    <n v="1"/>
    <s v=""/>
    <n v="-19.57"/>
    <s v=""/>
    <n v="-19.57"/>
    <x v="102"/>
    <x v="102"/>
    <x v="100"/>
    <s v="Sales Representative"/>
    <n v="374406"/>
    <s v="Silvia"/>
    <s v="Stokes"/>
    <s v="Sales Representative"/>
    <x v="9"/>
    <x v="1981"/>
    <x v="1983"/>
    <x v="111"/>
    <x v="353"/>
    <n v="-19.57"/>
    <d v="2016-08-29T00:00:00"/>
    <x v="1"/>
  </r>
  <r>
    <x v="1"/>
    <x v="5"/>
    <x v="102"/>
    <x v="103"/>
    <x v="2225"/>
    <x v="2"/>
    <x v="1"/>
    <s v=""/>
    <n v="1"/>
    <s v=""/>
    <n v="-16.48"/>
    <s v=""/>
    <n v="-16.48"/>
    <x v="102"/>
    <x v="102"/>
    <x v="100"/>
    <s v="Sales Representative"/>
    <n v="374406"/>
    <s v="Silvia"/>
    <s v="Stokes"/>
    <s v="Sales Representative"/>
    <x v="9"/>
    <x v="2227"/>
    <x v="2230"/>
    <x v="393"/>
    <x v="139"/>
    <n v="-16.48"/>
    <d v="2016-09-02T00:00:00"/>
    <x v="1"/>
  </r>
  <r>
    <x v="1"/>
    <x v="5"/>
    <x v="102"/>
    <x v="95"/>
    <x v="1765"/>
    <x v="0"/>
    <x v="0"/>
    <s v=""/>
    <n v="1"/>
    <s v=""/>
    <n v="-88.02"/>
    <n v="-88.02"/>
    <s v=""/>
    <x v="102"/>
    <x v="102"/>
    <x v="100"/>
    <s v="Sales Representative"/>
    <n v="515966"/>
    <s v="Marshall"/>
    <s v="Cannon"/>
    <s v="Store Manager"/>
    <x v="9"/>
    <x v="1767"/>
    <x v="1768"/>
    <x v="122"/>
    <x v="447"/>
    <n v="-88.02"/>
    <d v="2016-09-02T00:00:00"/>
    <x v="0"/>
  </r>
  <r>
    <x v="1"/>
    <x v="5"/>
    <x v="102"/>
    <x v="103"/>
    <x v="3131"/>
    <x v="2"/>
    <x v="0"/>
    <s v=""/>
    <n v="1"/>
    <s v=""/>
    <n v="-16.79"/>
    <n v="-16.79"/>
    <s v=""/>
    <x v="102"/>
    <x v="102"/>
    <x v="100"/>
    <s v="Sales Representative"/>
    <n v="374406"/>
    <s v="Silvia"/>
    <s v="Stokes"/>
    <s v="Sales Representative"/>
    <x v="9"/>
    <x v="3134"/>
    <x v="3138"/>
    <x v="893"/>
    <x v="450"/>
    <n v="-16.79"/>
    <d v="2016-09-05T00:00:00"/>
    <x v="0"/>
  </r>
  <r>
    <x v="1"/>
    <x v="5"/>
    <x v="102"/>
    <x v="95"/>
    <x v="1075"/>
    <x v="0"/>
    <x v="1"/>
    <s v=""/>
    <n v="1"/>
    <s v=""/>
    <n v="-79.37"/>
    <s v=""/>
    <n v="-79.37"/>
    <x v="102"/>
    <x v="102"/>
    <x v="100"/>
    <s v="Sales Representative"/>
    <n v="515966"/>
    <s v="Marshall"/>
    <s v="Cannon"/>
    <s v="Store Manager"/>
    <x v="9"/>
    <x v="1075"/>
    <x v="1076"/>
    <x v="644"/>
    <x v="370"/>
    <n v="-79.37"/>
    <d v="2016-09-06T00:00:00"/>
    <x v="1"/>
  </r>
  <r>
    <x v="1"/>
    <x v="5"/>
    <x v="102"/>
    <x v="95"/>
    <x v="1626"/>
    <x v="0"/>
    <x v="0"/>
    <s v=""/>
    <n v="1"/>
    <s v=""/>
    <n v="-81.36"/>
    <n v="-81.36"/>
    <s v=""/>
    <x v="102"/>
    <x v="102"/>
    <x v="100"/>
    <s v="Sales Representative"/>
    <n v="515966"/>
    <s v="Marshall"/>
    <s v="Cannon"/>
    <s v="Store Manager"/>
    <x v="9"/>
    <x v="1628"/>
    <x v="1629"/>
    <x v="227"/>
    <x v="101"/>
    <n v="-81.36"/>
    <d v="2016-09-11T00:00:00"/>
    <x v="0"/>
  </r>
  <r>
    <x v="1"/>
    <x v="5"/>
    <x v="102"/>
    <x v="95"/>
    <x v="1386"/>
    <x v="0"/>
    <x v="0"/>
    <s v=""/>
    <n v="1"/>
    <s v=""/>
    <n v="-69.16"/>
    <n v="-69.16"/>
    <s v=""/>
    <x v="102"/>
    <x v="102"/>
    <x v="100"/>
    <s v="Sales Representative"/>
    <n v="515966"/>
    <s v="Marshall"/>
    <s v="Cannon"/>
    <s v="Store Manager"/>
    <x v="9"/>
    <x v="1388"/>
    <x v="1389"/>
    <x v="415"/>
    <x v="434"/>
    <n v="-69.16"/>
    <d v="2016-09-11T00:00:00"/>
    <x v="0"/>
  </r>
  <r>
    <x v="1"/>
    <x v="5"/>
    <x v="102"/>
    <x v="103"/>
    <x v="2115"/>
    <x v="2"/>
    <x v="1"/>
    <s v=""/>
    <n v="1"/>
    <s v=""/>
    <n v="-17.55"/>
    <s v=""/>
    <n v="-17.55"/>
    <x v="102"/>
    <x v="102"/>
    <x v="100"/>
    <s v="Sales Representative"/>
    <n v="374406"/>
    <s v="Silvia"/>
    <s v="Stokes"/>
    <s v="Sales Representative"/>
    <x v="9"/>
    <x v="2118"/>
    <x v="2120"/>
    <x v="345"/>
    <x v="108"/>
    <n v="-17.55"/>
    <d v="2016-09-12T00:00:00"/>
    <x v="1"/>
  </r>
  <r>
    <x v="1"/>
    <x v="5"/>
    <x v="102"/>
    <x v="103"/>
    <x v="2837"/>
    <x v="2"/>
    <x v="1"/>
    <s v=""/>
    <n v="1"/>
    <s v=""/>
    <n v="-17.899999999999999"/>
    <s v=""/>
    <n v="-17.899999999999999"/>
    <x v="102"/>
    <x v="102"/>
    <x v="100"/>
    <s v="Sales Representative"/>
    <n v="374406"/>
    <s v="Silvia"/>
    <s v="Stokes"/>
    <s v="Sales Representative"/>
    <x v="9"/>
    <x v="2840"/>
    <x v="2843"/>
    <x v="761"/>
    <x v="467"/>
    <n v="-17.899999999999999"/>
    <d v="2016-09-19T00:00:00"/>
    <x v="1"/>
  </r>
  <r>
    <x v="1"/>
    <x v="5"/>
    <x v="102"/>
    <x v="103"/>
    <x v="1208"/>
    <x v="1"/>
    <x v="1"/>
    <s v=""/>
    <n v="1"/>
    <s v=""/>
    <n v="-31.07"/>
    <s v=""/>
    <n v="-31.07"/>
    <x v="102"/>
    <x v="102"/>
    <x v="100"/>
    <s v="Sales Representative"/>
    <n v="374406"/>
    <s v="Silvia"/>
    <s v="Stokes"/>
    <s v="Sales Representative"/>
    <x v="9"/>
    <x v="1209"/>
    <x v="1210"/>
    <x v="685"/>
    <x v="205"/>
    <n v="-31.07"/>
    <d v="2016-09-22T00:00:00"/>
    <x v="1"/>
  </r>
  <r>
    <x v="1"/>
    <x v="5"/>
    <x v="102"/>
    <x v="95"/>
    <x v="394"/>
    <x v="0"/>
    <x v="1"/>
    <s v=""/>
    <n v="1"/>
    <s v=""/>
    <n v="-76.83"/>
    <s v=""/>
    <n v="-76.83"/>
    <x v="102"/>
    <x v="102"/>
    <x v="100"/>
    <s v="Sales Representative"/>
    <n v="515966"/>
    <s v="Marshall"/>
    <s v="Cannon"/>
    <s v="Store Manager"/>
    <x v="9"/>
    <x v="394"/>
    <x v="394"/>
    <x v="322"/>
    <x v="275"/>
    <n v="-76.83"/>
    <d v="2016-09-24T00:00:00"/>
    <x v="1"/>
  </r>
  <r>
    <x v="1"/>
    <x v="5"/>
    <x v="102"/>
    <x v="95"/>
    <x v="1307"/>
    <x v="0"/>
    <x v="0"/>
    <s v=""/>
    <n v="1"/>
    <s v=""/>
    <n v="-83.15"/>
    <n v="-83.15"/>
    <s v=""/>
    <x v="102"/>
    <x v="102"/>
    <x v="100"/>
    <s v="Sales Representative"/>
    <n v="515966"/>
    <s v="Marshall"/>
    <s v="Cannon"/>
    <s v="Store Manager"/>
    <x v="9"/>
    <x v="1309"/>
    <x v="1310"/>
    <x v="511"/>
    <x v="347"/>
    <n v="-83.15"/>
    <d v="2016-09-26T00:00:00"/>
    <x v="2"/>
  </r>
  <r>
    <x v="1"/>
    <x v="5"/>
    <x v="102"/>
    <x v="103"/>
    <x v="3985"/>
    <x v="1"/>
    <x v="1"/>
    <s v=""/>
    <n v="1"/>
    <s v=""/>
    <n v="-43.91"/>
    <s v=""/>
    <n v="-43.91"/>
    <x v="102"/>
    <x v="102"/>
    <x v="100"/>
    <s v="Sales Representative"/>
    <n v="374406"/>
    <s v="Silvia"/>
    <s v="Stokes"/>
    <s v="Sales Representative"/>
    <x v="9"/>
    <x v="3990"/>
    <x v="3997"/>
    <x v="618"/>
    <x v="117"/>
    <n v="-43.91"/>
    <d v="2016-09-30T00:00:00"/>
    <x v="1"/>
  </r>
  <r>
    <x v="0"/>
    <x v="0"/>
    <x v="103"/>
    <x v="95"/>
    <x v="661"/>
    <x v="0"/>
    <x v="1"/>
    <n v="1"/>
    <s v=""/>
    <n v="-80.3"/>
    <s v=""/>
    <s v=""/>
    <n v="-80.3"/>
    <x v="103"/>
    <x v="103"/>
    <x v="101"/>
    <s v="Sales Representative"/>
    <n v="515966"/>
    <s v="Marshall"/>
    <s v="Cannon"/>
    <s v="Store Manager"/>
    <x v="9"/>
    <x v="661"/>
    <x v="661"/>
    <x v="477"/>
    <x v="360"/>
    <n v="-80.3"/>
    <d v="2016-04-07T00:00:00"/>
    <x v="1"/>
  </r>
  <r>
    <x v="0"/>
    <x v="0"/>
    <x v="103"/>
    <x v="95"/>
    <x v="296"/>
    <x v="0"/>
    <x v="1"/>
    <n v="1"/>
    <s v=""/>
    <n v="-58.28"/>
    <s v=""/>
    <s v=""/>
    <n v="-58.28"/>
    <x v="103"/>
    <x v="103"/>
    <x v="101"/>
    <s v="Sales Representative"/>
    <n v="515966"/>
    <s v="Marshall"/>
    <s v="Cannon"/>
    <s v="Store Manager"/>
    <x v="9"/>
    <x v="296"/>
    <x v="296"/>
    <x v="248"/>
    <x v="216"/>
    <n v="-58.28"/>
    <d v="2016-04-08T00:00:00"/>
    <x v="1"/>
  </r>
  <r>
    <x v="0"/>
    <x v="0"/>
    <x v="103"/>
    <x v="95"/>
    <x v="2902"/>
    <x v="1"/>
    <x v="0"/>
    <n v="1"/>
    <s v=""/>
    <n v="-34.299999999999997"/>
    <s v=""/>
    <n v="-34.299999999999997"/>
    <s v=""/>
    <x v="103"/>
    <x v="103"/>
    <x v="101"/>
    <s v="Sales Representative"/>
    <n v="515966"/>
    <s v="Marshall"/>
    <s v="Cannon"/>
    <s v="Store Manager"/>
    <x v="9"/>
    <x v="2905"/>
    <x v="2908"/>
    <x v="4"/>
    <x v="215"/>
    <n v="-34.299999999999997"/>
    <d v="2016-04-14T00:00:00"/>
    <x v="0"/>
  </r>
  <r>
    <x v="0"/>
    <x v="0"/>
    <x v="103"/>
    <x v="95"/>
    <x v="781"/>
    <x v="1"/>
    <x v="0"/>
    <n v="1"/>
    <s v=""/>
    <n v="-36.79"/>
    <s v=""/>
    <n v="-36.79"/>
    <s v=""/>
    <x v="103"/>
    <x v="103"/>
    <x v="101"/>
    <s v="Sales Representative"/>
    <n v="515966"/>
    <s v="Marshall"/>
    <s v="Cannon"/>
    <s v="Store Manager"/>
    <x v="9"/>
    <x v="781"/>
    <x v="781"/>
    <x v="284"/>
    <x v="267"/>
    <n v="-36.79"/>
    <d v="2016-04-18T00:00:00"/>
    <x v="2"/>
  </r>
  <r>
    <x v="0"/>
    <x v="0"/>
    <x v="103"/>
    <x v="95"/>
    <x v="2387"/>
    <x v="1"/>
    <x v="1"/>
    <n v="1"/>
    <s v=""/>
    <n v="-20.100000000000001"/>
    <s v=""/>
    <s v=""/>
    <n v="-20.100000000000001"/>
    <x v="103"/>
    <x v="103"/>
    <x v="101"/>
    <s v="Sales Representative"/>
    <n v="515966"/>
    <s v="Marshall"/>
    <s v="Cannon"/>
    <s v="Store Manager"/>
    <x v="9"/>
    <x v="2389"/>
    <x v="2392"/>
    <x v="443"/>
    <x v="422"/>
    <n v="-20.100000000000001"/>
    <d v="2016-04-20T00:00:00"/>
    <x v="1"/>
  </r>
  <r>
    <x v="0"/>
    <x v="0"/>
    <x v="103"/>
    <x v="95"/>
    <x v="2092"/>
    <x v="0"/>
    <x v="1"/>
    <n v="1"/>
    <s v=""/>
    <n v="-59.13"/>
    <s v=""/>
    <s v=""/>
    <n v="-59.13"/>
    <x v="103"/>
    <x v="103"/>
    <x v="101"/>
    <s v="Sales Representative"/>
    <n v="515966"/>
    <s v="Marshall"/>
    <s v="Cannon"/>
    <s v="Store Manager"/>
    <x v="9"/>
    <x v="2095"/>
    <x v="2097"/>
    <x v="844"/>
    <x v="382"/>
    <n v="-59.13"/>
    <d v="2016-04-28T00:00:00"/>
    <x v="1"/>
  </r>
  <r>
    <x v="0"/>
    <x v="0"/>
    <x v="103"/>
    <x v="95"/>
    <x v="1232"/>
    <x v="0"/>
    <x v="1"/>
    <n v="1"/>
    <s v=""/>
    <n v="-57.82"/>
    <s v=""/>
    <s v=""/>
    <n v="-57.82"/>
    <x v="103"/>
    <x v="103"/>
    <x v="101"/>
    <s v="Sales Representative"/>
    <n v="515966"/>
    <s v="Marshall"/>
    <s v="Cannon"/>
    <s v="Store Manager"/>
    <x v="9"/>
    <x v="1233"/>
    <x v="1234"/>
    <x v="616"/>
    <x v="160"/>
    <n v="-57.82"/>
    <d v="2016-04-29T00:00:00"/>
    <x v="1"/>
  </r>
  <r>
    <x v="0"/>
    <x v="1"/>
    <x v="103"/>
    <x v="95"/>
    <x v="2350"/>
    <x v="0"/>
    <x v="1"/>
    <n v="1"/>
    <s v=""/>
    <n v="-99.76"/>
    <s v=""/>
    <s v=""/>
    <n v="-99.76"/>
    <x v="103"/>
    <x v="103"/>
    <x v="101"/>
    <s v="Sales Representative"/>
    <n v="515966"/>
    <s v="Marshall"/>
    <s v="Cannon"/>
    <s v="Store Manager"/>
    <x v="9"/>
    <x v="2352"/>
    <x v="2355"/>
    <x v="478"/>
    <x v="185"/>
    <n v="-99.76"/>
    <d v="2016-05-09T00:00:00"/>
    <x v="1"/>
  </r>
  <r>
    <x v="0"/>
    <x v="1"/>
    <x v="103"/>
    <x v="95"/>
    <x v="66"/>
    <x v="0"/>
    <x v="1"/>
    <n v="1"/>
    <s v=""/>
    <n v="-74.5"/>
    <s v=""/>
    <s v=""/>
    <n v="-74.5"/>
    <x v="103"/>
    <x v="103"/>
    <x v="101"/>
    <s v="Sales Representative"/>
    <n v="515966"/>
    <s v="Marshall"/>
    <s v="Cannon"/>
    <s v="Store Manager"/>
    <x v="9"/>
    <x v="66"/>
    <x v="66"/>
    <x v="60"/>
    <x v="62"/>
    <n v="-74.5"/>
    <d v="2016-05-15T00:00:00"/>
    <x v="1"/>
  </r>
  <r>
    <x v="0"/>
    <x v="1"/>
    <x v="103"/>
    <x v="95"/>
    <x v="772"/>
    <x v="0"/>
    <x v="1"/>
    <n v="1"/>
    <s v=""/>
    <n v="-90.38"/>
    <s v=""/>
    <s v=""/>
    <n v="-90.38"/>
    <x v="103"/>
    <x v="103"/>
    <x v="101"/>
    <s v="Sales Representative"/>
    <n v="515966"/>
    <s v="Marshall"/>
    <s v="Cannon"/>
    <s v="Store Manager"/>
    <x v="9"/>
    <x v="772"/>
    <x v="772"/>
    <x v="387"/>
    <x v="293"/>
    <n v="-90.38"/>
    <d v="2016-05-17T00:00:00"/>
    <x v="1"/>
  </r>
  <r>
    <x v="0"/>
    <x v="1"/>
    <x v="103"/>
    <x v="95"/>
    <x v="144"/>
    <x v="2"/>
    <x v="1"/>
    <n v="1"/>
    <s v=""/>
    <n v="-14.44"/>
    <s v=""/>
    <s v=""/>
    <n v="-14.44"/>
    <x v="103"/>
    <x v="103"/>
    <x v="101"/>
    <s v="Sales Representative"/>
    <n v="515966"/>
    <s v="Marshall"/>
    <s v="Cannon"/>
    <s v="Store Manager"/>
    <x v="9"/>
    <x v="144"/>
    <x v="144"/>
    <x v="130"/>
    <x v="56"/>
    <n v="-14.44"/>
    <d v="2016-05-28T00:00:00"/>
    <x v="1"/>
  </r>
  <r>
    <x v="0"/>
    <x v="2"/>
    <x v="103"/>
    <x v="95"/>
    <x v="1994"/>
    <x v="2"/>
    <x v="1"/>
    <n v="1"/>
    <s v=""/>
    <n v="-9.17"/>
    <s v=""/>
    <s v=""/>
    <n v="-9.17"/>
    <x v="103"/>
    <x v="103"/>
    <x v="101"/>
    <s v="Sales Representative"/>
    <n v="515966"/>
    <s v="Marshall"/>
    <s v="Cannon"/>
    <s v="Store Manager"/>
    <x v="9"/>
    <x v="1996"/>
    <x v="1998"/>
    <x v="352"/>
    <x v="446"/>
    <n v="-9.17"/>
    <d v="2016-06-02T00:00:00"/>
    <x v="1"/>
  </r>
  <r>
    <x v="0"/>
    <x v="2"/>
    <x v="103"/>
    <x v="95"/>
    <x v="765"/>
    <x v="1"/>
    <x v="1"/>
    <n v="1"/>
    <s v=""/>
    <n v="-31.68"/>
    <s v=""/>
    <s v=""/>
    <n v="-31.68"/>
    <x v="103"/>
    <x v="103"/>
    <x v="101"/>
    <s v="Sales Representative"/>
    <n v="515966"/>
    <s v="Marshall"/>
    <s v="Cannon"/>
    <s v="Store Manager"/>
    <x v="9"/>
    <x v="765"/>
    <x v="765"/>
    <x v="527"/>
    <x v="257"/>
    <n v="-31.68"/>
    <d v="2016-06-02T00:00:00"/>
    <x v="1"/>
  </r>
  <r>
    <x v="0"/>
    <x v="2"/>
    <x v="103"/>
    <x v="95"/>
    <x v="1050"/>
    <x v="2"/>
    <x v="0"/>
    <n v="1"/>
    <s v=""/>
    <n v="-16.510000000000002"/>
    <s v=""/>
    <n v="-16.510000000000002"/>
    <s v=""/>
    <x v="103"/>
    <x v="103"/>
    <x v="101"/>
    <s v="Sales Representative"/>
    <n v="515966"/>
    <s v="Marshall"/>
    <s v="Cannon"/>
    <s v="Store Manager"/>
    <x v="9"/>
    <x v="1050"/>
    <x v="1051"/>
    <x v="286"/>
    <x v="140"/>
    <n v="-16.510000000000002"/>
    <d v="2016-06-02T00:00:00"/>
    <x v="2"/>
  </r>
  <r>
    <x v="0"/>
    <x v="2"/>
    <x v="103"/>
    <x v="95"/>
    <x v="588"/>
    <x v="0"/>
    <x v="1"/>
    <n v="1"/>
    <s v=""/>
    <n v="-77.16"/>
    <s v=""/>
    <s v=""/>
    <n v="-77.16"/>
    <x v="103"/>
    <x v="103"/>
    <x v="101"/>
    <s v="Sales Representative"/>
    <n v="515966"/>
    <s v="Marshall"/>
    <s v="Cannon"/>
    <s v="Store Manager"/>
    <x v="9"/>
    <x v="588"/>
    <x v="588"/>
    <x v="48"/>
    <x v="169"/>
    <n v="-77.16"/>
    <d v="2016-06-07T00:00:00"/>
    <x v="1"/>
  </r>
  <r>
    <x v="0"/>
    <x v="2"/>
    <x v="103"/>
    <x v="95"/>
    <x v="3033"/>
    <x v="0"/>
    <x v="1"/>
    <n v="1"/>
    <s v=""/>
    <n v="-75.86"/>
    <s v=""/>
    <s v=""/>
    <n v="-75.86"/>
    <x v="103"/>
    <x v="103"/>
    <x v="101"/>
    <s v="Sales Representative"/>
    <n v="515966"/>
    <s v="Marshall"/>
    <s v="Cannon"/>
    <s v="Store Manager"/>
    <x v="9"/>
    <x v="3036"/>
    <x v="3040"/>
    <x v="370"/>
    <x v="358"/>
    <n v="-75.86"/>
    <d v="2016-06-08T00:00:00"/>
    <x v="1"/>
  </r>
  <r>
    <x v="0"/>
    <x v="2"/>
    <x v="103"/>
    <x v="95"/>
    <x v="3537"/>
    <x v="1"/>
    <x v="0"/>
    <n v="1"/>
    <s v=""/>
    <n v="-29.54"/>
    <s v=""/>
    <n v="-29.54"/>
    <s v=""/>
    <x v="103"/>
    <x v="103"/>
    <x v="101"/>
    <s v="Sales Representative"/>
    <n v="515966"/>
    <s v="Marshall"/>
    <s v="Cannon"/>
    <s v="Store Manager"/>
    <x v="9"/>
    <x v="3542"/>
    <x v="3546"/>
    <x v="524"/>
    <x v="464"/>
    <n v="-29.54"/>
    <d v="2016-06-15T00:00:00"/>
    <x v="2"/>
  </r>
  <r>
    <x v="0"/>
    <x v="2"/>
    <x v="103"/>
    <x v="95"/>
    <x v="2132"/>
    <x v="0"/>
    <x v="1"/>
    <n v="1"/>
    <s v=""/>
    <n v="-74.58"/>
    <s v=""/>
    <s v=""/>
    <n v="-74.58"/>
    <x v="103"/>
    <x v="103"/>
    <x v="101"/>
    <s v="Sales Representative"/>
    <n v="515966"/>
    <s v="Marshall"/>
    <s v="Cannon"/>
    <s v="Store Manager"/>
    <x v="9"/>
    <x v="2135"/>
    <x v="2137"/>
    <x v="775"/>
    <x v="477"/>
    <n v="-74.58"/>
    <d v="2016-06-19T00:00:00"/>
    <x v="1"/>
  </r>
  <r>
    <x v="0"/>
    <x v="2"/>
    <x v="103"/>
    <x v="95"/>
    <x v="2223"/>
    <x v="1"/>
    <x v="0"/>
    <n v="1"/>
    <s v=""/>
    <n v="-36.75"/>
    <s v=""/>
    <n v="-36.75"/>
    <s v=""/>
    <x v="103"/>
    <x v="103"/>
    <x v="101"/>
    <s v="Sales Representative"/>
    <n v="515966"/>
    <s v="Marshall"/>
    <s v="Cannon"/>
    <s v="Store Manager"/>
    <x v="9"/>
    <x v="2225"/>
    <x v="2228"/>
    <x v="215"/>
    <x v="365"/>
    <n v="-36.75"/>
    <d v="2016-06-20T00:00:00"/>
    <x v="2"/>
  </r>
  <r>
    <x v="0"/>
    <x v="2"/>
    <x v="103"/>
    <x v="95"/>
    <x v="681"/>
    <x v="0"/>
    <x v="1"/>
    <n v="1"/>
    <s v=""/>
    <n v="-66.790000000000006"/>
    <s v=""/>
    <s v=""/>
    <n v="-66.790000000000006"/>
    <x v="103"/>
    <x v="103"/>
    <x v="101"/>
    <s v="Sales Representative"/>
    <n v="515966"/>
    <s v="Marshall"/>
    <s v="Cannon"/>
    <s v="Store Manager"/>
    <x v="9"/>
    <x v="681"/>
    <x v="681"/>
    <x v="487"/>
    <x v="152"/>
    <n v="-66.790000000000006"/>
    <d v="2016-06-26T00:00:00"/>
    <x v="1"/>
  </r>
  <r>
    <x v="0"/>
    <x v="2"/>
    <x v="103"/>
    <x v="95"/>
    <x v="2248"/>
    <x v="0"/>
    <x v="0"/>
    <n v="1"/>
    <s v=""/>
    <n v="-79.59"/>
    <s v=""/>
    <n v="-79.59"/>
    <s v=""/>
    <x v="103"/>
    <x v="103"/>
    <x v="101"/>
    <s v="Sales Representative"/>
    <n v="515966"/>
    <s v="Marshall"/>
    <s v="Cannon"/>
    <s v="Store Manager"/>
    <x v="9"/>
    <x v="2250"/>
    <x v="2253"/>
    <x v="860"/>
    <x v="274"/>
    <n v="-79.59"/>
    <d v="2016-06-27T00:00:00"/>
    <x v="0"/>
  </r>
  <r>
    <x v="0"/>
    <x v="2"/>
    <x v="103"/>
    <x v="95"/>
    <x v="2945"/>
    <x v="1"/>
    <x v="0"/>
    <n v="1"/>
    <s v=""/>
    <n v="-20.47"/>
    <s v=""/>
    <n v="-20.47"/>
    <s v=""/>
    <x v="103"/>
    <x v="103"/>
    <x v="101"/>
    <s v="Sales Representative"/>
    <n v="515966"/>
    <s v="Marshall"/>
    <s v="Cannon"/>
    <s v="Store Manager"/>
    <x v="9"/>
    <x v="2948"/>
    <x v="2952"/>
    <x v="895"/>
    <x v="186"/>
    <n v="-20.47"/>
    <d v="2016-06-27T00:00:00"/>
    <x v="2"/>
  </r>
  <r>
    <x v="0"/>
    <x v="2"/>
    <x v="103"/>
    <x v="95"/>
    <x v="563"/>
    <x v="0"/>
    <x v="1"/>
    <n v="1"/>
    <s v=""/>
    <n v="-78.790000000000006"/>
    <s v=""/>
    <s v=""/>
    <n v="-78.790000000000006"/>
    <x v="103"/>
    <x v="103"/>
    <x v="101"/>
    <s v="Sales Representative"/>
    <n v="515966"/>
    <s v="Marshall"/>
    <s v="Cannon"/>
    <s v="Store Manager"/>
    <x v="9"/>
    <x v="563"/>
    <x v="563"/>
    <x v="423"/>
    <x v="236"/>
    <n v="-78.790000000000006"/>
    <d v="2016-06-27T00:00:00"/>
    <x v="1"/>
  </r>
  <r>
    <x v="1"/>
    <x v="3"/>
    <x v="103"/>
    <x v="104"/>
    <x v="2299"/>
    <x v="2"/>
    <x v="0"/>
    <s v=""/>
    <n v="1"/>
    <s v=""/>
    <n v="-6.21"/>
    <n v="-6.21"/>
    <s v=""/>
    <x v="103"/>
    <x v="103"/>
    <x v="101"/>
    <s v="Sales Representative"/>
    <n v="357340"/>
    <s v="Terri"/>
    <s v="Stone"/>
    <s v="Sales Representative"/>
    <x v="9"/>
    <x v="2301"/>
    <x v="2304"/>
    <x v="303"/>
    <x v="196"/>
    <n v="-6.21"/>
    <d v="2016-07-01T00:00:00"/>
    <x v="2"/>
  </r>
  <r>
    <x v="1"/>
    <x v="3"/>
    <x v="103"/>
    <x v="104"/>
    <x v="1055"/>
    <x v="2"/>
    <x v="0"/>
    <s v=""/>
    <n v="1"/>
    <s v=""/>
    <n v="-16.760000000000002"/>
    <n v="-16.760000000000002"/>
    <s v=""/>
    <x v="103"/>
    <x v="103"/>
    <x v="101"/>
    <s v="Sales Representative"/>
    <n v="357340"/>
    <s v="Terri"/>
    <s v="Stone"/>
    <s v="Sales Representative"/>
    <x v="9"/>
    <x v="1055"/>
    <x v="1056"/>
    <x v="9"/>
    <x v="429"/>
    <n v="-16.760000000000002"/>
    <d v="2016-07-09T00:00:00"/>
    <x v="2"/>
  </r>
  <r>
    <x v="1"/>
    <x v="3"/>
    <x v="103"/>
    <x v="104"/>
    <x v="2617"/>
    <x v="1"/>
    <x v="1"/>
    <s v=""/>
    <n v="1"/>
    <s v=""/>
    <n v="-48.3"/>
    <s v=""/>
    <n v="-48.3"/>
    <x v="103"/>
    <x v="103"/>
    <x v="101"/>
    <s v="Sales Representative"/>
    <n v="357340"/>
    <s v="Terri"/>
    <s v="Stone"/>
    <s v="Sales Representative"/>
    <x v="9"/>
    <x v="2619"/>
    <x v="2622"/>
    <x v="777"/>
    <x v="184"/>
    <n v="-48.3"/>
    <d v="2016-07-11T00:00:00"/>
    <x v="1"/>
  </r>
  <r>
    <x v="1"/>
    <x v="3"/>
    <x v="103"/>
    <x v="95"/>
    <x v="2461"/>
    <x v="0"/>
    <x v="1"/>
    <s v=""/>
    <n v="1"/>
    <s v=""/>
    <n v="-70.849999999999994"/>
    <s v=""/>
    <n v="-70.849999999999994"/>
    <x v="103"/>
    <x v="103"/>
    <x v="101"/>
    <s v="Sales Representative"/>
    <n v="515966"/>
    <s v="Marshall"/>
    <s v="Cannon"/>
    <s v="Store Manager"/>
    <x v="9"/>
    <x v="2463"/>
    <x v="2466"/>
    <x v="618"/>
    <x v="29"/>
    <n v="-70.849999999999994"/>
    <d v="2016-07-17T00:00:00"/>
    <x v="1"/>
  </r>
  <r>
    <x v="1"/>
    <x v="3"/>
    <x v="103"/>
    <x v="95"/>
    <x v="1580"/>
    <x v="0"/>
    <x v="0"/>
    <s v=""/>
    <n v="1"/>
    <s v=""/>
    <n v="-82.97"/>
    <n v="-82.97"/>
    <s v=""/>
    <x v="103"/>
    <x v="103"/>
    <x v="101"/>
    <s v="Sales Representative"/>
    <n v="515966"/>
    <s v="Marshall"/>
    <s v="Cannon"/>
    <s v="Store Manager"/>
    <x v="9"/>
    <x v="1582"/>
    <x v="1583"/>
    <x v="466"/>
    <x v="288"/>
    <n v="-82.97"/>
    <d v="2016-07-18T00:00:00"/>
    <x v="2"/>
  </r>
  <r>
    <x v="1"/>
    <x v="3"/>
    <x v="103"/>
    <x v="104"/>
    <x v="926"/>
    <x v="1"/>
    <x v="1"/>
    <s v=""/>
    <n v="1"/>
    <s v=""/>
    <n v="-47.96"/>
    <s v=""/>
    <n v="-47.96"/>
    <x v="103"/>
    <x v="103"/>
    <x v="101"/>
    <s v="Sales Representative"/>
    <n v="357340"/>
    <s v="Terri"/>
    <s v="Stone"/>
    <s v="Sales Representative"/>
    <x v="9"/>
    <x v="926"/>
    <x v="926"/>
    <x v="592"/>
    <x v="371"/>
    <n v="-47.96"/>
    <d v="2016-07-20T00:00:00"/>
    <x v="1"/>
  </r>
  <r>
    <x v="1"/>
    <x v="3"/>
    <x v="103"/>
    <x v="104"/>
    <x v="1743"/>
    <x v="1"/>
    <x v="0"/>
    <s v=""/>
    <n v="1"/>
    <s v=""/>
    <n v="-20.61"/>
    <n v="-20.61"/>
    <s v=""/>
    <x v="103"/>
    <x v="103"/>
    <x v="101"/>
    <s v="Sales Representative"/>
    <n v="357340"/>
    <s v="Terri"/>
    <s v="Stone"/>
    <s v="Sales Representative"/>
    <x v="9"/>
    <x v="1745"/>
    <x v="1746"/>
    <x v="796"/>
    <x v="275"/>
    <n v="-20.61"/>
    <d v="2016-07-23T00:00:00"/>
    <x v="2"/>
  </r>
  <r>
    <x v="1"/>
    <x v="3"/>
    <x v="103"/>
    <x v="95"/>
    <x v="2061"/>
    <x v="0"/>
    <x v="0"/>
    <s v=""/>
    <n v="1"/>
    <s v=""/>
    <n v="-67.959999999999994"/>
    <n v="-67.959999999999994"/>
    <s v=""/>
    <x v="103"/>
    <x v="103"/>
    <x v="101"/>
    <s v="Sales Representative"/>
    <n v="515966"/>
    <s v="Marshall"/>
    <s v="Cannon"/>
    <s v="Store Manager"/>
    <x v="9"/>
    <x v="2064"/>
    <x v="2066"/>
    <x v="759"/>
    <x v="420"/>
    <n v="-67.959999999999994"/>
    <d v="2016-07-27T00:00:00"/>
    <x v="0"/>
  </r>
  <r>
    <x v="1"/>
    <x v="3"/>
    <x v="103"/>
    <x v="104"/>
    <x v="2197"/>
    <x v="2"/>
    <x v="1"/>
    <s v=""/>
    <n v="1"/>
    <s v=""/>
    <n v="-7.67"/>
    <s v=""/>
    <n v="-7.67"/>
    <x v="103"/>
    <x v="103"/>
    <x v="101"/>
    <s v="Sales Representative"/>
    <n v="357340"/>
    <s v="Terri"/>
    <s v="Stone"/>
    <s v="Sales Representative"/>
    <x v="9"/>
    <x v="2199"/>
    <x v="2202"/>
    <x v="852"/>
    <x v="84"/>
    <n v="-7.67"/>
    <d v="2016-07-27T00:00:00"/>
    <x v="1"/>
  </r>
  <r>
    <x v="1"/>
    <x v="3"/>
    <x v="103"/>
    <x v="95"/>
    <x v="2216"/>
    <x v="0"/>
    <x v="0"/>
    <s v=""/>
    <n v="1"/>
    <s v=""/>
    <n v="-57.29"/>
    <n v="-57.29"/>
    <s v=""/>
    <x v="103"/>
    <x v="103"/>
    <x v="101"/>
    <s v="Sales Representative"/>
    <n v="515966"/>
    <s v="Marshall"/>
    <s v="Cannon"/>
    <s v="Store Manager"/>
    <x v="9"/>
    <x v="2218"/>
    <x v="2221"/>
    <x v="314"/>
    <x v="135"/>
    <n v="-57.29"/>
    <d v="2016-07-28T00:00:00"/>
    <x v="2"/>
  </r>
  <r>
    <x v="1"/>
    <x v="4"/>
    <x v="103"/>
    <x v="104"/>
    <x v="1109"/>
    <x v="1"/>
    <x v="1"/>
    <s v=""/>
    <n v="1"/>
    <s v=""/>
    <n v="-41.43"/>
    <s v=""/>
    <n v="-41.43"/>
    <x v="103"/>
    <x v="103"/>
    <x v="101"/>
    <s v="Sales Representative"/>
    <n v="357340"/>
    <s v="Terri"/>
    <s v="Stone"/>
    <s v="Sales Representative"/>
    <x v="9"/>
    <x v="1109"/>
    <x v="1110"/>
    <x v="658"/>
    <x v="157"/>
    <n v="-41.43"/>
    <d v="2016-08-06T00:00:00"/>
    <x v="1"/>
  </r>
  <r>
    <x v="1"/>
    <x v="4"/>
    <x v="103"/>
    <x v="104"/>
    <x v="3755"/>
    <x v="2"/>
    <x v="1"/>
    <s v=""/>
    <n v="1"/>
    <s v=""/>
    <n v="-15.64"/>
    <s v=""/>
    <n v="-15.64"/>
    <x v="103"/>
    <x v="103"/>
    <x v="101"/>
    <s v="Sales Representative"/>
    <n v="357340"/>
    <s v="Terri"/>
    <s v="Stone"/>
    <s v="Sales Representative"/>
    <x v="9"/>
    <x v="3757"/>
    <x v="3764"/>
    <x v="89"/>
    <x v="407"/>
    <n v="-15.64"/>
    <d v="2016-08-06T00:00:00"/>
    <x v="1"/>
  </r>
  <r>
    <x v="1"/>
    <x v="4"/>
    <x v="103"/>
    <x v="104"/>
    <x v="1279"/>
    <x v="1"/>
    <x v="0"/>
    <s v=""/>
    <n v="1"/>
    <s v=""/>
    <n v="-31.34"/>
    <n v="-31.34"/>
    <s v=""/>
    <x v="103"/>
    <x v="103"/>
    <x v="101"/>
    <s v="Sales Representative"/>
    <n v="357340"/>
    <s v="Terri"/>
    <s v="Stone"/>
    <s v="Sales Representative"/>
    <x v="9"/>
    <x v="1281"/>
    <x v="1282"/>
    <x v="708"/>
    <x v="462"/>
    <n v="-31.34"/>
    <d v="2016-08-09T00:00:00"/>
    <x v="0"/>
  </r>
  <r>
    <x v="1"/>
    <x v="4"/>
    <x v="103"/>
    <x v="104"/>
    <x v="2578"/>
    <x v="1"/>
    <x v="1"/>
    <s v=""/>
    <n v="1"/>
    <s v=""/>
    <n v="-42.13"/>
    <s v=""/>
    <n v="-42.13"/>
    <x v="103"/>
    <x v="103"/>
    <x v="101"/>
    <s v="Sales Representative"/>
    <n v="357340"/>
    <s v="Terri"/>
    <s v="Stone"/>
    <s v="Sales Representative"/>
    <x v="9"/>
    <x v="2580"/>
    <x v="2583"/>
    <x v="122"/>
    <x v="1"/>
    <n v="-42.13"/>
    <d v="2016-08-09T00:00:00"/>
    <x v="1"/>
  </r>
  <r>
    <x v="1"/>
    <x v="4"/>
    <x v="103"/>
    <x v="104"/>
    <x v="3062"/>
    <x v="1"/>
    <x v="1"/>
    <s v=""/>
    <n v="1"/>
    <s v=""/>
    <n v="-36.659999999999997"/>
    <s v=""/>
    <n v="-36.659999999999997"/>
    <x v="103"/>
    <x v="103"/>
    <x v="101"/>
    <s v="Sales Representative"/>
    <n v="357340"/>
    <s v="Terri"/>
    <s v="Stone"/>
    <s v="Sales Representative"/>
    <x v="9"/>
    <x v="3065"/>
    <x v="3069"/>
    <x v="850"/>
    <x v="416"/>
    <n v="-36.659999999999997"/>
    <d v="2016-08-12T00:00:00"/>
    <x v="1"/>
  </r>
  <r>
    <x v="1"/>
    <x v="4"/>
    <x v="103"/>
    <x v="95"/>
    <x v="496"/>
    <x v="0"/>
    <x v="1"/>
    <s v=""/>
    <n v="1"/>
    <s v=""/>
    <n v="-91.66"/>
    <s v=""/>
    <n v="-91.66"/>
    <x v="103"/>
    <x v="103"/>
    <x v="101"/>
    <s v="Sales Representative"/>
    <n v="515966"/>
    <s v="Marshall"/>
    <s v="Cannon"/>
    <s v="Store Manager"/>
    <x v="9"/>
    <x v="496"/>
    <x v="496"/>
    <x v="388"/>
    <x v="251"/>
    <n v="-91.66"/>
    <d v="2016-08-17T00:00:00"/>
    <x v="1"/>
  </r>
  <r>
    <x v="1"/>
    <x v="4"/>
    <x v="103"/>
    <x v="104"/>
    <x v="2394"/>
    <x v="2"/>
    <x v="1"/>
    <s v=""/>
    <n v="1"/>
    <s v=""/>
    <n v="-13.95"/>
    <s v=""/>
    <n v="-13.95"/>
    <x v="103"/>
    <x v="103"/>
    <x v="101"/>
    <s v="Sales Representative"/>
    <n v="357340"/>
    <s v="Terri"/>
    <s v="Stone"/>
    <s v="Sales Representative"/>
    <x v="9"/>
    <x v="2396"/>
    <x v="2399"/>
    <x v="46"/>
    <x v="75"/>
    <n v="-13.95"/>
    <d v="2016-08-22T00:00:00"/>
    <x v="1"/>
  </r>
  <r>
    <x v="1"/>
    <x v="4"/>
    <x v="103"/>
    <x v="104"/>
    <x v="797"/>
    <x v="2"/>
    <x v="0"/>
    <s v=""/>
    <n v="1"/>
    <s v=""/>
    <n v="-16.940000000000001"/>
    <n v="-16.940000000000001"/>
    <s v=""/>
    <x v="103"/>
    <x v="103"/>
    <x v="101"/>
    <s v="Sales Representative"/>
    <n v="357340"/>
    <s v="Terri"/>
    <s v="Stone"/>
    <s v="Sales Representative"/>
    <x v="9"/>
    <x v="797"/>
    <x v="797"/>
    <x v="226"/>
    <x v="46"/>
    <n v="-16.940000000000001"/>
    <d v="2016-08-24T00:00:00"/>
    <x v="2"/>
  </r>
  <r>
    <x v="1"/>
    <x v="4"/>
    <x v="103"/>
    <x v="104"/>
    <x v="3534"/>
    <x v="1"/>
    <x v="1"/>
    <s v=""/>
    <n v="1"/>
    <s v=""/>
    <n v="-31.22"/>
    <s v=""/>
    <n v="-31.22"/>
    <x v="103"/>
    <x v="103"/>
    <x v="101"/>
    <s v="Sales Representative"/>
    <n v="357340"/>
    <s v="Terri"/>
    <s v="Stone"/>
    <s v="Sales Representative"/>
    <x v="9"/>
    <x v="3539"/>
    <x v="3543"/>
    <x v="445"/>
    <x v="213"/>
    <n v="-31.22"/>
    <d v="2016-08-25T00:00:00"/>
    <x v="1"/>
  </r>
  <r>
    <x v="1"/>
    <x v="4"/>
    <x v="103"/>
    <x v="95"/>
    <x v="2993"/>
    <x v="0"/>
    <x v="1"/>
    <s v=""/>
    <n v="1"/>
    <s v=""/>
    <n v="-52.33"/>
    <s v=""/>
    <n v="-52.33"/>
    <x v="103"/>
    <x v="103"/>
    <x v="101"/>
    <s v="Sales Representative"/>
    <n v="515966"/>
    <s v="Marshall"/>
    <s v="Cannon"/>
    <s v="Store Manager"/>
    <x v="9"/>
    <x v="2996"/>
    <x v="3000"/>
    <x v="754"/>
    <x v="24"/>
    <n v="-52.33"/>
    <d v="2016-08-26T00:00:00"/>
    <x v="1"/>
  </r>
  <r>
    <x v="1"/>
    <x v="4"/>
    <x v="103"/>
    <x v="95"/>
    <x v="3430"/>
    <x v="0"/>
    <x v="1"/>
    <s v=""/>
    <n v="1"/>
    <s v=""/>
    <n v="-78.17"/>
    <s v=""/>
    <n v="-78.17"/>
    <x v="103"/>
    <x v="103"/>
    <x v="101"/>
    <s v="Sales Representative"/>
    <n v="515966"/>
    <s v="Marshall"/>
    <s v="Cannon"/>
    <s v="Store Manager"/>
    <x v="9"/>
    <x v="3435"/>
    <x v="3439"/>
    <x v="286"/>
    <x v="402"/>
    <n v="-78.17"/>
    <d v="2016-08-26T00:00:00"/>
    <x v="1"/>
  </r>
  <r>
    <x v="1"/>
    <x v="4"/>
    <x v="103"/>
    <x v="95"/>
    <x v="3867"/>
    <x v="0"/>
    <x v="1"/>
    <s v=""/>
    <n v="1"/>
    <s v=""/>
    <n v="-99.38"/>
    <s v=""/>
    <n v="-99.38"/>
    <x v="103"/>
    <x v="103"/>
    <x v="101"/>
    <s v="Sales Representative"/>
    <n v="515966"/>
    <s v="Marshall"/>
    <s v="Cannon"/>
    <s v="Store Manager"/>
    <x v="9"/>
    <x v="3870"/>
    <x v="3877"/>
    <x v="140"/>
    <x v="152"/>
    <n v="-99.38"/>
    <d v="2016-08-28T00:00:00"/>
    <x v="1"/>
  </r>
  <r>
    <x v="1"/>
    <x v="5"/>
    <x v="103"/>
    <x v="104"/>
    <x v="2747"/>
    <x v="2"/>
    <x v="0"/>
    <s v=""/>
    <n v="1"/>
    <s v=""/>
    <n v="-12.64"/>
    <n v="-12.64"/>
    <s v=""/>
    <x v="103"/>
    <x v="103"/>
    <x v="101"/>
    <s v="Sales Representative"/>
    <n v="357340"/>
    <s v="Terri"/>
    <s v="Stone"/>
    <s v="Sales Representative"/>
    <x v="9"/>
    <x v="2749"/>
    <x v="2752"/>
    <x v="454"/>
    <x v="447"/>
    <n v="-12.64"/>
    <d v="2016-09-11T00:00:00"/>
    <x v="0"/>
  </r>
  <r>
    <x v="1"/>
    <x v="5"/>
    <x v="103"/>
    <x v="95"/>
    <x v="12"/>
    <x v="0"/>
    <x v="1"/>
    <s v=""/>
    <n v="1"/>
    <s v=""/>
    <n v="-68.989999999999995"/>
    <s v=""/>
    <n v="-68.989999999999995"/>
    <x v="103"/>
    <x v="103"/>
    <x v="101"/>
    <s v="Sales Representative"/>
    <n v="515966"/>
    <s v="Marshall"/>
    <s v="Cannon"/>
    <s v="Store Manager"/>
    <x v="9"/>
    <x v="12"/>
    <x v="12"/>
    <x v="12"/>
    <x v="12"/>
    <n v="-68.989999999999995"/>
    <d v="2016-09-12T00:00:00"/>
    <x v="1"/>
  </r>
  <r>
    <x v="1"/>
    <x v="5"/>
    <x v="103"/>
    <x v="95"/>
    <x v="2982"/>
    <x v="0"/>
    <x v="1"/>
    <s v=""/>
    <n v="1"/>
    <s v=""/>
    <n v="-64.03"/>
    <s v=""/>
    <n v="-64.03"/>
    <x v="103"/>
    <x v="103"/>
    <x v="101"/>
    <s v="Sales Representative"/>
    <n v="515966"/>
    <s v="Marshall"/>
    <s v="Cannon"/>
    <s v="Store Manager"/>
    <x v="9"/>
    <x v="2985"/>
    <x v="2989"/>
    <x v="232"/>
    <x v="66"/>
    <n v="-64.03"/>
    <d v="2016-09-12T00:00:00"/>
    <x v="1"/>
  </r>
  <r>
    <x v="1"/>
    <x v="5"/>
    <x v="103"/>
    <x v="104"/>
    <x v="2760"/>
    <x v="2"/>
    <x v="1"/>
    <s v=""/>
    <n v="1"/>
    <s v=""/>
    <n v="-11.16"/>
    <s v=""/>
    <n v="-11.16"/>
    <x v="103"/>
    <x v="103"/>
    <x v="101"/>
    <s v="Sales Representative"/>
    <n v="357340"/>
    <s v="Terri"/>
    <s v="Stone"/>
    <s v="Sales Representative"/>
    <x v="9"/>
    <x v="2762"/>
    <x v="2765"/>
    <x v="258"/>
    <x v="362"/>
    <n v="-11.16"/>
    <d v="2016-09-13T00:00:00"/>
    <x v="1"/>
  </r>
  <r>
    <x v="1"/>
    <x v="5"/>
    <x v="103"/>
    <x v="104"/>
    <x v="3676"/>
    <x v="2"/>
    <x v="1"/>
    <s v=""/>
    <n v="1"/>
    <s v=""/>
    <n v="-17.329999999999998"/>
    <s v=""/>
    <n v="-17.329999999999998"/>
    <x v="103"/>
    <x v="103"/>
    <x v="101"/>
    <s v="Sales Representative"/>
    <n v="357340"/>
    <s v="Terri"/>
    <s v="Stone"/>
    <s v="Sales Representative"/>
    <x v="9"/>
    <x v="3678"/>
    <x v="3685"/>
    <x v="444"/>
    <x v="332"/>
    <n v="-17.329999999999998"/>
    <d v="2016-09-17T00:00:00"/>
    <x v="1"/>
  </r>
  <r>
    <x v="1"/>
    <x v="5"/>
    <x v="103"/>
    <x v="104"/>
    <x v="3146"/>
    <x v="1"/>
    <x v="1"/>
    <s v=""/>
    <n v="1"/>
    <s v=""/>
    <n v="-22.49"/>
    <s v=""/>
    <n v="-22.49"/>
    <x v="103"/>
    <x v="103"/>
    <x v="101"/>
    <s v="Sales Representative"/>
    <n v="357340"/>
    <s v="Terri"/>
    <s v="Stone"/>
    <s v="Sales Representative"/>
    <x v="9"/>
    <x v="3149"/>
    <x v="3153"/>
    <x v="299"/>
    <x v="37"/>
    <n v="-22.49"/>
    <d v="2016-09-17T00:00:00"/>
    <x v="1"/>
  </r>
  <r>
    <x v="1"/>
    <x v="5"/>
    <x v="103"/>
    <x v="104"/>
    <x v="357"/>
    <x v="2"/>
    <x v="1"/>
    <s v=""/>
    <n v="1"/>
    <s v=""/>
    <n v="-7.84"/>
    <s v=""/>
    <n v="-7.84"/>
    <x v="103"/>
    <x v="103"/>
    <x v="101"/>
    <s v="Sales Representative"/>
    <n v="357340"/>
    <s v="Terri"/>
    <s v="Stone"/>
    <s v="Sales Representative"/>
    <x v="9"/>
    <x v="357"/>
    <x v="357"/>
    <x v="298"/>
    <x v="253"/>
    <n v="-7.84"/>
    <d v="2016-09-22T00:00:00"/>
    <x v="1"/>
  </r>
  <r>
    <x v="1"/>
    <x v="5"/>
    <x v="103"/>
    <x v="104"/>
    <x v="422"/>
    <x v="2"/>
    <x v="1"/>
    <s v=""/>
    <n v="1"/>
    <s v=""/>
    <n v="-13.47"/>
    <s v=""/>
    <n v="-13.47"/>
    <x v="103"/>
    <x v="103"/>
    <x v="101"/>
    <s v="Sales Representative"/>
    <n v="357340"/>
    <s v="Terri"/>
    <s v="Stone"/>
    <s v="Sales Representative"/>
    <x v="9"/>
    <x v="422"/>
    <x v="422"/>
    <x v="344"/>
    <x v="214"/>
    <n v="-13.47"/>
    <d v="2016-09-25T00:00:00"/>
    <x v="1"/>
  </r>
  <r>
    <x v="0"/>
    <x v="0"/>
    <x v="104"/>
    <x v="95"/>
    <x v="2551"/>
    <x v="0"/>
    <x v="1"/>
    <n v="1"/>
    <s v=""/>
    <n v="-216.89"/>
    <s v=""/>
    <s v=""/>
    <n v="-216.89"/>
    <x v="104"/>
    <x v="104"/>
    <x v="102"/>
    <s v="Store Manager"/>
    <n v="515966"/>
    <s v="Marshall"/>
    <s v="Cannon"/>
    <s v="Store Manager"/>
    <x v="9"/>
    <x v="2553"/>
    <x v="2556"/>
    <x v="213"/>
    <x v="331"/>
    <n v="-216.89"/>
    <d v="2016-04-02T00:00:00"/>
    <x v="1"/>
  </r>
  <r>
    <x v="0"/>
    <x v="0"/>
    <x v="104"/>
    <x v="95"/>
    <x v="847"/>
    <x v="0"/>
    <x v="0"/>
    <n v="1"/>
    <s v=""/>
    <n v="-157.43"/>
    <s v=""/>
    <n v="-157.43"/>
    <s v=""/>
    <x v="104"/>
    <x v="104"/>
    <x v="102"/>
    <s v="Store Manager"/>
    <n v="515966"/>
    <s v="Marshall"/>
    <s v="Cannon"/>
    <s v="Store Manager"/>
    <x v="9"/>
    <x v="847"/>
    <x v="847"/>
    <x v="431"/>
    <x v="84"/>
    <n v="-157.43"/>
    <d v="2016-04-12T00:00:00"/>
    <x v="2"/>
  </r>
  <r>
    <x v="0"/>
    <x v="0"/>
    <x v="104"/>
    <x v="95"/>
    <x v="1943"/>
    <x v="0"/>
    <x v="1"/>
    <n v="1"/>
    <s v=""/>
    <n v="-54.87"/>
    <s v=""/>
    <s v=""/>
    <n v="-54.87"/>
    <x v="104"/>
    <x v="104"/>
    <x v="102"/>
    <s v="Store Manager"/>
    <n v="515966"/>
    <s v="Marshall"/>
    <s v="Cannon"/>
    <s v="Store Manager"/>
    <x v="9"/>
    <x v="1945"/>
    <x v="1947"/>
    <x v="417"/>
    <x v="164"/>
    <n v="-54.87"/>
    <d v="2016-04-15T00:00:00"/>
    <x v="1"/>
  </r>
  <r>
    <x v="0"/>
    <x v="0"/>
    <x v="104"/>
    <x v="95"/>
    <x v="98"/>
    <x v="0"/>
    <x v="1"/>
    <n v="1"/>
    <s v=""/>
    <n v="-83.4"/>
    <s v=""/>
    <s v=""/>
    <n v="-83.4"/>
    <x v="104"/>
    <x v="104"/>
    <x v="102"/>
    <s v="Store Manager"/>
    <n v="515966"/>
    <s v="Marshall"/>
    <s v="Cannon"/>
    <s v="Store Manager"/>
    <x v="9"/>
    <x v="98"/>
    <x v="98"/>
    <x v="86"/>
    <x v="86"/>
    <n v="-83.4"/>
    <d v="2016-04-24T00:00:00"/>
    <x v="1"/>
  </r>
  <r>
    <x v="0"/>
    <x v="0"/>
    <x v="104"/>
    <x v="95"/>
    <x v="3459"/>
    <x v="0"/>
    <x v="0"/>
    <n v="1"/>
    <s v=""/>
    <n v="-341.7"/>
    <s v=""/>
    <n v="-341.7"/>
    <s v=""/>
    <x v="104"/>
    <x v="104"/>
    <x v="102"/>
    <s v="Store Manager"/>
    <n v="515966"/>
    <s v="Marshall"/>
    <s v="Cannon"/>
    <s v="Store Manager"/>
    <x v="9"/>
    <x v="3464"/>
    <x v="3468"/>
    <x v="526"/>
    <x v="259"/>
    <n v="-341.7"/>
    <d v="2016-04-29T00:00:00"/>
    <x v="2"/>
  </r>
  <r>
    <x v="0"/>
    <x v="1"/>
    <x v="104"/>
    <x v="95"/>
    <x v="3051"/>
    <x v="0"/>
    <x v="1"/>
    <n v="1"/>
    <s v=""/>
    <n v="-118.95"/>
    <s v=""/>
    <s v=""/>
    <n v="-118.95"/>
    <x v="104"/>
    <x v="104"/>
    <x v="102"/>
    <s v="Store Manager"/>
    <n v="515966"/>
    <s v="Marshall"/>
    <s v="Cannon"/>
    <s v="Store Manager"/>
    <x v="9"/>
    <x v="3054"/>
    <x v="3058"/>
    <x v="867"/>
    <x v="487"/>
    <n v="-118.95"/>
    <d v="2016-05-17T00:00:00"/>
    <x v="1"/>
  </r>
  <r>
    <x v="0"/>
    <x v="1"/>
    <x v="104"/>
    <x v="95"/>
    <x v="3976"/>
    <x v="0"/>
    <x v="1"/>
    <n v="1"/>
    <s v=""/>
    <n v="-157.68"/>
    <s v=""/>
    <s v=""/>
    <n v="-157.68"/>
    <x v="104"/>
    <x v="104"/>
    <x v="102"/>
    <s v="Store Manager"/>
    <n v="515966"/>
    <s v="Marshall"/>
    <s v="Cannon"/>
    <s v="Store Manager"/>
    <x v="9"/>
    <x v="3981"/>
    <x v="3988"/>
    <x v="295"/>
    <x v="159"/>
    <n v="-157.68"/>
    <d v="2016-05-19T00:00:00"/>
    <x v="1"/>
  </r>
  <r>
    <x v="0"/>
    <x v="1"/>
    <x v="104"/>
    <x v="95"/>
    <x v="847"/>
    <x v="0"/>
    <x v="1"/>
    <n v="1"/>
    <s v=""/>
    <n v="-389.09"/>
    <s v=""/>
    <s v=""/>
    <n v="-389.09"/>
    <x v="104"/>
    <x v="104"/>
    <x v="102"/>
    <s v="Store Manager"/>
    <n v="515966"/>
    <s v="Marshall"/>
    <s v="Cannon"/>
    <s v="Store Manager"/>
    <x v="9"/>
    <x v="847"/>
    <x v="847"/>
    <x v="431"/>
    <x v="84"/>
    <n v="-389.09"/>
    <d v="2016-05-26T00:00:00"/>
    <x v="1"/>
  </r>
  <r>
    <x v="0"/>
    <x v="2"/>
    <x v="104"/>
    <x v="95"/>
    <x v="2079"/>
    <x v="0"/>
    <x v="1"/>
    <n v="1"/>
    <s v=""/>
    <n v="-123.3"/>
    <s v=""/>
    <s v=""/>
    <n v="-123.3"/>
    <x v="104"/>
    <x v="104"/>
    <x v="102"/>
    <s v="Store Manager"/>
    <n v="515966"/>
    <s v="Marshall"/>
    <s v="Cannon"/>
    <s v="Store Manager"/>
    <x v="9"/>
    <x v="2082"/>
    <x v="2084"/>
    <x v="335"/>
    <x v="155"/>
    <n v="-123.3"/>
    <d v="2016-06-03T00:00:00"/>
    <x v="1"/>
  </r>
  <r>
    <x v="0"/>
    <x v="2"/>
    <x v="104"/>
    <x v="95"/>
    <x v="612"/>
    <x v="0"/>
    <x v="1"/>
    <n v="1"/>
    <s v=""/>
    <n v="-240.89"/>
    <s v=""/>
    <s v=""/>
    <n v="-240.89"/>
    <x v="104"/>
    <x v="104"/>
    <x v="102"/>
    <s v="Store Manager"/>
    <n v="515966"/>
    <s v="Marshall"/>
    <s v="Cannon"/>
    <s v="Store Manager"/>
    <x v="9"/>
    <x v="612"/>
    <x v="612"/>
    <x v="335"/>
    <x v="261"/>
    <n v="-240.89"/>
    <d v="2016-06-04T00:00:00"/>
    <x v="1"/>
  </r>
  <r>
    <x v="0"/>
    <x v="2"/>
    <x v="104"/>
    <x v="95"/>
    <x v="1658"/>
    <x v="0"/>
    <x v="1"/>
    <n v="1"/>
    <s v=""/>
    <n v="-456.07"/>
    <s v=""/>
    <s v=""/>
    <n v="-456.07"/>
    <x v="104"/>
    <x v="104"/>
    <x v="102"/>
    <s v="Store Manager"/>
    <n v="515966"/>
    <s v="Marshall"/>
    <s v="Cannon"/>
    <s v="Store Manager"/>
    <x v="9"/>
    <x v="1660"/>
    <x v="1661"/>
    <x v="189"/>
    <x v="135"/>
    <n v="-456.07"/>
    <d v="2016-06-28T00:00:00"/>
    <x v="1"/>
  </r>
  <r>
    <x v="0"/>
    <x v="2"/>
    <x v="104"/>
    <x v="95"/>
    <x v="2392"/>
    <x v="0"/>
    <x v="1"/>
    <n v="1"/>
    <s v=""/>
    <n v="-483.82"/>
    <s v=""/>
    <s v=""/>
    <n v="-483.82"/>
    <x v="104"/>
    <x v="104"/>
    <x v="102"/>
    <s v="Store Manager"/>
    <n v="515966"/>
    <s v="Marshall"/>
    <s v="Cannon"/>
    <s v="Store Manager"/>
    <x v="9"/>
    <x v="2394"/>
    <x v="2397"/>
    <x v="125"/>
    <x v="395"/>
    <n v="-483.82"/>
    <d v="2016-06-28T00:00:00"/>
    <x v="1"/>
  </r>
  <r>
    <x v="1"/>
    <x v="3"/>
    <x v="104"/>
    <x v="95"/>
    <x v="2175"/>
    <x v="0"/>
    <x v="1"/>
    <s v=""/>
    <n v="1"/>
    <s v=""/>
    <n v="-94.9"/>
    <s v=""/>
    <n v="-94.9"/>
    <x v="104"/>
    <x v="104"/>
    <x v="102"/>
    <s v="Store Manager"/>
    <n v="515966"/>
    <s v="Marshall"/>
    <s v="Cannon"/>
    <s v="Store Manager"/>
    <x v="9"/>
    <x v="2177"/>
    <x v="2180"/>
    <x v="792"/>
    <x v="91"/>
    <n v="-94.9"/>
    <d v="2016-07-14T00:00:00"/>
    <x v="1"/>
  </r>
  <r>
    <x v="1"/>
    <x v="3"/>
    <x v="104"/>
    <x v="95"/>
    <x v="3098"/>
    <x v="0"/>
    <x v="1"/>
    <s v=""/>
    <n v="1"/>
    <s v=""/>
    <n v="-381.03"/>
    <s v=""/>
    <n v="-381.03"/>
    <x v="104"/>
    <x v="104"/>
    <x v="102"/>
    <s v="Store Manager"/>
    <n v="515966"/>
    <s v="Marshall"/>
    <s v="Cannon"/>
    <s v="Store Manager"/>
    <x v="9"/>
    <x v="3101"/>
    <x v="3105"/>
    <x v="926"/>
    <x v="261"/>
    <n v="-381.03"/>
    <d v="2016-07-16T00:00:00"/>
    <x v="1"/>
  </r>
  <r>
    <x v="1"/>
    <x v="4"/>
    <x v="104"/>
    <x v="95"/>
    <x v="773"/>
    <x v="0"/>
    <x v="0"/>
    <s v=""/>
    <n v="1"/>
    <s v=""/>
    <n v="-174.92"/>
    <n v="-174.92"/>
    <s v=""/>
    <x v="104"/>
    <x v="104"/>
    <x v="102"/>
    <s v="Store Manager"/>
    <n v="515966"/>
    <s v="Marshall"/>
    <s v="Cannon"/>
    <s v="Store Manager"/>
    <x v="9"/>
    <x v="773"/>
    <x v="773"/>
    <x v="421"/>
    <x v="14"/>
    <n v="-174.92"/>
    <d v="2016-08-08T00:00:00"/>
    <x v="0"/>
  </r>
  <r>
    <x v="1"/>
    <x v="4"/>
    <x v="104"/>
    <x v="95"/>
    <x v="122"/>
    <x v="0"/>
    <x v="1"/>
    <s v=""/>
    <n v="1"/>
    <s v=""/>
    <n v="-404.45"/>
    <s v=""/>
    <n v="-404.45"/>
    <x v="104"/>
    <x v="104"/>
    <x v="102"/>
    <s v="Store Manager"/>
    <n v="515966"/>
    <s v="Marshall"/>
    <s v="Cannon"/>
    <s v="Store Manager"/>
    <x v="9"/>
    <x v="122"/>
    <x v="122"/>
    <x v="110"/>
    <x v="20"/>
    <n v="-404.45"/>
    <d v="2016-08-17T00:00:00"/>
    <x v="1"/>
  </r>
  <r>
    <x v="1"/>
    <x v="4"/>
    <x v="104"/>
    <x v="95"/>
    <x v="497"/>
    <x v="0"/>
    <x v="0"/>
    <s v=""/>
    <n v="1"/>
    <s v=""/>
    <n v="-403.05"/>
    <n v="-403.05"/>
    <s v=""/>
    <x v="104"/>
    <x v="104"/>
    <x v="102"/>
    <s v="Store Manager"/>
    <n v="515966"/>
    <s v="Marshall"/>
    <s v="Cannon"/>
    <s v="Store Manager"/>
    <x v="9"/>
    <x v="497"/>
    <x v="497"/>
    <x v="383"/>
    <x v="139"/>
    <n v="-403.05"/>
    <d v="2016-08-28T00:00:00"/>
    <x v="0"/>
  </r>
  <r>
    <x v="1"/>
    <x v="5"/>
    <x v="104"/>
    <x v="95"/>
    <x v="3511"/>
    <x v="0"/>
    <x v="1"/>
    <s v=""/>
    <n v="1"/>
    <s v=""/>
    <n v="-392.86"/>
    <s v=""/>
    <n v="-392.86"/>
    <x v="104"/>
    <x v="104"/>
    <x v="102"/>
    <s v="Store Manager"/>
    <n v="515966"/>
    <s v="Marshall"/>
    <s v="Cannon"/>
    <s v="Store Manager"/>
    <x v="9"/>
    <x v="3516"/>
    <x v="3520"/>
    <x v="731"/>
    <x v="289"/>
    <n v="-392.86"/>
    <d v="2016-09-08T00:00:00"/>
    <x v="1"/>
  </r>
  <r>
    <x v="1"/>
    <x v="5"/>
    <x v="104"/>
    <x v="95"/>
    <x v="636"/>
    <x v="0"/>
    <x v="1"/>
    <s v=""/>
    <n v="1"/>
    <s v=""/>
    <n v="-335.01"/>
    <s v=""/>
    <n v="-335.01"/>
    <x v="104"/>
    <x v="104"/>
    <x v="102"/>
    <s v="Store Manager"/>
    <n v="515966"/>
    <s v="Marshall"/>
    <s v="Cannon"/>
    <s v="Store Manager"/>
    <x v="9"/>
    <x v="636"/>
    <x v="636"/>
    <x v="461"/>
    <x v="247"/>
    <n v="-335.01"/>
    <d v="2016-09-14T00:00:00"/>
    <x v="1"/>
  </r>
  <r>
    <x v="1"/>
    <x v="5"/>
    <x v="104"/>
    <x v="95"/>
    <x v="2788"/>
    <x v="0"/>
    <x v="1"/>
    <s v=""/>
    <n v="1"/>
    <s v=""/>
    <n v="-454.35"/>
    <s v=""/>
    <n v="-454.35"/>
    <x v="104"/>
    <x v="104"/>
    <x v="102"/>
    <s v="Store Manager"/>
    <n v="515966"/>
    <s v="Marshall"/>
    <s v="Cannon"/>
    <s v="Store Manager"/>
    <x v="9"/>
    <x v="2790"/>
    <x v="2793"/>
    <x v="90"/>
    <x v="147"/>
    <n v="-454.35"/>
    <d v="2016-09-24T00:00:00"/>
    <x v="1"/>
  </r>
  <r>
    <x v="1"/>
    <x v="5"/>
    <x v="104"/>
    <x v="95"/>
    <x v="2009"/>
    <x v="0"/>
    <x v="0"/>
    <s v=""/>
    <n v="1"/>
    <s v=""/>
    <n v="-387.97"/>
    <n v="-387.97"/>
    <s v=""/>
    <x v="104"/>
    <x v="104"/>
    <x v="102"/>
    <s v="Store Manager"/>
    <n v="515966"/>
    <s v="Marshall"/>
    <s v="Cannon"/>
    <s v="Store Manager"/>
    <x v="9"/>
    <x v="2011"/>
    <x v="2013"/>
    <x v="752"/>
    <x v="260"/>
    <n v="-387.97"/>
    <d v="2016-09-25T00: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9" applyNumberFormats="0" applyBorderFormats="0" applyFontFormats="0" applyPatternFormats="0" applyAlignmentFormats="0" applyWidthHeightFormats="1" dataCaption="Values" updatedVersion="5" minRefreshableVersion="3" colGrandTotals="0" itemPrintTitles="1" createdVersion="5" indent="0" outline="1" outlineData="1" multipleFieldFilters="0" chartFormat="26" rowHeaderCaption="Credit ype" colHeaderCaption="Quarter">
  <location ref="A16:K19" firstHeaderRow="0" firstDataRow="1" firstDataCol="1"/>
  <pivotFields count="33">
    <pivotField showAll="0">
      <items count="3">
        <item x="0"/>
        <item x="1"/>
        <item t="default"/>
      </items>
    </pivotField>
    <pivotField numFmtId="14" showAll="0"/>
    <pivotField showAll="0"/>
    <pivotField showAll="0">
      <items count="106">
        <item x="96"/>
        <item x="13"/>
        <item x="74"/>
        <item x="23"/>
        <item x="1"/>
        <item x="95"/>
        <item x="66"/>
        <item x="24"/>
        <item x="2"/>
        <item x="14"/>
        <item x="31"/>
        <item x="25"/>
        <item x="26"/>
        <item x="86"/>
        <item x="27"/>
        <item x="87"/>
        <item x="76"/>
        <item x="97"/>
        <item x="28"/>
        <item x="85"/>
        <item x="67"/>
        <item x="15"/>
        <item x="88"/>
        <item x="53"/>
        <item x="68"/>
        <item x="3"/>
        <item x="16"/>
        <item x="98"/>
        <item x="17"/>
        <item x="75"/>
        <item x="32"/>
        <item x="77"/>
        <item x="4"/>
        <item x="5"/>
        <item x="89"/>
        <item x="33"/>
        <item x="34"/>
        <item x="43"/>
        <item x="99"/>
        <item x="78"/>
        <item x="100"/>
        <item x="94"/>
        <item x="21"/>
        <item x="35"/>
        <item x="29"/>
        <item x="44"/>
        <item x="11"/>
        <item x="69"/>
        <item x="70"/>
        <item x="71"/>
        <item x="45"/>
        <item x="54"/>
        <item x="46"/>
        <item x="79"/>
        <item x="36"/>
        <item x="55"/>
        <item x="80"/>
        <item x="101"/>
        <item x="56"/>
        <item x="57"/>
        <item x="81"/>
        <item x="58"/>
        <item x="90"/>
        <item x="41"/>
        <item x="47"/>
        <item x="37"/>
        <item x="18"/>
        <item x="38"/>
        <item x="19"/>
        <item x="59"/>
        <item x="6"/>
        <item x="42"/>
        <item x="0"/>
        <item x="52"/>
        <item x="7"/>
        <item x="48"/>
        <item x="82"/>
        <item x="72"/>
        <item x="65"/>
        <item x="102"/>
        <item x="60"/>
        <item x="61"/>
        <item x="49"/>
        <item x="64"/>
        <item x="73"/>
        <item x="50"/>
        <item x="51"/>
        <item x="103"/>
        <item x="104"/>
        <item x="39"/>
        <item x="30"/>
        <item x="83"/>
        <item x="8"/>
        <item x="9"/>
        <item x="22"/>
        <item x="20"/>
        <item x="62"/>
        <item x="12"/>
        <item x="91"/>
        <item x="63"/>
        <item x="40"/>
        <item x="84"/>
        <item x="92"/>
        <item x="10"/>
        <item x="93"/>
        <item t="default"/>
      </items>
    </pivotField>
    <pivotField showAll="0"/>
    <pivotField showAll="0" defaultSubtotal="0"/>
    <pivotField axis="axisRow" showAll="0" defaultSubtotal="0">
      <items count="2">
        <item x="1"/>
        <item x="0"/>
      </items>
    </pivotField>
    <pivotField dataField="1" showAll="0" defaultSubtotal="0"/>
    <pivotField dataField="1" showAll="0" defaultSubtotal="0"/>
    <pivotField dataField="1" showAll="0" defaultSubtotal="0"/>
    <pivotField dataField="1"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numFmtId="44" showAll="0"/>
    <pivotField numFmtId="14" showAll="0"/>
    <pivotField showAll="0">
      <items count="4">
        <item x="2"/>
        <item x="1"/>
        <item x="0"/>
        <item t="default"/>
      </items>
    </pivotField>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6"/>
  </rowFields>
  <rowItems count="3">
    <i>
      <x/>
    </i>
    <i>
      <x v="1"/>
    </i>
    <i t="grand">
      <x/>
    </i>
  </rowItems>
  <colFields count="1">
    <field x="-2"/>
  </colFields>
  <colItems count="10">
    <i>
      <x/>
    </i>
    <i i="1">
      <x v="1"/>
    </i>
    <i i="2">
      <x v="2"/>
    </i>
    <i i="3">
      <x v="3"/>
    </i>
    <i i="4">
      <x v="4"/>
    </i>
    <i i="5">
      <x v="5"/>
    </i>
    <i i="6">
      <x v="6"/>
    </i>
    <i i="7">
      <x v="7"/>
    </i>
    <i i="8">
      <x v="8"/>
    </i>
    <i i="9">
      <x v="9"/>
    </i>
  </colItems>
  <dataFields count="10">
    <dataField name="Q2 # of Credits" fld="7" baseField="6" baseItem="1"/>
    <dataField name="Q3 # of Credits" fld="8" baseField="6" baseItem="1"/>
    <dataField name="QoQ # Change" fld="29" baseField="6" baseItem="0"/>
    <dataField name="Q2 Credit Amount" fld="9" baseField="6" baseItem="1" numFmtId="164"/>
    <dataField name="Q3 Credit Amount" fld="10" baseField="6" baseItem="1" numFmtId="164"/>
    <dataField name="QoQ Amount Change" fld="30" baseField="6" baseItem="1" numFmtId="164"/>
    <dataField name="Q2 % of Total Amount" fld="9" showDataAs="percentOfTotal" baseField="6" baseItem="1" numFmtId="10"/>
    <dataField name="Q3 % of Total Amount" fld="10" showDataAs="percentOfTotal" baseField="6" baseItem="1" numFmtId="10"/>
    <dataField name="Q2 Average Credit Issued" fld="9" subtotal="average" baseField="6" baseItem="0" numFmtId="164"/>
    <dataField name="Average of Q3 Credits" fld="10" subtotal="average" baseField="6" baseItem="0" numFmtId="164"/>
  </dataFields>
  <formats count="57">
    <format dxfId="157">
      <pivotArea field="6" type="button" dataOnly="0" labelOnly="1" outline="0" axis="axisRow" fieldPosition="0"/>
    </format>
    <format dxfId="156">
      <pivotArea field="6" type="button" dataOnly="0" labelOnly="1" outline="0" axis="axisRow" fieldPosition="0"/>
    </format>
    <format dxfId="155">
      <pivotArea field="6" type="button" dataOnly="0" labelOnly="1" outline="0" axis="axisRow" fieldPosition="0"/>
    </format>
    <format dxfId="154">
      <pivotArea field="-2" type="button" dataOnly="0" labelOnly="1" outline="0" axis="axisCol" fieldPosition="0"/>
    </format>
    <format dxfId="153">
      <pivotArea field="0" type="button" dataOnly="0" labelOnly="1" outline="0"/>
    </format>
    <format dxfId="152">
      <pivotArea outline="0" collapsedLevelsAreSubtotals="1" fieldPosition="0"/>
    </format>
    <format dxfId="151">
      <pivotArea outline="0" collapsedLevelsAreSubtotals="1" fieldPosition="0"/>
    </format>
    <format dxfId="150">
      <pivotArea type="origin" dataOnly="0" labelOnly="1" outline="0" fieldPosition="0"/>
    </format>
    <format dxfId="149">
      <pivotArea type="origin" dataOnly="0" labelOnly="1" outline="0" fieldPosition="0"/>
    </format>
    <format dxfId="148">
      <pivotArea type="all" dataOnly="0" outline="0" fieldPosition="0"/>
    </format>
    <format dxfId="147">
      <pivotArea outline="0" collapsedLevelsAreSubtotals="1" fieldPosition="0"/>
    </format>
    <format dxfId="146">
      <pivotArea dataOnly="0" labelOnly="1" fieldPosition="0">
        <references count="1">
          <reference field="6" count="0"/>
        </references>
      </pivotArea>
    </format>
    <format dxfId="145">
      <pivotArea dataOnly="0" grandRow="1" axis="axisRow" fieldPosition="0"/>
    </format>
    <format dxfId="144">
      <pivotArea dataOnly="0" grandRow="1" axis="axisRow" fieldPosition="0"/>
    </format>
    <format dxfId="143">
      <pivotArea outline="0" fieldPosition="0">
        <references count="1">
          <reference field="4294967294" count="1">
            <x v="3"/>
          </reference>
        </references>
      </pivotArea>
    </format>
    <format dxfId="142">
      <pivotArea outline="0" fieldPosition="0">
        <references count="1">
          <reference field="4294967294" count="1">
            <x v="4"/>
          </reference>
        </references>
      </pivotArea>
    </format>
    <format dxfId="141">
      <pivotArea outline="0" fieldPosition="0">
        <references count="1">
          <reference field="4294967294" count="1">
            <x v="5"/>
          </reference>
        </references>
      </pivotArea>
    </format>
    <format dxfId="140">
      <pivotArea outline="0" collapsedLevelsAreSubtotals="1" fieldPosition="0">
        <references count="1">
          <reference field="4294967294" count="3" selected="0">
            <x v="0"/>
            <x v="1"/>
            <x v="2"/>
          </reference>
        </references>
      </pivotArea>
    </format>
    <format dxfId="139">
      <pivotArea dataOnly="0" labelOnly="1" outline="0" fieldPosition="0">
        <references count="1">
          <reference field="4294967294" count="3">
            <x v="0"/>
            <x v="1"/>
            <x v="2"/>
          </reference>
        </references>
      </pivotArea>
    </format>
    <format dxfId="138">
      <pivotArea dataOnly="0" labelOnly="1" outline="0" fieldPosition="0">
        <references count="1">
          <reference field="4294967294" count="1">
            <x v="1"/>
          </reference>
        </references>
      </pivotArea>
    </format>
    <format dxfId="137">
      <pivotArea dataOnly="0" labelOnly="1" outline="0" fieldPosition="0">
        <references count="1">
          <reference field="4294967294" count="1">
            <x v="4"/>
          </reference>
        </references>
      </pivotArea>
    </format>
    <format dxfId="136">
      <pivotArea field="6" grandRow="1" outline="0" collapsedLevelsAreSubtotals="1" axis="axisRow" fieldPosition="0">
        <references count="1">
          <reference field="4294967294" count="1" selected="0">
            <x v="1"/>
          </reference>
        </references>
      </pivotArea>
    </format>
    <format dxfId="135">
      <pivotArea field="6" grandRow="1" outline="0" collapsedLevelsAreSubtotals="1" axis="axisRow" fieldPosition="0">
        <references count="1">
          <reference field="4294967294" count="1" selected="0">
            <x v="2"/>
          </reference>
        </references>
      </pivotArea>
    </format>
    <format dxfId="134">
      <pivotArea field="6" grandRow="1" outline="0" collapsedLevelsAreSubtotals="1" axis="axisRow" fieldPosition="0">
        <references count="1">
          <reference field="4294967294" count="1" selected="0">
            <x v="4"/>
          </reference>
        </references>
      </pivotArea>
    </format>
    <format dxfId="133">
      <pivotArea field="6" grandRow="1" outline="0" collapsedLevelsAreSubtotals="1" axis="axisRow" fieldPosition="0">
        <references count="1">
          <reference field="4294967294" count="1" selected="0">
            <x v="4"/>
          </reference>
        </references>
      </pivotArea>
    </format>
    <format dxfId="132">
      <pivotArea dataOnly="0" labelOnly="1" outline="0" fieldPosition="0">
        <references count="1">
          <reference field="4294967294" count="1">
            <x v="5"/>
          </reference>
        </references>
      </pivotArea>
    </format>
    <format dxfId="131">
      <pivotArea outline="0" collapsedLevelsAreSubtotals="1" fieldPosition="0">
        <references count="1">
          <reference field="4294967294" count="3" selected="0">
            <x v="3"/>
            <x v="4"/>
            <x v="5"/>
          </reference>
        </references>
      </pivotArea>
    </format>
    <format dxfId="130">
      <pivotArea dataOnly="0" labelOnly="1" outline="0" fieldPosition="0">
        <references count="1">
          <reference field="4294967294" count="3">
            <x v="3"/>
            <x v="4"/>
            <x v="5"/>
          </reference>
        </references>
      </pivotArea>
    </format>
    <format dxfId="129">
      <pivotArea field="6" type="button" dataOnly="0" labelOnly="1" outline="0" axis="axisRow" fieldPosition="0"/>
    </format>
    <format dxfId="128">
      <pivotArea dataOnly="0" labelOnly="1" outline="0" fieldPosition="0">
        <references count="1">
          <reference field="4294967294" count="6">
            <x v="0"/>
            <x v="1"/>
            <x v="2"/>
            <x v="3"/>
            <x v="4"/>
            <x v="5"/>
          </reference>
        </references>
      </pivotArea>
    </format>
    <format dxfId="127">
      <pivotArea field="6" type="button" dataOnly="0" labelOnly="1" outline="0" axis="axisRow" fieldPosition="0"/>
    </format>
    <format dxfId="126">
      <pivotArea dataOnly="0" labelOnly="1" outline="0" fieldPosition="0">
        <references count="1">
          <reference field="4294967294" count="6">
            <x v="0"/>
            <x v="1"/>
            <x v="2"/>
            <x v="3"/>
            <x v="4"/>
            <x v="5"/>
          </reference>
        </references>
      </pivotArea>
    </format>
    <format dxfId="125">
      <pivotArea collapsedLevelsAreSubtotals="1" fieldPosition="0">
        <references count="2">
          <reference field="4294967294" count="1" selected="0">
            <x v="2"/>
          </reference>
          <reference field="6" count="0"/>
        </references>
      </pivotArea>
    </format>
    <format dxfId="124">
      <pivotArea collapsedLevelsAreSubtotals="1" fieldPosition="0">
        <references count="2">
          <reference field="4294967294" count="1" selected="0">
            <x v="5"/>
          </reference>
          <reference field="6" count="0"/>
        </references>
      </pivotArea>
    </format>
    <format dxfId="123">
      <pivotArea outline="0" fieldPosition="0">
        <references count="1">
          <reference field="4294967294" count="1">
            <x v="8"/>
          </reference>
        </references>
      </pivotArea>
    </format>
    <format dxfId="122">
      <pivotArea outline="0" fieldPosition="0">
        <references count="1">
          <reference field="4294967294" count="1">
            <x v="9"/>
          </reference>
        </references>
      </pivotArea>
    </format>
    <format dxfId="121">
      <pivotArea collapsedLevelsAreSubtotals="1" fieldPosition="0">
        <references count="2">
          <reference field="4294967294" count="1" selected="0">
            <x v="9"/>
          </reference>
          <reference field="6" count="1">
            <x v="0"/>
          </reference>
        </references>
      </pivotArea>
    </format>
    <format dxfId="120">
      <pivotArea dataOnly="0" labelOnly="1" outline="0" fieldPosition="0">
        <references count="1">
          <reference field="4294967294" count="1">
            <x v="8"/>
          </reference>
        </references>
      </pivotArea>
    </format>
    <format dxfId="119">
      <pivotArea field="6" grandRow="1" outline="0" collapsedLevelsAreSubtotals="1" axis="axisRow" fieldPosition="0">
        <references count="1">
          <reference field="4294967294" count="1" selected="0">
            <x v="9"/>
          </reference>
        </references>
      </pivotArea>
    </format>
    <format dxfId="118">
      <pivotArea outline="0" collapsedLevelsAreSubtotals="1" fieldPosition="0">
        <references count="1">
          <reference field="4294967294" count="2" selected="0">
            <x v="8"/>
            <x v="9"/>
          </reference>
        </references>
      </pivotArea>
    </format>
    <format dxfId="117">
      <pivotArea dataOnly="0" labelOnly="1" outline="0" fieldPosition="0">
        <references count="1">
          <reference field="4294967294" count="2">
            <x v="8"/>
            <x v="9"/>
          </reference>
        </references>
      </pivotArea>
    </format>
    <format dxfId="116">
      <pivotArea outline="0" fieldPosition="0">
        <references count="1">
          <reference field="4294967294" count="1">
            <x v="6"/>
          </reference>
        </references>
      </pivotArea>
    </format>
    <format dxfId="115">
      <pivotArea outline="0" fieldPosition="0">
        <references count="1">
          <reference field="4294967294" count="1">
            <x v="7"/>
          </reference>
        </references>
      </pivotArea>
    </format>
    <format dxfId="114">
      <pivotArea outline="0" collapsedLevelsAreSubtotals="1" fieldPosition="0">
        <references count="1">
          <reference field="4294967294" count="1" selected="0">
            <x v="6"/>
          </reference>
        </references>
      </pivotArea>
    </format>
    <format dxfId="113">
      <pivotArea dataOnly="0" labelOnly="1" outline="0" fieldPosition="0">
        <references count="1">
          <reference field="4294967294" count="1">
            <x v="6"/>
          </reference>
        </references>
      </pivotArea>
    </format>
    <format dxfId="112">
      <pivotArea outline="0" collapsedLevelsAreSubtotals="1" fieldPosition="0">
        <references count="1">
          <reference field="4294967294" count="1" selected="0">
            <x v="6"/>
          </reference>
        </references>
      </pivotArea>
    </format>
    <format dxfId="111">
      <pivotArea dataOnly="0" labelOnly="1" outline="0" fieldPosition="0">
        <references count="1">
          <reference field="4294967294" count="1">
            <x v="6"/>
          </reference>
        </references>
      </pivotArea>
    </format>
    <format dxfId="110">
      <pivotArea outline="0" collapsedLevelsAreSubtotals="1" fieldPosition="0">
        <references count="1">
          <reference field="4294967294" count="1" selected="0">
            <x v="7"/>
          </reference>
        </references>
      </pivotArea>
    </format>
    <format dxfId="109">
      <pivotArea dataOnly="0" labelOnly="1" outline="0" fieldPosition="0">
        <references count="1">
          <reference field="4294967294" count="1">
            <x v="7"/>
          </reference>
        </references>
      </pivotArea>
    </format>
    <format dxfId="108">
      <pivotArea collapsedLevelsAreSubtotals="1" fieldPosition="0">
        <references count="2">
          <reference field="4294967294" count="1" selected="0">
            <x v="7"/>
          </reference>
          <reference field="6" count="0"/>
        </references>
      </pivotArea>
    </format>
    <format dxfId="107">
      <pivotArea collapsedLevelsAreSubtotals="1" fieldPosition="0">
        <references count="2">
          <reference field="4294967294" count="1" selected="0">
            <x v="7"/>
          </reference>
          <reference field="6" count="0"/>
        </references>
      </pivotArea>
    </format>
    <format dxfId="106">
      <pivotArea outline="0" collapsedLevelsAreSubtotals="1" fieldPosition="0">
        <references count="1">
          <reference field="4294967294" count="2" selected="0">
            <x v="6"/>
            <x v="7"/>
          </reference>
        </references>
      </pivotArea>
    </format>
    <format dxfId="105">
      <pivotArea collapsedLevelsAreSubtotals="1" fieldPosition="0">
        <references count="2">
          <reference field="4294967294" count="1" selected="0">
            <x v="8"/>
          </reference>
          <reference field="6" count="0"/>
        </references>
      </pivotArea>
    </format>
    <format dxfId="104">
      <pivotArea outline="0" collapsedLevelsAreSubtotals="1" fieldPosition="0">
        <references count="1">
          <reference field="4294967294" count="2" selected="0">
            <x v="8"/>
            <x v="9"/>
          </reference>
        </references>
      </pivotArea>
    </format>
    <format dxfId="103">
      <pivotArea dataOnly="0" labelOnly="1" outline="0" fieldPosition="0">
        <references count="1">
          <reference field="4294967294" count="2">
            <x v="8"/>
            <x v="9"/>
          </reference>
        </references>
      </pivotArea>
    </format>
    <format dxfId="102">
      <pivotArea collapsedLevelsAreSubtotals="1" fieldPosition="0">
        <references count="2">
          <reference field="4294967294" count="1" selected="0">
            <x v="9"/>
          </reference>
          <reference field="6" count="0"/>
        </references>
      </pivotArea>
    </format>
    <format dxfId="101">
      <pivotArea collapsedLevelsAreSubtotals="1" fieldPosition="0">
        <references count="2">
          <reference field="4294967294" count="1" selected="0">
            <x v="9"/>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9" applyNumberFormats="0" applyBorderFormats="0" applyFontFormats="0" applyPatternFormats="0" applyAlignmentFormats="0" applyWidthHeightFormats="1" dataCaption="Values" updatedVersion="5" minRefreshableVersion="3" colGrandTotals="0" itemPrintTitles="1" createdVersion="5" indent="0" outline="1" outlineData="1" multipleFieldFilters="0" rowHeaderCaption="Store #" colHeaderCaption="Quarter">
  <location ref="A16:E27" firstHeaderRow="0" firstDataRow="1" firstDataCol="1"/>
  <pivotFields count="33">
    <pivotField showAll="0">
      <items count="3">
        <item x="0"/>
        <item x="1"/>
        <item t="default"/>
      </items>
    </pivotField>
    <pivotField numFmtId="14" showAll="0"/>
    <pivotField showAll="0"/>
    <pivotField showAll="0">
      <items count="106">
        <item x="96"/>
        <item x="13"/>
        <item x="74"/>
        <item x="23"/>
        <item x="1"/>
        <item x="95"/>
        <item x="66"/>
        <item x="24"/>
        <item x="2"/>
        <item x="14"/>
        <item x="31"/>
        <item x="25"/>
        <item x="26"/>
        <item x="86"/>
        <item x="27"/>
        <item x="87"/>
        <item x="76"/>
        <item x="97"/>
        <item x="28"/>
        <item x="85"/>
        <item x="67"/>
        <item x="15"/>
        <item x="88"/>
        <item x="53"/>
        <item x="68"/>
        <item x="3"/>
        <item x="16"/>
        <item x="98"/>
        <item x="17"/>
        <item x="75"/>
        <item x="32"/>
        <item x="77"/>
        <item x="4"/>
        <item x="5"/>
        <item x="89"/>
        <item x="33"/>
        <item x="34"/>
        <item x="43"/>
        <item x="99"/>
        <item x="78"/>
        <item x="100"/>
        <item x="94"/>
        <item x="21"/>
        <item x="35"/>
        <item x="29"/>
        <item x="44"/>
        <item x="11"/>
        <item x="69"/>
        <item x="70"/>
        <item x="71"/>
        <item x="45"/>
        <item x="54"/>
        <item x="46"/>
        <item x="79"/>
        <item x="36"/>
        <item x="55"/>
        <item x="80"/>
        <item x="101"/>
        <item x="56"/>
        <item x="57"/>
        <item x="81"/>
        <item x="58"/>
        <item x="90"/>
        <item x="41"/>
        <item x="47"/>
        <item x="37"/>
        <item x="18"/>
        <item x="38"/>
        <item x="19"/>
        <item x="59"/>
        <item x="6"/>
        <item x="42"/>
        <item x="0"/>
        <item x="52"/>
        <item x="7"/>
        <item x="48"/>
        <item x="82"/>
        <item x="72"/>
        <item x="65"/>
        <item x="102"/>
        <item x="60"/>
        <item x="61"/>
        <item x="49"/>
        <item x="64"/>
        <item x="73"/>
        <item x="50"/>
        <item x="51"/>
        <item x="103"/>
        <item x="104"/>
        <item x="39"/>
        <item x="30"/>
        <item x="83"/>
        <item x="8"/>
        <item x="9"/>
        <item x="22"/>
        <item x="20"/>
        <item x="62"/>
        <item x="12"/>
        <item x="91"/>
        <item x="63"/>
        <item x="40"/>
        <item x="84"/>
        <item x="92"/>
        <item x="10"/>
        <item x="93"/>
        <item t="default"/>
      </items>
    </pivotField>
    <pivotField showAll="0"/>
    <pivotField showAll="0" defaultSubtotal="0"/>
    <pivotField showAll="0" defaultSubtotal="0">
      <items count="2">
        <item x="1"/>
        <item x="0"/>
      </items>
    </pivotField>
    <pivotField dataField="1" showAll="0" defaultSubtotal="0"/>
    <pivotField dataField="1" showAll="0" defaultSubtotal="0"/>
    <pivotField dataField="1" showAll="0" defaultSubtotal="0"/>
    <pivotField dataField="1" showAll="0" defaultSubtotal="0"/>
    <pivotField showAll="0" defaultSubtotal="0"/>
    <pivotField showAll="0" defaultSubtotal="0"/>
    <pivotField showAll="0"/>
    <pivotField showAll="0"/>
    <pivotField showAll="0"/>
    <pivotField showAll="0"/>
    <pivotField showAll="0"/>
    <pivotField showAll="0"/>
    <pivotField showAll="0"/>
    <pivotField showAll="0"/>
    <pivotField axis="axisRow" showAll="0">
      <items count="11">
        <item x="0"/>
        <item x="2"/>
        <item x="3"/>
        <item x="4"/>
        <item x="5"/>
        <item x="6"/>
        <item x="7"/>
        <item x="8"/>
        <item x="9"/>
        <item x="1"/>
        <item t="default"/>
      </items>
    </pivotField>
    <pivotField showAll="0"/>
    <pivotField showAll="0"/>
    <pivotField showAll="0"/>
    <pivotField showAll="0"/>
    <pivotField numFmtId="44" showAll="0"/>
    <pivotField numFmtId="14" showAll="0"/>
    <pivotField showAll="0">
      <items count="4">
        <item x="2"/>
        <item x="1"/>
        <item x="0"/>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1"/>
  </rowFields>
  <rowItems count="11">
    <i>
      <x/>
    </i>
    <i>
      <x v="1"/>
    </i>
    <i>
      <x v="2"/>
    </i>
    <i>
      <x v="3"/>
    </i>
    <i>
      <x v="4"/>
    </i>
    <i>
      <x v="5"/>
    </i>
    <i>
      <x v="6"/>
    </i>
    <i>
      <x v="7"/>
    </i>
    <i>
      <x v="8"/>
    </i>
    <i>
      <x v="9"/>
    </i>
    <i t="grand">
      <x/>
    </i>
  </rowItems>
  <colFields count="1">
    <field x="-2"/>
  </colFields>
  <colItems count="4">
    <i>
      <x/>
    </i>
    <i i="1">
      <x v="1"/>
    </i>
    <i i="2">
      <x v="2"/>
    </i>
    <i i="3">
      <x v="3"/>
    </i>
  </colItems>
  <dataFields count="4">
    <dataField name="Q2 # of Credits" fld="7" baseField="19" baseItem="0"/>
    <dataField name="Q3 # of Credits" fld="8" baseField="19" baseItem="0"/>
    <dataField name="Q2 Credit Amount" fld="9" baseField="19" baseItem="0" numFmtId="164"/>
    <dataField name="Q3 Credit Amount" fld="10" baseField="19" baseItem="0" numFmtId="164"/>
  </dataFields>
  <formats count="23">
    <format dxfId="100">
      <pivotArea field="6" type="button" dataOnly="0" labelOnly="1" outline="0"/>
    </format>
    <format dxfId="99">
      <pivotArea field="6" type="button" dataOnly="0" labelOnly="1" outline="0"/>
    </format>
    <format dxfId="98">
      <pivotArea field="6" type="button" dataOnly="0" labelOnly="1" outline="0"/>
    </format>
    <format dxfId="97">
      <pivotArea field="-2" type="button" dataOnly="0" labelOnly="1" outline="0" axis="axisCol" fieldPosition="0"/>
    </format>
    <format dxfId="96">
      <pivotArea field="0" type="button" dataOnly="0" labelOnly="1" outline="0"/>
    </format>
    <format dxfId="95">
      <pivotArea outline="0" collapsedLevelsAreSubtotals="1" fieldPosition="0"/>
    </format>
    <format dxfId="94">
      <pivotArea outline="0" collapsedLevelsAreSubtotals="1" fieldPosition="0"/>
    </format>
    <format dxfId="93">
      <pivotArea type="origin" dataOnly="0" labelOnly="1" outline="0" fieldPosition="0"/>
    </format>
    <format dxfId="92">
      <pivotArea type="origin" dataOnly="0" labelOnly="1" outline="0" fieldPosition="0"/>
    </format>
    <format dxfId="91">
      <pivotArea type="all" dataOnly="0" outline="0" fieldPosition="0"/>
    </format>
    <format dxfId="90">
      <pivotArea outline="0" collapsedLevelsAreSubtotals="1" fieldPosition="0"/>
    </format>
    <format dxfId="89">
      <pivotArea dataOnly="0" grandRow="1" axis="axisRow" fieldPosition="0"/>
    </format>
    <format dxfId="88">
      <pivotArea dataOnly="0" grandRow="1" axis="axisRow" fieldPosition="0"/>
    </format>
    <format dxfId="87">
      <pivotArea outline="0" fieldPosition="0">
        <references count="1">
          <reference field="4294967294" count="1">
            <x v="2"/>
          </reference>
        </references>
      </pivotArea>
    </format>
    <format dxfId="86">
      <pivotArea outline="0" fieldPosition="0">
        <references count="1">
          <reference field="4294967294" count="1">
            <x v="3"/>
          </reference>
        </references>
      </pivotArea>
    </format>
    <format dxfId="85">
      <pivotArea dataOnly="0" outline="0" fieldPosition="0">
        <references count="1">
          <reference field="4294967294" count="1">
            <x v="1"/>
          </reference>
        </references>
      </pivotArea>
    </format>
    <format dxfId="84">
      <pivotArea dataOnly="0" labelOnly="1" outline="0" fieldPosition="0">
        <references count="1">
          <reference field="4294967294" count="1">
            <x v="2"/>
          </reference>
        </references>
      </pivotArea>
    </format>
    <format dxfId="83">
      <pivotArea field="21" type="button" dataOnly="0" labelOnly="1" outline="0" axis="axisRow" fieldPosition="0"/>
    </format>
    <format dxfId="82">
      <pivotArea dataOnly="0" labelOnly="1" outline="0" fieldPosition="0">
        <references count="1">
          <reference field="4294967294" count="4">
            <x v="0"/>
            <x v="1"/>
            <x v="2"/>
            <x v="3"/>
          </reference>
        </references>
      </pivotArea>
    </format>
    <format dxfId="81">
      <pivotArea field="21" type="button" dataOnly="0" labelOnly="1" outline="0" axis="axisRow" fieldPosition="0"/>
    </format>
    <format dxfId="80">
      <pivotArea dataOnly="0" labelOnly="1" outline="0" fieldPosition="0">
        <references count="1">
          <reference field="4294967294" count="4">
            <x v="0"/>
            <x v="1"/>
            <x v="2"/>
            <x v="3"/>
          </reference>
        </references>
      </pivotArea>
    </format>
    <format dxfId="79">
      <pivotArea field="21" type="button" dataOnly="0" labelOnly="1" outline="0" axis="axisRow" fieldPosition="0"/>
    </format>
    <format dxfId="7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9" applyNumberFormats="0" applyBorderFormats="0" applyFontFormats="0" applyPatternFormats="0" applyAlignmentFormats="0" applyWidthHeightFormats="1" dataCaption="Values" updatedVersion="5" minRefreshableVersion="3" rowGrandTotals="0" colGrandTotals="0" itemPrintTitles="1" createdVersion="5" indent="0" outline="1" outlineData="1" multipleFieldFilters="0" rowHeaderCaption="Representative">
  <location ref="A16:G121" firstHeaderRow="0" firstDataRow="1" firstDataCol="1"/>
  <pivotFields count="33">
    <pivotField showAll="0">
      <items count="3">
        <item h="1" x="0"/>
        <item x="1"/>
        <item t="default"/>
      </items>
    </pivotField>
    <pivotField numFmtId="14" showAll="0">
      <items count="7">
        <item x="0"/>
        <item x="1"/>
        <item x="2"/>
        <item x="3"/>
        <item x="4"/>
        <item x="5"/>
        <item t="default"/>
      </items>
    </pivotField>
    <pivotField axis="axisRow" showAll="0" sortType="descending">
      <items count="106">
        <item x="95"/>
        <item x="12"/>
        <item x="74"/>
        <item x="22"/>
        <item x="10"/>
        <item x="104"/>
        <item x="65"/>
        <item x="23"/>
        <item x="1"/>
        <item x="13"/>
        <item x="31"/>
        <item x="24"/>
        <item x="25"/>
        <item x="85"/>
        <item x="26"/>
        <item x="86"/>
        <item x="75"/>
        <item x="96"/>
        <item x="27"/>
        <item x="93"/>
        <item x="66"/>
        <item x="14"/>
        <item x="87"/>
        <item x="63"/>
        <item x="67"/>
        <item x="2"/>
        <item x="15"/>
        <item x="97"/>
        <item x="16"/>
        <item x="83"/>
        <item x="40"/>
        <item x="76"/>
        <item x="3"/>
        <item x="4"/>
        <item x="88"/>
        <item x="32"/>
        <item x="33"/>
        <item x="42"/>
        <item x="98"/>
        <item x="77"/>
        <item x="99"/>
        <item x="94"/>
        <item x="21"/>
        <item x="34"/>
        <item x="28"/>
        <item x="43"/>
        <item x="11"/>
        <item x="68"/>
        <item x="69"/>
        <item x="70"/>
        <item x="44"/>
        <item x="53"/>
        <item x="45"/>
        <item x="78"/>
        <item x="35"/>
        <item x="54"/>
        <item x="79"/>
        <item x="100"/>
        <item x="55"/>
        <item x="56"/>
        <item x="80"/>
        <item x="57"/>
        <item x="89"/>
        <item x="41"/>
        <item x="46"/>
        <item x="36"/>
        <item x="17"/>
        <item x="37"/>
        <item x="18"/>
        <item x="58"/>
        <item x="5"/>
        <item x="51"/>
        <item x="0"/>
        <item x="52"/>
        <item x="6"/>
        <item x="47"/>
        <item x="81"/>
        <item x="71"/>
        <item x="73"/>
        <item x="101"/>
        <item x="59"/>
        <item x="60"/>
        <item x="48"/>
        <item x="64"/>
        <item x="72"/>
        <item x="49"/>
        <item x="50"/>
        <item x="102"/>
        <item x="103"/>
        <item x="38"/>
        <item x="29"/>
        <item x="82"/>
        <item x="7"/>
        <item x="8"/>
        <item x="30"/>
        <item x="19"/>
        <item x="61"/>
        <item x="20"/>
        <item x="90"/>
        <item x="62"/>
        <item x="39"/>
        <item x="84"/>
        <item x="91"/>
        <item x="9"/>
        <item x="92"/>
        <item t="default"/>
      </items>
      <autoSortScope>
        <pivotArea dataOnly="0" outline="0" fieldPosition="0">
          <references count="1">
            <reference field="4294967294" count="1" selected="0">
              <x v="5"/>
            </reference>
          </references>
        </pivotArea>
      </autoSortScope>
    </pivotField>
    <pivotField showAll="0">
      <items count="106">
        <item x="96"/>
        <item x="13"/>
        <item x="74"/>
        <item x="23"/>
        <item x="1"/>
        <item x="95"/>
        <item x="66"/>
        <item x="24"/>
        <item x="2"/>
        <item x="14"/>
        <item x="31"/>
        <item x="25"/>
        <item x="26"/>
        <item x="86"/>
        <item x="27"/>
        <item x="87"/>
        <item x="76"/>
        <item x="97"/>
        <item x="28"/>
        <item x="85"/>
        <item x="67"/>
        <item x="15"/>
        <item x="88"/>
        <item x="53"/>
        <item x="68"/>
        <item x="3"/>
        <item x="16"/>
        <item x="98"/>
        <item x="17"/>
        <item x="75"/>
        <item x="32"/>
        <item x="77"/>
        <item x="4"/>
        <item x="5"/>
        <item x="89"/>
        <item x="33"/>
        <item x="34"/>
        <item x="43"/>
        <item x="99"/>
        <item x="78"/>
        <item x="100"/>
        <item x="94"/>
        <item x="21"/>
        <item x="35"/>
        <item x="29"/>
        <item x="44"/>
        <item x="11"/>
        <item x="69"/>
        <item x="70"/>
        <item x="71"/>
        <item x="45"/>
        <item x="54"/>
        <item x="46"/>
        <item x="79"/>
        <item x="36"/>
        <item x="55"/>
        <item x="80"/>
        <item x="101"/>
        <item x="56"/>
        <item x="57"/>
        <item x="81"/>
        <item x="58"/>
        <item x="90"/>
        <item x="41"/>
        <item x="47"/>
        <item x="37"/>
        <item x="18"/>
        <item x="38"/>
        <item x="19"/>
        <item x="59"/>
        <item x="6"/>
        <item x="42"/>
        <item x="0"/>
        <item x="52"/>
        <item x="7"/>
        <item x="48"/>
        <item x="82"/>
        <item x="72"/>
        <item x="65"/>
        <item x="102"/>
        <item x="60"/>
        <item x="61"/>
        <item x="49"/>
        <item x="64"/>
        <item x="73"/>
        <item x="50"/>
        <item x="51"/>
        <item x="103"/>
        <item x="104"/>
        <item x="39"/>
        <item x="30"/>
        <item x="83"/>
        <item x="8"/>
        <item x="9"/>
        <item x="22"/>
        <item x="20"/>
        <item x="62"/>
        <item x="12"/>
        <item x="91"/>
        <item x="63"/>
        <item x="40"/>
        <item x="84"/>
        <item x="92"/>
        <item x="10"/>
        <item x="93"/>
        <item t="default"/>
      </items>
    </pivotField>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dataField="1" numFmtId="44" showAll="0"/>
    <pivotField numFmtId="14" showAll="0"/>
    <pivotField showAll="0">
      <items count="4">
        <item x="2"/>
        <item x="1"/>
        <item x="0"/>
        <item t="default"/>
      </items>
    </pivotField>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105">
    <i>
      <x v="99"/>
    </i>
    <i>
      <x v="34"/>
    </i>
    <i>
      <x v="6"/>
    </i>
    <i>
      <x v="60"/>
    </i>
    <i>
      <x v="19"/>
    </i>
    <i>
      <x v="89"/>
    </i>
    <i>
      <x v="14"/>
    </i>
    <i>
      <x v="9"/>
    </i>
    <i>
      <x v="30"/>
    </i>
    <i>
      <x v="74"/>
    </i>
    <i>
      <x v="71"/>
    </i>
    <i>
      <x v="91"/>
    </i>
    <i>
      <x v="76"/>
    </i>
    <i>
      <x v="28"/>
    </i>
    <i>
      <x v="93"/>
    </i>
    <i>
      <x v="101"/>
    </i>
    <i>
      <x v="84"/>
    </i>
    <i>
      <x v="58"/>
    </i>
    <i>
      <x v="24"/>
    </i>
    <i>
      <x v="12"/>
    </i>
    <i>
      <x v="78"/>
    </i>
    <i>
      <x v="86"/>
    </i>
    <i>
      <x v="87"/>
    </i>
    <i>
      <x v="22"/>
    </i>
    <i>
      <x v="83"/>
    </i>
    <i>
      <x v="49"/>
    </i>
    <i>
      <x v="90"/>
    </i>
    <i>
      <x v="82"/>
    </i>
    <i>
      <x v="35"/>
    </i>
    <i>
      <x v="33"/>
    </i>
    <i>
      <x v="54"/>
    </i>
    <i>
      <x v="64"/>
    </i>
    <i>
      <x v="38"/>
    </i>
    <i>
      <x v="27"/>
    </i>
    <i>
      <x v="63"/>
    </i>
    <i>
      <x v="53"/>
    </i>
    <i>
      <x v="47"/>
    </i>
    <i>
      <x v="75"/>
    </i>
    <i>
      <x v="2"/>
    </i>
    <i>
      <x v="41"/>
    </i>
    <i>
      <x v="70"/>
    </i>
    <i>
      <x v="39"/>
    </i>
    <i>
      <x v="5"/>
    </i>
    <i>
      <x v="79"/>
    </i>
    <i>
      <x v="20"/>
    </i>
    <i>
      <x v="29"/>
    </i>
    <i>
      <x v="80"/>
    </i>
    <i>
      <x v="21"/>
    </i>
    <i>
      <x v="43"/>
    </i>
    <i>
      <x v="45"/>
    </i>
    <i>
      <x v="66"/>
    </i>
    <i>
      <x v="85"/>
    </i>
    <i>
      <x v="62"/>
    </i>
    <i>
      <x v="65"/>
    </i>
    <i>
      <x v="25"/>
    </i>
    <i>
      <x v="36"/>
    </i>
    <i>
      <x v="59"/>
    </i>
    <i>
      <x v="92"/>
    </i>
    <i>
      <x/>
    </i>
    <i>
      <x v="95"/>
    </i>
    <i>
      <x v="61"/>
    </i>
    <i>
      <x v="37"/>
    </i>
    <i>
      <x v="15"/>
    </i>
    <i>
      <x v="88"/>
    </i>
    <i>
      <x v="46"/>
    </i>
    <i>
      <x v="13"/>
    </i>
    <i>
      <x v="42"/>
    </i>
    <i>
      <x v="48"/>
    </i>
    <i>
      <x v="81"/>
    </i>
    <i>
      <x v="96"/>
    </i>
    <i>
      <x v="100"/>
    </i>
    <i>
      <x v="7"/>
    </i>
    <i>
      <x v="44"/>
    </i>
    <i>
      <x v="26"/>
    </i>
    <i>
      <x v="50"/>
    </i>
    <i>
      <x v="11"/>
    </i>
    <i>
      <x v="67"/>
    </i>
    <i>
      <x v="104"/>
    </i>
    <i>
      <x v="40"/>
    </i>
    <i>
      <x v="103"/>
    </i>
    <i>
      <x v="10"/>
    </i>
    <i>
      <x v="23"/>
    </i>
    <i>
      <x v="77"/>
    </i>
    <i>
      <x v="18"/>
    </i>
    <i>
      <x v="16"/>
    </i>
    <i>
      <x v="8"/>
    </i>
    <i>
      <x v="17"/>
    </i>
    <i>
      <x v="97"/>
    </i>
    <i>
      <x v="3"/>
    </i>
    <i>
      <x v="69"/>
    </i>
    <i>
      <x v="1"/>
    </i>
    <i>
      <x v="57"/>
    </i>
    <i>
      <x v="73"/>
    </i>
    <i>
      <x v="98"/>
    </i>
    <i>
      <x v="68"/>
    </i>
    <i>
      <x v="94"/>
    </i>
    <i>
      <x v="55"/>
    </i>
    <i>
      <x v="31"/>
    </i>
    <i>
      <x v="4"/>
    </i>
    <i>
      <x v="32"/>
    </i>
    <i>
      <x v="56"/>
    </i>
    <i>
      <x v="72"/>
    </i>
    <i>
      <x v="102"/>
    </i>
    <i>
      <x v="52"/>
    </i>
    <i>
      <x v="51"/>
    </i>
  </rowItems>
  <colFields count="1">
    <field x="-2"/>
  </colFields>
  <colItems count="6">
    <i>
      <x/>
    </i>
    <i i="1">
      <x v="1"/>
    </i>
    <i i="2">
      <x v="2"/>
    </i>
    <i i="3">
      <x v="3"/>
    </i>
    <i i="4">
      <x v="4"/>
    </i>
    <i i="5">
      <x v="5"/>
    </i>
  </colItems>
  <dataFields count="6">
    <dataField name="Number of Credits" fld="26" subtotal="count" baseField="2" baseItem="0"/>
    <dataField name="Total Credit Amount" fld="26" baseField="2" baseItem="41" numFmtId="164"/>
    <dataField name="Average of Credit Amount" fld="26" subtotal="average" baseField="2" baseItem="41" numFmtId="164"/>
    <dataField name="Sales Credits" fld="11" baseField="2" baseItem="41" numFmtId="164"/>
    <dataField name="Non-Sales Credits" fld="12" baseField="2" baseItem="41" numFmtId="164"/>
    <dataField name="Sum of % Sales Credit" fld="32" baseField="2" baseItem="29" numFmtId="10"/>
  </dataFields>
  <formats count="23">
    <format dxfId="77">
      <pivotArea type="all" dataOnly="0" outline="0" fieldPosition="0"/>
    </format>
    <format dxfId="76">
      <pivotArea outline="0" collapsedLevelsAreSubtotals="1" fieldPosition="0"/>
    </format>
    <format dxfId="75">
      <pivotArea field="2" type="button" dataOnly="0" labelOnly="1" outline="0" axis="axisRow" fieldPosition="0"/>
    </format>
    <format dxfId="74">
      <pivotArea dataOnly="0" labelOnly="1" outline="0" fieldPosition="0">
        <references count="1">
          <reference field="4294967294" count="3">
            <x v="0"/>
            <x v="1"/>
            <x v="2"/>
          </reference>
        </references>
      </pivotArea>
    </format>
    <format dxfId="73">
      <pivotArea field="2" type="button" dataOnly="0" labelOnly="1" outline="0" axis="axisRow" fieldPosition="0"/>
    </format>
    <format dxfId="72">
      <pivotArea dataOnly="0" outline="0" fieldPosition="0">
        <references count="1">
          <reference field="4294967294" count="1">
            <x v="0"/>
          </reference>
        </references>
      </pivotArea>
    </format>
    <format dxfId="71">
      <pivotArea dataOnly="0" outline="0" fieldPosition="0">
        <references count="1">
          <reference field="4294967294" count="1">
            <x v="1"/>
          </reference>
        </references>
      </pivotArea>
    </format>
    <format dxfId="70">
      <pivotArea dataOnly="0" outline="0" fieldPosition="0">
        <references count="1">
          <reference field="4294967294" count="1">
            <x v="2"/>
          </reference>
        </references>
      </pivotArea>
    </format>
    <format dxfId="69">
      <pivotArea field="2" type="button" dataOnly="0" labelOnly="1" outline="0" axis="axisRow" fieldPosition="0"/>
    </format>
    <format dxfId="68">
      <pivotArea dataOnly="0" labelOnly="1" outline="0" fieldPosition="0">
        <references count="1">
          <reference field="4294967294" count="3">
            <x v="0"/>
            <x v="1"/>
            <x v="2"/>
          </reference>
        </references>
      </pivotArea>
    </format>
    <format dxfId="67">
      <pivotArea field="2" type="button" dataOnly="0" labelOnly="1" outline="0" axis="axisRow" fieldPosition="0"/>
    </format>
    <format dxfId="66">
      <pivotArea dataOnly="0" labelOnly="1" outline="0" fieldPosition="0">
        <references count="1">
          <reference field="4294967294" count="3">
            <x v="0"/>
            <x v="1"/>
            <x v="2"/>
          </reference>
        </references>
      </pivotArea>
    </format>
    <format dxfId="65">
      <pivotArea dataOnly="0" labelOnly="1" fieldPosition="0">
        <references count="1">
          <reference field="2" count="0"/>
        </references>
      </pivotArea>
    </format>
    <format dxfId="64">
      <pivotArea outline="0" fieldPosition="0">
        <references count="1">
          <reference field="4294967294" count="1">
            <x v="3"/>
          </reference>
        </references>
      </pivotArea>
    </format>
    <format dxfId="63">
      <pivotArea outline="0" fieldPosition="0">
        <references count="1">
          <reference field="4294967294" count="1">
            <x v="4"/>
          </reference>
        </references>
      </pivotArea>
    </format>
    <format dxfId="62">
      <pivotArea dataOnly="0" labelOnly="1" outline="0" fieldPosition="0">
        <references count="1">
          <reference field="4294967294" count="2">
            <x v="3"/>
            <x v="4"/>
          </reference>
        </references>
      </pivotArea>
    </format>
    <format dxfId="61">
      <pivotArea dataOnly="0" labelOnly="1" outline="0" fieldPosition="0">
        <references count="1">
          <reference field="4294967294" count="1">
            <x v="5"/>
          </reference>
        </references>
      </pivotArea>
    </format>
    <format dxfId="60">
      <pivotArea outline="0" fieldPosition="0">
        <references count="1">
          <reference field="4294967294" count="1">
            <x v="5"/>
          </reference>
        </references>
      </pivotArea>
    </format>
    <format dxfId="59">
      <pivotArea outline="0" collapsedLevelsAreSubtotals="1" fieldPosition="0"/>
    </format>
    <format dxfId="58">
      <pivotArea field="2" type="button" dataOnly="0" labelOnly="1" outline="0" axis="axisRow" fieldPosition="0"/>
    </format>
    <format dxfId="57">
      <pivotArea dataOnly="0" labelOnly="1" outline="0" fieldPosition="0">
        <references count="1">
          <reference field="4294967294" count="6">
            <x v="0"/>
            <x v="1"/>
            <x v="2"/>
            <x v="3"/>
            <x v="4"/>
            <x v="5"/>
          </reference>
        </references>
      </pivotArea>
    </format>
    <format dxfId="56">
      <pivotArea field="2" type="button" dataOnly="0" labelOnly="1" outline="0" axis="axisRow" fieldPosition="0"/>
    </format>
    <format dxfId="55">
      <pivotArea dataOnly="0" labelOnly="1" outline="0" fieldPosition="0">
        <references count="1">
          <reference field="4294967294" count="6">
            <x v="0"/>
            <x v="1"/>
            <x v="2"/>
            <x v="3"/>
            <x v="4"/>
            <x v="5"/>
          </reference>
        </references>
      </pivotArea>
    </format>
  </formats>
  <conditionalFormats count="6">
    <conditionalFormat priority="6">
      <pivotAreas count="1">
        <pivotArea type="data" collapsedLevelsAreSubtotals="1" fieldPosition="0">
          <references count="2">
            <reference field="4294967294" count="1" selected="0">
              <x v="1"/>
            </reference>
            <reference field="2" count="10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reference>
          </references>
        </pivotArea>
      </pivotAreas>
    </conditionalFormat>
    <conditionalFormat priority="5">
      <pivotAreas count="1">
        <pivotArea type="data" collapsedLevelsAreSubtotals="1" fieldPosition="0">
          <references count="2">
            <reference field="4294967294" count="1" selected="0">
              <x v="0"/>
            </reference>
            <reference field="2" count="10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reference>
          </references>
        </pivotArea>
      </pivotAreas>
    </conditionalFormat>
    <conditionalFormat priority="4">
      <pivotAreas count="1">
        <pivotArea type="data" collapsedLevelsAreSubtotals="1" fieldPosition="0">
          <references count="2">
            <reference field="4294967294" count="1" selected="0">
              <x v="2"/>
            </reference>
            <reference field="2" count="10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reference>
          </references>
        </pivotArea>
      </pivotAreas>
    </conditionalFormat>
    <conditionalFormat priority="3">
      <pivotAreas count="1">
        <pivotArea outline="0" fieldPosition="0">
          <references count="1">
            <reference field="4294967294" count="1">
              <x v="3"/>
            </reference>
          </references>
        </pivotArea>
      </pivotAreas>
    </conditionalFormat>
    <conditionalFormat priority="2">
      <pivotAreas count="1">
        <pivotArea outline="0" fieldPosition="0">
          <references count="1">
            <reference field="4294967294" count="1">
              <x v="4"/>
            </reference>
          </references>
        </pivotArea>
      </pivotAreas>
    </conditionalFormat>
    <conditionalFormat priority="1">
      <pivotAreas count="1">
        <pivotArea outline="0" fieldPosition="0">
          <references count="1">
            <reference field="4294967294" count="1">
              <x v="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3" cacheId="9" applyNumberFormats="0" applyBorderFormats="0" applyFontFormats="0" applyPatternFormats="0" applyAlignmentFormats="0" applyWidthHeightFormats="1" dataCaption="Values" updatedVersion="5" minRefreshableVersion="3" rowGrandTotals="0" itemPrintTitles="1" mergeItem="1" createdVersion="5" indent="0" outline="1" outlineData="1" multipleFieldFilters="0" rowHeaderCaption="Account Number" colHeaderCaption="Date">
  <location ref="E2:M2295" firstHeaderRow="1" firstDataRow="3" firstDataCol="1"/>
  <pivotFields count="33">
    <pivotField showAll="0">
      <items count="3">
        <item h="1" x="0"/>
        <item x="1"/>
        <item t="default"/>
      </items>
    </pivotField>
    <pivotField axis="axisCol" numFmtId="14" showAll="0">
      <items count="7">
        <item x="0"/>
        <item x="1"/>
        <item x="2"/>
        <item x="3"/>
        <item x="4"/>
        <item x="5"/>
        <item t="default"/>
      </items>
    </pivotField>
    <pivotField showAll="0" sortType="ascending">
      <items count="106">
        <item x="95"/>
        <item x="12"/>
        <item x="74"/>
        <item x="22"/>
        <item x="10"/>
        <item x="104"/>
        <item x="65"/>
        <item x="23"/>
        <item x="1"/>
        <item x="13"/>
        <item x="31"/>
        <item x="24"/>
        <item x="25"/>
        <item x="85"/>
        <item x="26"/>
        <item x="86"/>
        <item x="75"/>
        <item x="96"/>
        <item x="27"/>
        <item x="93"/>
        <item x="66"/>
        <item x="14"/>
        <item x="87"/>
        <item x="63"/>
        <item x="67"/>
        <item x="2"/>
        <item x="15"/>
        <item x="97"/>
        <item x="16"/>
        <item x="83"/>
        <item x="40"/>
        <item x="76"/>
        <item x="3"/>
        <item x="4"/>
        <item x="88"/>
        <item x="32"/>
        <item x="33"/>
        <item x="42"/>
        <item x="98"/>
        <item x="77"/>
        <item x="99"/>
        <item x="94"/>
        <item x="21"/>
        <item x="34"/>
        <item x="28"/>
        <item x="43"/>
        <item x="11"/>
        <item x="68"/>
        <item x="69"/>
        <item x="70"/>
        <item x="44"/>
        <item x="53"/>
        <item x="45"/>
        <item x="78"/>
        <item x="35"/>
        <item x="54"/>
        <item x="79"/>
        <item x="100"/>
        <item x="55"/>
        <item x="56"/>
        <item x="80"/>
        <item x="57"/>
        <item x="89"/>
        <item x="41"/>
        <item x="46"/>
        <item x="36"/>
        <item x="17"/>
        <item x="37"/>
        <item x="18"/>
        <item x="58"/>
        <item x="5"/>
        <item x="51"/>
        <item x="0"/>
        <item x="52"/>
        <item x="6"/>
        <item x="47"/>
        <item x="81"/>
        <item x="71"/>
        <item x="73"/>
        <item x="101"/>
        <item x="59"/>
        <item x="60"/>
        <item x="48"/>
        <item x="64"/>
        <item x="72"/>
        <item x="49"/>
        <item x="50"/>
        <item x="102"/>
        <item x="103"/>
        <item x="38"/>
        <item x="29"/>
        <item x="82"/>
        <item x="7"/>
        <item x="8"/>
        <item x="30"/>
        <item x="19"/>
        <item x="61"/>
        <item x="20"/>
        <item x="90"/>
        <item x="62"/>
        <item x="39"/>
        <item x="84"/>
        <item x="91"/>
        <item x="9"/>
        <item x="92"/>
        <item t="default"/>
      </items>
      <autoSortScope>
        <pivotArea dataOnly="0" outline="0" fieldPosition="0">
          <references count="1">
            <reference field="4294967294" count="1" selected="0">
              <x v="1"/>
            </reference>
          </references>
        </pivotArea>
      </autoSortScope>
    </pivotField>
    <pivotField showAll="0">
      <items count="106">
        <item x="96"/>
        <item x="13"/>
        <item x="74"/>
        <item x="23"/>
        <item x="1"/>
        <item x="95"/>
        <item x="66"/>
        <item x="24"/>
        <item x="2"/>
        <item x="14"/>
        <item x="31"/>
        <item x="25"/>
        <item x="26"/>
        <item x="86"/>
        <item x="27"/>
        <item x="87"/>
        <item x="76"/>
        <item x="97"/>
        <item x="28"/>
        <item x="85"/>
        <item x="67"/>
        <item x="15"/>
        <item x="88"/>
        <item x="53"/>
        <item x="68"/>
        <item x="3"/>
        <item x="16"/>
        <item x="98"/>
        <item x="17"/>
        <item x="75"/>
        <item x="32"/>
        <item x="77"/>
        <item x="4"/>
        <item x="5"/>
        <item x="89"/>
        <item x="33"/>
        <item x="34"/>
        <item x="43"/>
        <item x="99"/>
        <item x="78"/>
        <item x="100"/>
        <item x="94"/>
        <item x="21"/>
        <item x="35"/>
        <item x="29"/>
        <item x="44"/>
        <item x="11"/>
        <item x="69"/>
        <item x="70"/>
        <item x="71"/>
        <item x="45"/>
        <item x="54"/>
        <item x="46"/>
        <item x="79"/>
        <item x="36"/>
        <item x="55"/>
        <item x="80"/>
        <item x="101"/>
        <item x="56"/>
        <item x="57"/>
        <item x="81"/>
        <item x="58"/>
        <item x="90"/>
        <item x="41"/>
        <item x="47"/>
        <item x="37"/>
        <item x="18"/>
        <item x="38"/>
        <item x="19"/>
        <item x="59"/>
        <item x="6"/>
        <item x="42"/>
        <item x="0"/>
        <item x="52"/>
        <item x="7"/>
        <item x="48"/>
        <item x="82"/>
        <item x="72"/>
        <item x="65"/>
        <item x="102"/>
        <item x="60"/>
        <item x="61"/>
        <item x="49"/>
        <item x="64"/>
        <item x="73"/>
        <item x="50"/>
        <item x="51"/>
        <item x="103"/>
        <item x="104"/>
        <item x="39"/>
        <item x="30"/>
        <item x="83"/>
        <item x="8"/>
        <item x="9"/>
        <item x="22"/>
        <item x="20"/>
        <item x="62"/>
        <item x="12"/>
        <item x="91"/>
        <item x="63"/>
        <item x="40"/>
        <item x="84"/>
        <item x="92"/>
        <item x="10"/>
        <item x="93"/>
        <item t="default"/>
      </items>
    </pivotField>
    <pivotField showAll="0"/>
    <pivotField showAll="0" defaultSubtotal="0">
      <items count="5">
        <item x="1"/>
        <item x="4"/>
        <item h="1" x="3"/>
        <item x="0"/>
        <item x="2"/>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axis="axisRow" showAll="0" sortType="descending">
      <items count="4072">
        <item x="1177"/>
        <item x="3860"/>
        <item x="2216"/>
        <item x="674"/>
        <item x="2025"/>
        <item x="3996"/>
        <item x="193"/>
        <item x="1133"/>
        <item x="2309"/>
        <item x="887"/>
        <item x="915"/>
        <item x="2339"/>
        <item x="2162"/>
        <item x="3245"/>
        <item x="3064"/>
        <item x="972"/>
        <item x="1120"/>
        <item x="47"/>
        <item x="975"/>
        <item x="1494"/>
        <item x="3579"/>
        <item x="251"/>
        <item x="2210"/>
        <item x="2819"/>
        <item x="1166"/>
        <item x="1719"/>
        <item x="249"/>
        <item x="1349"/>
        <item x="2177"/>
        <item x="2439"/>
        <item x="505"/>
        <item x="1476"/>
        <item x="2563"/>
        <item x="1043"/>
        <item x="81"/>
        <item x="1648"/>
        <item x="1479"/>
        <item x="3877"/>
        <item x="1245"/>
        <item x="3718"/>
        <item x="3630"/>
        <item x="3497"/>
        <item x="2116"/>
        <item x="240"/>
        <item x="2451"/>
        <item x="2508"/>
        <item x="2474"/>
        <item x="2532"/>
        <item x="2333"/>
        <item x="2379"/>
        <item x="4043"/>
        <item x="2779"/>
        <item x="3896"/>
        <item x="951"/>
        <item x="4005"/>
        <item x="290"/>
        <item x="1310"/>
        <item x="3055"/>
        <item x="2401"/>
        <item x="1007"/>
        <item x="2340"/>
        <item x="3214"/>
        <item x="656"/>
        <item x="1514"/>
        <item x="1786"/>
        <item x="2832"/>
        <item x="1433"/>
        <item x="828"/>
        <item x="497"/>
        <item x="3829"/>
        <item x="3454"/>
        <item x="793"/>
        <item x="1545"/>
        <item x="2077"/>
        <item x="3828"/>
        <item x="2869"/>
        <item x="134"/>
        <item x="229"/>
        <item x="1335"/>
        <item x="3836"/>
        <item x="1454"/>
        <item x="1619"/>
        <item x="1134"/>
        <item x="3697"/>
        <item x="1443"/>
        <item x="144"/>
        <item x="2713"/>
        <item x="1430"/>
        <item x="3109"/>
        <item x="26"/>
        <item x="4013"/>
        <item x="2294"/>
        <item x="3693"/>
        <item x="3938"/>
        <item x="2092"/>
        <item x="3890"/>
        <item x="2477"/>
        <item x="1387"/>
        <item x="450"/>
        <item x="1856"/>
        <item x="2847"/>
        <item x="3008"/>
        <item x="2501"/>
        <item x="912"/>
        <item x="2060"/>
        <item x="305"/>
        <item x="1850"/>
        <item x="3946"/>
        <item x="2211"/>
        <item x="2246"/>
        <item x="160"/>
        <item x="1378"/>
        <item x="1444"/>
        <item x="3986"/>
        <item x="649"/>
        <item x="2659"/>
        <item x="1742"/>
        <item x="1680"/>
        <item x="2282"/>
        <item x="2935"/>
        <item x="2973"/>
        <item x="1947"/>
        <item x="1497"/>
        <item x="1350"/>
        <item x="623"/>
        <item x="3885"/>
        <item x="1605"/>
        <item x="1326"/>
        <item x="2776"/>
        <item x="1318"/>
        <item x="3737"/>
        <item x="2755"/>
        <item x="2117"/>
        <item x="733"/>
        <item x="2684"/>
        <item x="368"/>
        <item x="2547"/>
        <item x="3891"/>
        <item x="789"/>
        <item x="3129"/>
        <item x="2883"/>
        <item x="2773"/>
        <item x="2281"/>
        <item x="2533"/>
        <item x="889"/>
        <item x="2320"/>
        <item x="3084"/>
        <item x="2437"/>
        <item x="1425"/>
        <item x="571"/>
        <item x="3388"/>
        <item x="2591"/>
        <item x="968"/>
        <item x="2370"/>
        <item x="1491"/>
        <item x="2049"/>
        <item x="955"/>
        <item x="127"/>
        <item x="3515"/>
        <item x="1657"/>
        <item x="1280"/>
        <item x="2703"/>
        <item x="533"/>
        <item x="2962"/>
        <item x="3187"/>
        <item x="3845"/>
        <item x="1702"/>
        <item x="3690"/>
        <item x="4038"/>
        <item x="3822"/>
        <item x="3853"/>
        <item x="2985"/>
        <item x="3756"/>
        <item x="2364"/>
        <item x="1976"/>
        <item x="308"/>
        <item x="1223"/>
        <item x="1095"/>
        <item x="1985"/>
        <item x="1888"/>
        <item x="1418"/>
        <item x="142"/>
        <item x="1148"/>
        <item x="3935"/>
        <item x="3661"/>
        <item x="1027"/>
        <item x="1308"/>
        <item x="33"/>
        <item x="1271"/>
        <item x="56"/>
        <item x="3323"/>
        <item x="3494"/>
        <item x="3458"/>
        <item x="769"/>
        <item x="1615"/>
        <item x="2271"/>
        <item x="2036"/>
        <item x="1320"/>
        <item x="3040"/>
        <item x="1233"/>
        <item x="746"/>
        <item x="2421"/>
        <item x="353"/>
        <item x="3176"/>
        <item x="2144"/>
        <item x="1830"/>
        <item x="2727"/>
        <item x="3350"/>
        <item x="138"/>
        <item x="4030"/>
        <item x="3755"/>
        <item x="2480"/>
        <item x="3998"/>
        <item x="685"/>
        <item x="3656"/>
        <item x="287"/>
        <item x="2121"/>
        <item x="3183"/>
        <item x="3351"/>
        <item x="1445"/>
        <item x="3402"/>
        <item x="2292"/>
        <item x="2644"/>
        <item x="2286"/>
        <item x="1371"/>
        <item x="2548"/>
        <item x="2456"/>
        <item x="258"/>
        <item x="1382"/>
        <item x="2482"/>
        <item x="1355"/>
        <item x="3734"/>
        <item x="2697"/>
        <item x="1535"/>
        <item x="3158"/>
        <item x="570"/>
        <item x="1853"/>
        <item x="904"/>
        <item x="1835"/>
        <item x="3445"/>
        <item x="3474"/>
        <item x="2963"/>
        <item x="1053"/>
        <item x="2672"/>
        <item x="2213"/>
        <item x="206"/>
        <item x="2348"/>
        <item x="2762"/>
        <item x="3217"/>
        <item x="2448"/>
        <item x="861"/>
        <item x="1342"/>
        <item x="1992"/>
        <item x="3914"/>
        <item x="262"/>
        <item x="1049"/>
        <item x="3678"/>
        <item x="3487"/>
        <item x="55"/>
        <item x="1230"/>
        <item x="3308"/>
        <item x="3702"/>
        <item x="1617"/>
        <item x="2849"/>
        <item x="3790"/>
        <item x="3547"/>
        <item x="1062"/>
        <item x="1050"/>
        <item x="2483"/>
        <item x="1243"/>
        <item x="1119"/>
        <item x="173"/>
        <item x="871"/>
        <item x="618"/>
        <item x="3857"/>
        <item x="771"/>
        <item x="1248"/>
        <item x="3875"/>
        <item x="2502"/>
        <item x="1393"/>
        <item x="1669"/>
        <item x="300"/>
        <item x="3026"/>
        <item x="1700"/>
        <item x="3094"/>
        <item x="2478"/>
        <item x="23"/>
        <item x="2473"/>
        <item x="86"/>
        <item x="1360"/>
        <item x="3564"/>
        <item x="1810"/>
        <item x="1916"/>
        <item x="2441"/>
        <item x="459"/>
        <item x="686"/>
        <item x="3346"/>
        <item x="126"/>
        <item x="3763"/>
        <item x="584"/>
        <item x="2138"/>
        <item x="1998"/>
        <item x="3302"/>
        <item x="3662"/>
        <item x="626"/>
        <item x="2628"/>
        <item x="2981"/>
        <item x="2625"/>
        <item x="2404"/>
        <item x="1338"/>
        <item x="3840"/>
        <item x="1483"/>
        <item x="813"/>
        <item x="565"/>
        <item x="328"/>
        <item x="3358"/>
        <item x="3322"/>
        <item x="1642"/>
        <item x="294"/>
        <item x="1734"/>
        <item x="848"/>
        <item x="40"/>
        <item x="706"/>
        <item x="3818"/>
        <item x="1282"/>
        <item x="390"/>
        <item x="2912"/>
        <item x="76"/>
        <item x="2748"/>
        <item x="2490"/>
        <item x="1978"/>
        <item x="804"/>
        <item x="463"/>
        <item x="840"/>
        <item x="38"/>
        <item x="630"/>
        <item x="201"/>
        <item x="2820"/>
        <item x="184"/>
        <item x="7"/>
        <item x="2423"/>
        <item x="2215"/>
        <item x="3051"/>
        <item x="2022"/>
        <item x="3729"/>
        <item x="2732"/>
        <item x="1789"/>
        <item x="3141"/>
        <item x="1874"/>
        <item x="1154"/>
        <item x="3674"/>
        <item x="104"/>
        <item x="3921"/>
        <item x="414"/>
        <item x="3680"/>
        <item x="1559"/>
        <item x="1910"/>
        <item x="3369"/>
        <item x="566"/>
        <item x="2314"/>
        <item x="923"/>
        <item x="1887"/>
        <item x="622"/>
        <item x="3309"/>
        <item x="3038"/>
        <item x="482"/>
        <item x="2990"/>
        <item x="3694"/>
        <item x="2257"/>
        <item x="1909"/>
        <item x="1731"/>
        <item x="2812"/>
        <item x="421"/>
        <item x="3900"/>
        <item x="2412"/>
        <item x="1935"/>
        <item x="278"/>
        <item x="800"/>
        <item x="541"/>
        <item x="1264"/>
        <item x="1455"/>
        <item x="1396"/>
        <item x="642"/>
        <item x="1026"/>
        <item x="4029"/>
        <item x="1921"/>
        <item x="836"/>
        <item x="2860"/>
        <item x="3379"/>
        <item x="1611"/>
        <item x="3236"/>
        <item x="2331"/>
        <item x="2500"/>
        <item x="2835"/>
        <item x="3212"/>
        <item x="3919"/>
        <item x="3889"/>
        <item x="1207"/>
        <item x="3331"/>
        <item x="1480"/>
        <item x="3813"/>
        <item x="2073"/>
        <item x="10"/>
        <item x="388"/>
        <item x="3173"/>
        <item x="3227"/>
        <item x="762"/>
        <item x="263"/>
        <item x="3975"/>
        <item x="1142"/>
        <item x="1733"/>
        <item x="3027"/>
        <item x="2462"/>
        <item x="1660"/>
        <item x="3376"/>
        <item x="1796"/>
        <item x="3596"/>
        <item x="3208"/>
        <item x="3950"/>
        <item x="2980"/>
        <item x="1756"/>
        <item x="1055"/>
        <item x="389"/>
        <item x="778"/>
        <item x="3065"/>
        <item x="2921"/>
        <item x="1002"/>
        <item x="1482"/>
        <item x="2234"/>
        <item x="1336"/>
        <item x="3039"/>
        <item x="1854"/>
        <item x="3665"/>
        <item x="366"/>
        <item x="845"/>
        <item x="2197"/>
        <item x="2527"/>
        <item x="3747"/>
        <item x="824"/>
        <item x="1519"/>
        <item x="2038"/>
        <item x="3817"/>
        <item x="3311"/>
        <item x="3980"/>
        <item x="3629"/>
        <item x="1000"/>
        <item x="3154"/>
        <item x="322"/>
        <item x="2344"/>
        <item x="3352"/>
        <item x="2394"/>
        <item x="2582"/>
        <item x="2780"/>
        <item x="714"/>
        <item x="936"/>
        <item x="2202"/>
        <item x="3392"/>
        <item x="1103"/>
        <item x="1384"/>
        <item x="3428"/>
        <item x="2406"/>
        <item x="1499"/>
        <item x="478"/>
        <item x="108"/>
        <item x="1879"/>
        <item x="4059"/>
        <item x="161"/>
        <item x="2597"/>
        <item x="2433"/>
        <item x="3147"/>
        <item x="1035"/>
        <item x="1635"/>
        <item x="1936"/>
        <item x="1375"/>
        <item x="410"/>
        <item x="3172"/>
        <item x="508"/>
        <item x="3314"/>
        <item x="415"/>
        <item x="3874"/>
        <item x="1900"/>
        <item x="3366"/>
        <item x="1377"/>
        <item x="782"/>
        <item x="2735"/>
        <item x="3202"/>
        <item x="3475"/>
        <item x="1885"/>
        <item x="2977"/>
        <item x="3717"/>
        <item x="2023"/>
        <item x="157"/>
        <item x="1658"/>
        <item x="1294"/>
        <item x="3427"/>
        <item x="1380"/>
        <item x="2606"/>
        <item x="1672"/>
        <item x="1311"/>
        <item x="3348"/>
        <item x="3940"/>
        <item x="2789"/>
        <item x="2088"/>
        <item x="3435"/>
        <item x="2157"/>
        <item x="1014"/>
        <item x="3560"/>
        <item x="3964"/>
        <item x="2269"/>
        <item x="2824"/>
        <item x="2682"/>
        <item x="297"/>
        <item x="2054"/>
        <item x="2677"/>
        <item x="3400"/>
        <item x="3545"/>
        <item x="3794"/>
        <item x="3492"/>
        <item x="1844"/>
        <item x="853"/>
        <item x="1242"/>
        <item x="2538"/>
        <item x="1788"/>
        <item x="3411"/>
        <item x="3504"/>
        <item x="3584"/>
        <item x="3876"/>
        <item x="2801"/>
        <item x="1833"/>
        <item x="162"/>
        <item x="701"/>
        <item x="319"/>
        <item x="117"/>
        <item x="2243"/>
        <item x="631"/>
        <item x="3886"/>
        <item x="224"/>
        <item x="1881"/>
        <item x="1152"/>
        <item x="2528"/>
        <item x="2692"/>
        <item x="3417"/>
        <item x="3012"/>
        <item x="2094"/>
        <item x="396"/>
        <item x="3855"/>
        <item x="740"/>
        <item x="3299"/>
        <item x="2586"/>
        <item x="3178"/>
        <item x="988"/>
        <item x="1218"/>
        <item x="443"/>
        <item x="1698"/>
        <item x="74"/>
        <item x="2042"/>
        <item x="2114"/>
        <item x="2624"/>
        <item x="668"/>
        <item x="3463"/>
        <item x="985"/>
        <item x="4058"/>
        <item x="3168"/>
        <item x="2175"/>
        <item x="446"/>
        <item x="1654"/>
        <item x="3116"/>
        <item x="2679"/>
        <item x="2419"/>
        <item x="2705"/>
        <item x="335"/>
        <item x="16"/>
        <item x="1011"/>
        <item x="2834"/>
        <item x="1442"/>
        <item x="2833"/>
        <item x="892"/>
        <item x="1690"/>
        <item x="634"/>
        <item x="3887"/>
        <item x="4060"/>
        <item x="1696"/>
        <item x="1685"/>
        <item x="310"/>
        <item x="2761"/>
        <item x="1806"/>
        <item x="84"/>
        <item x="2272"/>
        <item x="3601"/>
        <item x="327"/>
        <item x="2670"/>
        <item x="1143"/>
        <item x="371"/>
        <item x="3945"/>
        <item x="527"/>
        <item x="303"/>
        <item x="660"/>
        <item x="387"/>
        <item x="1421"/>
        <item x="4"/>
        <item x="3752"/>
        <item x="825"/>
        <item x="1664"/>
        <item x="1817"/>
        <item x="2969"/>
        <item x="1260"/>
        <item x="3274"/>
        <item x="728"/>
        <item x="996"/>
        <item x="1646"/>
        <item x="3804"/>
        <item x="3085"/>
        <item x="3769"/>
        <item x="1821"/>
        <item x="3287"/>
        <item x="2540"/>
        <item x="1283"/>
        <item x="65"/>
        <item x="1533"/>
        <item x="1357"/>
        <item x="3107"/>
        <item x="3320"/>
        <item x="1518"/>
        <item x="2588"/>
        <item x="3053"/>
        <item x="1439"/>
        <item x="1845"/>
        <item x="659"/>
        <item x="1653"/>
        <item x="1337"/>
        <item x="981"/>
        <item x="2539"/>
        <item x="3852"/>
        <item x="3929"/>
        <item x="1746"/>
        <item x="3976"/>
        <item x="850"/>
        <item x="2099"/>
        <item x="3300"/>
        <item x="562"/>
        <item x="1656"/>
        <item x="902"/>
        <item x="514"/>
        <item x="1398"/>
        <item x="1266"/>
        <item x="1193"/>
        <item x="2729"/>
        <item x="1118"/>
        <item x="2005"/>
        <item x="494"/>
        <item x="2953"/>
        <item x="617"/>
        <item x="3326"/>
        <item x="242"/>
        <item x="2252"/>
        <item x="2782"/>
        <item x="560"/>
        <item x="973"/>
        <item x="3389"/>
        <item x="2154"/>
        <item x="953"/>
        <item x="154"/>
        <item x="2919"/>
        <item x="2472"/>
        <item x="581"/>
        <item x="592"/>
        <item x="3220"/>
        <item x="2414"/>
        <item x="1450"/>
        <item x="2733"/>
        <item x="437"/>
        <item x="842"/>
        <item x="3543"/>
        <item x="3233"/>
        <item x="2522"/>
        <item x="2874"/>
        <item x="1776"/>
        <item x="866"/>
        <item x="3383"/>
        <item x="1503"/>
        <item x="3711"/>
        <item x="267"/>
        <item x="1625"/>
        <item x="4056"/>
        <item x="517"/>
        <item x="2767"/>
        <item x="1532"/>
        <item x="3514"/>
        <item x="277"/>
        <item x="2949"/>
        <item x="633"/>
        <item x="3649"/>
        <item x="3568"/>
        <item x="2226"/>
        <item x="3460"/>
        <item x="66"/>
        <item x="742"/>
        <item x="3044"/>
        <item x="646"/>
        <item x="1878"/>
        <item x="3160"/>
        <item x="960"/>
        <item x="1363"/>
        <item x="1202"/>
        <item x="2020"/>
        <item x="3754"/>
        <item x="1381"/>
        <item x="2933"/>
        <item x="1352"/>
        <item x="3843"/>
        <item x="2960"/>
        <item x="3124"/>
        <item x="199"/>
        <item x="2902"/>
        <item x="908"/>
        <item x="521"/>
        <item x="1760"/>
        <item x="3046"/>
        <item x="1832"/>
        <item x="2822"/>
        <item x="1181"/>
        <item x="1254"/>
        <item x="1395"/>
        <item x="917"/>
        <item x="2283"/>
        <item x="752"/>
        <item x="881"/>
        <item x="4051"/>
        <item x="3150"/>
        <item x="2715"/>
        <item x="288"/>
        <item x="75"/>
        <item x="3709"/>
        <item x="2951"/>
        <item x="721"/>
        <item x="2593"/>
        <item x="2936"/>
        <item x="1394"/>
        <item x="3798"/>
        <item x="1344"/>
        <item x="3673"/>
        <item x="2070"/>
        <item x="2047"/>
        <item x="2229"/>
        <item x="3140"/>
        <item x="1144"/>
        <item x="1783"/>
        <item x="3431"/>
        <item x="687"/>
        <item x="3627"/>
        <item x="1198"/>
        <item x="9"/>
        <item x="753"/>
        <item x="713"/>
        <item x="2856"/>
        <item x="1805"/>
        <item x="4039"/>
        <item x="1361"/>
        <item x="3426"/>
        <item x="3556"/>
        <item x="1018"/>
        <item x="597"/>
        <item x="1462"/>
        <item x="534"/>
        <item x="1911"/>
        <item x="1252"/>
        <item x="2774"/>
        <item x="3762"/>
        <item x="1723"/>
        <item x="743"/>
        <item x="1392"/>
        <item x="3585"/>
        <item x="3685"/>
        <item x="1496"/>
        <item x="2030"/>
        <item x="991"/>
        <item x="3760"/>
        <item x="775"/>
        <item x="2179"/>
        <item x="3536"/>
        <item x="1996"/>
        <item x="648"/>
        <item x="1127"/>
        <item x="2178"/>
        <item x="379"/>
        <item x="3380"/>
        <item x="3616"/>
        <item x="3530"/>
        <item x="4066"/>
        <item x="3355"/>
        <item x="3134"/>
        <item x="2816"/>
        <item x="3271"/>
        <item x="3219"/>
        <item x="3295"/>
        <item x="2537"/>
        <item x="1747"/>
        <item x="3773"/>
        <item x="1552"/>
        <item x="3825"/>
        <item x="253"/>
        <item x="2061"/>
        <item x="3059"/>
        <item x="767"/>
        <item x="3297"/>
        <item x="1256"/>
        <item x="1413"/>
        <item x="1214"/>
        <item x="1321"/>
        <item x="717"/>
        <item x="237"/>
        <item x="1967"/>
        <item x="1092"/>
        <item x="855"/>
        <item x="3449"/>
        <item x="2278"/>
        <item x="4050"/>
        <item x="1329"/>
        <item x="2802"/>
        <item x="2021"/>
        <item x="2853"/>
        <item x="1749"/>
        <item x="1070"/>
        <item x="1930"/>
        <item x="768"/>
        <item x="1554"/>
        <item x="2180"/>
        <item x="811"/>
        <item x="3771"/>
        <item x="3283"/>
        <item x="1741"/>
        <item x="1713"/>
        <item x="2646"/>
        <item x="913"/>
        <item x="2741"/>
        <item x="3104"/>
        <item x="2891"/>
        <item x="1332"/>
        <item x="3439"/>
        <item x="3229"/>
        <item x="2952"/>
        <item x="838"/>
        <item x="233"/>
        <item x="3191"/>
        <item x="1894"/>
        <item x="2384"/>
        <item x="1538"/>
        <item x="554"/>
        <item x="3097"/>
        <item x="1886"/>
        <item x="1171"/>
        <item x="1684"/>
        <item x="3913"/>
        <item x="1695"/>
        <item x="765"/>
        <item x="4007"/>
        <item x="2769"/>
        <item x="3864"/>
        <item x="3623"/>
        <item x="931"/>
        <item x="3784"/>
        <item x="2151"/>
        <item x="1831"/>
        <item x="1339"/>
        <item x="2182"/>
        <item x="1752"/>
        <item x="228"/>
        <item x="3720"/>
        <item x="2499"/>
        <item x="3015"/>
        <item x="3243"/>
        <item x="932"/>
        <item x="175"/>
        <item x="68"/>
        <item x="3179"/>
        <item x="1649"/>
        <item x="1837"/>
        <item x="2194"/>
        <item x="777"/>
        <item x="1173"/>
        <item x="1138"/>
        <item x="1674"/>
        <item x="3476"/>
        <item x="846"/>
        <item x="1842"/>
        <item x="1626"/>
        <item x="1075"/>
        <item x="1807"/>
        <item x="3061"/>
        <item x="1608"/>
        <item x="3446"/>
        <item x="1673"/>
        <item x="3470"/>
        <item x="2558"/>
        <item x="2360"/>
        <item x="1263"/>
        <item x="2095"/>
        <item x="3126"/>
        <item x="3796"/>
        <item x="3700"/>
        <item x="19"/>
        <item x="2828"/>
        <item x="500"/>
        <item x="822"/>
        <item x="1962"/>
        <item x="1602"/>
        <item x="3251"/>
        <item x="3117"/>
        <item x="3659"/>
        <item x="1437"/>
        <item x="208"/>
        <item x="2716"/>
        <item x="999"/>
        <item x="1589"/>
        <item x="3670"/>
        <item x="2277"/>
        <item x="2343"/>
        <item x="3194"/>
        <item x="3315"/>
        <item x="2766"/>
        <item x="2605"/>
        <item x="3316"/>
        <item x="3347"/>
        <item x="2850"/>
        <item x="2809"/>
        <item x="3539"/>
        <item x="3999"/>
        <item x="2189"/>
        <item x="1865"/>
        <item x="3944"/>
        <item x="3830"/>
        <item x="2800"/>
        <item x="2409"/>
        <item x="255"/>
        <item x="3786"/>
        <item x="582"/>
        <item x="3883"/>
        <item x="3932"/>
        <item x="270"/>
        <item x="3807"/>
        <item x="495"/>
        <item x="2983"/>
        <item x="2247"/>
        <item x="351"/>
        <item x="2079"/>
        <item x="1714"/>
        <item x="1938"/>
        <item x="115"/>
        <item x="1920"/>
        <item x="3691"/>
        <item x="2405"/>
        <item x="1159"/>
        <item x="690"/>
        <item x="3100"/>
        <item x="1331"/>
        <item x="427"/>
        <item x="140"/>
        <item x="1407"/>
        <item x="321"/>
        <item x="1468"/>
        <item x="2636"/>
        <item x="227"/>
        <item x="2652"/>
        <item x="987"/>
        <item x="2657"/>
        <item x="572"/>
        <item x="1974"/>
        <item x="1824"/>
        <item x="1993"/>
        <item x="1470"/>
        <item x="3028"/>
        <item x="3655"/>
        <item x="594"/>
        <item x="1099"/>
        <item x="3067"/>
        <item x="3948"/>
        <item x="1058"/>
        <item x="2366"/>
        <item x="1449"/>
        <item x="2917"/>
        <item x="2594"/>
        <item x="3192"/>
        <item x="295"/>
        <item x="3258"/>
        <item x="442"/>
        <item x="2862"/>
        <item x="1525"/>
        <item x="466"/>
        <item x="3850"/>
        <item x="2222"/>
        <item x="103"/>
        <item x="2317"/>
        <item x="3977"/>
        <item x="3768"/>
        <item x="1847"/>
        <item x="2817"/>
        <item x="1359"/>
        <item x="655"/>
        <item x="2101"/>
        <item x="2790"/>
        <item x="444"/>
        <item x="725"/>
        <item x="2630"/>
        <item x="2254"/>
        <item x="2795"/>
        <item x="1238"/>
        <item x="2217"/>
        <item x="1574"/>
        <item x="2954"/>
        <item x="937"/>
        <item x="3628"/>
        <item x="2813"/>
        <item x="1931"/>
        <item x="3775"/>
        <item x="3936"/>
        <item x="1787"/>
        <item x="1100"/>
        <item x="3533"/>
        <item x="3803"/>
        <item x="411"/>
        <item x="2756"/>
        <item x="468"/>
        <item x="2470"/>
        <item x="1814"/>
        <item x="231"/>
        <item x="1676"/>
        <item x="2911"/>
        <item x="641"/>
        <item x="3442"/>
        <item x="1019"/>
        <item x="53"/>
        <item x="3103"/>
        <item x="2666"/>
        <item x="1537"/>
        <item x="2746"/>
        <item x="3620"/>
        <item x="3508"/>
        <item x="2736"/>
        <item x="3430"/>
        <item x="1368"/>
        <item x="1021"/>
        <item x="1024"/>
        <item x="998"/>
        <item x="3280"/>
        <item x="2880"/>
        <item x="553"/>
        <item x="1364"/>
        <item x="3576"/>
        <item x="2137"/>
        <item x="64"/>
        <item x="3291"/>
        <item x="174"/>
        <item x="361"/>
        <item x="3066"/>
        <item x="158"/>
        <item x="3254"/>
        <item x="1822"/>
        <item x="2620"/>
        <item x="3218"/>
        <item x="2122"/>
        <item x="3045"/>
        <item x="627"/>
        <item x="3739"/>
        <item x="1265"/>
        <item x="2683"/>
        <item x="2910"/>
        <item x="289"/>
        <item x="183"/>
        <item x="3559"/>
        <item x="3043"/>
        <item x="1512"/>
        <item x="529"/>
        <item x="564"/>
        <item x="2916"/>
        <item x="132"/>
        <item x="3858"/>
        <item x="2106"/>
        <item x="292"/>
        <item x="2108"/>
        <item x="2372"/>
        <item x="2671"/>
        <item x="1927"/>
        <item x="2195"/>
        <item x="2181"/>
        <item x="615"/>
        <item x="3880"/>
        <item x="1405"/>
        <item x="2584"/>
        <item x="3827"/>
        <item x="2051"/>
        <item x="1567"/>
        <item x="2486"/>
        <item x="2932"/>
        <item x="750"/>
        <item x="1529"/>
        <item x="1213"/>
        <item x="3262"/>
        <item x="1362"/>
        <item x="2602"/>
        <item x="1041"/>
        <item x="611"/>
        <item x="339"/>
        <item x="1922"/>
        <item x="3397"/>
        <item x="2316"/>
        <item x="3580"/>
        <item x="2759"/>
        <item x="307"/>
        <item x="1116"/>
        <item x="3105"/>
        <item x="3197"/>
        <item x="1046"/>
        <item x="2207"/>
        <item x="3289"/>
        <item x="3954"/>
        <item x="13"/>
        <item x="2112"/>
        <item x="978"/>
        <item x="1544"/>
        <item x="3632"/>
        <item x="69"/>
        <item x="1299"/>
        <item x="1994"/>
        <item x="1965"/>
        <item x="1897"/>
        <item x="1056"/>
        <item x="2884"/>
        <item x="2771"/>
        <item x="1946"/>
        <item x="2131"/>
        <item x="4032"/>
        <item x="2322"/>
        <item x="3032"/>
        <item x="372"/>
        <item x="3953"/>
        <item x="610"/>
        <item x="591"/>
        <item x="2083"/>
        <item x="3639"/>
        <item x="3342"/>
        <item x="550"/>
        <item x="3520"/>
        <item x="530"/>
        <item x="2698"/>
        <item x="2578"/>
        <item x="403"/>
        <item x="2604"/>
        <item x="3859"/>
        <item x="688"/>
        <item x="1902"/>
        <item x="2417"/>
        <item x="3048"/>
        <item x="2807"/>
        <item x="2796"/>
        <item x="281"/>
        <item x="2717"/>
        <item x="3285"/>
        <item x="3382"/>
        <item x="3165"/>
        <item x="2425"/>
        <item x="2601"/>
        <item x="3422"/>
        <item x="959"/>
        <item x="1517"/>
        <item x="2446"/>
        <item x="3682"/>
        <item x="1975"/>
        <item x="2230"/>
        <item x="698"/>
        <item x="3372"/>
        <item x="2321"/>
        <item x="3128"/>
        <item x="490"/>
        <item x="812"/>
        <item x="1217"/>
        <item x="2971"/>
        <item x="1942"/>
        <item x="2357"/>
        <item x="2491"/>
        <item x="2466"/>
        <item x="3349"/>
        <item x="2382"/>
        <item x="830"/>
        <item x="2481"/>
        <item x="3216"/>
        <item x="3797"/>
        <item x="238"/>
        <item x="359"/>
        <item x="1839"/>
        <item x="3387"/>
        <item x="1414"/>
        <item x="1228"/>
        <item x="1206"/>
        <item x="2105"/>
        <item x="2435"/>
        <item x="3563"/>
        <item x="1186"/>
        <item x="741"/>
        <item x="48"/>
        <item x="1557"/>
        <item x="1388"/>
        <item x="342"/>
        <item x="1790"/>
        <item x="3359"/>
        <item x="2786"/>
        <item x="102"/>
        <item x="71"/>
        <item x="1010"/>
        <item x="2792"/>
        <item x="1627"/>
        <item x="2511"/>
        <item x="1003"/>
        <item x="502"/>
        <item x="406"/>
        <item x="3847"/>
        <item x="2791"/>
        <item x="1063"/>
        <item x="3401"/>
        <item x="1259"/>
        <item x="3819"/>
        <item x="1794"/>
        <item x="3826"/>
        <item x="3571"/>
        <item x="1866"/>
        <item x="2901"/>
        <item x="282"/>
        <item x="1951"/>
        <item x="3642"/>
        <item x="1250"/>
        <item x="895"/>
        <item x="491"/>
        <item x="2035"/>
        <item x="745"/>
        <item x="2534"/>
        <item x="3056"/>
        <item x="3099"/>
        <item x="3631"/>
        <item x="3871"/>
        <item x="607"/>
        <item x="1059"/>
        <item x="1253"/>
        <item x="1568"/>
        <item x="209"/>
        <item x="274"/>
        <item x="2393"/>
        <item x="422"/>
        <item x="3997"/>
        <item x="2033"/>
        <item x="2689"/>
        <item x="3354"/>
        <item x="3310"/>
        <item x="821"/>
        <item x="2903"/>
        <item x="3578"/>
        <item x="488"/>
        <item x="2289"/>
        <item x="1485"/>
        <item x="2043"/>
        <item x="248"/>
        <item x="1595"/>
        <item x="3357"/>
        <item x="1707"/>
        <item x="189"/>
        <item x="880"/>
        <item x="2571"/>
        <item x="3093"/>
        <item x="1167"/>
        <item x="925"/>
        <item x="1773"/>
        <item x="474"/>
        <item x="3491"/>
        <item x="1221"/>
        <item x="1422"/>
        <item x="1858"/>
        <item x="1816"/>
        <item x="537"/>
        <item x="1151"/>
        <item x="2170"/>
        <item x="3730"/>
        <item x="3882"/>
        <item x="950"/>
        <item x="105"/>
        <item x="3075"/>
        <item x="358"/>
        <item x="3906"/>
        <item x="1232"/>
        <item x="519"/>
        <item x="1303"/>
        <item x="737"/>
        <item x="609"/>
        <item x="3719"/>
        <item x="1045"/>
        <item x="355"/>
        <item x="3113"/>
        <item x="1472"/>
        <item x="2669"/>
        <item x="2799"/>
        <item x="2629"/>
        <item x="590"/>
        <item x="711"/>
        <item x="1505"/>
        <item x="1461"/>
        <item x="2926"/>
        <item x="1493"/>
        <item x="135"/>
        <item x="702"/>
        <item x="1427"/>
        <item x="3713"/>
        <item x="186"/>
        <item x="1671"/>
        <item x="3517"/>
        <item x="3275"/>
        <item x="2710"/>
        <item x="15"/>
        <item x="1269"/>
        <item x="3927"/>
        <item x="1399"/>
        <item x="1679"/>
        <item x="520"/>
        <item x="483"/>
        <item x="2310"/>
        <item x="163"/>
        <item x="2249"/>
        <item x="3432"/>
        <item x="212"/>
        <item x="1404"/>
        <item x="2982"/>
        <item x="440"/>
        <item x="3292"/>
        <item x="2156"/>
        <item x="1487"/>
        <item x="1770"/>
        <item x="3436"/>
        <item x="2515"/>
        <item x="3294"/>
        <item x="1170"/>
        <item x="1020"/>
        <item x="2994"/>
        <item x="2268"/>
        <item x="1632"/>
        <item x="2266"/>
        <item x="1708"/>
        <item x="1958"/>
        <item x="2897"/>
        <item x="1072"/>
        <item x="3395"/>
        <item x="3305"/>
        <item x="543"/>
        <item x="724"/>
        <item x="3603"/>
        <item x="45"/>
        <item x="2312"/>
        <item x="2187"/>
        <item x="128"/>
        <item x="2000"/>
        <item x="3824"/>
        <item x="2520"/>
        <item x="1639"/>
        <item x="203"/>
        <item x="301"/>
        <item x="3459"/>
        <item x="2120"/>
        <item x="1750"/>
        <item x="770"/>
        <item x="2700"/>
        <item x="91"/>
        <item x="1042"/>
        <item x="191"/>
        <item x="1586"/>
        <item x="477"/>
        <item x="243"/>
        <item x="1353"/>
        <item x="2081"/>
        <item x="2825"/>
        <item x="2110"/>
        <item x="152"/>
        <item x="3679"/>
        <item x="3918"/>
        <item x="1521"/>
        <item x="2445"/>
        <item x="2886"/>
        <item x="2908"/>
        <item x="3765"/>
        <item x="4021"/>
        <item x="3468"/>
        <item x="344"/>
        <item x="124"/>
        <item x="952"/>
        <item x="2946"/>
        <item x="774"/>
        <item x="1862"/>
        <item x="1323"/>
        <item x="1575"/>
        <item x="259"/>
        <item x="635"/>
        <item x="906"/>
        <item x="2285"/>
        <item x="1123"/>
        <item x="2616"/>
        <item x="1297"/>
        <item x="3509"/>
        <item x="2390"/>
        <item x="2979"/>
        <item x="3513"/>
        <item x="155"/>
        <item x="3834"/>
        <item x="1347"/>
        <item x="449"/>
        <item x="3995"/>
        <item x="3531"/>
        <item x="113"/>
        <item x="1989"/>
        <item x="2784"/>
        <item x="2934"/>
        <item x="125"/>
        <item x="1156"/>
        <item x="1986"/>
        <item x="864"/>
        <item x="3339"/>
        <item x="1584"/>
        <item x="1105"/>
        <item x="1057"/>
        <item x="888"/>
        <item x="4000"/>
        <item x="3660"/>
        <item x="3741"/>
        <item x="3821"/>
        <item x="3908"/>
        <item x="3177"/>
        <item x="1411"/>
        <item x="6"/>
        <item x="348"/>
        <item x="1178"/>
        <item x="755"/>
        <item x="1172"/>
        <item x="694"/>
        <item x="1013"/>
        <item x="2227"/>
        <item x="1892"/>
        <item x="116"/>
        <item x="3892"/>
        <item x="1023"/>
        <item x="1569"/>
        <item x="1261"/>
        <item x="469"/>
        <item x="456"/>
        <item x="2327"/>
        <item x="392"/>
        <item x="2863"/>
        <item x="3744"/>
        <item x="2627"/>
        <item x="2305"/>
        <item x="1543"/>
        <item x="1581"/>
        <item x="3801"/>
        <item x="625"/>
        <item x="2507"/>
        <item x="1682"/>
        <item x="3733"/>
        <item x="2063"/>
        <item x="896"/>
        <item x="3106"/>
        <item x="1348"/>
        <item x="940"/>
        <item x="682"/>
        <item x="1798"/>
        <item x="3145"/>
        <item x="145"/>
        <item x="3413"/>
        <item x="394"/>
        <item x="1183"/>
        <item x="1728"/>
        <item x="2129"/>
        <item x="3672"/>
        <item x="909"/>
        <item x="748"/>
        <item x="2408"/>
        <item x="2436"/>
        <item x="966"/>
        <item x="314"/>
        <item x="2130"/>
        <item x="2899"/>
        <item x="805"/>
        <item x="2074"/>
        <item x="3970"/>
        <item x="3438"/>
        <item x="3565"/>
        <item x="2631"/>
        <item x="779"/>
        <item x="3386"/>
        <item x="1168"/>
        <item x="3592"/>
        <item x="1662"/>
        <item x="799"/>
        <item x="531"/>
        <item x="933"/>
        <item x="612"/>
        <item x="1727"/>
        <item x="882"/>
        <item x="2805"/>
        <item x="1804"/>
        <item x="2125"/>
        <item x="2895"/>
        <item x="3698"/>
        <item x="4024"/>
        <item x="1080"/>
        <item x="1147"/>
        <item x="470"/>
        <item x="3088"/>
        <item x="3313"/>
        <item x="3516"/>
        <item x="3613"/>
        <item x="3785"/>
        <item x="397"/>
        <item x="3409"/>
        <item x="93"/>
        <item x="504"/>
        <item x="2251"/>
        <item x="2754"/>
        <item x="269"/>
        <item x="1478"/>
        <item x="3171"/>
        <item x="3506"/>
        <item x="28"/>
        <item x="2334"/>
        <item x="3153"/>
        <item x="1402"/>
        <item x="3774"/>
        <item x="2542"/>
        <item x="2377"/>
        <item x="2550"/>
        <item x="2752"/>
        <item x="3265"/>
        <item x="3002"/>
        <item x="539"/>
        <item x="1829"/>
        <item x="1923"/>
        <item x="3338"/>
        <item x="3931"/>
        <item x="1004"/>
        <item x="2028"/>
        <item x="384"/>
        <item x="3849"/>
        <item x="4062"/>
        <item x="4002"/>
        <item x="332"/>
        <item x="1522"/>
        <item x="1452"/>
        <item x="3092"/>
        <item x="3014"/>
        <item x="101"/>
        <item x="907"/>
        <item x="2034"/>
        <item x="3062"/>
        <item x="1738"/>
        <item x="1509"/>
        <item x="3252"/>
        <item x="1291"/>
        <item x="2091"/>
        <item x="2381"/>
        <item x="2407"/>
        <item x="2566"/>
        <item x="1222"/>
        <item x="604"/>
        <item x="1354"/>
        <item x="638"/>
        <item x="4019"/>
        <item x="2924"/>
        <item x="3987"/>
        <item x="982"/>
        <item x="2536"/>
        <item x="2212"/>
        <item x="2731"/>
        <item x="447"/>
        <item x="198"/>
        <item x="8"/>
        <item x="1448"/>
        <item x="3745"/>
        <item x="863"/>
        <item x="1272"/>
        <item x="639"/>
        <item x="1748"/>
        <item x="3483"/>
        <item x="1926"/>
        <item x="4028"/>
        <item x="3112"/>
        <item x="3424"/>
        <item x="3127"/>
        <item x="4064"/>
        <item x="2270"/>
        <item x="205"/>
        <item x="1740"/>
        <item x="3581"/>
        <item x="2359"/>
        <item x="1506"/>
        <item x="1979"/>
        <item x="1591"/>
        <item x="1991"/>
        <item x="730"/>
        <item x="2764"/>
        <item x="3049"/>
        <item x="2325"/>
        <item x="2823"/>
        <item x="1706"/>
        <item x="2996"/>
        <item x="3789"/>
        <item x="1764"/>
        <item x="441"/>
        <item x="2667"/>
        <item x="194"/>
        <item x="370"/>
        <item x="723"/>
        <item x="2431"/>
        <item x="2319"/>
        <item x="1182"/>
        <item x="4054"/>
        <item x="3879"/>
        <item x="3597"/>
        <item x="245"/>
        <item x="3869"/>
        <item x="3549"/>
        <item x="3640"/>
        <item x="1231"/>
        <item x="3416"/>
        <item x="4068"/>
        <item x="2199"/>
        <item x="736"/>
        <item x="393"/>
        <item x="2590"/>
        <item x="1792"/>
        <item x="349"/>
        <item x="2109"/>
        <item x="1146"/>
        <item x="2775"/>
        <item x="1735"/>
        <item x="3612"/>
        <item x="1199"/>
        <item x="2712"/>
        <item x="1699"/>
        <item x="1675"/>
        <item x="1191"/>
        <item x="3866"/>
        <item x="3740"/>
        <item x="2027"/>
        <item x="3943"/>
        <item x="3767"/>
        <item x="2048"/>
        <item x="3567"/>
        <item x="2059"/>
        <item x="3535"/>
        <item x="159"/>
        <item x="1179"/>
        <item x="202"/>
        <item x="2892"/>
        <item x="2248"/>
        <item x="3636"/>
        <item x="2753"/>
        <item x="1846"/>
        <item x="1226"/>
        <item x="1527"/>
        <item x="2607"/>
        <item x="3019"/>
        <item x="150"/>
        <item x="1298"/>
        <item x="3781"/>
        <item x="1195"/>
        <item x="2524"/>
        <item x="849"/>
        <item x="3833"/>
        <item x="1279"/>
        <item x="1769"/>
        <item x="3074"/>
        <item x="3131"/>
        <item x="419"/>
        <item x="1515"/>
        <item x="1913"/>
        <item x="696"/>
        <item x="3206"/>
        <item x="1945"/>
        <item x="948"/>
        <item x="3916"/>
        <item x="3078"/>
        <item x="3073"/>
        <item x="511"/>
        <item x="2420"/>
        <item x="3902"/>
        <item x="2877"/>
        <item x="2645"/>
        <item x="1121"/>
        <item x="1460"/>
        <item x="1081"/>
        <item x="1793"/>
        <item x="1093"/>
        <item x="2057"/>
        <item x="1801"/>
        <item x="2915"/>
        <item x="3605"/>
        <item x="1313"/>
        <item x="2707"/>
        <item x="2335"/>
        <item x="4020"/>
        <item x="4006"/>
        <item x="2987"/>
        <item x="671"/>
        <item x="1341"/>
        <item x="1745"/>
        <item x="2656"/>
        <item x="3838"/>
        <item x="3507"/>
        <item x="3031"/>
        <item x="1629"/>
        <item x="3210"/>
        <item x="2900"/>
        <item x="884"/>
        <item x="2450"/>
        <item x="1956"/>
        <item x="95"/>
        <item x="1139"/>
        <item x="485"/>
        <item x="2722"/>
        <item x="3267"/>
        <item x="1597"/>
        <item x="3548"/>
        <item x="650"/>
        <item x="291"/>
        <item x="645"/>
        <item x="515"/>
        <item x="640"/>
        <item x="1319"/>
        <item x="727"/>
        <item x="3669"/>
        <item x="1590"/>
        <item x="867"/>
        <item x="2984"/>
        <item x="1818"/>
        <item x="2517"/>
        <item x="2724"/>
        <item x="3598"/>
        <item x="49"/>
        <item x="1754"/>
        <item x="3521"/>
        <item x="522"/>
        <item x="1564"/>
        <item x="608"/>
        <item x="3651"/>
        <item x="1550"/>
        <item x="3544"/>
        <item x="756"/>
        <item x="1963"/>
        <item x="3209"/>
        <item x="827"/>
        <item x="2815"/>
        <item x="3619"/>
        <item x="754"/>
        <item x="3384"/>
        <item x="2328"/>
        <item x="2614"/>
        <item x="4010"/>
        <item x="2870"/>
        <item x="1795"/>
        <item x="3788"/>
        <item x="773"/>
        <item x="1730"/>
        <item x="2173"/>
        <item x="1012"/>
        <item x="435"/>
        <item x="2239"/>
        <item x="2123"/>
        <item x="1678"/>
        <item x="3982"/>
        <item x="4016"/>
        <item x="3098"/>
        <item x="2158"/>
        <item x="2894"/>
        <item x="1225"/>
        <item x="2165"/>
        <item x="1374"/>
        <item x="2557"/>
        <item x="1556"/>
        <item x="4052"/>
        <item x="1907"/>
        <item x="944"/>
        <item x="1592"/>
        <item x="3385"/>
        <item x="3264"/>
        <item x="3081"/>
        <item x="2610"/>
        <item x="2989"/>
        <item x="1465"/>
        <item x="3787"/>
        <item x="540"/>
        <item x="112"/>
        <item x="3391"/>
        <item x="4070"/>
        <item x="3025"/>
        <item x="1276"/>
        <item x="3136"/>
        <item x="340"/>
        <item x="772"/>
        <item x="3437"/>
        <item x="1536"/>
        <item x="498"/>
        <item x="286"/>
        <item x="1628"/>
        <item x="629"/>
        <item x="252"/>
        <item x="544"/>
        <item x="3335"/>
        <item x="4065"/>
        <item x="2881"/>
        <item x="3328"/>
        <item x="3658"/>
        <item x="306"/>
        <item x="708"/>
        <item x="338"/>
        <item x="862"/>
        <item x="139"/>
        <item x="2168"/>
        <item x="2052"/>
        <item x="2426"/>
        <item x="346"/>
        <item x="3930"/>
        <item x="3484"/>
        <item x="3156"/>
        <item x="2941"/>
        <item x="2651"/>
        <item x="3333"/>
        <item x="2104"/>
        <item x="731"/>
        <item x="3963"/>
        <item x="2152"/>
        <item x="2598"/>
        <item x="3503"/>
        <item x="2565"/>
        <item x="4048"/>
        <item x="1137"/>
        <item x="2975"/>
        <item x="3334"/>
        <item x="1140"/>
        <item x="3303"/>
        <item x="1069"/>
        <item x="2574"/>
        <item x="1939"/>
        <item x="3575"/>
        <item x="2204"/>
        <item x="2785"/>
        <item x="2220"/>
        <item x="1078"/>
        <item x="2228"/>
        <item x="2840"/>
        <item x="457"/>
        <item x="197"/>
        <item x="293"/>
        <item x="3867"/>
        <item x="3037"/>
        <item x="1634"/>
        <item x="2810"/>
        <item x="2086"/>
        <item x="2725"/>
        <item x="2258"/>
        <item x="3239"/>
        <item x="548"/>
        <item x="2693"/>
        <item x="1438"/>
        <item x="1236"/>
        <item x="44"/>
        <item x="3723"/>
        <item x="2352"/>
        <item x="1209"/>
        <item x="2045"/>
        <item x="2009"/>
        <item x="2888"/>
        <item x="1513"/>
        <item x="2838"/>
        <item x="1534"/>
        <item x="376"/>
        <item x="2411"/>
        <item x="2363"/>
        <item x="1270"/>
        <item x="3667"/>
        <item x="3960"/>
        <item x="3282"/>
        <item x="2821"/>
        <item x="381"/>
        <item x="670"/>
        <item x="3362"/>
        <item x="3174"/>
        <item x="679"/>
        <item x="2146"/>
        <item x="715"/>
        <item x="820"/>
        <item x="2002"/>
        <item x="2159"/>
        <item x="3047"/>
        <item x="3278"/>
        <item x="2231"/>
        <item x="699"/>
        <item x="2041"/>
        <item x="3329"/>
        <item x="2642"/>
        <item x="256"/>
        <item x="3574"/>
        <item x="1959"/>
        <item x="3259"/>
        <item x="1262"/>
        <item x="3955"/>
        <item x="1710"/>
        <item x="1689"/>
        <item x="1216"/>
        <item x="3522"/>
        <item x="2521"/>
        <item x="589"/>
        <item x="3079"/>
        <item x="3132"/>
        <item x="3881"/>
        <item x="1401"/>
        <item x="2464"/>
        <item x="2241"/>
        <item x="2968"/>
        <item x="3135"/>
        <item x="1204"/>
        <item x="2970"/>
        <item x="3477"/>
        <item x="106"/>
        <item x="2422"/>
        <item x="3705"/>
        <item x="1582"/>
        <item x="119"/>
        <item x="510"/>
        <item x="3418"/>
        <item x="2653"/>
        <item x="3989"/>
        <item x="2545"/>
        <item x="579"/>
        <item x="3600"/>
        <item x="619"/>
        <item x="961"/>
        <item x="1964"/>
        <item x="3485"/>
        <item x="169"/>
        <item x="2119"/>
        <item x="1739"/>
        <item x="2569"/>
        <item x="2297"/>
        <item x="2964"/>
        <item x="1486"/>
        <item x="2623"/>
        <item x="438"/>
        <item x="2777"/>
        <item x="3149"/>
        <item x="496"/>
        <item x="3924"/>
        <item x="4008"/>
        <item x="2890"/>
        <item x="1765"/>
        <item x="1709"/>
        <item x="2265"/>
        <item x="2742"/>
        <item x="2449"/>
        <item x="2797"/>
        <item x="3988"/>
        <item x="156"/>
        <item x="829"/>
        <item x="788"/>
        <item x="3846"/>
        <item x="2702"/>
        <item x="1780"/>
        <item x="1655"/>
        <item x="210"/>
        <item x="3750"/>
        <item x="2913"/>
        <item x="143"/>
        <item x="729"/>
        <item x="3374"/>
        <item x="2126"/>
        <item x="1984"/>
        <item x="3897"/>
        <item x="1621"/>
        <item x="3007"/>
        <item x="2371"/>
        <item x="460"/>
        <item x="3345"/>
        <item x="3270"/>
        <item x="1609"/>
        <item x="843"/>
        <item x="3261"/>
        <item x="2307"/>
        <item x="187"/>
        <item x="1403"/>
        <item x="716"/>
        <item x="2040"/>
        <item x="2442"/>
        <item x="2383"/>
        <item x="776"/>
        <item x="3290"/>
        <item x="941"/>
        <item x="2358"/>
        <item x="121"/>
        <item x="2273"/>
        <item x="2668"/>
        <item x="1015"/>
        <item x="1583"/>
        <item x="3725"/>
        <item x="2556"/>
        <item x="3082"/>
        <item x="3759"/>
        <item x="1208"/>
        <item x="3186"/>
        <item x="2976"/>
        <item x="3570"/>
        <item x="2560"/>
        <item x="3231"/>
        <item x="3738"/>
        <item x="2596"/>
        <item x="2938"/>
        <item x="2794"/>
        <item x="1620"/>
        <item x="4047"/>
        <item x="2019"/>
        <item x="3594"/>
        <item x="1630"/>
        <item x="1030"/>
        <item x="2929"/>
        <item x="20"/>
        <item x="2966"/>
        <item x="2639"/>
        <item x="3063"/>
        <item x="2922"/>
        <item x="1968"/>
        <item x="1827"/>
        <item x="453"/>
        <item x="2075"/>
        <item x="2053"/>
        <item x="3478"/>
        <item x="1016"/>
        <item x="1115"/>
        <item x="2342"/>
        <item x="1775"/>
        <item x="1426"/>
        <item x="2262"/>
        <item x="2373"/>
        <item x="3856"/>
        <item x="2643"/>
        <item x="1864"/>
        <item x="1507"/>
        <item x="928"/>
        <item x="523"/>
        <item x="2728"/>
        <item x="3634"/>
        <item x="916"/>
        <item x="3909"/>
        <item x="3686"/>
        <item x="874"/>
        <item x="3151"/>
        <item x="2147"/>
        <item x="180"/>
        <item x="766"/>
        <item x="3696"/>
        <item x="1511"/>
        <item x="1940"/>
        <item x="1547"/>
        <item x="1039"/>
        <item x="3423"/>
        <item x="3370"/>
        <item x="54"/>
        <item x="898"/>
        <item x="1762"/>
        <item x="3500"/>
        <item x="4026"/>
        <item x="5"/>
        <item x="1803"/>
        <item x="943"/>
        <item x="654"/>
        <item x="1774"/>
        <item x="3949"/>
        <item x="990"/>
        <item x="2296"/>
        <item x="24"/>
        <item x="413"/>
        <item x="3337"/>
        <item x="2386"/>
        <item x="3440"/>
        <item x="3644"/>
        <item x="1948"/>
        <item x="1598"/>
        <item x="2955"/>
        <item x="3814"/>
        <item x="3050"/>
        <item x="1645"/>
        <item x="2893"/>
        <item x="2745"/>
        <item x="735"/>
        <item x="3777"/>
        <item x="412"/>
        <item x="759"/>
        <item x="1848"/>
        <item x="1616"/>
        <item x="797"/>
        <item x="3161"/>
        <item x="2424"/>
        <item x="886"/>
        <item x="1083"/>
        <item x="185"/>
        <item x="3110"/>
        <item x="311"/>
        <item x="1692"/>
        <item x="576"/>
        <item x="1644"/>
        <item x="1251"/>
        <item x="3496"/>
        <item x="2714"/>
        <item x="525"/>
        <item x="363"/>
        <item x="3336"/>
        <item x="2264"/>
        <item x="1716"/>
        <item x="1109"/>
        <item x="2875"/>
        <item x="3119"/>
        <item x="2484"/>
        <item x="461"/>
        <item x="1141"/>
        <item x="2664"/>
        <item x="2140"/>
        <item x="3758"/>
        <item x="918"/>
        <item x="324"/>
        <item x="1928"/>
        <item x="2633"/>
        <item x="3969"/>
        <item x="2489"/>
        <item x="922"/>
        <item x="873"/>
        <item x="1800"/>
        <item x="2530"/>
        <item x="2887"/>
        <item x="1585"/>
        <item x="83"/>
        <item x="2914"/>
        <item x="298"/>
        <item x="439"/>
        <item x="2167"/>
        <item x="2685"/>
        <item x="31"/>
        <item x="1467"/>
        <item x="3204"/>
        <item x="1981"/>
        <item x="1899"/>
        <item x="216"/>
        <item x="3118"/>
        <item x="375"/>
        <item x="1189"/>
        <item x="677"/>
        <item x="2889"/>
        <item x="547"/>
        <item x="1122"/>
        <item x="1934"/>
        <item x="222"/>
        <item x="3332"/>
        <item x="2007"/>
        <item x="2619"/>
        <item x="178"/>
        <item x="2460"/>
        <item x="1400"/>
        <item x="1889"/>
        <item x="2082"/>
        <item x="3083"/>
        <item x="2044"/>
        <item x="1614"/>
        <item x="3421"/>
        <item x="532"/>
        <item x="816"/>
        <item x="3410"/>
        <item x="1599"/>
        <item x="558"/>
        <item x="309"/>
        <item x="1577"/>
        <item x="1325"/>
        <item x="1481"/>
        <item x="1087"/>
        <item x="1966"/>
        <item x="57"/>
        <item x="2798"/>
        <item x="3279"/>
        <item x="757"/>
        <item x="3089"/>
        <item x="3815"/>
        <item x="2066"/>
        <item x="391"/>
        <item x="2950"/>
        <item x="865"/>
        <item x="2350"/>
        <item x="2455"/>
        <item x="802"/>
        <item x="1431"/>
        <item x="2164"/>
        <item x="1175"/>
        <item x="1520"/>
        <item x="891"/>
        <item x="1820"/>
        <item x="2611"/>
        <item x="4061"/>
        <item x="3712"/>
        <item x="1082"/>
        <item x="1578"/>
        <item x="819"/>
        <item x="1163"/>
        <item x="2573"/>
        <item x="2622"/>
        <item x="1587"/>
        <item x="1074"/>
        <item x="1169"/>
        <item x="196"/>
        <item x="2196"/>
        <item x="2016"/>
        <item x="722"/>
        <item x="1098"/>
        <item x="2882"/>
        <item x="2304"/>
        <item x="3108"/>
        <item x="3010"/>
        <item x="2781"/>
        <item x="2434"/>
        <item x="3854"/>
        <item x="2793"/>
        <item x="3637"/>
        <item x="1604"/>
        <item x="3832"/>
        <item x="3721"/>
        <item x="1982"/>
        <item x="285"/>
        <item x="1434"/>
        <item x="568"/>
        <item x="452"/>
        <item x="1174"/>
        <item x="43"/>
        <item x="794"/>
        <item x="3228"/>
        <item x="1047"/>
        <item x="489"/>
        <item x="1539"/>
        <item x="250"/>
        <item x="2857"/>
        <item x="826"/>
        <item x="1203"/>
        <item x="678"/>
        <item x="1722"/>
        <item x="2308"/>
        <item x="3444"/>
        <item x="364"/>
        <item x="3532"/>
        <item x="1281"/>
        <item x="2961"/>
        <item x="1492"/>
        <item x="1187"/>
        <item x="1825"/>
        <item x="1031"/>
        <item x="1274"/>
        <item x="273"/>
        <item x="1772"/>
        <item x="2872"/>
        <item x="1717"/>
        <item x="3009"/>
        <item x="1813"/>
        <item x="3972"/>
        <item x="2003"/>
        <item x="2896"/>
        <item x="3676"/>
        <item x="785"/>
        <item x="844"/>
        <item x="14"/>
        <item x="85"/>
        <item x="3716"/>
        <item x="1726"/>
        <item x="3842"/>
        <item x="70"/>
        <item x="3155"/>
        <item x="3793"/>
        <item x="3122"/>
        <item x="2827"/>
        <item x="2183"/>
        <item x="3588"/>
        <item x="3429"/>
        <item x="1160"/>
        <item x="2233"/>
        <item x="552"/>
        <item x="1389"/>
        <item x="1782"/>
        <item x="927"/>
        <item x="1417"/>
        <item x="2506"/>
        <item x="3139"/>
        <item x="1641"/>
        <item x="1638"/>
        <item x="3501"/>
        <item x="1572"/>
        <item x="3091"/>
        <item x="2169"/>
        <item x="3770"/>
        <item x="3033"/>
        <item x="2583"/>
        <item x="1954"/>
        <item x="3776"/>
        <item x="2549"/>
        <item x="464"/>
        <item x="2830"/>
        <item x="2111"/>
        <item x="3523"/>
        <item x="2504"/>
        <item x="1136"/>
        <item x="1531"/>
        <item x="3260"/>
        <item x="4053"/>
        <item x="763"/>
        <item x="3780"/>
        <item x="172"/>
        <item x="1104"/>
        <item x="1553"/>
        <item x="2274"/>
        <item x="2208"/>
        <item x="2400"/>
        <item x="3312"/>
        <item x="1495"/>
        <item x="2487"/>
        <item x="2203"/>
        <item x="3102"/>
        <item x="1385"/>
        <item x="3795"/>
        <item x="382"/>
        <item x="994"/>
        <item x="433"/>
        <item x="3714"/>
        <item x="598"/>
        <item x="3277"/>
        <item x="3096"/>
        <item x="1612"/>
        <item x="3645"/>
        <item x="423"/>
        <item x="1703"/>
        <item x="3203"/>
        <item x="1457"/>
        <item x="2012"/>
        <item x="2496"/>
        <item x="1601"/>
        <item x="911"/>
        <item x="2452"/>
        <item x="1410"/>
        <item x="365"/>
        <item x="2008"/>
        <item x="2997"/>
        <item x="51"/>
        <item x="266"/>
        <item x="914"/>
        <item x="479"/>
        <item x="1293"/>
        <item x="3004"/>
        <item x="3681"/>
        <item x="1636"/>
        <item x="900"/>
        <item x="3499"/>
        <item x="501"/>
        <item x="1244"/>
        <item x="1073"/>
        <item x="2878"/>
        <item x="167"/>
        <item x="1025"/>
        <item x="2613"/>
        <item x="1117"/>
        <item x="2347"/>
        <item x="87"/>
        <item x="2898"/>
        <item x="3687"/>
        <item x="764"/>
        <item x="1054"/>
        <item x="1005"/>
        <item x="3692"/>
        <item x="3937"/>
        <item x="945"/>
        <item x="232"/>
        <item x="59"/>
        <item x="2087"/>
        <item x="1406"/>
        <item x="807"/>
        <item x="1164"/>
        <item x="1551"/>
        <item x="3465"/>
        <item x="3552"/>
        <item x="1973"/>
        <item x="3519"/>
        <item x="1079"/>
        <item x="869"/>
        <item x="1346"/>
        <item x="2311"/>
        <item x="1580"/>
        <item x="2675"/>
        <item x="401"/>
        <item x="3133"/>
        <item x="3022"/>
        <item x="1459"/>
        <item x="3486"/>
        <item x="3898"/>
        <item x="3799"/>
        <item x="3978"/>
        <item x="347"/>
        <item x="2637"/>
        <item x="2844"/>
        <item x="1561"/>
        <item x="1296"/>
        <item x="2992"/>
        <item x="3648"/>
        <item x="2279"/>
        <item x="334"/>
        <item x="2055"/>
        <item x="3541"/>
        <item x="1950"/>
        <item x="3498"/>
        <item x="1523"/>
        <item x="919"/>
        <item x="2561"/>
        <item x="3365"/>
        <item x="1838"/>
        <item x="3222"/>
        <item x="151"/>
        <item x="1549"/>
        <item x="3701"/>
        <item x="357"/>
        <item x="1157"/>
        <item x="563"/>
        <item x="261"/>
        <item x="1941"/>
        <item x="1316"/>
        <item x="3735"/>
        <item x="2638"/>
        <item x="3232"/>
        <item x="734"/>
        <item x="276"/>
        <item x="1640"/>
        <item x="3689"/>
        <item x="2848"/>
        <item x="1275"/>
        <item x="964"/>
        <item x="3143"/>
        <item x="3722"/>
        <item x="3164"/>
        <item x="1624"/>
        <item x="30"/>
        <item x="2205"/>
        <item x="3148"/>
        <item x="4023"/>
        <item x="432"/>
        <item x="3904"/>
        <item x="1249"/>
        <item x="795"/>
        <item x="1327"/>
        <item x="2541"/>
        <item x="2324"/>
        <item x="1729"/>
        <item x="3205"/>
        <item x="1912"/>
        <item x="3537"/>
        <item x="2660"/>
        <item x="1883"/>
        <item x="1034"/>
        <item x="2519"/>
        <item x="226"/>
        <item x="1990"/>
        <item x="2589"/>
        <item x="147"/>
        <item x="4041"/>
        <item x="1107"/>
        <item x="2174"/>
        <item x="3363"/>
        <item x="852"/>
        <item x="2330"/>
        <item x="1815"/>
        <item x="1668"/>
        <item x="841"/>
        <item x="1052"/>
        <item x="179"/>
        <item x="244"/>
        <item x="2238"/>
        <item x="599"/>
        <item x="2709"/>
        <item x="60"/>
        <item x="3319"/>
        <item x="878"/>
        <item x="2198"/>
        <item x="3368"/>
        <item x="3800"/>
        <item x="672"/>
        <item x="3169"/>
        <item x="2808"/>
        <item x="272"/>
        <item x="1464"/>
        <item x="1447"/>
        <item x="1237"/>
        <item x="2375"/>
        <item x="872"/>
        <item x="2069"/>
        <item x="3367"/>
        <item x="473"/>
        <item x="1904"/>
        <item x="1546"/>
        <item x="929"/>
        <item x="1135"/>
        <item x="924"/>
        <item x="4014"/>
        <item x="2720"/>
        <item x="1227"/>
        <item x="1429"/>
        <item x="3505"/>
        <item x="2918"/>
        <item x="3408"/>
        <item x="3199"/>
        <item x="323"/>
        <item x="3728"/>
        <item x="1566"/>
        <item x="3479"/>
        <item x="2185"/>
        <item x="2851"/>
        <item x="1130"/>
        <item x="67"/>
        <item x="567"/>
        <item x="3618"/>
        <item x="434"/>
        <item x="3957"/>
        <item x="3992"/>
        <item x="4055"/>
        <item x="3993"/>
        <item x="3782"/>
        <item x="1219"/>
        <item x="4037"/>
        <item x="965"/>
        <item x="3296"/>
        <item x="3361"/>
        <item x="823"/>
        <item x="3405"/>
        <item x="1128"/>
        <item x="2313"/>
        <item x="2493"/>
        <item x="471"/>
        <item x="3961"/>
        <item x="3469"/>
        <item x="3215"/>
        <item x="1736"/>
        <item x="3688"/>
        <item x="680"/>
        <item x="378"/>
        <item x="851"/>
        <item x="1637"/>
        <item x="3163"/>
        <item x="1562"/>
        <item x="3257"/>
        <item x="879"/>
        <item x="3193"/>
        <item x="3250"/>
        <item x="739"/>
        <item x="2704"/>
        <item x="3144"/>
        <item x="2485"/>
        <item x="3462"/>
        <item x="675"/>
        <item x="1826"/>
        <item x="2572"/>
        <item x="3419"/>
        <item x="2495"/>
        <item x="0"/>
        <item x="2458"/>
        <item x="575"/>
        <item x="693"/>
        <item x="3751"/>
        <item x="1893"/>
        <item x="385"/>
        <item x="2747"/>
        <item x="3791"/>
        <item x="454"/>
        <item x="3434"/>
        <item x="1759"/>
        <item x="2512"/>
        <item x="2067"/>
        <item x="3792"/>
        <item x="962"/>
        <item x="3393"/>
        <item x="2535"/>
        <item x="2141"/>
        <item x="3984"/>
        <item x="3748"/>
        <item x="2127"/>
        <item x="2723"/>
        <item x="1915"/>
        <item x="3783"/>
        <item x="1"/>
        <item x="947"/>
        <item x="2139"/>
        <item x="1192"/>
        <item x="380"/>
        <item x="114"/>
        <item x="2814"/>
        <item x="1802"/>
        <item x="3472"/>
        <item x="1691"/>
        <item x="2861"/>
        <item x="2879"/>
        <item x="673"/>
        <item x="1273"/>
        <item x="2232"/>
        <item x="2909"/>
        <item x="2062"/>
        <item x="2579"/>
        <item x="1751"/>
        <item x="3915"/>
        <item x="3749"/>
        <item x="1309"/>
        <item x="2694"/>
        <item x="1875"/>
        <item x="416"/>
        <item x="2447"/>
        <item x="786"/>
        <item x="341"/>
        <item x="1659"/>
        <item x="557"/>
        <item x="312"/>
        <item x="1469"/>
        <item x="2920"/>
        <item x="2858"/>
        <item x="82"/>
        <item x="398"/>
        <item x="72"/>
        <item x="578"/>
        <item x="1456"/>
        <item x="2839"/>
        <item x="2201"/>
        <item x="354"/>
        <item x="2626"/>
        <item x="1987"/>
        <item x="2100"/>
        <item x="77"/>
        <item x="1258"/>
        <item x="606"/>
        <item x="3090"/>
        <item x="3604"/>
        <item x="2772"/>
        <item x="3304"/>
        <item x="738"/>
        <item x="1555"/>
        <item x="218"/>
        <item x="408"/>
        <item x="3512"/>
        <item x="3325"/>
        <item x="3006"/>
        <item x="969"/>
        <item x="1358"/>
        <item x="2004"/>
        <item x="493"/>
        <item x="2526"/>
        <item x="1757"/>
        <item x="3344"/>
        <item x="3609"/>
        <item x="3664"/>
        <item x="1570"/>
        <item x="3052"/>
        <item x="1891"/>
        <item x="1924"/>
        <item x="3024"/>
        <item x="2885"/>
        <item x="424"/>
        <item x="2293"/>
        <item x="315"/>
        <item x="2595"/>
        <item x="190"/>
        <item x="2531"/>
        <item x="2303"/>
        <item x="2770"/>
        <item x="1267"/>
        <item x="1488"/>
        <item x="3683"/>
        <item x="2362"/>
        <item x="2143"/>
        <item x="507"/>
        <item x="1040"/>
        <item x="2635"/>
        <item x="247"/>
        <item x="1867"/>
        <item x="404"/>
        <item x="2737"/>
        <item x="2959"/>
        <item x="41"/>
        <item x="215"/>
        <item x="236"/>
        <item x="25"/>
        <item x="1089"/>
        <item x="1694"/>
        <item x="3528"/>
        <item x="2843"/>
        <item x="2948"/>
        <item x="3979"/>
        <item x="2351"/>
        <item x="3268"/>
        <item x="3607"/>
        <item x="130"/>
        <item x="3615"/>
        <item x="18"/>
        <item x="1863"/>
        <item x="2018"/>
        <item x="3005"/>
        <item x="1239"/>
        <item x="399"/>
        <item x="2080"/>
        <item x="3415"/>
        <item x="2570"/>
        <item x="2555"/>
        <item x="1102"/>
        <item x="21"/>
        <item x="3042"/>
        <item x="1215"/>
        <item x="2787"/>
        <item x="2415"/>
        <item x="1088"/>
        <item x="204"/>
        <item x="1957"/>
        <item x="2927"/>
        <item x="2349"/>
        <item x="326"/>
        <item x="1466"/>
        <item x="1314"/>
        <item x="3971"/>
        <item x="455"/>
        <item x="3244"/>
        <item x="3810"/>
        <item x="3324"/>
        <item x="747"/>
        <item x="3985"/>
        <item x="2148"/>
        <item x="920"/>
        <item x="2930"/>
        <item x="3912"/>
        <item x="2567"/>
        <item x="3404"/>
        <item x="1877"/>
        <item x="428"/>
        <item x="2259"/>
        <item x="2329"/>
        <item x="2255"/>
        <item x="2261"/>
        <item x="2661"/>
        <item x="2905"/>
        <item x="3910"/>
        <item x="3269"/>
        <item x="4017"/>
        <item x="3934"/>
        <item x="1001"/>
        <item x="2242"/>
        <item x="2186"/>
        <item x="3480"/>
        <item x="1009"/>
        <item x="2461"/>
        <item x="2940"/>
        <item x="2998"/>
        <item x="4001"/>
        <item x="3851"/>
        <item x="620"/>
        <item x="1560"/>
        <item x="2113"/>
        <item x="3461"/>
        <item x="2988"/>
        <item x="2166"/>
        <item x="1498"/>
        <item x="2544"/>
        <item x="2132"/>
        <item x="2866"/>
        <item x="1530"/>
        <item x="790"/>
        <item x="1548"/>
        <item x="2135"/>
        <item x="343"/>
        <item x="2300"/>
        <item x="220"/>
        <item x="4003"/>
        <item x="3198"/>
        <item x="2024"/>
        <item x="897"/>
        <item x="1791"/>
        <item x="2865"/>
        <item x="2171"/>
        <item x="386"/>
        <item x="1126"/>
        <item x="535"/>
        <item x="2551"/>
        <item x="4049"/>
        <item x="3839"/>
        <item x="1306"/>
        <item x="3020"/>
        <item x="513"/>
        <item x="2944"/>
        <item x="3406"/>
        <item x="707"/>
        <item x="2064"/>
        <item x="1812"/>
        <item x="2696"/>
        <item x="1988"/>
        <item x="1828"/>
        <item x="3635"/>
        <item x="2072"/>
        <item x="1441"/>
        <item x="2443"/>
        <item x="1607"/>
        <item x="3624"/>
        <item x="3901"/>
        <item x="860"/>
        <item x="2298"/>
        <item x="1112"/>
        <item x="1220"/>
        <item x="2085"/>
        <item x="700"/>
        <item x="12"/>
        <item x="3321"/>
        <item x="3414"/>
        <item x="3746"/>
        <item x="732"/>
        <item x="3234"/>
        <item x="2928"/>
        <item x="3495"/>
        <item x="1340"/>
        <item x="2546"/>
        <item x="1681"/>
        <item x="235"/>
        <item x="1834"/>
        <item x="810"/>
        <item x="596"/>
        <item x="177"/>
        <item x="1977"/>
        <item x="445"/>
        <item x="2253"/>
        <item x="2855"/>
        <item x="926"/>
        <item x="3529"/>
        <item x="2206"/>
        <item x="3201"/>
        <item x="2974"/>
        <item x="417"/>
        <item x="1150"/>
        <item x="2931"/>
        <item x="219"/>
        <item x="1286"/>
        <item x="1234"/>
        <item x="1153"/>
        <item x="854"/>
        <item x="783"/>
        <item x="1412"/>
        <item x="815"/>
        <item x="4044"/>
        <item x="149"/>
        <item x="787"/>
        <item x="1758"/>
        <item x="1777"/>
        <item x="2788"/>
        <item x="2191"/>
        <item x="2967"/>
        <item x="1428"/>
        <item x="1571"/>
        <item x="3675"/>
        <item x="1871"/>
        <item x="3341"/>
        <item x="1502"/>
        <item x="1471"/>
        <item x="1033"/>
        <item x="37"/>
        <item x="3959"/>
        <item x="3371"/>
        <item x="3724"/>
        <item x="1435"/>
        <item x="1643"/>
        <item x="1064"/>
        <item x="2559"/>
        <item x="2133"/>
        <item x="481"/>
        <item x="1579"/>
        <item x="2353"/>
        <item x="3928"/>
        <item x="1197"/>
        <item x="705"/>
        <item x="875"/>
        <item x="2295"/>
        <item x="588"/>
        <item x="586"/>
        <item x="971"/>
        <item x="1051"/>
        <item x="1048"/>
        <item x="42"/>
        <item x="614"/>
        <item x="1528"/>
        <item x="1038"/>
        <item x="712"/>
        <item x="3779"/>
        <item x="1477"/>
        <item x="970"/>
        <item x="3647"/>
        <item x="304"/>
        <item x="4018"/>
        <item x="1077"/>
        <item x="2284"/>
        <item x="3742"/>
        <item x="1701"/>
        <item x="3451"/>
        <item x="407"/>
        <item x="3554"/>
        <item x="2385"/>
        <item x="283"/>
        <item x="956"/>
        <item x="1029"/>
        <item x="832"/>
        <item x="213"/>
        <item x="2368"/>
        <item x="1906"/>
        <item x="3562"/>
        <item x="3557"/>
        <item x="182"/>
        <item x="1440"/>
        <item x="2163"/>
        <item x="3378"/>
        <item x="621"/>
        <item x="2726"/>
        <item x="3489"/>
        <item x="3003"/>
        <item x="2056"/>
        <item x="506"/>
        <item x="831"/>
        <item x="1108"/>
        <item x="1799"/>
        <item x="2457"/>
        <item x="3868"/>
        <item x="1797"/>
        <item x="3837"/>
        <item x="2096"/>
        <item x="2103"/>
        <item x="921"/>
        <item x="2523"/>
        <item x="545"/>
        <item x="681"/>
        <item x="3589"/>
        <item x="2734"/>
        <item x="2617"/>
        <item x="3152"/>
        <item x="2743"/>
        <item x="2514"/>
        <item x="362"/>
        <item x="2413"/>
        <item x="703"/>
        <item x="691"/>
        <item x="1201"/>
        <item x="1180"/>
        <item x="2402"/>
        <item x="1843"/>
        <item x="3606"/>
        <item x="2603"/>
        <item x="3473"/>
        <item x="166"/>
        <item x="1600"/>
        <item x="1631"/>
        <item x="2562"/>
        <item x="2744"/>
        <item x="1246"/>
        <item x="1823"/>
        <item x="336"/>
        <item x="1278"/>
        <item x="2991"/>
        <item x="100"/>
        <item x="1065"/>
        <item x="2783"/>
        <item x="2730"/>
        <item x="2680"/>
        <item x="1725"/>
        <item x="1090"/>
        <item x="894"/>
        <item x="1882"/>
        <item x="1755"/>
        <item x="3373"/>
        <item x="2498"/>
        <item x="1210"/>
        <item x="1918"/>
        <item x="110"/>
        <item x="3450"/>
        <item x="2778"/>
        <item x="271"/>
        <item x="2107"/>
        <item x="1295"/>
        <item x="3617"/>
        <item x="1044"/>
        <item x="1778"/>
        <item x="3926"/>
        <item x="3778"/>
        <item x="1091"/>
        <item x="801"/>
        <item x="3668"/>
        <item x="3000"/>
        <item x="3425"/>
        <item x="1715"/>
        <item x="1066"/>
        <item x="2592"/>
        <item x="2428"/>
        <item x="148"/>
        <item x="2089"/>
        <item x="2829"/>
        <item x="2873"/>
        <item x="3241"/>
        <item x="3608"/>
        <item x="2505"/>
        <item x="1463"/>
        <item x="1868"/>
        <item x="1851"/>
        <item x="2037"/>
        <item x="3966"/>
        <item x="2554"/>
        <item x="3641"/>
        <item x="2609"/>
        <item x="1914"/>
        <item x="3453"/>
        <item x="2836"/>
        <item x="2224"/>
        <item x="1453"/>
        <item x="2440"/>
        <item x="781"/>
        <item x="3732"/>
        <item x="3087"/>
        <item x="3159"/>
        <item x="1697"/>
        <item x="1744"/>
        <item x="1190"/>
        <item x="129"/>
        <item x="3230"/>
        <item x="1961"/>
        <item x="1908"/>
        <item x="352"/>
        <item x="1383"/>
        <item x="1929"/>
        <item x="2488"/>
        <item x="123"/>
        <item x="1312"/>
        <item x="4035"/>
        <item x="3524"/>
        <item x="663"/>
        <item x="1235"/>
        <item x="2859"/>
        <item x="4034"/>
        <item x="2509"/>
        <item x="859"/>
        <item x="61"/>
        <item x="669"/>
        <item x="146"/>
        <item x="409"/>
        <item x="818"/>
        <item x="1852"/>
        <item x="1284"/>
        <item x="3809"/>
        <item x="758"/>
        <item x="1200"/>
        <item x="984"/>
        <item x="3157"/>
        <item x="2688"/>
        <item x="885"/>
        <item x="876"/>
        <item x="3736"/>
        <item x="806"/>
        <item x="88"/>
        <item x="2690"/>
        <item x="3298"/>
        <item x="1999"/>
        <item x="3021"/>
        <item x="661"/>
        <item x="2965"/>
        <item x="2691"/>
        <item x="2599"/>
        <item x="1415"/>
        <item x="1397"/>
        <item x="2943"/>
        <item x="1663"/>
        <item x="3181"/>
        <item x="1211"/>
        <item x="3017"/>
        <item x="1855"/>
        <item x="3286"/>
        <item x="2999"/>
        <item x="3538"/>
        <item x="2739"/>
        <item x="3878"/>
        <item x="1594"/>
        <item x="652"/>
        <item x="1743"/>
        <item x="2176"/>
        <item x="2291"/>
        <item x="1781"/>
        <item x="1857"/>
        <item x="2315"/>
        <item x="200"/>
        <item x="2200"/>
        <item x="709"/>
        <item x="744"/>
        <item x="1145"/>
        <item x="3457"/>
        <item x="2318"/>
        <item x="2172"/>
        <item x="1255"/>
        <item x="1859"/>
        <item x="3455"/>
        <item x="176"/>
        <item x="1809"/>
        <item x="1501"/>
        <item x="78"/>
        <item x="4045"/>
        <item x="2947"/>
        <item x="4042"/>
        <item x="3981"/>
        <item x="96"/>
        <item x="942"/>
        <item x="2621"/>
        <item x="3703"/>
        <item x="3115"/>
        <item x="2640"/>
        <item x="1768"/>
        <item x="2039"/>
        <item x="2365"/>
        <item x="657"/>
        <item x="2245"/>
        <item x="3577"/>
        <item x="3625"/>
        <item x="1901"/>
        <item x="230"/>
        <item x="280"/>
        <item x="1288"/>
        <item x="3591"/>
        <item x="3653"/>
        <item x="2376"/>
        <item x="2476"/>
        <item x="3221"/>
        <item x="796"/>
        <item x="2663"/>
        <item x="1903"/>
        <item x="73"/>
        <item x="264"/>
        <item x="833"/>
        <item x="3018"/>
        <item x="1933"/>
        <item x="3327"/>
        <item x="2136"/>
        <item x="3471"/>
        <item x="2706"/>
        <item x="1995"/>
        <item x="3555"/>
        <item x="2302"/>
        <item x="3905"/>
        <item x="1718"/>
        <item x="3035"/>
        <item x="1277"/>
        <item x="798"/>
        <item x="2615"/>
        <item x="2751"/>
        <item x="2687"/>
        <item x="893"/>
        <item x="1969"/>
        <item x="980"/>
        <item x="3614"/>
        <item x="1917"/>
        <item x="1489"/>
        <item x="3443"/>
        <item x="647"/>
        <item x="487"/>
        <item x="2958"/>
        <item x="1666"/>
        <item x="2711"/>
        <item x="792"/>
        <item x="3715"/>
        <item x="3195"/>
        <item x="2153"/>
        <item x="1300"/>
        <item x="2188"/>
        <item x="1500"/>
        <item x="2124"/>
        <item x="2006"/>
        <item x="325"/>
        <item x="3188"/>
        <item x="429"/>
        <item x="2632"/>
        <item x="46"/>
        <item x="1622"/>
        <item x="1661"/>
        <item x="3288"/>
        <item x="2058"/>
        <item x="2719"/>
        <item x="4067"/>
        <item x="585"/>
        <item x="3266"/>
        <item x="3753"/>
        <item x="1008"/>
        <item x="3546"/>
        <item x="1423"/>
        <item x="3306"/>
        <item x="2454"/>
        <item x="1446"/>
        <item x="3654"/>
        <item x="11"/>
        <item x="3835"/>
        <item x="2161"/>
        <item x="3399"/>
        <item x="2956"/>
        <item x="165"/>
        <item x="542"/>
        <item x="2237"/>
        <item x="2354"/>
        <item x="1333"/>
        <item x="549"/>
        <item x="3925"/>
        <item x="3671"/>
        <item x="2429"/>
        <item x="1944"/>
        <item x="1873"/>
        <item x="2395"/>
        <item x="847"/>
        <item x="667"/>
        <item x="3707"/>
        <item x="1287"/>
        <item x="2479"/>
        <item x="22"/>
        <item x="1356"/>
        <item x="957"/>
        <item x="1647"/>
        <item x="299"/>
        <item x="1890"/>
        <item x="1785"/>
        <item x="814"/>
        <item x="1943"/>
        <item x="2763"/>
        <item x="3873"/>
        <item x="2416"/>
        <item x="930"/>
        <item x="1836"/>
        <item x="223"/>
        <item x="1983"/>
        <item x="137"/>
        <item x="3029"/>
        <item x="1149"/>
        <item x="2811"/>
        <item x="1131"/>
        <item x="3534"/>
        <item x="1408"/>
        <item x="1704"/>
        <item x="3070"/>
        <item x="2513"/>
        <item x="1474"/>
        <item x="2575"/>
        <item x="1086"/>
        <item x="2471"/>
        <item x="1125"/>
        <item x="3077"/>
        <item x="120"/>
        <item x="136"/>
        <item x="3884"/>
        <item x="3870"/>
        <item x="644"/>
        <item x="3086"/>
        <item x="877"/>
        <item x="383"/>
        <item x="2867"/>
        <item x="2367"/>
        <item x="834"/>
        <item x="3823"/>
        <item x="1542"/>
        <item x="1588"/>
        <item x="302"/>
        <item x="1484"/>
        <item x="2608"/>
        <item x="1345"/>
        <item x="320"/>
        <item x="3806"/>
        <item x="1317"/>
        <item x="3170"/>
        <item x="1304"/>
        <item x="1949"/>
        <item x="3983"/>
        <item x="697"/>
        <item x="3071"/>
        <item x="2260"/>
        <item x="1290"/>
        <item x="50"/>
        <item x="3138"/>
        <item x="133"/>
        <item x="518"/>
        <item x="458"/>
        <item x="2665"/>
        <item x="3057"/>
        <item x="1184"/>
        <item x="577"/>
        <item x="3917"/>
        <item x="3276"/>
        <item x="1618"/>
        <item x="1651"/>
        <item x="2923"/>
        <item x="451"/>
        <item x="1516"/>
        <item x="2068"/>
        <item x="2399"/>
        <item x="1386"/>
        <item x="2492"/>
        <item x="574"/>
        <item x="2854"/>
        <item x="1334"/>
        <item x="3511"/>
        <item x="2803"/>
        <item x="1540"/>
        <item x="1084"/>
        <item x="1972"/>
        <item x="1767"/>
        <item x="3893"/>
        <item x="4027"/>
        <item x="367"/>
        <item x="2184"/>
        <item x="624"/>
        <item x="2518"/>
        <item x="1224"/>
        <item x="509"/>
        <item x="1037"/>
        <item x="2585"/>
        <item x="2871"/>
        <item x="316"/>
        <item x="1955"/>
        <item x="1315"/>
        <item x="720"/>
        <item x="2852"/>
        <item x="587"/>
        <item x="260"/>
        <item x="3974"/>
        <item x="573"/>
        <item x="2190"/>
        <item x="689"/>
        <item x="3920"/>
        <item x="1705"/>
        <item x="3727"/>
        <item x="4022"/>
        <item x="3016"/>
        <item x="3888"/>
        <item x="939"/>
        <item x="241"/>
        <item x="2332"/>
        <item x="1670"/>
        <item x="643"/>
        <item x="465"/>
        <item x="718"/>
        <item x="2250"/>
        <item x="817"/>
        <item x="546"/>
        <item x="1096"/>
        <item x="870"/>
        <item x="3447"/>
        <item x="1905"/>
        <item x="1328"/>
        <item x="2010"/>
        <item x="279"/>
        <item x="1060"/>
        <item x="2326"/>
        <item x="4009"/>
        <item x="1898"/>
        <item x="551"/>
        <item x="1106"/>
        <item x="3162"/>
        <item x="989"/>
        <item x="1285"/>
        <item x="1076"/>
        <item x="2648"/>
        <item x="395"/>
        <item x="628"/>
        <item x="3072"/>
        <item x="2398"/>
        <item x="1683"/>
        <item x="2011"/>
        <item x="3394"/>
        <item x="2939"/>
        <item x="2695"/>
        <item x="1504"/>
        <item x="418"/>
        <item x="3540"/>
        <item x="3967"/>
        <item x="3757"/>
        <item x="2494"/>
        <item x="3101"/>
        <item x="214"/>
        <item x="1129"/>
        <item x="2868"/>
        <item x="3466"/>
        <item x="3951"/>
        <item x="3812"/>
        <item x="1508"/>
        <item x="2681"/>
        <item x="181"/>
        <item x="484"/>
        <item x="3510"/>
        <item x="2718"/>
        <item x="3301"/>
        <item x="2699"/>
        <item x="1097"/>
        <item x="330"/>
        <item x="3054"/>
        <item x="4004"/>
        <item x="2155"/>
        <item x="36"/>
        <item x="992"/>
        <item x="2904"/>
        <item x="2432"/>
        <item x="1667"/>
        <item x="684"/>
        <item x="1067"/>
        <item x="958"/>
        <item x="1971"/>
        <item x="858"/>
        <item x="2995"/>
        <item x="3246"/>
        <item x="1379"/>
        <item x="1576"/>
        <item x="3965"/>
        <item x="3398"/>
        <item x="62"/>
        <item x="1884"/>
        <item x="3743"/>
        <item x="3602"/>
        <item x="899"/>
        <item x="3184"/>
        <item x="195"/>
        <item x="3175"/>
        <item x="3802"/>
        <item x="1808"/>
        <item x="2102"/>
        <item x="402"/>
        <item x="2525"/>
        <item x="704"/>
        <item x="1162"/>
        <item x="2015"/>
        <item x="3111"/>
        <item x="2978"/>
        <item x="2345"/>
        <item x="3225"/>
        <item x="1101"/>
        <item x="2580"/>
        <item x="1229"/>
        <item x="1369"/>
        <item x="296"/>
        <item x="676"/>
        <item x="164"/>
        <item x="2453"/>
        <item x="1623"/>
        <item x="2945"/>
        <item x="710"/>
        <item x="3848"/>
        <item x="1861"/>
        <item x="1432"/>
        <item x="3502"/>
        <item x="1390"/>
        <item x="467"/>
        <item x="1289"/>
        <item x="3811"/>
        <item x="524"/>
        <item x="3001"/>
        <item x="2306"/>
        <item x="1763"/>
        <item x="1876"/>
        <item x="1869"/>
        <item x="3493"/>
        <item x="2380"/>
        <item x="2256"/>
        <item x="3213"/>
        <item x="2957"/>
        <item x="2084"/>
        <item x="3433"/>
        <item x="556"/>
        <item x="997"/>
        <item x="3481"/>
        <item x="1712"/>
        <item x="356"/>
        <item x="2145"/>
        <item x="1563"/>
        <item x="3558"/>
        <item x="3123"/>
        <item x="664"/>
        <item x="2906"/>
        <item x="1980"/>
        <item x="760"/>
        <item x="2750"/>
        <item x="2098"/>
        <item x="2758"/>
        <item x="613"/>
        <item x="1761"/>
        <item x="89"/>
        <item x="2658"/>
        <item x="784"/>
        <item x="3550"/>
        <item x="3994"/>
        <item x="2149"/>
        <item x="967"/>
        <item x="1565"/>
        <item x="600"/>
        <item x="3863"/>
        <item x="3190"/>
        <item x="107"/>
        <item x="808"/>
        <item x="2757"/>
        <item x="2543"/>
        <item x="1603"/>
        <item x="2403"/>
        <item x="1061"/>
        <item x="3595"/>
        <item x="603"/>
        <item x="3844"/>
        <item x="3551"/>
        <item x="3317"/>
        <item x="1132"/>
        <item x="528"/>
        <item x="3587"/>
        <item x="58"/>
        <item x="2662"/>
        <item x="1596"/>
        <item x="2235"/>
        <item x="2568"/>
        <item x="3704"/>
        <item x="1094"/>
        <item x="448"/>
        <item x="1017"/>
        <item x="492"/>
        <item x="239"/>
        <item x="979"/>
        <item x="1376"/>
        <item x="569"/>
        <item x="3420"/>
        <item x="2842"/>
        <item x="2050"/>
        <item x="3256"/>
        <item x="512"/>
        <item x="1351"/>
        <item x="4069"/>
        <item x="3831"/>
        <item x="3403"/>
        <item x="284"/>
        <item x="476"/>
        <item x="3684"/>
        <item x="1305"/>
        <item x="1196"/>
        <item x="153"/>
        <item x="653"/>
        <item x="1573"/>
        <item x="170"/>
        <item x="1937"/>
        <item x="2193"/>
        <item x="3862"/>
        <item x="246"/>
        <item x="3899"/>
        <item x="3058"/>
        <item x="3080"/>
        <item x="331"/>
        <item x="3666"/>
        <item x="2701"/>
        <item x="3482"/>
        <item x="3069"/>
        <item x="1322"/>
        <item x="3942"/>
        <item x="2128"/>
        <item x="369"/>
        <item x="651"/>
        <item x="2804"/>
        <item x="1784"/>
        <item x="949"/>
        <item x="3330"/>
        <item x="4046"/>
        <item x="2013"/>
        <item x="3808"/>
        <item x="3034"/>
        <item x="3060"/>
        <item x="3146"/>
        <item x="2647"/>
        <item x="2529"/>
        <item x="2463"/>
        <item x="1194"/>
        <item x="1779"/>
        <item x="3253"/>
        <item x="2078"/>
        <item x="1085"/>
        <item x="3490"/>
        <item x="2465"/>
        <item x="2225"/>
        <item x="1880"/>
        <item x="2768"/>
        <item x="3939"/>
        <item x="695"/>
        <item x="1370"/>
        <item x="2391"/>
        <item x="480"/>
        <item x="2267"/>
        <item x="3249"/>
        <item x="92"/>
        <item x="1766"/>
        <item x="400"/>
        <item x="666"/>
        <item x="2192"/>
        <item x="3166"/>
        <item x="2444"/>
        <item x="1872"/>
        <item x="2290"/>
        <item x="976"/>
        <item x="97"/>
        <item x="2338"/>
        <item x="1373"/>
        <item x="2655"/>
        <item x="2841"/>
        <item x="3638"/>
        <item x="3766"/>
        <item x="616"/>
        <item x="1343"/>
        <item x="1896"/>
        <item x="3036"/>
        <item x="2046"/>
        <item x="2387"/>
        <item x="2438"/>
        <item x="3207"/>
        <item x="1895"/>
        <item x="3456"/>
        <item x="1688"/>
        <item x="2806"/>
        <item x="32"/>
        <item x="111"/>
        <item x="1510"/>
        <item x="2649"/>
        <item x="2240"/>
        <item x="2686"/>
        <item x="3242"/>
        <item x="168"/>
        <item x="3200"/>
        <item x="1028"/>
        <item x="3583"/>
        <item x="1860"/>
        <item x="1610"/>
        <item x="337"/>
        <item x="1952"/>
        <item x="3281"/>
        <item x="2925"/>
        <item x="2564"/>
        <item x="4012"/>
        <item x="1451"/>
        <item x="1665"/>
        <item x="2396"/>
        <item x="1257"/>
        <item x="1458"/>
        <item x="1771"/>
        <item x="2275"/>
        <item x="637"/>
        <item x="3182"/>
        <item x="2097"/>
        <item x="883"/>
        <item x="345"/>
        <item x="1606"/>
        <item x="3611"/>
        <item x="1613"/>
        <item x="3663"/>
        <item x="1330"/>
        <item x="1593"/>
        <item x="2459"/>
        <item x="3240"/>
        <item x="3011"/>
        <item x="3923"/>
        <item x="2071"/>
        <item x="3525"/>
        <item x="4025"/>
        <item x="3377"/>
        <item x="3185"/>
        <item x="3467"/>
        <item x="221"/>
        <item x="3293"/>
        <item x="2552"/>
        <item x="3991"/>
        <item x="225"/>
        <item x="2374"/>
        <item x="34"/>
        <item x="377"/>
        <item x="2355"/>
        <item x="254"/>
        <item x="835"/>
        <item x="3121"/>
        <item x="2846"/>
        <item x="2430"/>
        <item x="3903"/>
        <item x="39"/>
        <item x="2650"/>
        <item x="868"/>
        <item x="1652"/>
        <item x="559"/>
        <item x="3572"/>
        <item x="3390"/>
        <item x="3255"/>
        <item x="1185"/>
        <item x="903"/>
        <item x="188"/>
        <item x="3566"/>
        <item x="2749"/>
        <item x="3464"/>
        <item x="4063"/>
        <item x="636"/>
        <item x="526"/>
        <item x="1819"/>
        <item x="1475"/>
        <item x="3180"/>
        <item x="1919"/>
        <item x="2818"/>
        <item x="2475"/>
        <item x="333"/>
        <item x="1307"/>
        <item x="1753"/>
        <item x="2026"/>
        <item x="2209"/>
        <item x="3114"/>
        <item x="503"/>
        <item x="420"/>
        <item x="2223"/>
        <item x="2134"/>
        <item x="234"/>
        <item x="1932"/>
        <item x="2673"/>
        <item x="1526"/>
        <item x="993"/>
        <item x="17"/>
        <item x="1124"/>
        <item x="2280"/>
        <item x="3805"/>
        <item x="360"/>
        <item x="3"/>
        <item x="1677"/>
        <item x="593"/>
        <item x="79"/>
        <item x="839"/>
        <item x="2612"/>
        <item x="2577"/>
        <item x="761"/>
        <item x="3861"/>
        <item x="2876"/>
        <item x="207"/>
        <item x="1110"/>
        <item x="257"/>
        <item x="3284"/>
        <item x="910"/>
        <item x="2907"/>
        <item x="4015"/>
        <item x="662"/>
        <item x="2864"/>
        <item x="2276"/>
        <item x="131"/>
        <item x="3340"/>
        <item x="954"/>
        <item x="1960"/>
        <item x="2942"/>
        <item x="2468"/>
        <item x="2503"/>
        <item x="1268"/>
        <item x="3013"/>
        <item x="1301"/>
        <item x="3237"/>
        <item x="2845"/>
        <item x="3068"/>
        <item x="436"/>
        <item x="2378"/>
        <item x="99"/>
        <item x="1416"/>
        <item x="2972"/>
        <item x="2654"/>
        <item x="2221"/>
        <item x="1650"/>
        <item x="1490"/>
        <item x="890"/>
        <item x="963"/>
        <item x="3699"/>
        <item x="2641"/>
        <item x="2497"/>
        <item x="3772"/>
        <item x="1436"/>
        <item x="2337"/>
        <item x="3272"/>
        <item x="935"/>
        <item x="2014"/>
        <item x="1711"/>
        <item x="3263"/>
        <item x="3247"/>
        <item x="857"/>
        <item x="2323"/>
        <item x="3610"/>
        <item x="3764"/>
        <item x="1205"/>
        <item x="3621"/>
        <item x="2288"/>
        <item x="171"/>
        <item x="2469"/>
        <item x="1111"/>
        <item x="2356"/>
        <item x="3710"/>
        <item x="329"/>
        <item x="3125"/>
        <item x="2837"/>
        <item x="2740"/>
        <item x="2090"/>
        <item x="1693"/>
        <item x="1176"/>
        <item x="1032"/>
        <item x="2581"/>
        <item x="726"/>
        <item x="2634"/>
        <item x="1524"/>
        <item x="1970"/>
        <item x="2346"/>
        <item x="3816"/>
        <item x="3820"/>
        <item x="2"/>
        <item x="751"/>
        <item x="3360"/>
        <item x="2986"/>
        <item x="658"/>
        <item x="2031"/>
        <item x="2160"/>
        <item x="90"/>
        <item x="3518"/>
        <item x="499"/>
        <item x="3356"/>
        <item x="983"/>
        <item x="217"/>
        <item x="2263"/>
        <item x="1686"/>
        <item x="3375"/>
        <item x="2142"/>
        <item x="3582"/>
        <item x="2388"/>
        <item x="425"/>
        <item x="1302"/>
        <item x="2219"/>
        <item x="3922"/>
        <item x="1409"/>
        <item x="1633"/>
        <item x="3137"/>
        <item x="3708"/>
        <item x="3643"/>
        <item x="2065"/>
        <item x="374"/>
        <item x="3933"/>
        <item x="2336"/>
        <item x="901"/>
        <item x="791"/>
        <item x="52"/>
        <item x="2214"/>
        <item x="2760"/>
        <item x="605"/>
        <item x="1158"/>
        <item x="275"/>
        <item x="974"/>
        <item x="3650"/>
        <item x="2341"/>
        <item x="3353"/>
        <item x="1071"/>
        <item x="2467"/>
        <item x="2076"/>
        <item x="2765"/>
        <item x="3561"/>
        <item x="1849"/>
        <item x="1737"/>
        <item x="3142"/>
        <item x="192"/>
        <item x="2001"/>
        <item x="1155"/>
        <item x="2361"/>
        <item x="946"/>
        <item x="486"/>
        <item x="4033"/>
        <item x="1391"/>
        <item x="2674"/>
        <item x="2721"/>
        <item x="856"/>
        <item x="2738"/>
        <item x="2032"/>
        <item x="3947"/>
        <item x="141"/>
        <item x="265"/>
        <item x="3761"/>
        <item x="1724"/>
        <item x="3895"/>
        <item x="2618"/>
        <item x="995"/>
        <item x="2236"/>
        <item x="1036"/>
        <item x="837"/>
        <item x="3189"/>
        <item x="2301"/>
        <item x="3646"/>
        <item x="268"/>
        <item x="3695"/>
        <item x="3553"/>
        <item x="683"/>
        <item x="555"/>
        <item x="3396"/>
        <item x="2397"/>
        <item x="602"/>
        <item x="1165"/>
        <item x="3238"/>
        <item x="3307"/>
        <item x="3894"/>
        <item x="1721"/>
        <item x="1997"/>
        <item x="2115"/>
        <item x="692"/>
        <item x="986"/>
        <item x="3527"/>
        <item x="98"/>
        <item x="1113"/>
        <item x="3167"/>
        <item x="2093"/>
        <item x="3095"/>
        <item x="3590"/>
        <item x="601"/>
        <item x="3407"/>
        <item x="2369"/>
        <item x="462"/>
        <item x="2553"/>
        <item x="580"/>
        <item x="4011"/>
        <item x="3990"/>
        <item x="2150"/>
        <item x="595"/>
        <item x="1324"/>
        <item x="2510"/>
        <item x="3911"/>
        <item x="1292"/>
        <item x="1925"/>
        <item x="1424"/>
        <item x="2516"/>
        <item x="405"/>
        <item x="3907"/>
        <item x="313"/>
        <item x="3196"/>
        <item x="3956"/>
        <item x="1240"/>
        <item x="2937"/>
        <item x="1365"/>
        <item x="938"/>
        <item x="2392"/>
        <item x="1114"/>
        <item x="475"/>
        <item x="80"/>
        <item x="3958"/>
        <item x="1367"/>
        <item x="3542"/>
        <item x="2831"/>
        <item x="905"/>
        <item x="1811"/>
        <item x="3235"/>
        <item x="3412"/>
        <item x="94"/>
        <item x="1870"/>
        <item x="1247"/>
        <item x="3041"/>
        <item x="3318"/>
        <item x="3248"/>
        <item x="1473"/>
        <item x="3652"/>
        <item x="2678"/>
        <item x="3626"/>
        <item x="2418"/>
        <item x="516"/>
        <item x="1022"/>
        <item x="3657"/>
        <item x="317"/>
        <item x="3526"/>
        <item x="3488"/>
        <item x="3973"/>
        <item x="2017"/>
        <item x="1366"/>
        <item x="780"/>
        <item x="1841"/>
        <item x="1687"/>
        <item x="3586"/>
        <item x="2826"/>
        <item x="3872"/>
        <item x="1212"/>
        <item x="431"/>
        <item x="3941"/>
        <item x="4057"/>
        <item x="1732"/>
        <item x="536"/>
        <item x="3968"/>
        <item x="430"/>
        <item x="749"/>
        <item x="1372"/>
        <item x="3841"/>
        <item x="118"/>
        <item x="2218"/>
        <item x="2299"/>
        <item x="3226"/>
        <item x="4040"/>
        <item x="3452"/>
        <item x="2600"/>
        <item x="3364"/>
        <item x="1006"/>
        <item x="3273"/>
        <item x="373"/>
        <item x="472"/>
        <item x="2676"/>
        <item x="350"/>
        <item x="3211"/>
        <item x="3706"/>
        <item x="3962"/>
        <item x="2118"/>
        <item x="3223"/>
        <item x="2427"/>
        <item x="35"/>
        <item x="4031"/>
        <item x="1419"/>
        <item x="1188"/>
        <item x="318"/>
        <item x="1953"/>
        <item x="3120"/>
        <item x="3224"/>
        <item x="3030"/>
        <item x="3633"/>
        <item x="1840"/>
        <item x="1241"/>
        <item x="2389"/>
        <item x="3023"/>
        <item x="2993"/>
        <item x="3441"/>
        <item x="27"/>
        <item x="122"/>
        <item x="934"/>
        <item x="2576"/>
        <item x="583"/>
        <item x="3573"/>
        <item x="561"/>
        <item x="2410"/>
        <item x="2029"/>
        <item x="3381"/>
        <item x="3865"/>
        <item x="1068"/>
        <item x="3726"/>
        <item x="1420"/>
        <item x="2587"/>
        <item x="3731"/>
        <item x="1720"/>
        <item x="538"/>
        <item x="809"/>
        <item x="1558"/>
        <item x="3130"/>
        <item x="3569"/>
        <item x="3076"/>
        <item x="3677"/>
        <item x="4036"/>
        <item x="2287"/>
        <item x="3599"/>
        <item x="2708"/>
        <item x="211"/>
        <item x="2244"/>
        <item x="3952"/>
        <item x="63"/>
        <item x="632"/>
        <item x="29"/>
        <item x="426"/>
        <item x="719"/>
        <item x="3593"/>
        <item x="803"/>
        <item x="1161"/>
        <item x="3448"/>
        <item x="977"/>
        <item x="3622"/>
        <item x="1541"/>
        <item x="109"/>
        <item x="3343"/>
        <item x="66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numFmtId="44" showAll="0"/>
    <pivotField numFmtId="14" showAll="0"/>
    <pivotField showAll="0">
      <items count="4">
        <item x="2"/>
        <item x="1"/>
        <item x="0"/>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2"/>
  </rowFields>
  <rowItems count="2291">
    <i>
      <x v="3690"/>
    </i>
    <i>
      <x v="3460"/>
    </i>
    <i>
      <x v="2726"/>
    </i>
    <i>
      <x v="2778"/>
    </i>
    <i>
      <x v="1940"/>
    </i>
    <i>
      <x v="1926"/>
    </i>
    <i>
      <x v="1345"/>
    </i>
    <i>
      <x v="1180"/>
    </i>
    <i>
      <x v="3888"/>
    </i>
    <i>
      <x v="4006"/>
    </i>
    <i>
      <x v="3614"/>
    </i>
    <i>
      <x v="3643"/>
    </i>
    <i>
      <x v="3868"/>
    </i>
    <i>
      <x v="3660"/>
    </i>
    <i>
      <x v="3929"/>
    </i>
    <i>
      <x v="3962"/>
    </i>
    <i>
      <x v="3981"/>
    </i>
    <i>
      <x v="3990"/>
    </i>
    <i>
      <x v="4053"/>
    </i>
    <i>
      <x v="3864"/>
    </i>
    <i>
      <x v="4026"/>
    </i>
    <i>
      <x v="3365"/>
    </i>
    <i>
      <x v="3512"/>
    </i>
    <i>
      <x v="3506"/>
    </i>
    <i>
      <x v="3165"/>
    </i>
    <i>
      <x v="3563"/>
    </i>
    <i>
      <x v="3191"/>
    </i>
    <i>
      <x v="3422"/>
    </i>
    <i>
      <x v="3193"/>
    </i>
    <i>
      <x v="3286"/>
    </i>
    <i>
      <x v="3220"/>
    </i>
    <i>
      <x v="3526"/>
    </i>
    <i>
      <x v="3234"/>
    </i>
    <i>
      <x v="3359"/>
    </i>
    <i>
      <x v="3255"/>
    </i>
    <i>
      <x v="3367"/>
    </i>
    <i>
      <x v="3277"/>
    </i>
    <i>
      <x v="3150"/>
    </i>
    <i>
      <x v="3439"/>
    </i>
    <i>
      <x v="3280"/>
    </i>
    <i>
      <x v="3284"/>
    </i>
    <i>
      <x v="3306"/>
    </i>
    <i>
      <x v="2951"/>
    </i>
    <i>
      <x v="2837"/>
    </i>
    <i>
      <x v="2975"/>
    </i>
    <i>
      <x v="2742"/>
    </i>
    <i>
      <x v="2936"/>
    </i>
    <i>
      <x v="2768"/>
    </i>
    <i>
      <x v="2970"/>
    </i>
    <i>
      <x v="3050"/>
    </i>
    <i>
      <x v="2727"/>
    </i>
    <i>
      <x v="2821"/>
    </i>
    <i>
      <x v="2865"/>
    </i>
    <i>
      <x v="2493"/>
    </i>
    <i>
      <x v="2389"/>
    </i>
    <i>
      <x v="2336"/>
    </i>
    <i>
      <x v="2116"/>
    </i>
    <i>
      <x v="2425"/>
    </i>
    <i>
      <x v="2117"/>
    </i>
    <i>
      <x v="2554"/>
    </i>
    <i>
      <x v="2170"/>
    </i>
    <i>
      <x v="2365"/>
    </i>
    <i>
      <x v="2224"/>
    </i>
    <i>
      <x v="2402"/>
    </i>
    <i>
      <x v="2243"/>
    </i>
    <i>
      <x v="2432"/>
    </i>
    <i>
      <x v="2274"/>
    </i>
    <i>
      <x v="2501"/>
    </i>
    <i>
      <x v="2300"/>
    </i>
    <i>
      <x v="2612"/>
    </i>
    <i>
      <x v="2602"/>
    </i>
    <i>
      <x v="2061"/>
    </i>
    <i>
      <x v="1950"/>
    </i>
    <i>
      <x v="1617"/>
    </i>
    <i>
      <x v="1705"/>
    </i>
    <i>
      <x v="2007"/>
    </i>
    <i>
      <x v="1761"/>
    </i>
    <i>
      <x v="1865"/>
    </i>
    <i>
      <x v="1896"/>
    </i>
    <i>
      <x v="1604"/>
    </i>
    <i>
      <x v="1767"/>
    </i>
    <i>
      <x v="1949"/>
    </i>
    <i>
      <x v="1801"/>
    </i>
    <i>
      <x v="1993"/>
    </i>
    <i>
      <x v="1803"/>
    </i>
    <i>
      <x v="2034"/>
    </i>
    <i>
      <x v="1807"/>
    </i>
    <i>
      <x v="1862"/>
    </i>
    <i>
      <x v="1849"/>
    </i>
    <i>
      <x v="1128"/>
    </i>
    <i>
      <x v="1469"/>
    </i>
    <i>
      <x v="1354"/>
    </i>
    <i>
      <x v="1362"/>
    </i>
    <i>
      <x v="1443"/>
    </i>
    <i>
      <x v="1200"/>
    </i>
    <i>
      <x v="1477"/>
    </i>
    <i>
      <x v="1259"/>
    </i>
    <i>
      <x v="1294"/>
    </i>
    <i>
      <x v="874"/>
    </i>
    <i>
      <x v="933"/>
    </i>
    <i>
      <x v="922"/>
    </i>
    <i>
      <x v="539"/>
    </i>
    <i>
      <x v="859"/>
    </i>
    <i>
      <x v="648"/>
    </i>
    <i>
      <x v="886"/>
    </i>
    <i>
      <x v="718"/>
    </i>
    <i>
      <x v="925"/>
    </i>
    <i>
      <x v="790"/>
    </i>
    <i>
      <x v="1026"/>
    </i>
    <i>
      <x v="845"/>
    </i>
    <i>
      <x v="777"/>
    </i>
    <i>
      <x v="414"/>
    </i>
    <i>
      <x v="247"/>
    </i>
    <i>
      <x v="171"/>
    </i>
    <i>
      <x v="28"/>
    </i>
    <i>
      <x v="299"/>
    </i>
    <i>
      <x v="62"/>
    </i>
    <i>
      <x v="101"/>
    </i>
    <i>
      <x v="68"/>
    </i>
    <i>
      <x v="191"/>
    </i>
    <i>
      <x v="73"/>
    </i>
    <i>
      <x v="273"/>
    </i>
    <i>
      <x v="81"/>
    </i>
    <i>
      <x v="318"/>
    </i>
    <i>
      <x v="95"/>
    </i>
    <i>
      <x v="97"/>
    </i>
    <i>
      <x v="502"/>
    </i>
    <i>
      <x v="3843"/>
    </i>
    <i>
      <x v="3948"/>
    </i>
    <i>
      <x v="3891"/>
    </i>
    <i>
      <x v="3629"/>
    </i>
    <i>
      <x v="3998"/>
    </i>
    <i>
      <x v="3630"/>
    </i>
    <i>
      <x v="3616"/>
    </i>
    <i>
      <x v="3631"/>
    </i>
    <i>
      <x v="3920"/>
    </i>
    <i>
      <x v="3636"/>
    </i>
    <i>
      <x v="3974"/>
    </i>
    <i>
      <x v="3637"/>
    </i>
    <i>
      <x v="4023"/>
    </i>
    <i>
      <x v="3638"/>
    </i>
    <i>
      <x v="3854"/>
    </i>
    <i>
      <x v="3639"/>
    </i>
    <i>
      <x v="3878"/>
    </i>
    <i>
      <x v="3640"/>
    </i>
    <i>
      <x v="3906"/>
    </i>
    <i>
      <x v="3612"/>
    </i>
    <i>
      <x v="3933"/>
    </i>
    <i>
      <x v="3644"/>
    </i>
    <i>
      <x v="3622"/>
    </i>
    <i>
      <x v="3649"/>
    </i>
    <i>
      <x v="3985"/>
    </i>
    <i>
      <x v="3651"/>
    </i>
    <i>
      <x v="4011"/>
    </i>
    <i>
      <x v="3652"/>
    </i>
    <i>
      <x v="4061"/>
    </i>
    <i>
      <x v="3653"/>
    </i>
    <i>
      <x v="3849"/>
    </i>
    <i>
      <x v="3654"/>
    </i>
    <i>
      <x v="3858"/>
    </i>
    <i>
      <x v="3656"/>
    </i>
    <i>
      <x v="3870"/>
    </i>
    <i>
      <x v="3657"/>
    </i>
    <i>
      <x v="3887"/>
    </i>
    <i>
      <x v="3658"/>
    </i>
    <i>
      <x v="3899"/>
    </i>
    <i>
      <x v="3613"/>
    </i>
    <i>
      <x v="3912"/>
    </i>
    <i>
      <x v="3661"/>
    </i>
    <i>
      <x v="3621"/>
    </i>
    <i>
      <x v="3662"/>
    </i>
    <i>
      <x v="3940"/>
    </i>
    <i>
      <x v="3663"/>
    </i>
    <i>
      <x v="3954"/>
    </i>
    <i>
      <x v="3664"/>
    </i>
    <i>
      <x v="3968"/>
    </i>
    <i>
      <x v="3665"/>
    </i>
    <i>
      <x v="3623"/>
    </i>
    <i>
      <x v="3666"/>
    </i>
    <i>
      <x v="3625"/>
    </i>
    <i>
      <x v="3667"/>
    </i>
    <i>
      <x v="3627"/>
    </i>
    <i>
      <x v="3669"/>
    </i>
    <i>
      <x v="4017"/>
    </i>
    <i>
      <x v="3670"/>
    </i>
    <i>
      <x v="3615"/>
    </i>
    <i>
      <x v="3674"/>
    </i>
    <i>
      <x v="4068"/>
    </i>
    <i>
      <x v="3675"/>
    </i>
    <i>
      <x v="3846"/>
    </i>
    <i>
      <x v="3678"/>
    </i>
    <i>
      <x v="3852"/>
    </i>
    <i>
      <x v="3681"/>
    </i>
    <i>
      <x v="3856"/>
    </i>
    <i>
      <x v="3682"/>
    </i>
    <i>
      <x v="3860"/>
    </i>
    <i>
      <x v="3684"/>
    </i>
    <i>
      <x v="3866"/>
    </i>
    <i>
      <x v="3685"/>
    </i>
    <i>
      <x v="3873"/>
    </i>
    <i>
      <x v="3611"/>
    </i>
    <i>
      <x v="3881"/>
    </i>
    <i>
      <x v="3693"/>
    </i>
    <i>
      <x v="3889"/>
    </i>
    <i>
      <x v="3694"/>
    </i>
    <i>
      <x v="3894"/>
    </i>
    <i>
      <x v="3696"/>
    </i>
    <i>
      <x v="3902"/>
    </i>
    <i>
      <x v="3699"/>
    </i>
    <i>
      <x v="3908"/>
    </i>
    <i>
      <x v="3700"/>
    </i>
    <i>
      <x v="3917"/>
    </i>
    <i>
      <x v="3702"/>
    </i>
    <i>
      <x v="3925"/>
    </i>
    <i>
      <x v="3703"/>
    </i>
    <i>
      <x v="3931"/>
    </i>
    <i>
      <x v="3706"/>
    </i>
    <i>
      <x v="3936"/>
    </i>
    <i>
      <x v="3708"/>
    </i>
    <i>
      <x v="3946"/>
    </i>
    <i>
      <x v="3709"/>
    </i>
    <i>
      <x v="3952"/>
    </i>
    <i>
      <x v="3711"/>
    </i>
    <i>
      <x v="3958"/>
    </i>
    <i>
      <x v="3713"/>
    </i>
    <i>
      <x v="3965"/>
    </i>
    <i>
      <x v="3715"/>
    </i>
    <i>
      <x v="3972"/>
    </i>
    <i>
      <x v="3716"/>
    </i>
    <i>
      <x v="3979"/>
    </i>
    <i>
      <x v="3720"/>
    </i>
    <i>
      <x v="3983"/>
    </i>
    <i>
      <x v="3725"/>
    </i>
    <i>
      <x v="3988"/>
    </i>
    <i>
      <x v="3726"/>
    </i>
    <i>
      <x v="3992"/>
    </i>
    <i>
      <x v="3728"/>
    </i>
    <i>
      <x v="4002"/>
    </i>
    <i>
      <x v="3729"/>
    </i>
    <i>
      <x v="4008"/>
    </i>
    <i>
      <x v="3732"/>
    </i>
    <i>
      <x v="4014"/>
    </i>
    <i>
      <x v="3733"/>
    </i>
    <i>
      <x v="4020"/>
    </i>
    <i>
      <x v="3735"/>
    </i>
    <i>
      <x v="3628"/>
    </i>
    <i>
      <x v="3736"/>
    </i>
    <i>
      <x v="4056"/>
    </i>
    <i>
      <x v="3737"/>
    </i>
    <i>
      <x v="4065"/>
    </i>
    <i>
      <x v="3738"/>
    </i>
    <i>
      <x v="4070"/>
    </i>
    <i>
      <x v="3739"/>
    </i>
    <i>
      <x v="3844"/>
    </i>
    <i>
      <x v="3740"/>
    </i>
    <i>
      <x v="3847"/>
    </i>
    <i>
      <x v="3741"/>
    </i>
    <i>
      <x v="3851"/>
    </i>
    <i>
      <x v="3742"/>
    </i>
    <i>
      <x v="3853"/>
    </i>
    <i>
      <x v="3743"/>
    </i>
    <i>
      <x v="3855"/>
    </i>
    <i>
      <x v="3744"/>
    </i>
    <i>
      <x v="3857"/>
    </i>
    <i>
      <x v="3745"/>
    </i>
    <i>
      <x v="3859"/>
    </i>
    <i>
      <x v="3748"/>
    </i>
    <i>
      <x v="3862"/>
    </i>
    <i>
      <x v="3750"/>
    </i>
    <i>
      <x v="3865"/>
    </i>
    <i>
      <x v="3751"/>
    </i>
    <i>
      <x v="3619"/>
    </i>
    <i>
      <x v="3752"/>
    </i>
    <i>
      <x v="3872"/>
    </i>
    <i>
      <x v="3756"/>
    </i>
    <i>
      <x v="3875"/>
    </i>
    <i>
      <x v="3757"/>
    </i>
    <i>
      <x v="3880"/>
    </i>
    <i>
      <x v="3758"/>
    </i>
    <i>
      <x v="3885"/>
    </i>
    <i>
      <x v="3760"/>
    </i>
    <i>
      <x v="3620"/>
    </i>
    <i>
      <x v="3761"/>
    </i>
    <i>
      <x v="3890"/>
    </i>
    <i>
      <x v="3762"/>
    </i>
    <i>
      <x v="3892"/>
    </i>
    <i>
      <x v="3765"/>
    </i>
    <i>
      <x v="3896"/>
    </i>
    <i>
      <x v="3766"/>
    </i>
    <i>
      <x v="3901"/>
    </i>
    <i>
      <x v="3769"/>
    </i>
    <i>
      <x v="3903"/>
    </i>
    <i>
      <x v="3771"/>
    </i>
    <i>
      <x v="3907"/>
    </i>
    <i>
      <x v="3772"/>
    </i>
    <i>
      <x v="3909"/>
    </i>
    <i>
      <x v="3776"/>
    </i>
    <i>
      <x v="3913"/>
    </i>
    <i>
      <x v="3777"/>
    </i>
    <i>
      <x v="3919"/>
    </i>
    <i>
      <x v="3778"/>
    </i>
    <i>
      <x v="3921"/>
    </i>
    <i>
      <x v="3780"/>
    </i>
    <i>
      <x v="3927"/>
    </i>
    <i>
      <x v="3783"/>
    </i>
    <i>
      <x v="3930"/>
    </i>
    <i>
      <x v="3784"/>
    </i>
    <i>
      <x v="3932"/>
    </i>
    <i>
      <x v="3785"/>
    </i>
    <i>
      <x v="3934"/>
    </i>
    <i>
      <x v="3787"/>
    </i>
    <i>
      <x v="3939"/>
    </i>
    <i>
      <x v="3789"/>
    </i>
    <i>
      <x v="3941"/>
    </i>
    <i>
      <x v="3791"/>
    </i>
    <i>
      <x v="3947"/>
    </i>
    <i>
      <x v="3792"/>
    </i>
    <i>
      <x v="3950"/>
    </i>
    <i>
      <x v="3794"/>
    </i>
    <i>
      <x v="3953"/>
    </i>
    <i>
      <x v="3797"/>
    </i>
    <i>
      <x v="3955"/>
    </i>
    <i>
      <x v="3799"/>
    </i>
    <i>
      <x v="3959"/>
    </i>
    <i>
      <x v="3802"/>
    </i>
    <i>
      <x v="3964"/>
    </i>
    <i>
      <x v="3803"/>
    </i>
    <i>
      <x v="3967"/>
    </i>
    <i>
      <x v="3806"/>
    </i>
    <i>
      <x v="3969"/>
    </i>
    <i>
      <x v="3808"/>
    </i>
    <i>
      <x v="3973"/>
    </i>
    <i>
      <x v="3809"/>
    </i>
    <i>
      <x v="3976"/>
    </i>
    <i>
      <x v="3810"/>
    </i>
    <i>
      <x v="3980"/>
    </i>
    <i>
      <x v="3812"/>
    </i>
    <i>
      <x v="3982"/>
    </i>
    <i>
      <x v="3814"/>
    </i>
    <i>
      <x v="3984"/>
    </i>
    <i>
      <x v="3815"/>
    </i>
    <i>
      <x v="3986"/>
    </i>
    <i>
      <x v="3816"/>
    </i>
    <i>
      <x v="3989"/>
    </i>
    <i>
      <x v="3818"/>
    </i>
    <i>
      <x v="3991"/>
    </i>
    <i>
      <x v="3820"/>
    </i>
    <i>
      <x v="3994"/>
    </i>
    <i>
      <x v="3821"/>
    </i>
    <i>
      <x v="3999"/>
    </i>
    <i>
      <x v="3822"/>
    </i>
    <i>
      <x v="4004"/>
    </i>
    <i>
      <x v="3823"/>
    </i>
    <i>
      <x v="4007"/>
    </i>
    <i>
      <x v="4025"/>
    </i>
    <i>
      <x v="4009"/>
    </i>
    <i>
      <x v="4027"/>
    </i>
    <i>
      <x v="4012"/>
    </i>
    <i>
      <x v="4029"/>
    </i>
    <i>
      <x v="4016"/>
    </i>
    <i>
      <x v="4032"/>
    </i>
    <i>
      <x v="4019"/>
    </i>
    <i>
      <x v="4034"/>
    </i>
    <i>
      <x v="4021"/>
    </i>
    <i>
      <x v="4038"/>
    </i>
    <i>
      <x v="4024"/>
    </i>
    <i>
      <x v="4042"/>
    </i>
    <i>
      <x v="4051"/>
    </i>
    <i>
      <x v="3824"/>
    </i>
    <i>
      <x v="4028"/>
    </i>
    <i>
      <x v="3825"/>
    </i>
    <i>
      <x v="4031"/>
    </i>
    <i>
      <x v="3826"/>
    </i>
    <i>
      <x v="4033"/>
    </i>
    <i>
      <x v="3827"/>
    </i>
    <i>
      <x v="4036"/>
    </i>
    <i>
      <x v="3829"/>
    </i>
    <i>
      <x v="4041"/>
    </i>
    <i>
      <x v="3831"/>
    </i>
    <i>
      <x v="4045"/>
    </i>
    <i>
      <x v="3832"/>
    </i>
    <i>
      <x v="4052"/>
    </i>
    <i>
      <x v="3833"/>
    </i>
    <i>
      <x v="4054"/>
    </i>
    <i>
      <x v="3835"/>
    </i>
    <i>
      <x v="4058"/>
    </i>
    <i>
      <x v="3836"/>
    </i>
    <i>
      <x v="4063"/>
    </i>
    <i>
      <x v="3837"/>
    </i>
    <i>
      <x v="4067"/>
    </i>
    <i>
      <x v="3838"/>
    </i>
    <i>
      <x v="4069"/>
    </i>
    <i>
      <x v="3841"/>
    </i>
    <i>
      <x v="3610"/>
    </i>
    <i>
      <x v="3842"/>
    </i>
    <i>
      <x v="3148"/>
    </i>
    <i>
      <x v="3473"/>
    </i>
    <i>
      <x v="3424"/>
    </i>
    <i>
      <x v="3159"/>
    </i>
    <i>
      <x v="3576"/>
    </i>
    <i>
      <x v="3160"/>
    </i>
    <i>
      <x v="3390"/>
    </i>
    <i>
      <x v="3164"/>
    </i>
    <i>
      <x v="3449"/>
    </i>
    <i>
      <x v="3119"/>
    </i>
    <i>
      <x v="3156"/>
    </i>
    <i>
      <x v="3166"/>
    </i>
    <i>
      <x v="3603"/>
    </i>
    <i>
      <x v="3169"/>
    </i>
    <i>
      <x v="3378"/>
    </i>
    <i>
      <x v="3170"/>
    </i>
    <i>
      <x v="3411"/>
    </i>
    <i>
      <x v="3171"/>
    </i>
    <i>
      <x v="3436"/>
    </i>
    <i>
      <x v="3173"/>
    </i>
    <i>
      <x v="3461"/>
    </i>
    <i>
      <x v="3174"/>
    </i>
    <i>
      <x v="3487"/>
    </i>
    <i>
      <x v="3176"/>
    </i>
    <i>
      <x v="3566"/>
    </i>
    <i>
      <x v="3177"/>
    </i>
    <i>
      <x v="3589"/>
    </i>
    <i>
      <x v="3179"/>
    </i>
    <i>
      <x v="3147"/>
    </i>
    <i>
      <x v="3180"/>
    </i>
    <i>
      <x v="3371"/>
    </i>
    <i>
      <x v="3183"/>
    </i>
    <i>
      <x v="3382"/>
    </i>
    <i>
      <x v="3185"/>
    </i>
    <i>
      <x v="3402"/>
    </i>
    <i>
      <x v="3187"/>
    </i>
    <i>
      <x v="3418"/>
    </i>
    <i>
      <x v="3188"/>
    </i>
    <i>
      <x v="3429"/>
    </i>
    <i>
      <x v="3189"/>
    </i>
    <i>
      <x v="3444"/>
    </i>
    <i>
      <x v="3121"/>
    </i>
    <i>
      <x v="3455"/>
    </i>
    <i>
      <x v="3122"/>
    </i>
    <i>
      <x v="3465"/>
    </i>
    <i>
      <x v="3194"/>
    </i>
    <i>
      <x v="3480"/>
    </i>
    <i>
      <x v="3196"/>
    </i>
    <i>
      <x v="3498"/>
    </i>
    <i>
      <x v="3198"/>
    </i>
    <i>
      <x v="3560"/>
    </i>
    <i>
      <x v="3200"/>
    </i>
    <i>
      <x v="3572"/>
    </i>
    <i>
      <x v="3203"/>
    </i>
    <i>
      <x v="3584"/>
    </i>
    <i>
      <x v="3204"/>
    </i>
    <i>
      <x v="3597"/>
    </i>
    <i>
      <x v="3205"/>
    </i>
    <i>
      <x v="3115"/>
    </i>
    <i>
      <x v="3208"/>
    </i>
    <i>
      <x v="3363"/>
    </i>
    <i>
      <x v="3209"/>
    </i>
    <i>
      <x v="3117"/>
    </i>
    <i>
      <x v="3210"/>
    </i>
    <i>
      <x v="3373"/>
    </i>
    <i>
      <x v="3212"/>
    </i>
    <i>
      <x v="3380"/>
    </i>
    <i>
      <x v="3213"/>
    </i>
    <i>
      <x v="3385"/>
    </i>
    <i>
      <x v="3214"/>
    </i>
    <i>
      <x v="3393"/>
    </i>
    <i>
      <x v="3215"/>
    </i>
    <i>
      <x v="3405"/>
    </i>
    <i>
      <x v="3216"/>
    </i>
    <i>
      <x v="3414"/>
    </i>
    <i>
      <x v="3217"/>
    </i>
    <i>
      <x v="3151"/>
    </i>
    <i>
      <x v="3218"/>
    </i>
    <i>
      <x v="3426"/>
    </i>
    <i>
      <x v="3219"/>
    </i>
    <i>
      <x v="3431"/>
    </i>
    <i>
      <x v="3125"/>
    </i>
    <i>
      <x v="3153"/>
    </i>
    <i>
      <x v="3221"/>
    </i>
    <i>
      <x v="3447"/>
    </i>
    <i>
      <x v="3223"/>
    </i>
    <i>
      <x v="3453"/>
    </i>
    <i>
      <x v="3225"/>
    </i>
    <i>
      <x v="3458"/>
    </i>
    <i>
      <x v="3227"/>
    </i>
    <i>
      <x v="3463"/>
    </i>
    <i>
      <x v="3228"/>
    </i>
    <i>
      <x v="3468"/>
    </i>
    <i>
      <x v="3229"/>
    </i>
    <i>
      <x v="3477"/>
    </i>
    <i>
      <x v="3230"/>
    </i>
    <i>
      <x v="3485"/>
    </i>
    <i>
      <x v="3232"/>
    </i>
    <i>
      <x v="3490"/>
    </i>
    <i>
      <x v="3233"/>
    </i>
    <i>
      <x v="3501"/>
    </i>
    <i>
      <x v="3128"/>
    </i>
    <i>
      <x v="3509"/>
    </i>
    <i>
      <x v="3235"/>
    </i>
    <i>
      <x v="3146"/>
    </i>
    <i>
      <x v="3239"/>
    </i>
    <i>
      <x v="3569"/>
    </i>
    <i>
      <x v="3240"/>
    </i>
    <i>
      <x v="3574"/>
    </i>
    <i>
      <x v="3242"/>
    </i>
    <i>
      <x v="3580"/>
    </i>
    <i>
      <x v="3246"/>
    </i>
    <i>
      <x v="3586"/>
    </i>
    <i>
      <x v="3247"/>
    </i>
    <i>
      <x v="3595"/>
    </i>
    <i>
      <x v="3248"/>
    </i>
    <i>
      <x v="3601"/>
    </i>
    <i>
      <x v="3249"/>
    </i>
    <i>
      <x v="3605"/>
    </i>
    <i>
      <x v="3250"/>
    </i>
    <i>
      <x v="3358"/>
    </i>
    <i>
      <x v="3252"/>
    </i>
    <i>
      <x v="3360"/>
    </i>
    <i>
      <x v="3253"/>
    </i>
    <i>
      <x v="3364"/>
    </i>
    <i>
      <x v="3129"/>
    </i>
    <i>
      <x v="3366"/>
    </i>
    <i>
      <x v="3256"/>
    </i>
    <i>
      <x v="3370"/>
    </i>
    <i>
      <x v="3257"/>
    </i>
    <i>
      <x v="3372"/>
    </i>
    <i>
      <x v="3258"/>
    </i>
    <i>
      <x v="3375"/>
    </i>
    <i>
      <x v="3261"/>
    </i>
    <i>
      <x v="3379"/>
    </i>
    <i>
      <x v="3264"/>
    </i>
    <i>
      <x v="3381"/>
    </i>
    <i>
      <x v="3265"/>
    </i>
    <i>
      <x v="3383"/>
    </i>
    <i>
      <x v="3266"/>
    </i>
    <i>
      <x v="3388"/>
    </i>
    <i>
      <x v="3267"/>
    </i>
    <i>
      <x v="3391"/>
    </i>
    <i>
      <x v="3268"/>
    </i>
    <i>
      <x v="3395"/>
    </i>
    <i>
      <x v="3269"/>
    </i>
    <i>
      <x v="3404"/>
    </i>
    <i>
      <x v="3270"/>
    </i>
    <i>
      <x v="3408"/>
    </i>
    <i>
      <x v="3272"/>
    </i>
    <i>
      <x v="3412"/>
    </i>
    <i>
      <x v="3275"/>
    </i>
    <i>
      <x v="3416"/>
    </i>
    <i>
      <x v="3276"/>
    </i>
    <i>
      <x v="3421"/>
    </i>
    <i>
      <x v="3130"/>
    </i>
    <i>
      <x v="3423"/>
    </i>
    <i>
      <x v="3278"/>
    </i>
    <i>
      <x v="3425"/>
    </i>
    <i>
      <x v="3131"/>
    </i>
    <i>
      <x v="3427"/>
    </i>
    <i>
      <x v="3281"/>
    </i>
    <i>
      <x v="3430"/>
    </i>
    <i>
      <x v="3283"/>
    </i>
    <i>
      <x v="3432"/>
    </i>
    <i>
      <x v="3132"/>
    </i>
    <i>
      <x v="3437"/>
    </i>
    <i>
      <x v="3136"/>
    </i>
    <i>
      <x v="3442"/>
    </i>
    <i>
      <x v="3291"/>
    </i>
    <i>
      <x v="3446"/>
    </i>
    <i>
      <x v="3292"/>
    </i>
    <i>
      <x v="3448"/>
    </i>
    <i>
      <x v="3293"/>
    </i>
    <i>
      <x v="3451"/>
    </i>
    <i>
      <x v="3294"/>
    </i>
    <i>
      <x v="3454"/>
    </i>
    <i>
      <x v="3298"/>
    </i>
    <i>
      <x v="3456"/>
    </i>
    <i>
      <x v="3299"/>
    </i>
    <i>
      <x v="3155"/>
    </i>
    <i>
      <x v="3300"/>
    </i>
    <i>
      <x v="3462"/>
    </i>
    <i>
      <x v="3301"/>
    </i>
    <i>
      <x v="3464"/>
    </i>
    <i>
      <x v="3304"/>
    </i>
    <i>
      <x v="3467"/>
    </i>
    <i>
      <x v="3138"/>
    </i>
    <i>
      <x v="3472"/>
    </i>
    <i>
      <x v="3513"/>
    </i>
    <i>
      <x v="3474"/>
    </i>
    <i>
      <x v="3516"/>
    </i>
    <i>
      <x v="3479"/>
    </i>
    <i>
      <x v="3519"/>
    </i>
    <i>
      <x v="3483"/>
    </i>
    <i>
      <x v="3523"/>
    </i>
    <i>
      <x v="3486"/>
    </i>
    <i>
      <x v="3143"/>
    </i>
    <i>
      <x v="3488"/>
    </i>
    <i>
      <x v="3529"/>
    </i>
    <i>
      <x v="3491"/>
    </i>
    <i>
      <x v="3540"/>
    </i>
    <i>
      <x v="3499"/>
    </i>
    <i>
      <x v="3542"/>
    </i>
    <i>
      <x v="3504"/>
    </i>
    <i>
      <x v="3544"/>
    </i>
    <i>
      <x v="3508"/>
    </i>
    <i>
      <x v="3550"/>
    </i>
    <i>
      <x v="3157"/>
    </i>
    <i>
      <x v="3556"/>
    </i>
    <i>
      <x v="3514"/>
    </i>
    <i>
      <x v="3307"/>
    </i>
    <i>
      <x v="3518"/>
    </i>
    <i>
      <x v="3308"/>
    </i>
    <i>
      <x v="3522"/>
    </i>
    <i>
      <x v="3310"/>
    </i>
    <i>
      <x v="3525"/>
    </i>
    <i>
      <x v="3311"/>
    </i>
    <i>
      <x v="3528"/>
    </i>
    <i>
      <x v="3314"/>
    </i>
    <i>
      <x v="3533"/>
    </i>
    <i>
      <x v="3316"/>
    </i>
    <i>
      <x v="3541"/>
    </i>
    <i>
      <x v="3318"/>
    </i>
    <i>
      <x v="3543"/>
    </i>
    <i>
      <x v="3319"/>
    </i>
    <i>
      <x v="3549"/>
    </i>
    <i>
      <x v="3320"/>
    </i>
    <i>
      <x v="3552"/>
    </i>
    <i>
      <x v="3321"/>
    </i>
    <i>
      <x v="3559"/>
    </i>
    <i>
      <x v="3323"/>
    </i>
    <i>
      <x v="3562"/>
    </i>
    <i>
      <x v="3327"/>
    </i>
    <i>
      <x v="3564"/>
    </i>
    <i>
      <x v="3328"/>
    </i>
    <i>
      <x v="3567"/>
    </i>
    <i>
      <x v="3329"/>
    </i>
    <i>
      <x v="3570"/>
    </i>
    <i>
      <x v="3331"/>
    </i>
    <i>
      <x v="3573"/>
    </i>
    <i>
      <x v="3333"/>
    </i>
    <i>
      <x v="3575"/>
    </i>
    <i>
      <x v="3336"/>
    </i>
    <i>
      <x v="3579"/>
    </i>
    <i>
      <x v="3338"/>
    </i>
    <i>
      <x v="3581"/>
    </i>
    <i>
      <x v="3339"/>
    </i>
    <i>
      <x v="3585"/>
    </i>
    <i>
      <x v="3341"/>
    </i>
    <i>
      <x v="3587"/>
    </i>
    <i>
      <x v="3342"/>
    </i>
    <i>
      <x v="3593"/>
    </i>
    <i>
      <x v="3344"/>
    </i>
    <i>
      <x v="3596"/>
    </i>
    <i>
      <x v="3345"/>
    </i>
    <i>
      <x v="3600"/>
    </i>
    <i>
      <x v="3346"/>
    </i>
    <i>
      <x v="3602"/>
    </i>
    <i>
      <x v="3347"/>
    </i>
    <i>
      <x v="3604"/>
    </i>
    <i>
      <x v="3348"/>
    </i>
    <i>
      <x v="3607"/>
    </i>
    <i>
      <x v="3352"/>
    </i>
    <i>
      <x v="3357"/>
    </i>
    <i>
      <x v="3086"/>
    </i>
    <i>
      <x v="2973"/>
    </i>
    <i>
      <x v="2919"/>
    </i>
    <i>
      <x v="2645"/>
    </i>
    <i>
      <x v="3031"/>
    </i>
    <i>
      <x v="2646"/>
    </i>
    <i>
      <x v="2892"/>
    </i>
    <i>
      <x v="2649"/>
    </i>
    <i>
      <x v="2949"/>
    </i>
    <i>
      <x v="2652"/>
    </i>
    <i>
      <x v="3005"/>
    </i>
    <i>
      <x v="2653"/>
    </i>
    <i>
      <x v="3056"/>
    </i>
    <i>
      <x v="2654"/>
    </i>
    <i>
      <x v="2880"/>
    </i>
    <i>
      <x v="2655"/>
    </i>
    <i>
      <x v="2905"/>
    </i>
    <i>
      <x v="2656"/>
    </i>
    <i>
      <x v="2634"/>
    </i>
    <i>
      <x v="2657"/>
    </i>
    <i>
      <x v="2959"/>
    </i>
    <i>
      <x v="2664"/>
    </i>
    <i>
      <x v="2995"/>
    </i>
    <i>
      <x v="2666"/>
    </i>
    <i>
      <x v="3017"/>
    </i>
    <i>
      <x v="2667"/>
    </i>
    <i>
      <x v="3044"/>
    </i>
    <i>
      <x v="2670"/>
    </i>
    <i>
      <x v="3069"/>
    </i>
    <i>
      <x v="2671"/>
    </i>
    <i>
      <x v="3098"/>
    </i>
    <i>
      <x v="2677"/>
    </i>
    <i>
      <x v="2888"/>
    </i>
    <i>
      <x v="2678"/>
    </i>
    <i>
      <x v="2898"/>
    </i>
    <i>
      <x v="2681"/>
    </i>
    <i>
      <x v="2913"/>
    </i>
    <i>
      <x v="2682"/>
    </i>
    <i>
      <x v="2925"/>
    </i>
    <i>
      <x v="2683"/>
    </i>
    <i>
      <x v="2944"/>
    </i>
    <i>
      <x v="2685"/>
    </i>
    <i>
      <x v="2954"/>
    </i>
    <i>
      <x v="2686"/>
    </i>
    <i>
      <x v="2967"/>
    </i>
    <i>
      <x v="2687"/>
    </i>
    <i>
      <x v="2981"/>
    </i>
    <i>
      <x v="2689"/>
    </i>
    <i>
      <x v="3001"/>
    </i>
    <i>
      <x v="2690"/>
    </i>
    <i>
      <x v="3010"/>
    </i>
    <i>
      <x v="2692"/>
    </i>
    <i>
      <x v="3026"/>
    </i>
    <i>
      <x v="2693"/>
    </i>
    <i>
      <x v="3036"/>
    </i>
    <i>
      <x v="2694"/>
    </i>
    <i>
      <x v="3049"/>
    </i>
    <i>
      <x v="2695"/>
    </i>
    <i>
      <x v="3064"/>
    </i>
    <i>
      <x v="2696"/>
    </i>
    <i>
      <x v="3080"/>
    </i>
    <i>
      <x v="2698"/>
    </i>
    <i>
      <x v="3093"/>
    </i>
    <i>
      <x v="2701"/>
    </i>
    <i>
      <x v="2878"/>
    </i>
    <i>
      <x v="2704"/>
    </i>
    <i>
      <x v="2883"/>
    </i>
    <i>
      <x v="2705"/>
    </i>
    <i>
      <x v="2890"/>
    </i>
    <i>
      <x v="2706"/>
    </i>
    <i>
      <x v="2896"/>
    </i>
    <i>
      <x v="2707"/>
    </i>
    <i>
      <x v="2903"/>
    </i>
    <i>
      <x v="2709"/>
    </i>
    <i>
      <x v="2909"/>
    </i>
    <i>
      <x v="2712"/>
    </i>
    <i>
      <x v="2915"/>
    </i>
    <i>
      <x v="2713"/>
    </i>
    <i>
      <x v="2922"/>
    </i>
    <i>
      <x v="2716"/>
    </i>
    <i>
      <x v="2928"/>
    </i>
    <i>
      <x v="2718"/>
    </i>
    <i>
      <x v="2939"/>
    </i>
    <i>
      <x v="2719"/>
    </i>
    <i>
      <x v="2946"/>
    </i>
    <i>
      <x v="2721"/>
    </i>
    <i>
      <x v="2952"/>
    </i>
    <i>
      <x v="2723"/>
    </i>
    <i>
      <x v="2956"/>
    </i>
    <i>
      <x v="2725"/>
    </i>
    <i>
      <x v="2965"/>
    </i>
    <i>
      <x v="2617"/>
    </i>
    <i>
      <x v="2639"/>
    </i>
    <i>
      <x v="2621"/>
    </i>
    <i>
      <x v="2976"/>
    </i>
    <i>
      <x v="2728"/>
    </i>
    <i>
      <x v="2989"/>
    </i>
    <i>
      <x v="2730"/>
    </i>
    <i>
      <x v="2997"/>
    </i>
    <i>
      <x v="2736"/>
    </i>
    <i>
      <x v="3003"/>
    </i>
    <i>
      <x v="2738"/>
    </i>
    <i>
      <x v="3008"/>
    </i>
    <i>
      <x v="2740"/>
    </i>
    <i>
      <x v="3014"/>
    </i>
    <i>
      <x v="2741"/>
    </i>
    <i>
      <x v="3021"/>
    </i>
    <i>
      <x v="2622"/>
    </i>
    <i>
      <x v="3029"/>
    </i>
    <i>
      <x v="2743"/>
    </i>
    <i>
      <x v="3033"/>
    </i>
    <i>
      <x v="2745"/>
    </i>
    <i>
      <x v="3041"/>
    </i>
    <i>
      <x v="2748"/>
    </i>
    <i>
      <x v="3046"/>
    </i>
    <i>
      <x v="2749"/>
    </i>
    <i>
      <x v="3053"/>
    </i>
    <i>
      <x v="2751"/>
    </i>
    <i>
      <x v="3059"/>
    </i>
    <i>
      <x v="2752"/>
    </i>
    <i>
      <x v="3066"/>
    </i>
    <i>
      <x v="2753"/>
    </i>
    <i>
      <x v="3074"/>
    </i>
    <i>
      <x v="2757"/>
    </i>
    <i>
      <x v="3082"/>
    </i>
    <i>
      <x v="2759"/>
    </i>
    <i>
      <x v="3089"/>
    </i>
    <i>
      <x v="2760"/>
    </i>
    <i>
      <x v="3096"/>
    </i>
    <i>
      <x v="2763"/>
    </i>
    <i>
      <x v="2643"/>
    </i>
    <i>
      <x v="2764"/>
    </i>
    <i>
      <x v="2879"/>
    </i>
    <i>
      <x v="2765"/>
    </i>
    <i>
      <x v="2882"/>
    </i>
    <i>
      <x v="2624"/>
    </i>
    <i>
      <x v="2884"/>
    </i>
    <i>
      <x v="2769"/>
    </i>
    <i>
      <x v="2889"/>
    </i>
    <i>
      <x v="2770"/>
    </i>
    <i>
      <x v="2891"/>
    </i>
    <i>
      <x v="2771"/>
    </i>
    <i>
      <x v="2894"/>
    </i>
    <i>
      <x v="2773"/>
    </i>
    <i>
      <x v="2897"/>
    </i>
    <i>
      <x v="2775"/>
    </i>
    <i>
      <x v="2899"/>
    </i>
    <i>
      <x v="2776"/>
    </i>
    <i>
      <x v="2904"/>
    </i>
    <i>
      <x v="2626"/>
    </i>
    <i>
      <x v="2906"/>
    </i>
    <i>
      <x v="2780"/>
    </i>
    <i>
      <x v="2911"/>
    </i>
    <i>
      <x v="2781"/>
    </i>
    <i>
      <x v="2914"/>
    </i>
    <i>
      <x v="2782"/>
    </i>
    <i>
      <x v="2917"/>
    </i>
    <i>
      <x v="2783"/>
    </i>
    <i>
      <x v="2921"/>
    </i>
    <i>
      <x v="2784"/>
    </i>
    <i>
      <x v="2923"/>
    </i>
    <i>
      <x v="2786"/>
    </i>
    <i>
      <x v="2927"/>
    </i>
    <i>
      <x v="2788"/>
    </i>
    <i>
      <x v="2931"/>
    </i>
    <i>
      <x v="2790"/>
    </i>
    <i>
      <x v="2937"/>
    </i>
    <i>
      <x v="2793"/>
    </i>
    <i>
      <x v="2942"/>
    </i>
    <i>
      <x v="2795"/>
    </i>
    <i>
      <x v="2945"/>
    </i>
    <i>
      <x v="2796"/>
    </i>
    <i>
      <x v="2947"/>
    </i>
    <i>
      <x v="2799"/>
    </i>
    <i>
      <x v="2637"/>
    </i>
    <i>
      <x v="2800"/>
    </i>
    <i>
      <x v="2953"/>
    </i>
    <i>
      <x v="2802"/>
    </i>
    <i>
      <x v="2955"/>
    </i>
    <i>
      <x v="2808"/>
    </i>
    <i>
      <x v="2958"/>
    </i>
    <i>
      <x v="2809"/>
    </i>
    <i>
      <x v="2961"/>
    </i>
    <i>
      <x v="2810"/>
    </i>
    <i>
      <x v="2966"/>
    </i>
    <i>
      <x v="2812"/>
    </i>
    <i>
      <x v="2969"/>
    </i>
    <i>
      <x v="2813"/>
    </i>
    <i>
      <x v="2971"/>
    </i>
    <i>
      <x v="2814"/>
    </i>
    <i>
      <x v="2640"/>
    </i>
    <i>
      <x v="2817"/>
    </i>
    <i>
      <x v="2980"/>
    </i>
    <i>
      <x v="2819"/>
    </i>
    <i>
      <x v="2985"/>
    </i>
    <i>
      <x v="2630"/>
    </i>
    <i>
      <x v="2994"/>
    </i>
    <i>
      <x v="2822"/>
    </i>
    <i>
      <x v="2996"/>
    </i>
    <i>
      <x v="2824"/>
    </i>
    <i>
      <x v="2999"/>
    </i>
    <i>
      <x v="2826"/>
    </i>
    <i>
      <x v="3002"/>
    </i>
    <i>
      <x v="2831"/>
    </i>
    <i>
      <x v="3004"/>
    </i>
    <i>
      <x v="2832"/>
    </i>
    <i>
      <x v="3007"/>
    </i>
    <i>
      <x v="2833"/>
    </i>
    <i>
      <x v="3009"/>
    </i>
    <i>
      <x v="2834"/>
    </i>
    <i>
      <x v="3011"/>
    </i>
    <i>
      <x v="2835"/>
    </i>
    <i>
      <x v="3016"/>
    </i>
    <i>
      <x v="2836"/>
    </i>
    <i>
      <x v="3020"/>
    </i>
    <i>
      <x v="2632"/>
    </i>
    <i>
      <x v="3023"/>
    </i>
    <i>
      <x v="2840"/>
    </i>
    <i>
      <x v="3027"/>
    </i>
    <i>
      <x v="2842"/>
    </i>
    <i>
      <x v="3030"/>
    </i>
    <i>
      <x v="2843"/>
    </i>
    <i>
      <x v="3032"/>
    </i>
    <i>
      <x v="2845"/>
    </i>
    <i>
      <x v="3035"/>
    </i>
    <i>
      <x v="2846"/>
    </i>
    <i>
      <x v="3040"/>
    </i>
    <i>
      <x v="2847"/>
    </i>
    <i>
      <x v="3042"/>
    </i>
    <i>
      <x v="2849"/>
    </i>
    <i>
      <x v="3045"/>
    </i>
    <i>
      <x v="2850"/>
    </i>
    <i>
      <x v="3047"/>
    </i>
    <i>
      <x v="2852"/>
    </i>
    <i>
      <x v="2642"/>
    </i>
    <i>
      <x v="2853"/>
    </i>
    <i>
      <x v="3055"/>
    </i>
    <i>
      <x v="2856"/>
    </i>
    <i>
      <x v="3058"/>
    </i>
    <i>
      <x v="2857"/>
    </i>
    <i>
      <x v="3063"/>
    </i>
    <i>
      <x v="2858"/>
    </i>
    <i>
      <x v="3065"/>
    </i>
    <i>
      <x v="2859"/>
    </i>
    <i>
      <x v="3068"/>
    </i>
    <i>
      <x v="2861"/>
    </i>
    <i>
      <x v="3070"/>
    </i>
    <i>
      <x v="2862"/>
    </i>
    <i>
      <x v="3076"/>
    </i>
    <i>
      <x v="2864"/>
    </i>
    <i>
      <x v="3081"/>
    </i>
    <i>
      <x v="3101"/>
    </i>
    <i>
      <x v="3085"/>
    </i>
    <i>
      <x v="3103"/>
    </i>
    <i>
      <x v="3088"/>
    </i>
    <i>
      <x v="3108"/>
    </i>
    <i>
      <x v="3091"/>
    </i>
    <i>
      <x v="3110"/>
    </i>
    <i>
      <x v="3095"/>
    </i>
    <i>
      <x v="3112"/>
    </i>
    <i>
      <x v="3097"/>
    </i>
    <i>
      <x v="2614"/>
    </i>
    <i>
      <x v="3100"/>
    </i>
    <i>
      <x v="2876"/>
    </i>
    <i>
      <x v="2877"/>
    </i>
    <i>
      <x v="3105"/>
    </i>
    <i>
      <x v="2866"/>
    </i>
    <i>
      <x v="3109"/>
    </i>
    <i>
      <x v="2868"/>
    </i>
    <i>
      <x v="3111"/>
    </i>
    <i>
      <x v="2870"/>
    </i>
    <i>
      <x v="3113"/>
    </i>
    <i>
      <x v="2873"/>
    </i>
    <i>
      <x v="2874"/>
    </i>
    <i>
      <x v="2596"/>
    </i>
    <i>
      <x v="2449"/>
    </i>
    <i>
      <x v="2396"/>
    </i>
    <i>
      <x v="2119"/>
    </i>
    <i>
      <x v="2524"/>
    </i>
    <i>
      <x v="2120"/>
    </i>
    <i>
      <x v="2105"/>
    </i>
    <i>
      <x v="2123"/>
    </i>
    <i>
      <x v="2421"/>
    </i>
    <i>
      <x v="2129"/>
    </i>
    <i>
      <x v="2488"/>
    </i>
    <i>
      <x v="2130"/>
    </i>
    <i>
      <x v="2562"/>
    </i>
    <i>
      <x v="2133"/>
    </i>
    <i>
      <x v="2357"/>
    </i>
    <i>
      <x v="2134"/>
    </i>
    <i>
      <x v="2379"/>
    </i>
    <i>
      <x v="2135"/>
    </i>
    <i>
      <x v="2408"/>
    </i>
    <i>
      <x v="2136"/>
    </i>
    <i>
      <x v="2433"/>
    </i>
    <i>
      <x v="2137"/>
    </i>
    <i>
      <x v="2468"/>
    </i>
    <i>
      <x v="2138"/>
    </i>
    <i>
      <x v="2503"/>
    </i>
    <i>
      <x v="2139"/>
    </i>
    <i>
      <x v="2545"/>
    </i>
    <i>
      <x v="2140"/>
    </i>
    <i>
      <x v="2580"/>
    </i>
    <i>
      <x v="2141"/>
    </i>
    <i>
      <x v="2350"/>
    </i>
    <i>
      <x v="2142"/>
    </i>
    <i>
      <x v="2361"/>
    </i>
    <i>
      <x v="2143"/>
    </i>
    <i>
      <x v="2370"/>
    </i>
    <i>
      <x v="2144"/>
    </i>
    <i>
      <x v="2108"/>
    </i>
    <i>
      <x v="2145"/>
    </i>
    <i>
      <x v="2109"/>
    </i>
    <i>
      <x v="2146"/>
    </i>
    <i>
      <x v="2415"/>
    </i>
    <i>
      <x v="2147"/>
    </i>
    <i>
      <x v="2426"/>
    </i>
    <i>
      <x v="2148"/>
    </i>
    <i>
      <x v="2444"/>
    </i>
    <i>
      <x v="2151"/>
    </i>
    <i>
      <x v="2459"/>
    </i>
    <i>
      <x v="2153"/>
    </i>
    <i>
      <x v="2473"/>
    </i>
    <i>
      <x v="2154"/>
    </i>
    <i>
      <x v="2495"/>
    </i>
    <i>
      <x v="2155"/>
    </i>
    <i>
      <x v="2511"/>
    </i>
    <i>
      <x v="2157"/>
    </i>
    <i>
      <x v="2535"/>
    </i>
    <i>
      <x v="2158"/>
    </i>
    <i>
      <x v="2087"/>
    </i>
    <i>
      <x v="2159"/>
    </i>
    <i>
      <x v="2574"/>
    </i>
    <i>
      <x v="2160"/>
    </i>
    <i>
      <x v="2587"/>
    </i>
    <i>
      <x v="2165"/>
    </i>
    <i>
      <x v="2095"/>
    </i>
    <i>
      <x v="2166"/>
    </i>
    <i>
      <x v="2354"/>
    </i>
    <i>
      <x v="2167"/>
    </i>
    <i>
      <x v="2359"/>
    </i>
    <i>
      <x v="2168"/>
    </i>
    <i>
      <x v="2363"/>
    </i>
    <i>
      <x v="2169"/>
    </i>
    <i>
      <x v="2368"/>
    </i>
    <i>
      <x v="2096"/>
    </i>
    <i>
      <x v="2376"/>
    </i>
    <i>
      <x v="2171"/>
    </i>
    <i>
      <x v="2383"/>
    </i>
    <i>
      <x v="2175"/>
    </i>
    <i>
      <x v="2393"/>
    </i>
    <i>
      <x v="2176"/>
    </i>
    <i>
      <x v="2400"/>
    </i>
    <i>
      <x v="2178"/>
    </i>
    <i>
      <x v="2405"/>
    </i>
    <i>
      <x v="2179"/>
    </i>
    <i>
      <x v="2413"/>
    </i>
    <i>
      <x v="2181"/>
    </i>
    <i>
      <x v="2418"/>
    </i>
    <i>
      <x v="2182"/>
    </i>
    <i>
      <x v="2424"/>
    </i>
    <i>
      <x v="2183"/>
    </i>
    <i>
      <x v="2429"/>
    </i>
    <i>
      <x v="2185"/>
    </i>
    <i>
      <x v="2441"/>
    </i>
    <i>
      <x v="2186"/>
    </i>
    <i>
      <x v="2447"/>
    </i>
    <i>
      <x v="2188"/>
    </i>
    <i>
      <x v="2455"/>
    </i>
    <i>
      <x v="2189"/>
    </i>
    <i>
      <x v="2463"/>
    </i>
    <i>
      <x v="2191"/>
    </i>
    <i>
      <x v="2470"/>
    </i>
    <i>
      <x v="2194"/>
    </i>
    <i>
      <x v="2482"/>
    </i>
    <i>
      <x v="2197"/>
    </i>
    <i>
      <x v="2491"/>
    </i>
    <i>
      <x v="2198"/>
    </i>
    <i>
      <x v="2498"/>
    </i>
    <i>
      <x v="2200"/>
    </i>
    <i>
      <x v="2507"/>
    </i>
    <i>
      <x v="2202"/>
    </i>
    <i>
      <x v="2517"/>
    </i>
    <i>
      <x v="2203"/>
    </i>
    <i>
      <x v="2531"/>
    </i>
    <i>
      <x v="2204"/>
    </i>
    <i>
      <x v="2540"/>
    </i>
    <i>
      <x v="2205"/>
    </i>
    <i>
      <x v="2549"/>
    </i>
    <i>
      <x v="2206"/>
    </i>
    <i>
      <x v="2558"/>
    </i>
    <i>
      <x v="2207"/>
    </i>
    <i>
      <x v="2564"/>
    </i>
    <i>
      <x v="2209"/>
    </i>
    <i>
      <x v="2578"/>
    </i>
    <i>
      <x v="2210"/>
    </i>
    <i>
      <x v="2584"/>
    </i>
    <i>
      <x v="2212"/>
    </i>
    <i>
      <x v="2593"/>
    </i>
    <i>
      <x v="2213"/>
    </i>
    <i>
      <x v="2598"/>
    </i>
    <i>
      <x v="2217"/>
    </i>
    <i>
      <x v="2349"/>
    </i>
    <i>
      <x v="2218"/>
    </i>
    <i>
      <x v="2351"/>
    </i>
    <i>
      <x v="2220"/>
    </i>
    <i>
      <x v="2355"/>
    </i>
    <i>
      <x v="2222"/>
    </i>
    <i>
      <x v="2358"/>
    </i>
    <i>
      <x v="2223"/>
    </i>
    <i>
      <x v="2360"/>
    </i>
    <i>
      <x v="2097"/>
    </i>
    <i>
      <x v="2362"/>
    </i>
    <i>
      <x v="2228"/>
    </i>
    <i>
      <x v="2364"/>
    </i>
    <i>
      <x v="2231"/>
    </i>
    <i>
      <x v="2367"/>
    </i>
    <i>
      <x v="2235"/>
    </i>
    <i>
      <x v="2369"/>
    </i>
    <i>
      <x v="2236"/>
    </i>
    <i>
      <x v="2375"/>
    </i>
    <i>
      <x v="2237"/>
    </i>
    <i>
      <x v="2377"/>
    </i>
    <i>
      <x v="2239"/>
    </i>
    <i>
      <x v="2380"/>
    </i>
    <i>
      <x v="2240"/>
    </i>
    <i>
      <x v="2386"/>
    </i>
    <i>
      <x v="2241"/>
    </i>
    <i>
      <x v="2391"/>
    </i>
    <i>
      <x v="2242"/>
    </i>
    <i>
      <x v="2395"/>
    </i>
    <i>
      <x v="2098"/>
    </i>
    <i>
      <x v="2399"/>
    </i>
    <i>
      <x v="2244"/>
    </i>
    <i>
      <x v="2401"/>
    </i>
    <i>
      <x v="2246"/>
    </i>
    <i>
      <x v="2404"/>
    </i>
    <i>
      <x v="2250"/>
    </i>
    <i>
      <x v="2407"/>
    </i>
    <i>
      <x v="2251"/>
    </i>
    <i>
      <x v="2409"/>
    </i>
    <i>
      <x v="2252"/>
    </i>
    <i>
      <x v="2414"/>
    </i>
    <i>
      <x v="2254"/>
    </i>
    <i>
      <x v="2416"/>
    </i>
    <i>
      <x v="2256"/>
    </i>
    <i>
      <x v="2420"/>
    </i>
    <i>
      <x v="2260"/>
    </i>
    <i>
      <x v="2422"/>
    </i>
    <i>
      <x v="2261"/>
    </i>
    <i>
      <x v="2111"/>
    </i>
    <i>
      <x v="2262"/>
    </i>
    <i>
      <x v="2428"/>
    </i>
    <i>
      <x v="2264"/>
    </i>
    <i>
      <x v="2112"/>
    </i>
    <i>
      <x v="2265"/>
    </i>
    <i>
      <x v="2437"/>
    </i>
    <i>
      <x v="2268"/>
    </i>
    <i>
      <x v="2442"/>
    </i>
    <i>
      <x v="2271"/>
    </i>
    <i>
      <x v="2445"/>
    </i>
    <i>
      <x v="2272"/>
    </i>
    <i>
      <x v="2448"/>
    </i>
    <i>
      <x v="2273"/>
    </i>
    <i>
      <x v="2451"/>
    </i>
    <i>
      <x v="2099"/>
    </i>
    <i>
      <x v="2456"/>
    </i>
    <i>
      <x v="2277"/>
    </i>
    <i>
      <x v="2462"/>
    </i>
    <i>
      <x v="2279"/>
    </i>
    <i>
      <x v="2465"/>
    </i>
    <i>
      <x v="2280"/>
    </i>
    <i>
      <x v="2469"/>
    </i>
    <i>
      <x v="2281"/>
    </i>
    <i>
      <x v="2472"/>
    </i>
    <i>
      <x v="2282"/>
    </i>
    <i>
      <x v="2479"/>
    </i>
    <i>
      <x v="2283"/>
    </i>
    <i>
      <x v="2483"/>
    </i>
    <i>
      <x v="2285"/>
    </i>
    <i>
      <x v="2489"/>
    </i>
    <i>
      <x v="2286"/>
    </i>
    <i>
      <x v="2113"/>
    </i>
    <i>
      <x v="2287"/>
    </i>
    <i>
      <x v="2496"/>
    </i>
    <i>
      <x v="2291"/>
    </i>
    <i>
      <x v="2115"/>
    </i>
    <i>
      <x v="2294"/>
    </i>
    <i>
      <x v="2506"/>
    </i>
    <i>
      <x v="2296"/>
    </i>
    <i>
      <x v="2509"/>
    </i>
    <i>
      <x v="2297"/>
    </i>
    <i>
      <x v="2513"/>
    </i>
    <i>
      <x v="2299"/>
    </i>
    <i>
      <x v="2518"/>
    </i>
    <i>
      <x v="2100"/>
    </i>
    <i>
      <x v="2527"/>
    </i>
    <i>
      <x v="2301"/>
    </i>
    <i>
      <x v="2533"/>
    </i>
    <i>
      <x v="2304"/>
    </i>
    <i>
      <x v="2539"/>
    </i>
    <i>
      <x v="2305"/>
    </i>
    <i>
      <x v="2544"/>
    </i>
    <i>
      <x v="2310"/>
    </i>
    <i>
      <x v="2548"/>
    </i>
    <i>
      <x v="2312"/>
    </i>
    <i>
      <x v="2553"/>
    </i>
    <i>
      <x v="2316"/>
    </i>
    <i>
      <x v="2556"/>
    </i>
    <i>
      <x v="2319"/>
    </i>
    <i>
      <x v="2559"/>
    </i>
    <i>
      <x v="2320"/>
    </i>
    <i>
      <x v="2563"/>
    </i>
    <i>
      <x v="2323"/>
    </i>
    <i>
      <x v="2570"/>
    </i>
    <i>
      <x v="2601"/>
    </i>
    <i>
      <x v="2577"/>
    </i>
    <i>
      <x v="2603"/>
    </i>
    <i>
      <x v="2579"/>
    </i>
    <i>
      <x v="2608"/>
    </i>
    <i>
      <x v="2582"/>
    </i>
    <i>
      <x v="2610"/>
    </i>
    <i>
      <x v="2586"/>
    </i>
    <i>
      <x v="2101"/>
    </i>
    <i>
      <x v="2588"/>
    </i>
    <i>
      <x v="2086"/>
    </i>
    <i>
      <x v="2594"/>
    </i>
    <i>
      <x v="2104"/>
    </i>
    <i>
      <x v="2597"/>
    </i>
    <i>
      <x v="2339"/>
    </i>
    <i>
      <x v="2600"/>
    </i>
    <i>
      <x v="2344"/>
    </i>
    <i>
      <x v="2348"/>
    </i>
    <i>
      <x v="2326"/>
    </i>
    <i>
      <x v="2606"/>
    </i>
    <i>
      <x v="2327"/>
    </i>
    <i>
      <x v="2609"/>
    </i>
    <i>
      <x v="2330"/>
    </i>
    <i>
      <x v="2611"/>
    </i>
    <i>
      <x v="2331"/>
    </i>
    <i>
      <x v="2613"/>
    </i>
    <i>
      <x v="2333"/>
    </i>
    <i>
      <x v="2334"/>
    </i>
    <i>
      <x v="2066"/>
    </i>
    <i>
      <x v="1951"/>
    </i>
    <i>
      <x v="1900"/>
    </i>
    <i>
      <x v="1631"/>
    </i>
    <i>
      <x v="2011"/>
    </i>
    <i>
      <x v="1632"/>
    </i>
    <i>
      <x v="1871"/>
    </i>
    <i>
      <x v="1635"/>
    </i>
    <i>
      <x v="1927"/>
    </i>
    <i>
      <x v="1636"/>
    </i>
    <i>
      <x v="1980"/>
    </i>
    <i>
      <x v="1639"/>
    </i>
    <i>
      <x v="2038"/>
    </i>
    <i>
      <x v="1640"/>
    </i>
    <i>
      <x v="1607"/>
    </i>
    <i>
      <x v="1643"/>
    </i>
    <i>
      <x v="1891"/>
    </i>
    <i>
      <x v="1644"/>
    </i>
    <i>
      <x v="1914"/>
    </i>
    <i>
      <x v="1646"/>
    </i>
    <i>
      <x v="1597"/>
    </i>
    <i>
      <x v="1649"/>
    </i>
    <i>
      <x v="1969"/>
    </i>
    <i>
      <x v="1650"/>
    </i>
    <i>
      <x v="1995"/>
    </i>
    <i>
      <x v="1652"/>
    </i>
    <i>
      <x v="2024"/>
    </i>
    <i>
      <x v="1654"/>
    </i>
    <i>
      <x v="2057"/>
    </i>
    <i>
      <x v="1656"/>
    </i>
    <i>
      <x v="2080"/>
    </i>
    <i>
      <x v="1657"/>
    </i>
    <i>
      <x v="1867"/>
    </i>
    <i>
      <x v="1659"/>
    </i>
    <i>
      <x v="1881"/>
    </i>
    <i>
      <x v="1660"/>
    </i>
    <i>
      <x v="1615"/>
    </i>
    <i>
      <x v="1662"/>
    </i>
    <i>
      <x v="1910"/>
    </i>
    <i>
      <x v="1663"/>
    </i>
    <i>
      <x v="1922"/>
    </i>
    <i>
      <x v="1665"/>
    </i>
    <i>
      <x v="1934"/>
    </i>
    <i>
      <x v="1666"/>
    </i>
    <i>
      <x v="1945"/>
    </i>
    <i>
      <x v="1667"/>
    </i>
    <i>
      <x v="1961"/>
    </i>
    <i>
      <x v="1672"/>
    </i>
    <i>
      <x v="1976"/>
    </i>
    <i>
      <x v="1676"/>
    </i>
    <i>
      <x v="1991"/>
    </i>
    <i>
      <x v="1678"/>
    </i>
    <i>
      <x v="2003"/>
    </i>
    <i>
      <x v="1680"/>
    </i>
    <i>
      <x v="2019"/>
    </i>
    <i>
      <x v="1681"/>
    </i>
    <i>
      <x v="2033"/>
    </i>
    <i>
      <x v="1684"/>
    </i>
    <i>
      <x v="2042"/>
    </i>
    <i>
      <x v="1686"/>
    </i>
    <i>
      <x v="2062"/>
    </i>
    <i>
      <x v="1687"/>
    </i>
    <i>
      <x v="2072"/>
    </i>
    <i>
      <x v="1688"/>
    </i>
    <i>
      <x v="1630"/>
    </i>
    <i>
      <x v="1690"/>
    </i>
    <i>
      <x v="1612"/>
    </i>
    <i>
      <x v="1691"/>
    </i>
    <i>
      <x v="1869"/>
    </i>
    <i>
      <x v="1694"/>
    </i>
    <i>
      <x v="1874"/>
    </i>
    <i>
      <x v="1695"/>
    </i>
    <i>
      <x v="1889"/>
    </i>
    <i>
      <x v="1696"/>
    </i>
    <i>
      <x v="1894"/>
    </i>
    <i>
      <x v="1699"/>
    </i>
    <i>
      <x v="1898"/>
    </i>
    <i>
      <x v="1700"/>
    </i>
    <i>
      <x v="1904"/>
    </i>
    <i>
      <x v="1702"/>
    </i>
    <i>
      <x v="1912"/>
    </i>
    <i>
      <x v="1703"/>
    </i>
    <i>
      <x v="1919"/>
    </i>
    <i>
      <x v="1704"/>
    </i>
    <i>
      <x v="1925"/>
    </i>
    <i>
      <x v="1599"/>
    </i>
    <i>
      <x v="1930"/>
    </i>
    <i>
      <x v="1709"/>
    </i>
    <i>
      <x v="1938"/>
    </i>
    <i>
      <x v="1710"/>
    </i>
    <i>
      <x v="1943"/>
    </i>
    <i>
      <x v="1712"/>
    </i>
    <i>
      <x v="1618"/>
    </i>
    <i>
      <x v="1713"/>
    </i>
    <i>
      <x v="1954"/>
    </i>
    <i>
      <x v="1715"/>
    </i>
    <i>
      <x v="1964"/>
    </i>
    <i>
      <x v="1716"/>
    </i>
    <i>
      <x v="1973"/>
    </i>
    <i>
      <x v="1717"/>
    </i>
    <i>
      <x v="1978"/>
    </i>
    <i>
      <x v="1719"/>
    </i>
    <i>
      <x v="1989"/>
    </i>
    <i>
      <x v="1721"/>
    </i>
    <i>
      <x v="1623"/>
    </i>
    <i>
      <x v="1722"/>
    </i>
    <i>
      <x v="2000"/>
    </i>
    <i>
      <x v="1723"/>
    </i>
    <i>
      <x v="1625"/>
    </i>
    <i>
      <x v="1725"/>
    </i>
    <i>
      <x v="2016"/>
    </i>
    <i>
      <x v="1731"/>
    </i>
    <i>
      <x v="2021"/>
    </i>
    <i>
      <x v="1733"/>
    </i>
    <i>
      <x v="2029"/>
    </i>
    <i>
      <x v="1735"/>
    </i>
    <i>
      <x v="2035"/>
    </i>
    <i>
      <x v="1736"/>
    </i>
    <i>
      <x v="2040"/>
    </i>
    <i>
      <x v="1737"/>
    </i>
    <i>
      <x v="2047"/>
    </i>
    <i>
      <x v="1739"/>
    </i>
    <i>
      <x v="2059"/>
    </i>
    <i>
      <x v="1744"/>
    </i>
    <i>
      <x v="2064"/>
    </i>
    <i>
      <x v="1746"/>
    </i>
    <i>
      <x v="2070"/>
    </i>
    <i>
      <x v="1747"/>
    </i>
    <i>
      <x v="2077"/>
    </i>
    <i>
      <x v="1750"/>
    </i>
    <i>
      <x v="2083"/>
    </i>
    <i>
      <x v="1753"/>
    </i>
    <i>
      <x v="1861"/>
    </i>
    <i>
      <x v="1754"/>
    </i>
    <i>
      <x v="1864"/>
    </i>
    <i>
      <x v="1755"/>
    </i>
    <i>
      <x v="1866"/>
    </i>
    <i>
      <x v="1757"/>
    </i>
    <i>
      <x v="1868"/>
    </i>
    <i>
      <x v="1758"/>
    </i>
    <i>
      <x v="1870"/>
    </i>
    <i>
      <x v="1759"/>
    </i>
    <i>
      <x v="1873"/>
    </i>
    <i>
      <x v="1600"/>
    </i>
    <i>
      <x v="1876"/>
    </i>
    <i>
      <x v="1762"/>
    </i>
    <i>
      <x v="1884"/>
    </i>
    <i>
      <x v="1763"/>
    </i>
    <i>
      <x v="1890"/>
    </i>
    <i>
      <x v="1764"/>
    </i>
    <i>
      <x v="1893"/>
    </i>
    <i>
      <x v="1765"/>
    </i>
    <i>
      <x v="1895"/>
    </i>
    <i>
      <x v="1601"/>
    </i>
    <i>
      <x v="1897"/>
    </i>
    <i>
      <x v="1768"/>
    </i>
    <i>
      <x v="1899"/>
    </i>
    <i>
      <x v="1769"/>
    </i>
    <i>
      <x v="1902"/>
    </i>
    <i>
      <x v="1770"/>
    </i>
    <i>
      <x v="1907"/>
    </i>
    <i>
      <x v="1776"/>
    </i>
    <i>
      <x v="1911"/>
    </i>
    <i>
      <x v="1779"/>
    </i>
    <i>
      <x v="1913"/>
    </i>
    <i>
      <x v="1780"/>
    </i>
    <i>
      <x v="1918"/>
    </i>
    <i>
      <x v="1781"/>
    </i>
    <i>
      <x v="1920"/>
    </i>
    <i>
      <x v="1782"/>
    </i>
    <i>
      <x v="1924"/>
    </i>
    <i>
      <x v="1783"/>
    </i>
    <i>
      <x v="1616"/>
    </i>
    <i>
      <x v="1784"/>
    </i>
    <i>
      <x v="1929"/>
    </i>
    <i>
      <x v="1785"/>
    </i>
    <i>
      <x v="1933"/>
    </i>
    <i>
      <x v="1786"/>
    </i>
    <i>
      <x v="1935"/>
    </i>
    <i>
      <x v="1787"/>
    </i>
    <i>
      <x v="1939"/>
    </i>
    <i>
      <x v="1788"/>
    </i>
    <i>
      <x v="1942"/>
    </i>
    <i>
      <x v="1790"/>
    </i>
    <i>
      <x v="1944"/>
    </i>
    <i>
      <x v="1791"/>
    </i>
    <i>
      <x v="1947"/>
    </i>
    <i>
      <x v="1792"/>
    </i>
    <i>
      <x v="1620"/>
    </i>
    <i>
      <x v="1796"/>
    </i>
    <i>
      <x v="1952"/>
    </i>
    <i>
      <x v="1800"/>
    </i>
    <i>
      <x v="1959"/>
    </i>
    <i>
      <x v="1602"/>
    </i>
    <i>
      <x v="1963"/>
    </i>
    <i>
      <x v="1596"/>
    </i>
    <i>
      <x v="1968"/>
    </i>
    <i>
      <x v="1805"/>
    </i>
    <i>
      <x v="1970"/>
    </i>
    <i>
      <x v="1806"/>
    </i>
    <i>
      <x v="1974"/>
    </i>
    <i>
      <x v="1606"/>
    </i>
    <i>
      <x v="1977"/>
    </i>
    <i>
      <x v="1809"/>
    </i>
    <i>
      <x v="1979"/>
    </i>
    <i>
      <x v="1811"/>
    </i>
    <i>
      <x v="1981"/>
    </i>
    <i>
      <x v="1812"/>
    </i>
    <i>
      <x v="1990"/>
    </i>
    <i>
      <x v="1813"/>
    </i>
    <i>
      <x v="1992"/>
    </i>
    <i>
      <x v="1815"/>
    </i>
    <i>
      <x v="1994"/>
    </i>
    <i>
      <x v="1817"/>
    </i>
    <i>
      <x v="1997"/>
    </i>
    <i>
      <x v="1819"/>
    </i>
    <i>
      <x v="2001"/>
    </i>
    <i>
      <x v="1821"/>
    </i>
    <i>
      <x v="2004"/>
    </i>
    <i>
      <x v="1822"/>
    </i>
    <i>
      <x v="2010"/>
    </i>
    <i>
      <x v="1824"/>
    </i>
    <i>
      <x v="2015"/>
    </i>
    <i>
      <x v="1825"/>
    </i>
    <i>
      <x v="2017"/>
    </i>
    <i>
      <x v="1826"/>
    </i>
    <i>
      <x v="2020"/>
    </i>
    <i>
      <x v="1829"/>
    </i>
    <i>
      <x v="2023"/>
    </i>
    <i>
      <x v="1831"/>
    </i>
    <i>
      <x v="2025"/>
    </i>
    <i>
      <x v="1833"/>
    </i>
    <i>
      <x v="2031"/>
    </i>
    <i>
      <x v="1834"/>
    </i>
    <i>
      <x v="1627"/>
    </i>
    <i>
      <x v="1837"/>
    </i>
    <i>
      <x v="2036"/>
    </i>
    <i>
      <x v="1839"/>
    </i>
    <i>
      <x v="2039"/>
    </i>
    <i>
      <x v="1840"/>
    </i>
    <i>
      <x v="2041"/>
    </i>
    <i>
      <x v="1841"/>
    </i>
    <i>
      <x v="2045"/>
    </i>
    <i>
      <x v="1846"/>
    </i>
    <i>
      <x v="2053"/>
    </i>
    <i>
      <x v="1847"/>
    </i>
    <i>
      <x v="2058"/>
    </i>
    <i>
      <x v="1590"/>
    </i>
    <i>
      <x v="1629"/>
    </i>
    <i>
      <x v="1850"/>
    </i>
    <i>
      <x v="2063"/>
    </i>
    <i>
      <x v="1851"/>
    </i>
    <i>
      <x v="2065"/>
    </i>
    <i>
      <x v="1852"/>
    </i>
    <i>
      <x v="2067"/>
    </i>
    <i>
      <x v="1854"/>
    </i>
    <i>
      <x v="2071"/>
    </i>
    <i>
      <x v="1855"/>
    </i>
    <i>
      <x v="2076"/>
    </i>
    <i>
      <x v="1856"/>
    </i>
    <i>
      <x v="2079"/>
    </i>
    <i>
      <x v="1857"/>
    </i>
    <i>
      <x v="2082"/>
    </i>
    <i>
      <x v="1858"/>
    </i>
    <i>
      <x v="2085"/>
    </i>
    <i>
      <x v="1859"/>
    </i>
    <i>
      <x v="1860"/>
    </i>
    <i>
      <x v="1571"/>
    </i>
    <i>
      <x v="1448"/>
    </i>
    <i>
      <x v="1393"/>
    </i>
    <i>
      <x v="1093"/>
    </i>
    <i>
      <x v="1499"/>
    </i>
    <i>
      <x v="1094"/>
    </i>
    <i>
      <x v="1361"/>
    </i>
    <i>
      <x v="1100"/>
    </i>
    <i>
      <x v="1422"/>
    </i>
    <i>
      <x v="1106"/>
    </i>
    <i>
      <x v="1474"/>
    </i>
    <i>
      <x v="1107"/>
    </i>
    <i>
      <x v="1540"/>
    </i>
    <i>
      <x v="1108"/>
    </i>
    <i>
      <x v="1347"/>
    </i>
    <i>
      <x v="1110"/>
    </i>
    <i>
      <x v="1377"/>
    </i>
    <i>
      <x v="1112"/>
    </i>
    <i>
      <x v="1410"/>
    </i>
    <i>
      <x v="1113"/>
    </i>
    <i>
      <x v="1439"/>
    </i>
    <i>
      <x v="1117"/>
    </i>
    <i>
      <x v="1463"/>
    </i>
    <i>
      <x v="1118"/>
    </i>
    <i>
      <x v="1488"/>
    </i>
    <i>
      <x v="1121"/>
    </i>
    <i>
      <x v="1525"/>
    </i>
    <i>
      <x v="1122"/>
    </i>
    <i>
      <x v="1556"/>
    </i>
    <i>
      <x v="1124"/>
    </i>
    <i>
      <x v="1587"/>
    </i>
    <i>
      <x v="1126"/>
    </i>
    <i>
      <x v="1356"/>
    </i>
    <i>
      <x v="1069"/>
    </i>
    <i>
      <x v="1371"/>
    </i>
    <i>
      <x v="1129"/>
    </i>
    <i>
      <x v="1383"/>
    </i>
    <i>
      <x v="1132"/>
    </i>
    <i>
      <x v="1403"/>
    </i>
    <i>
      <x v="1136"/>
    </i>
    <i>
      <x v="1416"/>
    </i>
    <i>
      <x v="1137"/>
    </i>
    <i>
      <x v="1431"/>
    </i>
    <i>
      <x v="1139"/>
    </i>
    <i>
      <x v="1444"/>
    </i>
    <i>
      <x v="1140"/>
    </i>
    <i>
      <x v="1454"/>
    </i>
    <i>
      <x v="1142"/>
    </i>
    <i>
      <x v="1468"/>
    </i>
    <i>
      <x v="1144"/>
    </i>
    <i>
      <x v="1480"/>
    </i>
    <i>
      <x v="1145"/>
    </i>
    <i>
      <x v="1495"/>
    </i>
    <i>
      <x v="1146"/>
    </i>
    <i>
      <x v="1091"/>
    </i>
    <i>
      <x v="1147"/>
    </i>
    <i>
      <x v="1534"/>
    </i>
    <i>
      <x v="1149"/>
    </i>
    <i>
      <x v="1548"/>
    </i>
    <i>
      <x v="1150"/>
    </i>
    <i>
      <x v="1561"/>
    </i>
    <i>
      <x v="1151"/>
    </i>
    <i>
      <x v="1578"/>
    </i>
    <i>
      <x v="1152"/>
    </i>
    <i>
      <x v="1077"/>
    </i>
    <i>
      <x v="1153"/>
    </i>
    <i>
      <x v="1352"/>
    </i>
    <i>
      <x v="1156"/>
    </i>
    <i>
      <x v="1359"/>
    </i>
    <i>
      <x v="1157"/>
    </i>
    <i>
      <x v="1365"/>
    </i>
    <i>
      <x v="1159"/>
    </i>
    <i>
      <x v="1373"/>
    </i>
    <i>
      <x v="1161"/>
    </i>
    <i>
      <x v="1380"/>
    </i>
    <i>
      <x v="1163"/>
    </i>
    <i>
      <x v="1388"/>
    </i>
    <i>
      <x v="1168"/>
    </i>
    <i>
      <x v="1399"/>
    </i>
    <i>
      <x v="1169"/>
    </i>
    <i>
      <x v="1406"/>
    </i>
    <i>
      <x v="1171"/>
    </i>
    <i>
      <x v="1414"/>
    </i>
    <i>
      <x v="1172"/>
    </i>
    <i>
      <x v="1418"/>
    </i>
    <i>
      <x v="1173"/>
    </i>
    <i>
      <x v="1426"/>
    </i>
    <i>
      <x v="1176"/>
    </i>
    <i>
      <x v="1436"/>
    </i>
    <i>
      <x v="1178"/>
    </i>
    <i>
      <x v="1441"/>
    </i>
    <i>
      <x v="1179"/>
    </i>
    <i>
      <x v="1446"/>
    </i>
    <i>
      <x v="1071"/>
    </i>
    <i>
      <x v="1452"/>
    </i>
    <i>
      <x v="1181"/>
    </i>
    <i>
      <x v="1460"/>
    </i>
    <i>
      <x v="1183"/>
    </i>
    <i>
      <x v="1466"/>
    </i>
    <i>
      <x v="1185"/>
    </i>
    <i>
      <x v="1471"/>
    </i>
    <i>
      <x v="1187"/>
    </i>
    <i>
      <x v="1087"/>
    </i>
    <i>
      <x v="1188"/>
    </i>
    <i>
      <x v="1483"/>
    </i>
    <i>
      <x v="1189"/>
    </i>
    <i>
      <x v="1491"/>
    </i>
    <i>
      <x v="1194"/>
    </i>
    <i>
      <x v="1497"/>
    </i>
    <i>
      <x v="1196"/>
    </i>
    <i>
      <x v="1501"/>
    </i>
    <i>
      <x v="1197"/>
    </i>
    <i>
      <x v="1523"/>
    </i>
    <i>
      <x v="1073"/>
    </i>
    <i>
      <x v="1531"/>
    </i>
    <i>
      <x v="1202"/>
    </i>
    <i>
      <x v="1537"/>
    </i>
    <i>
      <x v="1208"/>
    </i>
    <i>
      <x v="1543"/>
    </i>
    <i>
      <x v="1209"/>
    </i>
    <i>
      <x v="1551"/>
    </i>
    <i>
      <x v="1210"/>
    </i>
    <i>
      <x v="1558"/>
    </i>
    <i>
      <x v="1212"/>
    </i>
    <i>
      <x v="1566"/>
    </i>
    <i>
      <x v="1213"/>
    </i>
    <i>
      <x v="1574"/>
    </i>
    <i>
      <x v="1214"/>
    </i>
    <i>
      <x v="1582"/>
    </i>
    <i>
      <x v="1218"/>
    </i>
    <i>
      <x v="1068"/>
    </i>
    <i>
      <x v="1219"/>
    </i>
    <i>
      <x v="1346"/>
    </i>
    <i>
      <x v="1220"/>
    </i>
    <i>
      <x v="1349"/>
    </i>
    <i>
      <x v="1223"/>
    </i>
    <i>
      <x v="1079"/>
    </i>
    <i>
      <x v="1224"/>
    </i>
    <i>
      <x v="1358"/>
    </i>
    <i>
      <x v="1226"/>
    </i>
    <i>
      <x v="1360"/>
    </i>
    <i>
      <x v="1228"/>
    </i>
    <i>
      <x v="1083"/>
    </i>
    <i>
      <x v="1229"/>
    </i>
    <i>
      <x v="1368"/>
    </i>
    <i>
      <x v="1230"/>
    </i>
    <i>
      <x v="1372"/>
    </i>
    <i>
      <x v="1231"/>
    </i>
    <i>
      <x v="1375"/>
    </i>
    <i>
      <x v="1232"/>
    </i>
    <i>
      <x v="1378"/>
    </i>
    <i>
      <x v="1235"/>
    </i>
    <i>
      <x v="1381"/>
    </i>
    <i>
      <x v="1240"/>
    </i>
    <i>
      <x v="1386"/>
    </i>
    <i>
      <x v="1242"/>
    </i>
    <i>
      <x v="1389"/>
    </i>
    <i>
      <x v="1244"/>
    </i>
    <i>
      <x v="1395"/>
    </i>
    <i>
      <x v="1245"/>
    </i>
    <i>
      <x v="1401"/>
    </i>
    <i>
      <x v="1247"/>
    </i>
    <i>
      <x v="1404"/>
    </i>
    <i>
      <x v="1248"/>
    </i>
    <i>
      <x v="1409"/>
    </i>
    <i>
      <x v="1249"/>
    </i>
    <i>
      <x v="1411"/>
    </i>
    <i>
      <x v="1251"/>
    </i>
    <i>
      <x v="1415"/>
    </i>
    <i>
      <x v="1252"/>
    </i>
    <i>
      <x v="1417"/>
    </i>
    <i>
      <x v="1254"/>
    </i>
    <i>
      <x v="1419"/>
    </i>
    <i>
      <x v="1255"/>
    </i>
    <i>
      <x v="1424"/>
    </i>
    <i>
      <x v="1256"/>
    </i>
    <i>
      <x v="1428"/>
    </i>
    <i>
      <x v="1257"/>
    </i>
    <i>
      <x v="1433"/>
    </i>
    <i>
      <x v="1258"/>
    </i>
    <i>
      <x v="1437"/>
    </i>
    <i>
      <x v="1075"/>
    </i>
    <i>
      <x v="1440"/>
    </i>
    <i>
      <x v="1260"/>
    </i>
    <i>
      <x v="1084"/>
    </i>
    <i>
      <x v="1263"/>
    </i>
    <i>
      <x v="1445"/>
    </i>
    <i>
      <x v="1264"/>
    </i>
    <i>
      <x v="1447"/>
    </i>
    <i>
      <x v="1265"/>
    </i>
    <i>
      <x v="1449"/>
    </i>
    <i>
      <x v="1270"/>
    </i>
    <i>
      <x v="1453"/>
    </i>
    <i>
      <x v="1272"/>
    </i>
    <i>
      <x v="1457"/>
    </i>
    <i>
      <x v="1275"/>
    </i>
    <i>
      <x v="1462"/>
    </i>
    <i>
      <x v="1276"/>
    </i>
    <i>
      <x v="1465"/>
    </i>
    <i>
      <x v="1277"/>
    </i>
    <i>
      <x v="1467"/>
    </i>
    <i>
      <x v="1279"/>
    </i>
    <i>
      <x v="1085"/>
    </i>
    <i>
      <x v="1280"/>
    </i>
    <i>
      <x v="1472"/>
    </i>
    <i>
      <x v="1283"/>
    </i>
    <i>
      <x v="1475"/>
    </i>
    <i>
      <x v="1287"/>
    </i>
    <i>
      <x v="1479"/>
    </i>
    <i>
      <x v="1290"/>
    </i>
    <i>
      <x v="1481"/>
    </i>
    <i>
      <x v="1291"/>
    </i>
    <i>
      <x v="1484"/>
    </i>
    <i>
      <x v="1292"/>
    </i>
    <i>
      <x v="1489"/>
    </i>
    <i>
      <x v="1503"/>
    </i>
    <i>
      <x v="1494"/>
    </i>
    <i>
      <x v="1505"/>
    </i>
    <i>
      <x v="1496"/>
    </i>
    <i>
      <x v="1507"/>
    </i>
    <i>
      <x v="1498"/>
    </i>
    <i>
      <x v="1510"/>
    </i>
    <i>
      <x v="1500"/>
    </i>
    <i>
      <x v="1513"/>
    </i>
    <i>
      <x v="1502"/>
    </i>
    <i>
      <x v="1516"/>
    </i>
    <i>
      <x v="1518"/>
    </i>
    <i>
      <x v="1506"/>
    </i>
    <i>
      <x v="1296"/>
    </i>
    <i>
      <x v="1508"/>
    </i>
    <i>
      <x v="1297"/>
    </i>
    <i>
      <x v="1511"/>
    </i>
    <i>
      <x v="1298"/>
    </i>
    <i>
      <x v="1515"/>
    </i>
    <i>
      <x v="1299"/>
    </i>
    <i>
      <x v="1517"/>
    </i>
    <i>
      <x v="1301"/>
    </i>
    <i>
      <x v="1520"/>
    </i>
    <i>
      <x v="1305"/>
    </i>
    <i>
      <x v="1524"/>
    </i>
    <i>
      <x v="1306"/>
    </i>
    <i>
      <x v="1529"/>
    </i>
    <i>
      <x v="1307"/>
    </i>
    <i>
      <x v="1533"/>
    </i>
    <i>
      <x v="1309"/>
    </i>
    <i>
      <x v="1535"/>
    </i>
    <i>
      <x v="1311"/>
    </i>
    <i>
      <x v="1538"/>
    </i>
    <i>
      <x v="1315"/>
    </i>
    <i>
      <x v="1542"/>
    </i>
    <i>
      <x v="1317"/>
    </i>
    <i>
      <x v="1546"/>
    </i>
    <i>
      <x v="1321"/>
    </i>
    <i>
      <x v="1549"/>
    </i>
    <i>
      <x v="1322"/>
    </i>
    <i>
      <x v="1552"/>
    </i>
    <i>
      <x v="1323"/>
    </i>
    <i>
      <x v="1557"/>
    </i>
    <i>
      <x v="1324"/>
    </i>
    <i>
      <x v="1559"/>
    </i>
    <i>
      <x v="1327"/>
    </i>
    <i>
      <x v="1564"/>
    </i>
    <i>
      <x v="1328"/>
    </i>
    <i>
      <x v="1569"/>
    </i>
    <i>
      <x v="1333"/>
    </i>
    <i>
      <x v="1572"/>
    </i>
    <i>
      <x v="1334"/>
    </i>
    <i>
      <x v="1577"/>
    </i>
    <i>
      <x v="1336"/>
    </i>
    <i>
      <x v="1581"/>
    </i>
    <i>
      <x v="1337"/>
    </i>
    <i>
      <x v="1586"/>
    </i>
    <i>
      <x v="1339"/>
    </i>
    <i>
      <x v="1589"/>
    </i>
    <i>
      <x v="1342"/>
    </i>
    <i>
      <x v="1344"/>
    </i>
    <i>
      <x v="1025"/>
    </i>
    <i>
      <x v="913"/>
    </i>
    <i>
      <x v="846"/>
    </i>
    <i>
      <x v="552"/>
    </i>
    <i>
      <x v="979"/>
    </i>
    <i>
      <x v="555"/>
    </i>
    <i>
      <x v="813"/>
    </i>
    <i>
      <x v="558"/>
    </i>
    <i>
      <x v="881"/>
    </i>
    <i>
      <x v="560"/>
    </i>
    <i>
      <x v="940"/>
    </i>
    <i>
      <x v="561"/>
    </i>
    <i>
      <x v="1003"/>
    </i>
    <i>
      <x v="563"/>
    </i>
    <i>
      <x v="789"/>
    </i>
    <i>
      <x v="564"/>
    </i>
    <i>
      <x v="829"/>
    </i>
    <i>
      <x v="567"/>
    </i>
    <i>
      <x v="864"/>
    </i>
    <i>
      <x v="568"/>
    </i>
    <i>
      <x v="898"/>
    </i>
    <i>
      <x v="572"/>
    </i>
    <i>
      <x v="546"/>
    </i>
    <i>
      <x v="573"/>
    </i>
    <i>
      <x v="951"/>
    </i>
    <i>
      <x v="575"/>
    </i>
    <i>
      <x v="988"/>
    </i>
    <i>
      <x v="576"/>
    </i>
    <i>
      <x v="1014"/>
    </i>
    <i>
      <x v="577"/>
    </i>
    <i>
      <x v="1044"/>
    </i>
    <i>
      <x v="579"/>
    </i>
    <i>
      <x v="800"/>
    </i>
    <i>
      <x v="582"/>
    </i>
    <i>
      <x v="821"/>
    </i>
    <i>
      <x v="583"/>
    </i>
    <i>
      <x v="839"/>
    </i>
    <i>
      <x v="584"/>
    </i>
    <i>
      <x v="856"/>
    </i>
    <i>
      <x v="585"/>
    </i>
    <i>
      <x v="871"/>
    </i>
    <i>
      <x v="586"/>
    </i>
    <i>
      <x v="887"/>
    </i>
    <i>
      <x v="588"/>
    </i>
    <i>
      <x v="902"/>
    </i>
    <i>
      <x v="594"/>
    </i>
    <i>
      <x v="919"/>
    </i>
    <i>
      <x v="595"/>
    </i>
    <i>
      <x v="935"/>
    </i>
    <i>
      <x v="596"/>
    </i>
    <i>
      <x v="945"/>
    </i>
    <i>
      <x v="597"/>
    </i>
    <i>
      <x v="963"/>
    </i>
    <i>
      <x v="598"/>
    </i>
    <i>
      <x v="984"/>
    </i>
    <i>
      <x v="600"/>
    </i>
    <i>
      <x v="997"/>
    </i>
    <i>
      <x v="601"/>
    </i>
    <i>
      <x v="1008"/>
    </i>
    <i>
      <x v="605"/>
    </i>
    <i>
      <x v="1019"/>
    </i>
    <i>
      <x v="606"/>
    </i>
    <i>
      <x v="1038"/>
    </i>
    <i>
      <x v="610"/>
    </i>
    <i>
      <x v="1050"/>
    </i>
    <i>
      <x v="611"/>
    </i>
    <i>
      <x v="794"/>
    </i>
    <i>
      <x v="614"/>
    </i>
    <i>
      <x v="805"/>
    </i>
    <i>
      <x v="617"/>
    </i>
    <i>
      <x v="816"/>
    </i>
    <i>
      <x v="618"/>
    </i>
    <i>
      <x v="826"/>
    </i>
    <i>
      <x v="621"/>
    </i>
    <i>
      <x v="832"/>
    </i>
    <i>
      <x v="622"/>
    </i>
    <i>
      <x v="843"/>
    </i>
    <i>
      <x v="626"/>
    </i>
    <i>
      <x v="848"/>
    </i>
    <i>
      <x v="627"/>
    </i>
    <i>
      <x v="862"/>
    </i>
    <i>
      <x v="629"/>
    </i>
    <i>
      <x v="867"/>
    </i>
    <i>
      <x v="630"/>
    </i>
    <i>
      <x v="876"/>
    </i>
    <i>
      <x v="632"/>
    </i>
    <i>
      <x v="885"/>
    </i>
    <i>
      <x v="633"/>
    </i>
    <i>
      <x v="891"/>
    </i>
    <i>
      <x v="634"/>
    </i>
    <i>
      <x v="900"/>
    </i>
    <i>
      <x v="635"/>
    </i>
    <i>
      <x v="908"/>
    </i>
    <i>
      <x v="636"/>
    </i>
    <i>
      <x v="916"/>
    </i>
    <i>
      <x v="638"/>
    </i>
    <i>
      <x v="545"/>
    </i>
    <i>
      <x v="641"/>
    </i>
    <i>
      <x v="931"/>
    </i>
    <i>
      <x v="645"/>
    </i>
    <i>
      <x v="937"/>
    </i>
    <i>
      <x v="646"/>
    </i>
    <i>
      <x v="943"/>
    </i>
    <i>
      <x v="647"/>
    </i>
    <i>
      <x v="947"/>
    </i>
    <i>
      <x v="535"/>
    </i>
    <i>
      <x v="959"/>
    </i>
    <i>
      <x v="649"/>
    </i>
    <i>
      <x v="969"/>
    </i>
    <i>
      <x v="650"/>
    </i>
    <i>
      <x v="981"/>
    </i>
    <i>
      <x v="651"/>
    </i>
    <i>
      <x v="986"/>
    </i>
    <i>
      <x v="654"/>
    </i>
    <i>
      <x v="992"/>
    </i>
    <i>
      <x v="657"/>
    </i>
    <i>
      <x v="1000"/>
    </i>
    <i>
      <x v="658"/>
    </i>
    <i>
      <x v="1005"/>
    </i>
    <i>
      <x v="661"/>
    </i>
    <i>
      <x v="1011"/>
    </i>
    <i>
      <x v="662"/>
    </i>
    <i>
      <x v="1017"/>
    </i>
    <i>
      <x v="663"/>
    </i>
    <i>
      <x v="1021"/>
    </i>
    <i>
      <x v="664"/>
    </i>
    <i>
      <x v="1029"/>
    </i>
    <i>
      <x v="665"/>
    </i>
    <i>
      <x v="1041"/>
    </i>
    <i>
      <x v="667"/>
    </i>
    <i>
      <x v="1048"/>
    </i>
    <i>
      <x v="669"/>
    </i>
    <i>
      <x v="549"/>
    </i>
    <i>
      <x v="670"/>
    </i>
    <i>
      <x v="538"/>
    </i>
    <i>
      <x v="672"/>
    </i>
    <i>
      <x v="796"/>
    </i>
    <i>
      <x v="673"/>
    </i>
    <i>
      <x v="804"/>
    </i>
    <i>
      <x v="674"/>
    </i>
    <i>
      <x v="809"/>
    </i>
    <i>
      <x v="675"/>
    </i>
    <i>
      <x v="814"/>
    </i>
    <i>
      <x v="678"/>
    </i>
    <i>
      <x v="818"/>
    </i>
    <i>
      <x v="680"/>
    </i>
    <i>
      <x v="822"/>
    </i>
    <i>
      <x v="681"/>
    </i>
    <i>
      <x v="827"/>
    </i>
    <i>
      <x v="682"/>
    </i>
    <i>
      <x v="831"/>
    </i>
    <i>
      <x v="683"/>
    </i>
    <i>
      <x v="837"/>
    </i>
    <i>
      <x v="685"/>
    </i>
    <i>
      <x v="840"/>
    </i>
    <i>
      <x v="686"/>
    </i>
    <i>
      <x v="533"/>
    </i>
    <i>
      <x v="688"/>
    </i>
    <i>
      <x v="847"/>
    </i>
    <i>
      <x v="689"/>
    </i>
    <i>
      <x v="851"/>
    </i>
    <i>
      <x v="691"/>
    </i>
    <i>
      <x v="540"/>
    </i>
    <i>
      <x v="694"/>
    </i>
    <i>
      <x v="863"/>
    </i>
    <i>
      <x v="696"/>
    </i>
    <i>
      <x v="865"/>
    </i>
    <i>
      <x v="697"/>
    </i>
    <i>
      <x v="870"/>
    </i>
    <i>
      <x v="698"/>
    </i>
    <i>
      <x v="541"/>
    </i>
    <i>
      <x v="699"/>
    </i>
    <i>
      <x v="878"/>
    </i>
    <i>
      <x v="703"/>
    </i>
    <i>
      <x v="884"/>
    </i>
    <i>
      <x v="705"/>
    </i>
    <i>
      <x v="544"/>
    </i>
    <i>
      <x v="706"/>
    </i>
    <i>
      <x v="890"/>
    </i>
    <i>
      <x v="708"/>
    </i>
    <i>
      <x v="895"/>
    </i>
    <i>
      <x v="709"/>
    </i>
    <i>
      <x v="899"/>
    </i>
    <i>
      <x v="710"/>
    </i>
    <i>
      <x v="901"/>
    </i>
    <i>
      <x v="712"/>
    </i>
    <i>
      <x v="903"/>
    </i>
    <i>
      <x v="713"/>
    </i>
    <i>
      <x v="910"/>
    </i>
    <i>
      <x v="714"/>
    </i>
    <i>
      <x v="914"/>
    </i>
    <i>
      <x v="715"/>
    </i>
    <i>
      <x v="917"/>
    </i>
    <i>
      <x v="716"/>
    </i>
    <i>
      <x v="920"/>
    </i>
    <i>
      <x v="717"/>
    </i>
    <i>
      <x v="924"/>
    </i>
    <i>
      <x v="537"/>
    </i>
    <i>
      <x v="927"/>
    </i>
    <i>
      <x v="719"/>
    </i>
    <i>
      <x v="547"/>
    </i>
    <i>
      <x v="721"/>
    </i>
    <i>
      <x v="936"/>
    </i>
    <i>
      <x v="725"/>
    </i>
    <i>
      <x v="939"/>
    </i>
    <i>
      <x v="727"/>
    </i>
    <i>
      <x v="942"/>
    </i>
    <i>
      <x v="728"/>
    </i>
    <i>
      <x v="944"/>
    </i>
    <i>
      <x v="732"/>
    </i>
    <i>
      <x v="946"/>
    </i>
    <i>
      <x v="733"/>
    </i>
    <i>
      <x v="949"/>
    </i>
    <i>
      <x v="738"/>
    </i>
    <i>
      <x v="954"/>
    </i>
    <i>
      <x v="739"/>
    </i>
    <i>
      <x v="962"/>
    </i>
    <i>
      <x v="741"/>
    </i>
    <i>
      <x v="968"/>
    </i>
    <i>
      <x v="742"/>
    </i>
    <i>
      <x v="971"/>
    </i>
    <i>
      <x v="744"/>
    </i>
    <i>
      <x v="980"/>
    </i>
    <i>
      <x v="747"/>
    </i>
    <i>
      <x v="982"/>
    </i>
    <i>
      <x v="750"/>
    </i>
    <i>
      <x v="985"/>
    </i>
    <i>
      <x v="752"/>
    </i>
    <i>
      <x v="987"/>
    </i>
    <i>
      <x v="753"/>
    </i>
    <i>
      <x v="989"/>
    </i>
    <i>
      <x v="754"/>
    </i>
    <i>
      <x v="994"/>
    </i>
    <i>
      <x v="755"/>
    </i>
    <i>
      <x v="999"/>
    </i>
    <i>
      <x v="758"/>
    </i>
    <i>
      <x v="1001"/>
    </i>
    <i>
      <x v="759"/>
    </i>
    <i>
      <x v="1004"/>
    </i>
    <i>
      <x v="760"/>
    </i>
    <i>
      <x v="1006"/>
    </i>
    <i>
      <x v="762"/>
    </i>
    <i>
      <x v="1009"/>
    </i>
    <i>
      <x v="763"/>
    </i>
    <i>
      <x v="1013"/>
    </i>
    <i>
      <x v="764"/>
    </i>
    <i>
      <x v="1015"/>
    </i>
    <i>
      <x v="765"/>
    </i>
    <i>
      <x v="1018"/>
    </i>
    <i>
      <x v="768"/>
    </i>
    <i>
      <x v="1020"/>
    </i>
    <i>
      <x v="769"/>
    </i>
    <i>
      <x v="1022"/>
    </i>
    <i>
      <x v="774"/>
    </i>
    <i>
      <x v="548"/>
    </i>
    <i>
      <x v="1054"/>
    </i>
    <i>
      <x v="1033"/>
    </i>
    <i>
      <x v="1059"/>
    </i>
    <i>
      <x v="1040"/>
    </i>
    <i>
      <x v="1064"/>
    </i>
    <i>
      <x v="1043"/>
    </i>
    <i>
      <x v="532"/>
    </i>
    <i>
      <x v="1045"/>
    </i>
    <i>
      <x v="781"/>
    </i>
    <i>
      <x v="1049"/>
    </i>
    <i>
      <x v="783"/>
    </i>
    <i>
      <x v="1052"/>
    </i>
    <i>
      <x v="785"/>
    </i>
    <i>
      <x v="787"/>
    </i>
    <i>
      <x v="1060"/>
    </i>
    <i>
      <x v="778"/>
    </i>
    <i>
      <x v="1065"/>
    </i>
    <i>
      <x v="779"/>
    </i>
    <i>
      <x v="780"/>
    </i>
    <i>
      <x v="1"/>
    </i>
    <i>
      <x v="398"/>
    </i>
    <i>
      <x v="332"/>
    </i>
    <i>
      <x v="36"/>
    </i>
    <i>
      <x v="456"/>
    </i>
    <i>
      <x v="38"/>
    </i>
    <i>
      <x v="29"/>
    </i>
    <i>
      <x v="39"/>
    </i>
    <i>
      <x v="367"/>
    </i>
    <i>
      <x v="41"/>
    </i>
    <i>
      <x v="427"/>
    </i>
    <i>
      <x v="46"/>
    </i>
    <i>
      <x v="483"/>
    </i>
    <i>
      <x v="48"/>
    </i>
    <i>
      <x v="286"/>
    </i>
    <i>
      <x v="49"/>
    </i>
    <i>
      <x v="30"/>
    </i>
    <i>
      <x v="50"/>
    </i>
    <i>
      <x v="346"/>
    </i>
    <i>
      <x v="52"/>
    </i>
    <i>
      <x v="385"/>
    </i>
    <i>
      <x v="56"/>
    </i>
    <i>
      <x v="31"/>
    </i>
    <i>
      <x v="58"/>
    </i>
    <i>
      <x v="441"/>
    </i>
    <i>
      <x v="60"/>
    </i>
    <i>
      <x v="469"/>
    </i>
    <i>
      <x v="9"/>
    </i>
    <i>
      <x v="496"/>
    </i>
    <i>
      <x v="64"/>
    </i>
    <i>
      <x v="276"/>
    </i>
    <i>
      <x v="65"/>
    </i>
    <i>
      <x v="293"/>
    </i>
    <i>
      <x v="66"/>
    </i>
    <i>
      <x v="303"/>
    </i>
    <i>
      <x v="11"/>
    </i>
    <i>
      <x v="323"/>
    </i>
    <i>
      <x v="70"/>
    </i>
    <i>
      <x v="341"/>
    </i>
    <i>
      <x v="71"/>
    </i>
    <i>
      <x v="352"/>
    </i>
    <i>
      <x v="72"/>
    </i>
    <i>
      <x v="371"/>
    </i>
    <i>
      <x v="15"/>
    </i>
    <i>
      <x v="391"/>
    </i>
    <i>
      <x v="75"/>
    </i>
    <i>
      <x v="403"/>
    </i>
    <i>
      <x v="78"/>
    </i>
    <i>
      <x v="421"/>
    </i>
    <i>
      <x v="16"/>
    </i>
    <i>
      <x v="437"/>
    </i>
    <i>
      <x v="83"/>
    </i>
    <i>
      <x v="450"/>
    </i>
    <i>
      <x v="86"/>
    </i>
    <i>
      <x v="463"/>
    </i>
    <i>
      <x v="87"/>
    </i>
    <i>
      <x v="474"/>
    </i>
    <i>
      <x v="89"/>
    </i>
    <i>
      <x v="491"/>
    </i>
    <i>
      <x v="90"/>
    </i>
    <i>
      <x v="32"/>
    </i>
    <i>
      <x v="91"/>
    </i>
    <i>
      <x v="274"/>
    </i>
    <i>
      <x v="92"/>
    </i>
    <i>
      <x v="284"/>
    </i>
    <i>
      <x v="93"/>
    </i>
    <i>
      <x v="288"/>
    </i>
    <i>
      <x v="18"/>
    </i>
    <i>
      <x v="296"/>
    </i>
    <i>
      <x v="96"/>
    </i>
    <i>
      <x v="301"/>
    </i>
    <i>
      <x v="21"/>
    </i>
    <i>
      <x v="311"/>
    </i>
    <i>
      <x v="22"/>
    </i>
    <i>
      <x v="321"/>
    </i>
    <i>
      <x v="103"/>
    </i>
    <i>
      <x v="326"/>
    </i>
    <i>
      <x v="105"/>
    </i>
    <i>
      <x v="336"/>
    </i>
    <i>
      <x v="106"/>
    </i>
    <i>
      <x v="343"/>
    </i>
    <i>
      <x v="108"/>
    </i>
    <i>
      <x v="348"/>
    </i>
    <i>
      <x v="109"/>
    </i>
    <i>
      <x v="364"/>
    </i>
    <i>
      <x v="110"/>
    </i>
    <i>
      <x v="369"/>
    </i>
    <i>
      <x v="111"/>
    </i>
    <i>
      <x v="378"/>
    </i>
    <i>
      <x v="114"/>
    </i>
    <i>
      <x v="388"/>
    </i>
    <i>
      <x v="117"/>
    </i>
    <i>
      <x v="395"/>
    </i>
    <i>
      <x v="121"/>
    </i>
    <i>
      <x v="400"/>
    </i>
    <i>
      <x v="123"/>
    </i>
    <i>
      <x v="407"/>
    </i>
    <i>
      <x v="125"/>
    </i>
    <i>
      <x v="416"/>
    </i>
    <i>
      <x v="131"/>
    </i>
    <i>
      <x v="423"/>
    </i>
    <i>
      <x v="134"/>
    </i>
    <i>
      <x v="430"/>
    </i>
    <i>
      <x v="137"/>
    </i>
    <i>
      <x v="439"/>
    </i>
    <i>
      <x v="138"/>
    </i>
    <i>
      <x v="448"/>
    </i>
    <i>
      <x v="139"/>
    </i>
    <i>
      <x v="453"/>
    </i>
    <i>
      <x v="140"/>
    </i>
    <i>
      <x v="459"/>
    </i>
    <i>
      <x v="144"/>
    </i>
    <i>
      <x v="466"/>
    </i>
    <i>
      <x v="146"/>
    </i>
    <i>
      <x v="471"/>
    </i>
    <i>
      <x v="147"/>
    </i>
    <i>
      <x v="480"/>
    </i>
    <i>
      <x v="148"/>
    </i>
    <i>
      <x v="487"/>
    </i>
    <i>
      <x v="150"/>
    </i>
    <i>
      <x v="494"/>
    </i>
    <i>
      <x v="153"/>
    </i>
    <i>
      <x v="498"/>
    </i>
    <i>
      <x v="154"/>
    </i>
    <i>
      <x v="529"/>
    </i>
    <i>
      <x v="155"/>
    </i>
    <i>
      <x v="2"/>
    </i>
    <i>
      <x v="157"/>
    </i>
    <i>
      <x v="275"/>
    </i>
    <i>
      <x v="162"/>
    </i>
    <i>
      <x v="281"/>
    </i>
    <i>
      <x v="163"/>
    </i>
    <i>
      <x v="285"/>
    </i>
    <i>
      <x v="164"/>
    </i>
    <i>
      <x v="287"/>
    </i>
    <i>
      <x v="165"/>
    </i>
    <i>
      <x v="291"/>
    </i>
    <i>
      <x v="167"/>
    </i>
    <i>
      <x v="294"/>
    </i>
    <i>
      <x v="169"/>
    </i>
    <i>
      <x v="297"/>
    </i>
    <i>
      <x v="170"/>
    </i>
    <i>
      <x v="300"/>
    </i>
    <i>
      <x v="25"/>
    </i>
    <i>
      <x v="302"/>
    </i>
    <i>
      <x v="172"/>
    </i>
    <i>
      <x v="309"/>
    </i>
    <i>
      <x v="175"/>
    </i>
    <i>
      <x v="312"/>
    </i>
    <i>
      <x v="180"/>
    </i>
    <i>
      <x v="320"/>
    </i>
    <i>
      <x v="182"/>
    </i>
    <i>
      <x v="322"/>
    </i>
    <i>
      <x v="183"/>
    </i>
    <i>
      <x v="325"/>
    </i>
    <i>
      <x v="184"/>
    </i>
    <i>
      <x v="329"/>
    </i>
    <i>
      <x v="185"/>
    </i>
    <i>
      <x v="334"/>
    </i>
    <i>
      <x v="186"/>
    </i>
    <i>
      <x v="340"/>
    </i>
    <i>
      <x v="187"/>
    </i>
    <i>
      <x v="342"/>
    </i>
    <i>
      <x v="189"/>
    </i>
    <i>
      <x v="345"/>
    </i>
    <i>
      <x v="26"/>
    </i>
    <i>
      <x v="347"/>
    </i>
    <i>
      <x v="192"/>
    </i>
    <i>
      <x v="349"/>
    </i>
    <i>
      <x v="194"/>
    </i>
    <i>
      <x v="356"/>
    </i>
    <i>
      <x v="196"/>
    </i>
    <i>
      <x v="366"/>
    </i>
    <i>
      <x v="198"/>
    </i>
    <i>
      <x v="368"/>
    </i>
    <i>
      <x v="200"/>
    </i>
    <i>
      <x v="370"/>
    </i>
    <i>
      <x v="201"/>
    </i>
    <i>
      <x v="374"/>
    </i>
    <i>
      <x v="202"/>
    </i>
    <i>
      <x v="383"/>
    </i>
    <i>
      <x v="205"/>
    </i>
    <i>
      <x v="387"/>
    </i>
    <i>
      <x v="206"/>
    </i>
    <i>
      <x v="390"/>
    </i>
    <i>
      <x v="207"/>
    </i>
    <i>
      <x v="393"/>
    </i>
    <i>
      <x v="210"/>
    </i>
    <i>
      <x v="396"/>
    </i>
    <i>
      <x v="211"/>
    </i>
    <i>
      <x v="399"/>
    </i>
    <i>
      <x v="214"/>
    </i>
    <i>
      <x v="401"/>
    </i>
    <i>
      <x v="216"/>
    </i>
    <i>
      <x v="405"/>
    </i>
    <i>
      <x v="217"/>
    </i>
    <i>
      <x v="408"/>
    </i>
    <i>
      <x v="218"/>
    </i>
    <i>
      <x v="415"/>
    </i>
    <i>
      <x v="221"/>
    </i>
    <i>
      <x v="420"/>
    </i>
    <i>
      <x v="222"/>
    </i>
    <i>
      <x v="422"/>
    </i>
    <i>
      <x v="225"/>
    </i>
    <i>
      <x v="424"/>
    </i>
    <i>
      <x v="227"/>
    </i>
    <i>
      <x v="429"/>
    </i>
    <i>
      <x v="228"/>
    </i>
    <i>
      <x v="436"/>
    </i>
    <i>
      <x v="229"/>
    </i>
    <i>
      <x v="438"/>
    </i>
    <i>
      <x v="230"/>
    </i>
    <i>
      <x v="440"/>
    </i>
    <i>
      <x v="233"/>
    </i>
    <i>
      <x v="443"/>
    </i>
    <i>
      <x v="237"/>
    </i>
    <i>
      <x v="449"/>
    </i>
    <i>
      <x v="238"/>
    </i>
    <i>
      <x v="451"/>
    </i>
    <i>
      <x v="241"/>
    </i>
    <i>
      <x v="454"/>
    </i>
    <i>
      <x v="244"/>
    </i>
    <i>
      <x v="458"/>
    </i>
    <i>
      <x v="245"/>
    </i>
    <i>
      <x v="461"/>
    </i>
    <i>
      <x v="246"/>
    </i>
    <i>
      <x v="464"/>
    </i>
    <i>
      <x v="27"/>
    </i>
    <i>
      <x v="468"/>
    </i>
    <i>
      <x v="250"/>
    </i>
    <i>
      <x v="470"/>
    </i>
    <i>
      <x v="251"/>
    </i>
    <i>
      <x v="473"/>
    </i>
    <i>
      <x v="252"/>
    </i>
    <i>
      <x v="476"/>
    </i>
    <i>
      <x v="500"/>
    </i>
    <i>
      <x v="482"/>
    </i>
    <i>
      <x v="503"/>
    </i>
    <i>
      <x v="485"/>
    </i>
    <i>
      <x v="506"/>
    </i>
    <i>
      <x v="489"/>
    </i>
    <i>
      <x v="509"/>
    </i>
    <i>
      <x v="493"/>
    </i>
    <i>
      <x v="511"/>
    </i>
    <i>
      <x v="495"/>
    </i>
    <i>
      <x v="516"/>
    </i>
    <i>
      <x v="497"/>
    </i>
    <i>
      <x v="518"/>
    </i>
    <i>
      <x v="499"/>
    </i>
    <i>
      <x v="520"/>
    </i>
    <i>
      <x v="527"/>
    </i>
    <i>
      <x v="254"/>
    </i>
    <i>
      <x v="505"/>
    </i>
    <i>
      <x v="256"/>
    </i>
    <i>
      <x v="507"/>
    </i>
    <i>
      <x v="257"/>
    </i>
    <i>
      <x v="510"/>
    </i>
    <i>
      <x v="258"/>
    </i>
    <i>
      <x v="515"/>
    </i>
    <i>
      <x v="261"/>
    </i>
    <i>
      <x v="517"/>
    </i>
    <i>
      <x v="262"/>
    </i>
    <i>
      <x v="519"/>
    </i>
    <i>
      <x v="264"/>
    </i>
    <i>
      <x v="522"/>
    </i>
    <i>
      <x v="265"/>
    </i>
    <i>
      <x v="528"/>
    </i>
    <i>
      <x v="268"/>
    </i>
    <i>
      <x v="530"/>
    </i>
    <i>
      <x v="269"/>
    </i>
    <i>
      <x v="270"/>
    </i>
  </rowItems>
  <colFields count="2">
    <field x="1"/>
    <field x="-2"/>
  </colFields>
  <colItems count="8">
    <i>
      <x v="3"/>
      <x/>
    </i>
    <i r="1" i="1">
      <x v="1"/>
    </i>
    <i>
      <x v="4"/>
      <x/>
    </i>
    <i r="1" i="1">
      <x v="1"/>
    </i>
    <i>
      <x v="5"/>
      <x/>
    </i>
    <i r="1" i="1">
      <x v="1"/>
    </i>
    <i t="grand">
      <x/>
    </i>
    <i t="grand" i="1">
      <x/>
    </i>
  </colItems>
  <dataFields count="2">
    <dataField name="# of Credits" fld="26" subtotal="count" baseField="2" baseItem="0"/>
    <dataField name="Amount" fld="26" baseField="2" baseItem="41" numFmtId="164"/>
  </dataFields>
  <formats count="38">
    <format dxfId="54">
      <pivotArea dataOnly="0" outline="0" fieldPosition="0">
        <references count="1">
          <reference field="4294967294" count="1">
            <x v="0"/>
          </reference>
        </references>
      </pivotArea>
    </format>
    <format dxfId="53">
      <pivotArea dataOnly="0" outline="0" fieldPosition="0">
        <references count="1">
          <reference field="4294967294" count="1">
            <x v="1"/>
          </reference>
        </references>
      </pivotArea>
    </format>
    <format dxfId="52">
      <pivotArea dataOnly="0" outline="0" fieldPosition="0">
        <references count="1">
          <reference field="4294967294" count="1">
            <x v="1"/>
          </reference>
        </references>
      </pivotArea>
    </format>
    <format dxfId="51">
      <pivotArea field="27" outline="0" collapsedLevelsAreSubtotals="1">
        <references count="1">
          <reference field="4294967294" count="1" selected="0">
            <x v="1"/>
          </reference>
        </references>
      </pivotArea>
    </format>
    <format dxfId="50">
      <pivotArea collapsedLevelsAreSubtotals="1" fieldPosition="0">
        <references count="3">
          <reference field="4294967294" count="2" selected="0">
            <x v="0"/>
            <x v="1"/>
          </reference>
          <reference field="1" count="3" selected="0">
            <x v="3"/>
            <x v="4"/>
            <x v="5"/>
          </reference>
          <reference field="22" count="1">
            <x v="1345"/>
          </reference>
        </references>
      </pivotArea>
    </format>
    <format dxfId="49">
      <pivotArea outline="0" collapsedLevelsAreSubtotals="1" fieldPosition="0">
        <references count="2">
          <reference field="4294967294" count="2" selected="0">
            <x v="0"/>
            <x v="1"/>
          </reference>
          <reference field="1" count="3" selected="0">
            <x v="3"/>
            <x v="4"/>
            <x v="5"/>
          </reference>
        </references>
      </pivotArea>
    </format>
    <format dxfId="48">
      <pivotArea field="1" grandCol="1" outline="0" collapsedLevelsAreSubtotals="1" axis="axisCol" fieldPosition="0">
        <references count="1">
          <reference field="4294967294" count="1" selected="0">
            <x v="0"/>
          </reference>
        </references>
      </pivotArea>
    </format>
    <format dxfId="47">
      <pivotArea dataOnly="0" labelOnly="1" fieldPosition="0">
        <references count="1">
          <reference field="1" count="3">
            <x v="3"/>
            <x v="4"/>
            <x v="5"/>
          </reference>
        </references>
      </pivotArea>
    </format>
    <format dxfId="46">
      <pivotArea field="1" dataOnly="0" labelOnly="1" grandCol="1" outline="0" axis="axisCol" fieldPosition="0">
        <references count="1">
          <reference field="4294967294" count="1" selected="0">
            <x v="0"/>
          </reference>
        </references>
      </pivotArea>
    </format>
    <format dxfId="45">
      <pivotArea field="1" dataOnly="0" labelOnly="1" grandCol="1" outline="0" axis="axisCol" fieldPosition="0">
        <references count="1">
          <reference field="4294967294" count="1" selected="0">
            <x v="1"/>
          </reference>
        </references>
      </pivotArea>
    </format>
    <format dxfId="44">
      <pivotArea dataOnly="0" labelOnly="1" outline="0" fieldPosition="0">
        <references count="2">
          <reference field="4294967294" count="2">
            <x v="0"/>
            <x v="1"/>
          </reference>
          <reference field="1" count="1" selected="0">
            <x v="3"/>
          </reference>
        </references>
      </pivotArea>
    </format>
    <format dxfId="43">
      <pivotArea dataOnly="0" labelOnly="1" outline="0" fieldPosition="0">
        <references count="2">
          <reference field="4294967294" count="2">
            <x v="0"/>
            <x v="1"/>
          </reference>
          <reference field="1" count="1" selected="0">
            <x v="4"/>
          </reference>
        </references>
      </pivotArea>
    </format>
    <format dxfId="42">
      <pivotArea dataOnly="0" labelOnly="1" outline="0" fieldPosition="0">
        <references count="2">
          <reference field="4294967294" count="2">
            <x v="0"/>
            <x v="1"/>
          </reference>
          <reference field="1" count="1" selected="0">
            <x v="5"/>
          </reference>
        </references>
      </pivotArea>
    </format>
    <format dxfId="41">
      <pivotArea outline="0" collapsedLevelsAreSubtotals="1" fieldPosition="0">
        <references count="2">
          <reference field="4294967294" count="2" selected="0">
            <x v="0"/>
            <x v="1"/>
          </reference>
          <reference field="1" count="3" selected="0">
            <x v="3"/>
            <x v="4"/>
            <x v="5"/>
          </reference>
        </references>
      </pivotArea>
    </format>
    <format dxfId="40">
      <pivotArea field="1" grandCol="1" outline="0" collapsedLevelsAreSubtotals="1" axis="axisCol" fieldPosition="0">
        <references count="1">
          <reference field="4294967294" count="1" selected="0">
            <x v="0"/>
          </reference>
        </references>
      </pivotArea>
    </format>
    <format dxfId="39">
      <pivotArea dataOnly="0" labelOnly="1" fieldPosition="0">
        <references count="1">
          <reference field="1" count="3">
            <x v="3"/>
            <x v="4"/>
            <x v="5"/>
          </reference>
        </references>
      </pivotArea>
    </format>
    <format dxfId="38">
      <pivotArea field="1" dataOnly="0" labelOnly="1" grandCol="1" outline="0" axis="axisCol" fieldPosition="0">
        <references count="1">
          <reference field="4294967294" count="1" selected="0">
            <x v="0"/>
          </reference>
        </references>
      </pivotArea>
    </format>
    <format dxfId="37">
      <pivotArea field="1" dataOnly="0" labelOnly="1" grandCol="1" outline="0" axis="axisCol" fieldPosition="0">
        <references count="1">
          <reference field="4294967294" count="1" selected="0">
            <x v="1"/>
          </reference>
        </references>
      </pivotArea>
    </format>
    <format dxfId="36">
      <pivotArea dataOnly="0" labelOnly="1" outline="0" fieldPosition="0">
        <references count="2">
          <reference field="4294967294" count="2">
            <x v="0"/>
            <x v="1"/>
          </reference>
          <reference field="1" count="1" selected="0">
            <x v="3"/>
          </reference>
        </references>
      </pivotArea>
    </format>
    <format dxfId="35">
      <pivotArea dataOnly="0" labelOnly="1" outline="0" fieldPosition="0">
        <references count="2">
          <reference field="4294967294" count="2">
            <x v="0"/>
            <x v="1"/>
          </reference>
          <reference field="1" count="1" selected="0">
            <x v="4"/>
          </reference>
        </references>
      </pivotArea>
    </format>
    <format dxfId="34">
      <pivotArea dataOnly="0" labelOnly="1" outline="0" fieldPosition="0">
        <references count="2">
          <reference field="4294967294" count="2">
            <x v="0"/>
            <x v="1"/>
          </reference>
          <reference field="1" count="1" selected="0">
            <x v="5"/>
          </reference>
        </references>
      </pivotArea>
    </format>
    <format dxfId="33">
      <pivotArea dataOnly="0" outline="0" fieldPosition="0">
        <references count="1">
          <reference field="1" count="1">
            <x v="3"/>
          </reference>
        </references>
      </pivotArea>
    </format>
    <format dxfId="32">
      <pivotArea dataOnly="0" outline="0" fieldPosition="0">
        <references count="1">
          <reference field="1" count="1">
            <x v="4"/>
          </reference>
        </references>
      </pivotArea>
    </format>
    <format dxfId="31">
      <pivotArea dataOnly="0" outline="0" fieldPosition="0">
        <references count="1">
          <reference field="1" count="1">
            <x v="5"/>
          </reference>
        </references>
      </pivotArea>
    </format>
    <format dxfId="30">
      <pivotArea field="1" dataOnly="0" grandCol="1" outline="0" axis="axisCol" fieldPosition="0">
        <references count="1">
          <reference field="4294967294" count="2" selected="0">
            <x v="0"/>
            <x v="1"/>
          </reference>
        </references>
      </pivotArea>
    </format>
    <format dxfId="29">
      <pivotArea dataOnly="0" labelOnly="1" fieldPosition="0">
        <references count="1">
          <reference field="1" count="3">
            <x v="3"/>
            <x v="4"/>
            <x v="5"/>
          </reference>
        </references>
      </pivotArea>
    </format>
    <format dxfId="28">
      <pivotArea field="1" dataOnly="0" labelOnly="1" grandCol="1" outline="0" axis="axisCol" fieldPosition="0">
        <references count="1">
          <reference field="4294967294" count="1" selected="0">
            <x v="0"/>
          </reference>
        </references>
      </pivotArea>
    </format>
    <format dxfId="27">
      <pivotArea field="1" dataOnly="0" labelOnly="1" grandCol="1" outline="0" axis="axisCol" fieldPosition="0">
        <references count="1">
          <reference field="4294967294" count="1" selected="0">
            <x v="1"/>
          </reference>
        </references>
      </pivotArea>
    </format>
    <format dxfId="26">
      <pivotArea dataOnly="0" labelOnly="1" outline="0" fieldPosition="0">
        <references count="2">
          <reference field="4294967294" count="2">
            <x v="0"/>
            <x v="1"/>
          </reference>
          <reference field="1" count="1" selected="0">
            <x v="3"/>
          </reference>
        </references>
      </pivotArea>
    </format>
    <format dxfId="25">
      <pivotArea dataOnly="0" labelOnly="1" outline="0" fieldPosition="0">
        <references count="2">
          <reference field="4294967294" count="2">
            <x v="0"/>
            <x v="1"/>
          </reference>
          <reference field="1" count="1" selected="0">
            <x v="4"/>
          </reference>
        </references>
      </pivotArea>
    </format>
    <format dxfId="24">
      <pivotArea dataOnly="0" labelOnly="1" outline="0" fieldPosition="0">
        <references count="2">
          <reference field="4294967294" count="2">
            <x v="0"/>
            <x v="1"/>
          </reference>
          <reference field="1" count="1" selected="0">
            <x v="5"/>
          </reference>
        </references>
      </pivotArea>
    </format>
    <format dxfId="23">
      <pivotArea dataOnly="0" labelOnly="1" fieldPosition="0">
        <references count="1">
          <reference field="1" count="3">
            <x v="3"/>
            <x v="4"/>
            <x v="5"/>
          </reference>
        </references>
      </pivotArea>
    </format>
    <format dxfId="22">
      <pivotArea field="1" dataOnly="0" labelOnly="1" grandCol="1" outline="0" axis="axisCol" fieldPosition="0">
        <references count="1">
          <reference field="4294967294" count="1" selected="0">
            <x v="0"/>
          </reference>
        </references>
      </pivotArea>
    </format>
    <format dxfId="21">
      <pivotArea field="1" dataOnly="0" labelOnly="1" grandCol="1" outline="0" axis="axisCol" fieldPosition="0">
        <references count="1">
          <reference field="4294967294" count="1" selected="0">
            <x v="1"/>
          </reference>
        </references>
      </pivotArea>
    </format>
    <format dxfId="20">
      <pivotArea dataOnly="0" labelOnly="1" outline="0" fieldPosition="0">
        <references count="2">
          <reference field="4294967294" count="2">
            <x v="0"/>
            <x v="1"/>
          </reference>
          <reference field="1" count="1" selected="0">
            <x v="3"/>
          </reference>
        </references>
      </pivotArea>
    </format>
    <format dxfId="19">
      <pivotArea dataOnly="0" labelOnly="1" outline="0" fieldPosition="0">
        <references count="2">
          <reference field="4294967294" count="2">
            <x v="0"/>
            <x v="1"/>
          </reference>
          <reference field="1" count="1" selected="0">
            <x v="4"/>
          </reference>
        </references>
      </pivotArea>
    </format>
    <format dxfId="18">
      <pivotArea dataOnly="0" labelOnly="1" outline="0" fieldPosition="0">
        <references count="2">
          <reference field="4294967294" count="2">
            <x v="0"/>
            <x v="1"/>
          </reference>
          <reference field="1" count="1" selected="0">
            <x v="5"/>
          </reference>
        </references>
      </pivotArea>
    </format>
    <format dxfId="17">
      <pivotArea field="1" grandCol="1" outline="0" collapsedLevelsAreSubtotals="1"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1000000}" sourceName="Quarter">
  <pivotTables>
    <pivotTable tabId="4" name="PivotTable3"/>
  </pivotTables>
  <data>
    <tabular pivotCacheId="1">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2000000}" sourceName="Month">
  <pivotTables>
    <pivotTable tabId="4" name="PivotTable3"/>
  </pivotTables>
  <data>
    <tabular pivotCacheId="1">
      <items count="6">
        <i x="3" s="1"/>
        <i x="4" s="1"/>
        <i x="5" s="1"/>
        <i x="0" s="1" nd="1"/>
        <i x="1" s="1" nd="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rover" xr10:uid="{00000000-0013-0000-FFFF-FFFF03000000}" sourceName="Approver">
  <pivotTables>
    <pivotTable tabId="4" name="PivotTable3"/>
  </pivotTables>
  <data>
    <tabular pivotCacheId="1">
      <items count="105">
        <i x="96" s="1"/>
        <i x="13" s="1"/>
        <i x="74" s="1"/>
        <i x="23" s="1"/>
        <i x="1" s="1"/>
        <i x="95" s="1"/>
        <i x="66" s="1"/>
        <i x="24" s="1"/>
        <i x="2" s="1"/>
        <i x="14" s="1"/>
        <i x="31" s="1"/>
        <i x="25" s="1"/>
        <i x="26" s="1"/>
        <i x="86" s="1"/>
        <i x="27" s="1"/>
        <i x="87" s="1"/>
        <i x="76" s="1"/>
        <i x="97" s="1"/>
        <i x="28" s="1"/>
        <i x="85" s="1"/>
        <i x="67" s="1"/>
        <i x="15" s="1"/>
        <i x="88" s="1"/>
        <i x="53" s="1"/>
        <i x="68" s="1"/>
        <i x="3" s="1"/>
        <i x="16" s="1"/>
        <i x="98" s="1"/>
        <i x="17" s="1"/>
        <i x="75" s="1"/>
        <i x="32" s="1"/>
        <i x="77" s="1"/>
        <i x="4" s="1"/>
        <i x="5" s="1"/>
        <i x="89" s="1"/>
        <i x="33" s="1"/>
        <i x="34" s="1"/>
        <i x="43" s="1"/>
        <i x="99" s="1"/>
        <i x="78" s="1"/>
        <i x="100" s="1"/>
        <i x="94" s="1"/>
        <i x="21" s="1"/>
        <i x="35" s="1"/>
        <i x="29" s="1"/>
        <i x="44" s="1"/>
        <i x="11" s="1"/>
        <i x="69" s="1"/>
        <i x="70" s="1"/>
        <i x="71" s="1"/>
        <i x="45" s="1"/>
        <i x="54" s="1"/>
        <i x="46" s="1"/>
        <i x="79" s="1"/>
        <i x="36" s="1"/>
        <i x="55" s="1"/>
        <i x="80" s="1"/>
        <i x="101" s="1"/>
        <i x="56" s="1"/>
        <i x="57" s="1"/>
        <i x="81" s="1"/>
        <i x="58" s="1"/>
        <i x="90" s="1"/>
        <i x="41" s="1"/>
        <i x="47" s="1"/>
        <i x="37" s="1"/>
        <i x="18" s="1"/>
        <i x="38" s="1"/>
        <i x="19" s="1"/>
        <i x="59" s="1"/>
        <i x="6" s="1"/>
        <i x="42" s="1"/>
        <i x="0" s="1"/>
        <i x="52" s="1"/>
        <i x="7" s="1"/>
        <i x="48" s="1"/>
        <i x="82" s="1"/>
        <i x="72" s="1"/>
        <i x="65" s="1"/>
        <i x="102" s="1"/>
        <i x="60" s="1"/>
        <i x="61" s="1"/>
        <i x="49" s="1"/>
        <i x="64" s="1"/>
        <i x="73" s="1"/>
        <i x="50" s="1"/>
        <i x="51" s="1"/>
        <i x="103" s="1"/>
        <i x="104" s="1"/>
        <i x="39" s="1"/>
        <i x="30" s="1"/>
        <i x="83" s="1"/>
        <i x="8" s="1"/>
        <i x="9" s="1"/>
        <i x="22" s="1"/>
        <i x="20" s="1"/>
        <i x="62" s="1"/>
        <i x="12" s="1"/>
        <i x="91" s="1"/>
        <i x="63" s="1"/>
        <i x="40" s="1"/>
        <i x="84" s="1"/>
        <i x="92" s="1"/>
        <i x="10" s="1"/>
        <i x="9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 xr10:uid="{00000000-0013-0000-FFFF-FFFF04000000}" sourceName="Transaction Type">
  <pivotTables>
    <pivotTable tabId="4" name="PivotTable3"/>
  </pivotTables>
  <data>
    <tabular pivotCacheId="1">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00000000-0013-0000-FFFF-FFFF05000000}" sourceName="Store">
  <pivotTables>
    <pivotTable tabId="4" name="PivotTable3"/>
  </pivotTables>
  <data>
    <tabular pivotCacheId="1">
      <items count="10">
        <i x="0" s="1"/>
        <i x="1" s="1"/>
        <i x="2" s="1"/>
        <i x="3" s="1"/>
        <i x="4" s="1"/>
        <i x="5" s="1"/>
        <i x="6" s="1"/>
        <i x="7" s="1"/>
        <i x="8" s="1"/>
        <i x="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06000000}" sourceName="Quarter">
  <pivotTables>
    <pivotTable tabId="5" name="PivotTable3"/>
  </pivotTables>
  <data>
    <tabular pivotCacheId="1">
      <items count="2">
        <i x="0"/>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07000000}" sourceName="Month">
  <pivotTables>
    <pivotTable tabId="5" name="PivotTable3"/>
  </pivotTables>
  <data>
    <tabular pivotCacheId="1">
      <items count="6">
        <i x="3" s="1"/>
        <i x="4" s="1"/>
        <i x="5" s="1"/>
        <i x="0" s="1" nd="1"/>
        <i x="1" s="1" nd="1"/>
        <i x="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rover1" xr10:uid="{00000000-0013-0000-FFFF-FFFF08000000}" sourceName="Approver">
  <pivotTables>
    <pivotTable tabId="5" name="PivotTable3"/>
  </pivotTables>
  <data>
    <tabular pivotCacheId="1">
      <items count="105">
        <i x="96" s="1"/>
        <i x="13" s="1"/>
        <i x="74" s="1"/>
        <i x="23" s="1"/>
        <i x="1" s="1"/>
        <i x="95" s="1"/>
        <i x="66" s="1"/>
        <i x="24" s="1"/>
        <i x="2" s="1"/>
        <i x="14" s="1"/>
        <i x="31" s="1"/>
        <i x="25" s="1"/>
        <i x="26" s="1"/>
        <i x="86" s="1"/>
        <i x="27" s="1"/>
        <i x="87" s="1"/>
        <i x="76" s="1"/>
        <i x="97" s="1"/>
        <i x="28" s="1"/>
        <i x="85" s="1"/>
        <i x="67" s="1"/>
        <i x="15" s="1"/>
        <i x="88" s="1"/>
        <i x="53" s="1"/>
        <i x="68" s="1"/>
        <i x="3" s="1"/>
        <i x="16" s="1"/>
        <i x="98" s="1"/>
        <i x="17" s="1"/>
        <i x="75" s="1"/>
        <i x="32" s="1"/>
        <i x="77" s="1"/>
        <i x="4" s="1"/>
        <i x="5" s="1"/>
        <i x="89" s="1"/>
        <i x="33" s="1"/>
        <i x="34" s="1"/>
        <i x="43" s="1"/>
        <i x="99" s="1"/>
        <i x="78" s="1"/>
        <i x="100" s="1"/>
        <i x="94" s="1"/>
        <i x="21" s="1"/>
        <i x="35" s="1"/>
        <i x="29" s="1"/>
        <i x="44" s="1"/>
        <i x="11" s="1"/>
        <i x="69" s="1"/>
        <i x="70" s="1"/>
        <i x="71" s="1"/>
        <i x="45" s="1"/>
        <i x="54" s="1"/>
        <i x="46" s="1"/>
        <i x="79" s="1"/>
        <i x="36" s="1"/>
        <i x="55" s="1"/>
        <i x="80" s="1"/>
        <i x="101" s="1"/>
        <i x="56" s="1"/>
        <i x="57" s="1"/>
        <i x="81" s="1"/>
        <i x="58" s="1"/>
        <i x="90" s="1"/>
        <i x="41" s="1"/>
        <i x="47" s="1"/>
        <i x="37" s="1"/>
        <i x="18" s="1"/>
        <i x="38" s="1"/>
        <i x="19" s="1"/>
        <i x="59" s="1"/>
        <i x="6" s="1"/>
        <i x="42" s="1"/>
        <i x="0" s="1"/>
        <i x="52" s="1"/>
        <i x="7" s="1"/>
        <i x="48" s="1"/>
        <i x="82" s="1"/>
        <i x="72" s="1"/>
        <i x="65" s="1"/>
        <i x="102" s="1"/>
        <i x="60" s="1"/>
        <i x="61" s="1"/>
        <i x="49" s="1"/>
        <i x="64" s="1"/>
        <i x="73" s="1"/>
        <i x="50" s="1"/>
        <i x="51" s="1"/>
        <i x="103" s="1"/>
        <i x="104" s="1"/>
        <i x="39" s="1"/>
        <i x="30" s="1"/>
        <i x="83" s="1"/>
        <i x="8" s="1"/>
        <i x="9" s="1"/>
        <i x="22" s="1"/>
        <i x="20" s="1"/>
        <i x="62" s="1"/>
        <i x="12" s="1"/>
        <i x="91" s="1"/>
        <i x="63" s="1"/>
        <i x="40" s="1"/>
        <i x="84" s="1"/>
        <i x="92" s="1"/>
        <i x="10" s="1"/>
        <i x="9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1" xr10:uid="{00000000-0013-0000-FFFF-FFFF09000000}" sourceName="Transaction Type">
  <pivotTables>
    <pivotTable tabId="5" name="PivotTable3"/>
  </pivotTables>
  <data>
    <tabular pivotCacheId="1">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1" xr10:uid="{00000000-0013-0000-FFFF-FFFF0A000000}" sourceName="Store">
  <pivotTables>
    <pivotTable tabId="5" name="PivotTable3"/>
  </pivotTables>
  <data>
    <tabular pivotCacheId="1">
      <items count="10">
        <i x="0" s="1"/>
        <i x="1" s="1"/>
        <i x="2" s="1"/>
        <i x="3" s="1"/>
        <i x="4" s="1"/>
        <i x="5" s="1"/>
        <i x="6" s="1"/>
        <i x="7" s="1"/>
        <i x="8" s="1"/>
        <i x="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suer" xr10:uid="{00000000-0013-0000-FFFF-FFFF0B000000}" sourceName="Issuer">
  <pivotTables>
    <pivotTable tabId="5" name="PivotTable3"/>
  </pivotTables>
  <data>
    <tabular pivotCacheId="1">
      <items count="105">
        <i x="95" s="1"/>
        <i x="12" s="1"/>
        <i x="74" s="1"/>
        <i x="22" s="1"/>
        <i x="10" s="1"/>
        <i x="104" s="1"/>
        <i x="65" s="1"/>
        <i x="23" s="1"/>
        <i x="1" s="1"/>
        <i x="13" s="1"/>
        <i x="31" s="1"/>
        <i x="24" s="1"/>
        <i x="25" s="1"/>
        <i x="85" s="1"/>
        <i x="26" s="1"/>
        <i x="86" s="1"/>
        <i x="75" s="1"/>
        <i x="96" s="1"/>
        <i x="27" s="1"/>
        <i x="93" s="1"/>
        <i x="66" s="1"/>
        <i x="14" s="1"/>
        <i x="87" s="1"/>
        <i x="63" s="1"/>
        <i x="67" s="1"/>
        <i x="2" s="1"/>
        <i x="15" s="1"/>
        <i x="97" s="1"/>
        <i x="16" s="1"/>
        <i x="83" s="1"/>
        <i x="40" s="1"/>
        <i x="76" s="1"/>
        <i x="3" s="1"/>
        <i x="4" s="1"/>
        <i x="88" s="1"/>
        <i x="32" s="1"/>
        <i x="33" s="1"/>
        <i x="42" s="1"/>
        <i x="98" s="1"/>
        <i x="77" s="1"/>
        <i x="99" s="1"/>
        <i x="94" s="1"/>
        <i x="21" s="1"/>
        <i x="34" s="1"/>
        <i x="28" s="1"/>
        <i x="43" s="1"/>
        <i x="11" s="1"/>
        <i x="68" s="1"/>
        <i x="69" s="1"/>
        <i x="70" s="1"/>
        <i x="44" s="1"/>
        <i x="53" s="1"/>
        <i x="45" s="1"/>
        <i x="78" s="1"/>
        <i x="35" s="1"/>
        <i x="54" s="1"/>
        <i x="79" s="1"/>
        <i x="100" s="1"/>
        <i x="55" s="1"/>
        <i x="56" s="1"/>
        <i x="80" s="1"/>
        <i x="57" s="1"/>
        <i x="89" s="1"/>
        <i x="41" s="1"/>
        <i x="46" s="1"/>
        <i x="36" s="1"/>
        <i x="17" s="1"/>
        <i x="37" s="1"/>
        <i x="18" s="1"/>
        <i x="58" s="1"/>
        <i x="5" s="1"/>
        <i x="51" s="1"/>
        <i x="0" s="1"/>
        <i x="52" s="1"/>
        <i x="6" s="1"/>
        <i x="47" s="1"/>
        <i x="81" s="1"/>
        <i x="71" s="1"/>
        <i x="73" s="1"/>
        <i x="101" s="1"/>
        <i x="59" s="1"/>
        <i x="60" s="1"/>
        <i x="48" s="1"/>
        <i x="64" s="1"/>
        <i x="72" s="1"/>
        <i x="49" s="1"/>
        <i x="50" s="1"/>
        <i x="102" s="1"/>
        <i x="103" s="1"/>
        <i x="38" s="1"/>
        <i x="29" s="1"/>
        <i x="82" s="1"/>
        <i x="7" s="1"/>
        <i x="8" s="1"/>
        <i x="30" s="1"/>
        <i x="19" s="1"/>
        <i x="61" s="1"/>
        <i x="20" s="1"/>
        <i x="90" s="1"/>
        <i x="62" s="1"/>
        <i x="39" s="1"/>
        <i x="84" s="1"/>
        <i x="91" s="1"/>
        <i x="9" s="1"/>
        <i x="92"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rover2" xr10:uid="{00000000-0013-0000-FFFF-FFFF0C000000}" sourceName="Approver">
  <pivotTables>
    <pivotTable tabId="7" name="PivotTable3"/>
  </pivotTables>
  <data>
    <tabular pivotCacheId="1">
      <items count="105">
        <i x="96" s="1"/>
        <i x="13" s="1"/>
        <i x="74" s="1"/>
        <i x="23" s="1"/>
        <i x="1" s="1"/>
        <i x="95" s="1"/>
        <i x="66" s="1"/>
        <i x="24" s="1"/>
        <i x="2" s="1"/>
        <i x="14" s="1"/>
        <i x="31" s="1"/>
        <i x="25" s="1"/>
        <i x="26" s="1"/>
        <i x="86" s="1"/>
        <i x="27" s="1"/>
        <i x="87" s="1"/>
        <i x="76" s="1"/>
        <i x="97" s="1"/>
        <i x="28" s="1"/>
        <i x="85" s="1"/>
        <i x="67" s="1"/>
        <i x="15" s="1"/>
        <i x="88" s="1"/>
        <i x="53" s="1"/>
        <i x="68" s="1"/>
        <i x="3" s="1"/>
        <i x="16" s="1"/>
        <i x="98" s="1"/>
        <i x="17" s="1"/>
        <i x="75" s="1"/>
        <i x="32" s="1"/>
        <i x="77" s="1"/>
        <i x="4" s="1"/>
        <i x="5" s="1"/>
        <i x="89" s="1"/>
        <i x="33" s="1"/>
        <i x="34" s="1"/>
        <i x="43" s="1"/>
        <i x="99" s="1"/>
        <i x="78" s="1"/>
        <i x="100" s="1"/>
        <i x="94" s="1"/>
        <i x="21" s="1"/>
        <i x="35" s="1"/>
        <i x="29" s="1"/>
        <i x="44" s="1"/>
        <i x="11" s="1"/>
        <i x="69" s="1"/>
        <i x="70" s="1"/>
        <i x="71" s="1"/>
        <i x="45" s="1"/>
        <i x="54" s="1"/>
        <i x="46" s="1"/>
        <i x="79" s="1"/>
        <i x="36" s="1"/>
        <i x="55" s="1"/>
        <i x="80" s="1"/>
        <i x="101" s="1"/>
        <i x="56" s="1"/>
        <i x="57" s="1"/>
        <i x="81" s="1"/>
        <i x="58" s="1"/>
        <i x="90" s="1"/>
        <i x="41" s="1"/>
        <i x="47" s="1"/>
        <i x="37" s="1"/>
        <i x="18" s="1"/>
        <i x="38" s="1"/>
        <i x="19" s="1"/>
        <i x="59" s="1"/>
        <i x="6" s="1"/>
        <i x="42" s="1"/>
        <i x="0" s="1"/>
        <i x="52" s="1"/>
        <i x="7" s="1"/>
        <i x="48" s="1"/>
        <i x="82" s="1"/>
        <i x="72" s="1"/>
        <i x="65" s="1"/>
        <i x="102" s="1"/>
        <i x="60" s="1"/>
        <i x="61" s="1"/>
        <i x="49" s="1"/>
        <i x="64" s="1"/>
        <i x="73" s="1"/>
        <i x="50" s="1"/>
        <i x="51" s="1"/>
        <i x="103" s="1"/>
        <i x="104" s="1"/>
        <i x="39" s="1"/>
        <i x="30" s="1"/>
        <i x="83" s="1"/>
        <i x="8" s="1"/>
        <i x="9" s="1"/>
        <i x="22" s="1"/>
        <i x="20" s="1"/>
        <i x="62" s="1"/>
        <i x="12" s="1"/>
        <i x="91" s="1"/>
        <i x="63" s="1"/>
        <i x="40" s="1"/>
        <i x="84" s="1"/>
        <i x="92" s="1"/>
        <i x="10" s="1"/>
        <i x="9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2" xr10:uid="{00000000-0013-0000-FFFF-FFFF0D000000}" sourceName="Transaction Type">
  <pivotTables>
    <pivotTable tabId="7" name="PivotTable3"/>
  </pivotTables>
  <data>
    <tabular pivotCacheId="1">
      <items count="3">
        <i x="2" s="1"/>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2" xr10:uid="{00000000-0013-0000-FFFF-FFFF0E000000}" sourceName="Store">
  <pivotTables>
    <pivotTable tabId="7" name="PivotTable3"/>
  </pivotTables>
  <data>
    <tabular pivotCacheId="1">
      <items count="10">
        <i x="0" s="1"/>
        <i x="1" s="1"/>
        <i x="2" s="1"/>
        <i x="3" s="1"/>
        <i x="4" s="1"/>
        <i x="5" s="1"/>
        <i x="6" s="1"/>
        <i x="7" s="1"/>
        <i x="8" s="1"/>
        <i x="9"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Class" xr10:uid="{00000000-0013-0000-FFFF-FFFF0F000000}" sourceName="Credit Class">
  <pivotTables>
    <pivotTable tabId="5" name="PivotTable3"/>
  </pivotTables>
  <data>
    <tabular pivotCacheId="1">
      <items count="5">
        <i x="1" s="1"/>
        <i x="4" s="1"/>
        <i x="0" s="1"/>
        <i x="2" s="1"/>
        <i x="3"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prover21" xr10:uid="{00000000-0013-0000-FFFF-FFFF10000000}" sourceName="Approver">
  <pivotTables>
    <pivotTable tabId="8" name="PivotTable3"/>
  </pivotTables>
  <data>
    <tabular pivotCacheId="1">
      <items count="105">
        <i x="96" s="1"/>
        <i x="13" s="1"/>
        <i x="74" s="1"/>
        <i x="23" s="1"/>
        <i x="1" s="1"/>
        <i x="95" s="1"/>
        <i x="66" s="1"/>
        <i x="24" s="1"/>
        <i x="2" s="1"/>
        <i x="14" s="1"/>
        <i x="31" s="1"/>
        <i x="25" s="1"/>
        <i x="26" s="1"/>
        <i x="86" s="1"/>
        <i x="27" s="1"/>
        <i x="87" s="1"/>
        <i x="76" s="1"/>
        <i x="97" s="1"/>
        <i x="28" s="1"/>
        <i x="85" s="1"/>
        <i x="67" s="1"/>
        <i x="15" s="1"/>
        <i x="88" s="1"/>
        <i x="53" s="1"/>
        <i x="68" s="1"/>
        <i x="3" s="1"/>
        <i x="16" s="1"/>
        <i x="98" s="1"/>
        <i x="17" s="1"/>
        <i x="75" s="1"/>
        <i x="32" s="1"/>
        <i x="77" s="1"/>
        <i x="4" s="1"/>
        <i x="5" s="1"/>
        <i x="89" s="1"/>
        <i x="33" s="1"/>
        <i x="34" s="1"/>
        <i x="43" s="1"/>
        <i x="99" s="1"/>
        <i x="78" s="1"/>
        <i x="100" s="1"/>
        <i x="94" s="1"/>
        <i x="21" s="1"/>
        <i x="35" s="1"/>
        <i x="29" s="1"/>
        <i x="44" s="1"/>
        <i x="11" s="1"/>
        <i x="69" s="1"/>
        <i x="70" s="1"/>
        <i x="71" s="1"/>
        <i x="45" s="1"/>
        <i x="54" s="1"/>
        <i x="46" s="1"/>
        <i x="79" s="1"/>
        <i x="36" s="1"/>
        <i x="55" s="1"/>
        <i x="80" s="1"/>
        <i x="101" s="1"/>
        <i x="56" s="1"/>
        <i x="57" s="1"/>
        <i x="81" s="1"/>
        <i x="58" s="1"/>
        <i x="90" s="1"/>
        <i x="41" s="1"/>
        <i x="47" s="1"/>
        <i x="37" s="1"/>
        <i x="18" s="1"/>
        <i x="38" s="1"/>
        <i x="19" s="1"/>
        <i x="59" s="1"/>
        <i x="6" s="1"/>
        <i x="42" s="1"/>
        <i x="0" s="1"/>
        <i x="52" s="1"/>
        <i x="7" s="1"/>
        <i x="48" s="1"/>
        <i x="82" s="1"/>
        <i x="72" s="1"/>
        <i x="65" s="1"/>
        <i x="102" s="1"/>
        <i x="60" s="1"/>
        <i x="61" s="1"/>
        <i x="49" s="1"/>
        <i x="64" s="1"/>
        <i x="73" s="1"/>
        <i x="50" s="1"/>
        <i x="51" s="1"/>
        <i x="103" s="1"/>
        <i x="104" s="1"/>
        <i x="39" s="1"/>
        <i x="30" s="1"/>
        <i x="83" s="1"/>
        <i x="8" s="1"/>
        <i x="9" s="1"/>
        <i x="22" s="1"/>
        <i x="20" s="1"/>
        <i x="62" s="1"/>
        <i x="12" s="1"/>
        <i x="91" s="1"/>
        <i x="63" s="1"/>
        <i x="40" s="1"/>
        <i x="84" s="1"/>
        <i x="92" s="1"/>
        <i x="10" s="1"/>
        <i x="93"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Type21" xr10:uid="{00000000-0013-0000-FFFF-FFFF11000000}" sourceName="Transaction Type">
  <pivotTables>
    <pivotTable tabId="8" name="PivotTable3"/>
  </pivotTables>
  <data>
    <tabular pivotCacheId="1">
      <items count="3">
        <i x="2" s="1"/>
        <i x="1" s="1"/>
        <i x="0"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dit_type" xr10:uid="{00000000-0013-0000-FFFF-FFFF12000000}" sourceName="Credit type">
  <pivotTables>
    <pivotTable tabId="8" name="PivotTable3"/>
  </pivotTables>
  <data>
    <tabular pivotCacheId="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rover 2" xr10:uid="{00000000-0014-0000-FFFF-FFFF01000000}" cache="Slicer_Approver2" caption="Approver" columnCount="4" rowHeight="182880"/>
  <slicer name="Transaction Type 2" xr10:uid="{00000000-0014-0000-FFFF-FFFF02000000}" cache="Slicer_Transaction_Type2" caption="Transaction Type" rowHeight="182880"/>
  <slicer name="Store 2" xr10:uid="{00000000-0014-0000-FFFF-FFFF03000000}" cache="Slicer_Store2" caption="Store" columnCount="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prover 3" xr10:uid="{00000000-0014-0000-FFFF-FFFF04000000}" cache="Slicer_Approver21" caption="Approver" columnCount="4" rowHeight="182880"/>
  <slicer name="Transaction Type 3" xr10:uid="{00000000-0014-0000-FFFF-FFFF05000000}" cache="Slicer_Transaction_Type21" caption="Transaction Type" rowHeight="182880"/>
  <slicer name="Credit type" xr10:uid="{00000000-0014-0000-FFFF-FFFF06000000}" cache="Slicer_Credit_type" caption="Credit 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07000000}" cache="Slicer_Quarter" caption="Quarter" rowHeight="182880"/>
  <slicer name="Month" xr10:uid="{00000000-0014-0000-FFFF-FFFF08000000}" cache="Slicer_Month" caption="Month" rowHeight="182880"/>
  <slicer name="Approver" xr10:uid="{00000000-0014-0000-FFFF-FFFF09000000}" cache="Slicer_Approver" caption="Approver" columnCount="4" rowHeight="182880"/>
  <slicer name="Transaction Type" xr10:uid="{00000000-0014-0000-FFFF-FFFF0A000000}" cache="Slicer_Transaction_Type" caption="Transaction Type" rowHeight="182880"/>
  <slicer name="Store" xr10:uid="{00000000-0014-0000-FFFF-FFFF0B000000}" cache="Slicer_Store" caption="Store" columnCount="2"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1" xr10:uid="{00000000-0014-0000-FFFF-FFFF0C000000}" cache="Slicer_Quarter1" caption="Quarter" rowHeight="182880"/>
  <slicer name="Month 1" xr10:uid="{00000000-0014-0000-FFFF-FFFF0D000000}" cache="Slicer_Month1" caption="Month" rowHeight="182880"/>
  <slicer name="Approver 1" xr10:uid="{00000000-0014-0000-FFFF-FFFF0E000000}" cache="Slicer_Approver1" caption="Approver" rowHeight="182880"/>
  <slicer name="Transaction Type 1" xr10:uid="{00000000-0014-0000-FFFF-FFFF0F000000}" cache="Slicer_Transaction_Type1" caption="Transaction Type" rowHeight="182880"/>
  <slicer name="Store 1" xr10:uid="{00000000-0014-0000-FFFF-FFFF10000000}" cache="Slicer_Store1" caption="Store" columnCount="2" rowHeight="182880"/>
  <slicer name="Issuer" xr10:uid="{00000000-0014-0000-FFFF-FFFF11000000}" cache="Slicer_Issuer" caption="Issuer" rowHeight="182880"/>
  <slicer name="Credit Class" xr10:uid="{00000000-0014-0000-FFFF-FFFF12000000}" cache="Slicer_Credit_Class" caption="Credit Class"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C4496" totalsRowShown="0">
  <autoFilter ref="A1:AC4496" xr:uid="{00000000-0009-0000-0100-000001000000}"/>
  <tableColumns count="29">
    <tableColumn id="18" xr3:uid="{00000000-0010-0000-0000-000012000000}" name="Quarter" dataDxfId="16">
      <calculatedColumnFormula>CONCATENATE("Q",ROUNDUP(MONTH(Table1[[#This Row],[Month]])/3,0))</calculatedColumnFormula>
    </tableColumn>
    <tableColumn id="17" xr3:uid="{00000000-0010-0000-0000-000011000000}" name="Month" dataDxfId="15">
      <calculatedColumnFormula>EOMONTH(Table1[[#This Row],[Credit Date]],-1)+1</calculatedColumnFormula>
    </tableColumn>
    <tableColumn id="23" xr3:uid="{00000000-0010-0000-0000-000017000000}" name="Issuer" dataDxfId="14">
      <calculatedColumnFormula>CONCATENATE(Table1[[#This Row],[Issuer Last Name]],", ",Table1[[#This Row],[Issuer First Name]])</calculatedColumnFormula>
    </tableColumn>
    <tableColumn id="22" xr3:uid="{00000000-0010-0000-0000-000016000000}" name="Approver" dataDxfId="13">
      <calculatedColumnFormula>CONCATENATE(Table1[[#This Row],[Approver Last Name]],", ",Table1[[#This Row],[Approver First Name]])</calculatedColumnFormula>
    </tableColumn>
    <tableColumn id="24" xr3:uid="{00000000-0010-0000-0000-000018000000}" name="Customer" dataDxfId="12">
      <calculatedColumnFormula>CONCATENATE(Table1[[#This Row],[Customer Last Name]],", ",Table1[[#This Row],[Customer First Name]])</calculatedColumnFormula>
    </tableColumn>
    <tableColumn id="19" xr3:uid="{00000000-0010-0000-0000-000013000000}" name="Credit Class" dataDxfId="11">
      <calculatedColumnFormula>IF(Table1[[#This Row],[Credit Amount]]&gt;-19.99,"Less than 19.99",IF(Table1[[#This Row],[Credit Amount]]=-20,"20",IF(Table1[[#This Row],[Credit Amount]]&gt;-49.98,"20.01-49.98",IF(Table1[[#This Row],[Credit Amount]]=-49.99,"49.99",IF(Table1[[#This Row],[Credit Amount]]=-50,"50",IF(Table1[[#This Row],[Credit Amount]]&lt;-50.01,"Greater than 50"))))))</calculatedColumnFormula>
    </tableColumn>
    <tableColumn id="21" xr3:uid="{00000000-0010-0000-0000-000015000000}" name="Credit type" dataDxfId="10">
      <calculatedColumnFormula>IF(Table1[[#This Row],[Transaction Type]]="Maintenance","Non-Sales","Sales")</calculatedColumnFormula>
    </tableColumn>
    <tableColumn id="30" xr3:uid="{00000000-0010-0000-0000-00001E000000}" name="Q2 Credit Count" dataDxfId="9">
      <calculatedColumnFormula>IF(Table1[[#This Row],[Quarter]]="q2",1,"")</calculatedColumnFormula>
    </tableColumn>
    <tableColumn id="29" xr3:uid="{00000000-0010-0000-0000-00001D000000}" name="Q3 Credit Count" dataDxfId="8">
      <calculatedColumnFormula>IF(Table1[[#This Row],[Quarter]]="q3",1,"")</calculatedColumnFormula>
    </tableColumn>
    <tableColumn id="26" xr3:uid="{00000000-0010-0000-0000-00001A000000}" name="Q2 Credits" dataDxfId="7">
      <calculatedColumnFormula>IF(Table1[[#This Row],[Quarter]]="Q2",Table1[[#This Row],[Credit Amount]],"")</calculatedColumnFormula>
    </tableColumn>
    <tableColumn id="25" xr3:uid="{00000000-0010-0000-0000-000019000000}" name="Q3 Credits" dataDxfId="6">
      <calculatedColumnFormula>IF(Table1[[#This Row],[Quarter]]="Q3",Table1[[#This Row],[Credit Amount]],"")</calculatedColumnFormula>
    </tableColumn>
    <tableColumn id="31" xr3:uid="{00000000-0010-0000-0000-00001F000000}" name="Sales Credit" dataDxfId="5">
      <calculatedColumnFormula>IF(Table1[[#This Row],[Transaction Type]]="Upgrade",Table1[[#This Row],[Credit Amount]],IF(Table1[[#This Row],[Transaction Type]]="Activation",Table1[[#This Row],[Credit Amount]],""))</calculatedColumnFormula>
    </tableColumn>
    <tableColumn id="32" xr3:uid="{00000000-0010-0000-0000-000020000000}" name="Non Sales Credit" dataDxfId="4">
      <calculatedColumnFormula>IF(Table1[[#This Row],[Transaction Type]]="Maintenance",Table1[[#This Row],[Credit Amount]],"")</calculatedColumnFormula>
    </tableColumn>
    <tableColumn id="1" xr3:uid="{00000000-0010-0000-0000-000001000000}" name="Issuer Employee Number"/>
    <tableColumn id="2" xr3:uid="{00000000-0010-0000-0000-000002000000}" name="Issuer First Name"/>
    <tableColumn id="3" xr3:uid="{00000000-0010-0000-0000-000003000000}" name="Issuer Last Name"/>
    <tableColumn id="4" xr3:uid="{00000000-0010-0000-0000-000004000000}" name="Issuer Title"/>
    <tableColumn id="5" xr3:uid="{00000000-0010-0000-0000-000005000000}" name="Approver Employee Number"/>
    <tableColumn id="6" xr3:uid="{00000000-0010-0000-0000-000006000000}" name="Approver First Name"/>
    <tableColumn id="7" xr3:uid="{00000000-0010-0000-0000-000007000000}" name="Approver Last Name"/>
    <tableColumn id="8" xr3:uid="{00000000-0010-0000-0000-000008000000}" name="Approver Title"/>
    <tableColumn id="9" xr3:uid="{00000000-0010-0000-0000-000009000000}" name="Store"/>
    <tableColumn id="10" xr3:uid="{00000000-0010-0000-0000-00000A000000}" name="Account Number"/>
    <tableColumn id="11" xr3:uid="{00000000-0010-0000-0000-00000B000000}" name="Telephone Number"/>
    <tableColumn id="12" xr3:uid="{00000000-0010-0000-0000-00000C000000}" name="Customer First Name"/>
    <tableColumn id="13" xr3:uid="{00000000-0010-0000-0000-00000D000000}" name="Customer Last Name"/>
    <tableColumn id="14" xr3:uid="{00000000-0010-0000-0000-00000E000000}" name="Credit Amount" dataDxfId="3" dataCellStyle="Currency"/>
    <tableColumn id="15" xr3:uid="{00000000-0010-0000-0000-00000F000000}" name="Credit Date" dataDxfId="2"/>
    <tableColumn id="16" xr3:uid="{00000000-0010-0000-0000-000010000000}" name="Transaction Typ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249977111117893"/>
  </sheetPr>
  <dimension ref="A1:M24"/>
  <sheetViews>
    <sheetView showGridLines="0" showRowColHeaders="0" tabSelected="1" workbookViewId="0">
      <selection activeCell="L24" sqref="L24"/>
    </sheetView>
  </sheetViews>
  <sheetFormatPr defaultColWidth="0" defaultRowHeight="15" zeroHeight="1" x14ac:dyDescent="0.25"/>
  <cols>
    <col min="1" max="13" width="9.140625" style="112" customWidth="1"/>
    <col min="14" max="16384" width="9.140625" style="112"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sheetData>
  <sheetProtection sheet="1" objects="1" scenarios="1" select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V121"/>
  <sheetViews>
    <sheetView workbookViewId="0">
      <selection activeCell="H17" sqref="H17"/>
    </sheetView>
  </sheetViews>
  <sheetFormatPr defaultColWidth="0" defaultRowHeight="15" zeroHeight="1" x14ac:dyDescent="0.25"/>
  <cols>
    <col min="1" max="1" width="12.42578125" bestFit="1" customWidth="1"/>
    <col min="2" max="3" width="14" bestFit="1" customWidth="1"/>
    <col min="4" max="4" width="13.5703125" bestFit="1" customWidth="1"/>
    <col min="5" max="6" width="17" bestFit="1" customWidth="1"/>
    <col min="7" max="7" width="19.85546875" bestFit="1" customWidth="1"/>
    <col min="8" max="8" width="23.5703125" bestFit="1" customWidth="1"/>
    <col min="9" max="9" width="20.42578125" bestFit="1" customWidth="1"/>
    <col min="10" max="10" width="23.5703125" bestFit="1" customWidth="1"/>
    <col min="11" max="11" width="20.42578125" bestFit="1" customWidth="1"/>
    <col min="12" max="12" width="26.140625" bestFit="1" customWidth="1"/>
    <col min="13" max="20" width="9.140625" customWidth="1"/>
    <col min="21" max="16384" width="9.140625" hidden="1"/>
  </cols>
  <sheetData>
    <row r="1" spans="1:22" x14ac:dyDescent="0.25">
      <c r="A1" s="20"/>
      <c r="B1" s="20"/>
      <c r="C1" s="20"/>
      <c r="D1" s="20"/>
      <c r="E1" s="20"/>
      <c r="F1" s="20"/>
      <c r="G1" s="20"/>
      <c r="H1" s="20"/>
      <c r="I1" s="20"/>
      <c r="J1" s="20"/>
      <c r="K1" s="20"/>
      <c r="L1" s="20"/>
      <c r="M1" s="20"/>
      <c r="N1" s="20"/>
      <c r="O1" s="20"/>
      <c r="P1" s="20"/>
      <c r="Q1" s="20"/>
      <c r="R1" s="20"/>
      <c r="S1" s="20"/>
      <c r="T1" s="20"/>
    </row>
    <row r="2" spans="1:22" x14ac:dyDescent="0.25">
      <c r="A2" s="20"/>
      <c r="B2" s="20"/>
      <c r="C2" s="20"/>
      <c r="D2" s="20"/>
      <c r="E2" s="20"/>
      <c r="F2" s="20"/>
      <c r="G2" s="20"/>
      <c r="H2" s="20"/>
      <c r="I2" s="20"/>
      <c r="J2" s="20"/>
      <c r="K2" s="20"/>
      <c r="L2" s="20"/>
      <c r="M2" s="20"/>
      <c r="N2" s="20"/>
      <c r="O2" s="20"/>
      <c r="P2" s="20"/>
      <c r="Q2" s="20"/>
      <c r="R2" s="20"/>
      <c r="S2" s="20"/>
      <c r="T2" s="20"/>
    </row>
    <row r="3" spans="1:22" x14ac:dyDescent="0.25">
      <c r="A3" s="20"/>
      <c r="B3" s="20"/>
      <c r="C3" s="20"/>
      <c r="D3" s="20"/>
      <c r="E3" s="20"/>
      <c r="F3" s="20"/>
      <c r="G3" s="20"/>
      <c r="H3" s="20"/>
      <c r="I3" s="20"/>
      <c r="J3" s="20"/>
      <c r="K3" s="20"/>
      <c r="L3" s="20"/>
      <c r="M3" s="20"/>
      <c r="N3" s="20"/>
      <c r="O3" s="20"/>
      <c r="P3" s="20"/>
      <c r="Q3" s="20"/>
      <c r="R3" s="20"/>
      <c r="S3" s="20"/>
      <c r="T3" s="20"/>
    </row>
    <row r="4" spans="1:22" x14ac:dyDescent="0.25">
      <c r="A4" s="20"/>
      <c r="B4" s="20"/>
      <c r="C4" s="20"/>
      <c r="D4" s="20"/>
      <c r="E4" s="20"/>
      <c r="F4" s="20"/>
      <c r="G4" s="20"/>
      <c r="H4" s="20"/>
      <c r="I4" s="20"/>
      <c r="J4" s="20"/>
      <c r="K4" s="20"/>
      <c r="L4" s="20"/>
      <c r="M4" s="20"/>
      <c r="N4" s="20"/>
      <c r="O4" s="20"/>
      <c r="P4" s="20"/>
      <c r="Q4" s="20"/>
      <c r="R4" s="20"/>
      <c r="S4" s="20"/>
      <c r="T4" s="20"/>
    </row>
    <row r="5" spans="1:22" x14ac:dyDescent="0.25">
      <c r="A5" s="20"/>
      <c r="B5" s="20"/>
      <c r="C5" s="20"/>
      <c r="D5" s="20"/>
      <c r="E5" s="20"/>
      <c r="F5" s="20"/>
      <c r="G5" s="20"/>
      <c r="H5" s="20"/>
      <c r="I5" s="20"/>
      <c r="J5" s="20"/>
      <c r="K5" s="20"/>
      <c r="L5" s="20"/>
      <c r="M5" s="20"/>
      <c r="N5" s="20"/>
      <c r="O5" s="20"/>
      <c r="P5" s="20"/>
      <c r="Q5" s="20"/>
      <c r="R5" s="20"/>
      <c r="S5" s="20"/>
      <c r="T5" s="20"/>
    </row>
    <row r="6" spans="1:22" x14ac:dyDescent="0.25">
      <c r="A6" s="20"/>
      <c r="B6" s="20"/>
      <c r="C6" s="20"/>
      <c r="D6" s="20"/>
      <c r="E6" s="20"/>
      <c r="F6" s="20"/>
      <c r="G6" s="20"/>
      <c r="H6" s="20"/>
      <c r="I6" s="20"/>
      <c r="J6" s="20"/>
      <c r="K6" s="20"/>
      <c r="L6" s="20"/>
      <c r="M6" s="20"/>
      <c r="N6" s="20"/>
      <c r="O6" s="20"/>
      <c r="P6" s="20"/>
      <c r="Q6" s="20"/>
      <c r="R6" s="20"/>
      <c r="S6" s="20"/>
      <c r="T6" s="20"/>
    </row>
    <row r="7" spans="1:22" x14ac:dyDescent="0.25">
      <c r="A7" s="20"/>
      <c r="B7" s="20"/>
      <c r="C7" s="20"/>
      <c r="D7" s="20"/>
      <c r="E7" s="20"/>
      <c r="F7" s="20"/>
      <c r="G7" s="20"/>
      <c r="H7" s="20"/>
      <c r="I7" s="20"/>
      <c r="J7" s="20"/>
      <c r="K7" s="20"/>
      <c r="L7" s="20"/>
      <c r="M7" s="20"/>
      <c r="N7" s="20"/>
      <c r="O7" s="20"/>
      <c r="P7" s="20"/>
      <c r="Q7" s="20"/>
      <c r="R7" s="20"/>
      <c r="S7" s="20"/>
      <c r="T7" s="20"/>
    </row>
    <row r="8" spans="1:22" x14ac:dyDescent="0.25">
      <c r="A8" s="20"/>
      <c r="B8" s="20"/>
      <c r="C8" s="20"/>
      <c r="D8" s="20"/>
      <c r="E8" s="20"/>
      <c r="F8" s="20"/>
      <c r="G8" s="20"/>
      <c r="H8" s="20"/>
      <c r="I8" s="20"/>
      <c r="J8" s="20"/>
      <c r="K8" s="20"/>
      <c r="L8" s="20"/>
      <c r="M8" s="20"/>
      <c r="N8" s="20"/>
      <c r="O8" s="20"/>
      <c r="P8" s="20"/>
      <c r="Q8" s="20"/>
      <c r="R8" s="20"/>
      <c r="S8" s="20"/>
      <c r="T8" s="20"/>
    </row>
    <row r="9" spans="1:22" x14ac:dyDescent="0.25">
      <c r="A9" s="20"/>
      <c r="B9" s="20"/>
      <c r="C9" s="20"/>
      <c r="D9" s="20"/>
      <c r="E9" s="20"/>
      <c r="F9" s="20"/>
      <c r="G9" s="20"/>
      <c r="H9" s="20"/>
      <c r="I9" s="20"/>
      <c r="J9" s="20"/>
      <c r="K9" s="20"/>
      <c r="L9" s="20"/>
      <c r="M9" s="20"/>
      <c r="N9" s="20"/>
      <c r="O9" s="20"/>
      <c r="P9" s="20"/>
      <c r="Q9" s="20"/>
      <c r="R9" s="20"/>
      <c r="S9" s="20"/>
      <c r="T9" s="20"/>
    </row>
    <row r="10" spans="1:22" x14ac:dyDescent="0.25">
      <c r="A10" s="20"/>
      <c r="B10" s="20"/>
      <c r="C10" s="20"/>
      <c r="D10" s="20"/>
      <c r="E10" s="20"/>
      <c r="F10" s="20"/>
      <c r="G10" s="20"/>
      <c r="H10" s="20"/>
      <c r="I10" s="20"/>
      <c r="J10" s="20"/>
      <c r="K10" s="20"/>
      <c r="L10" s="20"/>
      <c r="M10" s="20"/>
      <c r="N10" s="20"/>
      <c r="O10" s="20"/>
      <c r="P10" s="20"/>
      <c r="Q10" s="20"/>
      <c r="R10" s="20"/>
      <c r="S10" s="20"/>
      <c r="T10" s="20"/>
    </row>
    <row r="11" spans="1:22" x14ac:dyDescent="0.25">
      <c r="A11" s="20"/>
      <c r="B11" s="20"/>
      <c r="C11" s="20"/>
      <c r="D11" s="20"/>
      <c r="E11" s="20"/>
      <c r="F11" s="20"/>
      <c r="G11" s="20"/>
      <c r="H11" s="20"/>
      <c r="I11" s="20"/>
      <c r="J11" s="20"/>
      <c r="K11" s="20"/>
      <c r="L11" s="20"/>
      <c r="M11" s="20"/>
      <c r="N11" s="20"/>
      <c r="O11" s="20"/>
      <c r="P11" s="20"/>
      <c r="Q11" s="20"/>
      <c r="R11" s="20"/>
      <c r="S11" s="20"/>
      <c r="T11" s="20"/>
    </row>
    <row r="12" spans="1:22" x14ac:dyDescent="0.25">
      <c r="A12" s="20"/>
      <c r="B12" s="20"/>
      <c r="C12" s="20"/>
      <c r="D12" s="20"/>
      <c r="E12" s="20"/>
      <c r="F12" s="20"/>
      <c r="G12" s="20"/>
      <c r="H12" s="20"/>
      <c r="I12" s="20"/>
      <c r="J12" s="20"/>
      <c r="K12" s="20"/>
      <c r="L12" s="20"/>
      <c r="M12" s="20"/>
      <c r="N12" s="20"/>
      <c r="O12" s="20"/>
      <c r="P12" s="20"/>
      <c r="Q12" s="20"/>
      <c r="R12" s="20"/>
      <c r="S12" s="20"/>
      <c r="T12" s="20"/>
    </row>
    <row r="13" spans="1:22" x14ac:dyDescent="0.25">
      <c r="A13" s="20"/>
      <c r="B13" s="20"/>
      <c r="C13" s="20"/>
      <c r="D13" s="20"/>
      <c r="E13" s="20"/>
      <c r="F13" s="20"/>
      <c r="G13" s="20"/>
      <c r="H13" s="20"/>
      <c r="I13" s="20"/>
      <c r="J13" s="20"/>
      <c r="K13" s="20"/>
      <c r="L13" s="20"/>
      <c r="M13" s="20"/>
      <c r="N13" s="20"/>
      <c r="O13" s="20"/>
      <c r="P13" s="20"/>
      <c r="Q13" s="20"/>
      <c r="R13" s="20"/>
      <c r="S13" s="20"/>
      <c r="T13" s="20"/>
    </row>
    <row r="14" spans="1:22" x14ac:dyDescent="0.25">
      <c r="A14" s="21"/>
      <c r="B14" s="21"/>
      <c r="C14" s="21"/>
      <c r="D14" s="21"/>
      <c r="E14" s="21"/>
      <c r="F14" s="21"/>
      <c r="G14" s="21"/>
      <c r="H14" s="21"/>
      <c r="I14" s="21"/>
      <c r="J14" s="21"/>
      <c r="K14" s="21"/>
      <c r="L14" s="21"/>
      <c r="M14" s="21"/>
      <c r="N14" s="21"/>
      <c r="O14" s="21"/>
      <c r="P14" s="21"/>
      <c r="Q14" s="21"/>
      <c r="R14" s="21"/>
      <c r="S14" s="21"/>
      <c r="T14" s="21"/>
    </row>
    <row r="15" spans="1:22" ht="15.75" thickBot="1" x14ac:dyDescent="0.3">
      <c r="A15" s="21"/>
      <c r="B15" s="21"/>
      <c r="C15" s="21"/>
      <c r="D15" s="21"/>
      <c r="E15" s="21"/>
      <c r="F15" s="21"/>
      <c r="G15" s="21"/>
      <c r="H15" s="21"/>
      <c r="I15" s="21"/>
      <c r="J15" s="21"/>
      <c r="K15" s="21"/>
      <c r="L15" s="21"/>
      <c r="M15" s="21"/>
      <c r="N15" s="21"/>
      <c r="O15" s="21"/>
      <c r="P15" s="21"/>
      <c r="Q15" s="21"/>
      <c r="R15" s="21"/>
      <c r="S15" s="21"/>
      <c r="T15" s="21"/>
    </row>
    <row r="16" spans="1:22" ht="15.75" thickBot="1" x14ac:dyDescent="0.3">
      <c r="A16" s="59" t="s">
        <v>2462</v>
      </c>
      <c r="B16" s="63" t="s">
        <v>2470</v>
      </c>
      <c r="C16" s="64" t="s">
        <v>2469</v>
      </c>
      <c r="D16" s="65" t="s">
        <v>2475</v>
      </c>
      <c r="E16" s="66" t="s">
        <v>2471</v>
      </c>
      <c r="F16" s="67" t="s">
        <v>2472</v>
      </c>
      <c r="G16" s="68" t="s">
        <v>2476</v>
      </c>
      <c r="H16" s="115" t="s">
        <v>2481</v>
      </c>
      <c r="I16" s="114" t="s">
        <v>2480</v>
      </c>
      <c r="J16" s="64" t="s">
        <v>2473</v>
      </c>
      <c r="K16" s="65" t="s">
        <v>2474</v>
      </c>
      <c r="L16" s="65" t="s">
        <v>2477</v>
      </c>
      <c r="M16" s="21"/>
      <c r="N16" s="21"/>
      <c r="O16" s="21"/>
      <c r="P16" s="21"/>
      <c r="Q16" s="21"/>
      <c r="R16" s="21"/>
      <c r="S16" s="21"/>
      <c r="T16" s="21"/>
      <c r="U16" s="21"/>
      <c r="V16" s="21"/>
    </row>
    <row r="17" spans="1:22" x14ac:dyDescent="0.25">
      <c r="A17" s="32" t="s">
        <v>2460</v>
      </c>
      <c r="B17" s="43">
        <v>1432</v>
      </c>
      <c r="C17" s="60">
        <v>1706</v>
      </c>
      <c r="D17" s="69">
        <v>274</v>
      </c>
      <c r="E17" s="61">
        <v>-139886.04000000007</v>
      </c>
      <c r="F17" s="61">
        <v>-157492.58000000002</v>
      </c>
      <c r="G17" s="71">
        <v>-17606.53999999995</v>
      </c>
      <c r="H17" s="113">
        <v>0.71326111765863054</v>
      </c>
      <c r="I17" s="116">
        <v>0.70262713733630422</v>
      </c>
      <c r="J17" s="119">
        <v>-97.685782122905081</v>
      </c>
      <c r="K17" s="74">
        <v>-92.31686987104338</v>
      </c>
      <c r="L17" s="75">
        <f>K17-J17</f>
        <v>5.3689122518617012</v>
      </c>
      <c r="M17" s="21"/>
      <c r="N17" s="21"/>
      <c r="O17" s="21"/>
      <c r="P17" s="21"/>
      <c r="Q17" s="21"/>
      <c r="R17" s="21"/>
      <c r="S17" s="21"/>
      <c r="T17" s="21"/>
      <c r="U17" s="21"/>
      <c r="V17" s="21"/>
    </row>
    <row r="18" spans="1:22" x14ac:dyDescent="0.25">
      <c r="A18" s="33" t="s">
        <v>2461</v>
      </c>
      <c r="B18" s="44">
        <v>637</v>
      </c>
      <c r="C18" s="53">
        <v>720</v>
      </c>
      <c r="D18" s="70">
        <v>83</v>
      </c>
      <c r="E18" s="30">
        <v>-56235.74</v>
      </c>
      <c r="F18" s="30">
        <v>-66655.58</v>
      </c>
      <c r="G18" s="72">
        <v>-10419.840000000004</v>
      </c>
      <c r="H18" s="52">
        <v>0.28673888234136968</v>
      </c>
      <c r="I18" s="117">
        <v>0.29737286266369506</v>
      </c>
      <c r="J18" s="118">
        <v>-88.282166405023546</v>
      </c>
      <c r="K18" s="90">
        <v>-92.577194444444444</v>
      </c>
      <c r="L18" s="73">
        <f>K18-J18</f>
        <v>-4.2950280394208988</v>
      </c>
      <c r="M18" s="21"/>
      <c r="N18" s="21"/>
      <c r="O18" s="21"/>
      <c r="P18" s="21"/>
      <c r="Q18" s="21"/>
      <c r="R18" s="21"/>
      <c r="S18" s="21"/>
      <c r="T18" s="21"/>
      <c r="U18" s="21"/>
      <c r="V18" s="21"/>
    </row>
    <row r="19" spans="1:22" ht="15.75" thickBot="1" x14ac:dyDescent="0.3">
      <c r="A19" s="34" t="s">
        <v>2463</v>
      </c>
      <c r="B19" s="54">
        <v>2069</v>
      </c>
      <c r="C19" s="55">
        <v>2426</v>
      </c>
      <c r="D19" s="56">
        <v>357</v>
      </c>
      <c r="E19" s="62">
        <v>-196121.78000000003</v>
      </c>
      <c r="F19" s="57">
        <v>-224148.16000000018</v>
      </c>
      <c r="G19" s="58">
        <v>-28026.38000000015</v>
      </c>
      <c r="H19" s="39">
        <v>1</v>
      </c>
      <c r="I19" s="39">
        <v>1</v>
      </c>
      <c r="J19" s="62">
        <v>-94.790613823102959</v>
      </c>
      <c r="K19" s="89">
        <v>-92.394130255564789</v>
      </c>
      <c r="L19" s="58">
        <f>I19-H19</f>
        <v>0</v>
      </c>
      <c r="M19" s="21"/>
      <c r="N19" s="21"/>
      <c r="O19" s="21"/>
      <c r="P19" s="21"/>
      <c r="Q19" s="21"/>
      <c r="R19" s="21"/>
      <c r="S19" s="21"/>
      <c r="T19" s="21"/>
      <c r="U19" s="21"/>
      <c r="V19" s="21"/>
    </row>
    <row r="20" spans="1:22" x14ac:dyDescent="0.25">
      <c r="A20" s="21"/>
      <c r="B20" s="21"/>
      <c r="C20" s="21"/>
      <c r="D20" s="21"/>
      <c r="E20" s="21"/>
      <c r="F20" s="21"/>
      <c r="G20" s="21"/>
      <c r="H20" s="21"/>
      <c r="I20" s="21"/>
      <c r="J20" s="21"/>
      <c r="K20" s="21"/>
      <c r="L20" s="21"/>
      <c r="M20" s="21"/>
      <c r="N20" s="21"/>
      <c r="O20" s="21"/>
      <c r="P20" s="21"/>
      <c r="Q20" s="21"/>
      <c r="R20" s="21"/>
      <c r="S20" s="21"/>
      <c r="T20" s="21"/>
    </row>
    <row r="21" spans="1:22" ht="15" hidden="1" customHeight="1" x14ac:dyDescent="0.25">
      <c r="A21" s="21"/>
      <c r="B21" s="21"/>
      <c r="C21" s="21"/>
      <c r="D21" s="21"/>
      <c r="E21" s="21"/>
      <c r="F21" s="21"/>
      <c r="G21" s="21"/>
      <c r="H21" s="21"/>
      <c r="I21" s="21"/>
      <c r="J21" s="21"/>
      <c r="K21" s="21"/>
      <c r="L21" s="21"/>
      <c r="M21" s="21"/>
      <c r="N21" s="21"/>
      <c r="O21" s="21"/>
      <c r="P21" s="21"/>
      <c r="Q21" s="21"/>
      <c r="R21" s="21"/>
      <c r="S21" s="21"/>
      <c r="T21" s="21"/>
    </row>
    <row r="22" spans="1:22" ht="15" hidden="1" customHeight="1" x14ac:dyDescent="0.25">
      <c r="A22" s="21"/>
      <c r="B22" s="21"/>
      <c r="C22" s="21"/>
      <c r="D22" s="21"/>
      <c r="E22" s="21"/>
      <c r="F22" s="21"/>
      <c r="G22" s="21"/>
      <c r="H22" s="21"/>
      <c r="I22" s="21"/>
      <c r="J22" s="21"/>
      <c r="K22" s="21"/>
      <c r="L22" s="21"/>
      <c r="M22" s="21"/>
      <c r="N22" s="21"/>
      <c r="O22" s="21"/>
      <c r="P22" s="21"/>
      <c r="Q22" s="21"/>
      <c r="R22" s="21"/>
      <c r="S22" s="21"/>
      <c r="T22" s="21"/>
    </row>
    <row r="23" spans="1:22" ht="15" hidden="1" customHeight="1" x14ac:dyDescent="0.25"/>
    <row r="24" spans="1:22" ht="15" hidden="1" customHeight="1" x14ac:dyDescent="0.25"/>
    <row r="25" spans="1:22" ht="15" hidden="1" customHeight="1" x14ac:dyDescent="0.25"/>
    <row r="26" spans="1:22" ht="15" hidden="1" customHeight="1" x14ac:dyDescent="0.25"/>
    <row r="27" spans="1:22" ht="15" hidden="1" customHeight="1" x14ac:dyDescent="0.25"/>
    <row r="28" spans="1:22" ht="15" hidden="1" customHeight="1" x14ac:dyDescent="0.25"/>
    <row r="29" spans="1:22" ht="15" hidden="1" customHeight="1" x14ac:dyDescent="0.25"/>
    <row r="30" spans="1:22" ht="15" hidden="1" customHeight="1" x14ac:dyDescent="0.25"/>
    <row r="31" spans="1:22" ht="15" hidden="1" customHeight="1" x14ac:dyDescent="0.25"/>
    <row r="32" spans="1:22" ht="15" hidden="1" customHeight="1" x14ac:dyDescent="0.25"/>
    <row r="33" ht="15" hidden="1" customHeight="1" x14ac:dyDescent="0.25"/>
    <row r="34" ht="15" hidden="1" customHeight="1" x14ac:dyDescent="0.25"/>
    <row r="35" ht="15" hidden="1" customHeight="1" x14ac:dyDescent="0.25"/>
    <row r="36" ht="15" hidden="1" customHeight="1" x14ac:dyDescent="0.25"/>
    <row r="37" ht="15" hidden="1" customHeight="1" x14ac:dyDescent="0.25"/>
    <row r="38" ht="15" hidden="1" customHeight="1" x14ac:dyDescent="0.25"/>
    <row r="39" ht="15" hidden="1" customHeight="1" x14ac:dyDescent="0.25"/>
    <row r="40" ht="15" hidden="1" customHeight="1" x14ac:dyDescent="0.25"/>
    <row r="41" ht="15" hidden="1" customHeight="1" x14ac:dyDescent="0.25"/>
    <row r="42" ht="15" hidden="1" customHeight="1" x14ac:dyDescent="0.25"/>
    <row r="43" ht="15" hidden="1" customHeight="1" x14ac:dyDescent="0.25"/>
    <row r="44" ht="15" hidden="1" customHeight="1" x14ac:dyDescent="0.25"/>
    <row r="45" ht="15" hidden="1" customHeight="1" x14ac:dyDescent="0.25"/>
    <row r="46" ht="15" hidden="1" customHeight="1" x14ac:dyDescent="0.25"/>
    <row r="47" ht="15" hidden="1" customHeight="1" x14ac:dyDescent="0.25"/>
    <row r="48" ht="15" hidden="1" customHeight="1" x14ac:dyDescent="0.25"/>
    <row r="49" ht="15" hidden="1" customHeight="1" x14ac:dyDescent="0.25"/>
    <row r="50" ht="15" hidden="1" customHeight="1" x14ac:dyDescent="0.25"/>
    <row r="51" ht="15" hidden="1" customHeight="1" x14ac:dyDescent="0.25"/>
    <row r="52" ht="15" hidden="1" customHeight="1" x14ac:dyDescent="0.25"/>
    <row r="53" ht="15" hidden="1" customHeight="1" x14ac:dyDescent="0.25"/>
    <row r="54" ht="15" hidden="1" customHeight="1" x14ac:dyDescent="0.25"/>
    <row r="55" ht="15" hidden="1" customHeight="1" x14ac:dyDescent="0.25"/>
    <row r="56" ht="15" hidden="1" customHeight="1" x14ac:dyDescent="0.25"/>
    <row r="57" ht="15" hidden="1" customHeight="1" x14ac:dyDescent="0.25"/>
    <row r="58" ht="15" hidden="1" customHeight="1" x14ac:dyDescent="0.25"/>
    <row r="59" ht="15" hidden="1" customHeight="1" x14ac:dyDescent="0.25"/>
    <row r="60" ht="15" hidden="1" customHeight="1" x14ac:dyDescent="0.25"/>
    <row r="61" ht="15" hidden="1" customHeight="1" x14ac:dyDescent="0.25"/>
    <row r="62" ht="15" hidden="1" customHeight="1" x14ac:dyDescent="0.25"/>
    <row r="63" ht="15" hidden="1" customHeight="1" x14ac:dyDescent="0.25"/>
    <row r="64" ht="15" hidden="1" customHeight="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row r="113" ht="15" hidden="1" customHeight="1" x14ac:dyDescent="0.25"/>
    <row r="114" ht="15" hidden="1" customHeight="1" x14ac:dyDescent="0.25"/>
    <row r="115" ht="15" hidden="1" customHeight="1" x14ac:dyDescent="0.25"/>
    <row r="116" ht="15" hidden="1" customHeight="1" x14ac:dyDescent="0.25"/>
    <row r="117" ht="15" hidden="1" customHeight="1" x14ac:dyDescent="0.25"/>
    <row r="118" ht="15" hidden="1" customHeight="1" x14ac:dyDescent="0.25"/>
    <row r="119" ht="15" hidden="1" customHeight="1" x14ac:dyDescent="0.25"/>
    <row r="120" ht="15" hidden="1" customHeight="1" x14ac:dyDescent="0.25"/>
    <row r="121" ht="15" hidden="1" customHeight="1" x14ac:dyDescent="0.25"/>
  </sheetData>
  <conditionalFormatting sqref="L17:L18">
    <cfRule type="cellIs" dxfId="1" priority="1" operator="lessThan">
      <formula>0</formula>
    </cfRule>
    <cfRule type="cellIs" dxfId="0" priority="3" operator="greaterThanOrEqual">
      <formula>0</formula>
    </cfRule>
  </conditionalFormatting>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E25"/>
  <sheetViews>
    <sheetView showGridLines="0" workbookViewId="0">
      <selection activeCell="A26" sqref="A26:XFD1048576"/>
    </sheetView>
  </sheetViews>
  <sheetFormatPr defaultColWidth="0" defaultRowHeight="15" zeroHeight="1" x14ac:dyDescent="0.25"/>
  <cols>
    <col min="1" max="1" width="9.140625" customWidth="1"/>
    <col min="2" max="3" width="17" bestFit="1" customWidth="1"/>
    <col min="4" max="4" width="19.85546875" bestFit="1" customWidth="1"/>
    <col min="5" max="6" width="9.140625" customWidth="1"/>
    <col min="7" max="16384" width="9.140625" hidden="1"/>
  </cols>
  <sheetData>
    <row r="1" spans="1:5" x14ac:dyDescent="0.25"/>
    <row r="2" spans="1:5" x14ac:dyDescent="0.25"/>
    <row r="3" spans="1:5" ht="15.75" thickBot="1" x14ac:dyDescent="0.3"/>
    <row r="4" spans="1:5" ht="15.75" thickBot="1" x14ac:dyDescent="0.3">
      <c r="A4" s="76"/>
      <c r="B4" s="77" t="s">
        <v>2471</v>
      </c>
      <c r="C4" s="78" t="s">
        <v>2472</v>
      </c>
      <c r="D4" s="79" t="s">
        <v>2478</v>
      </c>
    </row>
    <row r="5" spans="1:5" x14ac:dyDescent="0.25">
      <c r="A5" s="80" t="s">
        <v>2460</v>
      </c>
      <c r="B5" s="85">
        <v>139</v>
      </c>
      <c r="C5" s="85">
        <v>157</v>
      </c>
      <c r="D5" s="99">
        <f>(C5-B5)/B5</f>
        <v>0.12949640287769784</v>
      </c>
      <c r="E5" s="83"/>
    </row>
    <row r="6" spans="1:5" x14ac:dyDescent="0.25">
      <c r="A6" s="81" t="s">
        <v>2461</v>
      </c>
      <c r="B6" s="86">
        <v>56</v>
      </c>
      <c r="C6" s="86">
        <v>66</v>
      </c>
      <c r="D6" s="100">
        <f t="shared" ref="D6:D7" si="0">(C6-B6)/B6</f>
        <v>0.17857142857142858</v>
      </c>
    </row>
    <row r="7" spans="1:5" ht="15.75" thickBot="1" x14ac:dyDescent="0.3">
      <c r="A7" s="82" t="s">
        <v>2479</v>
      </c>
      <c r="B7" s="87">
        <v>196</v>
      </c>
      <c r="C7" s="88">
        <v>224</v>
      </c>
      <c r="D7" s="84">
        <f t="shared" si="0"/>
        <v>0.14285714285714285</v>
      </c>
    </row>
    <row r="8" spans="1:5" x14ac:dyDescent="0.25"/>
    <row r="9" spans="1:5" x14ac:dyDescent="0.25"/>
    <row r="10" spans="1:5" x14ac:dyDescent="0.25"/>
    <row r="11" spans="1:5" x14ac:dyDescent="0.25"/>
    <row r="12" spans="1:5" x14ac:dyDescent="0.25"/>
    <row r="13" spans="1:5" x14ac:dyDescent="0.25"/>
    <row r="14" spans="1:5" x14ac:dyDescent="0.25"/>
    <row r="15" spans="1:5" x14ac:dyDescent="0.25"/>
    <row r="16" spans="1:5" x14ac:dyDescent="0.25"/>
    <row r="17" x14ac:dyDescent="0.25"/>
    <row r="18" x14ac:dyDescent="0.25"/>
    <row r="19" x14ac:dyDescent="0.25"/>
    <row r="20" x14ac:dyDescent="0.25"/>
    <row r="21" x14ac:dyDescent="0.25"/>
    <row r="22" x14ac:dyDescent="0.25"/>
    <row r="23" x14ac:dyDescent="0.25"/>
    <row r="24" x14ac:dyDescent="0.25"/>
    <row r="25" x14ac:dyDescent="0.25"/>
  </sheetData>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T28"/>
  <sheetViews>
    <sheetView workbookViewId="0">
      <selection activeCell="A29" sqref="A29:XFD1048576"/>
    </sheetView>
  </sheetViews>
  <sheetFormatPr defaultColWidth="0" defaultRowHeight="15" customHeight="1" zeroHeight="1" x14ac:dyDescent="0.25"/>
  <cols>
    <col min="1" max="1" width="12.42578125" bestFit="1" customWidth="1"/>
    <col min="2" max="3" width="14" bestFit="1" customWidth="1"/>
    <col min="4" max="5" width="17" bestFit="1" customWidth="1"/>
    <col min="6" max="6" width="24.42578125" bestFit="1" customWidth="1"/>
    <col min="7" max="7" width="9.140625" bestFit="1" customWidth="1"/>
    <col min="8" max="8" width="17.5703125" bestFit="1" customWidth="1"/>
    <col min="9" max="9" width="7.140625" bestFit="1" customWidth="1"/>
    <col min="10" max="10" width="15.28515625" bestFit="1" customWidth="1"/>
    <col min="11" max="11" width="7.140625" bestFit="1" customWidth="1"/>
    <col min="12" max="14" width="9.140625" customWidth="1"/>
    <col min="15" max="20" width="0" hidden="1" customWidth="1"/>
    <col min="21" max="16384" width="9.140625" hidden="1"/>
  </cols>
  <sheetData>
    <row r="1" spans="1:14" x14ac:dyDescent="0.25">
      <c r="A1" s="20"/>
      <c r="B1" s="20"/>
      <c r="C1" s="20"/>
      <c r="D1" s="20"/>
      <c r="E1" s="20"/>
      <c r="F1" s="20"/>
      <c r="G1" s="20"/>
      <c r="H1" s="20"/>
      <c r="I1" s="20"/>
      <c r="J1" s="20"/>
      <c r="K1" s="20"/>
      <c r="L1" s="20"/>
      <c r="M1" s="20"/>
      <c r="N1" s="20"/>
    </row>
    <row r="2" spans="1:14" x14ac:dyDescent="0.25">
      <c r="A2" s="20"/>
      <c r="B2" s="20"/>
      <c r="C2" s="20"/>
      <c r="D2" s="20"/>
      <c r="E2" s="20"/>
      <c r="F2" s="20"/>
      <c r="G2" s="20"/>
      <c r="H2" s="20"/>
      <c r="I2" s="20"/>
      <c r="J2" s="20"/>
      <c r="K2" s="20"/>
      <c r="L2" s="20"/>
      <c r="M2" s="20"/>
      <c r="N2" s="20"/>
    </row>
    <row r="3" spans="1:14" x14ac:dyDescent="0.25">
      <c r="A3" s="20"/>
      <c r="B3" s="20"/>
      <c r="C3" s="20"/>
      <c r="D3" s="20"/>
      <c r="E3" s="20"/>
      <c r="F3" s="20"/>
      <c r="G3" s="20"/>
      <c r="H3" s="20"/>
      <c r="I3" s="20"/>
      <c r="J3" s="20"/>
      <c r="K3" s="20"/>
      <c r="L3" s="20"/>
      <c r="M3" s="20"/>
      <c r="N3" s="20"/>
    </row>
    <row r="4" spans="1:14" x14ac:dyDescent="0.25">
      <c r="A4" s="20"/>
      <c r="B4" s="20"/>
      <c r="C4" s="20"/>
      <c r="D4" s="20"/>
      <c r="E4" s="20"/>
      <c r="F4" s="20"/>
      <c r="G4" s="20"/>
      <c r="H4" s="20"/>
      <c r="I4" s="20"/>
      <c r="J4" s="20"/>
      <c r="K4" s="20"/>
      <c r="L4" s="20"/>
      <c r="M4" s="20"/>
      <c r="N4" s="20"/>
    </row>
    <row r="5" spans="1:14" x14ac:dyDescent="0.25">
      <c r="A5" s="20"/>
      <c r="B5" s="20"/>
      <c r="C5" s="20"/>
      <c r="D5" s="20"/>
      <c r="E5" s="20"/>
      <c r="F5" s="20"/>
      <c r="G5" s="20"/>
      <c r="H5" s="20"/>
      <c r="I5" s="20"/>
      <c r="J5" s="20"/>
      <c r="K5" s="20"/>
      <c r="L5" s="20"/>
      <c r="M5" s="20"/>
      <c r="N5" s="20"/>
    </row>
    <row r="6" spans="1:14" x14ac:dyDescent="0.25">
      <c r="A6" s="20"/>
      <c r="B6" s="20"/>
      <c r="C6" s="20"/>
      <c r="D6" s="20"/>
      <c r="E6" s="20"/>
      <c r="F6" s="20"/>
      <c r="G6" s="20"/>
      <c r="H6" s="20"/>
      <c r="I6" s="20"/>
      <c r="J6" s="20"/>
      <c r="K6" s="20"/>
      <c r="L6" s="20"/>
      <c r="M6" s="20"/>
      <c r="N6" s="20"/>
    </row>
    <row r="7" spans="1:14" x14ac:dyDescent="0.25">
      <c r="A7" s="20"/>
      <c r="B7" s="20"/>
      <c r="C7" s="20"/>
      <c r="D7" s="20"/>
      <c r="E7" s="20"/>
      <c r="F7" s="20"/>
      <c r="G7" s="20"/>
      <c r="H7" s="20"/>
      <c r="I7" s="20"/>
      <c r="J7" s="20"/>
      <c r="K7" s="20"/>
      <c r="L7" s="20"/>
      <c r="M7" s="20"/>
      <c r="N7" s="20"/>
    </row>
    <row r="8" spans="1:14" x14ac:dyDescent="0.25">
      <c r="A8" s="20"/>
      <c r="B8" s="20"/>
      <c r="C8" s="20"/>
      <c r="D8" s="20"/>
      <c r="E8" s="20"/>
      <c r="F8" s="20"/>
      <c r="G8" s="20"/>
      <c r="H8" s="20"/>
      <c r="I8" s="20"/>
      <c r="J8" s="20"/>
      <c r="K8" s="20"/>
      <c r="L8" s="20"/>
      <c r="M8" s="20"/>
      <c r="N8" s="20"/>
    </row>
    <row r="9" spans="1:14" x14ac:dyDescent="0.25">
      <c r="A9" s="20"/>
      <c r="B9" s="20"/>
      <c r="C9" s="20"/>
      <c r="D9" s="20"/>
      <c r="E9" s="20"/>
      <c r="F9" s="20"/>
      <c r="G9" s="20"/>
      <c r="H9" s="20"/>
      <c r="I9" s="20"/>
      <c r="J9" s="20"/>
      <c r="K9" s="20"/>
      <c r="L9" s="20"/>
      <c r="M9" s="20"/>
      <c r="N9" s="20"/>
    </row>
    <row r="10" spans="1:14" x14ac:dyDescent="0.25">
      <c r="A10" s="20"/>
      <c r="B10" s="20"/>
      <c r="C10" s="20"/>
      <c r="D10" s="20"/>
      <c r="E10" s="20"/>
      <c r="F10" s="20"/>
      <c r="G10" s="20"/>
      <c r="H10" s="20"/>
      <c r="I10" s="20"/>
      <c r="J10" s="20"/>
      <c r="K10" s="20"/>
      <c r="L10" s="20"/>
      <c r="M10" s="20"/>
      <c r="N10" s="20"/>
    </row>
    <row r="11" spans="1:14" x14ac:dyDescent="0.25">
      <c r="A11" s="20"/>
      <c r="B11" s="20"/>
      <c r="C11" s="20"/>
      <c r="D11" s="20"/>
      <c r="E11" s="20"/>
      <c r="F11" s="20"/>
      <c r="G11" s="20"/>
      <c r="H11" s="20"/>
      <c r="I11" s="20"/>
      <c r="J11" s="20"/>
      <c r="K11" s="20"/>
      <c r="L11" s="20"/>
      <c r="M11" s="20"/>
      <c r="N11" s="20"/>
    </row>
    <row r="12" spans="1:14" x14ac:dyDescent="0.25">
      <c r="A12" s="20"/>
      <c r="B12" s="20"/>
      <c r="C12" s="20"/>
      <c r="D12" s="20"/>
      <c r="E12" s="20"/>
      <c r="F12" s="20"/>
      <c r="G12" s="20"/>
      <c r="H12" s="20"/>
      <c r="I12" s="20"/>
      <c r="J12" s="20"/>
      <c r="K12" s="20"/>
      <c r="L12" s="20"/>
      <c r="M12" s="20"/>
      <c r="N12" s="20"/>
    </row>
    <row r="13" spans="1:14" x14ac:dyDescent="0.25">
      <c r="A13" s="20"/>
      <c r="B13" s="20"/>
      <c r="C13" s="20"/>
      <c r="D13" s="20"/>
      <c r="E13" s="20"/>
      <c r="F13" s="20"/>
      <c r="G13" s="20"/>
      <c r="H13" s="20"/>
      <c r="I13" s="20"/>
      <c r="J13" s="20"/>
      <c r="K13" s="20"/>
      <c r="L13" s="20"/>
      <c r="M13" s="20"/>
      <c r="N13" s="20"/>
    </row>
    <row r="14" spans="1:14" x14ac:dyDescent="0.25">
      <c r="A14" s="21"/>
      <c r="B14" s="21"/>
      <c r="C14" s="21"/>
      <c r="D14" s="21"/>
      <c r="E14" s="21"/>
      <c r="F14" s="21"/>
      <c r="G14" s="21"/>
      <c r="H14" s="21"/>
      <c r="I14" s="21"/>
      <c r="J14" s="21"/>
      <c r="K14" s="21"/>
      <c r="L14" s="21"/>
      <c r="M14" s="21"/>
      <c r="N14" s="21"/>
    </row>
    <row r="15" spans="1:14" x14ac:dyDescent="0.25">
      <c r="A15" s="21"/>
      <c r="B15" s="21"/>
      <c r="C15" s="21"/>
      <c r="D15" s="21"/>
      <c r="E15" s="21"/>
      <c r="F15" s="21"/>
      <c r="G15" s="21"/>
      <c r="H15" s="21"/>
      <c r="I15" s="21"/>
      <c r="J15" s="21"/>
      <c r="K15" s="21"/>
      <c r="L15" s="21"/>
      <c r="M15" s="21"/>
      <c r="N15" s="21"/>
    </row>
    <row r="16" spans="1:14" s="21" customFormat="1" x14ac:dyDescent="0.25">
      <c r="A16" s="98" t="s">
        <v>2483</v>
      </c>
      <c r="B16" s="97" t="s">
        <v>2470</v>
      </c>
      <c r="C16" s="98" t="s">
        <v>2469</v>
      </c>
      <c r="D16" s="98" t="s">
        <v>2471</v>
      </c>
      <c r="E16" s="98" t="s">
        <v>2472</v>
      </c>
    </row>
    <row r="17" spans="1:8" s="21" customFormat="1" x14ac:dyDescent="0.25">
      <c r="A17" s="26" t="s">
        <v>34</v>
      </c>
      <c r="B17" s="22">
        <v>213</v>
      </c>
      <c r="C17" s="23">
        <v>234</v>
      </c>
      <c r="D17" s="25">
        <v>-17665.560000000009</v>
      </c>
      <c r="E17" s="24">
        <v>-21868.82</v>
      </c>
      <c r="F17" s="96"/>
      <c r="G17" s="96"/>
      <c r="H17" s="96"/>
    </row>
    <row r="18" spans="1:8" s="21" customFormat="1" x14ac:dyDescent="0.25">
      <c r="A18" s="26" t="s">
        <v>84</v>
      </c>
      <c r="B18" s="28">
        <v>216</v>
      </c>
      <c r="C18" s="29">
        <v>221</v>
      </c>
      <c r="D18" s="30">
        <v>-21780.489999999998</v>
      </c>
      <c r="E18" s="31">
        <v>-22017.720000000005</v>
      </c>
      <c r="F18" s="96"/>
      <c r="G18" s="50"/>
      <c r="H18" s="96"/>
    </row>
    <row r="19" spans="1:8" s="21" customFormat="1" x14ac:dyDescent="0.25">
      <c r="A19" s="26" t="s">
        <v>103</v>
      </c>
      <c r="B19" s="28">
        <v>234</v>
      </c>
      <c r="C19" s="29">
        <v>235</v>
      </c>
      <c r="D19" s="30">
        <v>-20064.650000000005</v>
      </c>
      <c r="E19" s="31">
        <v>-22788.800000000003</v>
      </c>
      <c r="F19" s="96"/>
      <c r="H19" s="96"/>
    </row>
    <row r="20" spans="1:8" s="21" customFormat="1" x14ac:dyDescent="0.25">
      <c r="A20" s="26" t="s">
        <v>132</v>
      </c>
      <c r="B20" s="28">
        <v>207</v>
      </c>
      <c r="C20" s="29">
        <v>257</v>
      </c>
      <c r="D20" s="30">
        <v>-19543.13</v>
      </c>
      <c r="E20" s="31">
        <v>-25575.41</v>
      </c>
      <c r="F20" s="96"/>
      <c r="H20" s="96"/>
    </row>
    <row r="21" spans="1:8" s="21" customFormat="1" x14ac:dyDescent="0.25">
      <c r="A21" s="26" t="s">
        <v>156</v>
      </c>
      <c r="B21" s="28">
        <v>225</v>
      </c>
      <c r="C21" s="29">
        <v>278</v>
      </c>
      <c r="D21" s="30">
        <v>-21216.9</v>
      </c>
      <c r="E21" s="31">
        <v>-21171.179999999993</v>
      </c>
      <c r="F21" s="96"/>
      <c r="H21" s="96"/>
    </row>
    <row r="22" spans="1:8" s="21" customFormat="1" x14ac:dyDescent="0.25">
      <c r="A22" s="26" t="s">
        <v>177</v>
      </c>
      <c r="B22" s="28">
        <v>164</v>
      </c>
      <c r="C22" s="29">
        <v>239</v>
      </c>
      <c r="D22" s="30">
        <v>-20415.639999999989</v>
      </c>
      <c r="E22" s="31">
        <v>-20244.099999999991</v>
      </c>
      <c r="F22" s="96"/>
      <c r="H22" s="96"/>
    </row>
    <row r="23" spans="1:8" s="21" customFormat="1" x14ac:dyDescent="0.25">
      <c r="A23" s="26" t="s">
        <v>196</v>
      </c>
      <c r="B23" s="28">
        <v>208</v>
      </c>
      <c r="C23" s="29">
        <v>262</v>
      </c>
      <c r="D23" s="30">
        <v>-23578.68</v>
      </c>
      <c r="E23" s="31">
        <v>-25939.100000000009</v>
      </c>
      <c r="F23" s="96"/>
      <c r="H23" s="96"/>
    </row>
    <row r="24" spans="1:8" s="21" customFormat="1" x14ac:dyDescent="0.25">
      <c r="A24" s="26" t="s">
        <v>225</v>
      </c>
      <c r="B24" s="28">
        <v>223</v>
      </c>
      <c r="C24" s="29">
        <v>243</v>
      </c>
      <c r="D24" s="30">
        <v>-21331.910000000007</v>
      </c>
      <c r="E24" s="31">
        <v>-23535.230000000003</v>
      </c>
      <c r="F24" s="96"/>
      <c r="H24" s="96"/>
    </row>
    <row r="25" spans="1:8" s="21" customFormat="1" x14ac:dyDescent="0.25">
      <c r="A25" s="26" t="s">
        <v>255</v>
      </c>
      <c r="B25" s="28">
        <v>207</v>
      </c>
      <c r="C25" s="29">
        <v>248</v>
      </c>
      <c r="D25" s="30">
        <v>-16850.660000000003</v>
      </c>
      <c r="E25" s="31">
        <v>-20798.040000000008</v>
      </c>
      <c r="F25" s="96"/>
      <c r="H25" s="96"/>
    </row>
    <row r="26" spans="1:8" s="21" customFormat="1" x14ac:dyDescent="0.25">
      <c r="A26" s="26" t="s">
        <v>66</v>
      </c>
      <c r="B26" s="28">
        <v>172</v>
      </c>
      <c r="C26" s="29">
        <v>209</v>
      </c>
      <c r="D26" s="30">
        <v>-13674.16</v>
      </c>
      <c r="E26" s="31">
        <v>-20209.759999999998</v>
      </c>
      <c r="F26" s="96"/>
      <c r="H26" s="96"/>
    </row>
    <row r="27" spans="1:8" s="21" customFormat="1" x14ac:dyDescent="0.25">
      <c r="A27" s="34" t="s">
        <v>2463</v>
      </c>
      <c r="B27" s="35">
        <v>2069</v>
      </c>
      <c r="C27" s="36">
        <v>2426</v>
      </c>
      <c r="D27" s="37">
        <v>-196121.78</v>
      </c>
      <c r="E27" s="38">
        <v>-224148.16000000003</v>
      </c>
      <c r="H27" s="96"/>
    </row>
    <row r="28" spans="1:8" s="21" customFormat="1" x14ac:dyDescent="0.25"/>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U122"/>
  <sheetViews>
    <sheetView workbookViewId="0">
      <selection activeCell="H17" sqref="H17"/>
    </sheetView>
  </sheetViews>
  <sheetFormatPr defaultColWidth="0" defaultRowHeight="15" zeroHeight="1" x14ac:dyDescent="0.25"/>
  <cols>
    <col min="1" max="1" width="19.42578125" bestFit="1" customWidth="1"/>
    <col min="2" max="2" width="17.5703125" style="102" customWidth="1"/>
    <col min="3" max="3" width="19.140625" style="102" customWidth="1"/>
    <col min="4" max="4" width="24.42578125" style="102" bestFit="1" customWidth="1"/>
    <col min="5" max="5" width="12.28515625" style="102" bestFit="1" customWidth="1"/>
    <col min="6" max="6" width="16.85546875" style="102" bestFit="1" customWidth="1"/>
    <col min="7" max="7" width="20.28515625" style="102" bestFit="1" customWidth="1"/>
    <col min="8" max="21" width="9.140625" customWidth="1"/>
    <col min="22" max="16384" width="9.140625" hidden="1"/>
  </cols>
  <sheetData>
    <row r="1" spans="1:21" x14ac:dyDescent="0.25">
      <c r="A1" s="19"/>
      <c r="B1" s="127"/>
      <c r="C1" s="127"/>
      <c r="D1" s="127"/>
      <c r="E1" s="127"/>
      <c r="F1" s="127"/>
      <c r="G1" s="127"/>
      <c r="H1" s="19"/>
      <c r="I1" s="19"/>
      <c r="J1" s="19"/>
      <c r="K1" s="19"/>
      <c r="L1" s="19"/>
      <c r="M1" s="19"/>
      <c r="N1" s="19"/>
      <c r="O1" s="19"/>
      <c r="P1" s="19"/>
      <c r="Q1" s="19"/>
      <c r="R1" s="19"/>
      <c r="S1" s="19"/>
      <c r="T1" s="19"/>
      <c r="U1" s="19"/>
    </row>
    <row r="2" spans="1:21" x14ac:dyDescent="0.25">
      <c r="A2" s="19"/>
      <c r="B2" s="127"/>
      <c r="C2" s="127"/>
      <c r="D2" s="127"/>
      <c r="E2" s="127"/>
      <c r="F2" s="127"/>
      <c r="G2" s="127"/>
      <c r="H2" s="19"/>
      <c r="I2" s="19"/>
      <c r="J2" s="19"/>
      <c r="K2" s="19"/>
      <c r="L2" s="19"/>
      <c r="M2" s="19"/>
      <c r="N2" s="19"/>
      <c r="O2" s="19"/>
      <c r="P2" s="19"/>
      <c r="Q2" s="19"/>
      <c r="R2" s="19"/>
      <c r="S2" s="19"/>
      <c r="T2" s="19"/>
      <c r="U2" s="19"/>
    </row>
    <row r="3" spans="1:21" x14ac:dyDescent="0.25">
      <c r="A3" s="19"/>
      <c r="B3" s="127"/>
      <c r="C3" s="127"/>
      <c r="D3" s="127"/>
      <c r="E3" s="127"/>
      <c r="F3" s="127"/>
      <c r="G3" s="127"/>
      <c r="H3" s="19"/>
      <c r="I3" s="19"/>
      <c r="J3" s="19"/>
      <c r="K3" s="19"/>
      <c r="L3" s="19"/>
      <c r="M3" s="19"/>
      <c r="N3" s="19"/>
      <c r="O3" s="19"/>
      <c r="P3" s="19"/>
      <c r="Q3" s="19"/>
      <c r="R3" s="19"/>
      <c r="S3" s="19"/>
      <c r="T3" s="19"/>
      <c r="U3" s="19"/>
    </row>
    <row r="4" spans="1:21" x14ac:dyDescent="0.25">
      <c r="A4" s="19"/>
      <c r="B4" s="127"/>
      <c r="C4" s="127"/>
      <c r="D4" s="127"/>
      <c r="E4" s="127"/>
      <c r="F4" s="127"/>
      <c r="G4" s="127"/>
      <c r="H4" s="19"/>
      <c r="I4" s="19"/>
      <c r="J4" s="19"/>
      <c r="K4" s="19"/>
      <c r="L4" s="19"/>
      <c r="M4" s="19"/>
      <c r="N4" s="19"/>
      <c r="O4" s="19"/>
      <c r="P4" s="19"/>
      <c r="Q4" s="19"/>
      <c r="R4" s="19"/>
      <c r="S4" s="19"/>
      <c r="T4" s="19"/>
      <c r="U4" s="19"/>
    </row>
    <row r="5" spans="1:21" x14ac:dyDescent="0.25">
      <c r="A5" s="19"/>
      <c r="B5" s="127"/>
      <c r="C5" s="127"/>
      <c r="D5" s="127"/>
      <c r="E5" s="127"/>
      <c r="F5" s="127"/>
      <c r="G5" s="127"/>
      <c r="H5" s="19"/>
      <c r="I5" s="19"/>
      <c r="J5" s="19"/>
      <c r="K5" s="19"/>
      <c r="L5" s="19"/>
      <c r="M5" s="19"/>
      <c r="N5" s="19"/>
      <c r="O5" s="19"/>
      <c r="P5" s="19"/>
      <c r="Q5" s="19"/>
      <c r="R5" s="19"/>
      <c r="S5" s="19"/>
      <c r="T5" s="19"/>
      <c r="U5" s="19"/>
    </row>
    <row r="6" spans="1:21" x14ac:dyDescent="0.25">
      <c r="A6" s="19"/>
      <c r="B6" s="127"/>
      <c r="C6" s="127"/>
      <c r="D6" s="127"/>
      <c r="E6" s="127"/>
      <c r="F6" s="127"/>
      <c r="G6" s="127"/>
      <c r="H6" s="19"/>
      <c r="I6" s="19"/>
      <c r="J6" s="19"/>
      <c r="K6" s="19"/>
      <c r="L6" s="19"/>
      <c r="M6" s="19"/>
      <c r="N6" s="19"/>
      <c r="O6" s="19"/>
      <c r="P6" s="19"/>
      <c r="Q6" s="19"/>
      <c r="R6" s="19"/>
      <c r="S6" s="19"/>
      <c r="T6" s="19"/>
      <c r="U6" s="19"/>
    </row>
    <row r="7" spans="1:21" x14ac:dyDescent="0.25">
      <c r="A7" s="19"/>
      <c r="B7" s="127"/>
      <c r="C7" s="127"/>
      <c r="D7" s="127"/>
      <c r="E7" s="127"/>
      <c r="F7" s="127"/>
      <c r="G7" s="127"/>
      <c r="H7" s="19"/>
      <c r="I7" s="19"/>
      <c r="J7" s="19"/>
      <c r="K7" s="19"/>
      <c r="L7" s="19"/>
      <c r="M7" s="19"/>
      <c r="N7" s="19"/>
      <c r="O7" s="19"/>
      <c r="P7" s="19"/>
      <c r="Q7" s="19"/>
      <c r="R7" s="19"/>
      <c r="S7" s="19"/>
      <c r="T7" s="19"/>
      <c r="U7" s="19"/>
    </row>
    <row r="8" spans="1:21" x14ac:dyDescent="0.25">
      <c r="A8" s="19"/>
      <c r="B8" s="127"/>
      <c r="C8" s="127"/>
      <c r="D8" s="127"/>
      <c r="E8" s="127"/>
      <c r="F8" s="127"/>
      <c r="G8" s="127"/>
      <c r="H8" s="19"/>
      <c r="I8" s="19"/>
      <c r="J8" s="19"/>
      <c r="K8" s="19"/>
      <c r="L8" s="19"/>
      <c r="M8" s="19"/>
      <c r="N8" s="19"/>
      <c r="O8" s="19"/>
      <c r="P8" s="19"/>
      <c r="Q8" s="19"/>
      <c r="R8" s="19"/>
      <c r="S8" s="19"/>
      <c r="T8" s="19"/>
      <c r="U8" s="19"/>
    </row>
    <row r="9" spans="1:21" x14ac:dyDescent="0.25">
      <c r="A9" s="19"/>
      <c r="B9" s="127"/>
      <c r="C9" s="127"/>
      <c r="D9" s="127"/>
      <c r="E9" s="127"/>
      <c r="F9" s="127"/>
      <c r="G9" s="127"/>
      <c r="H9" s="19"/>
      <c r="I9" s="19"/>
      <c r="J9" s="19"/>
      <c r="K9" s="19"/>
      <c r="L9" s="19"/>
      <c r="M9" s="19"/>
      <c r="N9" s="19"/>
      <c r="O9" s="19"/>
      <c r="P9" s="19"/>
      <c r="Q9" s="19"/>
      <c r="R9" s="19"/>
      <c r="S9" s="19"/>
      <c r="T9" s="19"/>
      <c r="U9" s="19"/>
    </row>
    <row r="10" spans="1:21" x14ac:dyDescent="0.25">
      <c r="A10" s="19"/>
      <c r="B10" s="127"/>
      <c r="C10" s="127"/>
      <c r="D10" s="127"/>
      <c r="E10" s="127"/>
      <c r="F10" s="127"/>
      <c r="G10" s="127"/>
      <c r="H10" s="19"/>
      <c r="I10" s="19"/>
      <c r="J10" s="19"/>
      <c r="K10" s="19"/>
      <c r="L10" s="19"/>
      <c r="M10" s="19"/>
      <c r="N10" s="19"/>
      <c r="O10" s="19"/>
      <c r="P10" s="19"/>
      <c r="Q10" s="19"/>
      <c r="R10" s="19"/>
      <c r="S10" s="19"/>
      <c r="T10" s="19"/>
      <c r="U10" s="19"/>
    </row>
    <row r="11" spans="1:21" x14ac:dyDescent="0.25">
      <c r="A11" s="19"/>
      <c r="B11" s="127"/>
      <c r="C11" s="127"/>
      <c r="D11" s="127"/>
      <c r="E11" s="127"/>
      <c r="F11" s="127"/>
      <c r="G11" s="127"/>
      <c r="H11" s="19"/>
      <c r="I11" s="19"/>
      <c r="J11" s="19"/>
      <c r="K11" s="19"/>
      <c r="L11" s="19"/>
      <c r="M11" s="19"/>
      <c r="N11" s="19"/>
      <c r="O11" s="19"/>
      <c r="P11" s="19"/>
      <c r="Q11" s="19"/>
      <c r="R11" s="19"/>
      <c r="S11" s="19"/>
      <c r="T11" s="19"/>
      <c r="U11" s="19"/>
    </row>
    <row r="12" spans="1:21" x14ac:dyDescent="0.25">
      <c r="A12" s="19"/>
      <c r="B12" s="127"/>
      <c r="C12" s="127"/>
      <c r="D12" s="127"/>
      <c r="E12" s="127"/>
      <c r="F12" s="127"/>
      <c r="G12" s="127"/>
      <c r="H12" s="19"/>
      <c r="I12" s="19"/>
      <c r="J12" s="19"/>
      <c r="K12" s="19"/>
      <c r="L12" s="19"/>
      <c r="M12" s="19"/>
      <c r="N12" s="19"/>
      <c r="O12" s="19"/>
      <c r="P12" s="19"/>
      <c r="Q12" s="19"/>
      <c r="R12" s="19"/>
      <c r="S12" s="19"/>
      <c r="T12" s="19"/>
      <c r="U12" s="19"/>
    </row>
    <row r="13" spans="1:21" x14ac:dyDescent="0.25">
      <c r="A13" s="19"/>
      <c r="B13" s="127"/>
      <c r="C13" s="127"/>
      <c r="D13" s="127"/>
      <c r="E13" s="127"/>
      <c r="F13" s="127"/>
      <c r="G13" s="127"/>
      <c r="H13" s="19"/>
      <c r="I13" s="19"/>
      <c r="J13" s="19"/>
      <c r="K13" s="19"/>
      <c r="L13" s="19"/>
      <c r="M13" s="19"/>
      <c r="N13" s="19"/>
      <c r="O13" s="19"/>
      <c r="P13" s="19"/>
      <c r="Q13" s="19"/>
      <c r="R13" s="19"/>
      <c r="S13" s="19"/>
      <c r="T13" s="19"/>
      <c r="U13" s="19"/>
    </row>
    <row r="14" spans="1:21" x14ac:dyDescent="0.25">
      <c r="A14" s="21"/>
      <c r="B14" s="51"/>
      <c r="C14" s="51"/>
      <c r="D14" s="51"/>
      <c r="E14" s="51"/>
      <c r="F14" s="51"/>
      <c r="G14" s="51"/>
      <c r="H14" s="21"/>
      <c r="I14" s="21"/>
      <c r="J14" s="21"/>
      <c r="K14" s="21"/>
      <c r="L14" s="21"/>
      <c r="M14" s="21"/>
      <c r="N14" s="21"/>
      <c r="O14" s="21"/>
      <c r="P14" s="21"/>
      <c r="Q14" s="21"/>
      <c r="R14" s="21"/>
      <c r="S14" s="21"/>
      <c r="T14" s="21"/>
      <c r="U14" s="21"/>
    </row>
    <row r="15" spans="1:21" ht="15.75" thickBot="1" x14ac:dyDescent="0.3">
      <c r="A15" s="21"/>
      <c r="B15" s="51"/>
      <c r="C15" s="51"/>
      <c r="D15" s="51"/>
      <c r="E15" s="51"/>
      <c r="F15" s="51"/>
      <c r="G15" s="51"/>
      <c r="H15" s="21"/>
      <c r="I15" s="21"/>
      <c r="J15" s="21"/>
      <c r="K15" s="21"/>
      <c r="L15" s="21"/>
      <c r="M15" s="21"/>
      <c r="N15" s="21"/>
      <c r="O15" s="21"/>
      <c r="P15" s="21"/>
      <c r="Q15" s="21"/>
      <c r="R15" s="21"/>
      <c r="S15" s="21"/>
      <c r="T15" s="21"/>
      <c r="U15" s="21"/>
    </row>
    <row r="16" spans="1:21" ht="15.75" thickBot="1" x14ac:dyDescent="0.3">
      <c r="A16" s="131" t="s">
        <v>2482</v>
      </c>
      <c r="B16" s="132" t="s">
        <v>2451</v>
      </c>
      <c r="C16" s="121" t="s">
        <v>2452</v>
      </c>
      <c r="D16" s="120" t="s">
        <v>2453</v>
      </c>
      <c r="E16" s="133" t="s">
        <v>2486</v>
      </c>
      <c r="F16" s="133" t="s">
        <v>2487</v>
      </c>
      <c r="G16" s="134" t="s">
        <v>2488</v>
      </c>
      <c r="H16" s="21"/>
      <c r="I16" s="21"/>
      <c r="J16" s="21"/>
      <c r="K16" s="21"/>
      <c r="L16" s="21"/>
      <c r="M16" s="21"/>
      <c r="N16" s="21"/>
      <c r="O16" s="21"/>
      <c r="P16" s="21"/>
      <c r="Q16" s="21"/>
      <c r="R16" s="21"/>
      <c r="S16" s="21"/>
      <c r="T16" s="21"/>
      <c r="U16" s="21"/>
    </row>
    <row r="17" spans="1:21" x14ac:dyDescent="0.25">
      <c r="A17" s="91" t="s">
        <v>2445</v>
      </c>
      <c r="B17" s="40">
        <v>18</v>
      </c>
      <c r="C17" s="95">
        <v>-731.88000000000011</v>
      </c>
      <c r="D17" s="95">
        <v>-40.660000000000004</v>
      </c>
      <c r="E17" s="95">
        <v>-539.59</v>
      </c>
      <c r="F17" s="95">
        <v>-192.29000000000002</v>
      </c>
      <c r="G17" s="128">
        <v>0.73726567196808213</v>
      </c>
      <c r="H17" s="21"/>
      <c r="I17" s="21"/>
      <c r="J17" s="21"/>
      <c r="K17" s="21"/>
      <c r="L17" s="21"/>
      <c r="M17" s="21"/>
      <c r="N17" s="21"/>
      <c r="O17" s="21"/>
      <c r="P17" s="21"/>
      <c r="Q17" s="21"/>
      <c r="R17" s="21"/>
      <c r="S17" s="21"/>
      <c r="T17" s="21"/>
      <c r="U17" s="21"/>
    </row>
    <row r="18" spans="1:21" x14ac:dyDescent="0.25">
      <c r="A18" s="92" t="s">
        <v>2380</v>
      </c>
      <c r="B18" s="41">
        <v>34</v>
      </c>
      <c r="C18" s="27">
        <v>-1958.2499999999998</v>
      </c>
      <c r="D18" s="27">
        <v>-57.595588235294109</v>
      </c>
      <c r="E18" s="27">
        <v>-1383.8999999999999</v>
      </c>
      <c r="F18" s="27">
        <v>-574.34999999999991</v>
      </c>
      <c r="G18" s="129">
        <v>0.70670241286863267</v>
      </c>
      <c r="H18" s="21"/>
      <c r="I18" s="21"/>
      <c r="J18" s="21"/>
      <c r="K18" s="21"/>
      <c r="L18" s="21"/>
      <c r="M18" s="21"/>
      <c r="N18" s="21"/>
      <c r="O18" s="21"/>
      <c r="P18" s="21"/>
      <c r="Q18" s="21"/>
      <c r="R18" s="21"/>
      <c r="S18" s="21"/>
      <c r="T18" s="21"/>
      <c r="U18" s="21"/>
    </row>
    <row r="19" spans="1:21" x14ac:dyDescent="0.25">
      <c r="A19" s="92" t="s">
        <v>2352</v>
      </c>
      <c r="B19" s="41">
        <v>20</v>
      </c>
      <c r="C19" s="27">
        <v>-1128.32</v>
      </c>
      <c r="D19" s="27">
        <v>-56.415999999999997</v>
      </c>
      <c r="E19" s="27">
        <v>-716.55</v>
      </c>
      <c r="F19" s="27">
        <v>-411.77</v>
      </c>
      <c r="G19" s="129">
        <v>0.63505920306296082</v>
      </c>
      <c r="H19" s="21"/>
      <c r="I19" s="21"/>
      <c r="J19" s="21"/>
      <c r="K19" s="21"/>
      <c r="L19" s="21"/>
      <c r="M19" s="21"/>
      <c r="N19" s="21"/>
      <c r="O19" s="21"/>
      <c r="P19" s="21"/>
      <c r="Q19" s="21"/>
      <c r="R19" s="21"/>
      <c r="S19" s="21"/>
      <c r="T19" s="21"/>
      <c r="U19" s="21"/>
    </row>
    <row r="20" spans="1:21" x14ac:dyDescent="0.25">
      <c r="A20" s="92" t="s">
        <v>2406</v>
      </c>
      <c r="B20" s="41">
        <v>20</v>
      </c>
      <c r="C20" s="27">
        <v>-973.68000000000006</v>
      </c>
      <c r="D20" s="27">
        <v>-48.684000000000005</v>
      </c>
      <c r="E20" s="27">
        <v>-547.58000000000004</v>
      </c>
      <c r="F20" s="27">
        <v>-426.1</v>
      </c>
      <c r="G20" s="129">
        <v>0.56238189138115191</v>
      </c>
      <c r="H20" s="21"/>
      <c r="I20" s="21"/>
      <c r="J20" s="21"/>
      <c r="K20" s="21"/>
      <c r="L20" s="21"/>
      <c r="M20" s="21"/>
      <c r="N20" s="21"/>
      <c r="O20" s="21"/>
      <c r="P20" s="21"/>
      <c r="Q20" s="21"/>
      <c r="R20" s="21"/>
      <c r="S20" s="21"/>
      <c r="T20" s="21"/>
      <c r="U20" s="21"/>
    </row>
    <row r="21" spans="1:21" x14ac:dyDescent="0.25">
      <c r="A21" s="92" t="s">
        <v>2365</v>
      </c>
      <c r="B21" s="41">
        <v>16</v>
      </c>
      <c r="C21" s="27">
        <v>-3887.9199999999996</v>
      </c>
      <c r="D21" s="27">
        <v>-242.99499999999998</v>
      </c>
      <c r="E21" s="27">
        <v>-2109.23</v>
      </c>
      <c r="F21" s="27">
        <v>-1778.69</v>
      </c>
      <c r="G21" s="129">
        <v>0.54250859071174307</v>
      </c>
      <c r="H21" s="21"/>
      <c r="I21" s="21"/>
      <c r="J21" s="21"/>
      <c r="K21" s="21"/>
      <c r="L21" s="21"/>
      <c r="M21" s="21"/>
      <c r="N21" s="21"/>
      <c r="O21" s="21"/>
      <c r="P21" s="21"/>
      <c r="Q21" s="21"/>
      <c r="R21" s="21"/>
      <c r="S21" s="21"/>
      <c r="T21" s="21"/>
      <c r="U21" s="21"/>
    </row>
    <row r="22" spans="1:21" x14ac:dyDescent="0.25">
      <c r="A22" s="92" t="s">
        <v>2435</v>
      </c>
      <c r="B22" s="41">
        <v>24</v>
      </c>
      <c r="C22" s="27">
        <v>-1270.28</v>
      </c>
      <c r="D22" s="27">
        <v>-52.928333333333335</v>
      </c>
      <c r="E22" s="27">
        <v>-648.62000000000012</v>
      </c>
      <c r="F22" s="27">
        <v>-621.66</v>
      </c>
      <c r="G22" s="129">
        <v>0.51061183361148732</v>
      </c>
      <c r="H22" s="21"/>
      <c r="I22" s="21"/>
      <c r="J22" s="21"/>
      <c r="K22" s="21"/>
      <c r="L22" s="21"/>
      <c r="M22" s="21"/>
      <c r="N22" s="21"/>
      <c r="O22" s="21"/>
      <c r="P22" s="21"/>
      <c r="Q22" s="21"/>
      <c r="R22" s="21"/>
      <c r="S22" s="21"/>
      <c r="T22" s="21"/>
      <c r="U22" s="21"/>
    </row>
    <row r="23" spans="1:21" x14ac:dyDescent="0.25">
      <c r="A23" s="92" t="s">
        <v>2360</v>
      </c>
      <c r="B23" s="41">
        <v>23</v>
      </c>
      <c r="C23" s="27">
        <v>-1170.74</v>
      </c>
      <c r="D23" s="27">
        <v>-50.901739130434784</v>
      </c>
      <c r="E23" s="27">
        <v>-596.93999999999994</v>
      </c>
      <c r="F23" s="27">
        <v>-573.80000000000007</v>
      </c>
      <c r="G23" s="129">
        <v>0.50988263833131175</v>
      </c>
      <c r="H23" s="21"/>
      <c r="I23" s="21"/>
      <c r="J23" s="21"/>
      <c r="K23" s="21"/>
      <c r="L23" s="21"/>
      <c r="M23" s="21"/>
      <c r="N23" s="21"/>
      <c r="O23" s="21"/>
      <c r="P23" s="21"/>
      <c r="Q23" s="21"/>
      <c r="R23" s="21"/>
      <c r="S23" s="21"/>
      <c r="T23" s="21"/>
      <c r="U23" s="21"/>
    </row>
    <row r="24" spans="1:21" x14ac:dyDescent="0.25">
      <c r="A24" s="92" t="s">
        <v>2355</v>
      </c>
      <c r="B24" s="41">
        <v>31</v>
      </c>
      <c r="C24" s="27">
        <v>-1923.2600000000002</v>
      </c>
      <c r="D24" s="27">
        <v>-62.040645161290328</v>
      </c>
      <c r="E24" s="27">
        <v>-887.79</v>
      </c>
      <c r="F24" s="27">
        <v>-1035.47</v>
      </c>
      <c r="G24" s="129">
        <v>0.46160685502740134</v>
      </c>
      <c r="H24" s="21"/>
      <c r="I24" s="21"/>
      <c r="J24" s="21"/>
      <c r="K24" s="21"/>
      <c r="L24" s="21"/>
      <c r="M24" s="21"/>
      <c r="N24" s="21"/>
      <c r="O24" s="21"/>
      <c r="P24" s="21"/>
      <c r="Q24" s="21"/>
      <c r="R24" s="21"/>
      <c r="S24" s="21"/>
      <c r="T24" s="21"/>
      <c r="U24" s="21"/>
    </row>
    <row r="25" spans="1:21" x14ac:dyDescent="0.25">
      <c r="A25" s="92" t="s">
        <v>2376</v>
      </c>
      <c r="B25" s="41">
        <v>22</v>
      </c>
      <c r="C25" s="27">
        <v>-5811.79</v>
      </c>
      <c r="D25" s="27">
        <v>-264.17227272727274</v>
      </c>
      <c r="E25" s="27">
        <v>-2655.32</v>
      </c>
      <c r="F25" s="27">
        <v>-3156.4700000000003</v>
      </c>
      <c r="G25" s="129">
        <v>0.4568850560670637</v>
      </c>
      <c r="H25" s="21"/>
      <c r="I25" s="21"/>
      <c r="J25" s="21"/>
      <c r="K25" s="21"/>
      <c r="L25" s="21"/>
      <c r="M25" s="21"/>
      <c r="N25" s="21"/>
      <c r="O25" s="21"/>
      <c r="P25" s="21"/>
      <c r="Q25" s="21"/>
      <c r="R25" s="21"/>
      <c r="S25" s="21"/>
      <c r="T25" s="21"/>
      <c r="U25" s="21"/>
    </row>
    <row r="26" spans="1:21" x14ac:dyDescent="0.25">
      <c r="A26" s="92" t="s">
        <v>2420</v>
      </c>
      <c r="B26" s="41">
        <v>25</v>
      </c>
      <c r="C26" s="27">
        <v>-1492.6100000000001</v>
      </c>
      <c r="D26" s="27">
        <v>-59.704400000000007</v>
      </c>
      <c r="E26" s="27">
        <v>-680.90000000000009</v>
      </c>
      <c r="F26" s="27">
        <v>-811.71</v>
      </c>
      <c r="G26" s="129">
        <v>0.45618078399581941</v>
      </c>
      <c r="H26" s="21"/>
      <c r="I26" s="21"/>
      <c r="J26" s="21"/>
      <c r="K26" s="21"/>
      <c r="L26" s="21"/>
      <c r="M26" s="21"/>
      <c r="N26" s="21"/>
      <c r="O26" s="21"/>
      <c r="P26" s="21"/>
      <c r="Q26" s="21"/>
      <c r="R26" s="21"/>
      <c r="S26" s="21"/>
      <c r="T26" s="21"/>
      <c r="U26" s="21"/>
    </row>
    <row r="27" spans="1:21" x14ac:dyDescent="0.25">
      <c r="A27" s="92" t="s">
        <v>2417</v>
      </c>
      <c r="B27" s="41">
        <v>27</v>
      </c>
      <c r="C27" s="27">
        <v>-7561.23</v>
      </c>
      <c r="D27" s="27">
        <v>-280.04555555555555</v>
      </c>
      <c r="E27" s="27">
        <v>-3384.8200000000006</v>
      </c>
      <c r="F27" s="27">
        <v>-4176.41</v>
      </c>
      <c r="G27" s="129">
        <v>0.44765468052155544</v>
      </c>
      <c r="H27" s="21"/>
      <c r="I27" s="21"/>
      <c r="J27" s="21"/>
      <c r="K27" s="21"/>
      <c r="L27" s="21"/>
      <c r="M27" s="21"/>
      <c r="N27" s="21"/>
      <c r="O27" s="21"/>
      <c r="P27" s="21"/>
      <c r="Q27" s="21"/>
      <c r="R27" s="21"/>
      <c r="S27" s="21"/>
      <c r="T27" s="21"/>
      <c r="U27" s="21"/>
    </row>
    <row r="28" spans="1:21" x14ac:dyDescent="0.25">
      <c r="A28" s="92" t="s">
        <v>2437</v>
      </c>
      <c r="B28" s="41">
        <v>25</v>
      </c>
      <c r="C28" s="27">
        <v>-1351.2100000000005</v>
      </c>
      <c r="D28" s="27">
        <v>-54.048400000000022</v>
      </c>
      <c r="E28" s="27">
        <v>-589.54000000000008</v>
      </c>
      <c r="F28" s="27">
        <v>-761.66999999999985</v>
      </c>
      <c r="G28" s="129">
        <v>0.43630523752784534</v>
      </c>
      <c r="H28" s="21"/>
      <c r="I28" s="21"/>
      <c r="J28" s="21"/>
      <c r="K28" s="21"/>
      <c r="L28" s="21"/>
      <c r="M28" s="21"/>
      <c r="N28" s="21"/>
      <c r="O28" s="21"/>
      <c r="P28" s="21"/>
      <c r="Q28" s="21"/>
      <c r="R28" s="21"/>
      <c r="S28" s="21"/>
      <c r="T28" s="21"/>
      <c r="U28" s="21"/>
    </row>
    <row r="29" spans="1:21" x14ac:dyDescent="0.25">
      <c r="A29" s="92" t="s">
        <v>2422</v>
      </c>
      <c r="B29" s="41">
        <v>13</v>
      </c>
      <c r="C29" s="27">
        <v>-859.51</v>
      </c>
      <c r="D29" s="27">
        <v>-66.11615384615385</v>
      </c>
      <c r="E29" s="27">
        <v>-372.96000000000004</v>
      </c>
      <c r="F29" s="27">
        <v>-486.55000000000007</v>
      </c>
      <c r="G29" s="129">
        <v>0.43392165303486874</v>
      </c>
      <c r="H29" s="21"/>
      <c r="I29" s="21"/>
      <c r="J29" s="21"/>
      <c r="K29" s="21"/>
      <c r="L29" s="21"/>
      <c r="M29" s="21"/>
      <c r="N29" s="21"/>
      <c r="O29" s="21"/>
      <c r="P29" s="21"/>
      <c r="Q29" s="21"/>
      <c r="R29" s="21"/>
      <c r="S29" s="21"/>
      <c r="T29" s="21"/>
      <c r="U29" s="21"/>
    </row>
    <row r="30" spans="1:21" x14ac:dyDescent="0.25">
      <c r="A30" s="92" t="s">
        <v>2374</v>
      </c>
      <c r="B30" s="41">
        <v>30</v>
      </c>
      <c r="C30" s="27">
        <v>-1793.97</v>
      </c>
      <c r="D30" s="27">
        <v>-59.798999999999999</v>
      </c>
      <c r="E30" s="27">
        <v>-775.75</v>
      </c>
      <c r="F30" s="27">
        <v>-1018.22</v>
      </c>
      <c r="G30" s="129">
        <v>0.43242083200945386</v>
      </c>
      <c r="H30" s="21"/>
      <c r="I30" s="21"/>
      <c r="J30" s="21"/>
      <c r="K30" s="21"/>
      <c r="L30" s="21"/>
      <c r="M30" s="21"/>
      <c r="N30" s="21"/>
      <c r="O30" s="21"/>
      <c r="P30" s="21"/>
      <c r="Q30" s="21"/>
      <c r="R30" s="21"/>
      <c r="S30" s="21"/>
      <c r="T30" s="21"/>
      <c r="U30" s="21"/>
    </row>
    <row r="31" spans="1:21" x14ac:dyDescent="0.25">
      <c r="A31" s="92" t="s">
        <v>2439</v>
      </c>
      <c r="B31" s="41">
        <v>16</v>
      </c>
      <c r="C31" s="27">
        <v>-852.06</v>
      </c>
      <c r="D31" s="27">
        <v>-53.253749999999997</v>
      </c>
      <c r="E31" s="27">
        <v>-363.90999999999997</v>
      </c>
      <c r="F31" s="27">
        <v>-488.15</v>
      </c>
      <c r="G31" s="129">
        <v>0.42709433607961877</v>
      </c>
      <c r="H31" s="21"/>
      <c r="I31" s="21"/>
      <c r="J31" s="21"/>
      <c r="K31" s="21"/>
      <c r="L31" s="21"/>
      <c r="M31" s="21"/>
      <c r="N31" s="21"/>
      <c r="O31" s="21"/>
      <c r="P31" s="21"/>
      <c r="Q31" s="21"/>
      <c r="R31" s="21"/>
      <c r="S31" s="21"/>
      <c r="T31" s="21"/>
      <c r="U31" s="21"/>
    </row>
    <row r="32" spans="1:21" x14ac:dyDescent="0.25">
      <c r="A32" s="92" t="s">
        <v>2447</v>
      </c>
      <c r="B32" s="41">
        <v>31</v>
      </c>
      <c r="C32" s="27">
        <v>-9280.5500000000029</v>
      </c>
      <c r="D32" s="27">
        <v>-299.37258064516141</v>
      </c>
      <c r="E32" s="27">
        <v>-3886.85</v>
      </c>
      <c r="F32" s="27">
        <v>-5393.7</v>
      </c>
      <c r="G32" s="129">
        <v>0.41881677271282397</v>
      </c>
      <c r="H32" s="21"/>
      <c r="I32" s="21"/>
      <c r="J32" s="21"/>
      <c r="K32" s="21"/>
      <c r="L32" s="21"/>
      <c r="M32" s="21"/>
      <c r="N32" s="21"/>
      <c r="O32" s="21"/>
      <c r="P32" s="21"/>
      <c r="Q32" s="21"/>
      <c r="R32" s="21"/>
      <c r="S32" s="21"/>
      <c r="T32" s="21"/>
      <c r="U32" s="21"/>
    </row>
    <row r="33" spans="1:21" x14ac:dyDescent="0.25">
      <c r="A33" s="92" t="s">
        <v>2430</v>
      </c>
      <c r="B33" s="41">
        <v>22</v>
      </c>
      <c r="C33" s="27">
        <v>-874.82000000000028</v>
      </c>
      <c r="D33" s="27">
        <v>-39.76454545454547</v>
      </c>
      <c r="E33" s="27">
        <v>-362.07000000000005</v>
      </c>
      <c r="F33" s="27">
        <v>-512.75</v>
      </c>
      <c r="G33" s="129">
        <v>0.41387942662490562</v>
      </c>
      <c r="H33" s="21"/>
      <c r="I33" s="21"/>
      <c r="J33" s="21"/>
      <c r="K33" s="21"/>
      <c r="L33" s="21"/>
      <c r="M33" s="21"/>
      <c r="N33" s="21"/>
      <c r="O33" s="21"/>
      <c r="P33" s="21"/>
      <c r="Q33" s="21"/>
      <c r="R33" s="21"/>
      <c r="S33" s="21"/>
      <c r="T33" s="21"/>
      <c r="U33" s="21"/>
    </row>
    <row r="34" spans="1:21" x14ac:dyDescent="0.25">
      <c r="A34" s="92" t="s">
        <v>2404</v>
      </c>
      <c r="B34" s="41">
        <v>31</v>
      </c>
      <c r="C34" s="27">
        <v>-1585.53</v>
      </c>
      <c r="D34" s="27">
        <v>-51.146129032258067</v>
      </c>
      <c r="E34" s="27">
        <v>-639.84</v>
      </c>
      <c r="F34" s="27">
        <v>-945.69000000000017</v>
      </c>
      <c r="G34" s="129">
        <v>0.40354960171046911</v>
      </c>
      <c r="H34" s="21"/>
      <c r="I34" s="21"/>
      <c r="J34" s="21"/>
      <c r="K34" s="21"/>
      <c r="L34" s="21"/>
      <c r="M34" s="21"/>
      <c r="N34" s="21"/>
      <c r="O34" s="21"/>
      <c r="P34" s="21"/>
      <c r="Q34" s="21"/>
      <c r="R34" s="21"/>
      <c r="S34" s="21"/>
      <c r="T34" s="21"/>
      <c r="U34" s="21"/>
    </row>
    <row r="35" spans="1:21" x14ac:dyDescent="0.25">
      <c r="A35" s="92" t="s">
        <v>2370</v>
      </c>
      <c r="B35" s="41">
        <v>25</v>
      </c>
      <c r="C35" s="27">
        <v>-1172.1299999999999</v>
      </c>
      <c r="D35" s="27">
        <v>-46.885199999999998</v>
      </c>
      <c r="E35" s="27">
        <v>-451.76</v>
      </c>
      <c r="F35" s="27">
        <v>-720.37</v>
      </c>
      <c r="G35" s="129">
        <v>0.38541799970992979</v>
      </c>
      <c r="H35" s="21"/>
      <c r="I35" s="21"/>
      <c r="J35" s="21"/>
      <c r="K35" s="21"/>
      <c r="L35" s="21"/>
      <c r="M35" s="21"/>
      <c r="N35" s="21"/>
      <c r="O35" s="21"/>
      <c r="P35" s="21"/>
      <c r="Q35" s="21"/>
      <c r="R35" s="21"/>
      <c r="S35" s="21"/>
      <c r="T35" s="21"/>
      <c r="U35" s="21"/>
    </row>
    <row r="36" spans="1:21" x14ac:dyDescent="0.25">
      <c r="A36" s="92" t="s">
        <v>2358</v>
      </c>
      <c r="B36" s="41">
        <v>30</v>
      </c>
      <c r="C36" s="27">
        <v>-1745.85</v>
      </c>
      <c r="D36" s="27">
        <v>-58.195</v>
      </c>
      <c r="E36" s="27">
        <v>-666.56000000000006</v>
      </c>
      <c r="F36" s="27">
        <v>-1079.2899999999997</v>
      </c>
      <c r="G36" s="129">
        <v>0.38179683248847274</v>
      </c>
      <c r="H36" s="21"/>
      <c r="I36" s="21"/>
      <c r="J36" s="21"/>
      <c r="K36" s="21"/>
      <c r="L36" s="21"/>
      <c r="M36" s="21"/>
      <c r="N36" s="21"/>
      <c r="O36" s="21"/>
      <c r="P36" s="21"/>
      <c r="Q36" s="21"/>
      <c r="R36" s="21"/>
      <c r="S36" s="21"/>
      <c r="T36" s="21"/>
      <c r="U36" s="21"/>
    </row>
    <row r="37" spans="1:21" x14ac:dyDescent="0.25">
      <c r="A37" s="92" t="s">
        <v>2424</v>
      </c>
      <c r="B37" s="41">
        <v>21</v>
      </c>
      <c r="C37" s="27">
        <v>-5171.1099999999997</v>
      </c>
      <c r="D37" s="27">
        <v>-246.24333333333331</v>
      </c>
      <c r="E37" s="27">
        <v>-1971.1599999999999</v>
      </c>
      <c r="F37" s="27">
        <v>-3199.9500000000003</v>
      </c>
      <c r="G37" s="129">
        <v>0.38118701787430553</v>
      </c>
      <c r="H37" s="21"/>
      <c r="I37" s="21"/>
      <c r="J37" s="21"/>
      <c r="K37" s="21"/>
      <c r="L37" s="21"/>
      <c r="M37" s="21"/>
      <c r="N37" s="21"/>
      <c r="O37" s="21"/>
      <c r="P37" s="21"/>
      <c r="Q37" s="21"/>
      <c r="R37" s="21"/>
      <c r="S37" s="21"/>
      <c r="T37" s="21"/>
      <c r="U37" s="21"/>
    </row>
    <row r="38" spans="1:21" x14ac:dyDescent="0.25">
      <c r="A38" s="92" t="s">
        <v>2432</v>
      </c>
      <c r="B38" s="41">
        <v>28</v>
      </c>
      <c r="C38" s="27">
        <v>-1474.6499999999996</v>
      </c>
      <c r="D38" s="27">
        <v>-52.666071428571414</v>
      </c>
      <c r="E38" s="27">
        <v>-561.68000000000006</v>
      </c>
      <c r="F38" s="27">
        <v>-912.96999999999991</v>
      </c>
      <c r="G38" s="129">
        <v>0.38089038076831805</v>
      </c>
      <c r="H38" s="21"/>
      <c r="I38" s="21"/>
      <c r="J38" s="21"/>
      <c r="K38" s="21"/>
      <c r="L38" s="21"/>
      <c r="M38" s="21"/>
      <c r="N38" s="21"/>
      <c r="O38" s="21"/>
      <c r="P38" s="21"/>
      <c r="Q38" s="21"/>
      <c r="R38" s="21"/>
      <c r="S38" s="21"/>
      <c r="T38" s="21"/>
      <c r="U38" s="21"/>
    </row>
    <row r="39" spans="1:21" x14ac:dyDescent="0.25">
      <c r="A39" s="92" t="s">
        <v>2433</v>
      </c>
      <c r="B39" s="41">
        <v>33</v>
      </c>
      <c r="C39" s="27">
        <v>-1907.2700000000002</v>
      </c>
      <c r="D39" s="27">
        <v>-57.796060606060614</v>
      </c>
      <c r="E39" s="27">
        <v>-724.2</v>
      </c>
      <c r="F39" s="27">
        <v>-1183.0700000000002</v>
      </c>
      <c r="G39" s="129">
        <v>0.37970502341042428</v>
      </c>
      <c r="H39" s="21"/>
      <c r="I39" s="21"/>
      <c r="J39" s="21"/>
      <c r="K39" s="21"/>
      <c r="L39" s="21"/>
      <c r="M39" s="21"/>
      <c r="N39" s="21"/>
      <c r="O39" s="21"/>
      <c r="P39" s="21"/>
      <c r="Q39" s="21"/>
      <c r="R39" s="21"/>
      <c r="S39" s="21"/>
      <c r="T39" s="21"/>
      <c r="U39" s="21"/>
    </row>
    <row r="40" spans="1:21" x14ac:dyDescent="0.25">
      <c r="A40" s="92" t="s">
        <v>2368</v>
      </c>
      <c r="B40" s="41">
        <v>12</v>
      </c>
      <c r="C40" s="27">
        <v>-654.54</v>
      </c>
      <c r="D40" s="27">
        <v>-54.544999999999995</v>
      </c>
      <c r="E40" s="27">
        <v>-245.85000000000002</v>
      </c>
      <c r="F40" s="27">
        <v>-408.69000000000005</v>
      </c>
      <c r="G40" s="129">
        <v>0.37560729672747278</v>
      </c>
      <c r="H40" s="21"/>
      <c r="I40" s="21"/>
      <c r="J40" s="21"/>
      <c r="K40" s="21"/>
      <c r="L40" s="21"/>
      <c r="M40" s="21"/>
      <c r="N40" s="21"/>
      <c r="O40" s="21"/>
      <c r="P40" s="21"/>
      <c r="Q40" s="21"/>
      <c r="R40" s="21"/>
      <c r="S40" s="21"/>
      <c r="T40" s="21"/>
      <c r="U40" s="21"/>
    </row>
    <row r="41" spans="1:21" x14ac:dyDescent="0.25">
      <c r="A41" s="92" t="s">
        <v>2429</v>
      </c>
      <c r="B41" s="41">
        <v>15</v>
      </c>
      <c r="C41" s="27">
        <v>-4439.96</v>
      </c>
      <c r="D41" s="27">
        <v>-295.99733333333336</v>
      </c>
      <c r="E41" s="27">
        <v>-1663.73</v>
      </c>
      <c r="F41" s="27">
        <v>-2776.2300000000005</v>
      </c>
      <c r="G41" s="129">
        <v>0.37471733979585403</v>
      </c>
      <c r="H41" s="21"/>
      <c r="I41" s="21"/>
      <c r="J41" s="21"/>
      <c r="K41" s="21"/>
      <c r="L41" s="21"/>
      <c r="M41" s="21"/>
      <c r="N41" s="21"/>
      <c r="O41" s="21"/>
      <c r="P41" s="21"/>
      <c r="Q41" s="21"/>
      <c r="R41" s="21"/>
      <c r="S41" s="21"/>
      <c r="T41" s="21"/>
      <c r="U41" s="21"/>
    </row>
    <row r="42" spans="1:21" x14ac:dyDescent="0.25">
      <c r="A42" s="92" t="s">
        <v>2395</v>
      </c>
      <c r="B42" s="41">
        <v>28</v>
      </c>
      <c r="C42" s="27">
        <v>-1499.1299999999999</v>
      </c>
      <c r="D42" s="27">
        <v>-53.54035714285714</v>
      </c>
      <c r="E42" s="27">
        <v>-559.05999999999995</v>
      </c>
      <c r="F42" s="27">
        <v>-940.07</v>
      </c>
      <c r="G42" s="129">
        <v>0.37292296198461772</v>
      </c>
      <c r="H42" s="21"/>
      <c r="I42" s="21"/>
      <c r="J42" s="21"/>
      <c r="K42" s="21"/>
      <c r="L42" s="21"/>
      <c r="M42" s="21"/>
      <c r="N42" s="21"/>
      <c r="O42" s="21"/>
      <c r="P42" s="21"/>
      <c r="Q42" s="21"/>
      <c r="R42" s="21"/>
      <c r="S42" s="21"/>
      <c r="T42" s="21"/>
      <c r="U42" s="21"/>
    </row>
    <row r="43" spans="1:21" x14ac:dyDescent="0.25">
      <c r="A43" s="92" t="s">
        <v>2436</v>
      </c>
      <c r="B43" s="41">
        <v>20</v>
      </c>
      <c r="C43" s="27">
        <v>-1020.81</v>
      </c>
      <c r="D43" s="27">
        <v>-51.040499999999994</v>
      </c>
      <c r="E43" s="27">
        <v>-370.13</v>
      </c>
      <c r="F43" s="27">
        <v>-650.67999999999995</v>
      </c>
      <c r="G43" s="129">
        <v>0.36258461417893634</v>
      </c>
      <c r="H43" s="21"/>
      <c r="I43" s="21"/>
      <c r="J43" s="21"/>
      <c r="K43" s="21"/>
      <c r="L43" s="21"/>
      <c r="M43" s="21"/>
      <c r="N43" s="21"/>
      <c r="O43" s="21"/>
      <c r="P43" s="21"/>
      <c r="Q43" s="21"/>
      <c r="R43" s="21"/>
      <c r="S43" s="21"/>
      <c r="T43" s="21"/>
      <c r="U43" s="21"/>
    </row>
    <row r="44" spans="1:21" x14ac:dyDescent="0.25">
      <c r="A44" s="92" t="s">
        <v>2428</v>
      </c>
      <c r="B44" s="41">
        <v>23</v>
      </c>
      <c r="C44" s="27">
        <v>-1092.75</v>
      </c>
      <c r="D44" s="27">
        <v>-47.510869565217391</v>
      </c>
      <c r="E44" s="27">
        <v>-394.14</v>
      </c>
      <c r="F44" s="27">
        <v>-698.61</v>
      </c>
      <c r="G44" s="129">
        <v>0.36068634179821552</v>
      </c>
      <c r="H44" s="21"/>
      <c r="I44" s="21"/>
      <c r="J44" s="21"/>
      <c r="K44" s="21"/>
      <c r="L44" s="21"/>
      <c r="M44" s="21"/>
      <c r="N44" s="21"/>
      <c r="O44" s="21"/>
      <c r="P44" s="21"/>
      <c r="Q44" s="21"/>
      <c r="R44" s="21"/>
      <c r="S44" s="21"/>
      <c r="T44" s="21"/>
      <c r="U44" s="21"/>
    </row>
    <row r="45" spans="1:21" x14ac:dyDescent="0.25">
      <c r="A45" s="92" t="s">
        <v>2381</v>
      </c>
      <c r="B45" s="41">
        <v>26</v>
      </c>
      <c r="C45" s="27">
        <v>-1448.7599999999998</v>
      </c>
      <c r="D45" s="27">
        <v>-55.721538461538451</v>
      </c>
      <c r="E45" s="27">
        <v>-519.32999999999993</v>
      </c>
      <c r="F45" s="27">
        <v>-929.43000000000018</v>
      </c>
      <c r="G45" s="129">
        <v>0.35846517021452828</v>
      </c>
      <c r="H45" s="21"/>
      <c r="I45" s="21"/>
      <c r="J45" s="21"/>
      <c r="K45" s="21"/>
      <c r="L45" s="21"/>
      <c r="M45" s="21"/>
      <c r="N45" s="21"/>
      <c r="O45" s="21"/>
      <c r="P45" s="21"/>
      <c r="Q45" s="21"/>
      <c r="R45" s="21"/>
      <c r="S45" s="21"/>
      <c r="T45" s="21"/>
      <c r="U45" s="21"/>
    </row>
    <row r="46" spans="1:21" x14ac:dyDescent="0.25">
      <c r="A46" s="92" t="s">
        <v>2379</v>
      </c>
      <c r="B46" s="41">
        <v>20</v>
      </c>
      <c r="C46" s="27">
        <v>-955.14999999999986</v>
      </c>
      <c r="D46" s="27">
        <v>-47.757499999999993</v>
      </c>
      <c r="E46" s="27">
        <v>-337.24</v>
      </c>
      <c r="F46" s="27">
        <v>-617.91000000000008</v>
      </c>
      <c r="G46" s="129">
        <v>0.35307543317803491</v>
      </c>
      <c r="H46" s="21"/>
      <c r="I46" s="21"/>
      <c r="J46" s="21"/>
      <c r="K46" s="21"/>
      <c r="L46" s="21"/>
      <c r="M46" s="21"/>
      <c r="N46" s="21"/>
      <c r="O46" s="21"/>
      <c r="P46" s="21"/>
      <c r="Q46" s="21"/>
      <c r="R46" s="21"/>
      <c r="S46" s="21"/>
      <c r="T46" s="21"/>
      <c r="U46" s="21"/>
    </row>
    <row r="47" spans="1:21" x14ac:dyDescent="0.25">
      <c r="A47" s="92" t="s">
        <v>2400</v>
      </c>
      <c r="B47" s="41">
        <v>26</v>
      </c>
      <c r="C47" s="27">
        <v>-1321.4999999999998</v>
      </c>
      <c r="D47" s="27">
        <v>-50.826923076923066</v>
      </c>
      <c r="E47" s="27">
        <v>-465.71</v>
      </c>
      <c r="F47" s="27">
        <v>-855.79</v>
      </c>
      <c r="G47" s="129">
        <v>0.35241013999243287</v>
      </c>
      <c r="H47" s="21"/>
      <c r="I47" s="21"/>
      <c r="J47" s="21"/>
      <c r="K47" s="21"/>
      <c r="L47" s="21"/>
      <c r="M47" s="21"/>
      <c r="N47" s="21"/>
      <c r="O47" s="21"/>
      <c r="P47" s="21"/>
      <c r="Q47" s="21"/>
      <c r="R47" s="21"/>
      <c r="S47" s="21"/>
      <c r="T47" s="21"/>
      <c r="U47" s="21"/>
    </row>
    <row r="48" spans="1:21" x14ac:dyDescent="0.25">
      <c r="A48" s="92" t="s">
        <v>2410</v>
      </c>
      <c r="B48" s="41">
        <v>22</v>
      </c>
      <c r="C48" s="27">
        <v>-1170.44</v>
      </c>
      <c r="D48" s="27">
        <v>-53.201818181818183</v>
      </c>
      <c r="E48" s="27">
        <v>-407.56</v>
      </c>
      <c r="F48" s="27">
        <v>-762.88000000000022</v>
      </c>
      <c r="G48" s="129">
        <v>0.34821092922319807</v>
      </c>
      <c r="H48" s="21"/>
      <c r="I48" s="21"/>
      <c r="J48" s="21"/>
      <c r="K48" s="21"/>
      <c r="L48" s="21"/>
      <c r="M48" s="21"/>
      <c r="N48" s="21"/>
      <c r="O48" s="21"/>
      <c r="P48" s="21"/>
      <c r="Q48" s="21"/>
      <c r="R48" s="21"/>
      <c r="S48" s="21"/>
      <c r="T48" s="21"/>
      <c r="U48" s="21"/>
    </row>
    <row r="49" spans="1:21" x14ac:dyDescent="0.25">
      <c r="A49" s="92" t="s">
        <v>2384</v>
      </c>
      <c r="B49" s="41">
        <v>8</v>
      </c>
      <c r="C49" s="27">
        <v>-326.24</v>
      </c>
      <c r="D49" s="27">
        <v>-40.78</v>
      </c>
      <c r="E49" s="27">
        <v>-112.61000000000001</v>
      </c>
      <c r="F49" s="27">
        <v>-213.63</v>
      </c>
      <c r="G49" s="129">
        <v>0.34517533104462977</v>
      </c>
      <c r="H49" s="21"/>
      <c r="I49" s="21"/>
      <c r="J49" s="21"/>
      <c r="K49" s="21"/>
      <c r="L49" s="21"/>
      <c r="M49" s="21"/>
      <c r="N49" s="21"/>
      <c r="O49" s="21"/>
      <c r="P49" s="21"/>
      <c r="Q49" s="21"/>
      <c r="R49" s="21"/>
      <c r="S49" s="21"/>
      <c r="T49" s="21"/>
      <c r="U49" s="21"/>
    </row>
    <row r="50" spans="1:21" x14ac:dyDescent="0.25">
      <c r="A50" s="92" t="s">
        <v>2373</v>
      </c>
      <c r="B50" s="41">
        <v>19</v>
      </c>
      <c r="C50" s="27">
        <v>-1040.9499999999998</v>
      </c>
      <c r="D50" s="27">
        <v>-54.786842105263148</v>
      </c>
      <c r="E50" s="27">
        <v>-359.27</v>
      </c>
      <c r="F50" s="27">
        <v>-681.68000000000006</v>
      </c>
      <c r="G50" s="129">
        <v>0.34513665401796439</v>
      </c>
      <c r="H50" s="21"/>
      <c r="I50" s="21"/>
      <c r="J50" s="21"/>
      <c r="K50" s="21"/>
      <c r="L50" s="21"/>
      <c r="M50" s="21"/>
      <c r="N50" s="21"/>
      <c r="O50" s="21"/>
      <c r="P50" s="21"/>
      <c r="Q50" s="21"/>
      <c r="R50" s="21"/>
      <c r="S50" s="21"/>
      <c r="T50" s="21"/>
      <c r="U50" s="21"/>
    </row>
    <row r="51" spans="1:21" x14ac:dyDescent="0.25">
      <c r="A51" s="92" t="s">
        <v>2409</v>
      </c>
      <c r="B51" s="41">
        <v>22</v>
      </c>
      <c r="C51" s="27">
        <v>-6764.94</v>
      </c>
      <c r="D51" s="27">
        <v>-307.49727272727273</v>
      </c>
      <c r="E51" s="27">
        <v>-2300.6299999999997</v>
      </c>
      <c r="F51" s="27">
        <v>-4464.3099999999995</v>
      </c>
      <c r="G51" s="129">
        <v>0.34008136066247441</v>
      </c>
      <c r="H51" s="21"/>
      <c r="I51" s="21"/>
      <c r="J51" s="21"/>
      <c r="K51" s="21"/>
      <c r="L51" s="21"/>
      <c r="M51" s="21"/>
      <c r="N51" s="21"/>
      <c r="O51" s="21"/>
      <c r="P51" s="21"/>
      <c r="Q51" s="21"/>
      <c r="R51" s="21"/>
      <c r="S51" s="21"/>
      <c r="T51" s="21"/>
      <c r="U51" s="21"/>
    </row>
    <row r="52" spans="1:21" x14ac:dyDescent="0.25">
      <c r="A52" s="92" t="s">
        <v>2399</v>
      </c>
      <c r="B52" s="41">
        <v>29</v>
      </c>
      <c r="C52" s="27">
        <v>-1488.4899999999998</v>
      </c>
      <c r="D52" s="27">
        <v>-51.327241379310337</v>
      </c>
      <c r="E52" s="27">
        <v>-492.54</v>
      </c>
      <c r="F52" s="27">
        <v>-995.94999999999993</v>
      </c>
      <c r="G52" s="129">
        <v>0.33089909908699427</v>
      </c>
      <c r="H52" s="21"/>
      <c r="I52" s="21"/>
      <c r="J52" s="21"/>
      <c r="K52" s="21"/>
      <c r="L52" s="21"/>
      <c r="M52" s="21"/>
      <c r="N52" s="21"/>
      <c r="O52" s="21"/>
      <c r="P52" s="21"/>
      <c r="Q52" s="21"/>
      <c r="R52" s="21"/>
      <c r="S52" s="21"/>
      <c r="T52" s="21"/>
      <c r="U52" s="21"/>
    </row>
    <row r="53" spans="1:21" x14ac:dyDescent="0.25">
      <c r="A53" s="92" t="s">
        <v>2393</v>
      </c>
      <c r="B53" s="41">
        <v>35</v>
      </c>
      <c r="C53" s="27">
        <v>-1955.1399999999996</v>
      </c>
      <c r="D53" s="27">
        <v>-55.861142857142845</v>
      </c>
      <c r="E53" s="27">
        <v>-639.74</v>
      </c>
      <c r="F53" s="27">
        <v>-1315.3999999999999</v>
      </c>
      <c r="G53" s="129">
        <v>0.32720930470452253</v>
      </c>
      <c r="H53" s="21"/>
      <c r="I53" s="21"/>
      <c r="J53" s="21"/>
      <c r="K53" s="21"/>
      <c r="L53" s="21"/>
      <c r="M53" s="21"/>
      <c r="N53" s="21"/>
      <c r="O53" s="21"/>
      <c r="P53" s="21"/>
      <c r="Q53" s="21"/>
      <c r="R53" s="21"/>
      <c r="S53" s="21"/>
      <c r="T53" s="21"/>
      <c r="U53" s="21"/>
    </row>
    <row r="54" spans="1:21" x14ac:dyDescent="0.25">
      <c r="A54" s="92" t="s">
        <v>2421</v>
      </c>
      <c r="B54" s="41">
        <v>24</v>
      </c>
      <c r="C54" s="27">
        <v>-1179.8</v>
      </c>
      <c r="D54" s="27">
        <v>-49.158333333333331</v>
      </c>
      <c r="E54" s="27">
        <v>-385.83</v>
      </c>
      <c r="F54" s="27">
        <v>-793.97000000000014</v>
      </c>
      <c r="G54" s="129">
        <v>0.32703000508560776</v>
      </c>
      <c r="H54" s="21"/>
      <c r="I54" s="21"/>
      <c r="J54" s="21"/>
      <c r="K54" s="21"/>
      <c r="L54" s="21"/>
      <c r="M54" s="21"/>
      <c r="N54" s="21"/>
      <c r="O54" s="21"/>
      <c r="P54" s="21"/>
      <c r="Q54" s="21"/>
      <c r="R54" s="21"/>
      <c r="S54" s="21"/>
      <c r="T54" s="21"/>
      <c r="U54" s="21"/>
    </row>
    <row r="55" spans="1:21" x14ac:dyDescent="0.25">
      <c r="A55" s="92" t="s">
        <v>2348</v>
      </c>
      <c r="B55" s="41">
        <v>26</v>
      </c>
      <c r="C55" s="27">
        <v>-5891.42</v>
      </c>
      <c r="D55" s="27">
        <v>-226.59307692307692</v>
      </c>
      <c r="E55" s="27">
        <v>-1925.73</v>
      </c>
      <c r="F55" s="27">
        <v>-3965.6899999999996</v>
      </c>
      <c r="G55" s="129">
        <v>0.32687026217787901</v>
      </c>
      <c r="H55" s="21"/>
      <c r="I55" s="21"/>
      <c r="J55" s="21"/>
      <c r="K55" s="21"/>
      <c r="L55" s="21"/>
      <c r="M55" s="21"/>
      <c r="N55" s="21"/>
      <c r="O55" s="21"/>
      <c r="P55" s="21"/>
      <c r="Q55" s="21"/>
      <c r="R55" s="21"/>
      <c r="S55" s="21"/>
      <c r="T55" s="21"/>
      <c r="U55" s="21"/>
    </row>
    <row r="56" spans="1:21" x14ac:dyDescent="0.25">
      <c r="A56" s="92" t="s">
        <v>2387</v>
      </c>
      <c r="B56" s="41">
        <v>23</v>
      </c>
      <c r="C56" s="27">
        <v>-7081.6900000000005</v>
      </c>
      <c r="D56" s="27">
        <v>-307.89956521739134</v>
      </c>
      <c r="E56" s="27">
        <v>-2308.4</v>
      </c>
      <c r="F56" s="27">
        <v>-4773.29</v>
      </c>
      <c r="G56" s="129">
        <v>0.32596738914016288</v>
      </c>
      <c r="H56" s="21"/>
      <c r="I56" s="21"/>
      <c r="J56" s="21"/>
      <c r="K56" s="21"/>
      <c r="L56" s="21"/>
      <c r="M56" s="21"/>
      <c r="N56" s="21"/>
      <c r="O56" s="21"/>
      <c r="P56" s="21"/>
      <c r="Q56" s="21"/>
      <c r="R56" s="21"/>
      <c r="S56" s="21"/>
      <c r="T56" s="21"/>
      <c r="U56" s="21"/>
    </row>
    <row r="57" spans="1:21" x14ac:dyDescent="0.25">
      <c r="A57" s="92" t="s">
        <v>2416</v>
      </c>
      <c r="B57" s="41">
        <v>29</v>
      </c>
      <c r="C57" s="27">
        <v>-1673.98</v>
      </c>
      <c r="D57" s="27">
        <v>-57.723448275862069</v>
      </c>
      <c r="E57" s="27">
        <v>-537.59</v>
      </c>
      <c r="F57" s="27">
        <v>-1136.3900000000001</v>
      </c>
      <c r="G57" s="129">
        <v>0.32114481654500054</v>
      </c>
      <c r="H57" s="21"/>
      <c r="I57" s="21"/>
      <c r="J57" s="21"/>
      <c r="K57" s="21"/>
      <c r="L57" s="21"/>
      <c r="M57" s="21"/>
      <c r="N57" s="21"/>
      <c r="O57" s="21"/>
      <c r="P57" s="21"/>
      <c r="Q57" s="21"/>
      <c r="R57" s="21"/>
      <c r="S57" s="21"/>
      <c r="T57" s="21"/>
      <c r="U57" s="21"/>
    </row>
    <row r="58" spans="1:21" x14ac:dyDescent="0.25">
      <c r="A58" s="92" t="s">
        <v>2385</v>
      </c>
      <c r="B58" s="41">
        <v>34</v>
      </c>
      <c r="C58" s="27">
        <v>-1917.5800000000002</v>
      </c>
      <c r="D58" s="27">
        <v>-56.399411764705889</v>
      </c>
      <c r="E58" s="27">
        <v>-613.50999999999988</v>
      </c>
      <c r="F58" s="27">
        <v>-1304.07</v>
      </c>
      <c r="G58" s="129">
        <v>0.31993971568330909</v>
      </c>
      <c r="H58" s="21"/>
      <c r="I58" s="21"/>
      <c r="J58" s="21"/>
      <c r="K58" s="21"/>
      <c r="L58" s="21"/>
      <c r="M58" s="21"/>
      <c r="N58" s="21"/>
      <c r="O58" s="21"/>
      <c r="P58" s="21"/>
      <c r="Q58" s="21"/>
      <c r="R58" s="21"/>
      <c r="S58" s="21"/>
      <c r="T58" s="21"/>
      <c r="U58" s="21"/>
    </row>
    <row r="59" spans="1:21" x14ac:dyDescent="0.25">
      <c r="A59" s="92" t="s">
        <v>2351</v>
      </c>
      <c r="B59" s="41">
        <v>9</v>
      </c>
      <c r="C59" s="27">
        <v>-3028.5400000000004</v>
      </c>
      <c r="D59" s="27">
        <v>-336.50444444444452</v>
      </c>
      <c r="E59" s="27">
        <v>-965.93999999999994</v>
      </c>
      <c r="F59" s="27">
        <v>-2062.6</v>
      </c>
      <c r="G59" s="129">
        <v>0.31894576264470664</v>
      </c>
      <c r="H59" s="21"/>
      <c r="I59" s="21"/>
      <c r="J59" s="21"/>
      <c r="K59" s="21"/>
      <c r="L59" s="21"/>
      <c r="M59" s="21"/>
      <c r="N59" s="21"/>
      <c r="O59" s="21"/>
      <c r="P59" s="21"/>
      <c r="Q59" s="21"/>
      <c r="R59" s="21"/>
      <c r="S59" s="21"/>
      <c r="T59" s="21"/>
      <c r="U59" s="21"/>
    </row>
    <row r="60" spans="1:21" x14ac:dyDescent="0.25">
      <c r="A60" s="92" t="s">
        <v>2425</v>
      </c>
      <c r="B60" s="41">
        <v>21</v>
      </c>
      <c r="C60" s="27">
        <v>-890.22</v>
      </c>
      <c r="D60" s="27">
        <v>-42.39142857142857</v>
      </c>
      <c r="E60" s="27">
        <v>-282.75</v>
      </c>
      <c r="F60" s="27">
        <v>-607.47</v>
      </c>
      <c r="G60" s="129">
        <v>0.3176181168699872</v>
      </c>
      <c r="H60" s="21"/>
      <c r="I60" s="21"/>
      <c r="J60" s="21"/>
      <c r="K60" s="21"/>
      <c r="L60" s="21"/>
      <c r="M60" s="21"/>
      <c r="N60" s="21"/>
      <c r="O60" s="21"/>
      <c r="P60" s="21"/>
      <c r="Q60" s="21"/>
      <c r="R60" s="21"/>
      <c r="S60" s="21"/>
      <c r="T60" s="21"/>
      <c r="U60" s="21"/>
    </row>
    <row r="61" spans="1:21" x14ac:dyDescent="0.25">
      <c r="A61" s="92" t="s">
        <v>2366</v>
      </c>
      <c r="B61" s="41">
        <v>22</v>
      </c>
      <c r="C61" s="27">
        <v>-1173.7600000000002</v>
      </c>
      <c r="D61" s="27">
        <v>-53.352727272727286</v>
      </c>
      <c r="E61" s="27">
        <v>-363.69</v>
      </c>
      <c r="F61" s="27">
        <v>-810.06999999999994</v>
      </c>
      <c r="G61" s="129">
        <v>0.309850395310796</v>
      </c>
      <c r="H61" s="21"/>
      <c r="I61" s="21"/>
      <c r="J61" s="21"/>
      <c r="K61" s="21"/>
      <c r="L61" s="21"/>
      <c r="M61" s="21"/>
      <c r="N61" s="21"/>
      <c r="O61" s="21"/>
      <c r="P61" s="21"/>
      <c r="Q61" s="21"/>
      <c r="R61" s="21"/>
      <c r="S61" s="21"/>
      <c r="T61" s="21"/>
      <c r="U61" s="21"/>
    </row>
    <row r="62" spans="1:21" x14ac:dyDescent="0.25">
      <c r="A62" s="92" t="s">
        <v>2375</v>
      </c>
      <c r="B62" s="41">
        <v>38</v>
      </c>
      <c r="C62" s="27">
        <v>-9403.6999999999989</v>
      </c>
      <c r="D62" s="27">
        <v>-247.46578947368417</v>
      </c>
      <c r="E62" s="27">
        <v>-2881.7299999999996</v>
      </c>
      <c r="F62" s="27">
        <v>-6521.9699999999993</v>
      </c>
      <c r="G62" s="129">
        <v>0.30644639875793572</v>
      </c>
      <c r="H62" s="21"/>
      <c r="I62" s="21"/>
      <c r="J62" s="21"/>
      <c r="K62" s="21"/>
      <c r="L62" s="21"/>
      <c r="M62" s="21"/>
      <c r="N62" s="21"/>
      <c r="O62" s="21"/>
      <c r="P62" s="21"/>
      <c r="Q62" s="21"/>
      <c r="R62" s="21"/>
      <c r="S62" s="21"/>
      <c r="T62" s="21"/>
      <c r="U62" s="21"/>
    </row>
    <row r="63" spans="1:21" x14ac:dyDescent="0.25">
      <c r="A63" s="92" t="s">
        <v>2426</v>
      </c>
      <c r="B63" s="41">
        <v>23</v>
      </c>
      <c r="C63" s="27">
        <v>-1254.95</v>
      </c>
      <c r="D63" s="27">
        <v>-54.563043478260873</v>
      </c>
      <c r="E63" s="27">
        <v>-382.24</v>
      </c>
      <c r="F63" s="27">
        <v>-872.7099999999997</v>
      </c>
      <c r="G63" s="129">
        <v>0.30458584007330969</v>
      </c>
      <c r="H63" s="21"/>
      <c r="I63" s="21"/>
      <c r="J63" s="21"/>
      <c r="K63" s="21"/>
      <c r="L63" s="21"/>
      <c r="M63" s="21"/>
      <c r="N63" s="21"/>
      <c r="O63" s="21"/>
      <c r="P63" s="21"/>
      <c r="Q63" s="21"/>
      <c r="R63" s="21"/>
      <c r="S63" s="21"/>
      <c r="T63" s="21"/>
      <c r="U63" s="21"/>
    </row>
    <row r="64" spans="1:21" x14ac:dyDescent="0.25">
      <c r="A64" s="92" t="s">
        <v>2367</v>
      </c>
      <c r="B64" s="41">
        <v>15</v>
      </c>
      <c r="C64" s="27">
        <v>-737.17000000000007</v>
      </c>
      <c r="D64" s="27">
        <v>-49.144666666666673</v>
      </c>
      <c r="E64" s="27">
        <v>-222.06</v>
      </c>
      <c r="F64" s="27">
        <v>-515.11</v>
      </c>
      <c r="G64" s="129">
        <v>0.30123309413025484</v>
      </c>
      <c r="H64" s="21"/>
      <c r="I64" s="21"/>
      <c r="J64" s="21"/>
      <c r="K64" s="21"/>
      <c r="L64" s="21"/>
      <c r="M64" s="21"/>
      <c r="N64" s="21"/>
      <c r="O64" s="21"/>
      <c r="P64" s="21"/>
      <c r="Q64" s="21"/>
      <c r="R64" s="21"/>
      <c r="S64" s="21"/>
      <c r="T64" s="21"/>
      <c r="U64" s="21"/>
    </row>
    <row r="65" spans="1:21" x14ac:dyDescent="0.25">
      <c r="A65" s="92" t="s">
        <v>2389</v>
      </c>
      <c r="B65" s="41">
        <v>18</v>
      </c>
      <c r="C65" s="27">
        <v>-992.97</v>
      </c>
      <c r="D65" s="27">
        <v>-55.164999999999999</v>
      </c>
      <c r="E65" s="27">
        <v>-296.28999999999996</v>
      </c>
      <c r="F65" s="27">
        <v>-696.68000000000006</v>
      </c>
      <c r="G65" s="129">
        <v>0.29838766528696736</v>
      </c>
      <c r="H65" s="21"/>
      <c r="I65" s="21"/>
      <c r="J65" s="21"/>
      <c r="K65" s="21"/>
      <c r="L65" s="21"/>
      <c r="M65" s="21"/>
      <c r="N65" s="21"/>
      <c r="O65" s="21"/>
      <c r="P65" s="21"/>
      <c r="Q65" s="21"/>
      <c r="R65" s="21"/>
      <c r="S65" s="21"/>
      <c r="T65" s="21"/>
      <c r="U65" s="21"/>
    </row>
    <row r="66" spans="1:21" x14ac:dyDescent="0.25">
      <c r="A66" s="92" t="s">
        <v>2391</v>
      </c>
      <c r="B66" s="41">
        <v>26</v>
      </c>
      <c r="C66" s="27">
        <v>-1289.6599999999999</v>
      </c>
      <c r="D66" s="27">
        <v>-49.60230769230769</v>
      </c>
      <c r="E66" s="27">
        <v>-379.27</v>
      </c>
      <c r="F66" s="27">
        <v>-910.39000000000021</v>
      </c>
      <c r="G66" s="129">
        <v>0.29408526278243879</v>
      </c>
      <c r="H66" s="21"/>
      <c r="I66" s="21"/>
      <c r="J66" s="21"/>
      <c r="K66" s="21"/>
      <c r="L66" s="21"/>
      <c r="M66" s="21"/>
      <c r="N66" s="21"/>
      <c r="O66" s="21"/>
      <c r="P66" s="21"/>
      <c r="Q66" s="21"/>
      <c r="R66" s="21"/>
      <c r="S66" s="21"/>
      <c r="T66" s="21"/>
      <c r="U66" s="21"/>
    </row>
    <row r="67" spans="1:21" x14ac:dyDescent="0.25">
      <c r="A67" s="92" t="s">
        <v>2412</v>
      </c>
      <c r="B67" s="41">
        <v>24</v>
      </c>
      <c r="C67" s="27">
        <v>-1333.1</v>
      </c>
      <c r="D67" s="27">
        <v>-55.545833333333327</v>
      </c>
      <c r="E67" s="27">
        <v>-390.46999999999997</v>
      </c>
      <c r="F67" s="27">
        <v>-942.63</v>
      </c>
      <c r="G67" s="129">
        <v>0.29290375815767761</v>
      </c>
      <c r="H67" s="21"/>
      <c r="I67" s="21"/>
      <c r="J67" s="21"/>
      <c r="K67" s="21"/>
      <c r="L67" s="21"/>
      <c r="M67" s="21"/>
      <c r="N67" s="21"/>
      <c r="O67" s="21"/>
      <c r="P67" s="21"/>
      <c r="Q67" s="21"/>
      <c r="R67" s="21"/>
      <c r="S67" s="21"/>
      <c r="T67" s="21"/>
      <c r="U67" s="21"/>
    </row>
    <row r="68" spans="1:21" x14ac:dyDescent="0.25">
      <c r="A68" s="92" t="s">
        <v>2431</v>
      </c>
      <c r="B68" s="41">
        <v>25</v>
      </c>
      <c r="C68" s="27">
        <v>-1441.05</v>
      </c>
      <c r="D68" s="27">
        <v>-57.641999999999996</v>
      </c>
      <c r="E68" s="27">
        <v>-407.78</v>
      </c>
      <c r="F68" s="27">
        <v>-1033.27</v>
      </c>
      <c r="G68" s="129">
        <v>0.28297422018666946</v>
      </c>
      <c r="H68" s="21"/>
      <c r="I68" s="21"/>
      <c r="J68" s="21"/>
      <c r="K68" s="21"/>
      <c r="L68" s="21"/>
      <c r="M68" s="21"/>
      <c r="N68" s="21"/>
      <c r="O68" s="21"/>
      <c r="P68" s="21"/>
      <c r="Q68" s="21"/>
      <c r="R68" s="21"/>
      <c r="S68" s="21"/>
      <c r="T68" s="21"/>
      <c r="U68" s="21"/>
    </row>
    <row r="69" spans="1:21" x14ac:dyDescent="0.25">
      <c r="A69" s="92" t="s">
        <v>2408</v>
      </c>
      <c r="B69" s="41">
        <v>21</v>
      </c>
      <c r="C69" s="27">
        <v>-1008.8100000000001</v>
      </c>
      <c r="D69" s="27">
        <v>-48.03857142857143</v>
      </c>
      <c r="E69" s="27">
        <v>-284.82</v>
      </c>
      <c r="F69" s="27">
        <v>-723.99000000000012</v>
      </c>
      <c r="G69" s="129">
        <v>0.28233264935914593</v>
      </c>
      <c r="H69" s="21"/>
      <c r="I69" s="21"/>
      <c r="J69" s="21"/>
      <c r="K69" s="21"/>
      <c r="L69" s="21"/>
      <c r="M69" s="21"/>
      <c r="N69" s="21"/>
      <c r="O69" s="21"/>
      <c r="P69" s="21"/>
      <c r="Q69" s="21"/>
      <c r="R69" s="21"/>
      <c r="S69" s="21"/>
      <c r="T69" s="21"/>
      <c r="U69" s="21"/>
    </row>
    <row r="70" spans="1:21" x14ac:dyDescent="0.25">
      <c r="A70" s="92" t="s">
        <v>2411</v>
      </c>
      <c r="B70" s="41">
        <v>29</v>
      </c>
      <c r="C70" s="27">
        <v>-1809.3499999999997</v>
      </c>
      <c r="D70" s="27">
        <v>-62.391379310344817</v>
      </c>
      <c r="E70" s="27">
        <v>-510.30000000000007</v>
      </c>
      <c r="F70" s="27">
        <v>-1299.05</v>
      </c>
      <c r="G70" s="129">
        <v>0.28203498493934293</v>
      </c>
      <c r="H70" s="21"/>
      <c r="I70" s="21"/>
      <c r="J70" s="21"/>
      <c r="K70" s="21"/>
      <c r="L70" s="21"/>
      <c r="M70" s="21"/>
      <c r="N70" s="21"/>
      <c r="O70" s="21"/>
      <c r="P70" s="21"/>
      <c r="Q70" s="21"/>
      <c r="R70" s="21"/>
      <c r="S70" s="21"/>
      <c r="T70" s="21"/>
      <c r="U70" s="21"/>
    </row>
    <row r="71" spans="1:21" x14ac:dyDescent="0.25">
      <c r="A71" s="92" t="s">
        <v>2371</v>
      </c>
      <c r="B71" s="41">
        <v>18</v>
      </c>
      <c r="C71" s="27">
        <v>-899.56999999999994</v>
      </c>
      <c r="D71" s="27">
        <v>-49.976111111111109</v>
      </c>
      <c r="E71" s="27">
        <v>-252.03</v>
      </c>
      <c r="F71" s="27">
        <v>-647.54</v>
      </c>
      <c r="G71" s="129">
        <v>0.28016719099125137</v>
      </c>
      <c r="H71" s="21"/>
      <c r="I71" s="21"/>
      <c r="J71" s="21"/>
      <c r="K71" s="21"/>
      <c r="L71" s="21"/>
      <c r="M71" s="21"/>
      <c r="N71" s="21"/>
      <c r="O71" s="21"/>
      <c r="P71" s="21"/>
      <c r="Q71" s="21"/>
      <c r="R71" s="21"/>
      <c r="S71" s="21"/>
      <c r="T71" s="21"/>
      <c r="U71" s="21"/>
    </row>
    <row r="72" spans="1:21" x14ac:dyDescent="0.25">
      <c r="A72" s="92" t="s">
        <v>2382</v>
      </c>
      <c r="B72" s="41">
        <v>19</v>
      </c>
      <c r="C72" s="27">
        <v>-1014.7900000000001</v>
      </c>
      <c r="D72" s="27">
        <v>-53.410000000000004</v>
      </c>
      <c r="E72" s="27">
        <v>-284.23</v>
      </c>
      <c r="F72" s="27">
        <v>-730.56000000000006</v>
      </c>
      <c r="G72" s="129">
        <v>0.28008750578937514</v>
      </c>
      <c r="H72" s="21"/>
      <c r="I72" s="21"/>
      <c r="J72" s="21"/>
      <c r="K72" s="21"/>
      <c r="L72" s="21"/>
      <c r="M72" s="21"/>
      <c r="N72" s="21"/>
      <c r="O72" s="21"/>
      <c r="P72" s="21"/>
      <c r="Q72" s="21"/>
      <c r="R72" s="21"/>
      <c r="S72" s="21"/>
      <c r="T72" s="21"/>
      <c r="U72" s="21"/>
    </row>
    <row r="73" spans="1:21" x14ac:dyDescent="0.25">
      <c r="A73" s="92" t="s">
        <v>2405</v>
      </c>
      <c r="B73" s="41">
        <v>34</v>
      </c>
      <c r="C73" s="27">
        <v>-1919.9999999999995</v>
      </c>
      <c r="D73" s="27">
        <v>-56.470588235294102</v>
      </c>
      <c r="E73" s="27">
        <v>-536.78</v>
      </c>
      <c r="F73" s="27">
        <v>-1383.2200000000003</v>
      </c>
      <c r="G73" s="129">
        <v>0.27957291666666673</v>
      </c>
      <c r="H73" s="21"/>
      <c r="I73" s="21"/>
      <c r="J73" s="21"/>
      <c r="K73" s="21"/>
      <c r="L73" s="21"/>
      <c r="M73" s="21"/>
      <c r="N73" s="21"/>
      <c r="O73" s="21"/>
      <c r="P73" s="21"/>
      <c r="Q73" s="21"/>
      <c r="R73" s="21"/>
      <c r="S73" s="21"/>
      <c r="T73" s="21"/>
      <c r="U73" s="21"/>
    </row>
    <row r="74" spans="1:21" x14ac:dyDescent="0.25">
      <c r="A74" s="92" t="s">
        <v>2438</v>
      </c>
      <c r="B74" s="41">
        <v>24</v>
      </c>
      <c r="C74" s="27">
        <v>-1269.01</v>
      </c>
      <c r="D74" s="27">
        <v>-52.875416666666666</v>
      </c>
      <c r="E74" s="27">
        <v>-353.36</v>
      </c>
      <c r="F74" s="27">
        <v>-915.6500000000002</v>
      </c>
      <c r="G74" s="129">
        <v>0.27845328248004353</v>
      </c>
      <c r="H74" s="21"/>
      <c r="I74" s="21"/>
      <c r="J74" s="21"/>
      <c r="K74" s="21"/>
      <c r="L74" s="21"/>
      <c r="M74" s="21"/>
      <c r="N74" s="21"/>
      <c r="O74" s="21"/>
      <c r="P74" s="21"/>
      <c r="Q74" s="21"/>
      <c r="R74" s="21"/>
      <c r="S74" s="21"/>
      <c r="T74" s="21"/>
      <c r="U74" s="21"/>
    </row>
    <row r="75" spans="1:21" x14ac:dyDescent="0.25">
      <c r="A75" s="92" t="s">
        <v>2346</v>
      </c>
      <c r="B75" s="41">
        <v>30</v>
      </c>
      <c r="C75" s="27">
        <v>-1748.2899999999997</v>
      </c>
      <c r="D75" s="27">
        <v>-58.276333333333326</v>
      </c>
      <c r="E75" s="27">
        <v>-481.55</v>
      </c>
      <c r="F75" s="27">
        <v>-1266.7399999999998</v>
      </c>
      <c r="G75" s="129">
        <v>0.2754405733602549</v>
      </c>
      <c r="H75" s="21"/>
      <c r="I75" s="21"/>
      <c r="J75" s="21"/>
      <c r="K75" s="21"/>
      <c r="L75" s="21"/>
      <c r="M75" s="21"/>
      <c r="N75" s="21"/>
      <c r="O75" s="21"/>
      <c r="P75" s="21"/>
      <c r="Q75" s="21"/>
      <c r="R75" s="21"/>
      <c r="S75" s="21"/>
      <c r="T75" s="21"/>
      <c r="U75" s="21"/>
    </row>
    <row r="76" spans="1:21" x14ac:dyDescent="0.25">
      <c r="A76" s="92" t="s">
        <v>2441</v>
      </c>
      <c r="B76" s="41">
        <v>22</v>
      </c>
      <c r="C76" s="27">
        <v>-1078</v>
      </c>
      <c r="D76" s="27">
        <v>-49</v>
      </c>
      <c r="E76" s="27">
        <v>-288.18</v>
      </c>
      <c r="F76" s="27">
        <v>-789.82</v>
      </c>
      <c r="G76" s="129">
        <v>0.2673283858998145</v>
      </c>
      <c r="H76" s="21"/>
      <c r="I76" s="21"/>
      <c r="J76" s="21"/>
      <c r="K76" s="21"/>
      <c r="L76" s="21"/>
      <c r="M76" s="21"/>
      <c r="N76" s="21"/>
      <c r="O76" s="21"/>
      <c r="P76" s="21"/>
      <c r="Q76" s="21"/>
      <c r="R76" s="21"/>
      <c r="S76" s="21"/>
      <c r="T76" s="21"/>
      <c r="U76" s="21"/>
    </row>
    <row r="77" spans="1:21" x14ac:dyDescent="0.25">
      <c r="A77" s="92" t="s">
        <v>2407</v>
      </c>
      <c r="B77" s="41">
        <v>32</v>
      </c>
      <c r="C77" s="27">
        <v>-1386.59</v>
      </c>
      <c r="D77" s="27">
        <v>-43.330937499999997</v>
      </c>
      <c r="E77" s="27">
        <v>-369.39</v>
      </c>
      <c r="F77" s="27">
        <v>-1017.2</v>
      </c>
      <c r="G77" s="129">
        <v>0.26640174817357692</v>
      </c>
      <c r="H77" s="21"/>
      <c r="I77" s="21"/>
      <c r="J77" s="21"/>
      <c r="K77" s="21"/>
      <c r="L77" s="21"/>
      <c r="M77" s="21"/>
      <c r="N77" s="21"/>
      <c r="O77" s="21"/>
      <c r="P77" s="21"/>
      <c r="Q77" s="21"/>
      <c r="R77" s="21"/>
      <c r="S77" s="21"/>
      <c r="T77" s="21"/>
      <c r="U77" s="21"/>
    </row>
    <row r="78" spans="1:21" x14ac:dyDescent="0.25">
      <c r="A78" s="92" t="s">
        <v>2383</v>
      </c>
      <c r="B78" s="41">
        <v>27</v>
      </c>
      <c r="C78" s="27">
        <v>-1881.1899999999994</v>
      </c>
      <c r="D78" s="27">
        <v>-69.67370370370368</v>
      </c>
      <c r="E78" s="27">
        <v>-496.54999999999995</v>
      </c>
      <c r="F78" s="27">
        <v>-1384.6399999999996</v>
      </c>
      <c r="G78" s="129">
        <v>0.26395526236052719</v>
      </c>
      <c r="H78" s="21"/>
      <c r="I78" s="21"/>
      <c r="J78" s="21"/>
      <c r="K78" s="21"/>
      <c r="L78" s="21"/>
      <c r="M78" s="21"/>
      <c r="N78" s="21"/>
      <c r="O78" s="21"/>
      <c r="P78" s="21"/>
      <c r="Q78" s="21"/>
      <c r="R78" s="21"/>
      <c r="S78" s="21"/>
      <c r="T78" s="21"/>
      <c r="U78" s="21"/>
    </row>
    <row r="79" spans="1:21" x14ac:dyDescent="0.25">
      <c r="A79" s="92" t="s">
        <v>2361</v>
      </c>
      <c r="B79" s="41">
        <v>36</v>
      </c>
      <c r="C79" s="27">
        <v>-1695.25</v>
      </c>
      <c r="D79" s="27">
        <v>-47.090277777777779</v>
      </c>
      <c r="E79" s="27">
        <v>-443.97</v>
      </c>
      <c r="F79" s="27">
        <v>-1251.2799999999997</v>
      </c>
      <c r="G79" s="129">
        <v>0.26189057661111931</v>
      </c>
      <c r="H79" s="21"/>
      <c r="I79" s="21"/>
      <c r="J79" s="21"/>
      <c r="K79" s="21"/>
      <c r="L79" s="21"/>
      <c r="M79" s="21"/>
      <c r="N79" s="21"/>
      <c r="O79" s="21"/>
      <c r="P79" s="21"/>
      <c r="Q79" s="21"/>
      <c r="R79" s="21"/>
      <c r="S79" s="21"/>
      <c r="T79" s="21"/>
      <c r="U79" s="21"/>
    </row>
    <row r="80" spans="1:21" x14ac:dyDescent="0.25">
      <c r="A80" s="92" t="s">
        <v>2434</v>
      </c>
      <c r="B80" s="41">
        <v>30</v>
      </c>
      <c r="C80" s="27">
        <v>-1195.3799999999997</v>
      </c>
      <c r="D80" s="27">
        <v>-39.845999999999989</v>
      </c>
      <c r="E80" s="27">
        <v>-312.71999999999997</v>
      </c>
      <c r="F80" s="27">
        <v>-882.65999999999985</v>
      </c>
      <c r="G80" s="129">
        <v>0.26160718767253932</v>
      </c>
      <c r="H80" s="21"/>
      <c r="I80" s="21"/>
      <c r="J80" s="21"/>
      <c r="K80" s="21"/>
      <c r="L80" s="21"/>
      <c r="M80" s="21"/>
      <c r="N80" s="21"/>
      <c r="O80" s="21"/>
      <c r="P80" s="21"/>
      <c r="Q80" s="21"/>
      <c r="R80" s="21"/>
      <c r="S80" s="21"/>
      <c r="T80" s="21"/>
      <c r="U80" s="21"/>
    </row>
    <row r="81" spans="1:21" x14ac:dyDescent="0.25">
      <c r="A81" s="92" t="s">
        <v>2392</v>
      </c>
      <c r="B81" s="41">
        <v>17</v>
      </c>
      <c r="C81" s="27">
        <v>-5057.21</v>
      </c>
      <c r="D81" s="27">
        <v>-297.4829411764706</v>
      </c>
      <c r="E81" s="27">
        <v>-1318.89</v>
      </c>
      <c r="F81" s="27">
        <v>-3738.32</v>
      </c>
      <c r="G81" s="129">
        <v>0.26079399510797457</v>
      </c>
      <c r="H81" s="21"/>
      <c r="I81" s="21"/>
      <c r="J81" s="21"/>
      <c r="K81" s="21"/>
      <c r="L81" s="21"/>
      <c r="M81" s="21"/>
      <c r="N81" s="21"/>
      <c r="O81" s="21"/>
      <c r="P81" s="21"/>
      <c r="Q81" s="21"/>
      <c r="R81" s="21"/>
      <c r="S81" s="21"/>
      <c r="T81" s="21"/>
      <c r="U81" s="21"/>
    </row>
    <row r="82" spans="1:21" x14ac:dyDescent="0.25">
      <c r="A82" s="92" t="s">
        <v>2359</v>
      </c>
      <c r="B82" s="41">
        <v>21</v>
      </c>
      <c r="C82" s="27">
        <v>-1183.19</v>
      </c>
      <c r="D82" s="27">
        <v>-56.342380952380957</v>
      </c>
      <c r="E82" s="27">
        <v>-304.27</v>
      </c>
      <c r="F82" s="27">
        <v>-878.92</v>
      </c>
      <c r="G82" s="129">
        <v>0.25716072651053506</v>
      </c>
      <c r="H82" s="21"/>
      <c r="I82" s="21"/>
      <c r="J82" s="21"/>
      <c r="K82" s="21"/>
      <c r="L82" s="21"/>
      <c r="M82" s="21"/>
      <c r="N82" s="21"/>
      <c r="O82" s="21"/>
      <c r="P82" s="21"/>
      <c r="Q82" s="21"/>
      <c r="R82" s="21"/>
      <c r="S82" s="21"/>
      <c r="T82" s="21"/>
      <c r="U82" s="21"/>
    </row>
    <row r="83" spans="1:21" x14ac:dyDescent="0.25">
      <c r="A83" s="92" t="s">
        <v>2388</v>
      </c>
      <c r="B83" s="41">
        <v>18</v>
      </c>
      <c r="C83" s="27">
        <v>-4748.9600000000009</v>
      </c>
      <c r="D83" s="27">
        <v>-263.83111111111117</v>
      </c>
      <c r="E83" s="27">
        <v>-1219.26</v>
      </c>
      <c r="F83" s="27">
        <v>-3529.7000000000007</v>
      </c>
      <c r="G83" s="129">
        <v>0.256742528890536</v>
      </c>
      <c r="H83" s="21"/>
      <c r="I83" s="21"/>
      <c r="J83" s="21"/>
      <c r="K83" s="21"/>
      <c r="L83" s="21"/>
      <c r="M83" s="21"/>
      <c r="N83" s="21"/>
      <c r="O83" s="21"/>
      <c r="P83" s="21"/>
      <c r="Q83" s="21"/>
      <c r="R83" s="21"/>
      <c r="S83" s="21"/>
      <c r="T83" s="21"/>
      <c r="U83" s="21"/>
    </row>
    <row r="84" spans="1:21" x14ac:dyDescent="0.25">
      <c r="A84" s="92" t="s">
        <v>2394</v>
      </c>
      <c r="B84" s="41">
        <v>23</v>
      </c>
      <c r="C84" s="27">
        <v>-1266.3600000000001</v>
      </c>
      <c r="D84" s="27">
        <v>-55.059130434782617</v>
      </c>
      <c r="E84" s="27">
        <v>-313.49</v>
      </c>
      <c r="F84" s="27">
        <v>-952.87000000000023</v>
      </c>
      <c r="G84" s="129">
        <v>0.24755203891468458</v>
      </c>
      <c r="H84" s="21"/>
      <c r="I84" s="21"/>
      <c r="J84" s="21"/>
      <c r="K84" s="21"/>
      <c r="L84" s="21"/>
      <c r="M84" s="21"/>
      <c r="N84" s="21"/>
      <c r="O84" s="21"/>
      <c r="P84" s="21"/>
      <c r="Q84" s="21"/>
      <c r="R84" s="21"/>
      <c r="S84" s="21"/>
      <c r="T84" s="21"/>
      <c r="U84" s="21"/>
    </row>
    <row r="85" spans="1:21" x14ac:dyDescent="0.25">
      <c r="A85" s="92" t="s">
        <v>2427</v>
      </c>
      <c r="B85" s="41">
        <v>28</v>
      </c>
      <c r="C85" s="27">
        <v>-1494.4000000000003</v>
      </c>
      <c r="D85" s="27">
        <v>-53.371428571428581</v>
      </c>
      <c r="E85" s="27">
        <v>-369.58</v>
      </c>
      <c r="F85" s="27">
        <v>-1124.82</v>
      </c>
      <c r="G85" s="129">
        <v>0.24730995717344748</v>
      </c>
      <c r="H85" s="21"/>
      <c r="I85" s="21"/>
      <c r="J85" s="21"/>
      <c r="K85" s="21"/>
      <c r="L85" s="21"/>
      <c r="M85" s="21"/>
      <c r="N85" s="21"/>
      <c r="O85" s="21"/>
      <c r="P85" s="21"/>
      <c r="Q85" s="21"/>
      <c r="R85" s="21"/>
      <c r="S85" s="21"/>
      <c r="T85" s="21"/>
      <c r="U85" s="21"/>
    </row>
    <row r="86" spans="1:21" x14ac:dyDescent="0.25">
      <c r="A86" s="92" t="s">
        <v>2442</v>
      </c>
      <c r="B86" s="41">
        <v>10</v>
      </c>
      <c r="C86" s="27">
        <v>-572.13000000000011</v>
      </c>
      <c r="D86" s="27">
        <v>-57.213000000000008</v>
      </c>
      <c r="E86" s="27">
        <v>-141.32</v>
      </c>
      <c r="F86" s="27">
        <v>-430.81</v>
      </c>
      <c r="G86" s="129">
        <v>0.24700679915403836</v>
      </c>
      <c r="H86" s="21"/>
      <c r="I86" s="21"/>
      <c r="J86" s="21"/>
      <c r="K86" s="21"/>
      <c r="L86" s="21"/>
      <c r="M86" s="21"/>
      <c r="N86" s="21"/>
      <c r="O86" s="21"/>
      <c r="P86" s="21"/>
      <c r="Q86" s="21"/>
      <c r="R86" s="21"/>
      <c r="S86" s="21"/>
      <c r="T86" s="21"/>
      <c r="U86" s="21"/>
    </row>
    <row r="87" spans="1:21" x14ac:dyDescent="0.25">
      <c r="A87" s="92" t="s">
        <v>2446</v>
      </c>
      <c r="B87" s="41">
        <v>23</v>
      </c>
      <c r="C87" s="27">
        <v>-1279.0899999999999</v>
      </c>
      <c r="D87" s="27">
        <v>-55.61260869565217</v>
      </c>
      <c r="E87" s="27">
        <v>-310.60999999999996</v>
      </c>
      <c r="F87" s="27">
        <v>-968.48</v>
      </c>
      <c r="G87" s="129">
        <v>0.24283670421940595</v>
      </c>
      <c r="H87" s="21"/>
      <c r="I87" s="21"/>
      <c r="J87" s="21"/>
      <c r="K87" s="21"/>
      <c r="L87" s="21"/>
      <c r="M87" s="21"/>
      <c r="N87" s="21"/>
      <c r="O87" s="21"/>
      <c r="P87" s="21"/>
      <c r="Q87" s="21"/>
      <c r="R87" s="21"/>
      <c r="S87" s="21"/>
      <c r="T87" s="21"/>
      <c r="U87" s="21"/>
    </row>
    <row r="88" spans="1:21" x14ac:dyDescent="0.25">
      <c r="A88" s="92" t="s">
        <v>2353</v>
      </c>
      <c r="B88" s="41">
        <v>18</v>
      </c>
      <c r="C88" s="27">
        <v>-880.19999999999982</v>
      </c>
      <c r="D88" s="27">
        <v>-48.899999999999991</v>
      </c>
      <c r="E88" s="27">
        <v>-212.55</v>
      </c>
      <c r="F88" s="27">
        <v>-667.65</v>
      </c>
      <c r="G88" s="129">
        <v>0.24147920927062039</v>
      </c>
      <c r="H88" s="21"/>
      <c r="I88" s="21"/>
      <c r="J88" s="21"/>
      <c r="K88" s="21"/>
      <c r="L88" s="21"/>
      <c r="M88" s="21"/>
      <c r="N88" s="21"/>
      <c r="O88" s="21"/>
      <c r="P88" s="21"/>
      <c r="Q88" s="21"/>
      <c r="R88" s="21"/>
      <c r="S88" s="21"/>
      <c r="T88" s="21"/>
      <c r="U88" s="21"/>
    </row>
    <row r="89" spans="1:21" x14ac:dyDescent="0.25">
      <c r="A89" s="92" t="s">
        <v>2390</v>
      </c>
      <c r="B89" s="41">
        <v>20</v>
      </c>
      <c r="C89" s="27">
        <v>-1116.42</v>
      </c>
      <c r="D89" s="27">
        <v>-55.821000000000005</v>
      </c>
      <c r="E89" s="27">
        <v>-269.21000000000004</v>
      </c>
      <c r="F89" s="27">
        <v>-847.21000000000015</v>
      </c>
      <c r="G89" s="129">
        <v>0.24113684813958905</v>
      </c>
      <c r="H89" s="21"/>
      <c r="I89" s="21"/>
      <c r="J89" s="21"/>
      <c r="K89" s="21"/>
      <c r="L89" s="21"/>
      <c r="M89" s="21"/>
      <c r="N89" s="21"/>
      <c r="O89" s="21"/>
      <c r="P89" s="21"/>
      <c r="Q89" s="21"/>
      <c r="R89" s="21"/>
      <c r="S89" s="21"/>
      <c r="T89" s="21"/>
      <c r="U89" s="21"/>
    </row>
    <row r="90" spans="1:21" x14ac:dyDescent="0.25">
      <c r="A90" s="92" t="s">
        <v>2372</v>
      </c>
      <c r="B90" s="41">
        <v>10</v>
      </c>
      <c r="C90" s="27">
        <v>-516.33000000000004</v>
      </c>
      <c r="D90" s="27">
        <v>-51.633000000000003</v>
      </c>
      <c r="E90" s="27">
        <v>-121.58999999999999</v>
      </c>
      <c r="F90" s="27">
        <v>-394.74</v>
      </c>
      <c r="G90" s="129">
        <v>0.23548893149729819</v>
      </c>
      <c r="H90" s="21"/>
      <c r="I90" s="21"/>
      <c r="J90" s="21"/>
      <c r="K90" s="21"/>
      <c r="L90" s="21"/>
      <c r="M90" s="21"/>
      <c r="N90" s="21"/>
      <c r="O90" s="21"/>
      <c r="P90" s="21"/>
      <c r="Q90" s="21"/>
      <c r="R90" s="21"/>
      <c r="S90" s="21"/>
      <c r="T90" s="21"/>
      <c r="U90" s="21"/>
    </row>
    <row r="91" spans="1:21" x14ac:dyDescent="0.25">
      <c r="A91" s="92" t="s">
        <v>2396</v>
      </c>
      <c r="B91" s="41">
        <v>16</v>
      </c>
      <c r="C91" s="27">
        <v>-801.43000000000006</v>
      </c>
      <c r="D91" s="27">
        <v>-50.089375000000004</v>
      </c>
      <c r="E91" s="27">
        <v>-188.5</v>
      </c>
      <c r="F91" s="27">
        <v>-612.92999999999995</v>
      </c>
      <c r="G91" s="129">
        <v>0.23520457182785767</v>
      </c>
      <c r="H91" s="21"/>
      <c r="I91" s="21"/>
      <c r="J91" s="21"/>
      <c r="K91" s="21"/>
      <c r="L91" s="21"/>
      <c r="M91" s="21"/>
      <c r="N91" s="21"/>
      <c r="O91" s="21"/>
      <c r="P91" s="21"/>
      <c r="Q91" s="21"/>
      <c r="R91" s="21"/>
      <c r="S91" s="21"/>
      <c r="T91" s="21"/>
      <c r="U91" s="21"/>
    </row>
    <row r="92" spans="1:21" x14ac:dyDescent="0.25">
      <c r="A92" s="92" t="s">
        <v>2357</v>
      </c>
      <c r="B92" s="41">
        <v>16</v>
      </c>
      <c r="C92" s="27">
        <v>-759.14</v>
      </c>
      <c r="D92" s="27">
        <v>-47.446249999999999</v>
      </c>
      <c r="E92" s="27">
        <v>-174.63</v>
      </c>
      <c r="F92" s="27">
        <v>-584.50999999999988</v>
      </c>
      <c r="G92" s="129">
        <v>0.23003662038622652</v>
      </c>
      <c r="H92" s="21"/>
      <c r="I92" s="21"/>
      <c r="J92" s="21"/>
      <c r="K92" s="21"/>
      <c r="L92" s="21"/>
      <c r="M92" s="21"/>
      <c r="N92" s="21"/>
      <c r="O92" s="21"/>
      <c r="P92" s="21"/>
      <c r="Q92" s="21"/>
      <c r="R92" s="21"/>
      <c r="S92" s="21"/>
      <c r="T92" s="21"/>
      <c r="U92" s="21"/>
    </row>
    <row r="93" spans="1:21" x14ac:dyDescent="0.25">
      <c r="A93" s="92" t="s">
        <v>2413</v>
      </c>
      <c r="B93" s="41">
        <v>21</v>
      </c>
      <c r="C93" s="27">
        <v>-1203.42</v>
      </c>
      <c r="D93" s="27">
        <v>-57.305714285714288</v>
      </c>
      <c r="E93" s="27">
        <v>-273.91000000000003</v>
      </c>
      <c r="F93" s="27">
        <v>-929.5100000000001</v>
      </c>
      <c r="G93" s="129">
        <v>0.2276096458426817</v>
      </c>
      <c r="H93" s="21"/>
      <c r="I93" s="21"/>
      <c r="J93" s="21"/>
      <c r="K93" s="21"/>
      <c r="L93" s="21"/>
      <c r="M93" s="21"/>
      <c r="N93" s="21"/>
      <c r="O93" s="21"/>
      <c r="P93" s="21"/>
      <c r="Q93" s="21"/>
      <c r="R93" s="21"/>
      <c r="S93" s="21"/>
      <c r="T93" s="21"/>
      <c r="U93" s="21"/>
    </row>
    <row r="94" spans="1:21" x14ac:dyDescent="0.25">
      <c r="A94" s="92" t="s">
        <v>2450</v>
      </c>
      <c r="B94" s="41">
        <v>22</v>
      </c>
      <c r="C94" s="27">
        <v>-1250.72</v>
      </c>
      <c r="D94" s="27">
        <v>-56.850909090909092</v>
      </c>
      <c r="E94" s="27">
        <v>-279.14999999999998</v>
      </c>
      <c r="F94" s="27">
        <v>-971.56999999999982</v>
      </c>
      <c r="G94" s="129">
        <v>0.22319144172956376</v>
      </c>
      <c r="H94" s="21"/>
      <c r="I94" s="21"/>
      <c r="J94" s="21"/>
      <c r="K94" s="21"/>
      <c r="L94" s="21"/>
      <c r="M94" s="21"/>
      <c r="N94" s="21"/>
      <c r="O94" s="21"/>
      <c r="P94" s="21"/>
      <c r="Q94" s="21"/>
      <c r="R94" s="21"/>
      <c r="S94" s="21"/>
      <c r="T94" s="21"/>
      <c r="U94" s="21"/>
    </row>
    <row r="95" spans="1:21" x14ac:dyDescent="0.25">
      <c r="A95" s="92" t="s">
        <v>2386</v>
      </c>
      <c r="B95" s="41">
        <v>30</v>
      </c>
      <c r="C95" s="27">
        <v>-1501.5999999999995</v>
      </c>
      <c r="D95" s="27">
        <v>-50.053333333333313</v>
      </c>
      <c r="E95" s="27">
        <v>-333.37</v>
      </c>
      <c r="F95" s="27">
        <v>-1168.2299999999998</v>
      </c>
      <c r="G95" s="129">
        <v>0.22200985615343641</v>
      </c>
      <c r="H95" s="21"/>
      <c r="I95" s="21"/>
      <c r="J95" s="21"/>
      <c r="K95" s="21"/>
      <c r="L95" s="21"/>
      <c r="M95" s="21"/>
      <c r="N95" s="21"/>
      <c r="O95" s="21"/>
      <c r="P95" s="21"/>
      <c r="Q95" s="21"/>
      <c r="R95" s="21"/>
      <c r="S95" s="21"/>
      <c r="T95" s="21"/>
      <c r="U95" s="21"/>
    </row>
    <row r="96" spans="1:21" x14ac:dyDescent="0.25">
      <c r="A96" s="92" t="s">
        <v>2449</v>
      </c>
      <c r="B96" s="41">
        <v>26</v>
      </c>
      <c r="C96" s="27">
        <v>-1554.2800000000002</v>
      </c>
      <c r="D96" s="27">
        <v>-59.780000000000008</v>
      </c>
      <c r="E96" s="27">
        <v>-342.99</v>
      </c>
      <c r="F96" s="27">
        <v>-1211.29</v>
      </c>
      <c r="G96" s="129">
        <v>0.22067452453869313</v>
      </c>
      <c r="H96" s="21"/>
      <c r="I96" s="21"/>
      <c r="J96" s="21"/>
      <c r="K96" s="21"/>
      <c r="L96" s="21"/>
      <c r="M96" s="21"/>
      <c r="N96" s="21"/>
      <c r="O96" s="21"/>
      <c r="P96" s="21"/>
      <c r="Q96" s="21"/>
      <c r="R96" s="21"/>
      <c r="S96" s="21"/>
      <c r="T96" s="21"/>
      <c r="U96" s="21"/>
    </row>
    <row r="97" spans="1:21" x14ac:dyDescent="0.25">
      <c r="A97" s="92" t="s">
        <v>2356</v>
      </c>
      <c r="B97" s="41">
        <v>27</v>
      </c>
      <c r="C97" s="27">
        <v>-6636.8499999999995</v>
      </c>
      <c r="D97" s="27">
        <v>-245.80925925925925</v>
      </c>
      <c r="E97" s="27">
        <v>-1433.93</v>
      </c>
      <c r="F97" s="27">
        <v>-5202.920000000001</v>
      </c>
      <c r="G97" s="129">
        <v>0.21605580960847393</v>
      </c>
      <c r="H97" s="21"/>
      <c r="I97" s="21"/>
      <c r="J97" s="21"/>
      <c r="K97" s="21"/>
      <c r="L97" s="21"/>
      <c r="M97" s="21"/>
      <c r="N97" s="21"/>
      <c r="O97" s="21"/>
      <c r="P97" s="21"/>
      <c r="Q97" s="21"/>
      <c r="R97" s="21"/>
      <c r="S97" s="21"/>
      <c r="T97" s="21"/>
      <c r="U97" s="21"/>
    </row>
    <row r="98" spans="1:21" x14ac:dyDescent="0.25">
      <c r="A98" s="92" t="s">
        <v>2369</v>
      </c>
      <c r="B98" s="41">
        <v>17</v>
      </c>
      <c r="C98" s="27">
        <v>-4413.3200000000006</v>
      </c>
      <c r="D98" s="27">
        <v>-259.60705882352943</v>
      </c>
      <c r="E98" s="27">
        <v>-952.73</v>
      </c>
      <c r="F98" s="27">
        <v>-3460.59</v>
      </c>
      <c r="G98" s="129">
        <v>0.21587602983694812</v>
      </c>
      <c r="H98" s="21"/>
      <c r="I98" s="21"/>
      <c r="J98" s="21"/>
      <c r="K98" s="21"/>
      <c r="L98" s="21"/>
      <c r="M98" s="21"/>
      <c r="N98" s="21"/>
      <c r="O98" s="21"/>
      <c r="P98" s="21"/>
      <c r="Q98" s="21"/>
      <c r="R98" s="21"/>
      <c r="S98" s="21"/>
      <c r="T98" s="21"/>
      <c r="U98" s="21"/>
    </row>
    <row r="99" spans="1:21" x14ac:dyDescent="0.25">
      <c r="A99" s="92" t="s">
        <v>2423</v>
      </c>
      <c r="B99" s="41">
        <v>28</v>
      </c>
      <c r="C99" s="27">
        <v>-1563.3700000000006</v>
      </c>
      <c r="D99" s="27">
        <v>-55.834642857142875</v>
      </c>
      <c r="E99" s="27">
        <v>-320.72999999999996</v>
      </c>
      <c r="F99" s="27">
        <v>-1242.6400000000003</v>
      </c>
      <c r="G99" s="129">
        <v>0.20515297082584408</v>
      </c>
      <c r="H99" s="21"/>
      <c r="I99" s="21"/>
      <c r="J99" s="21"/>
      <c r="K99" s="21"/>
      <c r="L99" s="21"/>
      <c r="M99" s="21"/>
      <c r="N99" s="21"/>
      <c r="O99" s="21"/>
      <c r="P99" s="21"/>
      <c r="Q99" s="21"/>
      <c r="R99" s="21"/>
      <c r="S99" s="21"/>
      <c r="T99" s="21"/>
      <c r="U99" s="21"/>
    </row>
    <row r="100" spans="1:21" x14ac:dyDescent="0.25">
      <c r="A100" s="92" t="s">
        <v>2364</v>
      </c>
      <c r="B100" s="41">
        <v>16</v>
      </c>
      <c r="C100" s="27">
        <v>-796.09999999999991</v>
      </c>
      <c r="D100" s="27">
        <v>-49.756249999999994</v>
      </c>
      <c r="E100" s="27">
        <v>-160.93</v>
      </c>
      <c r="F100" s="27">
        <v>-635.17000000000007</v>
      </c>
      <c r="G100" s="129">
        <v>0.2021479713603819</v>
      </c>
      <c r="H100" s="21"/>
      <c r="I100" s="21"/>
      <c r="J100" s="21"/>
      <c r="K100" s="21"/>
      <c r="L100" s="21"/>
      <c r="M100" s="21"/>
      <c r="N100" s="21"/>
      <c r="O100" s="21"/>
      <c r="P100" s="21"/>
      <c r="Q100" s="21"/>
      <c r="R100" s="21"/>
      <c r="S100" s="21"/>
      <c r="T100" s="21"/>
      <c r="U100" s="21"/>
    </row>
    <row r="101" spans="1:21" x14ac:dyDescent="0.25">
      <c r="A101" s="92" t="s">
        <v>2362</v>
      </c>
      <c r="B101" s="41">
        <v>30</v>
      </c>
      <c r="C101" s="27">
        <v>-1557.25</v>
      </c>
      <c r="D101" s="27">
        <v>-51.908333333333331</v>
      </c>
      <c r="E101" s="27">
        <v>-313.7</v>
      </c>
      <c r="F101" s="27">
        <v>-1243.5499999999997</v>
      </c>
      <c r="G101" s="129">
        <v>0.20144485471183174</v>
      </c>
      <c r="H101" s="21"/>
      <c r="I101" s="21"/>
      <c r="J101" s="21"/>
      <c r="K101" s="21"/>
      <c r="L101" s="21"/>
      <c r="M101" s="21"/>
      <c r="N101" s="21"/>
      <c r="O101" s="21"/>
      <c r="P101" s="21"/>
      <c r="Q101" s="21"/>
      <c r="R101" s="21"/>
      <c r="S101" s="21"/>
      <c r="T101" s="21"/>
      <c r="U101" s="21"/>
    </row>
    <row r="102" spans="1:21" x14ac:dyDescent="0.25">
      <c r="A102" s="92" t="s">
        <v>2354</v>
      </c>
      <c r="B102" s="41">
        <v>12</v>
      </c>
      <c r="C102" s="27">
        <v>-697.92999999999984</v>
      </c>
      <c r="D102" s="27">
        <v>-58.160833333333322</v>
      </c>
      <c r="E102" s="27">
        <v>-137.47</v>
      </c>
      <c r="F102" s="27">
        <v>-560.46</v>
      </c>
      <c r="G102" s="129">
        <v>0.19696817732437355</v>
      </c>
      <c r="H102" s="21"/>
      <c r="I102" s="21"/>
      <c r="J102" s="21"/>
      <c r="K102" s="21"/>
      <c r="L102" s="21"/>
      <c r="M102" s="21"/>
      <c r="N102" s="21"/>
      <c r="O102" s="21"/>
      <c r="P102" s="21"/>
      <c r="Q102" s="21"/>
      <c r="R102" s="21"/>
      <c r="S102" s="21"/>
      <c r="T102" s="21"/>
      <c r="U102" s="21"/>
    </row>
    <row r="103" spans="1:21" x14ac:dyDescent="0.25">
      <c r="A103" s="92" t="s">
        <v>2363</v>
      </c>
      <c r="B103" s="41">
        <v>22</v>
      </c>
      <c r="C103" s="27">
        <v>-1024.4700000000003</v>
      </c>
      <c r="D103" s="27">
        <v>-46.566818181818192</v>
      </c>
      <c r="E103" s="27">
        <v>-192.39999999999998</v>
      </c>
      <c r="F103" s="27">
        <v>-832.07</v>
      </c>
      <c r="G103" s="129">
        <v>0.1878044257030464</v>
      </c>
      <c r="H103" s="21"/>
      <c r="I103" s="21"/>
      <c r="J103" s="21"/>
      <c r="K103" s="21"/>
      <c r="L103" s="21"/>
      <c r="M103" s="21"/>
      <c r="N103" s="21"/>
      <c r="O103" s="21"/>
      <c r="P103" s="21"/>
      <c r="Q103" s="21"/>
      <c r="R103" s="21"/>
      <c r="S103" s="21"/>
      <c r="T103" s="21"/>
      <c r="U103" s="21"/>
    </row>
    <row r="104" spans="1:21" x14ac:dyDescent="0.25">
      <c r="A104" s="92" t="s">
        <v>2443</v>
      </c>
      <c r="B104" s="41">
        <v>17</v>
      </c>
      <c r="C104" s="27">
        <v>-5869.6799999999994</v>
      </c>
      <c r="D104" s="27">
        <v>-345.27529411764704</v>
      </c>
      <c r="E104" s="27">
        <v>-1069.01</v>
      </c>
      <c r="F104" s="27">
        <v>-4800.67</v>
      </c>
      <c r="G104" s="129">
        <v>0.18212406809229806</v>
      </c>
      <c r="H104" s="21"/>
      <c r="I104" s="21"/>
      <c r="J104" s="21"/>
      <c r="K104" s="21"/>
      <c r="L104" s="21"/>
      <c r="M104" s="21"/>
      <c r="N104" s="21"/>
      <c r="O104" s="21"/>
      <c r="P104" s="21"/>
      <c r="Q104" s="21"/>
      <c r="R104" s="21"/>
      <c r="S104" s="21"/>
      <c r="T104" s="21"/>
      <c r="U104" s="21"/>
    </row>
    <row r="105" spans="1:21" x14ac:dyDescent="0.25">
      <c r="A105" s="92" t="s">
        <v>2349</v>
      </c>
      <c r="B105" s="41">
        <v>31</v>
      </c>
      <c r="C105" s="27">
        <v>-1583.46</v>
      </c>
      <c r="D105" s="27">
        <v>-51.079354838709676</v>
      </c>
      <c r="E105" s="27">
        <v>-280.5</v>
      </c>
      <c r="F105" s="27">
        <v>-1302.96</v>
      </c>
      <c r="G105" s="129">
        <v>0.17714372323898298</v>
      </c>
      <c r="H105" s="21"/>
      <c r="I105" s="21"/>
      <c r="J105" s="21"/>
      <c r="K105" s="21"/>
      <c r="L105" s="21"/>
      <c r="M105" s="21"/>
      <c r="N105" s="21"/>
      <c r="O105" s="21"/>
      <c r="P105" s="21"/>
      <c r="Q105" s="21"/>
      <c r="R105" s="21"/>
      <c r="S105" s="21"/>
      <c r="T105" s="21"/>
      <c r="U105" s="21"/>
    </row>
    <row r="106" spans="1:21" x14ac:dyDescent="0.25">
      <c r="A106" s="92" t="s">
        <v>2415</v>
      </c>
      <c r="B106" s="41">
        <v>29</v>
      </c>
      <c r="C106" s="27">
        <v>-1691.2</v>
      </c>
      <c r="D106" s="27">
        <v>-58.317241379310346</v>
      </c>
      <c r="E106" s="27">
        <v>-261.22999999999996</v>
      </c>
      <c r="F106" s="27">
        <v>-1429.97</v>
      </c>
      <c r="G106" s="129">
        <v>0.15446428571428569</v>
      </c>
      <c r="H106" s="21"/>
      <c r="I106" s="21"/>
      <c r="J106" s="21"/>
      <c r="K106" s="21"/>
      <c r="L106" s="21"/>
      <c r="M106" s="21"/>
      <c r="N106" s="21"/>
      <c r="O106" s="21"/>
      <c r="P106" s="21"/>
      <c r="Q106" s="21"/>
      <c r="R106" s="21"/>
      <c r="S106" s="21"/>
      <c r="T106" s="21"/>
      <c r="U106" s="21"/>
    </row>
    <row r="107" spans="1:21" x14ac:dyDescent="0.25">
      <c r="A107" s="92" t="s">
        <v>2347</v>
      </c>
      <c r="B107" s="41">
        <v>24</v>
      </c>
      <c r="C107" s="27">
        <v>-977.66000000000008</v>
      </c>
      <c r="D107" s="27">
        <v>-40.735833333333339</v>
      </c>
      <c r="E107" s="27">
        <v>-135.43</v>
      </c>
      <c r="F107" s="27">
        <v>-842.2299999999999</v>
      </c>
      <c r="G107" s="129">
        <v>0.13852464046805638</v>
      </c>
      <c r="H107" s="21"/>
      <c r="I107" s="21"/>
      <c r="J107" s="21"/>
      <c r="K107" s="21"/>
      <c r="L107" s="21"/>
      <c r="M107" s="21"/>
      <c r="N107" s="21"/>
      <c r="O107" s="21"/>
      <c r="P107" s="21"/>
      <c r="Q107" s="21"/>
      <c r="R107" s="21"/>
      <c r="S107" s="21"/>
      <c r="T107" s="21"/>
      <c r="U107" s="21"/>
    </row>
    <row r="108" spans="1:21" x14ac:dyDescent="0.25">
      <c r="A108" s="92" t="s">
        <v>2403</v>
      </c>
      <c r="B108" s="41">
        <v>23</v>
      </c>
      <c r="C108" s="27">
        <v>-1053.3900000000001</v>
      </c>
      <c r="D108" s="27">
        <v>-45.799565217391311</v>
      </c>
      <c r="E108" s="27">
        <v>-144.32999999999998</v>
      </c>
      <c r="F108" s="27">
        <v>-909.06000000000006</v>
      </c>
      <c r="G108" s="129">
        <v>0.13701478085039726</v>
      </c>
      <c r="H108" s="21"/>
      <c r="I108" s="21"/>
      <c r="J108" s="21"/>
      <c r="K108" s="21"/>
      <c r="L108" s="21"/>
      <c r="M108" s="21"/>
      <c r="N108" s="21"/>
      <c r="O108" s="21"/>
      <c r="P108" s="21"/>
      <c r="Q108" s="21"/>
      <c r="R108" s="21"/>
      <c r="S108" s="21"/>
      <c r="T108" s="21"/>
      <c r="U108" s="21"/>
    </row>
    <row r="109" spans="1:21" x14ac:dyDescent="0.25">
      <c r="A109" s="92" t="s">
        <v>2419</v>
      </c>
      <c r="B109" s="41">
        <v>17</v>
      </c>
      <c r="C109" s="27">
        <v>-4306.74</v>
      </c>
      <c r="D109" s="27">
        <v>-253.33764705882351</v>
      </c>
      <c r="E109" s="27">
        <v>-586.91999999999996</v>
      </c>
      <c r="F109" s="27">
        <v>-3719.82</v>
      </c>
      <c r="G109" s="129">
        <v>0.13627941319884646</v>
      </c>
      <c r="H109" s="21"/>
      <c r="I109" s="21"/>
      <c r="J109" s="21"/>
      <c r="K109" s="21"/>
      <c r="L109" s="21"/>
      <c r="M109" s="21"/>
      <c r="N109" s="21"/>
      <c r="O109" s="21"/>
      <c r="P109" s="21"/>
      <c r="Q109" s="21"/>
      <c r="R109" s="21"/>
      <c r="S109" s="21"/>
      <c r="T109" s="21"/>
      <c r="U109" s="21"/>
    </row>
    <row r="110" spans="1:21" x14ac:dyDescent="0.25">
      <c r="A110" s="92" t="s">
        <v>2444</v>
      </c>
      <c r="B110" s="41">
        <v>21</v>
      </c>
      <c r="C110" s="27">
        <v>-1081.4600000000003</v>
      </c>
      <c r="D110" s="27">
        <v>-51.498095238095253</v>
      </c>
      <c r="E110" s="27">
        <v>-139.45999999999998</v>
      </c>
      <c r="F110" s="27">
        <v>-942</v>
      </c>
      <c r="G110" s="129">
        <v>0.12895530116694093</v>
      </c>
      <c r="H110" s="21"/>
      <c r="I110" s="21"/>
      <c r="J110" s="21"/>
      <c r="K110" s="21"/>
      <c r="L110" s="21"/>
      <c r="M110" s="21"/>
      <c r="N110" s="21"/>
      <c r="O110" s="21"/>
      <c r="P110" s="21"/>
      <c r="Q110" s="21"/>
      <c r="R110" s="21"/>
      <c r="S110" s="21"/>
      <c r="T110" s="21"/>
      <c r="U110" s="21"/>
    </row>
    <row r="111" spans="1:21" x14ac:dyDescent="0.25">
      <c r="A111" s="92" t="s">
        <v>2414</v>
      </c>
      <c r="B111" s="41">
        <v>19</v>
      </c>
      <c r="C111" s="27">
        <v>-923.38000000000011</v>
      </c>
      <c r="D111" s="27">
        <v>-48.598947368421058</v>
      </c>
      <c r="E111" s="27">
        <v>-117.79000000000002</v>
      </c>
      <c r="F111" s="27">
        <v>-805.59</v>
      </c>
      <c r="G111" s="129">
        <v>0.12756394983647037</v>
      </c>
      <c r="H111" s="21"/>
      <c r="I111" s="21"/>
      <c r="J111" s="21"/>
      <c r="K111" s="21"/>
      <c r="L111" s="21"/>
      <c r="M111" s="21"/>
      <c r="N111" s="21"/>
      <c r="O111" s="21"/>
      <c r="P111" s="21"/>
      <c r="Q111" s="21"/>
      <c r="R111" s="21"/>
      <c r="S111" s="21"/>
      <c r="T111" s="21"/>
      <c r="U111" s="21"/>
    </row>
    <row r="112" spans="1:21" x14ac:dyDescent="0.25">
      <c r="A112" s="92" t="s">
        <v>2440</v>
      </c>
      <c r="B112" s="41">
        <v>29</v>
      </c>
      <c r="C112" s="27">
        <v>-8196.0400000000009</v>
      </c>
      <c r="D112" s="27">
        <v>-282.62206896551726</v>
      </c>
      <c r="E112" s="27">
        <v>-1032.01</v>
      </c>
      <c r="F112" s="27">
        <v>-7164.0300000000016</v>
      </c>
      <c r="G112" s="129">
        <v>0.1259156861118296</v>
      </c>
      <c r="H112" s="21"/>
      <c r="I112" s="21"/>
      <c r="J112" s="21"/>
      <c r="K112" s="21"/>
      <c r="L112" s="21"/>
      <c r="M112" s="21"/>
      <c r="N112" s="21"/>
      <c r="O112" s="21"/>
      <c r="P112" s="21"/>
      <c r="Q112" s="21"/>
      <c r="R112" s="21"/>
      <c r="S112" s="21"/>
      <c r="T112" s="21"/>
      <c r="U112" s="21"/>
    </row>
    <row r="113" spans="1:21" x14ac:dyDescent="0.25">
      <c r="A113" s="92" t="s">
        <v>2401</v>
      </c>
      <c r="B113" s="41">
        <v>17</v>
      </c>
      <c r="C113" s="27">
        <v>-820.97</v>
      </c>
      <c r="D113" s="27">
        <v>-48.292352941176475</v>
      </c>
      <c r="E113" s="27">
        <v>-101.74</v>
      </c>
      <c r="F113" s="27">
        <v>-719.23</v>
      </c>
      <c r="G113" s="129">
        <v>0.12392657466168068</v>
      </c>
      <c r="H113" s="21"/>
      <c r="I113" s="21"/>
      <c r="J113" s="21"/>
      <c r="K113" s="21"/>
      <c r="L113" s="21"/>
      <c r="M113" s="21"/>
      <c r="N113" s="21"/>
      <c r="O113" s="21"/>
      <c r="P113" s="21"/>
      <c r="Q113" s="21"/>
      <c r="R113" s="21"/>
      <c r="S113" s="21"/>
      <c r="T113" s="21"/>
      <c r="U113" s="21"/>
    </row>
    <row r="114" spans="1:21" x14ac:dyDescent="0.25">
      <c r="A114" s="92" t="s">
        <v>2377</v>
      </c>
      <c r="B114" s="41">
        <v>23</v>
      </c>
      <c r="C114" s="27">
        <v>-1164.74</v>
      </c>
      <c r="D114" s="27">
        <v>-50.640869565217393</v>
      </c>
      <c r="E114" s="27">
        <v>-136.52000000000001</v>
      </c>
      <c r="F114" s="27">
        <v>-1028.22</v>
      </c>
      <c r="G114" s="129">
        <v>0.11721070796916051</v>
      </c>
      <c r="H114" s="21"/>
      <c r="I114" s="21"/>
      <c r="J114" s="21"/>
      <c r="K114" s="21"/>
      <c r="L114" s="21"/>
      <c r="M114" s="21"/>
      <c r="N114" s="21"/>
      <c r="O114" s="21"/>
      <c r="P114" s="21"/>
      <c r="Q114" s="21"/>
      <c r="R114" s="21"/>
      <c r="S114" s="21"/>
      <c r="T114" s="21"/>
      <c r="U114" s="21"/>
    </row>
    <row r="115" spans="1:21" x14ac:dyDescent="0.25">
      <c r="A115" s="92" t="s">
        <v>2350</v>
      </c>
      <c r="B115" s="41">
        <v>18</v>
      </c>
      <c r="C115" s="27">
        <v>-4231.1000000000004</v>
      </c>
      <c r="D115" s="27">
        <v>-235.06111111111113</v>
      </c>
      <c r="E115" s="27">
        <v>-472.2</v>
      </c>
      <c r="F115" s="27">
        <v>-3758.9</v>
      </c>
      <c r="G115" s="129">
        <v>0.11160218382926425</v>
      </c>
      <c r="H115" s="21"/>
      <c r="I115" s="21"/>
      <c r="J115" s="21"/>
      <c r="K115" s="21"/>
      <c r="L115" s="21"/>
      <c r="M115" s="21"/>
      <c r="N115" s="21"/>
      <c r="O115" s="21"/>
      <c r="P115" s="21"/>
      <c r="Q115" s="21"/>
      <c r="R115" s="21"/>
      <c r="S115" s="21"/>
      <c r="T115" s="21"/>
      <c r="U115" s="21"/>
    </row>
    <row r="116" spans="1:21" x14ac:dyDescent="0.25">
      <c r="A116" s="92" t="s">
        <v>2378</v>
      </c>
      <c r="B116" s="41">
        <v>20</v>
      </c>
      <c r="C116" s="27">
        <v>-1103.31</v>
      </c>
      <c r="D116" s="27">
        <v>-55.165499999999994</v>
      </c>
      <c r="E116" s="27">
        <v>-114.87</v>
      </c>
      <c r="F116" s="27">
        <v>-988.44</v>
      </c>
      <c r="G116" s="129">
        <v>0.10411398428365555</v>
      </c>
      <c r="H116" s="21"/>
      <c r="I116" s="21"/>
      <c r="J116" s="21"/>
      <c r="K116" s="21"/>
      <c r="L116" s="21"/>
      <c r="M116" s="21"/>
      <c r="N116" s="21"/>
      <c r="O116" s="21"/>
      <c r="P116" s="21"/>
      <c r="Q116" s="21"/>
      <c r="R116" s="21"/>
      <c r="S116" s="21"/>
      <c r="T116" s="21"/>
      <c r="U116" s="21"/>
    </row>
    <row r="117" spans="1:21" x14ac:dyDescent="0.25">
      <c r="A117" s="92" t="s">
        <v>2402</v>
      </c>
      <c r="B117" s="41">
        <v>24</v>
      </c>
      <c r="C117" s="27">
        <v>-1331.5200000000002</v>
      </c>
      <c r="D117" s="27">
        <v>-55.480000000000011</v>
      </c>
      <c r="E117" s="27">
        <v>-137.76</v>
      </c>
      <c r="F117" s="27">
        <v>-1193.76</v>
      </c>
      <c r="G117" s="129">
        <v>0.10346070656092284</v>
      </c>
      <c r="H117" s="21"/>
      <c r="I117" s="21"/>
      <c r="J117" s="21"/>
      <c r="K117" s="21"/>
      <c r="L117" s="21"/>
      <c r="M117" s="21"/>
      <c r="N117" s="21"/>
      <c r="O117" s="21"/>
      <c r="P117" s="21"/>
      <c r="Q117" s="21"/>
      <c r="R117" s="21"/>
      <c r="S117" s="21"/>
      <c r="T117" s="21"/>
      <c r="U117" s="21"/>
    </row>
    <row r="118" spans="1:21" x14ac:dyDescent="0.25">
      <c r="A118" s="92" t="s">
        <v>2418</v>
      </c>
      <c r="B118" s="41">
        <v>26</v>
      </c>
      <c r="C118" s="27">
        <v>-7139.8199999999988</v>
      </c>
      <c r="D118" s="27">
        <v>-274.60846153846148</v>
      </c>
      <c r="E118" s="27">
        <v>-685.72</v>
      </c>
      <c r="F118" s="27">
        <v>-6454.0999999999995</v>
      </c>
      <c r="G118" s="129">
        <v>9.6041636904011601E-2</v>
      </c>
      <c r="H118" s="21"/>
      <c r="I118" s="21"/>
      <c r="J118" s="21"/>
      <c r="K118" s="21"/>
      <c r="L118" s="21"/>
      <c r="M118" s="21"/>
      <c r="N118" s="21"/>
      <c r="O118" s="21"/>
      <c r="P118" s="21"/>
      <c r="Q118" s="21"/>
      <c r="R118" s="21"/>
      <c r="S118" s="21"/>
      <c r="T118" s="21"/>
      <c r="U118" s="21"/>
    </row>
    <row r="119" spans="1:21" x14ac:dyDescent="0.25">
      <c r="A119" s="92" t="s">
        <v>2448</v>
      </c>
      <c r="B119" s="41">
        <v>29</v>
      </c>
      <c r="C119" s="27">
        <v>-1534.5399999999997</v>
      </c>
      <c r="D119" s="27">
        <v>-52.915172413793094</v>
      </c>
      <c r="E119" s="27">
        <v>-142.32999999999998</v>
      </c>
      <c r="F119" s="27">
        <v>-1392.2099999999998</v>
      </c>
      <c r="G119" s="129">
        <v>9.2750922100434008E-2</v>
      </c>
      <c r="H119" s="21"/>
      <c r="I119" s="21"/>
      <c r="J119" s="21"/>
      <c r="K119" s="21"/>
      <c r="L119" s="21"/>
      <c r="M119" s="21"/>
      <c r="N119" s="21"/>
      <c r="O119" s="21"/>
      <c r="P119" s="21"/>
      <c r="Q119" s="21"/>
      <c r="R119" s="21"/>
      <c r="S119" s="21"/>
      <c r="T119" s="21"/>
      <c r="U119" s="21"/>
    </row>
    <row r="120" spans="1:21" x14ac:dyDescent="0.25">
      <c r="A120" s="92" t="s">
        <v>2398</v>
      </c>
      <c r="B120" s="41">
        <v>17</v>
      </c>
      <c r="C120" s="27">
        <v>-918.2700000000001</v>
      </c>
      <c r="D120" s="27">
        <v>-54.015882352941183</v>
      </c>
      <c r="E120" s="27">
        <v>-33.979999999999997</v>
      </c>
      <c r="F120" s="27">
        <v>-884.29000000000008</v>
      </c>
      <c r="G120" s="129">
        <v>3.7004366907336612E-2</v>
      </c>
      <c r="H120" s="21"/>
      <c r="I120" s="21"/>
      <c r="J120" s="21"/>
      <c r="K120" s="21"/>
      <c r="L120" s="21"/>
      <c r="M120" s="21"/>
      <c r="N120" s="21"/>
      <c r="O120" s="21"/>
      <c r="P120" s="21"/>
      <c r="Q120" s="21"/>
      <c r="R120" s="21"/>
      <c r="S120" s="21"/>
      <c r="T120" s="21"/>
      <c r="U120" s="21"/>
    </row>
    <row r="121" spans="1:21" ht="15.75" thickBot="1" x14ac:dyDescent="0.3">
      <c r="A121" s="93" t="s">
        <v>2397</v>
      </c>
      <c r="B121" s="42">
        <v>22</v>
      </c>
      <c r="C121" s="94">
        <v>-993.4699999999998</v>
      </c>
      <c r="D121" s="94">
        <v>-45.157727272727264</v>
      </c>
      <c r="E121" s="94">
        <v>-36.35</v>
      </c>
      <c r="F121" s="94">
        <v>-957.11999999999978</v>
      </c>
      <c r="G121" s="130">
        <v>3.6588925684721239E-2</v>
      </c>
      <c r="H121" s="21"/>
      <c r="I121" s="21"/>
      <c r="J121" s="21"/>
      <c r="K121" s="21"/>
      <c r="L121" s="21"/>
      <c r="M121" s="21"/>
      <c r="N121" s="21"/>
      <c r="O121" s="21"/>
      <c r="P121" s="21"/>
      <c r="Q121" s="21"/>
      <c r="R121" s="21"/>
      <c r="S121" s="21"/>
      <c r="T121" s="21"/>
      <c r="U121" s="21"/>
    </row>
    <row r="122" spans="1:21" x14ac:dyDescent="0.25">
      <c r="A122" s="21"/>
      <c r="B122" s="51"/>
      <c r="C122" s="51"/>
      <c r="D122" s="51"/>
      <c r="E122" s="51"/>
      <c r="F122" s="51"/>
      <c r="G122" s="51"/>
      <c r="H122" s="21"/>
      <c r="I122" s="21"/>
      <c r="J122" s="21"/>
      <c r="K122" s="21"/>
      <c r="L122" s="21"/>
      <c r="M122" s="21"/>
      <c r="N122" s="21"/>
      <c r="O122" s="21"/>
      <c r="P122" s="21"/>
      <c r="Q122" s="21"/>
      <c r="R122" s="21"/>
      <c r="S122" s="21"/>
      <c r="T122" s="21"/>
      <c r="U122" s="21"/>
    </row>
  </sheetData>
  <conditionalFormatting pivot="1" sqref="C17:C121">
    <cfRule type="colorScale" priority="6">
      <colorScale>
        <cfvo type="min"/>
        <cfvo type="percentile" val="50"/>
        <cfvo type="max"/>
        <color rgb="FFF8696B"/>
        <color rgb="FFFFEB84"/>
        <color rgb="FF63BE7B"/>
      </colorScale>
    </cfRule>
  </conditionalFormatting>
  <conditionalFormatting pivot="1" sqref="B17:B121">
    <cfRule type="colorScale" priority="5">
      <colorScale>
        <cfvo type="min"/>
        <cfvo type="percentile" val="50"/>
        <cfvo type="max"/>
        <color rgb="FF63BE7B"/>
        <color rgb="FFFFEB84"/>
        <color rgb="FFF8696B"/>
      </colorScale>
    </cfRule>
  </conditionalFormatting>
  <conditionalFormatting pivot="1" sqref="D17:D121">
    <cfRule type="colorScale" priority="4">
      <colorScale>
        <cfvo type="min"/>
        <cfvo type="percentile" val="50"/>
        <cfvo type="max"/>
        <color rgb="FFF8696B"/>
        <color rgb="FFFFEB84"/>
        <color rgb="FF63BE7B"/>
      </colorScale>
    </cfRule>
  </conditionalFormatting>
  <conditionalFormatting pivot="1" sqref="E17:E121">
    <cfRule type="colorScale" priority="3">
      <colorScale>
        <cfvo type="min"/>
        <cfvo type="percentile" val="50"/>
        <cfvo type="max"/>
        <color rgb="FFF8696B"/>
        <color rgb="FFFFEB84"/>
        <color rgb="FF63BE7B"/>
      </colorScale>
    </cfRule>
  </conditionalFormatting>
  <conditionalFormatting pivot="1" sqref="F17:F121">
    <cfRule type="colorScale" priority="2">
      <colorScale>
        <cfvo type="min"/>
        <cfvo type="percentile" val="50"/>
        <cfvo type="max"/>
        <color rgb="FFF8696B"/>
        <color rgb="FFFFEB84"/>
        <color rgb="FF63BE7B"/>
      </colorScale>
    </cfRule>
  </conditionalFormatting>
  <conditionalFormatting pivot="1" sqref="G17:G121">
    <cfRule type="colorScale" priority="1">
      <colorScale>
        <cfvo type="min"/>
        <cfvo type="percentile" val="50"/>
        <cfvo type="max"/>
        <color rgb="FF63BE7B"/>
        <color rgb="FFFFEB84"/>
        <color rgb="FFF8696B"/>
      </colorScale>
    </cfRule>
  </conditionalFormatting>
  <pageMargins left="0.7" right="0.7" top="0.75" bottom="0.75" header="0.3" footer="0.3"/>
  <pageSetup paperSize="0" orientation="portrait" horizontalDpi="0" verticalDpi="0" copies="0"/>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030A0"/>
  </sheetPr>
  <dimension ref="A1:NC2296"/>
  <sheetViews>
    <sheetView zoomScale="85" zoomScaleNormal="85" workbookViewId="0">
      <pane xSplit="5" topLeftCell="F1" activePane="topRight" state="frozen"/>
      <selection pane="topRight" activeCell="L18" sqref="L18"/>
    </sheetView>
  </sheetViews>
  <sheetFormatPr defaultColWidth="0" defaultRowHeight="15" x14ac:dyDescent="0.25"/>
  <cols>
    <col min="1" max="3" width="9.140625" customWidth="1"/>
    <col min="4" max="4" width="2.28515625" customWidth="1"/>
    <col min="5" max="5" width="18.28515625" bestFit="1" customWidth="1"/>
    <col min="6" max="6" width="11" style="49" bestFit="1" customWidth="1"/>
    <col min="7" max="7" width="8.42578125" style="49" customWidth="1"/>
    <col min="8" max="8" width="11" style="49" customWidth="1"/>
    <col min="9" max="9" width="8.42578125" style="49" customWidth="1"/>
    <col min="10" max="10" width="11" style="49" customWidth="1"/>
    <col min="11" max="11" width="8.42578125" style="49" customWidth="1"/>
    <col min="12" max="12" width="16" style="49" bestFit="1" customWidth="1"/>
    <col min="13" max="13" width="13.140625" style="102" bestFit="1" customWidth="1"/>
    <col min="14" max="14" width="11" customWidth="1"/>
    <col min="15" max="15" width="8.42578125" customWidth="1"/>
    <col min="16" max="16" width="8.42578125" hidden="1" customWidth="1"/>
    <col min="17" max="17" width="11" hidden="1" customWidth="1"/>
    <col min="18" max="18" width="8.42578125" hidden="1" customWidth="1"/>
    <col min="19" max="19" width="11" hidden="1" customWidth="1"/>
    <col min="20" max="20" width="8.42578125" hidden="1" customWidth="1"/>
    <col min="21" max="21" width="11" hidden="1" customWidth="1"/>
    <col min="22" max="22" width="8.42578125" hidden="1" customWidth="1"/>
    <col min="23" max="23" width="11" hidden="1" customWidth="1"/>
    <col min="24" max="24" width="8.42578125" hidden="1" customWidth="1"/>
    <col min="25" max="25" width="11" hidden="1" customWidth="1"/>
    <col min="26" max="26" width="8.42578125" hidden="1" customWidth="1"/>
    <col min="27" max="27" width="11" hidden="1" customWidth="1"/>
    <col min="28" max="28" width="8.42578125" hidden="1" customWidth="1"/>
    <col min="29" max="29" width="11" hidden="1" customWidth="1"/>
    <col min="30" max="30" width="8.42578125" hidden="1" customWidth="1"/>
    <col min="31" max="31" width="11" hidden="1" customWidth="1"/>
    <col min="32" max="32" width="8.42578125" hidden="1" customWidth="1"/>
    <col min="33" max="33" width="11" hidden="1" customWidth="1"/>
    <col min="34" max="34" width="8.42578125" hidden="1" customWidth="1"/>
    <col min="35" max="35" width="11" hidden="1" customWidth="1"/>
    <col min="36" max="36" width="8.42578125" hidden="1" customWidth="1"/>
    <col min="37" max="37" width="11" hidden="1" customWidth="1"/>
    <col min="38" max="38" width="8.42578125" hidden="1" customWidth="1"/>
    <col min="39" max="39" width="11" hidden="1" customWidth="1"/>
    <col min="40" max="40" width="8.42578125" hidden="1" customWidth="1"/>
    <col min="41" max="41" width="11" hidden="1" customWidth="1"/>
    <col min="42" max="42" width="8.42578125" hidden="1" customWidth="1"/>
    <col min="43" max="43" width="11" hidden="1" customWidth="1"/>
    <col min="44" max="44" width="8.42578125" hidden="1" customWidth="1"/>
    <col min="45" max="45" width="11" hidden="1" customWidth="1"/>
    <col min="46" max="46" width="8.42578125" hidden="1" customWidth="1"/>
    <col min="47" max="47" width="11" hidden="1" customWidth="1"/>
    <col min="48" max="48" width="8.42578125" hidden="1" customWidth="1"/>
    <col min="49" max="49" width="11" hidden="1" customWidth="1"/>
    <col min="50" max="50" width="8.42578125" hidden="1" customWidth="1"/>
    <col min="51" max="51" width="11" hidden="1" customWidth="1"/>
    <col min="52" max="52" width="8.42578125" hidden="1" customWidth="1"/>
    <col min="53" max="53" width="11" hidden="1" customWidth="1"/>
    <col min="54" max="54" width="8.42578125" hidden="1" customWidth="1"/>
    <col min="55" max="55" width="11" hidden="1" customWidth="1"/>
    <col min="56" max="56" width="8.42578125" hidden="1" customWidth="1"/>
    <col min="57" max="57" width="11" hidden="1" customWidth="1"/>
    <col min="58" max="58" width="8.42578125" hidden="1" customWidth="1"/>
    <col min="59" max="59" width="11" hidden="1" customWidth="1"/>
    <col min="60" max="60" width="8.42578125" hidden="1" customWidth="1"/>
    <col min="61" max="61" width="11" hidden="1" customWidth="1"/>
    <col min="62" max="62" width="8.42578125" hidden="1" customWidth="1"/>
    <col min="63" max="63" width="11" hidden="1" customWidth="1"/>
    <col min="64" max="64" width="8.42578125" hidden="1" customWidth="1"/>
    <col min="65" max="65" width="11" hidden="1" customWidth="1"/>
    <col min="66" max="66" width="8.42578125" hidden="1" customWidth="1"/>
    <col min="67" max="67" width="11" hidden="1" customWidth="1"/>
    <col min="68" max="68" width="8.42578125" hidden="1" customWidth="1"/>
    <col min="69" max="69" width="11" hidden="1" customWidth="1"/>
    <col min="70" max="70" width="8.42578125" hidden="1" customWidth="1"/>
    <col min="71" max="71" width="11" hidden="1" customWidth="1"/>
    <col min="72" max="72" width="8.42578125" hidden="1" customWidth="1"/>
    <col min="73" max="73" width="11" hidden="1" customWidth="1"/>
    <col min="74" max="74" width="8.42578125" hidden="1" customWidth="1"/>
    <col min="75" max="75" width="11" hidden="1" customWidth="1"/>
    <col min="76" max="76" width="8.42578125" hidden="1" customWidth="1"/>
    <col min="77" max="77" width="11" hidden="1" customWidth="1"/>
    <col min="78" max="78" width="8.42578125" hidden="1" customWidth="1"/>
    <col min="79" max="79" width="11" hidden="1" customWidth="1"/>
    <col min="80" max="80" width="8.42578125" hidden="1" customWidth="1"/>
    <col min="81" max="81" width="11" hidden="1" customWidth="1"/>
    <col min="82" max="82" width="8.42578125" hidden="1" customWidth="1"/>
    <col min="83" max="83" width="11" hidden="1" customWidth="1"/>
    <col min="84" max="84" width="8.42578125" hidden="1" customWidth="1"/>
    <col min="85" max="85" width="11" hidden="1" customWidth="1"/>
    <col min="86" max="86" width="8.42578125" hidden="1" customWidth="1"/>
    <col min="87" max="87" width="11" hidden="1" customWidth="1"/>
    <col min="88" max="88" width="8.42578125" hidden="1" customWidth="1"/>
    <col min="89" max="89" width="11" hidden="1" customWidth="1"/>
    <col min="90" max="90" width="8.42578125" hidden="1" customWidth="1"/>
    <col min="91" max="91" width="11" hidden="1" customWidth="1"/>
    <col min="92" max="92" width="8.42578125" hidden="1" customWidth="1"/>
    <col min="93" max="93" width="11" hidden="1" customWidth="1"/>
    <col min="94" max="94" width="8.42578125" hidden="1" customWidth="1"/>
    <col min="95" max="95" width="11" hidden="1" customWidth="1"/>
    <col min="96" max="96" width="8.42578125" hidden="1" customWidth="1"/>
    <col min="97" max="97" width="11" hidden="1" customWidth="1"/>
    <col min="98" max="98" width="8.140625" hidden="1" customWidth="1"/>
    <col min="99" max="99" width="11" hidden="1" customWidth="1"/>
    <col min="100" max="100" width="8.42578125" hidden="1" customWidth="1"/>
    <col min="101" max="101" width="11" hidden="1" customWidth="1"/>
    <col min="102" max="102" width="8.42578125" hidden="1" customWidth="1"/>
    <col min="103" max="103" width="11" hidden="1" customWidth="1"/>
    <col min="104" max="104" width="8.42578125" hidden="1" customWidth="1"/>
    <col min="105" max="105" width="11" hidden="1" customWidth="1"/>
    <col min="106" max="106" width="8.42578125" hidden="1" customWidth="1"/>
    <col min="107" max="107" width="11" hidden="1" customWidth="1"/>
    <col min="108" max="108" width="8.42578125" hidden="1" customWidth="1"/>
    <col min="109" max="109" width="11" hidden="1" customWidth="1"/>
    <col min="110" max="110" width="8.42578125" hidden="1" customWidth="1"/>
    <col min="111" max="111" width="11" hidden="1" customWidth="1"/>
    <col min="112" max="112" width="8.42578125" hidden="1" customWidth="1"/>
    <col min="113" max="113" width="11" hidden="1" customWidth="1"/>
    <col min="114" max="114" width="8.42578125" hidden="1" customWidth="1"/>
    <col min="115" max="115" width="11" hidden="1" customWidth="1"/>
    <col min="116" max="116" width="8.42578125" hidden="1" customWidth="1"/>
    <col min="117" max="117" width="11" hidden="1" customWidth="1"/>
    <col min="118" max="118" width="8.42578125" hidden="1" customWidth="1"/>
    <col min="119" max="119" width="11" hidden="1" customWidth="1"/>
    <col min="120" max="120" width="8.42578125" hidden="1" customWidth="1"/>
    <col min="121" max="121" width="11" hidden="1" customWidth="1"/>
    <col min="122" max="122" width="8.42578125" hidden="1" customWidth="1"/>
    <col min="123" max="123" width="11" hidden="1" customWidth="1"/>
    <col min="124" max="124" width="8.42578125" hidden="1" customWidth="1"/>
    <col min="125" max="125" width="11" hidden="1" customWidth="1"/>
    <col min="126" max="126" width="8.42578125" hidden="1" customWidth="1"/>
    <col min="127" max="127" width="11" hidden="1" customWidth="1"/>
    <col min="128" max="128" width="8.42578125" hidden="1" customWidth="1"/>
    <col min="129" max="129" width="11" hidden="1" customWidth="1"/>
    <col min="130" max="130" width="8.42578125" hidden="1" customWidth="1"/>
    <col min="131" max="131" width="11" hidden="1" customWidth="1"/>
    <col min="132" max="132" width="8.42578125" hidden="1" customWidth="1"/>
    <col min="133" max="133" width="11" hidden="1" customWidth="1"/>
    <col min="134" max="134" width="8.42578125" hidden="1" customWidth="1"/>
    <col min="135" max="135" width="11" hidden="1" customWidth="1"/>
    <col min="136" max="136" width="8.42578125" hidden="1" customWidth="1"/>
    <col min="137" max="137" width="11" hidden="1" customWidth="1"/>
    <col min="138" max="138" width="8.42578125" hidden="1" customWidth="1"/>
    <col min="139" max="139" width="11" hidden="1" customWidth="1"/>
    <col min="140" max="140" width="8.42578125" hidden="1" customWidth="1"/>
    <col min="141" max="141" width="11" hidden="1" customWidth="1"/>
    <col min="142" max="142" width="8.42578125" hidden="1" customWidth="1"/>
    <col min="143" max="143" width="11" hidden="1" customWidth="1"/>
    <col min="144" max="144" width="8.42578125" hidden="1" customWidth="1"/>
    <col min="145" max="145" width="11" hidden="1" customWidth="1"/>
    <col min="146" max="146" width="8.42578125" hidden="1" customWidth="1"/>
    <col min="147" max="147" width="11" hidden="1" customWidth="1"/>
    <col min="148" max="148" width="8.42578125" hidden="1" customWidth="1"/>
    <col min="149" max="149" width="11" hidden="1" customWidth="1"/>
    <col min="150" max="150" width="8.42578125" hidden="1" customWidth="1"/>
    <col min="151" max="151" width="11" hidden="1" customWidth="1"/>
    <col min="152" max="152" width="8.42578125" hidden="1" customWidth="1"/>
    <col min="153" max="153" width="11" hidden="1" customWidth="1"/>
    <col min="154" max="154" width="8.42578125" hidden="1" customWidth="1"/>
    <col min="155" max="155" width="11" hidden="1" customWidth="1"/>
    <col min="156" max="156" width="8.42578125" hidden="1" customWidth="1"/>
    <col min="157" max="157" width="11" hidden="1" customWidth="1"/>
    <col min="158" max="158" width="8.42578125" hidden="1" customWidth="1"/>
    <col min="159" max="159" width="11" hidden="1" customWidth="1"/>
    <col min="160" max="160" width="8.42578125" hidden="1" customWidth="1"/>
    <col min="161" max="161" width="11" hidden="1" customWidth="1"/>
    <col min="162" max="162" width="8.42578125" hidden="1" customWidth="1"/>
    <col min="163" max="163" width="11" hidden="1" customWidth="1"/>
    <col min="164" max="164" width="8.42578125" hidden="1" customWidth="1"/>
    <col min="165" max="165" width="11" hidden="1" customWidth="1"/>
    <col min="166" max="166" width="8.42578125" hidden="1" customWidth="1"/>
    <col min="167" max="167" width="11" hidden="1" customWidth="1"/>
    <col min="168" max="168" width="8.42578125" hidden="1" customWidth="1"/>
    <col min="169" max="169" width="11" hidden="1" customWidth="1"/>
    <col min="170" max="170" width="8.42578125" hidden="1" customWidth="1"/>
    <col min="171" max="171" width="11" hidden="1" customWidth="1"/>
    <col min="172" max="172" width="8.42578125" hidden="1" customWidth="1"/>
    <col min="173" max="173" width="11" hidden="1" customWidth="1"/>
    <col min="174" max="174" width="8.42578125" hidden="1" customWidth="1"/>
    <col min="175" max="175" width="11" hidden="1" customWidth="1"/>
    <col min="176" max="176" width="8.42578125" hidden="1" customWidth="1"/>
    <col min="177" max="177" width="11" hidden="1" customWidth="1"/>
    <col min="178" max="178" width="8.42578125" hidden="1" customWidth="1"/>
    <col min="179" max="179" width="11" hidden="1" customWidth="1"/>
    <col min="180" max="180" width="8.42578125" hidden="1" customWidth="1"/>
    <col min="181" max="181" width="11" hidden="1" customWidth="1"/>
    <col min="182" max="182" width="8.42578125" hidden="1" customWidth="1"/>
    <col min="183" max="183" width="11" hidden="1" customWidth="1"/>
    <col min="184" max="184" width="8.42578125" hidden="1" customWidth="1"/>
    <col min="185" max="185" width="11" hidden="1" customWidth="1"/>
    <col min="186" max="186" width="8.42578125" hidden="1" customWidth="1"/>
    <col min="187" max="187" width="11" hidden="1" customWidth="1"/>
    <col min="188" max="188" width="8.42578125" hidden="1" customWidth="1"/>
    <col min="189" max="189" width="11" hidden="1" customWidth="1"/>
    <col min="190" max="190" width="8.42578125" hidden="1" customWidth="1"/>
    <col min="191" max="191" width="11" hidden="1" customWidth="1"/>
    <col min="192" max="192" width="8.42578125" hidden="1" customWidth="1"/>
    <col min="193" max="193" width="16" hidden="1" customWidth="1"/>
    <col min="194" max="194" width="13.140625" hidden="1" customWidth="1"/>
    <col min="195" max="195" width="8.42578125" hidden="1" customWidth="1"/>
    <col min="196" max="196" width="11" hidden="1" customWidth="1"/>
    <col min="197" max="197" width="8.42578125" hidden="1" customWidth="1"/>
    <col min="198" max="198" width="11" hidden="1" customWidth="1"/>
    <col min="199" max="199" width="8.42578125" hidden="1" customWidth="1"/>
    <col min="200" max="200" width="11" hidden="1" customWidth="1"/>
    <col min="201" max="201" width="8.42578125" hidden="1" customWidth="1"/>
    <col min="202" max="202" width="11" hidden="1" customWidth="1"/>
    <col min="203" max="203" width="8.42578125" hidden="1" customWidth="1"/>
    <col min="204" max="204" width="11" hidden="1" customWidth="1"/>
    <col min="205" max="205" width="8.42578125" hidden="1" customWidth="1"/>
    <col min="206" max="206" width="11" hidden="1" customWidth="1"/>
    <col min="207" max="207" width="8.42578125" hidden="1" customWidth="1"/>
    <col min="208" max="208" width="11" hidden="1" customWidth="1"/>
    <col min="209" max="209" width="8.42578125" hidden="1" customWidth="1"/>
    <col min="210" max="210" width="11" hidden="1" customWidth="1"/>
    <col min="211" max="211" width="8.42578125" hidden="1" customWidth="1"/>
    <col min="212" max="212" width="11" hidden="1" customWidth="1"/>
    <col min="213" max="213" width="8.42578125" hidden="1" customWidth="1"/>
    <col min="214" max="214" width="11" hidden="1" customWidth="1"/>
    <col min="215" max="215" width="8.42578125" hidden="1" customWidth="1"/>
    <col min="216" max="216" width="11" hidden="1" customWidth="1"/>
    <col min="217" max="217" width="8.42578125" hidden="1" customWidth="1"/>
    <col min="218" max="218" width="11" hidden="1" customWidth="1"/>
    <col min="219" max="219" width="8.42578125" hidden="1" customWidth="1"/>
    <col min="220" max="220" width="11" hidden="1" customWidth="1"/>
    <col min="221" max="221" width="8.42578125" hidden="1" customWidth="1"/>
    <col min="222" max="222" width="11" hidden="1" customWidth="1"/>
    <col min="223" max="223" width="8.42578125" hidden="1" customWidth="1"/>
    <col min="224" max="224" width="11" hidden="1" customWidth="1"/>
    <col min="225" max="225" width="8.42578125" hidden="1" customWidth="1"/>
    <col min="226" max="226" width="11" hidden="1" customWidth="1"/>
    <col min="227" max="227" width="8.42578125" hidden="1" customWidth="1"/>
    <col min="228" max="228" width="11" hidden="1" customWidth="1"/>
    <col min="229" max="229" width="8.42578125" hidden="1" customWidth="1"/>
    <col min="230" max="230" width="11" hidden="1" customWidth="1"/>
    <col min="231" max="231" width="8.42578125" hidden="1" customWidth="1"/>
    <col min="232" max="232" width="11" hidden="1" customWidth="1"/>
    <col min="233" max="233" width="8.42578125" hidden="1" customWidth="1"/>
    <col min="234" max="234" width="11" hidden="1" customWidth="1"/>
    <col min="235" max="235" width="8.42578125" hidden="1" customWidth="1"/>
    <col min="236" max="236" width="11" hidden="1" customWidth="1"/>
    <col min="237" max="237" width="8.42578125" hidden="1" customWidth="1"/>
    <col min="238" max="238" width="11" hidden="1" customWidth="1"/>
    <col min="239" max="239" width="8.42578125" hidden="1" customWidth="1"/>
    <col min="240" max="240" width="11" hidden="1" customWidth="1"/>
    <col min="241" max="241" width="8.42578125" hidden="1" customWidth="1"/>
    <col min="242" max="242" width="11" hidden="1" customWidth="1"/>
    <col min="243" max="243" width="8.42578125" hidden="1" customWidth="1"/>
    <col min="244" max="244" width="11" hidden="1" customWidth="1"/>
    <col min="245" max="245" width="8.42578125" hidden="1" customWidth="1"/>
    <col min="246" max="246" width="11" hidden="1" customWidth="1"/>
    <col min="247" max="247" width="8.42578125" hidden="1" customWidth="1"/>
    <col min="248" max="248" width="11" hidden="1" customWidth="1"/>
    <col min="249" max="249" width="8.42578125" hidden="1" customWidth="1"/>
    <col min="250" max="250" width="11" hidden="1" customWidth="1"/>
    <col min="251" max="251" width="8.42578125" hidden="1" customWidth="1"/>
    <col min="252" max="252" width="11" hidden="1" customWidth="1"/>
    <col min="253" max="253" width="8.42578125" hidden="1" customWidth="1"/>
    <col min="254" max="254" width="11" hidden="1" customWidth="1"/>
    <col min="255" max="255" width="8.42578125" hidden="1" customWidth="1"/>
    <col min="256" max="256" width="11" hidden="1" customWidth="1"/>
    <col min="257" max="257" width="8.42578125" hidden="1" customWidth="1"/>
    <col min="258" max="258" width="11" hidden="1" customWidth="1"/>
    <col min="259" max="259" width="8.42578125" hidden="1" customWidth="1"/>
    <col min="260" max="260" width="11" hidden="1" customWidth="1"/>
    <col min="261" max="261" width="8.42578125" hidden="1" customWidth="1"/>
    <col min="262" max="262" width="11" hidden="1" customWidth="1"/>
    <col min="263" max="263" width="8.42578125" hidden="1" customWidth="1"/>
    <col min="264" max="264" width="11" hidden="1" customWidth="1"/>
    <col min="265" max="265" width="8.42578125" hidden="1" customWidth="1"/>
    <col min="266" max="266" width="11" hidden="1" customWidth="1"/>
    <col min="267" max="267" width="8.42578125" hidden="1" customWidth="1"/>
    <col min="268" max="268" width="11" hidden="1" customWidth="1"/>
    <col min="269" max="269" width="8.42578125" hidden="1" customWidth="1"/>
    <col min="270" max="270" width="11" hidden="1" customWidth="1"/>
    <col min="271" max="271" width="8.140625" hidden="1" customWidth="1"/>
    <col min="272" max="272" width="11" hidden="1" customWidth="1"/>
    <col min="273" max="273" width="8.42578125" hidden="1" customWidth="1"/>
    <col min="274" max="274" width="11" hidden="1" customWidth="1"/>
    <col min="275" max="275" width="8.42578125" hidden="1" customWidth="1"/>
    <col min="276" max="276" width="11" hidden="1" customWidth="1"/>
    <col min="277" max="277" width="8.42578125" hidden="1" customWidth="1"/>
    <col min="278" max="278" width="11" hidden="1" customWidth="1"/>
    <col min="279" max="279" width="8.42578125" hidden="1" customWidth="1"/>
    <col min="280" max="280" width="11" hidden="1" customWidth="1"/>
    <col min="281" max="281" width="8.42578125" hidden="1" customWidth="1"/>
    <col min="282" max="282" width="11" hidden="1" customWidth="1"/>
    <col min="283" max="283" width="8.42578125" hidden="1" customWidth="1"/>
    <col min="284" max="284" width="11" hidden="1" customWidth="1"/>
    <col min="285" max="285" width="8.42578125" hidden="1" customWidth="1"/>
    <col min="286" max="286" width="11" hidden="1" customWidth="1"/>
    <col min="287" max="287" width="8.42578125" hidden="1" customWidth="1"/>
    <col min="288" max="288" width="11" hidden="1" customWidth="1"/>
    <col min="289" max="289" width="8.42578125" hidden="1" customWidth="1"/>
    <col min="290" max="290" width="11" hidden="1" customWidth="1"/>
    <col min="291" max="291" width="8.42578125" hidden="1" customWidth="1"/>
    <col min="292" max="292" width="11" hidden="1" customWidth="1"/>
    <col min="293" max="293" width="8.42578125" hidden="1" customWidth="1"/>
    <col min="294" max="294" width="11" hidden="1" customWidth="1"/>
    <col min="295" max="295" width="8.42578125" hidden="1" customWidth="1"/>
    <col min="296" max="296" width="11" hidden="1" customWidth="1"/>
    <col min="297" max="297" width="8.42578125" hidden="1" customWidth="1"/>
    <col min="298" max="298" width="11" hidden="1" customWidth="1"/>
    <col min="299" max="299" width="8.42578125" hidden="1" customWidth="1"/>
    <col min="300" max="300" width="11" hidden="1" customWidth="1"/>
    <col min="301" max="301" width="8.42578125" hidden="1" customWidth="1"/>
    <col min="302" max="302" width="11" hidden="1" customWidth="1"/>
    <col min="303" max="303" width="8.42578125" hidden="1" customWidth="1"/>
    <col min="304" max="304" width="11" hidden="1" customWidth="1"/>
    <col min="305" max="305" width="8.42578125" hidden="1" customWidth="1"/>
    <col min="306" max="306" width="11" hidden="1" customWidth="1"/>
    <col min="307" max="307" width="8.42578125" hidden="1" customWidth="1"/>
    <col min="308" max="308" width="11" hidden="1" customWidth="1"/>
    <col min="309" max="309" width="8.42578125" hidden="1" customWidth="1"/>
    <col min="310" max="310" width="11" hidden="1" customWidth="1"/>
    <col min="311" max="311" width="8.42578125" hidden="1" customWidth="1"/>
    <col min="312" max="312" width="11" hidden="1" customWidth="1"/>
    <col min="313" max="313" width="8.42578125" hidden="1" customWidth="1"/>
    <col min="314" max="314" width="11" hidden="1" customWidth="1"/>
    <col min="315" max="315" width="8.42578125" hidden="1" customWidth="1"/>
    <col min="316" max="316" width="11" hidden="1" customWidth="1"/>
    <col min="317" max="317" width="8.42578125" hidden="1" customWidth="1"/>
    <col min="318" max="318" width="11" hidden="1" customWidth="1"/>
    <col min="319" max="319" width="8.42578125" hidden="1" customWidth="1"/>
    <col min="320" max="320" width="11" hidden="1" customWidth="1"/>
    <col min="321" max="321" width="8.42578125" hidden="1" customWidth="1"/>
    <col min="322" max="322" width="11" hidden="1" customWidth="1"/>
    <col min="323" max="323" width="8.42578125" hidden="1" customWidth="1"/>
    <col min="324" max="324" width="11" hidden="1" customWidth="1"/>
    <col min="325" max="325" width="8.42578125" hidden="1" customWidth="1"/>
    <col min="326" max="326" width="11" hidden="1" customWidth="1"/>
    <col min="327" max="327" width="8.42578125" hidden="1" customWidth="1"/>
    <col min="328" max="328" width="11" hidden="1" customWidth="1"/>
    <col min="329" max="329" width="8.42578125" hidden="1" customWidth="1"/>
    <col min="330" max="330" width="11" hidden="1" customWidth="1"/>
    <col min="331" max="331" width="8.42578125" hidden="1" customWidth="1"/>
    <col min="332" max="332" width="11" hidden="1" customWidth="1"/>
    <col min="333" max="333" width="8.42578125" hidden="1" customWidth="1"/>
    <col min="334" max="334" width="11" hidden="1" customWidth="1"/>
    <col min="335" max="335" width="8.42578125" hidden="1" customWidth="1"/>
    <col min="336" max="336" width="11" hidden="1" customWidth="1"/>
    <col min="337" max="337" width="8.42578125" hidden="1" customWidth="1"/>
    <col min="338" max="338" width="11" hidden="1" customWidth="1"/>
    <col min="339" max="339" width="8.42578125" hidden="1" customWidth="1"/>
    <col min="340" max="340" width="11" hidden="1" customWidth="1"/>
    <col min="341" max="341" width="8.42578125" hidden="1" customWidth="1"/>
    <col min="342" max="342" width="11" hidden="1" customWidth="1"/>
    <col min="343" max="343" width="8.42578125" hidden="1" customWidth="1"/>
    <col min="344" max="344" width="11" hidden="1" customWidth="1"/>
    <col min="345" max="345" width="8.42578125" hidden="1" customWidth="1"/>
    <col min="346" max="346" width="11" hidden="1" customWidth="1"/>
    <col min="347" max="347" width="8.42578125" hidden="1" customWidth="1"/>
    <col min="348" max="348" width="11" hidden="1" customWidth="1"/>
    <col min="349" max="349" width="8.42578125" hidden="1" customWidth="1"/>
    <col min="350" max="350" width="11" hidden="1" customWidth="1"/>
    <col min="351" max="351" width="8.42578125" hidden="1" customWidth="1"/>
    <col min="352" max="352" width="11" hidden="1" customWidth="1"/>
    <col min="353" max="353" width="8.42578125" hidden="1" customWidth="1"/>
    <col min="354" max="354" width="11" hidden="1" customWidth="1"/>
    <col min="355" max="355" width="8.42578125" hidden="1" customWidth="1"/>
    <col min="356" max="356" width="11" hidden="1" customWidth="1"/>
    <col min="357" max="357" width="8.42578125" hidden="1" customWidth="1"/>
    <col min="358" max="358" width="11" hidden="1" customWidth="1"/>
    <col min="359" max="359" width="8.42578125" hidden="1" customWidth="1"/>
    <col min="360" max="360" width="11" hidden="1" customWidth="1"/>
    <col min="361" max="361" width="8.42578125" hidden="1" customWidth="1"/>
    <col min="362" max="362" width="11" hidden="1" customWidth="1"/>
    <col min="363" max="363" width="8.42578125" hidden="1" customWidth="1"/>
    <col min="364" max="364" width="11" hidden="1" customWidth="1"/>
    <col min="365" max="365" width="8.42578125" hidden="1" customWidth="1"/>
    <col min="366" max="366" width="16" hidden="1" customWidth="1"/>
    <col min="367" max="367" width="13.140625" hidden="1" customWidth="1"/>
    <col min="368" max="16384" width="9.140625" hidden="1"/>
  </cols>
  <sheetData>
    <row r="1" spans="1:15" x14ac:dyDescent="0.25">
      <c r="A1" s="20"/>
      <c r="B1" s="20"/>
      <c r="C1" s="20"/>
      <c r="D1" s="20"/>
      <c r="E1" s="21"/>
      <c r="F1" s="103"/>
      <c r="G1" s="103"/>
      <c r="H1" s="103"/>
      <c r="I1" s="103"/>
      <c r="J1" s="103"/>
      <c r="K1" s="103"/>
      <c r="L1" s="103"/>
      <c r="M1" s="51"/>
      <c r="N1" s="21"/>
      <c r="O1" s="21"/>
    </row>
    <row r="2" spans="1:15" ht="15.75" thickBot="1" x14ac:dyDescent="0.3">
      <c r="A2" s="20"/>
      <c r="B2" s="20"/>
      <c r="C2" s="20"/>
      <c r="D2" s="20"/>
      <c r="E2" s="102"/>
      <c r="F2" s="101" t="s">
        <v>2464</v>
      </c>
      <c r="G2" s="102"/>
      <c r="H2" s="102"/>
      <c r="I2" s="102"/>
      <c r="J2" s="102"/>
      <c r="K2" s="102"/>
      <c r="L2" s="102"/>
      <c r="N2" s="21"/>
      <c r="O2" s="21"/>
    </row>
    <row r="3" spans="1:15" ht="15.75" thickBot="1" x14ac:dyDescent="0.3">
      <c r="A3" s="20"/>
      <c r="B3" s="20"/>
      <c r="C3" s="20"/>
      <c r="D3" s="20"/>
      <c r="E3" s="102"/>
      <c r="F3" s="135">
        <v>42552</v>
      </c>
      <c r="G3" s="136"/>
      <c r="H3" s="137">
        <v>42583</v>
      </c>
      <c r="I3" s="136"/>
      <c r="J3" s="137">
        <v>42614</v>
      </c>
      <c r="K3" s="136"/>
      <c r="L3" s="138" t="s">
        <v>2456</v>
      </c>
      <c r="M3" s="140" t="s">
        <v>2457</v>
      </c>
      <c r="N3" s="21"/>
      <c r="O3" s="21"/>
    </row>
    <row r="4" spans="1:15" ht="15.75" thickBot="1" x14ac:dyDescent="0.3">
      <c r="A4" s="20"/>
      <c r="B4" s="20"/>
      <c r="C4" s="20"/>
      <c r="D4" s="20"/>
      <c r="E4" s="101" t="s">
        <v>20</v>
      </c>
      <c r="F4" s="125" t="s">
        <v>2454</v>
      </c>
      <c r="G4" s="126" t="s">
        <v>2455</v>
      </c>
      <c r="H4" s="125" t="s">
        <v>2454</v>
      </c>
      <c r="I4" s="126" t="s">
        <v>2455</v>
      </c>
      <c r="J4" s="125" t="s">
        <v>2454</v>
      </c>
      <c r="K4" s="126" t="s">
        <v>2455</v>
      </c>
      <c r="L4" s="139"/>
      <c r="M4" s="141"/>
      <c r="N4" s="21"/>
      <c r="O4" s="21"/>
    </row>
    <row r="5" spans="1:15" x14ac:dyDescent="0.25">
      <c r="A5" s="20"/>
      <c r="B5" s="20"/>
      <c r="C5" s="20"/>
      <c r="D5" s="20"/>
      <c r="E5" s="15" t="s">
        <v>1859</v>
      </c>
      <c r="F5" s="45"/>
      <c r="G5" s="105"/>
      <c r="H5" s="122">
        <v>2</v>
      </c>
      <c r="I5" s="105">
        <v>-112.77</v>
      </c>
      <c r="J5" s="122">
        <v>1</v>
      </c>
      <c r="K5" s="105">
        <v>-69.39</v>
      </c>
      <c r="L5" s="45">
        <v>3</v>
      </c>
      <c r="M5" s="124">
        <v>-182.16</v>
      </c>
      <c r="N5" s="21"/>
      <c r="O5" s="21"/>
    </row>
    <row r="6" spans="1:15" x14ac:dyDescent="0.25">
      <c r="A6" s="20"/>
      <c r="B6" s="20"/>
      <c r="C6" s="20"/>
      <c r="D6" s="20"/>
      <c r="E6" s="15" t="s">
        <v>153</v>
      </c>
      <c r="F6" s="46">
        <v>1</v>
      </c>
      <c r="G6" s="106">
        <v>-91.05</v>
      </c>
      <c r="H6" s="48">
        <v>1</v>
      </c>
      <c r="I6" s="106">
        <v>-24.66</v>
      </c>
      <c r="J6" s="48">
        <v>1</v>
      </c>
      <c r="K6" s="106">
        <v>-336.12</v>
      </c>
      <c r="L6" s="46">
        <v>3</v>
      </c>
      <c r="M6" s="110">
        <v>-451.83</v>
      </c>
      <c r="N6" s="21"/>
      <c r="O6" s="21"/>
    </row>
    <row r="7" spans="1:15" x14ac:dyDescent="0.25">
      <c r="A7" s="20"/>
      <c r="B7" s="20"/>
      <c r="C7" s="20"/>
      <c r="D7" s="20"/>
      <c r="E7" s="15" t="s">
        <v>67</v>
      </c>
      <c r="F7" s="46">
        <v>3</v>
      </c>
      <c r="G7" s="106">
        <v>-518.91000000000008</v>
      </c>
      <c r="H7" s="48"/>
      <c r="I7" s="106"/>
      <c r="J7" s="48"/>
      <c r="K7" s="106"/>
      <c r="L7" s="46">
        <v>3</v>
      </c>
      <c r="M7" s="110">
        <v>-518.91000000000008</v>
      </c>
      <c r="N7" s="21"/>
      <c r="O7" s="21"/>
    </row>
    <row r="8" spans="1:15" x14ac:dyDescent="0.25">
      <c r="A8" s="20"/>
      <c r="B8" s="20"/>
      <c r="C8" s="20"/>
      <c r="D8" s="20"/>
      <c r="E8" s="15" t="s">
        <v>276</v>
      </c>
      <c r="F8" s="46">
        <v>1</v>
      </c>
      <c r="G8" s="106">
        <v>-144.46</v>
      </c>
      <c r="H8" s="48">
        <v>1</v>
      </c>
      <c r="I8" s="106">
        <v>-10.33</v>
      </c>
      <c r="J8" s="48">
        <v>1</v>
      </c>
      <c r="K8" s="106">
        <v>-53</v>
      </c>
      <c r="L8" s="46">
        <v>3</v>
      </c>
      <c r="M8" s="110">
        <v>-207.79000000000002</v>
      </c>
      <c r="N8" s="21"/>
      <c r="O8" s="21"/>
    </row>
    <row r="9" spans="1:15" x14ac:dyDescent="0.25">
      <c r="A9" s="20"/>
      <c r="B9" s="20"/>
      <c r="C9" s="20"/>
      <c r="D9" s="20"/>
      <c r="E9" s="15" t="s">
        <v>1059</v>
      </c>
      <c r="F9" s="46">
        <v>1</v>
      </c>
      <c r="G9" s="106">
        <v>-40</v>
      </c>
      <c r="H9" s="48">
        <v>1</v>
      </c>
      <c r="I9" s="106">
        <v>-40</v>
      </c>
      <c r="J9" s="48">
        <v>1</v>
      </c>
      <c r="K9" s="106">
        <v>-40</v>
      </c>
      <c r="L9" s="46">
        <v>3</v>
      </c>
      <c r="M9" s="110">
        <v>-120</v>
      </c>
      <c r="N9" s="21"/>
      <c r="O9" s="21"/>
    </row>
    <row r="10" spans="1:15" x14ac:dyDescent="0.25">
      <c r="A10" s="20"/>
      <c r="B10" s="20"/>
      <c r="C10" s="20"/>
      <c r="D10" s="20"/>
      <c r="E10" s="15" t="s">
        <v>895</v>
      </c>
      <c r="F10" s="46">
        <v>3</v>
      </c>
      <c r="G10" s="106">
        <v>-171.39999999999998</v>
      </c>
      <c r="H10" s="48"/>
      <c r="I10" s="106"/>
      <c r="J10" s="48"/>
      <c r="K10" s="106"/>
      <c r="L10" s="46">
        <v>3</v>
      </c>
      <c r="M10" s="110">
        <v>-171.39999999999998</v>
      </c>
      <c r="N10" s="21"/>
      <c r="O10" s="21"/>
    </row>
    <row r="11" spans="1:15" x14ac:dyDescent="0.25">
      <c r="A11" s="20"/>
      <c r="B11" s="20"/>
      <c r="C11" s="20"/>
      <c r="D11" s="20"/>
      <c r="E11" s="15" t="s">
        <v>1715</v>
      </c>
      <c r="F11" s="107">
        <v>1</v>
      </c>
      <c r="G11" s="108">
        <v>-49.99</v>
      </c>
      <c r="H11" s="104">
        <v>1</v>
      </c>
      <c r="I11" s="108">
        <v>-49.99</v>
      </c>
      <c r="J11" s="104">
        <v>1</v>
      </c>
      <c r="K11" s="108">
        <v>-49.99</v>
      </c>
      <c r="L11" s="46">
        <v>3</v>
      </c>
      <c r="M11" s="110">
        <v>-149.97</v>
      </c>
      <c r="N11" s="21"/>
      <c r="O11" s="21"/>
    </row>
    <row r="12" spans="1:15" x14ac:dyDescent="0.25">
      <c r="A12" s="20"/>
      <c r="B12" s="20"/>
      <c r="C12" s="20"/>
      <c r="D12" s="20"/>
      <c r="E12" s="15" t="s">
        <v>274</v>
      </c>
      <c r="F12" s="46">
        <v>1</v>
      </c>
      <c r="G12" s="106">
        <v>-341.9</v>
      </c>
      <c r="H12" s="48">
        <v>1</v>
      </c>
      <c r="I12" s="106">
        <v>-79.489999999999995</v>
      </c>
      <c r="J12" s="48">
        <v>1</v>
      </c>
      <c r="K12" s="106">
        <v>-63.61</v>
      </c>
      <c r="L12" s="46">
        <v>3</v>
      </c>
      <c r="M12" s="110">
        <v>-485</v>
      </c>
      <c r="N12" s="21"/>
      <c r="O12" s="21"/>
    </row>
    <row r="13" spans="1:15" x14ac:dyDescent="0.25">
      <c r="A13" s="20"/>
      <c r="B13" s="20"/>
      <c r="C13" s="20"/>
      <c r="D13" s="20"/>
      <c r="E13" s="15" t="s">
        <v>1434</v>
      </c>
      <c r="F13" s="46">
        <v>1</v>
      </c>
      <c r="G13" s="106">
        <v>-6.21</v>
      </c>
      <c r="H13" s="48"/>
      <c r="I13" s="106"/>
      <c r="J13" s="48">
        <v>1</v>
      </c>
      <c r="K13" s="106">
        <v>-85.58</v>
      </c>
      <c r="L13" s="46">
        <v>2</v>
      </c>
      <c r="M13" s="110">
        <v>-91.789999999999992</v>
      </c>
      <c r="N13" s="21"/>
      <c r="O13" s="21"/>
    </row>
    <row r="14" spans="1:15" x14ac:dyDescent="0.25">
      <c r="A14" s="20"/>
      <c r="B14" s="20"/>
      <c r="C14" s="20"/>
      <c r="D14" s="20"/>
      <c r="E14" s="15" t="s">
        <v>1055</v>
      </c>
      <c r="F14" s="46">
        <v>1</v>
      </c>
      <c r="G14" s="106">
        <v>-78.040000000000006</v>
      </c>
      <c r="H14" s="48"/>
      <c r="I14" s="106"/>
      <c r="J14" s="48">
        <v>1</v>
      </c>
      <c r="K14" s="106">
        <v>-17.55</v>
      </c>
      <c r="L14" s="46">
        <v>2</v>
      </c>
      <c r="M14" s="110">
        <v>-95.59</v>
      </c>
      <c r="N14" s="21"/>
      <c r="O14" s="21"/>
    </row>
    <row r="15" spans="1:15" x14ac:dyDescent="0.25">
      <c r="A15" s="20"/>
      <c r="B15" s="20"/>
      <c r="C15" s="20"/>
      <c r="D15" s="20"/>
      <c r="E15" s="15" t="s">
        <v>1226</v>
      </c>
      <c r="F15" s="46"/>
      <c r="G15" s="106"/>
      <c r="H15" s="48"/>
      <c r="I15" s="106"/>
      <c r="J15" s="48">
        <v>2</v>
      </c>
      <c r="K15" s="106">
        <v>-141.44999999999999</v>
      </c>
      <c r="L15" s="46">
        <v>2</v>
      </c>
      <c r="M15" s="110">
        <v>-141.44999999999999</v>
      </c>
      <c r="N15" s="21"/>
      <c r="O15" s="21"/>
    </row>
    <row r="16" spans="1:15" x14ac:dyDescent="0.25">
      <c r="A16" s="20"/>
      <c r="B16" s="20"/>
      <c r="C16" s="20"/>
      <c r="D16" s="20"/>
      <c r="E16" s="15" t="s">
        <v>1432</v>
      </c>
      <c r="F16" s="46"/>
      <c r="G16" s="106"/>
      <c r="H16" s="48">
        <v>1</v>
      </c>
      <c r="I16" s="106">
        <v>-13.95</v>
      </c>
      <c r="J16" s="48">
        <v>1</v>
      </c>
      <c r="K16" s="106">
        <v>-17.22</v>
      </c>
      <c r="L16" s="46">
        <v>2</v>
      </c>
      <c r="M16" s="110">
        <v>-31.169999999999998</v>
      </c>
      <c r="N16" s="21"/>
      <c r="O16" s="21"/>
    </row>
    <row r="17" spans="1:15" x14ac:dyDescent="0.25">
      <c r="A17" s="20"/>
      <c r="B17" s="20"/>
      <c r="C17" s="20"/>
      <c r="D17" s="20"/>
      <c r="E17" s="15" t="s">
        <v>278</v>
      </c>
      <c r="F17" s="46">
        <v>2</v>
      </c>
      <c r="G17" s="106">
        <v>-375.62</v>
      </c>
      <c r="H17" s="48"/>
      <c r="I17" s="106"/>
      <c r="J17" s="48"/>
      <c r="K17" s="106"/>
      <c r="L17" s="46">
        <v>2</v>
      </c>
      <c r="M17" s="110">
        <v>-375.62</v>
      </c>
      <c r="N17" s="21"/>
      <c r="O17" s="21"/>
    </row>
    <row r="18" spans="1:15" x14ac:dyDescent="0.25">
      <c r="A18" s="20"/>
      <c r="B18" s="20"/>
      <c r="C18" s="20"/>
      <c r="D18" s="20"/>
      <c r="E18" s="15" t="s">
        <v>1896</v>
      </c>
      <c r="F18" s="46"/>
      <c r="G18" s="106"/>
      <c r="H18" s="48">
        <v>1</v>
      </c>
      <c r="I18" s="106">
        <v>-79.599999999999994</v>
      </c>
      <c r="J18" s="48">
        <v>1</v>
      </c>
      <c r="K18" s="106">
        <v>-36.229999999999997</v>
      </c>
      <c r="L18" s="46">
        <v>2</v>
      </c>
      <c r="M18" s="110">
        <v>-115.82999999999998</v>
      </c>
      <c r="N18" s="21"/>
      <c r="O18" s="21"/>
    </row>
    <row r="19" spans="1:15" x14ac:dyDescent="0.25">
      <c r="A19" s="20"/>
      <c r="B19" s="20"/>
      <c r="C19" s="20"/>
      <c r="D19" s="20"/>
      <c r="E19" s="15" t="s">
        <v>881</v>
      </c>
      <c r="F19" s="46">
        <v>1</v>
      </c>
      <c r="G19" s="106">
        <v>-99.23</v>
      </c>
      <c r="H19" s="48"/>
      <c r="I19" s="106"/>
      <c r="J19" s="48">
        <v>1</v>
      </c>
      <c r="K19" s="106">
        <v>-15.34</v>
      </c>
      <c r="L19" s="46">
        <v>2</v>
      </c>
      <c r="M19" s="110">
        <v>-114.57000000000001</v>
      </c>
      <c r="N19" s="21"/>
      <c r="O19" s="21"/>
    </row>
    <row r="20" spans="1:15" x14ac:dyDescent="0.25">
      <c r="A20" s="20"/>
      <c r="B20" s="20"/>
      <c r="C20" s="20"/>
      <c r="D20" s="20"/>
      <c r="E20" s="15" t="s">
        <v>1325</v>
      </c>
      <c r="F20" s="46">
        <v>1</v>
      </c>
      <c r="G20" s="106">
        <v>-32.880000000000003</v>
      </c>
      <c r="H20" s="48"/>
      <c r="I20" s="106"/>
      <c r="J20" s="48">
        <v>1</v>
      </c>
      <c r="K20" s="106">
        <v>-23.75</v>
      </c>
      <c r="L20" s="46">
        <v>2</v>
      </c>
      <c r="M20" s="110">
        <v>-56.63</v>
      </c>
      <c r="N20" s="21"/>
      <c r="O20" s="21"/>
    </row>
    <row r="21" spans="1:15" x14ac:dyDescent="0.25">
      <c r="A21" s="20"/>
      <c r="B21" s="20"/>
      <c r="C21" s="20"/>
      <c r="D21" s="20"/>
      <c r="E21" s="15" t="s">
        <v>2128</v>
      </c>
      <c r="F21" s="46"/>
      <c r="G21" s="106"/>
      <c r="H21" s="48">
        <v>1</v>
      </c>
      <c r="I21" s="106">
        <v>-82.23</v>
      </c>
      <c r="J21" s="48">
        <v>1</v>
      </c>
      <c r="K21" s="106">
        <v>-96.54</v>
      </c>
      <c r="L21" s="46">
        <v>2</v>
      </c>
      <c r="M21" s="110">
        <v>-178.77</v>
      </c>
      <c r="N21" s="21"/>
      <c r="O21" s="21"/>
    </row>
    <row r="22" spans="1:15" x14ac:dyDescent="0.25">
      <c r="A22" s="20"/>
      <c r="B22" s="20"/>
      <c r="C22" s="20"/>
      <c r="D22" s="20"/>
      <c r="E22" s="15" t="s">
        <v>171</v>
      </c>
      <c r="F22" s="46">
        <v>2</v>
      </c>
      <c r="G22" s="106">
        <v>-207.60999999999999</v>
      </c>
      <c r="H22" s="48"/>
      <c r="I22" s="106"/>
      <c r="J22" s="48"/>
      <c r="K22" s="106"/>
      <c r="L22" s="46">
        <v>2</v>
      </c>
      <c r="M22" s="110">
        <v>-207.60999999999999</v>
      </c>
      <c r="N22" s="21"/>
      <c r="O22" s="21"/>
    </row>
    <row r="23" spans="1:15" x14ac:dyDescent="0.25">
      <c r="A23" s="20"/>
      <c r="B23" s="20"/>
      <c r="C23" s="20"/>
      <c r="D23" s="20"/>
      <c r="E23" s="15" t="s">
        <v>393</v>
      </c>
      <c r="F23" s="46"/>
      <c r="G23" s="106"/>
      <c r="H23" s="48">
        <v>2</v>
      </c>
      <c r="I23" s="106">
        <v>-121.10000000000001</v>
      </c>
      <c r="J23" s="48"/>
      <c r="K23" s="106"/>
      <c r="L23" s="46">
        <v>2</v>
      </c>
      <c r="M23" s="110">
        <v>-121.10000000000001</v>
      </c>
      <c r="N23" s="21"/>
      <c r="O23" s="21"/>
    </row>
    <row r="24" spans="1:15" x14ac:dyDescent="0.25">
      <c r="A24" s="20"/>
      <c r="B24" s="20"/>
      <c r="C24" s="20"/>
      <c r="D24" s="20"/>
      <c r="E24" s="15" t="s">
        <v>1214</v>
      </c>
      <c r="F24" s="46"/>
      <c r="G24" s="106"/>
      <c r="H24" s="48"/>
      <c r="I24" s="106"/>
      <c r="J24" s="48">
        <v>2</v>
      </c>
      <c r="K24" s="106">
        <v>-113.27</v>
      </c>
      <c r="L24" s="46">
        <v>2</v>
      </c>
      <c r="M24" s="110">
        <v>-113.27</v>
      </c>
      <c r="N24" s="21"/>
      <c r="O24" s="21"/>
    </row>
    <row r="25" spans="1:15" x14ac:dyDescent="0.25">
      <c r="A25" s="20"/>
      <c r="B25" s="20"/>
      <c r="C25" s="20"/>
      <c r="D25" s="20"/>
      <c r="E25" s="15" t="s">
        <v>426</v>
      </c>
      <c r="F25" s="46"/>
      <c r="G25" s="106"/>
      <c r="H25" s="48">
        <v>2</v>
      </c>
      <c r="I25" s="106">
        <v>-411.47999999999996</v>
      </c>
      <c r="J25" s="48"/>
      <c r="K25" s="106"/>
      <c r="L25" s="46">
        <v>2</v>
      </c>
      <c r="M25" s="110">
        <v>-411.47999999999996</v>
      </c>
      <c r="N25" s="21"/>
      <c r="O25" s="21"/>
    </row>
    <row r="26" spans="1:15" x14ac:dyDescent="0.25">
      <c r="A26" s="20"/>
      <c r="B26" s="20"/>
      <c r="C26" s="20"/>
      <c r="D26" s="20"/>
      <c r="E26" s="15" t="s">
        <v>757</v>
      </c>
      <c r="F26" s="46"/>
      <c r="G26" s="106"/>
      <c r="H26" s="48">
        <v>1</v>
      </c>
      <c r="I26" s="106">
        <v>-25.83</v>
      </c>
      <c r="J26" s="48">
        <v>1</v>
      </c>
      <c r="K26" s="106">
        <v>-68.709999999999994</v>
      </c>
      <c r="L26" s="46">
        <v>2</v>
      </c>
      <c r="M26" s="110">
        <v>-94.539999999999992</v>
      </c>
      <c r="N26" s="21"/>
      <c r="O26" s="21"/>
    </row>
    <row r="27" spans="1:15" x14ac:dyDescent="0.25">
      <c r="A27" s="20"/>
      <c r="B27" s="20"/>
      <c r="C27" s="20"/>
      <c r="D27" s="20"/>
      <c r="E27" s="15" t="s">
        <v>521</v>
      </c>
      <c r="F27" s="46">
        <v>2</v>
      </c>
      <c r="G27" s="106">
        <v>-126.5</v>
      </c>
      <c r="H27" s="48"/>
      <c r="I27" s="106"/>
      <c r="J27" s="48"/>
      <c r="K27" s="106"/>
      <c r="L27" s="46">
        <v>2</v>
      </c>
      <c r="M27" s="110">
        <v>-126.5</v>
      </c>
      <c r="N27" s="21"/>
      <c r="O27" s="21"/>
    </row>
    <row r="28" spans="1:15" x14ac:dyDescent="0.25">
      <c r="A28" s="20"/>
      <c r="B28" s="20"/>
      <c r="C28" s="20"/>
      <c r="D28" s="20"/>
      <c r="E28" s="15" t="s">
        <v>235</v>
      </c>
      <c r="F28" s="46">
        <v>1</v>
      </c>
      <c r="G28" s="106">
        <v>-66.930000000000007</v>
      </c>
      <c r="H28" s="48">
        <v>1</v>
      </c>
      <c r="I28" s="106">
        <v>-363.77</v>
      </c>
      <c r="J28" s="48"/>
      <c r="K28" s="106"/>
      <c r="L28" s="46">
        <v>2</v>
      </c>
      <c r="M28" s="110">
        <v>-430.7</v>
      </c>
      <c r="N28" s="21"/>
      <c r="O28" s="21"/>
    </row>
    <row r="29" spans="1:15" x14ac:dyDescent="0.25">
      <c r="A29" s="20"/>
      <c r="B29" s="20"/>
      <c r="C29" s="20"/>
      <c r="D29" s="20"/>
      <c r="E29" s="15" t="s">
        <v>493</v>
      </c>
      <c r="F29" s="46">
        <v>2</v>
      </c>
      <c r="G29" s="106">
        <v>-53.71</v>
      </c>
      <c r="H29" s="48"/>
      <c r="I29" s="106"/>
      <c r="J29" s="48"/>
      <c r="K29" s="106"/>
      <c r="L29" s="46">
        <v>2</v>
      </c>
      <c r="M29" s="110">
        <v>-53.71</v>
      </c>
      <c r="N29" s="21"/>
      <c r="O29" s="21"/>
    </row>
    <row r="30" spans="1:15" x14ac:dyDescent="0.25">
      <c r="A30" s="20"/>
      <c r="B30" s="20"/>
      <c r="C30" s="20"/>
      <c r="D30" s="20"/>
      <c r="E30" s="15" t="s">
        <v>1613</v>
      </c>
      <c r="F30" s="46"/>
      <c r="G30" s="106"/>
      <c r="H30" s="48">
        <v>2</v>
      </c>
      <c r="I30" s="106">
        <v>-97.860000000000014</v>
      </c>
      <c r="J30" s="48"/>
      <c r="K30" s="106"/>
      <c r="L30" s="46">
        <v>2</v>
      </c>
      <c r="M30" s="110">
        <v>-97.860000000000014</v>
      </c>
      <c r="N30" s="21"/>
      <c r="O30" s="21"/>
    </row>
    <row r="31" spans="1:15" x14ac:dyDescent="0.25">
      <c r="A31" s="20"/>
      <c r="B31" s="20"/>
      <c r="C31" s="20"/>
      <c r="D31" s="20"/>
      <c r="E31" s="15" t="s">
        <v>2014</v>
      </c>
      <c r="F31" s="46"/>
      <c r="G31" s="106"/>
      <c r="H31" s="48">
        <v>2</v>
      </c>
      <c r="I31" s="106">
        <v>-30.2</v>
      </c>
      <c r="J31" s="48"/>
      <c r="K31" s="106"/>
      <c r="L31" s="46">
        <v>2</v>
      </c>
      <c r="M31" s="110">
        <v>-30.2</v>
      </c>
      <c r="N31" s="21"/>
      <c r="O31" s="21"/>
    </row>
    <row r="32" spans="1:15" x14ac:dyDescent="0.25">
      <c r="A32" s="20"/>
      <c r="B32" s="20"/>
      <c r="C32" s="20"/>
      <c r="D32" s="20"/>
      <c r="E32" s="15" t="s">
        <v>759</v>
      </c>
      <c r="F32" s="46"/>
      <c r="G32" s="106"/>
      <c r="H32" s="48">
        <v>1</v>
      </c>
      <c r="I32" s="106">
        <v>-73.66</v>
      </c>
      <c r="J32" s="48">
        <v>1</v>
      </c>
      <c r="K32" s="106">
        <v>-60.77</v>
      </c>
      <c r="L32" s="46">
        <v>2</v>
      </c>
      <c r="M32" s="110">
        <v>-134.43</v>
      </c>
      <c r="N32" s="21"/>
      <c r="O32" s="21"/>
    </row>
    <row r="33" spans="1:15" x14ac:dyDescent="0.25">
      <c r="A33" s="20"/>
      <c r="B33" s="20"/>
      <c r="C33" s="20"/>
      <c r="D33" s="20"/>
      <c r="E33" s="15" t="s">
        <v>2138</v>
      </c>
      <c r="F33" s="46"/>
      <c r="G33" s="106"/>
      <c r="H33" s="48">
        <v>1</v>
      </c>
      <c r="I33" s="106">
        <v>-137.88999999999999</v>
      </c>
      <c r="J33" s="48">
        <v>1</v>
      </c>
      <c r="K33" s="106">
        <v>-76.14</v>
      </c>
      <c r="L33" s="46">
        <v>2</v>
      </c>
      <c r="M33" s="110">
        <v>-214.02999999999997</v>
      </c>
      <c r="N33" s="21"/>
      <c r="O33" s="21"/>
    </row>
    <row r="34" spans="1:15" x14ac:dyDescent="0.25">
      <c r="A34" s="20"/>
      <c r="B34" s="20"/>
      <c r="C34" s="20"/>
      <c r="D34" s="20"/>
      <c r="E34" s="15" t="s">
        <v>70</v>
      </c>
      <c r="F34" s="46">
        <v>1</v>
      </c>
      <c r="G34" s="106">
        <v>-135.51</v>
      </c>
      <c r="H34" s="48"/>
      <c r="I34" s="106"/>
      <c r="J34" s="48">
        <v>1</v>
      </c>
      <c r="K34" s="106">
        <v>-95.8</v>
      </c>
      <c r="L34" s="46">
        <v>2</v>
      </c>
      <c r="M34" s="110">
        <v>-231.31</v>
      </c>
      <c r="N34" s="21"/>
      <c r="O34" s="21"/>
    </row>
    <row r="35" spans="1:15" x14ac:dyDescent="0.25">
      <c r="A35" s="20"/>
      <c r="B35" s="20"/>
      <c r="C35" s="20"/>
      <c r="D35" s="20"/>
      <c r="E35" s="15" t="s">
        <v>1361</v>
      </c>
      <c r="F35" s="46"/>
      <c r="G35" s="106"/>
      <c r="H35" s="48">
        <v>2</v>
      </c>
      <c r="I35" s="106">
        <v>-95.37</v>
      </c>
      <c r="J35" s="48"/>
      <c r="K35" s="106"/>
      <c r="L35" s="46">
        <v>2</v>
      </c>
      <c r="M35" s="110">
        <v>-95.37</v>
      </c>
      <c r="N35" s="21"/>
      <c r="O35" s="21"/>
    </row>
    <row r="36" spans="1:15" x14ac:dyDescent="0.25">
      <c r="A36" s="20"/>
      <c r="B36" s="20"/>
      <c r="C36" s="20"/>
      <c r="D36" s="20"/>
      <c r="E36" s="15" t="s">
        <v>282</v>
      </c>
      <c r="F36" s="46"/>
      <c r="G36" s="106"/>
      <c r="H36" s="48">
        <v>2</v>
      </c>
      <c r="I36" s="106">
        <v>-153.55000000000001</v>
      </c>
      <c r="J36" s="48"/>
      <c r="K36" s="106"/>
      <c r="L36" s="46">
        <v>2</v>
      </c>
      <c r="M36" s="110">
        <v>-153.55000000000001</v>
      </c>
      <c r="N36" s="21"/>
      <c r="O36" s="21"/>
    </row>
    <row r="37" spans="1:15" x14ac:dyDescent="0.25">
      <c r="A37" s="20"/>
      <c r="B37" s="20"/>
      <c r="C37" s="20"/>
      <c r="D37" s="20"/>
      <c r="E37" s="15" t="s">
        <v>1129</v>
      </c>
      <c r="F37" s="46"/>
      <c r="G37" s="106"/>
      <c r="H37" s="48">
        <v>1</v>
      </c>
      <c r="I37" s="106">
        <v>-19.78</v>
      </c>
      <c r="J37" s="48">
        <v>1</v>
      </c>
      <c r="K37" s="106">
        <v>-97.32</v>
      </c>
      <c r="L37" s="46">
        <v>2</v>
      </c>
      <c r="M37" s="110">
        <v>-117.1</v>
      </c>
      <c r="N37" s="21"/>
      <c r="O37" s="21"/>
    </row>
    <row r="38" spans="1:15" x14ac:dyDescent="0.25">
      <c r="A38" s="20"/>
      <c r="B38" s="20"/>
      <c r="C38" s="20"/>
      <c r="D38" s="20"/>
      <c r="E38" s="15" t="s">
        <v>269</v>
      </c>
      <c r="F38" s="46">
        <v>2</v>
      </c>
      <c r="G38" s="106">
        <v>-576.40000000000009</v>
      </c>
      <c r="H38" s="48"/>
      <c r="I38" s="106"/>
      <c r="J38" s="48"/>
      <c r="K38" s="106"/>
      <c r="L38" s="46">
        <v>2</v>
      </c>
      <c r="M38" s="110">
        <v>-576.40000000000009</v>
      </c>
      <c r="N38" s="21"/>
      <c r="O38" s="21"/>
    </row>
    <row r="39" spans="1:15" x14ac:dyDescent="0.25">
      <c r="A39" s="20"/>
      <c r="B39" s="20"/>
      <c r="C39" s="20"/>
      <c r="D39" s="20"/>
      <c r="E39" s="15" t="s">
        <v>1998</v>
      </c>
      <c r="F39" s="46"/>
      <c r="G39" s="106"/>
      <c r="H39" s="48">
        <v>2</v>
      </c>
      <c r="I39" s="106">
        <v>-78.930000000000007</v>
      </c>
      <c r="J39" s="48"/>
      <c r="K39" s="106"/>
      <c r="L39" s="46">
        <v>2</v>
      </c>
      <c r="M39" s="110">
        <v>-78.930000000000007</v>
      </c>
      <c r="N39" s="21"/>
      <c r="O39" s="21"/>
    </row>
    <row r="40" spans="1:15" x14ac:dyDescent="0.25">
      <c r="A40" s="20"/>
      <c r="B40" s="20"/>
      <c r="C40" s="20"/>
      <c r="D40" s="20"/>
      <c r="E40" s="15" t="s">
        <v>402</v>
      </c>
      <c r="F40" s="46"/>
      <c r="G40" s="106"/>
      <c r="H40" s="48">
        <v>1</v>
      </c>
      <c r="I40" s="106">
        <v>-68.11</v>
      </c>
      <c r="J40" s="48">
        <v>1</v>
      </c>
      <c r="K40" s="106">
        <v>-56.57</v>
      </c>
      <c r="L40" s="46">
        <v>2</v>
      </c>
      <c r="M40" s="110">
        <v>-124.68</v>
      </c>
      <c r="N40" s="21"/>
      <c r="O40" s="21"/>
    </row>
    <row r="41" spans="1:15" x14ac:dyDescent="0.25">
      <c r="A41" s="20"/>
      <c r="B41" s="20"/>
      <c r="C41" s="20"/>
      <c r="D41" s="20"/>
      <c r="E41" s="15" t="s">
        <v>2099</v>
      </c>
      <c r="F41" s="46"/>
      <c r="G41" s="106"/>
      <c r="H41" s="48"/>
      <c r="I41" s="106"/>
      <c r="J41" s="48">
        <v>2</v>
      </c>
      <c r="K41" s="106">
        <v>-82.53</v>
      </c>
      <c r="L41" s="46">
        <v>2</v>
      </c>
      <c r="M41" s="110">
        <v>-82.53</v>
      </c>
      <c r="N41" s="21"/>
      <c r="O41" s="21"/>
    </row>
    <row r="42" spans="1:15" x14ac:dyDescent="0.25">
      <c r="A42" s="20"/>
      <c r="B42" s="20"/>
      <c r="C42" s="20"/>
      <c r="D42" s="20"/>
      <c r="E42" s="15" t="s">
        <v>2129</v>
      </c>
      <c r="F42" s="46">
        <v>1</v>
      </c>
      <c r="G42" s="106">
        <v>-399.11</v>
      </c>
      <c r="H42" s="48">
        <v>1</v>
      </c>
      <c r="I42" s="106">
        <v>-51.24</v>
      </c>
      <c r="J42" s="48"/>
      <c r="K42" s="106"/>
      <c r="L42" s="46">
        <v>2</v>
      </c>
      <c r="M42" s="110">
        <v>-450.35</v>
      </c>
      <c r="N42" s="21"/>
      <c r="O42" s="21"/>
    </row>
    <row r="43" spans="1:15" x14ac:dyDescent="0.25">
      <c r="A43" s="20"/>
      <c r="B43" s="20"/>
      <c r="C43" s="20"/>
      <c r="D43" s="20"/>
      <c r="E43" s="15" t="s">
        <v>1456</v>
      </c>
      <c r="F43" s="46"/>
      <c r="G43" s="106"/>
      <c r="H43" s="48">
        <v>1</v>
      </c>
      <c r="I43" s="106">
        <v>-42.13</v>
      </c>
      <c r="J43" s="48">
        <v>1</v>
      </c>
      <c r="K43" s="106">
        <v>-93.84</v>
      </c>
      <c r="L43" s="46">
        <v>2</v>
      </c>
      <c r="M43" s="110">
        <v>-135.97</v>
      </c>
      <c r="N43" s="21"/>
      <c r="O43" s="21"/>
    </row>
    <row r="44" spans="1:15" x14ac:dyDescent="0.25">
      <c r="A44" s="20"/>
      <c r="B44" s="20"/>
      <c r="C44" s="20"/>
      <c r="D44" s="20"/>
      <c r="E44" s="15" t="s">
        <v>1435</v>
      </c>
      <c r="F44" s="46">
        <v>1</v>
      </c>
      <c r="G44" s="106">
        <v>-79.36</v>
      </c>
      <c r="H44" s="48"/>
      <c r="I44" s="106"/>
      <c r="J44" s="48">
        <v>1</v>
      </c>
      <c r="K44" s="106">
        <v>-22.52</v>
      </c>
      <c r="L44" s="46">
        <v>2</v>
      </c>
      <c r="M44" s="110">
        <v>-101.88</v>
      </c>
      <c r="N44" s="21"/>
      <c r="O44" s="21"/>
    </row>
    <row r="45" spans="1:15" x14ac:dyDescent="0.25">
      <c r="A45" s="20"/>
      <c r="B45" s="20"/>
      <c r="C45" s="20"/>
      <c r="D45" s="20"/>
      <c r="E45" s="15" t="s">
        <v>267</v>
      </c>
      <c r="F45" s="46">
        <v>1</v>
      </c>
      <c r="G45" s="106">
        <v>-322.05</v>
      </c>
      <c r="H45" s="48">
        <v>1</v>
      </c>
      <c r="I45" s="106">
        <v>-82.3</v>
      </c>
      <c r="J45" s="48"/>
      <c r="K45" s="106"/>
      <c r="L45" s="46">
        <v>2</v>
      </c>
      <c r="M45" s="110">
        <v>-404.35</v>
      </c>
      <c r="N45" s="21"/>
      <c r="O45" s="21"/>
    </row>
    <row r="46" spans="1:15" x14ac:dyDescent="0.25">
      <c r="A46" s="20"/>
      <c r="B46" s="20"/>
      <c r="C46" s="20"/>
      <c r="D46" s="20"/>
      <c r="E46" s="15" t="s">
        <v>1598</v>
      </c>
      <c r="F46" s="46"/>
      <c r="G46" s="106"/>
      <c r="H46" s="48">
        <v>2</v>
      </c>
      <c r="I46" s="106">
        <v>-110.12</v>
      </c>
      <c r="J46" s="48"/>
      <c r="K46" s="106"/>
      <c r="L46" s="46">
        <v>2</v>
      </c>
      <c r="M46" s="110">
        <v>-110.12</v>
      </c>
      <c r="N46" s="21"/>
      <c r="O46" s="21"/>
    </row>
    <row r="47" spans="1:15" x14ac:dyDescent="0.25">
      <c r="A47" s="20"/>
      <c r="B47" s="20"/>
      <c r="C47" s="20"/>
      <c r="D47" s="20"/>
      <c r="E47" s="15" t="s">
        <v>1478</v>
      </c>
      <c r="F47" s="46"/>
      <c r="G47" s="106"/>
      <c r="H47" s="48">
        <v>1</v>
      </c>
      <c r="I47" s="106">
        <v>-37.56</v>
      </c>
      <c r="J47" s="48">
        <v>1</v>
      </c>
      <c r="K47" s="106">
        <v>-71.38</v>
      </c>
      <c r="L47" s="46">
        <v>2</v>
      </c>
      <c r="M47" s="110">
        <v>-108.94</v>
      </c>
      <c r="N47" s="21"/>
      <c r="O47" s="21"/>
    </row>
    <row r="48" spans="1:15" x14ac:dyDescent="0.25">
      <c r="A48" s="20"/>
      <c r="B48" s="20"/>
      <c r="C48" s="20"/>
      <c r="D48" s="20"/>
      <c r="E48" s="15" t="s">
        <v>1870</v>
      </c>
      <c r="F48" s="46"/>
      <c r="G48" s="106"/>
      <c r="H48" s="48"/>
      <c r="I48" s="106"/>
      <c r="J48" s="48">
        <v>2</v>
      </c>
      <c r="K48" s="106">
        <v>-70.33</v>
      </c>
      <c r="L48" s="46">
        <v>2</v>
      </c>
      <c r="M48" s="110">
        <v>-70.33</v>
      </c>
      <c r="N48" s="21"/>
      <c r="O48" s="21"/>
    </row>
    <row r="49" spans="1:15" x14ac:dyDescent="0.25">
      <c r="A49" s="20"/>
      <c r="B49" s="20"/>
      <c r="C49" s="20"/>
      <c r="D49" s="20"/>
      <c r="E49" s="15" t="s">
        <v>145</v>
      </c>
      <c r="F49" s="46"/>
      <c r="G49" s="106"/>
      <c r="H49" s="48">
        <v>1</v>
      </c>
      <c r="I49" s="106">
        <v>-112.71</v>
      </c>
      <c r="J49" s="48">
        <v>1</v>
      </c>
      <c r="K49" s="106">
        <v>-489</v>
      </c>
      <c r="L49" s="46">
        <v>2</v>
      </c>
      <c r="M49" s="110">
        <v>-601.71</v>
      </c>
      <c r="N49" s="21"/>
      <c r="O49" s="21"/>
    </row>
    <row r="50" spans="1:15" x14ac:dyDescent="0.25">
      <c r="A50" s="20"/>
      <c r="B50" s="20"/>
      <c r="C50" s="20"/>
      <c r="D50" s="20"/>
      <c r="E50" s="15" t="s">
        <v>1379</v>
      </c>
      <c r="F50" s="46">
        <v>1</v>
      </c>
      <c r="G50" s="106">
        <v>-44.06</v>
      </c>
      <c r="H50" s="48">
        <v>1</v>
      </c>
      <c r="I50" s="106">
        <v>-14.21</v>
      </c>
      <c r="J50" s="48"/>
      <c r="K50" s="106"/>
      <c r="L50" s="46">
        <v>2</v>
      </c>
      <c r="M50" s="110">
        <v>-58.27</v>
      </c>
      <c r="N50" s="21"/>
      <c r="O50" s="21"/>
    </row>
    <row r="51" spans="1:15" x14ac:dyDescent="0.25">
      <c r="A51" s="20"/>
      <c r="B51" s="20"/>
      <c r="C51" s="20"/>
      <c r="D51" s="20"/>
      <c r="E51" s="15" t="s">
        <v>1447</v>
      </c>
      <c r="F51" s="46"/>
      <c r="G51" s="106"/>
      <c r="H51" s="48">
        <v>1</v>
      </c>
      <c r="I51" s="106">
        <v>-34.25</v>
      </c>
      <c r="J51" s="48">
        <v>1</v>
      </c>
      <c r="K51" s="106">
        <v>-84.11</v>
      </c>
      <c r="L51" s="46">
        <v>2</v>
      </c>
      <c r="M51" s="110">
        <v>-118.36</v>
      </c>
      <c r="N51" s="21"/>
      <c r="O51" s="21"/>
    </row>
    <row r="52" spans="1:15" x14ac:dyDescent="0.25">
      <c r="A52" s="20"/>
      <c r="B52" s="20"/>
      <c r="C52" s="20"/>
      <c r="D52" s="20"/>
      <c r="E52" s="15" t="s">
        <v>1154</v>
      </c>
      <c r="F52" s="46"/>
      <c r="G52" s="106"/>
      <c r="H52" s="48">
        <v>2</v>
      </c>
      <c r="I52" s="106">
        <v>-52.39</v>
      </c>
      <c r="J52" s="48"/>
      <c r="K52" s="106"/>
      <c r="L52" s="46">
        <v>2</v>
      </c>
      <c r="M52" s="110">
        <v>-52.39</v>
      </c>
      <c r="N52" s="21"/>
      <c r="O52" s="21"/>
    </row>
    <row r="53" spans="1:15" x14ac:dyDescent="0.25">
      <c r="A53" s="20"/>
      <c r="B53" s="20"/>
      <c r="C53" s="20"/>
      <c r="D53" s="20"/>
      <c r="E53" s="15" t="s">
        <v>234</v>
      </c>
      <c r="F53" s="46">
        <v>1</v>
      </c>
      <c r="G53" s="106">
        <v>-348.51</v>
      </c>
      <c r="H53" s="48">
        <v>1</v>
      </c>
      <c r="I53" s="106">
        <v>-409.09</v>
      </c>
      <c r="J53" s="48"/>
      <c r="K53" s="106"/>
      <c r="L53" s="46">
        <v>2</v>
      </c>
      <c r="M53" s="110">
        <v>-757.59999999999991</v>
      </c>
      <c r="N53" s="21"/>
      <c r="O53" s="21"/>
    </row>
    <row r="54" spans="1:15" x14ac:dyDescent="0.25">
      <c r="A54" s="20"/>
      <c r="B54" s="20"/>
      <c r="C54" s="20"/>
      <c r="D54" s="20"/>
      <c r="E54" s="15" t="s">
        <v>285</v>
      </c>
      <c r="F54" s="46"/>
      <c r="G54" s="106"/>
      <c r="H54" s="48">
        <v>1</v>
      </c>
      <c r="I54" s="106">
        <v>-294.47000000000003</v>
      </c>
      <c r="J54" s="48">
        <v>1</v>
      </c>
      <c r="K54" s="106">
        <v>-411.76</v>
      </c>
      <c r="L54" s="46">
        <v>2</v>
      </c>
      <c r="M54" s="110">
        <v>-706.23</v>
      </c>
      <c r="N54" s="21"/>
      <c r="O54" s="21"/>
    </row>
    <row r="55" spans="1:15" x14ac:dyDescent="0.25">
      <c r="A55" s="20"/>
      <c r="B55" s="20"/>
      <c r="C55" s="20"/>
      <c r="D55" s="20"/>
      <c r="E55" s="15" t="s">
        <v>279</v>
      </c>
      <c r="F55" s="46">
        <v>1</v>
      </c>
      <c r="G55" s="106">
        <v>-114.7</v>
      </c>
      <c r="H55" s="48"/>
      <c r="I55" s="106"/>
      <c r="J55" s="48">
        <v>1</v>
      </c>
      <c r="K55" s="106">
        <v>-79.61</v>
      </c>
      <c r="L55" s="46">
        <v>2</v>
      </c>
      <c r="M55" s="110">
        <v>-194.31</v>
      </c>
      <c r="N55" s="21"/>
      <c r="O55" s="21"/>
    </row>
    <row r="56" spans="1:15" x14ac:dyDescent="0.25">
      <c r="A56" s="20"/>
      <c r="B56" s="20"/>
      <c r="C56" s="20"/>
      <c r="D56" s="20"/>
      <c r="E56" s="15" t="s">
        <v>1839</v>
      </c>
      <c r="F56" s="46">
        <v>1</v>
      </c>
      <c r="G56" s="106">
        <v>-22.6</v>
      </c>
      <c r="H56" s="48">
        <v>1</v>
      </c>
      <c r="I56" s="106">
        <v>-29.04</v>
      </c>
      <c r="J56" s="48"/>
      <c r="K56" s="106"/>
      <c r="L56" s="46">
        <v>2</v>
      </c>
      <c r="M56" s="110">
        <v>-51.64</v>
      </c>
      <c r="N56" s="21"/>
      <c r="O56" s="21"/>
    </row>
    <row r="57" spans="1:15" x14ac:dyDescent="0.25">
      <c r="A57" s="20"/>
      <c r="B57" s="20"/>
      <c r="C57" s="20"/>
      <c r="D57" s="20"/>
      <c r="E57" s="15" t="s">
        <v>804</v>
      </c>
      <c r="F57" s="46"/>
      <c r="G57" s="106"/>
      <c r="H57" s="48">
        <v>1</v>
      </c>
      <c r="I57" s="106">
        <v>-98.58</v>
      </c>
      <c r="J57" s="48">
        <v>1</v>
      </c>
      <c r="K57" s="106">
        <v>-30.56</v>
      </c>
      <c r="L57" s="46">
        <v>2</v>
      </c>
      <c r="M57" s="110">
        <v>-129.13999999999999</v>
      </c>
      <c r="N57" s="21"/>
      <c r="O57" s="21"/>
    </row>
    <row r="58" spans="1:15" x14ac:dyDescent="0.25">
      <c r="A58" s="20"/>
      <c r="B58" s="20"/>
      <c r="C58" s="20"/>
      <c r="D58" s="20"/>
      <c r="E58" s="15" t="s">
        <v>288</v>
      </c>
      <c r="F58" s="46">
        <v>1</v>
      </c>
      <c r="G58" s="106">
        <v>-64.88</v>
      </c>
      <c r="H58" s="48"/>
      <c r="I58" s="106"/>
      <c r="J58" s="48">
        <v>1</v>
      </c>
      <c r="K58" s="106">
        <v>-352.59</v>
      </c>
      <c r="L58" s="46">
        <v>2</v>
      </c>
      <c r="M58" s="110">
        <v>-417.46999999999997</v>
      </c>
      <c r="N58" s="21"/>
      <c r="O58" s="21"/>
    </row>
    <row r="59" spans="1:15" x14ac:dyDescent="0.25">
      <c r="A59" s="20"/>
      <c r="B59" s="20"/>
      <c r="C59" s="20"/>
      <c r="D59" s="20"/>
      <c r="E59" s="15" t="s">
        <v>798</v>
      </c>
      <c r="F59" s="46"/>
      <c r="G59" s="106"/>
      <c r="H59" s="48">
        <v>1</v>
      </c>
      <c r="I59" s="106">
        <v>-72.099999999999994</v>
      </c>
      <c r="J59" s="48">
        <v>1</v>
      </c>
      <c r="K59" s="106">
        <v>-96.45</v>
      </c>
      <c r="L59" s="46">
        <v>2</v>
      </c>
      <c r="M59" s="110">
        <v>-168.55</v>
      </c>
      <c r="N59" s="21"/>
      <c r="O59" s="21"/>
    </row>
    <row r="60" spans="1:15" x14ac:dyDescent="0.25">
      <c r="A60" s="20"/>
      <c r="B60" s="20"/>
      <c r="C60" s="20"/>
      <c r="D60" s="20"/>
      <c r="E60" s="15" t="s">
        <v>1925</v>
      </c>
      <c r="F60" s="46">
        <v>1</v>
      </c>
      <c r="G60" s="106">
        <v>-42.18</v>
      </c>
      <c r="H60" s="48">
        <v>1</v>
      </c>
      <c r="I60" s="106">
        <v>-77.930000000000007</v>
      </c>
      <c r="J60" s="48"/>
      <c r="K60" s="106"/>
      <c r="L60" s="46">
        <v>2</v>
      </c>
      <c r="M60" s="110">
        <v>-120.11000000000001</v>
      </c>
      <c r="N60" s="21"/>
      <c r="O60" s="21"/>
    </row>
    <row r="61" spans="1:15" x14ac:dyDescent="0.25">
      <c r="A61" s="20"/>
      <c r="B61" s="20"/>
      <c r="C61" s="20"/>
      <c r="D61" s="20"/>
      <c r="E61" s="15" t="s">
        <v>736</v>
      </c>
      <c r="F61" s="46"/>
      <c r="G61" s="106"/>
      <c r="H61" s="48">
        <v>2</v>
      </c>
      <c r="I61" s="106">
        <v>-105.69999999999999</v>
      </c>
      <c r="J61" s="48"/>
      <c r="K61" s="106"/>
      <c r="L61" s="46">
        <v>2</v>
      </c>
      <c r="M61" s="110">
        <v>-105.69999999999999</v>
      </c>
      <c r="N61" s="21"/>
      <c r="O61" s="21"/>
    </row>
    <row r="62" spans="1:15" x14ac:dyDescent="0.25">
      <c r="A62" s="20"/>
      <c r="B62" s="20"/>
      <c r="C62" s="20"/>
      <c r="D62" s="20"/>
      <c r="E62" s="15" t="s">
        <v>444</v>
      </c>
      <c r="F62" s="46"/>
      <c r="G62" s="106"/>
      <c r="H62" s="48"/>
      <c r="I62" s="106"/>
      <c r="J62" s="48">
        <v>2</v>
      </c>
      <c r="K62" s="106">
        <v>-25.25</v>
      </c>
      <c r="L62" s="46">
        <v>2</v>
      </c>
      <c r="M62" s="110">
        <v>-25.25</v>
      </c>
      <c r="N62" s="21"/>
      <c r="O62" s="21"/>
    </row>
    <row r="63" spans="1:15" x14ac:dyDescent="0.25">
      <c r="A63" s="20"/>
      <c r="B63" s="20"/>
      <c r="C63" s="20"/>
      <c r="D63" s="20"/>
      <c r="E63" s="15" t="s">
        <v>1621</v>
      </c>
      <c r="F63" s="46">
        <v>1</v>
      </c>
      <c r="G63" s="106">
        <v>-80.48</v>
      </c>
      <c r="H63" s="48">
        <v>1</v>
      </c>
      <c r="I63" s="106">
        <v>-54.49</v>
      </c>
      <c r="J63" s="48"/>
      <c r="K63" s="106"/>
      <c r="L63" s="46">
        <v>2</v>
      </c>
      <c r="M63" s="110">
        <v>-134.97</v>
      </c>
      <c r="N63" s="21"/>
      <c r="O63" s="21"/>
    </row>
    <row r="64" spans="1:15" x14ac:dyDescent="0.25">
      <c r="A64" s="20"/>
      <c r="B64" s="20"/>
      <c r="C64" s="20"/>
      <c r="D64" s="20"/>
      <c r="E64" s="15" t="s">
        <v>1846</v>
      </c>
      <c r="F64" s="46"/>
      <c r="G64" s="106"/>
      <c r="H64" s="48">
        <v>2</v>
      </c>
      <c r="I64" s="106">
        <v>-97.43</v>
      </c>
      <c r="J64" s="48"/>
      <c r="K64" s="106"/>
      <c r="L64" s="46">
        <v>2</v>
      </c>
      <c r="M64" s="110">
        <v>-97.43</v>
      </c>
      <c r="N64" s="21"/>
      <c r="O64" s="21"/>
    </row>
    <row r="65" spans="1:15" x14ac:dyDescent="0.25">
      <c r="A65" s="20"/>
      <c r="B65" s="20"/>
      <c r="C65" s="20"/>
      <c r="D65" s="20"/>
      <c r="E65" s="15" t="s">
        <v>529</v>
      </c>
      <c r="F65" s="46">
        <v>1</v>
      </c>
      <c r="G65" s="106">
        <v>-33.799999999999997</v>
      </c>
      <c r="H65" s="48"/>
      <c r="I65" s="106"/>
      <c r="J65" s="48">
        <v>1</v>
      </c>
      <c r="K65" s="106">
        <v>-94.93</v>
      </c>
      <c r="L65" s="46">
        <v>2</v>
      </c>
      <c r="M65" s="110">
        <v>-128.73000000000002</v>
      </c>
      <c r="N65" s="21"/>
      <c r="O65" s="21"/>
    </row>
    <row r="66" spans="1:15" x14ac:dyDescent="0.25">
      <c r="A66" s="20"/>
      <c r="B66" s="20"/>
      <c r="C66" s="20"/>
      <c r="D66" s="20"/>
      <c r="E66" s="15" t="s">
        <v>750</v>
      </c>
      <c r="F66" s="46"/>
      <c r="G66" s="106"/>
      <c r="H66" s="48">
        <v>1</v>
      </c>
      <c r="I66" s="106">
        <v>-46.87</v>
      </c>
      <c r="J66" s="48">
        <v>1</v>
      </c>
      <c r="K66" s="106">
        <v>-11.24</v>
      </c>
      <c r="L66" s="46">
        <v>2</v>
      </c>
      <c r="M66" s="110">
        <v>-58.11</v>
      </c>
      <c r="N66" s="21"/>
      <c r="O66" s="21"/>
    </row>
    <row r="67" spans="1:15" x14ac:dyDescent="0.25">
      <c r="A67" s="20"/>
      <c r="B67" s="20"/>
      <c r="C67" s="20"/>
      <c r="D67" s="20"/>
      <c r="E67" s="15" t="s">
        <v>1533</v>
      </c>
      <c r="F67" s="46">
        <v>1</v>
      </c>
      <c r="G67" s="106">
        <v>-97.7</v>
      </c>
      <c r="H67" s="48">
        <v>1</v>
      </c>
      <c r="I67" s="106">
        <v>-10.85</v>
      </c>
      <c r="J67" s="48"/>
      <c r="K67" s="106"/>
      <c r="L67" s="46">
        <v>2</v>
      </c>
      <c r="M67" s="110">
        <v>-108.55</v>
      </c>
      <c r="N67" s="21"/>
      <c r="O67" s="21"/>
    </row>
    <row r="68" spans="1:15" x14ac:dyDescent="0.25">
      <c r="A68" s="20"/>
      <c r="B68" s="20"/>
      <c r="C68" s="20"/>
      <c r="D68" s="20"/>
      <c r="E68" s="15" t="s">
        <v>2080</v>
      </c>
      <c r="F68" s="46"/>
      <c r="G68" s="106"/>
      <c r="H68" s="48"/>
      <c r="I68" s="106"/>
      <c r="J68" s="48">
        <v>2</v>
      </c>
      <c r="K68" s="106">
        <v>-89.32</v>
      </c>
      <c r="L68" s="46">
        <v>2</v>
      </c>
      <c r="M68" s="110">
        <v>-89.32</v>
      </c>
      <c r="N68" s="21"/>
      <c r="O68" s="21"/>
    </row>
    <row r="69" spans="1:15" x14ac:dyDescent="0.25">
      <c r="A69" s="20"/>
      <c r="B69" s="20"/>
      <c r="C69" s="20"/>
      <c r="D69" s="20"/>
      <c r="E69" s="15" t="s">
        <v>2137</v>
      </c>
      <c r="F69" s="46"/>
      <c r="G69" s="106"/>
      <c r="H69" s="48"/>
      <c r="I69" s="106"/>
      <c r="J69" s="48">
        <v>2</v>
      </c>
      <c r="K69" s="106">
        <v>-412.55</v>
      </c>
      <c r="L69" s="46">
        <v>2</v>
      </c>
      <c r="M69" s="110">
        <v>-412.55</v>
      </c>
      <c r="N69" s="21"/>
      <c r="O69" s="21"/>
    </row>
    <row r="70" spans="1:15" x14ac:dyDescent="0.25">
      <c r="A70" s="20"/>
      <c r="B70" s="20"/>
      <c r="C70" s="20"/>
      <c r="D70" s="20"/>
      <c r="E70" s="15" t="s">
        <v>1346</v>
      </c>
      <c r="F70" s="46">
        <v>1</v>
      </c>
      <c r="G70" s="106">
        <v>-10.36</v>
      </c>
      <c r="H70" s="48"/>
      <c r="I70" s="106"/>
      <c r="J70" s="48">
        <v>1</v>
      </c>
      <c r="K70" s="106">
        <v>-18.420000000000002</v>
      </c>
      <c r="L70" s="46">
        <v>2</v>
      </c>
      <c r="M70" s="110">
        <v>-28.78</v>
      </c>
      <c r="N70" s="21"/>
      <c r="O70" s="21"/>
    </row>
    <row r="71" spans="1:15" x14ac:dyDescent="0.25">
      <c r="A71" s="20"/>
      <c r="B71" s="20"/>
      <c r="C71" s="20"/>
      <c r="D71" s="20"/>
      <c r="E71" s="15" t="s">
        <v>1963</v>
      </c>
      <c r="F71" s="46">
        <v>2</v>
      </c>
      <c r="G71" s="106">
        <v>-168.83999999999997</v>
      </c>
      <c r="H71" s="48"/>
      <c r="I71" s="106"/>
      <c r="J71" s="48"/>
      <c r="K71" s="106"/>
      <c r="L71" s="46">
        <v>2</v>
      </c>
      <c r="M71" s="110">
        <v>-168.83999999999997</v>
      </c>
      <c r="N71" s="21"/>
      <c r="O71" s="21"/>
    </row>
    <row r="72" spans="1:15" x14ac:dyDescent="0.25">
      <c r="A72" s="20"/>
      <c r="B72" s="20"/>
      <c r="C72" s="20"/>
      <c r="D72" s="20"/>
      <c r="E72" s="15" t="s">
        <v>1146</v>
      </c>
      <c r="F72" s="46"/>
      <c r="G72" s="106"/>
      <c r="H72" s="48">
        <v>1</v>
      </c>
      <c r="I72" s="106">
        <v>-24.26</v>
      </c>
      <c r="J72" s="48">
        <v>1</v>
      </c>
      <c r="K72" s="106">
        <v>-42.94</v>
      </c>
      <c r="L72" s="46">
        <v>2</v>
      </c>
      <c r="M72" s="110">
        <v>-67.2</v>
      </c>
      <c r="N72" s="21"/>
      <c r="O72" s="21"/>
    </row>
    <row r="73" spans="1:15" x14ac:dyDescent="0.25">
      <c r="A73" s="20"/>
      <c r="B73" s="20"/>
      <c r="C73" s="20"/>
      <c r="D73" s="20"/>
      <c r="E73" s="15" t="s">
        <v>1489</v>
      </c>
      <c r="F73" s="46">
        <v>1</v>
      </c>
      <c r="G73" s="106">
        <v>-45.61</v>
      </c>
      <c r="H73" s="48"/>
      <c r="I73" s="106"/>
      <c r="J73" s="48">
        <v>1</v>
      </c>
      <c r="K73" s="106">
        <v>-32.479999999999997</v>
      </c>
      <c r="L73" s="46">
        <v>2</v>
      </c>
      <c r="M73" s="110">
        <v>-78.09</v>
      </c>
      <c r="N73" s="21"/>
      <c r="O73" s="21"/>
    </row>
    <row r="74" spans="1:15" x14ac:dyDescent="0.25">
      <c r="A74" s="20"/>
      <c r="B74" s="20"/>
      <c r="C74" s="20"/>
      <c r="D74" s="20"/>
      <c r="E74" s="15" t="s">
        <v>129</v>
      </c>
      <c r="F74" s="46"/>
      <c r="G74" s="106"/>
      <c r="H74" s="48"/>
      <c r="I74" s="106"/>
      <c r="J74" s="48">
        <v>2</v>
      </c>
      <c r="K74" s="106">
        <v>-551.79999999999995</v>
      </c>
      <c r="L74" s="46">
        <v>2</v>
      </c>
      <c r="M74" s="110">
        <v>-551.79999999999995</v>
      </c>
      <c r="N74" s="21"/>
      <c r="O74" s="21"/>
    </row>
    <row r="75" spans="1:15" x14ac:dyDescent="0.25">
      <c r="A75" s="20"/>
      <c r="B75" s="20"/>
      <c r="C75" s="20"/>
      <c r="D75" s="20"/>
      <c r="E75" s="15" t="s">
        <v>1660</v>
      </c>
      <c r="F75" s="46">
        <v>1</v>
      </c>
      <c r="G75" s="106">
        <v>-37.93</v>
      </c>
      <c r="H75" s="48"/>
      <c r="I75" s="106"/>
      <c r="J75" s="48">
        <v>1</v>
      </c>
      <c r="K75" s="106">
        <v>-97.69</v>
      </c>
      <c r="L75" s="46">
        <v>2</v>
      </c>
      <c r="M75" s="110">
        <v>-135.62</v>
      </c>
      <c r="N75" s="21"/>
      <c r="O75" s="21"/>
    </row>
    <row r="76" spans="1:15" x14ac:dyDescent="0.25">
      <c r="A76" s="20"/>
      <c r="B76" s="20"/>
      <c r="C76" s="20"/>
      <c r="D76" s="20"/>
      <c r="E76" s="15" t="s">
        <v>844</v>
      </c>
      <c r="F76" s="46"/>
      <c r="G76" s="106"/>
      <c r="H76" s="48">
        <v>1</v>
      </c>
      <c r="I76" s="106">
        <v>-59.37</v>
      </c>
      <c r="J76" s="48">
        <v>1</v>
      </c>
      <c r="K76" s="106">
        <v>-54.34</v>
      </c>
      <c r="L76" s="46">
        <v>2</v>
      </c>
      <c r="M76" s="110">
        <v>-113.71000000000001</v>
      </c>
      <c r="N76" s="21"/>
      <c r="O76" s="21"/>
    </row>
    <row r="77" spans="1:15" x14ac:dyDescent="0.25">
      <c r="A77" s="20"/>
      <c r="B77" s="20"/>
      <c r="C77" s="20"/>
      <c r="D77" s="20"/>
      <c r="E77" s="15" t="s">
        <v>576</v>
      </c>
      <c r="F77" s="46"/>
      <c r="G77" s="106"/>
      <c r="H77" s="48">
        <v>2</v>
      </c>
      <c r="I77" s="106">
        <v>-120</v>
      </c>
      <c r="J77" s="48"/>
      <c r="K77" s="106"/>
      <c r="L77" s="46">
        <v>2</v>
      </c>
      <c r="M77" s="110">
        <v>-120</v>
      </c>
      <c r="N77" s="21"/>
      <c r="O77" s="21"/>
    </row>
    <row r="78" spans="1:15" x14ac:dyDescent="0.25">
      <c r="A78" s="20"/>
      <c r="B78" s="20"/>
      <c r="C78" s="20"/>
      <c r="D78" s="20"/>
      <c r="E78" s="15" t="s">
        <v>237</v>
      </c>
      <c r="F78" s="46">
        <v>1</v>
      </c>
      <c r="G78" s="106">
        <v>-61.17</v>
      </c>
      <c r="H78" s="48">
        <v>1</v>
      </c>
      <c r="I78" s="106">
        <v>-100.35</v>
      </c>
      <c r="J78" s="48"/>
      <c r="K78" s="106"/>
      <c r="L78" s="46">
        <v>2</v>
      </c>
      <c r="M78" s="110">
        <v>-161.51999999999998</v>
      </c>
      <c r="N78" s="21"/>
      <c r="O78" s="21"/>
    </row>
    <row r="79" spans="1:15" x14ac:dyDescent="0.25">
      <c r="A79" s="20"/>
      <c r="B79" s="20"/>
      <c r="C79" s="20"/>
      <c r="D79" s="20"/>
      <c r="E79" s="15" t="s">
        <v>135</v>
      </c>
      <c r="F79" s="46">
        <v>2</v>
      </c>
      <c r="G79" s="106">
        <v>-462.64</v>
      </c>
      <c r="H79" s="48"/>
      <c r="I79" s="106"/>
      <c r="J79" s="48"/>
      <c r="K79" s="106"/>
      <c r="L79" s="46">
        <v>2</v>
      </c>
      <c r="M79" s="110">
        <v>-462.64</v>
      </c>
      <c r="N79" s="21"/>
      <c r="O79" s="21"/>
    </row>
    <row r="80" spans="1:15" x14ac:dyDescent="0.25">
      <c r="A80" s="20"/>
      <c r="B80" s="20"/>
      <c r="C80" s="20"/>
      <c r="D80" s="20"/>
      <c r="E80" s="15" t="s">
        <v>1809</v>
      </c>
      <c r="F80" s="46"/>
      <c r="G80" s="106"/>
      <c r="H80" s="48">
        <v>2</v>
      </c>
      <c r="I80" s="106">
        <v>-43.709999999999994</v>
      </c>
      <c r="J80" s="48"/>
      <c r="K80" s="106"/>
      <c r="L80" s="46">
        <v>2</v>
      </c>
      <c r="M80" s="110">
        <v>-43.709999999999994</v>
      </c>
      <c r="N80" s="21"/>
      <c r="O80" s="21"/>
    </row>
    <row r="81" spans="1:15" x14ac:dyDescent="0.25">
      <c r="A81" s="20"/>
      <c r="B81" s="20"/>
      <c r="C81" s="20"/>
      <c r="D81" s="20"/>
      <c r="E81" s="15" t="s">
        <v>492</v>
      </c>
      <c r="F81" s="46">
        <v>1</v>
      </c>
      <c r="G81" s="106">
        <v>-72.06</v>
      </c>
      <c r="H81" s="48">
        <v>1</v>
      </c>
      <c r="I81" s="106">
        <v>-174.92</v>
      </c>
      <c r="J81" s="48"/>
      <c r="K81" s="106"/>
      <c r="L81" s="46">
        <v>2</v>
      </c>
      <c r="M81" s="110">
        <v>-246.98</v>
      </c>
      <c r="N81" s="21"/>
      <c r="O81" s="21"/>
    </row>
    <row r="82" spans="1:15" x14ac:dyDescent="0.25">
      <c r="A82" s="20"/>
      <c r="B82" s="20"/>
      <c r="C82" s="20"/>
      <c r="D82" s="20"/>
      <c r="E82" s="15" t="s">
        <v>65</v>
      </c>
      <c r="F82" s="46">
        <v>1</v>
      </c>
      <c r="G82" s="106">
        <v>-30.11</v>
      </c>
      <c r="H82" s="48"/>
      <c r="I82" s="106"/>
      <c r="J82" s="48">
        <v>1</v>
      </c>
      <c r="K82" s="106">
        <v>-284.20999999999998</v>
      </c>
      <c r="L82" s="46">
        <v>2</v>
      </c>
      <c r="M82" s="110">
        <v>-314.32</v>
      </c>
      <c r="N82" s="21"/>
      <c r="O82" s="21"/>
    </row>
    <row r="83" spans="1:15" x14ac:dyDescent="0.25">
      <c r="A83" s="20"/>
      <c r="B83" s="20"/>
      <c r="C83" s="20"/>
      <c r="D83" s="20"/>
      <c r="E83" s="15" t="s">
        <v>520</v>
      </c>
      <c r="F83" s="46">
        <v>1</v>
      </c>
      <c r="G83" s="106">
        <v>-24.96</v>
      </c>
      <c r="H83" s="48">
        <v>1</v>
      </c>
      <c r="I83" s="106">
        <v>-47.24</v>
      </c>
      <c r="J83" s="48"/>
      <c r="K83" s="106"/>
      <c r="L83" s="46">
        <v>2</v>
      </c>
      <c r="M83" s="110">
        <v>-72.2</v>
      </c>
      <c r="N83" s="21"/>
      <c r="O83" s="21"/>
    </row>
    <row r="84" spans="1:15" x14ac:dyDescent="0.25">
      <c r="A84" s="20"/>
      <c r="B84" s="20"/>
      <c r="C84" s="20"/>
      <c r="D84" s="20"/>
      <c r="E84" s="15" t="s">
        <v>1610</v>
      </c>
      <c r="F84" s="46"/>
      <c r="G84" s="106"/>
      <c r="H84" s="48">
        <v>2</v>
      </c>
      <c r="I84" s="106">
        <v>-148.61000000000001</v>
      </c>
      <c r="J84" s="48"/>
      <c r="K84" s="106"/>
      <c r="L84" s="46">
        <v>2</v>
      </c>
      <c r="M84" s="110">
        <v>-148.61000000000001</v>
      </c>
      <c r="N84" s="21"/>
      <c r="O84" s="21"/>
    </row>
    <row r="85" spans="1:15" x14ac:dyDescent="0.25">
      <c r="A85" s="20"/>
      <c r="B85" s="20"/>
      <c r="C85" s="20"/>
      <c r="D85" s="20"/>
      <c r="E85" s="15" t="s">
        <v>1094</v>
      </c>
      <c r="F85" s="46">
        <v>1</v>
      </c>
      <c r="G85" s="106">
        <v>-88.78</v>
      </c>
      <c r="H85" s="48">
        <v>1</v>
      </c>
      <c r="I85" s="106">
        <v>-99.02</v>
      </c>
      <c r="J85" s="48"/>
      <c r="K85" s="106"/>
      <c r="L85" s="46">
        <v>2</v>
      </c>
      <c r="M85" s="110">
        <v>-187.8</v>
      </c>
      <c r="N85" s="21"/>
      <c r="O85" s="21"/>
    </row>
    <row r="86" spans="1:15" x14ac:dyDescent="0.25">
      <c r="A86" s="20"/>
      <c r="B86" s="20"/>
      <c r="C86" s="20"/>
      <c r="D86" s="20"/>
      <c r="E86" s="15" t="s">
        <v>221</v>
      </c>
      <c r="F86" s="46"/>
      <c r="G86" s="106"/>
      <c r="H86" s="48"/>
      <c r="I86" s="106"/>
      <c r="J86" s="48">
        <v>2</v>
      </c>
      <c r="K86" s="106">
        <v>-127.16</v>
      </c>
      <c r="L86" s="46">
        <v>2</v>
      </c>
      <c r="M86" s="110">
        <v>-127.16</v>
      </c>
      <c r="N86" s="21"/>
      <c r="O86" s="21"/>
    </row>
    <row r="87" spans="1:15" x14ac:dyDescent="0.25">
      <c r="A87" s="20"/>
      <c r="B87" s="20"/>
      <c r="C87" s="20"/>
      <c r="D87" s="20"/>
      <c r="E87" s="15" t="s">
        <v>582</v>
      </c>
      <c r="F87" s="46"/>
      <c r="G87" s="106"/>
      <c r="H87" s="48">
        <v>2</v>
      </c>
      <c r="I87" s="106">
        <v>-189.17</v>
      </c>
      <c r="J87" s="48"/>
      <c r="K87" s="106"/>
      <c r="L87" s="46">
        <v>2</v>
      </c>
      <c r="M87" s="110">
        <v>-189.17</v>
      </c>
      <c r="N87" s="21"/>
      <c r="O87" s="21"/>
    </row>
    <row r="88" spans="1:15" x14ac:dyDescent="0.25">
      <c r="A88" s="20"/>
      <c r="B88" s="20"/>
      <c r="C88" s="20"/>
      <c r="D88" s="20"/>
      <c r="E88" s="15" t="s">
        <v>508</v>
      </c>
      <c r="F88" s="46">
        <v>2</v>
      </c>
      <c r="G88" s="106">
        <v>-105.74</v>
      </c>
      <c r="H88" s="48"/>
      <c r="I88" s="106"/>
      <c r="J88" s="48"/>
      <c r="K88" s="106"/>
      <c r="L88" s="46">
        <v>2</v>
      </c>
      <c r="M88" s="110">
        <v>-105.74</v>
      </c>
      <c r="N88" s="21"/>
      <c r="O88" s="21"/>
    </row>
    <row r="89" spans="1:15" x14ac:dyDescent="0.25">
      <c r="A89" s="20"/>
      <c r="B89" s="20"/>
      <c r="C89" s="20"/>
      <c r="D89" s="20"/>
      <c r="E89" s="15" t="s">
        <v>964</v>
      </c>
      <c r="F89" s="46"/>
      <c r="G89" s="106"/>
      <c r="H89" s="48">
        <v>1</v>
      </c>
      <c r="I89" s="106">
        <v>-62.68</v>
      </c>
      <c r="J89" s="48">
        <v>1</v>
      </c>
      <c r="K89" s="106">
        <v>-81.36</v>
      </c>
      <c r="L89" s="46">
        <v>2</v>
      </c>
      <c r="M89" s="110">
        <v>-144.04</v>
      </c>
      <c r="N89" s="21"/>
      <c r="O89" s="21"/>
    </row>
    <row r="90" spans="1:15" x14ac:dyDescent="0.25">
      <c r="A90" s="20"/>
      <c r="B90" s="20"/>
      <c r="C90" s="20"/>
      <c r="D90" s="20"/>
      <c r="E90" s="15" t="s">
        <v>710</v>
      </c>
      <c r="F90" s="46">
        <v>1</v>
      </c>
      <c r="G90" s="106">
        <v>-38.43</v>
      </c>
      <c r="H90" s="48"/>
      <c r="I90" s="106"/>
      <c r="J90" s="48">
        <v>1</v>
      </c>
      <c r="K90" s="106">
        <v>-94.1</v>
      </c>
      <c r="L90" s="46">
        <v>2</v>
      </c>
      <c r="M90" s="110">
        <v>-132.53</v>
      </c>
      <c r="N90" s="21"/>
      <c r="O90" s="21"/>
    </row>
    <row r="91" spans="1:15" x14ac:dyDescent="0.25">
      <c r="A91" s="20"/>
      <c r="B91" s="20"/>
      <c r="C91" s="20"/>
      <c r="D91" s="20"/>
      <c r="E91" s="15" t="s">
        <v>1782</v>
      </c>
      <c r="F91" s="46">
        <v>1</v>
      </c>
      <c r="G91" s="106">
        <v>-42.71</v>
      </c>
      <c r="H91" s="48">
        <v>1</v>
      </c>
      <c r="I91" s="106">
        <v>-47.18</v>
      </c>
      <c r="J91" s="48"/>
      <c r="K91" s="106"/>
      <c r="L91" s="46">
        <v>2</v>
      </c>
      <c r="M91" s="110">
        <v>-89.89</v>
      </c>
      <c r="N91" s="21"/>
      <c r="O91" s="21"/>
    </row>
    <row r="92" spans="1:15" x14ac:dyDescent="0.25">
      <c r="A92" s="20"/>
      <c r="B92" s="20"/>
      <c r="C92" s="20"/>
      <c r="D92" s="20"/>
      <c r="E92" s="15" t="s">
        <v>2127</v>
      </c>
      <c r="F92" s="46"/>
      <c r="G92" s="106"/>
      <c r="H92" s="48">
        <v>1</v>
      </c>
      <c r="I92" s="106">
        <v>-27.9</v>
      </c>
      <c r="J92" s="48">
        <v>1</v>
      </c>
      <c r="K92" s="106">
        <v>-166.29</v>
      </c>
      <c r="L92" s="46">
        <v>2</v>
      </c>
      <c r="M92" s="110">
        <v>-194.19</v>
      </c>
      <c r="N92" s="21"/>
      <c r="O92" s="21"/>
    </row>
    <row r="93" spans="1:15" x14ac:dyDescent="0.25">
      <c r="A93" s="20"/>
      <c r="B93" s="20"/>
      <c r="C93" s="20"/>
      <c r="D93" s="20"/>
      <c r="E93" s="15" t="s">
        <v>1681</v>
      </c>
      <c r="F93" s="46"/>
      <c r="G93" s="106"/>
      <c r="H93" s="48"/>
      <c r="I93" s="106"/>
      <c r="J93" s="48">
        <v>2</v>
      </c>
      <c r="K93" s="106">
        <v>-30.53</v>
      </c>
      <c r="L93" s="46">
        <v>2</v>
      </c>
      <c r="M93" s="110">
        <v>-30.53</v>
      </c>
      <c r="N93" s="21"/>
      <c r="O93" s="21"/>
    </row>
    <row r="94" spans="1:15" x14ac:dyDescent="0.25">
      <c r="A94" s="20"/>
      <c r="B94" s="20"/>
      <c r="C94" s="20"/>
      <c r="D94" s="20"/>
      <c r="E94" s="15" t="s">
        <v>1117</v>
      </c>
      <c r="F94" s="46">
        <v>1</v>
      </c>
      <c r="G94" s="106">
        <v>-54.56</v>
      </c>
      <c r="H94" s="48">
        <v>1</v>
      </c>
      <c r="I94" s="106">
        <v>-87.56</v>
      </c>
      <c r="J94" s="48"/>
      <c r="K94" s="106"/>
      <c r="L94" s="46">
        <v>2</v>
      </c>
      <c r="M94" s="110">
        <v>-142.12</v>
      </c>
      <c r="N94" s="21"/>
      <c r="O94" s="21"/>
    </row>
    <row r="95" spans="1:15" x14ac:dyDescent="0.25">
      <c r="A95" s="20"/>
      <c r="B95" s="20"/>
      <c r="C95" s="20"/>
      <c r="D95" s="20"/>
      <c r="E95" s="15" t="s">
        <v>401</v>
      </c>
      <c r="F95" s="46"/>
      <c r="G95" s="106"/>
      <c r="H95" s="48">
        <v>1</v>
      </c>
      <c r="I95" s="106">
        <v>-51.72</v>
      </c>
      <c r="J95" s="48">
        <v>1</v>
      </c>
      <c r="K95" s="106">
        <v>-76.83</v>
      </c>
      <c r="L95" s="46">
        <v>2</v>
      </c>
      <c r="M95" s="110">
        <v>-128.55000000000001</v>
      </c>
      <c r="N95" s="21"/>
      <c r="O95" s="21"/>
    </row>
    <row r="96" spans="1:15" x14ac:dyDescent="0.25">
      <c r="A96" s="20"/>
      <c r="B96" s="20"/>
      <c r="C96" s="20"/>
      <c r="D96" s="20"/>
      <c r="E96" s="15" t="s">
        <v>1193</v>
      </c>
      <c r="F96" s="46"/>
      <c r="G96" s="106"/>
      <c r="H96" s="48"/>
      <c r="I96" s="106"/>
      <c r="J96" s="48">
        <v>2</v>
      </c>
      <c r="K96" s="106">
        <v>-149.48000000000002</v>
      </c>
      <c r="L96" s="46">
        <v>2</v>
      </c>
      <c r="M96" s="110">
        <v>-149.48000000000002</v>
      </c>
      <c r="N96" s="21"/>
      <c r="O96" s="21"/>
    </row>
    <row r="97" spans="1:15" x14ac:dyDescent="0.25">
      <c r="A97" s="20"/>
      <c r="B97" s="20"/>
      <c r="C97" s="20"/>
      <c r="D97" s="20"/>
      <c r="E97" s="15" t="s">
        <v>140</v>
      </c>
      <c r="F97" s="46">
        <v>1</v>
      </c>
      <c r="G97" s="106">
        <v>-93.83</v>
      </c>
      <c r="H97" s="48">
        <v>1</v>
      </c>
      <c r="I97" s="106">
        <v>-197.21</v>
      </c>
      <c r="J97" s="48"/>
      <c r="K97" s="106"/>
      <c r="L97" s="46">
        <v>2</v>
      </c>
      <c r="M97" s="110">
        <v>-291.04000000000002</v>
      </c>
      <c r="N97" s="21"/>
      <c r="O97" s="21"/>
    </row>
    <row r="98" spans="1:15" x14ac:dyDescent="0.25">
      <c r="A98" s="20"/>
      <c r="B98" s="20"/>
      <c r="C98" s="20"/>
      <c r="D98" s="20"/>
      <c r="E98" s="15" t="s">
        <v>2140</v>
      </c>
      <c r="F98" s="46"/>
      <c r="G98" s="106"/>
      <c r="H98" s="48"/>
      <c r="I98" s="106"/>
      <c r="J98" s="48">
        <v>2</v>
      </c>
      <c r="K98" s="106">
        <v>-590.62</v>
      </c>
      <c r="L98" s="46">
        <v>2</v>
      </c>
      <c r="M98" s="110">
        <v>-590.62</v>
      </c>
      <c r="N98" s="21"/>
      <c r="O98" s="21"/>
    </row>
    <row r="99" spans="1:15" x14ac:dyDescent="0.25">
      <c r="A99" s="20"/>
      <c r="B99" s="20"/>
      <c r="C99" s="20"/>
      <c r="D99" s="20"/>
      <c r="E99" s="15" t="s">
        <v>1004</v>
      </c>
      <c r="F99" s="46"/>
      <c r="G99" s="106"/>
      <c r="H99" s="48"/>
      <c r="I99" s="106"/>
      <c r="J99" s="48">
        <v>2</v>
      </c>
      <c r="K99" s="106">
        <v>-106.47999999999999</v>
      </c>
      <c r="L99" s="46">
        <v>2</v>
      </c>
      <c r="M99" s="110">
        <v>-106.47999999999999</v>
      </c>
      <c r="N99" s="21"/>
      <c r="O99" s="21"/>
    </row>
    <row r="100" spans="1:15" x14ac:dyDescent="0.25">
      <c r="A100" s="20"/>
      <c r="B100" s="20"/>
      <c r="C100" s="20"/>
      <c r="D100" s="20"/>
      <c r="E100" s="15" t="s">
        <v>1446</v>
      </c>
      <c r="F100" s="46">
        <v>1</v>
      </c>
      <c r="G100" s="106">
        <v>-55.62</v>
      </c>
      <c r="H100" s="48"/>
      <c r="I100" s="106"/>
      <c r="J100" s="48">
        <v>1</v>
      </c>
      <c r="K100" s="106">
        <v>-23.22</v>
      </c>
      <c r="L100" s="46">
        <v>2</v>
      </c>
      <c r="M100" s="110">
        <v>-78.84</v>
      </c>
      <c r="N100" s="21"/>
      <c r="O100" s="21"/>
    </row>
    <row r="101" spans="1:15" x14ac:dyDescent="0.25">
      <c r="A101" s="20"/>
      <c r="B101" s="20"/>
      <c r="C101" s="20"/>
      <c r="D101" s="20"/>
      <c r="E101" s="15" t="s">
        <v>1013</v>
      </c>
      <c r="F101" s="46">
        <v>1</v>
      </c>
      <c r="G101" s="106">
        <v>-41.46</v>
      </c>
      <c r="H101" s="48"/>
      <c r="I101" s="106"/>
      <c r="J101" s="48">
        <v>1</v>
      </c>
      <c r="K101" s="106">
        <v>-9.56</v>
      </c>
      <c r="L101" s="46">
        <v>2</v>
      </c>
      <c r="M101" s="110">
        <v>-51.02</v>
      </c>
      <c r="N101" s="21"/>
      <c r="O101" s="21"/>
    </row>
    <row r="102" spans="1:15" x14ac:dyDescent="0.25">
      <c r="A102" s="20"/>
      <c r="B102" s="20"/>
      <c r="C102" s="20"/>
      <c r="D102" s="20"/>
      <c r="E102" s="15" t="s">
        <v>920</v>
      </c>
      <c r="F102" s="46">
        <v>1</v>
      </c>
      <c r="G102" s="106">
        <v>-23.95</v>
      </c>
      <c r="H102" s="48">
        <v>1</v>
      </c>
      <c r="I102" s="106">
        <v>-48.54</v>
      </c>
      <c r="J102" s="48"/>
      <c r="K102" s="106"/>
      <c r="L102" s="46">
        <v>2</v>
      </c>
      <c r="M102" s="110">
        <v>-72.489999999999995</v>
      </c>
      <c r="N102" s="21"/>
      <c r="O102" s="21"/>
    </row>
    <row r="103" spans="1:15" x14ac:dyDescent="0.25">
      <c r="A103" s="20"/>
      <c r="B103" s="20"/>
      <c r="C103" s="20"/>
      <c r="D103" s="20"/>
      <c r="E103" s="15" t="s">
        <v>277</v>
      </c>
      <c r="F103" s="46">
        <v>2</v>
      </c>
      <c r="G103" s="106">
        <v>-420.4</v>
      </c>
      <c r="H103" s="48"/>
      <c r="I103" s="106"/>
      <c r="J103" s="48"/>
      <c r="K103" s="106"/>
      <c r="L103" s="46">
        <v>2</v>
      </c>
      <c r="M103" s="110">
        <v>-420.4</v>
      </c>
      <c r="N103" s="21"/>
      <c r="O103" s="21"/>
    </row>
    <row r="104" spans="1:15" x14ac:dyDescent="0.25">
      <c r="A104" s="20"/>
      <c r="B104" s="20"/>
      <c r="C104" s="20"/>
      <c r="D104" s="20"/>
      <c r="E104" s="15" t="s">
        <v>397</v>
      </c>
      <c r="F104" s="46">
        <v>1</v>
      </c>
      <c r="G104" s="106">
        <v>-30.48</v>
      </c>
      <c r="H104" s="48">
        <v>1</v>
      </c>
      <c r="I104" s="106">
        <v>-63.94</v>
      </c>
      <c r="J104" s="48"/>
      <c r="K104" s="106"/>
      <c r="L104" s="46">
        <v>2</v>
      </c>
      <c r="M104" s="110">
        <v>-94.42</v>
      </c>
      <c r="N104" s="21"/>
      <c r="O104" s="21"/>
    </row>
    <row r="105" spans="1:15" x14ac:dyDescent="0.25">
      <c r="A105" s="20"/>
      <c r="B105" s="20"/>
      <c r="C105" s="20"/>
      <c r="D105" s="20"/>
      <c r="E105" s="15" t="s">
        <v>1848</v>
      </c>
      <c r="F105" s="46"/>
      <c r="G105" s="106"/>
      <c r="H105" s="48">
        <v>1</v>
      </c>
      <c r="I105" s="106">
        <v>-15.64</v>
      </c>
      <c r="J105" s="48">
        <v>1</v>
      </c>
      <c r="K105" s="106">
        <v>-43.52</v>
      </c>
      <c r="L105" s="46">
        <v>2</v>
      </c>
      <c r="M105" s="110">
        <v>-59.160000000000004</v>
      </c>
      <c r="N105" s="21"/>
      <c r="O105" s="21"/>
    </row>
    <row r="106" spans="1:15" x14ac:dyDescent="0.25">
      <c r="A106" s="20"/>
      <c r="B106" s="20"/>
      <c r="C106" s="20"/>
      <c r="D106" s="20"/>
      <c r="E106" s="15" t="s">
        <v>1472</v>
      </c>
      <c r="F106" s="46">
        <v>1</v>
      </c>
      <c r="G106" s="106">
        <v>-55.83</v>
      </c>
      <c r="H106" s="48"/>
      <c r="I106" s="106"/>
      <c r="J106" s="48">
        <v>1</v>
      </c>
      <c r="K106" s="106">
        <v>-5.58</v>
      </c>
      <c r="L106" s="46">
        <v>2</v>
      </c>
      <c r="M106" s="110">
        <v>-61.41</v>
      </c>
      <c r="N106" s="21"/>
      <c r="O106" s="21"/>
    </row>
    <row r="107" spans="1:15" x14ac:dyDescent="0.25">
      <c r="A107" s="20"/>
      <c r="B107" s="20"/>
      <c r="C107" s="20"/>
      <c r="D107" s="20"/>
      <c r="E107" s="15" t="s">
        <v>751</v>
      </c>
      <c r="F107" s="46"/>
      <c r="G107" s="106"/>
      <c r="H107" s="48">
        <v>1</v>
      </c>
      <c r="I107" s="106">
        <v>-72.709999999999994</v>
      </c>
      <c r="J107" s="48">
        <v>1</v>
      </c>
      <c r="K107" s="106">
        <v>-83.83</v>
      </c>
      <c r="L107" s="46">
        <v>2</v>
      </c>
      <c r="M107" s="110">
        <v>-156.54</v>
      </c>
      <c r="N107" s="21"/>
      <c r="O107" s="21"/>
    </row>
    <row r="108" spans="1:15" x14ac:dyDescent="0.25">
      <c r="A108" s="20"/>
      <c r="B108" s="20"/>
      <c r="C108" s="20"/>
      <c r="D108" s="20"/>
      <c r="E108" s="15" t="s">
        <v>1242</v>
      </c>
      <c r="F108" s="46"/>
      <c r="G108" s="106"/>
      <c r="H108" s="48"/>
      <c r="I108" s="106"/>
      <c r="J108" s="48">
        <v>2</v>
      </c>
      <c r="K108" s="106">
        <v>-127.38</v>
      </c>
      <c r="L108" s="46">
        <v>2</v>
      </c>
      <c r="M108" s="110">
        <v>-127.38</v>
      </c>
      <c r="N108" s="21"/>
      <c r="O108" s="21"/>
    </row>
    <row r="109" spans="1:15" x14ac:dyDescent="0.25">
      <c r="A109" s="20"/>
      <c r="B109" s="20"/>
      <c r="C109" s="20"/>
      <c r="D109" s="20"/>
      <c r="E109" s="15" t="s">
        <v>753</v>
      </c>
      <c r="F109" s="46"/>
      <c r="G109" s="106"/>
      <c r="H109" s="48">
        <v>1</v>
      </c>
      <c r="I109" s="106">
        <v>-65.11</v>
      </c>
      <c r="J109" s="48">
        <v>1</v>
      </c>
      <c r="K109" s="106">
        <v>-79.37</v>
      </c>
      <c r="L109" s="46">
        <v>2</v>
      </c>
      <c r="M109" s="110">
        <v>-144.48000000000002</v>
      </c>
      <c r="N109" s="21"/>
      <c r="O109" s="21"/>
    </row>
    <row r="110" spans="1:15" x14ac:dyDescent="0.25">
      <c r="A110" s="20"/>
      <c r="B110" s="20"/>
      <c r="C110" s="20"/>
      <c r="D110" s="20"/>
      <c r="E110" s="15" t="s">
        <v>1084</v>
      </c>
      <c r="F110" s="46">
        <v>2</v>
      </c>
      <c r="G110" s="106">
        <v>-57.8</v>
      </c>
      <c r="H110" s="48"/>
      <c r="I110" s="106"/>
      <c r="J110" s="48"/>
      <c r="K110" s="106"/>
      <c r="L110" s="46">
        <v>2</v>
      </c>
      <c r="M110" s="110">
        <v>-57.8</v>
      </c>
      <c r="N110" s="21"/>
      <c r="O110" s="21"/>
    </row>
    <row r="111" spans="1:15" x14ac:dyDescent="0.25">
      <c r="A111" s="20"/>
      <c r="B111" s="20"/>
      <c r="C111" s="20"/>
      <c r="D111" s="20"/>
      <c r="E111" s="15" t="s">
        <v>2132</v>
      </c>
      <c r="F111" s="46"/>
      <c r="G111" s="106"/>
      <c r="H111" s="48">
        <v>2</v>
      </c>
      <c r="I111" s="106">
        <v>-88.15</v>
      </c>
      <c r="J111" s="48"/>
      <c r="K111" s="106"/>
      <c r="L111" s="46">
        <v>2</v>
      </c>
      <c r="M111" s="110">
        <v>-88.15</v>
      </c>
      <c r="N111" s="21"/>
      <c r="O111" s="21"/>
    </row>
    <row r="112" spans="1:15" x14ac:dyDescent="0.25">
      <c r="A112" s="20"/>
      <c r="B112" s="20"/>
      <c r="C112" s="20"/>
      <c r="D112" s="20"/>
      <c r="E112" s="15" t="s">
        <v>206</v>
      </c>
      <c r="F112" s="46"/>
      <c r="G112" s="106"/>
      <c r="H112" s="48">
        <v>1</v>
      </c>
      <c r="I112" s="106">
        <v>-300.72000000000003</v>
      </c>
      <c r="J112" s="48">
        <v>1</v>
      </c>
      <c r="K112" s="106">
        <v>-16.79</v>
      </c>
      <c r="L112" s="46">
        <v>2</v>
      </c>
      <c r="M112" s="110">
        <v>-317.51000000000005</v>
      </c>
      <c r="N112" s="21"/>
      <c r="O112" s="21"/>
    </row>
    <row r="113" spans="1:15" x14ac:dyDescent="0.25">
      <c r="A113" s="20"/>
      <c r="B113" s="20"/>
      <c r="C113" s="20"/>
      <c r="D113" s="20"/>
      <c r="E113" s="15" t="s">
        <v>1631</v>
      </c>
      <c r="F113" s="46">
        <v>1</v>
      </c>
      <c r="G113" s="106">
        <v>-30.55</v>
      </c>
      <c r="H113" s="48">
        <v>1</v>
      </c>
      <c r="I113" s="106">
        <v>-11.66</v>
      </c>
      <c r="J113" s="48"/>
      <c r="K113" s="106"/>
      <c r="L113" s="46">
        <v>2</v>
      </c>
      <c r="M113" s="110">
        <v>-42.21</v>
      </c>
      <c r="N113" s="21"/>
      <c r="O113" s="21"/>
    </row>
    <row r="114" spans="1:15" x14ac:dyDescent="0.25">
      <c r="A114" s="20"/>
      <c r="B114" s="20"/>
      <c r="C114" s="20"/>
      <c r="D114" s="20"/>
      <c r="E114" s="15" t="s">
        <v>1365</v>
      </c>
      <c r="F114" s="46"/>
      <c r="G114" s="106"/>
      <c r="H114" s="48">
        <v>2</v>
      </c>
      <c r="I114" s="106">
        <v>-108.52000000000001</v>
      </c>
      <c r="J114" s="48"/>
      <c r="K114" s="106"/>
      <c r="L114" s="46">
        <v>2</v>
      </c>
      <c r="M114" s="110">
        <v>-108.52000000000001</v>
      </c>
      <c r="N114" s="21"/>
      <c r="O114" s="21"/>
    </row>
    <row r="115" spans="1:15" x14ac:dyDescent="0.25">
      <c r="A115" s="20"/>
      <c r="B115" s="20"/>
      <c r="C115" s="20"/>
      <c r="D115" s="20"/>
      <c r="E115" s="15" t="s">
        <v>501</v>
      </c>
      <c r="F115" s="46">
        <v>1</v>
      </c>
      <c r="G115" s="106">
        <v>-75.41</v>
      </c>
      <c r="H115" s="48"/>
      <c r="I115" s="106"/>
      <c r="J115" s="48">
        <v>1</v>
      </c>
      <c r="K115" s="106">
        <v>-92.16</v>
      </c>
      <c r="L115" s="46">
        <v>2</v>
      </c>
      <c r="M115" s="110">
        <v>-167.57</v>
      </c>
      <c r="N115" s="21"/>
      <c r="O115" s="21"/>
    </row>
    <row r="116" spans="1:15" x14ac:dyDescent="0.25">
      <c r="A116" s="20"/>
      <c r="B116" s="20"/>
      <c r="C116" s="20"/>
      <c r="D116" s="20"/>
      <c r="E116" s="15" t="s">
        <v>273</v>
      </c>
      <c r="F116" s="46">
        <v>1</v>
      </c>
      <c r="G116" s="106">
        <v>-471.43</v>
      </c>
      <c r="H116" s="48">
        <v>1</v>
      </c>
      <c r="I116" s="106">
        <v>-49.93</v>
      </c>
      <c r="J116" s="48"/>
      <c r="K116" s="106"/>
      <c r="L116" s="46">
        <v>2</v>
      </c>
      <c r="M116" s="110">
        <v>-521.36</v>
      </c>
      <c r="N116" s="21"/>
      <c r="O116" s="21"/>
    </row>
    <row r="117" spans="1:15" x14ac:dyDescent="0.25">
      <c r="A117" s="20"/>
      <c r="B117" s="20"/>
      <c r="C117" s="20"/>
      <c r="D117" s="20"/>
      <c r="E117" s="15" t="s">
        <v>1622</v>
      </c>
      <c r="F117" s="46"/>
      <c r="G117" s="106"/>
      <c r="H117" s="48">
        <v>1</v>
      </c>
      <c r="I117" s="106">
        <v>-44.28</v>
      </c>
      <c r="J117" s="48">
        <v>1</v>
      </c>
      <c r="K117" s="106">
        <v>-11.16</v>
      </c>
      <c r="L117" s="46">
        <v>2</v>
      </c>
      <c r="M117" s="110">
        <v>-55.44</v>
      </c>
      <c r="N117" s="21"/>
      <c r="O117" s="21"/>
    </row>
    <row r="118" spans="1:15" x14ac:dyDescent="0.25">
      <c r="A118" s="20"/>
      <c r="B118" s="20"/>
      <c r="C118" s="20"/>
      <c r="D118" s="20"/>
      <c r="E118" s="15" t="s">
        <v>1528</v>
      </c>
      <c r="F118" s="46">
        <v>1</v>
      </c>
      <c r="G118" s="106">
        <v>-55.27</v>
      </c>
      <c r="H118" s="48"/>
      <c r="I118" s="106"/>
      <c r="J118" s="48">
        <v>1</v>
      </c>
      <c r="K118" s="106">
        <v>-64.03</v>
      </c>
      <c r="L118" s="46">
        <v>2</v>
      </c>
      <c r="M118" s="110">
        <v>-119.30000000000001</v>
      </c>
      <c r="N118" s="21"/>
      <c r="O118" s="21"/>
    </row>
    <row r="119" spans="1:15" x14ac:dyDescent="0.25">
      <c r="A119" s="20"/>
      <c r="B119" s="20"/>
      <c r="C119" s="20"/>
      <c r="D119" s="20"/>
      <c r="E119" s="15" t="s">
        <v>2241</v>
      </c>
      <c r="F119" s="46">
        <v>1</v>
      </c>
      <c r="G119" s="106">
        <v>-94.9</v>
      </c>
      <c r="H119" s="48">
        <v>1</v>
      </c>
      <c r="I119" s="106">
        <v>-164.92</v>
      </c>
      <c r="J119" s="48"/>
      <c r="K119" s="106"/>
      <c r="L119" s="46">
        <v>2</v>
      </c>
      <c r="M119" s="110">
        <v>-259.82</v>
      </c>
      <c r="N119" s="21"/>
      <c r="O119" s="21"/>
    </row>
    <row r="120" spans="1:15" x14ac:dyDescent="0.25">
      <c r="A120" s="20"/>
      <c r="B120" s="20"/>
      <c r="C120" s="20"/>
      <c r="D120" s="20"/>
      <c r="E120" s="15" t="s">
        <v>577</v>
      </c>
      <c r="F120" s="46">
        <v>1</v>
      </c>
      <c r="G120" s="106">
        <v>-42.91</v>
      </c>
      <c r="H120" s="48">
        <v>1</v>
      </c>
      <c r="I120" s="106">
        <v>-97.24</v>
      </c>
      <c r="J120" s="48"/>
      <c r="K120" s="106"/>
      <c r="L120" s="46">
        <v>2</v>
      </c>
      <c r="M120" s="110">
        <v>-140.14999999999998</v>
      </c>
      <c r="N120" s="21"/>
      <c r="O120" s="21"/>
    </row>
    <row r="121" spans="1:15" x14ac:dyDescent="0.25">
      <c r="A121" s="20"/>
      <c r="B121" s="20"/>
      <c r="C121" s="20"/>
      <c r="D121" s="20"/>
      <c r="E121" s="15" t="s">
        <v>549</v>
      </c>
      <c r="F121" s="46">
        <v>2</v>
      </c>
      <c r="G121" s="106">
        <v>-128.93</v>
      </c>
      <c r="H121" s="48"/>
      <c r="I121" s="106"/>
      <c r="J121" s="48"/>
      <c r="K121" s="106"/>
      <c r="L121" s="46">
        <v>2</v>
      </c>
      <c r="M121" s="110">
        <v>-128.93</v>
      </c>
      <c r="N121" s="21"/>
      <c r="O121" s="21"/>
    </row>
    <row r="122" spans="1:15" x14ac:dyDescent="0.25">
      <c r="A122" s="20"/>
      <c r="B122" s="20"/>
      <c r="C122" s="20"/>
      <c r="D122" s="20"/>
      <c r="E122" s="15" t="s">
        <v>1683</v>
      </c>
      <c r="F122" s="46"/>
      <c r="G122" s="106"/>
      <c r="H122" s="48">
        <v>1</v>
      </c>
      <c r="I122" s="106">
        <v>-13.54</v>
      </c>
      <c r="J122" s="48">
        <v>1</v>
      </c>
      <c r="K122" s="106">
        <v>-88.46</v>
      </c>
      <c r="L122" s="46">
        <v>2</v>
      </c>
      <c r="M122" s="110">
        <v>-102</v>
      </c>
      <c r="N122" s="21"/>
      <c r="O122" s="21"/>
    </row>
    <row r="123" spans="1:15" x14ac:dyDescent="0.25">
      <c r="A123" s="20"/>
      <c r="B123" s="20"/>
      <c r="C123" s="20"/>
      <c r="D123" s="20"/>
      <c r="E123" s="15" t="s">
        <v>579</v>
      </c>
      <c r="F123" s="46"/>
      <c r="G123" s="106"/>
      <c r="H123" s="48">
        <v>2</v>
      </c>
      <c r="I123" s="106">
        <v>-496.32</v>
      </c>
      <c r="J123" s="48"/>
      <c r="K123" s="106"/>
      <c r="L123" s="46">
        <v>2</v>
      </c>
      <c r="M123" s="110">
        <v>-496.32</v>
      </c>
      <c r="N123" s="21"/>
      <c r="O123" s="21"/>
    </row>
    <row r="124" spans="1:15" x14ac:dyDescent="0.25">
      <c r="A124" s="20"/>
      <c r="B124" s="20"/>
      <c r="C124" s="20"/>
      <c r="D124" s="20"/>
      <c r="E124" s="15" t="s">
        <v>1823</v>
      </c>
      <c r="F124" s="46">
        <v>1</v>
      </c>
      <c r="G124" s="106">
        <v>-63.93</v>
      </c>
      <c r="H124" s="48">
        <v>1</v>
      </c>
      <c r="I124" s="106">
        <v>-69.73</v>
      </c>
      <c r="J124" s="48"/>
      <c r="K124" s="106"/>
      <c r="L124" s="46">
        <v>2</v>
      </c>
      <c r="M124" s="110">
        <v>-133.66</v>
      </c>
      <c r="N124" s="21"/>
      <c r="O124" s="21"/>
    </row>
    <row r="125" spans="1:15" x14ac:dyDescent="0.25">
      <c r="A125" s="20"/>
      <c r="B125" s="20"/>
      <c r="C125" s="20"/>
      <c r="D125" s="20"/>
      <c r="E125" s="15" t="s">
        <v>1121</v>
      </c>
      <c r="F125" s="46">
        <v>1</v>
      </c>
      <c r="G125" s="106">
        <v>-25.72</v>
      </c>
      <c r="H125" s="48">
        <v>1</v>
      </c>
      <c r="I125" s="106">
        <v>-96.44</v>
      </c>
      <c r="J125" s="48"/>
      <c r="K125" s="106"/>
      <c r="L125" s="46">
        <v>2</v>
      </c>
      <c r="M125" s="110">
        <v>-122.16</v>
      </c>
      <c r="N125" s="21"/>
      <c r="O125" s="21"/>
    </row>
    <row r="126" spans="1:15" x14ac:dyDescent="0.25">
      <c r="A126" s="20"/>
      <c r="B126" s="20"/>
      <c r="C126" s="20"/>
      <c r="D126" s="20"/>
      <c r="E126" s="15" t="s">
        <v>600</v>
      </c>
      <c r="F126" s="46">
        <v>1</v>
      </c>
      <c r="G126" s="106">
        <v>-35.08</v>
      </c>
      <c r="H126" s="48">
        <v>1</v>
      </c>
      <c r="I126" s="106">
        <v>-14.72</v>
      </c>
      <c r="J126" s="48"/>
      <c r="K126" s="106"/>
      <c r="L126" s="46">
        <v>2</v>
      </c>
      <c r="M126" s="110">
        <v>-49.8</v>
      </c>
      <c r="N126" s="21"/>
      <c r="O126" s="21"/>
    </row>
    <row r="127" spans="1:15" x14ac:dyDescent="0.25">
      <c r="A127" s="20"/>
      <c r="B127" s="20"/>
      <c r="C127" s="20"/>
      <c r="D127" s="20"/>
      <c r="E127" s="15" t="s">
        <v>876</v>
      </c>
      <c r="F127" s="46">
        <v>1</v>
      </c>
      <c r="G127" s="106">
        <v>-59.25</v>
      </c>
      <c r="H127" s="48">
        <v>1</v>
      </c>
      <c r="I127" s="106">
        <v>-14.9</v>
      </c>
      <c r="J127" s="48"/>
      <c r="K127" s="106"/>
      <c r="L127" s="46">
        <v>2</v>
      </c>
      <c r="M127" s="110">
        <v>-74.150000000000006</v>
      </c>
      <c r="N127" s="21"/>
      <c r="O127" s="21"/>
    </row>
    <row r="128" spans="1:15" x14ac:dyDescent="0.25">
      <c r="A128" s="20"/>
      <c r="B128" s="20"/>
      <c r="C128" s="20"/>
      <c r="D128" s="20"/>
      <c r="E128" s="15" t="s">
        <v>323</v>
      </c>
      <c r="F128" s="46">
        <v>1</v>
      </c>
      <c r="G128" s="106">
        <v>-91.53</v>
      </c>
      <c r="H128" s="48">
        <v>1</v>
      </c>
      <c r="I128" s="106">
        <v>-39.090000000000003</v>
      </c>
      <c r="J128" s="48"/>
      <c r="K128" s="106"/>
      <c r="L128" s="46">
        <v>2</v>
      </c>
      <c r="M128" s="110">
        <v>-130.62</v>
      </c>
      <c r="N128" s="21"/>
      <c r="O128" s="21"/>
    </row>
    <row r="129" spans="1:15" x14ac:dyDescent="0.25">
      <c r="A129" s="20"/>
      <c r="B129" s="20"/>
      <c r="C129" s="20"/>
      <c r="D129" s="20"/>
      <c r="E129" s="15" t="s">
        <v>287</v>
      </c>
      <c r="F129" s="46"/>
      <c r="G129" s="106"/>
      <c r="H129" s="48">
        <v>1</v>
      </c>
      <c r="I129" s="106">
        <v>-90.12</v>
      </c>
      <c r="J129" s="48">
        <v>1</v>
      </c>
      <c r="K129" s="106">
        <v>-448.87</v>
      </c>
      <c r="L129" s="46">
        <v>2</v>
      </c>
      <c r="M129" s="110">
        <v>-538.99</v>
      </c>
      <c r="N129" s="21"/>
      <c r="O129" s="21"/>
    </row>
    <row r="130" spans="1:15" x14ac:dyDescent="0.25">
      <c r="A130" s="20"/>
      <c r="B130" s="20"/>
      <c r="C130" s="20"/>
      <c r="D130" s="20"/>
      <c r="E130" s="15" t="s">
        <v>1002</v>
      </c>
      <c r="F130" s="46"/>
      <c r="G130" s="106"/>
      <c r="H130" s="48">
        <v>1</v>
      </c>
      <c r="I130" s="106">
        <v>-23.8</v>
      </c>
      <c r="J130" s="48">
        <v>1</v>
      </c>
      <c r="K130" s="106">
        <v>-29.69</v>
      </c>
      <c r="L130" s="46">
        <v>2</v>
      </c>
      <c r="M130" s="110">
        <v>-53.49</v>
      </c>
      <c r="N130" s="21"/>
      <c r="O130" s="21"/>
    </row>
    <row r="131" spans="1:15" x14ac:dyDescent="0.25">
      <c r="A131" s="20"/>
      <c r="B131" s="20"/>
      <c r="C131" s="20"/>
      <c r="D131" s="20"/>
      <c r="E131" s="15" t="s">
        <v>1237</v>
      </c>
      <c r="F131" s="46"/>
      <c r="G131" s="106"/>
      <c r="H131" s="48"/>
      <c r="I131" s="106"/>
      <c r="J131" s="48">
        <v>2</v>
      </c>
      <c r="K131" s="106">
        <v>-114.39</v>
      </c>
      <c r="L131" s="46">
        <v>2</v>
      </c>
      <c r="M131" s="110">
        <v>-114.39</v>
      </c>
      <c r="N131" s="21"/>
      <c r="O131" s="21"/>
    </row>
    <row r="132" spans="1:15" x14ac:dyDescent="0.25">
      <c r="A132" s="20"/>
      <c r="B132" s="20"/>
      <c r="C132" s="20"/>
      <c r="D132" s="20"/>
      <c r="E132" s="15" t="s">
        <v>775</v>
      </c>
      <c r="F132" s="46"/>
      <c r="G132" s="106"/>
      <c r="H132" s="48">
        <v>1</v>
      </c>
      <c r="I132" s="106">
        <v>-19.12</v>
      </c>
      <c r="J132" s="48"/>
      <c r="K132" s="106"/>
      <c r="L132" s="46">
        <v>1</v>
      </c>
      <c r="M132" s="110">
        <v>-19.12</v>
      </c>
      <c r="N132" s="21"/>
      <c r="O132" s="21"/>
    </row>
    <row r="133" spans="1:15" x14ac:dyDescent="0.25">
      <c r="A133" s="20"/>
      <c r="B133" s="20"/>
      <c r="C133" s="20"/>
      <c r="D133" s="20"/>
      <c r="E133" s="15" t="s">
        <v>786</v>
      </c>
      <c r="F133" s="46"/>
      <c r="G133" s="106"/>
      <c r="H133" s="48"/>
      <c r="I133" s="106"/>
      <c r="J133" s="48">
        <v>1</v>
      </c>
      <c r="K133" s="106">
        <v>-29.18</v>
      </c>
      <c r="L133" s="46">
        <v>1</v>
      </c>
      <c r="M133" s="110">
        <v>-29.18</v>
      </c>
      <c r="N133" s="21"/>
      <c r="O133" s="21"/>
    </row>
    <row r="134" spans="1:15" x14ac:dyDescent="0.25">
      <c r="A134" s="20"/>
      <c r="B134" s="20"/>
      <c r="C134" s="20"/>
      <c r="D134" s="20"/>
      <c r="E134" s="15" t="s">
        <v>1956</v>
      </c>
      <c r="F134" s="46">
        <v>1</v>
      </c>
      <c r="G134" s="106">
        <v>-24.51</v>
      </c>
      <c r="H134" s="48"/>
      <c r="I134" s="106"/>
      <c r="J134" s="48"/>
      <c r="K134" s="106"/>
      <c r="L134" s="46">
        <v>1</v>
      </c>
      <c r="M134" s="110">
        <v>-24.51</v>
      </c>
      <c r="N134" s="21"/>
      <c r="O134" s="21"/>
    </row>
    <row r="135" spans="1:15" x14ac:dyDescent="0.25">
      <c r="A135" s="20"/>
      <c r="B135" s="20"/>
      <c r="C135" s="20"/>
      <c r="D135" s="20"/>
      <c r="E135" s="15" t="s">
        <v>470</v>
      </c>
      <c r="F135" s="46"/>
      <c r="G135" s="106"/>
      <c r="H135" s="48"/>
      <c r="I135" s="106"/>
      <c r="J135" s="48">
        <v>1</v>
      </c>
      <c r="K135" s="106">
        <v>-21.81</v>
      </c>
      <c r="L135" s="46">
        <v>1</v>
      </c>
      <c r="M135" s="110">
        <v>-21.81</v>
      </c>
      <c r="N135" s="21"/>
      <c r="O135" s="21"/>
    </row>
    <row r="136" spans="1:15" x14ac:dyDescent="0.25">
      <c r="A136" s="20"/>
      <c r="B136" s="20"/>
      <c r="C136" s="20"/>
      <c r="D136" s="20"/>
      <c r="E136" s="15" t="s">
        <v>1741</v>
      </c>
      <c r="F136" s="46">
        <v>1</v>
      </c>
      <c r="G136" s="106">
        <v>-92.42</v>
      </c>
      <c r="H136" s="48"/>
      <c r="I136" s="106"/>
      <c r="J136" s="48"/>
      <c r="K136" s="106"/>
      <c r="L136" s="46">
        <v>1</v>
      </c>
      <c r="M136" s="110">
        <v>-92.42</v>
      </c>
      <c r="N136" s="21"/>
      <c r="O136" s="21"/>
    </row>
    <row r="137" spans="1:15" x14ac:dyDescent="0.25">
      <c r="A137" s="20"/>
      <c r="B137" s="20"/>
      <c r="C137" s="20"/>
      <c r="D137" s="20"/>
      <c r="E137" s="15" t="s">
        <v>1869</v>
      </c>
      <c r="F137" s="46"/>
      <c r="G137" s="106"/>
      <c r="H137" s="48"/>
      <c r="I137" s="106"/>
      <c r="J137" s="48">
        <v>1</v>
      </c>
      <c r="K137" s="106">
        <v>-9.39</v>
      </c>
      <c r="L137" s="46">
        <v>1</v>
      </c>
      <c r="M137" s="110">
        <v>-9.39</v>
      </c>
      <c r="N137" s="21"/>
      <c r="O137" s="21"/>
    </row>
    <row r="138" spans="1:15" x14ac:dyDescent="0.25">
      <c r="A138" s="20"/>
      <c r="B138" s="20"/>
      <c r="C138" s="20"/>
      <c r="D138" s="20"/>
      <c r="E138" s="15" t="s">
        <v>1475</v>
      </c>
      <c r="F138" s="46"/>
      <c r="G138" s="106"/>
      <c r="H138" s="48"/>
      <c r="I138" s="106"/>
      <c r="J138" s="48">
        <v>1</v>
      </c>
      <c r="K138" s="106">
        <v>-81.69</v>
      </c>
      <c r="L138" s="46">
        <v>1</v>
      </c>
      <c r="M138" s="110">
        <v>-81.69</v>
      </c>
      <c r="N138" s="21"/>
      <c r="O138" s="21"/>
    </row>
    <row r="139" spans="1:15" x14ac:dyDescent="0.25">
      <c r="A139" s="20"/>
      <c r="B139" s="20"/>
      <c r="C139" s="20"/>
      <c r="D139" s="20"/>
      <c r="E139" s="15" t="s">
        <v>769</v>
      </c>
      <c r="F139" s="46"/>
      <c r="G139" s="106"/>
      <c r="H139" s="48">
        <v>1</v>
      </c>
      <c r="I139" s="106">
        <v>-70.510000000000005</v>
      </c>
      <c r="J139" s="48"/>
      <c r="K139" s="106"/>
      <c r="L139" s="46">
        <v>1</v>
      </c>
      <c r="M139" s="110">
        <v>-70.510000000000005</v>
      </c>
      <c r="N139" s="21"/>
      <c r="O139" s="21"/>
    </row>
    <row r="140" spans="1:15" x14ac:dyDescent="0.25">
      <c r="A140" s="20"/>
      <c r="B140" s="20"/>
      <c r="C140" s="20"/>
      <c r="D140" s="20"/>
      <c r="E140" s="15" t="s">
        <v>2328</v>
      </c>
      <c r="F140" s="46">
        <v>1</v>
      </c>
      <c r="G140" s="106">
        <v>-442.01</v>
      </c>
      <c r="H140" s="48"/>
      <c r="I140" s="106"/>
      <c r="J140" s="48"/>
      <c r="K140" s="106"/>
      <c r="L140" s="46">
        <v>1</v>
      </c>
      <c r="M140" s="110">
        <v>-442.01</v>
      </c>
      <c r="N140" s="21"/>
      <c r="O140" s="21"/>
    </row>
    <row r="141" spans="1:15" x14ac:dyDescent="0.25">
      <c r="A141" s="20"/>
      <c r="B141" s="20"/>
      <c r="C141" s="20"/>
      <c r="D141" s="20"/>
      <c r="E141" s="15" t="s">
        <v>1185</v>
      </c>
      <c r="F141" s="46"/>
      <c r="G141" s="106"/>
      <c r="H141" s="48">
        <v>1</v>
      </c>
      <c r="I141" s="106">
        <v>-8.94</v>
      </c>
      <c r="J141" s="48"/>
      <c r="K141" s="106"/>
      <c r="L141" s="46">
        <v>1</v>
      </c>
      <c r="M141" s="110">
        <v>-8.94</v>
      </c>
      <c r="N141" s="21"/>
      <c r="O141" s="21"/>
    </row>
    <row r="142" spans="1:15" x14ac:dyDescent="0.25">
      <c r="A142" s="20"/>
      <c r="B142" s="20"/>
      <c r="C142" s="20"/>
      <c r="D142" s="20"/>
      <c r="E142" s="15" t="s">
        <v>1000</v>
      </c>
      <c r="F142" s="46"/>
      <c r="G142" s="106"/>
      <c r="H142" s="48"/>
      <c r="I142" s="106"/>
      <c r="J142" s="48">
        <v>1</v>
      </c>
      <c r="K142" s="106">
        <v>-30.1</v>
      </c>
      <c r="L142" s="46">
        <v>1</v>
      </c>
      <c r="M142" s="110">
        <v>-30.1</v>
      </c>
      <c r="N142" s="21"/>
      <c r="O142" s="21"/>
    </row>
    <row r="143" spans="1:15" x14ac:dyDescent="0.25">
      <c r="A143" s="20"/>
      <c r="B143" s="20"/>
      <c r="C143" s="20"/>
      <c r="D143" s="20"/>
      <c r="E143" s="15" t="s">
        <v>1771</v>
      </c>
      <c r="F143" s="46">
        <v>1</v>
      </c>
      <c r="G143" s="106">
        <v>-48.67</v>
      </c>
      <c r="H143" s="48"/>
      <c r="I143" s="106"/>
      <c r="J143" s="48"/>
      <c r="K143" s="106"/>
      <c r="L143" s="46">
        <v>1</v>
      </c>
      <c r="M143" s="110">
        <v>-48.67</v>
      </c>
      <c r="N143" s="21"/>
      <c r="O143" s="21"/>
    </row>
    <row r="144" spans="1:15" x14ac:dyDescent="0.25">
      <c r="A144" s="20"/>
      <c r="B144" s="20"/>
      <c r="C144" s="20"/>
      <c r="D144" s="20"/>
      <c r="E144" s="15" t="s">
        <v>1571</v>
      </c>
      <c r="F144" s="46">
        <v>1</v>
      </c>
      <c r="G144" s="106">
        <v>-9.42</v>
      </c>
      <c r="H144" s="48"/>
      <c r="I144" s="106"/>
      <c r="J144" s="48"/>
      <c r="K144" s="106"/>
      <c r="L144" s="46">
        <v>1</v>
      </c>
      <c r="M144" s="110">
        <v>-9.42</v>
      </c>
      <c r="N144" s="21"/>
      <c r="O144" s="21"/>
    </row>
    <row r="145" spans="1:15" x14ac:dyDescent="0.25">
      <c r="A145" s="20"/>
      <c r="B145" s="20"/>
      <c r="C145" s="20"/>
      <c r="D145" s="20"/>
      <c r="E145" s="15" t="s">
        <v>1508</v>
      </c>
      <c r="F145" s="46">
        <v>1</v>
      </c>
      <c r="G145" s="106">
        <v>-12.52</v>
      </c>
      <c r="H145" s="48"/>
      <c r="I145" s="106"/>
      <c r="J145" s="48"/>
      <c r="K145" s="106"/>
      <c r="L145" s="46">
        <v>1</v>
      </c>
      <c r="M145" s="110">
        <v>-12.52</v>
      </c>
      <c r="N145" s="21"/>
      <c r="O145" s="21"/>
    </row>
    <row r="146" spans="1:15" x14ac:dyDescent="0.25">
      <c r="A146" s="20"/>
      <c r="B146" s="20"/>
      <c r="C146" s="20"/>
      <c r="D146" s="20"/>
      <c r="E146" s="15" t="s">
        <v>1885</v>
      </c>
      <c r="F146" s="46"/>
      <c r="G146" s="106"/>
      <c r="H146" s="48"/>
      <c r="I146" s="106"/>
      <c r="J146" s="48">
        <v>1</v>
      </c>
      <c r="K146" s="106">
        <v>-65.84</v>
      </c>
      <c r="L146" s="46">
        <v>1</v>
      </c>
      <c r="M146" s="110">
        <v>-65.84</v>
      </c>
      <c r="N146" s="21"/>
      <c r="O146" s="21"/>
    </row>
    <row r="147" spans="1:15" x14ac:dyDescent="0.25">
      <c r="A147" s="20"/>
      <c r="B147" s="20"/>
      <c r="C147" s="20"/>
      <c r="D147" s="20"/>
      <c r="E147" s="15" t="s">
        <v>1311</v>
      </c>
      <c r="F147" s="46">
        <v>1</v>
      </c>
      <c r="G147" s="106">
        <v>-44.99</v>
      </c>
      <c r="H147" s="48"/>
      <c r="I147" s="106"/>
      <c r="J147" s="48"/>
      <c r="K147" s="106"/>
      <c r="L147" s="46">
        <v>1</v>
      </c>
      <c r="M147" s="110">
        <v>-44.99</v>
      </c>
      <c r="N147" s="21"/>
      <c r="O147" s="21"/>
    </row>
    <row r="148" spans="1:15" x14ac:dyDescent="0.25">
      <c r="A148" s="20"/>
      <c r="B148" s="20"/>
      <c r="C148" s="20"/>
      <c r="D148" s="20"/>
      <c r="E148" s="15" t="s">
        <v>466</v>
      </c>
      <c r="F148" s="46"/>
      <c r="G148" s="106"/>
      <c r="H148" s="48"/>
      <c r="I148" s="106"/>
      <c r="J148" s="48">
        <v>1</v>
      </c>
      <c r="K148" s="106">
        <v>-91.2</v>
      </c>
      <c r="L148" s="46">
        <v>1</v>
      </c>
      <c r="M148" s="110">
        <v>-91.2</v>
      </c>
      <c r="N148" s="21"/>
      <c r="O148" s="21"/>
    </row>
    <row r="149" spans="1:15" x14ac:dyDescent="0.25">
      <c r="A149" s="20"/>
      <c r="B149" s="20"/>
      <c r="C149" s="20"/>
      <c r="D149" s="20"/>
      <c r="E149" s="15" t="s">
        <v>2329</v>
      </c>
      <c r="F149" s="46">
        <v>1</v>
      </c>
      <c r="G149" s="106">
        <v>-121.05</v>
      </c>
      <c r="H149" s="48"/>
      <c r="I149" s="106"/>
      <c r="J149" s="48"/>
      <c r="K149" s="106"/>
      <c r="L149" s="46">
        <v>1</v>
      </c>
      <c r="M149" s="110">
        <v>-121.05</v>
      </c>
      <c r="N149" s="21"/>
      <c r="O149" s="21"/>
    </row>
    <row r="150" spans="1:15" x14ac:dyDescent="0.25">
      <c r="A150" s="20"/>
      <c r="B150" s="20"/>
      <c r="C150" s="20"/>
      <c r="D150" s="20"/>
      <c r="E150" s="15" t="s">
        <v>835</v>
      </c>
      <c r="F150" s="46"/>
      <c r="G150" s="106"/>
      <c r="H150" s="48"/>
      <c r="I150" s="106"/>
      <c r="J150" s="48">
        <v>1</v>
      </c>
      <c r="K150" s="106">
        <v>-68.94</v>
      </c>
      <c r="L150" s="46">
        <v>1</v>
      </c>
      <c r="M150" s="110">
        <v>-68.94</v>
      </c>
      <c r="N150" s="21"/>
      <c r="O150" s="21"/>
    </row>
    <row r="151" spans="1:15" x14ac:dyDescent="0.25">
      <c r="A151" s="20"/>
      <c r="B151" s="20"/>
      <c r="C151" s="20"/>
      <c r="D151" s="20"/>
      <c r="E151" s="15" t="s">
        <v>1050</v>
      </c>
      <c r="F151" s="46">
        <v>1</v>
      </c>
      <c r="G151" s="106">
        <v>-61.77</v>
      </c>
      <c r="H151" s="48"/>
      <c r="I151" s="106"/>
      <c r="J151" s="48"/>
      <c r="K151" s="106"/>
      <c r="L151" s="46">
        <v>1</v>
      </c>
      <c r="M151" s="110">
        <v>-61.77</v>
      </c>
      <c r="N151" s="21"/>
      <c r="O151" s="21"/>
    </row>
    <row r="152" spans="1:15" x14ac:dyDescent="0.25">
      <c r="A152" s="20"/>
      <c r="B152" s="20"/>
      <c r="C152" s="20"/>
      <c r="D152" s="20"/>
      <c r="E152" s="15" t="s">
        <v>435</v>
      </c>
      <c r="F152" s="46"/>
      <c r="G152" s="106"/>
      <c r="H152" s="48"/>
      <c r="I152" s="106"/>
      <c r="J152" s="48">
        <v>1</v>
      </c>
      <c r="K152" s="106">
        <v>-61.48</v>
      </c>
      <c r="L152" s="46">
        <v>1</v>
      </c>
      <c r="M152" s="110">
        <v>-61.48</v>
      </c>
      <c r="N152" s="21"/>
      <c r="O152" s="21"/>
    </row>
    <row r="153" spans="1:15" x14ac:dyDescent="0.25">
      <c r="A153" s="20"/>
      <c r="B153" s="20"/>
      <c r="C153" s="20"/>
      <c r="D153" s="20"/>
      <c r="E153" s="15" t="s">
        <v>2203</v>
      </c>
      <c r="F153" s="46"/>
      <c r="G153" s="106"/>
      <c r="H153" s="48"/>
      <c r="I153" s="106"/>
      <c r="J153" s="48">
        <v>1</v>
      </c>
      <c r="K153" s="106">
        <v>-141.77000000000001</v>
      </c>
      <c r="L153" s="46">
        <v>1</v>
      </c>
      <c r="M153" s="110">
        <v>-141.77000000000001</v>
      </c>
      <c r="N153" s="21"/>
      <c r="O153" s="21"/>
    </row>
    <row r="154" spans="1:15" x14ac:dyDescent="0.25">
      <c r="A154" s="20"/>
      <c r="B154" s="20"/>
      <c r="C154" s="20"/>
      <c r="D154" s="20"/>
      <c r="E154" s="15" t="s">
        <v>53</v>
      </c>
      <c r="F154" s="46"/>
      <c r="G154" s="106"/>
      <c r="H154" s="48">
        <v>1</v>
      </c>
      <c r="I154" s="106">
        <v>-223.57</v>
      </c>
      <c r="J154" s="48"/>
      <c r="K154" s="106"/>
      <c r="L154" s="46">
        <v>1</v>
      </c>
      <c r="M154" s="110">
        <v>-223.57</v>
      </c>
      <c r="N154" s="21"/>
      <c r="O154" s="21"/>
    </row>
    <row r="155" spans="1:15" x14ac:dyDescent="0.25">
      <c r="A155" s="20"/>
      <c r="B155" s="20"/>
      <c r="C155" s="20"/>
      <c r="D155" s="20"/>
      <c r="E155" s="15" t="s">
        <v>1761</v>
      </c>
      <c r="F155" s="46">
        <v>1</v>
      </c>
      <c r="G155" s="106">
        <v>-20.350000000000001</v>
      </c>
      <c r="H155" s="48"/>
      <c r="I155" s="106"/>
      <c r="J155" s="48"/>
      <c r="K155" s="106"/>
      <c r="L155" s="46">
        <v>1</v>
      </c>
      <c r="M155" s="110">
        <v>-20.350000000000001</v>
      </c>
      <c r="N155" s="21"/>
      <c r="O155" s="21"/>
    </row>
    <row r="156" spans="1:15" x14ac:dyDescent="0.25">
      <c r="A156" s="20"/>
      <c r="B156" s="20"/>
      <c r="C156" s="20"/>
      <c r="D156" s="20"/>
      <c r="E156" s="15" t="s">
        <v>2150</v>
      </c>
      <c r="F156" s="46">
        <v>1</v>
      </c>
      <c r="G156" s="106">
        <v>-54.8</v>
      </c>
      <c r="H156" s="48"/>
      <c r="I156" s="106"/>
      <c r="J156" s="48"/>
      <c r="K156" s="106"/>
      <c r="L156" s="46">
        <v>1</v>
      </c>
      <c r="M156" s="110">
        <v>-54.8</v>
      </c>
      <c r="N156" s="21"/>
      <c r="O156" s="21"/>
    </row>
    <row r="157" spans="1:15" x14ac:dyDescent="0.25">
      <c r="A157" s="20"/>
      <c r="B157" s="20"/>
      <c r="C157" s="20"/>
      <c r="D157" s="20"/>
      <c r="E157" s="15" t="s">
        <v>687</v>
      </c>
      <c r="F157" s="46">
        <v>1</v>
      </c>
      <c r="G157" s="106">
        <v>-64.87</v>
      </c>
      <c r="H157" s="48"/>
      <c r="I157" s="106"/>
      <c r="J157" s="48"/>
      <c r="K157" s="106"/>
      <c r="L157" s="46">
        <v>1</v>
      </c>
      <c r="M157" s="110">
        <v>-64.87</v>
      </c>
      <c r="N157" s="21"/>
      <c r="O157" s="21"/>
    </row>
    <row r="158" spans="1:15" x14ac:dyDescent="0.25">
      <c r="A158" s="20"/>
      <c r="B158" s="20"/>
      <c r="C158" s="20"/>
      <c r="D158" s="20"/>
      <c r="E158" s="15" t="s">
        <v>865</v>
      </c>
      <c r="F158" s="46">
        <v>1</v>
      </c>
      <c r="G158" s="106">
        <v>-50.6</v>
      </c>
      <c r="H158" s="48"/>
      <c r="I158" s="106"/>
      <c r="J158" s="48"/>
      <c r="K158" s="106"/>
      <c r="L158" s="46">
        <v>1</v>
      </c>
      <c r="M158" s="110">
        <v>-50.6</v>
      </c>
      <c r="N158" s="21"/>
      <c r="O158" s="21"/>
    </row>
    <row r="159" spans="1:15" x14ac:dyDescent="0.25">
      <c r="A159" s="20"/>
      <c r="B159" s="20"/>
      <c r="C159" s="20"/>
      <c r="D159" s="20"/>
      <c r="E159" s="15" t="s">
        <v>297</v>
      </c>
      <c r="F159" s="46">
        <v>1</v>
      </c>
      <c r="G159" s="106">
        <v>-12.86</v>
      </c>
      <c r="H159" s="48"/>
      <c r="I159" s="106"/>
      <c r="J159" s="48"/>
      <c r="K159" s="106"/>
      <c r="L159" s="46">
        <v>1</v>
      </c>
      <c r="M159" s="110">
        <v>-12.86</v>
      </c>
      <c r="N159" s="21"/>
      <c r="O159" s="21"/>
    </row>
    <row r="160" spans="1:15" x14ac:dyDescent="0.25">
      <c r="A160" s="20"/>
      <c r="B160" s="20"/>
      <c r="C160" s="20"/>
      <c r="D160" s="20"/>
      <c r="E160" s="15" t="s">
        <v>232</v>
      </c>
      <c r="F160" s="46"/>
      <c r="G160" s="106"/>
      <c r="H160" s="48">
        <v>1</v>
      </c>
      <c r="I160" s="106">
        <v>-427.39</v>
      </c>
      <c r="J160" s="48"/>
      <c r="K160" s="106"/>
      <c r="L160" s="46">
        <v>1</v>
      </c>
      <c r="M160" s="110">
        <v>-427.39</v>
      </c>
      <c r="N160" s="21"/>
      <c r="O160" s="21"/>
    </row>
    <row r="161" spans="1:15" x14ac:dyDescent="0.25">
      <c r="A161" s="20"/>
      <c r="B161" s="20"/>
      <c r="C161" s="20"/>
      <c r="D161" s="20"/>
      <c r="E161" s="15" t="s">
        <v>848</v>
      </c>
      <c r="F161" s="46">
        <v>1</v>
      </c>
      <c r="G161" s="106">
        <v>-27.12</v>
      </c>
      <c r="H161" s="48"/>
      <c r="I161" s="106"/>
      <c r="J161" s="48"/>
      <c r="K161" s="106"/>
      <c r="L161" s="46">
        <v>1</v>
      </c>
      <c r="M161" s="110">
        <v>-27.12</v>
      </c>
      <c r="N161" s="21"/>
      <c r="O161" s="21"/>
    </row>
    <row r="162" spans="1:15" x14ac:dyDescent="0.25">
      <c r="A162" s="20"/>
      <c r="B162" s="20"/>
      <c r="C162" s="20"/>
      <c r="D162" s="20"/>
      <c r="E162" s="15" t="s">
        <v>739</v>
      </c>
      <c r="F162" s="46"/>
      <c r="G162" s="106"/>
      <c r="H162" s="48">
        <v>1</v>
      </c>
      <c r="I162" s="106">
        <v>-26.64</v>
      </c>
      <c r="J162" s="48"/>
      <c r="K162" s="106"/>
      <c r="L162" s="46">
        <v>1</v>
      </c>
      <c r="M162" s="110">
        <v>-26.64</v>
      </c>
      <c r="N162" s="21"/>
      <c r="O162" s="21"/>
    </row>
    <row r="163" spans="1:15" x14ac:dyDescent="0.25">
      <c r="A163" s="20"/>
      <c r="B163" s="20"/>
      <c r="C163" s="20"/>
      <c r="D163" s="20"/>
      <c r="E163" s="15" t="s">
        <v>251</v>
      </c>
      <c r="F163" s="46"/>
      <c r="G163" s="106"/>
      <c r="H163" s="48"/>
      <c r="I163" s="106"/>
      <c r="J163" s="48">
        <v>1</v>
      </c>
      <c r="K163" s="106">
        <v>-189.89</v>
      </c>
      <c r="L163" s="46">
        <v>1</v>
      </c>
      <c r="M163" s="110">
        <v>-189.89</v>
      </c>
      <c r="N163" s="21"/>
      <c r="O163" s="21"/>
    </row>
    <row r="164" spans="1:15" x14ac:dyDescent="0.25">
      <c r="A164" s="20"/>
      <c r="B164" s="20"/>
      <c r="C164" s="20"/>
      <c r="D164" s="20"/>
      <c r="E164" s="15" t="s">
        <v>1641</v>
      </c>
      <c r="F164" s="46"/>
      <c r="G164" s="106"/>
      <c r="H164" s="48">
        <v>1</v>
      </c>
      <c r="I164" s="106">
        <v>-85.39</v>
      </c>
      <c r="J164" s="48"/>
      <c r="K164" s="106"/>
      <c r="L164" s="46">
        <v>1</v>
      </c>
      <c r="M164" s="110">
        <v>-85.39</v>
      </c>
      <c r="N164" s="21"/>
      <c r="O164" s="21"/>
    </row>
    <row r="165" spans="1:15" x14ac:dyDescent="0.25">
      <c r="A165" s="20"/>
      <c r="B165" s="20"/>
      <c r="C165" s="20"/>
      <c r="D165" s="20"/>
      <c r="E165" s="15" t="s">
        <v>2097</v>
      </c>
      <c r="F165" s="46"/>
      <c r="G165" s="106"/>
      <c r="H165" s="48"/>
      <c r="I165" s="106"/>
      <c r="J165" s="48">
        <v>1</v>
      </c>
      <c r="K165" s="106">
        <v>-27.18</v>
      </c>
      <c r="L165" s="46">
        <v>1</v>
      </c>
      <c r="M165" s="110">
        <v>-27.18</v>
      </c>
      <c r="N165" s="21"/>
      <c r="O165" s="21"/>
    </row>
    <row r="166" spans="1:15" x14ac:dyDescent="0.25">
      <c r="A166" s="20"/>
      <c r="B166" s="20"/>
      <c r="C166" s="20"/>
      <c r="D166" s="20"/>
      <c r="E166" s="15" t="s">
        <v>1030</v>
      </c>
      <c r="F166" s="46"/>
      <c r="G166" s="106"/>
      <c r="H166" s="48"/>
      <c r="I166" s="106"/>
      <c r="J166" s="48">
        <v>1</v>
      </c>
      <c r="K166" s="106">
        <v>-13.56</v>
      </c>
      <c r="L166" s="46">
        <v>1</v>
      </c>
      <c r="M166" s="110">
        <v>-13.56</v>
      </c>
      <c r="N166" s="21"/>
      <c r="O166" s="21"/>
    </row>
    <row r="167" spans="1:15" x14ac:dyDescent="0.25">
      <c r="A167" s="20"/>
      <c r="B167" s="20"/>
      <c r="C167" s="20"/>
      <c r="D167" s="20"/>
      <c r="E167" s="15" t="s">
        <v>879</v>
      </c>
      <c r="F167" s="46">
        <v>1</v>
      </c>
      <c r="G167" s="106">
        <v>-30.25</v>
      </c>
      <c r="H167" s="48"/>
      <c r="I167" s="106"/>
      <c r="J167" s="48"/>
      <c r="K167" s="106"/>
      <c r="L167" s="46">
        <v>1</v>
      </c>
      <c r="M167" s="110">
        <v>-30.25</v>
      </c>
      <c r="N167" s="21"/>
      <c r="O167" s="21"/>
    </row>
    <row r="168" spans="1:15" x14ac:dyDescent="0.25">
      <c r="A168" s="20"/>
      <c r="B168" s="20"/>
      <c r="C168" s="20"/>
      <c r="D168" s="20"/>
      <c r="E168" s="15" t="s">
        <v>1822</v>
      </c>
      <c r="F168" s="46"/>
      <c r="G168" s="106"/>
      <c r="H168" s="48">
        <v>1</v>
      </c>
      <c r="I168" s="106">
        <v>-41.51</v>
      </c>
      <c r="J168" s="48"/>
      <c r="K168" s="106"/>
      <c r="L168" s="46">
        <v>1</v>
      </c>
      <c r="M168" s="110">
        <v>-41.51</v>
      </c>
      <c r="N168" s="21"/>
      <c r="O168" s="21"/>
    </row>
    <row r="169" spans="1:15" x14ac:dyDescent="0.25">
      <c r="A169" s="20"/>
      <c r="B169" s="20"/>
      <c r="C169" s="20"/>
      <c r="D169" s="20"/>
      <c r="E169" s="15" t="s">
        <v>967</v>
      </c>
      <c r="F169" s="46"/>
      <c r="G169" s="106"/>
      <c r="H169" s="48">
        <v>1</v>
      </c>
      <c r="I169" s="106">
        <v>-97.82</v>
      </c>
      <c r="J169" s="48"/>
      <c r="K169" s="106"/>
      <c r="L169" s="46">
        <v>1</v>
      </c>
      <c r="M169" s="110">
        <v>-97.82</v>
      </c>
      <c r="N169" s="21"/>
      <c r="O169" s="21"/>
    </row>
    <row r="170" spans="1:15" x14ac:dyDescent="0.25">
      <c r="A170" s="20"/>
      <c r="B170" s="20"/>
      <c r="C170" s="20"/>
      <c r="D170" s="20"/>
      <c r="E170" s="15" t="s">
        <v>1881</v>
      </c>
      <c r="F170" s="46"/>
      <c r="G170" s="106"/>
      <c r="H170" s="48"/>
      <c r="I170" s="106"/>
      <c r="J170" s="48">
        <v>1</v>
      </c>
      <c r="K170" s="106">
        <v>-51.18</v>
      </c>
      <c r="L170" s="46">
        <v>1</v>
      </c>
      <c r="M170" s="110">
        <v>-51.18</v>
      </c>
      <c r="N170" s="21"/>
      <c r="O170" s="21"/>
    </row>
    <row r="171" spans="1:15" x14ac:dyDescent="0.25">
      <c r="A171" s="20"/>
      <c r="B171" s="20"/>
      <c r="C171" s="20"/>
      <c r="D171" s="20"/>
      <c r="E171" s="15" t="s">
        <v>1537</v>
      </c>
      <c r="F171" s="46">
        <v>1</v>
      </c>
      <c r="G171" s="106">
        <v>-22.96</v>
      </c>
      <c r="H171" s="48"/>
      <c r="I171" s="106"/>
      <c r="J171" s="48"/>
      <c r="K171" s="106"/>
      <c r="L171" s="46">
        <v>1</v>
      </c>
      <c r="M171" s="110">
        <v>-22.96</v>
      </c>
      <c r="N171" s="21"/>
      <c r="O171" s="21"/>
    </row>
    <row r="172" spans="1:15" x14ac:dyDescent="0.25">
      <c r="A172" s="20"/>
      <c r="B172" s="20"/>
      <c r="C172" s="20"/>
      <c r="D172" s="20"/>
      <c r="E172" s="15" t="s">
        <v>2288</v>
      </c>
      <c r="F172" s="46"/>
      <c r="G172" s="106"/>
      <c r="H172" s="48"/>
      <c r="I172" s="106"/>
      <c r="J172" s="48">
        <v>1</v>
      </c>
      <c r="K172" s="106">
        <v>-145.06</v>
      </c>
      <c r="L172" s="46">
        <v>1</v>
      </c>
      <c r="M172" s="110">
        <v>-145.06</v>
      </c>
      <c r="N172" s="21"/>
      <c r="O172" s="21"/>
    </row>
    <row r="173" spans="1:15" x14ac:dyDescent="0.25">
      <c r="A173" s="20"/>
      <c r="B173" s="20"/>
      <c r="C173" s="20"/>
      <c r="D173" s="20"/>
      <c r="E173" s="15" t="s">
        <v>1699</v>
      </c>
      <c r="F173" s="46"/>
      <c r="G173" s="106"/>
      <c r="H173" s="48"/>
      <c r="I173" s="106"/>
      <c r="J173" s="48">
        <v>1</v>
      </c>
      <c r="K173" s="106">
        <v>-42.04</v>
      </c>
      <c r="L173" s="46">
        <v>1</v>
      </c>
      <c r="M173" s="110">
        <v>-42.04</v>
      </c>
      <c r="N173" s="21"/>
      <c r="O173" s="21"/>
    </row>
    <row r="174" spans="1:15" x14ac:dyDescent="0.25">
      <c r="A174" s="20"/>
      <c r="B174" s="20"/>
      <c r="C174" s="20"/>
      <c r="D174" s="20"/>
      <c r="E174" s="15" t="s">
        <v>1632</v>
      </c>
      <c r="F174" s="46"/>
      <c r="G174" s="106"/>
      <c r="H174" s="48">
        <v>1</v>
      </c>
      <c r="I174" s="106">
        <v>-83.08</v>
      </c>
      <c r="J174" s="48"/>
      <c r="K174" s="106"/>
      <c r="L174" s="46">
        <v>1</v>
      </c>
      <c r="M174" s="110">
        <v>-83.08</v>
      </c>
      <c r="N174" s="21"/>
      <c r="O174" s="21"/>
    </row>
    <row r="175" spans="1:15" x14ac:dyDescent="0.25">
      <c r="A175" s="20"/>
      <c r="B175" s="20"/>
      <c r="C175" s="20"/>
      <c r="D175" s="20"/>
      <c r="E175" s="15" t="s">
        <v>1958</v>
      </c>
      <c r="F175" s="46">
        <v>1</v>
      </c>
      <c r="G175" s="106">
        <v>-34.99</v>
      </c>
      <c r="H175" s="48"/>
      <c r="I175" s="106"/>
      <c r="J175" s="48"/>
      <c r="K175" s="106"/>
      <c r="L175" s="46">
        <v>1</v>
      </c>
      <c r="M175" s="110">
        <v>-34.99</v>
      </c>
      <c r="N175" s="21"/>
      <c r="O175" s="21"/>
    </row>
    <row r="176" spans="1:15" x14ac:dyDescent="0.25">
      <c r="A176" s="20"/>
      <c r="B176" s="20"/>
      <c r="C176" s="20"/>
      <c r="D176" s="20"/>
      <c r="E176" s="15" t="s">
        <v>1416</v>
      </c>
      <c r="F176" s="46"/>
      <c r="G176" s="106"/>
      <c r="H176" s="48">
        <v>1</v>
      </c>
      <c r="I176" s="106">
        <v>-31.95</v>
      </c>
      <c r="J176" s="48"/>
      <c r="K176" s="106"/>
      <c r="L176" s="46">
        <v>1</v>
      </c>
      <c r="M176" s="110">
        <v>-31.95</v>
      </c>
      <c r="N176" s="21"/>
      <c r="O176" s="21"/>
    </row>
    <row r="177" spans="1:15" x14ac:dyDescent="0.25">
      <c r="A177" s="20"/>
      <c r="B177" s="20"/>
      <c r="C177" s="20"/>
      <c r="D177" s="20"/>
      <c r="E177" s="15" t="s">
        <v>1067</v>
      </c>
      <c r="F177" s="46">
        <v>1</v>
      </c>
      <c r="G177" s="106">
        <v>-45.64</v>
      </c>
      <c r="H177" s="48"/>
      <c r="I177" s="106"/>
      <c r="J177" s="48"/>
      <c r="K177" s="106"/>
      <c r="L177" s="46">
        <v>1</v>
      </c>
      <c r="M177" s="110">
        <v>-45.64</v>
      </c>
      <c r="N177" s="21"/>
      <c r="O177" s="21"/>
    </row>
    <row r="178" spans="1:15" x14ac:dyDescent="0.25">
      <c r="A178" s="20"/>
      <c r="B178" s="20"/>
      <c r="C178" s="20"/>
      <c r="D178" s="20"/>
      <c r="E178" s="15" t="s">
        <v>2193</v>
      </c>
      <c r="F178" s="46"/>
      <c r="G178" s="106"/>
      <c r="H178" s="48">
        <v>1</v>
      </c>
      <c r="I178" s="106">
        <v>-345.02</v>
      </c>
      <c r="J178" s="48"/>
      <c r="K178" s="106"/>
      <c r="L178" s="46">
        <v>1</v>
      </c>
      <c r="M178" s="110">
        <v>-345.02</v>
      </c>
      <c r="N178" s="21"/>
      <c r="O178" s="21"/>
    </row>
    <row r="179" spans="1:15" x14ac:dyDescent="0.25">
      <c r="A179" s="20"/>
      <c r="B179" s="20"/>
      <c r="C179" s="20"/>
      <c r="D179" s="20"/>
      <c r="E179" s="15" t="s">
        <v>2292</v>
      </c>
      <c r="F179" s="46">
        <v>1</v>
      </c>
      <c r="G179" s="106">
        <v>-243.95</v>
      </c>
      <c r="H179" s="48"/>
      <c r="I179" s="106"/>
      <c r="J179" s="48"/>
      <c r="K179" s="106"/>
      <c r="L179" s="46">
        <v>1</v>
      </c>
      <c r="M179" s="110">
        <v>-243.95</v>
      </c>
      <c r="N179" s="21"/>
      <c r="O179" s="21"/>
    </row>
    <row r="180" spans="1:15" x14ac:dyDescent="0.25">
      <c r="A180" s="20"/>
      <c r="B180" s="20"/>
      <c r="C180" s="20"/>
      <c r="D180" s="20"/>
      <c r="E180" s="15" t="s">
        <v>1779</v>
      </c>
      <c r="F180" s="46">
        <v>1</v>
      </c>
      <c r="G180" s="106">
        <v>-95.89</v>
      </c>
      <c r="H180" s="48"/>
      <c r="I180" s="106"/>
      <c r="J180" s="48"/>
      <c r="K180" s="106"/>
      <c r="L180" s="46">
        <v>1</v>
      </c>
      <c r="M180" s="110">
        <v>-95.89</v>
      </c>
      <c r="N180" s="21"/>
      <c r="O180" s="21"/>
    </row>
    <row r="181" spans="1:15" x14ac:dyDescent="0.25">
      <c r="A181" s="20"/>
      <c r="B181" s="20"/>
      <c r="C181" s="20"/>
      <c r="D181" s="20"/>
      <c r="E181" s="15" t="s">
        <v>2110</v>
      </c>
      <c r="F181" s="46"/>
      <c r="G181" s="106"/>
      <c r="H181" s="48"/>
      <c r="I181" s="106"/>
      <c r="J181" s="48">
        <v>1</v>
      </c>
      <c r="K181" s="106">
        <v>-65.03</v>
      </c>
      <c r="L181" s="46">
        <v>1</v>
      </c>
      <c r="M181" s="110">
        <v>-65.03</v>
      </c>
      <c r="N181" s="21"/>
      <c r="O181" s="21"/>
    </row>
    <row r="182" spans="1:15" x14ac:dyDescent="0.25">
      <c r="A182" s="20"/>
      <c r="B182" s="20"/>
      <c r="C182" s="20"/>
      <c r="D182" s="20"/>
      <c r="E182" s="15" t="s">
        <v>324</v>
      </c>
      <c r="F182" s="46">
        <v>1</v>
      </c>
      <c r="G182" s="106">
        <v>-39.51</v>
      </c>
      <c r="H182" s="48"/>
      <c r="I182" s="106"/>
      <c r="J182" s="48"/>
      <c r="K182" s="106"/>
      <c r="L182" s="46">
        <v>1</v>
      </c>
      <c r="M182" s="110">
        <v>-39.51</v>
      </c>
      <c r="N182" s="21"/>
      <c r="O182" s="21"/>
    </row>
    <row r="183" spans="1:15" x14ac:dyDescent="0.25">
      <c r="A183" s="20"/>
      <c r="B183" s="20"/>
      <c r="C183" s="20"/>
      <c r="D183" s="20"/>
      <c r="E183" s="15" t="s">
        <v>1788</v>
      </c>
      <c r="F183" s="46"/>
      <c r="G183" s="106"/>
      <c r="H183" s="48">
        <v>1</v>
      </c>
      <c r="I183" s="106">
        <v>-88.38</v>
      </c>
      <c r="J183" s="48"/>
      <c r="K183" s="106"/>
      <c r="L183" s="46">
        <v>1</v>
      </c>
      <c r="M183" s="110">
        <v>-88.38</v>
      </c>
      <c r="N183" s="21"/>
      <c r="O183" s="21"/>
    </row>
    <row r="184" spans="1:15" x14ac:dyDescent="0.25">
      <c r="A184" s="20"/>
      <c r="B184" s="20"/>
      <c r="C184" s="20"/>
      <c r="D184" s="20"/>
      <c r="E184" s="15" t="s">
        <v>1480</v>
      </c>
      <c r="F184" s="46"/>
      <c r="G184" s="106"/>
      <c r="H184" s="48"/>
      <c r="I184" s="106"/>
      <c r="J184" s="48">
        <v>1</v>
      </c>
      <c r="K184" s="106">
        <v>-43.71</v>
      </c>
      <c r="L184" s="46">
        <v>1</v>
      </c>
      <c r="M184" s="110">
        <v>-43.71</v>
      </c>
      <c r="N184" s="21"/>
      <c r="O184" s="21"/>
    </row>
    <row r="185" spans="1:15" x14ac:dyDescent="0.25">
      <c r="A185" s="20"/>
      <c r="B185" s="20"/>
      <c r="C185" s="20"/>
      <c r="D185" s="20"/>
      <c r="E185" s="15" t="s">
        <v>1808</v>
      </c>
      <c r="F185" s="46"/>
      <c r="G185" s="106"/>
      <c r="H185" s="48">
        <v>1</v>
      </c>
      <c r="I185" s="106">
        <v>-17.36</v>
      </c>
      <c r="J185" s="48"/>
      <c r="K185" s="106"/>
      <c r="L185" s="46">
        <v>1</v>
      </c>
      <c r="M185" s="110">
        <v>-17.36</v>
      </c>
      <c r="N185" s="21"/>
      <c r="O185" s="21"/>
    </row>
    <row r="186" spans="1:15" x14ac:dyDescent="0.25">
      <c r="A186" s="20"/>
      <c r="B186" s="20"/>
      <c r="C186" s="20"/>
      <c r="D186" s="20"/>
      <c r="E186" s="15" t="s">
        <v>2262</v>
      </c>
      <c r="F186" s="46"/>
      <c r="G186" s="106"/>
      <c r="H186" s="48"/>
      <c r="I186" s="106"/>
      <c r="J186" s="48">
        <v>1</v>
      </c>
      <c r="K186" s="106">
        <v>-466.01</v>
      </c>
      <c r="L186" s="46">
        <v>1</v>
      </c>
      <c r="M186" s="110">
        <v>-466.01</v>
      </c>
      <c r="N186" s="21"/>
      <c r="O186" s="21"/>
    </row>
    <row r="187" spans="1:15" x14ac:dyDescent="0.25">
      <c r="A187" s="20"/>
      <c r="B187" s="20"/>
      <c r="C187" s="20"/>
      <c r="D187" s="20"/>
      <c r="E187" s="15" t="s">
        <v>468</v>
      </c>
      <c r="F187" s="46"/>
      <c r="G187" s="106"/>
      <c r="H187" s="48"/>
      <c r="I187" s="106"/>
      <c r="J187" s="48">
        <v>1</v>
      </c>
      <c r="K187" s="106">
        <v>-94.99</v>
      </c>
      <c r="L187" s="46">
        <v>1</v>
      </c>
      <c r="M187" s="110">
        <v>-94.99</v>
      </c>
      <c r="N187" s="21"/>
      <c r="O187" s="21"/>
    </row>
    <row r="188" spans="1:15" x14ac:dyDescent="0.25">
      <c r="A188" s="20"/>
      <c r="B188" s="20"/>
      <c r="C188" s="20"/>
      <c r="D188" s="20"/>
      <c r="E188" s="15" t="s">
        <v>1513</v>
      </c>
      <c r="F188" s="46">
        <v>1</v>
      </c>
      <c r="G188" s="106">
        <v>-8.36</v>
      </c>
      <c r="H188" s="48"/>
      <c r="I188" s="106"/>
      <c r="J188" s="48"/>
      <c r="K188" s="106"/>
      <c r="L188" s="46">
        <v>1</v>
      </c>
      <c r="M188" s="110">
        <v>-8.36</v>
      </c>
      <c r="N188" s="21"/>
      <c r="O188" s="21"/>
    </row>
    <row r="189" spans="1:15" x14ac:dyDescent="0.25">
      <c r="A189" s="20"/>
      <c r="B189" s="20"/>
      <c r="C189" s="20"/>
      <c r="D189" s="20"/>
      <c r="E189" s="15" t="s">
        <v>1863</v>
      </c>
      <c r="F189" s="46"/>
      <c r="G189" s="106"/>
      <c r="H189" s="48"/>
      <c r="I189" s="106"/>
      <c r="J189" s="48">
        <v>1</v>
      </c>
      <c r="K189" s="106">
        <v>-20.61</v>
      </c>
      <c r="L189" s="46">
        <v>1</v>
      </c>
      <c r="M189" s="110">
        <v>-20.61</v>
      </c>
      <c r="N189" s="21"/>
      <c r="O189" s="21"/>
    </row>
    <row r="190" spans="1:15" x14ac:dyDescent="0.25">
      <c r="A190" s="20"/>
      <c r="B190" s="20"/>
      <c r="C190" s="20"/>
      <c r="D190" s="20"/>
      <c r="E190" s="15" t="s">
        <v>1386</v>
      </c>
      <c r="F190" s="46"/>
      <c r="G190" s="106"/>
      <c r="H190" s="48">
        <v>1</v>
      </c>
      <c r="I190" s="106">
        <v>-22.43</v>
      </c>
      <c r="J190" s="48"/>
      <c r="K190" s="106"/>
      <c r="L190" s="46">
        <v>1</v>
      </c>
      <c r="M190" s="110">
        <v>-22.43</v>
      </c>
      <c r="N190" s="21"/>
      <c r="O190" s="21"/>
    </row>
    <row r="191" spans="1:15" x14ac:dyDescent="0.25">
      <c r="A191" s="20"/>
      <c r="B191" s="20"/>
      <c r="C191" s="20"/>
      <c r="D191" s="20"/>
      <c r="E191" s="15" t="s">
        <v>1305</v>
      </c>
      <c r="F191" s="46">
        <v>1</v>
      </c>
      <c r="G191" s="106">
        <v>-66.510000000000005</v>
      </c>
      <c r="H191" s="48"/>
      <c r="I191" s="106"/>
      <c r="J191" s="48"/>
      <c r="K191" s="106"/>
      <c r="L191" s="46">
        <v>1</v>
      </c>
      <c r="M191" s="110">
        <v>-66.510000000000005</v>
      </c>
      <c r="N191" s="21"/>
      <c r="O191" s="21"/>
    </row>
    <row r="192" spans="1:15" x14ac:dyDescent="0.25">
      <c r="A192" s="20"/>
      <c r="B192" s="20"/>
      <c r="C192" s="20"/>
      <c r="D192" s="20"/>
      <c r="E192" s="15" t="s">
        <v>315</v>
      </c>
      <c r="F192" s="46">
        <v>1</v>
      </c>
      <c r="G192" s="106">
        <v>-25.16</v>
      </c>
      <c r="H192" s="48"/>
      <c r="I192" s="106"/>
      <c r="J192" s="48"/>
      <c r="K192" s="106"/>
      <c r="L192" s="46">
        <v>1</v>
      </c>
      <c r="M192" s="110">
        <v>-25.16</v>
      </c>
      <c r="N192" s="21"/>
      <c r="O192" s="21"/>
    </row>
    <row r="193" spans="1:15" x14ac:dyDescent="0.25">
      <c r="A193" s="20"/>
      <c r="B193" s="20"/>
      <c r="C193" s="20"/>
      <c r="D193" s="20"/>
      <c r="E193" s="15" t="s">
        <v>55</v>
      </c>
      <c r="F193" s="46"/>
      <c r="G193" s="106"/>
      <c r="H193" s="48"/>
      <c r="I193" s="106"/>
      <c r="J193" s="48">
        <v>1</v>
      </c>
      <c r="K193" s="106">
        <v>-456.65</v>
      </c>
      <c r="L193" s="46">
        <v>1</v>
      </c>
      <c r="M193" s="110">
        <v>-456.65</v>
      </c>
      <c r="N193" s="21"/>
      <c r="O193" s="21"/>
    </row>
    <row r="194" spans="1:15" x14ac:dyDescent="0.25">
      <c r="A194" s="20"/>
      <c r="B194" s="20"/>
      <c r="C194" s="20"/>
      <c r="D194" s="20"/>
      <c r="E194" s="15" t="s">
        <v>167</v>
      </c>
      <c r="F194" s="46">
        <v>1</v>
      </c>
      <c r="G194" s="106">
        <v>-50.13</v>
      </c>
      <c r="H194" s="48"/>
      <c r="I194" s="106"/>
      <c r="J194" s="48"/>
      <c r="K194" s="106"/>
      <c r="L194" s="46">
        <v>1</v>
      </c>
      <c r="M194" s="110">
        <v>-50.13</v>
      </c>
      <c r="N194" s="21"/>
      <c r="O194" s="21"/>
    </row>
    <row r="195" spans="1:15" x14ac:dyDescent="0.25">
      <c r="A195" s="20"/>
      <c r="B195" s="20"/>
      <c r="C195" s="20"/>
      <c r="D195" s="20"/>
      <c r="E195" s="15" t="s">
        <v>391</v>
      </c>
      <c r="F195" s="46"/>
      <c r="G195" s="106"/>
      <c r="H195" s="48">
        <v>1</v>
      </c>
      <c r="I195" s="106">
        <v>-95.28</v>
      </c>
      <c r="J195" s="48"/>
      <c r="K195" s="106"/>
      <c r="L195" s="46">
        <v>1</v>
      </c>
      <c r="M195" s="110">
        <v>-95.28</v>
      </c>
      <c r="N195" s="21"/>
      <c r="O195" s="21"/>
    </row>
    <row r="196" spans="1:15" x14ac:dyDescent="0.25">
      <c r="A196" s="20"/>
      <c r="B196" s="20"/>
      <c r="C196" s="20"/>
      <c r="D196" s="20"/>
      <c r="E196" s="15" t="s">
        <v>1954</v>
      </c>
      <c r="F196" s="46">
        <v>1</v>
      </c>
      <c r="G196" s="106">
        <v>-5.76</v>
      </c>
      <c r="H196" s="48"/>
      <c r="I196" s="106"/>
      <c r="J196" s="48"/>
      <c r="K196" s="106"/>
      <c r="L196" s="46">
        <v>1</v>
      </c>
      <c r="M196" s="110">
        <v>-5.76</v>
      </c>
      <c r="N196" s="21"/>
      <c r="O196" s="21"/>
    </row>
    <row r="197" spans="1:15" x14ac:dyDescent="0.25">
      <c r="A197" s="20"/>
      <c r="B197" s="20"/>
      <c r="C197" s="20"/>
      <c r="D197" s="20"/>
      <c r="E197" s="15" t="s">
        <v>1706</v>
      </c>
      <c r="F197" s="46"/>
      <c r="G197" s="106"/>
      <c r="H197" s="48"/>
      <c r="I197" s="106"/>
      <c r="J197" s="48">
        <v>1</v>
      </c>
      <c r="K197" s="106">
        <v>-34.36</v>
      </c>
      <c r="L197" s="46">
        <v>1</v>
      </c>
      <c r="M197" s="110">
        <v>-34.36</v>
      </c>
      <c r="N197" s="21"/>
      <c r="O197" s="21"/>
    </row>
    <row r="198" spans="1:15" x14ac:dyDescent="0.25">
      <c r="A198" s="20"/>
      <c r="B198" s="20"/>
      <c r="C198" s="20"/>
      <c r="D198" s="20"/>
      <c r="E198" s="15" t="s">
        <v>1281</v>
      </c>
      <c r="F198" s="46">
        <v>1</v>
      </c>
      <c r="G198" s="106">
        <v>-96.92</v>
      </c>
      <c r="H198" s="48"/>
      <c r="I198" s="106"/>
      <c r="J198" s="48"/>
      <c r="K198" s="106"/>
      <c r="L198" s="46">
        <v>1</v>
      </c>
      <c r="M198" s="110">
        <v>-96.92</v>
      </c>
      <c r="N198" s="21"/>
      <c r="O198" s="21"/>
    </row>
    <row r="199" spans="1:15" x14ac:dyDescent="0.25">
      <c r="A199" s="20"/>
      <c r="B199" s="20"/>
      <c r="C199" s="20"/>
      <c r="D199" s="20"/>
      <c r="E199" s="15" t="s">
        <v>1411</v>
      </c>
      <c r="F199" s="46"/>
      <c r="G199" s="106"/>
      <c r="H199" s="48">
        <v>1</v>
      </c>
      <c r="I199" s="106">
        <v>-32.32</v>
      </c>
      <c r="J199" s="48"/>
      <c r="K199" s="106"/>
      <c r="L199" s="46">
        <v>1</v>
      </c>
      <c r="M199" s="110">
        <v>-32.32</v>
      </c>
      <c r="N199" s="21"/>
      <c r="O199" s="21"/>
    </row>
    <row r="200" spans="1:15" x14ac:dyDescent="0.25">
      <c r="A200" s="20"/>
      <c r="B200" s="20"/>
      <c r="C200" s="20"/>
      <c r="D200" s="20"/>
      <c r="E200" s="15" t="s">
        <v>1197</v>
      </c>
      <c r="F200" s="46"/>
      <c r="G200" s="106"/>
      <c r="H200" s="48"/>
      <c r="I200" s="106"/>
      <c r="J200" s="48">
        <v>1</v>
      </c>
      <c r="K200" s="106">
        <v>-35.07</v>
      </c>
      <c r="L200" s="46">
        <v>1</v>
      </c>
      <c r="M200" s="110">
        <v>-35.07</v>
      </c>
      <c r="N200" s="21"/>
      <c r="O200" s="21"/>
    </row>
    <row r="201" spans="1:15" x14ac:dyDescent="0.25">
      <c r="A201" s="20"/>
      <c r="B201" s="20"/>
      <c r="C201" s="20"/>
      <c r="D201" s="20"/>
      <c r="E201" s="15" t="s">
        <v>60</v>
      </c>
      <c r="F201" s="46"/>
      <c r="G201" s="106"/>
      <c r="H201" s="48"/>
      <c r="I201" s="106"/>
      <c r="J201" s="48">
        <v>1</v>
      </c>
      <c r="K201" s="106">
        <v>-489.41</v>
      </c>
      <c r="L201" s="46">
        <v>1</v>
      </c>
      <c r="M201" s="110">
        <v>-489.41</v>
      </c>
      <c r="N201" s="21"/>
      <c r="O201" s="21"/>
    </row>
    <row r="202" spans="1:15" x14ac:dyDescent="0.25">
      <c r="A202" s="20"/>
      <c r="B202" s="20"/>
      <c r="C202" s="20"/>
      <c r="D202" s="20"/>
      <c r="E202" s="15" t="s">
        <v>1260</v>
      </c>
      <c r="F202" s="46">
        <v>1</v>
      </c>
      <c r="G202" s="106">
        <v>-97.01</v>
      </c>
      <c r="H202" s="48"/>
      <c r="I202" s="106"/>
      <c r="J202" s="48"/>
      <c r="K202" s="106"/>
      <c r="L202" s="46">
        <v>1</v>
      </c>
      <c r="M202" s="110">
        <v>-97.01</v>
      </c>
      <c r="N202" s="21"/>
      <c r="O202" s="21"/>
    </row>
    <row r="203" spans="1:15" x14ac:dyDescent="0.25">
      <c r="A203" s="20"/>
      <c r="B203" s="20"/>
      <c r="C203" s="20"/>
      <c r="D203" s="20"/>
      <c r="E203" s="15" t="s">
        <v>1493</v>
      </c>
      <c r="F203" s="46"/>
      <c r="G203" s="106"/>
      <c r="H203" s="48"/>
      <c r="I203" s="106"/>
      <c r="J203" s="48">
        <v>1</v>
      </c>
      <c r="K203" s="106">
        <v>-88.04</v>
      </c>
      <c r="L203" s="46">
        <v>1</v>
      </c>
      <c r="M203" s="110">
        <v>-88.04</v>
      </c>
      <c r="N203" s="21"/>
      <c r="O203" s="21"/>
    </row>
    <row r="204" spans="1:15" x14ac:dyDescent="0.25">
      <c r="A204" s="20"/>
      <c r="B204" s="20"/>
      <c r="C204" s="20"/>
      <c r="D204" s="20"/>
      <c r="E204" s="15" t="s">
        <v>94</v>
      </c>
      <c r="F204" s="46"/>
      <c r="G204" s="106"/>
      <c r="H204" s="48">
        <v>1</v>
      </c>
      <c r="I204" s="106">
        <v>-266.39999999999998</v>
      </c>
      <c r="J204" s="48"/>
      <c r="K204" s="106"/>
      <c r="L204" s="46">
        <v>1</v>
      </c>
      <c r="M204" s="110">
        <v>-266.39999999999998</v>
      </c>
      <c r="N204" s="21"/>
      <c r="O204" s="21"/>
    </row>
    <row r="205" spans="1:15" x14ac:dyDescent="0.25">
      <c r="A205" s="20"/>
      <c r="B205" s="20"/>
      <c r="C205" s="20"/>
      <c r="D205" s="20"/>
      <c r="E205" s="15" t="s">
        <v>960</v>
      </c>
      <c r="F205" s="46"/>
      <c r="G205" s="106"/>
      <c r="H205" s="48">
        <v>1</v>
      </c>
      <c r="I205" s="106">
        <v>-6.09</v>
      </c>
      <c r="J205" s="48"/>
      <c r="K205" s="106"/>
      <c r="L205" s="46">
        <v>1</v>
      </c>
      <c r="M205" s="110">
        <v>-6.09</v>
      </c>
      <c r="N205" s="21"/>
      <c r="O205" s="21"/>
    </row>
    <row r="206" spans="1:15" x14ac:dyDescent="0.25">
      <c r="A206" s="20"/>
      <c r="B206" s="20"/>
      <c r="C206" s="20"/>
      <c r="D206" s="20"/>
      <c r="E206" s="15" t="s">
        <v>2061</v>
      </c>
      <c r="F206" s="46"/>
      <c r="G206" s="106"/>
      <c r="H206" s="48"/>
      <c r="I206" s="106"/>
      <c r="J206" s="48">
        <v>1</v>
      </c>
      <c r="K206" s="106">
        <v>-10.99</v>
      </c>
      <c r="L206" s="46">
        <v>1</v>
      </c>
      <c r="M206" s="110">
        <v>-10.99</v>
      </c>
      <c r="N206" s="21"/>
      <c r="O206" s="21"/>
    </row>
    <row r="207" spans="1:15" x14ac:dyDescent="0.25">
      <c r="A207" s="20"/>
      <c r="B207" s="20"/>
      <c r="C207" s="20"/>
      <c r="D207" s="20"/>
      <c r="E207" s="15" t="s">
        <v>783</v>
      </c>
      <c r="F207" s="46"/>
      <c r="G207" s="106"/>
      <c r="H207" s="48"/>
      <c r="I207" s="106"/>
      <c r="J207" s="48">
        <v>1</v>
      </c>
      <c r="K207" s="106">
        <v>-8.66</v>
      </c>
      <c r="L207" s="46">
        <v>1</v>
      </c>
      <c r="M207" s="110">
        <v>-8.66</v>
      </c>
      <c r="N207" s="21"/>
      <c r="O207" s="21"/>
    </row>
    <row r="208" spans="1:15" x14ac:dyDescent="0.25">
      <c r="A208" s="20"/>
      <c r="B208" s="20"/>
      <c r="C208" s="20"/>
      <c r="D208" s="20"/>
      <c r="E208" s="15" t="s">
        <v>1928</v>
      </c>
      <c r="F208" s="46">
        <v>1</v>
      </c>
      <c r="G208" s="106">
        <v>-56.41</v>
      </c>
      <c r="H208" s="48"/>
      <c r="I208" s="106"/>
      <c r="J208" s="48"/>
      <c r="K208" s="106"/>
      <c r="L208" s="46">
        <v>1</v>
      </c>
      <c r="M208" s="110">
        <v>-56.41</v>
      </c>
      <c r="N208" s="21"/>
      <c r="O208" s="21"/>
    </row>
    <row r="209" spans="1:15" x14ac:dyDescent="0.25">
      <c r="A209" s="20"/>
      <c r="B209" s="20"/>
      <c r="C209" s="20"/>
      <c r="D209" s="20"/>
      <c r="E209" s="15" t="s">
        <v>294</v>
      </c>
      <c r="F209" s="46">
        <v>1</v>
      </c>
      <c r="G209" s="106">
        <v>-55.64</v>
      </c>
      <c r="H209" s="48"/>
      <c r="I209" s="106"/>
      <c r="J209" s="48"/>
      <c r="K209" s="106"/>
      <c r="L209" s="46">
        <v>1</v>
      </c>
      <c r="M209" s="110">
        <v>-55.64</v>
      </c>
      <c r="N209" s="21"/>
      <c r="O209" s="21"/>
    </row>
    <row r="210" spans="1:15" x14ac:dyDescent="0.25">
      <c r="A210" s="20"/>
      <c r="B210" s="20"/>
      <c r="C210" s="20"/>
      <c r="D210" s="20"/>
      <c r="E210" s="15" t="s">
        <v>665</v>
      </c>
      <c r="F210" s="46"/>
      <c r="G210" s="106"/>
      <c r="H210" s="48"/>
      <c r="I210" s="106"/>
      <c r="J210" s="48">
        <v>1</v>
      </c>
      <c r="K210" s="106">
        <v>-75.84</v>
      </c>
      <c r="L210" s="46">
        <v>1</v>
      </c>
      <c r="M210" s="110">
        <v>-75.84</v>
      </c>
      <c r="N210" s="21"/>
      <c r="O210" s="21"/>
    </row>
    <row r="211" spans="1:15" x14ac:dyDescent="0.25">
      <c r="A211" s="20"/>
      <c r="B211" s="20"/>
      <c r="C211" s="20"/>
      <c r="D211" s="20"/>
      <c r="E211" s="15" t="s">
        <v>1512</v>
      </c>
      <c r="F211" s="46"/>
      <c r="G211" s="106"/>
      <c r="H211" s="48"/>
      <c r="I211" s="106"/>
      <c r="J211" s="48">
        <v>1</v>
      </c>
      <c r="K211" s="106">
        <v>-12.64</v>
      </c>
      <c r="L211" s="46">
        <v>1</v>
      </c>
      <c r="M211" s="110">
        <v>-12.64</v>
      </c>
      <c r="N211" s="21"/>
      <c r="O211" s="21"/>
    </row>
    <row r="212" spans="1:15" x14ac:dyDescent="0.25">
      <c r="A212" s="20"/>
      <c r="B212" s="20"/>
      <c r="C212" s="20"/>
      <c r="D212" s="20"/>
      <c r="E212" s="15" t="s">
        <v>2218</v>
      </c>
      <c r="F212" s="46">
        <v>1</v>
      </c>
      <c r="G212" s="106">
        <v>-154.22999999999999</v>
      </c>
      <c r="H212" s="48"/>
      <c r="I212" s="106"/>
      <c r="J212" s="48"/>
      <c r="K212" s="106"/>
      <c r="L212" s="46">
        <v>1</v>
      </c>
      <c r="M212" s="110">
        <v>-154.22999999999999</v>
      </c>
      <c r="N212" s="21"/>
      <c r="O212" s="21"/>
    </row>
    <row r="213" spans="1:15" x14ac:dyDescent="0.25">
      <c r="A213" s="20"/>
      <c r="B213" s="20"/>
      <c r="C213" s="20"/>
      <c r="D213" s="20"/>
      <c r="E213" s="15" t="s">
        <v>490</v>
      </c>
      <c r="F213" s="46"/>
      <c r="G213" s="106"/>
      <c r="H213" s="48"/>
      <c r="I213" s="106"/>
      <c r="J213" s="48">
        <v>1</v>
      </c>
      <c r="K213" s="106">
        <v>-335.01</v>
      </c>
      <c r="L213" s="46">
        <v>1</v>
      </c>
      <c r="M213" s="110">
        <v>-335.01</v>
      </c>
      <c r="N213" s="21"/>
      <c r="O213" s="21"/>
    </row>
    <row r="214" spans="1:15" x14ac:dyDescent="0.25">
      <c r="A214" s="20"/>
      <c r="B214" s="20"/>
      <c r="C214" s="20"/>
      <c r="D214" s="20"/>
      <c r="E214" s="15" t="s">
        <v>417</v>
      </c>
      <c r="F214" s="46"/>
      <c r="G214" s="106"/>
      <c r="H214" s="48">
        <v>1</v>
      </c>
      <c r="I214" s="106">
        <v>-35.15</v>
      </c>
      <c r="J214" s="48"/>
      <c r="K214" s="106"/>
      <c r="L214" s="46">
        <v>1</v>
      </c>
      <c r="M214" s="110">
        <v>-35.15</v>
      </c>
      <c r="N214" s="21"/>
      <c r="O214" s="21"/>
    </row>
    <row r="215" spans="1:15" x14ac:dyDescent="0.25">
      <c r="A215" s="20"/>
      <c r="B215" s="20"/>
      <c r="C215" s="20"/>
      <c r="D215" s="20"/>
      <c r="E215" s="15" t="s">
        <v>510</v>
      </c>
      <c r="F215" s="46">
        <v>1</v>
      </c>
      <c r="G215" s="106">
        <v>-86.98</v>
      </c>
      <c r="H215" s="48"/>
      <c r="I215" s="106"/>
      <c r="J215" s="48"/>
      <c r="K215" s="106"/>
      <c r="L215" s="46">
        <v>1</v>
      </c>
      <c r="M215" s="110">
        <v>-86.98</v>
      </c>
      <c r="N215" s="21"/>
      <c r="O215" s="21"/>
    </row>
    <row r="216" spans="1:15" x14ac:dyDescent="0.25">
      <c r="A216" s="20"/>
      <c r="B216" s="20"/>
      <c r="C216" s="20"/>
      <c r="D216" s="20"/>
      <c r="E216" s="15" t="s">
        <v>74</v>
      </c>
      <c r="F216" s="46">
        <v>1</v>
      </c>
      <c r="G216" s="106">
        <v>-184.36</v>
      </c>
      <c r="H216" s="48"/>
      <c r="I216" s="106"/>
      <c r="J216" s="48"/>
      <c r="K216" s="106"/>
      <c r="L216" s="46">
        <v>1</v>
      </c>
      <c r="M216" s="110">
        <v>-184.36</v>
      </c>
      <c r="N216" s="21"/>
      <c r="O216" s="21"/>
    </row>
    <row r="217" spans="1:15" x14ac:dyDescent="0.25">
      <c r="A217" s="20"/>
      <c r="B217" s="20"/>
      <c r="C217" s="20"/>
      <c r="D217" s="20"/>
      <c r="E217" s="15" t="s">
        <v>952</v>
      </c>
      <c r="F217" s="46"/>
      <c r="G217" s="106"/>
      <c r="H217" s="48">
        <v>1</v>
      </c>
      <c r="I217" s="106">
        <v>-16.71</v>
      </c>
      <c r="J217" s="48"/>
      <c r="K217" s="106"/>
      <c r="L217" s="46">
        <v>1</v>
      </c>
      <c r="M217" s="110">
        <v>-16.71</v>
      </c>
      <c r="N217" s="21"/>
      <c r="O217" s="21"/>
    </row>
    <row r="218" spans="1:15" x14ac:dyDescent="0.25">
      <c r="A218" s="20"/>
      <c r="B218" s="20"/>
      <c r="C218" s="20"/>
      <c r="D218" s="20"/>
      <c r="E218" s="15" t="s">
        <v>1274</v>
      </c>
      <c r="F218" s="46">
        <v>1</v>
      </c>
      <c r="G218" s="106">
        <v>-61.26</v>
      </c>
      <c r="H218" s="48"/>
      <c r="I218" s="106"/>
      <c r="J218" s="48"/>
      <c r="K218" s="106"/>
      <c r="L218" s="46">
        <v>1</v>
      </c>
      <c r="M218" s="110">
        <v>-61.26</v>
      </c>
      <c r="N218" s="21"/>
      <c r="O218" s="21"/>
    </row>
    <row r="219" spans="1:15" x14ac:dyDescent="0.25">
      <c r="A219" s="20"/>
      <c r="B219" s="20"/>
      <c r="C219" s="20"/>
      <c r="D219" s="20"/>
      <c r="E219" s="15" t="s">
        <v>1736</v>
      </c>
      <c r="F219" s="46">
        <v>1</v>
      </c>
      <c r="G219" s="106">
        <v>-90.61</v>
      </c>
      <c r="H219" s="48"/>
      <c r="I219" s="106"/>
      <c r="J219" s="48"/>
      <c r="K219" s="106"/>
      <c r="L219" s="46">
        <v>1</v>
      </c>
      <c r="M219" s="110">
        <v>-90.61</v>
      </c>
      <c r="N219" s="21"/>
      <c r="O219" s="21"/>
    </row>
    <row r="220" spans="1:15" x14ac:dyDescent="0.25">
      <c r="A220" s="20"/>
      <c r="B220" s="20"/>
      <c r="C220" s="20"/>
      <c r="D220" s="20"/>
      <c r="E220" s="15" t="s">
        <v>441</v>
      </c>
      <c r="F220" s="46"/>
      <c r="G220" s="106"/>
      <c r="H220" s="48"/>
      <c r="I220" s="106"/>
      <c r="J220" s="48">
        <v>1</v>
      </c>
      <c r="K220" s="106">
        <v>-71.180000000000007</v>
      </c>
      <c r="L220" s="46">
        <v>1</v>
      </c>
      <c r="M220" s="110">
        <v>-71.180000000000007</v>
      </c>
      <c r="N220" s="21"/>
      <c r="O220" s="21"/>
    </row>
    <row r="221" spans="1:15" x14ac:dyDescent="0.25">
      <c r="A221" s="20"/>
      <c r="B221" s="20"/>
      <c r="C221" s="20"/>
      <c r="D221" s="20"/>
      <c r="E221" s="15" t="s">
        <v>1322</v>
      </c>
      <c r="F221" s="46">
        <v>1</v>
      </c>
      <c r="G221" s="106">
        <v>-72.349999999999994</v>
      </c>
      <c r="H221" s="48"/>
      <c r="I221" s="106"/>
      <c r="J221" s="48"/>
      <c r="K221" s="106"/>
      <c r="L221" s="46">
        <v>1</v>
      </c>
      <c r="M221" s="110">
        <v>-72.349999999999994</v>
      </c>
      <c r="N221" s="21"/>
      <c r="O221" s="21"/>
    </row>
    <row r="222" spans="1:15" x14ac:dyDescent="0.25">
      <c r="A222" s="20"/>
      <c r="B222" s="20"/>
      <c r="C222" s="20"/>
      <c r="D222" s="20"/>
      <c r="E222" s="15" t="s">
        <v>2186</v>
      </c>
      <c r="F222" s="46">
        <v>1</v>
      </c>
      <c r="G222" s="106">
        <v>-223.12</v>
      </c>
      <c r="H222" s="48"/>
      <c r="I222" s="106"/>
      <c r="J222" s="48"/>
      <c r="K222" s="106"/>
      <c r="L222" s="46">
        <v>1</v>
      </c>
      <c r="M222" s="110">
        <v>-223.12</v>
      </c>
      <c r="N222" s="21"/>
      <c r="O222" s="21"/>
    </row>
    <row r="223" spans="1:15" x14ac:dyDescent="0.25">
      <c r="A223" s="20"/>
      <c r="B223" s="20"/>
      <c r="C223" s="20"/>
      <c r="D223" s="20"/>
      <c r="E223" s="15" t="s">
        <v>127</v>
      </c>
      <c r="F223" s="46"/>
      <c r="G223" s="106"/>
      <c r="H223" s="48"/>
      <c r="I223" s="106"/>
      <c r="J223" s="48">
        <v>1</v>
      </c>
      <c r="K223" s="106">
        <v>-287.27999999999997</v>
      </c>
      <c r="L223" s="46">
        <v>1</v>
      </c>
      <c r="M223" s="110">
        <v>-287.27999999999997</v>
      </c>
      <c r="N223" s="21"/>
      <c r="O223" s="21"/>
    </row>
    <row r="224" spans="1:15" x14ac:dyDescent="0.25">
      <c r="A224" s="20"/>
      <c r="B224" s="20"/>
      <c r="C224" s="20"/>
      <c r="D224" s="20"/>
      <c r="E224" s="15" t="s">
        <v>2117</v>
      </c>
      <c r="F224" s="46"/>
      <c r="G224" s="106"/>
      <c r="H224" s="48">
        <v>1</v>
      </c>
      <c r="I224" s="106">
        <v>-480.34</v>
      </c>
      <c r="J224" s="48"/>
      <c r="K224" s="106"/>
      <c r="L224" s="46">
        <v>1</v>
      </c>
      <c r="M224" s="110">
        <v>-480.34</v>
      </c>
      <c r="N224" s="21"/>
      <c r="O224" s="21"/>
    </row>
    <row r="225" spans="1:15" x14ac:dyDescent="0.25">
      <c r="A225" s="20"/>
      <c r="B225" s="20"/>
      <c r="C225" s="20"/>
      <c r="D225" s="20"/>
      <c r="E225" s="15" t="s">
        <v>143</v>
      </c>
      <c r="F225" s="46"/>
      <c r="G225" s="106"/>
      <c r="H225" s="48">
        <v>1</v>
      </c>
      <c r="I225" s="106">
        <v>-331.43</v>
      </c>
      <c r="J225" s="48"/>
      <c r="K225" s="106"/>
      <c r="L225" s="46">
        <v>1</v>
      </c>
      <c r="M225" s="110">
        <v>-331.43</v>
      </c>
      <c r="N225" s="21"/>
      <c r="O225" s="21"/>
    </row>
    <row r="226" spans="1:15" x14ac:dyDescent="0.25">
      <c r="A226" s="20"/>
      <c r="B226" s="20"/>
      <c r="C226" s="20"/>
      <c r="D226" s="20"/>
      <c r="E226" s="15" t="s">
        <v>379</v>
      </c>
      <c r="F226" s="46"/>
      <c r="G226" s="106"/>
      <c r="H226" s="48">
        <v>1</v>
      </c>
      <c r="I226" s="106">
        <v>-53.41</v>
      </c>
      <c r="J226" s="48"/>
      <c r="K226" s="106"/>
      <c r="L226" s="46">
        <v>1</v>
      </c>
      <c r="M226" s="110">
        <v>-53.41</v>
      </c>
      <c r="N226" s="21"/>
      <c r="O226" s="21"/>
    </row>
    <row r="227" spans="1:15" x14ac:dyDescent="0.25">
      <c r="A227" s="20"/>
      <c r="B227" s="20"/>
      <c r="C227" s="20"/>
      <c r="D227" s="20"/>
      <c r="E227" s="15" t="s">
        <v>162</v>
      </c>
      <c r="F227" s="46">
        <v>1</v>
      </c>
      <c r="G227" s="106">
        <v>-188.11</v>
      </c>
      <c r="H227" s="48"/>
      <c r="I227" s="106"/>
      <c r="J227" s="48"/>
      <c r="K227" s="106"/>
      <c r="L227" s="46">
        <v>1</v>
      </c>
      <c r="M227" s="110">
        <v>-188.11</v>
      </c>
      <c r="N227" s="21"/>
      <c r="O227" s="21"/>
    </row>
    <row r="228" spans="1:15" x14ac:dyDescent="0.25">
      <c r="A228" s="20"/>
      <c r="B228" s="20"/>
      <c r="C228" s="20"/>
      <c r="D228" s="20"/>
      <c r="E228" s="15" t="s">
        <v>926</v>
      </c>
      <c r="F228" s="46"/>
      <c r="G228" s="106"/>
      <c r="H228" s="48">
        <v>1</v>
      </c>
      <c r="I228" s="106">
        <v>-37.770000000000003</v>
      </c>
      <c r="J228" s="48"/>
      <c r="K228" s="106"/>
      <c r="L228" s="46">
        <v>1</v>
      </c>
      <c r="M228" s="110">
        <v>-37.770000000000003</v>
      </c>
      <c r="N228" s="21"/>
      <c r="O228" s="21"/>
    </row>
    <row r="229" spans="1:15" x14ac:dyDescent="0.25">
      <c r="A229" s="20"/>
      <c r="B229" s="20"/>
      <c r="C229" s="20"/>
      <c r="D229" s="20"/>
      <c r="E229" s="15" t="s">
        <v>629</v>
      </c>
      <c r="F229" s="46"/>
      <c r="G229" s="106"/>
      <c r="H229" s="48"/>
      <c r="I229" s="106"/>
      <c r="J229" s="48">
        <v>1</v>
      </c>
      <c r="K229" s="106">
        <v>-47.69</v>
      </c>
      <c r="L229" s="46">
        <v>1</v>
      </c>
      <c r="M229" s="110">
        <v>-47.69</v>
      </c>
      <c r="N229" s="21"/>
      <c r="O229" s="21"/>
    </row>
    <row r="230" spans="1:15" x14ac:dyDescent="0.25">
      <c r="A230" s="20"/>
      <c r="B230" s="20"/>
      <c r="C230" s="20"/>
      <c r="D230" s="20"/>
      <c r="E230" s="15" t="s">
        <v>2031</v>
      </c>
      <c r="F230" s="46"/>
      <c r="G230" s="106"/>
      <c r="H230" s="48">
        <v>1</v>
      </c>
      <c r="I230" s="106">
        <v>-74.209999999999994</v>
      </c>
      <c r="J230" s="48"/>
      <c r="K230" s="106"/>
      <c r="L230" s="46">
        <v>1</v>
      </c>
      <c r="M230" s="110">
        <v>-74.209999999999994</v>
      </c>
      <c r="N230" s="21"/>
      <c r="O230" s="21"/>
    </row>
    <row r="231" spans="1:15" x14ac:dyDescent="0.25">
      <c r="A231" s="20"/>
      <c r="B231" s="20"/>
      <c r="C231" s="20"/>
      <c r="D231" s="20"/>
      <c r="E231" s="15" t="s">
        <v>176</v>
      </c>
      <c r="F231" s="46"/>
      <c r="G231" s="106"/>
      <c r="H231" s="48"/>
      <c r="I231" s="106"/>
      <c r="J231" s="48">
        <v>1</v>
      </c>
      <c r="K231" s="106">
        <v>-450.71</v>
      </c>
      <c r="L231" s="46">
        <v>1</v>
      </c>
      <c r="M231" s="110">
        <v>-450.71</v>
      </c>
      <c r="N231" s="21"/>
      <c r="O231" s="21"/>
    </row>
    <row r="232" spans="1:15" x14ac:dyDescent="0.25">
      <c r="A232" s="20"/>
      <c r="B232" s="20"/>
      <c r="C232" s="20"/>
      <c r="D232" s="20"/>
      <c r="E232" s="15" t="s">
        <v>550</v>
      </c>
      <c r="F232" s="46"/>
      <c r="G232" s="106"/>
      <c r="H232" s="48">
        <v>1</v>
      </c>
      <c r="I232" s="106">
        <v>-80.86</v>
      </c>
      <c r="J232" s="48"/>
      <c r="K232" s="106"/>
      <c r="L232" s="46">
        <v>1</v>
      </c>
      <c r="M232" s="110">
        <v>-80.86</v>
      </c>
      <c r="N232" s="21"/>
      <c r="O232" s="21"/>
    </row>
    <row r="233" spans="1:15" x14ac:dyDescent="0.25">
      <c r="A233" s="20"/>
      <c r="B233" s="20"/>
      <c r="C233" s="20"/>
      <c r="D233" s="20"/>
      <c r="E233" s="15" t="s">
        <v>1161</v>
      </c>
      <c r="F233" s="46"/>
      <c r="G233" s="106"/>
      <c r="H233" s="48">
        <v>1</v>
      </c>
      <c r="I233" s="106">
        <v>-10.49</v>
      </c>
      <c r="J233" s="48"/>
      <c r="K233" s="106"/>
      <c r="L233" s="46">
        <v>1</v>
      </c>
      <c r="M233" s="110">
        <v>-10.49</v>
      </c>
      <c r="N233" s="21"/>
      <c r="O233" s="21"/>
    </row>
    <row r="234" spans="1:15" x14ac:dyDescent="0.25">
      <c r="A234" s="20"/>
      <c r="B234" s="20"/>
      <c r="C234" s="20"/>
      <c r="D234" s="20"/>
      <c r="E234" s="15" t="s">
        <v>2151</v>
      </c>
      <c r="F234" s="46">
        <v>1</v>
      </c>
      <c r="G234" s="106">
        <v>-65.87</v>
      </c>
      <c r="H234" s="48"/>
      <c r="I234" s="106"/>
      <c r="J234" s="48"/>
      <c r="K234" s="106"/>
      <c r="L234" s="46">
        <v>1</v>
      </c>
      <c r="M234" s="110">
        <v>-65.87</v>
      </c>
      <c r="N234" s="21"/>
      <c r="O234" s="21"/>
    </row>
    <row r="235" spans="1:15" x14ac:dyDescent="0.25">
      <c r="A235" s="20"/>
      <c r="B235" s="20"/>
      <c r="C235" s="20"/>
      <c r="D235" s="20"/>
      <c r="E235" s="15" t="s">
        <v>903</v>
      </c>
      <c r="F235" s="46">
        <v>1</v>
      </c>
      <c r="G235" s="106">
        <v>-61.17</v>
      </c>
      <c r="H235" s="48"/>
      <c r="I235" s="106"/>
      <c r="J235" s="48"/>
      <c r="K235" s="106"/>
      <c r="L235" s="46">
        <v>1</v>
      </c>
      <c r="M235" s="110">
        <v>-61.17</v>
      </c>
      <c r="N235" s="21"/>
      <c r="O235" s="21"/>
    </row>
    <row r="236" spans="1:15" x14ac:dyDescent="0.25">
      <c r="A236" s="20"/>
      <c r="B236" s="20"/>
      <c r="C236" s="20"/>
      <c r="D236" s="20"/>
      <c r="E236" s="15" t="s">
        <v>542</v>
      </c>
      <c r="F236" s="46">
        <v>1</v>
      </c>
      <c r="G236" s="106">
        <v>-9.06</v>
      </c>
      <c r="H236" s="48"/>
      <c r="I236" s="106"/>
      <c r="J236" s="48"/>
      <c r="K236" s="106"/>
      <c r="L236" s="46">
        <v>1</v>
      </c>
      <c r="M236" s="110">
        <v>-9.06</v>
      </c>
      <c r="N236" s="21"/>
      <c r="O236" s="21"/>
    </row>
    <row r="237" spans="1:15" x14ac:dyDescent="0.25">
      <c r="A237" s="20"/>
      <c r="B237" s="20"/>
      <c r="C237" s="20"/>
      <c r="D237" s="20"/>
      <c r="E237" s="15" t="s">
        <v>2006</v>
      </c>
      <c r="F237" s="46"/>
      <c r="G237" s="106"/>
      <c r="H237" s="48">
        <v>1</v>
      </c>
      <c r="I237" s="106">
        <v>-86.14</v>
      </c>
      <c r="J237" s="48"/>
      <c r="K237" s="106"/>
      <c r="L237" s="46">
        <v>1</v>
      </c>
      <c r="M237" s="110">
        <v>-86.14</v>
      </c>
      <c r="N237" s="21"/>
      <c r="O237" s="21"/>
    </row>
    <row r="238" spans="1:15" x14ac:dyDescent="0.25">
      <c r="A238" s="20"/>
      <c r="B238" s="20"/>
      <c r="C238" s="20"/>
      <c r="D238" s="20"/>
      <c r="E238" s="15" t="s">
        <v>1941</v>
      </c>
      <c r="F238" s="46">
        <v>1</v>
      </c>
      <c r="G238" s="106">
        <v>-19.350000000000001</v>
      </c>
      <c r="H238" s="48"/>
      <c r="I238" s="106"/>
      <c r="J238" s="48"/>
      <c r="K238" s="106"/>
      <c r="L238" s="46">
        <v>1</v>
      </c>
      <c r="M238" s="110">
        <v>-19.350000000000001</v>
      </c>
      <c r="N238" s="21"/>
      <c r="O238" s="21"/>
    </row>
    <row r="239" spans="1:15" x14ac:dyDescent="0.25">
      <c r="A239" s="20"/>
      <c r="B239" s="20"/>
      <c r="C239" s="20"/>
      <c r="D239" s="20"/>
      <c r="E239" s="15" t="s">
        <v>465</v>
      </c>
      <c r="F239" s="46"/>
      <c r="G239" s="106"/>
      <c r="H239" s="48"/>
      <c r="I239" s="106"/>
      <c r="J239" s="48">
        <v>1</v>
      </c>
      <c r="K239" s="106">
        <v>-20.39</v>
      </c>
      <c r="L239" s="46">
        <v>1</v>
      </c>
      <c r="M239" s="110">
        <v>-20.39</v>
      </c>
      <c r="N239" s="21"/>
      <c r="O239" s="21"/>
    </row>
    <row r="240" spans="1:15" x14ac:dyDescent="0.25">
      <c r="A240" s="20"/>
      <c r="B240" s="20"/>
      <c r="C240" s="20"/>
      <c r="D240" s="20"/>
      <c r="E240" s="15" t="s">
        <v>1762</v>
      </c>
      <c r="F240" s="46">
        <v>1</v>
      </c>
      <c r="G240" s="106">
        <v>-5.84</v>
      </c>
      <c r="H240" s="48"/>
      <c r="I240" s="106"/>
      <c r="J240" s="48"/>
      <c r="K240" s="106"/>
      <c r="L240" s="46">
        <v>1</v>
      </c>
      <c r="M240" s="110">
        <v>-5.84</v>
      </c>
      <c r="N240" s="21"/>
      <c r="O240" s="21"/>
    </row>
    <row r="241" spans="1:15" x14ac:dyDescent="0.25">
      <c r="A241" s="20"/>
      <c r="B241" s="20"/>
      <c r="C241" s="20"/>
      <c r="D241" s="20"/>
      <c r="E241" s="15" t="s">
        <v>943</v>
      </c>
      <c r="F241" s="46"/>
      <c r="G241" s="106"/>
      <c r="H241" s="48">
        <v>1</v>
      </c>
      <c r="I241" s="106">
        <v>-66.819999999999993</v>
      </c>
      <c r="J241" s="48"/>
      <c r="K241" s="106"/>
      <c r="L241" s="46">
        <v>1</v>
      </c>
      <c r="M241" s="110">
        <v>-66.819999999999993</v>
      </c>
      <c r="N241" s="21"/>
      <c r="O241" s="21"/>
    </row>
    <row r="242" spans="1:15" x14ac:dyDescent="0.25">
      <c r="A242" s="20"/>
      <c r="B242" s="20"/>
      <c r="C242" s="20"/>
      <c r="D242" s="20"/>
      <c r="E242" s="15" t="s">
        <v>333</v>
      </c>
      <c r="F242" s="46">
        <v>1</v>
      </c>
      <c r="G242" s="106">
        <v>-62.57</v>
      </c>
      <c r="H242" s="48"/>
      <c r="I242" s="106"/>
      <c r="J242" s="48"/>
      <c r="K242" s="106"/>
      <c r="L242" s="46">
        <v>1</v>
      </c>
      <c r="M242" s="110">
        <v>-62.57</v>
      </c>
      <c r="N242" s="21"/>
      <c r="O242" s="21"/>
    </row>
    <row r="243" spans="1:15" x14ac:dyDescent="0.25">
      <c r="A243" s="20"/>
      <c r="B243" s="20"/>
      <c r="C243" s="20"/>
      <c r="D243" s="20"/>
      <c r="E243" s="15" t="s">
        <v>658</v>
      </c>
      <c r="F243" s="46"/>
      <c r="G243" s="106"/>
      <c r="H243" s="48"/>
      <c r="I243" s="106"/>
      <c r="J243" s="48">
        <v>1</v>
      </c>
      <c r="K243" s="106">
        <v>-64.099999999999994</v>
      </c>
      <c r="L243" s="46">
        <v>1</v>
      </c>
      <c r="M243" s="110">
        <v>-64.099999999999994</v>
      </c>
      <c r="N243" s="21"/>
      <c r="O243" s="21"/>
    </row>
    <row r="244" spans="1:15" x14ac:dyDescent="0.25">
      <c r="A244" s="20"/>
      <c r="B244" s="20"/>
      <c r="C244" s="20"/>
      <c r="D244" s="20"/>
      <c r="E244" s="15" t="s">
        <v>1385</v>
      </c>
      <c r="F244" s="46"/>
      <c r="G244" s="106"/>
      <c r="H244" s="48">
        <v>1</v>
      </c>
      <c r="I244" s="106">
        <v>-7.1</v>
      </c>
      <c r="J244" s="48"/>
      <c r="K244" s="106"/>
      <c r="L244" s="46">
        <v>1</v>
      </c>
      <c r="M244" s="110">
        <v>-7.1</v>
      </c>
      <c r="N244" s="21"/>
      <c r="O244" s="21"/>
    </row>
    <row r="245" spans="1:15" x14ac:dyDescent="0.25">
      <c r="A245" s="20"/>
      <c r="B245" s="20"/>
      <c r="C245" s="20"/>
      <c r="D245" s="20"/>
      <c r="E245" s="15" t="s">
        <v>1501</v>
      </c>
      <c r="F245" s="46"/>
      <c r="G245" s="106"/>
      <c r="H245" s="48"/>
      <c r="I245" s="106"/>
      <c r="J245" s="48">
        <v>1</v>
      </c>
      <c r="K245" s="106">
        <v>-31.73</v>
      </c>
      <c r="L245" s="46">
        <v>1</v>
      </c>
      <c r="M245" s="110">
        <v>-31.73</v>
      </c>
      <c r="N245" s="21"/>
      <c r="O245" s="21"/>
    </row>
    <row r="246" spans="1:15" x14ac:dyDescent="0.25">
      <c r="A246" s="20"/>
      <c r="B246" s="20"/>
      <c r="C246" s="20"/>
      <c r="D246" s="20"/>
      <c r="E246" s="15" t="s">
        <v>1199</v>
      </c>
      <c r="F246" s="46"/>
      <c r="G246" s="106"/>
      <c r="H246" s="48"/>
      <c r="I246" s="106"/>
      <c r="J246" s="48">
        <v>1</v>
      </c>
      <c r="K246" s="106">
        <v>-26.61</v>
      </c>
      <c r="L246" s="46">
        <v>1</v>
      </c>
      <c r="M246" s="110">
        <v>-26.61</v>
      </c>
      <c r="N246" s="21"/>
      <c r="O246" s="21"/>
    </row>
    <row r="247" spans="1:15" x14ac:dyDescent="0.25">
      <c r="A247" s="20"/>
      <c r="B247" s="20"/>
      <c r="C247" s="20"/>
      <c r="D247" s="20"/>
      <c r="E247" s="15" t="s">
        <v>1445</v>
      </c>
      <c r="F247" s="46"/>
      <c r="G247" s="106"/>
      <c r="H247" s="48"/>
      <c r="I247" s="106"/>
      <c r="J247" s="48">
        <v>1</v>
      </c>
      <c r="K247" s="106">
        <v>-80.290000000000006</v>
      </c>
      <c r="L247" s="46">
        <v>1</v>
      </c>
      <c r="M247" s="110">
        <v>-80.290000000000006</v>
      </c>
      <c r="N247" s="21"/>
      <c r="O247" s="21"/>
    </row>
    <row r="248" spans="1:15" x14ac:dyDescent="0.25">
      <c r="A248" s="20"/>
      <c r="B248" s="20"/>
      <c r="C248" s="20"/>
      <c r="D248" s="20"/>
      <c r="E248" s="15" t="s">
        <v>2187</v>
      </c>
      <c r="F248" s="46">
        <v>1</v>
      </c>
      <c r="G248" s="106">
        <v>-423.44</v>
      </c>
      <c r="H248" s="48"/>
      <c r="I248" s="106"/>
      <c r="J248" s="48"/>
      <c r="K248" s="106"/>
      <c r="L248" s="46">
        <v>1</v>
      </c>
      <c r="M248" s="110">
        <v>-423.44</v>
      </c>
      <c r="N248" s="21"/>
      <c r="O248" s="21"/>
    </row>
    <row r="249" spans="1:15" x14ac:dyDescent="0.25">
      <c r="A249" s="20"/>
      <c r="B249" s="20"/>
      <c r="C249" s="20"/>
      <c r="D249" s="20"/>
      <c r="E249" s="15" t="s">
        <v>2105</v>
      </c>
      <c r="F249" s="46"/>
      <c r="G249" s="106"/>
      <c r="H249" s="48"/>
      <c r="I249" s="106"/>
      <c r="J249" s="48">
        <v>1</v>
      </c>
      <c r="K249" s="106">
        <v>-6.03</v>
      </c>
      <c r="L249" s="46">
        <v>1</v>
      </c>
      <c r="M249" s="110">
        <v>-6.03</v>
      </c>
      <c r="N249" s="21"/>
      <c r="O249" s="21"/>
    </row>
    <row r="250" spans="1:15" x14ac:dyDescent="0.25">
      <c r="A250" s="20"/>
      <c r="B250" s="20"/>
      <c r="C250" s="20"/>
      <c r="D250" s="20"/>
      <c r="E250" s="15" t="s">
        <v>1906</v>
      </c>
      <c r="F250" s="46"/>
      <c r="G250" s="106"/>
      <c r="H250" s="48"/>
      <c r="I250" s="106"/>
      <c r="J250" s="48">
        <v>1</v>
      </c>
      <c r="K250" s="106">
        <v>-87.75</v>
      </c>
      <c r="L250" s="46">
        <v>1</v>
      </c>
      <c r="M250" s="110">
        <v>-87.75</v>
      </c>
      <c r="N250" s="21"/>
      <c r="O250" s="21"/>
    </row>
    <row r="251" spans="1:15" x14ac:dyDescent="0.25">
      <c r="A251" s="20"/>
      <c r="B251" s="20"/>
      <c r="C251" s="20"/>
      <c r="D251" s="20"/>
      <c r="E251" s="15" t="s">
        <v>1645</v>
      </c>
      <c r="F251" s="46"/>
      <c r="G251" s="106"/>
      <c r="H251" s="48">
        <v>1</v>
      </c>
      <c r="I251" s="106">
        <v>-26.02</v>
      </c>
      <c r="J251" s="48"/>
      <c r="K251" s="106"/>
      <c r="L251" s="46">
        <v>1</v>
      </c>
      <c r="M251" s="110">
        <v>-26.02</v>
      </c>
      <c r="N251" s="21"/>
      <c r="O251" s="21"/>
    </row>
    <row r="252" spans="1:15" x14ac:dyDescent="0.25">
      <c r="A252" s="20"/>
      <c r="B252" s="20"/>
      <c r="C252" s="20"/>
      <c r="D252" s="20"/>
      <c r="E252" s="15" t="s">
        <v>447</v>
      </c>
      <c r="F252" s="46"/>
      <c r="G252" s="106"/>
      <c r="H252" s="48"/>
      <c r="I252" s="106"/>
      <c r="J252" s="48">
        <v>1</v>
      </c>
      <c r="K252" s="106">
        <v>-76.42</v>
      </c>
      <c r="L252" s="46">
        <v>1</v>
      </c>
      <c r="M252" s="110">
        <v>-76.42</v>
      </c>
      <c r="N252" s="21"/>
      <c r="O252" s="21"/>
    </row>
    <row r="253" spans="1:15" x14ac:dyDescent="0.25">
      <c r="A253" s="20"/>
      <c r="B253" s="20"/>
      <c r="C253" s="20"/>
      <c r="D253" s="20"/>
      <c r="E253" s="15" t="s">
        <v>384</v>
      </c>
      <c r="F253" s="46"/>
      <c r="G253" s="106"/>
      <c r="H253" s="48">
        <v>1</v>
      </c>
      <c r="I253" s="106">
        <v>-12.92</v>
      </c>
      <c r="J253" s="48"/>
      <c r="K253" s="106"/>
      <c r="L253" s="46">
        <v>1</v>
      </c>
      <c r="M253" s="110">
        <v>-12.92</v>
      </c>
      <c r="N253" s="21"/>
      <c r="O253" s="21"/>
    </row>
    <row r="254" spans="1:15" x14ac:dyDescent="0.25">
      <c r="A254" s="20"/>
      <c r="B254" s="20"/>
      <c r="C254" s="20"/>
      <c r="D254" s="20"/>
      <c r="E254" s="15" t="s">
        <v>747</v>
      </c>
      <c r="F254" s="46"/>
      <c r="G254" s="106"/>
      <c r="H254" s="48">
        <v>1</v>
      </c>
      <c r="I254" s="106">
        <v>-36.72</v>
      </c>
      <c r="J254" s="48"/>
      <c r="K254" s="106"/>
      <c r="L254" s="46">
        <v>1</v>
      </c>
      <c r="M254" s="110">
        <v>-36.72</v>
      </c>
      <c r="N254" s="21"/>
      <c r="O254" s="21"/>
    </row>
    <row r="255" spans="1:15" x14ac:dyDescent="0.25">
      <c r="A255" s="20"/>
      <c r="B255" s="20"/>
      <c r="C255" s="20"/>
      <c r="D255" s="20"/>
      <c r="E255" s="15" t="s">
        <v>770</v>
      </c>
      <c r="F255" s="46"/>
      <c r="G255" s="106"/>
      <c r="H255" s="48">
        <v>1</v>
      </c>
      <c r="I255" s="106">
        <v>-26.18</v>
      </c>
      <c r="J255" s="48"/>
      <c r="K255" s="106"/>
      <c r="L255" s="46">
        <v>1</v>
      </c>
      <c r="M255" s="110">
        <v>-26.18</v>
      </c>
      <c r="N255" s="21"/>
      <c r="O255" s="21"/>
    </row>
    <row r="256" spans="1:15" x14ac:dyDescent="0.25">
      <c r="A256" s="20"/>
      <c r="B256" s="20"/>
      <c r="C256" s="20"/>
      <c r="D256" s="20"/>
      <c r="E256" s="15" t="s">
        <v>623</v>
      </c>
      <c r="F256" s="46"/>
      <c r="G256" s="106"/>
      <c r="H256" s="48"/>
      <c r="I256" s="106"/>
      <c r="J256" s="48">
        <v>1</v>
      </c>
      <c r="K256" s="106">
        <v>-92.51</v>
      </c>
      <c r="L256" s="46">
        <v>1</v>
      </c>
      <c r="M256" s="110">
        <v>-92.51</v>
      </c>
      <c r="N256" s="21"/>
      <c r="O256" s="21"/>
    </row>
    <row r="257" spans="1:15" x14ac:dyDescent="0.25">
      <c r="A257" s="20"/>
      <c r="B257" s="20"/>
      <c r="C257" s="20"/>
      <c r="D257" s="20"/>
      <c r="E257" s="15" t="s">
        <v>422</v>
      </c>
      <c r="F257" s="46"/>
      <c r="G257" s="106"/>
      <c r="H257" s="48">
        <v>1</v>
      </c>
      <c r="I257" s="106">
        <v>-40.72</v>
      </c>
      <c r="J257" s="48"/>
      <c r="K257" s="106"/>
      <c r="L257" s="46">
        <v>1</v>
      </c>
      <c r="M257" s="110">
        <v>-40.72</v>
      </c>
      <c r="N257" s="21"/>
      <c r="O257" s="21"/>
    </row>
    <row r="258" spans="1:15" x14ac:dyDescent="0.25">
      <c r="A258" s="20"/>
      <c r="B258" s="20"/>
      <c r="C258" s="20"/>
      <c r="D258" s="20"/>
      <c r="E258" s="15" t="s">
        <v>604</v>
      </c>
      <c r="F258" s="46"/>
      <c r="G258" s="106"/>
      <c r="H258" s="48">
        <v>1</v>
      </c>
      <c r="I258" s="106">
        <v>-14.87</v>
      </c>
      <c r="J258" s="48"/>
      <c r="K258" s="106"/>
      <c r="L258" s="46">
        <v>1</v>
      </c>
      <c r="M258" s="110">
        <v>-14.87</v>
      </c>
      <c r="N258" s="21"/>
      <c r="O258" s="21"/>
    </row>
    <row r="259" spans="1:15" x14ac:dyDescent="0.25">
      <c r="A259" s="20"/>
      <c r="B259" s="20"/>
      <c r="C259" s="20"/>
      <c r="D259" s="20"/>
      <c r="E259" s="15" t="s">
        <v>1777</v>
      </c>
      <c r="F259" s="46">
        <v>1</v>
      </c>
      <c r="G259" s="106">
        <v>-85.08</v>
      </c>
      <c r="H259" s="48"/>
      <c r="I259" s="106"/>
      <c r="J259" s="48"/>
      <c r="K259" s="106"/>
      <c r="L259" s="46">
        <v>1</v>
      </c>
      <c r="M259" s="110">
        <v>-85.08</v>
      </c>
      <c r="N259" s="21"/>
      <c r="O259" s="21"/>
    </row>
    <row r="260" spans="1:15" x14ac:dyDescent="0.25">
      <c r="A260" s="20"/>
      <c r="B260" s="20"/>
      <c r="C260" s="20"/>
      <c r="D260" s="20"/>
      <c r="E260" s="15" t="s">
        <v>1605</v>
      </c>
      <c r="F260" s="46"/>
      <c r="G260" s="106"/>
      <c r="H260" s="48">
        <v>1</v>
      </c>
      <c r="I260" s="106">
        <v>-26.9</v>
      </c>
      <c r="J260" s="48"/>
      <c r="K260" s="106"/>
      <c r="L260" s="46">
        <v>1</v>
      </c>
      <c r="M260" s="110">
        <v>-26.9</v>
      </c>
      <c r="N260" s="21"/>
      <c r="O260" s="21"/>
    </row>
    <row r="261" spans="1:15" x14ac:dyDescent="0.25">
      <c r="A261" s="20"/>
      <c r="B261" s="20"/>
      <c r="C261" s="20"/>
      <c r="D261" s="20"/>
      <c r="E261" s="15" t="s">
        <v>827</v>
      </c>
      <c r="F261" s="46"/>
      <c r="G261" s="106"/>
      <c r="H261" s="48"/>
      <c r="I261" s="106"/>
      <c r="J261" s="48">
        <v>1</v>
      </c>
      <c r="K261" s="106">
        <v>-85.52</v>
      </c>
      <c r="L261" s="46">
        <v>1</v>
      </c>
      <c r="M261" s="110">
        <v>-85.52</v>
      </c>
      <c r="N261" s="21"/>
      <c r="O261" s="21"/>
    </row>
    <row r="262" spans="1:15" x14ac:dyDescent="0.25">
      <c r="A262" s="20"/>
      <c r="B262" s="20"/>
      <c r="C262" s="20"/>
      <c r="D262" s="20"/>
      <c r="E262" s="15" t="s">
        <v>718</v>
      </c>
      <c r="F262" s="46">
        <v>1</v>
      </c>
      <c r="G262" s="106">
        <v>-94.18</v>
      </c>
      <c r="H262" s="48"/>
      <c r="I262" s="106"/>
      <c r="J262" s="48"/>
      <c r="K262" s="106"/>
      <c r="L262" s="46">
        <v>1</v>
      </c>
      <c r="M262" s="110">
        <v>-94.18</v>
      </c>
      <c r="N262" s="21"/>
      <c r="O262" s="21"/>
    </row>
    <row r="263" spans="1:15" x14ac:dyDescent="0.25">
      <c r="A263" s="20"/>
      <c r="B263" s="20"/>
      <c r="C263" s="20"/>
      <c r="D263" s="20"/>
      <c r="E263" s="15" t="s">
        <v>1583</v>
      </c>
      <c r="F263" s="46"/>
      <c r="G263" s="106"/>
      <c r="H263" s="48">
        <v>1</v>
      </c>
      <c r="I263" s="106">
        <v>-78.86</v>
      </c>
      <c r="J263" s="48"/>
      <c r="K263" s="106"/>
      <c r="L263" s="46">
        <v>1</v>
      </c>
      <c r="M263" s="110">
        <v>-78.86</v>
      </c>
      <c r="N263" s="21"/>
      <c r="O263" s="21"/>
    </row>
    <row r="264" spans="1:15" x14ac:dyDescent="0.25">
      <c r="A264" s="20"/>
      <c r="B264" s="20"/>
      <c r="C264" s="20"/>
      <c r="D264" s="20"/>
      <c r="E264" s="15" t="s">
        <v>1401</v>
      </c>
      <c r="F264" s="46"/>
      <c r="G264" s="106"/>
      <c r="H264" s="48">
        <v>1</v>
      </c>
      <c r="I264" s="106">
        <v>-30.08</v>
      </c>
      <c r="J264" s="48"/>
      <c r="K264" s="106"/>
      <c r="L264" s="46">
        <v>1</v>
      </c>
      <c r="M264" s="110">
        <v>-30.08</v>
      </c>
      <c r="N264" s="21"/>
      <c r="O264" s="21"/>
    </row>
    <row r="265" spans="1:15" x14ac:dyDescent="0.25">
      <c r="A265" s="20"/>
      <c r="B265" s="20"/>
      <c r="C265" s="20"/>
      <c r="D265" s="20"/>
      <c r="E265" s="15" t="s">
        <v>2332</v>
      </c>
      <c r="F265" s="46">
        <v>1</v>
      </c>
      <c r="G265" s="106">
        <v>-53.3</v>
      </c>
      <c r="H265" s="48"/>
      <c r="I265" s="106"/>
      <c r="J265" s="48"/>
      <c r="K265" s="106"/>
      <c r="L265" s="46">
        <v>1</v>
      </c>
      <c r="M265" s="110">
        <v>-53.3</v>
      </c>
      <c r="N265" s="21"/>
      <c r="O265" s="21"/>
    </row>
    <row r="266" spans="1:15" x14ac:dyDescent="0.25">
      <c r="A266" s="20"/>
      <c r="B266" s="20"/>
      <c r="C266" s="20"/>
      <c r="D266" s="20"/>
      <c r="E266" s="15" t="s">
        <v>714</v>
      </c>
      <c r="F266" s="46">
        <v>1</v>
      </c>
      <c r="G266" s="106">
        <v>-69.84</v>
      </c>
      <c r="H266" s="48"/>
      <c r="I266" s="106"/>
      <c r="J266" s="48"/>
      <c r="K266" s="106"/>
      <c r="L266" s="46">
        <v>1</v>
      </c>
      <c r="M266" s="110">
        <v>-69.84</v>
      </c>
      <c r="N266" s="21"/>
      <c r="O266" s="21"/>
    </row>
    <row r="267" spans="1:15" x14ac:dyDescent="0.25">
      <c r="A267" s="20"/>
      <c r="B267" s="20"/>
      <c r="C267" s="20"/>
      <c r="D267" s="20"/>
      <c r="E267" s="15" t="s">
        <v>615</v>
      </c>
      <c r="F267" s="46"/>
      <c r="G267" s="106"/>
      <c r="H267" s="48"/>
      <c r="I267" s="106"/>
      <c r="J267" s="48">
        <v>1</v>
      </c>
      <c r="K267" s="106">
        <v>-66.209999999999994</v>
      </c>
      <c r="L267" s="46">
        <v>1</v>
      </c>
      <c r="M267" s="110">
        <v>-66.209999999999994</v>
      </c>
      <c r="N267" s="21"/>
      <c r="O267" s="21"/>
    </row>
    <row r="268" spans="1:15" x14ac:dyDescent="0.25">
      <c r="A268" s="20"/>
      <c r="B268" s="20"/>
      <c r="C268" s="20"/>
      <c r="D268" s="20"/>
      <c r="E268" s="15" t="s">
        <v>1112</v>
      </c>
      <c r="F268" s="46">
        <v>1</v>
      </c>
      <c r="G268" s="106">
        <v>-66.14</v>
      </c>
      <c r="H268" s="48"/>
      <c r="I268" s="106"/>
      <c r="J268" s="48"/>
      <c r="K268" s="106"/>
      <c r="L268" s="46">
        <v>1</v>
      </c>
      <c r="M268" s="110">
        <v>-66.14</v>
      </c>
      <c r="N268" s="21"/>
      <c r="O268" s="21"/>
    </row>
    <row r="269" spans="1:15" x14ac:dyDescent="0.25">
      <c r="A269" s="20"/>
      <c r="B269" s="20"/>
      <c r="C269" s="20"/>
      <c r="D269" s="20"/>
      <c r="E269" s="15" t="s">
        <v>1569</v>
      </c>
      <c r="F269" s="46">
        <v>1</v>
      </c>
      <c r="G269" s="106">
        <v>-51.02</v>
      </c>
      <c r="H269" s="48"/>
      <c r="I269" s="106"/>
      <c r="J269" s="48"/>
      <c r="K269" s="106"/>
      <c r="L269" s="46">
        <v>1</v>
      </c>
      <c r="M269" s="110">
        <v>-51.02</v>
      </c>
      <c r="N269" s="21"/>
      <c r="O269" s="21"/>
    </row>
    <row r="270" spans="1:15" x14ac:dyDescent="0.25">
      <c r="A270" s="20"/>
      <c r="B270" s="20"/>
      <c r="C270" s="20"/>
      <c r="D270" s="20"/>
      <c r="E270" s="15" t="s">
        <v>2323</v>
      </c>
      <c r="F270" s="46"/>
      <c r="G270" s="106"/>
      <c r="H270" s="48"/>
      <c r="I270" s="106"/>
      <c r="J270" s="48">
        <v>1</v>
      </c>
      <c r="K270" s="106">
        <v>-143</v>
      </c>
      <c r="L270" s="46">
        <v>1</v>
      </c>
      <c r="M270" s="110">
        <v>-143</v>
      </c>
      <c r="N270" s="21"/>
      <c r="O270" s="21"/>
    </row>
    <row r="271" spans="1:15" x14ac:dyDescent="0.25">
      <c r="A271" s="20"/>
      <c r="B271" s="20"/>
      <c r="C271" s="20"/>
      <c r="D271" s="20"/>
      <c r="E271" s="15" t="s">
        <v>1800</v>
      </c>
      <c r="F271" s="46"/>
      <c r="G271" s="106"/>
      <c r="H271" s="48">
        <v>1</v>
      </c>
      <c r="I271" s="106">
        <v>-13.25</v>
      </c>
      <c r="J271" s="48"/>
      <c r="K271" s="106"/>
      <c r="L271" s="46">
        <v>1</v>
      </c>
      <c r="M271" s="110">
        <v>-13.25</v>
      </c>
      <c r="N271" s="21"/>
      <c r="O271" s="21"/>
    </row>
    <row r="272" spans="1:15" x14ac:dyDescent="0.25">
      <c r="A272" s="20"/>
      <c r="B272" s="20"/>
      <c r="C272" s="20"/>
      <c r="D272" s="20"/>
      <c r="E272" s="15" t="s">
        <v>214</v>
      </c>
      <c r="F272" s="46"/>
      <c r="G272" s="106"/>
      <c r="H272" s="48"/>
      <c r="I272" s="106"/>
      <c r="J272" s="48">
        <v>1</v>
      </c>
      <c r="K272" s="106">
        <v>-115.24</v>
      </c>
      <c r="L272" s="46">
        <v>1</v>
      </c>
      <c r="M272" s="110">
        <v>-115.24</v>
      </c>
      <c r="N272" s="21"/>
      <c r="O272" s="21"/>
    </row>
    <row r="273" spans="1:15" x14ac:dyDescent="0.25">
      <c r="A273" s="20"/>
      <c r="B273" s="20"/>
      <c r="C273" s="20"/>
      <c r="D273" s="20"/>
      <c r="E273" s="15" t="s">
        <v>1245</v>
      </c>
      <c r="F273" s="46"/>
      <c r="G273" s="106"/>
      <c r="H273" s="48"/>
      <c r="I273" s="106"/>
      <c r="J273" s="48">
        <v>1</v>
      </c>
      <c r="K273" s="106">
        <v>-82.44</v>
      </c>
      <c r="L273" s="46">
        <v>1</v>
      </c>
      <c r="M273" s="110">
        <v>-82.44</v>
      </c>
      <c r="N273" s="21"/>
      <c r="O273" s="21"/>
    </row>
    <row r="274" spans="1:15" x14ac:dyDescent="0.25">
      <c r="A274" s="20"/>
      <c r="B274" s="20"/>
      <c r="C274" s="20"/>
      <c r="D274" s="20"/>
      <c r="E274" s="15" t="s">
        <v>732</v>
      </c>
      <c r="F274" s="46"/>
      <c r="G274" s="106"/>
      <c r="H274" s="48">
        <v>1</v>
      </c>
      <c r="I274" s="106">
        <v>-28.92</v>
      </c>
      <c r="J274" s="48"/>
      <c r="K274" s="106"/>
      <c r="L274" s="46">
        <v>1</v>
      </c>
      <c r="M274" s="110">
        <v>-28.92</v>
      </c>
      <c r="N274" s="21"/>
      <c r="O274" s="21"/>
    </row>
    <row r="275" spans="1:15" x14ac:dyDescent="0.25">
      <c r="A275" s="20"/>
      <c r="B275" s="20"/>
      <c r="C275" s="20"/>
      <c r="D275" s="20"/>
      <c r="E275" s="15" t="s">
        <v>1523</v>
      </c>
      <c r="F275" s="46">
        <v>1</v>
      </c>
      <c r="G275" s="106">
        <v>-45.95</v>
      </c>
      <c r="H275" s="48"/>
      <c r="I275" s="106"/>
      <c r="J275" s="48"/>
      <c r="K275" s="106"/>
      <c r="L275" s="46">
        <v>1</v>
      </c>
      <c r="M275" s="110">
        <v>-45.95</v>
      </c>
      <c r="N275" s="21"/>
      <c r="O275" s="21"/>
    </row>
    <row r="276" spans="1:15" x14ac:dyDescent="0.25">
      <c r="A276" s="20"/>
      <c r="B276" s="20"/>
      <c r="C276" s="20"/>
      <c r="D276" s="20"/>
      <c r="E276" s="15" t="s">
        <v>1766</v>
      </c>
      <c r="F276" s="46">
        <v>1</v>
      </c>
      <c r="G276" s="106">
        <v>-39.25</v>
      </c>
      <c r="H276" s="48"/>
      <c r="I276" s="106"/>
      <c r="J276" s="48"/>
      <c r="K276" s="106"/>
      <c r="L276" s="46">
        <v>1</v>
      </c>
      <c r="M276" s="110">
        <v>-39.25</v>
      </c>
      <c r="N276" s="21"/>
      <c r="O276" s="21"/>
    </row>
    <row r="277" spans="1:15" x14ac:dyDescent="0.25">
      <c r="A277" s="20"/>
      <c r="B277" s="20"/>
      <c r="C277" s="20"/>
      <c r="D277" s="20"/>
      <c r="E277" s="15" t="s">
        <v>1282</v>
      </c>
      <c r="F277" s="46">
        <v>1</v>
      </c>
      <c r="G277" s="106">
        <v>-90.06</v>
      </c>
      <c r="H277" s="48"/>
      <c r="I277" s="106"/>
      <c r="J277" s="48"/>
      <c r="K277" s="106"/>
      <c r="L277" s="46">
        <v>1</v>
      </c>
      <c r="M277" s="110">
        <v>-90.06</v>
      </c>
      <c r="N277" s="21"/>
      <c r="O277" s="21"/>
    </row>
    <row r="278" spans="1:15" x14ac:dyDescent="0.25">
      <c r="A278" s="20"/>
      <c r="B278" s="20"/>
      <c r="C278" s="20"/>
      <c r="D278" s="20"/>
      <c r="E278" s="15" t="s">
        <v>183</v>
      </c>
      <c r="F278" s="46">
        <v>1</v>
      </c>
      <c r="G278" s="106">
        <v>-383.34</v>
      </c>
      <c r="H278" s="48"/>
      <c r="I278" s="106"/>
      <c r="J278" s="48"/>
      <c r="K278" s="106"/>
      <c r="L278" s="46">
        <v>1</v>
      </c>
      <c r="M278" s="110">
        <v>-383.34</v>
      </c>
      <c r="N278" s="21"/>
      <c r="O278" s="21"/>
    </row>
    <row r="279" spans="1:15" x14ac:dyDescent="0.25">
      <c r="A279" s="20"/>
      <c r="B279" s="20"/>
      <c r="C279" s="20"/>
      <c r="D279" s="20"/>
      <c r="E279" s="15" t="s">
        <v>121</v>
      </c>
      <c r="F279" s="46"/>
      <c r="G279" s="106"/>
      <c r="H279" s="48"/>
      <c r="I279" s="106"/>
      <c r="J279" s="48">
        <v>1</v>
      </c>
      <c r="K279" s="106">
        <v>-221.59</v>
      </c>
      <c r="L279" s="46">
        <v>1</v>
      </c>
      <c r="M279" s="110">
        <v>-221.59</v>
      </c>
      <c r="N279" s="21"/>
      <c r="O279" s="21"/>
    </row>
    <row r="280" spans="1:15" x14ac:dyDescent="0.25">
      <c r="A280" s="20"/>
      <c r="B280" s="20"/>
      <c r="C280" s="20"/>
      <c r="D280" s="20"/>
      <c r="E280" s="15" t="s">
        <v>1103</v>
      </c>
      <c r="F280" s="46">
        <v>1</v>
      </c>
      <c r="G280" s="106">
        <v>-60.35</v>
      </c>
      <c r="H280" s="48"/>
      <c r="I280" s="106"/>
      <c r="J280" s="48"/>
      <c r="K280" s="106"/>
      <c r="L280" s="46">
        <v>1</v>
      </c>
      <c r="M280" s="110">
        <v>-60.35</v>
      </c>
      <c r="N280" s="21"/>
      <c r="O280" s="21"/>
    </row>
    <row r="281" spans="1:15" x14ac:dyDescent="0.25">
      <c r="A281" s="20"/>
      <c r="B281" s="20"/>
      <c r="C281" s="20"/>
      <c r="D281" s="20"/>
      <c r="E281" s="15" t="s">
        <v>1880</v>
      </c>
      <c r="F281" s="46"/>
      <c r="G281" s="106"/>
      <c r="H281" s="48"/>
      <c r="I281" s="106"/>
      <c r="J281" s="48">
        <v>1</v>
      </c>
      <c r="K281" s="106">
        <v>-46.9</v>
      </c>
      <c r="L281" s="46">
        <v>1</v>
      </c>
      <c r="M281" s="110">
        <v>-46.9</v>
      </c>
      <c r="N281" s="21"/>
      <c r="O281" s="21"/>
    </row>
    <row r="282" spans="1:15" x14ac:dyDescent="0.25">
      <c r="A282" s="20"/>
      <c r="B282" s="20"/>
      <c r="C282" s="20"/>
      <c r="D282" s="20"/>
      <c r="E282" s="15" t="s">
        <v>2221</v>
      </c>
      <c r="F282" s="46"/>
      <c r="G282" s="106"/>
      <c r="H282" s="48">
        <v>1</v>
      </c>
      <c r="I282" s="106">
        <v>-415.56</v>
      </c>
      <c r="J282" s="48"/>
      <c r="K282" s="106"/>
      <c r="L282" s="46">
        <v>1</v>
      </c>
      <c r="M282" s="110">
        <v>-415.56</v>
      </c>
      <c r="N282" s="21"/>
      <c r="O282" s="21"/>
    </row>
    <row r="283" spans="1:15" x14ac:dyDescent="0.25">
      <c r="A283" s="20"/>
      <c r="B283" s="20"/>
      <c r="C283" s="20"/>
      <c r="D283" s="20"/>
      <c r="E283" s="15" t="s">
        <v>1696</v>
      </c>
      <c r="F283" s="46"/>
      <c r="G283" s="106"/>
      <c r="H283" s="48"/>
      <c r="I283" s="106"/>
      <c r="J283" s="48">
        <v>1</v>
      </c>
      <c r="K283" s="106">
        <v>-42.37</v>
      </c>
      <c r="L283" s="46">
        <v>1</v>
      </c>
      <c r="M283" s="110">
        <v>-42.37</v>
      </c>
      <c r="N283" s="21"/>
      <c r="O283" s="21"/>
    </row>
    <row r="284" spans="1:15" x14ac:dyDescent="0.25">
      <c r="A284" s="20"/>
      <c r="B284" s="20"/>
      <c r="C284" s="20"/>
      <c r="D284" s="20"/>
      <c r="E284" s="15" t="s">
        <v>820</v>
      </c>
      <c r="F284" s="46"/>
      <c r="G284" s="106"/>
      <c r="H284" s="48"/>
      <c r="I284" s="106"/>
      <c r="J284" s="48">
        <v>1</v>
      </c>
      <c r="K284" s="106">
        <v>-92.66</v>
      </c>
      <c r="L284" s="46">
        <v>1</v>
      </c>
      <c r="M284" s="110">
        <v>-92.66</v>
      </c>
      <c r="N284" s="21"/>
      <c r="O284" s="21"/>
    </row>
    <row r="285" spans="1:15" x14ac:dyDescent="0.25">
      <c r="A285" s="20"/>
      <c r="B285" s="20"/>
      <c r="C285" s="20"/>
      <c r="D285" s="20"/>
      <c r="E285" s="15" t="s">
        <v>2155</v>
      </c>
      <c r="F285" s="46"/>
      <c r="G285" s="106"/>
      <c r="H285" s="48">
        <v>1</v>
      </c>
      <c r="I285" s="106">
        <v>-326.45</v>
      </c>
      <c r="J285" s="48"/>
      <c r="K285" s="106"/>
      <c r="L285" s="46">
        <v>1</v>
      </c>
      <c r="M285" s="110">
        <v>-326.45</v>
      </c>
      <c r="N285" s="21"/>
      <c r="O285" s="21"/>
    </row>
    <row r="286" spans="1:15" x14ac:dyDescent="0.25">
      <c r="A286" s="20"/>
      <c r="B286" s="20"/>
      <c r="C286" s="20"/>
      <c r="D286" s="20"/>
      <c r="E286" s="15" t="s">
        <v>1021</v>
      </c>
      <c r="F286" s="46"/>
      <c r="G286" s="106"/>
      <c r="H286" s="48"/>
      <c r="I286" s="106"/>
      <c r="J286" s="48">
        <v>1</v>
      </c>
      <c r="K286" s="106">
        <v>-51.32</v>
      </c>
      <c r="L286" s="46">
        <v>1</v>
      </c>
      <c r="M286" s="110">
        <v>-51.32</v>
      </c>
      <c r="N286" s="21"/>
      <c r="O286" s="21"/>
    </row>
    <row r="287" spans="1:15" x14ac:dyDescent="0.25">
      <c r="A287" s="20"/>
      <c r="B287" s="20"/>
      <c r="C287" s="20"/>
      <c r="D287" s="20"/>
      <c r="E287" s="15" t="s">
        <v>1333</v>
      </c>
      <c r="F287" s="46">
        <v>1</v>
      </c>
      <c r="G287" s="106">
        <v>-90.56</v>
      </c>
      <c r="H287" s="48"/>
      <c r="I287" s="106"/>
      <c r="J287" s="48"/>
      <c r="K287" s="106"/>
      <c r="L287" s="46">
        <v>1</v>
      </c>
      <c r="M287" s="110">
        <v>-90.56</v>
      </c>
      <c r="N287" s="21"/>
      <c r="O287" s="21"/>
    </row>
    <row r="288" spans="1:15" x14ac:dyDescent="0.25">
      <c r="A288" s="20"/>
      <c r="B288" s="20"/>
      <c r="C288" s="20"/>
      <c r="D288" s="20"/>
      <c r="E288" s="15" t="s">
        <v>483</v>
      </c>
      <c r="F288" s="46"/>
      <c r="G288" s="106"/>
      <c r="H288" s="48"/>
      <c r="I288" s="106"/>
      <c r="J288" s="48">
        <v>1</v>
      </c>
      <c r="K288" s="106">
        <v>-76.5</v>
      </c>
      <c r="L288" s="46">
        <v>1</v>
      </c>
      <c r="M288" s="110">
        <v>-76.5</v>
      </c>
      <c r="N288" s="21"/>
      <c r="O288" s="21"/>
    </row>
    <row r="289" spans="1:15" x14ac:dyDescent="0.25">
      <c r="A289" s="20"/>
      <c r="B289" s="20"/>
      <c r="C289" s="20"/>
      <c r="D289" s="20"/>
      <c r="E289" s="15" t="s">
        <v>458</v>
      </c>
      <c r="F289" s="46"/>
      <c r="G289" s="106"/>
      <c r="H289" s="48"/>
      <c r="I289" s="106"/>
      <c r="J289" s="48">
        <v>1</v>
      </c>
      <c r="K289" s="106">
        <v>-22.28</v>
      </c>
      <c r="L289" s="46">
        <v>1</v>
      </c>
      <c r="M289" s="110">
        <v>-22.28</v>
      </c>
      <c r="N289" s="21"/>
      <c r="O289" s="21"/>
    </row>
    <row r="290" spans="1:15" x14ac:dyDescent="0.25">
      <c r="A290" s="20"/>
      <c r="B290" s="20"/>
      <c r="C290" s="20"/>
      <c r="D290" s="20"/>
      <c r="E290" s="15" t="s">
        <v>2315</v>
      </c>
      <c r="F290" s="46"/>
      <c r="G290" s="106"/>
      <c r="H290" s="48"/>
      <c r="I290" s="106"/>
      <c r="J290" s="48">
        <v>1</v>
      </c>
      <c r="K290" s="106">
        <v>-90.22</v>
      </c>
      <c r="L290" s="46">
        <v>1</v>
      </c>
      <c r="M290" s="110">
        <v>-90.22</v>
      </c>
      <c r="N290" s="21"/>
      <c r="O290" s="21"/>
    </row>
    <row r="291" spans="1:15" x14ac:dyDescent="0.25">
      <c r="A291" s="20"/>
      <c r="B291" s="20"/>
      <c r="C291" s="20"/>
      <c r="D291" s="20"/>
      <c r="E291" s="15" t="s">
        <v>1505</v>
      </c>
      <c r="F291" s="46"/>
      <c r="G291" s="106"/>
      <c r="H291" s="48"/>
      <c r="I291" s="106"/>
      <c r="J291" s="48">
        <v>1</v>
      </c>
      <c r="K291" s="106">
        <v>-12.69</v>
      </c>
      <c r="L291" s="46">
        <v>1</v>
      </c>
      <c r="M291" s="110">
        <v>-12.69</v>
      </c>
      <c r="N291" s="21"/>
      <c r="O291" s="21"/>
    </row>
    <row r="292" spans="1:15" x14ac:dyDescent="0.25">
      <c r="A292" s="20"/>
      <c r="B292" s="20"/>
      <c r="C292" s="20"/>
      <c r="D292" s="20"/>
      <c r="E292" s="15" t="s">
        <v>1440</v>
      </c>
      <c r="F292" s="46"/>
      <c r="G292" s="106"/>
      <c r="H292" s="48"/>
      <c r="I292" s="106"/>
      <c r="J292" s="48">
        <v>1</v>
      </c>
      <c r="K292" s="106">
        <v>-39.58</v>
      </c>
      <c r="L292" s="46">
        <v>1</v>
      </c>
      <c r="M292" s="110">
        <v>-39.58</v>
      </c>
      <c r="N292" s="21"/>
      <c r="O292" s="21"/>
    </row>
    <row r="293" spans="1:15" x14ac:dyDescent="0.25">
      <c r="A293" s="20"/>
      <c r="B293" s="20"/>
      <c r="C293" s="20"/>
      <c r="D293" s="20"/>
      <c r="E293" s="15" t="s">
        <v>174</v>
      </c>
      <c r="F293" s="46"/>
      <c r="G293" s="106"/>
      <c r="H293" s="48">
        <v>1</v>
      </c>
      <c r="I293" s="106">
        <v>-61.59</v>
      </c>
      <c r="J293" s="48"/>
      <c r="K293" s="106"/>
      <c r="L293" s="46">
        <v>1</v>
      </c>
      <c r="M293" s="110">
        <v>-61.59</v>
      </c>
      <c r="N293" s="21"/>
      <c r="O293" s="21"/>
    </row>
    <row r="294" spans="1:15" x14ac:dyDescent="0.25">
      <c r="A294" s="20"/>
      <c r="B294" s="20"/>
      <c r="C294" s="20"/>
      <c r="D294" s="20"/>
      <c r="E294" s="15" t="s">
        <v>2060</v>
      </c>
      <c r="F294" s="46"/>
      <c r="G294" s="106"/>
      <c r="H294" s="48"/>
      <c r="I294" s="106"/>
      <c r="J294" s="48">
        <v>1</v>
      </c>
      <c r="K294" s="106">
        <v>-91.64</v>
      </c>
      <c r="L294" s="46">
        <v>1</v>
      </c>
      <c r="M294" s="110">
        <v>-91.64</v>
      </c>
      <c r="N294" s="21"/>
      <c r="O294" s="21"/>
    </row>
    <row r="295" spans="1:15" x14ac:dyDescent="0.25">
      <c r="A295" s="20"/>
      <c r="B295" s="20"/>
      <c r="C295" s="20"/>
      <c r="D295" s="20"/>
      <c r="E295" s="15" t="s">
        <v>713</v>
      </c>
      <c r="F295" s="46">
        <v>1</v>
      </c>
      <c r="G295" s="106">
        <v>-68.790000000000006</v>
      </c>
      <c r="H295" s="48"/>
      <c r="I295" s="106"/>
      <c r="J295" s="48"/>
      <c r="K295" s="106"/>
      <c r="L295" s="46">
        <v>1</v>
      </c>
      <c r="M295" s="110">
        <v>-68.790000000000006</v>
      </c>
      <c r="N295" s="21"/>
      <c r="O295" s="21"/>
    </row>
    <row r="296" spans="1:15" x14ac:dyDescent="0.25">
      <c r="A296" s="20"/>
      <c r="B296" s="20"/>
      <c r="C296" s="20"/>
      <c r="D296" s="20"/>
      <c r="E296" s="15" t="s">
        <v>1131</v>
      </c>
      <c r="F296" s="46"/>
      <c r="G296" s="106"/>
      <c r="H296" s="48">
        <v>1</v>
      </c>
      <c r="I296" s="106">
        <v>-11.26</v>
      </c>
      <c r="J296" s="48"/>
      <c r="K296" s="106"/>
      <c r="L296" s="46">
        <v>1</v>
      </c>
      <c r="M296" s="110">
        <v>-11.26</v>
      </c>
      <c r="N296" s="21"/>
      <c r="O296" s="21"/>
    </row>
    <row r="297" spans="1:15" x14ac:dyDescent="0.25">
      <c r="A297" s="20"/>
      <c r="B297" s="20"/>
      <c r="C297" s="20"/>
      <c r="D297" s="20"/>
      <c r="E297" s="15" t="s">
        <v>1990</v>
      </c>
      <c r="F297" s="46">
        <v>1</v>
      </c>
      <c r="G297" s="106">
        <v>-51.62</v>
      </c>
      <c r="H297" s="48"/>
      <c r="I297" s="106"/>
      <c r="J297" s="48"/>
      <c r="K297" s="106"/>
      <c r="L297" s="46">
        <v>1</v>
      </c>
      <c r="M297" s="110">
        <v>-51.62</v>
      </c>
      <c r="N297" s="21"/>
      <c r="O297" s="21"/>
    </row>
    <row r="298" spans="1:15" x14ac:dyDescent="0.25">
      <c r="A298" s="20"/>
      <c r="B298" s="20"/>
      <c r="C298" s="20"/>
      <c r="D298" s="20"/>
      <c r="E298" s="15" t="s">
        <v>2294</v>
      </c>
      <c r="F298" s="46">
        <v>1</v>
      </c>
      <c r="G298" s="106">
        <v>-170.51</v>
      </c>
      <c r="H298" s="48"/>
      <c r="I298" s="106"/>
      <c r="J298" s="48"/>
      <c r="K298" s="106"/>
      <c r="L298" s="46">
        <v>1</v>
      </c>
      <c r="M298" s="110">
        <v>-170.51</v>
      </c>
      <c r="N298" s="21"/>
      <c r="O298" s="21"/>
    </row>
    <row r="299" spans="1:15" x14ac:dyDescent="0.25">
      <c r="A299" s="20"/>
      <c r="B299" s="20"/>
      <c r="C299" s="20"/>
      <c r="D299" s="20"/>
      <c r="E299" s="15" t="s">
        <v>1393</v>
      </c>
      <c r="F299" s="46"/>
      <c r="G299" s="106"/>
      <c r="H299" s="48">
        <v>1</v>
      </c>
      <c r="I299" s="106">
        <v>-64.239999999999995</v>
      </c>
      <c r="J299" s="48"/>
      <c r="K299" s="106"/>
      <c r="L299" s="46">
        <v>1</v>
      </c>
      <c r="M299" s="110">
        <v>-64.239999999999995</v>
      </c>
      <c r="N299" s="21"/>
      <c r="O299" s="21"/>
    </row>
    <row r="300" spans="1:15" x14ac:dyDescent="0.25">
      <c r="A300" s="20"/>
      <c r="B300" s="20"/>
      <c r="C300" s="20"/>
      <c r="D300" s="20"/>
      <c r="E300" s="15" t="s">
        <v>795</v>
      </c>
      <c r="F300" s="46"/>
      <c r="G300" s="106"/>
      <c r="H300" s="48"/>
      <c r="I300" s="106"/>
      <c r="J300" s="48">
        <v>1</v>
      </c>
      <c r="K300" s="106">
        <v>-32.44</v>
      </c>
      <c r="L300" s="46">
        <v>1</v>
      </c>
      <c r="M300" s="110">
        <v>-32.44</v>
      </c>
      <c r="N300" s="21"/>
      <c r="O300" s="21"/>
    </row>
    <row r="301" spans="1:15" x14ac:dyDescent="0.25">
      <c r="A301" s="20"/>
      <c r="B301" s="20"/>
      <c r="C301" s="20"/>
      <c r="D301" s="20"/>
      <c r="E301" s="15" t="s">
        <v>1380</v>
      </c>
      <c r="F301" s="46"/>
      <c r="G301" s="106"/>
      <c r="H301" s="48">
        <v>1</v>
      </c>
      <c r="I301" s="106">
        <v>-7.63</v>
      </c>
      <c r="J301" s="48"/>
      <c r="K301" s="106"/>
      <c r="L301" s="46">
        <v>1</v>
      </c>
      <c r="M301" s="110">
        <v>-7.63</v>
      </c>
      <c r="N301" s="21"/>
      <c r="O301" s="21"/>
    </row>
    <row r="302" spans="1:15" x14ac:dyDescent="0.25">
      <c r="A302" s="20"/>
      <c r="B302" s="20"/>
      <c r="C302" s="20"/>
      <c r="D302" s="20"/>
      <c r="E302" s="15" t="s">
        <v>229</v>
      </c>
      <c r="F302" s="46">
        <v>1</v>
      </c>
      <c r="G302" s="106">
        <v>-396.27</v>
      </c>
      <c r="H302" s="48"/>
      <c r="I302" s="106"/>
      <c r="J302" s="48"/>
      <c r="K302" s="106"/>
      <c r="L302" s="46">
        <v>1</v>
      </c>
      <c r="M302" s="110">
        <v>-396.27</v>
      </c>
      <c r="N302" s="21"/>
      <c r="O302" s="21"/>
    </row>
    <row r="303" spans="1:15" x14ac:dyDescent="0.25">
      <c r="A303" s="20"/>
      <c r="B303" s="20"/>
      <c r="C303" s="20"/>
      <c r="D303" s="20"/>
      <c r="E303" s="15" t="s">
        <v>1734</v>
      </c>
      <c r="F303" s="46">
        <v>1</v>
      </c>
      <c r="G303" s="106">
        <v>-52.85</v>
      </c>
      <c r="H303" s="48"/>
      <c r="I303" s="106"/>
      <c r="J303" s="48"/>
      <c r="K303" s="106"/>
      <c r="L303" s="46">
        <v>1</v>
      </c>
      <c r="M303" s="110">
        <v>-52.85</v>
      </c>
      <c r="N303" s="21"/>
      <c r="O303" s="21"/>
    </row>
    <row r="304" spans="1:15" x14ac:dyDescent="0.25">
      <c r="A304" s="20"/>
      <c r="B304" s="20"/>
      <c r="C304" s="20"/>
      <c r="D304" s="20"/>
      <c r="E304" s="15" t="s">
        <v>544</v>
      </c>
      <c r="F304" s="46">
        <v>1</v>
      </c>
      <c r="G304" s="106">
        <v>-15.98</v>
      </c>
      <c r="H304" s="48"/>
      <c r="I304" s="106"/>
      <c r="J304" s="48"/>
      <c r="K304" s="106"/>
      <c r="L304" s="46">
        <v>1</v>
      </c>
      <c r="M304" s="110">
        <v>-15.98</v>
      </c>
      <c r="N304" s="21"/>
      <c r="O304" s="21"/>
    </row>
    <row r="305" spans="1:15" x14ac:dyDescent="0.25">
      <c r="A305" s="20"/>
      <c r="B305" s="20"/>
      <c r="C305" s="20"/>
      <c r="D305" s="20"/>
      <c r="E305" s="15" t="s">
        <v>777</v>
      </c>
      <c r="F305" s="46"/>
      <c r="G305" s="106"/>
      <c r="H305" s="48">
        <v>1</v>
      </c>
      <c r="I305" s="106">
        <v>-11.32</v>
      </c>
      <c r="J305" s="48"/>
      <c r="K305" s="106"/>
      <c r="L305" s="46">
        <v>1</v>
      </c>
      <c r="M305" s="110">
        <v>-11.32</v>
      </c>
      <c r="N305" s="21"/>
      <c r="O305" s="21"/>
    </row>
    <row r="306" spans="1:15" x14ac:dyDescent="0.25">
      <c r="A306" s="20"/>
      <c r="B306" s="20"/>
      <c r="C306" s="20"/>
      <c r="D306" s="20"/>
      <c r="E306" s="15" t="s">
        <v>2148</v>
      </c>
      <c r="F306" s="46"/>
      <c r="G306" s="106"/>
      <c r="H306" s="48"/>
      <c r="I306" s="106"/>
      <c r="J306" s="48">
        <v>1</v>
      </c>
      <c r="K306" s="106">
        <v>-43.91</v>
      </c>
      <c r="L306" s="46">
        <v>1</v>
      </c>
      <c r="M306" s="110">
        <v>-43.91</v>
      </c>
      <c r="N306" s="21"/>
      <c r="O306" s="21"/>
    </row>
    <row r="307" spans="1:15" x14ac:dyDescent="0.25">
      <c r="A307" s="20"/>
      <c r="B307" s="20"/>
      <c r="C307" s="20"/>
      <c r="D307" s="20"/>
      <c r="E307" s="15" t="s">
        <v>2209</v>
      </c>
      <c r="F307" s="46">
        <v>1</v>
      </c>
      <c r="G307" s="106">
        <v>-313.82</v>
      </c>
      <c r="H307" s="48"/>
      <c r="I307" s="106"/>
      <c r="J307" s="48"/>
      <c r="K307" s="106"/>
      <c r="L307" s="46">
        <v>1</v>
      </c>
      <c r="M307" s="110">
        <v>-313.82</v>
      </c>
      <c r="N307" s="21"/>
      <c r="O307" s="21"/>
    </row>
    <row r="308" spans="1:15" x14ac:dyDescent="0.25">
      <c r="A308" s="20"/>
      <c r="B308" s="20"/>
      <c r="C308" s="20"/>
      <c r="D308" s="20"/>
      <c r="E308" s="15" t="s">
        <v>112</v>
      </c>
      <c r="F308" s="46">
        <v>1</v>
      </c>
      <c r="G308" s="106">
        <v>-294.38</v>
      </c>
      <c r="H308" s="48"/>
      <c r="I308" s="106"/>
      <c r="J308" s="48"/>
      <c r="K308" s="106"/>
      <c r="L308" s="46">
        <v>1</v>
      </c>
      <c r="M308" s="110">
        <v>-294.38</v>
      </c>
      <c r="N308" s="21"/>
      <c r="O308" s="21"/>
    </row>
    <row r="309" spans="1:15" x14ac:dyDescent="0.25">
      <c r="A309" s="20"/>
      <c r="B309" s="20"/>
      <c r="C309" s="20"/>
      <c r="D309" s="20"/>
      <c r="E309" s="15" t="s">
        <v>95</v>
      </c>
      <c r="F309" s="46"/>
      <c r="G309" s="106"/>
      <c r="H309" s="48">
        <v>1</v>
      </c>
      <c r="I309" s="106">
        <v>-54.81</v>
      </c>
      <c r="J309" s="48"/>
      <c r="K309" s="106"/>
      <c r="L309" s="46">
        <v>1</v>
      </c>
      <c r="M309" s="110">
        <v>-54.81</v>
      </c>
      <c r="N309" s="21"/>
      <c r="O309" s="21"/>
    </row>
    <row r="310" spans="1:15" x14ac:dyDescent="0.25">
      <c r="A310" s="20"/>
      <c r="B310" s="20"/>
      <c r="C310" s="20"/>
      <c r="D310" s="20"/>
      <c r="E310" s="15" t="s">
        <v>1363</v>
      </c>
      <c r="F310" s="46"/>
      <c r="G310" s="106"/>
      <c r="H310" s="48">
        <v>1</v>
      </c>
      <c r="I310" s="106">
        <v>-32.17</v>
      </c>
      <c r="J310" s="48"/>
      <c r="K310" s="106"/>
      <c r="L310" s="46">
        <v>1</v>
      </c>
      <c r="M310" s="110">
        <v>-32.17</v>
      </c>
      <c r="N310" s="21"/>
      <c r="O310" s="21"/>
    </row>
    <row r="311" spans="1:15" x14ac:dyDescent="0.25">
      <c r="A311" s="20"/>
      <c r="B311" s="20"/>
      <c r="C311" s="20"/>
      <c r="D311" s="20"/>
      <c r="E311" s="15" t="s">
        <v>1270</v>
      </c>
      <c r="F311" s="46">
        <v>1</v>
      </c>
      <c r="G311" s="106">
        <v>-7.98</v>
      </c>
      <c r="H311" s="48"/>
      <c r="I311" s="106"/>
      <c r="J311" s="48"/>
      <c r="K311" s="106"/>
      <c r="L311" s="46">
        <v>1</v>
      </c>
      <c r="M311" s="110">
        <v>-7.98</v>
      </c>
      <c r="N311" s="21"/>
      <c r="O311" s="21"/>
    </row>
    <row r="312" spans="1:15" x14ac:dyDescent="0.25">
      <c r="A312" s="20"/>
      <c r="B312" s="20"/>
      <c r="C312" s="20"/>
      <c r="D312" s="20"/>
      <c r="E312" s="15" t="s">
        <v>1914</v>
      </c>
      <c r="F312" s="46">
        <v>1</v>
      </c>
      <c r="G312" s="106">
        <v>-74.23</v>
      </c>
      <c r="H312" s="48"/>
      <c r="I312" s="106"/>
      <c r="J312" s="48"/>
      <c r="K312" s="106"/>
      <c r="L312" s="46">
        <v>1</v>
      </c>
      <c r="M312" s="110">
        <v>-74.23</v>
      </c>
      <c r="N312" s="21"/>
      <c r="O312" s="21"/>
    </row>
    <row r="313" spans="1:15" x14ac:dyDescent="0.25">
      <c r="A313" s="20"/>
      <c r="B313" s="20"/>
      <c r="C313" s="20"/>
      <c r="D313" s="20"/>
      <c r="E313" s="15" t="s">
        <v>250</v>
      </c>
      <c r="F313" s="46"/>
      <c r="G313" s="106"/>
      <c r="H313" s="48"/>
      <c r="I313" s="106"/>
      <c r="J313" s="48">
        <v>1</v>
      </c>
      <c r="K313" s="106">
        <v>-380.35</v>
      </c>
      <c r="L313" s="46">
        <v>1</v>
      </c>
      <c r="M313" s="110">
        <v>-380.35</v>
      </c>
      <c r="N313" s="21"/>
      <c r="O313" s="21"/>
    </row>
    <row r="314" spans="1:15" x14ac:dyDescent="0.25">
      <c r="A314" s="20"/>
      <c r="B314" s="20"/>
      <c r="C314" s="20"/>
      <c r="D314" s="20"/>
      <c r="E314" s="15" t="s">
        <v>1851</v>
      </c>
      <c r="F314" s="46"/>
      <c r="G314" s="106"/>
      <c r="H314" s="48"/>
      <c r="I314" s="106"/>
      <c r="J314" s="48">
        <v>1</v>
      </c>
      <c r="K314" s="106">
        <v>-63.32</v>
      </c>
      <c r="L314" s="46">
        <v>1</v>
      </c>
      <c r="M314" s="110">
        <v>-63.32</v>
      </c>
      <c r="N314" s="21"/>
      <c r="O314" s="21"/>
    </row>
    <row r="315" spans="1:15" x14ac:dyDescent="0.25">
      <c r="A315" s="20"/>
      <c r="B315" s="20"/>
      <c r="C315" s="20"/>
      <c r="D315" s="20"/>
      <c r="E315" s="15" t="s">
        <v>832</v>
      </c>
      <c r="F315" s="46"/>
      <c r="G315" s="106"/>
      <c r="H315" s="48"/>
      <c r="I315" s="106"/>
      <c r="J315" s="48">
        <v>1</v>
      </c>
      <c r="K315" s="106">
        <v>-85.84</v>
      </c>
      <c r="L315" s="46">
        <v>1</v>
      </c>
      <c r="M315" s="110">
        <v>-85.84</v>
      </c>
      <c r="N315" s="21"/>
      <c r="O315" s="21"/>
    </row>
    <row r="316" spans="1:15" x14ac:dyDescent="0.25">
      <c r="A316" s="20"/>
      <c r="B316" s="20"/>
      <c r="C316" s="20"/>
      <c r="D316" s="20"/>
      <c r="E316" s="15" t="s">
        <v>788</v>
      </c>
      <c r="F316" s="46"/>
      <c r="G316" s="106"/>
      <c r="H316" s="48"/>
      <c r="I316" s="106"/>
      <c r="J316" s="48">
        <v>1</v>
      </c>
      <c r="K316" s="106">
        <v>-94.96</v>
      </c>
      <c r="L316" s="46">
        <v>1</v>
      </c>
      <c r="M316" s="110">
        <v>-94.96</v>
      </c>
      <c r="N316" s="21"/>
      <c r="O316" s="21"/>
    </row>
    <row r="317" spans="1:15" x14ac:dyDescent="0.25">
      <c r="A317" s="20"/>
      <c r="B317" s="20"/>
      <c r="C317" s="20"/>
      <c r="D317" s="20"/>
      <c r="E317" s="15" t="s">
        <v>1266</v>
      </c>
      <c r="F317" s="46">
        <v>1</v>
      </c>
      <c r="G317" s="106">
        <v>-78.64</v>
      </c>
      <c r="H317" s="48"/>
      <c r="I317" s="106"/>
      <c r="J317" s="48"/>
      <c r="K317" s="106"/>
      <c r="L317" s="46">
        <v>1</v>
      </c>
      <c r="M317" s="110">
        <v>-78.64</v>
      </c>
      <c r="N317" s="21"/>
      <c r="O317" s="21"/>
    </row>
    <row r="318" spans="1:15" x14ac:dyDescent="0.25">
      <c r="A318" s="20"/>
      <c r="B318" s="20"/>
      <c r="C318" s="20"/>
      <c r="D318" s="20"/>
      <c r="E318" s="15" t="s">
        <v>797</v>
      </c>
      <c r="F318" s="46"/>
      <c r="G318" s="106"/>
      <c r="H318" s="48"/>
      <c r="I318" s="106"/>
      <c r="J318" s="48">
        <v>1</v>
      </c>
      <c r="K318" s="106">
        <v>-60.25</v>
      </c>
      <c r="L318" s="46">
        <v>1</v>
      </c>
      <c r="M318" s="110">
        <v>-60.25</v>
      </c>
      <c r="N318" s="21"/>
      <c r="O318" s="21"/>
    </row>
    <row r="319" spans="1:15" x14ac:dyDescent="0.25">
      <c r="A319" s="20"/>
      <c r="B319" s="20"/>
      <c r="C319" s="20"/>
      <c r="D319" s="20"/>
      <c r="E319" s="15" t="s">
        <v>1292</v>
      </c>
      <c r="F319" s="46">
        <v>1</v>
      </c>
      <c r="G319" s="106">
        <v>-60.92</v>
      </c>
      <c r="H319" s="48"/>
      <c r="I319" s="106"/>
      <c r="J319" s="48"/>
      <c r="K319" s="106"/>
      <c r="L319" s="46">
        <v>1</v>
      </c>
      <c r="M319" s="110">
        <v>-60.92</v>
      </c>
      <c r="N319" s="21"/>
      <c r="O319" s="21"/>
    </row>
    <row r="320" spans="1:15" x14ac:dyDescent="0.25">
      <c r="A320" s="20"/>
      <c r="B320" s="20"/>
      <c r="C320" s="20"/>
      <c r="D320" s="20"/>
      <c r="E320" s="15" t="s">
        <v>1615</v>
      </c>
      <c r="F320" s="46"/>
      <c r="G320" s="106"/>
      <c r="H320" s="48">
        <v>1</v>
      </c>
      <c r="I320" s="106">
        <v>-87.8</v>
      </c>
      <c r="J320" s="48"/>
      <c r="K320" s="106"/>
      <c r="L320" s="46">
        <v>1</v>
      </c>
      <c r="M320" s="110">
        <v>-87.8</v>
      </c>
      <c r="N320" s="21"/>
      <c r="O320" s="21"/>
    </row>
    <row r="321" spans="1:15" x14ac:dyDescent="0.25">
      <c r="A321" s="20"/>
      <c r="B321" s="20"/>
      <c r="C321" s="20"/>
      <c r="D321" s="20"/>
      <c r="E321" s="15" t="s">
        <v>782</v>
      </c>
      <c r="F321" s="46"/>
      <c r="G321" s="106"/>
      <c r="H321" s="48"/>
      <c r="I321" s="106"/>
      <c r="J321" s="48">
        <v>1</v>
      </c>
      <c r="K321" s="106">
        <v>-77.53</v>
      </c>
      <c r="L321" s="46">
        <v>1</v>
      </c>
      <c r="M321" s="110">
        <v>-77.53</v>
      </c>
      <c r="N321" s="21"/>
      <c r="O321" s="21"/>
    </row>
    <row r="322" spans="1:15" x14ac:dyDescent="0.25">
      <c r="A322" s="20"/>
      <c r="B322" s="20"/>
      <c r="C322" s="20"/>
      <c r="D322" s="20"/>
      <c r="E322" s="15" t="s">
        <v>1868</v>
      </c>
      <c r="F322" s="46"/>
      <c r="G322" s="106"/>
      <c r="H322" s="48"/>
      <c r="I322" s="106"/>
      <c r="J322" s="48">
        <v>1</v>
      </c>
      <c r="K322" s="106">
        <v>-32.72</v>
      </c>
      <c r="L322" s="46">
        <v>1</v>
      </c>
      <c r="M322" s="110">
        <v>-32.72</v>
      </c>
      <c r="N322" s="21"/>
      <c r="O322" s="21"/>
    </row>
    <row r="323" spans="1:15" x14ac:dyDescent="0.25">
      <c r="A323" s="20"/>
      <c r="B323" s="20"/>
      <c r="C323" s="20"/>
      <c r="D323" s="20"/>
      <c r="E323" s="15" t="s">
        <v>2040</v>
      </c>
      <c r="F323" s="46"/>
      <c r="G323" s="106"/>
      <c r="H323" s="48">
        <v>1</v>
      </c>
      <c r="I323" s="106">
        <v>-14.68</v>
      </c>
      <c r="J323" s="48"/>
      <c r="K323" s="106"/>
      <c r="L323" s="46">
        <v>1</v>
      </c>
      <c r="M323" s="110">
        <v>-14.68</v>
      </c>
      <c r="N323" s="21"/>
      <c r="O323" s="21"/>
    </row>
    <row r="324" spans="1:15" x14ac:dyDescent="0.25">
      <c r="A324" s="20"/>
      <c r="B324" s="20"/>
      <c r="C324" s="20"/>
      <c r="D324" s="20"/>
      <c r="E324" s="15" t="s">
        <v>1079</v>
      </c>
      <c r="F324" s="46">
        <v>1</v>
      </c>
      <c r="G324" s="106">
        <v>-6.05</v>
      </c>
      <c r="H324" s="48"/>
      <c r="I324" s="106"/>
      <c r="J324" s="48"/>
      <c r="K324" s="106"/>
      <c r="L324" s="46">
        <v>1</v>
      </c>
      <c r="M324" s="110">
        <v>-6.05</v>
      </c>
      <c r="N324" s="21"/>
      <c r="O324" s="21"/>
    </row>
    <row r="325" spans="1:15" x14ac:dyDescent="0.25">
      <c r="A325" s="20"/>
      <c r="B325" s="20"/>
      <c r="C325" s="20"/>
      <c r="D325" s="20"/>
      <c r="E325" s="15" t="s">
        <v>1649</v>
      </c>
      <c r="F325" s="46"/>
      <c r="G325" s="106"/>
      <c r="H325" s="48">
        <v>1</v>
      </c>
      <c r="I325" s="106">
        <v>-76.5</v>
      </c>
      <c r="J325" s="48"/>
      <c r="K325" s="106"/>
      <c r="L325" s="46">
        <v>1</v>
      </c>
      <c r="M325" s="110">
        <v>-76.5</v>
      </c>
      <c r="N325" s="21"/>
      <c r="O325" s="21"/>
    </row>
    <row r="326" spans="1:15" x14ac:dyDescent="0.25">
      <c r="A326" s="20"/>
      <c r="B326" s="20"/>
      <c r="C326" s="20"/>
      <c r="D326" s="20"/>
      <c r="E326" s="15" t="s">
        <v>1566</v>
      </c>
      <c r="F326" s="46">
        <v>1</v>
      </c>
      <c r="G326" s="106">
        <v>-19.02</v>
      </c>
      <c r="H326" s="48"/>
      <c r="I326" s="106"/>
      <c r="J326" s="48"/>
      <c r="K326" s="106"/>
      <c r="L326" s="46">
        <v>1</v>
      </c>
      <c r="M326" s="110">
        <v>-19.02</v>
      </c>
      <c r="N326" s="21"/>
      <c r="O326" s="21"/>
    </row>
    <row r="327" spans="1:15" x14ac:dyDescent="0.25">
      <c r="A327" s="20"/>
      <c r="B327" s="20"/>
      <c r="C327" s="20"/>
      <c r="D327" s="20"/>
      <c r="E327" s="15" t="s">
        <v>1241</v>
      </c>
      <c r="F327" s="46"/>
      <c r="G327" s="106"/>
      <c r="H327" s="48"/>
      <c r="I327" s="106"/>
      <c r="J327" s="48">
        <v>1</v>
      </c>
      <c r="K327" s="106">
        <v>-40.29</v>
      </c>
      <c r="L327" s="46">
        <v>1</v>
      </c>
      <c r="M327" s="110">
        <v>-40.29</v>
      </c>
      <c r="N327" s="21"/>
      <c r="O327" s="21"/>
    </row>
    <row r="328" spans="1:15" x14ac:dyDescent="0.25">
      <c r="A328" s="20"/>
      <c r="B328" s="20"/>
      <c r="C328" s="20"/>
      <c r="D328" s="20"/>
      <c r="E328" s="15" t="s">
        <v>1972</v>
      </c>
      <c r="F328" s="46">
        <v>1</v>
      </c>
      <c r="G328" s="106">
        <v>-88.53</v>
      </c>
      <c r="H328" s="48"/>
      <c r="I328" s="106"/>
      <c r="J328" s="48"/>
      <c r="K328" s="106"/>
      <c r="L328" s="46">
        <v>1</v>
      </c>
      <c r="M328" s="110">
        <v>-88.53</v>
      </c>
      <c r="N328" s="21"/>
      <c r="O328" s="21"/>
    </row>
    <row r="329" spans="1:15" x14ac:dyDescent="0.25">
      <c r="A329" s="20"/>
      <c r="B329" s="20"/>
      <c r="C329" s="20"/>
      <c r="D329" s="20"/>
      <c r="E329" s="15" t="s">
        <v>803</v>
      </c>
      <c r="F329" s="46"/>
      <c r="G329" s="106"/>
      <c r="H329" s="48"/>
      <c r="I329" s="106"/>
      <c r="J329" s="48">
        <v>1</v>
      </c>
      <c r="K329" s="106">
        <v>-88.86</v>
      </c>
      <c r="L329" s="46">
        <v>1</v>
      </c>
      <c r="M329" s="110">
        <v>-88.86</v>
      </c>
      <c r="N329" s="21"/>
      <c r="O329" s="21"/>
    </row>
    <row r="330" spans="1:15" x14ac:dyDescent="0.25">
      <c r="A330" s="20"/>
      <c r="B330" s="20"/>
      <c r="C330" s="20"/>
      <c r="D330" s="20"/>
      <c r="E330" s="15" t="s">
        <v>735</v>
      </c>
      <c r="F330" s="46"/>
      <c r="G330" s="106"/>
      <c r="H330" s="48">
        <v>1</v>
      </c>
      <c r="I330" s="106">
        <v>-76.91</v>
      </c>
      <c r="J330" s="48"/>
      <c r="K330" s="106"/>
      <c r="L330" s="46">
        <v>1</v>
      </c>
      <c r="M330" s="110">
        <v>-76.91</v>
      </c>
      <c r="N330" s="21"/>
      <c r="O330" s="21"/>
    </row>
    <row r="331" spans="1:15" x14ac:dyDescent="0.25">
      <c r="A331" s="20"/>
      <c r="B331" s="20"/>
      <c r="C331" s="20"/>
      <c r="D331" s="20"/>
      <c r="E331" s="15" t="s">
        <v>1473</v>
      </c>
      <c r="F331" s="46"/>
      <c r="G331" s="106"/>
      <c r="H331" s="48"/>
      <c r="I331" s="106"/>
      <c r="J331" s="48">
        <v>1</v>
      </c>
      <c r="K331" s="106">
        <v>-29.73</v>
      </c>
      <c r="L331" s="46">
        <v>1</v>
      </c>
      <c r="M331" s="110">
        <v>-29.73</v>
      </c>
      <c r="N331" s="21"/>
      <c r="O331" s="21"/>
    </row>
    <row r="332" spans="1:15" x14ac:dyDescent="0.25">
      <c r="A332" s="20"/>
      <c r="B332" s="20"/>
      <c r="C332" s="20"/>
      <c r="D332" s="20"/>
      <c r="E332" s="15" t="s">
        <v>2293</v>
      </c>
      <c r="F332" s="46">
        <v>1</v>
      </c>
      <c r="G332" s="106">
        <v>-117.97</v>
      </c>
      <c r="H332" s="48"/>
      <c r="I332" s="106"/>
      <c r="J332" s="48"/>
      <c r="K332" s="106"/>
      <c r="L332" s="46">
        <v>1</v>
      </c>
      <c r="M332" s="110">
        <v>-117.97</v>
      </c>
      <c r="N332" s="21"/>
      <c r="O332" s="21"/>
    </row>
    <row r="333" spans="1:15" x14ac:dyDescent="0.25">
      <c r="A333" s="20"/>
      <c r="B333" s="20"/>
      <c r="C333" s="20"/>
      <c r="D333" s="20"/>
      <c r="E333" s="15" t="s">
        <v>888</v>
      </c>
      <c r="F333" s="46">
        <v>1</v>
      </c>
      <c r="G333" s="106">
        <v>-39.35</v>
      </c>
      <c r="H333" s="48"/>
      <c r="I333" s="106"/>
      <c r="J333" s="48"/>
      <c r="K333" s="106"/>
      <c r="L333" s="46">
        <v>1</v>
      </c>
      <c r="M333" s="110">
        <v>-39.35</v>
      </c>
      <c r="N333" s="21"/>
      <c r="O333" s="21"/>
    </row>
    <row r="334" spans="1:15" x14ac:dyDescent="0.25">
      <c r="A334" s="20"/>
      <c r="B334" s="20"/>
      <c r="C334" s="20"/>
      <c r="D334" s="20"/>
      <c r="E334" s="15" t="s">
        <v>2049</v>
      </c>
      <c r="F334" s="46"/>
      <c r="G334" s="106"/>
      <c r="H334" s="48"/>
      <c r="I334" s="106"/>
      <c r="J334" s="48">
        <v>1</v>
      </c>
      <c r="K334" s="106">
        <v>-95.42</v>
      </c>
      <c r="L334" s="46">
        <v>1</v>
      </c>
      <c r="M334" s="110">
        <v>-95.42</v>
      </c>
      <c r="N334" s="21"/>
      <c r="O334" s="21"/>
    </row>
    <row r="335" spans="1:15" x14ac:dyDescent="0.25">
      <c r="A335" s="20"/>
      <c r="B335" s="20"/>
      <c r="C335" s="20"/>
      <c r="D335" s="20"/>
      <c r="E335" s="15" t="s">
        <v>1441</v>
      </c>
      <c r="F335" s="46"/>
      <c r="G335" s="106"/>
      <c r="H335" s="48"/>
      <c r="I335" s="106"/>
      <c r="J335" s="48">
        <v>1</v>
      </c>
      <c r="K335" s="106">
        <v>-82.82</v>
      </c>
      <c r="L335" s="46">
        <v>1</v>
      </c>
      <c r="M335" s="110">
        <v>-82.82</v>
      </c>
      <c r="N335" s="21"/>
      <c r="O335" s="21"/>
    </row>
    <row r="336" spans="1:15" x14ac:dyDescent="0.25">
      <c r="A336" s="20"/>
      <c r="B336" s="20"/>
      <c r="C336" s="20"/>
      <c r="D336" s="20"/>
      <c r="E336" s="15" t="s">
        <v>1156</v>
      </c>
      <c r="F336" s="46"/>
      <c r="G336" s="106"/>
      <c r="H336" s="48">
        <v>1</v>
      </c>
      <c r="I336" s="106">
        <v>-33.49</v>
      </c>
      <c r="J336" s="48"/>
      <c r="K336" s="106"/>
      <c r="L336" s="46">
        <v>1</v>
      </c>
      <c r="M336" s="110">
        <v>-33.49</v>
      </c>
      <c r="N336" s="21"/>
      <c r="O336" s="21"/>
    </row>
    <row r="337" spans="1:15" x14ac:dyDescent="0.25">
      <c r="A337" s="20"/>
      <c r="B337" s="20"/>
      <c r="C337" s="20"/>
      <c r="D337" s="20"/>
      <c r="E337" s="15" t="s">
        <v>2072</v>
      </c>
      <c r="F337" s="46"/>
      <c r="G337" s="106"/>
      <c r="H337" s="48"/>
      <c r="I337" s="106"/>
      <c r="J337" s="48">
        <v>1</v>
      </c>
      <c r="K337" s="106">
        <v>-67.41</v>
      </c>
      <c r="L337" s="46">
        <v>1</v>
      </c>
      <c r="M337" s="110">
        <v>-67.41</v>
      </c>
      <c r="N337" s="21"/>
      <c r="O337" s="21"/>
    </row>
    <row r="338" spans="1:15" x14ac:dyDescent="0.25">
      <c r="A338" s="20"/>
      <c r="B338" s="20"/>
      <c r="C338" s="20"/>
      <c r="D338" s="20"/>
      <c r="E338" s="15" t="s">
        <v>1579</v>
      </c>
      <c r="F338" s="46"/>
      <c r="G338" s="106"/>
      <c r="H338" s="48">
        <v>1</v>
      </c>
      <c r="I338" s="106">
        <v>-64.739999999999995</v>
      </c>
      <c r="J338" s="48"/>
      <c r="K338" s="106"/>
      <c r="L338" s="46">
        <v>1</v>
      </c>
      <c r="M338" s="110">
        <v>-64.739999999999995</v>
      </c>
      <c r="N338" s="21"/>
      <c r="O338" s="21"/>
    </row>
    <row r="339" spans="1:15" x14ac:dyDescent="0.25">
      <c r="A339" s="20"/>
      <c r="B339" s="20"/>
      <c r="C339" s="20"/>
      <c r="D339" s="20"/>
      <c r="E339" s="15" t="s">
        <v>2101</v>
      </c>
      <c r="F339" s="46"/>
      <c r="G339" s="106"/>
      <c r="H339" s="48"/>
      <c r="I339" s="106"/>
      <c r="J339" s="48">
        <v>1</v>
      </c>
      <c r="K339" s="106">
        <v>-85.72</v>
      </c>
      <c r="L339" s="46">
        <v>1</v>
      </c>
      <c r="M339" s="110">
        <v>-85.72</v>
      </c>
      <c r="N339" s="21"/>
      <c r="O339" s="21"/>
    </row>
    <row r="340" spans="1:15" x14ac:dyDescent="0.25">
      <c r="A340" s="20"/>
      <c r="B340" s="20"/>
      <c r="C340" s="20"/>
      <c r="D340" s="20"/>
      <c r="E340" s="15" t="s">
        <v>2077</v>
      </c>
      <c r="F340" s="46"/>
      <c r="G340" s="106"/>
      <c r="H340" s="48"/>
      <c r="I340" s="106"/>
      <c r="J340" s="48">
        <v>1</v>
      </c>
      <c r="K340" s="106">
        <v>-26.28</v>
      </c>
      <c r="L340" s="46">
        <v>1</v>
      </c>
      <c r="M340" s="110">
        <v>-26.28</v>
      </c>
      <c r="N340" s="21"/>
      <c r="O340" s="21"/>
    </row>
    <row r="341" spans="1:15" x14ac:dyDescent="0.25">
      <c r="A341" s="20"/>
      <c r="B341" s="20"/>
      <c r="C341" s="20"/>
      <c r="D341" s="20"/>
      <c r="E341" s="15" t="s">
        <v>613</v>
      </c>
      <c r="F341" s="46"/>
      <c r="G341" s="106"/>
      <c r="H341" s="48"/>
      <c r="I341" s="106"/>
      <c r="J341" s="48">
        <v>1</v>
      </c>
      <c r="K341" s="106">
        <v>-7.29</v>
      </c>
      <c r="L341" s="46">
        <v>1</v>
      </c>
      <c r="M341" s="110">
        <v>-7.29</v>
      </c>
      <c r="N341" s="21"/>
      <c r="O341" s="21"/>
    </row>
    <row r="342" spans="1:15" x14ac:dyDescent="0.25">
      <c r="A342" s="20"/>
      <c r="B342" s="20"/>
      <c r="C342" s="20"/>
      <c r="D342" s="20"/>
      <c r="E342" s="15" t="s">
        <v>2229</v>
      </c>
      <c r="F342" s="46"/>
      <c r="G342" s="106"/>
      <c r="H342" s="48"/>
      <c r="I342" s="106"/>
      <c r="J342" s="48">
        <v>1</v>
      </c>
      <c r="K342" s="106">
        <v>-430.18</v>
      </c>
      <c r="L342" s="46">
        <v>1</v>
      </c>
      <c r="M342" s="110">
        <v>-430.18</v>
      </c>
      <c r="N342" s="21"/>
      <c r="O342" s="21"/>
    </row>
    <row r="343" spans="1:15" x14ac:dyDescent="0.25">
      <c r="A343" s="20"/>
      <c r="B343" s="20"/>
      <c r="C343" s="20"/>
      <c r="D343" s="20"/>
      <c r="E343" s="15" t="s">
        <v>1529</v>
      </c>
      <c r="F343" s="46">
        <v>1</v>
      </c>
      <c r="G343" s="106">
        <v>-20.149999999999999</v>
      </c>
      <c r="H343" s="48"/>
      <c r="I343" s="106"/>
      <c r="J343" s="48"/>
      <c r="K343" s="106"/>
      <c r="L343" s="46">
        <v>1</v>
      </c>
      <c r="M343" s="110">
        <v>-20.149999999999999</v>
      </c>
      <c r="N343" s="21"/>
      <c r="O343" s="21"/>
    </row>
    <row r="344" spans="1:15" x14ac:dyDescent="0.25">
      <c r="A344" s="20"/>
      <c r="B344" s="20"/>
      <c r="C344" s="20"/>
      <c r="D344" s="20"/>
      <c r="E344" s="15" t="s">
        <v>2001</v>
      </c>
      <c r="F344" s="46"/>
      <c r="G344" s="106"/>
      <c r="H344" s="48">
        <v>1</v>
      </c>
      <c r="I344" s="106">
        <v>-96.01</v>
      </c>
      <c r="J344" s="48"/>
      <c r="K344" s="106"/>
      <c r="L344" s="46">
        <v>1</v>
      </c>
      <c r="M344" s="110">
        <v>-96.01</v>
      </c>
      <c r="N344" s="21"/>
      <c r="O344" s="21"/>
    </row>
    <row r="345" spans="1:15" x14ac:dyDescent="0.25">
      <c r="A345" s="20"/>
      <c r="B345" s="20"/>
      <c r="C345" s="20"/>
      <c r="D345" s="20"/>
      <c r="E345" s="15" t="s">
        <v>571</v>
      </c>
      <c r="F345" s="46"/>
      <c r="G345" s="106"/>
      <c r="H345" s="48">
        <v>1</v>
      </c>
      <c r="I345" s="106">
        <v>-26.32</v>
      </c>
      <c r="J345" s="48"/>
      <c r="K345" s="106"/>
      <c r="L345" s="46">
        <v>1</v>
      </c>
      <c r="M345" s="110">
        <v>-26.32</v>
      </c>
      <c r="N345" s="21"/>
      <c r="O345" s="21"/>
    </row>
    <row r="346" spans="1:15" x14ac:dyDescent="0.25">
      <c r="A346" s="20"/>
      <c r="B346" s="20"/>
      <c r="C346" s="20"/>
      <c r="D346" s="20"/>
      <c r="E346" s="15" t="s">
        <v>606</v>
      </c>
      <c r="F346" s="46"/>
      <c r="G346" s="106"/>
      <c r="H346" s="48">
        <v>1</v>
      </c>
      <c r="I346" s="106">
        <v>-85.99</v>
      </c>
      <c r="J346" s="48"/>
      <c r="K346" s="106"/>
      <c r="L346" s="46">
        <v>1</v>
      </c>
      <c r="M346" s="110">
        <v>-85.99</v>
      </c>
      <c r="N346" s="21"/>
      <c r="O346" s="21"/>
    </row>
    <row r="347" spans="1:15" x14ac:dyDescent="0.25">
      <c r="A347" s="20"/>
      <c r="B347" s="20"/>
      <c r="C347" s="20"/>
      <c r="D347" s="20"/>
      <c r="E347" s="15" t="s">
        <v>1095</v>
      </c>
      <c r="F347" s="46">
        <v>1</v>
      </c>
      <c r="G347" s="106">
        <v>-68.05</v>
      </c>
      <c r="H347" s="48"/>
      <c r="I347" s="106"/>
      <c r="J347" s="48"/>
      <c r="K347" s="106"/>
      <c r="L347" s="46">
        <v>1</v>
      </c>
      <c r="M347" s="110">
        <v>-68.05</v>
      </c>
      <c r="N347" s="21"/>
      <c r="O347" s="21"/>
    </row>
    <row r="348" spans="1:15" x14ac:dyDescent="0.25">
      <c r="A348" s="20"/>
      <c r="B348" s="20"/>
      <c r="C348" s="20"/>
      <c r="D348" s="20"/>
      <c r="E348" s="15" t="s">
        <v>361</v>
      </c>
      <c r="F348" s="46">
        <v>1</v>
      </c>
      <c r="G348" s="106">
        <v>-50.56</v>
      </c>
      <c r="H348" s="48"/>
      <c r="I348" s="106"/>
      <c r="J348" s="48"/>
      <c r="K348" s="106"/>
      <c r="L348" s="46">
        <v>1</v>
      </c>
      <c r="M348" s="110">
        <v>-50.56</v>
      </c>
      <c r="N348" s="21"/>
      <c r="O348" s="21"/>
    </row>
    <row r="349" spans="1:15" x14ac:dyDescent="0.25">
      <c r="A349" s="20"/>
      <c r="B349" s="20"/>
      <c r="C349" s="20"/>
      <c r="D349" s="20"/>
      <c r="E349" s="15" t="s">
        <v>329</v>
      </c>
      <c r="F349" s="46">
        <v>1</v>
      </c>
      <c r="G349" s="106">
        <v>-53.61</v>
      </c>
      <c r="H349" s="48"/>
      <c r="I349" s="106"/>
      <c r="J349" s="48"/>
      <c r="K349" s="106"/>
      <c r="L349" s="46">
        <v>1</v>
      </c>
      <c r="M349" s="110">
        <v>-53.61</v>
      </c>
      <c r="N349" s="21"/>
      <c r="O349" s="21"/>
    </row>
    <row r="350" spans="1:15" x14ac:dyDescent="0.25">
      <c r="A350" s="20"/>
      <c r="B350" s="20"/>
      <c r="C350" s="20"/>
      <c r="D350" s="20"/>
      <c r="E350" s="15" t="s">
        <v>1431</v>
      </c>
      <c r="F350" s="46"/>
      <c r="G350" s="106"/>
      <c r="H350" s="48">
        <v>1</v>
      </c>
      <c r="I350" s="106">
        <v>-67.19</v>
      </c>
      <c r="J350" s="48"/>
      <c r="K350" s="106"/>
      <c r="L350" s="46">
        <v>1</v>
      </c>
      <c r="M350" s="110">
        <v>-67.19</v>
      </c>
      <c r="N350" s="21"/>
      <c r="O350" s="21"/>
    </row>
    <row r="351" spans="1:15" x14ac:dyDescent="0.25">
      <c r="A351" s="20"/>
      <c r="B351" s="20"/>
      <c r="C351" s="20"/>
      <c r="D351" s="20"/>
      <c r="E351" s="15" t="s">
        <v>588</v>
      </c>
      <c r="F351" s="46"/>
      <c r="G351" s="106"/>
      <c r="H351" s="48">
        <v>1</v>
      </c>
      <c r="I351" s="106">
        <v>-38.19</v>
      </c>
      <c r="J351" s="48"/>
      <c r="K351" s="106"/>
      <c r="L351" s="46">
        <v>1</v>
      </c>
      <c r="M351" s="110">
        <v>-38.19</v>
      </c>
      <c r="N351" s="21"/>
      <c r="O351" s="21"/>
    </row>
    <row r="352" spans="1:15" x14ac:dyDescent="0.25">
      <c r="A352" s="20"/>
      <c r="B352" s="20"/>
      <c r="C352" s="20"/>
      <c r="D352" s="20"/>
      <c r="E352" s="15" t="s">
        <v>1747</v>
      </c>
      <c r="F352" s="46">
        <v>1</v>
      </c>
      <c r="G352" s="106">
        <v>-74.099999999999994</v>
      </c>
      <c r="H352" s="48"/>
      <c r="I352" s="106"/>
      <c r="J352" s="48"/>
      <c r="K352" s="106"/>
      <c r="L352" s="46">
        <v>1</v>
      </c>
      <c r="M352" s="110">
        <v>-74.099999999999994</v>
      </c>
      <c r="N352" s="21"/>
      <c r="O352" s="21"/>
    </row>
    <row r="353" spans="1:15" x14ac:dyDescent="0.25">
      <c r="A353" s="20"/>
      <c r="B353" s="20"/>
      <c r="C353" s="20"/>
      <c r="D353" s="20"/>
      <c r="E353" s="15" t="s">
        <v>1900</v>
      </c>
      <c r="F353" s="46"/>
      <c r="G353" s="106"/>
      <c r="H353" s="48"/>
      <c r="I353" s="106"/>
      <c r="J353" s="48">
        <v>1</v>
      </c>
      <c r="K353" s="106">
        <v>-23.45</v>
      </c>
      <c r="L353" s="46">
        <v>1</v>
      </c>
      <c r="M353" s="110">
        <v>-23.45</v>
      </c>
      <c r="N353" s="21"/>
      <c r="O353" s="21"/>
    </row>
    <row r="354" spans="1:15" x14ac:dyDescent="0.25">
      <c r="A354" s="20"/>
      <c r="B354" s="20"/>
      <c r="C354" s="20"/>
      <c r="D354" s="20"/>
      <c r="E354" s="15" t="s">
        <v>291</v>
      </c>
      <c r="F354" s="46"/>
      <c r="G354" s="106"/>
      <c r="H354" s="48"/>
      <c r="I354" s="106"/>
      <c r="J354" s="48">
        <v>1</v>
      </c>
      <c r="K354" s="106">
        <v>-55.02</v>
      </c>
      <c r="L354" s="46">
        <v>1</v>
      </c>
      <c r="M354" s="110">
        <v>-55.02</v>
      </c>
      <c r="N354" s="21"/>
      <c r="O354" s="21"/>
    </row>
    <row r="355" spans="1:15" x14ac:dyDescent="0.25">
      <c r="A355" s="20"/>
      <c r="B355" s="20"/>
      <c r="C355" s="20"/>
      <c r="D355" s="20"/>
      <c r="E355" s="15" t="s">
        <v>794</v>
      </c>
      <c r="F355" s="46"/>
      <c r="G355" s="106"/>
      <c r="H355" s="48"/>
      <c r="I355" s="106"/>
      <c r="J355" s="48">
        <v>1</v>
      </c>
      <c r="K355" s="106">
        <v>-63.17</v>
      </c>
      <c r="L355" s="46">
        <v>1</v>
      </c>
      <c r="M355" s="110">
        <v>-63.17</v>
      </c>
      <c r="N355" s="21"/>
      <c r="O355" s="21"/>
    </row>
    <row r="356" spans="1:15" x14ac:dyDescent="0.25">
      <c r="A356" s="20"/>
      <c r="B356" s="20"/>
      <c r="C356" s="20"/>
      <c r="D356" s="20"/>
      <c r="E356" s="15" t="s">
        <v>2011</v>
      </c>
      <c r="F356" s="46"/>
      <c r="G356" s="106"/>
      <c r="H356" s="48">
        <v>1</v>
      </c>
      <c r="I356" s="106">
        <v>-91.8</v>
      </c>
      <c r="J356" s="48"/>
      <c r="K356" s="106"/>
      <c r="L356" s="46">
        <v>1</v>
      </c>
      <c r="M356" s="110">
        <v>-91.8</v>
      </c>
      <c r="N356" s="21"/>
      <c r="O356" s="21"/>
    </row>
    <row r="357" spans="1:15" x14ac:dyDescent="0.25">
      <c r="A357" s="20"/>
      <c r="B357" s="20"/>
      <c r="C357" s="20"/>
      <c r="D357" s="20"/>
      <c r="E357" s="15" t="s">
        <v>423</v>
      </c>
      <c r="F357" s="46"/>
      <c r="G357" s="106"/>
      <c r="H357" s="48">
        <v>1</v>
      </c>
      <c r="I357" s="106">
        <v>-31.45</v>
      </c>
      <c r="J357" s="48"/>
      <c r="K357" s="106"/>
      <c r="L357" s="46">
        <v>1</v>
      </c>
      <c r="M357" s="110">
        <v>-31.45</v>
      </c>
      <c r="N357" s="21"/>
      <c r="O357" s="21"/>
    </row>
    <row r="358" spans="1:15" x14ac:dyDescent="0.25">
      <c r="A358" s="20"/>
      <c r="B358" s="20"/>
      <c r="C358" s="20"/>
      <c r="D358" s="20"/>
      <c r="E358" s="15" t="s">
        <v>1742</v>
      </c>
      <c r="F358" s="46">
        <v>1</v>
      </c>
      <c r="G358" s="106">
        <v>-86.94</v>
      </c>
      <c r="H358" s="48"/>
      <c r="I358" s="106"/>
      <c r="J358" s="48"/>
      <c r="K358" s="106"/>
      <c r="L358" s="46">
        <v>1</v>
      </c>
      <c r="M358" s="110">
        <v>-86.94</v>
      </c>
      <c r="N358" s="21"/>
      <c r="O358" s="21"/>
    </row>
    <row r="359" spans="1:15" x14ac:dyDescent="0.25">
      <c r="A359" s="20"/>
      <c r="B359" s="20"/>
      <c r="C359" s="20"/>
      <c r="D359" s="20"/>
      <c r="E359" s="15" t="s">
        <v>48</v>
      </c>
      <c r="F359" s="46">
        <v>1</v>
      </c>
      <c r="G359" s="106">
        <v>-193.82</v>
      </c>
      <c r="H359" s="48"/>
      <c r="I359" s="106"/>
      <c r="J359" s="48"/>
      <c r="K359" s="106"/>
      <c r="L359" s="46">
        <v>1</v>
      </c>
      <c r="M359" s="110">
        <v>-193.82</v>
      </c>
      <c r="N359" s="21"/>
      <c r="O359" s="21"/>
    </row>
    <row r="360" spans="1:15" x14ac:dyDescent="0.25">
      <c r="A360" s="20"/>
      <c r="B360" s="20"/>
      <c r="C360" s="20"/>
      <c r="D360" s="20"/>
      <c r="E360" s="15" t="s">
        <v>56</v>
      </c>
      <c r="F360" s="46"/>
      <c r="G360" s="106"/>
      <c r="H360" s="48"/>
      <c r="I360" s="106"/>
      <c r="J360" s="48">
        <v>1</v>
      </c>
      <c r="K360" s="106">
        <v>-277.20999999999998</v>
      </c>
      <c r="L360" s="46">
        <v>1</v>
      </c>
      <c r="M360" s="110">
        <v>-277.20999999999998</v>
      </c>
      <c r="N360" s="21"/>
      <c r="O360" s="21"/>
    </row>
    <row r="361" spans="1:15" x14ac:dyDescent="0.25">
      <c r="A361" s="20"/>
      <c r="B361" s="20"/>
      <c r="C361" s="20"/>
      <c r="D361" s="20"/>
      <c r="E361" s="15" t="s">
        <v>773</v>
      </c>
      <c r="F361" s="46"/>
      <c r="G361" s="106"/>
      <c r="H361" s="48">
        <v>1</v>
      </c>
      <c r="I361" s="106">
        <v>-24.14</v>
      </c>
      <c r="J361" s="48"/>
      <c r="K361" s="106"/>
      <c r="L361" s="46">
        <v>1</v>
      </c>
      <c r="M361" s="110">
        <v>-24.14</v>
      </c>
      <c r="N361" s="21"/>
      <c r="O361" s="21"/>
    </row>
    <row r="362" spans="1:15" x14ac:dyDescent="0.25">
      <c r="A362" s="20"/>
      <c r="B362" s="20"/>
      <c r="C362" s="20"/>
      <c r="D362" s="20"/>
      <c r="E362" s="15" t="s">
        <v>688</v>
      </c>
      <c r="F362" s="46">
        <v>1</v>
      </c>
      <c r="G362" s="106">
        <v>-32.79</v>
      </c>
      <c r="H362" s="48"/>
      <c r="I362" s="106"/>
      <c r="J362" s="48"/>
      <c r="K362" s="106"/>
      <c r="L362" s="46">
        <v>1</v>
      </c>
      <c r="M362" s="110">
        <v>-32.79</v>
      </c>
      <c r="N362" s="21"/>
      <c r="O362" s="21"/>
    </row>
    <row r="363" spans="1:15" x14ac:dyDescent="0.25">
      <c r="A363" s="20"/>
      <c r="B363" s="20"/>
      <c r="C363" s="20"/>
      <c r="D363" s="20"/>
      <c r="E363" s="15" t="s">
        <v>565</v>
      </c>
      <c r="F363" s="46"/>
      <c r="G363" s="106"/>
      <c r="H363" s="48">
        <v>1</v>
      </c>
      <c r="I363" s="106">
        <v>-35.33</v>
      </c>
      <c r="J363" s="48"/>
      <c r="K363" s="106"/>
      <c r="L363" s="46">
        <v>1</v>
      </c>
      <c r="M363" s="110">
        <v>-35.33</v>
      </c>
      <c r="N363" s="21"/>
      <c r="O363" s="21"/>
    </row>
    <row r="364" spans="1:15" x14ac:dyDescent="0.25">
      <c r="A364" s="20"/>
      <c r="B364" s="20"/>
      <c r="C364" s="20"/>
      <c r="D364" s="20"/>
      <c r="E364" s="15" t="s">
        <v>1744</v>
      </c>
      <c r="F364" s="46">
        <v>1</v>
      </c>
      <c r="G364" s="106">
        <v>-48.26</v>
      </c>
      <c r="H364" s="48"/>
      <c r="I364" s="106"/>
      <c r="J364" s="48"/>
      <c r="K364" s="106"/>
      <c r="L364" s="46">
        <v>1</v>
      </c>
      <c r="M364" s="110">
        <v>-48.26</v>
      </c>
      <c r="N364" s="21"/>
      <c r="O364" s="21"/>
    </row>
    <row r="365" spans="1:15" x14ac:dyDescent="0.25">
      <c r="A365" s="20"/>
      <c r="B365" s="20"/>
      <c r="C365" s="20"/>
      <c r="D365" s="20"/>
      <c r="E365" s="15" t="s">
        <v>1263</v>
      </c>
      <c r="F365" s="46"/>
      <c r="G365" s="106"/>
      <c r="H365" s="48"/>
      <c r="I365" s="106"/>
      <c r="J365" s="48">
        <v>1</v>
      </c>
      <c r="K365" s="106">
        <v>-44.32</v>
      </c>
      <c r="L365" s="46">
        <v>1</v>
      </c>
      <c r="M365" s="110">
        <v>-44.32</v>
      </c>
      <c r="N365" s="21"/>
      <c r="O365" s="21"/>
    </row>
    <row r="366" spans="1:15" x14ac:dyDescent="0.25">
      <c r="A366" s="20"/>
      <c r="B366" s="20"/>
      <c r="C366" s="20"/>
      <c r="D366" s="20"/>
      <c r="E366" s="15" t="s">
        <v>1155</v>
      </c>
      <c r="F366" s="46"/>
      <c r="G366" s="106"/>
      <c r="H366" s="48">
        <v>1</v>
      </c>
      <c r="I366" s="106">
        <v>-17.75</v>
      </c>
      <c r="J366" s="48"/>
      <c r="K366" s="106"/>
      <c r="L366" s="46">
        <v>1</v>
      </c>
      <c r="M366" s="110">
        <v>-17.75</v>
      </c>
      <c r="N366" s="21"/>
      <c r="O366" s="21"/>
    </row>
    <row r="367" spans="1:15" x14ac:dyDescent="0.25">
      <c r="A367" s="20"/>
      <c r="B367" s="20"/>
      <c r="C367" s="20"/>
      <c r="D367" s="20"/>
      <c r="E367" s="15" t="s">
        <v>1826</v>
      </c>
      <c r="F367" s="46"/>
      <c r="G367" s="106"/>
      <c r="H367" s="48">
        <v>1</v>
      </c>
      <c r="I367" s="106">
        <v>-88.64</v>
      </c>
      <c r="J367" s="48"/>
      <c r="K367" s="106"/>
      <c r="L367" s="46">
        <v>1</v>
      </c>
      <c r="M367" s="110">
        <v>-88.64</v>
      </c>
      <c r="N367" s="21"/>
      <c r="O367" s="21"/>
    </row>
    <row r="368" spans="1:15" x14ac:dyDescent="0.25">
      <c r="A368" s="20"/>
      <c r="B368" s="20"/>
      <c r="C368" s="20"/>
      <c r="D368" s="20"/>
      <c r="E368" s="15" t="s">
        <v>1409</v>
      </c>
      <c r="F368" s="46"/>
      <c r="G368" s="106"/>
      <c r="H368" s="48">
        <v>1</v>
      </c>
      <c r="I368" s="106">
        <v>-6.11</v>
      </c>
      <c r="J368" s="48"/>
      <c r="K368" s="106"/>
      <c r="L368" s="46">
        <v>1</v>
      </c>
      <c r="M368" s="110">
        <v>-6.11</v>
      </c>
      <c r="N368" s="21"/>
      <c r="O368" s="21"/>
    </row>
    <row r="369" spans="1:15" x14ac:dyDescent="0.25">
      <c r="A369" s="20"/>
      <c r="B369" s="20"/>
      <c r="C369" s="20"/>
      <c r="D369" s="20"/>
      <c r="E369" s="15" t="s">
        <v>866</v>
      </c>
      <c r="F369" s="46">
        <v>1</v>
      </c>
      <c r="G369" s="106">
        <v>-49.82</v>
      </c>
      <c r="H369" s="48"/>
      <c r="I369" s="106"/>
      <c r="J369" s="48"/>
      <c r="K369" s="106"/>
      <c r="L369" s="46">
        <v>1</v>
      </c>
      <c r="M369" s="110">
        <v>-49.82</v>
      </c>
      <c r="N369" s="21"/>
      <c r="O369" s="21"/>
    </row>
    <row r="370" spans="1:15" x14ac:dyDescent="0.25">
      <c r="A370" s="20"/>
      <c r="B370" s="20"/>
      <c r="C370" s="20"/>
      <c r="D370" s="20"/>
      <c r="E370" s="15" t="s">
        <v>1720</v>
      </c>
      <c r="F370" s="46">
        <v>1</v>
      </c>
      <c r="G370" s="106">
        <v>-37.700000000000003</v>
      </c>
      <c r="H370" s="48"/>
      <c r="I370" s="106"/>
      <c r="J370" s="48"/>
      <c r="K370" s="106"/>
      <c r="L370" s="46">
        <v>1</v>
      </c>
      <c r="M370" s="110">
        <v>-37.700000000000003</v>
      </c>
      <c r="N370" s="21"/>
      <c r="O370" s="21"/>
    </row>
    <row r="371" spans="1:15" x14ac:dyDescent="0.25">
      <c r="A371" s="20"/>
      <c r="B371" s="20"/>
      <c r="C371" s="20"/>
      <c r="D371" s="20"/>
      <c r="E371" s="15" t="s">
        <v>559</v>
      </c>
      <c r="F371" s="46"/>
      <c r="G371" s="106"/>
      <c r="H371" s="48">
        <v>1</v>
      </c>
      <c r="I371" s="106">
        <v>-98.7</v>
      </c>
      <c r="J371" s="48"/>
      <c r="K371" s="106"/>
      <c r="L371" s="46">
        <v>1</v>
      </c>
      <c r="M371" s="110">
        <v>-98.7</v>
      </c>
      <c r="N371" s="21"/>
      <c r="O371" s="21"/>
    </row>
    <row r="372" spans="1:15" x14ac:dyDescent="0.25">
      <c r="A372" s="20"/>
      <c r="B372" s="20"/>
      <c r="C372" s="20"/>
      <c r="D372" s="20"/>
      <c r="E372" s="15" t="s">
        <v>239</v>
      </c>
      <c r="F372" s="46"/>
      <c r="G372" s="106"/>
      <c r="H372" s="48">
        <v>1</v>
      </c>
      <c r="I372" s="106">
        <v>-230.05</v>
      </c>
      <c r="J372" s="48"/>
      <c r="K372" s="106"/>
      <c r="L372" s="46">
        <v>1</v>
      </c>
      <c r="M372" s="110">
        <v>-230.05</v>
      </c>
      <c r="N372" s="21"/>
      <c r="O372" s="21"/>
    </row>
    <row r="373" spans="1:15" x14ac:dyDescent="0.25">
      <c r="A373" s="20"/>
      <c r="B373" s="20"/>
      <c r="C373" s="20"/>
      <c r="D373" s="20"/>
      <c r="E373" s="15" t="s">
        <v>1500</v>
      </c>
      <c r="F373" s="46"/>
      <c r="G373" s="106"/>
      <c r="H373" s="48"/>
      <c r="I373" s="106"/>
      <c r="J373" s="48">
        <v>1</v>
      </c>
      <c r="K373" s="106">
        <v>-84.8</v>
      </c>
      <c r="L373" s="46">
        <v>1</v>
      </c>
      <c r="M373" s="110">
        <v>-84.8</v>
      </c>
      <c r="N373" s="21"/>
      <c r="O373" s="21"/>
    </row>
    <row r="374" spans="1:15" x14ac:dyDescent="0.25">
      <c r="A374" s="20"/>
      <c r="B374" s="20"/>
      <c r="C374" s="20"/>
      <c r="D374" s="20"/>
      <c r="E374" s="15" t="s">
        <v>1436</v>
      </c>
      <c r="F374" s="46"/>
      <c r="G374" s="106"/>
      <c r="H374" s="48"/>
      <c r="I374" s="106"/>
      <c r="J374" s="48">
        <v>1</v>
      </c>
      <c r="K374" s="106">
        <v>-8.1199999999999992</v>
      </c>
      <c r="L374" s="46">
        <v>1</v>
      </c>
      <c r="M374" s="110">
        <v>-8.1199999999999992</v>
      </c>
      <c r="N374" s="21"/>
      <c r="O374" s="21"/>
    </row>
    <row r="375" spans="1:15" x14ac:dyDescent="0.25">
      <c r="A375" s="20"/>
      <c r="B375" s="20"/>
      <c r="C375" s="20"/>
      <c r="D375" s="20"/>
      <c r="E375" s="15" t="s">
        <v>999</v>
      </c>
      <c r="F375" s="46"/>
      <c r="G375" s="106"/>
      <c r="H375" s="48"/>
      <c r="I375" s="106"/>
      <c r="J375" s="48">
        <v>1</v>
      </c>
      <c r="K375" s="106">
        <v>-16.649999999999999</v>
      </c>
      <c r="L375" s="46">
        <v>1</v>
      </c>
      <c r="M375" s="110">
        <v>-16.649999999999999</v>
      </c>
      <c r="N375" s="21"/>
      <c r="O375" s="21"/>
    </row>
    <row r="376" spans="1:15" x14ac:dyDescent="0.25">
      <c r="A376" s="20"/>
      <c r="B376" s="20"/>
      <c r="C376" s="20"/>
      <c r="D376" s="20"/>
      <c r="E376" s="15" t="s">
        <v>271</v>
      </c>
      <c r="F376" s="46">
        <v>1</v>
      </c>
      <c r="G376" s="106">
        <v>-225.66</v>
      </c>
      <c r="H376" s="48"/>
      <c r="I376" s="106"/>
      <c r="J376" s="48"/>
      <c r="K376" s="106"/>
      <c r="L376" s="46">
        <v>1</v>
      </c>
      <c r="M376" s="110">
        <v>-225.66</v>
      </c>
      <c r="N376" s="21"/>
      <c r="O376" s="21"/>
    </row>
    <row r="377" spans="1:15" x14ac:dyDescent="0.25">
      <c r="A377" s="20"/>
      <c r="B377" s="20"/>
      <c r="C377" s="20"/>
      <c r="D377" s="20"/>
      <c r="E377" s="15" t="s">
        <v>1786</v>
      </c>
      <c r="F377" s="46"/>
      <c r="G377" s="106"/>
      <c r="H377" s="48">
        <v>1</v>
      </c>
      <c r="I377" s="106">
        <v>-5.29</v>
      </c>
      <c r="J377" s="48"/>
      <c r="K377" s="106"/>
      <c r="L377" s="46">
        <v>1</v>
      </c>
      <c r="M377" s="110">
        <v>-5.29</v>
      </c>
      <c r="N377" s="21"/>
      <c r="O377" s="21"/>
    </row>
    <row r="378" spans="1:15" x14ac:dyDescent="0.25">
      <c r="A378" s="20"/>
      <c r="B378" s="20"/>
      <c r="C378" s="20"/>
      <c r="D378" s="20"/>
      <c r="E378" s="15" t="s">
        <v>1076</v>
      </c>
      <c r="F378" s="46">
        <v>1</v>
      </c>
      <c r="G378" s="106">
        <v>-16.45</v>
      </c>
      <c r="H378" s="48"/>
      <c r="I378" s="106"/>
      <c r="J378" s="48"/>
      <c r="K378" s="106"/>
      <c r="L378" s="46">
        <v>1</v>
      </c>
      <c r="M378" s="110">
        <v>-16.45</v>
      </c>
      <c r="N378" s="21"/>
      <c r="O378" s="21"/>
    </row>
    <row r="379" spans="1:15" x14ac:dyDescent="0.25">
      <c r="A379" s="20"/>
      <c r="B379" s="20"/>
      <c r="C379" s="20"/>
      <c r="D379" s="20"/>
      <c r="E379" s="15" t="s">
        <v>1222</v>
      </c>
      <c r="F379" s="46"/>
      <c r="G379" s="106"/>
      <c r="H379" s="48"/>
      <c r="I379" s="106"/>
      <c r="J379" s="48">
        <v>1</v>
      </c>
      <c r="K379" s="106">
        <v>-76.239999999999995</v>
      </c>
      <c r="L379" s="46">
        <v>1</v>
      </c>
      <c r="M379" s="110">
        <v>-76.239999999999995</v>
      </c>
      <c r="N379" s="21"/>
      <c r="O379" s="21"/>
    </row>
    <row r="380" spans="1:15" x14ac:dyDescent="0.25">
      <c r="A380" s="20"/>
      <c r="B380" s="20"/>
      <c r="C380" s="20"/>
      <c r="D380" s="20"/>
      <c r="E380" s="15" t="s">
        <v>699</v>
      </c>
      <c r="F380" s="46">
        <v>1</v>
      </c>
      <c r="G380" s="106">
        <v>-86.88</v>
      </c>
      <c r="H380" s="48"/>
      <c r="I380" s="106"/>
      <c r="J380" s="48"/>
      <c r="K380" s="106"/>
      <c r="L380" s="46">
        <v>1</v>
      </c>
      <c r="M380" s="110">
        <v>-86.88</v>
      </c>
      <c r="N380" s="21"/>
      <c r="O380" s="21"/>
    </row>
    <row r="381" spans="1:15" x14ac:dyDescent="0.25">
      <c r="A381" s="20"/>
      <c r="B381" s="20"/>
      <c r="C381" s="20"/>
      <c r="D381" s="20"/>
      <c r="E381" s="15" t="s">
        <v>1398</v>
      </c>
      <c r="F381" s="46"/>
      <c r="G381" s="106"/>
      <c r="H381" s="48">
        <v>1</v>
      </c>
      <c r="I381" s="106">
        <v>-59.7</v>
      </c>
      <c r="J381" s="48"/>
      <c r="K381" s="106"/>
      <c r="L381" s="46">
        <v>1</v>
      </c>
      <c r="M381" s="110">
        <v>-59.7</v>
      </c>
      <c r="N381" s="21"/>
      <c r="O381" s="21"/>
    </row>
    <row r="382" spans="1:15" x14ac:dyDescent="0.25">
      <c r="A382" s="20"/>
      <c r="B382" s="20"/>
      <c r="C382" s="20"/>
      <c r="D382" s="20"/>
      <c r="E382" s="15" t="s">
        <v>2217</v>
      </c>
      <c r="F382" s="46">
        <v>1</v>
      </c>
      <c r="G382" s="106">
        <v>-325.48</v>
      </c>
      <c r="H382" s="48"/>
      <c r="I382" s="106"/>
      <c r="J382" s="48"/>
      <c r="K382" s="106"/>
      <c r="L382" s="46">
        <v>1</v>
      </c>
      <c r="M382" s="110">
        <v>-325.48</v>
      </c>
      <c r="N382" s="21"/>
      <c r="O382" s="21"/>
    </row>
    <row r="383" spans="1:15" x14ac:dyDescent="0.25">
      <c r="A383" s="20"/>
      <c r="B383" s="20"/>
      <c r="C383" s="20"/>
      <c r="D383" s="20"/>
      <c r="E383" s="15" t="s">
        <v>122</v>
      </c>
      <c r="F383" s="46"/>
      <c r="G383" s="106"/>
      <c r="H383" s="48"/>
      <c r="I383" s="106"/>
      <c r="J383" s="48">
        <v>1</v>
      </c>
      <c r="K383" s="106">
        <v>-301.52999999999997</v>
      </c>
      <c r="L383" s="46">
        <v>1</v>
      </c>
      <c r="M383" s="110">
        <v>-301.52999999999997</v>
      </c>
      <c r="N383" s="21"/>
      <c r="O383" s="21"/>
    </row>
    <row r="384" spans="1:15" x14ac:dyDescent="0.25">
      <c r="A384" s="20"/>
      <c r="B384" s="20"/>
      <c r="C384" s="20"/>
      <c r="D384" s="20"/>
      <c r="E384" s="15" t="s">
        <v>202</v>
      </c>
      <c r="F384" s="46"/>
      <c r="G384" s="106"/>
      <c r="H384" s="48">
        <v>1</v>
      </c>
      <c r="I384" s="106">
        <v>-420.62</v>
      </c>
      <c r="J384" s="48"/>
      <c r="K384" s="106"/>
      <c r="L384" s="46">
        <v>1</v>
      </c>
      <c r="M384" s="110">
        <v>-420.62</v>
      </c>
      <c r="N384" s="21"/>
      <c r="O384" s="21"/>
    </row>
    <row r="385" spans="1:15" x14ac:dyDescent="0.25">
      <c r="A385" s="20"/>
      <c r="B385" s="20"/>
      <c r="C385" s="20"/>
      <c r="D385" s="20"/>
      <c r="E385" s="15" t="s">
        <v>172</v>
      </c>
      <c r="F385" s="46">
        <v>1</v>
      </c>
      <c r="G385" s="106">
        <v>-54.91</v>
      </c>
      <c r="H385" s="48"/>
      <c r="I385" s="106"/>
      <c r="J385" s="48"/>
      <c r="K385" s="106"/>
      <c r="L385" s="46">
        <v>1</v>
      </c>
      <c r="M385" s="110">
        <v>-54.91</v>
      </c>
      <c r="N385" s="21"/>
      <c r="O385" s="21"/>
    </row>
    <row r="386" spans="1:15" x14ac:dyDescent="0.25">
      <c r="A386" s="20"/>
      <c r="B386" s="20"/>
      <c r="C386" s="20"/>
      <c r="D386" s="20"/>
      <c r="E386" s="15" t="s">
        <v>178</v>
      </c>
      <c r="F386" s="46"/>
      <c r="G386" s="106"/>
      <c r="H386" s="48">
        <v>1</v>
      </c>
      <c r="I386" s="106">
        <v>-57.08</v>
      </c>
      <c r="J386" s="48"/>
      <c r="K386" s="106"/>
      <c r="L386" s="46">
        <v>1</v>
      </c>
      <c r="M386" s="110">
        <v>-57.08</v>
      </c>
      <c r="N386" s="21"/>
      <c r="O386" s="21"/>
    </row>
    <row r="387" spans="1:15" x14ac:dyDescent="0.25">
      <c r="A387" s="20"/>
      <c r="B387" s="20"/>
      <c r="C387" s="20"/>
      <c r="D387" s="20"/>
      <c r="E387" s="15" t="s">
        <v>1957</v>
      </c>
      <c r="F387" s="46">
        <v>1</v>
      </c>
      <c r="G387" s="106">
        <v>-17.7</v>
      </c>
      <c r="H387" s="48"/>
      <c r="I387" s="106"/>
      <c r="J387" s="48"/>
      <c r="K387" s="106"/>
      <c r="L387" s="46">
        <v>1</v>
      </c>
      <c r="M387" s="110">
        <v>-17.7</v>
      </c>
      <c r="N387" s="21"/>
      <c r="O387" s="21"/>
    </row>
    <row r="388" spans="1:15" x14ac:dyDescent="0.25">
      <c r="A388" s="20"/>
      <c r="B388" s="20"/>
      <c r="C388" s="20"/>
      <c r="D388" s="20"/>
      <c r="E388" s="15" t="s">
        <v>1272</v>
      </c>
      <c r="F388" s="46">
        <v>1</v>
      </c>
      <c r="G388" s="106">
        <v>-9.15</v>
      </c>
      <c r="H388" s="48"/>
      <c r="I388" s="106"/>
      <c r="J388" s="48"/>
      <c r="K388" s="106"/>
      <c r="L388" s="46">
        <v>1</v>
      </c>
      <c r="M388" s="110">
        <v>-9.15</v>
      </c>
      <c r="N388" s="21"/>
      <c r="O388" s="21"/>
    </row>
    <row r="389" spans="1:15" x14ac:dyDescent="0.25">
      <c r="A389" s="20"/>
      <c r="B389" s="20"/>
      <c r="C389" s="20"/>
      <c r="D389" s="20"/>
      <c r="E389" s="15" t="s">
        <v>1014</v>
      </c>
      <c r="F389" s="46"/>
      <c r="G389" s="106"/>
      <c r="H389" s="48"/>
      <c r="I389" s="106"/>
      <c r="J389" s="48">
        <v>1</v>
      </c>
      <c r="K389" s="106">
        <v>-66.56</v>
      </c>
      <c r="L389" s="46">
        <v>1</v>
      </c>
      <c r="M389" s="110">
        <v>-66.56</v>
      </c>
      <c r="N389" s="21"/>
      <c r="O389" s="21"/>
    </row>
    <row r="390" spans="1:15" x14ac:dyDescent="0.25">
      <c r="A390" s="20"/>
      <c r="B390" s="20"/>
      <c r="C390" s="20"/>
      <c r="D390" s="20"/>
      <c r="E390" s="15" t="s">
        <v>50</v>
      </c>
      <c r="F390" s="46">
        <v>1</v>
      </c>
      <c r="G390" s="106">
        <v>-365.26</v>
      </c>
      <c r="H390" s="48"/>
      <c r="I390" s="106"/>
      <c r="J390" s="48"/>
      <c r="K390" s="106"/>
      <c r="L390" s="46">
        <v>1</v>
      </c>
      <c r="M390" s="110">
        <v>-365.26</v>
      </c>
      <c r="N390" s="21"/>
      <c r="O390" s="21"/>
    </row>
    <row r="391" spans="1:15" x14ac:dyDescent="0.25">
      <c r="A391" s="20"/>
      <c r="B391" s="20"/>
      <c r="C391" s="20"/>
      <c r="D391" s="20"/>
      <c r="E391" s="15" t="s">
        <v>209</v>
      </c>
      <c r="F391" s="46"/>
      <c r="G391" s="106"/>
      <c r="H391" s="48">
        <v>1</v>
      </c>
      <c r="I391" s="106">
        <v>-138.75</v>
      </c>
      <c r="J391" s="48"/>
      <c r="K391" s="106"/>
      <c r="L391" s="46">
        <v>1</v>
      </c>
      <c r="M391" s="110">
        <v>-138.75</v>
      </c>
      <c r="N391" s="21"/>
      <c r="O391" s="21"/>
    </row>
    <row r="392" spans="1:15" x14ac:dyDescent="0.25">
      <c r="A392" s="20"/>
      <c r="B392" s="20"/>
      <c r="C392" s="20"/>
      <c r="D392" s="20"/>
      <c r="E392" s="15" t="s">
        <v>760</v>
      </c>
      <c r="F392" s="46"/>
      <c r="G392" s="106"/>
      <c r="H392" s="48">
        <v>1</v>
      </c>
      <c r="I392" s="106">
        <v>-78.33</v>
      </c>
      <c r="J392" s="48"/>
      <c r="K392" s="106"/>
      <c r="L392" s="46">
        <v>1</v>
      </c>
      <c r="M392" s="110">
        <v>-78.33</v>
      </c>
      <c r="N392" s="21"/>
      <c r="O392" s="21"/>
    </row>
    <row r="393" spans="1:15" x14ac:dyDescent="0.25">
      <c r="A393" s="20"/>
      <c r="B393" s="20"/>
      <c r="C393" s="20"/>
      <c r="D393" s="20"/>
      <c r="E393" s="15" t="s">
        <v>2021</v>
      </c>
      <c r="F393" s="46"/>
      <c r="G393" s="106"/>
      <c r="H393" s="48">
        <v>1</v>
      </c>
      <c r="I393" s="106">
        <v>-44.8</v>
      </c>
      <c r="J393" s="48"/>
      <c r="K393" s="106"/>
      <c r="L393" s="46">
        <v>1</v>
      </c>
      <c r="M393" s="110">
        <v>-44.8</v>
      </c>
      <c r="N393" s="21"/>
      <c r="O393" s="21"/>
    </row>
    <row r="394" spans="1:15" x14ac:dyDescent="0.25">
      <c r="A394" s="20"/>
      <c r="B394" s="20"/>
      <c r="C394" s="20"/>
      <c r="D394" s="20"/>
      <c r="E394" s="15" t="s">
        <v>1010</v>
      </c>
      <c r="F394" s="46"/>
      <c r="G394" s="106"/>
      <c r="H394" s="48"/>
      <c r="I394" s="106"/>
      <c r="J394" s="48">
        <v>1</v>
      </c>
      <c r="K394" s="106">
        <v>-84.1</v>
      </c>
      <c r="L394" s="46">
        <v>1</v>
      </c>
      <c r="M394" s="110">
        <v>-84.1</v>
      </c>
      <c r="N394" s="21"/>
      <c r="O394" s="21"/>
    </row>
    <row r="395" spans="1:15" x14ac:dyDescent="0.25">
      <c r="A395" s="20"/>
      <c r="B395" s="20"/>
      <c r="C395" s="20"/>
      <c r="D395" s="20"/>
      <c r="E395" s="15" t="s">
        <v>1920</v>
      </c>
      <c r="F395" s="46">
        <v>1</v>
      </c>
      <c r="G395" s="106">
        <v>-20.48</v>
      </c>
      <c r="H395" s="48"/>
      <c r="I395" s="106"/>
      <c r="J395" s="48"/>
      <c r="K395" s="106"/>
      <c r="L395" s="46">
        <v>1</v>
      </c>
      <c r="M395" s="110">
        <v>-20.48</v>
      </c>
      <c r="N395" s="21"/>
      <c r="O395" s="21"/>
    </row>
    <row r="396" spans="1:15" x14ac:dyDescent="0.25">
      <c r="A396" s="20"/>
      <c r="B396" s="20"/>
      <c r="C396" s="20"/>
      <c r="D396" s="20"/>
      <c r="E396" s="15" t="s">
        <v>1825</v>
      </c>
      <c r="F396" s="46"/>
      <c r="G396" s="106"/>
      <c r="H396" s="48">
        <v>1</v>
      </c>
      <c r="I396" s="106">
        <v>-91.31</v>
      </c>
      <c r="J396" s="48"/>
      <c r="K396" s="106"/>
      <c r="L396" s="46">
        <v>1</v>
      </c>
      <c r="M396" s="110">
        <v>-91.31</v>
      </c>
      <c r="N396" s="21"/>
      <c r="O396" s="21"/>
    </row>
    <row r="397" spans="1:15" x14ac:dyDescent="0.25">
      <c r="A397" s="20"/>
      <c r="B397" s="20"/>
      <c r="C397" s="20"/>
      <c r="D397" s="20"/>
      <c r="E397" s="15" t="s">
        <v>2038</v>
      </c>
      <c r="F397" s="46"/>
      <c r="G397" s="106"/>
      <c r="H397" s="48">
        <v>1</v>
      </c>
      <c r="I397" s="106">
        <v>-53.37</v>
      </c>
      <c r="J397" s="48"/>
      <c r="K397" s="106"/>
      <c r="L397" s="46">
        <v>1</v>
      </c>
      <c r="M397" s="110">
        <v>-53.37</v>
      </c>
      <c r="N397" s="21"/>
      <c r="O397" s="21"/>
    </row>
    <row r="398" spans="1:15" x14ac:dyDescent="0.25">
      <c r="A398" s="20"/>
      <c r="B398" s="20"/>
      <c r="C398" s="20"/>
      <c r="D398" s="20"/>
      <c r="E398" s="15" t="s">
        <v>552</v>
      </c>
      <c r="F398" s="46"/>
      <c r="G398" s="106"/>
      <c r="H398" s="48">
        <v>1</v>
      </c>
      <c r="I398" s="106">
        <v>-5.46</v>
      </c>
      <c r="J398" s="48"/>
      <c r="K398" s="106"/>
      <c r="L398" s="46">
        <v>1</v>
      </c>
      <c r="M398" s="110">
        <v>-5.46</v>
      </c>
      <c r="N398" s="21"/>
      <c r="O398" s="21"/>
    </row>
    <row r="399" spans="1:15" x14ac:dyDescent="0.25">
      <c r="A399" s="20"/>
      <c r="B399" s="20"/>
      <c r="C399" s="20"/>
      <c r="D399" s="20"/>
      <c r="E399" s="15" t="s">
        <v>1371</v>
      </c>
      <c r="F399" s="46"/>
      <c r="G399" s="106"/>
      <c r="H399" s="48">
        <v>1</v>
      </c>
      <c r="I399" s="106">
        <v>-81.98</v>
      </c>
      <c r="J399" s="48"/>
      <c r="K399" s="106"/>
      <c r="L399" s="46">
        <v>1</v>
      </c>
      <c r="M399" s="110">
        <v>-81.98</v>
      </c>
      <c r="N399" s="21"/>
      <c r="O399" s="21"/>
    </row>
    <row r="400" spans="1:15" x14ac:dyDescent="0.25">
      <c r="A400" s="20"/>
      <c r="B400" s="20"/>
      <c r="C400" s="20"/>
      <c r="D400" s="20"/>
      <c r="E400" s="15" t="s">
        <v>1477</v>
      </c>
      <c r="F400" s="46"/>
      <c r="G400" s="106"/>
      <c r="H400" s="48"/>
      <c r="I400" s="106"/>
      <c r="J400" s="48">
        <v>1</v>
      </c>
      <c r="K400" s="106">
        <v>-42.83</v>
      </c>
      <c r="L400" s="46">
        <v>1</v>
      </c>
      <c r="M400" s="110">
        <v>-42.83</v>
      </c>
      <c r="N400" s="21"/>
      <c r="O400" s="21"/>
    </row>
    <row r="401" spans="1:15" x14ac:dyDescent="0.25">
      <c r="A401" s="20"/>
      <c r="B401" s="20"/>
      <c r="C401" s="20"/>
      <c r="D401" s="20"/>
      <c r="E401" s="15" t="s">
        <v>2210</v>
      </c>
      <c r="F401" s="46">
        <v>1</v>
      </c>
      <c r="G401" s="106">
        <v>-399.71</v>
      </c>
      <c r="H401" s="48"/>
      <c r="I401" s="106"/>
      <c r="J401" s="48"/>
      <c r="K401" s="106"/>
      <c r="L401" s="46">
        <v>1</v>
      </c>
      <c r="M401" s="110">
        <v>-399.71</v>
      </c>
      <c r="N401" s="21"/>
      <c r="O401" s="21"/>
    </row>
    <row r="402" spans="1:15" x14ac:dyDescent="0.25">
      <c r="A402" s="20"/>
      <c r="B402" s="20"/>
      <c r="C402" s="20"/>
      <c r="D402" s="20"/>
      <c r="E402" s="15" t="s">
        <v>299</v>
      </c>
      <c r="F402" s="46">
        <v>1</v>
      </c>
      <c r="G402" s="106">
        <v>-20.55</v>
      </c>
      <c r="H402" s="48"/>
      <c r="I402" s="106"/>
      <c r="J402" s="48"/>
      <c r="K402" s="106"/>
      <c r="L402" s="46">
        <v>1</v>
      </c>
      <c r="M402" s="110">
        <v>-20.55</v>
      </c>
      <c r="N402" s="21"/>
      <c r="O402" s="21"/>
    </row>
    <row r="403" spans="1:15" x14ac:dyDescent="0.25">
      <c r="A403" s="20"/>
      <c r="B403" s="20"/>
      <c r="C403" s="20"/>
      <c r="D403" s="20"/>
      <c r="E403" s="15" t="s">
        <v>776</v>
      </c>
      <c r="F403" s="46"/>
      <c r="G403" s="106"/>
      <c r="H403" s="48">
        <v>1</v>
      </c>
      <c r="I403" s="106">
        <v>-28.53</v>
      </c>
      <c r="J403" s="48"/>
      <c r="K403" s="106"/>
      <c r="L403" s="46">
        <v>1</v>
      </c>
      <c r="M403" s="110">
        <v>-28.53</v>
      </c>
      <c r="N403" s="21"/>
      <c r="O403" s="21"/>
    </row>
    <row r="404" spans="1:15" x14ac:dyDescent="0.25">
      <c r="A404" s="20"/>
      <c r="B404" s="20"/>
      <c r="C404" s="20"/>
      <c r="D404" s="20"/>
      <c r="E404" s="15" t="s">
        <v>748</v>
      </c>
      <c r="F404" s="46"/>
      <c r="G404" s="106"/>
      <c r="H404" s="48">
        <v>1</v>
      </c>
      <c r="I404" s="106">
        <v>-23.04</v>
      </c>
      <c r="J404" s="48"/>
      <c r="K404" s="106"/>
      <c r="L404" s="46">
        <v>1</v>
      </c>
      <c r="M404" s="110">
        <v>-23.04</v>
      </c>
      <c r="N404" s="21"/>
      <c r="O404" s="21"/>
    </row>
    <row r="405" spans="1:15" x14ac:dyDescent="0.25">
      <c r="A405" s="20"/>
      <c r="B405" s="20"/>
      <c r="C405" s="20"/>
      <c r="D405" s="20"/>
      <c r="E405" s="15" t="s">
        <v>254</v>
      </c>
      <c r="F405" s="46"/>
      <c r="G405" s="106"/>
      <c r="H405" s="48"/>
      <c r="I405" s="106"/>
      <c r="J405" s="48">
        <v>1</v>
      </c>
      <c r="K405" s="106">
        <v>-67.62</v>
      </c>
      <c r="L405" s="46">
        <v>1</v>
      </c>
      <c r="M405" s="110">
        <v>-67.62</v>
      </c>
      <c r="N405" s="21"/>
      <c r="O405" s="21"/>
    </row>
    <row r="406" spans="1:15" x14ac:dyDescent="0.25">
      <c r="A406" s="20"/>
      <c r="B406" s="20"/>
      <c r="C406" s="20"/>
      <c r="D406" s="20"/>
      <c r="E406" s="15" t="s">
        <v>2258</v>
      </c>
      <c r="F406" s="46">
        <v>1</v>
      </c>
      <c r="G406" s="106">
        <v>-487.38</v>
      </c>
      <c r="H406" s="48"/>
      <c r="I406" s="106"/>
      <c r="J406" s="48"/>
      <c r="K406" s="106"/>
      <c r="L406" s="46">
        <v>1</v>
      </c>
      <c r="M406" s="110">
        <v>-487.38</v>
      </c>
      <c r="N406" s="21"/>
      <c r="O406" s="21"/>
    </row>
    <row r="407" spans="1:15" x14ac:dyDescent="0.25">
      <c r="A407" s="20"/>
      <c r="B407" s="20"/>
      <c r="C407" s="20"/>
      <c r="D407" s="20"/>
      <c r="E407" s="15" t="s">
        <v>505</v>
      </c>
      <c r="F407" s="46">
        <v>1</v>
      </c>
      <c r="G407" s="106">
        <v>-65.150000000000006</v>
      </c>
      <c r="H407" s="48"/>
      <c r="I407" s="106"/>
      <c r="J407" s="48"/>
      <c r="K407" s="106"/>
      <c r="L407" s="46">
        <v>1</v>
      </c>
      <c r="M407" s="110">
        <v>-65.150000000000006</v>
      </c>
      <c r="N407" s="21"/>
      <c r="O407" s="21"/>
    </row>
    <row r="408" spans="1:15" x14ac:dyDescent="0.25">
      <c r="A408" s="20"/>
      <c r="B408" s="20"/>
      <c r="C408" s="20"/>
      <c r="D408" s="20"/>
      <c r="E408" s="15" t="s">
        <v>1982</v>
      </c>
      <c r="F408" s="46">
        <v>1</v>
      </c>
      <c r="G408" s="106">
        <v>-38.35</v>
      </c>
      <c r="H408" s="48"/>
      <c r="I408" s="106"/>
      <c r="J408" s="48"/>
      <c r="K408" s="106"/>
      <c r="L408" s="46">
        <v>1</v>
      </c>
      <c r="M408" s="110">
        <v>-38.35</v>
      </c>
      <c r="N408" s="21"/>
      <c r="O408" s="21"/>
    </row>
    <row r="409" spans="1:15" x14ac:dyDescent="0.25">
      <c r="A409" s="20"/>
      <c r="B409" s="20"/>
      <c r="C409" s="20"/>
      <c r="D409" s="20"/>
      <c r="E409" s="15" t="s">
        <v>1143</v>
      </c>
      <c r="F409" s="46"/>
      <c r="G409" s="106"/>
      <c r="H409" s="48">
        <v>1</v>
      </c>
      <c r="I409" s="106">
        <v>-20.65</v>
      </c>
      <c r="J409" s="48"/>
      <c r="K409" s="106"/>
      <c r="L409" s="46">
        <v>1</v>
      </c>
      <c r="M409" s="110">
        <v>-20.65</v>
      </c>
      <c r="N409" s="21"/>
      <c r="O409" s="21"/>
    </row>
    <row r="410" spans="1:15" x14ac:dyDescent="0.25">
      <c r="A410" s="20"/>
      <c r="B410" s="20"/>
      <c r="C410" s="20"/>
      <c r="D410" s="20"/>
      <c r="E410" s="15" t="s">
        <v>2263</v>
      </c>
      <c r="F410" s="46"/>
      <c r="G410" s="106"/>
      <c r="H410" s="48"/>
      <c r="I410" s="106"/>
      <c r="J410" s="48">
        <v>1</v>
      </c>
      <c r="K410" s="106">
        <v>-160.47999999999999</v>
      </c>
      <c r="L410" s="46">
        <v>1</v>
      </c>
      <c r="M410" s="110">
        <v>-160.47999999999999</v>
      </c>
      <c r="N410" s="21"/>
      <c r="O410" s="21"/>
    </row>
    <row r="411" spans="1:15" x14ac:dyDescent="0.25">
      <c r="A411" s="20"/>
      <c r="B411" s="20"/>
      <c r="C411" s="20"/>
      <c r="D411" s="20"/>
      <c r="E411" s="15" t="s">
        <v>1666</v>
      </c>
      <c r="F411" s="46"/>
      <c r="G411" s="106"/>
      <c r="H411" s="48"/>
      <c r="I411" s="106"/>
      <c r="J411" s="48">
        <v>1</v>
      </c>
      <c r="K411" s="106">
        <v>-99.15</v>
      </c>
      <c r="L411" s="46">
        <v>1</v>
      </c>
      <c r="M411" s="110">
        <v>-99.15</v>
      </c>
      <c r="N411" s="21"/>
      <c r="O411" s="21"/>
    </row>
    <row r="412" spans="1:15" x14ac:dyDescent="0.25">
      <c r="A412" s="20"/>
      <c r="B412" s="20"/>
      <c r="C412" s="20"/>
      <c r="D412" s="20"/>
      <c r="E412" s="15" t="s">
        <v>414</v>
      </c>
      <c r="F412" s="46"/>
      <c r="G412" s="106"/>
      <c r="H412" s="48">
        <v>1</v>
      </c>
      <c r="I412" s="106">
        <v>-64.67</v>
      </c>
      <c r="J412" s="48"/>
      <c r="K412" s="106"/>
      <c r="L412" s="46">
        <v>1</v>
      </c>
      <c r="M412" s="110">
        <v>-64.67</v>
      </c>
      <c r="N412" s="21"/>
      <c r="O412" s="21"/>
    </row>
    <row r="413" spans="1:15" x14ac:dyDescent="0.25">
      <c r="A413" s="20"/>
      <c r="B413" s="20"/>
      <c r="C413" s="20"/>
      <c r="D413" s="20"/>
      <c r="E413" s="15" t="s">
        <v>608</v>
      </c>
      <c r="F413" s="46"/>
      <c r="G413" s="106"/>
      <c r="H413" s="48">
        <v>1</v>
      </c>
      <c r="I413" s="106">
        <v>-19.88</v>
      </c>
      <c r="J413" s="48"/>
      <c r="K413" s="106"/>
      <c r="L413" s="46">
        <v>1</v>
      </c>
      <c r="M413" s="110">
        <v>-19.88</v>
      </c>
      <c r="N413" s="21"/>
      <c r="O413" s="21"/>
    </row>
    <row r="414" spans="1:15" x14ac:dyDescent="0.25">
      <c r="A414" s="20"/>
      <c r="B414" s="20"/>
      <c r="C414" s="20"/>
      <c r="D414" s="20"/>
      <c r="E414" s="15" t="s">
        <v>2305</v>
      </c>
      <c r="F414" s="46"/>
      <c r="G414" s="106"/>
      <c r="H414" s="48">
        <v>1</v>
      </c>
      <c r="I414" s="106">
        <v>-202.76</v>
      </c>
      <c r="J414" s="48"/>
      <c r="K414" s="106"/>
      <c r="L414" s="46">
        <v>1</v>
      </c>
      <c r="M414" s="110">
        <v>-202.76</v>
      </c>
      <c r="N414" s="21"/>
      <c r="O414" s="21"/>
    </row>
    <row r="415" spans="1:15" x14ac:dyDescent="0.25">
      <c r="A415" s="20"/>
      <c r="B415" s="20"/>
      <c r="C415" s="20"/>
      <c r="D415" s="20"/>
      <c r="E415" s="15" t="s">
        <v>2069</v>
      </c>
      <c r="F415" s="46"/>
      <c r="G415" s="106"/>
      <c r="H415" s="48"/>
      <c r="I415" s="106"/>
      <c r="J415" s="48">
        <v>1</v>
      </c>
      <c r="K415" s="106">
        <v>-12.42</v>
      </c>
      <c r="L415" s="46">
        <v>1</v>
      </c>
      <c r="M415" s="110">
        <v>-12.42</v>
      </c>
      <c r="N415" s="21"/>
      <c r="O415" s="21"/>
    </row>
    <row r="416" spans="1:15" x14ac:dyDescent="0.25">
      <c r="A416" s="20"/>
      <c r="B416" s="20"/>
      <c r="C416" s="20"/>
      <c r="D416" s="20"/>
      <c r="E416" s="15" t="s">
        <v>96</v>
      </c>
      <c r="F416" s="46"/>
      <c r="G416" s="106"/>
      <c r="H416" s="48">
        <v>1</v>
      </c>
      <c r="I416" s="106">
        <v>-254.88</v>
      </c>
      <c r="J416" s="48"/>
      <c r="K416" s="106"/>
      <c r="L416" s="46">
        <v>1</v>
      </c>
      <c r="M416" s="110">
        <v>-254.88</v>
      </c>
      <c r="N416" s="21"/>
      <c r="O416" s="21"/>
    </row>
    <row r="417" spans="1:15" x14ac:dyDescent="0.25">
      <c r="A417" s="20"/>
      <c r="B417" s="20"/>
      <c r="C417" s="20"/>
      <c r="D417" s="20"/>
      <c r="E417" s="15" t="s">
        <v>1850</v>
      </c>
      <c r="F417" s="46"/>
      <c r="G417" s="106"/>
      <c r="H417" s="48"/>
      <c r="I417" s="106"/>
      <c r="J417" s="48">
        <v>1</v>
      </c>
      <c r="K417" s="106">
        <v>-71.59</v>
      </c>
      <c r="L417" s="46">
        <v>1</v>
      </c>
      <c r="M417" s="110">
        <v>-71.59</v>
      </c>
      <c r="N417" s="21"/>
      <c r="O417" s="21"/>
    </row>
    <row r="418" spans="1:15" x14ac:dyDescent="0.25">
      <c r="A418" s="20"/>
      <c r="B418" s="20"/>
      <c r="C418" s="20"/>
      <c r="D418" s="20"/>
      <c r="E418" s="15" t="s">
        <v>1424</v>
      </c>
      <c r="F418" s="46"/>
      <c r="G418" s="106"/>
      <c r="H418" s="48">
        <v>1</v>
      </c>
      <c r="I418" s="106">
        <v>-16.399999999999999</v>
      </c>
      <c r="J418" s="48"/>
      <c r="K418" s="106"/>
      <c r="L418" s="46">
        <v>1</v>
      </c>
      <c r="M418" s="110">
        <v>-16.399999999999999</v>
      </c>
      <c r="N418" s="21"/>
      <c r="O418" s="21"/>
    </row>
    <row r="419" spans="1:15" x14ac:dyDescent="0.25">
      <c r="A419" s="20"/>
      <c r="B419" s="20"/>
      <c r="C419" s="20"/>
      <c r="D419" s="20"/>
      <c r="E419" s="15" t="s">
        <v>120</v>
      </c>
      <c r="F419" s="46"/>
      <c r="G419" s="106"/>
      <c r="H419" s="48"/>
      <c r="I419" s="106"/>
      <c r="J419" s="48">
        <v>1</v>
      </c>
      <c r="K419" s="106">
        <v>-393.55</v>
      </c>
      <c r="L419" s="46">
        <v>1</v>
      </c>
      <c r="M419" s="110">
        <v>-393.55</v>
      </c>
      <c r="N419" s="21"/>
      <c r="O419" s="21"/>
    </row>
    <row r="420" spans="1:15" x14ac:dyDescent="0.25">
      <c r="A420" s="20"/>
      <c r="B420" s="20"/>
      <c r="C420" s="20"/>
      <c r="D420" s="20"/>
      <c r="E420" s="15" t="s">
        <v>1164</v>
      </c>
      <c r="F420" s="46"/>
      <c r="G420" s="106"/>
      <c r="H420" s="48">
        <v>1</v>
      </c>
      <c r="I420" s="106">
        <v>-22.09</v>
      </c>
      <c r="J420" s="48"/>
      <c r="K420" s="106"/>
      <c r="L420" s="46">
        <v>1</v>
      </c>
      <c r="M420" s="110">
        <v>-22.09</v>
      </c>
      <c r="N420" s="21"/>
      <c r="O420" s="21"/>
    </row>
    <row r="421" spans="1:15" x14ac:dyDescent="0.25">
      <c r="A421" s="20"/>
      <c r="B421" s="20"/>
      <c r="C421" s="20"/>
      <c r="D421" s="20"/>
      <c r="E421" s="15" t="s">
        <v>2252</v>
      </c>
      <c r="F421" s="46"/>
      <c r="G421" s="106"/>
      <c r="H421" s="48"/>
      <c r="I421" s="106"/>
      <c r="J421" s="48">
        <v>1</v>
      </c>
      <c r="K421" s="106">
        <v>-431.01</v>
      </c>
      <c r="L421" s="46">
        <v>1</v>
      </c>
      <c r="M421" s="110">
        <v>-431.01</v>
      </c>
      <c r="N421" s="21"/>
      <c r="O421" s="21"/>
    </row>
    <row r="422" spans="1:15" x14ac:dyDescent="0.25">
      <c r="A422" s="20"/>
      <c r="B422" s="20"/>
      <c r="C422" s="20"/>
      <c r="D422" s="20"/>
      <c r="E422" s="15" t="s">
        <v>151</v>
      </c>
      <c r="F422" s="46"/>
      <c r="G422" s="106"/>
      <c r="H422" s="48"/>
      <c r="I422" s="106"/>
      <c r="J422" s="48">
        <v>1</v>
      </c>
      <c r="K422" s="106">
        <v>-95.82</v>
      </c>
      <c r="L422" s="46">
        <v>1</v>
      </c>
      <c r="M422" s="110">
        <v>-95.82</v>
      </c>
      <c r="N422" s="21"/>
      <c r="O422" s="21"/>
    </row>
    <row r="423" spans="1:15" x14ac:dyDescent="0.25">
      <c r="A423" s="20"/>
      <c r="B423" s="20"/>
      <c r="C423" s="20"/>
      <c r="D423" s="20"/>
      <c r="E423" s="15" t="s">
        <v>1104</v>
      </c>
      <c r="F423" s="46">
        <v>1</v>
      </c>
      <c r="G423" s="106">
        <v>-76.36</v>
      </c>
      <c r="H423" s="48"/>
      <c r="I423" s="106"/>
      <c r="J423" s="48"/>
      <c r="K423" s="106"/>
      <c r="L423" s="46">
        <v>1</v>
      </c>
      <c r="M423" s="110">
        <v>-76.36</v>
      </c>
      <c r="N423" s="21"/>
      <c r="O423" s="21"/>
    </row>
    <row r="424" spans="1:15" x14ac:dyDescent="0.25">
      <c r="A424" s="20"/>
      <c r="B424" s="20"/>
      <c r="C424" s="20"/>
      <c r="D424" s="20"/>
      <c r="E424" s="15" t="s">
        <v>1740</v>
      </c>
      <c r="F424" s="46">
        <v>1</v>
      </c>
      <c r="G424" s="106">
        <v>-48.6</v>
      </c>
      <c r="H424" s="48"/>
      <c r="I424" s="106"/>
      <c r="J424" s="48"/>
      <c r="K424" s="106"/>
      <c r="L424" s="46">
        <v>1</v>
      </c>
      <c r="M424" s="110">
        <v>-48.6</v>
      </c>
      <c r="N424" s="21"/>
      <c r="O424" s="21"/>
    </row>
    <row r="425" spans="1:15" x14ac:dyDescent="0.25">
      <c r="A425" s="20"/>
      <c r="B425" s="20"/>
      <c r="C425" s="20"/>
      <c r="D425" s="20"/>
      <c r="E425" s="15" t="s">
        <v>1246</v>
      </c>
      <c r="F425" s="46"/>
      <c r="G425" s="106"/>
      <c r="H425" s="48"/>
      <c r="I425" s="106"/>
      <c r="J425" s="48">
        <v>1</v>
      </c>
      <c r="K425" s="106">
        <v>-12.88</v>
      </c>
      <c r="L425" s="46">
        <v>1</v>
      </c>
      <c r="M425" s="110">
        <v>-12.88</v>
      </c>
      <c r="N425" s="21"/>
      <c r="O425" s="21"/>
    </row>
    <row r="426" spans="1:15" x14ac:dyDescent="0.25">
      <c r="A426" s="20"/>
      <c r="B426" s="20"/>
      <c r="C426" s="20"/>
      <c r="D426" s="20"/>
      <c r="E426" s="15" t="s">
        <v>1415</v>
      </c>
      <c r="F426" s="46"/>
      <c r="G426" s="106"/>
      <c r="H426" s="48">
        <v>1</v>
      </c>
      <c r="I426" s="106">
        <v>-55.32</v>
      </c>
      <c r="J426" s="48"/>
      <c r="K426" s="106"/>
      <c r="L426" s="46">
        <v>1</v>
      </c>
      <c r="M426" s="110">
        <v>-55.32</v>
      </c>
      <c r="N426" s="21"/>
      <c r="O426" s="21"/>
    </row>
    <row r="427" spans="1:15" x14ac:dyDescent="0.25">
      <c r="A427" s="20"/>
      <c r="B427" s="20"/>
      <c r="C427" s="20"/>
      <c r="D427" s="20"/>
      <c r="E427" s="15" t="s">
        <v>1820</v>
      </c>
      <c r="F427" s="46"/>
      <c r="G427" s="106"/>
      <c r="H427" s="48">
        <v>1</v>
      </c>
      <c r="I427" s="106">
        <v>-56.23</v>
      </c>
      <c r="J427" s="48"/>
      <c r="K427" s="106"/>
      <c r="L427" s="46">
        <v>1</v>
      </c>
      <c r="M427" s="110">
        <v>-56.23</v>
      </c>
      <c r="N427" s="21"/>
      <c r="O427" s="21"/>
    </row>
    <row r="428" spans="1:15" x14ac:dyDescent="0.25">
      <c r="A428" s="20"/>
      <c r="B428" s="20"/>
      <c r="C428" s="20"/>
      <c r="D428" s="20"/>
      <c r="E428" s="15" t="s">
        <v>2317</v>
      </c>
      <c r="F428" s="46"/>
      <c r="G428" s="106"/>
      <c r="H428" s="48"/>
      <c r="I428" s="106"/>
      <c r="J428" s="48">
        <v>1</v>
      </c>
      <c r="K428" s="106">
        <v>-297.8</v>
      </c>
      <c r="L428" s="46">
        <v>1</v>
      </c>
      <c r="M428" s="110">
        <v>-297.8</v>
      </c>
      <c r="N428" s="21"/>
      <c r="O428" s="21"/>
    </row>
    <row r="429" spans="1:15" x14ac:dyDescent="0.25">
      <c r="A429" s="20"/>
      <c r="B429" s="20"/>
      <c r="C429" s="20"/>
      <c r="D429" s="20"/>
      <c r="E429" s="15" t="s">
        <v>2149</v>
      </c>
      <c r="F429" s="46">
        <v>1</v>
      </c>
      <c r="G429" s="106">
        <v>-424.35</v>
      </c>
      <c r="H429" s="48"/>
      <c r="I429" s="106"/>
      <c r="J429" s="48"/>
      <c r="K429" s="106"/>
      <c r="L429" s="46">
        <v>1</v>
      </c>
      <c r="M429" s="110">
        <v>-424.35</v>
      </c>
      <c r="N429" s="21"/>
      <c r="O429" s="21"/>
    </row>
    <row r="430" spans="1:15" x14ac:dyDescent="0.25">
      <c r="A430" s="20"/>
      <c r="B430" s="20"/>
      <c r="C430" s="20"/>
      <c r="D430" s="20"/>
      <c r="E430" s="15" t="s">
        <v>970</v>
      </c>
      <c r="F430" s="46"/>
      <c r="G430" s="106"/>
      <c r="H430" s="48"/>
      <c r="I430" s="106"/>
      <c r="J430" s="48">
        <v>1</v>
      </c>
      <c r="K430" s="106">
        <v>-40.29</v>
      </c>
      <c r="L430" s="46">
        <v>1</v>
      </c>
      <c r="M430" s="110">
        <v>-40.29</v>
      </c>
      <c r="N430" s="21"/>
      <c r="O430" s="21"/>
    </row>
    <row r="431" spans="1:15" x14ac:dyDescent="0.25">
      <c r="A431" s="20"/>
      <c r="B431" s="20"/>
      <c r="C431" s="20"/>
      <c r="D431" s="20"/>
      <c r="E431" s="15" t="s">
        <v>899</v>
      </c>
      <c r="F431" s="46">
        <v>1</v>
      </c>
      <c r="G431" s="106">
        <v>-94.45</v>
      </c>
      <c r="H431" s="48"/>
      <c r="I431" s="106"/>
      <c r="J431" s="48"/>
      <c r="K431" s="106"/>
      <c r="L431" s="46">
        <v>1</v>
      </c>
      <c r="M431" s="110">
        <v>-94.45</v>
      </c>
      <c r="N431" s="21"/>
      <c r="O431" s="21"/>
    </row>
    <row r="432" spans="1:15" x14ac:dyDescent="0.25">
      <c r="A432" s="20"/>
      <c r="B432" s="20"/>
      <c r="C432" s="20"/>
      <c r="D432" s="20"/>
      <c r="E432" s="15" t="s">
        <v>198</v>
      </c>
      <c r="F432" s="46">
        <v>1</v>
      </c>
      <c r="G432" s="106">
        <v>-381.03</v>
      </c>
      <c r="H432" s="48"/>
      <c r="I432" s="106"/>
      <c r="J432" s="48"/>
      <c r="K432" s="106"/>
      <c r="L432" s="46">
        <v>1</v>
      </c>
      <c r="M432" s="110">
        <v>-381.03</v>
      </c>
      <c r="N432" s="21"/>
      <c r="O432" s="21"/>
    </row>
    <row r="433" spans="1:15" x14ac:dyDescent="0.25">
      <c r="A433" s="20"/>
      <c r="B433" s="20"/>
      <c r="C433" s="20"/>
      <c r="D433" s="20"/>
      <c r="E433" s="15" t="s">
        <v>1812</v>
      </c>
      <c r="F433" s="46"/>
      <c r="G433" s="106"/>
      <c r="H433" s="48">
        <v>1</v>
      </c>
      <c r="I433" s="106">
        <v>-35.42</v>
      </c>
      <c r="J433" s="48"/>
      <c r="K433" s="106"/>
      <c r="L433" s="46">
        <v>1</v>
      </c>
      <c r="M433" s="110">
        <v>-35.42</v>
      </c>
      <c r="N433" s="21"/>
      <c r="O433" s="21"/>
    </row>
    <row r="434" spans="1:15" x14ac:dyDescent="0.25">
      <c r="A434" s="20"/>
      <c r="B434" s="20"/>
      <c r="C434" s="20"/>
      <c r="D434" s="20"/>
      <c r="E434" s="15" t="s">
        <v>57</v>
      </c>
      <c r="F434" s="46"/>
      <c r="G434" s="106"/>
      <c r="H434" s="48"/>
      <c r="I434" s="106"/>
      <c r="J434" s="48">
        <v>1</v>
      </c>
      <c r="K434" s="106">
        <v>-51.17</v>
      </c>
      <c r="L434" s="46">
        <v>1</v>
      </c>
      <c r="M434" s="110">
        <v>-51.17</v>
      </c>
      <c r="N434" s="21"/>
      <c r="O434" s="21"/>
    </row>
    <row r="435" spans="1:15" x14ac:dyDescent="0.25">
      <c r="A435" s="20"/>
      <c r="B435" s="20"/>
      <c r="C435" s="20"/>
      <c r="D435" s="20"/>
      <c r="E435" s="15" t="s">
        <v>181</v>
      </c>
      <c r="F435" s="46">
        <v>1</v>
      </c>
      <c r="G435" s="106">
        <v>-217.41</v>
      </c>
      <c r="H435" s="48"/>
      <c r="I435" s="106"/>
      <c r="J435" s="48"/>
      <c r="K435" s="106"/>
      <c r="L435" s="46">
        <v>1</v>
      </c>
      <c r="M435" s="110">
        <v>-217.41</v>
      </c>
      <c r="N435" s="21"/>
      <c r="O435" s="21"/>
    </row>
    <row r="436" spans="1:15" x14ac:dyDescent="0.25">
      <c r="A436" s="20"/>
      <c r="B436" s="20"/>
      <c r="C436" s="20"/>
      <c r="D436" s="20"/>
      <c r="E436" s="15" t="s">
        <v>430</v>
      </c>
      <c r="F436" s="46"/>
      <c r="G436" s="106"/>
      <c r="H436" s="48">
        <v>1</v>
      </c>
      <c r="I436" s="106">
        <v>-68.349999999999994</v>
      </c>
      <c r="J436" s="48"/>
      <c r="K436" s="106"/>
      <c r="L436" s="46">
        <v>1</v>
      </c>
      <c r="M436" s="110">
        <v>-68.349999999999994</v>
      </c>
      <c r="N436" s="21"/>
      <c r="O436" s="21"/>
    </row>
    <row r="437" spans="1:15" x14ac:dyDescent="0.25">
      <c r="A437" s="20"/>
      <c r="B437" s="20"/>
      <c r="C437" s="20"/>
      <c r="D437" s="20"/>
      <c r="E437" s="15" t="s">
        <v>2112</v>
      </c>
      <c r="F437" s="46">
        <v>1</v>
      </c>
      <c r="G437" s="106">
        <v>-69.510000000000005</v>
      </c>
      <c r="H437" s="48"/>
      <c r="I437" s="106"/>
      <c r="J437" s="48"/>
      <c r="K437" s="106"/>
      <c r="L437" s="46">
        <v>1</v>
      </c>
      <c r="M437" s="110">
        <v>-69.510000000000005</v>
      </c>
      <c r="N437" s="21"/>
      <c r="O437" s="21"/>
    </row>
    <row r="438" spans="1:15" x14ac:dyDescent="0.25">
      <c r="A438" s="20"/>
      <c r="B438" s="20"/>
      <c r="C438" s="20"/>
      <c r="D438" s="20"/>
      <c r="E438" s="15" t="s">
        <v>433</v>
      </c>
      <c r="F438" s="46"/>
      <c r="G438" s="106"/>
      <c r="H438" s="48"/>
      <c r="I438" s="106"/>
      <c r="J438" s="48">
        <v>1</v>
      </c>
      <c r="K438" s="106">
        <v>-57.16</v>
      </c>
      <c r="L438" s="46">
        <v>1</v>
      </c>
      <c r="M438" s="110">
        <v>-57.16</v>
      </c>
      <c r="N438" s="21"/>
      <c r="O438" s="21"/>
    </row>
    <row r="439" spans="1:15" x14ac:dyDescent="0.25">
      <c r="A439" s="20"/>
      <c r="B439" s="20"/>
      <c r="C439" s="20"/>
      <c r="D439" s="20"/>
      <c r="E439" s="15" t="s">
        <v>584</v>
      </c>
      <c r="F439" s="46"/>
      <c r="G439" s="106"/>
      <c r="H439" s="48">
        <v>1</v>
      </c>
      <c r="I439" s="106">
        <v>-92.68</v>
      </c>
      <c r="J439" s="48"/>
      <c r="K439" s="106"/>
      <c r="L439" s="46">
        <v>1</v>
      </c>
      <c r="M439" s="110">
        <v>-92.68</v>
      </c>
      <c r="N439" s="21"/>
      <c r="O439" s="21"/>
    </row>
    <row r="440" spans="1:15" x14ac:dyDescent="0.25">
      <c r="A440" s="20"/>
      <c r="B440" s="20"/>
      <c r="C440" s="20"/>
      <c r="D440" s="20"/>
      <c r="E440" s="15" t="s">
        <v>457</v>
      </c>
      <c r="F440" s="46"/>
      <c r="G440" s="106"/>
      <c r="H440" s="48"/>
      <c r="I440" s="106"/>
      <c r="J440" s="48">
        <v>1</v>
      </c>
      <c r="K440" s="106">
        <v>-27.06</v>
      </c>
      <c r="L440" s="46">
        <v>1</v>
      </c>
      <c r="M440" s="110">
        <v>-27.06</v>
      </c>
      <c r="N440" s="21"/>
      <c r="O440" s="21"/>
    </row>
    <row r="441" spans="1:15" x14ac:dyDescent="0.25">
      <c r="A441" s="20"/>
      <c r="B441" s="20"/>
      <c r="C441" s="20"/>
      <c r="D441" s="20"/>
      <c r="E441" s="15" t="s">
        <v>563</v>
      </c>
      <c r="F441" s="46"/>
      <c r="G441" s="106"/>
      <c r="H441" s="48">
        <v>1</v>
      </c>
      <c r="I441" s="106">
        <v>-44.03</v>
      </c>
      <c r="J441" s="48"/>
      <c r="K441" s="106"/>
      <c r="L441" s="46">
        <v>1</v>
      </c>
      <c r="M441" s="110">
        <v>-44.03</v>
      </c>
      <c r="N441" s="21"/>
      <c r="O441" s="21"/>
    </row>
    <row r="442" spans="1:15" x14ac:dyDescent="0.25">
      <c r="A442" s="20"/>
      <c r="B442" s="20"/>
      <c r="C442" s="20"/>
      <c r="D442" s="20"/>
      <c r="E442" s="15" t="s">
        <v>109</v>
      </c>
      <c r="F442" s="46">
        <v>1</v>
      </c>
      <c r="G442" s="106">
        <v>-439.86</v>
      </c>
      <c r="H442" s="48"/>
      <c r="I442" s="106"/>
      <c r="J442" s="48"/>
      <c r="K442" s="106"/>
      <c r="L442" s="46">
        <v>1</v>
      </c>
      <c r="M442" s="110">
        <v>-439.86</v>
      </c>
      <c r="N442" s="21"/>
      <c r="O442" s="21"/>
    </row>
    <row r="443" spans="1:15" x14ac:dyDescent="0.25">
      <c r="A443" s="20"/>
      <c r="B443" s="20"/>
      <c r="C443" s="20"/>
      <c r="D443" s="20"/>
      <c r="E443" s="15" t="s">
        <v>1277</v>
      </c>
      <c r="F443" s="46">
        <v>1</v>
      </c>
      <c r="G443" s="106">
        <v>-58.38</v>
      </c>
      <c r="H443" s="48"/>
      <c r="I443" s="106"/>
      <c r="J443" s="48"/>
      <c r="K443" s="106"/>
      <c r="L443" s="46">
        <v>1</v>
      </c>
      <c r="M443" s="110">
        <v>-58.38</v>
      </c>
      <c r="N443" s="21"/>
      <c r="O443" s="21"/>
    </row>
    <row r="444" spans="1:15" x14ac:dyDescent="0.25">
      <c r="A444" s="20"/>
      <c r="B444" s="20"/>
      <c r="C444" s="20"/>
      <c r="D444" s="20"/>
      <c r="E444" s="15" t="s">
        <v>1382</v>
      </c>
      <c r="F444" s="46"/>
      <c r="G444" s="106"/>
      <c r="H444" s="48">
        <v>1</v>
      </c>
      <c r="I444" s="106">
        <v>-89.04</v>
      </c>
      <c r="J444" s="48"/>
      <c r="K444" s="106"/>
      <c r="L444" s="46">
        <v>1</v>
      </c>
      <c r="M444" s="110">
        <v>-89.04</v>
      </c>
      <c r="N444" s="21"/>
      <c r="O444" s="21"/>
    </row>
    <row r="445" spans="1:15" x14ac:dyDescent="0.25">
      <c r="A445" s="20"/>
      <c r="B445" s="20"/>
      <c r="C445" s="20"/>
      <c r="D445" s="20"/>
      <c r="E445" s="15" t="s">
        <v>874</v>
      </c>
      <c r="F445" s="46">
        <v>1</v>
      </c>
      <c r="G445" s="106">
        <v>-71.239999999999995</v>
      </c>
      <c r="H445" s="48"/>
      <c r="I445" s="106"/>
      <c r="J445" s="48"/>
      <c r="K445" s="106"/>
      <c r="L445" s="46">
        <v>1</v>
      </c>
      <c r="M445" s="110">
        <v>-71.239999999999995</v>
      </c>
      <c r="N445" s="21"/>
      <c r="O445" s="21"/>
    </row>
    <row r="446" spans="1:15" x14ac:dyDescent="0.25">
      <c r="A446" s="20"/>
      <c r="B446" s="20"/>
      <c r="C446" s="20"/>
      <c r="D446" s="20"/>
      <c r="E446" s="15" t="s">
        <v>1580</v>
      </c>
      <c r="F446" s="46"/>
      <c r="G446" s="106"/>
      <c r="H446" s="48">
        <v>1</v>
      </c>
      <c r="I446" s="106">
        <v>-84.23</v>
      </c>
      <c r="J446" s="48"/>
      <c r="K446" s="106"/>
      <c r="L446" s="46">
        <v>1</v>
      </c>
      <c r="M446" s="110">
        <v>-84.23</v>
      </c>
      <c r="N446" s="21"/>
      <c r="O446" s="21"/>
    </row>
    <row r="447" spans="1:15" x14ac:dyDescent="0.25">
      <c r="A447" s="20"/>
      <c r="B447" s="20"/>
      <c r="C447" s="20"/>
      <c r="D447" s="20"/>
      <c r="E447" s="15" t="s">
        <v>286</v>
      </c>
      <c r="F447" s="46"/>
      <c r="G447" s="106"/>
      <c r="H447" s="48"/>
      <c r="I447" s="106"/>
      <c r="J447" s="48">
        <v>1</v>
      </c>
      <c r="K447" s="106">
        <v>-394.13</v>
      </c>
      <c r="L447" s="46">
        <v>1</v>
      </c>
      <c r="M447" s="110">
        <v>-394.13</v>
      </c>
      <c r="N447" s="21"/>
      <c r="O447" s="21"/>
    </row>
    <row r="448" spans="1:15" x14ac:dyDescent="0.25">
      <c r="A448" s="20"/>
      <c r="B448" s="20"/>
      <c r="C448" s="20"/>
      <c r="D448" s="20"/>
      <c r="E448" s="15" t="s">
        <v>1829</v>
      </c>
      <c r="F448" s="46"/>
      <c r="G448" s="106"/>
      <c r="H448" s="48">
        <v>1</v>
      </c>
      <c r="I448" s="106">
        <v>-22.48</v>
      </c>
      <c r="J448" s="48"/>
      <c r="K448" s="106"/>
      <c r="L448" s="46">
        <v>1</v>
      </c>
      <c r="M448" s="110">
        <v>-22.48</v>
      </c>
      <c r="N448" s="21"/>
      <c r="O448" s="21"/>
    </row>
    <row r="449" spans="1:15" x14ac:dyDescent="0.25">
      <c r="A449" s="20"/>
      <c r="B449" s="20"/>
      <c r="C449" s="20"/>
      <c r="D449" s="20"/>
      <c r="E449" s="15" t="s">
        <v>1984</v>
      </c>
      <c r="F449" s="46">
        <v>1</v>
      </c>
      <c r="G449" s="106">
        <v>-46.19</v>
      </c>
      <c r="H449" s="48"/>
      <c r="I449" s="106"/>
      <c r="J449" s="48"/>
      <c r="K449" s="106"/>
      <c r="L449" s="46">
        <v>1</v>
      </c>
      <c r="M449" s="110">
        <v>-46.19</v>
      </c>
      <c r="N449" s="21"/>
      <c r="O449" s="21"/>
    </row>
    <row r="450" spans="1:15" x14ac:dyDescent="0.25">
      <c r="A450" s="20"/>
      <c r="B450" s="20"/>
      <c r="C450" s="20"/>
      <c r="D450" s="20"/>
      <c r="E450" s="15" t="s">
        <v>1132</v>
      </c>
      <c r="F450" s="46"/>
      <c r="G450" s="106"/>
      <c r="H450" s="48">
        <v>1</v>
      </c>
      <c r="I450" s="106">
        <v>-98.25</v>
      </c>
      <c r="J450" s="48"/>
      <c r="K450" s="106"/>
      <c r="L450" s="46">
        <v>1</v>
      </c>
      <c r="M450" s="110">
        <v>-98.25</v>
      </c>
      <c r="N450" s="21"/>
      <c r="O450" s="21"/>
    </row>
    <row r="451" spans="1:15" x14ac:dyDescent="0.25">
      <c r="A451" s="20"/>
      <c r="B451" s="20"/>
      <c r="C451" s="20"/>
      <c r="D451" s="20"/>
      <c r="E451" s="15" t="s">
        <v>1917</v>
      </c>
      <c r="F451" s="46"/>
      <c r="G451" s="106"/>
      <c r="H451" s="48">
        <v>1</v>
      </c>
      <c r="I451" s="106">
        <v>-72.06</v>
      </c>
      <c r="J451" s="48"/>
      <c r="K451" s="106"/>
      <c r="L451" s="46">
        <v>1</v>
      </c>
      <c r="M451" s="110">
        <v>-72.06</v>
      </c>
      <c r="N451" s="21"/>
      <c r="O451" s="21"/>
    </row>
    <row r="452" spans="1:15" x14ac:dyDescent="0.25">
      <c r="A452" s="20"/>
      <c r="B452" s="20"/>
      <c r="C452" s="20"/>
      <c r="D452" s="20"/>
      <c r="E452" s="15" t="s">
        <v>218</v>
      </c>
      <c r="F452" s="46"/>
      <c r="G452" s="106"/>
      <c r="H452" s="48"/>
      <c r="I452" s="106"/>
      <c r="J452" s="48">
        <v>1</v>
      </c>
      <c r="K452" s="106">
        <v>-272.87</v>
      </c>
      <c r="L452" s="46">
        <v>1</v>
      </c>
      <c r="M452" s="110">
        <v>-272.87</v>
      </c>
      <c r="N452" s="21"/>
      <c r="O452" s="21"/>
    </row>
    <row r="453" spans="1:15" x14ac:dyDescent="0.25">
      <c r="A453" s="20"/>
      <c r="B453" s="20"/>
      <c r="C453" s="20"/>
      <c r="D453" s="20"/>
      <c r="E453" s="15" t="s">
        <v>1652</v>
      </c>
      <c r="F453" s="46"/>
      <c r="G453" s="106"/>
      <c r="H453" s="48">
        <v>1</v>
      </c>
      <c r="I453" s="106">
        <v>-84.62</v>
      </c>
      <c r="J453" s="48"/>
      <c r="K453" s="106"/>
      <c r="L453" s="46">
        <v>1</v>
      </c>
      <c r="M453" s="110">
        <v>-84.62</v>
      </c>
      <c r="N453" s="21"/>
      <c r="O453" s="21"/>
    </row>
    <row r="454" spans="1:15" x14ac:dyDescent="0.25">
      <c r="A454" s="20"/>
      <c r="B454" s="20"/>
      <c r="C454" s="20"/>
      <c r="D454" s="20"/>
      <c r="E454" s="15" t="s">
        <v>1205</v>
      </c>
      <c r="F454" s="46"/>
      <c r="G454" s="106"/>
      <c r="H454" s="48"/>
      <c r="I454" s="106"/>
      <c r="J454" s="48">
        <v>1</v>
      </c>
      <c r="K454" s="106">
        <v>-91.9</v>
      </c>
      <c r="L454" s="46">
        <v>1</v>
      </c>
      <c r="M454" s="110">
        <v>-91.9</v>
      </c>
      <c r="N454" s="21"/>
      <c r="O454" s="21"/>
    </row>
    <row r="455" spans="1:15" x14ac:dyDescent="0.25">
      <c r="A455" s="20"/>
      <c r="B455" s="20"/>
      <c r="C455" s="20"/>
      <c r="D455" s="20"/>
      <c r="E455" s="15" t="s">
        <v>459</v>
      </c>
      <c r="F455" s="46"/>
      <c r="G455" s="106"/>
      <c r="H455" s="48"/>
      <c r="I455" s="106"/>
      <c r="J455" s="48">
        <v>1</v>
      </c>
      <c r="K455" s="106">
        <v>-16.760000000000002</v>
      </c>
      <c r="L455" s="46">
        <v>1</v>
      </c>
      <c r="M455" s="110">
        <v>-16.760000000000002</v>
      </c>
      <c r="N455" s="21"/>
      <c r="O455" s="21"/>
    </row>
    <row r="456" spans="1:15" x14ac:dyDescent="0.25">
      <c r="A456" s="20"/>
      <c r="B456" s="20"/>
      <c r="C456" s="20"/>
      <c r="D456" s="20"/>
      <c r="E456" s="15" t="s">
        <v>2256</v>
      </c>
      <c r="F456" s="46"/>
      <c r="G456" s="106"/>
      <c r="H456" s="48"/>
      <c r="I456" s="106"/>
      <c r="J456" s="48">
        <v>1</v>
      </c>
      <c r="K456" s="106">
        <v>-379</v>
      </c>
      <c r="L456" s="46">
        <v>1</v>
      </c>
      <c r="M456" s="110">
        <v>-379</v>
      </c>
      <c r="N456" s="21"/>
      <c r="O456" s="21"/>
    </row>
    <row r="457" spans="1:15" x14ac:dyDescent="0.25">
      <c r="A457" s="20"/>
      <c r="B457" s="20"/>
      <c r="C457" s="20"/>
      <c r="D457" s="20"/>
      <c r="E457" s="15" t="s">
        <v>593</v>
      </c>
      <c r="F457" s="46"/>
      <c r="G457" s="106"/>
      <c r="H457" s="48">
        <v>1</v>
      </c>
      <c r="I457" s="106">
        <v>-92.93</v>
      </c>
      <c r="J457" s="48"/>
      <c r="K457" s="106"/>
      <c r="L457" s="46">
        <v>1</v>
      </c>
      <c r="M457" s="110">
        <v>-92.93</v>
      </c>
      <c r="N457" s="21"/>
      <c r="O457" s="21"/>
    </row>
    <row r="458" spans="1:15" x14ac:dyDescent="0.25">
      <c r="A458" s="20"/>
      <c r="B458" s="20"/>
      <c r="C458" s="20"/>
      <c r="D458" s="20"/>
      <c r="E458" s="15" t="s">
        <v>2003</v>
      </c>
      <c r="F458" s="46"/>
      <c r="G458" s="106"/>
      <c r="H458" s="48">
        <v>1</v>
      </c>
      <c r="I458" s="106">
        <v>-10.86</v>
      </c>
      <c r="J458" s="48"/>
      <c r="K458" s="106"/>
      <c r="L458" s="46">
        <v>1</v>
      </c>
      <c r="M458" s="110">
        <v>-10.86</v>
      </c>
      <c r="N458" s="21"/>
      <c r="O458" s="21"/>
    </row>
    <row r="459" spans="1:15" x14ac:dyDescent="0.25">
      <c r="A459" s="20"/>
      <c r="B459" s="20"/>
      <c r="C459" s="20"/>
      <c r="D459" s="20"/>
      <c r="E459" s="15" t="s">
        <v>910</v>
      </c>
      <c r="F459" s="46"/>
      <c r="G459" s="106"/>
      <c r="H459" s="48">
        <v>1</v>
      </c>
      <c r="I459" s="106">
        <v>-57.57</v>
      </c>
      <c r="J459" s="48"/>
      <c r="K459" s="106"/>
      <c r="L459" s="46">
        <v>1</v>
      </c>
      <c r="M459" s="110">
        <v>-57.57</v>
      </c>
      <c r="N459" s="21"/>
      <c r="O459" s="21"/>
    </row>
    <row r="460" spans="1:15" x14ac:dyDescent="0.25">
      <c r="A460" s="20"/>
      <c r="B460" s="20"/>
      <c r="C460" s="20"/>
      <c r="D460" s="20"/>
      <c r="E460" s="15" t="s">
        <v>666</v>
      </c>
      <c r="F460" s="46"/>
      <c r="G460" s="106"/>
      <c r="H460" s="48">
        <v>1</v>
      </c>
      <c r="I460" s="106">
        <v>-28.59</v>
      </c>
      <c r="J460" s="48"/>
      <c r="K460" s="106"/>
      <c r="L460" s="46">
        <v>1</v>
      </c>
      <c r="M460" s="110">
        <v>-28.59</v>
      </c>
      <c r="N460" s="21"/>
      <c r="O460" s="21"/>
    </row>
    <row r="461" spans="1:15" x14ac:dyDescent="0.25">
      <c r="A461" s="20"/>
      <c r="B461" s="20"/>
      <c r="C461" s="20"/>
      <c r="D461" s="20"/>
      <c r="E461" s="15" t="s">
        <v>646</v>
      </c>
      <c r="F461" s="46"/>
      <c r="G461" s="106"/>
      <c r="H461" s="48"/>
      <c r="I461" s="106"/>
      <c r="J461" s="48">
        <v>1</v>
      </c>
      <c r="K461" s="106">
        <v>-64.14</v>
      </c>
      <c r="L461" s="46">
        <v>1</v>
      </c>
      <c r="M461" s="110">
        <v>-64.14</v>
      </c>
      <c r="N461" s="21"/>
      <c r="O461" s="21"/>
    </row>
    <row r="462" spans="1:15" x14ac:dyDescent="0.25">
      <c r="A462" s="20"/>
      <c r="B462" s="20"/>
      <c r="C462" s="20"/>
      <c r="D462" s="20"/>
      <c r="E462" s="15" t="s">
        <v>1388</v>
      </c>
      <c r="F462" s="46"/>
      <c r="G462" s="106"/>
      <c r="H462" s="48">
        <v>1</v>
      </c>
      <c r="I462" s="106">
        <v>-89.34</v>
      </c>
      <c r="J462" s="48"/>
      <c r="K462" s="106"/>
      <c r="L462" s="46">
        <v>1</v>
      </c>
      <c r="M462" s="110">
        <v>-89.34</v>
      </c>
      <c r="N462" s="21"/>
      <c r="O462" s="21"/>
    </row>
    <row r="463" spans="1:15" x14ac:dyDescent="0.25">
      <c r="A463" s="20"/>
      <c r="B463" s="20"/>
      <c r="C463" s="20"/>
      <c r="D463" s="20"/>
      <c r="E463" s="15" t="s">
        <v>1976</v>
      </c>
      <c r="F463" s="46">
        <v>1</v>
      </c>
      <c r="G463" s="106">
        <v>-52.8</v>
      </c>
      <c r="H463" s="48"/>
      <c r="I463" s="106"/>
      <c r="J463" s="48"/>
      <c r="K463" s="106"/>
      <c r="L463" s="46">
        <v>1</v>
      </c>
      <c r="M463" s="110">
        <v>-52.8</v>
      </c>
      <c r="N463" s="21"/>
      <c r="O463" s="21"/>
    </row>
    <row r="464" spans="1:15" x14ac:dyDescent="0.25">
      <c r="A464" s="20"/>
      <c r="B464" s="20"/>
      <c r="C464" s="20"/>
      <c r="D464" s="20"/>
      <c r="E464" s="15" t="s">
        <v>1714</v>
      </c>
      <c r="F464" s="46"/>
      <c r="G464" s="106"/>
      <c r="H464" s="48"/>
      <c r="I464" s="106"/>
      <c r="J464" s="48">
        <v>1</v>
      </c>
      <c r="K464" s="106">
        <v>-43.97</v>
      </c>
      <c r="L464" s="46">
        <v>1</v>
      </c>
      <c r="M464" s="110">
        <v>-43.97</v>
      </c>
      <c r="N464" s="21"/>
      <c r="O464" s="21"/>
    </row>
    <row r="465" spans="1:15" x14ac:dyDescent="0.25">
      <c r="A465" s="20"/>
      <c r="B465" s="20"/>
      <c r="C465" s="20"/>
      <c r="D465" s="20"/>
      <c r="E465" s="15" t="s">
        <v>1410</v>
      </c>
      <c r="F465" s="46"/>
      <c r="G465" s="106"/>
      <c r="H465" s="48">
        <v>1</v>
      </c>
      <c r="I465" s="106">
        <v>-24.49</v>
      </c>
      <c r="J465" s="48"/>
      <c r="K465" s="106"/>
      <c r="L465" s="46">
        <v>1</v>
      </c>
      <c r="M465" s="110">
        <v>-24.49</v>
      </c>
      <c r="N465" s="21"/>
      <c r="O465" s="21"/>
    </row>
    <row r="466" spans="1:15" x14ac:dyDescent="0.25">
      <c r="A466" s="20"/>
      <c r="B466" s="20"/>
      <c r="C466" s="20"/>
      <c r="D466" s="20"/>
      <c r="E466" s="15" t="s">
        <v>1912</v>
      </c>
      <c r="F466" s="46"/>
      <c r="G466" s="106"/>
      <c r="H466" s="48">
        <v>1</v>
      </c>
      <c r="I466" s="106">
        <v>-15.64</v>
      </c>
      <c r="J466" s="48"/>
      <c r="K466" s="106"/>
      <c r="L466" s="46">
        <v>1</v>
      </c>
      <c r="M466" s="110">
        <v>-15.64</v>
      </c>
      <c r="N466" s="21"/>
      <c r="O466" s="21"/>
    </row>
    <row r="467" spans="1:15" x14ac:dyDescent="0.25">
      <c r="A467" s="20"/>
      <c r="B467" s="20"/>
      <c r="C467" s="20"/>
      <c r="D467" s="20"/>
      <c r="E467" s="15" t="s">
        <v>1096</v>
      </c>
      <c r="F467" s="46">
        <v>1</v>
      </c>
      <c r="G467" s="106">
        <v>-98.24</v>
      </c>
      <c r="H467" s="48"/>
      <c r="I467" s="106"/>
      <c r="J467" s="48"/>
      <c r="K467" s="106"/>
      <c r="L467" s="46">
        <v>1</v>
      </c>
      <c r="M467" s="110">
        <v>-98.24</v>
      </c>
      <c r="N467" s="21"/>
      <c r="O467" s="21"/>
    </row>
    <row r="468" spans="1:15" x14ac:dyDescent="0.25">
      <c r="A468" s="20"/>
      <c r="B468" s="20"/>
      <c r="C468" s="20"/>
      <c r="D468" s="20"/>
      <c r="E468" s="15" t="s">
        <v>1582</v>
      </c>
      <c r="F468" s="46"/>
      <c r="G468" s="106"/>
      <c r="H468" s="48">
        <v>1</v>
      </c>
      <c r="I468" s="106">
        <v>-42.65</v>
      </c>
      <c r="J468" s="48"/>
      <c r="K468" s="106"/>
      <c r="L468" s="46">
        <v>1</v>
      </c>
      <c r="M468" s="110">
        <v>-42.65</v>
      </c>
      <c r="N468" s="21"/>
      <c r="O468" s="21"/>
    </row>
    <row r="469" spans="1:15" x14ac:dyDescent="0.25">
      <c r="A469" s="20"/>
      <c r="B469" s="20"/>
      <c r="C469" s="20"/>
      <c r="D469" s="20"/>
      <c r="E469" s="15" t="s">
        <v>1130</v>
      </c>
      <c r="F469" s="46"/>
      <c r="G469" s="106"/>
      <c r="H469" s="48">
        <v>1</v>
      </c>
      <c r="I469" s="106">
        <v>-43.98</v>
      </c>
      <c r="J469" s="48"/>
      <c r="K469" s="106"/>
      <c r="L469" s="46">
        <v>1</v>
      </c>
      <c r="M469" s="110">
        <v>-43.98</v>
      </c>
      <c r="N469" s="21"/>
      <c r="O469" s="21"/>
    </row>
    <row r="470" spans="1:15" x14ac:dyDescent="0.25">
      <c r="A470" s="20"/>
      <c r="B470" s="20"/>
      <c r="C470" s="20"/>
      <c r="D470" s="20"/>
      <c r="E470" s="15" t="s">
        <v>275</v>
      </c>
      <c r="F470" s="46">
        <v>1</v>
      </c>
      <c r="G470" s="106">
        <v>-134.71</v>
      </c>
      <c r="H470" s="48"/>
      <c r="I470" s="106"/>
      <c r="J470" s="48"/>
      <c r="K470" s="106"/>
      <c r="L470" s="46">
        <v>1</v>
      </c>
      <c r="M470" s="110">
        <v>-134.71</v>
      </c>
      <c r="N470" s="21"/>
      <c r="O470" s="21"/>
    </row>
    <row r="471" spans="1:15" x14ac:dyDescent="0.25">
      <c r="A471" s="20"/>
      <c r="B471" s="20"/>
      <c r="C471" s="20"/>
      <c r="D471" s="20"/>
      <c r="E471" s="15" t="s">
        <v>1430</v>
      </c>
      <c r="F471" s="46"/>
      <c r="G471" s="106"/>
      <c r="H471" s="48">
        <v>1</v>
      </c>
      <c r="I471" s="106">
        <v>-85.73</v>
      </c>
      <c r="J471" s="48"/>
      <c r="K471" s="106"/>
      <c r="L471" s="46">
        <v>1</v>
      </c>
      <c r="M471" s="110">
        <v>-85.73</v>
      </c>
      <c r="N471" s="21"/>
      <c r="O471" s="21"/>
    </row>
    <row r="472" spans="1:15" x14ac:dyDescent="0.25">
      <c r="A472" s="20"/>
      <c r="B472" s="20"/>
      <c r="C472" s="20"/>
      <c r="D472" s="20"/>
      <c r="E472" s="15" t="s">
        <v>1421</v>
      </c>
      <c r="F472" s="46"/>
      <c r="G472" s="106"/>
      <c r="H472" s="48">
        <v>1</v>
      </c>
      <c r="I472" s="106">
        <v>-80.41</v>
      </c>
      <c r="J472" s="48"/>
      <c r="K472" s="106"/>
      <c r="L472" s="46">
        <v>1</v>
      </c>
      <c r="M472" s="110">
        <v>-80.41</v>
      </c>
      <c r="N472" s="21"/>
      <c r="O472" s="21"/>
    </row>
    <row r="473" spans="1:15" x14ac:dyDescent="0.25">
      <c r="A473" s="20"/>
      <c r="B473" s="20"/>
      <c r="C473" s="20"/>
      <c r="D473" s="20"/>
      <c r="E473" s="15" t="s">
        <v>85</v>
      </c>
      <c r="F473" s="46">
        <v>1</v>
      </c>
      <c r="G473" s="106">
        <v>-405.88</v>
      </c>
      <c r="H473" s="48"/>
      <c r="I473" s="106"/>
      <c r="J473" s="48"/>
      <c r="K473" s="106"/>
      <c r="L473" s="46">
        <v>1</v>
      </c>
      <c r="M473" s="110">
        <v>-405.88</v>
      </c>
      <c r="N473" s="21"/>
      <c r="O473" s="21"/>
    </row>
    <row r="474" spans="1:15" x14ac:dyDescent="0.25">
      <c r="A474" s="20"/>
      <c r="B474" s="20"/>
      <c r="C474" s="20"/>
      <c r="D474" s="20"/>
      <c r="E474" s="15" t="s">
        <v>934</v>
      </c>
      <c r="F474" s="46"/>
      <c r="G474" s="106"/>
      <c r="H474" s="48">
        <v>1</v>
      </c>
      <c r="I474" s="106">
        <v>-43.32</v>
      </c>
      <c r="J474" s="48"/>
      <c r="K474" s="106"/>
      <c r="L474" s="46">
        <v>1</v>
      </c>
      <c r="M474" s="110">
        <v>-43.32</v>
      </c>
      <c r="N474" s="21"/>
      <c r="O474" s="21"/>
    </row>
    <row r="475" spans="1:15" x14ac:dyDescent="0.25">
      <c r="A475" s="20"/>
      <c r="B475" s="20"/>
      <c r="C475" s="20"/>
      <c r="D475" s="20"/>
      <c r="E475" s="15" t="s">
        <v>640</v>
      </c>
      <c r="F475" s="46"/>
      <c r="G475" s="106"/>
      <c r="H475" s="48"/>
      <c r="I475" s="106"/>
      <c r="J475" s="48">
        <v>1</v>
      </c>
      <c r="K475" s="106">
        <v>-21.69</v>
      </c>
      <c r="L475" s="46">
        <v>1</v>
      </c>
      <c r="M475" s="110">
        <v>-21.69</v>
      </c>
      <c r="N475" s="21"/>
      <c r="O475" s="21"/>
    </row>
    <row r="476" spans="1:15" x14ac:dyDescent="0.25">
      <c r="A476" s="20"/>
      <c r="B476" s="20"/>
      <c r="C476" s="20"/>
      <c r="D476" s="20"/>
      <c r="E476" s="15" t="s">
        <v>1536</v>
      </c>
      <c r="F476" s="46">
        <v>1</v>
      </c>
      <c r="G476" s="106">
        <v>-37.119999999999997</v>
      </c>
      <c r="H476" s="48"/>
      <c r="I476" s="106"/>
      <c r="J476" s="48"/>
      <c r="K476" s="106"/>
      <c r="L476" s="46">
        <v>1</v>
      </c>
      <c r="M476" s="110">
        <v>-37.119999999999997</v>
      </c>
      <c r="N476" s="21"/>
      <c r="O476" s="21"/>
    </row>
    <row r="477" spans="1:15" x14ac:dyDescent="0.25">
      <c r="A477" s="20"/>
      <c r="B477" s="20"/>
      <c r="C477" s="20"/>
      <c r="D477" s="20"/>
      <c r="E477" s="15" t="s">
        <v>2019</v>
      </c>
      <c r="F477" s="46"/>
      <c r="G477" s="106"/>
      <c r="H477" s="48">
        <v>1</v>
      </c>
      <c r="I477" s="106">
        <v>-21.95</v>
      </c>
      <c r="J477" s="48"/>
      <c r="K477" s="106"/>
      <c r="L477" s="46">
        <v>1</v>
      </c>
      <c r="M477" s="110">
        <v>-21.95</v>
      </c>
      <c r="N477" s="21"/>
      <c r="O477" s="21"/>
    </row>
    <row r="478" spans="1:15" x14ac:dyDescent="0.25">
      <c r="A478" s="20"/>
      <c r="B478" s="20"/>
      <c r="C478" s="20"/>
      <c r="D478" s="20"/>
      <c r="E478" s="15" t="s">
        <v>1987</v>
      </c>
      <c r="F478" s="46">
        <v>1</v>
      </c>
      <c r="G478" s="106">
        <v>-85.36</v>
      </c>
      <c r="H478" s="48"/>
      <c r="I478" s="106"/>
      <c r="J478" s="48"/>
      <c r="K478" s="106"/>
      <c r="L478" s="46">
        <v>1</v>
      </c>
      <c r="M478" s="110">
        <v>-85.36</v>
      </c>
      <c r="N478" s="21"/>
      <c r="O478" s="21"/>
    </row>
    <row r="479" spans="1:15" x14ac:dyDescent="0.25">
      <c r="A479" s="20"/>
      <c r="B479" s="20"/>
      <c r="C479" s="20"/>
      <c r="D479" s="20"/>
      <c r="E479" s="15" t="s">
        <v>107</v>
      </c>
      <c r="F479" s="46">
        <v>1</v>
      </c>
      <c r="G479" s="106">
        <v>-83.96</v>
      </c>
      <c r="H479" s="48"/>
      <c r="I479" s="106"/>
      <c r="J479" s="48"/>
      <c r="K479" s="106"/>
      <c r="L479" s="46">
        <v>1</v>
      </c>
      <c r="M479" s="110">
        <v>-83.96</v>
      </c>
      <c r="N479" s="21"/>
      <c r="O479" s="21"/>
    </row>
    <row r="480" spans="1:15" x14ac:dyDescent="0.25">
      <c r="A480" s="20"/>
      <c r="B480" s="20"/>
      <c r="C480" s="20"/>
      <c r="D480" s="20"/>
      <c r="E480" s="15" t="s">
        <v>543</v>
      </c>
      <c r="F480" s="46">
        <v>1</v>
      </c>
      <c r="G480" s="106">
        <v>-95.7</v>
      </c>
      <c r="H480" s="48"/>
      <c r="I480" s="106"/>
      <c r="J480" s="48"/>
      <c r="K480" s="106"/>
      <c r="L480" s="46">
        <v>1</v>
      </c>
      <c r="M480" s="110">
        <v>-95.7</v>
      </c>
      <c r="N480" s="21"/>
      <c r="O480" s="21"/>
    </row>
    <row r="481" spans="1:15" x14ac:dyDescent="0.25">
      <c r="A481" s="20"/>
      <c r="B481" s="20"/>
      <c r="C481" s="20"/>
      <c r="D481" s="20"/>
      <c r="E481" s="15" t="s">
        <v>1116</v>
      </c>
      <c r="F481" s="46">
        <v>1</v>
      </c>
      <c r="G481" s="106">
        <v>-72.73</v>
      </c>
      <c r="H481" s="48"/>
      <c r="I481" s="106"/>
      <c r="J481" s="48"/>
      <c r="K481" s="106"/>
      <c r="L481" s="46">
        <v>1</v>
      </c>
      <c r="M481" s="110">
        <v>-72.73</v>
      </c>
      <c r="N481" s="21"/>
      <c r="O481" s="21"/>
    </row>
    <row r="482" spans="1:15" x14ac:dyDescent="0.25">
      <c r="A482" s="20"/>
      <c r="B482" s="20"/>
      <c r="C482" s="20"/>
      <c r="D482" s="20"/>
      <c r="E482" s="15" t="s">
        <v>2119</v>
      </c>
      <c r="F482" s="46">
        <v>1</v>
      </c>
      <c r="G482" s="106">
        <v>-11.11</v>
      </c>
      <c r="H482" s="48"/>
      <c r="I482" s="106"/>
      <c r="J482" s="48"/>
      <c r="K482" s="106"/>
      <c r="L482" s="46">
        <v>1</v>
      </c>
      <c r="M482" s="110">
        <v>-11.11</v>
      </c>
      <c r="N482" s="21"/>
      <c r="O482" s="21"/>
    </row>
    <row r="483" spans="1:15" x14ac:dyDescent="0.25">
      <c r="A483" s="20"/>
      <c r="B483" s="20"/>
      <c r="C483" s="20"/>
      <c r="D483" s="20"/>
      <c r="E483" s="15" t="s">
        <v>43</v>
      </c>
      <c r="F483" s="46">
        <v>1</v>
      </c>
      <c r="G483" s="106">
        <v>-411.15</v>
      </c>
      <c r="H483" s="48"/>
      <c r="I483" s="106"/>
      <c r="J483" s="48"/>
      <c r="K483" s="106"/>
      <c r="L483" s="46">
        <v>1</v>
      </c>
      <c r="M483" s="110">
        <v>-411.15</v>
      </c>
      <c r="N483" s="21"/>
      <c r="O483" s="21"/>
    </row>
    <row r="484" spans="1:15" x14ac:dyDescent="0.25">
      <c r="A484" s="20"/>
      <c r="B484" s="20"/>
      <c r="C484" s="20"/>
      <c r="D484" s="20"/>
      <c r="E484" s="15" t="s">
        <v>1595</v>
      </c>
      <c r="F484" s="46"/>
      <c r="G484" s="106"/>
      <c r="H484" s="48">
        <v>1</v>
      </c>
      <c r="I484" s="106">
        <v>-42.08</v>
      </c>
      <c r="J484" s="48"/>
      <c r="K484" s="106"/>
      <c r="L484" s="46">
        <v>1</v>
      </c>
      <c r="M484" s="110">
        <v>-42.08</v>
      </c>
      <c r="N484" s="21"/>
      <c r="O484" s="21"/>
    </row>
    <row r="485" spans="1:15" x14ac:dyDescent="0.25">
      <c r="A485" s="20"/>
      <c r="B485" s="20"/>
      <c r="C485" s="20"/>
      <c r="D485" s="20"/>
      <c r="E485" s="15" t="s">
        <v>669</v>
      </c>
      <c r="F485" s="46">
        <v>1</v>
      </c>
      <c r="G485" s="106">
        <v>-34.35</v>
      </c>
      <c r="H485" s="48"/>
      <c r="I485" s="106"/>
      <c r="J485" s="48"/>
      <c r="K485" s="106"/>
      <c r="L485" s="46">
        <v>1</v>
      </c>
      <c r="M485" s="110">
        <v>-34.35</v>
      </c>
      <c r="N485" s="21"/>
      <c r="O485" s="21"/>
    </row>
    <row r="486" spans="1:15" x14ac:dyDescent="0.25">
      <c r="A486" s="20"/>
      <c r="B486" s="20"/>
      <c r="C486" s="20"/>
      <c r="D486" s="20"/>
      <c r="E486" s="15" t="s">
        <v>1011</v>
      </c>
      <c r="F486" s="46"/>
      <c r="G486" s="106"/>
      <c r="H486" s="48"/>
      <c r="I486" s="106"/>
      <c r="J486" s="48">
        <v>1</v>
      </c>
      <c r="K486" s="106">
        <v>-57.68</v>
      </c>
      <c r="L486" s="46">
        <v>1</v>
      </c>
      <c r="M486" s="110">
        <v>-57.68</v>
      </c>
      <c r="N486" s="21"/>
      <c r="O486" s="21"/>
    </row>
    <row r="487" spans="1:15" x14ac:dyDescent="0.25">
      <c r="A487" s="20"/>
      <c r="B487" s="20"/>
      <c r="C487" s="20"/>
      <c r="D487" s="20"/>
      <c r="E487" s="15" t="s">
        <v>364</v>
      </c>
      <c r="F487" s="46">
        <v>1</v>
      </c>
      <c r="G487" s="106">
        <v>-15.92</v>
      </c>
      <c r="H487" s="48"/>
      <c r="I487" s="106"/>
      <c r="J487" s="48"/>
      <c r="K487" s="106"/>
      <c r="L487" s="46">
        <v>1</v>
      </c>
      <c r="M487" s="110">
        <v>-15.92</v>
      </c>
      <c r="N487" s="21"/>
      <c r="O487" s="21"/>
    </row>
    <row r="488" spans="1:15" x14ac:dyDescent="0.25">
      <c r="A488" s="20"/>
      <c r="B488" s="20"/>
      <c r="C488" s="20"/>
      <c r="D488" s="20"/>
      <c r="E488" s="15" t="s">
        <v>1635</v>
      </c>
      <c r="F488" s="46"/>
      <c r="G488" s="106"/>
      <c r="H488" s="48">
        <v>1</v>
      </c>
      <c r="I488" s="106">
        <v>-39.619999999999997</v>
      </c>
      <c r="J488" s="48"/>
      <c r="K488" s="106"/>
      <c r="L488" s="46">
        <v>1</v>
      </c>
      <c r="M488" s="110">
        <v>-39.619999999999997</v>
      </c>
      <c r="N488" s="21"/>
      <c r="O488" s="21"/>
    </row>
    <row r="489" spans="1:15" x14ac:dyDescent="0.25">
      <c r="A489" s="20"/>
      <c r="B489" s="20"/>
      <c r="C489" s="20"/>
      <c r="D489" s="20"/>
      <c r="E489" s="15" t="s">
        <v>1058</v>
      </c>
      <c r="F489" s="46">
        <v>1</v>
      </c>
      <c r="G489" s="106">
        <v>-42.65</v>
      </c>
      <c r="H489" s="48"/>
      <c r="I489" s="106"/>
      <c r="J489" s="48"/>
      <c r="K489" s="106"/>
      <c r="L489" s="46">
        <v>1</v>
      </c>
      <c r="M489" s="110">
        <v>-42.65</v>
      </c>
      <c r="N489" s="21"/>
      <c r="O489" s="21"/>
    </row>
    <row r="490" spans="1:15" x14ac:dyDescent="0.25">
      <c r="A490" s="20"/>
      <c r="B490" s="20"/>
      <c r="C490" s="20"/>
      <c r="D490" s="20"/>
      <c r="E490" s="15" t="s">
        <v>1821</v>
      </c>
      <c r="F490" s="46"/>
      <c r="G490" s="106"/>
      <c r="H490" s="48">
        <v>1</v>
      </c>
      <c r="I490" s="106">
        <v>-64.069999999999993</v>
      </c>
      <c r="J490" s="48"/>
      <c r="K490" s="106"/>
      <c r="L490" s="46">
        <v>1</v>
      </c>
      <c r="M490" s="110">
        <v>-64.069999999999993</v>
      </c>
      <c r="N490" s="21"/>
      <c r="O490" s="21"/>
    </row>
    <row r="491" spans="1:15" x14ac:dyDescent="0.25">
      <c r="A491" s="20"/>
      <c r="B491" s="20"/>
      <c r="C491" s="20"/>
      <c r="D491" s="20"/>
      <c r="E491" s="15" t="s">
        <v>2169</v>
      </c>
      <c r="F491" s="46">
        <v>1</v>
      </c>
      <c r="G491" s="106">
        <v>-296.05</v>
      </c>
      <c r="H491" s="48"/>
      <c r="I491" s="106"/>
      <c r="J491" s="48"/>
      <c r="K491" s="106"/>
      <c r="L491" s="46">
        <v>1</v>
      </c>
      <c r="M491" s="110">
        <v>-296.05</v>
      </c>
      <c r="N491" s="21"/>
      <c r="O491" s="21"/>
    </row>
    <row r="492" spans="1:15" x14ac:dyDescent="0.25">
      <c r="A492" s="20"/>
      <c r="B492" s="20"/>
      <c r="C492" s="20"/>
      <c r="D492" s="20"/>
      <c r="E492" s="15" t="s">
        <v>1186</v>
      </c>
      <c r="F492" s="46"/>
      <c r="G492" s="106"/>
      <c r="H492" s="48">
        <v>1</v>
      </c>
      <c r="I492" s="106">
        <v>-11.67</v>
      </c>
      <c r="J492" s="48"/>
      <c r="K492" s="106"/>
      <c r="L492" s="46">
        <v>1</v>
      </c>
      <c r="M492" s="110">
        <v>-11.67</v>
      </c>
      <c r="N492" s="21"/>
      <c r="O492" s="21"/>
    </row>
    <row r="493" spans="1:15" x14ac:dyDescent="0.25">
      <c r="A493" s="20"/>
      <c r="B493" s="20"/>
      <c r="C493" s="20"/>
      <c r="D493" s="20"/>
      <c r="E493" s="15" t="s">
        <v>1092</v>
      </c>
      <c r="F493" s="46">
        <v>1</v>
      </c>
      <c r="G493" s="106">
        <v>-85.62</v>
      </c>
      <c r="H493" s="48"/>
      <c r="I493" s="106"/>
      <c r="J493" s="48"/>
      <c r="K493" s="106"/>
      <c r="L493" s="46">
        <v>1</v>
      </c>
      <c r="M493" s="110">
        <v>-85.62</v>
      </c>
      <c r="N493" s="21"/>
      <c r="O493" s="21"/>
    </row>
    <row r="494" spans="1:15" x14ac:dyDescent="0.25">
      <c r="A494" s="20"/>
      <c r="B494" s="20"/>
      <c r="C494" s="20"/>
      <c r="D494" s="20"/>
      <c r="E494" s="15" t="s">
        <v>2320</v>
      </c>
      <c r="F494" s="46"/>
      <c r="G494" s="106"/>
      <c r="H494" s="48"/>
      <c r="I494" s="106"/>
      <c r="J494" s="48">
        <v>1</v>
      </c>
      <c r="K494" s="106">
        <v>-363.85</v>
      </c>
      <c r="L494" s="46">
        <v>1</v>
      </c>
      <c r="M494" s="110">
        <v>-363.85</v>
      </c>
      <c r="N494" s="21"/>
      <c r="O494" s="21"/>
    </row>
    <row r="495" spans="1:15" x14ac:dyDescent="0.25">
      <c r="A495" s="20"/>
      <c r="B495" s="20"/>
      <c r="C495" s="20"/>
      <c r="D495" s="20"/>
      <c r="E495" s="15" t="s">
        <v>1627</v>
      </c>
      <c r="F495" s="46"/>
      <c r="G495" s="106"/>
      <c r="H495" s="48">
        <v>1</v>
      </c>
      <c r="I495" s="106">
        <v>-45.09</v>
      </c>
      <c r="J495" s="48"/>
      <c r="K495" s="106"/>
      <c r="L495" s="46">
        <v>1</v>
      </c>
      <c r="M495" s="110">
        <v>-45.09</v>
      </c>
      <c r="N495" s="21"/>
      <c r="O495" s="21"/>
    </row>
    <row r="496" spans="1:15" x14ac:dyDescent="0.25">
      <c r="A496" s="20"/>
      <c r="B496" s="20"/>
      <c r="C496" s="20"/>
      <c r="D496" s="20"/>
      <c r="E496" s="15" t="s">
        <v>1594</v>
      </c>
      <c r="F496" s="46"/>
      <c r="G496" s="106"/>
      <c r="H496" s="48">
        <v>1</v>
      </c>
      <c r="I496" s="106">
        <v>-15.32</v>
      </c>
      <c r="J496" s="48"/>
      <c r="K496" s="106"/>
      <c r="L496" s="46">
        <v>1</v>
      </c>
      <c r="M496" s="110">
        <v>-15.32</v>
      </c>
      <c r="N496" s="21"/>
      <c r="O496" s="21"/>
    </row>
    <row r="497" spans="1:15" x14ac:dyDescent="0.25">
      <c r="A497" s="20"/>
      <c r="B497" s="20"/>
      <c r="C497" s="20"/>
      <c r="D497" s="20"/>
      <c r="E497" s="15" t="s">
        <v>1317</v>
      </c>
      <c r="F497" s="46">
        <v>1</v>
      </c>
      <c r="G497" s="106">
        <v>-25.09</v>
      </c>
      <c r="H497" s="48"/>
      <c r="I497" s="106"/>
      <c r="J497" s="48"/>
      <c r="K497" s="106"/>
      <c r="L497" s="46">
        <v>1</v>
      </c>
      <c r="M497" s="110">
        <v>-25.09</v>
      </c>
      <c r="N497" s="21"/>
      <c r="O497" s="21"/>
    </row>
    <row r="498" spans="1:15" x14ac:dyDescent="0.25">
      <c r="A498" s="20"/>
      <c r="B498" s="20"/>
      <c r="C498" s="20"/>
      <c r="D498" s="20"/>
      <c r="E498" s="15" t="s">
        <v>569</v>
      </c>
      <c r="F498" s="46"/>
      <c r="G498" s="106"/>
      <c r="H498" s="48">
        <v>1</v>
      </c>
      <c r="I498" s="106">
        <v>-19.149999999999999</v>
      </c>
      <c r="J498" s="48"/>
      <c r="K498" s="106"/>
      <c r="L498" s="46">
        <v>1</v>
      </c>
      <c r="M498" s="110">
        <v>-19.149999999999999</v>
      </c>
      <c r="N498" s="21"/>
      <c r="O498" s="21"/>
    </row>
    <row r="499" spans="1:15" x14ac:dyDescent="0.25">
      <c r="A499" s="20"/>
      <c r="B499" s="20"/>
      <c r="C499" s="20"/>
      <c r="D499" s="20"/>
      <c r="E499" s="15" t="s">
        <v>734</v>
      </c>
      <c r="F499" s="46"/>
      <c r="G499" s="106"/>
      <c r="H499" s="48">
        <v>1</v>
      </c>
      <c r="I499" s="106">
        <v>-87.82</v>
      </c>
      <c r="J499" s="48"/>
      <c r="K499" s="106"/>
      <c r="L499" s="46">
        <v>1</v>
      </c>
      <c r="M499" s="110">
        <v>-87.82</v>
      </c>
      <c r="N499" s="21"/>
      <c r="O499" s="21"/>
    </row>
    <row r="500" spans="1:15" x14ac:dyDescent="0.25">
      <c r="A500" s="20"/>
      <c r="B500" s="20"/>
      <c r="C500" s="20"/>
      <c r="D500" s="20"/>
      <c r="E500" s="15" t="s">
        <v>1590</v>
      </c>
      <c r="F500" s="46"/>
      <c r="G500" s="106"/>
      <c r="H500" s="48">
        <v>1</v>
      </c>
      <c r="I500" s="106">
        <v>-82.67</v>
      </c>
      <c r="J500" s="48"/>
      <c r="K500" s="106"/>
      <c r="L500" s="46">
        <v>1</v>
      </c>
      <c r="M500" s="110">
        <v>-82.67</v>
      </c>
      <c r="N500" s="21"/>
      <c r="O500" s="21"/>
    </row>
    <row r="501" spans="1:15" x14ac:dyDescent="0.25">
      <c r="A501" s="20"/>
      <c r="B501" s="20"/>
      <c r="C501" s="20"/>
      <c r="D501" s="20"/>
      <c r="E501" s="15" t="s">
        <v>108</v>
      </c>
      <c r="F501" s="46">
        <v>1</v>
      </c>
      <c r="G501" s="106">
        <v>-52.43</v>
      </c>
      <c r="H501" s="48"/>
      <c r="I501" s="106"/>
      <c r="J501" s="48"/>
      <c r="K501" s="106"/>
      <c r="L501" s="46">
        <v>1</v>
      </c>
      <c r="M501" s="110">
        <v>-52.43</v>
      </c>
      <c r="N501" s="21"/>
      <c r="O501" s="21"/>
    </row>
    <row r="502" spans="1:15" x14ac:dyDescent="0.25">
      <c r="A502" s="20"/>
      <c r="B502" s="20"/>
      <c r="C502" s="20"/>
      <c r="D502" s="20"/>
      <c r="E502" s="15" t="s">
        <v>2313</v>
      </c>
      <c r="F502" s="46"/>
      <c r="G502" s="106"/>
      <c r="H502" s="48"/>
      <c r="I502" s="106"/>
      <c r="J502" s="48">
        <v>1</v>
      </c>
      <c r="K502" s="106">
        <v>-395.59</v>
      </c>
      <c r="L502" s="46">
        <v>1</v>
      </c>
      <c r="M502" s="110">
        <v>-395.59</v>
      </c>
      <c r="N502" s="21"/>
      <c r="O502" s="21"/>
    </row>
    <row r="503" spans="1:15" x14ac:dyDescent="0.25">
      <c r="A503" s="20"/>
      <c r="B503" s="20"/>
      <c r="C503" s="20"/>
      <c r="D503" s="20"/>
      <c r="E503" s="15" t="s">
        <v>477</v>
      </c>
      <c r="F503" s="46"/>
      <c r="G503" s="106"/>
      <c r="H503" s="48"/>
      <c r="I503" s="106"/>
      <c r="J503" s="48">
        <v>1</v>
      </c>
      <c r="K503" s="106">
        <v>-20.21</v>
      </c>
      <c r="L503" s="46">
        <v>1</v>
      </c>
      <c r="M503" s="110">
        <v>-20.21</v>
      </c>
      <c r="N503" s="21"/>
      <c r="O503" s="21"/>
    </row>
    <row r="504" spans="1:15" x14ac:dyDescent="0.25">
      <c r="A504" s="20"/>
      <c r="B504" s="20"/>
      <c r="C504" s="20"/>
      <c r="D504" s="20"/>
      <c r="E504" s="15" t="s">
        <v>1122</v>
      </c>
      <c r="F504" s="46">
        <v>1</v>
      </c>
      <c r="G504" s="106">
        <v>-13.4</v>
      </c>
      <c r="H504" s="48"/>
      <c r="I504" s="106"/>
      <c r="J504" s="48"/>
      <c r="K504" s="106"/>
      <c r="L504" s="46">
        <v>1</v>
      </c>
      <c r="M504" s="110">
        <v>-13.4</v>
      </c>
      <c r="N504" s="21"/>
      <c r="O504" s="21"/>
    </row>
    <row r="505" spans="1:15" x14ac:dyDescent="0.25">
      <c r="A505" s="20"/>
      <c r="B505" s="20"/>
      <c r="C505" s="20"/>
      <c r="D505" s="20"/>
      <c r="E505" s="15" t="s">
        <v>696</v>
      </c>
      <c r="F505" s="46">
        <v>1</v>
      </c>
      <c r="G505" s="106">
        <v>-41.53</v>
      </c>
      <c r="H505" s="48"/>
      <c r="I505" s="106"/>
      <c r="J505" s="48"/>
      <c r="K505" s="106"/>
      <c r="L505" s="46">
        <v>1</v>
      </c>
      <c r="M505" s="110">
        <v>-41.53</v>
      </c>
      <c r="N505" s="21"/>
      <c r="O505" s="21"/>
    </row>
    <row r="506" spans="1:15" x14ac:dyDescent="0.25">
      <c r="A506" s="20"/>
      <c r="B506" s="20"/>
      <c r="C506" s="20"/>
      <c r="D506" s="20"/>
      <c r="E506" s="15" t="s">
        <v>2027</v>
      </c>
      <c r="F506" s="46"/>
      <c r="G506" s="106"/>
      <c r="H506" s="48">
        <v>1</v>
      </c>
      <c r="I506" s="106">
        <v>-49.49</v>
      </c>
      <c r="J506" s="48"/>
      <c r="K506" s="106"/>
      <c r="L506" s="46">
        <v>1</v>
      </c>
      <c r="M506" s="110">
        <v>-49.49</v>
      </c>
      <c r="N506" s="21"/>
      <c r="O506" s="21"/>
    </row>
    <row r="507" spans="1:15" x14ac:dyDescent="0.25">
      <c r="A507" s="20"/>
      <c r="B507" s="20"/>
      <c r="C507" s="20"/>
      <c r="D507" s="20"/>
      <c r="E507" s="15" t="s">
        <v>1663</v>
      </c>
      <c r="F507" s="46"/>
      <c r="G507" s="106"/>
      <c r="H507" s="48"/>
      <c r="I507" s="106"/>
      <c r="J507" s="48">
        <v>1</v>
      </c>
      <c r="K507" s="106">
        <v>-58.58</v>
      </c>
      <c r="L507" s="46">
        <v>1</v>
      </c>
      <c r="M507" s="110">
        <v>-58.58</v>
      </c>
      <c r="N507" s="21"/>
      <c r="O507" s="21"/>
    </row>
    <row r="508" spans="1:15" x14ac:dyDescent="0.25">
      <c r="A508" s="20"/>
      <c r="B508" s="20"/>
      <c r="C508" s="20"/>
      <c r="D508" s="20"/>
      <c r="E508" s="15" t="s">
        <v>1476</v>
      </c>
      <c r="F508" s="46"/>
      <c r="G508" s="106"/>
      <c r="H508" s="48"/>
      <c r="I508" s="106"/>
      <c r="J508" s="48">
        <v>1</v>
      </c>
      <c r="K508" s="106">
        <v>-85.32</v>
      </c>
      <c r="L508" s="46">
        <v>1</v>
      </c>
      <c r="M508" s="110">
        <v>-85.32</v>
      </c>
      <c r="N508" s="21"/>
      <c r="O508" s="21"/>
    </row>
    <row r="509" spans="1:15" x14ac:dyDescent="0.25">
      <c r="A509" s="20"/>
      <c r="B509" s="20"/>
      <c r="C509" s="20"/>
      <c r="D509" s="20"/>
      <c r="E509" s="15" t="s">
        <v>2300</v>
      </c>
      <c r="F509" s="46">
        <v>1</v>
      </c>
      <c r="G509" s="106">
        <v>-115.42</v>
      </c>
      <c r="H509" s="48"/>
      <c r="I509" s="106"/>
      <c r="J509" s="48"/>
      <c r="K509" s="106"/>
      <c r="L509" s="46">
        <v>1</v>
      </c>
      <c r="M509" s="110">
        <v>-115.42</v>
      </c>
      <c r="N509" s="21"/>
      <c r="O509" s="21"/>
    </row>
    <row r="510" spans="1:15" x14ac:dyDescent="0.25">
      <c r="A510" s="20"/>
      <c r="B510" s="20"/>
      <c r="C510" s="20"/>
      <c r="D510" s="20"/>
      <c r="E510" s="15" t="s">
        <v>828</v>
      </c>
      <c r="F510" s="46"/>
      <c r="G510" s="106"/>
      <c r="H510" s="48"/>
      <c r="I510" s="106"/>
      <c r="J510" s="48">
        <v>1</v>
      </c>
      <c r="K510" s="106">
        <v>-32.46</v>
      </c>
      <c r="L510" s="46">
        <v>1</v>
      </c>
      <c r="M510" s="110">
        <v>-32.46</v>
      </c>
      <c r="N510" s="21"/>
      <c r="O510" s="21"/>
    </row>
    <row r="511" spans="1:15" x14ac:dyDescent="0.25">
      <c r="A511" s="20"/>
      <c r="B511" s="20"/>
      <c r="C511" s="20"/>
      <c r="D511" s="20"/>
      <c r="E511" s="15" t="s">
        <v>1301</v>
      </c>
      <c r="F511" s="46">
        <v>1</v>
      </c>
      <c r="G511" s="106">
        <v>-43.4</v>
      </c>
      <c r="H511" s="48"/>
      <c r="I511" s="106"/>
      <c r="J511" s="48"/>
      <c r="K511" s="106"/>
      <c r="L511" s="46">
        <v>1</v>
      </c>
      <c r="M511" s="110">
        <v>-43.4</v>
      </c>
      <c r="N511" s="21"/>
      <c r="O511" s="21"/>
    </row>
    <row r="512" spans="1:15" x14ac:dyDescent="0.25">
      <c r="A512" s="20"/>
      <c r="B512" s="20"/>
      <c r="C512" s="20"/>
      <c r="D512" s="20"/>
      <c r="E512" s="15" t="s">
        <v>2067</v>
      </c>
      <c r="F512" s="46"/>
      <c r="G512" s="106"/>
      <c r="H512" s="48"/>
      <c r="I512" s="106"/>
      <c r="J512" s="48">
        <v>1</v>
      </c>
      <c r="K512" s="106">
        <v>-45.72</v>
      </c>
      <c r="L512" s="46">
        <v>1</v>
      </c>
      <c r="M512" s="110">
        <v>-45.72</v>
      </c>
      <c r="N512" s="21"/>
      <c r="O512" s="21"/>
    </row>
    <row r="513" spans="1:15" x14ac:dyDescent="0.25">
      <c r="A513" s="20"/>
      <c r="B513" s="20"/>
      <c r="C513" s="20"/>
      <c r="D513" s="20"/>
      <c r="E513" s="15" t="s">
        <v>947</v>
      </c>
      <c r="F513" s="46"/>
      <c r="G513" s="106"/>
      <c r="H513" s="48">
        <v>1</v>
      </c>
      <c r="I513" s="106">
        <v>-33.770000000000003</v>
      </c>
      <c r="J513" s="48"/>
      <c r="K513" s="106"/>
      <c r="L513" s="46">
        <v>1</v>
      </c>
      <c r="M513" s="110">
        <v>-33.770000000000003</v>
      </c>
      <c r="N513" s="21"/>
      <c r="O513" s="21"/>
    </row>
    <row r="514" spans="1:15" x14ac:dyDescent="0.25">
      <c r="A514" s="20"/>
      <c r="B514" s="20"/>
      <c r="C514" s="20"/>
      <c r="D514" s="20"/>
      <c r="E514" s="15" t="s">
        <v>431</v>
      </c>
      <c r="F514" s="46"/>
      <c r="G514" s="106"/>
      <c r="H514" s="48">
        <v>1</v>
      </c>
      <c r="I514" s="106">
        <v>-42.59</v>
      </c>
      <c r="J514" s="48"/>
      <c r="K514" s="106"/>
      <c r="L514" s="46">
        <v>1</v>
      </c>
      <c r="M514" s="110">
        <v>-42.59</v>
      </c>
      <c r="N514" s="21"/>
      <c r="O514" s="21"/>
    </row>
    <row r="515" spans="1:15" x14ac:dyDescent="0.25">
      <c r="A515" s="20"/>
      <c r="B515" s="20"/>
      <c r="C515" s="20"/>
      <c r="D515" s="20"/>
      <c r="E515" s="15" t="s">
        <v>1429</v>
      </c>
      <c r="F515" s="46"/>
      <c r="G515" s="106"/>
      <c r="H515" s="48">
        <v>1</v>
      </c>
      <c r="I515" s="106">
        <v>-84.84</v>
      </c>
      <c r="J515" s="48"/>
      <c r="K515" s="106"/>
      <c r="L515" s="46">
        <v>1</v>
      </c>
      <c r="M515" s="110">
        <v>-84.84</v>
      </c>
      <c r="N515" s="21"/>
      <c r="O515" s="21"/>
    </row>
    <row r="516" spans="1:15" x14ac:dyDescent="0.25">
      <c r="A516" s="20"/>
      <c r="B516" s="20"/>
      <c r="C516" s="20"/>
      <c r="D516" s="20"/>
      <c r="E516" s="15" t="s">
        <v>1288</v>
      </c>
      <c r="F516" s="46">
        <v>1</v>
      </c>
      <c r="G516" s="106">
        <v>-74</v>
      </c>
      <c r="H516" s="48"/>
      <c r="I516" s="106"/>
      <c r="J516" s="48"/>
      <c r="K516" s="106"/>
      <c r="L516" s="46">
        <v>1</v>
      </c>
      <c r="M516" s="110">
        <v>-74</v>
      </c>
      <c r="N516" s="21"/>
      <c r="O516" s="21"/>
    </row>
    <row r="517" spans="1:15" x14ac:dyDescent="0.25">
      <c r="A517" s="20"/>
      <c r="B517" s="20"/>
      <c r="C517" s="20"/>
      <c r="D517" s="20"/>
      <c r="E517" s="15" t="s">
        <v>829</v>
      </c>
      <c r="F517" s="46"/>
      <c r="G517" s="106"/>
      <c r="H517" s="48"/>
      <c r="I517" s="106"/>
      <c r="J517" s="48">
        <v>1</v>
      </c>
      <c r="K517" s="106">
        <v>-5.08</v>
      </c>
      <c r="L517" s="46">
        <v>1</v>
      </c>
      <c r="M517" s="110">
        <v>-5.08</v>
      </c>
      <c r="N517" s="21"/>
      <c r="O517" s="21"/>
    </row>
    <row r="518" spans="1:15" x14ac:dyDescent="0.25">
      <c r="A518" s="20"/>
      <c r="B518" s="20"/>
      <c r="C518" s="20"/>
      <c r="D518" s="20"/>
      <c r="E518" s="15" t="s">
        <v>863</v>
      </c>
      <c r="F518" s="46">
        <v>1</v>
      </c>
      <c r="G518" s="106">
        <v>-93.31</v>
      </c>
      <c r="H518" s="48"/>
      <c r="I518" s="106"/>
      <c r="J518" s="48"/>
      <c r="K518" s="106"/>
      <c r="L518" s="46">
        <v>1</v>
      </c>
      <c r="M518" s="110">
        <v>-93.31</v>
      </c>
      <c r="N518" s="21"/>
      <c r="O518" s="21"/>
    </row>
    <row r="519" spans="1:15" x14ac:dyDescent="0.25">
      <c r="A519" s="20"/>
      <c r="B519" s="20"/>
      <c r="C519" s="20"/>
      <c r="D519" s="20"/>
      <c r="E519" s="15" t="s">
        <v>1298</v>
      </c>
      <c r="F519" s="46">
        <v>1</v>
      </c>
      <c r="G519" s="106">
        <v>-41.17</v>
      </c>
      <c r="H519" s="48"/>
      <c r="I519" s="106"/>
      <c r="J519" s="48"/>
      <c r="K519" s="106"/>
      <c r="L519" s="46">
        <v>1</v>
      </c>
      <c r="M519" s="110">
        <v>-41.17</v>
      </c>
      <c r="N519" s="21"/>
      <c r="O519" s="21"/>
    </row>
    <row r="520" spans="1:15" x14ac:dyDescent="0.25">
      <c r="A520" s="20"/>
      <c r="B520" s="20"/>
      <c r="C520" s="20"/>
      <c r="D520" s="20"/>
      <c r="E520" s="15" t="s">
        <v>2326</v>
      </c>
      <c r="F520" s="46">
        <v>1</v>
      </c>
      <c r="G520" s="106">
        <v>-347.62</v>
      </c>
      <c r="H520" s="48"/>
      <c r="I520" s="106"/>
      <c r="J520" s="48"/>
      <c r="K520" s="106"/>
      <c r="L520" s="46">
        <v>1</v>
      </c>
      <c r="M520" s="110">
        <v>-347.62</v>
      </c>
      <c r="N520" s="21"/>
      <c r="O520" s="21"/>
    </row>
    <row r="521" spans="1:15" x14ac:dyDescent="0.25">
      <c r="A521" s="20"/>
      <c r="B521" s="20"/>
      <c r="C521" s="20"/>
      <c r="D521" s="20"/>
      <c r="E521" s="15" t="s">
        <v>2271</v>
      </c>
      <c r="F521" s="46">
        <v>1</v>
      </c>
      <c r="G521" s="106">
        <v>-323.89999999999998</v>
      </c>
      <c r="H521" s="48"/>
      <c r="I521" s="106"/>
      <c r="J521" s="48"/>
      <c r="K521" s="106"/>
      <c r="L521" s="46">
        <v>1</v>
      </c>
      <c r="M521" s="110">
        <v>-323.89999999999998</v>
      </c>
      <c r="N521" s="21"/>
      <c r="O521" s="21"/>
    </row>
    <row r="522" spans="1:15" x14ac:dyDescent="0.25">
      <c r="A522" s="20"/>
      <c r="B522" s="20"/>
      <c r="C522" s="20"/>
      <c r="D522" s="20"/>
      <c r="E522" s="15" t="s">
        <v>651</v>
      </c>
      <c r="F522" s="46"/>
      <c r="G522" s="106"/>
      <c r="H522" s="48"/>
      <c r="I522" s="106"/>
      <c r="J522" s="48">
        <v>1</v>
      </c>
      <c r="K522" s="106">
        <v>-29.86</v>
      </c>
      <c r="L522" s="46">
        <v>1</v>
      </c>
      <c r="M522" s="110">
        <v>-29.86</v>
      </c>
      <c r="N522" s="21"/>
      <c r="O522" s="21"/>
    </row>
    <row r="523" spans="1:15" x14ac:dyDescent="0.25">
      <c r="A523" s="20"/>
      <c r="B523" s="20"/>
      <c r="C523" s="20"/>
      <c r="D523" s="20"/>
      <c r="E523" s="15" t="s">
        <v>365</v>
      </c>
      <c r="F523" s="46">
        <v>1</v>
      </c>
      <c r="G523" s="106">
        <v>-94.7</v>
      </c>
      <c r="H523" s="48"/>
      <c r="I523" s="106"/>
      <c r="J523" s="48"/>
      <c r="K523" s="106"/>
      <c r="L523" s="46">
        <v>1</v>
      </c>
      <c r="M523" s="110">
        <v>-94.7</v>
      </c>
      <c r="N523" s="21"/>
      <c r="O523" s="21"/>
    </row>
    <row r="524" spans="1:15" x14ac:dyDescent="0.25">
      <c r="A524" s="20"/>
      <c r="B524" s="20"/>
      <c r="C524" s="20"/>
      <c r="D524" s="20"/>
      <c r="E524" s="15" t="s">
        <v>105</v>
      </c>
      <c r="F524" s="46">
        <v>1</v>
      </c>
      <c r="G524" s="106">
        <v>-82.47</v>
      </c>
      <c r="H524" s="48"/>
      <c r="I524" s="106"/>
      <c r="J524" s="48"/>
      <c r="K524" s="106"/>
      <c r="L524" s="46">
        <v>1</v>
      </c>
      <c r="M524" s="110">
        <v>-82.47</v>
      </c>
      <c r="N524" s="21"/>
      <c r="O524" s="21"/>
    </row>
    <row r="525" spans="1:15" x14ac:dyDescent="0.25">
      <c r="A525" s="20"/>
      <c r="B525" s="20"/>
      <c r="C525" s="20"/>
      <c r="D525" s="20"/>
      <c r="E525" s="15" t="s">
        <v>230</v>
      </c>
      <c r="F525" s="46">
        <v>1</v>
      </c>
      <c r="G525" s="106">
        <v>-357.13</v>
      </c>
      <c r="H525" s="48"/>
      <c r="I525" s="106"/>
      <c r="J525" s="48"/>
      <c r="K525" s="106"/>
      <c r="L525" s="46">
        <v>1</v>
      </c>
      <c r="M525" s="110">
        <v>-357.13</v>
      </c>
      <c r="N525" s="21"/>
      <c r="O525" s="21"/>
    </row>
    <row r="526" spans="1:15" x14ac:dyDescent="0.25">
      <c r="A526" s="20"/>
      <c r="B526" s="20"/>
      <c r="C526" s="20"/>
      <c r="D526" s="20"/>
      <c r="E526" s="15" t="s">
        <v>1458</v>
      </c>
      <c r="F526" s="46"/>
      <c r="G526" s="106"/>
      <c r="H526" s="48"/>
      <c r="I526" s="106"/>
      <c r="J526" s="48">
        <v>1</v>
      </c>
      <c r="K526" s="106">
        <v>-96.54</v>
      </c>
      <c r="L526" s="46">
        <v>1</v>
      </c>
      <c r="M526" s="110">
        <v>-96.54</v>
      </c>
      <c r="N526" s="21"/>
      <c r="O526" s="21"/>
    </row>
    <row r="527" spans="1:15" x14ac:dyDescent="0.25">
      <c r="A527" s="20"/>
      <c r="B527" s="20"/>
      <c r="C527" s="20"/>
      <c r="D527" s="20"/>
      <c r="E527" s="15" t="s">
        <v>1916</v>
      </c>
      <c r="F527" s="46"/>
      <c r="G527" s="106"/>
      <c r="H527" s="48">
        <v>1</v>
      </c>
      <c r="I527" s="106">
        <v>-99.38</v>
      </c>
      <c r="J527" s="48"/>
      <c r="K527" s="106"/>
      <c r="L527" s="46">
        <v>1</v>
      </c>
      <c r="M527" s="110">
        <v>-99.38</v>
      </c>
      <c r="N527" s="21"/>
      <c r="O527" s="21"/>
    </row>
    <row r="528" spans="1:15" x14ac:dyDescent="0.25">
      <c r="A528" s="20"/>
      <c r="B528" s="20"/>
      <c r="C528" s="20"/>
      <c r="D528" s="20"/>
      <c r="E528" s="15" t="s">
        <v>1454</v>
      </c>
      <c r="F528" s="46"/>
      <c r="G528" s="106"/>
      <c r="H528" s="48"/>
      <c r="I528" s="106"/>
      <c r="J528" s="48">
        <v>1</v>
      </c>
      <c r="K528" s="106">
        <v>-57.84</v>
      </c>
      <c r="L528" s="46">
        <v>1</v>
      </c>
      <c r="M528" s="110">
        <v>-57.84</v>
      </c>
      <c r="N528" s="21"/>
      <c r="O528" s="21"/>
    </row>
    <row r="529" spans="1:15" x14ac:dyDescent="0.25">
      <c r="A529" s="20"/>
      <c r="B529" s="20"/>
      <c r="C529" s="20"/>
      <c r="D529" s="20"/>
      <c r="E529" s="15" t="s">
        <v>494</v>
      </c>
      <c r="F529" s="46">
        <v>1</v>
      </c>
      <c r="G529" s="106">
        <v>-26.51</v>
      </c>
      <c r="H529" s="48"/>
      <c r="I529" s="106"/>
      <c r="J529" s="48"/>
      <c r="K529" s="106"/>
      <c r="L529" s="46">
        <v>1</v>
      </c>
      <c r="M529" s="110">
        <v>-26.51</v>
      </c>
      <c r="N529" s="21"/>
      <c r="O529" s="21"/>
    </row>
    <row r="530" spans="1:15" x14ac:dyDescent="0.25">
      <c r="A530" s="20"/>
      <c r="B530" s="20"/>
      <c r="C530" s="20"/>
      <c r="D530" s="20"/>
      <c r="E530" s="15" t="s">
        <v>1038</v>
      </c>
      <c r="F530" s="46"/>
      <c r="G530" s="106"/>
      <c r="H530" s="48"/>
      <c r="I530" s="106"/>
      <c r="J530" s="48">
        <v>1</v>
      </c>
      <c r="K530" s="106">
        <v>-387.97</v>
      </c>
      <c r="L530" s="46">
        <v>1</v>
      </c>
      <c r="M530" s="110">
        <v>-387.97</v>
      </c>
      <c r="N530" s="21"/>
      <c r="O530" s="21"/>
    </row>
    <row r="531" spans="1:15" x14ac:dyDescent="0.25">
      <c r="A531" s="20"/>
      <c r="B531" s="20"/>
      <c r="C531" s="20"/>
      <c r="D531" s="20"/>
      <c r="E531" s="15" t="s">
        <v>2115</v>
      </c>
      <c r="F531" s="46"/>
      <c r="G531" s="106"/>
      <c r="H531" s="48">
        <v>1</v>
      </c>
      <c r="I531" s="106">
        <v>-433.1</v>
      </c>
      <c r="J531" s="48"/>
      <c r="K531" s="106"/>
      <c r="L531" s="46">
        <v>1</v>
      </c>
      <c r="M531" s="110">
        <v>-433.1</v>
      </c>
      <c r="N531" s="21"/>
      <c r="O531" s="21"/>
    </row>
    <row r="532" spans="1:15" x14ac:dyDescent="0.25">
      <c r="A532" s="20"/>
      <c r="B532" s="20"/>
      <c r="C532" s="20"/>
      <c r="D532" s="20"/>
      <c r="E532" s="15" t="s">
        <v>2270</v>
      </c>
      <c r="F532" s="46"/>
      <c r="G532" s="106"/>
      <c r="H532" s="48"/>
      <c r="I532" s="106"/>
      <c r="J532" s="48">
        <v>1</v>
      </c>
      <c r="K532" s="106">
        <v>-105.68</v>
      </c>
      <c r="L532" s="46">
        <v>1</v>
      </c>
      <c r="M532" s="110">
        <v>-105.68</v>
      </c>
      <c r="N532" s="21"/>
      <c r="O532" s="21"/>
    </row>
    <row r="533" spans="1:15" x14ac:dyDescent="0.25">
      <c r="A533" s="20"/>
      <c r="B533" s="20"/>
      <c r="C533" s="20"/>
      <c r="D533" s="20"/>
      <c r="E533" s="15" t="s">
        <v>1577</v>
      </c>
      <c r="F533" s="46"/>
      <c r="G533" s="106"/>
      <c r="H533" s="48">
        <v>1</v>
      </c>
      <c r="I533" s="106">
        <v>-26.08</v>
      </c>
      <c r="J533" s="48"/>
      <c r="K533" s="106"/>
      <c r="L533" s="46">
        <v>1</v>
      </c>
      <c r="M533" s="110">
        <v>-26.08</v>
      </c>
      <c r="N533" s="21"/>
      <c r="O533" s="21"/>
    </row>
    <row r="534" spans="1:15" x14ac:dyDescent="0.25">
      <c r="A534" s="20"/>
      <c r="B534" s="20"/>
      <c r="C534" s="20"/>
      <c r="D534" s="20"/>
      <c r="E534" s="15" t="s">
        <v>2000</v>
      </c>
      <c r="F534" s="46"/>
      <c r="G534" s="106"/>
      <c r="H534" s="48">
        <v>1</v>
      </c>
      <c r="I534" s="106">
        <v>-56.92</v>
      </c>
      <c r="J534" s="48"/>
      <c r="K534" s="106"/>
      <c r="L534" s="46">
        <v>1</v>
      </c>
      <c r="M534" s="110">
        <v>-56.92</v>
      </c>
      <c r="N534" s="21"/>
      <c r="O534" s="21"/>
    </row>
    <row r="535" spans="1:15" x14ac:dyDescent="0.25">
      <c r="A535" s="20"/>
      <c r="B535" s="20"/>
      <c r="C535" s="20"/>
      <c r="D535" s="20"/>
      <c r="E535" s="15" t="s">
        <v>2106</v>
      </c>
      <c r="F535" s="46"/>
      <c r="G535" s="106"/>
      <c r="H535" s="48"/>
      <c r="I535" s="106"/>
      <c r="J535" s="48">
        <v>1</v>
      </c>
      <c r="K535" s="106">
        <v>-78.400000000000006</v>
      </c>
      <c r="L535" s="46">
        <v>1</v>
      </c>
      <c r="M535" s="110">
        <v>-78.400000000000006</v>
      </c>
      <c r="N535" s="21"/>
      <c r="O535" s="21"/>
    </row>
    <row r="536" spans="1:15" x14ac:dyDescent="0.25">
      <c r="A536" s="20"/>
      <c r="B536" s="20"/>
      <c r="C536" s="20"/>
      <c r="D536" s="20"/>
      <c r="E536" s="15" t="s">
        <v>1494</v>
      </c>
      <c r="F536" s="46"/>
      <c r="G536" s="106"/>
      <c r="H536" s="48"/>
      <c r="I536" s="106"/>
      <c r="J536" s="48">
        <v>1</v>
      </c>
      <c r="K536" s="106">
        <v>-75.61</v>
      </c>
      <c r="L536" s="46">
        <v>1</v>
      </c>
      <c r="M536" s="110">
        <v>-75.61</v>
      </c>
      <c r="N536" s="21"/>
      <c r="O536" s="21"/>
    </row>
    <row r="537" spans="1:15" x14ac:dyDescent="0.25">
      <c r="A537" s="20"/>
      <c r="B537" s="20"/>
      <c r="C537" s="20"/>
      <c r="D537" s="20"/>
      <c r="E537" s="15" t="s">
        <v>1018</v>
      </c>
      <c r="F537" s="46"/>
      <c r="G537" s="106"/>
      <c r="H537" s="48"/>
      <c r="I537" s="106"/>
      <c r="J537" s="48">
        <v>1</v>
      </c>
      <c r="K537" s="106">
        <v>-77.41</v>
      </c>
      <c r="L537" s="46">
        <v>1</v>
      </c>
      <c r="M537" s="110">
        <v>-77.41</v>
      </c>
      <c r="N537" s="21"/>
      <c r="O537" s="21"/>
    </row>
    <row r="538" spans="1:15" x14ac:dyDescent="0.25">
      <c r="A538" s="20"/>
      <c r="B538" s="20"/>
      <c r="C538" s="20"/>
      <c r="D538" s="20"/>
      <c r="E538" s="15" t="s">
        <v>405</v>
      </c>
      <c r="F538" s="46"/>
      <c r="G538" s="106"/>
      <c r="H538" s="48">
        <v>1</v>
      </c>
      <c r="I538" s="106">
        <v>-94.96</v>
      </c>
      <c r="J538" s="48"/>
      <c r="K538" s="106"/>
      <c r="L538" s="46">
        <v>1</v>
      </c>
      <c r="M538" s="110">
        <v>-94.96</v>
      </c>
      <c r="N538" s="21"/>
      <c r="O538" s="21"/>
    </row>
    <row r="539" spans="1:15" x14ac:dyDescent="0.25">
      <c r="A539" s="20"/>
      <c r="B539" s="20"/>
      <c r="C539" s="20"/>
      <c r="D539" s="20"/>
      <c r="E539" s="15" t="s">
        <v>927</v>
      </c>
      <c r="F539" s="46"/>
      <c r="G539" s="106"/>
      <c r="H539" s="48">
        <v>1</v>
      </c>
      <c r="I539" s="106">
        <v>-96.13</v>
      </c>
      <c r="J539" s="48"/>
      <c r="K539" s="106"/>
      <c r="L539" s="46">
        <v>1</v>
      </c>
      <c r="M539" s="110">
        <v>-96.13</v>
      </c>
      <c r="N539" s="21"/>
      <c r="O539" s="21"/>
    </row>
    <row r="540" spans="1:15" x14ac:dyDescent="0.25">
      <c r="A540" s="20"/>
      <c r="B540" s="20"/>
      <c r="C540" s="20"/>
      <c r="D540" s="20"/>
      <c r="E540" s="15" t="s">
        <v>2036</v>
      </c>
      <c r="F540" s="46"/>
      <c r="G540" s="106"/>
      <c r="H540" s="48">
        <v>1</v>
      </c>
      <c r="I540" s="106">
        <v>-84.72</v>
      </c>
      <c r="J540" s="48"/>
      <c r="K540" s="106"/>
      <c r="L540" s="46">
        <v>1</v>
      </c>
      <c r="M540" s="110">
        <v>-84.72</v>
      </c>
      <c r="N540" s="21"/>
      <c r="O540" s="21"/>
    </row>
    <row r="541" spans="1:15" x14ac:dyDescent="0.25">
      <c r="A541" s="20"/>
      <c r="B541" s="20"/>
      <c r="C541" s="20"/>
      <c r="D541" s="20"/>
      <c r="E541" s="15" t="s">
        <v>374</v>
      </c>
      <c r="F541" s="46"/>
      <c r="G541" s="106"/>
      <c r="H541" s="48">
        <v>1</v>
      </c>
      <c r="I541" s="106">
        <v>-48.98</v>
      </c>
      <c r="J541" s="48"/>
      <c r="K541" s="106"/>
      <c r="L541" s="46">
        <v>1</v>
      </c>
      <c r="M541" s="110">
        <v>-48.98</v>
      </c>
      <c r="N541" s="21"/>
      <c r="O541" s="21"/>
    </row>
    <row r="542" spans="1:15" x14ac:dyDescent="0.25">
      <c r="A542" s="20"/>
      <c r="B542" s="20"/>
      <c r="C542" s="20"/>
      <c r="D542" s="20"/>
      <c r="E542" s="15" t="s">
        <v>293</v>
      </c>
      <c r="F542" s="46">
        <v>1</v>
      </c>
      <c r="G542" s="106">
        <v>-75.2</v>
      </c>
      <c r="H542" s="48"/>
      <c r="I542" s="106"/>
      <c r="J542" s="48"/>
      <c r="K542" s="106"/>
      <c r="L542" s="46">
        <v>1</v>
      </c>
      <c r="M542" s="110">
        <v>-75.2</v>
      </c>
      <c r="N542" s="21"/>
      <c r="O542" s="21"/>
    </row>
    <row r="543" spans="1:15" x14ac:dyDescent="0.25">
      <c r="A543" s="20"/>
      <c r="B543" s="20"/>
      <c r="C543" s="20"/>
      <c r="D543" s="20"/>
      <c r="E543" s="15" t="s">
        <v>1017</v>
      </c>
      <c r="F543" s="46"/>
      <c r="G543" s="106"/>
      <c r="H543" s="48"/>
      <c r="I543" s="106"/>
      <c r="J543" s="48">
        <v>1</v>
      </c>
      <c r="K543" s="106">
        <v>-48.86</v>
      </c>
      <c r="L543" s="46">
        <v>1</v>
      </c>
      <c r="M543" s="110">
        <v>-48.86</v>
      </c>
      <c r="N543" s="21"/>
      <c r="O543" s="21"/>
    </row>
    <row r="544" spans="1:15" x14ac:dyDescent="0.25">
      <c r="A544" s="20"/>
      <c r="B544" s="20"/>
      <c r="C544" s="20"/>
      <c r="D544" s="20"/>
      <c r="E544" s="15" t="s">
        <v>1902</v>
      </c>
      <c r="F544" s="46"/>
      <c r="G544" s="106"/>
      <c r="H544" s="48"/>
      <c r="I544" s="106"/>
      <c r="J544" s="48">
        <v>1</v>
      </c>
      <c r="K544" s="106">
        <v>-88.48</v>
      </c>
      <c r="L544" s="46">
        <v>1</v>
      </c>
      <c r="M544" s="110">
        <v>-88.48</v>
      </c>
      <c r="N544" s="21"/>
      <c r="O544" s="21"/>
    </row>
    <row r="545" spans="1:15" x14ac:dyDescent="0.25">
      <c r="A545" s="20"/>
      <c r="B545" s="20"/>
      <c r="C545" s="20"/>
      <c r="D545" s="20"/>
      <c r="E545" s="15" t="s">
        <v>1392</v>
      </c>
      <c r="F545" s="46"/>
      <c r="G545" s="106"/>
      <c r="H545" s="48">
        <v>1</v>
      </c>
      <c r="I545" s="106">
        <v>-54.39</v>
      </c>
      <c r="J545" s="48"/>
      <c r="K545" s="106"/>
      <c r="L545" s="46">
        <v>1</v>
      </c>
      <c r="M545" s="110">
        <v>-54.39</v>
      </c>
      <c r="N545" s="21"/>
      <c r="O545" s="21"/>
    </row>
    <row r="546" spans="1:15" x14ac:dyDescent="0.25">
      <c r="A546" s="20"/>
      <c r="B546" s="20"/>
      <c r="C546" s="20"/>
      <c r="D546" s="20"/>
      <c r="E546" s="15" t="s">
        <v>1565</v>
      </c>
      <c r="F546" s="46">
        <v>1</v>
      </c>
      <c r="G546" s="106">
        <v>-95.73</v>
      </c>
      <c r="H546" s="48"/>
      <c r="I546" s="106"/>
      <c r="J546" s="48"/>
      <c r="K546" s="106"/>
      <c r="L546" s="46">
        <v>1</v>
      </c>
      <c r="M546" s="110">
        <v>-95.73</v>
      </c>
      <c r="N546" s="21"/>
      <c r="O546" s="21"/>
    </row>
    <row r="547" spans="1:15" x14ac:dyDescent="0.25">
      <c r="A547" s="20"/>
      <c r="B547" s="20"/>
      <c r="C547" s="20"/>
      <c r="D547" s="20"/>
      <c r="E547" s="15" t="s">
        <v>975</v>
      </c>
      <c r="F547" s="46"/>
      <c r="G547" s="106"/>
      <c r="H547" s="48"/>
      <c r="I547" s="106"/>
      <c r="J547" s="48">
        <v>1</v>
      </c>
      <c r="K547" s="106">
        <v>-51.96</v>
      </c>
      <c r="L547" s="46">
        <v>1</v>
      </c>
      <c r="M547" s="110">
        <v>-51.96</v>
      </c>
      <c r="N547" s="21"/>
      <c r="O547" s="21"/>
    </row>
    <row r="548" spans="1:15" x14ac:dyDescent="0.25">
      <c r="A548" s="20"/>
      <c r="B548" s="20"/>
      <c r="C548" s="20"/>
      <c r="D548" s="20"/>
      <c r="E548" s="15" t="s">
        <v>693</v>
      </c>
      <c r="F548" s="46">
        <v>1</v>
      </c>
      <c r="G548" s="106">
        <v>-55.82</v>
      </c>
      <c r="H548" s="48"/>
      <c r="I548" s="106"/>
      <c r="J548" s="48"/>
      <c r="K548" s="106"/>
      <c r="L548" s="46">
        <v>1</v>
      </c>
      <c r="M548" s="110">
        <v>-55.82</v>
      </c>
      <c r="N548" s="21"/>
      <c r="O548" s="21"/>
    </row>
    <row r="549" spans="1:15" x14ac:dyDescent="0.25">
      <c r="A549" s="20"/>
      <c r="B549" s="20"/>
      <c r="C549" s="20"/>
      <c r="D549" s="20"/>
      <c r="E549" s="15" t="s">
        <v>2020</v>
      </c>
      <c r="F549" s="46"/>
      <c r="G549" s="106"/>
      <c r="H549" s="48">
        <v>1</v>
      </c>
      <c r="I549" s="106">
        <v>-72.36</v>
      </c>
      <c r="J549" s="48"/>
      <c r="K549" s="106"/>
      <c r="L549" s="46">
        <v>1</v>
      </c>
      <c r="M549" s="110">
        <v>-72.36</v>
      </c>
      <c r="N549" s="21"/>
      <c r="O549" s="21"/>
    </row>
    <row r="550" spans="1:15" x14ac:dyDescent="0.25">
      <c r="A550" s="20"/>
      <c r="B550" s="20"/>
      <c r="C550" s="20"/>
      <c r="D550" s="20"/>
      <c r="E550" s="15" t="s">
        <v>1593</v>
      </c>
      <c r="F550" s="46"/>
      <c r="G550" s="106"/>
      <c r="H550" s="48">
        <v>1</v>
      </c>
      <c r="I550" s="106">
        <v>-51.99</v>
      </c>
      <c r="J550" s="48"/>
      <c r="K550" s="106"/>
      <c r="L550" s="46">
        <v>1</v>
      </c>
      <c r="M550" s="110">
        <v>-51.99</v>
      </c>
      <c r="N550" s="21"/>
      <c r="O550" s="21"/>
    </row>
    <row r="551" spans="1:15" x14ac:dyDescent="0.25">
      <c r="A551" s="20"/>
      <c r="B551" s="20"/>
      <c r="C551" s="20"/>
      <c r="D551" s="20"/>
      <c r="E551" s="15" t="s">
        <v>124</v>
      </c>
      <c r="F551" s="46"/>
      <c r="G551" s="106"/>
      <c r="H551" s="48"/>
      <c r="I551" s="106"/>
      <c r="J551" s="48">
        <v>1</v>
      </c>
      <c r="K551" s="106">
        <v>-142.9</v>
      </c>
      <c r="L551" s="46">
        <v>1</v>
      </c>
      <c r="M551" s="110">
        <v>-142.9</v>
      </c>
      <c r="N551" s="21"/>
      <c r="O551" s="21"/>
    </row>
    <row r="552" spans="1:15" x14ac:dyDescent="0.25">
      <c r="A552" s="20"/>
      <c r="B552" s="20"/>
      <c r="C552" s="20"/>
      <c r="D552" s="20"/>
      <c r="E552" s="15" t="s">
        <v>1947</v>
      </c>
      <c r="F552" s="46">
        <v>1</v>
      </c>
      <c r="G552" s="106">
        <v>-60.16</v>
      </c>
      <c r="H552" s="48"/>
      <c r="I552" s="106"/>
      <c r="J552" s="48"/>
      <c r="K552" s="106"/>
      <c r="L552" s="46">
        <v>1</v>
      </c>
      <c r="M552" s="110">
        <v>-60.16</v>
      </c>
      <c r="N552" s="21"/>
      <c r="O552" s="21"/>
    </row>
    <row r="553" spans="1:15" x14ac:dyDescent="0.25">
      <c r="A553" s="20"/>
      <c r="B553" s="20"/>
      <c r="C553" s="20"/>
      <c r="D553" s="20"/>
      <c r="E553" s="15" t="s">
        <v>1159</v>
      </c>
      <c r="F553" s="46"/>
      <c r="G553" s="106"/>
      <c r="H553" s="48">
        <v>1</v>
      </c>
      <c r="I553" s="106">
        <v>-14.54</v>
      </c>
      <c r="J553" s="48"/>
      <c r="K553" s="106"/>
      <c r="L553" s="46">
        <v>1</v>
      </c>
      <c r="M553" s="110">
        <v>-14.54</v>
      </c>
      <c r="N553" s="21"/>
      <c r="O553" s="21"/>
    </row>
    <row r="554" spans="1:15" x14ac:dyDescent="0.25">
      <c r="A554" s="20"/>
      <c r="B554" s="20"/>
      <c r="C554" s="20"/>
      <c r="D554" s="20"/>
      <c r="E554" s="15" t="s">
        <v>242</v>
      </c>
      <c r="F554" s="46"/>
      <c r="G554" s="106"/>
      <c r="H554" s="48"/>
      <c r="I554" s="106"/>
      <c r="J554" s="48">
        <v>1</v>
      </c>
      <c r="K554" s="106">
        <v>-372.72</v>
      </c>
      <c r="L554" s="46">
        <v>1</v>
      </c>
      <c r="M554" s="110">
        <v>-372.72</v>
      </c>
      <c r="N554" s="21"/>
      <c r="O554" s="21"/>
    </row>
    <row r="555" spans="1:15" x14ac:dyDescent="0.25">
      <c r="A555" s="20"/>
      <c r="B555" s="20"/>
      <c r="C555" s="20"/>
      <c r="D555" s="20"/>
      <c r="E555" s="15" t="s">
        <v>1973</v>
      </c>
      <c r="F555" s="46">
        <v>1</v>
      </c>
      <c r="G555" s="106">
        <v>-15.51</v>
      </c>
      <c r="H555" s="48"/>
      <c r="I555" s="106"/>
      <c r="J555" s="48"/>
      <c r="K555" s="106"/>
      <c r="L555" s="46">
        <v>1</v>
      </c>
      <c r="M555" s="110">
        <v>-15.51</v>
      </c>
      <c r="N555" s="21"/>
      <c r="O555" s="21"/>
    </row>
    <row r="556" spans="1:15" x14ac:dyDescent="0.25">
      <c r="A556" s="20"/>
      <c r="B556" s="20"/>
      <c r="C556" s="20"/>
      <c r="D556" s="20"/>
      <c r="E556" s="15" t="s">
        <v>1801</v>
      </c>
      <c r="F556" s="46"/>
      <c r="G556" s="106"/>
      <c r="H556" s="48">
        <v>1</v>
      </c>
      <c r="I556" s="106">
        <v>-80.67</v>
      </c>
      <c r="J556" s="48"/>
      <c r="K556" s="106"/>
      <c r="L556" s="46">
        <v>1</v>
      </c>
      <c r="M556" s="110">
        <v>-80.67</v>
      </c>
      <c r="N556" s="21"/>
      <c r="O556" s="21"/>
    </row>
    <row r="557" spans="1:15" x14ac:dyDescent="0.25">
      <c r="A557" s="20"/>
      <c r="B557" s="20"/>
      <c r="C557" s="20"/>
      <c r="D557" s="20"/>
      <c r="E557" s="15" t="s">
        <v>507</v>
      </c>
      <c r="F557" s="46">
        <v>1</v>
      </c>
      <c r="G557" s="106">
        <v>-47.21</v>
      </c>
      <c r="H557" s="48"/>
      <c r="I557" s="106"/>
      <c r="J557" s="48"/>
      <c r="K557" s="106"/>
      <c r="L557" s="46">
        <v>1</v>
      </c>
      <c r="M557" s="110">
        <v>-47.21</v>
      </c>
      <c r="N557" s="21"/>
      <c r="O557" s="21"/>
    </row>
    <row r="558" spans="1:15" x14ac:dyDescent="0.25">
      <c r="A558" s="20"/>
      <c r="B558" s="20"/>
      <c r="C558" s="20"/>
      <c r="D558" s="20"/>
      <c r="E558" s="15" t="s">
        <v>284</v>
      </c>
      <c r="F558" s="46"/>
      <c r="G558" s="106"/>
      <c r="H558" s="48"/>
      <c r="I558" s="106"/>
      <c r="J558" s="48">
        <v>1</v>
      </c>
      <c r="K558" s="106">
        <v>-302.5</v>
      </c>
      <c r="L558" s="46">
        <v>1</v>
      </c>
      <c r="M558" s="110">
        <v>-302.5</v>
      </c>
      <c r="N558" s="21"/>
      <c r="O558" s="21"/>
    </row>
    <row r="559" spans="1:15" x14ac:dyDescent="0.25">
      <c r="A559" s="20"/>
      <c r="B559" s="20"/>
      <c r="C559" s="20"/>
      <c r="D559" s="20"/>
      <c r="E559" s="15" t="s">
        <v>1326</v>
      </c>
      <c r="F559" s="46">
        <v>1</v>
      </c>
      <c r="G559" s="106">
        <v>-95.51</v>
      </c>
      <c r="H559" s="48"/>
      <c r="I559" s="106"/>
      <c r="J559" s="48"/>
      <c r="K559" s="106"/>
      <c r="L559" s="46">
        <v>1</v>
      </c>
      <c r="M559" s="110">
        <v>-95.51</v>
      </c>
      <c r="N559" s="21"/>
      <c r="O559" s="21"/>
    </row>
    <row r="560" spans="1:15" x14ac:dyDescent="0.25">
      <c r="A560" s="20"/>
      <c r="B560" s="20"/>
      <c r="C560" s="20"/>
      <c r="D560" s="20"/>
      <c r="E560" s="15" t="s">
        <v>1229</v>
      </c>
      <c r="F560" s="46"/>
      <c r="G560" s="106"/>
      <c r="H560" s="48"/>
      <c r="I560" s="106"/>
      <c r="J560" s="48">
        <v>1</v>
      </c>
      <c r="K560" s="106">
        <v>-30.71</v>
      </c>
      <c r="L560" s="46">
        <v>1</v>
      </c>
      <c r="M560" s="110">
        <v>-30.71</v>
      </c>
      <c r="N560" s="21"/>
      <c r="O560" s="21"/>
    </row>
    <row r="561" spans="1:15" x14ac:dyDescent="0.25">
      <c r="A561" s="20"/>
      <c r="B561" s="20"/>
      <c r="C561" s="20"/>
      <c r="D561" s="20"/>
      <c r="E561" s="15" t="s">
        <v>110</v>
      </c>
      <c r="F561" s="46">
        <v>1</v>
      </c>
      <c r="G561" s="106">
        <v>-469.89</v>
      </c>
      <c r="H561" s="48"/>
      <c r="I561" s="106"/>
      <c r="J561" s="48"/>
      <c r="K561" s="106"/>
      <c r="L561" s="46">
        <v>1</v>
      </c>
      <c r="M561" s="110">
        <v>-469.89</v>
      </c>
      <c r="N561" s="21"/>
      <c r="O561" s="21"/>
    </row>
    <row r="562" spans="1:15" x14ac:dyDescent="0.25">
      <c r="A562" s="20"/>
      <c r="B562" s="20"/>
      <c r="C562" s="20"/>
      <c r="D562" s="20"/>
      <c r="E562" s="15" t="s">
        <v>1462</v>
      </c>
      <c r="F562" s="46"/>
      <c r="G562" s="106"/>
      <c r="H562" s="48"/>
      <c r="I562" s="106"/>
      <c r="J562" s="48">
        <v>1</v>
      </c>
      <c r="K562" s="106">
        <v>-80.849999999999994</v>
      </c>
      <c r="L562" s="46">
        <v>1</v>
      </c>
      <c r="M562" s="110">
        <v>-80.849999999999994</v>
      </c>
      <c r="N562" s="21"/>
      <c r="O562" s="21"/>
    </row>
    <row r="563" spans="1:15" x14ac:dyDescent="0.25">
      <c r="A563" s="20"/>
      <c r="B563" s="20"/>
      <c r="C563" s="20"/>
      <c r="D563" s="20"/>
      <c r="E563" s="15" t="s">
        <v>210</v>
      </c>
      <c r="F563" s="46"/>
      <c r="G563" s="106"/>
      <c r="H563" s="48">
        <v>1</v>
      </c>
      <c r="I563" s="106">
        <v>-484.57</v>
      </c>
      <c r="J563" s="48"/>
      <c r="K563" s="106"/>
      <c r="L563" s="46">
        <v>1</v>
      </c>
      <c r="M563" s="110">
        <v>-484.57</v>
      </c>
      <c r="N563" s="21"/>
      <c r="O563" s="21"/>
    </row>
    <row r="564" spans="1:15" x14ac:dyDescent="0.25">
      <c r="A564" s="20"/>
      <c r="B564" s="20"/>
      <c r="C564" s="20"/>
      <c r="D564" s="20"/>
      <c r="E564" s="15" t="s">
        <v>767</v>
      </c>
      <c r="F564" s="46"/>
      <c r="G564" s="106"/>
      <c r="H564" s="48">
        <v>1</v>
      </c>
      <c r="I564" s="106">
        <v>-76.17</v>
      </c>
      <c r="J564" s="48"/>
      <c r="K564" s="106"/>
      <c r="L564" s="46">
        <v>1</v>
      </c>
      <c r="M564" s="110">
        <v>-76.17</v>
      </c>
      <c r="N564" s="21"/>
      <c r="O564" s="21"/>
    </row>
    <row r="565" spans="1:15" x14ac:dyDescent="0.25">
      <c r="A565" s="20"/>
      <c r="B565" s="20"/>
      <c r="C565" s="20"/>
      <c r="D565" s="20"/>
      <c r="E565" s="15" t="s">
        <v>1340</v>
      </c>
      <c r="F565" s="46">
        <v>1</v>
      </c>
      <c r="G565" s="106">
        <v>-95.13</v>
      </c>
      <c r="H565" s="48"/>
      <c r="I565" s="106"/>
      <c r="J565" s="48"/>
      <c r="K565" s="106"/>
      <c r="L565" s="46">
        <v>1</v>
      </c>
      <c r="M565" s="110">
        <v>-95.13</v>
      </c>
      <c r="N565" s="21"/>
      <c r="O565" s="21"/>
    </row>
    <row r="566" spans="1:15" x14ac:dyDescent="0.25">
      <c r="A566" s="20"/>
      <c r="B566" s="20"/>
      <c r="C566" s="20"/>
      <c r="D566" s="20"/>
      <c r="E566" s="15" t="s">
        <v>1755</v>
      </c>
      <c r="F566" s="46">
        <v>1</v>
      </c>
      <c r="G566" s="106">
        <v>-44.83</v>
      </c>
      <c r="H566" s="48"/>
      <c r="I566" s="106"/>
      <c r="J566" s="48"/>
      <c r="K566" s="106"/>
      <c r="L566" s="46">
        <v>1</v>
      </c>
      <c r="M566" s="110">
        <v>-44.83</v>
      </c>
      <c r="N566" s="21"/>
      <c r="O566" s="21"/>
    </row>
    <row r="567" spans="1:15" x14ac:dyDescent="0.25">
      <c r="A567" s="20"/>
      <c r="B567" s="20"/>
      <c r="C567" s="20"/>
      <c r="D567" s="20"/>
      <c r="E567" s="15" t="s">
        <v>1128</v>
      </c>
      <c r="F567" s="46"/>
      <c r="G567" s="106"/>
      <c r="H567" s="48">
        <v>1</v>
      </c>
      <c r="I567" s="106">
        <v>-49.69</v>
      </c>
      <c r="J567" s="48"/>
      <c r="K567" s="106"/>
      <c r="L567" s="46">
        <v>1</v>
      </c>
      <c r="M567" s="110">
        <v>-49.69</v>
      </c>
      <c r="N567" s="21"/>
      <c r="O567" s="21"/>
    </row>
    <row r="568" spans="1:15" x14ac:dyDescent="0.25">
      <c r="A568" s="20"/>
      <c r="B568" s="20"/>
      <c r="C568" s="20"/>
      <c r="D568" s="20"/>
      <c r="E568" s="15" t="s">
        <v>354</v>
      </c>
      <c r="F568" s="46">
        <v>1</v>
      </c>
      <c r="G568" s="106">
        <v>-96.06</v>
      </c>
      <c r="H568" s="48"/>
      <c r="I568" s="106"/>
      <c r="J568" s="48"/>
      <c r="K568" s="106"/>
      <c r="L568" s="46">
        <v>1</v>
      </c>
      <c r="M568" s="110">
        <v>-96.06</v>
      </c>
      <c r="N568" s="21"/>
      <c r="O568" s="21"/>
    </row>
    <row r="569" spans="1:15" x14ac:dyDescent="0.25">
      <c r="A569" s="20"/>
      <c r="B569" s="20"/>
      <c r="C569" s="20"/>
      <c r="D569" s="20"/>
      <c r="E569" s="15" t="s">
        <v>1935</v>
      </c>
      <c r="F569" s="46">
        <v>1</v>
      </c>
      <c r="G569" s="106">
        <v>-76.819999999999993</v>
      </c>
      <c r="H569" s="48"/>
      <c r="I569" s="106"/>
      <c r="J569" s="48"/>
      <c r="K569" s="106"/>
      <c r="L569" s="46">
        <v>1</v>
      </c>
      <c r="M569" s="110">
        <v>-76.819999999999993</v>
      </c>
      <c r="N569" s="21"/>
      <c r="O569" s="21"/>
    </row>
    <row r="570" spans="1:15" x14ac:dyDescent="0.25">
      <c r="A570" s="20"/>
      <c r="B570" s="20"/>
      <c r="C570" s="20"/>
      <c r="D570" s="20"/>
      <c r="E570" s="15" t="s">
        <v>900</v>
      </c>
      <c r="F570" s="46">
        <v>1</v>
      </c>
      <c r="G570" s="106">
        <v>-56.62</v>
      </c>
      <c r="H570" s="48"/>
      <c r="I570" s="106"/>
      <c r="J570" s="48"/>
      <c r="K570" s="106"/>
      <c r="L570" s="46">
        <v>1</v>
      </c>
      <c r="M570" s="110">
        <v>-56.62</v>
      </c>
      <c r="N570" s="21"/>
      <c r="O570" s="21"/>
    </row>
    <row r="571" spans="1:15" x14ac:dyDescent="0.25">
      <c r="A571" s="20"/>
      <c r="B571" s="20"/>
      <c r="C571" s="20"/>
      <c r="D571" s="20"/>
      <c r="E571" s="15" t="s">
        <v>1749</v>
      </c>
      <c r="F571" s="46">
        <v>1</v>
      </c>
      <c r="G571" s="106">
        <v>-79.83</v>
      </c>
      <c r="H571" s="48"/>
      <c r="I571" s="106"/>
      <c r="J571" s="48"/>
      <c r="K571" s="106"/>
      <c r="L571" s="46">
        <v>1</v>
      </c>
      <c r="M571" s="110">
        <v>-79.83</v>
      </c>
      <c r="N571" s="21"/>
      <c r="O571" s="21"/>
    </row>
    <row r="572" spans="1:15" x14ac:dyDescent="0.25">
      <c r="A572" s="20"/>
      <c r="B572" s="20"/>
      <c r="C572" s="20"/>
      <c r="D572" s="20"/>
      <c r="E572" s="15" t="s">
        <v>587</v>
      </c>
      <c r="F572" s="46"/>
      <c r="G572" s="106"/>
      <c r="H572" s="48">
        <v>1</v>
      </c>
      <c r="I572" s="106">
        <v>-9.3699999999999992</v>
      </c>
      <c r="J572" s="48"/>
      <c r="K572" s="106"/>
      <c r="L572" s="46">
        <v>1</v>
      </c>
      <c r="M572" s="110">
        <v>-9.3699999999999992</v>
      </c>
      <c r="N572" s="21"/>
      <c r="O572" s="21"/>
    </row>
    <row r="573" spans="1:15" x14ac:dyDescent="0.25">
      <c r="A573" s="20"/>
      <c r="B573" s="20"/>
      <c r="C573" s="20"/>
      <c r="D573" s="20"/>
      <c r="E573" s="15" t="s">
        <v>875</v>
      </c>
      <c r="F573" s="46">
        <v>1</v>
      </c>
      <c r="G573" s="106">
        <v>-26.04</v>
      </c>
      <c r="H573" s="48"/>
      <c r="I573" s="106"/>
      <c r="J573" s="48"/>
      <c r="K573" s="106"/>
      <c r="L573" s="46">
        <v>1</v>
      </c>
      <c r="M573" s="110">
        <v>-26.04</v>
      </c>
      <c r="N573" s="21"/>
      <c r="O573" s="21"/>
    </row>
    <row r="574" spans="1:15" x14ac:dyDescent="0.25">
      <c r="A574" s="20"/>
      <c r="B574" s="20"/>
      <c r="C574" s="20"/>
      <c r="D574" s="20"/>
      <c r="E574" s="15" t="s">
        <v>963</v>
      </c>
      <c r="F574" s="46"/>
      <c r="G574" s="106"/>
      <c r="H574" s="48">
        <v>1</v>
      </c>
      <c r="I574" s="106">
        <v>-42.39</v>
      </c>
      <c r="J574" s="48"/>
      <c r="K574" s="106"/>
      <c r="L574" s="46">
        <v>1</v>
      </c>
      <c r="M574" s="110">
        <v>-42.39</v>
      </c>
      <c r="N574" s="21"/>
      <c r="O574" s="21"/>
    </row>
    <row r="575" spans="1:15" x14ac:dyDescent="0.25">
      <c r="A575" s="20"/>
      <c r="B575" s="20"/>
      <c r="C575" s="20"/>
      <c r="D575" s="20"/>
      <c r="E575" s="15" t="s">
        <v>851</v>
      </c>
      <c r="F575" s="46">
        <v>1</v>
      </c>
      <c r="G575" s="106">
        <v>-23.82</v>
      </c>
      <c r="H575" s="48"/>
      <c r="I575" s="106"/>
      <c r="J575" s="48"/>
      <c r="K575" s="106"/>
      <c r="L575" s="46">
        <v>1</v>
      </c>
      <c r="M575" s="110">
        <v>-23.82</v>
      </c>
      <c r="N575" s="21"/>
      <c r="O575" s="21"/>
    </row>
    <row r="576" spans="1:15" x14ac:dyDescent="0.25">
      <c r="A576" s="20"/>
      <c r="B576" s="20"/>
      <c r="C576" s="20"/>
      <c r="D576" s="20"/>
      <c r="E576" s="15" t="s">
        <v>79</v>
      </c>
      <c r="F576" s="46"/>
      <c r="G576" s="106"/>
      <c r="H576" s="48">
        <v>1</v>
      </c>
      <c r="I576" s="106">
        <v>-450.67</v>
      </c>
      <c r="J576" s="48"/>
      <c r="K576" s="106"/>
      <c r="L576" s="46">
        <v>1</v>
      </c>
      <c r="M576" s="110">
        <v>-450.67</v>
      </c>
      <c r="N576" s="21"/>
      <c r="O576" s="21"/>
    </row>
    <row r="577" spans="1:15" x14ac:dyDescent="0.25">
      <c r="A577" s="20"/>
      <c r="B577" s="20"/>
      <c r="C577" s="20"/>
      <c r="D577" s="20"/>
      <c r="E577" s="15" t="s">
        <v>1052</v>
      </c>
      <c r="F577" s="46">
        <v>1</v>
      </c>
      <c r="G577" s="106">
        <v>-60.22</v>
      </c>
      <c r="H577" s="48"/>
      <c r="I577" s="106"/>
      <c r="J577" s="48"/>
      <c r="K577" s="106"/>
      <c r="L577" s="46">
        <v>1</v>
      </c>
      <c r="M577" s="110">
        <v>-60.22</v>
      </c>
      <c r="N577" s="21"/>
      <c r="O577" s="21"/>
    </row>
    <row r="578" spans="1:15" x14ac:dyDescent="0.25">
      <c r="A578" s="20"/>
      <c r="B578" s="20"/>
      <c r="C578" s="20"/>
      <c r="D578" s="20"/>
      <c r="E578" s="15" t="s">
        <v>2035</v>
      </c>
      <c r="F578" s="46"/>
      <c r="G578" s="106"/>
      <c r="H578" s="48">
        <v>1</v>
      </c>
      <c r="I578" s="106">
        <v>-62.26</v>
      </c>
      <c r="J578" s="48"/>
      <c r="K578" s="106"/>
      <c r="L578" s="46">
        <v>1</v>
      </c>
      <c r="M578" s="110">
        <v>-62.26</v>
      </c>
      <c r="N578" s="21"/>
      <c r="O578" s="21"/>
    </row>
    <row r="579" spans="1:15" x14ac:dyDescent="0.25">
      <c r="A579" s="20"/>
      <c r="B579" s="20"/>
      <c r="C579" s="20"/>
      <c r="D579" s="20"/>
      <c r="E579" s="15" t="s">
        <v>1463</v>
      </c>
      <c r="F579" s="46"/>
      <c r="G579" s="106"/>
      <c r="H579" s="48"/>
      <c r="I579" s="106"/>
      <c r="J579" s="48">
        <v>1</v>
      </c>
      <c r="K579" s="106">
        <v>-80.48</v>
      </c>
      <c r="L579" s="46">
        <v>1</v>
      </c>
      <c r="M579" s="110">
        <v>-80.48</v>
      </c>
      <c r="N579" s="21"/>
      <c r="O579" s="21"/>
    </row>
    <row r="580" spans="1:15" x14ac:dyDescent="0.25">
      <c r="A580" s="20"/>
      <c r="B580" s="20"/>
      <c r="C580" s="20"/>
      <c r="D580" s="20"/>
      <c r="E580" s="15" t="s">
        <v>1542</v>
      </c>
      <c r="F580" s="46">
        <v>1</v>
      </c>
      <c r="G580" s="106">
        <v>-70.06</v>
      </c>
      <c r="H580" s="48"/>
      <c r="I580" s="106"/>
      <c r="J580" s="48"/>
      <c r="K580" s="106"/>
      <c r="L580" s="46">
        <v>1</v>
      </c>
      <c r="M580" s="110">
        <v>-70.06</v>
      </c>
      <c r="N580" s="21"/>
      <c r="O580" s="21"/>
    </row>
    <row r="581" spans="1:15" x14ac:dyDescent="0.25">
      <c r="A581" s="20"/>
      <c r="B581" s="20"/>
      <c r="C581" s="20"/>
      <c r="D581" s="20"/>
      <c r="E581" s="15" t="s">
        <v>989</v>
      </c>
      <c r="F581" s="46"/>
      <c r="G581" s="106"/>
      <c r="H581" s="48"/>
      <c r="I581" s="106"/>
      <c r="J581" s="48">
        <v>1</v>
      </c>
      <c r="K581" s="106">
        <v>-38</v>
      </c>
      <c r="L581" s="46">
        <v>1</v>
      </c>
      <c r="M581" s="110">
        <v>-38</v>
      </c>
      <c r="N581" s="21"/>
      <c r="O581" s="21"/>
    </row>
    <row r="582" spans="1:15" x14ac:dyDescent="0.25">
      <c r="A582" s="20"/>
      <c r="B582" s="20"/>
      <c r="C582" s="20"/>
      <c r="D582" s="20"/>
      <c r="E582" s="15" t="s">
        <v>1071</v>
      </c>
      <c r="F582" s="46">
        <v>1</v>
      </c>
      <c r="G582" s="106">
        <v>-24.05</v>
      </c>
      <c r="H582" s="48"/>
      <c r="I582" s="106"/>
      <c r="J582" s="48"/>
      <c r="K582" s="106"/>
      <c r="L582" s="46">
        <v>1</v>
      </c>
      <c r="M582" s="110">
        <v>-24.05</v>
      </c>
      <c r="N582" s="21"/>
      <c r="O582" s="21"/>
    </row>
    <row r="583" spans="1:15" x14ac:dyDescent="0.25">
      <c r="A583" s="20"/>
      <c r="B583" s="20"/>
      <c r="C583" s="20"/>
      <c r="D583" s="20"/>
      <c r="E583" s="15" t="s">
        <v>1471</v>
      </c>
      <c r="F583" s="46"/>
      <c r="G583" s="106"/>
      <c r="H583" s="48"/>
      <c r="I583" s="106"/>
      <c r="J583" s="48">
        <v>1</v>
      </c>
      <c r="K583" s="106">
        <v>-9.08</v>
      </c>
      <c r="L583" s="46">
        <v>1</v>
      </c>
      <c r="M583" s="110">
        <v>-9.08</v>
      </c>
      <c r="N583" s="21"/>
      <c r="O583" s="21"/>
    </row>
    <row r="584" spans="1:15" x14ac:dyDescent="0.25">
      <c r="A584" s="20"/>
      <c r="B584" s="20"/>
      <c r="C584" s="20"/>
      <c r="D584" s="20"/>
      <c r="E584" s="15" t="s">
        <v>1338</v>
      </c>
      <c r="F584" s="46">
        <v>1</v>
      </c>
      <c r="G584" s="106">
        <v>-80.78</v>
      </c>
      <c r="H584" s="48"/>
      <c r="I584" s="106"/>
      <c r="J584" s="48"/>
      <c r="K584" s="106"/>
      <c r="L584" s="46">
        <v>1</v>
      </c>
      <c r="M584" s="110">
        <v>-80.78</v>
      </c>
      <c r="N584" s="21"/>
      <c r="O584" s="21"/>
    </row>
    <row r="585" spans="1:15" x14ac:dyDescent="0.25">
      <c r="A585" s="20"/>
      <c r="B585" s="20"/>
      <c r="C585" s="20"/>
      <c r="D585" s="20"/>
      <c r="E585" s="15" t="s">
        <v>911</v>
      </c>
      <c r="F585" s="46"/>
      <c r="G585" s="106"/>
      <c r="H585" s="48">
        <v>1</v>
      </c>
      <c r="I585" s="106">
        <v>-84.28</v>
      </c>
      <c r="J585" s="48"/>
      <c r="K585" s="106"/>
      <c r="L585" s="46">
        <v>1</v>
      </c>
      <c r="M585" s="110">
        <v>-84.28</v>
      </c>
      <c r="N585" s="21"/>
      <c r="O585" s="21"/>
    </row>
    <row r="586" spans="1:15" x14ac:dyDescent="0.25">
      <c r="A586" s="20"/>
      <c r="B586" s="20"/>
      <c r="C586" s="20"/>
      <c r="D586" s="20"/>
      <c r="E586" s="15" t="s">
        <v>1662</v>
      </c>
      <c r="F586" s="46"/>
      <c r="G586" s="106"/>
      <c r="H586" s="48"/>
      <c r="I586" s="106"/>
      <c r="J586" s="48">
        <v>1</v>
      </c>
      <c r="K586" s="106">
        <v>-37.99</v>
      </c>
      <c r="L586" s="46">
        <v>1</v>
      </c>
      <c r="M586" s="110">
        <v>-37.99</v>
      </c>
      <c r="N586" s="21"/>
      <c r="O586" s="21"/>
    </row>
    <row r="587" spans="1:15" x14ac:dyDescent="0.25">
      <c r="A587" s="20"/>
      <c r="B587" s="20"/>
      <c r="C587" s="20"/>
      <c r="D587" s="20"/>
      <c r="E587" s="15" t="s">
        <v>463</v>
      </c>
      <c r="F587" s="46"/>
      <c r="G587" s="106"/>
      <c r="H587" s="48"/>
      <c r="I587" s="106"/>
      <c r="J587" s="48">
        <v>1</v>
      </c>
      <c r="K587" s="106">
        <v>-97.6</v>
      </c>
      <c r="L587" s="46">
        <v>1</v>
      </c>
      <c r="M587" s="110">
        <v>-97.6</v>
      </c>
      <c r="N587" s="21"/>
      <c r="O587" s="21"/>
    </row>
    <row r="588" spans="1:15" x14ac:dyDescent="0.25">
      <c r="A588" s="20"/>
      <c r="B588" s="20"/>
      <c r="C588" s="20"/>
      <c r="D588" s="20"/>
      <c r="E588" s="15" t="s">
        <v>1739</v>
      </c>
      <c r="F588" s="46">
        <v>1</v>
      </c>
      <c r="G588" s="106">
        <v>-74.05</v>
      </c>
      <c r="H588" s="48"/>
      <c r="I588" s="106"/>
      <c r="J588" s="48"/>
      <c r="K588" s="106"/>
      <c r="L588" s="46">
        <v>1</v>
      </c>
      <c r="M588" s="110">
        <v>-74.05</v>
      </c>
      <c r="N588" s="21"/>
      <c r="O588" s="21"/>
    </row>
    <row r="589" spans="1:15" x14ac:dyDescent="0.25">
      <c r="A589" s="20"/>
      <c r="B589" s="20"/>
      <c r="C589" s="20"/>
      <c r="D589" s="20"/>
      <c r="E589" s="15" t="s">
        <v>226</v>
      </c>
      <c r="F589" s="46">
        <v>1</v>
      </c>
      <c r="G589" s="106">
        <v>-268.33999999999997</v>
      </c>
      <c r="H589" s="48"/>
      <c r="I589" s="106"/>
      <c r="J589" s="48"/>
      <c r="K589" s="106"/>
      <c r="L589" s="46">
        <v>1</v>
      </c>
      <c r="M589" s="110">
        <v>-268.33999999999997</v>
      </c>
      <c r="N589" s="21"/>
      <c r="O589" s="21"/>
    </row>
    <row r="590" spans="1:15" x14ac:dyDescent="0.25">
      <c r="A590" s="20"/>
      <c r="B590" s="20"/>
      <c r="C590" s="20"/>
      <c r="D590" s="20"/>
      <c r="E590" s="15" t="s">
        <v>437</v>
      </c>
      <c r="F590" s="46"/>
      <c r="G590" s="106"/>
      <c r="H590" s="48"/>
      <c r="I590" s="106"/>
      <c r="J590" s="48">
        <v>1</v>
      </c>
      <c r="K590" s="106">
        <v>-30</v>
      </c>
      <c r="L590" s="46">
        <v>1</v>
      </c>
      <c r="M590" s="110">
        <v>-30</v>
      </c>
      <c r="N590" s="21"/>
      <c r="O590" s="21"/>
    </row>
    <row r="591" spans="1:15" x14ac:dyDescent="0.25">
      <c r="A591" s="20"/>
      <c r="B591" s="20"/>
      <c r="C591" s="20"/>
      <c r="D591" s="20"/>
      <c r="E591" s="15" t="s">
        <v>1020</v>
      </c>
      <c r="F591" s="46"/>
      <c r="G591" s="106"/>
      <c r="H591" s="48"/>
      <c r="I591" s="106"/>
      <c r="J591" s="48">
        <v>1</v>
      </c>
      <c r="K591" s="106">
        <v>-84.96</v>
      </c>
      <c r="L591" s="46">
        <v>1</v>
      </c>
      <c r="M591" s="110">
        <v>-84.96</v>
      </c>
      <c r="N591" s="21"/>
      <c r="O591" s="21"/>
    </row>
    <row r="592" spans="1:15" x14ac:dyDescent="0.25">
      <c r="A592" s="20"/>
      <c r="B592" s="20"/>
      <c r="C592" s="20"/>
      <c r="D592" s="20"/>
      <c r="E592" s="15" t="s">
        <v>621</v>
      </c>
      <c r="F592" s="46"/>
      <c r="G592" s="106"/>
      <c r="H592" s="48"/>
      <c r="I592" s="106"/>
      <c r="J592" s="48">
        <v>1</v>
      </c>
      <c r="K592" s="106">
        <v>-93.79</v>
      </c>
      <c r="L592" s="46">
        <v>1</v>
      </c>
      <c r="M592" s="110">
        <v>-93.79</v>
      </c>
      <c r="N592" s="21"/>
      <c r="O592" s="21"/>
    </row>
    <row r="593" spans="1:15" x14ac:dyDescent="0.25">
      <c r="A593" s="20"/>
      <c r="B593" s="20"/>
      <c r="C593" s="20"/>
      <c r="D593" s="20"/>
      <c r="E593" s="15" t="s">
        <v>2009</v>
      </c>
      <c r="F593" s="46"/>
      <c r="G593" s="106"/>
      <c r="H593" s="48">
        <v>1</v>
      </c>
      <c r="I593" s="106">
        <v>-37.65</v>
      </c>
      <c r="J593" s="48"/>
      <c r="K593" s="106"/>
      <c r="L593" s="46">
        <v>1</v>
      </c>
      <c r="M593" s="110">
        <v>-37.65</v>
      </c>
      <c r="N593" s="21"/>
      <c r="O593" s="21"/>
    </row>
    <row r="594" spans="1:15" x14ac:dyDescent="0.25">
      <c r="A594" s="20"/>
      <c r="B594" s="20"/>
      <c r="C594" s="20"/>
      <c r="D594" s="20"/>
      <c r="E594" s="15" t="s">
        <v>1522</v>
      </c>
      <c r="F594" s="46">
        <v>1</v>
      </c>
      <c r="G594" s="106">
        <v>-73.56</v>
      </c>
      <c r="H594" s="48"/>
      <c r="I594" s="106"/>
      <c r="J594" s="48"/>
      <c r="K594" s="106"/>
      <c r="L594" s="46">
        <v>1</v>
      </c>
      <c r="M594" s="110">
        <v>-73.56</v>
      </c>
      <c r="N594" s="21"/>
      <c r="O594" s="21"/>
    </row>
    <row r="595" spans="1:15" x14ac:dyDescent="0.25">
      <c r="A595" s="20"/>
      <c r="B595" s="20"/>
      <c r="C595" s="20"/>
      <c r="D595" s="20"/>
      <c r="E595" s="15" t="s">
        <v>546</v>
      </c>
      <c r="F595" s="46">
        <v>1</v>
      </c>
      <c r="G595" s="106">
        <v>-46.23</v>
      </c>
      <c r="H595" s="48"/>
      <c r="I595" s="106"/>
      <c r="J595" s="48"/>
      <c r="K595" s="106"/>
      <c r="L595" s="46">
        <v>1</v>
      </c>
      <c r="M595" s="110">
        <v>-46.23</v>
      </c>
      <c r="N595" s="21"/>
      <c r="O595" s="21"/>
    </row>
    <row r="596" spans="1:15" x14ac:dyDescent="0.25">
      <c r="A596" s="20"/>
      <c r="B596" s="20"/>
      <c r="C596" s="20"/>
      <c r="D596" s="20"/>
      <c r="E596" s="15" t="s">
        <v>530</v>
      </c>
      <c r="F596" s="46">
        <v>1</v>
      </c>
      <c r="G596" s="106">
        <v>-23.91</v>
      </c>
      <c r="H596" s="48"/>
      <c r="I596" s="106"/>
      <c r="J596" s="48"/>
      <c r="K596" s="106"/>
      <c r="L596" s="46">
        <v>1</v>
      </c>
      <c r="M596" s="110">
        <v>-23.91</v>
      </c>
      <c r="N596" s="21"/>
      <c r="O596" s="21"/>
    </row>
    <row r="597" spans="1:15" x14ac:dyDescent="0.25">
      <c r="A597" s="20"/>
      <c r="B597" s="20"/>
      <c r="C597" s="20"/>
      <c r="D597" s="20"/>
      <c r="E597" s="15" t="s">
        <v>1189</v>
      </c>
      <c r="F597" s="46"/>
      <c r="G597" s="106"/>
      <c r="H597" s="48">
        <v>1</v>
      </c>
      <c r="I597" s="106">
        <v>-78.040000000000006</v>
      </c>
      <c r="J597" s="48"/>
      <c r="K597" s="106"/>
      <c r="L597" s="46">
        <v>1</v>
      </c>
      <c r="M597" s="110">
        <v>-78.040000000000006</v>
      </c>
      <c r="N597" s="21"/>
      <c r="O597" s="21"/>
    </row>
    <row r="598" spans="1:15" x14ac:dyDescent="0.25">
      <c r="A598" s="20"/>
      <c r="B598" s="20"/>
      <c r="C598" s="20"/>
      <c r="D598" s="20"/>
      <c r="E598" s="15" t="s">
        <v>326</v>
      </c>
      <c r="F598" s="46">
        <v>1</v>
      </c>
      <c r="G598" s="106">
        <v>-85.31</v>
      </c>
      <c r="H598" s="48"/>
      <c r="I598" s="106"/>
      <c r="J598" s="48"/>
      <c r="K598" s="106"/>
      <c r="L598" s="46">
        <v>1</v>
      </c>
      <c r="M598" s="110">
        <v>-85.31</v>
      </c>
      <c r="N598" s="21"/>
      <c r="O598" s="21"/>
    </row>
    <row r="599" spans="1:15" x14ac:dyDescent="0.25">
      <c r="A599" s="20"/>
      <c r="B599" s="20"/>
      <c r="C599" s="20"/>
      <c r="D599" s="20"/>
      <c r="E599" s="15" t="s">
        <v>1689</v>
      </c>
      <c r="F599" s="46"/>
      <c r="G599" s="106"/>
      <c r="H599" s="48"/>
      <c r="I599" s="106"/>
      <c r="J599" s="48">
        <v>1</v>
      </c>
      <c r="K599" s="106">
        <v>-13.81</v>
      </c>
      <c r="L599" s="46">
        <v>1</v>
      </c>
      <c r="M599" s="110">
        <v>-13.81</v>
      </c>
      <c r="N599" s="21"/>
      <c r="O599" s="21"/>
    </row>
    <row r="600" spans="1:15" x14ac:dyDescent="0.25">
      <c r="A600" s="20"/>
      <c r="B600" s="20"/>
      <c r="C600" s="20"/>
      <c r="D600" s="20"/>
      <c r="E600" s="15" t="s">
        <v>2312</v>
      </c>
      <c r="F600" s="46"/>
      <c r="G600" s="106"/>
      <c r="H600" s="48"/>
      <c r="I600" s="106"/>
      <c r="J600" s="48">
        <v>1</v>
      </c>
      <c r="K600" s="106">
        <v>-310.52</v>
      </c>
      <c r="L600" s="46">
        <v>1</v>
      </c>
      <c r="M600" s="110">
        <v>-310.52</v>
      </c>
      <c r="N600" s="21"/>
      <c r="O600" s="21"/>
    </row>
    <row r="601" spans="1:15" x14ac:dyDescent="0.25">
      <c r="A601" s="20"/>
      <c r="B601" s="20"/>
      <c r="C601" s="20"/>
      <c r="D601" s="20"/>
      <c r="E601" s="15" t="s">
        <v>125</v>
      </c>
      <c r="F601" s="46"/>
      <c r="G601" s="106"/>
      <c r="H601" s="48"/>
      <c r="I601" s="106"/>
      <c r="J601" s="48">
        <v>1</v>
      </c>
      <c r="K601" s="106">
        <v>-421.53</v>
      </c>
      <c r="L601" s="46">
        <v>1</v>
      </c>
      <c r="M601" s="110">
        <v>-421.53</v>
      </c>
      <c r="N601" s="21"/>
      <c r="O601" s="21"/>
    </row>
    <row r="602" spans="1:15" x14ac:dyDescent="0.25">
      <c r="A602" s="20"/>
      <c r="B602" s="20"/>
      <c r="C602" s="20"/>
      <c r="D602" s="20"/>
      <c r="E602" s="15" t="s">
        <v>268</v>
      </c>
      <c r="F602" s="46">
        <v>1</v>
      </c>
      <c r="G602" s="106">
        <v>-272.5</v>
      </c>
      <c r="H602" s="48"/>
      <c r="I602" s="106"/>
      <c r="J602" s="48"/>
      <c r="K602" s="106"/>
      <c r="L602" s="46">
        <v>1</v>
      </c>
      <c r="M602" s="110">
        <v>-272.5</v>
      </c>
      <c r="N602" s="21"/>
      <c r="O602" s="21"/>
    </row>
    <row r="603" spans="1:15" x14ac:dyDescent="0.25">
      <c r="A603" s="20"/>
      <c r="B603" s="20"/>
      <c r="C603" s="20"/>
      <c r="D603" s="20"/>
      <c r="E603" s="15" t="s">
        <v>320</v>
      </c>
      <c r="F603" s="46">
        <v>1</v>
      </c>
      <c r="G603" s="106">
        <v>-25.41</v>
      </c>
      <c r="H603" s="48"/>
      <c r="I603" s="106"/>
      <c r="J603" s="48"/>
      <c r="K603" s="106"/>
      <c r="L603" s="46">
        <v>1</v>
      </c>
      <c r="M603" s="110">
        <v>-25.41</v>
      </c>
      <c r="N603" s="21"/>
      <c r="O603" s="21"/>
    </row>
    <row r="604" spans="1:15" x14ac:dyDescent="0.25">
      <c r="A604" s="20"/>
      <c r="B604" s="20"/>
      <c r="C604" s="20"/>
      <c r="D604" s="20"/>
      <c r="E604" s="15" t="s">
        <v>1504</v>
      </c>
      <c r="F604" s="46"/>
      <c r="G604" s="106"/>
      <c r="H604" s="48"/>
      <c r="I604" s="106"/>
      <c r="J604" s="48">
        <v>1</v>
      </c>
      <c r="K604" s="106">
        <v>-65.73</v>
      </c>
      <c r="L604" s="46">
        <v>1</v>
      </c>
      <c r="M604" s="110">
        <v>-65.73</v>
      </c>
      <c r="N604" s="21"/>
      <c r="O604" s="21"/>
    </row>
    <row r="605" spans="1:15" x14ac:dyDescent="0.25">
      <c r="A605" s="20"/>
      <c r="B605" s="20"/>
      <c r="C605" s="20"/>
      <c r="D605" s="20"/>
      <c r="E605" s="15" t="s">
        <v>853</v>
      </c>
      <c r="F605" s="46"/>
      <c r="G605" s="106"/>
      <c r="H605" s="48">
        <v>1</v>
      </c>
      <c r="I605" s="106">
        <v>-81.12</v>
      </c>
      <c r="J605" s="48"/>
      <c r="K605" s="106"/>
      <c r="L605" s="46">
        <v>1</v>
      </c>
      <c r="M605" s="110">
        <v>-81.12</v>
      </c>
      <c r="N605" s="21"/>
      <c r="O605" s="21"/>
    </row>
    <row r="606" spans="1:15" x14ac:dyDescent="0.25">
      <c r="A606" s="20"/>
      <c r="B606" s="20"/>
      <c r="C606" s="20"/>
      <c r="D606" s="20"/>
      <c r="E606" s="15" t="s">
        <v>264</v>
      </c>
      <c r="F606" s="46">
        <v>1</v>
      </c>
      <c r="G606" s="106">
        <v>-59.16</v>
      </c>
      <c r="H606" s="48"/>
      <c r="I606" s="106"/>
      <c r="J606" s="48"/>
      <c r="K606" s="106"/>
      <c r="L606" s="46">
        <v>1</v>
      </c>
      <c r="M606" s="110">
        <v>-59.16</v>
      </c>
      <c r="N606" s="21"/>
      <c r="O606" s="21"/>
    </row>
    <row r="607" spans="1:15" x14ac:dyDescent="0.25">
      <c r="A607" s="20"/>
      <c r="B607" s="20"/>
      <c r="C607" s="20"/>
      <c r="D607" s="20"/>
      <c r="E607" s="15" t="s">
        <v>2095</v>
      </c>
      <c r="F607" s="46"/>
      <c r="G607" s="106"/>
      <c r="H607" s="48"/>
      <c r="I607" s="106"/>
      <c r="J607" s="48">
        <v>1</v>
      </c>
      <c r="K607" s="106">
        <v>-89.52</v>
      </c>
      <c r="L607" s="46">
        <v>1</v>
      </c>
      <c r="M607" s="110">
        <v>-89.52</v>
      </c>
      <c r="N607" s="21"/>
      <c r="O607" s="21"/>
    </row>
    <row r="608" spans="1:15" x14ac:dyDescent="0.25">
      <c r="A608" s="20"/>
      <c r="B608" s="20"/>
      <c r="C608" s="20"/>
      <c r="D608" s="20"/>
      <c r="E608" s="15" t="s">
        <v>725</v>
      </c>
      <c r="F608" s="46">
        <v>1</v>
      </c>
      <c r="G608" s="106">
        <v>-15.47</v>
      </c>
      <c r="H608" s="48"/>
      <c r="I608" s="106"/>
      <c r="J608" s="48"/>
      <c r="K608" s="106"/>
      <c r="L608" s="46">
        <v>1</v>
      </c>
      <c r="M608" s="110">
        <v>-15.47</v>
      </c>
      <c r="N608" s="21"/>
      <c r="O608" s="21"/>
    </row>
    <row r="609" spans="1:15" x14ac:dyDescent="0.25">
      <c r="A609" s="20"/>
      <c r="B609" s="20"/>
      <c r="C609" s="20"/>
      <c r="D609" s="20"/>
      <c r="E609" s="15" t="s">
        <v>1752</v>
      </c>
      <c r="F609" s="46">
        <v>1</v>
      </c>
      <c r="G609" s="106">
        <v>-88.76</v>
      </c>
      <c r="H609" s="48"/>
      <c r="I609" s="106"/>
      <c r="J609" s="48"/>
      <c r="K609" s="106"/>
      <c r="L609" s="46">
        <v>1</v>
      </c>
      <c r="M609" s="110">
        <v>-88.76</v>
      </c>
      <c r="N609" s="21"/>
      <c r="O609" s="21"/>
    </row>
    <row r="610" spans="1:15" x14ac:dyDescent="0.25">
      <c r="A610" s="20"/>
      <c r="B610" s="20"/>
      <c r="C610" s="20"/>
      <c r="D610" s="20"/>
      <c r="E610" s="15" t="s">
        <v>368</v>
      </c>
      <c r="F610" s="46"/>
      <c r="G610" s="106"/>
      <c r="H610" s="48">
        <v>1</v>
      </c>
      <c r="I610" s="106">
        <v>-33.31</v>
      </c>
      <c r="J610" s="48"/>
      <c r="K610" s="106"/>
      <c r="L610" s="46">
        <v>1</v>
      </c>
      <c r="M610" s="110">
        <v>-33.31</v>
      </c>
      <c r="N610" s="21"/>
      <c r="O610" s="21"/>
    </row>
    <row r="611" spans="1:15" x14ac:dyDescent="0.25">
      <c r="A611" s="20"/>
      <c r="B611" s="20"/>
      <c r="C611" s="20"/>
      <c r="D611" s="20"/>
      <c r="E611" s="15" t="s">
        <v>1008</v>
      </c>
      <c r="F611" s="46"/>
      <c r="G611" s="106"/>
      <c r="H611" s="48"/>
      <c r="I611" s="106"/>
      <c r="J611" s="48">
        <v>1</v>
      </c>
      <c r="K611" s="106">
        <v>-91.19</v>
      </c>
      <c r="L611" s="46">
        <v>1</v>
      </c>
      <c r="M611" s="110">
        <v>-91.19</v>
      </c>
      <c r="N611" s="21"/>
      <c r="O611" s="21"/>
    </row>
    <row r="612" spans="1:15" x14ac:dyDescent="0.25">
      <c r="A612" s="20"/>
      <c r="B612" s="20"/>
      <c r="C612" s="20"/>
      <c r="D612" s="20"/>
      <c r="E612" s="15" t="s">
        <v>1328</v>
      </c>
      <c r="F612" s="46">
        <v>1</v>
      </c>
      <c r="G612" s="106">
        <v>-68.75</v>
      </c>
      <c r="H612" s="48"/>
      <c r="I612" s="106"/>
      <c r="J612" s="48"/>
      <c r="K612" s="106"/>
      <c r="L612" s="46">
        <v>1</v>
      </c>
      <c r="M612" s="110">
        <v>-68.75</v>
      </c>
      <c r="N612" s="21"/>
      <c r="O612" s="21"/>
    </row>
    <row r="613" spans="1:15" x14ac:dyDescent="0.25">
      <c r="A613" s="20"/>
      <c r="B613" s="20"/>
      <c r="C613" s="20"/>
      <c r="D613" s="20"/>
      <c r="E613" s="15" t="s">
        <v>822</v>
      </c>
      <c r="F613" s="46"/>
      <c r="G613" s="106"/>
      <c r="H613" s="48"/>
      <c r="I613" s="106"/>
      <c r="J613" s="48">
        <v>1</v>
      </c>
      <c r="K613" s="106">
        <v>-72.290000000000006</v>
      </c>
      <c r="L613" s="46">
        <v>1</v>
      </c>
      <c r="M613" s="110">
        <v>-72.290000000000006</v>
      </c>
      <c r="N613" s="21"/>
      <c r="O613" s="21"/>
    </row>
    <row r="614" spans="1:15" x14ac:dyDescent="0.25">
      <c r="A614" s="20"/>
      <c r="B614" s="20"/>
      <c r="C614" s="20"/>
      <c r="D614" s="20"/>
      <c r="E614" s="15" t="s">
        <v>711</v>
      </c>
      <c r="F614" s="46">
        <v>1</v>
      </c>
      <c r="G614" s="106">
        <v>-48.74</v>
      </c>
      <c r="H614" s="48"/>
      <c r="I614" s="106"/>
      <c r="J614" s="48"/>
      <c r="K614" s="106"/>
      <c r="L614" s="46">
        <v>1</v>
      </c>
      <c r="M614" s="110">
        <v>-48.74</v>
      </c>
      <c r="N614" s="21"/>
      <c r="O614" s="21"/>
    </row>
    <row r="615" spans="1:15" x14ac:dyDescent="0.25">
      <c r="A615" s="20"/>
      <c r="B615" s="20"/>
      <c r="C615" s="20"/>
      <c r="D615" s="20"/>
      <c r="E615" s="15" t="s">
        <v>1039</v>
      </c>
      <c r="F615" s="46"/>
      <c r="G615" s="106"/>
      <c r="H615" s="48"/>
      <c r="I615" s="106"/>
      <c r="J615" s="48">
        <v>1</v>
      </c>
      <c r="K615" s="106">
        <v>-88.02</v>
      </c>
      <c r="L615" s="46">
        <v>1</v>
      </c>
      <c r="M615" s="110">
        <v>-88.02</v>
      </c>
      <c r="N615" s="21"/>
      <c r="O615" s="21"/>
    </row>
    <row r="616" spans="1:15" x14ac:dyDescent="0.25">
      <c r="A616" s="20"/>
      <c r="B616" s="20"/>
      <c r="C616" s="20"/>
      <c r="D616" s="20"/>
      <c r="E616" s="15" t="s">
        <v>766</v>
      </c>
      <c r="F616" s="46"/>
      <c r="G616" s="106"/>
      <c r="H616" s="48">
        <v>1</v>
      </c>
      <c r="I616" s="106">
        <v>-80.66</v>
      </c>
      <c r="J616" s="48"/>
      <c r="K616" s="106"/>
      <c r="L616" s="46">
        <v>1</v>
      </c>
      <c r="M616" s="110">
        <v>-80.66</v>
      </c>
      <c r="N616" s="21"/>
      <c r="O616" s="21"/>
    </row>
    <row r="617" spans="1:15" x14ac:dyDescent="0.25">
      <c r="A617" s="20"/>
      <c r="B617" s="20"/>
      <c r="C617" s="20"/>
      <c r="D617" s="20"/>
      <c r="E617" s="15" t="s">
        <v>2046</v>
      </c>
      <c r="F617" s="46"/>
      <c r="G617" s="106"/>
      <c r="H617" s="48">
        <v>1</v>
      </c>
      <c r="I617" s="106">
        <v>-28.53</v>
      </c>
      <c r="J617" s="48"/>
      <c r="K617" s="106"/>
      <c r="L617" s="46">
        <v>1</v>
      </c>
      <c r="M617" s="110">
        <v>-28.53</v>
      </c>
      <c r="N617" s="21"/>
      <c r="O617" s="21"/>
    </row>
    <row r="618" spans="1:15" x14ac:dyDescent="0.25">
      <c r="A618" s="20"/>
      <c r="B618" s="20"/>
      <c r="C618" s="20"/>
      <c r="D618" s="20"/>
      <c r="E618" s="15" t="s">
        <v>1805</v>
      </c>
      <c r="F618" s="46"/>
      <c r="G618" s="106"/>
      <c r="H618" s="48">
        <v>1</v>
      </c>
      <c r="I618" s="106">
        <v>-17.86</v>
      </c>
      <c r="J618" s="48"/>
      <c r="K618" s="106"/>
      <c r="L618" s="46">
        <v>1</v>
      </c>
      <c r="M618" s="110">
        <v>-17.86</v>
      </c>
      <c r="N618" s="21"/>
      <c r="O618" s="21"/>
    </row>
    <row r="619" spans="1:15" x14ac:dyDescent="0.25">
      <c r="A619" s="20"/>
      <c r="B619" s="20"/>
      <c r="C619" s="20"/>
      <c r="D619" s="20"/>
      <c r="E619" s="15" t="s">
        <v>2248</v>
      </c>
      <c r="F619" s="46"/>
      <c r="G619" s="106"/>
      <c r="H619" s="48">
        <v>1</v>
      </c>
      <c r="I619" s="106">
        <v>-353.23</v>
      </c>
      <c r="J619" s="48"/>
      <c r="K619" s="106"/>
      <c r="L619" s="46">
        <v>1</v>
      </c>
      <c r="M619" s="110">
        <v>-353.23</v>
      </c>
      <c r="N619" s="21"/>
      <c r="O619" s="21"/>
    </row>
    <row r="620" spans="1:15" x14ac:dyDescent="0.25">
      <c r="A620" s="20"/>
      <c r="B620" s="20"/>
      <c r="C620" s="20"/>
      <c r="D620" s="20"/>
      <c r="E620" s="15" t="s">
        <v>1001</v>
      </c>
      <c r="F620" s="46"/>
      <c r="G620" s="106"/>
      <c r="H620" s="48"/>
      <c r="I620" s="106"/>
      <c r="J620" s="48">
        <v>1</v>
      </c>
      <c r="K620" s="106">
        <v>-91.34</v>
      </c>
      <c r="L620" s="46">
        <v>1</v>
      </c>
      <c r="M620" s="110">
        <v>-91.34</v>
      </c>
      <c r="N620" s="21"/>
      <c r="O620" s="21"/>
    </row>
    <row r="621" spans="1:15" x14ac:dyDescent="0.25">
      <c r="A621" s="20"/>
      <c r="B621" s="20"/>
      <c r="C621" s="20"/>
      <c r="D621" s="20"/>
      <c r="E621" s="15" t="s">
        <v>1373</v>
      </c>
      <c r="F621" s="46"/>
      <c r="G621" s="106"/>
      <c r="H621" s="48">
        <v>1</v>
      </c>
      <c r="I621" s="106">
        <v>-9.67</v>
      </c>
      <c r="J621" s="48"/>
      <c r="K621" s="106"/>
      <c r="L621" s="46">
        <v>1</v>
      </c>
      <c r="M621" s="110">
        <v>-9.67</v>
      </c>
      <c r="N621" s="21"/>
      <c r="O621" s="21"/>
    </row>
    <row r="622" spans="1:15" x14ac:dyDescent="0.25">
      <c r="A622" s="20"/>
      <c r="B622" s="20"/>
      <c r="C622" s="20"/>
      <c r="D622" s="20"/>
      <c r="E622" s="15" t="s">
        <v>765</v>
      </c>
      <c r="F622" s="46"/>
      <c r="G622" s="106"/>
      <c r="H622" s="48">
        <v>1</v>
      </c>
      <c r="I622" s="106">
        <v>-5.25</v>
      </c>
      <c r="J622" s="48"/>
      <c r="K622" s="106"/>
      <c r="L622" s="46">
        <v>1</v>
      </c>
      <c r="M622" s="110">
        <v>-5.25</v>
      </c>
      <c r="N622" s="21"/>
      <c r="O622" s="21"/>
    </row>
    <row r="623" spans="1:15" x14ac:dyDescent="0.25">
      <c r="A623" s="20"/>
      <c r="B623" s="20"/>
      <c r="C623" s="20"/>
      <c r="D623" s="20"/>
      <c r="E623" s="15" t="s">
        <v>663</v>
      </c>
      <c r="F623" s="46"/>
      <c r="G623" s="106"/>
      <c r="H623" s="48"/>
      <c r="I623" s="106"/>
      <c r="J623" s="48">
        <v>1</v>
      </c>
      <c r="K623" s="106">
        <v>-12.36</v>
      </c>
      <c r="L623" s="46">
        <v>1</v>
      </c>
      <c r="M623" s="110">
        <v>-12.36</v>
      </c>
      <c r="N623" s="21"/>
      <c r="O623" s="21"/>
    </row>
    <row r="624" spans="1:15" x14ac:dyDescent="0.25">
      <c r="A624" s="20"/>
      <c r="B624" s="20"/>
      <c r="C624" s="20"/>
      <c r="D624" s="20"/>
      <c r="E624" s="15" t="s">
        <v>531</v>
      </c>
      <c r="F624" s="46">
        <v>1</v>
      </c>
      <c r="G624" s="106">
        <v>-70.62</v>
      </c>
      <c r="H624" s="48"/>
      <c r="I624" s="106"/>
      <c r="J624" s="48"/>
      <c r="K624" s="106"/>
      <c r="L624" s="46">
        <v>1</v>
      </c>
      <c r="M624" s="110">
        <v>-70.62</v>
      </c>
      <c r="N624" s="21"/>
      <c r="O624" s="21"/>
    </row>
    <row r="625" spans="1:15" x14ac:dyDescent="0.25">
      <c r="A625" s="20"/>
      <c r="B625" s="20"/>
      <c r="C625" s="20"/>
      <c r="D625" s="20"/>
      <c r="E625" s="15" t="s">
        <v>824</v>
      </c>
      <c r="F625" s="46"/>
      <c r="G625" s="106"/>
      <c r="H625" s="48"/>
      <c r="I625" s="106"/>
      <c r="J625" s="48">
        <v>1</v>
      </c>
      <c r="K625" s="106">
        <v>-15.98</v>
      </c>
      <c r="L625" s="46">
        <v>1</v>
      </c>
      <c r="M625" s="110">
        <v>-15.98</v>
      </c>
      <c r="N625" s="21"/>
      <c r="O625" s="21"/>
    </row>
    <row r="626" spans="1:15" x14ac:dyDescent="0.25">
      <c r="A626" s="20"/>
      <c r="B626" s="20"/>
      <c r="C626" s="20"/>
      <c r="D626" s="20"/>
      <c r="E626" s="15" t="s">
        <v>330</v>
      </c>
      <c r="F626" s="46">
        <v>1</v>
      </c>
      <c r="G626" s="106">
        <v>-22.8</v>
      </c>
      <c r="H626" s="48"/>
      <c r="I626" s="106"/>
      <c r="J626" s="48"/>
      <c r="K626" s="106"/>
      <c r="L626" s="46">
        <v>1</v>
      </c>
      <c r="M626" s="110">
        <v>-22.8</v>
      </c>
      <c r="N626" s="21"/>
      <c r="O626" s="21"/>
    </row>
    <row r="627" spans="1:15" x14ac:dyDescent="0.25">
      <c r="A627" s="20"/>
      <c r="B627" s="20"/>
      <c r="C627" s="20"/>
      <c r="D627" s="20"/>
      <c r="E627" s="15" t="s">
        <v>1498</v>
      </c>
      <c r="F627" s="46"/>
      <c r="G627" s="106"/>
      <c r="H627" s="48"/>
      <c r="I627" s="106"/>
      <c r="J627" s="48">
        <v>1</v>
      </c>
      <c r="K627" s="106">
        <v>-63.9</v>
      </c>
      <c r="L627" s="46">
        <v>1</v>
      </c>
      <c r="M627" s="110">
        <v>-63.9</v>
      </c>
      <c r="N627" s="21"/>
      <c r="O627" s="21"/>
    </row>
    <row r="628" spans="1:15" x14ac:dyDescent="0.25">
      <c r="A628" s="20"/>
      <c r="B628" s="20"/>
      <c r="C628" s="20"/>
      <c r="D628" s="20"/>
      <c r="E628" s="15" t="s">
        <v>2274</v>
      </c>
      <c r="F628" s="46">
        <v>1</v>
      </c>
      <c r="G628" s="106">
        <v>-50.28</v>
      </c>
      <c r="H628" s="48"/>
      <c r="I628" s="106"/>
      <c r="J628" s="48"/>
      <c r="K628" s="106"/>
      <c r="L628" s="46">
        <v>1</v>
      </c>
      <c r="M628" s="110">
        <v>-50.28</v>
      </c>
      <c r="N628" s="21"/>
      <c r="O628" s="21"/>
    </row>
    <row r="629" spans="1:15" x14ac:dyDescent="0.25">
      <c r="A629" s="20"/>
      <c r="B629" s="20"/>
      <c r="C629" s="20"/>
      <c r="D629" s="20"/>
      <c r="E629" s="15" t="s">
        <v>1601</v>
      </c>
      <c r="F629" s="46"/>
      <c r="G629" s="106"/>
      <c r="H629" s="48">
        <v>1</v>
      </c>
      <c r="I629" s="106">
        <v>-16.600000000000001</v>
      </c>
      <c r="J629" s="48"/>
      <c r="K629" s="106"/>
      <c r="L629" s="46">
        <v>1</v>
      </c>
      <c r="M629" s="110">
        <v>-16.600000000000001</v>
      </c>
      <c r="N629" s="21"/>
      <c r="O629" s="21"/>
    </row>
    <row r="630" spans="1:15" x14ac:dyDescent="0.25">
      <c r="A630" s="20"/>
      <c r="B630" s="20"/>
      <c r="C630" s="20"/>
      <c r="D630" s="20"/>
      <c r="E630" s="15" t="s">
        <v>2090</v>
      </c>
      <c r="F630" s="46"/>
      <c r="G630" s="106"/>
      <c r="H630" s="48"/>
      <c r="I630" s="106"/>
      <c r="J630" s="48">
        <v>1</v>
      </c>
      <c r="K630" s="106">
        <v>-89.26</v>
      </c>
      <c r="L630" s="46">
        <v>1</v>
      </c>
      <c r="M630" s="110">
        <v>-89.26</v>
      </c>
      <c r="N630" s="21"/>
      <c r="O630" s="21"/>
    </row>
    <row r="631" spans="1:15" x14ac:dyDescent="0.25">
      <c r="A631" s="20"/>
      <c r="B631" s="20"/>
      <c r="C631" s="20"/>
      <c r="D631" s="20"/>
      <c r="E631" s="15" t="s">
        <v>1204</v>
      </c>
      <c r="F631" s="46"/>
      <c r="G631" s="106"/>
      <c r="H631" s="48"/>
      <c r="I631" s="106"/>
      <c r="J631" s="48">
        <v>1</v>
      </c>
      <c r="K631" s="106">
        <v>-71.67</v>
      </c>
      <c r="L631" s="46">
        <v>1</v>
      </c>
      <c r="M631" s="110">
        <v>-71.67</v>
      </c>
      <c r="N631" s="21"/>
      <c r="O631" s="21"/>
    </row>
    <row r="632" spans="1:15" x14ac:dyDescent="0.25">
      <c r="A632" s="20"/>
      <c r="B632" s="20"/>
      <c r="C632" s="20"/>
      <c r="D632" s="20"/>
      <c r="E632" s="15" t="s">
        <v>518</v>
      </c>
      <c r="F632" s="46">
        <v>1</v>
      </c>
      <c r="G632" s="106">
        <v>-39.56</v>
      </c>
      <c r="H632" s="48"/>
      <c r="I632" s="106"/>
      <c r="J632" s="48"/>
      <c r="K632" s="106"/>
      <c r="L632" s="46">
        <v>1</v>
      </c>
      <c r="M632" s="110">
        <v>-39.56</v>
      </c>
      <c r="N632" s="21"/>
      <c r="O632" s="21"/>
    </row>
    <row r="633" spans="1:15" x14ac:dyDescent="0.25">
      <c r="A633" s="20"/>
      <c r="B633" s="20"/>
      <c r="C633" s="20"/>
      <c r="D633" s="20"/>
      <c r="E633" s="15" t="s">
        <v>611</v>
      </c>
      <c r="F633" s="46"/>
      <c r="G633" s="106"/>
      <c r="H633" s="48">
        <v>1</v>
      </c>
      <c r="I633" s="106">
        <v>-54.76</v>
      </c>
      <c r="J633" s="48"/>
      <c r="K633" s="106"/>
      <c r="L633" s="46">
        <v>1</v>
      </c>
      <c r="M633" s="110">
        <v>-54.76</v>
      </c>
      <c r="N633" s="21"/>
      <c r="O633" s="21"/>
    </row>
    <row r="634" spans="1:15" x14ac:dyDescent="0.25">
      <c r="A634" s="20"/>
      <c r="B634" s="20"/>
      <c r="C634" s="20"/>
      <c r="D634" s="20"/>
      <c r="E634" s="15" t="s">
        <v>1053</v>
      </c>
      <c r="F634" s="46">
        <v>1</v>
      </c>
      <c r="G634" s="106">
        <v>-69</v>
      </c>
      <c r="H634" s="48"/>
      <c r="I634" s="106"/>
      <c r="J634" s="48"/>
      <c r="K634" s="106"/>
      <c r="L634" s="46">
        <v>1</v>
      </c>
      <c r="M634" s="110">
        <v>-69</v>
      </c>
      <c r="N634" s="21"/>
      <c r="O634" s="21"/>
    </row>
    <row r="635" spans="1:15" x14ac:dyDescent="0.25">
      <c r="A635" s="20"/>
      <c r="B635" s="20"/>
      <c r="C635" s="20"/>
      <c r="D635" s="20"/>
      <c r="E635" s="15" t="s">
        <v>451</v>
      </c>
      <c r="F635" s="46"/>
      <c r="G635" s="106"/>
      <c r="H635" s="48"/>
      <c r="I635" s="106"/>
      <c r="J635" s="48">
        <v>1</v>
      </c>
      <c r="K635" s="106">
        <v>-49.61</v>
      </c>
      <c r="L635" s="46">
        <v>1</v>
      </c>
      <c r="M635" s="110">
        <v>-49.61</v>
      </c>
      <c r="N635" s="21"/>
      <c r="O635" s="21"/>
    </row>
    <row r="636" spans="1:15" x14ac:dyDescent="0.25">
      <c r="A636" s="20"/>
      <c r="B636" s="20"/>
      <c r="C636" s="20"/>
      <c r="D636" s="20"/>
      <c r="E636" s="15" t="s">
        <v>2125</v>
      </c>
      <c r="F636" s="46"/>
      <c r="G636" s="106"/>
      <c r="H636" s="48">
        <v>1</v>
      </c>
      <c r="I636" s="106">
        <v>-56.84</v>
      </c>
      <c r="J636" s="48"/>
      <c r="K636" s="106"/>
      <c r="L636" s="46">
        <v>1</v>
      </c>
      <c r="M636" s="110">
        <v>-56.84</v>
      </c>
      <c r="N636" s="21"/>
      <c r="O636" s="21"/>
    </row>
    <row r="637" spans="1:15" x14ac:dyDescent="0.25">
      <c r="A637" s="20"/>
      <c r="B637" s="20"/>
      <c r="C637" s="20"/>
      <c r="D637" s="20"/>
      <c r="E637" s="15" t="s">
        <v>2054</v>
      </c>
      <c r="F637" s="46"/>
      <c r="G637" s="106"/>
      <c r="H637" s="48"/>
      <c r="I637" s="106"/>
      <c r="J637" s="48">
        <v>1</v>
      </c>
      <c r="K637" s="106">
        <v>-90.29</v>
      </c>
      <c r="L637" s="46">
        <v>1</v>
      </c>
      <c r="M637" s="110">
        <v>-90.29</v>
      </c>
      <c r="N637" s="21"/>
      <c r="O637" s="21"/>
    </row>
    <row r="638" spans="1:15" x14ac:dyDescent="0.25">
      <c r="A638" s="20"/>
      <c r="B638" s="20"/>
      <c r="C638" s="20"/>
      <c r="D638" s="20"/>
      <c r="E638" s="15" t="s">
        <v>1532</v>
      </c>
      <c r="F638" s="46">
        <v>1</v>
      </c>
      <c r="G638" s="106">
        <v>-41.31</v>
      </c>
      <c r="H638" s="48"/>
      <c r="I638" s="106"/>
      <c r="J638" s="48"/>
      <c r="K638" s="106"/>
      <c r="L638" s="46">
        <v>1</v>
      </c>
      <c r="M638" s="110">
        <v>-41.31</v>
      </c>
      <c r="N638" s="21"/>
      <c r="O638" s="21"/>
    </row>
    <row r="639" spans="1:15" x14ac:dyDescent="0.25">
      <c r="A639" s="20"/>
      <c r="B639" s="20"/>
      <c r="C639" s="20"/>
      <c r="D639" s="20"/>
      <c r="E639" s="15" t="s">
        <v>2254</v>
      </c>
      <c r="F639" s="46"/>
      <c r="G639" s="106"/>
      <c r="H639" s="48"/>
      <c r="I639" s="106"/>
      <c r="J639" s="48">
        <v>1</v>
      </c>
      <c r="K639" s="106">
        <v>-347.84</v>
      </c>
      <c r="L639" s="46">
        <v>1</v>
      </c>
      <c r="M639" s="110">
        <v>-347.84</v>
      </c>
      <c r="N639" s="21"/>
      <c r="O639" s="21"/>
    </row>
    <row r="640" spans="1:15" x14ac:dyDescent="0.25">
      <c r="A640" s="20"/>
      <c r="B640" s="20"/>
      <c r="C640" s="20"/>
      <c r="D640" s="20"/>
      <c r="E640" s="15" t="s">
        <v>1457</v>
      </c>
      <c r="F640" s="46"/>
      <c r="G640" s="106"/>
      <c r="H640" s="48"/>
      <c r="I640" s="106"/>
      <c r="J640" s="48">
        <v>1</v>
      </c>
      <c r="K640" s="106">
        <v>-50.52</v>
      </c>
      <c r="L640" s="46">
        <v>1</v>
      </c>
      <c r="M640" s="110">
        <v>-50.52</v>
      </c>
      <c r="N640" s="21"/>
      <c r="O640" s="21"/>
    </row>
    <row r="641" spans="1:15" x14ac:dyDescent="0.25">
      <c r="A641" s="20"/>
      <c r="B641" s="20"/>
      <c r="C641" s="20"/>
      <c r="D641" s="20"/>
      <c r="E641" s="15" t="s">
        <v>1945</v>
      </c>
      <c r="F641" s="46">
        <v>1</v>
      </c>
      <c r="G641" s="106">
        <v>-76.099999999999994</v>
      </c>
      <c r="H641" s="48"/>
      <c r="I641" s="106"/>
      <c r="J641" s="48"/>
      <c r="K641" s="106"/>
      <c r="L641" s="46">
        <v>1</v>
      </c>
      <c r="M641" s="110">
        <v>-76.099999999999994</v>
      </c>
      <c r="N641" s="21"/>
      <c r="O641" s="21"/>
    </row>
    <row r="642" spans="1:15" x14ac:dyDescent="0.25">
      <c r="A642" s="20"/>
      <c r="B642" s="20"/>
      <c r="C642" s="20"/>
      <c r="D642" s="20"/>
      <c r="E642" s="15" t="s">
        <v>1262</v>
      </c>
      <c r="F642" s="46">
        <v>1</v>
      </c>
      <c r="G642" s="106">
        <v>-70.849999999999994</v>
      </c>
      <c r="H642" s="48"/>
      <c r="I642" s="106"/>
      <c r="J642" s="48"/>
      <c r="K642" s="106"/>
      <c r="L642" s="46">
        <v>1</v>
      </c>
      <c r="M642" s="110">
        <v>-70.849999999999994</v>
      </c>
      <c r="N642" s="21"/>
      <c r="O642" s="21"/>
    </row>
    <row r="643" spans="1:15" x14ac:dyDescent="0.25">
      <c r="A643" s="20"/>
      <c r="B643" s="20"/>
      <c r="C643" s="20"/>
      <c r="D643" s="20"/>
      <c r="E643" s="15" t="s">
        <v>2338</v>
      </c>
      <c r="F643" s="46"/>
      <c r="G643" s="106"/>
      <c r="H643" s="48"/>
      <c r="I643" s="106"/>
      <c r="J643" s="48">
        <v>1</v>
      </c>
      <c r="K643" s="106">
        <v>-129.16</v>
      </c>
      <c r="L643" s="46">
        <v>1</v>
      </c>
      <c r="M643" s="110">
        <v>-129.16</v>
      </c>
      <c r="N643" s="21"/>
      <c r="O643" s="21"/>
    </row>
    <row r="644" spans="1:15" x14ac:dyDescent="0.25">
      <c r="A644" s="20"/>
      <c r="B644" s="20"/>
      <c r="C644" s="20"/>
      <c r="D644" s="20"/>
      <c r="E644" s="15" t="s">
        <v>1137</v>
      </c>
      <c r="F644" s="46"/>
      <c r="G644" s="106"/>
      <c r="H644" s="48">
        <v>1</v>
      </c>
      <c r="I644" s="106">
        <v>-96.3</v>
      </c>
      <c r="J644" s="48"/>
      <c r="K644" s="106"/>
      <c r="L644" s="46">
        <v>1</v>
      </c>
      <c r="M644" s="110">
        <v>-96.3</v>
      </c>
      <c r="N644" s="21"/>
      <c r="O644" s="21"/>
    </row>
    <row r="645" spans="1:15" x14ac:dyDescent="0.25">
      <c r="A645" s="20"/>
      <c r="B645" s="20"/>
      <c r="C645" s="20"/>
      <c r="D645" s="20"/>
      <c r="E645" s="15" t="s">
        <v>2024</v>
      </c>
      <c r="F645" s="46"/>
      <c r="G645" s="106"/>
      <c r="H645" s="48">
        <v>1</v>
      </c>
      <c r="I645" s="106">
        <v>-92.83</v>
      </c>
      <c r="J645" s="48"/>
      <c r="K645" s="106"/>
      <c r="L645" s="46">
        <v>1</v>
      </c>
      <c r="M645" s="110">
        <v>-92.83</v>
      </c>
      <c r="N645" s="21"/>
      <c r="O645" s="21"/>
    </row>
    <row r="646" spans="1:15" x14ac:dyDescent="0.25">
      <c r="A646" s="20"/>
      <c r="B646" s="20"/>
      <c r="C646" s="20"/>
      <c r="D646" s="20"/>
      <c r="E646" s="15" t="s">
        <v>1796</v>
      </c>
      <c r="F646" s="46"/>
      <c r="G646" s="106"/>
      <c r="H646" s="48">
        <v>1</v>
      </c>
      <c r="I646" s="106">
        <v>-61.57</v>
      </c>
      <c r="J646" s="48"/>
      <c r="K646" s="106"/>
      <c r="L646" s="46">
        <v>1</v>
      </c>
      <c r="M646" s="110">
        <v>-61.57</v>
      </c>
      <c r="N646" s="21"/>
      <c r="O646" s="21"/>
    </row>
    <row r="647" spans="1:15" x14ac:dyDescent="0.25">
      <c r="A647" s="20"/>
      <c r="B647" s="20"/>
      <c r="C647" s="20"/>
      <c r="D647" s="20"/>
      <c r="E647" s="15" t="s">
        <v>793</v>
      </c>
      <c r="F647" s="46"/>
      <c r="G647" s="106"/>
      <c r="H647" s="48"/>
      <c r="I647" s="106"/>
      <c r="J647" s="48">
        <v>1</v>
      </c>
      <c r="K647" s="106">
        <v>-8.06</v>
      </c>
      <c r="L647" s="46">
        <v>1</v>
      </c>
      <c r="M647" s="110">
        <v>-8.06</v>
      </c>
      <c r="N647" s="21"/>
      <c r="O647" s="21"/>
    </row>
    <row r="648" spans="1:15" x14ac:dyDescent="0.25">
      <c r="A648" s="20"/>
      <c r="B648" s="20"/>
      <c r="C648" s="20"/>
      <c r="D648" s="20"/>
      <c r="E648" s="15" t="s">
        <v>1708</v>
      </c>
      <c r="F648" s="46"/>
      <c r="G648" s="106"/>
      <c r="H648" s="48"/>
      <c r="I648" s="106"/>
      <c r="J648" s="48">
        <v>1</v>
      </c>
      <c r="K648" s="106">
        <v>-77.45</v>
      </c>
      <c r="L648" s="46">
        <v>1</v>
      </c>
      <c r="M648" s="110">
        <v>-77.45</v>
      </c>
      <c r="N648" s="21"/>
      <c r="O648" s="21"/>
    </row>
    <row r="649" spans="1:15" x14ac:dyDescent="0.25">
      <c r="A649" s="20"/>
      <c r="B649" s="20"/>
      <c r="C649" s="20"/>
      <c r="D649" s="20"/>
      <c r="E649" s="15" t="s">
        <v>1350</v>
      </c>
      <c r="F649" s="46">
        <v>1</v>
      </c>
      <c r="G649" s="106">
        <v>-14.39</v>
      </c>
      <c r="H649" s="48"/>
      <c r="I649" s="106"/>
      <c r="J649" s="48"/>
      <c r="K649" s="106"/>
      <c r="L649" s="46">
        <v>1</v>
      </c>
      <c r="M649" s="110">
        <v>-14.39</v>
      </c>
      <c r="N649" s="21"/>
      <c r="O649" s="21"/>
    </row>
    <row r="650" spans="1:15" x14ac:dyDescent="0.25">
      <c r="A650" s="20"/>
      <c r="B650" s="20"/>
      <c r="C650" s="20"/>
      <c r="D650" s="20"/>
      <c r="E650" s="15" t="s">
        <v>497</v>
      </c>
      <c r="F650" s="46">
        <v>1</v>
      </c>
      <c r="G650" s="106">
        <v>-60.72</v>
      </c>
      <c r="H650" s="48"/>
      <c r="I650" s="106"/>
      <c r="J650" s="48"/>
      <c r="K650" s="106"/>
      <c r="L650" s="46">
        <v>1</v>
      </c>
      <c r="M650" s="110">
        <v>-60.72</v>
      </c>
      <c r="N650" s="21"/>
      <c r="O650" s="21"/>
    </row>
    <row r="651" spans="1:15" x14ac:dyDescent="0.25">
      <c r="A651" s="20"/>
      <c r="B651" s="20"/>
      <c r="C651" s="20"/>
      <c r="D651" s="20"/>
      <c r="E651" s="15" t="s">
        <v>860</v>
      </c>
      <c r="F651" s="46">
        <v>1</v>
      </c>
      <c r="G651" s="106">
        <v>-54.13</v>
      </c>
      <c r="H651" s="48"/>
      <c r="I651" s="106"/>
      <c r="J651" s="48"/>
      <c r="K651" s="106"/>
      <c r="L651" s="46">
        <v>1</v>
      </c>
      <c r="M651" s="110">
        <v>-54.13</v>
      </c>
      <c r="N651" s="21"/>
      <c r="O651" s="21"/>
    </row>
    <row r="652" spans="1:15" x14ac:dyDescent="0.25">
      <c r="A652" s="20"/>
      <c r="B652" s="20"/>
      <c r="C652" s="20"/>
      <c r="D652" s="20"/>
      <c r="E652" s="15" t="s">
        <v>343</v>
      </c>
      <c r="F652" s="46">
        <v>1</v>
      </c>
      <c r="G652" s="106">
        <v>-38.28</v>
      </c>
      <c r="H652" s="48"/>
      <c r="I652" s="106"/>
      <c r="J652" s="48"/>
      <c r="K652" s="106"/>
      <c r="L652" s="46">
        <v>1</v>
      </c>
      <c r="M652" s="110">
        <v>-38.28</v>
      </c>
      <c r="N652" s="21"/>
      <c r="O652" s="21"/>
    </row>
    <row r="653" spans="1:15" x14ac:dyDescent="0.25">
      <c r="A653" s="20"/>
      <c r="B653" s="20"/>
      <c r="C653" s="20"/>
      <c r="D653" s="20"/>
      <c r="E653" s="15" t="s">
        <v>77</v>
      </c>
      <c r="F653" s="46">
        <v>1</v>
      </c>
      <c r="G653" s="106">
        <v>-357.24</v>
      </c>
      <c r="H653" s="48"/>
      <c r="I653" s="106"/>
      <c r="J653" s="48"/>
      <c r="K653" s="106"/>
      <c r="L653" s="46">
        <v>1</v>
      </c>
      <c r="M653" s="110">
        <v>-357.24</v>
      </c>
      <c r="N653" s="21"/>
      <c r="O653" s="21"/>
    </row>
    <row r="654" spans="1:15" x14ac:dyDescent="0.25">
      <c r="A654" s="20"/>
      <c r="B654" s="20"/>
      <c r="C654" s="20"/>
      <c r="D654" s="20"/>
      <c r="E654" s="15" t="s">
        <v>632</v>
      </c>
      <c r="F654" s="46"/>
      <c r="G654" s="106"/>
      <c r="H654" s="48"/>
      <c r="I654" s="106"/>
      <c r="J654" s="48">
        <v>1</v>
      </c>
      <c r="K654" s="106">
        <v>-29.76</v>
      </c>
      <c r="L654" s="46">
        <v>1</v>
      </c>
      <c r="M654" s="110">
        <v>-29.76</v>
      </c>
      <c r="N654" s="21"/>
      <c r="O654" s="21"/>
    </row>
    <row r="655" spans="1:15" x14ac:dyDescent="0.25">
      <c r="A655" s="20"/>
      <c r="B655" s="20"/>
      <c r="C655" s="20"/>
      <c r="D655" s="20"/>
      <c r="E655" s="15" t="s">
        <v>664</v>
      </c>
      <c r="F655" s="46"/>
      <c r="G655" s="106"/>
      <c r="H655" s="48"/>
      <c r="I655" s="106"/>
      <c r="J655" s="48">
        <v>1</v>
      </c>
      <c r="K655" s="106">
        <v>-76.239999999999995</v>
      </c>
      <c r="L655" s="46">
        <v>1</v>
      </c>
      <c r="M655" s="110">
        <v>-76.239999999999995</v>
      </c>
      <c r="N655" s="21"/>
      <c r="O655" s="21"/>
    </row>
    <row r="656" spans="1:15" x14ac:dyDescent="0.25">
      <c r="A656" s="20"/>
      <c r="B656" s="20"/>
      <c r="C656" s="20"/>
      <c r="D656" s="20"/>
      <c r="E656" s="15" t="s">
        <v>1102</v>
      </c>
      <c r="F656" s="46">
        <v>1</v>
      </c>
      <c r="G656" s="106">
        <v>-82.18</v>
      </c>
      <c r="H656" s="48"/>
      <c r="I656" s="106"/>
      <c r="J656" s="48"/>
      <c r="K656" s="106"/>
      <c r="L656" s="46">
        <v>1</v>
      </c>
      <c r="M656" s="110">
        <v>-82.18</v>
      </c>
      <c r="N656" s="21"/>
      <c r="O656" s="21"/>
    </row>
    <row r="657" spans="1:15" x14ac:dyDescent="0.25">
      <c r="A657" s="20"/>
      <c r="B657" s="20"/>
      <c r="C657" s="20"/>
      <c r="D657" s="20"/>
      <c r="E657" s="15" t="s">
        <v>1314</v>
      </c>
      <c r="F657" s="46">
        <v>1</v>
      </c>
      <c r="G657" s="106">
        <v>-98.81</v>
      </c>
      <c r="H657" s="48"/>
      <c r="I657" s="106"/>
      <c r="J657" s="48"/>
      <c r="K657" s="106"/>
      <c r="L657" s="46">
        <v>1</v>
      </c>
      <c r="M657" s="110">
        <v>-98.81</v>
      </c>
      <c r="N657" s="21"/>
      <c r="O657" s="21"/>
    </row>
    <row r="658" spans="1:15" x14ac:dyDescent="0.25">
      <c r="A658" s="20"/>
      <c r="B658" s="20"/>
      <c r="C658" s="20"/>
      <c r="D658" s="20"/>
      <c r="E658" s="15" t="s">
        <v>743</v>
      </c>
      <c r="F658" s="46"/>
      <c r="G658" s="106"/>
      <c r="H658" s="48">
        <v>1</v>
      </c>
      <c r="I658" s="106">
        <v>-65.39</v>
      </c>
      <c r="J658" s="48"/>
      <c r="K658" s="106"/>
      <c r="L658" s="46">
        <v>1</v>
      </c>
      <c r="M658" s="110">
        <v>-65.39</v>
      </c>
      <c r="N658" s="21"/>
      <c r="O658" s="21"/>
    </row>
    <row r="659" spans="1:15" x14ac:dyDescent="0.25">
      <c r="A659" s="20"/>
      <c r="B659" s="20"/>
      <c r="C659" s="20"/>
      <c r="D659" s="20"/>
      <c r="E659" s="15" t="s">
        <v>2172</v>
      </c>
      <c r="F659" s="46"/>
      <c r="G659" s="106"/>
      <c r="H659" s="48">
        <v>1</v>
      </c>
      <c r="I659" s="106">
        <v>-406.96</v>
      </c>
      <c r="J659" s="48"/>
      <c r="K659" s="106"/>
      <c r="L659" s="46">
        <v>1</v>
      </c>
      <c r="M659" s="110">
        <v>-406.96</v>
      </c>
      <c r="N659" s="21"/>
      <c r="O659" s="21"/>
    </row>
    <row r="660" spans="1:15" x14ac:dyDescent="0.25">
      <c r="A660" s="20"/>
      <c r="B660" s="20"/>
      <c r="C660" s="20"/>
      <c r="D660" s="20"/>
      <c r="E660" s="15" t="s">
        <v>1383</v>
      </c>
      <c r="F660" s="46"/>
      <c r="G660" s="106"/>
      <c r="H660" s="48">
        <v>1</v>
      </c>
      <c r="I660" s="106">
        <v>-92.04</v>
      </c>
      <c r="J660" s="48"/>
      <c r="K660" s="106"/>
      <c r="L660" s="46">
        <v>1</v>
      </c>
      <c r="M660" s="110">
        <v>-92.04</v>
      </c>
      <c r="N660" s="21"/>
      <c r="O660" s="21"/>
    </row>
    <row r="661" spans="1:15" x14ac:dyDescent="0.25">
      <c r="A661" s="20"/>
      <c r="B661" s="20"/>
      <c r="C661" s="20"/>
      <c r="D661" s="20"/>
      <c r="E661" s="15" t="s">
        <v>628</v>
      </c>
      <c r="F661" s="46"/>
      <c r="G661" s="106"/>
      <c r="H661" s="48"/>
      <c r="I661" s="106"/>
      <c r="J661" s="48">
        <v>1</v>
      </c>
      <c r="K661" s="106">
        <v>-26.17</v>
      </c>
      <c r="L661" s="46">
        <v>1</v>
      </c>
      <c r="M661" s="110">
        <v>-26.17</v>
      </c>
      <c r="N661" s="21"/>
      <c r="O661" s="21"/>
    </row>
    <row r="662" spans="1:15" x14ac:dyDescent="0.25">
      <c r="A662" s="20"/>
      <c r="B662" s="20"/>
      <c r="C662" s="20"/>
      <c r="D662" s="20"/>
      <c r="E662" s="15" t="s">
        <v>1684</v>
      </c>
      <c r="F662" s="46"/>
      <c r="G662" s="106"/>
      <c r="H662" s="48"/>
      <c r="I662" s="106"/>
      <c r="J662" s="48">
        <v>1</v>
      </c>
      <c r="K662" s="106">
        <v>-91.66</v>
      </c>
      <c r="L662" s="46">
        <v>1</v>
      </c>
      <c r="M662" s="110">
        <v>-91.66</v>
      </c>
      <c r="N662" s="21"/>
      <c r="O662" s="21"/>
    </row>
    <row r="663" spans="1:15" x14ac:dyDescent="0.25">
      <c r="A663" s="20"/>
      <c r="B663" s="20"/>
      <c r="C663" s="20"/>
      <c r="D663" s="20"/>
      <c r="E663" s="15" t="s">
        <v>1187</v>
      </c>
      <c r="F663" s="46"/>
      <c r="G663" s="106"/>
      <c r="H663" s="48">
        <v>1</v>
      </c>
      <c r="I663" s="106">
        <v>-89.35</v>
      </c>
      <c r="J663" s="48"/>
      <c r="K663" s="106"/>
      <c r="L663" s="46">
        <v>1</v>
      </c>
      <c r="M663" s="110">
        <v>-89.35</v>
      </c>
      <c r="N663" s="21"/>
      <c r="O663" s="21"/>
    </row>
    <row r="664" spans="1:15" x14ac:dyDescent="0.25">
      <c r="A664" s="20"/>
      <c r="B664" s="20"/>
      <c r="C664" s="20"/>
      <c r="D664" s="20"/>
      <c r="E664" s="15" t="s">
        <v>1283</v>
      </c>
      <c r="F664" s="46">
        <v>1</v>
      </c>
      <c r="G664" s="106">
        <v>-64.92</v>
      </c>
      <c r="H664" s="48"/>
      <c r="I664" s="106"/>
      <c r="J664" s="48"/>
      <c r="K664" s="106"/>
      <c r="L664" s="46">
        <v>1</v>
      </c>
      <c r="M664" s="110">
        <v>-64.92</v>
      </c>
      <c r="N664" s="21"/>
      <c r="O664" s="21"/>
    </row>
    <row r="665" spans="1:15" x14ac:dyDescent="0.25">
      <c r="A665" s="20"/>
      <c r="B665" s="20"/>
      <c r="C665" s="20"/>
      <c r="D665" s="20"/>
      <c r="E665" s="15" t="s">
        <v>522</v>
      </c>
      <c r="F665" s="46">
        <v>1</v>
      </c>
      <c r="G665" s="106">
        <v>-94.9</v>
      </c>
      <c r="H665" s="48"/>
      <c r="I665" s="106"/>
      <c r="J665" s="48"/>
      <c r="K665" s="106"/>
      <c r="L665" s="46">
        <v>1</v>
      </c>
      <c r="M665" s="110">
        <v>-94.9</v>
      </c>
      <c r="N665" s="21"/>
      <c r="O665" s="21"/>
    </row>
    <row r="666" spans="1:15" x14ac:dyDescent="0.25">
      <c r="A666" s="20"/>
      <c r="B666" s="20"/>
      <c r="C666" s="20"/>
      <c r="D666" s="20"/>
      <c r="E666" s="15" t="s">
        <v>726</v>
      </c>
      <c r="F666" s="46">
        <v>1</v>
      </c>
      <c r="G666" s="106">
        <v>-48.13</v>
      </c>
      <c r="H666" s="48"/>
      <c r="I666" s="106"/>
      <c r="J666" s="48"/>
      <c r="K666" s="106"/>
      <c r="L666" s="46">
        <v>1</v>
      </c>
      <c r="M666" s="110">
        <v>-48.13</v>
      </c>
      <c r="N666" s="21"/>
      <c r="O666" s="21"/>
    </row>
    <row r="667" spans="1:15" x14ac:dyDescent="0.25">
      <c r="A667" s="20"/>
      <c r="B667" s="20"/>
      <c r="C667" s="20"/>
      <c r="D667" s="20"/>
      <c r="E667" s="15" t="s">
        <v>1797</v>
      </c>
      <c r="F667" s="46"/>
      <c r="G667" s="106"/>
      <c r="H667" s="48">
        <v>1</v>
      </c>
      <c r="I667" s="106">
        <v>-13.25</v>
      </c>
      <c r="J667" s="48"/>
      <c r="K667" s="106"/>
      <c r="L667" s="46">
        <v>1</v>
      </c>
      <c r="M667" s="110">
        <v>-13.25</v>
      </c>
      <c r="N667" s="21"/>
      <c r="O667" s="21"/>
    </row>
    <row r="668" spans="1:15" x14ac:dyDescent="0.25">
      <c r="A668" s="20"/>
      <c r="B668" s="20"/>
      <c r="C668" s="20"/>
      <c r="D668" s="20"/>
      <c r="E668" s="15" t="s">
        <v>439</v>
      </c>
      <c r="F668" s="46"/>
      <c r="G668" s="106"/>
      <c r="H668" s="48"/>
      <c r="I668" s="106"/>
      <c r="J668" s="48">
        <v>1</v>
      </c>
      <c r="K668" s="106">
        <v>-68.63</v>
      </c>
      <c r="L668" s="46">
        <v>1</v>
      </c>
      <c r="M668" s="110">
        <v>-68.63</v>
      </c>
      <c r="N668" s="21"/>
      <c r="O668" s="21"/>
    </row>
    <row r="669" spans="1:15" x14ac:dyDescent="0.25">
      <c r="A669" s="20"/>
      <c r="B669" s="20"/>
      <c r="C669" s="20"/>
      <c r="D669" s="20"/>
      <c r="E669" s="15" t="s">
        <v>1213</v>
      </c>
      <c r="F669" s="46"/>
      <c r="G669" s="106"/>
      <c r="H669" s="48"/>
      <c r="I669" s="106"/>
      <c r="J669" s="48">
        <v>1</v>
      </c>
      <c r="K669" s="106">
        <v>-62.21</v>
      </c>
      <c r="L669" s="46">
        <v>1</v>
      </c>
      <c r="M669" s="110">
        <v>-62.21</v>
      </c>
      <c r="N669" s="21"/>
      <c r="O669" s="21"/>
    </row>
    <row r="670" spans="1:15" x14ac:dyDescent="0.25">
      <c r="A670" s="20"/>
      <c r="B670" s="20"/>
      <c r="C670" s="20"/>
      <c r="D670" s="20"/>
      <c r="E670" s="15" t="s">
        <v>453</v>
      </c>
      <c r="F670" s="46"/>
      <c r="G670" s="106"/>
      <c r="H670" s="48"/>
      <c r="I670" s="106"/>
      <c r="J670" s="48">
        <v>1</v>
      </c>
      <c r="K670" s="106">
        <v>-57.75</v>
      </c>
      <c r="L670" s="46">
        <v>1</v>
      </c>
      <c r="M670" s="110">
        <v>-57.75</v>
      </c>
      <c r="N670" s="21"/>
      <c r="O670" s="21"/>
    </row>
    <row r="671" spans="1:15" x14ac:dyDescent="0.25">
      <c r="A671" s="20"/>
      <c r="B671" s="20"/>
      <c r="C671" s="20"/>
      <c r="D671" s="20"/>
      <c r="E671" s="15" t="s">
        <v>601</v>
      </c>
      <c r="F671" s="46"/>
      <c r="G671" s="106"/>
      <c r="H671" s="48">
        <v>1</v>
      </c>
      <c r="I671" s="106">
        <v>-36.119999999999997</v>
      </c>
      <c r="J671" s="48"/>
      <c r="K671" s="106"/>
      <c r="L671" s="46">
        <v>1</v>
      </c>
      <c r="M671" s="110">
        <v>-36.119999999999997</v>
      </c>
      <c r="N671" s="21"/>
      <c r="O671" s="21"/>
    </row>
    <row r="672" spans="1:15" x14ac:dyDescent="0.25">
      <c r="A672" s="20"/>
      <c r="B672" s="20"/>
      <c r="C672" s="20"/>
      <c r="D672" s="20"/>
      <c r="E672" s="15" t="s">
        <v>1673</v>
      </c>
      <c r="F672" s="46"/>
      <c r="G672" s="106"/>
      <c r="H672" s="48"/>
      <c r="I672" s="106"/>
      <c r="J672" s="48">
        <v>1</v>
      </c>
      <c r="K672" s="106">
        <v>-98</v>
      </c>
      <c r="L672" s="46">
        <v>1</v>
      </c>
      <c r="M672" s="110">
        <v>-98</v>
      </c>
      <c r="N672" s="21"/>
      <c r="O672" s="21"/>
    </row>
    <row r="673" spans="1:15" x14ac:dyDescent="0.25">
      <c r="A673" s="20"/>
      <c r="B673" s="20"/>
      <c r="C673" s="20"/>
      <c r="D673" s="20"/>
      <c r="E673" s="15" t="s">
        <v>815</v>
      </c>
      <c r="F673" s="46"/>
      <c r="G673" s="106"/>
      <c r="H673" s="48"/>
      <c r="I673" s="106"/>
      <c r="J673" s="48">
        <v>1</v>
      </c>
      <c r="K673" s="106">
        <v>-12.7</v>
      </c>
      <c r="L673" s="46">
        <v>1</v>
      </c>
      <c r="M673" s="110">
        <v>-12.7</v>
      </c>
      <c r="N673" s="21"/>
      <c r="O673" s="21"/>
    </row>
    <row r="674" spans="1:15" x14ac:dyDescent="0.25">
      <c r="A674" s="20"/>
      <c r="B674" s="20"/>
      <c r="C674" s="20"/>
      <c r="D674" s="20"/>
      <c r="E674" s="15" t="s">
        <v>1240</v>
      </c>
      <c r="F674" s="46"/>
      <c r="G674" s="106"/>
      <c r="H674" s="48"/>
      <c r="I674" s="106"/>
      <c r="J674" s="48">
        <v>1</v>
      </c>
      <c r="K674" s="106">
        <v>-95.58</v>
      </c>
      <c r="L674" s="46">
        <v>1</v>
      </c>
      <c r="M674" s="110">
        <v>-95.58</v>
      </c>
      <c r="N674" s="21"/>
      <c r="O674" s="21"/>
    </row>
    <row r="675" spans="1:15" x14ac:dyDescent="0.25">
      <c r="A675" s="20"/>
      <c r="B675" s="20"/>
      <c r="C675" s="20"/>
      <c r="D675" s="20"/>
      <c r="E675" s="15" t="s">
        <v>248</v>
      </c>
      <c r="F675" s="46"/>
      <c r="G675" s="106"/>
      <c r="H675" s="48"/>
      <c r="I675" s="106"/>
      <c r="J675" s="48">
        <v>1</v>
      </c>
      <c r="K675" s="106">
        <v>-261.43</v>
      </c>
      <c r="L675" s="46">
        <v>1</v>
      </c>
      <c r="M675" s="110">
        <v>-261.43</v>
      </c>
      <c r="N675" s="21"/>
      <c r="O675" s="21"/>
    </row>
    <row r="676" spans="1:15" x14ac:dyDescent="0.25">
      <c r="A676" s="20"/>
      <c r="B676" s="20"/>
      <c r="C676" s="20"/>
      <c r="D676" s="20"/>
      <c r="E676" s="15" t="s">
        <v>554</v>
      </c>
      <c r="F676" s="46"/>
      <c r="G676" s="106"/>
      <c r="H676" s="48">
        <v>1</v>
      </c>
      <c r="I676" s="106">
        <v>-55.97</v>
      </c>
      <c r="J676" s="48"/>
      <c r="K676" s="106"/>
      <c r="L676" s="46">
        <v>1</v>
      </c>
      <c r="M676" s="110">
        <v>-55.97</v>
      </c>
      <c r="N676" s="21"/>
      <c r="O676" s="21"/>
    </row>
    <row r="677" spans="1:15" x14ac:dyDescent="0.25">
      <c r="A677" s="20"/>
      <c r="B677" s="20"/>
      <c r="C677" s="20"/>
      <c r="D677" s="20"/>
      <c r="E677" s="15" t="s">
        <v>799</v>
      </c>
      <c r="F677" s="46"/>
      <c r="G677" s="106"/>
      <c r="H677" s="48"/>
      <c r="I677" s="106"/>
      <c r="J677" s="48">
        <v>1</v>
      </c>
      <c r="K677" s="106">
        <v>-39.46</v>
      </c>
      <c r="L677" s="46">
        <v>1</v>
      </c>
      <c r="M677" s="110">
        <v>-39.46</v>
      </c>
      <c r="N677" s="21"/>
      <c r="O677" s="21"/>
    </row>
    <row r="678" spans="1:15" x14ac:dyDescent="0.25">
      <c r="A678" s="20"/>
      <c r="B678" s="20"/>
      <c r="C678" s="20"/>
      <c r="D678" s="20"/>
      <c r="E678" s="15" t="s">
        <v>1466</v>
      </c>
      <c r="F678" s="46"/>
      <c r="G678" s="106"/>
      <c r="H678" s="48"/>
      <c r="I678" s="106"/>
      <c r="J678" s="48">
        <v>1</v>
      </c>
      <c r="K678" s="106">
        <v>-22.72</v>
      </c>
      <c r="L678" s="46">
        <v>1</v>
      </c>
      <c r="M678" s="110">
        <v>-22.72</v>
      </c>
      <c r="N678" s="21"/>
      <c r="O678" s="21"/>
    </row>
    <row r="679" spans="1:15" x14ac:dyDescent="0.25">
      <c r="A679" s="20"/>
      <c r="B679" s="20"/>
      <c r="C679" s="20"/>
      <c r="D679" s="20"/>
      <c r="E679" s="15" t="s">
        <v>560</v>
      </c>
      <c r="F679" s="46"/>
      <c r="G679" s="106"/>
      <c r="H679" s="48">
        <v>1</v>
      </c>
      <c r="I679" s="106">
        <v>-52.73</v>
      </c>
      <c r="J679" s="48"/>
      <c r="K679" s="106"/>
      <c r="L679" s="46">
        <v>1</v>
      </c>
      <c r="M679" s="110">
        <v>-52.73</v>
      </c>
      <c r="N679" s="21"/>
      <c r="O679" s="21"/>
    </row>
    <row r="680" spans="1:15" x14ac:dyDescent="0.25">
      <c r="A680" s="20"/>
      <c r="B680" s="20"/>
      <c r="C680" s="20"/>
      <c r="D680" s="20"/>
      <c r="E680" s="15" t="s">
        <v>147</v>
      </c>
      <c r="F680" s="46"/>
      <c r="G680" s="106"/>
      <c r="H680" s="48">
        <v>1</v>
      </c>
      <c r="I680" s="106">
        <v>-405.15</v>
      </c>
      <c r="J680" s="48"/>
      <c r="K680" s="106"/>
      <c r="L680" s="46">
        <v>1</v>
      </c>
      <c r="M680" s="110">
        <v>-405.15</v>
      </c>
      <c r="N680" s="21"/>
      <c r="O680" s="21"/>
    </row>
    <row r="681" spans="1:15" x14ac:dyDescent="0.25">
      <c r="A681" s="20"/>
      <c r="B681" s="20"/>
      <c r="C681" s="20"/>
      <c r="D681" s="20"/>
      <c r="E681" s="15" t="s">
        <v>2316</v>
      </c>
      <c r="F681" s="46"/>
      <c r="G681" s="106"/>
      <c r="H681" s="48"/>
      <c r="I681" s="106"/>
      <c r="J681" s="48">
        <v>1</v>
      </c>
      <c r="K681" s="106">
        <v>-189.57</v>
      </c>
      <c r="L681" s="46">
        <v>1</v>
      </c>
      <c r="M681" s="110">
        <v>-189.57</v>
      </c>
      <c r="N681" s="21"/>
      <c r="O681" s="21"/>
    </row>
    <row r="682" spans="1:15" x14ac:dyDescent="0.25">
      <c r="A682" s="20"/>
      <c r="B682" s="20"/>
      <c r="C682" s="20"/>
      <c r="D682" s="20"/>
      <c r="E682" s="15" t="s">
        <v>1828</v>
      </c>
      <c r="F682" s="46"/>
      <c r="G682" s="106"/>
      <c r="H682" s="48">
        <v>1</v>
      </c>
      <c r="I682" s="106">
        <v>-86.85</v>
      </c>
      <c r="J682" s="48"/>
      <c r="K682" s="106"/>
      <c r="L682" s="46">
        <v>1</v>
      </c>
      <c r="M682" s="110">
        <v>-86.85</v>
      </c>
      <c r="N682" s="21"/>
      <c r="O682" s="21"/>
    </row>
    <row r="683" spans="1:15" x14ac:dyDescent="0.25">
      <c r="A683" s="20"/>
      <c r="B683" s="20"/>
      <c r="C683" s="20"/>
      <c r="D683" s="20"/>
      <c r="E683" s="15" t="s">
        <v>1082</v>
      </c>
      <c r="F683" s="46">
        <v>1</v>
      </c>
      <c r="G683" s="106">
        <v>-26.36</v>
      </c>
      <c r="H683" s="48"/>
      <c r="I683" s="106"/>
      <c r="J683" s="48"/>
      <c r="K683" s="106"/>
      <c r="L683" s="46">
        <v>1</v>
      </c>
      <c r="M683" s="110">
        <v>-26.36</v>
      </c>
      <c r="N683" s="21"/>
      <c r="O683" s="21"/>
    </row>
    <row r="684" spans="1:15" x14ac:dyDescent="0.25">
      <c r="A684" s="20"/>
      <c r="B684" s="20"/>
      <c r="C684" s="20"/>
      <c r="D684" s="20"/>
      <c r="E684" s="15" t="s">
        <v>249</v>
      </c>
      <c r="F684" s="46"/>
      <c r="G684" s="106"/>
      <c r="H684" s="48"/>
      <c r="I684" s="106"/>
      <c r="J684" s="48">
        <v>1</v>
      </c>
      <c r="K684" s="106">
        <v>-232.26</v>
      </c>
      <c r="L684" s="46">
        <v>1</v>
      </c>
      <c r="M684" s="110">
        <v>-232.26</v>
      </c>
      <c r="N684" s="21"/>
      <c r="O684" s="21"/>
    </row>
    <row r="685" spans="1:15" x14ac:dyDescent="0.25">
      <c r="A685" s="20"/>
      <c r="B685" s="20"/>
      <c r="C685" s="20"/>
      <c r="D685" s="20"/>
      <c r="E685" s="15" t="s">
        <v>1290</v>
      </c>
      <c r="F685" s="46">
        <v>1</v>
      </c>
      <c r="G685" s="106">
        <v>-67.38</v>
      </c>
      <c r="H685" s="48"/>
      <c r="I685" s="106"/>
      <c r="J685" s="48"/>
      <c r="K685" s="106"/>
      <c r="L685" s="46">
        <v>1</v>
      </c>
      <c r="M685" s="110">
        <v>-67.38</v>
      </c>
      <c r="N685" s="21"/>
      <c r="O685" s="21"/>
    </row>
    <row r="686" spans="1:15" x14ac:dyDescent="0.25">
      <c r="A686" s="20"/>
      <c r="B686" s="20"/>
      <c r="C686" s="20"/>
      <c r="D686" s="20"/>
      <c r="E686" s="15" t="s">
        <v>1685</v>
      </c>
      <c r="F686" s="46"/>
      <c r="G686" s="106"/>
      <c r="H686" s="48"/>
      <c r="I686" s="106"/>
      <c r="J686" s="48">
        <v>1</v>
      </c>
      <c r="K686" s="106">
        <v>-64.44</v>
      </c>
      <c r="L686" s="46">
        <v>1</v>
      </c>
      <c r="M686" s="110">
        <v>-64.44</v>
      </c>
      <c r="N686" s="21"/>
      <c r="O686" s="21"/>
    </row>
    <row r="687" spans="1:15" x14ac:dyDescent="0.25">
      <c r="A687" s="20"/>
      <c r="B687" s="20"/>
      <c r="C687" s="20"/>
      <c r="D687" s="20"/>
      <c r="E687" s="15" t="s">
        <v>1831</v>
      </c>
      <c r="F687" s="46"/>
      <c r="G687" s="106"/>
      <c r="H687" s="48">
        <v>1</v>
      </c>
      <c r="I687" s="106">
        <v>-42.74</v>
      </c>
      <c r="J687" s="48"/>
      <c r="K687" s="106"/>
      <c r="L687" s="46">
        <v>1</v>
      </c>
      <c r="M687" s="110">
        <v>-42.74</v>
      </c>
      <c r="N687" s="21"/>
      <c r="O687" s="21"/>
    </row>
    <row r="688" spans="1:15" x14ac:dyDescent="0.25">
      <c r="A688" s="20"/>
      <c r="B688" s="20"/>
      <c r="C688" s="20"/>
      <c r="D688" s="20"/>
      <c r="E688" s="15" t="s">
        <v>1345</v>
      </c>
      <c r="F688" s="46">
        <v>1</v>
      </c>
      <c r="G688" s="106">
        <v>-30.23</v>
      </c>
      <c r="H688" s="48"/>
      <c r="I688" s="106"/>
      <c r="J688" s="48"/>
      <c r="K688" s="106"/>
      <c r="L688" s="46">
        <v>1</v>
      </c>
      <c r="M688" s="110">
        <v>-30.23</v>
      </c>
      <c r="N688" s="21"/>
      <c r="O688" s="21"/>
    </row>
    <row r="689" spans="1:15" x14ac:dyDescent="0.25">
      <c r="A689" s="20"/>
      <c r="B689" s="20"/>
      <c r="C689" s="20"/>
      <c r="D689" s="20"/>
      <c r="E689" s="15" t="s">
        <v>1638</v>
      </c>
      <c r="F689" s="46"/>
      <c r="G689" s="106"/>
      <c r="H689" s="48">
        <v>1</v>
      </c>
      <c r="I689" s="106">
        <v>-47.42</v>
      </c>
      <c r="J689" s="48"/>
      <c r="K689" s="106"/>
      <c r="L689" s="46">
        <v>1</v>
      </c>
      <c r="M689" s="110">
        <v>-47.42</v>
      </c>
      <c r="N689" s="21"/>
      <c r="O689" s="21"/>
    </row>
    <row r="690" spans="1:15" x14ac:dyDescent="0.25">
      <c r="A690" s="20"/>
      <c r="B690" s="20"/>
      <c r="C690" s="20"/>
      <c r="D690" s="20"/>
      <c r="E690" s="15" t="s">
        <v>481</v>
      </c>
      <c r="F690" s="46"/>
      <c r="G690" s="106"/>
      <c r="H690" s="48"/>
      <c r="I690" s="106"/>
      <c r="J690" s="48">
        <v>1</v>
      </c>
      <c r="K690" s="106">
        <v>-88.46</v>
      </c>
      <c r="L690" s="46">
        <v>1</v>
      </c>
      <c r="M690" s="110">
        <v>-88.46</v>
      </c>
      <c r="N690" s="21"/>
      <c r="O690" s="21"/>
    </row>
    <row r="691" spans="1:15" x14ac:dyDescent="0.25">
      <c r="A691" s="20"/>
      <c r="B691" s="20"/>
      <c r="C691" s="20"/>
      <c r="D691" s="20"/>
      <c r="E691" s="15" t="s">
        <v>1273</v>
      </c>
      <c r="F691" s="46">
        <v>1</v>
      </c>
      <c r="G691" s="106">
        <v>-26.17</v>
      </c>
      <c r="H691" s="48"/>
      <c r="I691" s="106"/>
      <c r="J691" s="48"/>
      <c r="K691" s="106"/>
      <c r="L691" s="46">
        <v>1</v>
      </c>
      <c r="M691" s="110">
        <v>-26.17</v>
      </c>
      <c r="N691" s="21"/>
      <c r="O691" s="21"/>
    </row>
    <row r="692" spans="1:15" x14ac:dyDescent="0.25">
      <c r="A692" s="20"/>
      <c r="B692" s="20"/>
      <c r="C692" s="20"/>
      <c r="D692" s="20"/>
      <c r="E692" s="15" t="s">
        <v>1483</v>
      </c>
      <c r="F692" s="46"/>
      <c r="G692" s="106"/>
      <c r="H692" s="48"/>
      <c r="I692" s="106"/>
      <c r="J692" s="48">
        <v>1</v>
      </c>
      <c r="K692" s="106">
        <v>-64.489999999999995</v>
      </c>
      <c r="L692" s="46">
        <v>1</v>
      </c>
      <c r="M692" s="110">
        <v>-64.489999999999995</v>
      </c>
      <c r="N692" s="21"/>
      <c r="O692" s="21"/>
    </row>
    <row r="693" spans="1:15" x14ac:dyDescent="0.25">
      <c r="A693" s="20"/>
      <c r="B693" s="20"/>
      <c r="C693" s="20"/>
      <c r="D693" s="20"/>
      <c r="E693" s="15" t="s">
        <v>1703</v>
      </c>
      <c r="F693" s="46"/>
      <c r="G693" s="106"/>
      <c r="H693" s="48"/>
      <c r="I693" s="106"/>
      <c r="J693" s="48">
        <v>1</v>
      </c>
      <c r="K693" s="106">
        <v>-42.45</v>
      </c>
      <c r="L693" s="46">
        <v>1</v>
      </c>
      <c r="M693" s="110">
        <v>-42.45</v>
      </c>
      <c r="N693" s="21"/>
      <c r="O693" s="21"/>
    </row>
    <row r="694" spans="1:15" x14ac:dyDescent="0.25">
      <c r="A694" s="20"/>
      <c r="B694" s="20"/>
      <c r="C694" s="20"/>
      <c r="D694" s="20"/>
      <c r="E694" s="15" t="s">
        <v>1484</v>
      </c>
      <c r="F694" s="46"/>
      <c r="G694" s="106"/>
      <c r="H694" s="48"/>
      <c r="I694" s="106"/>
      <c r="J694" s="48">
        <v>1</v>
      </c>
      <c r="K694" s="106">
        <v>-67.8</v>
      </c>
      <c r="L694" s="46">
        <v>1</v>
      </c>
      <c r="M694" s="110">
        <v>-67.8</v>
      </c>
      <c r="N694" s="21"/>
      <c r="O694" s="21"/>
    </row>
    <row r="695" spans="1:15" x14ac:dyDescent="0.25">
      <c r="A695" s="20"/>
      <c r="B695" s="20"/>
      <c r="C695" s="20"/>
      <c r="D695" s="20"/>
      <c r="E695" s="15" t="s">
        <v>1778</v>
      </c>
      <c r="F695" s="46">
        <v>1</v>
      </c>
      <c r="G695" s="106">
        <v>-81.23</v>
      </c>
      <c r="H695" s="48"/>
      <c r="I695" s="106"/>
      <c r="J695" s="48"/>
      <c r="K695" s="106"/>
      <c r="L695" s="46">
        <v>1</v>
      </c>
      <c r="M695" s="110">
        <v>-81.23</v>
      </c>
      <c r="N695" s="21"/>
      <c r="O695" s="21"/>
    </row>
    <row r="696" spans="1:15" x14ac:dyDescent="0.25">
      <c r="A696" s="20"/>
      <c r="B696" s="20"/>
      <c r="C696" s="20"/>
      <c r="D696" s="20"/>
      <c r="E696" s="15" t="s">
        <v>1230</v>
      </c>
      <c r="F696" s="46"/>
      <c r="G696" s="106"/>
      <c r="H696" s="48"/>
      <c r="I696" s="106"/>
      <c r="J696" s="48">
        <v>1</v>
      </c>
      <c r="K696" s="106">
        <v>-83.42</v>
      </c>
      <c r="L696" s="46">
        <v>1</v>
      </c>
      <c r="M696" s="110">
        <v>-83.42</v>
      </c>
      <c r="N696" s="21"/>
      <c r="O696" s="21"/>
    </row>
    <row r="697" spans="1:15" x14ac:dyDescent="0.25">
      <c r="A697" s="20"/>
      <c r="B697" s="20"/>
      <c r="C697" s="20"/>
      <c r="D697" s="20"/>
      <c r="E697" s="15" t="s">
        <v>63</v>
      </c>
      <c r="F697" s="46"/>
      <c r="G697" s="106"/>
      <c r="H697" s="48"/>
      <c r="I697" s="106"/>
      <c r="J697" s="48">
        <v>1</v>
      </c>
      <c r="K697" s="106">
        <v>-386.18</v>
      </c>
      <c r="L697" s="46">
        <v>1</v>
      </c>
      <c r="M697" s="110">
        <v>-386.18</v>
      </c>
      <c r="N697" s="21"/>
      <c r="O697" s="21"/>
    </row>
    <row r="698" spans="1:15" x14ac:dyDescent="0.25">
      <c r="A698" s="20"/>
      <c r="B698" s="20"/>
      <c r="C698" s="20"/>
      <c r="D698" s="20"/>
      <c r="E698" s="15" t="s">
        <v>653</v>
      </c>
      <c r="F698" s="46"/>
      <c r="G698" s="106"/>
      <c r="H698" s="48"/>
      <c r="I698" s="106"/>
      <c r="J698" s="48">
        <v>1</v>
      </c>
      <c r="K698" s="106">
        <v>-63.37</v>
      </c>
      <c r="L698" s="46">
        <v>1</v>
      </c>
      <c r="M698" s="110">
        <v>-63.37</v>
      </c>
      <c r="N698" s="21"/>
      <c r="O698" s="21"/>
    </row>
    <row r="699" spans="1:15" x14ac:dyDescent="0.25">
      <c r="A699" s="20"/>
      <c r="B699" s="20"/>
      <c r="C699" s="20"/>
      <c r="D699" s="20"/>
      <c r="E699" s="15" t="s">
        <v>2335</v>
      </c>
      <c r="F699" s="46"/>
      <c r="G699" s="106"/>
      <c r="H699" s="48">
        <v>1</v>
      </c>
      <c r="I699" s="106">
        <v>-99.94</v>
      </c>
      <c r="J699" s="48"/>
      <c r="K699" s="106"/>
      <c r="L699" s="46">
        <v>1</v>
      </c>
      <c r="M699" s="110">
        <v>-99.94</v>
      </c>
      <c r="N699" s="21"/>
      <c r="O699" s="21"/>
    </row>
    <row r="700" spans="1:15" x14ac:dyDescent="0.25">
      <c r="A700" s="20"/>
      <c r="B700" s="20"/>
      <c r="C700" s="20"/>
      <c r="D700" s="20"/>
      <c r="E700" s="15" t="s">
        <v>334</v>
      </c>
      <c r="F700" s="46">
        <v>1</v>
      </c>
      <c r="G700" s="106">
        <v>-72.900000000000006</v>
      </c>
      <c r="H700" s="48"/>
      <c r="I700" s="106"/>
      <c r="J700" s="48"/>
      <c r="K700" s="106"/>
      <c r="L700" s="46">
        <v>1</v>
      </c>
      <c r="M700" s="110">
        <v>-72.900000000000006</v>
      </c>
      <c r="N700" s="21"/>
      <c r="O700" s="21"/>
    </row>
    <row r="701" spans="1:15" x14ac:dyDescent="0.25">
      <c r="A701" s="20"/>
      <c r="B701" s="20"/>
      <c r="C701" s="20"/>
      <c r="D701" s="20"/>
      <c r="E701" s="15" t="s">
        <v>1188</v>
      </c>
      <c r="F701" s="46"/>
      <c r="G701" s="106"/>
      <c r="H701" s="48">
        <v>1</v>
      </c>
      <c r="I701" s="106">
        <v>-61.17</v>
      </c>
      <c r="J701" s="48"/>
      <c r="K701" s="106"/>
      <c r="L701" s="46">
        <v>1</v>
      </c>
      <c r="M701" s="110">
        <v>-61.17</v>
      </c>
      <c r="N701" s="21"/>
      <c r="O701" s="21"/>
    </row>
    <row r="702" spans="1:15" x14ac:dyDescent="0.25">
      <c r="A702" s="20"/>
      <c r="B702" s="20"/>
      <c r="C702" s="20"/>
      <c r="D702" s="20"/>
      <c r="E702" s="15" t="s">
        <v>1063</v>
      </c>
      <c r="F702" s="46">
        <v>1</v>
      </c>
      <c r="G702" s="106">
        <v>-87.79</v>
      </c>
      <c r="H702" s="48"/>
      <c r="I702" s="106"/>
      <c r="J702" s="48"/>
      <c r="K702" s="106"/>
      <c r="L702" s="46">
        <v>1</v>
      </c>
      <c r="M702" s="110">
        <v>-87.79</v>
      </c>
      <c r="N702" s="21"/>
      <c r="O702" s="21"/>
    </row>
    <row r="703" spans="1:15" x14ac:dyDescent="0.25">
      <c r="A703" s="20"/>
      <c r="B703" s="20"/>
      <c r="C703" s="20"/>
      <c r="D703" s="20"/>
      <c r="E703" s="15" t="s">
        <v>636</v>
      </c>
      <c r="F703" s="46"/>
      <c r="G703" s="106"/>
      <c r="H703" s="48"/>
      <c r="I703" s="106"/>
      <c r="J703" s="48">
        <v>1</v>
      </c>
      <c r="K703" s="106">
        <v>-38.21</v>
      </c>
      <c r="L703" s="46">
        <v>1</v>
      </c>
      <c r="M703" s="110">
        <v>-38.21</v>
      </c>
      <c r="N703" s="21"/>
      <c r="O703" s="21"/>
    </row>
    <row r="704" spans="1:15" x14ac:dyDescent="0.25">
      <c r="A704" s="20"/>
      <c r="B704" s="20"/>
      <c r="C704" s="20"/>
      <c r="D704" s="20"/>
      <c r="E704" s="15" t="s">
        <v>438</v>
      </c>
      <c r="F704" s="46"/>
      <c r="G704" s="106"/>
      <c r="H704" s="48"/>
      <c r="I704" s="106"/>
      <c r="J704" s="48">
        <v>1</v>
      </c>
      <c r="K704" s="106">
        <v>-60.97</v>
      </c>
      <c r="L704" s="46">
        <v>1</v>
      </c>
      <c r="M704" s="110">
        <v>-60.97</v>
      </c>
      <c r="N704" s="21"/>
      <c r="O704" s="21"/>
    </row>
    <row r="705" spans="1:15" x14ac:dyDescent="0.25">
      <c r="A705" s="20"/>
      <c r="B705" s="20"/>
      <c r="C705" s="20"/>
      <c r="D705" s="20"/>
      <c r="E705" s="15" t="s">
        <v>1330</v>
      </c>
      <c r="F705" s="46">
        <v>1</v>
      </c>
      <c r="G705" s="106">
        <v>-68.81</v>
      </c>
      <c r="H705" s="48"/>
      <c r="I705" s="106"/>
      <c r="J705" s="48"/>
      <c r="K705" s="106"/>
      <c r="L705" s="46">
        <v>1</v>
      </c>
      <c r="M705" s="110">
        <v>-68.81</v>
      </c>
      <c r="N705" s="21"/>
      <c r="O705" s="21"/>
    </row>
    <row r="706" spans="1:15" x14ac:dyDescent="0.25">
      <c r="A706" s="20"/>
      <c r="B706" s="20"/>
      <c r="C706" s="20"/>
      <c r="D706" s="20"/>
      <c r="E706" s="15" t="s">
        <v>1671</v>
      </c>
      <c r="F706" s="46"/>
      <c r="G706" s="106"/>
      <c r="H706" s="48"/>
      <c r="I706" s="106"/>
      <c r="J706" s="48">
        <v>1</v>
      </c>
      <c r="K706" s="106">
        <v>-97.96</v>
      </c>
      <c r="L706" s="46">
        <v>1</v>
      </c>
      <c r="M706" s="110">
        <v>-97.96</v>
      </c>
      <c r="N706" s="21"/>
      <c r="O706" s="21"/>
    </row>
    <row r="707" spans="1:15" x14ac:dyDescent="0.25">
      <c r="A707" s="20"/>
      <c r="B707" s="20"/>
      <c r="C707" s="20"/>
      <c r="D707" s="20"/>
      <c r="E707" s="15" t="s">
        <v>1306</v>
      </c>
      <c r="F707" s="46">
        <v>1</v>
      </c>
      <c r="G707" s="106">
        <v>-34.21</v>
      </c>
      <c r="H707" s="48"/>
      <c r="I707" s="106"/>
      <c r="J707" s="48"/>
      <c r="K707" s="106"/>
      <c r="L707" s="46">
        <v>1</v>
      </c>
      <c r="M707" s="110">
        <v>-34.21</v>
      </c>
      <c r="N707" s="21"/>
      <c r="O707" s="21"/>
    </row>
    <row r="708" spans="1:15" x14ac:dyDescent="0.25">
      <c r="A708" s="20"/>
      <c r="B708" s="20"/>
      <c r="C708" s="20"/>
      <c r="D708" s="20"/>
      <c r="E708" s="15" t="s">
        <v>62</v>
      </c>
      <c r="F708" s="46"/>
      <c r="G708" s="106"/>
      <c r="H708" s="48"/>
      <c r="I708" s="106"/>
      <c r="J708" s="48">
        <v>1</v>
      </c>
      <c r="K708" s="106">
        <v>-248.5</v>
      </c>
      <c r="L708" s="46">
        <v>1</v>
      </c>
      <c r="M708" s="110">
        <v>-248.5</v>
      </c>
      <c r="N708" s="21"/>
      <c r="O708" s="21"/>
    </row>
    <row r="709" spans="1:15" x14ac:dyDescent="0.25">
      <c r="A709" s="20"/>
      <c r="B709" s="20"/>
      <c r="C709" s="20"/>
      <c r="D709" s="20"/>
      <c r="E709" s="15" t="s">
        <v>675</v>
      </c>
      <c r="F709" s="46">
        <v>1</v>
      </c>
      <c r="G709" s="106">
        <v>-6.65</v>
      </c>
      <c r="H709" s="48"/>
      <c r="I709" s="106"/>
      <c r="J709" s="48"/>
      <c r="K709" s="106"/>
      <c r="L709" s="46">
        <v>1</v>
      </c>
      <c r="M709" s="110">
        <v>-6.65</v>
      </c>
      <c r="N709" s="21"/>
      <c r="O709" s="21"/>
    </row>
    <row r="710" spans="1:15" x14ac:dyDescent="0.25">
      <c r="A710" s="20"/>
      <c r="B710" s="20"/>
      <c r="C710" s="20"/>
      <c r="D710" s="20"/>
      <c r="E710" s="15" t="s">
        <v>410</v>
      </c>
      <c r="F710" s="46"/>
      <c r="G710" s="106"/>
      <c r="H710" s="48">
        <v>1</v>
      </c>
      <c r="I710" s="106">
        <v>-51.21</v>
      </c>
      <c r="J710" s="48"/>
      <c r="K710" s="106"/>
      <c r="L710" s="46">
        <v>1</v>
      </c>
      <c r="M710" s="110">
        <v>-51.21</v>
      </c>
      <c r="N710" s="21"/>
      <c r="O710" s="21"/>
    </row>
    <row r="711" spans="1:15" x14ac:dyDescent="0.25">
      <c r="A711" s="20"/>
      <c r="B711" s="20"/>
      <c r="C711" s="20"/>
      <c r="D711" s="20"/>
      <c r="E711" s="15" t="s">
        <v>1725</v>
      </c>
      <c r="F711" s="46">
        <v>1</v>
      </c>
      <c r="G711" s="106">
        <v>-83.13</v>
      </c>
      <c r="H711" s="48"/>
      <c r="I711" s="106"/>
      <c r="J711" s="48"/>
      <c r="K711" s="106"/>
      <c r="L711" s="46">
        <v>1</v>
      </c>
      <c r="M711" s="110">
        <v>-83.13</v>
      </c>
      <c r="N711" s="21"/>
      <c r="O711" s="21"/>
    </row>
    <row r="712" spans="1:15" x14ac:dyDescent="0.25">
      <c r="A712" s="20"/>
      <c r="B712" s="20"/>
      <c r="C712" s="20"/>
      <c r="D712" s="20"/>
      <c r="E712" s="15" t="s">
        <v>46</v>
      </c>
      <c r="F712" s="46">
        <v>1</v>
      </c>
      <c r="G712" s="106">
        <v>-213.04</v>
      </c>
      <c r="H712" s="48"/>
      <c r="I712" s="106"/>
      <c r="J712" s="48"/>
      <c r="K712" s="106"/>
      <c r="L712" s="46">
        <v>1</v>
      </c>
      <c r="M712" s="110">
        <v>-213.04</v>
      </c>
      <c r="N712" s="21"/>
      <c r="O712" s="21"/>
    </row>
    <row r="713" spans="1:15" x14ac:dyDescent="0.25">
      <c r="A713" s="20"/>
      <c r="B713" s="20"/>
      <c r="C713" s="20"/>
      <c r="D713" s="20"/>
      <c r="E713" s="15" t="s">
        <v>1238</v>
      </c>
      <c r="F713" s="46"/>
      <c r="G713" s="106"/>
      <c r="H713" s="48"/>
      <c r="I713" s="106"/>
      <c r="J713" s="48">
        <v>1</v>
      </c>
      <c r="K713" s="106">
        <v>-39.33</v>
      </c>
      <c r="L713" s="46">
        <v>1</v>
      </c>
      <c r="M713" s="110">
        <v>-39.33</v>
      </c>
      <c r="N713" s="21"/>
      <c r="O713" s="21"/>
    </row>
    <row r="714" spans="1:15" x14ac:dyDescent="0.25">
      <c r="A714" s="20"/>
      <c r="B714" s="20"/>
      <c r="C714" s="20"/>
      <c r="D714" s="20"/>
      <c r="E714" s="15" t="s">
        <v>283</v>
      </c>
      <c r="F714" s="46"/>
      <c r="G714" s="106"/>
      <c r="H714" s="48">
        <v>1</v>
      </c>
      <c r="I714" s="106">
        <v>-54.99</v>
      </c>
      <c r="J714" s="48"/>
      <c r="K714" s="106"/>
      <c r="L714" s="46">
        <v>1</v>
      </c>
      <c r="M714" s="110">
        <v>-54.99</v>
      </c>
      <c r="N714" s="21"/>
      <c r="O714" s="21"/>
    </row>
    <row r="715" spans="1:15" x14ac:dyDescent="0.25">
      <c r="A715" s="20"/>
      <c r="B715" s="20"/>
      <c r="C715" s="20"/>
      <c r="D715" s="20"/>
      <c r="E715" s="15" t="s">
        <v>1133</v>
      </c>
      <c r="F715" s="46"/>
      <c r="G715" s="106"/>
      <c r="H715" s="48">
        <v>1</v>
      </c>
      <c r="I715" s="106">
        <v>-27.65</v>
      </c>
      <c r="J715" s="48"/>
      <c r="K715" s="106"/>
      <c r="L715" s="46">
        <v>1</v>
      </c>
      <c r="M715" s="110">
        <v>-27.65</v>
      </c>
      <c r="N715" s="21"/>
      <c r="O715" s="21"/>
    </row>
    <row r="716" spans="1:15" x14ac:dyDescent="0.25">
      <c r="A716" s="20"/>
      <c r="B716" s="20"/>
      <c r="C716" s="20"/>
      <c r="D716" s="20"/>
      <c r="E716" s="15" t="s">
        <v>2295</v>
      </c>
      <c r="F716" s="46">
        <v>1</v>
      </c>
      <c r="G716" s="106">
        <v>-324.31</v>
      </c>
      <c r="H716" s="48"/>
      <c r="I716" s="106"/>
      <c r="J716" s="48"/>
      <c r="K716" s="106"/>
      <c r="L716" s="46">
        <v>1</v>
      </c>
      <c r="M716" s="110">
        <v>-324.31</v>
      </c>
      <c r="N716" s="21"/>
      <c r="O716" s="21"/>
    </row>
    <row r="717" spans="1:15" x14ac:dyDescent="0.25">
      <c r="A717" s="20"/>
      <c r="B717" s="20"/>
      <c r="C717" s="20"/>
      <c r="D717" s="20"/>
      <c r="E717" s="15" t="s">
        <v>134</v>
      </c>
      <c r="F717" s="46">
        <v>1</v>
      </c>
      <c r="G717" s="106">
        <v>-428.77</v>
      </c>
      <c r="H717" s="48"/>
      <c r="I717" s="106"/>
      <c r="J717" s="48"/>
      <c r="K717" s="106"/>
      <c r="L717" s="46">
        <v>1</v>
      </c>
      <c r="M717" s="110">
        <v>-428.77</v>
      </c>
      <c r="N717" s="21"/>
      <c r="O717" s="21"/>
    </row>
    <row r="718" spans="1:15" x14ac:dyDescent="0.25">
      <c r="A718" s="20"/>
      <c r="B718" s="20"/>
      <c r="C718" s="20"/>
      <c r="D718" s="20"/>
      <c r="E718" s="15" t="s">
        <v>1690</v>
      </c>
      <c r="F718" s="46"/>
      <c r="G718" s="106"/>
      <c r="H718" s="48"/>
      <c r="I718" s="106"/>
      <c r="J718" s="48">
        <v>1</v>
      </c>
      <c r="K718" s="106">
        <v>-36.67</v>
      </c>
      <c r="L718" s="46">
        <v>1</v>
      </c>
      <c r="M718" s="110">
        <v>-36.67</v>
      </c>
      <c r="N718" s="21"/>
      <c r="O718" s="21"/>
    </row>
    <row r="719" spans="1:15" x14ac:dyDescent="0.25">
      <c r="A719" s="20"/>
      <c r="B719" s="20"/>
      <c r="C719" s="20"/>
      <c r="D719" s="20"/>
      <c r="E719" s="15" t="s">
        <v>443</v>
      </c>
      <c r="F719" s="46"/>
      <c r="G719" s="106"/>
      <c r="H719" s="48"/>
      <c r="I719" s="106"/>
      <c r="J719" s="48">
        <v>1</v>
      </c>
      <c r="K719" s="106">
        <v>-91.49</v>
      </c>
      <c r="L719" s="46">
        <v>1</v>
      </c>
      <c r="M719" s="110">
        <v>-91.49</v>
      </c>
      <c r="N719" s="21"/>
      <c r="O719" s="21"/>
    </row>
    <row r="720" spans="1:15" x14ac:dyDescent="0.25">
      <c r="A720" s="20"/>
      <c r="B720" s="20"/>
      <c r="C720" s="20"/>
      <c r="D720" s="20"/>
      <c r="E720" s="15" t="s">
        <v>1606</v>
      </c>
      <c r="F720" s="46"/>
      <c r="G720" s="106"/>
      <c r="H720" s="48">
        <v>1</v>
      </c>
      <c r="I720" s="106">
        <v>-60.76</v>
      </c>
      <c r="J720" s="48"/>
      <c r="K720" s="106"/>
      <c r="L720" s="46">
        <v>1</v>
      </c>
      <c r="M720" s="110">
        <v>-60.76</v>
      </c>
      <c r="N720" s="21"/>
      <c r="O720" s="21"/>
    </row>
    <row r="721" spans="1:15" x14ac:dyDescent="0.25">
      <c r="A721" s="20"/>
      <c r="B721" s="20"/>
      <c r="C721" s="20"/>
      <c r="D721" s="20"/>
      <c r="E721" s="15" t="s">
        <v>460</v>
      </c>
      <c r="F721" s="46"/>
      <c r="G721" s="106"/>
      <c r="H721" s="48"/>
      <c r="I721" s="106"/>
      <c r="J721" s="48">
        <v>1</v>
      </c>
      <c r="K721" s="106">
        <v>-23.71</v>
      </c>
      <c r="L721" s="46">
        <v>1</v>
      </c>
      <c r="M721" s="110">
        <v>-23.71</v>
      </c>
      <c r="N721" s="21"/>
      <c r="O721" s="21"/>
    </row>
    <row r="722" spans="1:15" x14ac:dyDescent="0.25">
      <c r="A722" s="20"/>
      <c r="B722" s="20"/>
      <c r="C722" s="20"/>
      <c r="D722" s="20"/>
      <c r="E722" s="15" t="s">
        <v>2086</v>
      </c>
      <c r="F722" s="46"/>
      <c r="G722" s="106"/>
      <c r="H722" s="48"/>
      <c r="I722" s="106"/>
      <c r="J722" s="48">
        <v>1</v>
      </c>
      <c r="K722" s="106">
        <v>-26.02</v>
      </c>
      <c r="L722" s="46">
        <v>1</v>
      </c>
      <c r="M722" s="110">
        <v>-26.02</v>
      </c>
      <c r="N722" s="21"/>
      <c r="O722" s="21"/>
    </row>
    <row r="723" spans="1:15" x14ac:dyDescent="0.25">
      <c r="A723" s="20"/>
      <c r="B723" s="20"/>
      <c r="C723" s="20"/>
      <c r="D723" s="20"/>
      <c r="E723" s="15" t="s">
        <v>2266</v>
      </c>
      <c r="F723" s="46"/>
      <c r="G723" s="106"/>
      <c r="H723" s="48"/>
      <c r="I723" s="106"/>
      <c r="J723" s="48">
        <v>1</v>
      </c>
      <c r="K723" s="106">
        <v>-101.4</v>
      </c>
      <c r="L723" s="46">
        <v>1</v>
      </c>
      <c r="M723" s="110">
        <v>-101.4</v>
      </c>
      <c r="N723" s="21"/>
      <c r="O723" s="21"/>
    </row>
    <row r="724" spans="1:15" x14ac:dyDescent="0.25">
      <c r="A724" s="20"/>
      <c r="B724" s="20"/>
      <c r="C724" s="20"/>
      <c r="D724" s="20"/>
      <c r="E724" s="15" t="s">
        <v>1481</v>
      </c>
      <c r="F724" s="46"/>
      <c r="G724" s="106"/>
      <c r="H724" s="48"/>
      <c r="I724" s="106"/>
      <c r="J724" s="48">
        <v>1</v>
      </c>
      <c r="K724" s="106">
        <v>-80.87</v>
      </c>
      <c r="L724" s="46">
        <v>1</v>
      </c>
      <c r="M724" s="110">
        <v>-80.87</v>
      </c>
      <c r="N724" s="21"/>
      <c r="O724" s="21"/>
    </row>
    <row r="725" spans="1:15" x14ac:dyDescent="0.25">
      <c r="A725" s="20"/>
      <c r="B725" s="20"/>
      <c r="C725" s="20"/>
      <c r="D725" s="20"/>
      <c r="E725" s="15" t="s">
        <v>1798</v>
      </c>
      <c r="F725" s="46"/>
      <c r="G725" s="106"/>
      <c r="H725" s="48">
        <v>1</v>
      </c>
      <c r="I725" s="106">
        <v>-93.2</v>
      </c>
      <c r="J725" s="48"/>
      <c r="K725" s="106"/>
      <c r="L725" s="46">
        <v>1</v>
      </c>
      <c r="M725" s="110">
        <v>-93.2</v>
      </c>
      <c r="N725" s="21"/>
      <c r="O725" s="21"/>
    </row>
    <row r="726" spans="1:15" x14ac:dyDescent="0.25">
      <c r="A726" s="20"/>
      <c r="B726" s="20"/>
      <c r="C726" s="20"/>
      <c r="D726" s="20"/>
      <c r="E726" s="15" t="s">
        <v>247</v>
      </c>
      <c r="F726" s="46"/>
      <c r="G726" s="106"/>
      <c r="H726" s="48"/>
      <c r="I726" s="106"/>
      <c r="J726" s="48">
        <v>1</v>
      </c>
      <c r="K726" s="106">
        <v>-451.57</v>
      </c>
      <c r="L726" s="46">
        <v>1</v>
      </c>
      <c r="M726" s="110">
        <v>-451.57</v>
      </c>
      <c r="N726" s="21"/>
      <c r="O726" s="21"/>
    </row>
    <row r="727" spans="1:15" x14ac:dyDescent="0.25">
      <c r="A727" s="20"/>
      <c r="B727" s="20"/>
      <c r="C727" s="20"/>
      <c r="D727" s="20"/>
      <c r="E727" s="15" t="s">
        <v>338</v>
      </c>
      <c r="F727" s="46">
        <v>1</v>
      </c>
      <c r="G727" s="106">
        <v>-55.96</v>
      </c>
      <c r="H727" s="48"/>
      <c r="I727" s="106"/>
      <c r="J727" s="48"/>
      <c r="K727" s="106"/>
      <c r="L727" s="46">
        <v>1</v>
      </c>
      <c r="M727" s="110">
        <v>-55.96</v>
      </c>
      <c r="N727" s="21"/>
      <c r="O727" s="21"/>
    </row>
    <row r="728" spans="1:15" x14ac:dyDescent="0.25">
      <c r="A728" s="20"/>
      <c r="B728" s="20"/>
      <c r="C728" s="20"/>
      <c r="D728" s="20"/>
      <c r="E728" s="15" t="s">
        <v>39</v>
      </c>
      <c r="F728" s="46">
        <v>1</v>
      </c>
      <c r="G728" s="106">
        <v>-243.28</v>
      </c>
      <c r="H728" s="48"/>
      <c r="I728" s="106"/>
      <c r="J728" s="48"/>
      <c r="K728" s="106"/>
      <c r="L728" s="46">
        <v>1</v>
      </c>
      <c r="M728" s="110">
        <v>-243.28</v>
      </c>
      <c r="N728" s="21"/>
      <c r="O728" s="21"/>
    </row>
    <row r="729" spans="1:15" x14ac:dyDescent="0.25">
      <c r="A729" s="20"/>
      <c r="B729" s="20"/>
      <c r="C729" s="20"/>
      <c r="D729" s="20"/>
      <c r="E729" s="15" t="s">
        <v>2004</v>
      </c>
      <c r="F729" s="46"/>
      <c r="G729" s="106"/>
      <c r="H729" s="48">
        <v>1</v>
      </c>
      <c r="I729" s="106">
        <v>-74.66</v>
      </c>
      <c r="J729" s="48"/>
      <c r="K729" s="106"/>
      <c r="L729" s="46">
        <v>1</v>
      </c>
      <c r="M729" s="110">
        <v>-74.66</v>
      </c>
      <c r="N729" s="21"/>
      <c r="O729" s="21"/>
    </row>
    <row r="730" spans="1:15" x14ac:dyDescent="0.25">
      <c r="A730" s="20"/>
      <c r="B730" s="20"/>
      <c r="C730" s="20"/>
      <c r="D730" s="20"/>
      <c r="E730" s="15" t="s">
        <v>1669</v>
      </c>
      <c r="F730" s="46"/>
      <c r="G730" s="106"/>
      <c r="H730" s="48"/>
      <c r="I730" s="106"/>
      <c r="J730" s="48">
        <v>1</v>
      </c>
      <c r="K730" s="106">
        <v>-46.01</v>
      </c>
      <c r="L730" s="46">
        <v>1</v>
      </c>
      <c r="M730" s="110">
        <v>-46.01</v>
      </c>
      <c r="N730" s="21"/>
      <c r="O730" s="21"/>
    </row>
    <row r="731" spans="1:15" x14ac:dyDescent="0.25">
      <c r="A731" s="20"/>
      <c r="B731" s="20"/>
      <c r="C731" s="20"/>
      <c r="D731" s="20"/>
      <c r="E731" s="15" t="s">
        <v>617</v>
      </c>
      <c r="F731" s="46"/>
      <c r="G731" s="106"/>
      <c r="H731" s="48"/>
      <c r="I731" s="106"/>
      <c r="J731" s="48">
        <v>1</v>
      </c>
      <c r="K731" s="106">
        <v>-75.48</v>
      </c>
      <c r="L731" s="46">
        <v>1</v>
      </c>
      <c r="M731" s="110">
        <v>-75.48</v>
      </c>
      <c r="N731" s="21"/>
      <c r="O731" s="21"/>
    </row>
    <row r="732" spans="1:15" x14ac:dyDescent="0.25">
      <c r="A732" s="20"/>
      <c r="B732" s="20"/>
      <c r="C732" s="20"/>
      <c r="D732" s="20"/>
      <c r="E732" s="15" t="s">
        <v>2185</v>
      </c>
      <c r="F732" s="46">
        <v>1</v>
      </c>
      <c r="G732" s="106">
        <v>-77.33</v>
      </c>
      <c r="H732" s="48"/>
      <c r="I732" s="106"/>
      <c r="J732" s="48"/>
      <c r="K732" s="106"/>
      <c r="L732" s="46">
        <v>1</v>
      </c>
      <c r="M732" s="110">
        <v>-77.33</v>
      </c>
      <c r="N732" s="21"/>
      <c r="O732" s="21"/>
    </row>
    <row r="733" spans="1:15" x14ac:dyDescent="0.25">
      <c r="A733" s="20"/>
      <c r="B733" s="20"/>
      <c r="C733" s="20"/>
      <c r="D733" s="20"/>
      <c r="E733" s="15" t="s">
        <v>906</v>
      </c>
      <c r="F733" s="46">
        <v>1</v>
      </c>
      <c r="G733" s="106">
        <v>-32.85</v>
      </c>
      <c r="H733" s="48"/>
      <c r="I733" s="106"/>
      <c r="J733" s="48"/>
      <c r="K733" s="106"/>
      <c r="L733" s="46">
        <v>1</v>
      </c>
      <c r="M733" s="110">
        <v>-32.85</v>
      </c>
      <c r="N733" s="21"/>
      <c r="O733" s="21"/>
    </row>
    <row r="734" spans="1:15" x14ac:dyDescent="0.25">
      <c r="A734" s="20"/>
      <c r="B734" s="20"/>
      <c r="C734" s="20"/>
      <c r="D734" s="20"/>
      <c r="E734" s="15" t="s">
        <v>420</v>
      </c>
      <c r="F734" s="46"/>
      <c r="G734" s="106"/>
      <c r="H734" s="48">
        <v>1</v>
      </c>
      <c r="I734" s="106">
        <v>-18.25</v>
      </c>
      <c r="J734" s="48"/>
      <c r="K734" s="106"/>
      <c r="L734" s="46">
        <v>1</v>
      </c>
      <c r="M734" s="110">
        <v>-18.25</v>
      </c>
      <c r="N734" s="21"/>
      <c r="O734" s="21"/>
    </row>
    <row r="735" spans="1:15" x14ac:dyDescent="0.25">
      <c r="A735" s="20"/>
      <c r="B735" s="20"/>
      <c r="C735" s="20"/>
      <c r="D735" s="20"/>
      <c r="E735" s="15" t="s">
        <v>1940</v>
      </c>
      <c r="F735" s="46">
        <v>1</v>
      </c>
      <c r="G735" s="106">
        <v>-81.2</v>
      </c>
      <c r="H735" s="48"/>
      <c r="I735" s="106"/>
      <c r="J735" s="48"/>
      <c r="K735" s="106"/>
      <c r="L735" s="46">
        <v>1</v>
      </c>
      <c r="M735" s="110">
        <v>-81.2</v>
      </c>
      <c r="N735" s="21"/>
      <c r="O735" s="21"/>
    </row>
    <row r="736" spans="1:15" x14ac:dyDescent="0.25">
      <c r="A736" s="20"/>
      <c r="B736" s="20"/>
      <c r="C736" s="20"/>
      <c r="D736" s="20"/>
      <c r="E736" s="15" t="s">
        <v>1148</v>
      </c>
      <c r="F736" s="46"/>
      <c r="G736" s="106"/>
      <c r="H736" s="48">
        <v>1</v>
      </c>
      <c r="I736" s="106">
        <v>-89.12</v>
      </c>
      <c r="J736" s="48"/>
      <c r="K736" s="106"/>
      <c r="L736" s="46">
        <v>1</v>
      </c>
      <c r="M736" s="110">
        <v>-89.12</v>
      </c>
      <c r="N736" s="21"/>
      <c r="O736" s="21"/>
    </row>
    <row r="737" spans="1:15" x14ac:dyDescent="0.25">
      <c r="A737" s="20"/>
      <c r="B737" s="20"/>
      <c r="C737" s="20"/>
      <c r="D737" s="20"/>
      <c r="E737" s="15" t="s">
        <v>1731</v>
      </c>
      <c r="F737" s="46">
        <v>1</v>
      </c>
      <c r="G737" s="106">
        <v>-77.98</v>
      </c>
      <c r="H737" s="48"/>
      <c r="I737" s="106"/>
      <c r="J737" s="48"/>
      <c r="K737" s="106"/>
      <c r="L737" s="46">
        <v>1</v>
      </c>
      <c r="M737" s="110">
        <v>-77.98</v>
      </c>
      <c r="N737" s="21"/>
      <c r="O737" s="21"/>
    </row>
    <row r="738" spans="1:15" x14ac:dyDescent="0.25">
      <c r="A738" s="20"/>
      <c r="B738" s="20"/>
      <c r="C738" s="20"/>
      <c r="D738" s="20"/>
      <c r="E738" s="15" t="s">
        <v>1342</v>
      </c>
      <c r="F738" s="46">
        <v>1</v>
      </c>
      <c r="G738" s="106">
        <v>-39.78</v>
      </c>
      <c r="H738" s="48"/>
      <c r="I738" s="106"/>
      <c r="J738" s="48"/>
      <c r="K738" s="106"/>
      <c r="L738" s="46">
        <v>1</v>
      </c>
      <c r="M738" s="110">
        <v>-39.78</v>
      </c>
      <c r="N738" s="21"/>
      <c r="O738" s="21"/>
    </row>
    <row r="739" spans="1:15" x14ac:dyDescent="0.25">
      <c r="A739" s="20"/>
      <c r="B739" s="20"/>
      <c r="C739" s="20"/>
      <c r="D739" s="20"/>
      <c r="E739" s="15" t="s">
        <v>771</v>
      </c>
      <c r="F739" s="46"/>
      <c r="G739" s="106"/>
      <c r="H739" s="48">
        <v>1</v>
      </c>
      <c r="I739" s="106">
        <v>-71.66</v>
      </c>
      <c r="J739" s="48"/>
      <c r="K739" s="106"/>
      <c r="L739" s="46">
        <v>1</v>
      </c>
      <c r="M739" s="110">
        <v>-71.66</v>
      </c>
      <c r="N739" s="21"/>
      <c r="O739" s="21"/>
    </row>
    <row r="740" spans="1:15" x14ac:dyDescent="0.25">
      <c r="A740" s="20"/>
      <c r="B740" s="20"/>
      <c r="C740" s="20"/>
      <c r="D740" s="20"/>
      <c r="E740" s="15" t="s">
        <v>42</v>
      </c>
      <c r="F740" s="46">
        <v>1</v>
      </c>
      <c r="G740" s="106">
        <v>-58.99</v>
      </c>
      <c r="H740" s="48"/>
      <c r="I740" s="106"/>
      <c r="J740" s="48"/>
      <c r="K740" s="106"/>
      <c r="L740" s="46">
        <v>1</v>
      </c>
      <c r="M740" s="110">
        <v>-58.99</v>
      </c>
      <c r="N740" s="21"/>
      <c r="O740" s="21"/>
    </row>
    <row r="741" spans="1:15" x14ac:dyDescent="0.25">
      <c r="A741" s="20"/>
      <c r="B741" s="20"/>
      <c r="C741" s="20"/>
      <c r="D741" s="20"/>
      <c r="E741" s="15" t="s">
        <v>2319</v>
      </c>
      <c r="F741" s="46"/>
      <c r="G741" s="106"/>
      <c r="H741" s="48"/>
      <c r="I741" s="106"/>
      <c r="J741" s="48">
        <v>1</v>
      </c>
      <c r="K741" s="106">
        <v>-336.48</v>
      </c>
      <c r="L741" s="46">
        <v>1</v>
      </c>
      <c r="M741" s="110">
        <v>-336.48</v>
      </c>
      <c r="N741" s="21"/>
      <c r="O741" s="21"/>
    </row>
    <row r="742" spans="1:15" x14ac:dyDescent="0.25">
      <c r="A742" s="20"/>
      <c r="B742" s="20"/>
      <c r="C742" s="20"/>
      <c r="D742" s="20"/>
      <c r="E742" s="15" t="s">
        <v>1574</v>
      </c>
      <c r="F742" s="46">
        <v>1</v>
      </c>
      <c r="G742" s="106">
        <v>-9.4700000000000006</v>
      </c>
      <c r="H742" s="48"/>
      <c r="I742" s="106"/>
      <c r="J742" s="48"/>
      <c r="K742" s="106"/>
      <c r="L742" s="46">
        <v>1</v>
      </c>
      <c r="M742" s="110">
        <v>-9.4700000000000006</v>
      </c>
      <c r="N742" s="21"/>
      <c r="O742" s="21"/>
    </row>
    <row r="743" spans="1:15" x14ac:dyDescent="0.25">
      <c r="A743" s="20"/>
      <c r="B743" s="20"/>
      <c r="C743" s="20"/>
      <c r="D743" s="20"/>
      <c r="E743" s="15" t="s">
        <v>1787</v>
      </c>
      <c r="F743" s="46"/>
      <c r="G743" s="106"/>
      <c r="H743" s="48">
        <v>1</v>
      </c>
      <c r="I743" s="106">
        <v>-15.73</v>
      </c>
      <c r="J743" s="48"/>
      <c r="K743" s="106"/>
      <c r="L743" s="46">
        <v>1</v>
      </c>
      <c r="M743" s="110">
        <v>-15.73</v>
      </c>
      <c r="N743" s="21"/>
      <c r="O743" s="21"/>
    </row>
    <row r="744" spans="1:15" x14ac:dyDescent="0.25">
      <c r="A744" s="20"/>
      <c r="B744" s="20"/>
      <c r="C744" s="20"/>
      <c r="D744" s="20"/>
      <c r="E744" s="15" t="s">
        <v>1300</v>
      </c>
      <c r="F744" s="46">
        <v>1</v>
      </c>
      <c r="G744" s="106">
        <v>-58.97</v>
      </c>
      <c r="H744" s="48"/>
      <c r="I744" s="106"/>
      <c r="J744" s="48"/>
      <c r="K744" s="106"/>
      <c r="L744" s="46">
        <v>1</v>
      </c>
      <c r="M744" s="110">
        <v>-58.97</v>
      </c>
      <c r="N744" s="21"/>
      <c r="O744" s="21"/>
    </row>
    <row r="745" spans="1:15" x14ac:dyDescent="0.25">
      <c r="A745" s="20"/>
      <c r="B745" s="20"/>
      <c r="C745" s="20"/>
      <c r="D745" s="20"/>
      <c r="E745" s="15" t="s">
        <v>1191</v>
      </c>
      <c r="F745" s="46"/>
      <c r="G745" s="106"/>
      <c r="H745" s="48">
        <v>1</v>
      </c>
      <c r="I745" s="106">
        <v>-98.18</v>
      </c>
      <c r="J745" s="48"/>
      <c r="K745" s="106"/>
      <c r="L745" s="46">
        <v>1</v>
      </c>
      <c r="M745" s="110">
        <v>-98.18</v>
      </c>
      <c r="N745" s="21"/>
      <c r="O745" s="21"/>
    </row>
    <row r="746" spans="1:15" x14ac:dyDescent="0.25">
      <c r="A746" s="20"/>
      <c r="B746" s="20"/>
      <c r="C746" s="20"/>
      <c r="D746" s="20"/>
      <c r="E746" s="15" t="s">
        <v>359</v>
      </c>
      <c r="F746" s="46">
        <v>1</v>
      </c>
      <c r="G746" s="106">
        <v>-50.79</v>
      </c>
      <c r="H746" s="48"/>
      <c r="I746" s="106"/>
      <c r="J746" s="48"/>
      <c r="K746" s="106"/>
      <c r="L746" s="46">
        <v>1</v>
      </c>
      <c r="M746" s="110">
        <v>-50.79</v>
      </c>
      <c r="N746" s="21"/>
      <c r="O746" s="21"/>
    </row>
    <row r="747" spans="1:15" x14ac:dyDescent="0.25">
      <c r="A747" s="20"/>
      <c r="B747" s="20"/>
      <c r="C747" s="20"/>
      <c r="D747" s="20"/>
      <c r="E747" s="15" t="s">
        <v>228</v>
      </c>
      <c r="F747" s="46">
        <v>1</v>
      </c>
      <c r="G747" s="106">
        <v>-202.74</v>
      </c>
      <c r="H747" s="48"/>
      <c r="I747" s="106"/>
      <c r="J747" s="48"/>
      <c r="K747" s="106"/>
      <c r="L747" s="46">
        <v>1</v>
      </c>
      <c r="M747" s="110">
        <v>-202.74</v>
      </c>
      <c r="N747" s="21"/>
      <c r="O747" s="21"/>
    </row>
    <row r="748" spans="1:15" x14ac:dyDescent="0.25">
      <c r="A748" s="20"/>
      <c r="B748" s="20"/>
      <c r="C748" s="20"/>
      <c r="D748" s="20"/>
      <c r="E748" s="15" t="s">
        <v>1210</v>
      </c>
      <c r="F748" s="46"/>
      <c r="G748" s="106"/>
      <c r="H748" s="48"/>
      <c r="I748" s="106"/>
      <c r="J748" s="48">
        <v>1</v>
      </c>
      <c r="K748" s="106">
        <v>-12.45</v>
      </c>
      <c r="L748" s="46">
        <v>1</v>
      </c>
      <c r="M748" s="110">
        <v>-12.45</v>
      </c>
      <c r="N748" s="21"/>
      <c r="O748" s="21"/>
    </row>
    <row r="749" spans="1:15" x14ac:dyDescent="0.25">
      <c r="A749" s="20"/>
      <c r="B749" s="20"/>
      <c r="C749" s="20"/>
      <c r="D749" s="20"/>
      <c r="E749" s="15" t="s">
        <v>1289</v>
      </c>
      <c r="F749" s="46">
        <v>1</v>
      </c>
      <c r="G749" s="106">
        <v>-65.849999999999994</v>
      </c>
      <c r="H749" s="48"/>
      <c r="I749" s="106"/>
      <c r="J749" s="48"/>
      <c r="K749" s="106"/>
      <c r="L749" s="46">
        <v>1</v>
      </c>
      <c r="M749" s="110">
        <v>-65.849999999999994</v>
      </c>
      <c r="N749" s="21"/>
      <c r="O749" s="21"/>
    </row>
    <row r="750" spans="1:15" x14ac:dyDescent="0.25">
      <c r="A750" s="20"/>
      <c r="B750" s="20"/>
      <c r="C750" s="20"/>
      <c r="D750" s="20"/>
      <c r="E750" s="15" t="s">
        <v>1450</v>
      </c>
      <c r="F750" s="46"/>
      <c r="G750" s="106"/>
      <c r="H750" s="48"/>
      <c r="I750" s="106"/>
      <c r="J750" s="48">
        <v>1</v>
      </c>
      <c r="K750" s="106">
        <v>-53.34</v>
      </c>
      <c r="L750" s="46">
        <v>1</v>
      </c>
      <c r="M750" s="110">
        <v>-53.34</v>
      </c>
      <c r="N750" s="21"/>
      <c r="O750" s="21"/>
    </row>
    <row r="751" spans="1:15" x14ac:dyDescent="0.25">
      <c r="A751" s="20"/>
      <c r="B751" s="20"/>
      <c r="C751" s="20"/>
      <c r="D751" s="20"/>
      <c r="E751" s="15" t="s">
        <v>1174</v>
      </c>
      <c r="F751" s="46"/>
      <c r="G751" s="106"/>
      <c r="H751" s="48">
        <v>1</v>
      </c>
      <c r="I751" s="106">
        <v>-42.11</v>
      </c>
      <c r="J751" s="48"/>
      <c r="K751" s="106"/>
      <c r="L751" s="46">
        <v>1</v>
      </c>
      <c r="M751" s="110">
        <v>-42.11</v>
      </c>
      <c r="N751" s="21"/>
      <c r="O751" s="21"/>
    </row>
    <row r="752" spans="1:15" x14ac:dyDescent="0.25">
      <c r="A752" s="20"/>
      <c r="B752" s="20"/>
      <c r="C752" s="20"/>
      <c r="D752" s="20"/>
      <c r="E752" s="15" t="s">
        <v>909</v>
      </c>
      <c r="F752" s="46"/>
      <c r="G752" s="106"/>
      <c r="H752" s="48">
        <v>1</v>
      </c>
      <c r="I752" s="106">
        <v>-96.68</v>
      </c>
      <c r="J752" s="48"/>
      <c r="K752" s="106"/>
      <c r="L752" s="46">
        <v>1</v>
      </c>
      <c r="M752" s="110">
        <v>-96.68</v>
      </c>
      <c r="N752" s="21"/>
      <c r="O752" s="21"/>
    </row>
    <row r="753" spans="1:15" x14ac:dyDescent="0.25">
      <c r="A753" s="20"/>
      <c r="B753" s="20"/>
      <c r="C753" s="20"/>
      <c r="D753" s="20"/>
      <c r="E753" s="15" t="s">
        <v>464</v>
      </c>
      <c r="F753" s="46"/>
      <c r="G753" s="106"/>
      <c r="H753" s="48"/>
      <c r="I753" s="106"/>
      <c r="J753" s="48">
        <v>1</v>
      </c>
      <c r="K753" s="106">
        <v>-39.19</v>
      </c>
      <c r="L753" s="46">
        <v>1</v>
      </c>
      <c r="M753" s="110">
        <v>-39.19</v>
      </c>
      <c r="N753" s="21"/>
      <c r="O753" s="21"/>
    </row>
    <row r="754" spans="1:15" x14ac:dyDescent="0.25">
      <c r="A754" s="20"/>
      <c r="B754" s="20"/>
      <c r="C754" s="20"/>
      <c r="D754" s="20"/>
      <c r="E754" s="15" t="s">
        <v>2015</v>
      </c>
      <c r="F754" s="46"/>
      <c r="G754" s="106"/>
      <c r="H754" s="48">
        <v>1</v>
      </c>
      <c r="I754" s="106">
        <v>-17.21</v>
      </c>
      <c r="J754" s="48"/>
      <c r="K754" s="106"/>
      <c r="L754" s="46">
        <v>1</v>
      </c>
      <c r="M754" s="110">
        <v>-17.21</v>
      </c>
      <c r="N754" s="21"/>
      <c r="O754" s="21"/>
    </row>
    <row r="755" spans="1:15" x14ac:dyDescent="0.25">
      <c r="A755" s="20"/>
      <c r="B755" s="20"/>
      <c r="C755" s="20"/>
      <c r="D755" s="20"/>
      <c r="E755" s="15" t="s">
        <v>1558</v>
      </c>
      <c r="F755" s="46">
        <v>1</v>
      </c>
      <c r="G755" s="106">
        <v>-95.21</v>
      </c>
      <c r="H755" s="48"/>
      <c r="I755" s="106"/>
      <c r="J755" s="48"/>
      <c r="K755" s="106"/>
      <c r="L755" s="46">
        <v>1</v>
      </c>
      <c r="M755" s="110">
        <v>-95.21</v>
      </c>
      <c r="N755" s="21"/>
      <c r="O755" s="21"/>
    </row>
    <row r="756" spans="1:15" x14ac:dyDescent="0.25">
      <c r="A756" s="20"/>
      <c r="B756" s="20"/>
      <c r="C756" s="20"/>
      <c r="D756" s="20"/>
      <c r="E756" s="15" t="s">
        <v>590</v>
      </c>
      <c r="F756" s="46"/>
      <c r="G756" s="106"/>
      <c r="H756" s="48">
        <v>1</v>
      </c>
      <c r="I756" s="106">
        <v>-78.77</v>
      </c>
      <c r="J756" s="48"/>
      <c r="K756" s="106"/>
      <c r="L756" s="46">
        <v>1</v>
      </c>
      <c r="M756" s="110">
        <v>-78.77</v>
      </c>
      <c r="N756" s="21"/>
      <c r="O756" s="21"/>
    </row>
    <row r="757" spans="1:15" x14ac:dyDescent="0.25">
      <c r="A757" s="20"/>
      <c r="B757" s="20"/>
      <c r="C757" s="20"/>
      <c r="D757" s="20"/>
      <c r="E757" s="15" t="s">
        <v>2283</v>
      </c>
      <c r="F757" s="46"/>
      <c r="G757" s="106"/>
      <c r="H757" s="48">
        <v>1</v>
      </c>
      <c r="I757" s="106">
        <v>-133.97999999999999</v>
      </c>
      <c r="J757" s="48"/>
      <c r="K757" s="106"/>
      <c r="L757" s="46">
        <v>1</v>
      </c>
      <c r="M757" s="110">
        <v>-133.97999999999999</v>
      </c>
      <c r="N757" s="21"/>
      <c r="O757" s="21"/>
    </row>
    <row r="758" spans="1:15" x14ac:dyDescent="0.25">
      <c r="A758" s="20"/>
      <c r="B758" s="20"/>
      <c r="C758" s="20"/>
      <c r="D758" s="20"/>
      <c r="E758" s="15" t="s">
        <v>429</v>
      </c>
      <c r="F758" s="46"/>
      <c r="G758" s="106"/>
      <c r="H758" s="48">
        <v>1</v>
      </c>
      <c r="I758" s="106">
        <v>-8.81</v>
      </c>
      <c r="J758" s="48"/>
      <c r="K758" s="106"/>
      <c r="L758" s="46">
        <v>1</v>
      </c>
      <c r="M758" s="110">
        <v>-8.81</v>
      </c>
      <c r="N758" s="21"/>
      <c r="O758" s="21"/>
    </row>
    <row r="759" spans="1:15" x14ac:dyDescent="0.25">
      <c r="A759" s="20"/>
      <c r="B759" s="20"/>
      <c r="C759" s="20"/>
      <c r="D759" s="20"/>
      <c r="E759" s="15" t="s">
        <v>1764</v>
      </c>
      <c r="F759" s="46">
        <v>1</v>
      </c>
      <c r="G759" s="106">
        <v>-56.8</v>
      </c>
      <c r="H759" s="48"/>
      <c r="I759" s="106"/>
      <c r="J759" s="48"/>
      <c r="K759" s="106"/>
      <c r="L759" s="46">
        <v>1</v>
      </c>
      <c r="M759" s="110">
        <v>-56.8</v>
      </c>
      <c r="N759" s="21"/>
      <c r="O759" s="21"/>
    </row>
    <row r="760" spans="1:15" x14ac:dyDescent="0.25">
      <c r="A760" s="20"/>
      <c r="B760" s="20"/>
      <c r="C760" s="20"/>
      <c r="D760" s="20"/>
      <c r="E760" s="15" t="s">
        <v>2030</v>
      </c>
      <c r="F760" s="46"/>
      <c r="G760" s="106"/>
      <c r="H760" s="48">
        <v>1</v>
      </c>
      <c r="I760" s="106">
        <v>-93.27</v>
      </c>
      <c r="J760" s="48"/>
      <c r="K760" s="106"/>
      <c r="L760" s="46">
        <v>1</v>
      </c>
      <c r="M760" s="110">
        <v>-93.27</v>
      </c>
      <c r="N760" s="21"/>
      <c r="O760" s="21"/>
    </row>
    <row r="761" spans="1:15" x14ac:dyDescent="0.25">
      <c r="A761" s="20"/>
      <c r="B761" s="20"/>
      <c r="C761" s="20"/>
      <c r="D761" s="20"/>
      <c r="E761" s="15" t="s">
        <v>1991</v>
      </c>
      <c r="F761" s="46">
        <v>1</v>
      </c>
      <c r="G761" s="106">
        <v>-43.84</v>
      </c>
      <c r="H761" s="48"/>
      <c r="I761" s="106"/>
      <c r="J761" s="48"/>
      <c r="K761" s="106"/>
      <c r="L761" s="46">
        <v>1</v>
      </c>
      <c r="M761" s="110">
        <v>-43.84</v>
      </c>
      <c r="N761" s="21"/>
      <c r="O761" s="21"/>
    </row>
    <row r="762" spans="1:15" x14ac:dyDescent="0.25">
      <c r="A762" s="20"/>
      <c r="B762" s="20"/>
      <c r="C762" s="20"/>
      <c r="D762" s="20"/>
      <c r="E762" s="15" t="s">
        <v>597</v>
      </c>
      <c r="F762" s="46"/>
      <c r="G762" s="106"/>
      <c r="H762" s="48">
        <v>1</v>
      </c>
      <c r="I762" s="106">
        <v>-30.7</v>
      </c>
      <c r="J762" s="48"/>
      <c r="K762" s="106"/>
      <c r="L762" s="46">
        <v>1</v>
      </c>
      <c r="M762" s="110">
        <v>-30.7</v>
      </c>
      <c r="N762" s="21"/>
      <c r="O762" s="21"/>
    </row>
    <row r="763" spans="1:15" x14ac:dyDescent="0.25">
      <c r="A763" s="20"/>
      <c r="B763" s="20"/>
      <c r="C763" s="20"/>
      <c r="D763" s="20"/>
      <c r="E763" s="15" t="s">
        <v>685</v>
      </c>
      <c r="F763" s="46">
        <v>1</v>
      </c>
      <c r="G763" s="106">
        <v>-32.21</v>
      </c>
      <c r="H763" s="48"/>
      <c r="I763" s="106"/>
      <c r="J763" s="48"/>
      <c r="K763" s="106"/>
      <c r="L763" s="46">
        <v>1</v>
      </c>
      <c r="M763" s="110">
        <v>-32.21</v>
      </c>
      <c r="N763" s="21"/>
      <c r="O763" s="21"/>
    </row>
    <row r="764" spans="1:15" x14ac:dyDescent="0.25">
      <c r="A764" s="20"/>
      <c r="B764" s="20"/>
      <c r="C764" s="20"/>
      <c r="D764" s="20"/>
      <c r="E764" s="15" t="s">
        <v>1321</v>
      </c>
      <c r="F764" s="46">
        <v>1</v>
      </c>
      <c r="G764" s="106">
        <v>-78.77</v>
      </c>
      <c r="H764" s="48"/>
      <c r="I764" s="106"/>
      <c r="J764" s="48"/>
      <c r="K764" s="106"/>
      <c r="L764" s="46">
        <v>1</v>
      </c>
      <c r="M764" s="110">
        <v>-78.77</v>
      </c>
      <c r="N764" s="21"/>
      <c r="O764" s="21"/>
    </row>
    <row r="765" spans="1:15" x14ac:dyDescent="0.25">
      <c r="A765" s="20"/>
      <c r="B765" s="20"/>
      <c r="C765" s="20"/>
      <c r="D765" s="20"/>
      <c r="E765" s="15" t="s">
        <v>1609</v>
      </c>
      <c r="F765" s="46"/>
      <c r="G765" s="106"/>
      <c r="H765" s="48">
        <v>1</v>
      </c>
      <c r="I765" s="106">
        <v>-61.05</v>
      </c>
      <c r="J765" s="48"/>
      <c r="K765" s="106"/>
      <c r="L765" s="46">
        <v>1</v>
      </c>
      <c r="M765" s="110">
        <v>-61.05</v>
      </c>
      <c r="N765" s="21"/>
      <c r="O765" s="21"/>
    </row>
    <row r="766" spans="1:15" x14ac:dyDescent="0.25">
      <c r="A766" s="20"/>
      <c r="B766" s="20"/>
      <c r="C766" s="20"/>
      <c r="D766" s="20"/>
      <c r="E766" s="15" t="s">
        <v>1170</v>
      </c>
      <c r="F766" s="46"/>
      <c r="G766" s="106"/>
      <c r="H766" s="48">
        <v>1</v>
      </c>
      <c r="I766" s="106">
        <v>-32.71</v>
      </c>
      <c r="J766" s="48"/>
      <c r="K766" s="106"/>
      <c r="L766" s="46">
        <v>1</v>
      </c>
      <c r="M766" s="110">
        <v>-32.71</v>
      </c>
      <c r="N766" s="21"/>
      <c r="O766" s="21"/>
    </row>
    <row r="767" spans="1:15" x14ac:dyDescent="0.25">
      <c r="A767" s="20"/>
      <c r="B767" s="20"/>
      <c r="C767" s="20"/>
      <c r="D767" s="20"/>
      <c r="E767" s="15" t="s">
        <v>1069</v>
      </c>
      <c r="F767" s="46">
        <v>1</v>
      </c>
      <c r="G767" s="106">
        <v>-54.96</v>
      </c>
      <c r="H767" s="48"/>
      <c r="I767" s="106"/>
      <c r="J767" s="48"/>
      <c r="K767" s="106"/>
      <c r="L767" s="46">
        <v>1</v>
      </c>
      <c r="M767" s="110">
        <v>-54.96</v>
      </c>
      <c r="N767" s="21"/>
      <c r="O767" s="21"/>
    </row>
    <row r="768" spans="1:15" x14ac:dyDescent="0.25">
      <c r="A768" s="20"/>
      <c r="B768" s="20"/>
      <c r="C768" s="20"/>
      <c r="D768" s="20"/>
      <c r="E768" s="15" t="s">
        <v>1420</v>
      </c>
      <c r="F768" s="46"/>
      <c r="G768" s="106"/>
      <c r="H768" s="48">
        <v>1</v>
      </c>
      <c r="I768" s="106">
        <v>-21.43</v>
      </c>
      <c r="J768" s="48"/>
      <c r="K768" s="106"/>
      <c r="L768" s="46">
        <v>1</v>
      </c>
      <c r="M768" s="110">
        <v>-21.43</v>
      </c>
      <c r="N768" s="21"/>
      <c r="O768" s="21"/>
    </row>
    <row r="769" spans="1:15" x14ac:dyDescent="0.25">
      <c r="A769" s="20"/>
      <c r="B769" s="20"/>
      <c r="C769" s="20"/>
      <c r="D769" s="20"/>
      <c r="E769" s="15" t="s">
        <v>1399</v>
      </c>
      <c r="F769" s="46"/>
      <c r="G769" s="106"/>
      <c r="H769" s="48">
        <v>1</v>
      </c>
      <c r="I769" s="106">
        <v>-9.5500000000000007</v>
      </c>
      <c r="J769" s="48"/>
      <c r="K769" s="106"/>
      <c r="L769" s="46">
        <v>1</v>
      </c>
      <c r="M769" s="110">
        <v>-9.5500000000000007</v>
      </c>
      <c r="N769" s="21"/>
      <c r="O769" s="21"/>
    </row>
    <row r="770" spans="1:15" x14ac:dyDescent="0.25">
      <c r="A770" s="20"/>
      <c r="B770" s="20"/>
      <c r="C770" s="20"/>
      <c r="D770" s="20"/>
      <c r="E770" s="15" t="s">
        <v>1316</v>
      </c>
      <c r="F770" s="46">
        <v>1</v>
      </c>
      <c r="G770" s="106">
        <v>-43.2</v>
      </c>
      <c r="H770" s="48"/>
      <c r="I770" s="106"/>
      <c r="J770" s="48"/>
      <c r="K770" s="106"/>
      <c r="L770" s="46">
        <v>1</v>
      </c>
      <c r="M770" s="110">
        <v>-43.2</v>
      </c>
      <c r="N770" s="21"/>
      <c r="O770" s="21"/>
    </row>
    <row r="771" spans="1:15" x14ac:dyDescent="0.25">
      <c r="A771" s="20"/>
      <c r="B771" s="20"/>
      <c r="C771" s="20"/>
      <c r="D771" s="20"/>
      <c r="E771" s="15" t="s">
        <v>555</v>
      </c>
      <c r="F771" s="46"/>
      <c r="G771" s="106"/>
      <c r="H771" s="48">
        <v>1</v>
      </c>
      <c r="I771" s="106">
        <v>-46.15</v>
      </c>
      <c r="J771" s="48"/>
      <c r="K771" s="106"/>
      <c r="L771" s="46">
        <v>1</v>
      </c>
      <c r="M771" s="110">
        <v>-46.15</v>
      </c>
      <c r="N771" s="21"/>
      <c r="O771" s="21"/>
    </row>
    <row r="772" spans="1:15" x14ac:dyDescent="0.25">
      <c r="A772" s="20"/>
      <c r="B772" s="20"/>
      <c r="C772" s="20"/>
      <c r="D772" s="20"/>
      <c r="E772" s="15" t="s">
        <v>915</v>
      </c>
      <c r="F772" s="46"/>
      <c r="G772" s="106"/>
      <c r="H772" s="48">
        <v>1</v>
      </c>
      <c r="I772" s="106">
        <v>-95.15</v>
      </c>
      <c r="J772" s="48"/>
      <c r="K772" s="106"/>
      <c r="L772" s="46">
        <v>1</v>
      </c>
      <c r="M772" s="110">
        <v>-95.15</v>
      </c>
      <c r="N772" s="21"/>
      <c r="O772" s="21"/>
    </row>
    <row r="773" spans="1:15" x14ac:dyDescent="0.25">
      <c r="A773" s="20"/>
      <c r="B773" s="20"/>
      <c r="C773" s="20"/>
      <c r="D773" s="20"/>
      <c r="E773" s="15" t="s">
        <v>1810</v>
      </c>
      <c r="F773" s="46"/>
      <c r="G773" s="106"/>
      <c r="H773" s="48">
        <v>1</v>
      </c>
      <c r="I773" s="106">
        <v>-24.93</v>
      </c>
      <c r="J773" s="48"/>
      <c r="K773" s="106"/>
      <c r="L773" s="46">
        <v>1</v>
      </c>
      <c r="M773" s="110">
        <v>-24.93</v>
      </c>
      <c r="N773" s="21"/>
      <c r="O773" s="21"/>
    </row>
    <row r="774" spans="1:15" x14ac:dyDescent="0.25">
      <c r="A774" s="20"/>
      <c r="B774" s="20"/>
      <c r="C774" s="20"/>
      <c r="D774" s="20"/>
      <c r="E774" s="15" t="s">
        <v>1474</v>
      </c>
      <c r="F774" s="46"/>
      <c r="G774" s="106"/>
      <c r="H774" s="48"/>
      <c r="I774" s="106"/>
      <c r="J774" s="48">
        <v>1</v>
      </c>
      <c r="K774" s="106">
        <v>-36.35</v>
      </c>
      <c r="L774" s="46">
        <v>1</v>
      </c>
      <c r="M774" s="110">
        <v>-36.35</v>
      </c>
      <c r="N774" s="21"/>
      <c r="O774" s="21"/>
    </row>
    <row r="775" spans="1:15" x14ac:dyDescent="0.25">
      <c r="A775" s="20"/>
      <c r="B775" s="20"/>
      <c r="C775" s="20"/>
      <c r="D775" s="20"/>
      <c r="E775" s="15" t="s">
        <v>980</v>
      </c>
      <c r="F775" s="46"/>
      <c r="G775" s="106"/>
      <c r="H775" s="48"/>
      <c r="I775" s="106"/>
      <c r="J775" s="48">
        <v>1</v>
      </c>
      <c r="K775" s="106">
        <v>-37.76</v>
      </c>
      <c r="L775" s="46">
        <v>1</v>
      </c>
      <c r="M775" s="110">
        <v>-37.76</v>
      </c>
      <c r="N775" s="21"/>
      <c r="O775" s="21"/>
    </row>
    <row r="776" spans="1:15" x14ac:dyDescent="0.25">
      <c r="A776" s="20"/>
      <c r="B776" s="20"/>
      <c r="C776" s="20"/>
      <c r="D776" s="20"/>
      <c r="E776" s="15" t="s">
        <v>1576</v>
      </c>
      <c r="F776" s="46">
        <v>1</v>
      </c>
      <c r="G776" s="106">
        <v>-9.82</v>
      </c>
      <c r="H776" s="48"/>
      <c r="I776" s="106"/>
      <c r="J776" s="48"/>
      <c r="K776" s="106"/>
      <c r="L776" s="46">
        <v>1</v>
      </c>
      <c r="M776" s="110">
        <v>-9.82</v>
      </c>
      <c r="N776" s="21"/>
      <c r="O776" s="21"/>
    </row>
    <row r="777" spans="1:15" x14ac:dyDescent="0.25">
      <c r="A777" s="20"/>
      <c r="B777" s="20"/>
      <c r="C777" s="20"/>
      <c r="D777" s="20"/>
      <c r="E777" s="15" t="s">
        <v>2181</v>
      </c>
      <c r="F777" s="46">
        <v>1</v>
      </c>
      <c r="G777" s="106">
        <v>-224.63</v>
      </c>
      <c r="H777" s="48"/>
      <c r="I777" s="106"/>
      <c r="J777" s="48"/>
      <c r="K777" s="106"/>
      <c r="L777" s="46">
        <v>1</v>
      </c>
      <c r="M777" s="110">
        <v>-224.63</v>
      </c>
      <c r="N777" s="21"/>
      <c r="O777" s="21"/>
    </row>
    <row r="778" spans="1:15" x14ac:dyDescent="0.25">
      <c r="A778" s="20"/>
      <c r="B778" s="20"/>
      <c r="C778" s="20"/>
      <c r="D778" s="20"/>
      <c r="E778" s="15" t="s">
        <v>2334</v>
      </c>
      <c r="F778" s="46"/>
      <c r="G778" s="106"/>
      <c r="H778" s="48">
        <v>1</v>
      </c>
      <c r="I778" s="106">
        <v>-242.64</v>
      </c>
      <c r="J778" s="48"/>
      <c r="K778" s="106"/>
      <c r="L778" s="46">
        <v>1</v>
      </c>
      <c r="M778" s="110">
        <v>-242.64</v>
      </c>
      <c r="N778" s="21"/>
      <c r="O778" s="21"/>
    </row>
    <row r="779" spans="1:15" x14ac:dyDescent="0.25">
      <c r="A779" s="20"/>
      <c r="B779" s="20"/>
      <c r="C779" s="20"/>
      <c r="D779" s="20"/>
      <c r="E779" s="15" t="s">
        <v>424</v>
      </c>
      <c r="F779" s="46"/>
      <c r="G779" s="106"/>
      <c r="H779" s="48">
        <v>1</v>
      </c>
      <c r="I779" s="106">
        <v>-19.38</v>
      </c>
      <c r="J779" s="48"/>
      <c r="K779" s="106"/>
      <c r="L779" s="46">
        <v>1</v>
      </c>
      <c r="M779" s="110">
        <v>-19.38</v>
      </c>
      <c r="N779" s="21"/>
      <c r="O779" s="21"/>
    </row>
    <row r="780" spans="1:15" x14ac:dyDescent="0.25">
      <c r="A780" s="20"/>
      <c r="B780" s="20"/>
      <c r="C780" s="20"/>
      <c r="D780" s="20"/>
      <c r="E780" s="15" t="s">
        <v>2041</v>
      </c>
      <c r="F780" s="46"/>
      <c r="G780" s="106"/>
      <c r="H780" s="48">
        <v>1</v>
      </c>
      <c r="I780" s="106">
        <v>-34.39</v>
      </c>
      <c r="J780" s="48"/>
      <c r="K780" s="106"/>
      <c r="L780" s="46">
        <v>1</v>
      </c>
      <c r="M780" s="110">
        <v>-34.39</v>
      </c>
      <c r="N780" s="21"/>
      <c r="O780" s="21"/>
    </row>
    <row r="781" spans="1:15" x14ac:dyDescent="0.25">
      <c r="A781" s="20"/>
      <c r="B781" s="20"/>
      <c r="C781" s="20"/>
      <c r="D781" s="20"/>
      <c r="E781" s="15" t="s">
        <v>2028</v>
      </c>
      <c r="F781" s="46"/>
      <c r="G781" s="106"/>
      <c r="H781" s="48">
        <v>1</v>
      </c>
      <c r="I781" s="106">
        <v>-59.98</v>
      </c>
      <c r="J781" s="48"/>
      <c r="K781" s="106"/>
      <c r="L781" s="46">
        <v>1</v>
      </c>
      <c r="M781" s="110">
        <v>-59.98</v>
      </c>
      <c r="N781" s="21"/>
      <c r="O781" s="21"/>
    </row>
    <row r="782" spans="1:15" x14ac:dyDescent="0.25">
      <c r="A782" s="20"/>
      <c r="B782" s="20"/>
      <c r="C782" s="20"/>
      <c r="D782" s="20"/>
      <c r="E782" s="15" t="s">
        <v>1267</v>
      </c>
      <c r="F782" s="46">
        <v>1</v>
      </c>
      <c r="G782" s="106">
        <v>-51.19</v>
      </c>
      <c r="H782" s="48"/>
      <c r="I782" s="106"/>
      <c r="J782" s="48"/>
      <c r="K782" s="106"/>
      <c r="L782" s="46">
        <v>1</v>
      </c>
      <c r="M782" s="110">
        <v>-51.19</v>
      </c>
      <c r="N782" s="21"/>
      <c r="O782" s="21"/>
    </row>
    <row r="783" spans="1:15" x14ac:dyDescent="0.25">
      <c r="A783" s="20"/>
      <c r="B783" s="20"/>
      <c r="C783" s="20"/>
      <c r="D783" s="20"/>
      <c r="E783" s="15" t="s">
        <v>695</v>
      </c>
      <c r="F783" s="46">
        <v>1</v>
      </c>
      <c r="G783" s="106">
        <v>-43.76</v>
      </c>
      <c r="H783" s="48"/>
      <c r="I783" s="106"/>
      <c r="J783" s="48"/>
      <c r="K783" s="106"/>
      <c r="L783" s="46">
        <v>1</v>
      </c>
      <c r="M783" s="110">
        <v>-43.76</v>
      </c>
      <c r="N783" s="21"/>
      <c r="O783" s="21"/>
    </row>
    <row r="784" spans="1:15" x14ac:dyDescent="0.25">
      <c r="A784" s="20"/>
      <c r="B784" s="20"/>
      <c r="C784" s="20"/>
      <c r="D784" s="20"/>
      <c r="E784" s="15" t="s">
        <v>2250</v>
      </c>
      <c r="F784" s="46"/>
      <c r="G784" s="106"/>
      <c r="H784" s="48"/>
      <c r="I784" s="106"/>
      <c r="J784" s="48">
        <v>1</v>
      </c>
      <c r="K784" s="106">
        <v>-367.11</v>
      </c>
      <c r="L784" s="46">
        <v>1</v>
      </c>
      <c r="M784" s="110">
        <v>-367.11</v>
      </c>
      <c r="N784" s="21"/>
      <c r="O784" s="21"/>
    </row>
    <row r="785" spans="1:15" x14ac:dyDescent="0.25">
      <c r="A785" s="20"/>
      <c r="B785" s="20"/>
      <c r="C785" s="20"/>
      <c r="D785" s="20"/>
      <c r="E785" s="15" t="s">
        <v>1167</v>
      </c>
      <c r="F785" s="46"/>
      <c r="G785" s="106"/>
      <c r="H785" s="48">
        <v>1</v>
      </c>
      <c r="I785" s="106">
        <v>-29.36</v>
      </c>
      <c r="J785" s="48"/>
      <c r="K785" s="106"/>
      <c r="L785" s="46">
        <v>1</v>
      </c>
      <c r="M785" s="110">
        <v>-29.36</v>
      </c>
      <c r="N785" s="21"/>
      <c r="O785" s="21"/>
    </row>
    <row r="786" spans="1:15" x14ac:dyDescent="0.25">
      <c r="A786" s="20"/>
      <c r="B786" s="20"/>
      <c r="C786" s="20"/>
      <c r="D786" s="20"/>
      <c r="E786" s="15" t="s">
        <v>1738</v>
      </c>
      <c r="F786" s="46">
        <v>1</v>
      </c>
      <c r="G786" s="106">
        <v>-77.14</v>
      </c>
      <c r="H786" s="48"/>
      <c r="I786" s="106"/>
      <c r="J786" s="48"/>
      <c r="K786" s="106"/>
      <c r="L786" s="46">
        <v>1</v>
      </c>
      <c r="M786" s="110">
        <v>-77.14</v>
      </c>
      <c r="N786" s="21"/>
      <c r="O786" s="21"/>
    </row>
    <row r="787" spans="1:15" x14ac:dyDescent="0.25">
      <c r="A787" s="20"/>
      <c r="B787" s="20"/>
      <c r="C787" s="20"/>
      <c r="D787" s="20"/>
      <c r="E787" s="15" t="s">
        <v>1531</v>
      </c>
      <c r="F787" s="46">
        <v>1</v>
      </c>
      <c r="G787" s="106">
        <v>-14.1</v>
      </c>
      <c r="H787" s="48"/>
      <c r="I787" s="106"/>
      <c r="J787" s="48"/>
      <c r="K787" s="106"/>
      <c r="L787" s="46">
        <v>1</v>
      </c>
      <c r="M787" s="110">
        <v>-14.1</v>
      </c>
      <c r="N787" s="21"/>
      <c r="O787" s="21"/>
    </row>
    <row r="788" spans="1:15" x14ac:dyDescent="0.25">
      <c r="A788" s="20"/>
      <c r="B788" s="20"/>
      <c r="C788" s="20"/>
      <c r="D788" s="20"/>
      <c r="E788" s="15" t="s">
        <v>1617</v>
      </c>
      <c r="F788" s="46"/>
      <c r="G788" s="106"/>
      <c r="H788" s="48">
        <v>1</v>
      </c>
      <c r="I788" s="106">
        <v>-40.47</v>
      </c>
      <c r="J788" s="48"/>
      <c r="K788" s="106"/>
      <c r="L788" s="46">
        <v>1</v>
      </c>
      <c r="M788" s="110">
        <v>-40.47</v>
      </c>
      <c r="N788" s="21"/>
      <c r="O788" s="21"/>
    </row>
    <row r="789" spans="1:15" x14ac:dyDescent="0.25">
      <c r="A789" s="20"/>
      <c r="B789" s="20"/>
      <c r="C789" s="20"/>
      <c r="D789" s="20"/>
      <c r="E789" s="15" t="s">
        <v>2304</v>
      </c>
      <c r="F789" s="46"/>
      <c r="G789" s="106"/>
      <c r="H789" s="48">
        <v>1</v>
      </c>
      <c r="I789" s="106">
        <v>-443.36</v>
      </c>
      <c r="J789" s="48"/>
      <c r="K789" s="106"/>
      <c r="L789" s="46">
        <v>1</v>
      </c>
      <c r="M789" s="110">
        <v>-443.36</v>
      </c>
      <c r="N789" s="21"/>
      <c r="O789" s="21"/>
    </row>
    <row r="790" spans="1:15" x14ac:dyDescent="0.25">
      <c r="A790" s="20"/>
      <c r="B790" s="20"/>
      <c r="C790" s="20"/>
      <c r="D790" s="20"/>
      <c r="E790" s="15" t="s">
        <v>2034</v>
      </c>
      <c r="F790" s="46"/>
      <c r="G790" s="106"/>
      <c r="H790" s="48">
        <v>1</v>
      </c>
      <c r="I790" s="106">
        <v>-10.37</v>
      </c>
      <c r="J790" s="48"/>
      <c r="K790" s="106"/>
      <c r="L790" s="46">
        <v>1</v>
      </c>
      <c r="M790" s="110">
        <v>-10.37</v>
      </c>
      <c r="N790" s="21"/>
      <c r="O790" s="21"/>
    </row>
    <row r="791" spans="1:15" x14ac:dyDescent="0.25">
      <c r="A791" s="20"/>
      <c r="B791" s="20"/>
      <c r="C791" s="20"/>
      <c r="D791" s="20"/>
      <c r="E791" s="15" t="s">
        <v>1339</v>
      </c>
      <c r="F791" s="46">
        <v>1</v>
      </c>
      <c r="G791" s="106">
        <v>-18.48</v>
      </c>
      <c r="H791" s="48"/>
      <c r="I791" s="106"/>
      <c r="J791" s="48"/>
      <c r="K791" s="106"/>
      <c r="L791" s="46">
        <v>1</v>
      </c>
      <c r="M791" s="110">
        <v>-18.48</v>
      </c>
      <c r="N791" s="21"/>
      <c r="O791" s="21"/>
    </row>
    <row r="792" spans="1:15" x14ac:dyDescent="0.25">
      <c r="A792" s="20"/>
      <c r="B792" s="20"/>
      <c r="C792" s="20"/>
      <c r="D792" s="20"/>
      <c r="E792" s="15" t="s">
        <v>630</v>
      </c>
      <c r="F792" s="46"/>
      <c r="G792" s="106"/>
      <c r="H792" s="48"/>
      <c r="I792" s="106"/>
      <c r="J792" s="48">
        <v>1</v>
      </c>
      <c r="K792" s="106">
        <v>-94.05</v>
      </c>
      <c r="L792" s="46">
        <v>1</v>
      </c>
      <c r="M792" s="110">
        <v>-94.05</v>
      </c>
      <c r="N792" s="21"/>
      <c r="O792" s="21"/>
    </row>
    <row r="793" spans="1:15" x14ac:dyDescent="0.25">
      <c r="A793" s="20"/>
      <c r="B793" s="20"/>
      <c r="C793" s="20"/>
      <c r="D793" s="20"/>
      <c r="E793" s="15" t="s">
        <v>585</v>
      </c>
      <c r="F793" s="46"/>
      <c r="G793" s="106"/>
      <c r="H793" s="48">
        <v>1</v>
      </c>
      <c r="I793" s="106">
        <v>-9.68</v>
      </c>
      <c r="J793" s="48"/>
      <c r="K793" s="106"/>
      <c r="L793" s="46">
        <v>1</v>
      </c>
      <c r="M793" s="110">
        <v>-9.68</v>
      </c>
      <c r="N793" s="21"/>
      <c r="O793" s="21"/>
    </row>
    <row r="794" spans="1:15" x14ac:dyDescent="0.25">
      <c r="A794" s="20"/>
      <c r="B794" s="20"/>
      <c r="C794" s="20"/>
      <c r="D794" s="20"/>
      <c r="E794" s="15" t="s">
        <v>1895</v>
      </c>
      <c r="F794" s="46"/>
      <c r="G794" s="106"/>
      <c r="H794" s="48"/>
      <c r="I794" s="106"/>
      <c r="J794" s="48">
        <v>1</v>
      </c>
      <c r="K794" s="106">
        <v>-62.74</v>
      </c>
      <c r="L794" s="46">
        <v>1</v>
      </c>
      <c r="M794" s="110">
        <v>-62.74</v>
      </c>
      <c r="N794" s="21"/>
      <c r="O794" s="21"/>
    </row>
    <row r="795" spans="1:15" x14ac:dyDescent="0.25">
      <c r="A795" s="20"/>
      <c r="B795" s="20"/>
      <c r="C795" s="20"/>
      <c r="D795" s="20"/>
      <c r="E795" s="15" t="s">
        <v>509</v>
      </c>
      <c r="F795" s="46">
        <v>1</v>
      </c>
      <c r="G795" s="106">
        <v>-25.37</v>
      </c>
      <c r="H795" s="48"/>
      <c r="I795" s="106"/>
      <c r="J795" s="48"/>
      <c r="K795" s="106"/>
      <c r="L795" s="46">
        <v>1</v>
      </c>
      <c r="M795" s="110">
        <v>-25.37</v>
      </c>
      <c r="N795" s="21"/>
      <c r="O795" s="21"/>
    </row>
    <row r="796" spans="1:15" x14ac:dyDescent="0.25">
      <c r="A796" s="20"/>
      <c r="B796" s="20"/>
      <c r="C796" s="20"/>
      <c r="D796" s="20"/>
      <c r="E796" s="15" t="s">
        <v>1543</v>
      </c>
      <c r="F796" s="46">
        <v>1</v>
      </c>
      <c r="G796" s="106">
        <v>-13.64</v>
      </c>
      <c r="H796" s="48"/>
      <c r="I796" s="106"/>
      <c r="J796" s="48"/>
      <c r="K796" s="106"/>
      <c r="L796" s="46">
        <v>1</v>
      </c>
      <c r="M796" s="110">
        <v>-13.64</v>
      </c>
      <c r="N796" s="21"/>
      <c r="O796" s="21"/>
    </row>
    <row r="797" spans="1:15" x14ac:dyDescent="0.25">
      <c r="A797" s="20"/>
      <c r="B797" s="20"/>
      <c r="C797" s="20"/>
      <c r="D797" s="20"/>
      <c r="E797" s="15" t="s">
        <v>768</v>
      </c>
      <c r="F797" s="46"/>
      <c r="G797" s="106"/>
      <c r="H797" s="48">
        <v>1</v>
      </c>
      <c r="I797" s="106">
        <v>-89.27</v>
      </c>
      <c r="J797" s="48"/>
      <c r="K797" s="106"/>
      <c r="L797" s="46">
        <v>1</v>
      </c>
      <c r="M797" s="110">
        <v>-89.27</v>
      </c>
      <c r="N797" s="21"/>
      <c r="O797" s="21"/>
    </row>
    <row r="798" spans="1:15" x14ac:dyDescent="0.25">
      <c r="A798" s="20"/>
      <c r="B798" s="20"/>
      <c r="C798" s="20"/>
      <c r="D798" s="20"/>
      <c r="E798" s="15" t="s">
        <v>2230</v>
      </c>
      <c r="F798" s="46">
        <v>1</v>
      </c>
      <c r="G798" s="106">
        <v>-193.95</v>
      </c>
      <c r="H798" s="48"/>
      <c r="I798" s="106"/>
      <c r="J798" s="48"/>
      <c r="K798" s="106"/>
      <c r="L798" s="46">
        <v>1</v>
      </c>
      <c r="M798" s="110">
        <v>-193.95</v>
      </c>
      <c r="N798" s="21"/>
      <c r="O798" s="21"/>
    </row>
    <row r="799" spans="1:15" x14ac:dyDescent="0.25">
      <c r="A799" s="20"/>
      <c r="B799" s="20"/>
      <c r="C799" s="20"/>
      <c r="D799" s="20"/>
      <c r="E799" s="15" t="s">
        <v>1387</v>
      </c>
      <c r="F799" s="46"/>
      <c r="G799" s="106"/>
      <c r="H799" s="48">
        <v>1</v>
      </c>
      <c r="I799" s="106">
        <v>-82.01</v>
      </c>
      <c r="J799" s="48"/>
      <c r="K799" s="106"/>
      <c r="L799" s="46">
        <v>1</v>
      </c>
      <c r="M799" s="110">
        <v>-82.01</v>
      </c>
      <c r="N799" s="21"/>
      <c r="O799" s="21"/>
    </row>
    <row r="800" spans="1:15" x14ac:dyDescent="0.25">
      <c r="A800" s="20"/>
      <c r="B800" s="20"/>
      <c r="C800" s="20"/>
      <c r="D800" s="20"/>
      <c r="E800" s="15" t="s">
        <v>1524</v>
      </c>
      <c r="F800" s="46">
        <v>1</v>
      </c>
      <c r="G800" s="106">
        <v>-93.2</v>
      </c>
      <c r="H800" s="48"/>
      <c r="I800" s="106"/>
      <c r="J800" s="48"/>
      <c r="K800" s="106"/>
      <c r="L800" s="46">
        <v>1</v>
      </c>
      <c r="M800" s="110">
        <v>-93.2</v>
      </c>
      <c r="N800" s="21"/>
      <c r="O800" s="21"/>
    </row>
    <row r="801" spans="1:15" x14ac:dyDescent="0.25">
      <c r="A801" s="20"/>
      <c r="B801" s="20"/>
      <c r="C801" s="20"/>
      <c r="D801" s="20"/>
      <c r="E801" s="15" t="s">
        <v>610</v>
      </c>
      <c r="F801" s="46"/>
      <c r="G801" s="106"/>
      <c r="H801" s="48">
        <v>1</v>
      </c>
      <c r="I801" s="106">
        <v>-23.97</v>
      </c>
      <c r="J801" s="48"/>
      <c r="K801" s="106"/>
      <c r="L801" s="46">
        <v>1</v>
      </c>
      <c r="M801" s="110">
        <v>-23.97</v>
      </c>
      <c r="N801" s="21"/>
      <c r="O801" s="21"/>
    </row>
    <row r="802" spans="1:15" x14ac:dyDescent="0.25">
      <c r="A802" s="20"/>
      <c r="B802" s="20"/>
      <c r="C802" s="20"/>
      <c r="D802" s="20"/>
      <c r="E802" s="15" t="s">
        <v>1573</v>
      </c>
      <c r="F802" s="46">
        <v>1</v>
      </c>
      <c r="G802" s="106">
        <v>-66.36</v>
      </c>
      <c r="H802" s="48"/>
      <c r="I802" s="106"/>
      <c r="J802" s="48"/>
      <c r="K802" s="106"/>
      <c r="L802" s="46">
        <v>1</v>
      </c>
      <c r="M802" s="110">
        <v>-66.36</v>
      </c>
      <c r="N802" s="21"/>
      <c r="O802" s="21"/>
    </row>
    <row r="803" spans="1:15" x14ac:dyDescent="0.25">
      <c r="A803" s="20"/>
      <c r="B803" s="20"/>
      <c r="C803" s="20"/>
      <c r="D803" s="20"/>
      <c r="E803" s="15" t="s">
        <v>537</v>
      </c>
      <c r="F803" s="46">
        <v>1</v>
      </c>
      <c r="G803" s="106">
        <v>-15.41</v>
      </c>
      <c r="H803" s="48"/>
      <c r="I803" s="106"/>
      <c r="J803" s="48"/>
      <c r="K803" s="106"/>
      <c r="L803" s="46">
        <v>1</v>
      </c>
      <c r="M803" s="110">
        <v>-15.41</v>
      </c>
      <c r="N803" s="21"/>
      <c r="O803" s="21"/>
    </row>
    <row r="804" spans="1:15" x14ac:dyDescent="0.25">
      <c r="A804" s="20"/>
      <c r="B804" s="20"/>
      <c r="C804" s="20"/>
      <c r="D804" s="20"/>
      <c r="E804" s="15" t="s">
        <v>946</v>
      </c>
      <c r="F804" s="46"/>
      <c r="G804" s="106"/>
      <c r="H804" s="48">
        <v>1</v>
      </c>
      <c r="I804" s="106">
        <v>-64.56</v>
      </c>
      <c r="J804" s="48"/>
      <c r="K804" s="106"/>
      <c r="L804" s="46">
        <v>1</v>
      </c>
      <c r="M804" s="110">
        <v>-64.56</v>
      </c>
      <c r="N804" s="21"/>
      <c r="O804" s="21"/>
    </row>
    <row r="805" spans="1:15" x14ac:dyDescent="0.25">
      <c r="A805" s="20"/>
      <c r="B805" s="20"/>
      <c r="C805" s="20"/>
      <c r="D805" s="20"/>
      <c r="E805" s="15" t="s">
        <v>834</v>
      </c>
      <c r="F805" s="46"/>
      <c r="G805" s="106"/>
      <c r="H805" s="48"/>
      <c r="I805" s="106"/>
      <c r="J805" s="48">
        <v>1</v>
      </c>
      <c r="K805" s="106">
        <v>-91.19</v>
      </c>
      <c r="L805" s="46">
        <v>1</v>
      </c>
      <c r="M805" s="110">
        <v>-91.19</v>
      </c>
      <c r="N805" s="21"/>
      <c r="O805" s="21"/>
    </row>
    <row r="806" spans="1:15" x14ac:dyDescent="0.25">
      <c r="A806" s="20"/>
      <c r="B806" s="20"/>
      <c r="C806" s="20"/>
      <c r="D806" s="20"/>
      <c r="E806" s="15" t="s">
        <v>602</v>
      </c>
      <c r="F806" s="46"/>
      <c r="G806" s="106"/>
      <c r="H806" s="48">
        <v>1</v>
      </c>
      <c r="I806" s="106">
        <v>-43.4</v>
      </c>
      <c r="J806" s="48"/>
      <c r="K806" s="106"/>
      <c r="L806" s="46">
        <v>1</v>
      </c>
      <c r="M806" s="110">
        <v>-43.4</v>
      </c>
      <c r="N806" s="21"/>
      <c r="O806" s="21"/>
    </row>
    <row r="807" spans="1:15" x14ac:dyDescent="0.25">
      <c r="A807" s="20"/>
      <c r="B807" s="20"/>
      <c r="C807" s="20"/>
      <c r="D807" s="20"/>
      <c r="E807" s="15" t="s">
        <v>962</v>
      </c>
      <c r="F807" s="46"/>
      <c r="G807" s="106"/>
      <c r="H807" s="48">
        <v>1</v>
      </c>
      <c r="I807" s="106">
        <v>-10.1</v>
      </c>
      <c r="J807" s="48"/>
      <c r="K807" s="106"/>
      <c r="L807" s="46">
        <v>1</v>
      </c>
      <c r="M807" s="110">
        <v>-10.1</v>
      </c>
      <c r="N807" s="21"/>
      <c r="O807" s="21"/>
    </row>
    <row r="808" spans="1:15" x14ac:dyDescent="0.25">
      <c r="A808" s="20"/>
      <c r="B808" s="20"/>
      <c r="C808" s="20"/>
      <c r="D808" s="20"/>
      <c r="E808" s="15" t="s">
        <v>1181</v>
      </c>
      <c r="F808" s="46"/>
      <c r="G808" s="106"/>
      <c r="H808" s="48">
        <v>1</v>
      </c>
      <c r="I808" s="106">
        <v>-82.42</v>
      </c>
      <c r="J808" s="48"/>
      <c r="K808" s="106"/>
      <c r="L808" s="46">
        <v>1</v>
      </c>
      <c r="M808" s="110">
        <v>-82.42</v>
      </c>
      <c r="N808" s="21"/>
      <c r="O808" s="21"/>
    </row>
    <row r="809" spans="1:15" x14ac:dyDescent="0.25">
      <c r="A809" s="20"/>
      <c r="B809" s="20"/>
      <c r="C809" s="20"/>
      <c r="D809" s="20"/>
      <c r="E809" s="15" t="s">
        <v>390</v>
      </c>
      <c r="F809" s="46"/>
      <c r="G809" s="106"/>
      <c r="H809" s="48">
        <v>1</v>
      </c>
      <c r="I809" s="106">
        <v>-16.760000000000002</v>
      </c>
      <c r="J809" s="48"/>
      <c r="K809" s="106"/>
      <c r="L809" s="46">
        <v>1</v>
      </c>
      <c r="M809" s="110">
        <v>-16.760000000000002</v>
      </c>
      <c r="N809" s="21"/>
      <c r="O809" s="21"/>
    </row>
    <row r="810" spans="1:15" x14ac:dyDescent="0.25">
      <c r="A810" s="20"/>
      <c r="B810" s="20"/>
      <c r="C810" s="20"/>
      <c r="D810" s="20"/>
      <c r="E810" s="15" t="s">
        <v>1433</v>
      </c>
      <c r="F810" s="46"/>
      <c r="G810" s="106"/>
      <c r="H810" s="48"/>
      <c r="I810" s="106"/>
      <c r="J810" s="48">
        <v>1</v>
      </c>
      <c r="K810" s="106">
        <v>-37.6</v>
      </c>
      <c r="L810" s="46">
        <v>1</v>
      </c>
      <c r="M810" s="110">
        <v>-37.6</v>
      </c>
      <c r="N810" s="21"/>
      <c r="O810" s="21"/>
    </row>
    <row r="811" spans="1:15" x14ac:dyDescent="0.25">
      <c r="A811" s="20"/>
      <c r="B811" s="20"/>
      <c r="C811" s="20"/>
      <c r="D811" s="20"/>
      <c r="E811" s="15" t="s">
        <v>789</v>
      </c>
      <c r="F811" s="46"/>
      <c r="G811" s="106"/>
      <c r="H811" s="48"/>
      <c r="I811" s="106"/>
      <c r="J811" s="48">
        <v>1</v>
      </c>
      <c r="K811" s="106">
        <v>-69.349999999999994</v>
      </c>
      <c r="L811" s="46">
        <v>1</v>
      </c>
      <c r="M811" s="110">
        <v>-69.349999999999994</v>
      </c>
      <c r="N811" s="21"/>
      <c r="O811" s="21"/>
    </row>
    <row r="812" spans="1:15" x14ac:dyDescent="0.25">
      <c r="A812" s="20"/>
      <c r="B812" s="20"/>
      <c r="C812" s="20"/>
      <c r="D812" s="20"/>
      <c r="E812" s="15" t="s">
        <v>456</v>
      </c>
      <c r="F812" s="46"/>
      <c r="G812" s="106"/>
      <c r="H812" s="48"/>
      <c r="I812" s="106"/>
      <c r="J812" s="48">
        <v>1</v>
      </c>
      <c r="K812" s="106">
        <v>-97.68</v>
      </c>
      <c r="L812" s="46">
        <v>1</v>
      </c>
      <c r="M812" s="110">
        <v>-97.68</v>
      </c>
      <c r="N812" s="21"/>
      <c r="O812" s="21"/>
    </row>
    <row r="813" spans="1:15" x14ac:dyDescent="0.25">
      <c r="A813" s="20"/>
      <c r="B813" s="20"/>
      <c r="C813" s="20"/>
      <c r="D813" s="20"/>
      <c r="E813" s="15" t="s">
        <v>450</v>
      </c>
      <c r="F813" s="46"/>
      <c r="G813" s="106"/>
      <c r="H813" s="48"/>
      <c r="I813" s="106"/>
      <c r="J813" s="48">
        <v>1</v>
      </c>
      <c r="K813" s="106">
        <v>-85.48</v>
      </c>
      <c r="L813" s="46">
        <v>1</v>
      </c>
      <c r="M813" s="110">
        <v>-85.48</v>
      </c>
      <c r="N813" s="21"/>
      <c r="O813" s="21"/>
    </row>
    <row r="814" spans="1:15" x14ac:dyDescent="0.25">
      <c r="A814" s="20"/>
      <c r="B814" s="20"/>
      <c r="C814" s="20"/>
      <c r="D814" s="20"/>
      <c r="E814" s="15" t="s">
        <v>416</v>
      </c>
      <c r="F814" s="46"/>
      <c r="G814" s="106"/>
      <c r="H814" s="48">
        <v>1</v>
      </c>
      <c r="I814" s="106">
        <v>-97.59</v>
      </c>
      <c r="J814" s="48"/>
      <c r="K814" s="106"/>
      <c r="L814" s="46">
        <v>1</v>
      </c>
      <c r="M814" s="110">
        <v>-97.59</v>
      </c>
      <c r="N814" s="21"/>
      <c r="O814" s="21"/>
    </row>
    <row r="815" spans="1:15" x14ac:dyDescent="0.25">
      <c r="A815" s="20"/>
      <c r="B815" s="20"/>
      <c r="C815" s="20"/>
      <c r="D815" s="20"/>
      <c r="E815" s="15" t="s">
        <v>1370</v>
      </c>
      <c r="F815" s="46"/>
      <c r="G815" s="106"/>
      <c r="H815" s="48">
        <v>1</v>
      </c>
      <c r="I815" s="106">
        <v>-81.45</v>
      </c>
      <c r="J815" s="48"/>
      <c r="K815" s="106"/>
      <c r="L815" s="46">
        <v>1</v>
      </c>
      <c r="M815" s="110">
        <v>-81.45</v>
      </c>
      <c r="N815" s="21"/>
      <c r="O815" s="21"/>
    </row>
    <row r="816" spans="1:15" x14ac:dyDescent="0.25">
      <c r="A816" s="20"/>
      <c r="B816" s="20"/>
      <c r="C816" s="20"/>
      <c r="D816" s="20"/>
      <c r="E816" s="15" t="s">
        <v>749</v>
      </c>
      <c r="F816" s="46"/>
      <c r="G816" s="106"/>
      <c r="H816" s="48">
        <v>1</v>
      </c>
      <c r="I816" s="106">
        <v>-69.05</v>
      </c>
      <c r="J816" s="48"/>
      <c r="K816" s="106"/>
      <c r="L816" s="46">
        <v>1</v>
      </c>
      <c r="M816" s="110">
        <v>-69.05</v>
      </c>
      <c r="N816" s="21"/>
      <c r="O816" s="21"/>
    </row>
    <row r="817" spans="1:15" x14ac:dyDescent="0.25">
      <c r="A817" s="20"/>
      <c r="B817" s="20"/>
      <c r="C817" s="20"/>
      <c r="D817" s="20"/>
      <c r="E817" s="15" t="s">
        <v>404</v>
      </c>
      <c r="F817" s="46"/>
      <c r="G817" s="106"/>
      <c r="H817" s="48">
        <v>1</v>
      </c>
      <c r="I817" s="106">
        <v>-11.56</v>
      </c>
      <c r="J817" s="48"/>
      <c r="K817" s="106"/>
      <c r="L817" s="46">
        <v>1</v>
      </c>
      <c r="M817" s="110">
        <v>-11.56</v>
      </c>
      <c r="N817" s="21"/>
      <c r="O817" s="21"/>
    </row>
    <row r="818" spans="1:15" x14ac:dyDescent="0.25">
      <c r="A818" s="20"/>
      <c r="B818" s="20"/>
      <c r="C818" s="20"/>
      <c r="D818" s="20"/>
      <c r="E818" s="15" t="s">
        <v>1140</v>
      </c>
      <c r="F818" s="46"/>
      <c r="G818" s="106"/>
      <c r="H818" s="48">
        <v>1</v>
      </c>
      <c r="I818" s="106">
        <v>-34.909999999999997</v>
      </c>
      <c r="J818" s="48"/>
      <c r="K818" s="106"/>
      <c r="L818" s="46">
        <v>1</v>
      </c>
      <c r="M818" s="110">
        <v>-34.909999999999997</v>
      </c>
      <c r="N818" s="21"/>
      <c r="O818" s="21"/>
    </row>
    <row r="819" spans="1:15" x14ac:dyDescent="0.25">
      <c r="A819" s="20"/>
      <c r="B819" s="20"/>
      <c r="C819" s="20"/>
      <c r="D819" s="20"/>
      <c r="E819" s="15" t="s">
        <v>2324</v>
      </c>
      <c r="F819" s="46"/>
      <c r="G819" s="106"/>
      <c r="H819" s="48"/>
      <c r="I819" s="106"/>
      <c r="J819" s="48">
        <v>1</v>
      </c>
      <c r="K819" s="106">
        <v>-255.83</v>
      </c>
      <c r="L819" s="46">
        <v>1</v>
      </c>
      <c r="M819" s="110">
        <v>-255.83</v>
      </c>
      <c r="N819" s="21"/>
      <c r="O819" s="21"/>
    </row>
    <row r="820" spans="1:15" x14ac:dyDescent="0.25">
      <c r="A820" s="20"/>
      <c r="B820" s="20"/>
      <c r="C820" s="20"/>
      <c r="D820" s="20"/>
      <c r="E820" s="15" t="s">
        <v>1572</v>
      </c>
      <c r="F820" s="46">
        <v>1</v>
      </c>
      <c r="G820" s="106">
        <v>-99.2</v>
      </c>
      <c r="H820" s="48"/>
      <c r="I820" s="106"/>
      <c r="J820" s="48"/>
      <c r="K820" s="106"/>
      <c r="L820" s="46">
        <v>1</v>
      </c>
      <c r="M820" s="110">
        <v>-99.2</v>
      </c>
      <c r="N820" s="21"/>
      <c r="O820" s="21"/>
    </row>
    <row r="821" spans="1:15" x14ac:dyDescent="0.25">
      <c r="A821" s="20"/>
      <c r="B821" s="20"/>
      <c r="C821" s="20"/>
      <c r="D821" s="20"/>
      <c r="E821" s="15" t="s">
        <v>849</v>
      </c>
      <c r="F821" s="46">
        <v>1</v>
      </c>
      <c r="G821" s="106">
        <v>-17.510000000000002</v>
      </c>
      <c r="H821" s="48"/>
      <c r="I821" s="106"/>
      <c r="J821" s="48"/>
      <c r="K821" s="106"/>
      <c r="L821" s="46">
        <v>1</v>
      </c>
      <c r="M821" s="110">
        <v>-17.510000000000002</v>
      </c>
      <c r="N821" s="21"/>
      <c r="O821" s="21"/>
    </row>
    <row r="822" spans="1:15" x14ac:dyDescent="0.25">
      <c r="A822" s="20"/>
      <c r="B822" s="20"/>
      <c r="C822" s="20"/>
      <c r="D822" s="20"/>
      <c r="E822" s="15" t="s">
        <v>2235</v>
      </c>
      <c r="F822" s="46">
        <v>1</v>
      </c>
      <c r="G822" s="106">
        <v>-233.33</v>
      </c>
      <c r="H822" s="48"/>
      <c r="I822" s="106"/>
      <c r="J822" s="48"/>
      <c r="K822" s="106"/>
      <c r="L822" s="46">
        <v>1</v>
      </c>
      <c r="M822" s="110">
        <v>-233.33</v>
      </c>
      <c r="N822" s="21"/>
      <c r="O822" s="21"/>
    </row>
    <row r="823" spans="1:15" x14ac:dyDescent="0.25">
      <c r="A823" s="20"/>
      <c r="B823" s="20"/>
      <c r="C823" s="20"/>
      <c r="D823" s="20"/>
      <c r="E823" s="15" t="s">
        <v>188</v>
      </c>
      <c r="F823" s="46"/>
      <c r="G823" s="106"/>
      <c r="H823" s="48">
        <v>1</v>
      </c>
      <c r="I823" s="106">
        <v>-313.52</v>
      </c>
      <c r="J823" s="48"/>
      <c r="K823" s="106"/>
      <c r="L823" s="46">
        <v>1</v>
      </c>
      <c r="M823" s="110">
        <v>-313.52</v>
      </c>
      <c r="N823" s="21"/>
      <c r="O823" s="21"/>
    </row>
    <row r="824" spans="1:15" x14ac:dyDescent="0.25">
      <c r="A824" s="20"/>
      <c r="B824" s="20"/>
      <c r="C824" s="20"/>
      <c r="D824" s="20"/>
      <c r="E824" s="15" t="s">
        <v>312</v>
      </c>
      <c r="F824" s="46">
        <v>1</v>
      </c>
      <c r="G824" s="106">
        <v>-79.17</v>
      </c>
      <c r="H824" s="48"/>
      <c r="I824" s="106"/>
      <c r="J824" s="48"/>
      <c r="K824" s="106"/>
      <c r="L824" s="46">
        <v>1</v>
      </c>
      <c r="M824" s="110">
        <v>-79.17</v>
      </c>
      <c r="N824" s="21"/>
      <c r="O824" s="21"/>
    </row>
    <row r="825" spans="1:15" x14ac:dyDescent="0.25">
      <c r="A825" s="20"/>
      <c r="B825" s="20"/>
      <c r="C825" s="20"/>
      <c r="D825" s="20"/>
      <c r="E825" s="15" t="s">
        <v>1664</v>
      </c>
      <c r="F825" s="46"/>
      <c r="G825" s="106"/>
      <c r="H825" s="48"/>
      <c r="I825" s="106"/>
      <c r="J825" s="48">
        <v>1</v>
      </c>
      <c r="K825" s="106">
        <v>-48.35</v>
      </c>
      <c r="L825" s="46">
        <v>1</v>
      </c>
      <c r="M825" s="110">
        <v>-48.35</v>
      </c>
      <c r="N825" s="21"/>
      <c r="O825" s="21"/>
    </row>
    <row r="826" spans="1:15" x14ac:dyDescent="0.25">
      <c r="A826" s="20"/>
      <c r="B826" s="20"/>
      <c r="C826" s="20"/>
      <c r="D826" s="20"/>
      <c r="E826" s="15" t="s">
        <v>541</v>
      </c>
      <c r="F826" s="46">
        <v>1</v>
      </c>
      <c r="G826" s="106">
        <v>-70.5</v>
      </c>
      <c r="H826" s="48"/>
      <c r="I826" s="106"/>
      <c r="J826" s="48"/>
      <c r="K826" s="106"/>
      <c r="L826" s="46">
        <v>1</v>
      </c>
      <c r="M826" s="110">
        <v>-70.5</v>
      </c>
      <c r="N826" s="21"/>
      <c r="O826" s="21"/>
    </row>
    <row r="827" spans="1:15" x14ac:dyDescent="0.25">
      <c r="A827" s="20"/>
      <c r="B827" s="20"/>
      <c r="C827" s="20"/>
      <c r="D827" s="20"/>
      <c r="E827" s="15" t="s">
        <v>704</v>
      </c>
      <c r="F827" s="46">
        <v>1</v>
      </c>
      <c r="G827" s="106">
        <v>-85.09</v>
      </c>
      <c r="H827" s="48"/>
      <c r="I827" s="106"/>
      <c r="J827" s="48"/>
      <c r="K827" s="106"/>
      <c r="L827" s="46">
        <v>1</v>
      </c>
      <c r="M827" s="110">
        <v>-85.09</v>
      </c>
      <c r="N827" s="21"/>
      <c r="O827" s="21"/>
    </row>
    <row r="828" spans="1:15" x14ac:dyDescent="0.25">
      <c r="A828" s="20"/>
      <c r="B828" s="20"/>
      <c r="C828" s="20"/>
      <c r="D828" s="20"/>
      <c r="E828" s="15" t="s">
        <v>2134</v>
      </c>
      <c r="F828" s="46"/>
      <c r="G828" s="106"/>
      <c r="H828" s="48"/>
      <c r="I828" s="106"/>
      <c r="J828" s="48">
        <v>1</v>
      </c>
      <c r="K828" s="106">
        <v>-28.04</v>
      </c>
      <c r="L828" s="46">
        <v>1</v>
      </c>
      <c r="M828" s="110">
        <v>-28.04</v>
      </c>
      <c r="N828" s="21"/>
      <c r="O828" s="21"/>
    </row>
    <row r="829" spans="1:15" x14ac:dyDescent="0.25">
      <c r="A829" s="20"/>
      <c r="B829" s="20"/>
      <c r="C829" s="20"/>
      <c r="D829" s="20"/>
      <c r="E829" s="15" t="s">
        <v>1178</v>
      </c>
      <c r="F829" s="46"/>
      <c r="G829" s="106"/>
      <c r="H829" s="48">
        <v>1</v>
      </c>
      <c r="I829" s="106">
        <v>-60.34</v>
      </c>
      <c r="J829" s="48"/>
      <c r="K829" s="106"/>
      <c r="L829" s="46">
        <v>1</v>
      </c>
      <c r="M829" s="110">
        <v>-60.34</v>
      </c>
      <c r="N829" s="21"/>
      <c r="O829" s="21"/>
    </row>
    <row r="830" spans="1:15" x14ac:dyDescent="0.25">
      <c r="A830" s="20"/>
      <c r="B830" s="20"/>
      <c r="C830" s="20"/>
      <c r="D830" s="20"/>
      <c r="E830" s="15" t="s">
        <v>126</v>
      </c>
      <c r="F830" s="46"/>
      <c r="G830" s="106"/>
      <c r="H830" s="48"/>
      <c r="I830" s="106"/>
      <c r="J830" s="48">
        <v>1</v>
      </c>
      <c r="K830" s="106">
        <v>-112.57</v>
      </c>
      <c r="L830" s="46">
        <v>1</v>
      </c>
      <c r="M830" s="110">
        <v>-112.57</v>
      </c>
      <c r="N830" s="21"/>
      <c r="O830" s="21"/>
    </row>
    <row r="831" spans="1:15" x14ac:dyDescent="0.25">
      <c r="A831" s="20"/>
      <c r="B831" s="20"/>
      <c r="C831" s="20"/>
      <c r="D831" s="20"/>
      <c r="E831" s="15" t="s">
        <v>625</v>
      </c>
      <c r="F831" s="46"/>
      <c r="G831" s="106"/>
      <c r="H831" s="48"/>
      <c r="I831" s="106"/>
      <c r="J831" s="48">
        <v>1</v>
      </c>
      <c r="K831" s="106">
        <v>-59.56</v>
      </c>
      <c r="L831" s="46">
        <v>1</v>
      </c>
      <c r="M831" s="110">
        <v>-59.56</v>
      </c>
      <c r="N831" s="21"/>
      <c r="O831" s="21"/>
    </row>
    <row r="832" spans="1:15" x14ac:dyDescent="0.25">
      <c r="A832" s="20"/>
      <c r="B832" s="20"/>
      <c r="C832" s="20"/>
      <c r="D832" s="20"/>
      <c r="E832" s="15" t="s">
        <v>1591</v>
      </c>
      <c r="F832" s="46"/>
      <c r="G832" s="106"/>
      <c r="H832" s="48">
        <v>1</v>
      </c>
      <c r="I832" s="106">
        <v>-48.62</v>
      </c>
      <c r="J832" s="48"/>
      <c r="K832" s="106"/>
      <c r="L832" s="46">
        <v>1</v>
      </c>
      <c r="M832" s="110">
        <v>-48.62</v>
      </c>
      <c r="N832" s="21"/>
      <c r="O832" s="21"/>
    </row>
    <row r="833" spans="1:15" x14ac:dyDescent="0.25">
      <c r="A833" s="20"/>
      <c r="B833" s="20"/>
      <c r="C833" s="20"/>
      <c r="D833" s="20"/>
      <c r="E833" s="15" t="s">
        <v>224</v>
      </c>
      <c r="F833" s="46"/>
      <c r="G833" s="106"/>
      <c r="H833" s="48"/>
      <c r="I833" s="106"/>
      <c r="J833" s="48">
        <v>1</v>
      </c>
      <c r="K833" s="106">
        <v>-85.78</v>
      </c>
      <c r="L833" s="46">
        <v>1</v>
      </c>
      <c r="M833" s="110">
        <v>-85.78</v>
      </c>
      <c r="N833" s="21"/>
      <c r="O833" s="21"/>
    </row>
    <row r="834" spans="1:15" x14ac:dyDescent="0.25">
      <c r="A834" s="20"/>
      <c r="B834" s="20"/>
      <c r="C834" s="20"/>
      <c r="D834" s="20"/>
      <c r="E834" s="15" t="s">
        <v>581</v>
      </c>
      <c r="F834" s="46"/>
      <c r="G834" s="106"/>
      <c r="H834" s="48">
        <v>1</v>
      </c>
      <c r="I834" s="106">
        <v>-91.61</v>
      </c>
      <c r="J834" s="48"/>
      <c r="K834" s="106"/>
      <c r="L834" s="46">
        <v>1</v>
      </c>
      <c r="M834" s="110">
        <v>-91.61</v>
      </c>
      <c r="N834" s="21"/>
      <c r="O834" s="21"/>
    </row>
    <row r="835" spans="1:15" x14ac:dyDescent="0.25">
      <c r="A835" s="20"/>
      <c r="B835" s="20"/>
      <c r="C835" s="20"/>
      <c r="D835" s="20"/>
      <c r="E835" s="15" t="s">
        <v>475</v>
      </c>
      <c r="F835" s="46"/>
      <c r="G835" s="106"/>
      <c r="H835" s="48"/>
      <c r="I835" s="106"/>
      <c r="J835" s="48">
        <v>1</v>
      </c>
      <c r="K835" s="106">
        <v>-40.56</v>
      </c>
      <c r="L835" s="46">
        <v>1</v>
      </c>
      <c r="M835" s="110">
        <v>-40.56</v>
      </c>
      <c r="N835" s="21"/>
      <c r="O835" s="21"/>
    </row>
    <row r="836" spans="1:15" x14ac:dyDescent="0.25">
      <c r="A836" s="20"/>
      <c r="B836" s="20"/>
      <c r="C836" s="20"/>
      <c r="D836" s="20"/>
      <c r="E836" s="15" t="s">
        <v>1046</v>
      </c>
      <c r="F836" s="46">
        <v>1</v>
      </c>
      <c r="G836" s="106">
        <v>-67.959999999999994</v>
      </c>
      <c r="H836" s="48"/>
      <c r="I836" s="106"/>
      <c r="J836" s="48"/>
      <c r="K836" s="106"/>
      <c r="L836" s="46">
        <v>1</v>
      </c>
      <c r="M836" s="110">
        <v>-67.959999999999994</v>
      </c>
      <c r="N836" s="21"/>
      <c r="O836" s="21"/>
    </row>
    <row r="837" spans="1:15" x14ac:dyDescent="0.25">
      <c r="A837" s="20"/>
      <c r="B837" s="20"/>
      <c r="C837" s="20"/>
      <c r="D837" s="20"/>
      <c r="E837" s="15" t="s">
        <v>539</v>
      </c>
      <c r="F837" s="46">
        <v>1</v>
      </c>
      <c r="G837" s="106">
        <v>-57.68</v>
      </c>
      <c r="H837" s="48"/>
      <c r="I837" s="106"/>
      <c r="J837" s="48"/>
      <c r="K837" s="106"/>
      <c r="L837" s="46">
        <v>1</v>
      </c>
      <c r="M837" s="110">
        <v>-57.68</v>
      </c>
      <c r="N837" s="21"/>
      <c r="O837" s="21"/>
    </row>
    <row r="838" spans="1:15" x14ac:dyDescent="0.25">
      <c r="A838" s="20"/>
      <c r="B838" s="20"/>
      <c r="C838" s="20"/>
      <c r="D838" s="20"/>
      <c r="E838" s="15" t="s">
        <v>1087</v>
      </c>
      <c r="F838" s="46">
        <v>1</v>
      </c>
      <c r="G838" s="106">
        <v>-28.64</v>
      </c>
      <c r="H838" s="48"/>
      <c r="I838" s="106"/>
      <c r="J838" s="48"/>
      <c r="K838" s="106"/>
      <c r="L838" s="46">
        <v>1</v>
      </c>
      <c r="M838" s="110">
        <v>-28.64</v>
      </c>
      <c r="N838" s="21"/>
      <c r="O838" s="21"/>
    </row>
    <row r="839" spans="1:15" x14ac:dyDescent="0.25">
      <c r="A839" s="20"/>
      <c r="B839" s="20"/>
      <c r="C839" s="20"/>
      <c r="D839" s="20"/>
      <c r="E839" s="15" t="s">
        <v>2204</v>
      </c>
      <c r="F839" s="46"/>
      <c r="G839" s="106"/>
      <c r="H839" s="48"/>
      <c r="I839" s="106"/>
      <c r="J839" s="48">
        <v>1</v>
      </c>
      <c r="K839" s="106">
        <v>-328.58</v>
      </c>
      <c r="L839" s="46">
        <v>1</v>
      </c>
      <c r="M839" s="110">
        <v>-328.58</v>
      </c>
      <c r="N839" s="21"/>
      <c r="O839" s="21"/>
    </row>
    <row r="840" spans="1:15" x14ac:dyDescent="0.25">
      <c r="A840" s="20"/>
      <c r="B840" s="20"/>
      <c r="C840" s="20"/>
      <c r="D840" s="20"/>
      <c r="E840" s="15" t="s">
        <v>1057</v>
      </c>
      <c r="F840" s="46">
        <v>1</v>
      </c>
      <c r="G840" s="106">
        <v>-27.16</v>
      </c>
      <c r="H840" s="48"/>
      <c r="I840" s="106"/>
      <c r="J840" s="48"/>
      <c r="K840" s="106"/>
      <c r="L840" s="46">
        <v>1</v>
      </c>
      <c r="M840" s="110">
        <v>-27.16</v>
      </c>
      <c r="N840" s="21"/>
      <c r="O840" s="21"/>
    </row>
    <row r="841" spans="1:15" x14ac:dyDescent="0.25">
      <c r="A841" s="20"/>
      <c r="B841" s="20"/>
      <c r="C841" s="20"/>
      <c r="D841" s="20"/>
      <c r="E841" s="15" t="s">
        <v>246</v>
      </c>
      <c r="F841" s="46"/>
      <c r="G841" s="106"/>
      <c r="H841" s="48"/>
      <c r="I841" s="106"/>
      <c r="J841" s="48">
        <v>1</v>
      </c>
      <c r="K841" s="106">
        <v>-316.83999999999997</v>
      </c>
      <c r="L841" s="46">
        <v>1</v>
      </c>
      <c r="M841" s="110">
        <v>-316.83999999999997</v>
      </c>
      <c r="N841" s="21"/>
      <c r="O841" s="21"/>
    </row>
    <row r="842" spans="1:15" x14ac:dyDescent="0.25">
      <c r="A842" s="20"/>
      <c r="B842" s="20"/>
      <c r="C842" s="20"/>
      <c r="D842" s="20"/>
      <c r="E842" s="15" t="s">
        <v>1075</v>
      </c>
      <c r="F842" s="46">
        <v>1</v>
      </c>
      <c r="G842" s="106">
        <v>-44.41</v>
      </c>
      <c r="H842" s="48"/>
      <c r="I842" s="106"/>
      <c r="J842" s="48"/>
      <c r="K842" s="106"/>
      <c r="L842" s="46">
        <v>1</v>
      </c>
      <c r="M842" s="110">
        <v>-44.41</v>
      </c>
      <c r="N842" s="21"/>
      <c r="O842" s="21"/>
    </row>
    <row r="843" spans="1:15" x14ac:dyDescent="0.25">
      <c r="A843" s="20"/>
      <c r="B843" s="20"/>
      <c r="C843" s="20"/>
      <c r="D843" s="20"/>
      <c r="E843" s="15" t="s">
        <v>270</v>
      </c>
      <c r="F843" s="46">
        <v>1</v>
      </c>
      <c r="G843" s="106">
        <v>-153.99</v>
      </c>
      <c r="H843" s="48"/>
      <c r="I843" s="106"/>
      <c r="J843" s="48"/>
      <c r="K843" s="106"/>
      <c r="L843" s="46">
        <v>1</v>
      </c>
      <c r="M843" s="110">
        <v>-153.99</v>
      </c>
      <c r="N843" s="21"/>
      <c r="O843" s="21"/>
    </row>
    <row r="844" spans="1:15" x14ac:dyDescent="0.25">
      <c r="A844" s="20"/>
      <c r="B844" s="20"/>
      <c r="C844" s="20"/>
      <c r="D844" s="20"/>
      <c r="E844" s="15" t="s">
        <v>98</v>
      </c>
      <c r="F844" s="46"/>
      <c r="G844" s="106"/>
      <c r="H844" s="48"/>
      <c r="I844" s="106"/>
      <c r="J844" s="48">
        <v>1</v>
      </c>
      <c r="K844" s="106">
        <v>-148.66999999999999</v>
      </c>
      <c r="L844" s="46">
        <v>1</v>
      </c>
      <c r="M844" s="110">
        <v>-148.66999999999999</v>
      </c>
      <c r="N844" s="21"/>
      <c r="O844" s="21"/>
    </row>
    <row r="845" spans="1:15" x14ac:dyDescent="0.25">
      <c r="A845" s="20"/>
      <c r="B845" s="20"/>
      <c r="C845" s="20"/>
      <c r="D845" s="20"/>
      <c r="E845" s="15" t="s">
        <v>1006</v>
      </c>
      <c r="F845" s="46"/>
      <c r="G845" s="106"/>
      <c r="H845" s="48"/>
      <c r="I845" s="106"/>
      <c r="J845" s="48">
        <v>1</v>
      </c>
      <c r="K845" s="106">
        <v>-78.849999999999994</v>
      </c>
      <c r="L845" s="46">
        <v>1</v>
      </c>
      <c r="M845" s="110">
        <v>-78.849999999999994</v>
      </c>
      <c r="N845" s="21"/>
      <c r="O845" s="21"/>
    </row>
    <row r="846" spans="1:15" x14ac:dyDescent="0.25">
      <c r="A846" s="20"/>
      <c r="B846" s="20"/>
      <c r="C846" s="20"/>
      <c r="D846" s="20"/>
      <c r="E846" s="15" t="s">
        <v>1403</v>
      </c>
      <c r="F846" s="46"/>
      <c r="G846" s="106"/>
      <c r="H846" s="48">
        <v>1</v>
      </c>
      <c r="I846" s="106">
        <v>-47.31</v>
      </c>
      <c r="J846" s="48"/>
      <c r="K846" s="106"/>
      <c r="L846" s="46">
        <v>1</v>
      </c>
      <c r="M846" s="110">
        <v>-47.31</v>
      </c>
      <c r="N846" s="21"/>
      <c r="O846" s="21"/>
    </row>
    <row r="847" spans="1:15" x14ac:dyDescent="0.25">
      <c r="A847" s="20"/>
      <c r="B847" s="20"/>
      <c r="C847" s="20"/>
      <c r="D847" s="20"/>
      <c r="E847" s="15" t="s">
        <v>2192</v>
      </c>
      <c r="F847" s="46">
        <v>1</v>
      </c>
      <c r="G847" s="106">
        <v>-424.53</v>
      </c>
      <c r="H847" s="48"/>
      <c r="I847" s="106"/>
      <c r="J847" s="48"/>
      <c r="K847" s="106"/>
      <c r="L847" s="46">
        <v>1</v>
      </c>
      <c r="M847" s="110">
        <v>-424.53</v>
      </c>
      <c r="N847" s="21"/>
      <c r="O847" s="21"/>
    </row>
    <row r="848" spans="1:15" x14ac:dyDescent="0.25">
      <c r="A848" s="20"/>
      <c r="B848" s="20"/>
      <c r="C848" s="20"/>
      <c r="D848" s="20"/>
      <c r="E848" s="15" t="s">
        <v>791</v>
      </c>
      <c r="F848" s="46"/>
      <c r="G848" s="106"/>
      <c r="H848" s="48"/>
      <c r="I848" s="106"/>
      <c r="J848" s="48">
        <v>1</v>
      </c>
      <c r="K848" s="106">
        <v>-8.3699999999999992</v>
      </c>
      <c r="L848" s="46">
        <v>1</v>
      </c>
      <c r="M848" s="110">
        <v>-8.3699999999999992</v>
      </c>
      <c r="N848" s="21"/>
      <c r="O848" s="21"/>
    </row>
    <row r="849" spans="1:15" x14ac:dyDescent="0.25">
      <c r="A849" s="20"/>
      <c r="B849" s="20"/>
      <c r="C849" s="20"/>
      <c r="D849" s="20"/>
      <c r="E849" s="15" t="s">
        <v>487</v>
      </c>
      <c r="F849" s="46"/>
      <c r="G849" s="106"/>
      <c r="H849" s="48"/>
      <c r="I849" s="106"/>
      <c r="J849" s="48">
        <v>1</v>
      </c>
      <c r="K849" s="106">
        <v>-5.86</v>
      </c>
      <c r="L849" s="46">
        <v>1</v>
      </c>
      <c r="M849" s="110">
        <v>-5.86</v>
      </c>
      <c r="N849" s="21"/>
      <c r="O849" s="21"/>
    </row>
    <row r="850" spans="1:15" x14ac:dyDescent="0.25">
      <c r="A850" s="20"/>
      <c r="B850" s="20"/>
      <c r="C850" s="20"/>
      <c r="D850" s="20"/>
      <c r="E850" s="15" t="s">
        <v>1202</v>
      </c>
      <c r="F850" s="46"/>
      <c r="G850" s="106"/>
      <c r="H850" s="48"/>
      <c r="I850" s="106"/>
      <c r="J850" s="48">
        <v>1</v>
      </c>
      <c r="K850" s="106">
        <v>-70.47</v>
      </c>
      <c r="L850" s="46">
        <v>1</v>
      </c>
      <c r="M850" s="110">
        <v>-70.47</v>
      </c>
      <c r="N850" s="21"/>
      <c r="O850" s="21"/>
    </row>
    <row r="851" spans="1:15" x14ac:dyDescent="0.25">
      <c r="A851" s="20"/>
      <c r="B851" s="20"/>
      <c r="C851" s="20"/>
      <c r="D851" s="20"/>
      <c r="E851" s="15" t="s">
        <v>192</v>
      </c>
      <c r="F851" s="46"/>
      <c r="G851" s="106"/>
      <c r="H851" s="48"/>
      <c r="I851" s="106"/>
      <c r="J851" s="48">
        <v>1</v>
      </c>
      <c r="K851" s="106">
        <v>-143.47</v>
      </c>
      <c r="L851" s="46">
        <v>1</v>
      </c>
      <c r="M851" s="110">
        <v>-143.47</v>
      </c>
      <c r="N851" s="21"/>
      <c r="O851" s="21"/>
    </row>
    <row r="852" spans="1:15" x14ac:dyDescent="0.25">
      <c r="A852" s="20"/>
      <c r="B852" s="20"/>
      <c r="C852" s="20"/>
      <c r="D852" s="20"/>
      <c r="E852" s="15" t="s">
        <v>523</v>
      </c>
      <c r="F852" s="46">
        <v>1</v>
      </c>
      <c r="G852" s="106">
        <v>-51.01</v>
      </c>
      <c r="H852" s="48"/>
      <c r="I852" s="106"/>
      <c r="J852" s="48"/>
      <c r="K852" s="106"/>
      <c r="L852" s="46">
        <v>1</v>
      </c>
      <c r="M852" s="110">
        <v>-51.01</v>
      </c>
      <c r="N852" s="21"/>
      <c r="O852" s="21"/>
    </row>
    <row r="853" spans="1:15" x14ac:dyDescent="0.25">
      <c r="A853" s="20"/>
      <c r="B853" s="20"/>
      <c r="C853" s="20"/>
      <c r="D853" s="20"/>
      <c r="E853" s="15" t="s">
        <v>2222</v>
      </c>
      <c r="F853" s="46"/>
      <c r="G853" s="106"/>
      <c r="H853" s="48">
        <v>1</v>
      </c>
      <c r="I853" s="106">
        <v>-185.31</v>
      </c>
      <c r="J853" s="48"/>
      <c r="K853" s="106"/>
      <c r="L853" s="46">
        <v>1</v>
      </c>
      <c r="M853" s="110">
        <v>-185.31</v>
      </c>
      <c r="N853" s="21"/>
      <c r="O853" s="21"/>
    </row>
    <row r="854" spans="1:15" x14ac:dyDescent="0.25">
      <c r="A854" s="20"/>
      <c r="B854" s="20"/>
      <c r="C854" s="20"/>
      <c r="D854" s="20"/>
      <c r="E854" s="15" t="s">
        <v>38</v>
      </c>
      <c r="F854" s="46"/>
      <c r="G854" s="106"/>
      <c r="H854" s="48"/>
      <c r="I854" s="106"/>
      <c r="J854" s="48">
        <v>1</v>
      </c>
      <c r="K854" s="106">
        <v>-68.989999999999995</v>
      </c>
      <c r="L854" s="46">
        <v>1</v>
      </c>
      <c r="M854" s="110">
        <v>-68.989999999999995</v>
      </c>
      <c r="N854" s="21"/>
      <c r="O854" s="21"/>
    </row>
    <row r="855" spans="1:15" x14ac:dyDescent="0.25">
      <c r="A855" s="20"/>
      <c r="B855" s="20"/>
      <c r="C855" s="20"/>
      <c r="D855" s="20"/>
      <c r="E855" s="15" t="s">
        <v>244</v>
      </c>
      <c r="F855" s="46"/>
      <c r="G855" s="106"/>
      <c r="H855" s="48"/>
      <c r="I855" s="106"/>
      <c r="J855" s="48">
        <v>1</v>
      </c>
      <c r="K855" s="106">
        <v>-276.2</v>
      </c>
      <c r="L855" s="46">
        <v>1</v>
      </c>
      <c r="M855" s="110">
        <v>-276.2</v>
      </c>
      <c r="N855" s="21"/>
      <c r="O855" s="21"/>
    </row>
    <row r="856" spans="1:15" x14ac:dyDescent="0.25">
      <c r="A856" s="20"/>
      <c r="B856" s="20"/>
      <c r="C856" s="20"/>
      <c r="D856" s="20"/>
      <c r="E856" s="15" t="s">
        <v>1932</v>
      </c>
      <c r="F856" s="46">
        <v>1</v>
      </c>
      <c r="G856" s="106">
        <v>-44.64</v>
      </c>
      <c r="H856" s="48"/>
      <c r="I856" s="106"/>
      <c r="J856" s="48"/>
      <c r="K856" s="106"/>
      <c r="L856" s="46">
        <v>1</v>
      </c>
      <c r="M856" s="110">
        <v>-44.64</v>
      </c>
      <c r="N856" s="21"/>
      <c r="O856" s="21"/>
    </row>
    <row r="857" spans="1:15" x14ac:dyDescent="0.25">
      <c r="A857" s="20"/>
      <c r="B857" s="20"/>
      <c r="C857" s="20"/>
      <c r="D857" s="20"/>
      <c r="E857" s="15" t="s">
        <v>316</v>
      </c>
      <c r="F857" s="46">
        <v>1</v>
      </c>
      <c r="G857" s="106">
        <v>-9.42</v>
      </c>
      <c r="H857" s="48"/>
      <c r="I857" s="106"/>
      <c r="J857" s="48"/>
      <c r="K857" s="106"/>
      <c r="L857" s="46">
        <v>1</v>
      </c>
      <c r="M857" s="110">
        <v>-9.42</v>
      </c>
      <c r="N857" s="21"/>
      <c r="O857" s="21"/>
    </row>
    <row r="858" spans="1:15" x14ac:dyDescent="0.25">
      <c r="A858" s="20"/>
      <c r="B858" s="20"/>
      <c r="C858" s="20"/>
      <c r="D858" s="20"/>
      <c r="E858" s="15" t="s">
        <v>1865</v>
      </c>
      <c r="F858" s="46"/>
      <c r="G858" s="106"/>
      <c r="H858" s="48"/>
      <c r="I858" s="106"/>
      <c r="J858" s="48">
        <v>1</v>
      </c>
      <c r="K858" s="106">
        <v>-55.06</v>
      </c>
      <c r="L858" s="46">
        <v>1</v>
      </c>
      <c r="M858" s="110">
        <v>-55.06</v>
      </c>
      <c r="N858" s="21"/>
      <c r="O858" s="21"/>
    </row>
    <row r="859" spans="1:15" x14ac:dyDescent="0.25">
      <c r="A859" s="20"/>
      <c r="B859" s="20"/>
      <c r="C859" s="20"/>
      <c r="D859" s="20"/>
      <c r="E859" s="15" t="s">
        <v>115</v>
      </c>
      <c r="F859" s="46">
        <v>1</v>
      </c>
      <c r="G859" s="106">
        <v>-130.30000000000001</v>
      </c>
      <c r="H859" s="48"/>
      <c r="I859" s="106"/>
      <c r="J859" s="48"/>
      <c r="K859" s="106"/>
      <c r="L859" s="46">
        <v>1</v>
      </c>
      <c r="M859" s="110">
        <v>-130.30000000000001</v>
      </c>
      <c r="N859" s="21"/>
      <c r="O859" s="21"/>
    </row>
    <row r="860" spans="1:15" x14ac:dyDescent="0.25">
      <c r="A860" s="20"/>
      <c r="B860" s="20"/>
      <c r="C860" s="20"/>
      <c r="D860" s="20"/>
      <c r="E860" s="15" t="s">
        <v>1672</v>
      </c>
      <c r="F860" s="46"/>
      <c r="G860" s="106"/>
      <c r="H860" s="48"/>
      <c r="I860" s="106"/>
      <c r="J860" s="48">
        <v>1</v>
      </c>
      <c r="K860" s="106">
        <v>-81.03</v>
      </c>
      <c r="L860" s="46">
        <v>1</v>
      </c>
      <c r="M860" s="110">
        <v>-81.03</v>
      </c>
      <c r="N860" s="21"/>
      <c r="O860" s="21"/>
    </row>
    <row r="861" spans="1:15" x14ac:dyDescent="0.25">
      <c r="A861" s="20"/>
      <c r="B861" s="20"/>
      <c r="C861" s="20"/>
      <c r="D861" s="20"/>
      <c r="E861" s="15" t="s">
        <v>1626</v>
      </c>
      <c r="F861" s="46"/>
      <c r="G861" s="106"/>
      <c r="H861" s="48">
        <v>1</v>
      </c>
      <c r="I861" s="106">
        <v>-56.74</v>
      </c>
      <c r="J861" s="48"/>
      <c r="K861" s="106"/>
      <c r="L861" s="46">
        <v>1</v>
      </c>
      <c r="M861" s="110">
        <v>-56.74</v>
      </c>
      <c r="N861" s="21"/>
      <c r="O861" s="21"/>
    </row>
    <row r="862" spans="1:15" x14ac:dyDescent="0.25">
      <c r="A862" s="20"/>
      <c r="B862" s="20"/>
      <c r="C862" s="20"/>
      <c r="D862" s="20"/>
      <c r="E862" s="15" t="s">
        <v>944</v>
      </c>
      <c r="F862" s="46"/>
      <c r="G862" s="106"/>
      <c r="H862" s="48">
        <v>1</v>
      </c>
      <c r="I862" s="106">
        <v>-65.069999999999993</v>
      </c>
      <c r="J862" s="48"/>
      <c r="K862" s="106"/>
      <c r="L862" s="46">
        <v>1</v>
      </c>
      <c r="M862" s="110">
        <v>-65.069999999999993</v>
      </c>
      <c r="N862" s="21"/>
      <c r="O862" s="21"/>
    </row>
    <row r="863" spans="1:15" x14ac:dyDescent="0.25">
      <c r="A863" s="20"/>
      <c r="B863" s="20"/>
      <c r="C863" s="20"/>
      <c r="D863" s="20"/>
      <c r="E863" s="15" t="s">
        <v>2213</v>
      </c>
      <c r="F863" s="46">
        <v>1</v>
      </c>
      <c r="G863" s="106">
        <v>-60.71</v>
      </c>
      <c r="H863" s="48"/>
      <c r="I863" s="106"/>
      <c r="J863" s="48"/>
      <c r="K863" s="106"/>
      <c r="L863" s="46">
        <v>1</v>
      </c>
      <c r="M863" s="110">
        <v>-60.71</v>
      </c>
      <c r="N863" s="21"/>
      <c r="O863" s="21"/>
    </row>
    <row r="864" spans="1:15" x14ac:dyDescent="0.25">
      <c r="A864" s="20"/>
      <c r="B864" s="20"/>
      <c r="C864" s="20"/>
      <c r="D864" s="20"/>
      <c r="E864" s="15" t="s">
        <v>957</v>
      </c>
      <c r="F864" s="46"/>
      <c r="G864" s="106"/>
      <c r="H864" s="48">
        <v>1</v>
      </c>
      <c r="I864" s="106">
        <v>-83.26</v>
      </c>
      <c r="J864" s="48"/>
      <c r="K864" s="106"/>
      <c r="L864" s="46">
        <v>1</v>
      </c>
      <c r="M864" s="110">
        <v>-83.26</v>
      </c>
      <c r="N864" s="21"/>
      <c r="O864" s="21"/>
    </row>
    <row r="865" spans="1:15" x14ac:dyDescent="0.25">
      <c r="A865" s="20"/>
      <c r="B865" s="20"/>
      <c r="C865" s="20"/>
      <c r="D865" s="20"/>
      <c r="E865" s="15" t="s">
        <v>1402</v>
      </c>
      <c r="F865" s="46"/>
      <c r="G865" s="106"/>
      <c r="H865" s="48">
        <v>1</v>
      </c>
      <c r="I865" s="106">
        <v>-29.03</v>
      </c>
      <c r="J865" s="48"/>
      <c r="K865" s="106"/>
      <c r="L865" s="46">
        <v>1</v>
      </c>
      <c r="M865" s="110">
        <v>-29.03</v>
      </c>
      <c r="N865" s="21"/>
      <c r="O865" s="21"/>
    </row>
    <row r="866" spans="1:15" x14ac:dyDescent="0.25">
      <c r="A866" s="20"/>
      <c r="B866" s="20"/>
      <c r="C866" s="20"/>
      <c r="D866" s="20"/>
      <c r="E866" s="15" t="s">
        <v>1097</v>
      </c>
      <c r="F866" s="46">
        <v>1</v>
      </c>
      <c r="G866" s="106">
        <v>-86.55</v>
      </c>
      <c r="H866" s="48"/>
      <c r="I866" s="106"/>
      <c r="J866" s="48"/>
      <c r="K866" s="106"/>
      <c r="L866" s="46">
        <v>1</v>
      </c>
      <c r="M866" s="110">
        <v>-86.55</v>
      </c>
      <c r="N866" s="21"/>
      <c r="O866" s="21"/>
    </row>
    <row r="867" spans="1:15" x14ac:dyDescent="0.25">
      <c r="A867" s="20"/>
      <c r="B867" s="20"/>
      <c r="C867" s="20"/>
      <c r="D867" s="20"/>
      <c r="E867" s="15" t="s">
        <v>1608</v>
      </c>
      <c r="F867" s="46"/>
      <c r="G867" s="106"/>
      <c r="H867" s="48">
        <v>1</v>
      </c>
      <c r="I867" s="106">
        <v>-18.12</v>
      </c>
      <c r="J867" s="48"/>
      <c r="K867" s="106"/>
      <c r="L867" s="46">
        <v>1</v>
      </c>
      <c r="M867" s="110">
        <v>-18.12</v>
      </c>
      <c r="N867" s="21"/>
      <c r="O867" s="21"/>
    </row>
    <row r="868" spans="1:15" x14ac:dyDescent="0.25">
      <c r="A868" s="20"/>
      <c r="B868" s="20"/>
      <c r="C868" s="20"/>
      <c r="D868" s="20"/>
      <c r="E868" s="15" t="s">
        <v>2164</v>
      </c>
      <c r="F868" s="46"/>
      <c r="G868" s="106"/>
      <c r="H868" s="48"/>
      <c r="I868" s="106"/>
      <c r="J868" s="48">
        <v>1</v>
      </c>
      <c r="K868" s="106">
        <v>-109.04</v>
      </c>
      <c r="L868" s="46">
        <v>1</v>
      </c>
      <c r="M868" s="110">
        <v>-109.04</v>
      </c>
      <c r="N868" s="21"/>
      <c r="O868" s="21"/>
    </row>
    <row r="869" spans="1:15" x14ac:dyDescent="0.25">
      <c r="A869" s="20"/>
      <c r="B869" s="20"/>
      <c r="C869" s="20"/>
      <c r="D869" s="20"/>
      <c r="E869" s="15" t="s">
        <v>1905</v>
      </c>
      <c r="F869" s="46"/>
      <c r="G869" s="106"/>
      <c r="H869" s="48"/>
      <c r="I869" s="106"/>
      <c r="J869" s="48">
        <v>1</v>
      </c>
      <c r="K869" s="106">
        <v>-55.42</v>
      </c>
      <c r="L869" s="46">
        <v>1</v>
      </c>
      <c r="M869" s="110">
        <v>-55.42</v>
      </c>
      <c r="N869" s="21"/>
      <c r="O869" s="21"/>
    </row>
    <row r="870" spans="1:15" x14ac:dyDescent="0.25">
      <c r="A870" s="20"/>
      <c r="B870" s="20"/>
      <c r="C870" s="20"/>
      <c r="D870" s="20"/>
      <c r="E870" s="15" t="s">
        <v>1349</v>
      </c>
      <c r="F870" s="46">
        <v>1</v>
      </c>
      <c r="G870" s="106">
        <v>-43.68</v>
      </c>
      <c r="H870" s="48"/>
      <c r="I870" s="106"/>
      <c r="J870" s="48"/>
      <c r="K870" s="106"/>
      <c r="L870" s="46">
        <v>1</v>
      </c>
      <c r="M870" s="110">
        <v>-43.68</v>
      </c>
      <c r="N870" s="21"/>
      <c r="O870" s="21"/>
    </row>
    <row r="871" spans="1:15" x14ac:dyDescent="0.25">
      <c r="A871" s="20"/>
      <c r="B871" s="20"/>
      <c r="C871" s="20"/>
      <c r="D871" s="20"/>
      <c r="E871" s="15" t="s">
        <v>890</v>
      </c>
      <c r="F871" s="46">
        <v>1</v>
      </c>
      <c r="G871" s="106">
        <v>-9.5399999999999991</v>
      </c>
      <c r="H871" s="48"/>
      <c r="I871" s="106"/>
      <c r="J871" s="48"/>
      <c r="K871" s="106"/>
      <c r="L871" s="46">
        <v>1</v>
      </c>
      <c r="M871" s="110">
        <v>-9.5399999999999991</v>
      </c>
      <c r="N871" s="21"/>
      <c r="O871" s="21"/>
    </row>
    <row r="872" spans="1:15" x14ac:dyDescent="0.25">
      <c r="A872" s="20"/>
      <c r="B872" s="20"/>
      <c r="C872" s="20"/>
      <c r="D872" s="20"/>
      <c r="E872" s="15" t="s">
        <v>1514</v>
      </c>
      <c r="F872" s="46">
        <v>1</v>
      </c>
      <c r="G872" s="106">
        <v>-38.479999999999997</v>
      </c>
      <c r="H872" s="48"/>
      <c r="I872" s="106"/>
      <c r="J872" s="48"/>
      <c r="K872" s="106"/>
      <c r="L872" s="46">
        <v>1</v>
      </c>
      <c r="M872" s="110">
        <v>-38.479999999999997</v>
      </c>
      <c r="N872" s="21"/>
      <c r="O872" s="21"/>
    </row>
    <row r="873" spans="1:15" x14ac:dyDescent="0.25">
      <c r="A873" s="20"/>
      <c r="B873" s="20"/>
      <c r="C873" s="20"/>
      <c r="D873" s="20"/>
      <c r="E873" s="15" t="s">
        <v>1207</v>
      </c>
      <c r="F873" s="46"/>
      <c r="G873" s="106"/>
      <c r="H873" s="48"/>
      <c r="I873" s="106"/>
      <c r="J873" s="48">
        <v>1</v>
      </c>
      <c r="K873" s="106">
        <v>-12.71</v>
      </c>
      <c r="L873" s="46">
        <v>1</v>
      </c>
      <c r="M873" s="110">
        <v>-12.71</v>
      </c>
      <c r="N873" s="21"/>
      <c r="O873" s="21"/>
    </row>
    <row r="874" spans="1:15" x14ac:dyDescent="0.25">
      <c r="A874" s="20"/>
      <c r="B874" s="20"/>
      <c r="C874" s="20"/>
      <c r="D874" s="20"/>
      <c r="E874" s="15" t="s">
        <v>674</v>
      </c>
      <c r="F874" s="46">
        <v>1</v>
      </c>
      <c r="G874" s="106">
        <v>-47.96</v>
      </c>
      <c r="H874" s="48"/>
      <c r="I874" s="106"/>
      <c r="J874" s="48"/>
      <c r="K874" s="106"/>
      <c r="L874" s="46">
        <v>1</v>
      </c>
      <c r="M874" s="110">
        <v>-47.96</v>
      </c>
      <c r="N874" s="21"/>
      <c r="O874" s="21"/>
    </row>
    <row r="875" spans="1:15" x14ac:dyDescent="0.25">
      <c r="A875" s="20"/>
      <c r="B875" s="20"/>
      <c r="C875" s="20"/>
      <c r="D875" s="20"/>
      <c r="E875" s="15" t="s">
        <v>1983</v>
      </c>
      <c r="F875" s="46">
        <v>1</v>
      </c>
      <c r="G875" s="106">
        <v>-58.25</v>
      </c>
      <c r="H875" s="48"/>
      <c r="I875" s="106"/>
      <c r="J875" s="48"/>
      <c r="K875" s="106"/>
      <c r="L875" s="46">
        <v>1</v>
      </c>
      <c r="M875" s="110">
        <v>-58.25</v>
      </c>
      <c r="N875" s="21"/>
      <c r="O875" s="21"/>
    </row>
    <row r="876" spans="1:15" x14ac:dyDescent="0.25">
      <c r="A876" s="20"/>
      <c r="B876" s="20"/>
      <c r="C876" s="20"/>
      <c r="D876" s="20"/>
      <c r="E876" s="15" t="s">
        <v>2116</v>
      </c>
      <c r="F876" s="46">
        <v>1</v>
      </c>
      <c r="G876" s="106">
        <v>-494.55</v>
      </c>
      <c r="H876" s="48"/>
      <c r="I876" s="106"/>
      <c r="J876" s="48"/>
      <c r="K876" s="106"/>
      <c r="L876" s="46">
        <v>1</v>
      </c>
      <c r="M876" s="110">
        <v>-494.55</v>
      </c>
      <c r="N876" s="21"/>
      <c r="O876" s="21"/>
    </row>
    <row r="877" spans="1:15" x14ac:dyDescent="0.25">
      <c r="A877" s="20"/>
      <c r="B877" s="20"/>
      <c r="C877" s="20"/>
      <c r="D877" s="20"/>
      <c r="E877" s="15" t="s">
        <v>1754</v>
      </c>
      <c r="F877" s="46">
        <v>1</v>
      </c>
      <c r="G877" s="106">
        <v>-77.91</v>
      </c>
      <c r="H877" s="48"/>
      <c r="I877" s="106"/>
      <c r="J877" s="48"/>
      <c r="K877" s="106"/>
      <c r="L877" s="46">
        <v>1</v>
      </c>
      <c r="M877" s="110">
        <v>-77.91</v>
      </c>
      <c r="N877" s="21"/>
      <c r="O877" s="21"/>
    </row>
    <row r="878" spans="1:15" x14ac:dyDescent="0.25">
      <c r="A878" s="20"/>
      <c r="B878" s="20"/>
      <c r="C878" s="20"/>
      <c r="D878" s="20"/>
      <c r="E878" s="15" t="s">
        <v>159</v>
      </c>
      <c r="F878" s="46">
        <v>1</v>
      </c>
      <c r="G878" s="106">
        <v>-440.9</v>
      </c>
      <c r="H878" s="48"/>
      <c r="I878" s="106"/>
      <c r="J878" s="48"/>
      <c r="K878" s="106"/>
      <c r="L878" s="46">
        <v>1</v>
      </c>
      <c r="M878" s="110">
        <v>-440.9</v>
      </c>
      <c r="N878" s="21"/>
      <c r="O878" s="21"/>
    </row>
    <row r="879" spans="1:15" x14ac:dyDescent="0.25">
      <c r="A879" s="20"/>
      <c r="B879" s="20"/>
      <c r="C879" s="20"/>
      <c r="D879" s="20"/>
      <c r="E879" s="15" t="s">
        <v>1487</v>
      </c>
      <c r="F879" s="46"/>
      <c r="G879" s="106"/>
      <c r="H879" s="48"/>
      <c r="I879" s="106"/>
      <c r="J879" s="48">
        <v>1</v>
      </c>
      <c r="K879" s="106">
        <v>-25.17</v>
      </c>
      <c r="L879" s="46">
        <v>1</v>
      </c>
      <c r="M879" s="110">
        <v>-25.17</v>
      </c>
      <c r="N879" s="21"/>
      <c r="O879" s="21"/>
    </row>
    <row r="880" spans="1:15" x14ac:dyDescent="0.25">
      <c r="A880" s="20"/>
      <c r="B880" s="20"/>
      <c r="C880" s="20"/>
      <c r="D880" s="20"/>
      <c r="E880" s="15" t="s">
        <v>377</v>
      </c>
      <c r="F880" s="46"/>
      <c r="G880" s="106"/>
      <c r="H880" s="48">
        <v>1</v>
      </c>
      <c r="I880" s="106">
        <v>-87.3</v>
      </c>
      <c r="J880" s="48"/>
      <c r="K880" s="106"/>
      <c r="L880" s="46">
        <v>1</v>
      </c>
      <c r="M880" s="110">
        <v>-87.3</v>
      </c>
      <c r="N880" s="21"/>
      <c r="O880" s="21"/>
    </row>
    <row r="881" spans="1:15" x14ac:dyDescent="0.25">
      <c r="A881" s="20"/>
      <c r="B881" s="20"/>
      <c r="C881" s="20"/>
      <c r="D881" s="20"/>
      <c r="E881" s="15" t="s">
        <v>2280</v>
      </c>
      <c r="F881" s="46"/>
      <c r="G881" s="106"/>
      <c r="H881" s="48">
        <v>1</v>
      </c>
      <c r="I881" s="106">
        <v>-402.14</v>
      </c>
      <c r="J881" s="48"/>
      <c r="K881" s="106"/>
      <c r="L881" s="46">
        <v>1</v>
      </c>
      <c r="M881" s="110">
        <v>-402.14</v>
      </c>
      <c r="N881" s="21"/>
      <c r="O881" s="21"/>
    </row>
    <row r="882" spans="1:15" x14ac:dyDescent="0.25">
      <c r="A882" s="20"/>
      <c r="B882" s="20"/>
      <c r="C882" s="20"/>
      <c r="D882" s="20"/>
      <c r="E882" s="15" t="s">
        <v>697</v>
      </c>
      <c r="F882" s="46">
        <v>1</v>
      </c>
      <c r="G882" s="106">
        <v>-83.64</v>
      </c>
      <c r="H882" s="48"/>
      <c r="I882" s="106"/>
      <c r="J882" s="48"/>
      <c r="K882" s="106"/>
      <c r="L882" s="46">
        <v>1</v>
      </c>
      <c r="M882" s="110">
        <v>-83.64</v>
      </c>
      <c r="N882" s="21"/>
      <c r="O882" s="21"/>
    </row>
    <row r="883" spans="1:15" x14ac:dyDescent="0.25">
      <c r="A883" s="20"/>
      <c r="B883" s="20"/>
      <c r="C883" s="20"/>
      <c r="D883" s="20"/>
      <c r="E883" s="15" t="s">
        <v>702</v>
      </c>
      <c r="F883" s="46">
        <v>1</v>
      </c>
      <c r="G883" s="106">
        <v>-88.22</v>
      </c>
      <c r="H883" s="48"/>
      <c r="I883" s="106"/>
      <c r="J883" s="48"/>
      <c r="K883" s="106"/>
      <c r="L883" s="46">
        <v>1</v>
      </c>
      <c r="M883" s="110">
        <v>-88.22</v>
      </c>
      <c r="N883" s="21"/>
      <c r="O883" s="21"/>
    </row>
    <row r="884" spans="1:15" x14ac:dyDescent="0.25">
      <c r="A884" s="20"/>
      <c r="B884" s="20"/>
      <c r="C884" s="20"/>
      <c r="D884" s="20"/>
      <c r="E884" s="15" t="s">
        <v>446</v>
      </c>
      <c r="F884" s="46"/>
      <c r="G884" s="106"/>
      <c r="H884" s="48"/>
      <c r="I884" s="106"/>
      <c r="J884" s="48">
        <v>1</v>
      </c>
      <c r="K884" s="106">
        <v>-57.44</v>
      </c>
      <c r="L884" s="46">
        <v>1</v>
      </c>
      <c r="M884" s="110">
        <v>-57.44</v>
      </c>
      <c r="N884" s="21"/>
      <c r="O884" s="21"/>
    </row>
    <row r="885" spans="1:15" x14ac:dyDescent="0.25">
      <c r="A885" s="20"/>
      <c r="B885" s="20"/>
      <c r="C885" s="20"/>
      <c r="D885" s="20"/>
      <c r="E885" s="15" t="s">
        <v>1247</v>
      </c>
      <c r="F885" s="46"/>
      <c r="G885" s="106"/>
      <c r="H885" s="48"/>
      <c r="I885" s="106"/>
      <c r="J885" s="48">
        <v>1</v>
      </c>
      <c r="K885" s="106">
        <v>-58.65</v>
      </c>
      <c r="L885" s="46">
        <v>1</v>
      </c>
      <c r="M885" s="110">
        <v>-58.65</v>
      </c>
      <c r="N885" s="21"/>
      <c r="O885" s="21"/>
    </row>
    <row r="886" spans="1:15" x14ac:dyDescent="0.25">
      <c r="A886" s="20"/>
      <c r="B886" s="20"/>
      <c r="C886" s="20"/>
      <c r="D886" s="20"/>
      <c r="E886" s="15" t="s">
        <v>106</v>
      </c>
      <c r="F886" s="46">
        <v>1</v>
      </c>
      <c r="G886" s="106">
        <v>-61.32</v>
      </c>
      <c r="H886" s="48"/>
      <c r="I886" s="106"/>
      <c r="J886" s="48"/>
      <c r="K886" s="106"/>
      <c r="L886" s="46">
        <v>1</v>
      </c>
      <c r="M886" s="110">
        <v>-61.32</v>
      </c>
      <c r="N886" s="21"/>
      <c r="O886" s="21"/>
    </row>
    <row r="887" spans="1:15" x14ac:dyDescent="0.25">
      <c r="A887" s="20"/>
      <c r="B887" s="20"/>
      <c r="C887" s="20"/>
      <c r="D887" s="20"/>
      <c r="E887" s="15" t="s">
        <v>353</v>
      </c>
      <c r="F887" s="46">
        <v>1</v>
      </c>
      <c r="G887" s="106">
        <v>-57.59</v>
      </c>
      <c r="H887" s="48"/>
      <c r="I887" s="106"/>
      <c r="J887" s="48"/>
      <c r="K887" s="106"/>
      <c r="L887" s="46">
        <v>1</v>
      </c>
      <c r="M887" s="110">
        <v>-57.59</v>
      </c>
      <c r="N887" s="21"/>
      <c r="O887" s="21"/>
    </row>
    <row r="888" spans="1:15" x14ac:dyDescent="0.25">
      <c r="A888" s="20"/>
      <c r="B888" s="20"/>
      <c r="C888" s="20"/>
      <c r="D888" s="20"/>
      <c r="E888" s="15" t="s">
        <v>719</v>
      </c>
      <c r="F888" s="46">
        <v>1</v>
      </c>
      <c r="G888" s="106">
        <v>-12.4</v>
      </c>
      <c r="H888" s="48"/>
      <c r="I888" s="106"/>
      <c r="J888" s="48"/>
      <c r="K888" s="106"/>
      <c r="L888" s="46">
        <v>1</v>
      </c>
      <c r="M888" s="110">
        <v>-12.4</v>
      </c>
      <c r="N888" s="21"/>
      <c r="O888" s="21"/>
    </row>
    <row r="889" spans="1:15" x14ac:dyDescent="0.25">
      <c r="A889" s="20"/>
      <c r="B889" s="20"/>
      <c r="C889" s="20"/>
      <c r="D889" s="20"/>
      <c r="E889" s="15" t="s">
        <v>1460</v>
      </c>
      <c r="F889" s="46"/>
      <c r="G889" s="106"/>
      <c r="H889" s="48"/>
      <c r="I889" s="106"/>
      <c r="J889" s="48">
        <v>1</v>
      </c>
      <c r="K889" s="106">
        <v>-35.33</v>
      </c>
      <c r="L889" s="46">
        <v>1</v>
      </c>
      <c r="M889" s="110">
        <v>-35.33</v>
      </c>
      <c r="N889" s="21"/>
      <c r="O889" s="21"/>
    </row>
    <row r="890" spans="1:15" x14ac:dyDescent="0.25">
      <c r="A890" s="20"/>
      <c r="B890" s="20"/>
      <c r="C890" s="20"/>
      <c r="D890" s="20"/>
      <c r="E890" s="15" t="s">
        <v>92</v>
      </c>
      <c r="F890" s="46"/>
      <c r="G890" s="106"/>
      <c r="H890" s="48">
        <v>1</v>
      </c>
      <c r="I890" s="106">
        <v>-390.02</v>
      </c>
      <c r="J890" s="48"/>
      <c r="K890" s="106"/>
      <c r="L890" s="46">
        <v>1</v>
      </c>
      <c r="M890" s="110">
        <v>-390.02</v>
      </c>
      <c r="N890" s="21"/>
      <c r="O890" s="21"/>
    </row>
    <row r="891" spans="1:15" x14ac:dyDescent="0.25">
      <c r="A891" s="20"/>
      <c r="B891" s="20"/>
      <c r="C891" s="20"/>
      <c r="D891" s="20"/>
      <c r="E891" s="15" t="s">
        <v>618</v>
      </c>
      <c r="F891" s="46"/>
      <c r="G891" s="106"/>
      <c r="H891" s="48"/>
      <c r="I891" s="106"/>
      <c r="J891" s="48">
        <v>1</v>
      </c>
      <c r="K891" s="106">
        <v>-91.36</v>
      </c>
      <c r="L891" s="46">
        <v>1</v>
      </c>
      <c r="M891" s="110">
        <v>-91.36</v>
      </c>
      <c r="N891" s="21"/>
      <c r="O891" s="21"/>
    </row>
    <row r="892" spans="1:15" x14ac:dyDescent="0.25">
      <c r="A892" s="20"/>
      <c r="B892" s="20"/>
      <c r="C892" s="20"/>
      <c r="D892" s="20"/>
      <c r="E892" s="15" t="s">
        <v>566</v>
      </c>
      <c r="F892" s="46"/>
      <c r="G892" s="106"/>
      <c r="H892" s="48">
        <v>1</v>
      </c>
      <c r="I892" s="106">
        <v>-85.87</v>
      </c>
      <c r="J892" s="48"/>
      <c r="K892" s="106"/>
      <c r="L892" s="46">
        <v>1</v>
      </c>
      <c r="M892" s="110">
        <v>-85.87</v>
      </c>
      <c r="N892" s="21"/>
      <c r="O892" s="21"/>
    </row>
    <row r="893" spans="1:15" x14ac:dyDescent="0.25">
      <c r="A893" s="20"/>
      <c r="B893" s="20"/>
      <c r="C893" s="20"/>
      <c r="D893" s="20"/>
      <c r="E893" s="15" t="s">
        <v>1530</v>
      </c>
      <c r="F893" s="46">
        <v>1</v>
      </c>
      <c r="G893" s="106">
        <v>-70.69</v>
      </c>
      <c r="H893" s="48"/>
      <c r="I893" s="106"/>
      <c r="J893" s="48"/>
      <c r="K893" s="106"/>
      <c r="L893" s="46">
        <v>1</v>
      </c>
      <c r="M893" s="110">
        <v>-70.69</v>
      </c>
      <c r="N893" s="21"/>
      <c r="O893" s="21"/>
    </row>
    <row r="894" spans="1:15" x14ac:dyDescent="0.25">
      <c r="A894" s="20"/>
      <c r="B894" s="20"/>
      <c r="C894" s="20"/>
      <c r="D894" s="20"/>
      <c r="E894" s="15" t="s">
        <v>2170</v>
      </c>
      <c r="F894" s="46">
        <v>1</v>
      </c>
      <c r="G894" s="106">
        <v>-334.12</v>
      </c>
      <c r="H894" s="48"/>
      <c r="I894" s="106"/>
      <c r="J894" s="48"/>
      <c r="K894" s="106"/>
      <c r="L894" s="46">
        <v>1</v>
      </c>
      <c r="M894" s="110">
        <v>-334.12</v>
      </c>
      <c r="N894" s="21"/>
      <c r="O894" s="21"/>
    </row>
    <row r="895" spans="1:15" x14ac:dyDescent="0.25">
      <c r="A895" s="20"/>
      <c r="B895" s="20"/>
      <c r="C895" s="20"/>
      <c r="D895" s="20"/>
      <c r="E895" s="15" t="s">
        <v>97</v>
      </c>
      <c r="F895" s="46"/>
      <c r="G895" s="106"/>
      <c r="H895" s="48"/>
      <c r="I895" s="106"/>
      <c r="J895" s="48">
        <v>1</v>
      </c>
      <c r="K895" s="106">
        <v>-69.94</v>
      </c>
      <c r="L895" s="46">
        <v>1</v>
      </c>
      <c r="M895" s="110">
        <v>-69.94</v>
      </c>
      <c r="N895" s="21"/>
      <c r="O895" s="21"/>
    </row>
    <row r="896" spans="1:15" x14ac:dyDescent="0.25">
      <c r="A896" s="20"/>
      <c r="B896" s="20"/>
      <c r="C896" s="20"/>
      <c r="D896" s="20"/>
      <c r="E896" s="15" t="s">
        <v>2122</v>
      </c>
      <c r="F896" s="46"/>
      <c r="G896" s="106"/>
      <c r="H896" s="48">
        <v>1</v>
      </c>
      <c r="I896" s="106">
        <v>-99.02</v>
      </c>
      <c r="J896" s="48"/>
      <c r="K896" s="106"/>
      <c r="L896" s="46">
        <v>1</v>
      </c>
      <c r="M896" s="110">
        <v>-99.02</v>
      </c>
      <c r="N896" s="21"/>
      <c r="O896" s="21"/>
    </row>
    <row r="897" spans="1:15" x14ac:dyDescent="0.25">
      <c r="A897" s="20"/>
      <c r="B897" s="20"/>
      <c r="C897" s="20"/>
      <c r="D897" s="20"/>
      <c r="E897" s="15" t="s">
        <v>644</v>
      </c>
      <c r="F897" s="46"/>
      <c r="G897" s="106"/>
      <c r="H897" s="48"/>
      <c r="I897" s="106"/>
      <c r="J897" s="48">
        <v>1</v>
      </c>
      <c r="K897" s="106">
        <v>-27.15</v>
      </c>
      <c r="L897" s="46">
        <v>1</v>
      </c>
      <c r="M897" s="110">
        <v>-27.15</v>
      </c>
      <c r="N897" s="21"/>
      <c r="O897" s="21"/>
    </row>
    <row r="898" spans="1:15" x14ac:dyDescent="0.25">
      <c r="A898" s="20"/>
      <c r="B898" s="20"/>
      <c r="C898" s="20"/>
      <c r="D898" s="20"/>
      <c r="E898" s="15" t="s">
        <v>591</v>
      </c>
      <c r="F898" s="46"/>
      <c r="G898" s="106"/>
      <c r="H898" s="48">
        <v>1</v>
      </c>
      <c r="I898" s="106">
        <v>-62.2</v>
      </c>
      <c r="J898" s="48"/>
      <c r="K898" s="106"/>
      <c r="L898" s="46">
        <v>1</v>
      </c>
      <c r="M898" s="110">
        <v>-62.2</v>
      </c>
      <c r="N898" s="21"/>
      <c r="O898" s="21"/>
    </row>
    <row r="899" spans="1:15" x14ac:dyDescent="0.25">
      <c r="A899" s="20"/>
      <c r="B899" s="20"/>
      <c r="C899" s="20"/>
      <c r="D899" s="20"/>
      <c r="E899" s="15" t="s">
        <v>1910</v>
      </c>
      <c r="F899" s="46"/>
      <c r="G899" s="106"/>
      <c r="H899" s="48"/>
      <c r="I899" s="106"/>
      <c r="J899" s="48">
        <v>1</v>
      </c>
      <c r="K899" s="106">
        <v>-71.52</v>
      </c>
      <c r="L899" s="46">
        <v>1</v>
      </c>
      <c r="M899" s="110">
        <v>-71.52</v>
      </c>
      <c r="N899" s="21"/>
      <c r="O899" s="21"/>
    </row>
    <row r="900" spans="1:15" x14ac:dyDescent="0.25">
      <c r="A900" s="20"/>
      <c r="B900" s="20"/>
      <c r="C900" s="20"/>
      <c r="D900" s="20"/>
      <c r="E900" s="15" t="s">
        <v>148</v>
      </c>
      <c r="F900" s="46"/>
      <c r="G900" s="106"/>
      <c r="H900" s="48">
        <v>1</v>
      </c>
      <c r="I900" s="106">
        <v>-450.25</v>
      </c>
      <c r="J900" s="48"/>
      <c r="K900" s="106"/>
      <c r="L900" s="46">
        <v>1</v>
      </c>
      <c r="M900" s="110">
        <v>-450.25</v>
      </c>
      <c r="N900" s="21"/>
      <c r="O900" s="21"/>
    </row>
    <row r="901" spans="1:15" x14ac:dyDescent="0.25">
      <c r="A901" s="20"/>
      <c r="B901" s="20"/>
      <c r="C901" s="20"/>
      <c r="D901" s="20"/>
      <c r="E901" s="15" t="s">
        <v>806</v>
      </c>
      <c r="F901" s="46"/>
      <c r="G901" s="106"/>
      <c r="H901" s="48"/>
      <c r="I901" s="106"/>
      <c r="J901" s="48">
        <v>1</v>
      </c>
      <c r="K901" s="106">
        <v>-26.5</v>
      </c>
      <c r="L901" s="46">
        <v>1</v>
      </c>
      <c r="M901" s="110">
        <v>-26.5</v>
      </c>
      <c r="N901" s="21"/>
      <c r="O901" s="21"/>
    </row>
    <row r="902" spans="1:15" x14ac:dyDescent="0.25">
      <c r="A902" s="20"/>
      <c r="B902" s="20"/>
      <c r="C902" s="20"/>
      <c r="D902" s="20"/>
      <c r="E902" s="15" t="s">
        <v>2255</v>
      </c>
      <c r="F902" s="46"/>
      <c r="G902" s="106"/>
      <c r="H902" s="48"/>
      <c r="I902" s="106"/>
      <c r="J902" s="48">
        <v>1</v>
      </c>
      <c r="K902" s="106">
        <v>-369.72</v>
      </c>
      <c r="L902" s="46">
        <v>1</v>
      </c>
      <c r="M902" s="110">
        <v>-369.72</v>
      </c>
      <c r="N902" s="21"/>
      <c r="O902" s="21"/>
    </row>
    <row r="903" spans="1:15" x14ac:dyDescent="0.25">
      <c r="A903" s="20"/>
      <c r="B903" s="20"/>
      <c r="C903" s="20"/>
      <c r="D903" s="20"/>
      <c r="E903" s="15" t="s">
        <v>2264</v>
      </c>
      <c r="F903" s="46"/>
      <c r="G903" s="106"/>
      <c r="H903" s="48"/>
      <c r="I903" s="106"/>
      <c r="J903" s="48">
        <v>1</v>
      </c>
      <c r="K903" s="106">
        <v>-356.64</v>
      </c>
      <c r="L903" s="46">
        <v>1</v>
      </c>
      <c r="M903" s="110">
        <v>-356.64</v>
      </c>
      <c r="N903" s="21"/>
      <c r="O903" s="21"/>
    </row>
    <row r="904" spans="1:15" x14ac:dyDescent="0.25">
      <c r="A904" s="20"/>
      <c r="B904" s="20"/>
      <c r="C904" s="20"/>
      <c r="D904" s="20"/>
      <c r="E904" s="15" t="s">
        <v>1710</v>
      </c>
      <c r="F904" s="46"/>
      <c r="G904" s="106"/>
      <c r="H904" s="48"/>
      <c r="I904" s="106"/>
      <c r="J904" s="48">
        <v>1</v>
      </c>
      <c r="K904" s="106">
        <v>-48.21</v>
      </c>
      <c r="L904" s="46">
        <v>1</v>
      </c>
      <c r="M904" s="110">
        <v>-48.21</v>
      </c>
      <c r="N904" s="21"/>
      <c r="O904" s="21"/>
    </row>
    <row r="905" spans="1:15" x14ac:dyDescent="0.25">
      <c r="A905" s="20"/>
      <c r="B905" s="20"/>
      <c r="C905" s="20"/>
      <c r="D905" s="20"/>
      <c r="E905" s="15" t="s">
        <v>325</v>
      </c>
      <c r="F905" s="46">
        <v>1</v>
      </c>
      <c r="G905" s="106">
        <v>-86.34</v>
      </c>
      <c r="H905" s="48"/>
      <c r="I905" s="106"/>
      <c r="J905" s="48"/>
      <c r="K905" s="106"/>
      <c r="L905" s="46">
        <v>1</v>
      </c>
      <c r="M905" s="110">
        <v>-86.34</v>
      </c>
      <c r="N905" s="21"/>
      <c r="O905" s="21"/>
    </row>
    <row r="906" spans="1:15" x14ac:dyDescent="0.25">
      <c r="A906" s="20"/>
      <c r="B906" s="20"/>
      <c r="C906" s="20"/>
      <c r="D906" s="20"/>
      <c r="E906" s="15" t="s">
        <v>896</v>
      </c>
      <c r="F906" s="46">
        <v>1</v>
      </c>
      <c r="G906" s="106">
        <v>-82.53</v>
      </c>
      <c r="H906" s="48"/>
      <c r="I906" s="106"/>
      <c r="J906" s="48"/>
      <c r="K906" s="106"/>
      <c r="L906" s="46">
        <v>1</v>
      </c>
      <c r="M906" s="110">
        <v>-82.53</v>
      </c>
      <c r="N906" s="21"/>
      <c r="O906" s="21"/>
    </row>
    <row r="907" spans="1:15" x14ac:dyDescent="0.25">
      <c r="A907" s="20"/>
      <c r="B907" s="20"/>
      <c r="C907" s="20"/>
      <c r="D907" s="20"/>
      <c r="E907" s="15" t="s">
        <v>1883</v>
      </c>
      <c r="F907" s="46"/>
      <c r="G907" s="106"/>
      <c r="H907" s="48"/>
      <c r="I907" s="106"/>
      <c r="J907" s="48">
        <v>1</v>
      </c>
      <c r="K907" s="106">
        <v>-37.590000000000003</v>
      </c>
      <c r="L907" s="46">
        <v>1</v>
      </c>
      <c r="M907" s="110">
        <v>-37.590000000000003</v>
      </c>
      <c r="N907" s="21"/>
      <c r="O907" s="21"/>
    </row>
    <row r="908" spans="1:15" x14ac:dyDescent="0.25">
      <c r="A908" s="20"/>
      <c r="B908" s="20"/>
      <c r="C908" s="20"/>
      <c r="D908" s="20"/>
      <c r="E908" s="15" t="s">
        <v>852</v>
      </c>
      <c r="F908" s="46"/>
      <c r="G908" s="106"/>
      <c r="H908" s="48"/>
      <c r="I908" s="106"/>
      <c r="J908" s="48">
        <v>1</v>
      </c>
      <c r="K908" s="106">
        <v>-24.59</v>
      </c>
      <c r="L908" s="46">
        <v>1</v>
      </c>
      <c r="M908" s="110">
        <v>-24.59</v>
      </c>
      <c r="N908" s="21"/>
      <c r="O908" s="21"/>
    </row>
    <row r="909" spans="1:15" x14ac:dyDescent="0.25">
      <c r="A909" s="20"/>
      <c r="B909" s="20"/>
      <c r="C909" s="20"/>
      <c r="D909" s="20"/>
      <c r="E909" s="15" t="s">
        <v>603</v>
      </c>
      <c r="F909" s="46"/>
      <c r="G909" s="106"/>
      <c r="H909" s="48">
        <v>1</v>
      </c>
      <c r="I909" s="106">
        <v>-99.25</v>
      </c>
      <c r="J909" s="48"/>
      <c r="K909" s="106"/>
      <c r="L909" s="46">
        <v>1</v>
      </c>
      <c r="M909" s="110">
        <v>-99.25</v>
      </c>
      <c r="N909" s="21"/>
      <c r="O909" s="21"/>
    </row>
    <row r="910" spans="1:15" x14ac:dyDescent="0.25">
      <c r="A910" s="20"/>
      <c r="B910" s="20"/>
      <c r="C910" s="20"/>
      <c r="D910" s="20"/>
      <c r="E910" s="15" t="s">
        <v>1101</v>
      </c>
      <c r="F910" s="46">
        <v>1</v>
      </c>
      <c r="G910" s="106">
        <v>-49.62</v>
      </c>
      <c r="H910" s="48"/>
      <c r="I910" s="106"/>
      <c r="J910" s="48"/>
      <c r="K910" s="106"/>
      <c r="L910" s="46">
        <v>1</v>
      </c>
      <c r="M910" s="110">
        <v>-49.62</v>
      </c>
      <c r="N910" s="21"/>
      <c r="O910" s="21"/>
    </row>
    <row r="911" spans="1:15" x14ac:dyDescent="0.25">
      <c r="A911" s="20"/>
      <c r="B911" s="20"/>
      <c r="C911" s="20"/>
      <c r="D911" s="20"/>
      <c r="E911" s="15" t="s">
        <v>2267</v>
      </c>
      <c r="F911" s="46"/>
      <c r="G911" s="106"/>
      <c r="H911" s="48"/>
      <c r="I911" s="106"/>
      <c r="J911" s="48">
        <v>1</v>
      </c>
      <c r="K911" s="106">
        <v>-53.86</v>
      </c>
      <c r="L911" s="46">
        <v>1</v>
      </c>
      <c r="M911" s="110">
        <v>-53.86</v>
      </c>
      <c r="N911" s="21"/>
      <c r="O911" s="21"/>
    </row>
    <row r="912" spans="1:15" x14ac:dyDescent="0.25">
      <c r="A912" s="20"/>
      <c r="B912" s="20"/>
      <c r="C912" s="20"/>
      <c r="D912" s="20"/>
      <c r="E912" s="15" t="s">
        <v>1803</v>
      </c>
      <c r="F912" s="46"/>
      <c r="G912" s="106"/>
      <c r="H912" s="48">
        <v>1</v>
      </c>
      <c r="I912" s="106">
        <v>-12.6</v>
      </c>
      <c r="J912" s="48"/>
      <c r="K912" s="106"/>
      <c r="L912" s="46">
        <v>1</v>
      </c>
      <c r="M912" s="110">
        <v>-12.6</v>
      </c>
      <c r="N912" s="21"/>
      <c r="O912" s="21"/>
    </row>
    <row r="913" spans="1:15" x14ac:dyDescent="0.25">
      <c r="A913" s="20"/>
      <c r="B913" s="20"/>
      <c r="C913" s="20"/>
      <c r="D913" s="20"/>
      <c r="E913" s="15" t="s">
        <v>1751</v>
      </c>
      <c r="F913" s="46">
        <v>1</v>
      </c>
      <c r="G913" s="106">
        <v>-82.16</v>
      </c>
      <c r="H913" s="48"/>
      <c r="I913" s="106"/>
      <c r="J913" s="48"/>
      <c r="K913" s="106"/>
      <c r="L913" s="46">
        <v>1</v>
      </c>
      <c r="M913" s="110">
        <v>-82.16</v>
      </c>
      <c r="N913" s="21"/>
      <c r="O913" s="21"/>
    </row>
    <row r="914" spans="1:15" x14ac:dyDescent="0.25">
      <c r="A914" s="20"/>
      <c r="B914" s="20"/>
      <c r="C914" s="20"/>
      <c r="D914" s="20"/>
      <c r="E914" s="15" t="s">
        <v>918</v>
      </c>
      <c r="F914" s="46"/>
      <c r="G914" s="106"/>
      <c r="H914" s="48">
        <v>1</v>
      </c>
      <c r="I914" s="106">
        <v>-76.040000000000006</v>
      </c>
      <c r="J914" s="48"/>
      <c r="K914" s="106"/>
      <c r="L914" s="46">
        <v>1</v>
      </c>
      <c r="M914" s="110">
        <v>-76.040000000000006</v>
      </c>
      <c r="N914" s="21"/>
      <c r="O914" s="21"/>
    </row>
    <row r="915" spans="1:15" x14ac:dyDescent="0.25">
      <c r="A915" s="20"/>
      <c r="B915" s="20"/>
      <c r="C915" s="20"/>
      <c r="D915" s="20"/>
      <c r="E915" s="15" t="s">
        <v>1624</v>
      </c>
      <c r="F915" s="46"/>
      <c r="G915" s="106"/>
      <c r="H915" s="48">
        <v>1</v>
      </c>
      <c r="I915" s="106">
        <v>-22.82</v>
      </c>
      <c r="J915" s="48"/>
      <c r="K915" s="106"/>
      <c r="L915" s="46">
        <v>1</v>
      </c>
      <c r="M915" s="110">
        <v>-22.82</v>
      </c>
      <c r="N915" s="21"/>
      <c r="O915" s="21"/>
    </row>
    <row r="916" spans="1:15" x14ac:dyDescent="0.25">
      <c r="A916" s="20"/>
      <c r="B916" s="20"/>
      <c r="C916" s="20"/>
      <c r="D916" s="20"/>
      <c r="E916" s="15" t="s">
        <v>2201</v>
      </c>
      <c r="F916" s="46"/>
      <c r="G916" s="106"/>
      <c r="H916" s="48">
        <v>1</v>
      </c>
      <c r="I916" s="106">
        <v>-275.26</v>
      </c>
      <c r="J916" s="48"/>
      <c r="K916" s="106"/>
      <c r="L916" s="46">
        <v>1</v>
      </c>
      <c r="M916" s="110">
        <v>-275.26</v>
      </c>
      <c r="N916" s="21"/>
      <c r="O916" s="21"/>
    </row>
    <row r="917" spans="1:15" x14ac:dyDescent="0.25">
      <c r="A917" s="20"/>
      <c r="B917" s="20"/>
      <c r="C917" s="20"/>
      <c r="D917" s="20"/>
      <c r="E917" s="15" t="s">
        <v>969</v>
      </c>
      <c r="F917" s="46"/>
      <c r="G917" s="106"/>
      <c r="H917" s="48"/>
      <c r="I917" s="106"/>
      <c r="J917" s="48">
        <v>1</v>
      </c>
      <c r="K917" s="106">
        <v>-64.709999999999994</v>
      </c>
      <c r="L917" s="46">
        <v>1</v>
      </c>
      <c r="M917" s="110">
        <v>-64.709999999999994</v>
      </c>
      <c r="N917" s="21"/>
      <c r="O917" s="21"/>
    </row>
    <row r="918" spans="1:15" x14ac:dyDescent="0.25">
      <c r="A918" s="20"/>
      <c r="B918" s="20"/>
      <c r="C918" s="20"/>
      <c r="D918" s="20"/>
      <c r="E918" s="15" t="s">
        <v>1765</v>
      </c>
      <c r="F918" s="46">
        <v>1</v>
      </c>
      <c r="G918" s="106">
        <v>-98.24</v>
      </c>
      <c r="H918" s="48"/>
      <c r="I918" s="106"/>
      <c r="J918" s="48"/>
      <c r="K918" s="106"/>
      <c r="L918" s="46">
        <v>1</v>
      </c>
      <c r="M918" s="110">
        <v>-98.24</v>
      </c>
      <c r="N918" s="21"/>
      <c r="O918" s="21"/>
    </row>
    <row r="919" spans="1:15" x14ac:dyDescent="0.25">
      <c r="A919" s="20"/>
      <c r="B919" s="20"/>
      <c r="C919" s="20"/>
      <c r="D919" s="20"/>
      <c r="E919" s="15" t="s">
        <v>2240</v>
      </c>
      <c r="F919" s="46"/>
      <c r="G919" s="106"/>
      <c r="H919" s="48">
        <v>1</v>
      </c>
      <c r="I919" s="106">
        <v>-220.07</v>
      </c>
      <c r="J919" s="48"/>
      <c r="K919" s="106"/>
      <c r="L919" s="46">
        <v>1</v>
      </c>
      <c r="M919" s="110">
        <v>-220.07</v>
      </c>
      <c r="N919" s="21"/>
      <c r="O919" s="21"/>
    </row>
    <row r="920" spans="1:15" x14ac:dyDescent="0.25">
      <c r="A920" s="20"/>
      <c r="B920" s="20"/>
      <c r="C920" s="20"/>
      <c r="D920" s="20"/>
      <c r="E920" s="15" t="s">
        <v>2124</v>
      </c>
      <c r="F920" s="46"/>
      <c r="G920" s="106"/>
      <c r="H920" s="48">
        <v>1</v>
      </c>
      <c r="I920" s="106">
        <v>-12.27</v>
      </c>
      <c r="J920" s="48"/>
      <c r="K920" s="106"/>
      <c r="L920" s="46">
        <v>1</v>
      </c>
      <c r="M920" s="110">
        <v>-12.27</v>
      </c>
      <c r="N920" s="21"/>
      <c r="O920" s="21"/>
    </row>
    <row r="921" spans="1:15" x14ac:dyDescent="0.25">
      <c r="A921" s="20"/>
      <c r="B921" s="20"/>
      <c r="C921" s="20"/>
      <c r="D921" s="20"/>
      <c r="E921" s="15" t="s">
        <v>1044</v>
      </c>
      <c r="F921" s="46">
        <v>1</v>
      </c>
      <c r="G921" s="106">
        <v>-12.31</v>
      </c>
      <c r="H921" s="48"/>
      <c r="I921" s="106"/>
      <c r="J921" s="48"/>
      <c r="K921" s="106"/>
      <c r="L921" s="46">
        <v>1</v>
      </c>
      <c r="M921" s="110">
        <v>-12.31</v>
      </c>
      <c r="N921" s="21"/>
      <c r="O921" s="21"/>
    </row>
    <row r="922" spans="1:15" x14ac:dyDescent="0.25">
      <c r="A922" s="20"/>
      <c r="B922" s="20"/>
      <c r="C922" s="20"/>
      <c r="D922" s="20"/>
      <c r="E922" s="15" t="s">
        <v>2120</v>
      </c>
      <c r="F922" s="46">
        <v>1</v>
      </c>
      <c r="G922" s="106">
        <v>-25.29</v>
      </c>
      <c r="H922" s="48"/>
      <c r="I922" s="106"/>
      <c r="J922" s="48"/>
      <c r="K922" s="106"/>
      <c r="L922" s="46">
        <v>1</v>
      </c>
      <c r="M922" s="110">
        <v>-25.29</v>
      </c>
      <c r="N922" s="21"/>
      <c r="O922" s="21"/>
    </row>
    <row r="923" spans="1:15" x14ac:dyDescent="0.25">
      <c r="A923" s="20"/>
      <c r="B923" s="20"/>
      <c r="C923" s="20"/>
      <c r="D923" s="20"/>
      <c r="E923" s="15" t="s">
        <v>586</v>
      </c>
      <c r="F923" s="46"/>
      <c r="G923" s="106"/>
      <c r="H923" s="48">
        <v>1</v>
      </c>
      <c r="I923" s="106">
        <v>-62.64</v>
      </c>
      <c r="J923" s="48"/>
      <c r="K923" s="106"/>
      <c r="L923" s="46">
        <v>1</v>
      </c>
      <c r="M923" s="110">
        <v>-62.64</v>
      </c>
      <c r="N923" s="21"/>
      <c r="O923" s="21"/>
    </row>
    <row r="924" spans="1:15" x14ac:dyDescent="0.25">
      <c r="A924" s="20"/>
      <c r="B924" s="20"/>
      <c r="C924" s="20"/>
      <c r="D924" s="20"/>
      <c r="E924" s="15" t="s">
        <v>413</v>
      </c>
      <c r="F924" s="46"/>
      <c r="G924" s="106"/>
      <c r="H924" s="48">
        <v>1</v>
      </c>
      <c r="I924" s="106">
        <v>-55.65</v>
      </c>
      <c r="J924" s="48"/>
      <c r="K924" s="106"/>
      <c r="L924" s="46">
        <v>1</v>
      </c>
      <c r="M924" s="110">
        <v>-55.65</v>
      </c>
      <c r="N924" s="21"/>
      <c r="O924" s="21"/>
    </row>
    <row r="925" spans="1:15" x14ac:dyDescent="0.25">
      <c r="A925" s="20"/>
      <c r="B925" s="20"/>
      <c r="C925" s="20"/>
      <c r="D925" s="20"/>
      <c r="E925" s="15" t="s">
        <v>679</v>
      </c>
      <c r="F925" s="46">
        <v>1</v>
      </c>
      <c r="G925" s="106">
        <v>-6.69</v>
      </c>
      <c r="H925" s="48"/>
      <c r="I925" s="106"/>
      <c r="J925" s="48"/>
      <c r="K925" s="106"/>
      <c r="L925" s="46">
        <v>1</v>
      </c>
      <c r="M925" s="110">
        <v>-6.69</v>
      </c>
      <c r="N925" s="21"/>
      <c r="O925" s="21"/>
    </row>
    <row r="926" spans="1:15" x14ac:dyDescent="0.25">
      <c r="A926" s="20"/>
      <c r="B926" s="20"/>
      <c r="C926" s="20"/>
      <c r="D926" s="20"/>
      <c r="E926" s="15" t="s">
        <v>1163</v>
      </c>
      <c r="F926" s="46"/>
      <c r="G926" s="106"/>
      <c r="H926" s="48">
        <v>1</v>
      </c>
      <c r="I926" s="106">
        <v>-30.22</v>
      </c>
      <c r="J926" s="48"/>
      <c r="K926" s="106"/>
      <c r="L926" s="46">
        <v>1</v>
      </c>
      <c r="M926" s="110">
        <v>-30.22</v>
      </c>
      <c r="N926" s="21"/>
      <c r="O926" s="21"/>
    </row>
    <row r="927" spans="1:15" x14ac:dyDescent="0.25">
      <c r="A927" s="20"/>
      <c r="B927" s="20"/>
      <c r="C927" s="20"/>
      <c r="D927" s="20"/>
      <c r="E927" s="15" t="s">
        <v>2236</v>
      </c>
      <c r="F927" s="46">
        <v>1</v>
      </c>
      <c r="G927" s="106">
        <v>-176.61</v>
      </c>
      <c r="H927" s="48"/>
      <c r="I927" s="106"/>
      <c r="J927" s="48"/>
      <c r="K927" s="106"/>
      <c r="L927" s="46">
        <v>1</v>
      </c>
      <c r="M927" s="110">
        <v>-176.61</v>
      </c>
      <c r="N927" s="21"/>
      <c r="O927" s="21"/>
    </row>
    <row r="928" spans="1:15" x14ac:dyDescent="0.25">
      <c r="A928" s="20"/>
      <c r="B928" s="20"/>
      <c r="C928" s="20"/>
      <c r="D928" s="20"/>
      <c r="E928" s="15" t="s">
        <v>877</v>
      </c>
      <c r="F928" s="46">
        <v>1</v>
      </c>
      <c r="G928" s="106">
        <v>-99.34</v>
      </c>
      <c r="H928" s="48"/>
      <c r="I928" s="106"/>
      <c r="J928" s="48"/>
      <c r="K928" s="106"/>
      <c r="L928" s="46">
        <v>1</v>
      </c>
      <c r="M928" s="110">
        <v>-99.34</v>
      </c>
      <c r="N928" s="21"/>
      <c r="O928" s="21"/>
    </row>
    <row r="929" spans="1:15" x14ac:dyDescent="0.25">
      <c r="A929" s="20"/>
      <c r="B929" s="20"/>
      <c r="C929" s="20"/>
      <c r="D929" s="20"/>
      <c r="E929" s="15" t="s">
        <v>1506</v>
      </c>
      <c r="F929" s="46"/>
      <c r="G929" s="106"/>
      <c r="H929" s="48"/>
      <c r="I929" s="106"/>
      <c r="J929" s="48">
        <v>1</v>
      </c>
      <c r="K929" s="106">
        <v>-22.33</v>
      </c>
      <c r="L929" s="46">
        <v>1</v>
      </c>
      <c r="M929" s="110">
        <v>-22.33</v>
      </c>
      <c r="N929" s="21"/>
      <c r="O929" s="21"/>
    </row>
    <row r="930" spans="1:15" x14ac:dyDescent="0.25">
      <c r="A930" s="20"/>
      <c r="B930" s="20"/>
      <c r="C930" s="20"/>
      <c r="D930" s="20"/>
      <c r="E930" s="15" t="s">
        <v>1234</v>
      </c>
      <c r="F930" s="46"/>
      <c r="G930" s="106"/>
      <c r="H930" s="48"/>
      <c r="I930" s="106"/>
      <c r="J930" s="48">
        <v>1</v>
      </c>
      <c r="K930" s="106">
        <v>-84.84</v>
      </c>
      <c r="L930" s="46">
        <v>1</v>
      </c>
      <c r="M930" s="110">
        <v>-84.84</v>
      </c>
      <c r="N930" s="21"/>
      <c r="O930" s="21"/>
    </row>
    <row r="931" spans="1:15" x14ac:dyDescent="0.25">
      <c r="A931" s="20"/>
      <c r="B931" s="20"/>
      <c r="C931" s="20"/>
      <c r="D931" s="20"/>
      <c r="E931" s="15" t="s">
        <v>58</v>
      </c>
      <c r="F931" s="46"/>
      <c r="G931" s="106"/>
      <c r="H931" s="48"/>
      <c r="I931" s="106"/>
      <c r="J931" s="48">
        <v>1</v>
      </c>
      <c r="K931" s="106">
        <v>-231.12</v>
      </c>
      <c r="L931" s="46">
        <v>1</v>
      </c>
      <c r="M931" s="110">
        <v>-231.12</v>
      </c>
      <c r="N931" s="21"/>
      <c r="O931" s="21"/>
    </row>
    <row r="932" spans="1:15" x14ac:dyDescent="0.25">
      <c r="A932" s="20"/>
      <c r="B932" s="20"/>
      <c r="C932" s="20"/>
      <c r="D932" s="20"/>
      <c r="E932" s="15" t="s">
        <v>1600</v>
      </c>
      <c r="F932" s="46"/>
      <c r="G932" s="106"/>
      <c r="H932" s="48">
        <v>1</v>
      </c>
      <c r="I932" s="106">
        <v>-31.72</v>
      </c>
      <c r="J932" s="48"/>
      <c r="K932" s="106"/>
      <c r="L932" s="46">
        <v>1</v>
      </c>
      <c r="M932" s="110">
        <v>-31.72</v>
      </c>
      <c r="N932" s="21"/>
      <c r="O932" s="21"/>
    </row>
    <row r="933" spans="1:15" x14ac:dyDescent="0.25">
      <c r="A933" s="20"/>
      <c r="B933" s="20"/>
      <c r="C933" s="20"/>
      <c r="D933" s="20"/>
      <c r="E933" s="15" t="s">
        <v>1759</v>
      </c>
      <c r="F933" s="46">
        <v>1</v>
      </c>
      <c r="G933" s="106">
        <v>-73.010000000000005</v>
      </c>
      <c r="H933" s="48"/>
      <c r="I933" s="106"/>
      <c r="J933" s="48"/>
      <c r="K933" s="106"/>
      <c r="L933" s="46">
        <v>1</v>
      </c>
      <c r="M933" s="110">
        <v>-73.010000000000005</v>
      </c>
      <c r="N933" s="21"/>
      <c r="O933" s="21"/>
    </row>
    <row r="934" spans="1:15" x14ac:dyDescent="0.25">
      <c r="A934" s="20"/>
      <c r="B934" s="20"/>
      <c r="C934" s="20"/>
      <c r="D934" s="20"/>
      <c r="E934" s="15" t="s">
        <v>2091</v>
      </c>
      <c r="F934" s="46"/>
      <c r="G934" s="106"/>
      <c r="H934" s="48"/>
      <c r="I934" s="106"/>
      <c r="J934" s="48">
        <v>1</v>
      </c>
      <c r="K934" s="106">
        <v>-13.55</v>
      </c>
      <c r="L934" s="46">
        <v>1</v>
      </c>
      <c r="M934" s="110">
        <v>-13.55</v>
      </c>
      <c r="N934" s="21"/>
      <c r="O934" s="21"/>
    </row>
    <row r="935" spans="1:15" x14ac:dyDescent="0.25">
      <c r="A935" s="20"/>
      <c r="B935" s="20"/>
      <c r="C935" s="20"/>
      <c r="D935" s="20"/>
      <c r="E935" s="15" t="s">
        <v>1037</v>
      </c>
      <c r="F935" s="46"/>
      <c r="G935" s="106"/>
      <c r="H935" s="48"/>
      <c r="I935" s="106"/>
      <c r="J935" s="48">
        <v>1</v>
      </c>
      <c r="K935" s="106">
        <v>-11.86</v>
      </c>
      <c r="L935" s="46">
        <v>1</v>
      </c>
      <c r="M935" s="110">
        <v>-11.86</v>
      </c>
      <c r="N935" s="21"/>
      <c r="O935" s="21"/>
    </row>
    <row r="936" spans="1:15" x14ac:dyDescent="0.25">
      <c r="A936" s="20"/>
      <c r="B936" s="20"/>
      <c r="C936" s="20"/>
      <c r="D936" s="20"/>
      <c r="E936" s="15" t="s">
        <v>833</v>
      </c>
      <c r="F936" s="46"/>
      <c r="G936" s="106"/>
      <c r="H936" s="48"/>
      <c r="I936" s="106"/>
      <c r="J936" s="48">
        <v>1</v>
      </c>
      <c r="K936" s="106">
        <v>-31</v>
      </c>
      <c r="L936" s="46">
        <v>1</v>
      </c>
      <c r="M936" s="110">
        <v>-31</v>
      </c>
      <c r="N936" s="21"/>
      <c r="O936" s="21"/>
    </row>
    <row r="937" spans="1:15" x14ac:dyDescent="0.25">
      <c r="A937" s="20"/>
      <c r="B937" s="20"/>
      <c r="C937" s="20"/>
      <c r="D937" s="20"/>
      <c r="E937" s="15" t="s">
        <v>1278</v>
      </c>
      <c r="F937" s="46">
        <v>1</v>
      </c>
      <c r="G937" s="106">
        <v>-22.18</v>
      </c>
      <c r="H937" s="48"/>
      <c r="I937" s="106"/>
      <c r="J937" s="48"/>
      <c r="K937" s="106"/>
      <c r="L937" s="46">
        <v>1</v>
      </c>
      <c r="M937" s="110">
        <v>-22.18</v>
      </c>
      <c r="N937" s="21"/>
      <c r="O937" s="21"/>
    </row>
    <row r="938" spans="1:15" x14ac:dyDescent="0.25">
      <c r="A938" s="20"/>
      <c r="B938" s="20"/>
      <c r="C938" s="20"/>
      <c r="D938" s="20"/>
      <c r="E938" s="15" t="s">
        <v>1158</v>
      </c>
      <c r="F938" s="46"/>
      <c r="G938" s="106"/>
      <c r="H938" s="48">
        <v>1</v>
      </c>
      <c r="I938" s="106">
        <v>-18.39</v>
      </c>
      <c r="J938" s="48"/>
      <c r="K938" s="106"/>
      <c r="L938" s="46">
        <v>1</v>
      </c>
      <c r="M938" s="110">
        <v>-18.39</v>
      </c>
      <c r="N938" s="21"/>
      <c r="O938" s="21"/>
    </row>
    <row r="939" spans="1:15" x14ac:dyDescent="0.25">
      <c r="A939" s="20"/>
      <c r="B939" s="20"/>
      <c r="C939" s="20"/>
      <c r="D939" s="20"/>
      <c r="E939" s="15" t="s">
        <v>344</v>
      </c>
      <c r="F939" s="46">
        <v>1</v>
      </c>
      <c r="G939" s="106">
        <v>-95.76</v>
      </c>
      <c r="H939" s="48"/>
      <c r="I939" s="106"/>
      <c r="J939" s="48"/>
      <c r="K939" s="106"/>
      <c r="L939" s="46">
        <v>1</v>
      </c>
      <c r="M939" s="110">
        <v>-95.76</v>
      </c>
      <c r="N939" s="21"/>
      <c r="O939" s="21"/>
    </row>
    <row r="940" spans="1:15" x14ac:dyDescent="0.25">
      <c r="A940" s="20"/>
      <c r="B940" s="20"/>
      <c r="C940" s="20"/>
      <c r="D940" s="20"/>
      <c r="E940" s="15" t="s">
        <v>263</v>
      </c>
      <c r="F940" s="46"/>
      <c r="G940" s="106"/>
      <c r="H940" s="48">
        <v>1</v>
      </c>
      <c r="I940" s="106">
        <v>-252.08</v>
      </c>
      <c r="J940" s="48"/>
      <c r="K940" s="106"/>
      <c r="L940" s="46">
        <v>1</v>
      </c>
      <c r="M940" s="110">
        <v>-252.08</v>
      </c>
      <c r="N940" s="21"/>
      <c r="O940" s="21"/>
    </row>
    <row r="941" spans="1:15" x14ac:dyDescent="0.25">
      <c r="A941" s="20"/>
      <c r="B941" s="20"/>
      <c r="C941" s="20"/>
      <c r="D941" s="20"/>
      <c r="E941" s="15" t="s">
        <v>205</v>
      </c>
      <c r="F941" s="46"/>
      <c r="G941" s="106"/>
      <c r="H941" s="48">
        <v>1</v>
      </c>
      <c r="I941" s="106">
        <v>-280.92</v>
      </c>
      <c r="J941" s="48"/>
      <c r="K941" s="106"/>
      <c r="L941" s="46">
        <v>1</v>
      </c>
      <c r="M941" s="110">
        <v>-280.92</v>
      </c>
      <c r="N941" s="21"/>
      <c r="O941" s="21"/>
    </row>
    <row r="942" spans="1:15" x14ac:dyDescent="0.25">
      <c r="A942" s="20"/>
      <c r="B942" s="20"/>
      <c r="C942" s="20"/>
      <c r="D942" s="20"/>
      <c r="E942" s="15" t="s">
        <v>1413</v>
      </c>
      <c r="F942" s="46"/>
      <c r="G942" s="106"/>
      <c r="H942" s="48">
        <v>1</v>
      </c>
      <c r="I942" s="106">
        <v>-53.05</v>
      </c>
      <c r="J942" s="48"/>
      <c r="K942" s="106"/>
      <c r="L942" s="46">
        <v>1</v>
      </c>
      <c r="M942" s="110">
        <v>-53.05</v>
      </c>
      <c r="N942" s="21"/>
      <c r="O942" s="21"/>
    </row>
    <row r="943" spans="1:15" x14ac:dyDescent="0.25">
      <c r="A943" s="20"/>
      <c r="B943" s="20"/>
      <c r="C943" s="20"/>
      <c r="D943" s="20"/>
      <c r="E943" s="15" t="s">
        <v>2153</v>
      </c>
      <c r="F943" s="46"/>
      <c r="G943" s="106"/>
      <c r="H943" s="48">
        <v>1</v>
      </c>
      <c r="I943" s="106">
        <v>-439.16</v>
      </c>
      <c r="J943" s="48"/>
      <c r="K943" s="106"/>
      <c r="L943" s="46">
        <v>1</v>
      </c>
      <c r="M943" s="110">
        <v>-439.16</v>
      </c>
      <c r="N943" s="21"/>
      <c r="O943" s="21"/>
    </row>
    <row r="944" spans="1:15" x14ac:dyDescent="0.25">
      <c r="A944" s="20"/>
      <c r="B944" s="20"/>
      <c r="C944" s="20"/>
      <c r="D944" s="20"/>
      <c r="E944" s="15" t="s">
        <v>73</v>
      </c>
      <c r="F944" s="46">
        <v>1</v>
      </c>
      <c r="G944" s="106">
        <v>-122.23</v>
      </c>
      <c r="H944" s="48"/>
      <c r="I944" s="106"/>
      <c r="J944" s="48"/>
      <c r="K944" s="106"/>
      <c r="L944" s="46">
        <v>1</v>
      </c>
      <c r="M944" s="110">
        <v>-122.23</v>
      </c>
      <c r="N944" s="21"/>
      <c r="O944" s="21"/>
    </row>
    <row r="945" spans="1:15" x14ac:dyDescent="0.25">
      <c r="A945" s="20"/>
      <c r="B945" s="20"/>
      <c r="C945" s="20"/>
      <c r="D945" s="20"/>
      <c r="E945" s="15" t="s">
        <v>1034</v>
      </c>
      <c r="F945" s="46"/>
      <c r="G945" s="106"/>
      <c r="H945" s="48"/>
      <c r="I945" s="106"/>
      <c r="J945" s="48">
        <v>1</v>
      </c>
      <c r="K945" s="106">
        <v>-6.42</v>
      </c>
      <c r="L945" s="46">
        <v>1</v>
      </c>
      <c r="M945" s="110">
        <v>-6.42</v>
      </c>
      <c r="N945" s="21"/>
      <c r="O945" s="21"/>
    </row>
    <row r="946" spans="1:15" x14ac:dyDescent="0.25">
      <c r="A946" s="20"/>
      <c r="B946" s="20"/>
      <c r="C946" s="20"/>
      <c r="D946" s="20"/>
      <c r="E946" s="15" t="s">
        <v>1215</v>
      </c>
      <c r="F946" s="46"/>
      <c r="G946" s="106"/>
      <c r="H946" s="48"/>
      <c r="I946" s="106"/>
      <c r="J946" s="48">
        <v>1</v>
      </c>
      <c r="K946" s="106">
        <v>-12.56</v>
      </c>
      <c r="L946" s="46">
        <v>1</v>
      </c>
      <c r="M946" s="110">
        <v>-12.56</v>
      </c>
      <c r="N946" s="21"/>
      <c r="O946" s="21"/>
    </row>
    <row r="947" spans="1:15" x14ac:dyDescent="0.25">
      <c r="A947" s="20"/>
      <c r="B947" s="20"/>
      <c r="C947" s="20"/>
      <c r="D947" s="20"/>
      <c r="E947" s="15" t="s">
        <v>1727</v>
      </c>
      <c r="F947" s="46">
        <v>1</v>
      </c>
      <c r="G947" s="106">
        <v>-83.52</v>
      </c>
      <c r="H947" s="48"/>
      <c r="I947" s="106"/>
      <c r="J947" s="48"/>
      <c r="K947" s="106"/>
      <c r="L947" s="46">
        <v>1</v>
      </c>
      <c r="M947" s="110">
        <v>-83.52</v>
      </c>
      <c r="N947" s="21"/>
      <c r="O947" s="21"/>
    </row>
    <row r="948" spans="1:15" x14ac:dyDescent="0.25">
      <c r="A948" s="20"/>
      <c r="B948" s="20"/>
      <c r="C948" s="20"/>
      <c r="D948" s="20"/>
      <c r="E948" s="15" t="s">
        <v>2005</v>
      </c>
      <c r="F948" s="46"/>
      <c r="G948" s="106"/>
      <c r="H948" s="48">
        <v>1</v>
      </c>
      <c r="I948" s="106">
        <v>-66.709999999999994</v>
      </c>
      <c r="J948" s="48"/>
      <c r="K948" s="106"/>
      <c r="L948" s="46">
        <v>1</v>
      </c>
      <c r="M948" s="110">
        <v>-66.709999999999994</v>
      </c>
      <c r="N948" s="21"/>
      <c r="O948" s="21"/>
    </row>
    <row r="949" spans="1:15" x14ac:dyDescent="0.25">
      <c r="A949" s="20"/>
      <c r="B949" s="20"/>
      <c r="C949" s="20"/>
      <c r="D949" s="20"/>
      <c r="E949" s="15" t="s">
        <v>1975</v>
      </c>
      <c r="F949" s="46">
        <v>1</v>
      </c>
      <c r="G949" s="106">
        <v>-12.68</v>
      </c>
      <c r="H949" s="48"/>
      <c r="I949" s="106"/>
      <c r="J949" s="48"/>
      <c r="K949" s="106"/>
      <c r="L949" s="46">
        <v>1</v>
      </c>
      <c r="M949" s="110">
        <v>-12.68</v>
      </c>
      <c r="N949" s="21"/>
      <c r="O949" s="21"/>
    </row>
    <row r="950" spans="1:15" x14ac:dyDescent="0.25">
      <c r="A950" s="20"/>
      <c r="B950" s="20"/>
      <c r="C950" s="20"/>
      <c r="D950" s="20"/>
      <c r="E950" s="15" t="s">
        <v>1464</v>
      </c>
      <c r="F950" s="46"/>
      <c r="G950" s="106"/>
      <c r="H950" s="48"/>
      <c r="I950" s="106"/>
      <c r="J950" s="48">
        <v>1</v>
      </c>
      <c r="K950" s="106">
        <v>-62.95</v>
      </c>
      <c r="L950" s="46">
        <v>1</v>
      </c>
      <c r="M950" s="110">
        <v>-62.95</v>
      </c>
      <c r="N950" s="21"/>
      <c r="O950" s="21"/>
    </row>
    <row r="951" spans="1:15" x14ac:dyDescent="0.25">
      <c r="A951" s="20"/>
      <c r="B951" s="20"/>
      <c r="C951" s="20"/>
      <c r="D951" s="20"/>
      <c r="E951" s="15" t="s">
        <v>1051</v>
      </c>
      <c r="F951" s="46">
        <v>1</v>
      </c>
      <c r="G951" s="106">
        <v>-8.24</v>
      </c>
      <c r="H951" s="48"/>
      <c r="I951" s="106"/>
      <c r="J951" s="48"/>
      <c r="K951" s="106"/>
      <c r="L951" s="46">
        <v>1</v>
      </c>
      <c r="M951" s="110">
        <v>-8.24</v>
      </c>
      <c r="N951" s="21"/>
      <c r="O951" s="21"/>
    </row>
    <row r="952" spans="1:15" x14ac:dyDescent="0.25">
      <c r="A952" s="20"/>
      <c r="B952" s="20"/>
      <c r="C952" s="20"/>
      <c r="D952" s="20"/>
      <c r="E952" s="15" t="s">
        <v>1203</v>
      </c>
      <c r="F952" s="46"/>
      <c r="G952" s="106"/>
      <c r="H952" s="48"/>
      <c r="I952" s="106"/>
      <c r="J952" s="48">
        <v>1</v>
      </c>
      <c r="K952" s="106">
        <v>-84.56</v>
      </c>
      <c r="L952" s="46">
        <v>1</v>
      </c>
      <c r="M952" s="110">
        <v>-84.56</v>
      </c>
      <c r="N952" s="21"/>
      <c r="O952" s="21"/>
    </row>
    <row r="953" spans="1:15" x14ac:dyDescent="0.25">
      <c r="A953" s="20"/>
      <c r="B953" s="20"/>
      <c r="C953" s="20"/>
      <c r="D953" s="20"/>
      <c r="E953" s="15" t="s">
        <v>1027</v>
      </c>
      <c r="F953" s="46"/>
      <c r="G953" s="106"/>
      <c r="H953" s="48"/>
      <c r="I953" s="106"/>
      <c r="J953" s="48">
        <v>1</v>
      </c>
      <c r="K953" s="106">
        <v>-70</v>
      </c>
      <c r="L953" s="46">
        <v>1</v>
      </c>
      <c r="M953" s="110">
        <v>-70</v>
      </c>
      <c r="N953" s="21"/>
      <c r="O953" s="21"/>
    </row>
    <row r="954" spans="1:15" x14ac:dyDescent="0.25">
      <c r="A954" s="20"/>
      <c r="B954" s="20"/>
      <c r="C954" s="20"/>
      <c r="D954" s="20"/>
      <c r="E954" s="15" t="s">
        <v>1482</v>
      </c>
      <c r="F954" s="46"/>
      <c r="G954" s="106"/>
      <c r="H954" s="48"/>
      <c r="I954" s="106"/>
      <c r="J954" s="48">
        <v>1</v>
      </c>
      <c r="K954" s="106">
        <v>-78.069999999999993</v>
      </c>
      <c r="L954" s="46">
        <v>1</v>
      </c>
      <c r="M954" s="110">
        <v>-78.069999999999993</v>
      </c>
      <c r="N954" s="21"/>
      <c r="O954" s="21"/>
    </row>
    <row r="955" spans="1:15" x14ac:dyDescent="0.25">
      <c r="A955" s="20"/>
      <c r="B955" s="20"/>
      <c r="C955" s="20"/>
      <c r="D955" s="20"/>
      <c r="E955" s="15" t="s">
        <v>394</v>
      </c>
      <c r="F955" s="46"/>
      <c r="G955" s="106"/>
      <c r="H955" s="48">
        <v>1</v>
      </c>
      <c r="I955" s="106">
        <v>-7.89</v>
      </c>
      <c r="J955" s="48"/>
      <c r="K955" s="106"/>
      <c r="L955" s="46">
        <v>1</v>
      </c>
      <c r="M955" s="110">
        <v>-7.89</v>
      </c>
      <c r="N955" s="21"/>
      <c r="O955" s="21"/>
    </row>
    <row r="956" spans="1:15" x14ac:dyDescent="0.25">
      <c r="A956" s="20"/>
      <c r="B956" s="20"/>
      <c r="C956" s="20"/>
      <c r="D956" s="20"/>
      <c r="E956" s="15" t="s">
        <v>1704</v>
      </c>
      <c r="F956" s="46"/>
      <c r="G956" s="106"/>
      <c r="H956" s="48"/>
      <c r="I956" s="106"/>
      <c r="J956" s="48">
        <v>1</v>
      </c>
      <c r="K956" s="106">
        <v>-20.8</v>
      </c>
      <c r="L956" s="46">
        <v>1</v>
      </c>
      <c r="M956" s="110">
        <v>-20.8</v>
      </c>
      <c r="N956" s="21"/>
      <c r="O956" s="21"/>
    </row>
    <row r="957" spans="1:15" x14ac:dyDescent="0.25">
      <c r="A957" s="20"/>
      <c r="B957" s="20"/>
      <c r="C957" s="20"/>
      <c r="D957" s="20"/>
      <c r="E957" s="15" t="s">
        <v>1567</v>
      </c>
      <c r="F957" s="46">
        <v>1</v>
      </c>
      <c r="G957" s="106">
        <v>-82.17</v>
      </c>
      <c r="H957" s="48"/>
      <c r="I957" s="106"/>
      <c r="J957" s="48"/>
      <c r="K957" s="106"/>
      <c r="L957" s="46">
        <v>1</v>
      </c>
      <c r="M957" s="110">
        <v>-82.17</v>
      </c>
      <c r="N957" s="21"/>
      <c r="O957" s="21"/>
    </row>
    <row r="958" spans="1:15" x14ac:dyDescent="0.25">
      <c r="A958" s="20"/>
      <c r="B958" s="20"/>
      <c r="C958" s="20"/>
      <c r="D958" s="20"/>
      <c r="E958" s="15" t="s">
        <v>921</v>
      </c>
      <c r="F958" s="46"/>
      <c r="G958" s="106"/>
      <c r="H958" s="48">
        <v>1</v>
      </c>
      <c r="I958" s="106">
        <v>-90.24</v>
      </c>
      <c r="J958" s="48"/>
      <c r="K958" s="106"/>
      <c r="L958" s="46">
        <v>1</v>
      </c>
      <c r="M958" s="110">
        <v>-90.24</v>
      </c>
      <c r="N958" s="21"/>
      <c r="O958" s="21"/>
    </row>
    <row r="959" spans="1:15" x14ac:dyDescent="0.25">
      <c r="A959" s="20"/>
      <c r="B959" s="20"/>
      <c r="C959" s="20"/>
      <c r="D959" s="20"/>
      <c r="E959" s="15" t="s">
        <v>1838</v>
      </c>
      <c r="F959" s="46"/>
      <c r="G959" s="106"/>
      <c r="H959" s="48">
        <v>1</v>
      </c>
      <c r="I959" s="106">
        <v>-18.11</v>
      </c>
      <c r="J959" s="48"/>
      <c r="K959" s="106"/>
      <c r="L959" s="46">
        <v>1</v>
      </c>
      <c r="M959" s="110">
        <v>-18.11</v>
      </c>
      <c r="N959" s="21"/>
      <c r="O959" s="21"/>
    </row>
    <row r="960" spans="1:15" x14ac:dyDescent="0.25">
      <c r="A960" s="20"/>
      <c r="B960" s="20"/>
      <c r="C960" s="20"/>
      <c r="D960" s="20"/>
      <c r="E960" s="15" t="s">
        <v>300</v>
      </c>
      <c r="F960" s="46">
        <v>1</v>
      </c>
      <c r="G960" s="106">
        <v>-20.47</v>
      </c>
      <c r="H960" s="48"/>
      <c r="I960" s="106"/>
      <c r="J960" s="48"/>
      <c r="K960" s="106"/>
      <c r="L960" s="46">
        <v>1</v>
      </c>
      <c r="M960" s="110">
        <v>-20.47</v>
      </c>
      <c r="N960" s="21"/>
      <c r="O960" s="21"/>
    </row>
    <row r="961" spans="1:15" x14ac:dyDescent="0.25">
      <c r="A961" s="20"/>
      <c r="B961" s="20"/>
      <c r="C961" s="20"/>
      <c r="D961" s="20"/>
      <c r="E961" s="15" t="s">
        <v>2118</v>
      </c>
      <c r="F961" s="46">
        <v>1</v>
      </c>
      <c r="G961" s="106">
        <v>-46.1</v>
      </c>
      <c r="H961" s="48"/>
      <c r="I961" s="106"/>
      <c r="J961" s="48"/>
      <c r="K961" s="106"/>
      <c r="L961" s="46">
        <v>1</v>
      </c>
      <c r="M961" s="110">
        <v>-46.1</v>
      </c>
      <c r="N961" s="21"/>
      <c r="O961" s="21"/>
    </row>
    <row r="962" spans="1:15" x14ac:dyDescent="0.25">
      <c r="A962" s="20"/>
      <c r="B962" s="20"/>
      <c r="C962" s="20"/>
      <c r="D962" s="20"/>
      <c r="E962" s="15" t="s">
        <v>1642</v>
      </c>
      <c r="F962" s="46"/>
      <c r="G962" s="106"/>
      <c r="H962" s="48">
        <v>1</v>
      </c>
      <c r="I962" s="106">
        <v>-24.35</v>
      </c>
      <c r="J962" s="48"/>
      <c r="K962" s="106"/>
      <c r="L962" s="46">
        <v>1</v>
      </c>
      <c r="M962" s="110">
        <v>-24.35</v>
      </c>
      <c r="N962" s="21"/>
      <c r="O962" s="21"/>
    </row>
    <row r="963" spans="1:15" x14ac:dyDescent="0.25">
      <c r="A963" s="20"/>
      <c r="B963" s="20"/>
      <c r="C963" s="20"/>
      <c r="D963" s="20"/>
      <c r="E963" s="15" t="s">
        <v>722</v>
      </c>
      <c r="F963" s="46">
        <v>1</v>
      </c>
      <c r="G963" s="106">
        <v>-78.53</v>
      </c>
      <c r="H963" s="48"/>
      <c r="I963" s="106"/>
      <c r="J963" s="48"/>
      <c r="K963" s="106"/>
      <c r="L963" s="46">
        <v>1</v>
      </c>
      <c r="M963" s="110">
        <v>-78.53</v>
      </c>
      <c r="N963" s="21"/>
      <c r="O963" s="21"/>
    </row>
    <row r="964" spans="1:15" x14ac:dyDescent="0.25">
      <c r="A964" s="20"/>
      <c r="B964" s="20"/>
      <c r="C964" s="20"/>
      <c r="D964" s="20"/>
      <c r="E964" s="15" t="s">
        <v>363</v>
      </c>
      <c r="F964" s="46">
        <v>1</v>
      </c>
      <c r="G964" s="106">
        <v>-64.25</v>
      </c>
      <c r="H964" s="48"/>
      <c r="I964" s="106"/>
      <c r="J964" s="48"/>
      <c r="K964" s="106"/>
      <c r="L964" s="46">
        <v>1</v>
      </c>
      <c r="M964" s="110">
        <v>-64.25</v>
      </c>
      <c r="N964" s="21"/>
      <c r="O964" s="21"/>
    </row>
    <row r="965" spans="1:15" x14ac:dyDescent="0.25">
      <c r="A965" s="20"/>
      <c r="B965" s="20"/>
      <c r="C965" s="20"/>
      <c r="D965" s="20"/>
      <c r="E965" s="15" t="s">
        <v>1922</v>
      </c>
      <c r="F965" s="46">
        <v>1</v>
      </c>
      <c r="G965" s="106">
        <v>-20.48</v>
      </c>
      <c r="H965" s="48"/>
      <c r="I965" s="106"/>
      <c r="J965" s="48"/>
      <c r="K965" s="106"/>
      <c r="L965" s="46">
        <v>1</v>
      </c>
      <c r="M965" s="110">
        <v>-20.48</v>
      </c>
      <c r="N965" s="21"/>
      <c r="O965" s="21"/>
    </row>
    <row r="966" spans="1:15" x14ac:dyDescent="0.25">
      <c r="A966" s="20"/>
      <c r="B966" s="20"/>
      <c r="C966" s="20"/>
      <c r="D966" s="20"/>
      <c r="E966" s="15" t="s">
        <v>2158</v>
      </c>
      <c r="F966" s="46"/>
      <c r="G966" s="106"/>
      <c r="H966" s="48">
        <v>1</v>
      </c>
      <c r="I966" s="106">
        <v>-97.54</v>
      </c>
      <c r="J966" s="48"/>
      <c r="K966" s="106"/>
      <c r="L966" s="46">
        <v>1</v>
      </c>
      <c r="M966" s="110">
        <v>-97.54</v>
      </c>
      <c r="N966" s="21"/>
      <c r="O966" s="21"/>
    </row>
    <row r="967" spans="1:15" x14ac:dyDescent="0.25">
      <c r="A967" s="20"/>
      <c r="B967" s="20"/>
      <c r="C967" s="20"/>
      <c r="D967" s="20"/>
      <c r="E967" s="15" t="s">
        <v>1942</v>
      </c>
      <c r="F967" s="46">
        <v>1</v>
      </c>
      <c r="G967" s="106">
        <v>-6.08</v>
      </c>
      <c r="H967" s="48"/>
      <c r="I967" s="106"/>
      <c r="J967" s="48"/>
      <c r="K967" s="106"/>
      <c r="L967" s="46">
        <v>1</v>
      </c>
      <c r="M967" s="110">
        <v>-6.08</v>
      </c>
      <c r="N967" s="21"/>
      <c r="O967" s="21"/>
    </row>
    <row r="968" spans="1:15" x14ac:dyDescent="0.25">
      <c r="A968" s="20"/>
      <c r="B968" s="20"/>
      <c r="C968" s="20"/>
      <c r="D968" s="20"/>
      <c r="E968" s="15" t="s">
        <v>2231</v>
      </c>
      <c r="F968" s="46">
        <v>1</v>
      </c>
      <c r="G968" s="106">
        <v>-279.13</v>
      </c>
      <c r="H968" s="48"/>
      <c r="I968" s="106"/>
      <c r="J968" s="48"/>
      <c r="K968" s="106"/>
      <c r="L968" s="46">
        <v>1</v>
      </c>
      <c r="M968" s="110">
        <v>-279.13</v>
      </c>
      <c r="N968" s="21"/>
      <c r="O968" s="21"/>
    </row>
    <row r="969" spans="1:15" x14ac:dyDescent="0.25">
      <c r="A969" s="20"/>
      <c r="B969" s="20"/>
      <c r="C969" s="20"/>
      <c r="D969" s="20"/>
      <c r="E969" s="15" t="s">
        <v>295</v>
      </c>
      <c r="F969" s="46"/>
      <c r="G969" s="106"/>
      <c r="H969" s="48">
        <v>1</v>
      </c>
      <c r="I969" s="106">
        <v>-21.1</v>
      </c>
      <c r="J969" s="48"/>
      <c r="K969" s="106"/>
      <c r="L969" s="46">
        <v>1</v>
      </c>
      <c r="M969" s="110">
        <v>-21.1</v>
      </c>
      <c r="N969" s="21"/>
      <c r="O969" s="21"/>
    </row>
    <row r="970" spans="1:15" x14ac:dyDescent="0.25">
      <c r="A970" s="20"/>
      <c r="B970" s="20"/>
      <c r="C970" s="20"/>
      <c r="D970" s="20"/>
      <c r="E970" s="15" t="s">
        <v>2261</v>
      </c>
      <c r="F970" s="46"/>
      <c r="G970" s="106"/>
      <c r="H970" s="48"/>
      <c r="I970" s="106"/>
      <c r="J970" s="48">
        <v>1</v>
      </c>
      <c r="K970" s="106">
        <v>-262.72000000000003</v>
      </c>
      <c r="L970" s="46">
        <v>1</v>
      </c>
      <c r="M970" s="110">
        <v>-262.72000000000003</v>
      </c>
      <c r="N970" s="21"/>
      <c r="O970" s="21"/>
    </row>
    <row r="971" spans="1:15" x14ac:dyDescent="0.25">
      <c r="A971" s="20"/>
      <c r="B971" s="20"/>
      <c r="C971" s="20"/>
      <c r="D971" s="20"/>
      <c r="E971" s="15" t="s">
        <v>2190</v>
      </c>
      <c r="F971" s="46">
        <v>1</v>
      </c>
      <c r="G971" s="106">
        <v>-341.57</v>
      </c>
      <c r="H971" s="48"/>
      <c r="I971" s="106"/>
      <c r="J971" s="48"/>
      <c r="K971" s="106"/>
      <c r="L971" s="46">
        <v>1</v>
      </c>
      <c r="M971" s="110">
        <v>-341.57</v>
      </c>
      <c r="N971" s="21"/>
      <c r="O971" s="21"/>
    </row>
    <row r="972" spans="1:15" x14ac:dyDescent="0.25">
      <c r="A972" s="20"/>
      <c r="B972" s="20"/>
      <c r="C972" s="20"/>
      <c r="D972" s="20"/>
      <c r="E972" s="15" t="s">
        <v>52</v>
      </c>
      <c r="F972" s="46">
        <v>1</v>
      </c>
      <c r="G972" s="106">
        <v>-281.45999999999998</v>
      </c>
      <c r="H972" s="48"/>
      <c r="I972" s="106"/>
      <c r="J972" s="48"/>
      <c r="K972" s="106"/>
      <c r="L972" s="46">
        <v>1</v>
      </c>
      <c r="M972" s="110">
        <v>-281.45999999999998</v>
      </c>
      <c r="N972" s="21"/>
      <c r="O972" s="21"/>
    </row>
    <row r="973" spans="1:15" x14ac:dyDescent="0.25">
      <c r="A973" s="20"/>
      <c r="B973" s="20"/>
      <c r="C973" s="20"/>
      <c r="D973" s="20"/>
      <c r="E973" s="15" t="s">
        <v>1519</v>
      </c>
      <c r="F973" s="46">
        <v>1</v>
      </c>
      <c r="G973" s="106">
        <v>-60.67</v>
      </c>
      <c r="H973" s="48"/>
      <c r="I973" s="106"/>
      <c r="J973" s="48"/>
      <c r="K973" s="106"/>
      <c r="L973" s="46">
        <v>1</v>
      </c>
      <c r="M973" s="110">
        <v>-60.67</v>
      </c>
      <c r="N973" s="21"/>
      <c r="O973" s="21"/>
    </row>
    <row r="974" spans="1:15" x14ac:dyDescent="0.25">
      <c r="A974" s="20"/>
      <c r="B974" s="20"/>
      <c r="C974" s="20"/>
      <c r="D974" s="20"/>
      <c r="E974" s="15" t="s">
        <v>912</v>
      </c>
      <c r="F974" s="46"/>
      <c r="G974" s="106"/>
      <c r="H974" s="48">
        <v>1</v>
      </c>
      <c r="I974" s="106">
        <v>-56.84</v>
      </c>
      <c r="J974" s="48"/>
      <c r="K974" s="106"/>
      <c r="L974" s="46">
        <v>1</v>
      </c>
      <c r="M974" s="110">
        <v>-56.84</v>
      </c>
      <c r="N974" s="21"/>
      <c r="O974" s="21"/>
    </row>
    <row r="975" spans="1:15" x14ac:dyDescent="0.25">
      <c r="A975" s="20"/>
      <c r="B975" s="20"/>
      <c r="C975" s="20"/>
      <c r="D975" s="20"/>
      <c r="E975" s="15" t="s">
        <v>2197</v>
      </c>
      <c r="F975" s="46"/>
      <c r="G975" s="106"/>
      <c r="H975" s="48">
        <v>1</v>
      </c>
      <c r="I975" s="106">
        <v>-297.58999999999997</v>
      </c>
      <c r="J975" s="48"/>
      <c r="K975" s="106"/>
      <c r="L975" s="46">
        <v>1</v>
      </c>
      <c r="M975" s="110">
        <v>-297.58999999999997</v>
      </c>
      <c r="N975" s="21"/>
      <c r="O975" s="21"/>
    </row>
    <row r="976" spans="1:15" x14ac:dyDescent="0.25">
      <c r="A976" s="20"/>
      <c r="B976" s="20"/>
      <c r="C976" s="20"/>
      <c r="D976" s="20"/>
      <c r="E976" s="15" t="s">
        <v>1908</v>
      </c>
      <c r="F976" s="46"/>
      <c r="G976" s="106"/>
      <c r="H976" s="48"/>
      <c r="I976" s="106"/>
      <c r="J976" s="48">
        <v>1</v>
      </c>
      <c r="K976" s="106">
        <v>-72.790000000000006</v>
      </c>
      <c r="L976" s="46">
        <v>1</v>
      </c>
      <c r="M976" s="110">
        <v>-72.790000000000006</v>
      </c>
      <c r="N976" s="21"/>
      <c r="O976" s="21"/>
    </row>
    <row r="977" spans="1:15" x14ac:dyDescent="0.25">
      <c r="A977" s="20"/>
      <c r="B977" s="20"/>
      <c r="C977" s="20"/>
      <c r="D977" s="20"/>
      <c r="E977" s="15" t="s">
        <v>1861</v>
      </c>
      <c r="F977" s="46"/>
      <c r="G977" s="106"/>
      <c r="H977" s="48"/>
      <c r="I977" s="106"/>
      <c r="J977" s="48">
        <v>1</v>
      </c>
      <c r="K977" s="106">
        <v>-16.03</v>
      </c>
      <c r="L977" s="46">
        <v>1</v>
      </c>
      <c r="M977" s="110">
        <v>-16.03</v>
      </c>
      <c r="N977" s="21"/>
      <c r="O977" s="21"/>
    </row>
    <row r="978" spans="1:15" x14ac:dyDescent="0.25">
      <c r="A978" s="20"/>
      <c r="B978" s="20"/>
      <c r="C978" s="20"/>
      <c r="D978" s="20"/>
      <c r="E978" s="15" t="s">
        <v>1045</v>
      </c>
      <c r="F978" s="46"/>
      <c r="G978" s="106"/>
      <c r="H978" s="48">
        <v>1</v>
      </c>
      <c r="I978" s="106">
        <v>-19.57</v>
      </c>
      <c r="J978" s="48"/>
      <c r="K978" s="106"/>
      <c r="L978" s="46">
        <v>1</v>
      </c>
      <c r="M978" s="110">
        <v>-19.57</v>
      </c>
      <c r="N978" s="21"/>
      <c r="O978" s="21"/>
    </row>
    <row r="979" spans="1:15" x14ac:dyDescent="0.25">
      <c r="A979" s="20"/>
      <c r="B979" s="20"/>
      <c r="C979" s="20"/>
      <c r="D979" s="20"/>
      <c r="E979" s="15" t="s">
        <v>1884</v>
      </c>
      <c r="F979" s="46"/>
      <c r="G979" s="106"/>
      <c r="H979" s="48"/>
      <c r="I979" s="106"/>
      <c r="J979" s="48">
        <v>1</v>
      </c>
      <c r="K979" s="106">
        <v>-11.43</v>
      </c>
      <c r="L979" s="46">
        <v>1</v>
      </c>
      <c r="M979" s="110">
        <v>-11.43</v>
      </c>
      <c r="N979" s="21"/>
      <c r="O979" s="21"/>
    </row>
    <row r="980" spans="1:15" x14ac:dyDescent="0.25">
      <c r="A980" s="20"/>
      <c r="B980" s="20"/>
      <c r="C980" s="20"/>
      <c r="D980" s="20"/>
      <c r="E980" s="15" t="s">
        <v>1106</v>
      </c>
      <c r="F980" s="46">
        <v>1</v>
      </c>
      <c r="G980" s="106">
        <v>-82.75</v>
      </c>
      <c r="H980" s="48"/>
      <c r="I980" s="106"/>
      <c r="J980" s="48"/>
      <c r="K980" s="106"/>
      <c r="L980" s="46">
        <v>1</v>
      </c>
      <c r="M980" s="110">
        <v>-82.75</v>
      </c>
      <c r="N980" s="21"/>
      <c r="O980" s="21"/>
    </row>
    <row r="981" spans="1:15" x14ac:dyDescent="0.25">
      <c r="A981" s="20"/>
      <c r="B981" s="20"/>
      <c r="C981" s="20"/>
      <c r="D981" s="20"/>
      <c r="E981" s="15" t="s">
        <v>737</v>
      </c>
      <c r="F981" s="46"/>
      <c r="G981" s="106"/>
      <c r="H981" s="48">
        <v>1</v>
      </c>
      <c r="I981" s="106">
        <v>-93.61</v>
      </c>
      <c r="J981" s="48"/>
      <c r="K981" s="106"/>
      <c r="L981" s="46">
        <v>1</v>
      </c>
      <c r="M981" s="110">
        <v>-93.61</v>
      </c>
      <c r="N981" s="21"/>
      <c r="O981" s="21"/>
    </row>
    <row r="982" spans="1:15" x14ac:dyDescent="0.25">
      <c r="A982" s="20"/>
      <c r="B982" s="20"/>
      <c r="C982" s="20"/>
      <c r="D982" s="20"/>
      <c r="E982" s="15" t="s">
        <v>421</v>
      </c>
      <c r="F982" s="46"/>
      <c r="G982" s="106"/>
      <c r="H982" s="48">
        <v>1</v>
      </c>
      <c r="I982" s="106">
        <v>-71.790000000000006</v>
      </c>
      <c r="J982" s="48"/>
      <c r="K982" s="106"/>
      <c r="L982" s="46">
        <v>1</v>
      </c>
      <c r="M982" s="110">
        <v>-71.790000000000006</v>
      </c>
      <c r="N982" s="21"/>
      <c r="O982" s="21"/>
    </row>
    <row r="983" spans="1:15" x14ac:dyDescent="0.25">
      <c r="A983" s="20"/>
      <c r="B983" s="20"/>
      <c r="C983" s="20"/>
      <c r="D983" s="20"/>
      <c r="E983" s="15" t="s">
        <v>907</v>
      </c>
      <c r="F983" s="46">
        <v>1</v>
      </c>
      <c r="G983" s="106">
        <v>-10.73</v>
      </c>
      <c r="H983" s="48"/>
      <c r="I983" s="106"/>
      <c r="J983" s="48"/>
      <c r="K983" s="106"/>
      <c r="L983" s="46">
        <v>1</v>
      </c>
      <c r="M983" s="110">
        <v>-10.73</v>
      </c>
      <c r="N983" s="21"/>
      <c r="O983" s="21"/>
    </row>
    <row r="984" spans="1:15" x14ac:dyDescent="0.25">
      <c r="A984" s="20"/>
      <c r="B984" s="20"/>
      <c r="C984" s="20"/>
      <c r="D984" s="20"/>
      <c r="E984" s="15" t="s">
        <v>698</v>
      </c>
      <c r="F984" s="46">
        <v>1</v>
      </c>
      <c r="G984" s="106">
        <v>-83.46</v>
      </c>
      <c r="H984" s="48"/>
      <c r="I984" s="106"/>
      <c r="J984" s="48"/>
      <c r="K984" s="106"/>
      <c r="L984" s="46">
        <v>1</v>
      </c>
      <c r="M984" s="110">
        <v>-83.46</v>
      </c>
      <c r="N984" s="21"/>
      <c r="O984" s="21"/>
    </row>
    <row r="985" spans="1:15" x14ac:dyDescent="0.25">
      <c r="A985" s="20"/>
      <c r="B985" s="20"/>
      <c r="C985" s="20"/>
      <c r="D985" s="20"/>
      <c r="E985" s="15" t="s">
        <v>2303</v>
      </c>
      <c r="F985" s="46"/>
      <c r="G985" s="106"/>
      <c r="H985" s="48">
        <v>1</v>
      </c>
      <c r="I985" s="106">
        <v>-71.52</v>
      </c>
      <c r="J985" s="48"/>
      <c r="K985" s="106"/>
      <c r="L985" s="46">
        <v>1</v>
      </c>
      <c r="M985" s="110">
        <v>-71.52</v>
      </c>
      <c r="N985" s="21"/>
      <c r="O985" s="21"/>
    </row>
    <row r="986" spans="1:15" x14ac:dyDescent="0.25">
      <c r="A986" s="20"/>
      <c r="B986" s="20"/>
      <c r="C986" s="20"/>
      <c r="D986" s="20"/>
      <c r="E986" s="15" t="s">
        <v>1713</v>
      </c>
      <c r="F986" s="46"/>
      <c r="G986" s="106"/>
      <c r="H986" s="48"/>
      <c r="I986" s="106"/>
      <c r="J986" s="48">
        <v>1</v>
      </c>
      <c r="K986" s="106">
        <v>-39.950000000000003</v>
      </c>
      <c r="L986" s="46">
        <v>1</v>
      </c>
      <c r="M986" s="110">
        <v>-39.950000000000003</v>
      </c>
      <c r="N986" s="21"/>
      <c r="O986" s="21"/>
    </row>
    <row r="987" spans="1:15" x14ac:dyDescent="0.25">
      <c r="A987" s="20"/>
      <c r="B987" s="20"/>
      <c r="C987" s="20"/>
      <c r="D987" s="20"/>
      <c r="E987" s="15" t="s">
        <v>1331</v>
      </c>
      <c r="F987" s="46">
        <v>1</v>
      </c>
      <c r="G987" s="106">
        <v>-63.5</v>
      </c>
      <c r="H987" s="48"/>
      <c r="I987" s="106"/>
      <c r="J987" s="48"/>
      <c r="K987" s="106"/>
      <c r="L987" s="46">
        <v>1</v>
      </c>
      <c r="M987" s="110">
        <v>-63.5</v>
      </c>
      <c r="N987" s="21"/>
      <c r="O987" s="21"/>
    </row>
    <row r="988" spans="1:15" x14ac:dyDescent="0.25">
      <c r="A988" s="20"/>
      <c r="B988" s="20"/>
      <c r="C988" s="20"/>
      <c r="D988" s="20"/>
      <c r="E988" s="15" t="s">
        <v>638</v>
      </c>
      <c r="F988" s="46"/>
      <c r="G988" s="106"/>
      <c r="H988" s="48"/>
      <c r="I988" s="106"/>
      <c r="J988" s="48">
        <v>1</v>
      </c>
      <c r="K988" s="106">
        <v>-61.6</v>
      </c>
      <c r="L988" s="46">
        <v>1</v>
      </c>
      <c r="M988" s="110">
        <v>-61.6</v>
      </c>
      <c r="N988" s="21"/>
      <c r="O988" s="21"/>
    </row>
    <row r="989" spans="1:15" x14ac:dyDescent="0.25">
      <c r="A989" s="20"/>
      <c r="B989" s="20"/>
      <c r="C989" s="20"/>
      <c r="D989" s="20"/>
      <c r="E989" s="15" t="s">
        <v>2183</v>
      </c>
      <c r="F989" s="46">
        <v>1</v>
      </c>
      <c r="G989" s="106">
        <v>-397.26</v>
      </c>
      <c r="H989" s="48"/>
      <c r="I989" s="106"/>
      <c r="J989" s="48"/>
      <c r="K989" s="106"/>
      <c r="L989" s="46">
        <v>1</v>
      </c>
      <c r="M989" s="110">
        <v>-397.26</v>
      </c>
      <c r="N989" s="21"/>
      <c r="O989" s="21"/>
    </row>
    <row r="990" spans="1:15" x14ac:dyDescent="0.25">
      <c r="A990" s="20"/>
      <c r="B990" s="20"/>
      <c r="C990" s="20"/>
      <c r="D990" s="20"/>
      <c r="E990" s="15" t="s">
        <v>841</v>
      </c>
      <c r="F990" s="46"/>
      <c r="G990" s="106"/>
      <c r="H990" s="48"/>
      <c r="I990" s="106"/>
      <c r="J990" s="48">
        <v>1</v>
      </c>
      <c r="K990" s="106">
        <v>-10.51</v>
      </c>
      <c r="L990" s="46">
        <v>1</v>
      </c>
      <c r="M990" s="110">
        <v>-10.51</v>
      </c>
      <c r="N990" s="21"/>
      <c r="O990" s="21"/>
    </row>
    <row r="991" spans="1:15" x14ac:dyDescent="0.25">
      <c r="A991" s="20"/>
      <c r="B991" s="20"/>
      <c r="C991" s="20"/>
      <c r="D991" s="20"/>
      <c r="E991" s="15" t="s">
        <v>1682</v>
      </c>
      <c r="F991" s="46"/>
      <c r="G991" s="106"/>
      <c r="H991" s="48"/>
      <c r="I991" s="106"/>
      <c r="J991" s="48">
        <v>1</v>
      </c>
      <c r="K991" s="106">
        <v>-26.08</v>
      </c>
      <c r="L991" s="46">
        <v>1</v>
      </c>
      <c r="M991" s="110">
        <v>-26.08</v>
      </c>
      <c r="N991" s="21"/>
      <c r="O991" s="21"/>
    </row>
    <row r="992" spans="1:15" x14ac:dyDescent="0.25">
      <c r="A992" s="20"/>
      <c r="B992" s="20"/>
      <c r="C992" s="20"/>
      <c r="D992" s="20"/>
      <c r="E992" s="15" t="s">
        <v>472</v>
      </c>
      <c r="F992" s="46"/>
      <c r="G992" s="106"/>
      <c r="H992" s="48"/>
      <c r="I992" s="106"/>
      <c r="J992" s="48">
        <v>1</v>
      </c>
      <c r="K992" s="106">
        <v>-93</v>
      </c>
      <c r="L992" s="46">
        <v>1</v>
      </c>
      <c r="M992" s="110">
        <v>-93</v>
      </c>
      <c r="N992" s="21"/>
      <c r="O992" s="21"/>
    </row>
    <row r="993" spans="1:15" x14ac:dyDescent="0.25">
      <c r="A993" s="20"/>
      <c r="B993" s="20"/>
      <c r="C993" s="20"/>
      <c r="D993" s="20"/>
      <c r="E993" s="15" t="s">
        <v>2177</v>
      </c>
      <c r="F993" s="46"/>
      <c r="G993" s="106"/>
      <c r="H993" s="48"/>
      <c r="I993" s="106"/>
      <c r="J993" s="48">
        <v>1</v>
      </c>
      <c r="K993" s="106">
        <v>-476.26</v>
      </c>
      <c r="L993" s="46">
        <v>1</v>
      </c>
      <c r="M993" s="110">
        <v>-476.26</v>
      </c>
      <c r="N993" s="21"/>
      <c r="O993" s="21"/>
    </row>
    <row r="994" spans="1:15" x14ac:dyDescent="0.25">
      <c r="A994" s="20"/>
      <c r="B994" s="20"/>
      <c r="C994" s="20"/>
      <c r="D994" s="20"/>
      <c r="E994" s="15" t="s">
        <v>1748</v>
      </c>
      <c r="F994" s="46">
        <v>1</v>
      </c>
      <c r="G994" s="106">
        <v>-93.76</v>
      </c>
      <c r="H994" s="48"/>
      <c r="I994" s="106"/>
      <c r="J994" s="48"/>
      <c r="K994" s="106"/>
      <c r="L994" s="46">
        <v>1</v>
      </c>
      <c r="M994" s="110">
        <v>-93.76</v>
      </c>
      <c r="N994" s="21"/>
      <c r="O994" s="21"/>
    </row>
    <row r="995" spans="1:15" x14ac:dyDescent="0.25">
      <c r="A995" s="20"/>
      <c r="B995" s="20"/>
      <c r="C995" s="20"/>
      <c r="D995" s="20"/>
      <c r="E995" s="15" t="s">
        <v>1687</v>
      </c>
      <c r="F995" s="46"/>
      <c r="G995" s="106"/>
      <c r="H995" s="48"/>
      <c r="I995" s="106"/>
      <c r="J995" s="48">
        <v>1</v>
      </c>
      <c r="K995" s="106">
        <v>-65.2</v>
      </c>
      <c r="L995" s="46">
        <v>1</v>
      </c>
      <c r="M995" s="110">
        <v>-65.2</v>
      </c>
      <c r="N995" s="21"/>
      <c r="O995" s="21"/>
    </row>
    <row r="996" spans="1:15" x14ac:dyDescent="0.25">
      <c r="A996" s="20"/>
      <c r="B996" s="20"/>
      <c r="C996" s="20"/>
      <c r="D996" s="20"/>
      <c r="E996" s="15" t="s">
        <v>1248</v>
      </c>
      <c r="F996" s="46"/>
      <c r="G996" s="106"/>
      <c r="H996" s="48"/>
      <c r="I996" s="106"/>
      <c r="J996" s="48">
        <v>1</v>
      </c>
      <c r="K996" s="106">
        <v>-34.630000000000003</v>
      </c>
      <c r="L996" s="46">
        <v>1</v>
      </c>
      <c r="M996" s="110">
        <v>-34.630000000000003</v>
      </c>
      <c r="N996" s="21"/>
      <c r="O996" s="21"/>
    </row>
    <row r="997" spans="1:15" x14ac:dyDescent="0.25">
      <c r="A997" s="20"/>
      <c r="B997" s="20"/>
      <c r="C997" s="20"/>
      <c r="D997" s="20"/>
      <c r="E997" s="15" t="s">
        <v>1931</v>
      </c>
      <c r="F997" s="46">
        <v>1</v>
      </c>
      <c r="G997" s="106">
        <v>-79.95</v>
      </c>
      <c r="H997" s="48"/>
      <c r="I997" s="106"/>
      <c r="J997" s="48"/>
      <c r="K997" s="106"/>
      <c r="L997" s="46">
        <v>1</v>
      </c>
      <c r="M997" s="110">
        <v>-79.95</v>
      </c>
      <c r="N997" s="21"/>
      <c r="O997" s="21"/>
    </row>
    <row r="998" spans="1:15" x14ac:dyDescent="0.25">
      <c r="A998" s="20"/>
      <c r="B998" s="20"/>
      <c r="C998" s="20"/>
      <c r="D998" s="20"/>
      <c r="E998" s="15" t="s">
        <v>1253</v>
      </c>
      <c r="F998" s="46">
        <v>1</v>
      </c>
      <c r="G998" s="106">
        <v>-48.3</v>
      </c>
      <c r="H998" s="48"/>
      <c r="I998" s="106"/>
      <c r="J998" s="48"/>
      <c r="K998" s="106"/>
      <c r="L998" s="46">
        <v>1</v>
      </c>
      <c r="M998" s="110">
        <v>-48.3</v>
      </c>
      <c r="N998" s="21"/>
      <c r="O998" s="21"/>
    </row>
    <row r="999" spans="1:15" x14ac:dyDescent="0.25">
      <c r="A999" s="20"/>
      <c r="B999" s="20"/>
      <c r="C999" s="20"/>
      <c r="D999" s="20"/>
      <c r="E999" s="15" t="s">
        <v>1125</v>
      </c>
      <c r="F999" s="46"/>
      <c r="G999" s="106"/>
      <c r="H999" s="48">
        <v>1</v>
      </c>
      <c r="I999" s="106">
        <v>-16.64</v>
      </c>
      <c r="J999" s="48"/>
      <c r="K999" s="106"/>
      <c r="L999" s="46">
        <v>1</v>
      </c>
      <c r="M999" s="110">
        <v>-16.64</v>
      </c>
      <c r="N999" s="21"/>
      <c r="O999" s="21"/>
    </row>
    <row r="1000" spans="1:15" x14ac:dyDescent="0.25">
      <c r="A1000" s="20"/>
      <c r="B1000" s="20"/>
      <c r="C1000" s="20"/>
      <c r="D1000" s="20"/>
      <c r="E1000" s="15" t="s">
        <v>1169</v>
      </c>
      <c r="F1000" s="46"/>
      <c r="G1000" s="106"/>
      <c r="H1000" s="48">
        <v>1</v>
      </c>
      <c r="I1000" s="106">
        <v>-50.58</v>
      </c>
      <c r="J1000" s="48"/>
      <c r="K1000" s="106"/>
      <c r="L1000" s="46">
        <v>1</v>
      </c>
      <c r="M1000" s="110">
        <v>-50.58</v>
      </c>
      <c r="N1000" s="21"/>
      <c r="O1000" s="21"/>
    </row>
    <row r="1001" spans="1:15" x14ac:dyDescent="0.25">
      <c r="A1001" s="20"/>
      <c r="B1001" s="20"/>
      <c r="C1001" s="20"/>
      <c r="D1001" s="20"/>
      <c r="E1001" s="15" t="s">
        <v>1192</v>
      </c>
      <c r="F1001" s="46"/>
      <c r="G1001" s="106"/>
      <c r="H1001" s="48">
        <v>1</v>
      </c>
      <c r="I1001" s="106">
        <v>-86.34</v>
      </c>
      <c r="J1001" s="48"/>
      <c r="K1001" s="106"/>
      <c r="L1001" s="46">
        <v>1</v>
      </c>
      <c r="M1001" s="110">
        <v>-86.34</v>
      </c>
      <c r="N1001" s="21"/>
      <c r="O1001" s="21"/>
    </row>
    <row r="1002" spans="1:15" x14ac:dyDescent="0.25">
      <c r="A1002" s="20"/>
      <c r="B1002" s="20"/>
      <c r="C1002" s="20"/>
      <c r="D1002" s="20"/>
      <c r="E1002" s="15" t="s">
        <v>2277</v>
      </c>
      <c r="F1002" s="46">
        <v>1</v>
      </c>
      <c r="G1002" s="106">
        <v>-344.76</v>
      </c>
      <c r="H1002" s="48"/>
      <c r="I1002" s="106"/>
      <c r="J1002" s="48"/>
      <c r="K1002" s="106"/>
      <c r="L1002" s="46">
        <v>1</v>
      </c>
      <c r="M1002" s="110">
        <v>-344.76</v>
      </c>
      <c r="N1002" s="21"/>
      <c r="O1002" s="21"/>
    </row>
    <row r="1003" spans="1:15" x14ac:dyDescent="0.25">
      <c r="A1003" s="20"/>
      <c r="B1003" s="20"/>
      <c r="C1003" s="20"/>
      <c r="D1003" s="20"/>
      <c r="E1003" s="15" t="s">
        <v>113</v>
      </c>
      <c r="F1003" s="46">
        <v>1</v>
      </c>
      <c r="G1003" s="106">
        <v>-179.46</v>
      </c>
      <c r="H1003" s="48"/>
      <c r="I1003" s="106"/>
      <c r="J1003" s="48"/>
      <c r="K1003" s="106"/>
      <c r="L1003" s="46">
        <v>1</v>
      </c>
      <c r="M1003" s="110">
        <v>-179.46</v>
      </c>
      <c r="N1003" s="21"/>
      <c r="O1003" s="21"/>
    </row>
    <row r="1004" spans="1:15" x14ac:dyDescent="0.25">
      <c r="A1004" s="20"/>
      <c r="B1004" s="20"/>
      <c r="C1004" s="20"/>
      <c r="D1004" s="20"/>
      <c r="E1004" s="15" t="s">
        <v>1190</v>
      </c>
      <c r="F1004" s="46"/>
      <c r="G1004" s="106"/>
      <c r="H1004" s="48">
        <v>1</v>
      </c>
      <c r="I1004" s="106">
        <v>-67.680000000000007</v>
      </c>
      <c r="J1004" s="48"/>
      <c r="K1004" s="106"/>
      <c r="L1004" s="46">
        <v>1</v>
      </c>
      <c r="M1004" s="110">
        <v>-67.680000000000007</v>
      </c>
      <c r="N1004" s="21"/>
      <c r="O1004" s="21"/>
    </row>
    <row r="1005" spans="1:15" x14ac:dyDescent="0.25">
      <c r="A1005" s="20"/>
      <c r="B1005" s="20"/>
      <c r="C1005" s="20"/>
      <c r="D1005" s="20"/>
      <c r="E1005" s="15" t="s">
        <v>1887</v>
      </c>
      <c r="F1005" s="46"/>
      <c r="G1005" s="106"/>
      <c r="H1005" s="48"/>
      <c r="I1005" s="106"/>
      <c r="J1005" s="48">
        <v>1</v>
      </c>
      <c r="K1005" s="106">
        <v>-47.05</v>
      </c>
      <c r="L1005" s="46">
        <v>1</v>
      </c>
      <c r="M1005" s="110">
        <v>-47.05</v>
      </c>
      <c r="N1005" s="21"/>
      <c r="O1005" s="21"/>
    </row>
    <row r="1006" spans="1:15" x14ac:dyDescent="0.25">
      <c r="A1006" s="20"/>
      <c r="B1006" s="20"/>
      <c r="C1006" s="20"/>
      <c r="D1006" s="20"/>
      <c r="E1006" s="15" t="s">
        <v>854</v>
      </c>
      <c r="F1006" s="46">
        <v>1</v>
      </c>
      <c r="G1006" s="106">
        <v>-65.48</v>
      </c>
      <c r="H1006" s="48"/>
      <c r="I1006" s="106"/>
      <c r="J1006" s="48"/>
      <c r="K1006" s="106"/>
      <c r="L1006" s="46">
        <v>1</v>
      </c>
      <c r="M1006" s="110">
        <v>-65.48</v>
      </c>
      <c r="N1006" s="21"/>
      <c r="O1006" s="21"/>
    </row>
    <row r="1007" spans="1:15" x14ac:dyDescent="0.25">
      <c r="A1007" s="20"/>
      <c r="B1007" s="20"/>
      <c r="C1007" s="20"/>
      <c r="D1007" s="20"/>
      <c r="E1007" s="15" t="s">
        <v>1658</v>
      </c>
      <c r="F1007" s="46"/>
      <c r="G1007" s="106"/>
      <c r="H1007" s="48"/>
      <c r="I1007" s="106"/>
      <c r="J1007" s="48">
        <v>1</v>
      </c>
      <c r="K1007" s="106">
        <v>-91.83</v>
      </c>
      <c r="L1007" s="46">
        <v>1</v>
      </c>
      <c r="M1007" s="110">
        <v>-91.83</v>
      </c>
      <c r="N1007" s="21"/>
      <c r="O1007" s="21"/>
    </row>
    <row r="1008" spans="1:15" x14ac:dyDescent="0.25">
      <c r="A1008" s="20"/>
      <c r="B1008" s="20"/>
      <c r="C1008" s="20"/>
      <c r="D1008" s="20"/>
      <c r="E1008" s="15" t="s">
        <v>1806</v>
      </c>
      <c r="F1008" s="46"/>
      <c r="G1008" s="106"/>
      <c r="H1008" s="48">
        <v>1</v>
      </c>
      <c r="I1008" s="106">
        <v>-28.31</v>
      </c>
      <c r="J1008" s="48"/>
      <c r="K1008" s="106"/>
      <c r="L1008" s="46">
        <v>1</v>
      </c>
      <c r="M1008" s="110">
        <v>-28.31</v>
      </c>
      <c r="N1008" s="21"/>
      <c r="O1008" s="21"/>
    </row>
    <row r="1009" spans="1:15" x14ac:dyDescent="0.25">
      <c r="A1009" s="20"/>
      <c r="B1009" s="20"/>
      <c r="C1009" s="20"/>
      <c r="D1009" s="20"/>
      <c r="E1009" s="15" t="s">
        <v>1444</v>
      </c>
      <c r="F1009" s="46"/>
      <c r="G1009" s="106"/>
      <c r="H1009" s="48"/>
      <c r="I1009" s="106"/>
      <c r="J1009" s="48">
        <v>1</v>
      </c>
      <c r="K1009" s="106">
        <v>-8.65</v>
      </c>
      <c r="L1009" s="46">
        <v>1</v>
      </c>
      <c r="M1009" s="110">
        <v>-8.65</v>
      </c>
      <c r="N1009" s="21"/>
      <c r="O1009" s="21"/>
    </row>
    <row r="1010" spans="1:15" x14ac:dyDescent="0.25">
      <c r="A1010" s="20"/>
      <c r="B1010" s="20"/>
      <c r="C1010" s="20"/>
      <c r="D1010" s="20"/>
      <c r="E1010" s="15" t="s">
        <v>859</v>
      </c>
      <c r="F1010" s="46">
        <v>1</v>
      </c>
      <c r="G1010" s="106">
        <v>-62.45</v>
      </c>
      <c r="H1010" s="48"/>
      <c r="I1010" s="106"/>
      <c r="J1010" s="48"/>
      <c r="K1010" s="106"/>
      <c r="L1010" s="46">
        <v>1</v>
      </c>
      <c r="M1010" s="110">
        <v>-62.45</v>
      </c>
      <c r="N1010" s="21"/>
      <c r="O1010" s="21"/>
    </row>
    <row r="1011" spans="1:15" x14ac:dyDescent="0.25">
      <c r="A1011" s="20"/>
      <c r="B1011" s="20"/>
      <c r="C1011" s="20"/>
      <c r="D1011" s="20"/>
      <c r="E1011" s="15" t="s">
        <v>2055</v>
      </c>
      <c r="F1011" s="46"/>
      <c r="G1011" s="106"/>
      <c r="H1011" s="48"/>
      <c r="I1011" s="106"/>
      <c r="J1011" s="48">
        <v>1</v>
      </c>
      <c r="K1011" s="106">
        <v>-79.52</v>
      </c>
      <c r="L1011" s="46">
        <v>1</v>
      </c>
      <c r="M1011" s="110">
        <v>-79.52</v>
      </c>
      <c r="N1011" s="21"/>
      <c r="O1011" s="21"/>
    </row>
    <row r="1012" spans="1:15" x14ac:dyDescent="0.25">
      <c r="A1012" s="20"/>
      <c r="B1012" s="20"/>
      <c r="C1012" s="20"/>
      <c r="D1012" s="20"/>
      <c r="E1012" s="15" t="s">
        <v>2171</v>
      </c>
      <c r="F1012" s="46">
        <v>1</v>
      </c>
      <c r="G1012" s="106">
        <v>-297.01</v>
      </c>
      <c r="H1012" s="48"/>
      <c r="I1012" s="106"/>
      <c r="J1012" s="48"/>
      <c r="K1012" s="106"/>
      <c r="L1012" s="46">
        <v>1</v>
      </c>
      <c r="M1012" s="110">
        <v>-297.01</v>
      </c>
      <c r="N1012" s="21"/>
      <c r="O1012" s="21"/>
    </row>
    <row r="1013" spans="1:15" x14ac:dyDescent="0.25">
      <c r="A1013" s="20"/>
      <c r="B1013" s="20"/>
      <c r="C1013" s="20"/>
      <c r="D1013" s="20"/>
      <c r="E1013" s="15" t="s">
        <v>836</v>
      </c>
      <c r="F1013" s="46"/>
      <c r="G1013" s="106"/>
      <c r="H1013" s="48"/>
      <c r="I1013" s="106"/>
      <c r="J1013" s="48">
        <v>1</v>
      </c>
      <c r="K1013" s="106">
        <v>-64.64</v>
      </c>
      <c r="L1013" s="46">
        <v>1</v>
      </c>
      <c r="M1013" s="110">
        <v>-64.64</v>
      </c>
      <c r="N1013" s="21"/>
      <c r="O1013" s="21"/>
    </row>
    <row r="1014" spans="1:15" x14ac:dyDescent="0.25">
      <c r="A1014" s="20"/>
      <c r="B1014" s="20"/>
      <c r="C1014" s="20"/>
      <c r="D1014" s="20"/>
      <c r="E1014" s="15" t="s">
        <v>418</v>
      </c>
      <c r="F1014" s="46"/>
      <c r="G1014" s="106"/>
      <c r="H1014" s="48">
        <v>1</v>
      </c>
      <c r="I1014" s="106">
        <v>-34.35</v>
      </c>
      <c r="J1014" s="48"/>
      <c r="K1014" s="106"/>
      <c r="L1014" s="46">
        <v>1</v>
      </c>
      <c r="M1014" s="110">
        <v>-34.35</v>
      </c>
      <c r="N1014" s="21"/>
      <c r="O1014" s="21"/>
    </row>
    <row r="1015" spans="1:15" x14ac:dyDescent="0.25">
      <c r="A1015" s="20"/>
      <c r="B1015" s="20"/>
      <c r="C1015" s="20"/>
      <c r="D1015" s="20"/>
      <c r="E1015" s="15" t="s">
        <v>891</v>
      </c>
      <c r="F1015" s="46">
        <v>1</v>
      </c>
      <c r="G1015" s="106">
        <v>-9.76</v>
      </c>
      <c r="H1015" s="48"/>
      <c r="I1015" s="106"/>
      <c r="J1015" s="48"/>
      <c r="K1015" s="106"/>
      <c r="L1015" s="46">
        <v>1</v>
      </c>
      <c r="M1015" s="110">
        <v>-9.76</v>
      </c>
      <c r="N1015" s="21"/>
      <c r="O1015" s="21"/>
    </row>
    <row r="1016" spans="1:15" x14ac:dyDescent="0.25">
      <c r="A1016" s="20"/>
      <c r="B1016" s="20"/>
      <c r="C1016" s="20"/>
      <c r="D1016" s="20"/>
      <c r="E1016" s="15" t="s">
        <v>858</v>
      </c>
      <c r="F1016" s="46">
        <v>1</v>
      </c>
      <c r="G1016" s="106">
        <v>-69.88</v>
      </c>
      <c r="H1016" s="48"/>
      <c r="I1016" s="106"/>
      <c r="J1016" s="48"/>
      <c r="K1016" s="106"/>
      <c r="L1016" s="46">
        <v>1</v>
      </c>
      <c r="M1016" s="110">
        <v>-69.88</v>
      </c>
      <c r="N1016" s="21"/>
      <c r="O1016" s="21"/>
    </row>
    <row r="1017" spans="1:15" x14ac:dyDescent="0.25">
      <c r="A1017" s="20"/>
      <c r="B1017" s="20"/>
      <c r="C1017" s="20"/>
      <c r="D1017" s="20"/>
      <c r="E1017" s="15" t="s">
        <v>2093</v>
      </c>
      <c r="F1017" s="46"/>
      <c r="G1017" s="106"/>
      <c r="H1017" s="48"/>
      <c r="I1017" s="106"/>
      <c r="J1017" s="48">
        <v>1</v>
      </c>
      <c r="K1017" s="106">
        <v>-49.94</v>
      </c>
      <c r="L1017" s="46">
        <v>1</v>
      </c>
      <c r="M1017" s="110">
        <v>-49.94</v>
      </c>
      <c r="N1017" s="21"/>
      <c r="O1017" s="21"/>
    </row>
    <row r="1018" spans="1:15" x14ac:dyDescent="0.25">
      <c r="A1018" s="20"/>
      <c r="B1018" s="20"/>
      <c r="C1018" s="20"/>
      <c r="D1018" s="20"/>
      <c r="E1018" s="15" t="s">
        <v>997</v>
      </c>
      <c r="F1018" s="46"/>
      <c r="G1018" s="106"/>
      <c r="H1018" s="48"/>
      <c r="I1018" s="106"/>
      <c r="J1018" s="48">
        <v>1</v>
      </c>
      <c r="K1018" s="106">
        <v>-11.85</v>
      </c>
      <c r="L1018" s="46">
        <v>1</v>
      </c>
      <c r="M1018" s="110">
        <v>-11.85</v>
      </c>
      <c r="N1018" s="21"/>
      <c r="O1018" s="21"/>
    </row>
    <row r="1019" spans="1:15" x14ac:dyDescent="0.25">
      <c r="A1019" s="20"/>
      <c r="B1019" s="20"/>
      <c r="C1019" s="20"/>
      <c r="D1019" s="20"/>
      <c r="E1019" s="15" t="s">
        <v>1692</v>
      </c>
      <c r="F1019" s="46"/>
      <c r="G1019" s="106"/>
      <c r="H1019" s="48"/>
      <c r="I1019" s="106"/>
      <c r="J1019" s="48">
        <v>1</v>
      </c>
      <c r="K1019" s="106">
        <v>-53.44</v>
      </c>
      <c r="L1019" s="46">
        <v>1</v>
      </c>
      <c r="M1019" s="110">
        <v>-53.44</v>
      </c>
      <c r="N1019" s="21"/>
      <c r="O1019" s="21"/>
    </row>
    <row r="1020" spans="1:15" x14ac:dyDescent="0.25">
      <c r="A1020" s="20"/>
      <c r="B1020" s="20"/>
      <c r="C1020" s="20"/>
      <c r="D1020" s="20"/>
      <c r="E1020" s="15" t="s">
        <v>845</v>
      </c>
      <c r="F1020" s="46"/>
      <c r="G1020" s="106"/>
      <c r="H1020" s="48"/>
      <c r="I1020" s="106"/>
      <c r="J1020" s="48">
        <v>1</v>
      </c>
      <c r="K1020" s="106">
        <v>-31.76</v>
      </c>
      <c r="L1020" s="46">
        <v>1</v>
      </c>
      <c r="M1020" s="110">
        <v>-31.76</v>
      </c>
      <c r="N1020" s="21"/>
      <c r="O1020" s="21"/>
    </row>
    <row r="1021" spans="1:15" x14ac:dyDescent="0.25">
      <c r="A1021" s="20"/>
      <c r="B1021" s="20"/>
      <c r="C1021" s="20"/>
      <c r="D1021" s="20"/>
      <c r="E1021" s="15" t="s">
        <v>2306</v>
      </c>
      <c r="F1021" s="46"/>
      <c r="G1021" s="106"/>
      <c r="H1021" s="48">
        <v>1</v>
      </c>
      <c r="I1021" s="106">
        <v>-183.01</v>
      </c>
      <c r="J1021" s="48"/>
      <c r="K1021" s="106"/>
      <c r="L1021" s="46">
        <v>1</v>
      </c>
      <c r="M1021" s="110">
        <v>-183.01</v>
      </c>
      <c r="N1021" s="21"/>
      <c r="O1021" s="21"/>
    </row>
    <row r="1022" spans="1:15" x14ac:dyDescent="0.25">
      <c r="A1022" s="20"/>
      <c r="B1022" s="20"/>
      <c r="C1022" s="20"/>
      <c r="D1022" s="20"/>
      <c r="E1022" s="15" t="s">
        <v>339</v>
      </c>
      <c r="F1022" s="46">
        <v>1</v>
      </c>
      <c r="G1022" s="106">
        <v>-76.959999999999994</v>
      </c>
      <c r="H1022" s="48"/>
      <c r="I1022" s="106"/>
      <c r="J1022" s="48"/>
      <c r="K1022" s="106"/>
      <c r="L1022" s="46">
        <v>1</v>
      </c>
      <c r="M1022" s="110">
        <v>-76.959999999999994</v>
      </c>
      <c r="N1022" s="21"/>
      <c r="O1022" s="21"/>
    </row>
    <row r="1023" spans="1:15" x14ac:dyDescent="0.25">
      <c r="A1023" s="20"/>
      <c r="B1023" s="20"/>
      <c r="C1023" s="20"/>
      <c r="D1023" s="20"/>
      <c r="E1023" s="15" t="s">
        <v>1286</v>
      </c>
      <c r="F1023" s="46">
        <v>1</v>
      </c>
      <c r="G1023" s="106">
        <v>-61.13</v>
      </c>
      <c r="H1023" s="48"/>
      <c r="I1023" s="106"/>
      <c r="J1023" s="48"/>
      <c r="K1023" s="106"/>
      <c r="L1023" s="46">
        <v>1</v>
      </c>
      <c r="M1023" s="110">
        <v>-61.13</v>
      </c>
      <c r="N1023" s="21"/>
      <c r="O1023" s="21"/>
    </row>
    <row r="1024" spans="1:15" x14ac:dyDescent="0.25">
      <c r="A1024" s="20"/>
      <c r="B1024" s="20"/>
      <c r="C1024" s="20"/>
      <c r="D1024" s="20"/>
      <c r="E1024" s="15" t="s">
        <v>1554</v>
      </c>
      <c r="F1024" s="46">
        <v>1</v>
      </c>
      <c r="G1024" s="106">
        <v>-90.34</v>
      </c>
      <c r="H1024" s="48"/>
      <c r="I1024" s="106"/>
      <c r="J1024" s="48"/>
      <c r="K1024" s="106"/>
      <c r="L1024" s="46">
        <v>1</v>
      </c>
      <c r="M1024" s="110">
        <v>-90.34</v>
      </c>
      <c r="N1024" s="21"/>
      <c r="O1024" s="21"/>
    </row>
    <row r="1025" spans="1:15" x14ac:dyDescent="0.25">
      <c r="A1025" s="20"/>
      <c r="B1025" s="20"/>
      <c r="C1025" s="20"/>
      <c r="D1025" s="20"/>
      <c r="E1025" s="15" t="s">
        <v>1996</v>
      </c>
      <c r="F1025" s="46"/>
      <c r="G1025" s="106"/>
      <c r="H1025" s="48">
        <v>1</v>
      </c>
      <c r="I1025" s="106">
        <v>-54.23</v>
      </c>
      <c r="J1025" s="48"/>
      <c r="K1025" s="106"/>
      <c r="L1025" s="46">
        <v>1</v>
      </c>
      <c r="M1025" s="110">
        <v>-54.23</v>
      </c>
      <c r="N1025" s="21"/>
      <c r="O1025" s="21"/>
    </row>
    <row r="1026" spans="1:15" x14ac:dyDescent="0.25">
      <c r="A1026" s="20"/>
      <c r="B1026" s="20"/>
      <c r="C1026" s="20"/>
      <c r="D1026" s="20"/>
      <c r="E1026" s="15" t="s">
        <v>1757</v>
      </c>
      <c r="F1026" s="46">
        <v>1</v>
      </c>
      <c r="G1026" s="106">
        <v>-63.55</v>
      </c>
      <c r="H1026" s="48"/>
      <c r="I1026" s="106"/>
      <c r="J1026" s="48"/>
      <c r="K1026" s="106"/>
      <c r="L1026" s="46">
        <v>1</v>
      </c>
      <c r="M1026" s="110">
        <v>-63.55</v>
      </c>
      <c r="N1026" s="21"/>
      <c r="O1026" s="21"/>
    </row>
    <row r="1027" spans="1:15" x14ac:dyDescent="0.25">
      <c r="A1027" s="20"/>
      <c r="B1027" s="20"/>
      <c r="C1027" s="20"/>
      <c r="D1027" s="20"/>
      <c r="E1027" s="15" t="s">
        <v>1064</v>
      </c>
      <c r="F1027" s="46">
        <v>1</v>
      </c>
      <c r="G1027" s="106">
        <v>-94.23</v>
      </c>
      <c r="H1027" s="48"/>
      <c r="I1027" s="106"/>
      <c r="J1027" s="48"/>
      <c r="K1027" s="106"/>
      <c r="L1027" s="46">
        <v>1</v>
      </c>
      <c r="M1027" s="110">
        <v>-94.23</v>
      </c>
      <c r="N1027" s="21"/>
      <c r="O1027" s="21"/>
    </row>
    <row r="1028" spans="1:15" x14ac:dyDescent="0.25">
      <c r="A1028" s="20"/>
      <c r="B1028" s="20"/>
      <c r="C1028" s="20"/>
      <c r="D1028" s="20"/>
      <c r="E1028" s="15" t="s">
        <v>2282</v>
      </c>
      <c r="F1028" s="46"/>
      <c r="G1028" s="106"/>
      <c r="H1028" s="48">
        <v>1</v>
      </c>
      <c r="I1028" s="106">
        <v>-213.78</v>
      </c>
      <c r="J1028" s="48"/>
      <c r="K1028" s="106"/>
      <c r="L1028" s="46">
        <v>1</v>
      </c>
      <c r="M1028" s="110">
        <v>-213.78</v>
      </c>
      <c r="N1028" s="21"/>
      <c r="O1028" s="21"/>
    </row>
    <row r="1029" spans="1:15" x14ac:dyDescent="0.25">
      <c r="A1029" s="20"/>
      <c r="B1029" s="20"/>
      <c r="C1029" s="20"/>
      <c r="D1029" s="20"/>
      <c r="E1029" s="15" t="s">
        <v>215</v>
      </c>
      <c r="F1029" s="46"/>
      <c r="G1029" s="106"/>
      <c r="H1029" s="48"/>
      <c r="I1029" s="106"/>
      <c r="J1029" s="48">
        <v>1</v>
      </c>
      <c r="K1029" s="106">
        <v>-389.89</v>
      </c>
      <c r="L1029" s="46">
        <v>1</v>
      </c>
      <c r="M1029" s="110">
        <v>-389.89</v>
      </c>
      <c r="N1029" s="21"/>
      <c r="O1029" s="21"/>
    </row>
    <row r="1030" spans="1:15" x14ac:dyDescent="0.25">
      <c r="A1030" s="20"/>
      <c r="B1030" s="20"/>
      <c r="C1030" s="20"/>
      <c r="D1030" s="20"/>
      <c r="E1030" s="15" t="s">
        <v>2058</v>
      </c>
      <c r="F1030" s="46"/>
      <c r="G1030" s="106"/>
      <c r="H1030" s="48"/>
      <c r="I1030" s="106"/>
      <c r="J1030" s="48">
        <v>1</v>
      </c>
      <c r="K1030" s="106">
        <v>-81.16</v>
      </c>
      <c r="L1030" s="46">
        <v>1</v>
      </c>
      <c r="M1030" s="110">
        <v>-81.16</v>
      </c>
      <c r="N1030" s="21"/>
      <c r="O1030" s="21"/>
    </row>
    <row r="1031" spans="1:15" x14ac:dyDescent="0.25">
      <c r="A1031" s="20"/>
      <c r="B1031" s="20"/>
      <c r="C1031" s="20"/>
      <c r="D1031" s="20"/>
      <c r="E1031" s="15" t="s">
        <v>220</v>
      </c>
      <c r="F1031" s="46"/>
      <c r="G1031" s="106"/>
      <c r="H1031" s="48"/>
      <c r="I1031" s="106"/>
      <c r="J1031" s="48">
        <v>1</v>
      </c>
      <c r="K1031" s="106">
        <v>-89.58</v>
      </c>
      <c r="L1031" s="46">
        <v>1</v>
      </c>
      <c r="M1031" s="110">
        <v>-89.58</v>
      </c>
      <c r="N1031" s="21"/>
      <c r="O1031" s="21"/>
    </row>
    <row r="1032" spans="1:15" x14ac:dyDescent="0.25">
      <c r="A1032" s="20"/>
      <c r="B1032" s="20"/>
      <c r="C1032" s="20"/>
      <c r="D1032" s="20"/>
      <c r="E1032" s="15" t="s">
        <v>382</v>
      </c>
      <c r="F1032" s="46"/>
      <c r="G1032" s="106"/>
      <c r="H1032" s="48">
        <v>1</v>
      </c>
      <c r="I1032" s="106">
        <v>-54.93</v>
      </c>
      <c r="J1032" s="48"/>
      <c r="K1032" s="106"/>
      <c r="L1032" s="46">
        <v>1</v>
      </c>
      <c r="M1032" s="110">
        <v>-54.93</v>
      </c>
      <c r="N1032" s="21"/>
      <c r="O1032" s="21"/>
    </row>
    <row r="1033" spans="1:15" x14ac:dyDescent="0.25">
      <c r="A1033" s="20"/>
      <c r="B1033" s="20"/>
      <c r="C1033" s="20"/>
      <c r="D1033" s="20"/>
      <c r="E1033" s="15" t="s">
        <v>1271</v>
      </c>
      <c r="F1033" s="46">
        <v>1</v>
      </c>
      <c r="G1033" s="106">
        <v>-64.489999999999995</v>
      </c>
      <c r="H1033" s="48"/>
      <c r="I1033" s="106"/>
      <c r="J1033" s="48"/>
      <c r="K1033" s="106"/>
      <c r="L1033" s="46">
        <v>1</v>
      </c>
      <c r="M1033" s="110">
        <v>-64.489999999999995</v>
      </c>
      <c r="N1033" s="21"/>
      <c r="O1033" s="21"/>
    </row>
    <row r="1034" spans="1:15" x14ac:dyDescent="0.25">
      <c r="A1034" s="20"/>
      <c r="B1034" s="20"/>
      <c r="C1034" s="20"/>
      <c r="D1034" s="20"/>
      <c r="E1034" s="15" t="s">
        <v>1620</v>
      </c>
      <c r="F1034" s="46"/>
      <c r="G1034" s="106"/>
      <c r="H1034" s="48">
        <v>1</v>
      </c>
      <c r="I1034" s="106">
        <v>-46.11</v>
      </c>
      <c r="J1034" s="48"/>
      <c r="K1034" s="106"/>
      <c r="L1034" s="46">
        <v>1</v>
      </c>
      <c r="M1034" s="110">
        <v>-46.11</v>
      </c>
      <c r="N1034" s="21"/>
      <c r="O1034" s="21"/>
    </row>
    <row r="1035" spans="1:15" x14ac:dyDescent="0.25">
      <c r="A1035" s="20"/>
      <c r="B1035" s="20"/>
      <c r="C1035" s="20"/>
      <c r="D1035" s="20"/>
      <c r="E1035" s="15" t="s">
        <v>1389</v>
      </c>
      <c r="F1035" s="46"/>
      <c r="G1035" s="106"/>
      <c r="H1035" s="48">
        <v>1</v>
      </c>
      <c r="I1035" s="106">
        <v>-93.03</v>
      </c>
      <c r="J1035" s="48"/>
      <c r="K1035" s="106"/>
      <c r="L1035" s="46">
        <v>1</v>
      </c>
      <c r="M1035" s="110">
        <v>-93.03</v>
      </c>
      <c r="N1035" s="21"/>
      <c r="O1035" s="21"/>
    </row>
    <row r="1036" spans="1:15" x14ac:dyDescent="0.25">
      <c r="A1036" s="20"/>
      <c r="B1036" s="20"/>
      <c r="C1036" s="20"/>
      <c r="D1036" s="20"/>
      <c r="E1036" s="15" t="s">
        <v>1461</v>
      </c>
      <c r="F1036" s="46"/>
      <c r="G1036" s="106"/>
      <c r="H1036" s="48"/>
      <c r="I1036" s="106"/>
      <c r="J1036" s="48">
        <v>1</v>
      </c>
      <c r="K1036" s="106">
        <v>-87.3</v>
      </c>
      <c r="L1036" s="46">
        <v>1</v>
      </c>
      <c r="M1036" s="110">
        <v>-87.3</v>
      </c>
      <c r="N1036" s="21"/>
      <c r="O1036" s="21"/>
    </row>
    <row r="1037" spans="1:15" x14ac:dyDescent="0.25">
      <c r="A1037" s="20"/>
      <c r="B1037" s="20"/>
      <c r="C1037" s="20"/>
      <c r="D1037" s="20"/>
      <c r="E1037" s="15" t="s">
        <v>2238</v>
      </c>
      <c r="F1037" s="46"/>
      <c r="G1037" s="106"/>
      <c r="H1037" s="48">
        <v>1</v>
      </c>
      <c r="I1037" s="106">
        <v>-362.98</v>
      </c>
      <c r="J1037" s="48"/>
      <c r="K1037" s="106"/>
      <c r="L1037" s="46">
        <v>1</v>
      </c>
      <c r="M1037" s="110">
        <v>-362.98</v>
      </c>
      <c r="N1037" s="21"/>
      <c r="O1037" s="21"/>
    </row>
    <row r="1038" spans="1:15" x14ac:dyDescent="0.25">
      <c r="A1038" s="20"/>
      <c r="B1038" s="20"/>
      <c r="C1038" s="20"/>
      <c r="D1038" s="20"/>
      <c r="E1038" s="15" t="s">
        <v>951</v>
      </c>
      <c r="F1038" s="46"/>
      <c r="G1038" s="106"/>
      <c r="H1038" s="48">
        <v>1</v>
      </c>
      <c r="I1038" s="106">
        <v>-34.54</v>
      </c>
      <c r="J1038" s="48"/>
      <c r="K1038" s="106"/>
      <c r="L1038" s="46">
        <v>1</v>
      </c>
      <c r="M1038" s="110">
        <v>-34.54</v>
      </c>
      <c r="N1038" s="21"/>
      <c r="O1038" s="21"/>
    </row>
    <row r="1039" spans="1:15" x14ac:dyDescent="0.25">
      <c r="A1039" s="20"/>
      <c r="B1039" s="20"/>
      <c r="C1039" s="20"/>
      <c r="D1039" s="20"/>
      <c r="E1039" s="15" t="s">
        <v>179</v>
      </c>
      <c r="F1039" s="46">
        <v>1</v>
      </c>
      <c r="G1039" s="106">
        <v>-83.36</v>
      </c>
      <c r="H1039" s="48"/>
      <c r="I1039" s="106"/>
      <c r="J1039" s="48"/>
      <c r="K1039" s="106"/>
      <c r="L1039" s="46">
        <v>1</v>
      </c>
      <c r="M1039" s="110">
        <v>-83.36</v>
      </c>
      <c r="N1039" s="21"/>
      <c r="O1039" s="21"/>
    </row>
    <row r="1040" spans="1:15" x14ac:dyDescent="0.25">
      <c r="A1040" s="20"/>
      <c r="B1040" s="20"/>
      <c r="C1040" s="20"/>
      <c r="D1040" s="20"/>
      <c r="E1040" s="15" t="s">
        <v>868</v>
      </c>
      <c r="F1040" s="46">
        <v>1</v>
      </c>
      <c r="G1040" s="106">
        <v>-20.82</v>
      </c>
      <c r="H1040" s="48"/>
      <c r="I1040" s="106"/>
      <c r="J1040" s="48"/>
      <c r="K1040" s="106"/>
      <c r="L1040" s="46">
        <v>1</v>
      </c>
      <c r="M1040" s="110">
        <v>-20.82</v>
      </c>
      <c r="N1040" s="21"/>
      <c r="O1040" s="21"/>
    </row>
    <row r="1041" spans="1:15" x14ac:dyDescent="0.25">
      <c r="A1041" s="20"/>
      <c r="B1041" s="20"/>
      <c r="C1041" s="20"/>
      <c r="D1041" s="20"/>
      <c r="E1041" s="15" t="s">
        <v>1640</v>
      </c>
      <c r="F1041" s="46"/>
      <c r="G1041" s="106"/>
      <c r="H1041" s="48">
        <v>1</v>
      </c>
      <c r="I1041" s="106">
        <v>-56.45</v>
      </c>
      <c r="J1041" s="48"/>
      <c r="K1041" s="106"/>
      <c r="L1041" s="46">
        <v>1</v>
      </c>
      <c r="M1041" s="110">
        <v>-56.45</v>
      </c>
      <c r="N1041" s="21"/>
      <c r="O1041" s="21"/>
    </row>
    <row r="1042" spans="1:15" x14ac:dyDescent="0.25">
      <c r="A1042" s="20"/>
      <c r="B1042" s="20"/>
      <c r="C1042" s="20"/>
      <c r="D1042" s="20"/>
      <c r="E1042" s="15" t="s">
        <v>716</v>
      </c>
      <c r="F1042" s="46">
        <v>1</v>
      </c>
      <c r="G1042" s="106">
        <v>-46.45</v>
      </c>
      <c r="H1042" s="48"/>
      <c r="I1042" s="106"/>
      <c r="J1042" s="48"/>
      <c r="K1042" s="106"/>
      <c r="L1042" s="46">
        <v>1</v>
      </c>
      <c r="M1042" s="110">
        <v>-46.45</v>
      </c>
      <c r="N1042" s="21"/>
      <c r="O1042" s="21"/>
    </row>
    <row r="1043" spans="1:15" x14ac:dyDescent="0.25">
      <c r="A1043" s="20"/>
      <c r="B1043" s="20"/>
      <c r="C1043" s="20"/>
      <c r="D1043" s="20"/>
      <c r="E1043" s="15" t="s">
        <v>1062</v>
      </c>
      <c r="F1043" s="46">
        <v>1</v>
      </c>
      <c r="G1043" s="106">
        <v>-66.83</v>
      </c>
      <c r="H1043" s="48"/>
      <c r="I1043" s="106"/>
      <c r="J1043" s="48"/>
      <c r="K1043" s="106"/>
      <c r="L1043" s="46">
        <v>1</v>
      </c>
      <c r="M1043" s="110">
        <v>-66.83</v>
      </c>
      <c r="N1043" s="21"/>
      <c r="O1043" s="21"/>
    </row>
    <row r="1044" spans="1:15" x14ac:dyDescent="0.25">
      <c r="A1044" s="20"/>
      <c r="B1044" s="20"/>
      <c r="C1044" s="20"/>
      <c r="D1044" s="20"/>
      <c r="E1044" s="15" t="s">
        <v>1492</v>
      </c>
      <c r="F1044" s="46"/>
      <c r="G1044" s="106"/>
      <c r="H1044" s="48"/>
      <c r="I1044" s="106"/>
      <c r="J1044" s="48">
        <v>1</v>
      </c>
      <c r="K1044" s="106">
        <v>-89.47</v>
      </c>
      <c r="L1044" s="46">
        <v>1</v>
      </c>
      <c r="M1044" s="110">
        <v>-89.47</v>
      </c>
      <c r="N1044" s="21"/>
      <c r="O1044" s="21"/>
    </row>
    <row r="1045" spans="1:15" x14ac:dyDescent="0.25">
      <c r="A1045" s="20"/>
      <c r="B1045" s="20"/>
      <c r="C1045" s="20"/>
      <c r="D1045" s="20"/>
      <c r="E1045" s="15" t="s">
        <v>182</v>
      </c>
      <c r="F1045" s="46">
        <v>1</v>
      </c>
      <c r="G1045" s="106">
        <v>-445.94</v>
      </c>
      <c r="H1045" s="48"/>
      <c r="I1045" s="106"/>
      <c r="J1045" s="48"/>
      <c r="K1045" s="106"/>
      <c r="L1045" s="46">
        <v>1</v>
      </c>
      <c r="M1045" s="110">
        <v>-445.94</v>
      </c>
      <c r="N1045" s="21"/>
      <c r="O1045" s="21"/>
    </row>
    <row r="1046" spans="1:15" x14ac:dyDescent="0.25">
      <c r="A1046" s="20"/>
      <c r="B1046" s="20"/>
      <c r="C1046" s="20"/>
      <c r="D1046" s="20"/>
      <c r="E1046" s="15" t="s">
        <v>2056</v>
      </c>
      <c r="F1046" s="46"/>
      <c r="G1046" s="106"/>
      <c r="H1046" s="48"/>
      <c r="I1046" s="106"/>
      <c r="J1046" s="48">
        <v>1</v>
      </c>
      <c r="K1046" s="106">
        <v>-74.62</v>
      </c>
      <c r="L1046" s="46">
        <v>1</v>
      </c>
      <c r="M1046" s="110">
        <v>-74.62</v>
      </c>
      <c r="N1046" s="21"/>
      <c r="O1046" s="21"/>
    </row>
    <row r="1047" spans="1:15" x14ac:dyDescent="0.25">
      <c r="A1047" s="20"/>
      <c r="B1047" s="20"/>
      <c r="C1047" s="20"/>
      <c r="D1047" s="20"/>
      <c r="E1047" s="15" t="s">
        <v>1737</v>
      </c>
      <c r="F1047" s="46">
        <v>1</v>
      </c>
      <c r="G1047" s="106">
        <v>-36.14</v>
      </c>
      <c r="H1047" s="48"/>
      <c r="I1047" s="106"/>
      <c r="J1047" s="48"/>
      <c r="K1047" s="106"/>
      <c r="L1047" s="46">
        <v>1</v>
      </c>
      <c r="M1047" s="110">
        <v>-36.14</v>
      </c>
      <c r="N1047" s="21"/>
      <c r="O1047" s="21"/>
    </row>
    <row r="1048" spans="1:15" x14ac:dyDescent="0.25">
      <c r="A1048" s="20"/>
      <c r="B1048" s="20"/>
      <c r="C1048" s="20"/>
      <c r="D1048" s="20"/>
      <c r="E1048" s="15" t="s">
        <v>814</v>
      </c>
      <c r="F1048" s="46"/>
      <c r="G1048" s="106"/>
      <c r="H1048" s="48"/>
      <c r="I1048" s="106"/>
      <c r="J1048" s="48">
        <v>1</v>
      </c>
      <c r="K1048" s="106">
        <v>-77.400000000000006</v>
      </c>
      <c r="L1048" s="46">
        <v>1</v>
      </c>
      <c r="M1048" s="110">
        <v>-77.400000000000006</v>
      </c>
      <c r="N1048" s="21"/>
      <c r="O1048" s="21"/>
    </row>
    <row r="1049" spans="1:15" x14ac:dyDescent="0.25">
      <c r="A1049" s="20"/>
      <c r="B1049" s="20"/>
      <c r="C1049" s="20"/>
      <c r="D1049" s="20"/>
      <c r="E1049" s="15" t="s">
        <v>2114</v>
      </c>
      <c r="F1049" s="46">
        <v>1</v>
      </c>
      <c r="G1049" s="106">
        <v>-20.6</v>
      </c>
      <c r="H1049" s="48"/>
      <c r="I1049" s="106"/>
      <c r="J1049" s="48"/>
      <c r="K1049" s="106"/>
      <c r="L1049" s="46">
        <v>1</v>
      </c>
      <c r="M1049" s="110">
        <v>-20.6</v>
      </c>
      <c r="N1049" s="21"/>
      <c r="O1049" s="21"/>
    </row>
    <row r="1050" spans="1:15" x14ac:dyDescent="0.25">
      <c r="A1050" s="20"/>
      <c r="B1050" s="20"/>
      <c r="C1050" s="20"/>
      <c r="D1050" s="20"/>
      <c r="E1050" s="15" t="s">
        <v>869</v>
      </c>
      <c r="F1050" s="46">
        <v>1</v>
      </c>
      <c r="G1050" s="106">
        <v>-94.88</v>
      </c>
      <c r="H1050" s="48"/>
      <c r="I1050" s="106"/>
      <c r="J1050" s="48"/>
      <c r="K1050" s="106"/>
      <c r="L1050" s="46">
        <v>1</v>
      </c>
      <c r="M1050" s="110">
        <v>-94.88</v>
      </c>
      <c r="N1050" s="21"/>
      <c r="O1050" s="21"/>
    </row>
    <row r="1051" spans="1:15" x14ac:dyDescent="0.25">
      <c r="A1051" s="20"/>
      <c r="B1051" s="20"/>
      <c r="C1051" s="20"/>
      <c r="D1051" s="20"/>
      <c r="E1051" s="15" t="s">
        <v>83</v>
      </c>
      <c r="F1051" s="46"/>
      <c r="G1051" s="106"/>
      <c r="H1051" s="48"/>
      <c r="I1051" s="106"/>
      <c r="J1051" s="48">
        <v>1</v>
      </c>
      <c r="K1051" s="106">
        <v>-189.38</v>
      </c>
      <c r="L1051" s="46">
        <v>1</v>
      </c>
      <c r="M1051" s="110">
        <v>-189.38</v>
      </c>
      <c r="N1051" s="21"/>
      <c r="O1051" s="21"/>
    </row>
    <row r="1052" spans="1:15" x14ac:dyDescent="0.25">
      <c r="A1052" s="20"/>
      <c r="B1052" s="20"/>
      <c r="C1052" s="20"/>
      <c r="D1052" s="20"/>
      <c r="E1052" s="15" t="s">
        <v>2173</v>
      </c>
      <c r="F1052" s="46"/>
      <c r="G1052" s="106"/>
      <c r="H1052" s="48">
        <v>1</v>
      </c>
      <c r="I1052" s="106">
        <v>-372.79</v>
      </c>
      <c r="J1052" s="48"/>
      <c r="K1052" s="106"/>
      <c r="L1052" s="46">
        <v>1</v>
      </c>
      <c r="M1052" s="110">
        <v>-372.79</v>
      </c>
      <c r="N1052" s="21"/>
      <c r="O1052" s="21"/>
    </row>
    <row r="1053" spans="1:15" x14ac:dyDescent="0.25">
      <c r="A1053" s="20"/>
      <c r="B1053" s="20"/>
      <c r="C1053" s="20"/>
      <c r="D1053" s="20"/>
      <c r="E1053" s="15" t="s">
        <v>1033</v>
      </c>
      <c r="F1053" s="46"/>
      <c r="G1053" s="106"/>
      <c r="H1053" s="48"/>
      <c r="I1053" s="106"/>
      <c r="J1053" s="48">
        <v>1</v>
      </c>
      <c r="K1053" s="106">
        <v>-6.5</v>
      </c>
      <c r="L1053" s="46">
        <v>1</v>
      </c>
      <c r="M1053" s="110">
        <v>-6.5</v>
      </c>
      <c r="N1053" s="21"/>
      <c r="O1053" s="21"/>
    </row>
    <row r="1054" spans="1:15" x14ac:dyDescent="0.25">
      <c r="A1054" s="20"/>
      <c r="B1054" s="20"/>
      <c r="C1054" s="20"/>
      <c r="D1054" s="20"/>
      <c r="E1054" s="15" t="s">
        <v>787</v>
      </c>
      <c r="F1054" s="46"/>
      <c r="G1054" s="106"/>
      <c r="H1054" s="48"/>
      <c r="I1054" s="106"/>
      <c r="J1054" s="48">
        <v>1</v>
      </c>
      <c r="K1054" s="106">
        <v>-74.760000000000005</v>
      </c>
      <c r="L1054" s="46">
        <v>1</v>
      </c>
      <c r="M1054" s="110">
        <v>-74.760000000000005</v>
      </c>
      <c r="N1054" s="21"/>
      <c r="O1054" s="21"/>
    </row>
    <row r="1055" spans="1:15" x14ac:dyDescent="0.25">
      <c r="A1055" s="20"/>
      <c r="B1055" s="20"/>
      <c r="C1055" s="20"/>
      <c r="D1055" s="20"/>
      <c r="E1055" s="15" t="s">
        <v>216</v>
      </c>
      <c r="F1055" s="46"/>
      <c r="G1055" s="106"/>
      <c r="H1055" s="48"/>
      <c r="I1055" s="106"/>
      <c r="J1055" s="48">
        <v>1</v>
      </c>
      <c r="K1055" s="106">
        <v>-268.02999999999997</v>
      </c>
      <c r="L1055" s="46">
        <v>1</v>
      </c>
      <c r="M1055" s="110">
        <v>-268.02999999999997</v>
      </c>
      <c r="N1055" s="21"/>
      <c r="O1055" s="21"/>
    </row>
    <row r="1056" spans="1:15" x14ac:dyDescent="0.25">
      <c r="A1056" s="20"/>
      <c r="B1056" s="20"/>
      <c r="C1056" s="20"/>
      <c r="D1056" s="20"/>
      <c r="E1056" s="15" t="s">
        <v>1391</v>
      </c>
      <c r="F1056" s="46"/>
      <c r="G1056" s="106"/>
      <c r="H1056" s="48">
        <v>1</v>
      </c>
      <c r="I1056" s="106">
        <v>-75.88</v>
      </c>
      <c r="J1056" s="48"/>
      <c r="K1056" s="106"/>
      <c r="L1056" s="46">
        <v>1</v>
      </c>
      <c r="M1056" s="110">
        <v>-75.88</v>
      </c>
      <c r="N1056" s="21"/>
      <c r="O1056" s="21"/>
    </row>
    <row r="1057" spans="1:15" x14ac:dyDescent="0.25">
      <c r="A1057" s="20"/>
      <c r="B1057" s="20"/>
      <c r="C1057" s="20"/>
      <c r="D1057" s="20"/>
      <c r="E1057" s="15" t="s">
        <v>1802</v>
      </c>
      <c r="F1057" s="46"/>
      <c r="G1057" s="106"/>
      <c r="H1057" s="48">
        <v>1</v>
      </c>
      <c r="I1057" s="106">
        <v>-19.82</v>
      </c>
      <c r="J1057" s="48"/>
      <c r="K1057" s="106"/>
      <c r="L1057" s="46">
        <v>1</v>
      </c>
      <c r="M1057" s="110">
        <v>-19.82</v>
      </c>
      <c r="N1057" s="21"/>
      <c r="O1057" s="21"/>
    </row>
    <row r="1058" spans="1:15" x14ac:dyDescent="0.25">
      <c r="A1058" s="20"/>
      <c r="B1058" s="20"/>
      <c r="C1058" s="20"/>
      <c r="D1058" s="20"/>
      <c r="E1058" s="15" t="s">
        <v>923</v>
      </c>
      <c r="F1058" s="46"/>
      <c r="G1058" s="106"/>
      <c r="H1058" s="48">
        <v>1</v>
      </c>
      <c r="I1058" s="106">
        <v>-57.5</v>
      </c>
      <c r="J1058" s="48"/>
      <c r="K1058" s="106"/>
      <c r="L1058" s="46">
        <v>1</v>
      </c>
      <c r="M1058" s="110">
        <v>-57.5</v>
      </c>
      <c r="N1058" s="21"/>
      <c r="O1058" s="21"/>
    </row>
    <row r="1059" spans="1:15" x14ac:dyDescent="0.25">
      <c r="A1059" s="20"/>
      <c r="B1059" s="20"/>
      <c r="C1059" s="20"/>
      <c r="D1059" s="20"/>
      <c r="E1059" s="15" t="s">
        <v>1284</v>
      </c>
      <c r="F1059" s="46">
        <v>1</v>
      </c>
      <c r="G1059" s="106">
        <v>-15.89</v>
      </c>
      <c r="H1059" s="48"/>
      <c r="I1059" s="106"/>
      <c r="J1059" s="48"/>
      <c r="K1059" s="106"/>
      <c r="L1059" s="46">
        <v>1</v>
      </c>
      <c r="M1059" s="110">
        <v>-15.89</v>
      </c>
      <c r="N1059" s="21"/>
      <c r="O1059" s="21"/>
    </row>
    <row r="1060" spans="1:15" x14ac:dyDescent="0.25">
      <c r="A1060" s="20"/>
      <c r="B1060" s="20"/>
      <c r="C1060" s="20"/>
      <c r="D1060" s="20"/>
      <c r="E1060" s="15" t="s">
        <v>742</v>
      </c>
      <c r="F1060" s="46"/>
      <c r="G1060" s="106"/>
      <c r="H1060" s="48">
        <v>1</v>
      </c>
      <c r="I1060" s="106">
        <v>-52.81</v>
      </c>
      <c r="J1060" s="48"/>
      <c r="K1060" s="106"/>
      <c r="L1060" s="46">
        <v>1</v>
      </c>
      <c r="M1060" s="110">
        <v>-52.81</v>
      </c>
      <c r="N1060" s="21"/>
      <c r="O1060" s="21"/>
    </row>
    <row r="1061" spans="1:15" x14ac:dyDescent="0.25">
      <c r="A1061" s="20"/>
      <c r="B1061" s="20"/>
      <c r="C1061" s="20"/>
      <c r="D1061" s="20"/>
      <c r="E1061" s="15" t="s">
        <v>1217</v>
      </c>
      <c r="F1061" s="46"/>
      <c r="G1061" s="106"/>
      <c r="H1061" s="48"/>
      <c r="I1061" s="106"/>
      <c r="J1061" s="48">
        <v>1</v>
      </c>
      <c r="K1061" s="106">
        <v>-91.49</v>
      </c>
      <c r="L1061" s="46">
        <v>1</v>
      </c>
      <c r="M1061" s="110">
        <v>-91.49</v>
      </c>
      <c r="N1061" s="21"/>
      <c r="O1061" s="21"/>
    </row>
    <row r="1062" spans="1:15" x14ac:dyDescent="0.25">
      <c r="A1062" s="20"/>
      <c r="B1062" s="20"/>
      <c r="C1062" s="20"/>
      <c r="D1062" s="20"/>
      <c r="E1062" s="15" t="s">
        <v>302</v>
      </c>
      <c r="F1062" s="46">
        <v>1</v>
      </c>
      <c r="G1062" s="106">
        <v>-50.25</v>
      </c>
      <c r="H1062" s="48"/>
      <c r="I1062" s="106"/>
      <c r="J1062" s="48"/>
      <c r="K1062" s="106"/>
      <c r="L1062" s="46">
        <v>1</v>
      </c>
      <c r="M1062" s="110">
        <v>-50.25</v>
      </c>
      <c r="N1062" s="21"/>
      <c r="O1062" s="21"/>
    </row>
    <row r="1063" spans="1:15" x14ac:dyDescent="0.25">
      <c r="A1063" s="20"/>
      <c r="B1063" s="20"/>
      <c r="C1063" s="20"/>
      <c r="D1063" s="20"/>
      <c r="E1063" s="15" t="s">
        <v>1196</v>
      </c>
      <c r="F1063" s="46"/>
      <c r="G1063" s="106"/>
      <c r="H1063" s="48"/>
      <c r="I1063" s="106"/>
      <c r="J1063" s="48">
        <v>1</v>
      </c>
      <c r="K1063" s="106">
        <v>-88.13</v>
      </c>
      <c r="L1063" s="46">
        <v>1</v>
      </c>
      <c r="M1063" s="110">
        <v>-88.13</v>
      </c>
      <c r="N1063" s="21"/>
      <c r="O1063" s="21"/>
    </row>
    <row r="1064" spans="1:15" x14ac:dyDescent="0.25">
      <c r="A1064" s="20"/>
      <c r="B1064" s="20"/>
      <c r="C1064" s="20"/>
      <c r="D1064" s="20"/>
      <c r="E1064" s="15" t="s">
        <v>157</v>
      </c>
      <c r="F1064" s="46">
        <v>1</v>
      </c>
      <c r="G1064" s="106">
        <v>-36.49</v>
      </c>
      <c r="H1064" s="48"/>
      <c r="I1064" s="106"/>
      <c r="J1064" s="48"/>
      <c r="K1064" s="106"/>
      <c r="L1064" s="46">
        <v>1</v>
      </c>
      <c r="M1064" s="110">
        <v>-36.49</v>
      </c>
      <c r="N1064" s="21"/>
      <c r="O1064" s="21"/>
    </row>
    <row r="1065" spans="1:15" x14ac:dyDescent="0.25">
      <c r="A1065" s="20"/>
      <c r="B1065" s="20"/>
      <c r="C1065" s="20"/>
      <c r="D1065" s="20"/>
      <c r="E1065" s="15" t="s">
        <v>1211</v>
      </c>
      <c r="F1065" s="46"/>
      <c r="G1065" s="106"/>
      <c r="H1065" s="48"/>
      <c r="I1065" s="106"/>
      <c r="J1065" s="48">
        <v>1</v>
      </c>
      <c r="K1065" s="106">
        <v>-73.38</v>
      </c>
      <c r="L1065" s="46">
        <v>1</v>
      </c>
      <c r="M1065" s="110">
        <v>-73.38</v>
      </c>
      <c r="N1065" s="21"/>
      <c r="O1065" s="21"/>
    </row>
    <row r="1066" spans="1:15" x14ac:dyDescent="0.25">
      <c r="A1066" s="20"/>
      <c r="B1066" s="20"/>
      <c r="C1066" s="20"/>
      <c r="D1066" s="20"/>
      <c r="E1066" s="15" t="s">
        <v>1676</v>
      </c>
      <c r="F1066" s="46"/>
      <c r="G1066" s="106"/>
      <c r="H1066" s="48"/>
      <c r="I1066" s="106"/>
      <c r="J1066" s="48">
        <v>1</v>
      </c>
      <c r="K1066" s="106">
        <v>-98.03</v>
      </c>
      <c r="L1066" s="46">
        <v>1</v>
      </c>
      <c r="M1066" s="110">
        <v>-98.03</v>
      </c>
      <c r="N1066" s="21"/>
      <c r="O1066" s="21"/>
    </row>
    <row r="1067" spans="1:15" x14ac:dyDescent="0.25">
      <c r="A1067" s="20"/>
      <c r="B1067" s="20"/>
      <c r="C1067" s="20"/>
      <c r="D1067" s="20"/>
      <c r="E1067" s="15" t="s">
        <v>1614</v>
      </c>
      <c r="F1067" s="46"/>
      <c r="G1067" s="106"/>
      <c r="H1067" s="48">
        <v>1</v>
      </c>
      <c r="I1067" s="106">
        <v>-34.29</v>
      </c>
      <c r="J1067" s="48"/>
      <c r="K1067" s="106"/>
      <c r="L1067" s="46">
        <v>1</v>
      </c>
      <c r="M1067" s="110">
        <v>-34.29</v>
      </c>
      <c r="N1067" s="21"/>
      <c r="O1067" s="21"/>
    </row>
    <row r="1068" spans="1:15" x14ac:dyDescent="0.25">
      <c r="A1068" s="20"/>
      <c r="B1068" s="20"/>
      <c r="C1068" s="20"/>
      <c r="D1068" s="20"/>
      <c r="E1068" s="15" t="s">
        <v>1496</v>
      </c>
      <c r="F1068" s="46"/>
      <c r="G1068" s="106"/>
      <c r="H1068" s="48"/>
      <c r="I1068" s="106"/>
      <c r="J1068" s="48">
        <v>1</v>
      </c>
      <c r="K1068" s="106">
        <v>-5.15</v>
      </c>
      <c r="L1068" s="46">
        <v>1</v>
      </c>
      <c r="M1068" s="110">
        <v>-5.15</v>
      </c>
      <c r="N1068" s="21"/>
      <c r="O1068" s="21"/>
    </row>
    <row r="1069" spans="1:15" x14ac:dyDescent="0.25">
      <c r="A1069" s="20"/>
      <c r="B1069" s="20"/>
      <c r="C1069" s="20"/>
      <c r="D1069" s="20"/>
      <c r="E1069" s="15" t="s">
        <v>476</v>
      </c>
      <c r="F1069" s="46"/>
      <c r="G1069" s="106"/>
      <c r="H1069" s="48"/>
      <c r="I1069" s="106"/>
      <c r="J1069" s="48">
        <v>1</v>
      </c>
      <c r="K1069" s="106">
        <v>-48.75</v>
      </c>
      <c r="L1069" s="46">
        <v>1</v>
      </c>
      <c r="M1069" s="110">
        <v>-48.75</v>
      </c>
      <c r="N1069" s="21"/>
      <c r="O1069" s="21"/>
    </row>
    <row r="1070" spans="1:15" x14ac:dyDescent="0.25">
      <c r="A1070" s="20"/>
      <c r="B1070" s="20"/>
      <c r="C1070" s="20"/>
      <c r="D1070" s="20"/>
      <c r="E1070" s="15" t="s">
        <v>1698</v>
      </c>
      <c r="F1070" s="46"/>
      <c r="G1070" s="106"/>
      <c r="H1070" s="48"/>
      <c r="I1070" s="106"/>
      <c r="J1070" s="48">
        <v>1</v>
      </c>
      <c r="K1070" s="106">
        <v>-92.31</v>
      </c>
      <c r="L1070" s="46">
        <v>1</v>
      </c>
      <c r="M1070" s="110">
        <v>-92.31</v>
      </c>
      <c r="N1070" s="21"/>
      <c r="O1070" s="21"/>
    </row>
    <row r="1071" spans="1:15" x14ac:dyDescent="0.25">
      <c r="A1071" s="20"/>
      <c r="B1071" s="20"/>
      <c r="C1071" s="20"/>
      <c r="D1071" s="20"/>
      <c r="E1071" s="15" t="s">
        <v>1668</v>
      </c>
      <c r="F1071" s="46"/>
      <c r="G1071" s="106"/>
      <c r="H1071" s="48"/>
      <c r="I1071" s="106"/>
      <c r="J1071" s="48">
        <v>1</v>
      </c>
      <c r="K1071" s="106">
        <v>-6.23</v>
      </c>
      <c r="L1071" s="46">
        <v>1</v>
      </c>
      <c r="M1071" s="110">
        <v>-6.23</v>
      </c>
      <c r="N1071" s="21"/>
      <c r="O1071" s="21"/>
    </row>
    <row r="1072" spans="1:15" x14ac:dyDescent="0.25">
      <c r="A1072" s="20"/>
      <c r="B1072" s="20"/>
      <c r="C1072" s="20"/>
      <c r="D1072" s="20"/>
      <c r="E1072" s="15" t="s">
        <v>1439</v>
      </c>
      <c r="F1072" s="46"/>
      <c r="G1072" s="106"/>
      <c r="H1072" s="48"/>
      <c r="I1072" s="106"/>
      <c r="J1072" s="48">
        <v>1</v>
      </c>
      <c r="K1072" s="106">
        <v>-53.9</v>
      </c>
      <c r="L1072" s="46">
        <v>1</v>
      </c>
      <c r="M1072" s="110">
        <v>-53.9</v>
      </c>
      <c r="N1072" s="21"/>
      <c r="O1072" s="21"/>
    </row>
    <row r="1073" spans="1:15" x14ac:dyDescent="0.25">
      <c r="A1073" s="20"/>
      <c r="B1073" s="20"/>
      <c r="C1073" s="20"/>
      <c r="D1073" s="20"/>
      <c r="E1073" s="15" t="s">
        <v>772</v>
      </c>
      <c r="F1073" s="46"/>
      <c r="G1073" s="106"/>
      <c r="H1073" s="48">
        <v>1</v>
      </c>
      <c r="I1073" s="106">
        <v>-78.7</v>
      </c>
      <c r="J1073" s="48"/>
      <c r="K1073" s="106"/>
      <c r="L1073" s="46">
        <v>1</v>
      </c>
      <c r="M1073" s="110">
        <v>-78.7</v>
      </c>
      <c r="N1073" s="21"/>
      <c r="O1073" s="21"/>
    </row>
    <row r="1074" spans="1:15" x14ac:dyDescent="0.25">
      <c r="A1074" s="20"/>
      <c r="B1074" s="20"/>
      <c r="C1074" s="20"/>
      <c r="D1074" s="20"/>
      <c r="E1074" s="15" t="s">
        <v>2048</v>
      </c>
      <c r="F1074" s="46"/>
      <c r="G1074" s="106"/>
      <c r="H1074" s="48"/>
      <c r="I1074" s="106"/>
      <c r="J1074" s="48">
        <v>1</v>
      </c>
      <c r="K1074" s="106">
        <v>-76.8</v>
      </c>
      <c r="L1074" s="46">
        <v>1</v>
      </c>
      <c r="M1074" s="110">
        <v>-76.8</v>
      </c>
      <c r="N1074" s="21"/>
      <c r="O1074" s="21"/>
    </row>
    <row r="1075" spans="1:15" x14ac:dyDescent="0.25">
      <c r="A1075" s="20"/>
      <c r="B1075" s="20"/>
      <c r="C1075" s="20"/>
      <c r="D1075" s="20"/>
      <c r="E1075" s="15" t="s">
        <v>598</v>
      </c>
      <c r="F1075" s="46"/>
      <c r="G1075" s="106"/>
      <c r="H1075" s="48">
        <v>1</v>
      </c>
      <c r="I1075" s="106">
        <v>-35.46</v>
      </c>
      <c r="J1075" s="48"/>
      <c r="K1075" s="106"/>
      <c r="L1075" s="46">
        <v>1</v>
      </c>
      <c r="M1075" s="110">
        <v>-35.46</v>
      </c>
      <c r="N1075" s="21"/>
      <c r="O1075" s="21"/>
    </row>
    <row r="1076" spans="1:15" x14ac:dyDescent="0.25">
      <c r="A1076" s="20"/>
      <c r="B1076" s="20"/>
      <c r="C1076" s="20"/>
      <c r="D1076" s="20"/>
      <c r="E1076" s="15" t="s">
        <v>2131</v>
      </c>
      <c r="F1076" s="46"/>
      <c r="G1076" s="106"/>
      <c r="H1076" s="48">
        <v>1</v>
      </c>
      <c r="I1076" s="106">
        <v>-16.940000000000001</v>
      </c>
      <c r="J1076" s="48"/>
      <c r="K1076" s="106"/>
      <c r="L1076" s="46">
        <v>1</v>
      </c>
      <c r="M1076" s="110">
        <v>-16.940000000000001</v>
      </c>
      <c r="N1076" s="21"/>
      <c r="O1076" s="21"/>
    </row>
    <row r="1077" spans="1:15" x14ac:dyDescent="0.25">
      <c r="A1077" s="20"/>
      <c r="B1077" s="20"/>
      <c r="C1077" s="20"/>
      <c r="D1077" s="20"/>
      <c r="E1077" s="15" t="s">
        <v>731</v>
      </c>
      <c r="F1077" s="46"/>
      <c r="G1077" s="106"/>
      <c r="H1077" s="48">
        <v>1</v>
      </c>
      <c r="I1077" s="106">
        <v>-28.23</v>
      </c>
      <c r="J1077" s="48"/>
      <c r="K1077" s="106"/>
      <c r="L1077" s="46">
        <v>1</v>
      </c>
      <c r="M1077" s="110">
        <v>-28.23</v>
      </c>
      <c r="N1077" s="21"/>
      <c r="O1077" s="21"/>
    </row>
    <row r="1078" spans="1:15" x14ac:dyDescent="0.25">
      <c r="A1078" s="20"/>
      <c r="B1078" s="20"/>
      <c r="C1078" s="20"/>
      <c r="D1078" s="20"/>
      <c r="E1078" s="15" t="s">
        <v>2094</v>
      </c>
      <c r="F1078" s="46"/>
      <c r="G1078" s="106"/>
      <c r="H1078" s="48"/>
      <c r="I1078" s="106"/>
      <c r="J1078" s="48">
        <v>1</v>
      </c>
      <c r="K1078" s="106">
        <v>-66.709999999999994</v>
      </c>
      <c r="L1078" s="46">
        <v>1</v>
      </c>
      <c r="M1078" s="110">
        <v>-66.709999999999994</v>
      </c>
      <c r="N1078" s="21"/>
      <c r="O1078" s="21"/>
    </row>
    <row r="1079" spans="1:15" x14ac:dyDescent="0.25">
      <c r="A1079" s="20"/>
      <c r="B1079" s="20"/>
      <c r="C1079" s="20"/>
      <c r="D1079" s="20"/>
      <c r="E1079" s="15" t="s">
        <v>467</v>
      </c>
      <c r="F1079" s="46"/>
      <c r="G1079" s="106"/>
      <c r="H1079" s="48"/>
      <c r="I1079" s="106"/>
      <c r="J1079" s="48">
        <v>1</v>
      </c>
      <c r="K1079" s="106">
        <v>-78.11</v>
      </c>
      <c r="L1079" s="46">
        <v>1</v>
      </c>
      <c r="M1079" s="110">
        <v>-78.11</v>
      </c>
      <c r="N1079" s="21"/>
      <c r="O1079" s="21"/>
    </row>
    <row r="1080" spans="1:15" x14ac:dyDescent="0.25">
      <c r="A1080" s="20"/>
      <c r="B1080" s="20"/>
      <c r="C1080" s="20"/>
      <c r="D1080" s="20"/>
      <c r="E1080" s="15" t="s">
        <v>1007</v>
      </c>
      <c r="F1080" s="46"/>
      <c r="G1080" s="106"/>
      <c r="H1080" s="48"/>
      <c r="I1080" s="106"/>
      <c r="J1080" s="48">
        <v>1</v>
      </c>
      <c r="K1080" s="106">
        <v>-69.91</v>
      </c>
      <c r="L1080" s="46">
        <v>1</v>
      </c>
      <c r="M1080" s="110">
        <v>-69.91</v>
      </c>
      <c r="N1080" s="21"/>
      <c r="O1080" s="21"/>
    </row>
    <row r="1081" spans="1:15" x14ac:dyDescent="0.25">
      <c r="A1081" s="20"/>
      <c r="B1081" s="20"/>
      <c r="C1081" s="20"/>
      <c r="D1081" s="20"/>
      <c r="E1081" s="15" t="s">
        <v>808</v>
      </c>
      <c r="F1081" s="46"/>
      <c r="G1081" s="106"/>
      <c r="H1081" s="48"/>
      <c r="I1081" s="106"/>
      <c r="J1081" s="48">
        <v>1</v>
      </c>
      <c r="K1081" s="106">
        <v>-46.1</v>
      </c>
      <c r="L1081" s="46">
        <v>1</v>
      </c>
      <c r="M1081" s="110">
        <v>-46.1</v>
      </c>
      <c r="N1081" s="21"/>
      <c r="O1081" s="21"/>
    </row>
    <row r="1082" spans="1:15" x14ac:dyDescent="0.25">
      <c r="A1082" s="20"/>
      <c r="B1082" s="20"/>
      <c r="C1082" s="20"/>
      <c r="D1082" s="20"/>
      <c r="E1082" s="15" t="s">
        <v>64</v>
      </c>
      <c r="F1082" s="46"/>
      <c r="G1082" s="106"/>
      <c r="H1082" s="48"/>
      <c r="I1082" s="106"/>
      <c r="J1082" s="48">
        <v>1</v>
      </c>
      <c r="K1082" s="106">
        <v>-227.32</v>
      </c>
      <c r="L1082" s="46">
        <v>1</v>
      </c>
      <c r="M1082" s="110">
        <v>-227.32</v>
      </c>
      <c r="N1082" s="21"/>
      <c r="O1082" s="21"/>
    </row>
    <row r="1083" spans="1:15" x14ac:dyDescent="0.25">
      <c r="A1083" s="20"/>
      <c r="B1083" s="20"/>
      <c r="C1083" s="20"/>
      <c r="D1083" s="20"/>
      <c r="E1083" s="15" t="s">
        <v>317</v>
      </c>
      <c r="F1083" s="46">
        <v>1</v>
      </c>
      <c r="G1083" s="106">
        <v>-95.48</v>
      </c>
      <c r="H1083" s="48"/>
      <c r="I1083" s="106"/>
      <c r="J1083" s="48"/>
      <c r="K1083" s="106"/>
      <c r="L1083" s="46">
        <v>1</v>
      </c>
      <c r="M1083" s="110">
        <v>-95.48</v>
      </c>
      <c r="N1083" s="21"/>
      <c r="O1083" s="21"/>
    </row>
    <row r="1084" spans="1:15" x14ac:dyDescent="0.25">
      <c r="A1084" s="20"/>
      <c r="B1084" s="20"/>
      <c r="C1084" s="20"/>
      <c r="D1084" s="20"/>
      <c r="E1084" s="15" t="s">
        <v>637</v>
      </c>
      <c r="F1084" s="46"/>
      <c r="G1084" s="106"/>
      <c r="H1084" s="48"/>
      <c r="I1084" s="106"/>
      <c r="J1084" s="48">
        <v>1</v>
      </c>
      <c r="K1084" s="106">
        <v>-65.959999999999994</v>
      </c>
      <c r="L1084" s="46">
        <v>1</v>
      </c>
      <c r="M1084" s="110">
        <v>-65.959999999999994</v>
      </c>
      <c r="N1084" s="21"/>
      <c r="O1084" s="21"/>
    </row>
    <row r="1085" spans="1:15" x14ac:dyDescent="0.25">
      <c r="A1085" s="20"/>
      <c r="B1085" s="20"/>
      <c r="C1085" s="20"/>
      <c r="D1085" s="20"/>
      <c r="E1085" s="15" t="s">
        <v>265</v>
      </c>
      <c r="F1085" s="46">
        <v>1</v>
      </c>
      <c r="G1085" s="106">
        <v>-61.85</v>
      </c>
      <c r="H1085" s="48"/>
      <c r="I1085" s="106"/>
      <c r="J1085" s="48"/>
      <c r="K1085" s="106"/>
      <c r="L1085" s="46">
        <v>1</v>
      </c>
      <c r="M1085" s="110">
        <v>-61.85</v>
      </c>
      <c r="N1085" s="21"/>
      <c r="O1085" s="21"/>
    </row>
    <row r="1086" spans="1:15" x14ac:dyDescent="0.25">
      <c r="A1086" s="20"/>
      <c r="B1086" s="20"/>
      <c r="C1086" s="20"/>
      <c r="D1086" s="20"/>
      <c r="E1086" s="15" t="s">
        <v>1792</v>
      </c>
      <c r="F1086" s="46"/>
      <c r="G1086" s="106"/>
      <c r="H1086" s="48">
        <v>1</v>
      </c>
      <c r="I1086" s="106">
        <v>-56.49</v>
      </c>
      <c r="J1086" s="48"/>
      <c r="K1086" s="106"/>
      <c r="L1086" s="46">
        <v>1</v>
      </c>
      <c r="M1086" s="110">
        <v>-56.49</v>
      </c>
      <c r="N1086" s="21"/>
      <c r="O1086" s="21"/>
    </row>
    <row r="1087" spans="1:15" x14ac:dyDescent="0.25">
      <c r="A1087" s="20"/>
      <c r="B1087" s="20"/>
      <c r="C1087" s="20"/>
      <c r="D1087" s="20"/>
      <c r="E1087" s="15" t="s">
        <v>846</v>
      </c>
      <c r="F1087" s="46"/>
      <c r="G1087" s="106"/>
      <c r="H1087" s="48"/>
      <c r="I1087" s="106"/>
      <c r="J1087" s="48">
        <v>1</v>
      </c>
      <c r="K1087" s="106">
        <v>-20.71</v>
      </c>
      <c r="L1087" s="46">
        <v>1</v>
      </c>
      <c r="M1087" s="110">
        <v>-20.71</v>
      </c>
      <c r="N1087" s="21"/>
      <c r="O1087" s="21"/>
    </row>
    <row r="1088" spans="1:15" x14ac:dyDescent="0.25">
      <c r="A1088" s="20"/>
      <c r="B1088" s="20"/>
      <c r="C1088" s="20"/>
      <c r="D1088" s="20"/>
      <c r="E1088" s="15" t="s">
        <v>517</v>
      </c>
      <c r="F1088" s="46">
        <v>1</v>
      </c>
      <c r="G1088" s="106">
        <v>-19.350000000000001</v>
      </c>
      <c r="H1088" s="48"/>
      <c r="I1088" s="106"/>
      <c r="J1088" s="48"/>
      <c r="K1088" s="106"/>
      <c r="L1088" s="46">
        <v>1</v>
      </c>
      <c r="M1088" s="110">
        <v>-19.350000000000001</v>
      </c>
      <c r="N1088" s="21"/>
      <c r="O1088" s="21"/>
    </row>
    <row r="1089" spans="1:15" x14ac:dyDescent="0.25">
      <c r="A1089" s="20"/>
      <c r="B1089" s="20"/>
      <c r="C1089" s="20"/>
      <c r="D1089" s="20"/>
      <c r="E1089" s="15" t="s">
        <v>1232</v>
      </c>
      <c r="F1089" s="46"/>
      <c r="G1089" s="106"/>
      <c r="H1089" s="48"/>
      <c r="I1089" s="106"/>
      <c r="J1089" s="48">
        <v>1</v>
      </c>
      <c r="K1089" s="106">
        <v>-10.93</v>
      </c>
      <c r="L1089" s="46">
        <v>1</v>
      </c>
      <c r="M1089" s="110">
        <v>-10.93</v>
      </c>
      <c r="N1089" s="21"/>
      <c r="O1089" s="21"/>
    </row>
    <row r="1090" spans="1:15" x14ac:dyDescent="0.25">
      <c r="A1090" s="20"/>
      <c r="B1090" s="20"/>
      <c r="C1090" s="20"/>
      <c r="D1090" s="20"/>
      <c r="E1090" s="15" t="s">
        <v>996</v>
      </c>
      <c r="F1090" s="46"/>
      <c r="G1090" s="106"/>
      <c r="H1090" s="48"/>
      <c r="I1090" s="106"/>
      <c r="J1090" s="48">
        <v>1</v>
      </c>
      <c r="K1090" s="106">
        <v>-62.5</v>
      </c>
      <c r="L1090" s="46">
        <v>1</v>
      </c>
      <c r="M1090" s="110">
        <v>-62.5</v>
      </c>
      <c r="N1090" s="21"/>
      <c r="O1090" s="21"/>
    </row>
    <row r="1091" spans="1:15" x14ac:dyDescent="0.25">
      <c r="A1091" s="20"/>
      <c r="B1091" s="20"/>
      <c r="C1091" s="20"/>
      <c r="D1091" s="20"/>
      <c r="E1091" s="15" t="s">
        <v>2314</v>
      </c>
      <c r="F1091" s="46"/>
      <c r="G1091" s="106"/>
      <c r="H1091" s="48"/>
      <c r="I1091" s="106"/>
      <c r="J1091" s="48">
        <v>1</v>
      </c>
      <c r="K1091" s="106">
        <v>-456.58</v>
      </c>
      <c r="L1091" s="46">
        <v>1</v>
      </c>
      <c r="M1091" s="110">
        <v>-456.58</v>
      </c>
      <c r="N1091" s="21"/>
      <c r="O1091" s="21"/>
    </row>
    <row r="1092" spans="1:15" x14ac:dyDescent="0.25">
      <c r="A1092" s="20"/>
      <c r="B1092" s="20"/>
      <c r="C1092" s="20"/>
      <c r="D1092" s="20"/>
      <c r="E1092" s="15" t="s">
        <v>367</v>
      </c>
      <c r="F1092" s="46">
        <v>1</v>
      </c>
      <c r="G1092" s="106">
        <v>-33.72</v>
      </c>
      <c r="H1092" s="48"/>
      <c r="I1092" s="106"/>
      <c r="J1092" s="48"/>
      <c r="K1092" s="106"/>
      <c r="L1092" s="46">
        <v>1</v>
      </c>
      <c r="M1092" s="110">
        <v>-33.72</v>
      </c>
      <c r="N1092" s="21"/>
      <c r="O1092" s="21"/>
    </row>
    <row r="1093" spans="1:15" x14ac:dyDescent="0.25">
      <c r="A1093" s="20"/>
      <c r="B1093" s="20"/>
      <c r="C1093" s="20"/>
      <c r="D1093" s="20"/>
      <c r="E1093" s="15" t="s">
        <v>978</v>
      </c>
      <c r="F1093" s="46"/>
      <c r="G1093" s="106"/>
      <c r="H1093" s="48"/>
      <c r="I1093" s="106"/>
      <c r="J1093" s="48">
        <v>1</v>
      </c>
      <c r="K1093" s="106">
        <v>-42.8</v>
      </c>
      <c r="L1093" s="46">
        <v>1</v>
      </c>
      <c r="M1093" s="110">
        <v>-42.8</v>
      </c>
      <c r="N1093" s="21"/>
      <c r="O1093" s="21"/>
    </row>
    <row r="1094" spans="1:15" x14ac:dyDescent="0.25">
      <c r="A1094" s="20"/>
      <c r="B1094" s="20"/>
      <c r="C1094" s="20"/>
      <c r="D1094" s="20"/>
      <c r="E1094" s="15" t="s">
        <v>1521</v>
      </c>
      <c r="F1094" s="46">
        <v>1</v>
      </c>
      <c r="G1094" s="106">
        <v>-83.51</v>
      </c>
      <c r="H1094" s="48"/>
      <c r="I1094" s="106"/>
      <c r="J1094" s="48"/>
      <c r="K1094" s="106"/>
      <c r="L1094" s="46">
        <v>1</v>
      </c>
      <c r="M1094" s="110">
        <v>-83.51</v>
      </c>
      <c r="N1094" s="21"/>
      <c r="O1094" s="21"/>
    </row>
    <row r="1095" spans="1:15" x14ac:dyDescent="0.25">
      <c r="A1095" s="20"/>
      <c r="B1095" s="20"/>
      <c r="C1095" s="20"/>
      <c r="D1095" s="20"/>
      <c r="E1095" s="15" t="s">
        <v>432</v>
      </c>
      <c r="F1095" s="46"/>
      <c r="G1095" s="106"/>
      <c r="H1095" s="48"/>
      <c r="I1095" s="106"/>
      <c r="J1095" s="48">
        <v>1</v>
      </c>
      <c r="K1095" s="106">
        <v>-55.91</v>
      </c>
      <c r="L1095" s="46">
        <v>1</v>
      </c>
      <c r="M1095" s="110">
        <v>-55.91</v>
      </c>
      <c r="N1095" s="21"/>
      <c r="O1095" s="21"/>
    </row>
    <row r="1096" spans="1:15" x14ac:dyDescent="0.25">
      <c r="A1096" s="20"/>
      <c r="B1096" s="20"/>
      <c r="C1096" s="20"/>
      <c r="D1096" s="20"/>
      <c r="E1096" s="15" t="s">
        <v>1717</v>
      </c>
      <c r="F1096" s="46"/>
      <c r="G1096" s="106"/>
      <c r="H1096" s="48">
        <v>1</v>
      </c>
      <c r="I1096" s="106">
        <v>-49.39</v>
      </c>
      <c r="J1096" s="48"/>
      <c r="K1096" s="106"/>
      <c r="L1096" s="46">
        <v>1</v>
      </c>
      <c r="M1096" s="110">
        <v>-49.39</v>
      </c>
      <c r="N1096" s="21"/>
      <c r="O1096" s="21"/>
    </row>
    <row r="1097" spans="1:15" x14ac:dyDescent="0.25">
      <c r="A1097" s="20"/>
      <c r="B1097" s="20"/>
      <c r="C1097" s="20"/>
      <c r="D1097" s="20"/>
      <c r="E1097" s="15" t="s">
        <v>1773</v>
      </c>
      <c r="F1097" s="46">
        <v>1</v>
      </c>
      <c r="G1097" s="106">
        <v>-77.03</v>
      </c>
      <c r="H1097" s="48"/>
      <c r="I1097" s="106"/>
      <c r="J1097" s="48"/>
      <c r="K1097" s="106"/>
      <c r="L1097" s="46">
        <v>1</v>
      </c>
      <c r="M1097" s="110">
        <v>-77.03</v>
      </c>
      <c r="N1097" s="21"/>
      <c r="O1097" s="21"/>
    </row>
    <row r="1098" spans="1:15" x14ac:dyDescent="0.25">
      <c r="A1098" s="20"/>
      <c r="B1098" s="20"/>
      <c r="C1098" s="20"/>
      <c r="D1098" s="20"/>
      <c r="E1098" s="15" t="s">
        <v>826</v>
      </c>
      <c r="F1098" s="46"/>
      <c r="G1098" s="106"/>
      <c r="H1098" s="48"/>
      <c r="I1098" s="106"/>
      <c r="J1098" s="48">
        <v>1</v>
      </c>
      <c r="K1098" s="106">
        <v>-54.42</v>
      </c>
      <c r="L1098" s="46">
        <v>1</v>
      </c>
      <c r="M1098" s="110">
        <v>-54.42</v>
      </c>
      <c r="N1098" s="21"/>
      <c r="O1098" s="21"/>
    </row>
    <row r="1099" spans="1:15" x14ac:dyDescent="0.25">
      <c r="A1099" s="20"/>
      <c r="B1099" s="20"/>
      <c r="C1099" s="20"/>
      <c r="D1099" s="20"/>
      <c r="E1099" s="15" t="s">
        <v>1967</v>
      </c>
      <c r="F1099" s="46">
        <v>1</v>
      </c>
      <c r="G1099" s="106">
        <v>-66.400000000000006</v>
      </c>
      <c r="H1099" s="48"/>
      <c r="I1099" s="106"/>
      <c r="J1099" s="48"/>
      <c r="K1099" s="106"/>
      <c r="L1099" s="46">
        <v>1</v>
      </c>
      <c r="M1099" s="110">
        <v>-66.400000000000006</v>
      </c>
      <c r="N1099" s="21"/>
      <c r="O1099" s="21"/>
    </row>
    <row r="1100" spans="1:15" x14ac:dyDescent="0.25">
      <c r="A1100" s="20"/>
      <c r="B1100" s="20"/>
      <c r="C1100" s="20"/>
      <c r="D1100" s="20"/>
      <c r="E1100" s="15" t="s">
        <v>2219</v>
      </c>
      <c r="F1100" s="46"/>
      <c r="G1100" s="106"/>
      <c r="H1100" s="48">
        <v>1</v>
      </c>
      <c r="I1100" s="106">
        <v>-201.91</v>
      </c>
      <c r="J1100" s="48"/>
      <c r="K1100" s="106"/>
      <c r="L1100" s="46">
        <v>1</v>
      </c>
      <c r="M1100" s="110">
        <v>-201.91</v>
      </c>
      <c r="N1100" s="21"/>
      <c r="O1100" s="21"/>
    </row>
    <row r="1101" spans="1:15" x14ac:dyDescent="0.25">
      <c r="A1101" s="20"/>
      <c r="B1101" s="20"/>
      <c r="C1101" s="20"/>
      <c r="D1101" s="20"/>
      <c r="E1101" s="15" t="s">
        <v>1315</v>
      </c>
      <c r="F1101" s="46">
        <v>1</v>
      </c>
      <c r="G1101" s="106">
        <v>-54.38</v>
      </c>
      <c r="H1101" s="48"/>
      <c r="I1101" s="106"/>
      <c r="J1101" s="48"/>
      <c r="K1101" s="106"/>
      <c r="L1101" s="46">
        <v>1</v>
      </c>
      <c r="M1101" s="110">
        <v>-54.38</v>
      </c>
      <c r="N1101" s="21"/>
      <c r="O1101" s="21"/>
    </row>
    <row r="1102" spans="1:15" x14ac:dyDescent="0.25">
      <c r="A1102" s="20"/>
      <c r="B1102" s="20"/>
      <c r="C1102" s="20"/>
      <c r="D1102" s="20"/>
      <c r="E1102" s="15" t="s">
        <v>2298</v>
      </c>
      <c r="F1102" s="46">
        <v>1</v>
      </c>
      <c r="G1102" s="106">
        <v>-143.35</v>
      </c>
      <c r="H1102" s="48"/>
      <c r="I1102" s="106"/>
      <c r="J1102" s="48"/>
      <c r="K1102" s="106"/>
      <c r="L1102" s="46">
        <v>1</v>
      </c>
      <c r="M1102" s="110">
        <v>-143.35</v>
      </c>
      <c r="N1102" s="21"/>
      <c r="O1102" s="21"/>
    </row>
    <row r="1103" spans="1:15" x14ac:dyDescent="0.25">
      <c r="A1103" s="20"/>
      <c r="B1103" s="20"/>
      <c r="C1103" s="20"/>
      <c r="D1103" s="20"/>
      <c r="E1103" s="15" t="s">
        <v>116</v>
      </c>
      <c r="F1103" s="46"/>
      <c r="G1103" s="106"/>
      <c r="H1103" s="48">
        <v>1</v>
      </c>
      <c r="I1103" s="106">
        <v>-498.39</v>
      </c>
      <c r="J1103" s="48"/>
      <c r="K1103" s="106"/>
      <c r="L1103" s="46">
        <v>1</v>
      </c>
      <c r="M1103" s="110">
        <v>-498.39</v>
      </c>
      <c r="N1103" s="21"/>
      <c r="O1103" s="21"/>
    </row>
    <row r="1104" spans="1:15" x14ac:dyDescent="0.25">
      <c r="A1104" s="20"/>
      <c r="B1104" s="20"/>
      <c r="C1104" s="20"/>
      <c r="D1104" s="20"/>
      <c r="E1104" s="15" t="s">
        <v>104</v>
      </c>
      <c r="F1104" s="46"/>
      <c r="G1104" s="106"/>
      <c r="H1104" s="48">
        <v>1</v>
      </c>
      <c r="I1104" s="106">
        <v>-31.34</v>
      </c>
      <c r="J1104" s="48"/>
      <c r="K1104" s="106"/>
      <c r="L1104" s="46">
        <v>1</v>
      </c>
      <c r="M1104" s="110">
        <v>-31.34</v>
      </c>
      <c r="N1104" s="21"/>
      <c r="O1104" s="21"/>
    </row>
    <row r="1105" spans="1:15" x14ac:dyDescent="0.25">
      <c r="A1105" s="20"/>
      <c r="B1105" s="20"/>
      <c r="C1105" s="20"/>
      <c r="D1105" s="20"/>
      <c r="E1105" s="15" t="s">
        <v>1949</v>
      </c>
      <c r="F1105" s="46">
        <v>1</v>
      </c>
      <c r="G1105" s="106">
        <v>-45.93</v>
      </c>
      <c r="H1105" s="48"/>
      <c r="I1105" s="106"/>
      <c r="J1105" s="48"/>
      <c r="K1105" s="106"/>
      <c r="L1105" s="46">
        <v>1</v>
      </c>
      <c r="M1105" s="110">
        <v>-45.93</v>
      </c>
      <c r="N1105" s="21"/>
      <c r="O1105" s="21"/>
    </row>
    <row r="1106" spans="1:15" x14ac:dyDescent="0.25">
      <c r="A1106" s="20"/>
      <c r="B1106" s="20"/>
      <c r="C1106" s="20"/>
      <c r="D1106" s="20"/>
      <c r="E1106" s="15" t="s">
        <v>1694</v>
      </c>
      <c r="F1106" s="46"/>
      <c r="G1106" s="106"/>
      <c r="H1106" s="48"/>
      <c r="I1106" s="106"/>
      <c r="J1106" s="48">
        <v>1</v>
      </c>
      <c r="K1106" s="106">
        <v>-82.24</v>
      </c>
      <c r="L1106" s="46">
        <v>1</v>
      </c>
      <c r="M1106" s="110">
        <v>-82.24</v>
      </c>
      <c r="N1106" s="21"/>
      <c r="O1106" s="21"/>
    </row>
    <row r="1107" spans="1:15" x14ac:dyDescent="0.25">
      <c r="A1107" s="20"/>
      <c r="B1107" s="20"/>
      <c r="C1107" s="20"/>
      <c r="D1107" s="20"/>
      <c r="E1107" s="15" t="s">
        <v>1160</v>
      </c>
      <c r="F1107" s="46"/>
      <c r="G1107" s="106"/>
      <c r="H1107" s="48">
        <v>1</v>
      </c>
      <c r="I1107" s="106">
        <v>-60.55</v>
      </c>
      <c r="J1107" s="48"/>
      <c r="K1107" s="106"/>
      <c r="L1107" s="46">
        <v>1</v>
      </c>
      <c r="M1107" s="110">
        <v>-60.55</v>
      </c>
      <c r="N1107" s="21"/>
      <c r="O1107" s="21"/>
    </row>
    <row r="1108" spans="1:15" x14ac:dyDescent="0.25">
      <c r="A1108" s="20"/>
      <c r="B1108" s="20"/>
      <c r="C1108" s="20"/>
      <c r="D1108" s="20"/>
      <c r="E1108" s="15" t="s">
        <v>681</v>
      </c>
      <c r="F1108" s="46">
        <v>1</v>
      </c>
      <c r="G1108" s="106">
        <v>-61.76</v>
      </c>
      <c r="H1108" s="48"/>
      <c r="I1108" s="106"/>
      <c r="J1108" s="48"/>
      <c r="K1108" s="106"/>
      <c r="L1108" s="46">
        <v>1</v>
      </c>
      <c r="M1108" s="110">
        <v>-61.76</v>
      </c>
      <c r="N1108" s="21"/>
      <c r="O1108" s="21"/>
    </row>
    <row r="1109" spans="1:15" x14ac:dyDescent="0.25">
      <c r="A1109" s="20"/>
      <c r="B1109" s="20"/>
      <c r="C1109" s="20"/>
      <c r="D1109" s="20"/>
      <c r="E1109" s="15" t="s">
        <v>887</v>
      </c>
      <c r="F1109" s="46">
        <v>1</v>
      </c>
      <c r="G1109" s="106">
        <v>-92.1</v>
      </c>
      <c r="H1109" s="48"/>
      <c r="I1109" s="106"/>
      <c r="J1109" s="48"/>
      <c r="K1109" s="106"/>
      <c r="L1109" s="46">
        <v>1</v>
      </c>
      <c r="M1109" s="110">
        <v>-92.1</v>
      </c>
      <c r="N1109" s="21"/>
      <c r="O1109" s="21"/>
    </row>
    <row r="1110" spans="1:15" x14ac:dyDescent="0.25">
      <c r="A1110" s="20"/>
      <c r="B1110" s="20"/>
      <c r="C1110" s="20"/>
      <c r="D1110" s="20"/>
      <c r="E1110" s="15" t="s">
        <v>790</v>
      </c>
      <c r="F1110" s="46"/>
      <c r="G1110" s="106"/>
      <c r="H1110" s="48"/>
      <c r="I1110" s="106"/>
      <c r="J1110" s="48">
        <v>1</v>
      </c>
      <c r="K1110" s="106">
        <v>-31.67</v>
      </c>
      <c r="L1110" s="46">
        <v>1</v>
      </c>
      <c r="M1110" s="110">
        <v>-31.67</v>
      </c>
      <c r="N1110" s="21"/>
      <c r="O1110" s="21"/>
    </row>
    <row r="1111" spans="1:15" x14ac:dyDescent="0.25">
      <c r="A1111" s="20"/>
      <c r="B1111" s="20"/>
      <c r="C1111" s="20"/>
      <c r="D1111" s="20"/>
      <c r="E1111" s="15" t="s">
        <v>1147</v>
      </c>
      <c r="F1111" s="46"/>
      <c r="G1111" s="106"/>
      <c r="H1111" s="48">
        <v>1</v>
      </c>
      <c r="I1111" s="106">
        <v>-39.35</v>
      </c>
      <c r="J1111" s="48"/>
      <c r="K1111" s="106"/>
      <c r="L1111" s="46">
        <v>1</v>
      </c>
      <c r="M1111" s="110">
        <v>-39.35</v>
      </c>
      <c r="N1111" s="21"/>
      <c r="O1111" s="21"/>
    </row>
    <row r="1112" spans="1:15" x14ac:dyDescent="0.25">
      <c r="A1112" s="20"/>
      <c r="B1112" s="20"/>
      <c r="C1112" s="20"/>
      <c r="D1112" s="20"/>
      <c r="E1112" s="15" t="s">
        <v>1602</v>
      </c>
      <c r="F1112" s="46"/>
      <c r="G1112" s="106"/>
      <c r="H1112" s="48">
        <v>1</v>
      </c>
      <c r="I1112" s="106">
        <v>-26.27</v>
      </c>
      <c r="J1112" s="48"/>
      <c r="K1112" s="106"/>
      <c r="L1112" s="46">
        <v>1</v>
      </c>
      <c r="M1112" s="110">
        <v>-26.27</v>
      </c>
      <c r="N1112" s="21"/>
      <c r="O1112" s="21"/>
    </row>
    <row r="1113" spans="1:15" x14ac:dyDescent="0.25">
      <c r="A1113" s="20"/>
      <c r="B1113" s="20"/>
      <c r="C1113" s="20"/>
      <c r="D1113" s="20"/>
      <c r="E1113" s="15" t="s">
        <v>310</v>
      </c>
      <c r="F1113" s="46">
        <v>1</v>
      </c>
      <c r="G1113" s="106">
        <v>-85.24</v>
      </c>
      <c r="H1113" s="48"/>
      <c r="I1113" s="106"/>
      <c r="J1113" s="48"/>
      <c r="K1113" s="106"/>
      <c r="L1113" s="46">
        <v>1</v>
      </c>
      <c r="M1113" s="110">
        <v>-85.24</v>
      </c>
      <c r="N1113" s="21"/>
      <c r="O1113" s="21"/>
    </row>
    <row r="1114" spans="1:15" x14ac:dyDescent="0.25">
      <c r="A1114" s="20"/>
      <c r="B1114" s="20"/>
      <c r="C1114" s="20"/>
      <c r="D1114" s="20"/>
      <c r="E1114" s="15" t="s">
        <v>2215</v>
      </c>
      <c r="F1114" s="46">
        <v>1</v>
      </c>
      <c r="G1114" s="106">
        <v>-222.88</v>
      </c>
      <c r="H1114" s="48"/>
      <c r="I1114" s="106"/>
      <c r="J1114" s="48"/>
      <c r="K1114" s="106"/>
      <c r="L1114" s="46">
        <v>1</v>
      </c>
      <c r="M1114" s="110">
        <v>-222.88</v>
      </c>
      <c r="N1114" s="21"/>
      <c r="O1114" s="21"/>
    </row>
    <row r="1115" spans="1:15" x14ac:dyDescent="0.25">
      <c r="A1115" s="20"/>
      <c r="B1115" s="20"/>
      <c r="C1115" s="20"/>
      <c r="D1115" s="20"/>
      <c r="E1115" s="15" t="s">
        <v>502</v>
      </c>
      <c r="F1115" s="46">
        <v>1</v>
      </c>
      <c r="G1115" s="106">
        <v>-46.45</v>
      </c>
      <c r="H1115" s="48"/>
      <c r="I1115" s="106"/>
      <c r="J1115" s="48"/>
      <c r="K1115" s="106"/>
      <c r="L1115" s="46">
        <v>1</v>
      </c>
      <c r="M1115" s="110">
        <v>-46.45</v>
      </c>
      <c r="N1115" s="21"/>
      <c r="O1115" s="21"/>
    </row>
    <row r="1116" spans="1:15" x14ac:dyDescent="0.25">
      <c r="A1116" s="20"/>
      <c r="B1116" s="20"/>
      <c r="C1116" s="20"/>
      <c r="D1116" s="20"/>
      <c r="E1116" s="15" t="s">
        <v>1695</v>
      </c>
      <c r="F1116" s="46"/>
      <c r="G1116" s="106"/>
      <c r="H1116" s="48"/>
      <c r="I1116" s="106"/>
      <c r="J1116" s="48">
        <v>1</v>
      </c>
      <c r="K1116" s="106">
        <v>-95.93</v>
      </c>
      <c r="L1116" s="46">
        <v>1</v>
      </c>
      <c r="M1116" s="110">
        <v>-95.93</v>
      </c>
      <c r="N1116" s="21"/>
      <c r="O1116" s="21"/>
    </row>
    <row r="1117" spans="1:15" x14ac:dyDescent="0.25">
      <c r="A1117" s="20"/>
      <c r="B1117" s="20"/>
      <c r="C1117" s="20"/>
      <c r="D1117" s="20"/>
      <c r="E1117" s="15" t="s">
        <v>452</v>
      </c>
      <c r="F1117" s="46"/>
      <c r="G1117" s="106"/>
      <c r="H1117" s="48"/>
      <c r="I1117" s="106"/>
      <c r="J1117" s="48">
        <v>1</v>
      </c>
      <c r="K1117" s="106">
        <v>-13.49</v>
      </c>
      <c r="L1117" s="46">
        <v>1</v>
      </c>
      <c r="M1117" s="110">
        <v>-13.49</v>
      </c>
      <c r="N1117" s="21"/>
      <c r="O1117" s="21"/>
    </row>
    <row r="1118" spans="1:15" x14ac:dyDescent="0.25">
      <c r="A1118" s="20"/>
      <c r="B1118" s="20"/>
      <c r="C1118" s="20"/>
      <c r="D1118" s="20"/>
      <c r="E1118" s="15" t="s">
        <v>2025</v>
      </c>
      <c r="F1118" s="46"/>
      <c r="G1118" s="106"/>
      <c r="H1118" s="48">
        <v>1</v>
      </c>
      <c r="I1118" s="106">
        <v>-73.91</v>
      </c>
      <c r="J1118" s="48"/>
      <c r="K1118" s="106"/>
      <c r="L1118" s="46">
        <v>1</v>
      </c>
      <c r="M1118" s="110">
        <v>-73.91</v>
      </c>
      <c r="N1118" s="21"/>
      <c r="O1118" s="21"/>
    </row>
    <row r="1119" spans="1:15" x14ac:dyDescent="0.25">
      <c r="A1119" s="20"/>
      <c r="B1119" s="20"/>
      <c r="C1119" s="20"/>
      <c r="D1119" s="20"/>
      <c r="E1119" s="15" t="s">
        <v>478</v>
      </c>
      <c r="F1119" s="46"/>
      <c r="G1119" s="106"/>
      <c r="H1119" s="48"/>
      <c r="I1119" s="106"/>
      <c r="J1119" s="48">
        <v>1</v>
      </c>
      <c r="K1119" s="106">
        <v>-29.24</v>
      </c>
      <c r="L1119" s="46">
        <v>1</v>
      </c>
      <c r="M1119" s="110">
        <v>-29.24</v>
      </c>
      <c r="N1119" s="21"/>
      <c r="O1119" s="21"/>
    </row>
    <row r="1120" spans="1:15" x14ac:dyDescent="0.25">
      <c r="A1120" s="20"/>
      <c r="B1120" s="20"/>
      <c r="C1120" s="20"/>
      <c r="D1120" s="20"/>
      <c r="E1120" s="15" t="s">
        <v>1219</v>
      </c>
      <c r="F1120" s="46"/>
      <c r="G1120" s="106"/>
      <c r="H1120" s="48"/>
      <c r="I1120" s="106"/>
      <c r="J1120" s="48">
        <v>1</v>
      </c>
      <c r="K1120" s="106">
        <v>-98.46</v>
      </c>
      <c r="L1120" s="46">
        <v>1</v>
      </c>
      <c r="M1120" s="110">
        <v>-98.46</v>
      </c>
      <c r="N1120" s="21"/>
      <c r="O1120" s="21"/>
    </row>
    <row r="1121" spans="1:15" x14ac:dyDescent="0.25">
      <c r="A1121" s="20"/>
      <c r="B1121" s="20"/>
      <c r="C1121" s="20"/>
      <c r="D1121" s="20"/>
      <c r="E1121" s="15" t="s">
        <v>1929</v>
      </c>
      <c r="F1121" s="46">
        <v>1</v>
      </c>
      <c r="G1121" s="106">
        <v>-41.46</v>
      </c>
      <c r="H1121" s="48"/>
      <c r="I1121" s="106"/>
      <c r="J1121" s="48"/>
      <c r="K1121" s="106"/>
      <c r="L1121" s="46">
        <v>1</v>
      </c>
      <c r="M1121" s="110">
        <v>-41.46</v>
      </c>
      <c r="N1121" s="21"/>
      <c r="O1121" s="21"/>
    </row>
    <row r="1122" spans="1:15" x14ac:dyDescent="0.25">
      <c r="A1122" s="20"/>
      <c r="B1122" s="20"/>
      <c r="C1122" s="20"/>
      <c r="D1122" s="20"/>
      <c r="E1122" s="15" t="s">
        <v>570</v>
      </c>
      <c r="F1122" s="46"/>
      <c r="G1122" s="106"/>
      <c r="H1122" s="48">
        <v>1</v>
      </c>
      <c r="I1122" s="106">
        <v>-77.739999999999995</v>
      </c>
      <c r="J1122" s="48"/>
      <c r="K1122" s="106"/>
      <c r="L1122" s="46">
        <v>1</v>
      </c>
      <c r="M1122" s="110">
        <v>-77.739999999999995</v>
      </c>
      <c r="N1122" s="21"/>
      <c r="O1122" s="21"/>
    </row>
    <row r="1123" spans="1:15" x14ac:dyDescent="0.25">
      <c r="A1123" s="20"/>
      <c r="B1123" s="20"/>
      <c r="C1123" s="20"/>
      <c r="D1123" s="20"/>
      <c r="E1123" s="15" t="s">
        <v>2104</v>
      </c>
      <c r="F1123" s="46"/>
      <c r="G1123" s="106"/>
      <c r="H1123" s="48"/>
      <c r="I1123" s="106"/>
      <c r="J1123" s="48">
        <v>1</v>
      </c>
      <c r="K1123" s="106">
        <v>-20.86</v>
      </c>
      <c r="L1123" s="46">
        <v>1</v>
      </c>
      <c r="M1123" s="110">
        <v>-20.86</v>
      </c>
      <c r="N1123" s="21"/>
      <c r="O1123" s="21"/>
    </row>
    <row r="1124" spans="1:15" x14ac:dyDescent="0.25">
      <c r="A1124" s="20"/>
      <c r="B1124" s="20"/>
      <c r="C1124" s="20"/>
      <c r="D1124" s="20"/>
      <c r="E1124" s="15" t="s">
        <v>308</v>
      </c>
      <c r="F1124" s="46">
        <v>1</v>
      </c>
      <c r="G1124" s="106">
        <v>-56.95</v>
      </c>
      <c r="H1124" s="48"/>
      <c r="I1124" s="106"/>
      <c r="J1124" s="48"/>
      <c r="K1124" s="106"/>
      <c r="L1124" s="46">
        <v>1</v>
      </c>
      <c r="M1124" s="110">
        <v>-56.95</v>
      </c>
      <c r="N1124" s="21"/>
      <c r="O1124" s="21"/>
    </row>
    <row r="1125" spans="1:15" x14ac:dyDescent="0.25">
      <c r="A1125" s="20"/>
      <c r="B1125" s="20"/>
      <c r="C1125" s="20"/>
      <c r="D1125" s="20"/>
      <c r="E1125" s="15" t="s">
        <v>51</v>
      </c>
      <c r="F1125" s="46">
        <v>1</v>
      </c>
      <c r="G1125" s="106">
        <v>-158.63999999999999</v>
      </c>
      <c r="H1125" s="48"/>
      <c r="I1125" s="106"/>
      <c r="J1125" s="48"/>
      <c r="K1125" s="106"/>
      <c r="L1125" s="46">
        <v>1</v>
      </c>
      <c r="M1125" s="110">
        <v>-158.63999999999999</v>
      </c>
      <c r="N1125" s="21"/>
      <c r="O1125" s="21"/>
    </row>
    <row r="1126" spans="1:15" x14ac:dyDescent="0.25">
      <c r="A1126" s="20"/>
      <c r="B1126" s="20"/>
      <c r="C1126" s="20"/>
      <c r="D1126" s="20"/>
      <c r="E1126" s="15" t="s">
        <v>2070</v>
      </c>
      <c r="F1126" s="46"/>
      <c r="G1126" s="106"/>
      <c r="H1126" s="48"/>
      <c r="I1126" s="106"/>
      <c r="J1126" s="48">
        <v>1</v>
      </c>
      <c r="K1126" s="106">
        <v>-7.66</v>
      </c>
      <c r="L1126" s="46">
        <v>1</v>
      </c>
      <c r="M1126" s="110">
        <v>-7.66</v>
      </c>
      <c r="N1126" s="21"/>
      <c r="O1126" s="21"/>
    </row>
    <row r="1127" spans="1:15" x14ac:dyDescent="0.25">
      <c r="A1127" s="20"/>
      <c r="B1127" s="20"/>
      <c r="C1127" s="20"/>
      <c r="D1127" s="20"/>
      <c r="E1127" s="15" t="s">
        <v>2339</v>
      </c>
      <c r="F1127" s="46"/>
      <c r="G1127" s="106"/>
      <c r="H1127" s="48"/>
      <c r="I1127" s="106"/>
      <c r="J1127" s="48">
        <v>1</v>
      </c>
      <c r="K1127" s="106">
        <v>-214.56</v>
      </c>
      <c r="L1127" s="46">
        <v>1</v>
      </c>
      <c r="M1127" s="110">
        <v>-214.56</v>
      </c>
      <c r="N1127" s="21"/>
      <c r="O1127" s="21"/>
    </row>
    <row r="1128" spans="1:15" x14ac:dyDescent="0.25">
      <c r="A1128" s="20"/>
      <c r="B1128" s="20"/>
      <c r="C1128" s="20"/>
      <c r="D1128" s="20"/>
      <c r="E1128" s="15" t="s">
        <v>2223</v>
      </c>
      <c r="F1128" s="46"/>
      <c r="G1128" s="106"/>
      <c r="H1128" s="48">
        <v>1</v>
      </c>
      <c r="I1128" s="106">
        <v>-477.64</v>
      </c>
      <c r="J1128" s="48"/>
      <c r="K1128" s="106"/>
      <c r="L1128" s="46">
        <v>1</v>
      </c>
      <c r="M1128" s="110">
        <v>-477.64</v>
      </c>
      <c r="N1128" s="21"/>
      <c r="O1128" s="21"/>
    </row>
    <row r="1129" spans="1:15" x14ac:dyDescent="0.25">
      <c r="A1129" s="20"/>
      <c r="B1129" s="20"/>
      <c r="C1129" s="20"/>
      <c r="D1129" s="20"/>
      <c r="E1129" s="15" t="s">
        <v>2195</v>
      </c>
      <c r="F1129" s="46"/>
      <c r="G1129" s="106"/>
      <c r="H1129" s="48">
        <v>1</v>
      </c>
      <c r="I1129" s="106">
        <v>-272.02</v>
      </c>
      <c r="J1129" s="48"/>
      <c r="K1129" s="106"/>
      <c r="L1129" s="46">
        <v>1</v>
      </c>
      <c r="M1129" s="110">
        <v>-272.02</v>
      </c>
      <c r="N1129" s="21"/>
      <c r="O1129" s="21"/>
    </row>
    <row r="1130" spans="1:15" x14ac:dyDescent="0.25">
      <c r="A1130" s="20"/>
      <c r="B1130" s="20"/>
      <c r="C1130" s="20"/>
      <c r="D1130" s="20"/>
      <c r="E1130" s="15" t="s">
        <v>1374</v>
      </c>
      <c r="F1130" s="46"/>
      <c r="G1130" s="106"/>
      <c r="H1130" s="48">
        <v>1</v>
      </c>
      <c r="I1130" s="106">
        <v>-90.97</v>
      </c>
      <c r="J1130" s="48"/>
      <c r="K1130" s="106"/>
      <c r="L1130" s="46">
        <v>1</v>
      </c>
      <c r="M1130" s="110">
        <v>-90.97</v>
      </c>
      <c r="N1130" s="21"/>
      <c r="O1130" s="21"/>
    </row>
    <row r="1131" spans="1:15" x14ac:dyDescent="0.25">
      <c r="A1131" s="20"/>
      <c r="B1131" s="20"/>
      <c r="C1131" s="20"/>
      <c r="D1131" s="20"/>
      <c r="E1131" s="15" t="s">
        <v>2226</v>
      </c>
      <c r="F1131" s="46"/>
      <c r="G1131" s="106"/>
      <c r="H1131" s="48"/>
      <c r="I1131" s="106"/>
      <c r="J1131" s="48">
        <v>1</v>
      </c>
      <c r="K1131" s="106">
        <v>-134.53</v>
      </c>
      <c r="L1131" s="46">
        <v>1</v>
      </c>
      <c r="M1131" s="110">
        <v>-134.53</v>
      </c>
      <c r="N1131" s="21"/>
      <c r="O1131" s="21"/>
    </row>
    <row r="1132" spans="1:15" x14ac:dyDescent="0.25">
      <c r="A1132" s="20"/>
      <c r="B1132" s="20"/>
      <c r="C1132" s="20"/>
      <c r="D1132" s="20"/>
      <c r="E1132" s="15" t="s">
        <v>1943</v>
      </c>
      <c r="F1132" s="46">
        <v>1</v>
      </c>
      <c r="G1132" s="106">
        <v>-45.02</v>
      </c>
      <c r="H1132" s="48"/>
      <c r="I1132" s="106"/>
      <c r="J1132" s="48"/>
      <c r="K1132" s="106"/>
      <c r="L1132" s="46">
        <v>1</v>
      </c>
      <c r="M1132" s="110">
        <v>-45.02</v>
      </c>
      <c r="N1132" s="21"/>
      <c r="O1132" s="21"/>
    </row>
    <row r="1133" spans="1:15" x14ac:dyDescent="0.25">
      <c r="A1133" s="20"/>
      <c r="B1133" s="20"/>
      <c r="C1133" s="20"/>
      <c r="D1133" s="20"/>
      <c r="E1133" s="15" t="s">
        <v>811</v>
      </c>
      <c r="F1133" s="46"/>
      <c r="G1133" s="106"/>
      <c r="H1133" s="48"/>
      <c r="I1133" s="106"/>
      <c r="J1133" s="48">
        <v>1</v>
      </c>
      <c r="K1133" s="106">
        <v>-45.92</v>
      </c>
      <c r="L1133" s="46">
        <v>1</v>
      </c>
      <c r="M1133" s="110">
        <v>-45.92</v>
      </c>
      <c r="N1133" s="21"/>
      <c r="O1133" s="21"/>
    </row>
    <row r="1134" spans="1:15" x14ac:dyDescent="0.25">
      <c r="A1134" s="20"/>
      <c r="B1134" s="20"/>
      <c r="C1134" s="20"/>
      <c r="D1134" s="20"/>
      <c r="E1134" s="15" t="s">
        <v>1586</v>
      </c>
      <c r="F1134" s="46"/>
      <c r="G1134" s="106"/>
      <c r="H1134" s="48">
        <v>1</v>
      </c>
      <c r="I1134" s="106">
        <v>-16.63</v>
      </c>
      <c r="J1134" s="48"/>
      <c r="K1134" s="106"/>
      <c r="L1134" s="46">
        <v>1</v>
      </c>
      <c r="M1134" s="110">
        <v>-16.63</v>
      </c>
      <c r="N1134" s="21"/>
      <c r="O1134" s="21"/>
    </row>
    <row r="1135" spans="1:15" x14ac:dyDescent="0.25">
      <c r="A1135" s="20"/>
      <c r="B1135" s="20"/>
      <c r="C1135" s="20"/>
      <c r="D1135" s="20"/>
      <c r="E1135" s="15" t="s">
        <v>1093</v>
      </c>
      <c r="F1135" s="46">
        <v>1</v>
      </c>
      <c r="G1135" s="106">
        <v>-83.48</v>
      </c>
      <c r="H1135" s="48"/>
      <c r="I1135" s="106"/>
      <c r="J1135" s="48"/>
      <c r="K1135" s="106"/>
      <c r="L1135" s="46">
        <v>1</v>
      </c>
      <c r="M1135" s="110">
        <v>-83.48</v>
      </c>
      <c r="N1135" s="21"/>
      <c r="O1135" s="21"/>
    </row>
    <row r="1136" spans="1:15" x14ac:dyDescent="0.25">
      <c r="A1136" s="20"/>
      <c r="B1136" s="20"/>
      <c r="C1136" s="20"/>
      <c r="D1136" s="20"/>
      <c r="E1136" s="15" t="s">
        <v>2247</v>
      </c>
      <c r="F1136" s="46"/>
      <c r="G1136" s="106"/>
      <c r="H1136" s="48">
        <v>1</v>
      </c>
      <c r="I1136" s="106">
        <v>-290.37</v>
      </c>
      <c r="J1136" s="48"/>
      <c r="K1136" s="106"/>
      <c r="L1136" s="46">
        <v>1</v>
      </c>
      <c r="M1136" s="110">
        <v>-290.37</v>
      </c>
      <c r="N1136" s="21"/>
      <c r="O1136" s="21"/>
    </row>
    <row r="1137" spans="1:15" x14ac:dyDescent="0.25">
      <c r="A1137" s="20"/>
      <c r="B1137" s="20"/>
      <c r="C1137" s="20"/>
      <c r="D1137" s="20"/>
      <c r="E1137" s="15" t="s">
        <v>690</v>
      </c>
      <c r="F1137" s="46">
        <v>1</v>
      </c>
      <c r="G1137" s="106">
        <v>-46.45</v>
      </c>
      <c r="H1137" s="48"/>
      <c r="I1137" s="106"/>
      <c r="J1137" s="48"/>
      <c r="K1137" s="106"/>
      <c r="L1137" s="46">
        <v>1</v>
      </c>
      <c r="M1137" s="110">
        <v>-46.45</v>
      </c>
      <c r="N1137" s="21"/>
      <c r="O1137" s="21"/>
    </row>
    <row r="1138" spans="1:15" x14ac:dyDescent="0.25">
      <c r="A1138" s="20"/>
      <c r="B1138" s="20"/>
      <c r="C1138" s="20"/>
      <c r="D1138" s="20"/>
      <c r="E1138" s="15" t="s">
        <v>227</v>
      </c>
      <c r="F1138" s="46">
        <v>1</v>
      </c>
      <c r="G1138" s="106">
        <v>-186.68</v>
      </c>
      <c r="H1138" s="48"/>
      <c r="I1138" s="106"/>
      <c r="J1138" s="48"/>
      <c r="K1138" s="106"/>
      <c r="L1138" s="46">
        <v>1</v>
      </c>
      <c r="M1138" s="110">
        <v>-186.68</v>
      </c>
      <c r="N1138" s="21"/>
      <c r="O1138" s="21"/>
    </row>
    <row r="1139" spans="1:15" x14ac:dyDescent="0.25">
      <c r="A1139" s="20"/>
      <c r="B1139" s="20"/>
      <c r="C1139" s="20"/>
      <c r="D1139" s="20"/>
      <c r="E1139" s="15" t="s">
        <v>90</v>
      </c>
      <c r="F1139" s="46"/>
      <c r="G1139" s="106"/>
      <c r="H1139" s="48">
        <v>1</v>
      </c>
      <c r="I1139" s="106">
        <v>-61.48</v>
      </c>
      <c r="J1139" s="48"/>
      <c r="K1139" s="106"/>
      <c r="L1139" s="46">
        <v>1</v>
      </c>
      <c r="M1139" s="110">
        <v>-61.48</v>
      </c>
      <c r="N1139" s="21"/>
      <c r="O1139" s="21"/>
    </row>
    <row r="1140" spans="1:15" x14ac:dyDescent="0.25">
      <c r="A1140" s="20"/>
      <c r="B1140" s="20"/>
      <c r="C1140" s="20"/>
      <c r="D1140" s="20"/>
      <c r="E1140" s="15" t="s">
        <v>1853</v>
      </c>
      <c r="F1140" s="46"/>
      <c r="G1140" s="106"/>
      <c r="H1140" s="48"/>
      <c r="I1140" s="106"/>
      <c r="J1140" s="48">
        <v>1</v>
      </c>
      <c r="K1140" s="106">
        <v>-64.28</v>
      </c>
      <c r="L1140" s="46">
        <v>1</v>
      </c>
      <c r="M1140" s="110">
        <v>-64.28</v>
      </c>
      <c r="N1140" s="21"/>
      <c r="O1140" s="21"/>
    </row>
    <row r="1141" spans="1:15" x14ac:dyDescent="0.25">
      <c r="A1141" s="20"/>
      <c r="B1141" s="20"/>
      <c r="C1141" s="20"/>
      <c r="D1141" s="20"/>
      <c r="E1141" s="15" t="s">
        <v>313</v>
      </c>
      <c r="F1141" s="46">
        <v>1</v>
      </c>
      <c r="G1141" s="106">
        <v>-19.27</v>
      </c>
      <c r="H1141" s="48"/>
      <c r="I1141" s="106"/>
      <c r="J1141" s="48"/>
      <c r="K1141" s="106"/>
      <c r="L1141" s="46">
        <v>1</v>
      </c>
      <c r="M1141" s="110">
        <v>-19.27</v>
      </c>
      <c r="N1141" s="21"/>
      <c r="O1141" s="21"/>
    </row>
    <row r="1142" spans="1:15" x14ac:dyDescent="0.25">
      <c r="A1142" s="20"/>
      <c r="B1142" s="20"/>
      <c r="C1142" s="20"/>
      <c r="D1142" s="20"/>
      <c r="E1142" s="15" t="s">
        <v>756</v>
      </c>
      <c r="F1142" s="46"/>
      <c r="G1142" s="106"/>
      <c r="H1142" s="48">
        <v>1</v>
      </c>
      <c r="I1142" s="106">
        <v>-37.200000000000003</v>
      </c>
      <c r="J1142" s="48"/>
      <c r="K1142" s="106"/>
      <c r="L1142" s="46">
        <v>1</v>
      </c>
      <c r="M1142" s="110">
        <v>-37.200000000000003</v>
      </c>
      <c r="N1142" s="21"/>
      <c r="O1142" s="21"/>
    </row>
    <row r="1143" spans="1:15" x14ac:dyDescent="0.25">
      <c r="A1143" s="20"/>
      <c r="B1143" s="20"/>
      <c r="C1143" s="20"/>
      <c r="D1143" s="20"/>
      <c r="E1143" s="15" t="s">
        <v>406</v>
      </c>
      <c r="F1143" s="46"/>
      <c r="G1143" s="106"/>
      <c r="H1143" s="48">
        <v>1</v>
      </c>
      <c r="I1143" s="106">
        <v>-45.46</v>
      </c>
      <c r="J1143" s="48"/>
      <c r="K1143" s="106"/>
      <c r="L1143" s="46">
        <v>1</v>
      </c>
      <c r="M1143" s="110">
        <v>-45.46</v>
      </c>
      <c r="N1143" s="21"/>
      <c r="O1143" s="21"/>
    </row>
    <row r="1144" spans="1:15" x14ac:dyDescent="0.25">
      <c r="A1144" s="20"/>
      <c r="B1144" s="20"/>
      <c r="C1144" s="20"/>
      <c r="D1144" s="20"/>
      <c r="E1144" s="15" t="s">
        <v>652</v>
      </c>
      <c r="F1144" s="46"/>
      <c r="G1144" s="106"/>
      <c r="H1144" s="48"/>
      <c r="I1144" s="106"/>
      <c r="J1144" s="48">
        <v>1</v>
      </c>
      <c r="K1144" s="106">
        <v>-77</v>
      </c>
      <c r="L1144" s="46">
        <v>1</v>
      </c>
      <c r="M1144" s="110">
        <v>-77</v>
      </c>
      <c r="N1144" s="21"/>
      <c r="O1144" s="21"/>
    </row>
    <row r="1145" spans="1:15" x14ac:dyDescent="0.25">
      <c r="A1145" s="20"/>
      <c r="B1145" s="20"/>
      <c r="C1145" s="20"/>
      <c r="D1145" s="20"/>
      <c r="E1145" s="15" t="s">
        <v>660</v>
      </c>
      <c r="F1145" s="46"/>
      <c r="G1145" s="106"/>
      <c r="H1145" s="48"/>
      <c r="I1145" s="106"/>
      <c r="J1145" s="48">
        <v>1</v>
      </c>
      <c r="K1145" s="106">
        <v>-90.56</v>
      </c>
      <c r="L1145" s="46">
        <v>1</v>
      </c>
      <c r="M1145" s="110">
        <v>-90.56</v>
      </c>
      <c r="N1145" s="21"/>
      <c r="O1145" s="21"/>
    </row>
    <row r="1146" spans="1:15" x14ac:dyDescent="0.25">
      <c r="A1146" s="20"/>
      <c r="B1146" s="20"/>
      <c r="C1146" s="20"/>
      <c r="D1146" s="20"/>
      <c r="E1146" s="15" t="s">
        <v>1005</v>
      </c>
      <c r="F1146" s="46"/>
      <c r="G1146" s="106"/>
      <c r="H1146" s="48"/>
      <c r="I1146" s="106"/>
      <c r="J1146" s="48">
        <v>1</v>
      </c>
      <c r="K1146" s="106">
        <v>-59.97</v>
      </c>
      <c r="L1146" s="46">
        <v>1</v>
      </c>
      <c r="M1146" s="110">
        <v>-59.97</v>
      </c>
      <c r="N1146" s="21"/>
      <c r="O1146" s="21"/>
    </row>
    <row r="1147" spans="1:15" x14ac:dyDescent="0.25">
      <c r="A1147" s="20"/>
      <c r="B1147" s="20"/>
      <c r="C1147" s="20"/>
      <c r="D1147" s="20"/>
      <c r="E1147" s="15" t="s">
        <v>1783</v>
      </c>
      <c r="F1147" s="46"/>
      <c r="G1147" s="106"/>
      <c r="H1147" s="48">
        <v>1</v>
      </c>
      <c r="I1147" s="106">
        <v>-19.59</v>
      </c>
      <c r="J1147" s="48"/>
      <c r="K1147" s="106"/>
      <c r="L1147" s="46">
        <v>1</v>
      </c>
      <c r="M1147" s="110">
        <v>-19.59</v>
      </c>
      <c r="N1147" s="21"/>
      <c r="O1147" s="21"/>
    </row>
    <row r="1148" spans="1:15" x14ac:dyDescent="0.25">
      <c r="A1148" s="20"/>
      <c r="B1148" s="20"/>
      <c r="C1148" s="20"/>
      <c r="D1148" s="20"/>
      <c r="E1148" s="15" t="s">
        <v>1048</v>
      </c>
      <c r="F1148" s="46"/>
      <c r="G1148" s="106"/>
      <c r="H1148" s="48"/>
      <c r="I1148" s="106"/>
      <c r="J1148" s="48">
        <v>1</v>
      </c>
      <c r="K1148" s="106">
        <v>-88.49</v>
      </c>
      <c r="L1148" s="46">
        <v>1</v>
      </c>
      <c r="M1148" s="110">
        <v>-88.49</v>
      </c>
      <c r="N1148" s="21"/>
      <c r="O1148" s="21"/>
    </row>
    <row r="1149" spans="1:15" x14ac:dyDescent="0.25">
      <c r="A1149" s="20"/>
      <c r="B1149" s="20"/>
      <c r="C1149" s="20"/>
      <c r="D1149" s="20"/>
      <c r="E1149" s="15" t="s">
        <v>1324</v>
      </c>
      <c r="F1149" s="46">
        <v>1</v>
      </c>
      <c r="G1149" s="106">
        <v>-55.13</v>
      </c>
      <c r="H1149" s="48"/>
      <c r="I1149" s="106"/>
      <c r="J1149" s="48"/>
      <c r="K1149" s="106"/>
      <c r="L1149" s="46">
        <v>1</v>
      </c>
      <c r="M1149" s="110">
        <v>-55.13</v>
      </c>
      <c r="N1149" s="21"/>
      <c r="O1149" s="21"/>
    </row>
    <row r="1150" spans="1:15" x14ac:dyDescent="0.25">
      <c r="A1150" s="20"/>
      <c r="B1150" s="20"/>
      <c r="C1150" s="20"/>
      <c r="D1150" s="20"/>
      <c r="E1150" s="15" t="s">
        <v>211</v>
      </c>
      <c r="F1150" s="46"/>
      <c r="G1150" s="106"/>
      <c r="H1150" s="48">
        <v>1</v>
      </c>
      <c r="I1150" s="106">
        <v>-100.58</v>
      </c>
      <c r="J1150" s="48"/>
      <c r="K1150" s="106"/>
      <c r="L1150" s="46">
        <v>1</v>
      </c>
      <c r="M1150" s="110">
        <v>-100.58</v>
      </c>
      <c r="N1150" s="21"/>
      <c r="O1150" s="21"/>
    </row>
    <row r="1151" spans="1:15" x14ac:dyDescent="0.25">
      <c r="A1151" s="20"/>
      <c r="B1151" s="20"/>
      <c r="C1151" s="20"/>
      <c r="D1151" s="20"/>
      <c r="E1151" s="15" t="s">
        <v>2214</v>
      </c>
      <c r="F1151" s="46">
        <v>1</v>
      </c>
      <c r="G1151" s="106">
        <v>-422.82</v>
      </c>
      <c r="H1151" s="48"/>
      <c r="I1151" s="106"/>
      <c r="J1151" s="48"/>
      <c r="K1151" s="106"/>
      <c r="L1151" s="46">
        <v>1</v>
      </c>
      <c r="M1151" s="110">
        <v>-422.82</v>
      </c>
      <c r="N1151" s="21"/>
      <c r="O1151" s="21"/>
    </row>
    <row r="1152" spans="1:15" x14ac:dyDescent="0.25">
      <c r="A1152" s="20"/>
      <c r="B1152" s="20"/>
      <c r="C1152" s="20"/>
      <c r="D1152" s="20"/>
      <c r="E1152" s="15" t="s">
        <v>1897</v>
      </c>
      <c r="F1152" s="46"/>
      <c r="G1152" s="106"/>
      <c r="H1152" s="48"/>
      <c r="I1152" s="106"/>
      <c r="J1152" s="48">
        <v>1</v>
      </c>
      <c r="K1152" s="106">
        <v>-81.86</v>
      </c>
      <c r="L1152" s="46">
        <v>1</v>
      </c>
      <c r="M1152" s="110">
        <v>-81.86</v>
      </c>
      <c r="N1152" s="21"/>
      <c r="O1152" s="21"/>
    </row>
    <row r="1153" spans="1:15" x14ac:dyDescent="0.25">
      <c r="A1153" s="20"/>
      <c r="B1153" s="20"/>
      <c r="C1153" s="20"/>
      <c r="D1153" s="20"/>
      <c r="E1153" s="15" t="s">
        <v>2331</v>
      </c>
      <c r="F1153" s="46">
        <v>1</v>
      </c>
      <c r="G1153" s="106">
        <v>-470.74</v>
      </c>
      <c r="H1153" s="48"/>
      <c r="I1153" s="106"/>
      <c r="J1153" s="48"/>
      <c r="K1153" s="106"/>
      <c r="L1153" s="46">
        <v>1</v>
      </c>
      <c r="M1153" s="110">
        <v>-470.74</v>
      </c>
      <c r="N1153" s="21"/>
      <c r="O1153" s="21"/>
    </row>
    <row r="1154" spans="1:15" x14ac:dyDescent="0.25">
      <c r="A1154" s="20"/>
      <c r="B1154" s="20"/>
      <c r="C1154" s="20"/>
      <c r="D1154" s="20"/>
      <c r="E1154" s="15" t="s">
        <v>2284</v>
      </c>
      <c r="F1154" s="46"/>
      <c r="G1154" s="106"/>
      <c r="H1154" s="48">
        <v>1</v>
      </c>
      <c r="I1154" s="106">
        <v>-115.94</v>
      </c>
      <c r="J1154" s="48"/>
      <c r="K1154" s="106"/>
      <c r="L1154" s="46">
        <v>1</v>
      </c>
      <c r="M1154" s="110">
        <v>-115.94</v>
      </c>
      <c r="N1154" s="21"/>
      <c r="O1154" s="21"/>
    </row>
    <row r="1155" spans="1:15" x14ac:dyDescent="0.25">
      <c r="A1155" s="20"/>
      <c r="B1155" s="20"/>
      <c r="C1155" s="20"/>
      <c r="D1155" s="20"/>
      <c r="E1155" s="15" t="s">
        <v>898</v>
      </c>
      <c r="F1155" s="46">
        <v>1</v>
      </c>
      <c r="G1155" s="106">
        <v>-80.48</v>
      </c>
      <c r="H1155" s="48"/>
      <c r="I1155" s="106"/>
      <c r="J1155" s="48"/>
      <c r="K1155" s="106"/>
      <c r="L1155" s="46">
        <v>1</v>
      </c>
      <c r="M1155" s="110">
        <v>-80.48</v>
      </c>
      <c r="N1155" s="21"/>
      <c r="O1155" s="21"/>
    </row>
    <row r="1156" spans="1:15" x14ac:dyDescent="0.25">
      <c r="A1156" s="20"/>
      <c r="B1156" s="20"/>
      <c r="C1156" s="20"/>
      <c r="D1156" s="20"/>
      <c r="E1156" s="15" t="s">
        <v>2233</v>
      </c>
      <c r="F1156" s="46">
        <v>1</v>
      </c>
      <c r="G1156" s="106">
        <v>-266.43</v>
      </c>
      <c r="H1156" s="48"/>
      <c r="I1156" s="106"/>
      <c r="J1156" s="48"/>
      <c r="K1156" s="106"/>
      <c r="L1156" s="46">
        <v>1</v>
      </c>
      <c r="M1156" s="110">
        <v>-266.43</v>
      </c>
      <c r="N1156" s="21"/>
      <c r="O1156" s="21"/>
    </row>
    <row r="1157" spans="1:15" x14ac:dyDescent="0.25">
      <c r="A1157" s="20"/>
      <c r="B1157" s="20"/>
      <c r="C1157" s="20"/>
      <c r="D1157" s="20"/>
      <c r="E1157" s="15" t="s">
        <v>1866</v>
      </c>
      <c r="F1157" s="46"/>
      <c r="G1157" s="106"/>
      <c r="H1157" s="48"/>
      <c r="I1157" s="106"/>
      <c r="J1157" s="48">
        <v>1</v>
      </c>
      <c r="K1157" s="106">
        <v>-63.26</v>
      </c>
      <c r="L1157" s="46">
        <v>1</v>
      </c>
      <c r="M1157" s="110">
        <v>-63.26</v>
      </c>
      <c r="N1157" s="21"/>
      <c r="O1157" s="21"/>
    </row>
    <row r="1158" spans="1:15" x14ac:dyDescent="0.25">
      <c r="A1158" s="20"/>
      <c r="B1158" s="20"/>
      <c r="C1158" s="20"/>
      <c r="D1158" s="20"/>
      <c r="E1158" s="15" t="s">
        <v>1527</v>
      </c>
      <c r="F1158" s="46">
        <v>1</v>
      </c>
      <c r="G1158" s="106">
        <v>-47.82</v>
      </c>
      <c r="H1158" s="48"/>
      <c r="I1158" s="106"/>
      <c r="J1158" s="48"/>
      <c r="K1158" s="106"/>
      <c r="L1158" s="46">
        <v>1</v>
      </c>
      <c r="M1158" s="110">
        <v>-47.82</v>
      </c>
      <c r="N1158" s="21"/>
      <c r="O1158" s="21"/>
    </row>
    <row r="1159" spans="1:15" x14ac:dyDescent="0.25">
      <c r="A1159" s="20"/>
      <c r="B1159" s="20"/>
      <c r="C1159" s="20"/>
      <c r="D1159" s="20"/>
      <c r="E1159" s="15" t="s">
        <v>2249</v>
      </c>
      <c r="F1159" s="46"/>
      <c r="G1159" s="106"/>
      <c r="H1159" s="48"/>
      <c r="I1159" s="106"/>
      <c r="J1159" s="48">
        <v>1</v>
      </c>
      <c r="K1159" s="106">
        <v>-458.61</v>
      </c>
      <c r="L1159" s="46">
        <v>1</v>
      </c>
      <c r="M1159" s="110">
        <v>-458.61</v>
      </c>
      <c r="N1159" s="21"/>
      <c r="O1159" s="21"/>
    </row>
    <row r="1160" spans="1:15" x14ac:dyDescent="0.25">
      <c r="A1160" s="20"/>
      <c r="B1160" s="20"/>
      <c r="C1160" s="20"/>
      <c r="D1160" s="20"/>
      <c r="E1160" s="15" t="s">
        <v>700</v>
      </c>
      <c r="F1160" s="46">
        <v>1</v>
      </c>
      <c r="G1160" s="106">
        <v>-25.88</v>
      </c>
      <c r="H1160" s="48"/>
      <c r="I1160" s="106"/>
      <c r="J1160" s="48"/>
      <c r="K1160" s="106"/>
      <c r="L1160" s="46">
        <v>1</v>
      </c>
      <c r="M1160" s="110">
        <v>-25.88</v>
      </c>
      <c r="N1160" s="21"/>
      <c r="O1160" s="21"/>
    </row>
    <row r="1161" spans="1:15" x14ac:dyDescent="0.25">
      <c r="A1161" s="20"/>
      <c r="B1161" s="20"/>
      <c r="C1161" s="20"/>
      <c r="D1161" s="20"/>
      <c r="E1161" s="15" t="s">
        <v>2143</v>
      </c>
      <c r="F1161" s="46"/>
      <c r="G1161" s="106"/>
      <c r="H1161" s="48"/>
      <c r="I1161" s="106"/>
      <c r="J1161" s="48">
        <v>1</v>
      </c>
      <c r="K1161" s="106">
        <v>-9.76</v>
      </c>
      <c r="L1161" s="46">
        <v>1</v>
      </c>
      <c r="M1161" s="110">
        <v>-9.76</v>
      </c>
      <c r="N1161" s="21"/>
      <c r="O1161" s="21"/>
    </row>
    <row r="1162" spans="1:15" x14ac:dyDescent="0.25">
      <c r="A1162" s="20"/>
      <c r="B1162" s="20"/>
      <c r="C1162" s="20"/>
      <c r="D1162" s="20"/>
      <c r="E1162" s="15" t="s">
        <v>1200</v>
      </c>
      <c r="F1162" s="46"/>
      <c r="G1162" s="106"/>
      <c r="H1162" s="48"/>
      <c r="I1162" s="106"/>
      <c r="J1162" s="48">
        <v>1</v>
      </c>
      <c r="K1162" s="106">
        <v>-45.67</v>
      </c>
      <c r="L1162" s="46">
        <v>1</v>
      </c>
      <c r="M1162" s="110">
        <v>-45.67</v>
      </c>
      <c r="N1162" s="21"/>
      <c r="O1162" s="21"/>
    </row>
    <row r="1163" spans="1:15" x14ac:dyDescent="0.25">
      <c r="A1163" s="20"/>
      <c r="B1163" s="20"/>
      <c r="C1163" s="20"/>
      <c r="D1163" s="20"/>
      <c r="E1163" s="15" t="s">
        <v>1878</v>
      </c>
      <c r="F1163" s="46"/>
      <c r="G1163" s="106"/>
      <c r="H1163" s="48"/>
      <c r="I1163" s="106"/>
      <c r="J1163" s="48">
        <v>1</v>
      </c>
      <c r="K1163" s="106">
        <v>-22.86</v>
      </c>
      <c r="L1163" s="46">
        <v>1</v>
      </c>
      <c r="M1163" s="110">
        <v>-22.86</v>
      </c>
      <c r="N1163" s="21"/>
      <c r="O1163" s="21"/>
    </row>
    <row r="1164" spans="1:15" x14ac:dyDescent="0.25">
      <c r="A1164" s="20"/>
      <c r="B1164" s="20"/>
      <c r="C1164" s="20"/>
      <c r="D1164" s="20"/>
      <c r="E1164" s="15" t="s">
        <v>76</v>
      </c>
      <c r="F1164" s="46">
        <v>1</v>
      </c>
      <c r="G1164" s="106">
        <v>-82.44</v>
      </c>
      <c r="H1164" s="48"/>
      <c r="I1164" s="106"/>
      <c r="J1164" s="48"/>
      <c r="K1164" s="106"/>
      <c r="L1164" s="46">
        <v>1</v>
      </c>
      <c r="M1164" s="110">
        <v>-82.44</v>
      </c>
      <c r="N1164" s="21"/>
      <c r="O1164" s="21"/>
    </row>
    <row r="1165" spans="1:15" x14ac:dyDescent="0.25">
      <c r="A1165" s="20"/>
      <c r="B1165" s="20"/>
      <c r="C1165" s="20"/>
      <c r="D1165" s="20"/>
      <c r="E1165" s="15" t="s">
        <v>1488</v>
      </c>
      <c r="F1165" s="46"/>
      <c r="G1165" s="106"/>
      <c r="H1165" s="48"/>
      <c r="I1165" s="106"/>
      <c r="J1165" s="48">
        <v>1</v>
      </c>
      <c r="K1165" s="106">
        <v>-96.11</v>
      </c>
      <c r="L1165" s="46">
        <v>1</v>
      </c>
      <c r="M1165" s="110">
        <v>-96.11</v>
      </c>
      <c r="N1165" s="21"/>
      <c r="O1165" s="21"/>
    </row>
    <row r="1166" spans="1:15" x14ac:dyDescent="0.25">
      <c r="A1166" s="20"/>
      <c r="B1166" s="20"/>
      <c r="C1166" s="20"/>
      <c r="D1166" s="20"/>
      <c r="E1166" s="15" t="s">
        <v>1611</v>
      </c>
      <c r="F1166" s="46"/>
      <c r="G1166" s="106"/>
      <c r="H1166" s="48">
        <v>1</v>
      </c>
      <c r="I1166" s="106">
        <v>-69.11</v>
      </c>
      <c r="J1166" s="48"/>
      <c r="K1166" s="106"/>
      <c r="L1166" s="46">
        <v>1</v>
      </c>
      <c r="M1166" s="110">
        <v>-69.11</v>
      </c>
      <c r="N1166" s="21"/>
      <c r="O1166" s="21"/>
    </row>
    <row r="1167" spans="1:15" x14ac:dyDescent="0.25">
      <c r="A1167" s="20"/>
      <c r="B1167" s="20"/>
      <c r="C1167" s="20"/>
      <c r="D1167" s="20"/>
      <c r="E1167" s="15" t="s">
        <v>133</v>
      </c>
      <c r="F1167" s="46">
        <v>1</v>
      </c>
      <c r="G1167" s="106">
        <v>-89.23</v>
      </c>
      <c r="H1167" s="48"/>
      <c r="I1167" s="106"/>
      <c r="J1167" s="48"/>
      <c r="K1167" s="106"/>
      <c r="L1167" s="46">
        <v>1</v>
      </c>
      <c r="M1167" s="110">
        <v>-89.23</v>
      </c>
      <c r="N1167" s="21"/>
      <c r="O1167" s="21"/>
    </row>
    <row r="1168" spans="1:15" x14ac:dyDescent="0.25">
      <c r="A1168" s="20"/>
      <c r="B1168" s="20"/>
      <c r="C1168" s="20"/>
      <c r="D1168" s="20"/>
      <c r="E1168" s="15" t="s">
        <v>948</v>
      </c>
      <c r="F1168" s="46"/>
      <c r="G1168" s="106"/>
      <c r="H1168" s="48">
        <v>1</v>
      </c>
      <c r="I1168" s="106">
        <v>-92.91</v>
      </c>
      <c r="J1168" s="48"/>
      <c r="K1168" s="106"/>
      <c r="L1168" s="46">
        <v>1</v>
      </c>
      <c r="M1168" s="110">
        <v>-92.91</v>
      </c>
      <c r="N1168" s="21"/>
      <c r="O1168" s="21"/>
    </row>
    <row r="1169" spans="1:15" x14ac:dyDescent="0.25">
      <c r="A1169" s="20"/>
      <c r="B1169" s="20"/>
      <c r="C1169" s="20"/>
      <c r="D1169" s="20"/>
      <c r="E1169" s="15" t="s">
        <v>89</v>
      </c>
      <c r="F1169" s="46"/>
      <c r="G1169" s="106"/>
      <c r="H1169" s="48">
        <v>1</v>
      </c>
      <c r="I1169" s="106">
        <v>-398.16</v>
      </c>
      <c r="J1169" s="48"/>
      <c r="K1169" s="106"/>
      <c r="L1169" s="46">
        <v>1</v>
      </c>
      <c r="M1169" s="110">
        <v>-398.16</v>
      </c>
      <c r="N1169" s="21"/>
      <c r="O1169" s="21"/>
    </row>
    <row r="1170" spans="1:15" x14ac:dyDescent="0.25">
      <c r="A1170" s="20"/>
      <c r="B1170" s="20"/>
      <c r="C1170" s="20"/>
      <c r="D1170" s="20"/>
      <c r="E1170" s="15" t="s">
        <v>2141</v>
      </c>
      <c r="F1170" s="46"/>
      <c r="G1170" s="106"/>
      <c r="H1170" s="48"/>
      <c r="I1170" s="106"/>
      <c r="J1170" s="48">
        <v>1</v>
      </c>
      <c r="K1170" s="106">
        <v>-5.28</v>
      </c>
      <c r="L1170" s="46">
        <v>1</v>
      </c>
      <c r="M1170" s="110">
        <v>-5.28</v>
      </c>
      <c r="N1170" s="21"/>
      <c r="O1170" s="21"/>
    </row>
    <row r="1171" spans="1:15" x14ac:dyDescent="0.25">
      <c r="A1171" s="20"/>
      <c r="B1171" s="20"/>
      <c r="C1171" s="20"/>
      <c r="D1171" s="20"/>
      <c r="E1171" s="15" t="s">
        <v>673</v>
      </c>
      <c r="F1171" s="46"/>
      <c r="G1171" s="106"/>
      <c r="H1171" s="48"/>
      <c r="I1171" s="106"/>
      <c r="J1171" s="48">
        <v>1</v>
      </c>
      <c r="K1171" s="106">
        <v>-75.930000000000007</v>
      </c>
      <c r="L1171" s="46">
        <v>1</v>
      </c>
      <c r="M1171" s="110">
        <v>-75.930000000000007</v>
      </c>
      <c r="N1171" s="21"/>
      <c r="O1171" s="21"/>
    </row>
    <row r="1172" spans="1:15" x14ac:dyDescent="0.25">
      <c r="A1172" s="20"/>
      <c r="B1172" s="20"/>
      <c r="C1172" s="20"/>
      <c r="D1172" s="20"/>
      <c r="E1172" s="15" t="s">
        <v>670</v>
      </c>
      <c r="F1172" s="46"/>
      <c r="G1172" s="106"/>
      <c r="H1172" s="48">
        <v>1</v>
      </c>
      <c r="I1172" s="106">
        <v>-86</v>
      </c>
      <c r="J1172" s="48"/>
      <c r="K1172" s="106"/>
      <c r="L1172" s="46">
        <v>1</v>
      </c>
      <c r="M1172" s="110">
        <v>-86</v>
      </c>
      <c r="N1172" s="21"/>
      <c r="O1172" s="21"/>
    </row>
    <row r="1173" spans="1:15" x14ac:dyDescent="0.25">
      <c r="A1173" s="20"/>
      <c r="B1173" s="20"/>
      <c r="C1173" s="20"/>
      <c r="D1173" s="20"/>
      <c r="E1173" s="15" t="s">
        <v>527</v>
      </c>
      <c r="F1173" s="46">
        <v>1</v>
      </c>
      <c r="G1173" s="106">
        <v>-77.19</v>
      </c>
      <c r="H1173" s="48"/>
      <c r="I1173" s="106"/>
      <c r="J1173" s="48"/>
      <c r="K1173" s="106"/>
      <c r="L1173" s="46">
        <v>1</v>
      </c>
      <c r="M1173" s="110">
        <v>-77.19</v>
      </c>
      <c r="N1173" s="21"/>
      <c r="O1173" s="21"/>
    </row>
    <row r="1174" spans="1:15" x14ac:dyDescent="0.25">
      <c r="A1174" s="20"/>
      <c r="B1174" s="20"/>
      <c r="C1174" s="20"/>
      <c r="D1174" s="20"/>
      <c r="E1174" s="15" t="s">
        <v>161</v>
      </c>
      <c r="F1174" s="46">
        <v>1</v>
      </c>
      <c r="G1174" s="106">
        <v>-376.2</v>
      </c>
      <c r="H1174" s="48"/>
      <c r="I1174" s="106"/>
      <c r="J1174" s="48"/>
      <c r="K1174" s="106"/>
      <c r="L1174" s="46">
        <v>1</v>
      </c>
      <c r="M1174" s="110">
        <v>-376.2</v>
      </c>
      <c r="N1174" s="21"/>
      <c r="O1174" s="21"/>
    </row>
    <row r="1175" spans="1:15" x14ac:dyDescent="0.25">
      <c r="A1175" s="20"/>
      <c r="B1175" s="20"/>
      <c r="C1175" s="20"/>
      <c r="D1175" s="20"/>
      <c r="E1175" s="15" t="s">
        <v>1417</v>
      </c>
      <c r="F1175" s="46"/>
      <c r="G1175" s="106"/>
      <c r="H1175" s="48">
        <v>1</v>
      </c>
      <c r="I1175" s="106">
        <v>-23.71</v>
      </c>
      <c r="J1175" s="48"/>
      <c r="K1175" s="106"/>
      <c r="L1175" s="46">
        <v>1</v>
      </c>
      <c r="M1175" s="110">
        <v>-23.71</v>
      </c>
      <c r="N1175" s="21"/>
      <c r="O1175" s="21"/>
    </row>
    <row r="1176" spans="1:15" x14ac:dyDescent="0.25">
      <c r="A1176" s="20"/>
      <c r="B1176" s="20"/>
      <c r="C1176" s="20"/>
      <c r="D1176" s="20"/>
      <c r="E1176" s="15" t="s">
        <v>1467</v>
      </c>
      <c r="F1176" s="46"/>
      <c r="G1176" s="106"/>
      <c r="H1176" s="48"/>
      <c r="I1176" s="106"/>
      <c r="J1176" s="48">
        <v>1</v>
      </c>
      <c r="K1176" s="106">
        <v>-48.06</v>
      </c>
      <c r="L1176" s="46">
        <v>1</v>
      </c>
      <c r="M1176" s="110">
        <v>-48.06</v>
      </c>
      <c r="N1176" s="21"/>
      <c r="O1176" s="21"/>
    </row>
    <row r="1177" spans="1:15" x14ac:dyDescent="0.25">
      <c r="A1177" s="20"/>
      <c r="B1177" s="20"/>
      <c r="C1177" s="20"/>
      <c r="D1177" s="20"/>
      <c r="E1177" s="15" t="s">
        <v>1357</v>
      </c>
      <c r="F1177" s="46"/>
      <c r="G1177" s="106"/>
      <c r="H1177" s="48">
        <v>1</v>
      </c>
      <c r="I1177" s="106">
        <v>-52.3</v>
      </c>
      <c r="J1177" s="48"/>
      <c r="K1177" s="106"/>
      <c r="L1177" s="46">
        <v>1</v>
      </c>
      <c r="M1177" s="110">
        <v>-52.3</v>
      </c>
      <c r="N1177" s="21"/>
      <c r="O1177" s="21"/>
    </row>
    <row r="1178" spans="1:15" x14ac:dyDescent="0.25">
      <c r="A1178" s="20"/>
      <c r="B1178" s="20"/>
      <c r="C1178" s="20"/>
      <c r="D1178" s="20"/>
      <c r="E1178" s="15" t="s">
        <v>1459</v>
      </c>
      <c r="F1178" s="46"/>
      <c r="G1178" s="106"/>
      <c r="H1178" s="48"/>
      <c r="I1178" s="106"/>
      <c r="J1178" s="48">
        <v>1</v>
      </c>
      <c r="K1178" s="106">
        <v>-38.51</v>
      </c>
      <c r="L1178" s="46">
        <v>1</v>
      </c>
      <c r="M1178" s="110">
        <v>-38.51</v>
      </c>
      <c r="N1178" s="21"/>
      <c r="O1178" s="21"/>
    </row>
    <row r="1179" spans="1:15" x14ac:dyDescent="0.25">
      <c r="A1179" s="20"/>
      <c r="B1179" s="20"/>
      <c r="C1179" s="20"/>
      <c r="D1179" s="20"/>
      <c r="E1179" s="15" t="s">
        <v>1969</v>
      </c>
      <c r="F1179" s="46">
        <v>1</v>
      </c>
      <c r="G1179" s="106">
        <v>-74.13</v>
      </c>
      <c r="H1179" s="48"/>
      <c r="I1179" s="106"/>
      <c r="J1179" s="48"/>
      <c r="K1179" s="106"/>
      <c r="L1179" s="46">
        <v>1</v>
      </c>
      <c r="M1179" s="110">
        <v>-74.13</v>
      </c>
      <c r="N1179" s="21"/>
      <c r="O1179" s="21"/>
    </row>
    <row r="1180" spans="1:15" x14ac:dyDescent="0.25">
      <c r="A1180" s="20"/>
      <c r="B1180" s="20"/>
      <c r="C1180" s="20"/>
      <c r="D1180" s="20"/>
      <c r="E1180" s="15" t="s">
        <v>1544</v>
      </c>
      <c r="F1180" s="46">
        <v>1</v>
      </c>
      <c r="G1180" s="106">
        <v>-6.5</v>
      </c>
      <c r="H1180" s="48"/>
      <c r="I1180" s="106"/>
      <c r="J1180" s="48"/>
      <c r="K1180" s="106"/>
      <c r="L1180" s="46">
        <v>1</v>
      </c>
      <c r="M1180" s="110">
        <v>-6.5</v>
      </c>
      <c r="N1180" s="21"/>
      <c r="O1180" s="21"/>
    </row>
    <row r="1181" spans="1:15" x14ac:dyDescent="0.25">
      <c r="A1181" s="20"/>
      <c r="B1181" s="20"/>
      <c r="C1181" s="20"/>
      <c r="D1181" s="20"/>
      <c r="E1181" s="15" t="s">
        <v>149</v>
      </c>
      <c r="F1181" s="46"/>
      <c r="G1181" s="106"/>
      <c r="H1181" s="48"/>
      <c r="I1181" s="106"/>
      <c r="J1181" s="48">
        <v>1</v>
      </c>
      <c r="K1181" s="106">
        <v>-154.63999999999999</v>
      </c>
      <c r="L1181" s="46">
        <v>1</v>
      </c>
      <c r="M1181" s="110">
        <v>-154.63999999999999</v>
      </c>
      <c r="N1181" s="21"/>
      <c r="O1181" s="21"/>
    </row>
    <row r="1182" spans="1:15" x14ac:dyDescent="0.25">
      <c r="A1182" s="20"/>
      <c r="B1182" s="20"/>
      <c r="C1182" s="20"/>
      <c r="D1182" s="20"/>
      <c r="E1182" s="15" t="s">
        <v>662</v>
      </c>
      <c r="F1182" s="46"/>
      <c r="G1182" s="106"/>
      <c r="H1182" s="48"/>
      <c r="I1182" s="106"/>
      <c r="J1182" s="48">
        <v>1</v>
      </c>
      <c r="K1182" s="106">
        <v>-65.73</v>
      </c>
      <c r="L1182" s="46">
        <v>1</v>
      </c>
      <c r="M1182" s="110">
        <v>-65.73</v>
      </c>
      <c r="N1182" s="21"/>
      <c r="O1182" s="21"/>
    </row>
    <row r="1183" spans="1:15" x14ac:dyDescent="0.25">
      <c r="A1183" s="20"/>
      <c r="B1183" s="20"/>
      <c r="C1183" s="20"/>
      <c r="D1183" s="20"/>
      <c r="E1183" s="15" t="s">
        <v>1049</v>
      </c>
      <c r="F1183" s="46">
        <v>1</v>
      </c>
      <c r="G1183" s="106">
        <v>-92.11</v>
      </c>
      <c r="H1183" s="48"/>
      <c r="I1183" s="106"/>
      <c r="J1183" s="48"/>
      <c r="K1183" s="106"/>
      <c r="L1183" s="46">
        <v>1</v>
      </c>
      <c r="M1183" s="110">
        <v>-92.11</v>
      </c>
      <c r="N1183" s="21"/>
      <c r="O1183" s="21"/>
    </row>
    <row r="1184" spans="1:15" x14ac:dyDescent="0.25">
      <c r="A1184" s="20"/>
      <c r="B1184" s="20"/>
      <c r="C1184" s="20"/>
      <c r="D1184" s="20"/>
      <c r="E1184" s="15" t="s">
        <v>1455</v>
      </c>
      <c r="F1184" s="46"/>
      <c r="G1184" s="106"/>
      <c r="H1184" s="48"/>
      <c r="I1184" s="106"/>
      <c r="J1184" s="48">
        <v>1</v>
      </c>
      <c r="K1184" s="106">
        <v>-91.23</v>
      </c>
      <c r="L1184" s="46">
        <v>1</v>
      </c>
      <c r="M1184" s="110">
        <v>-91.23</v>
      </c>
      <c r="N1184" s="21"/>
      <c r="O1184" s="21"/>
    </row>
    <row r="1185" spans="1:15" x14ac:dyDescent="0.25">
      <c r="A1185" s="20"/>
      <c r="B1185" s="20"/>
      <c r="C1185" s="20"/>
      <c r="D1185" s="20"/>
      <c r="E1185" s="15" t="s">
        <v>1879</v>
      </c>
      <c r="F1185" s="46"/>
      <c r="G1185" s="106"/>
      <c r="H1185" s="48"/>
      <c r="I1185" s="106"/>
      <c r="J1185" s="48">
        <v>1</v>
      </c>
      <c r="K1185" s="106">
        <v>-38.86</v>
      </c>
      <c r="L1185" s="46">
        <v>1</v>
      </c>
      <c r="M1185" s="110">
        <v>-38.86</v>
      </c>
      <c r="N1185" s="21"/>
      <c r="O1185" s="21"/>
    </row>
    <row r="1186" spans="1:15" x14ac:dyDescent="0.25">
      <c r="A1186" s="20"/>
      <c r="B1186" s="20"/>
      <c r="C1186" s="20"/>
      <c r="D1186" s="20"/>
      <c r="E1186" s="15" t="s">
        <v>1927</v>
      </c>
      <c r="F1186" s="46">
        <v>1</v>
      </c>
      <c r="G1186" s="106">
        <v>-66.680000000000007</v>
      </c>
      <c r="H1186" s="48"/>
      <c r="I1186" s="106"/>
      <c r="J1186" s="48"/>
      <c r="K1186" s="106"/>
      <c r="L1186" s="46">
        <v>1</v>
      </c>
      <c r="M1186" s="110">
        <v>-66.680000000000007</v>
      </c>
      <c r="N1186" s="21"/>
      <c r="O1186" s="21"/>
    </row>
    <row r="1187" spans="1:15" x14ac:dyDescent="0.25">
      <c r="A1187" s="20"/>
      <c r="B1187" s="20"/>
      <c r="C1187" s="20"/>
      <c r="D1187" s="20"/>
      <c r="E1187" s="15" t="s">
        <v>1937</v>
      </c>
      <c r="F1187" s="46">
        <v>1</v>
      </c>
      <c r="G1187" s="106">
        <v>-94.36</v>
      </c>
      <c r="H1187" s="48"/>
      <c r="I1187" s="106"/>
      <c r="J1187" s="48"/>
      <c r="K1187" s="106"/>
      <c r="L1187" s="46">
        <v>1</v>
      </c>
      <c r="M1187" s="110">
        <v>-94.36</v>
      </c>
      <c r="N1187" s="21"/>
      <c r="O1187" s="21"/>
    </row>
    <row r="1188" spans="1:15" x14ac:dyDescent="0.25">
      <c r="A1188" s="20"/>
      <c r="B1188" s="20"/>
      <c r="C1188" s="20"/>
      <c r="D1188" s="20"/>
      <c r="E1188" s="15" t="s">
        <v>821</v>
      </c>
      <c r="F1188" s="46"/>
      <c r="G1188" s="106"/>
      <c r="H1188" s="48"/>
      <c r="I1188" s="106"/>
      <c r="J1188" s="48">
        <v>1</v>
      </c>
      <c r="K1188" s="106">
        <v>-85.36</v>
      </c>
      <c r="L1188" s="46">
        <v>1</v>
      </c>
      <c r="M1188" s="110">
        <v>-85.36</v>
      </c>
      <c r="N1188" s="21"/>
      <c r="O1188" s="21"/>
    </row>
    <row r="1189" spans="1:15" x14ac:dyDescent="0.25">
      <c r="A1189" s="20"/>
      <c r="B1189" s="20"/>
      <c r="C1189" s="20"/>
      <c r="D1189" s="20"/>
      <c r="E1189" s="15" t="s">
        <v>185</v>
      </c>
      <c r="F1189" s="46">
        <v>1</v>
      </c>
      <c r="G1189" s="106">
        <v>-408.42</v>
      </c>
      <c r="H1189" s="48"/>
      <c r="I1189" s="106"/>
      <c r="J1189" s="48"/>
      <c r="K1189" s="106"/>
      <c r="L1189" s="46">
        <v>1</v>
      </c>
      <c r="M1189" s="110">
        <v>-408.42</v>
      </c>
      <c r="N1189" s="21"/>
      <c r="O1189" s="21"/>
    </row>
    <row r="1190" spans="1:15" x14ac:dyDescent="0.25">
      <c r="A1190" s="20"/>
      <c r="B1190" s="20"/>
      <c r="C1190" s="20"/>
      <c r="D1190" s="20"/>
      <c r="E1190" s="15" t="s">
        <v>2047</v>
      </c>
      <c r="F1190" s="46"/>
      <c r="G1190" s="106"/>
      <c r="H1190" s="48"/>
      <c r="I1190" s="106"/>
      <c r="J1190" s="48">
        <v>1</v>
      </c>
      <c r="K1190" s="106">
        <v>-48.89</v>
      </c>
      <c r="L1190" s="46">
        <v>1</v>
      </c>
      <c r="M1190" s="110">
        <v>-48.89</v>
      </c>
      <c r="N1190" s="21"/>
      <c r="O1190" s="21"/>
    </row>
    <row r="1191" spans="1:15" x14ac:dyDescent="0.25">
      <c r="A1191" s="20"/>
      <c r="B1191" s="20"/>
      <c r="C1191" s="20"/>
      <c r="D1191" s="20"/>
      <c r="E1191" s="15" t="s">
        <v>740</v>
      </c>
      <c r="F1191" s="46"/>
      <c r="G1191" s="106"/>
      <c r="H1191" s="48">
        <v>1</v>
      </c>
      <c r="I1191" s="106">
        <v>-30.36</v>
      </c>
      <c r="J1191" s="48"/>
      <c r="K1191" s="106"/>
      <c r="L1191" s="46">
        <v>1</v>
      </c>
      <c r="M1191" s="110">
        <v>-30.36</v>
      </c>
      <c r="N1191" s="21"/>
      <c r="O1191" s="21"/>
    </row>
    <row r="1192" spans="1:15" x14ac:dyDescent="0.25">
      <c r="A1192" s="20"/>
      <c r="B1192" s="20"/>
      <c r="C1192" s="20"/>
      <c r="D1192" s="20"/>
      <c r="E1192" s="15" t="s">
        <v>428</v>
      </c>
      <c r="F1192" s="46"/>
      <c r="G1192" s="106"/>
      <c r="H1192" s="48">
        <v>1</v>
      </c>
      <c r="I1192" s="106">
        <v>-49.07</v>
      </c>
      <c r="J1192" s="48"/>
      <c r="K1192" s="106"/>
      <c r="L1192" s="46">
        <v>1</v>
      </c>
      <c r="M1192" s="110">
        <v>-49.07</v>
      </c>
      <c r="N1192" s="21"/>
      <c r="O1192" s="21"/>
    </row>
    <row r="1193" spans="1:15" x14ac:dyDescent="0.25">
      <c r="A1193" s="20"/>
      <c r="B1193" s="20"/>
      <c r="C1193" s="20"/>
      <c r="D1193" s="20"/>
      <c r="E1193" s="15" t="s">
        <v>1507</v>
      </c>
      <c r="F1193" s="46">
        <v>1</v>
      </c>
      <c r="G1193" s="106">
        <v>-60.19</v>
      </c>
      <c r="H1193" s="48"/>
      <c r="I1193" s="106"/>
      <c r="J1193" s="48"/>
      <c r="K1193" s="106"/>
      <c r="L1193" s="46">
        <v>1</v>
      </c>
      <c r="M1193" s="110">
        <v>-60.19</v>
      </c>
      <c r="N1193" s="21"/>
      <c r="O1193" s="21"/>
    </row>
    <row r="1194" spans="1:15" x14ac:dyDescent="0.25">
      <c r="A1194" s="20"/>
      <c r="B1194" s="20"/>
      <c r="C1194" s="20"/>
      <c r="D1194" s="20"/>
      <c r="E1194" s="15" t="s">
        <v>1904</v>
      </c>
      <c r="F1194" s="46"/>
      <c r="G1194" s="106"/>
      <c r="H1194" s="48"/>
      <c r="I1194" s="106"/>
      <c r="J1194" s="48">
        <v>1</v>
      </c>
      <c r="K1194" s="106">
        <v>-45.19</v>
      </c>
      <c r="L1194" s="46">
        <v>1</v>
      </c>
      <c r="M1194" s="110">
        <v>-45.19</v>
      </c>
      <c r="N1194" s="21"/>
      <c r="O1194" s="21"/>
    </row>
    <row r="1195" spans="1:15" x14ac:dyDescent="0.25">
      <c r="A1195" s="20"/>
      <c r="B1195" s="20"/>
      <c r="C1195" s="20"/>
      <c r="D1195" s="20"/>
      <c r="E1195" s="15" t="s">
        <v>1031</v>
      </c>
      <c r="F1195" s="46"/>
      <c r="G1195" s="106"/>
      <c r="H1195" s="48"/>
      <c r="I1195" s="106"/>
      <c r="J1195" s="48">
        <v>1</v>
      </c>
      <c r="K1195" s="106">
        <v>-85.2</v>
      </c>
      <c r="L1195" s="46">
        <v>1</v>
      </c>
      <c r="M1195" s="110">
        <v>-85.2</v>
      </c>
      <c r="N1195" s="21"/>
      <c r="O1195" s="21"/>
    </row>
    <row r="1196" spans="1:15" x14ac:dyDescent="0.25">
      <c r="A1196" s="20"/>
      <c r="B1196" s="20"/>
      <c r="C1196" s="20"/>
      <c r="D1196" s="20"/>
      <c r="E1196" s="15" t="s">
        <v>839</v>
      </c>
      <c r="F1196" s="46"/>
      <c r="G1196" s="106"/>
      <c r="H1196" s="48"/>
      <c r="I1196" s="106"/>
      <c r="J1196" s="48">
        <v>1</v>
      </c>
      <c r="K1196" s="106">
        <v>-25.85</v>
      </c>
      <c r="L1196" s="46">
        <v>1</v>
      </c>
      <c r="M1196" s="110">
        <v>-25.85</v>
      </c>
      <c r="N1196" s="21"/>
      <c r="O1196" s="21"/>
    </row>
    <row r="1197" spans="1:15" x14ac:dyDescent="0.25">
      <c r="A1197" s="20"/>
      <c r="B1197" s="20"/>
      <c r="C1197" s="20"/>
      <c r="D1197" s="20"/>
      <c r="E1197" s="15" t="s">
        <v>1250</v>
      </c>
      <c r="F1197" s="46"/>
      <c r="G1197" s="106"/>
      <c r="H1197" s="48"/>
      <c r="I1197" s="106"/>
      <c r="J1197" s="48">
        <v>1</v>
      </c>
      <c r="K1197" s="106">
        <v>-47.85</v>
      </c>
      <c r="L1197" s="46">
        <v>1</v>
      </c>
      <c r="M1197" s="110">
        <v>-47.85</v>
      </c>
      <c r="N1197" s="21"/>
      <c r="O1197" s="21"/>
    </row>
    <row r="1198" spans="1:15" x14ac:dyDescent="0.25">
      <c r="A1198" s="20"/>
      <c r="B1198" s="20"/>
      <c r="C1198" s="20"/>
      <c r="D1198" s="20"/>
      <c r="E1198" s="15" t="s">
        <v>987</v>
      </c>
      <c r="F1198" s="46"/>
      <c r="G1198" s="106"/>
      <c r="H1198" s="48"/>
      <c r="I1198" s="106"/>
      <c r="J1198" s="48">
        <v>1</v>
      </c>
      <c r="K1198" s="106">
        <v>-91.7</v>
      </c>
      <c r="L1198" s="46">
        <v>1</v>
      </c>
      <c r="M1198" s="110">
        <v>-91.7</v>
      </c>
      <c r="N1198" s="21"/>
      <c r="O1198" s="21"/>
    </row>
    <row r="1199" spans="1:15" x14ac:dyDescent="0.25">
      <c r="A1199" s="20"/>
      <c r="B1199" s="20"/>
      <c r="C1199" s="20"/>
      <c r="D1199" s="20"/>
      <c r="E1199" s="15" t="s">
        <v>1592</v>
      </c>
      <c r="F1199" s="46"/>
      <c r="G1199" s="106"/>
      <c r="H1199" s="48">
        <v>1</v>
      </c>
      <c r="I1199" s="106">
        <v>-48.58</v>
      </c>
      <c r="J1199" s="48"/>
      <c r="K1199" s="106"/>
      <c r="L1199" s="46">
        <v>1</v>
      </c>
      <c r="M1199" s="110">
        <v>-48.58</v>
      </c>
      <c r="N1199" s="21"/>
      <c r="O1199" s="21"/>
    </row>
    <row r="1200" spans="1:15" x14ac:dyDescent="0.25">
      <c r="A1200" s="20"/>
      <c r="B1200" s="20"/>
      <c r="C1200" s="20"/>
      <c r="D1200" s="20"/>
      <c r="E1200" s="15" t="s">
        <v>1960</v>
      </c>
      <c r="F1200" s="46">
        <v>1</v>
      </c>
      <c r="G1200" s="106">
        <v>-37.64</v>
      </c>
      <c r="H1200" s="48"/>
      <c r="I1200" s="106"/>
      <c r="J1200" s="48"/>
      <c r="K1200" s="106"/>
      <c r="L1200" s="46">
        <v>1</v>
      </c>
      <c r="M1200" s="110">
        <v>-37.64</v>
      </c>
      <c r="N1200" s="21"/>
      <c r="O1200" s="21"/>
    </row>
    <row r="1201" spans="1:15" x14ac:dyDescent="0.25">
      <c r="A1201" s="20"/>
      <c r="B1201" s="20"/>
      <c r="C1201" s="20"/>
      <c r="D1201" s="20"/>
      <c r="E1201" s="15" t="s">
        <v>141</v>
      </c>
      <c r="F1201" s="46"/>
      <c r="G1201" s="106"/>
      <c r="H1201" s="48">
        <v>1</v>
      </c>
      <c r="I1201" s="106">
        <v>-227.06</v>
      </c>
      <c r="J1201" s="48"/>
      <c r="K1201" s="106"/>
      <c r="L1201" s="46">
        <v>1</v>
      </c>
      <c r="M1201" s="110">
        <v>-227.06</v>
      </c>
      <c r="N1201" s="21"/>
      <c r="O1201" s="21"/>
    </row>
    <row r="1202" spans="1:15" x14ac:dyDescent="0.25">
      <c r="A1202" s="20"/>
      <c r="B1202" s="20"/>
      <c r="C1202" s="20"/>
      <c r="D1202" s="20"/>
      <c r="E1202" s="15" t="s">
        <v>2152</v>
      </c>
      <c r="F1202" s="46"/>
      <c r="G1202" s="106"/>
      <c r="H1202" s="48">
        <v>1</v>
      </c>
      <c r="I1202" s="106">
        <v>-425.84</v>
      </c>
      <c r="J1202" s="48"/>
      <c r="K1202" s="106"/>
      <c r="L1202" s="46">
        <v>1</v>
      </c>
      <c r="M1202" s="110">
        <v>-425.84</v>
      </c>
      <c r="N1202" s="21"/>
      <c r="O1202" s="21"/>
    </row>
    <row r="1203" spans="1:15" x14ac:dyDescent="0.25">
      <c r="A1203" s="20"/>
      <c r="B1203" s="20"/>
      <c r="C1203" s="20"/>
      <c r="D1203" s="20"/>
      <c r="E1203" s="15" t="s">
        <v>1946</v>
      </c>
      <c r="F1203" s="46">
        <v>1</v>
      </c>
      <c r="G1203" s="106">
        <v>-40.74</v>
      </c>
      <c r="H1203" s="48"/>
      <c r="I1203" s="106"/>
      <c r="J1203" s="48"/>
      <c r="K1203" s="106"/>
      <c r="L1203" s="46">
        <v>1</v>
      </c>
      <c r="M1203" s="110">
        <v>-40.74</v>
      </c>
      <c r="N1203" s="21"/>
      <c r="O1203" s="21"/>
    </row>
    <row r="1204" spans="1:15" x14ac:dyDescent="0.25">
      <c r="A1204" s="20"/>
      <c r="B1204" s="20"/>
      <c r="C1204" s="20"/>
      <c r="D1204" s="20"/>
      <c r="E1204" s="15" t="s">
        <v>2066</v>
      </c>
      <c r="F1204" s="46"/>
      <c r="G1204" s="106"/>
      <c r="H1204" s="48"/>
      <c r="I1204" s="106"/>
      <c r="J1204" s="48">
        <v>1</v>
      </c>
      <c r="K1204" s="106">
        <v>-66.67</v>
      </c>
      <c r="L1204" s="46">
        <v>1</v>
      </c>
      <c r="M1204" s="110">
        <v>-66.67</v>
      </c>
      <c r="N1204" s="21"/>
      <c r="O1204" s="21"/>
    </row>
    <row r="1205" spans="1:15" x14ac:dyDescent="0.25">
      <c r="A1205" s="20"/>
      <c r="B1205" s="20"/>
      <c r="C1205" s="20"/>
      <c r="D1205" s="20"/>
      <c r="E1205" s="15" t="s">
        <v>2269</v>
      </c>
      <c r="F1205" s="46"/>
      <c r="G1205" s="106"/>
      <c r="H1205" s="48"/>
      <c r="I1205" s="106"/>
      <c r="J1205" s="48">
        <v>1</v>
      </c>
      <c r="K1205" s="106">
        <v>-87.1</v>
      </c>
      <c r="L1205" s="46">
        <v>1</v>
      </c>
      <c r="M1205" s="110">
        <v>-87.1</v>
      </c>
      <c r="N1205" s="21"/>
      <c r="O1205" s="21"/>
    </row>
    <row r="1206" spans="1:15" x14ac:dyDescent="0.25">
      <c r="A1206" s="20"/>
      <c r="B1206" s="20"/>
      <c r="C1206" s="20"/>
      <c r="D1206" s="20"/>
      <c r="E1206" s="15" t="s">
        <v>1750</v>
      </c>
      <c r="F1206" s="46">
        <v>1</v>
      </c>
      <c r="G1206" s="106">
        <v>-42.93</v>
      </c>
      <c r="H1206" s="48"/>
      <c r="I1206" s="106"/>
      <c r="J1206" s="48"/>
      <c r="K1206" s="106"/>
      <c r="L1206" s="46">
        <v>1</v>
      </c>
      <c r="M1206" s="110">
        <v>-42.93</v>
      </c>
      <c r="N1206" s="21"/>
      <c r="O1206" s="21"/>
    </row>
    <row r="1207" spans="1:15" x14ac:dyDescent="0.25">
      <c r="A1207" s="20"/>
      <c r="B1207" s="20"/>
      <c r="C1207" s="20"/>
      <c r="D1207" s="20"/>
      <c r="E1207" s="15" t="s">
        <v>2289</v>
      </c>
      <c r="F1207" s="46"/>
      <c r="G1207" s="106"/>
      <c r="H1207" s="48"/>
      <c r="I1207" s="106"/>
      <c r="J1207" s="48">
        <v>1</v>
      </c>
      <c r="K1207" s="106">
        <v>-246.11</v>
      </c>
      <c r="L1207" s="46">
        <v>1</v>
      </c>
      <c r="M1207" s="110">
        <v>-246.11</v>
      </c>
      <c r="N1207" s="21"/>
      <c r="O1207" s="21"/>
    </row>
    <row r="1208" spans="1:15" x14ac:dyDescent="0.25">
      <c r="A1208" s="20"/>
      <c r="B1208" s="20"/>
      <c r="C1208" s="20"/>
      <c r="D1208" s="20"/>
      <c r="E1208" s="15" t="s">
        <v>152</v>
      </c>
      <c r="F1208" s="46"/>
      <c r="G1208" s="106"/>
      <c r="H1208" s="48"/>
      <c r="I1208" s="106"/>
      <c r="J1208" s="48">
        <v>1</v>
      </c>
      <c r="K1208" s="106">
        <v>-204.93</v>
      </c>
      <c r="L1208" s="46">
        <v>1</v>
      </c>
      <c r="M1208" s="110">
        <v>-204.93</v>
      </c>
      <c r="N1208" s="21"/>
      <c r="O1208" s="21"/>
    </row>
    <row r="1209" spans="1:15" x14ac:dyDescent="0.25">
      <c r="A1209" s="20"/>
      <c r="B1209" s="20"/>
      <c r="C1209" s="20"/>
      <c r="D1209" s="20"/>
      <c r="E1209" s="15" t="s">
        <v>1964</v>
      </c>
      <c r="F1209" s="46">
        <v>1</v>
      </c>
      <c r="G1209" s="106">
        <v>-88.46</v>
      </c>
      <c r="H1209" s="48"/>
      <c r="I1209" s="106"/>
      <c r="J1209" s="48"/>
      <c r="K1209" s="106"/>
      <c r="L1209" s="46">
        <v>1</v>
      </c>
      <c r="M1209" s="110">
        <v>-88.46</v>
      </c>
      <c r="N1209" s="21"/>
      <c r="O1209" s="21"/>
    </row>
    <row r="1210" spans="1:15" x14ac:dyDescent="0.25">
      <c r="A1210" s="20"/>
      <c r="B1210" s="20"/>
      <c r="C1210" s="20"/>
      <c r="D1210" s="20"/>
      <c r="E1210" s="15" t="s">
        <v>400</v>
      </c>
      <c r="F1210" s="46"/>
      <c r="G1210" s="106"/>
      <c r="H1210" s="48">
        <v>1</v>
      </c>
      <c r="I1210" s="106">
        <v>-58.44</v>
      </c>
      <c r="J1210" s="48"/>
      <c r="K1210" s="106"/>
      <c r="L1210" s="46">
        <v>1</v>
      </c>
      <c r="M1210" s="110">
        <v>-58.44</v>
      </c>
      <c r="N1210" s="21"/>
      <c r="O1210" s="21"/>
    </row>
    <row r="1211" spans="1:15" x14ac:dyDescent="0.25">
      <c r="A1211" s="20"/>
      <c r="B1211" s="20"/>
      <c r="C1211" s="20"/>
      <c r="D1211" s="20"/>
      <c r="E1211" s="15" t="s">
        <v>1043</v>
      </c>
      <c r="F1211" s="46">
        <v>1</v>
      </c>
      <c r="G1211" s="106">
        <v>-45.59</v>
      </c>
      <c r="H1211" s="48"/>
      <c r="I1211" s="106"/>
      <c r="J1211" s="48"/>
      <c r="K1211" s="106"/>
      <c r="L1211" s="46">
        <v>1</v>
      </c>
      <c r="M1211" s="110">
        <v>-45.59</v>
      </c>
      <c r="N1211" s="21"/>
      <c r="O1211" s="21"/>
    </row>
    <row r="1212" spans="1:15" x14ac:dyDescent="0.25">
      <c r="A1212" s="20"/>
      <c r="B1212" s="20"/>
      <c r="C1212" s="20"/>
      <c r="D1212" s="20"/>
      <c r="E1212" s="15" t="s">
        <v>1817</v>
      </c>
      <c r="F1212" s="46"/>
      <c r="G1212" s="106"/>
      <c r="H1212" s="48">
        <v>1</v>
      </c>
      <c r="I1212" s="106">
        <v>-38.08</v>
      </c>
      <c r="J1212" s="48"/>
      <c r="K1212" s="106"/>
      <c r="L1212" s="46">
        <v>1</v>
      </c>
      <c r="M1212" s="110">
        <v>-38.08</v>
      </c>
      <c r="N1212" s="21"/>
      <c r="O1212" s="21"/>
    </row>
    <row r="1213" spans="1:15" x14ac:dyDescent="0.25">
      <c r="A1213" s="20"/>
      <c r="B1213" s="20"/>
      <c r="C1213" s="20"/>
      <c r="D1213" s="20"/>
      <c r="E1213" s="15" t="s">
        <v>680</v>
      </c>
      <c r="F1213" s="46">
        <v>1</v>
      </c>
      <c r="G1213" s="106">
        <v>-59.78</v>
      </c>
      <c r="H1213" s="48"/>
      <c r="I1213" s="106"/>
      <c r="J1213" s="48"/>
      <c r="K1213" s="106"/>
      <c r="L1213" s="46">
        <v>1</v>
      </c>
      <c r="M1213" s="110">
        <v>-59.78</v>
      </c>
      <c r="N1213" s="21"/>
      <c r="O1213" s="21"/>
    </row>
    <row r="1214" spans="1:15" x14ac:dyDescent="0.25">
      <c r="A1214" s="20"/>
      <c r="B1214" s="20"/>
      <c r="C1214" s="20"/>
      <c r="D1214" s="20"/>
      <c r="E1214" s="15" t="s">
        <v>1709</v>
      </c>
      <c r="F1214" s="46"/>
      <c r="G1214" s="106"/>
      <c r="H1214" s="48"/>
      <c r="I1214" s="106"/>
      <c r="J1214" s="48">
        <v>1</v>
      </c>
      <c r="K1214" s="106">
        <v>-54.84</v>
      </c>
      <c r="L1214" s="46">
        <v>1</v>
      </c>
      <c r="M1214" s="110">
        <v>-54.84</v>
      </c>
      <c r="N1214" s="21"/>
      <c r="O1214" s="21"/>
    </row>
    <row r="1215" spans="1:15" x14ac:dyDescent="0.25">
      <c r="A1215" s="20"/>
      <c r="B1215" s="20"/>
      <c r="C1215" s="20"/>
      <c r="D1215" s="20"/>
      <c r="E1215" s="15" t="s">
        <v>252</v>
      </c>
      <c r="F1215" s="46"/>
      <c r="G1215" s="106"/>
      <c r="H1215" s="48"/>
      <c r="I1215" s="106"/>
      <c r="J1215" s="48">
        <v>1</v>
      </c>
      <c r="K1215" s="106">
        <v>-488.36</v>
      </c>
      <c r="L1215" s="46">
        <v>1</v>
      </c>
      <c r="M1215" s="110">
        <v>-488.36</v>
      </c>
      <c r="N1215" s="21"/>
      <c r="O1215" s="21"/>
    </row>
    <row r="1216" spans="1:15" x14ac:dyDescent="0.25">
      <c r="A1216" s="20"/>
      <c r="B1216" s="20"/>
      <c r="C1216" s="20"/>
      <c r="D1216" s="20"/>
      <c r="E1216" s="15" t="s">
        <v>362</v>
      </c>
      <c r="F1216" s="46">
        <v>1</v>
      </c>
      <c r="G1216" s="106">
        <v>-79.55</v>
      </c>
      <c r="H1216" s="48"/>
      <c r="I1216" s="106"/>
      <c r="J1216" s="48"/>
      <c r="K1216" s="106"/>
      <c r="L1216" s="46">
        <v>1</v>
      </c>
      <c r="M1216" s="110">
        <v>-79.55</v>
      </c>
      <c r="N1216" s="21"/>
      <c r="O1216" s="21"/>
    </row>
    <row r="1217" spans="1:15" x14ac:dyDescent="0.25">
      <c r="A1217" s="20"/>
      <c r="B1217" s="20"/>
      <c r="C1217" s="20"/>
      <c r="D1217" s="20"/>
      <c r="E1217" s="15" t="s">
        <v>801</v>
      </c>
      <c r="F1217" s="46"/>
      <c r="G1217" s="106"/>
      <c r="H1217" s="48"/>
      <c r="I1217" s="106"/>
      <c r="J1217" s="48">
        <v>1</v>
      </c>
      <c r="K1217" s="106">
        <v>-88.46</v>
      </c>
      <c r="L1217" s="46">
        <v>1</v>
      </c>
      <c r="M1217" s="110">
        <v>-88.46</v>
      </c>
      <c r="N1217" s="21"/>
      <c r="O1217" s="21"/>
    </row>
    <row r="1218" spans="1:15" x14ac:dyDescent="0.25">
      <c r="A1218" s="20"/>
      <c r="B1218" s="20"/>
      <c r="C1218" s="20"/>
      <c r="D1218" s="20"/>
      <c r="E1218" s="15" t="s">
        <v>72</v>
      </c>
      <c r="F1218" s="46">
        <v>1</v>
      </c>
      <c r="G1218" s="106">
        <v>-426.02</v>
      </c>
      <c r="H1218" s="48"/>
      <c r="I1218" s="106"/>
      <c r="J1218" s="48"/>
      <c r="K1218" s="106"/>
      <c r="L1218" s="46">
        <v>1</v>
      </c>
      <c r="M1218" s="110">
        <v>-426.02</v>
      </c>
      <c r="N1218" s="21"/>
      <c r="O1218" s="21"/>
    </row>
    <row r="1219" spans="1:15" x14ac:dyDescent="0.25">
      <c r="A1219" s="20"/>
      <c r="B1219" s="20"/>
      <c r="C1219" s="20"/>
      <c r="D1219" s="20"/>
      <c r="E1219" s="15" t="s">
        <v>936</v>
      </c>
      <c r="F1219" s="46"/>
      <c r="G1219" s="106"/>
      <c r="H1219" s="48">
        <v>1</v>
      </c>
      <c r="I1219" s="106">
        <v>-32.51</v>
      </c>
      <c r="J1219" s="48"/>
      <c r="K1219" s="106"/>
      <c r="L1219" s="46">
        <v>1</v>
      </c>
      <c r="M1219" s="110">
        <v>-32.51</v>
      </c>
      <c r="N1219" s="21"/>
      <c r="O1219" s="21"/>
    </row>
    <row r="1220" spans="1:15" x14ac:dyDescent="0.25">
      <c r="A1220" s="20"/>
      <c r="B1220" s="20"/>
      <c r="C1220" s="20"/>
      <c r="D1220" s="20"/>
      <c r="E1220" s="15" t="s">
        <v>885</v>
      </c>
      <c r="F1220" s="46">
        <v>1</v>
      </c>
      <c r="G1220" s="106">
        <v>-27.63</v>
      </c>
      <c r="H1220" s="48"/>
      <c r="I1220" s="106"/>
      <c r="J1220" s="48"/>
      <c r="K1220" s="106"/>
      <c r="L1220" s="46">
        <v>1</v>
      </c>
      <c r="M1220" s="110">
        <v>-27.63</v>
      </c>
      <c r="N1220" s="21"/>
      <c r="O1220" s="21"/>
    </row>
    <row r="1221" spans="1:15" x14ac:dyDescent="0.25">
      <c r="A1221" s="20"/>
      <c r="B1221" s="20"/>
      <c r="C1221" s="20"/>
      <c r="D1221" s="20"/>
      <c r="E1221" s="15" t="s">
        <v>728</v>
      </c>
      <c r="F1221" s="46">
        <v>1</v>
      </c>
      <c r="G1221" s="106">
        <v>-11.03</v>
      </c>
      <c r="H1221" s="48"/>
      <c r="I1221" s="106"/>
      <c r="J1221" s="48"/>
      <c r="K1221" s="106"/>
      <c r="L1221" s="46">
        <v>1</v>
      </c>
      <c r="M1221" s="110">
        <v>-11.03</v>
      </c>
      <c r="N1221" s="21"/>
      <c r="O1221" s="21"/>
    </row>
    <row r="1222" spans="1:15" x14ac:dyDescent="0.25">
      <c r="A1222" s="20"/>
      <c r="B1222" s="20"/>
      <c r="C1222" s="20"/>
      <c r="D1222" s="20"/>
      <c r="E1222" s="15" t="s">
        <v>2160</v>
      </c>
      <c r="F1222" s="46"/>
      <c r="G1222" s="106"/>
      <c r="H1222" s="48">
        <v>1</v>
      </c>
      <c r="I1222" s="106">
        <v>-179.02</v>
      </c>
      <c r="J1222" s="48"/>
      <c r="K1222" s="106"/>
      <c r="L1222" s="46">
        <v>1</v>
      </c>
      <c r="M1222" s="110">
        <v>-179.02</v>
      </c>
      <c r="N1222" s="21"/>
      <c r="O1222" s="21"/>
    </row>
    <row r="1223" spans="1:15" x14ac:dyDescent="0.25">
      <c r="A1223" s="20"/>
      <c r="B1223" s="20"/>
      <c r="C1223" s="20"/>
      <c r="D1223" s="20"/>
      <c r="E1223" s="15" t="s">
        <v>1061</v>
      </c>
      <c r="F1223" s="46">
        <v>1</v>
      </c>
      <c r="G1223" s="106">
        <v>-32.9</v>
      </c>
      <c r="H1223" s="48"/>
      <c r="I1223" s="106"/>
      <c r="J1223" s="48"/>
      <c r="K1223" s="106"/>
      <c r="L1223" s="46">
        <v>1</v>
      </c>
      <c r="M1223" s="110">
        <v>-32.9</v>
      </c>
      <c r="N1223" s="21"/>
      <c r="O1223" s="21"/>
    </row>
    <row r="1224" spans="1:15" x14ac:dyDescent="0.25">
      <c r="A1224" s="20"/>
      <c r="B1224" s="20"/>
      <c r="C1224" s="20"/>
      <c r="D1224" s="20"/>
      <c r="E1224" s="15" t="s">
        <v>1216</v>
      </c>
      <c r="F1224" s="46"/>
      <c r="G1224" s="106"/>
      <c r="H1224" s="48"/>
      <c r="I1224" s="106"/>
      <c r="J1224" s="48">
        <v>1</v>
      </c>
      <c r="K1224" s="106">
        <v>-10.92</v>
      </c>
      <c r="L1224" s="46">
        <v>1</v>
      </c>
      <c r="M1224" s="110">
        <v>-10.92</v>
      </c>
      <c r="N1224" s="21"/>
      <c r="O1224" s="21"/>
    </row>
    <row r="1225" spans="1:15" x14ac:dyDescent="0.25">
      <c r="A1225" s="20"/>
      <c r="B1225" s="20"/>
      <c r="C1225" s="20"/>
      <c r="D1225" s="20"/>
      <c r="E1225" s="15" t="s">
        <v>2108</v>
      </c>
      <c r="F1225" s="46"/>
      <c r="G1225" s="106"/>
      <c r="H1225" s="48"/>
      <c r="I1225" s="106"/>
      <c r="J1225" s="48">
        <v>1</v>
      </c>
      <c r="K1225" s="106">
        <v>-33.700000000000003</v>
      </c>
      <c r="L1225" s="46">
        <v>1</v>
      </c>
      <c r="M1225" s="110">
        <v>-33.700000000000003</v>
      </c>
      <c r="N1225" s="21"/>
      <c r="O1225" s="21"/>
    </row>
    <row r="1226" spans="1:15" x14ac:dyDescent="0.25">
      <c r="A1226" s="20"/>
      <c r="B1226" s="20"/>
      <c r="C1226" s="20"/>
      <c r="D1226" s="20"/>
      <c r="E1226" s="15" t="s">
        <v>1962</v>
      </c>
      <c r="F1226" s="46">
        <v>1</v>
      </c>
      <c r="G1226" s="106">
        <v>-25.07</v>
      </c>
      <c r="H1226" s="48"/>
      <c r="I1226" s="106"/>
      <c r="J1226" s="48"/>
      <c r="K1226" s="106"/>
      <c r="L1226" s="46">
        <v>1</v>
      </c>
      <c r="M1226" s="110">
        <v>-25.07</v>
      </c>
      <c r="N1226" s="21"/>
      <c r="O1226" s="21"/>
    </row>
    <row r="1227" spans="1:15" x14ac:dyDescent="0.25">
      <c r="A1227" s="20"/>
      <c r="B1227" s="20"/>
      <c r="C1227" s="20"/>
      <c r="D1227" s="20"/>
      <c r="E1227" s="15" t="s">
        <v>1233</v>
      </c>
      <c r="F1227" s="46"/>
      <c r="G1227" s="106"/>
      <c r="H1227" s="48"/>
      <c r="I1227" s="106"/>
      <c r="J1227" s="48">
        <v>1</v>
      </c>
      <c r="K1227" s="106">
        <v>-47.34</v>
      </c>
      <c r="L1227" s="46">
        <v>1</v>
      </c>
      <c r="M1227" s="110">
        <v>-47.34</v>
      </c>
      <c r="N1227" s="21"/>
      <c r="O1227" s="21"/>
    </row>
    <row r="1228" spans="1:15" x14ac:dyDescent="0.25">
      <c r="A1228" s="20"/>
      <c r="B1228" s="20"/>
      <c r="C1228" s="20"/>
      <c r="D1228" s="20"/>
      <c r="E1228" s="15" t="s">
        <v>1099</v>
      </c>
      <c r="F1228" s="46">
        <v>1</v>
      </c>
      <c r="G1228" s="106">
        <v>-5.94</v>
      </c>
      <c r="H1228" s="48"/>
      <c r="I1228" s="106"/>
      <c r="J1228" s="48"/>
      <c r="K1228" s="106"/>
      <c r="L1228" s="46">
        <v>1</v>
      </c>
      <c r="M1228" s="110">
        <v>-5.94</v>
      </c>
      <c r="N1228" s="21"/>
      <c r="O1228" s="21"/>
    </row>
    <row r="1229" spans="1:15" x14ac:dyDescent="0.25">
      <c r="A1229" s="20"/>
      <c r="B1229" s="20"/>
      <c r="C1229" s="20"/>
      <c r="D1229" s="20"/>
      <c r="E1229" s="15" t="s">
        <v>2301</v>
      </c>
      <c r="F1229" s="46">
        <v>1</v>
      </c>
      <c r="G1229" s="106">
        <v>-61.23</v>
      </c>
      <c r="H1229" s="48"/>
      <c r="I1229" s="106"/>
      <c r="J1229" s="48"/>
      <c r="K1229" s="106"/>
      <c r="L1229" s="46">
        <v>1</v>
      </c>
      <c r="M1229" s="110">
        <v>-61.23</v>
      </c>
      <c r="N1229" s="21"/>
      <c r="O1229" s="21"/>
    </row>
    <row r="1230" spans="1:15" x14ac:dyDescent="0.25">
      <c r="A1230" s="20"/>
      <c r="B1230" s="20"/>
      <c r="C1230" s="20"/>
      <c r="D1230" s="20"/>
      <c r="E1230" s="15" t="s">
        <v>1952</v>
      </c>
      <c r="F1230" s="46">
        <v>1</v>
      </c>
      <c r="G1230" s="106">
        <v>-53.18</v>
      </c>
      <c r="H1230" s="48"/>
      <c r="I1230" s="106"/>
      <c r="J1230" s="48"/>
      <c r="K1230" s="106"/>
      <c r="L1230" s="46">
        <v>1</v>
      </c>
      <c r="M1230" s="110">
        <v>-53.18</v>
      </c>
      <c r="N1230" s="21"/>
      <c r="O1230" s="21"/>
    </row>
    <row r="1231" spans="1:15" x14ac:dyDescent="0.25">
      <c r="A1231" s="20"/>
      <c r="B1231" s="20"/>
      <c r="C1231" s="20"/>
      <c r="D1231" s="20"/>
      <c r="E1231" s="15" t="s">
        <v>388</v>
      </c>
      <c r="F1231" s="46"/>
      <c r="G1231" s="106"/>
      <c r="H1231" s="48">
        <v>1</v>
      </c>
      <c r="I1231" s="106">
        <v>-59.43</v>
      </c>
      <c r="J1231" s="48"/>
      <c r="K1231" s="106"/>
      <c r="L1231" s="46">
        <v>1</v>
      </c>
      <c r="M1231" s="110">
        <v>-59.43</v>
      </c>
      <c r="N1231" s="21"/>
      <c r="O1231" s="21"/>
    </row>
    <row r="1232" spans="1:15" x14ac:dyDescent="0.25">
      <c r="A1232" s="20"/>
      <c r="B1232" s="20"/>
      <c r="C1232" s="20"/>
      <c r="D1232" s="20"/>
      <c r="E1232" s="15" t="s">
        <v>819</v>
      </c>
      <c r="F1232" s="46"/>
      <c r="G1232" s="106"/>
      <c r="H1232" s="48"/>
      <c r="I1232" s="106"/>
      <c r="J1232" s="48">
        <v>1</v>
      </c>
      <c r="K1232" s="106">
        <v>-91.49</v>
      </c>
      <c r="L1232" s="46">
        <v>1</v>
      </c>
      <c r="M1232" s="110">
        <v>-91.49</v>
      </c>
      <c r="N1232" s="21"/>
      <c r="O1232" s="21"/>
    </row>
    <row r="1233" spans="1:15" x14ac:dyDescent="0.25">
      <c r="A1233" s="20"/>
      <c r="B1233" s="20"/>
      <c r="C1233" s="20"/>
      <c r="D1233" s="20"/>
      <c r="E1233" s="15" t="s">
        <v>356</v>
      </c>
      <c r="F1233" s="46">
        <v>1</v>
      </c>
      <c r="G1233" s="106">
        <v>-70.400000000000006</v>
      </c>
      <c r="H1233" s="48"/>
      <c r="I1233" s="106"/>
      <c r="J1233" s="48"/>
      <c r="K1233" s="106"/>
      <c r="L1233" s="46">
        <v>1</v>
      </c>
      <c r="M1233" s="110">
        <v>-70.400000000000006</v>
      </c>
      <c r="N1233" s="21"/>
      <c r="O1233" s="21"/>
    </row>
    <row r="1234" spans="1:15" x14ac:dyDescent="0.25">
      <c r="A1234" s="20"/>
      <c r="B1234" s="20"/>
      <c r="C1234" s="20"/>
      <c r="D1234" s="20"/>
      <c r="E1234" s="15" t="s">
        <v>1705</v>
      </c>
      <c r="F1234" s="46"/>
      <c r="G1234" s="106"/>
      <c r="H1234" s="48"/>
      <c r="I1234" s="106"/>
      <c r="J1234" s="48">
        <v>1</v>
      </c>
      <c r="K1234" s="106">
        <v>-12.93</v>
      </c>
      <c r="L1234" s="46">
        <v>1</v>
      </c>
      <c r="M1234" s="110">
        <v>-12.93</v>
      </c>
      <c r="N1234" s="21"/>
      <c r="O1234" s="21"/>
    </row>
    <row r="1235" spans="1:15" x14ac:dyDescent="0.25">
      <c r="A1235" s="20"/>
      <c r="B1235" s="20"/>
      <c r="C1235" s="20"/>
      <c r="D1235" s="20"/>
      <c r="E1235" s="15" t="s">
        <v>1303</v>
      </c>
      <c r="F1235" s="46">
        <v>1</v>
      </c>
      <c r="G1235" s="106">
        <v>-57.88</v>
      </c>
      <c r="H1235" s="48"/>
      <c r="I1235" s="106"/>
      <c r="J1235" s="48"/>
      <c r="K1235" s="106"/>
      <c r="L1235" s="46">
        <v>1</v>
      </c>
      <c r="M1235" s="110">
        <v>-57.88</v>
      </c>
      <c r="N1235" s="21"/>
      <c r="O1235" s="21"/>
    </row>
    <row r="1236" spans="1:15" x14ac:dyDescent="0.25">
      <c r="A1236" s="20"/>
      <c r="B1236" s="20"/>
      <c r="C1236" s="20"/>
      <c r="D1236" s="20"/>
      <c r="E1236" s="15" t="s">
        <v>1968</v>
      </c>
      <c r="F1236" s="46">
        <v>1</v>
      </c>
      <c r="G1236" s="106">
        <v>-84.43</v>
      </c>
      <c r="H1236" s="48"/>
      <c r="I1236" s="106"/>
      <c r="J1236" s="48"/>
      <c r="K1236" s="106"/>
      <c r="L1236" s="46">
        <v>1</v>
      </c>
      <c r="M1236" s="110">
        <v>-84.43</v>
      </c>
      <c r="N1236" s="21"/>
      <c r="O1236" s="21"/>
    </row>
    <row r="1237" spans="1:15" x14ac:dyDescent="0.25">
      <c r="A1237" s="20"/>
      <c r="B1237" s="20"/>
      <c r="C1237" s="20"/>
      <c r="D1237" s="20"/>
      <c r="E1237" s="15" t="s">
        <v>1575</v>
      </c>
      <c r="F1237" s="46">
        <v>1</v>
      </c>
      <c r="G1237" s="106">
        <v>-53.29</v>
      </c>
      <c r="H1237" s="48"/>
      <c r="I1237" s="106"/>
      <c r="J1237" s="48"/>
      <c r="K1237" s="106"/>
      <c r="L1237" s="46">
        <v>1</v>
      </c>
      <c r="M1237" s="110">
        <v>-53.29</v>
      </c>
      <c r="N1237" s="21"/>
      <c r="O1237" s="21"/>
    </row>
    <row r="1238" spans="1:15" x14ac:dyDescent="0.25">
      <c r="A1238" s="20"/>
      <c r="B1238" s="20"/>
      <c r="C1238" s="20"/>
      <c r="D1238" s="20"/>
      <c r="E1238" s="15" t="s">
        <v>1378</v>
      </c>
      <c r="F1238" s="46"/>
      <c r="G1238" s="106"/>
      <c r="H1238" s="48">
        <v>1</v>
      </c>
      <c r="I1238" s="106">
        <v>-70.77</v>
      </c>
      <c r="J1238" s="48"/>
      <c r="K1238" s="106"/>
      <c r="L1238" s="46">
        <v>1</v>
      </c>
      <c r="M1238" s="110">
        <v>-70.77</v>
      </c>
      <c r="N1238" s="21"/>
      <c r="O1238" s="21"/>
    </row>
    <row r="1239" spans="1:15" x14ac:dyDescent="0.25">
      <c r="A1239" s="20"/>
      <c r="B1239" s="20"/>
      <c r="C1239" s="20"/>
      <c r="D1239" s="20"/>
      <c r="E1239" s="15" t="s">
        <v>1179</v>
      </c>
      <c r="F1239" s="46"/>
      <c r="G1239" s="106"/>
      <c r="H1239" s="48">
        <v>1</v>
      </c>
      <c r="I1239" s="106">
        <v>-55.1</v>
      </c>
      <c r="J1239" s="48"/>
      <c r="K1239" s="106"/>
      <c r="L1239" s="46">
        <v>1</v>
      </c>
      <c r="M1239" s="110">
        <v>-55.1</v>
      </c>
      <c r="N1239" s="21"/>
      <c r="O1239" s="21"/>
    </row>
    <row r="1240" spans="1:15" x14ac:dyDescent="0.25">
      <c r="A1240" s="20"/>
      <c r="B1240" s="20"/>
      <c r="C1240" s="20"/>
      <c r="D1240" s="20"/>
      <c r="E1240" s="15" t="s">
        <v>1497</v>
      </c>
      <c r="F1240" s="46"/>
      <c r="G1240" s="106"/>
      <c r="H1240" s="48"/>
      <c r="I1240" s="106"/>
      <c r="J1240" s="48">
        <v>1</v>
      </c>
      <c r="K1240" s="106">
        <v>-73.010000000000005</v>
      </c>
      <c r="L1240" s="46">
        <v>1</v>
      </c>
      <c r="M1240" s="110">
        <v>-73.010000000000005</v>
      </c>
      <c r="N1240" s="21"/>
      <c r="O1240" s="21"/>
    </row>
    <row r="1241" spans="1:15" x14ac:dyDescent="0.25">
      <c r="A1241" s="20"/>
      <c r="B1241" s="20"/>
      <c r="C1241" s="20"/>
      <c r="D1241" s="20"/>
      <c r="E1241" s="15" t="s">
        <v>905</v>
      </c>
      <c r="F1241" s="46">
        <v>1</v>
      </c>
      <c r="G1241" s="106">
        <v>-85.24</v>
      </c>
      <c r="H1241" s="48"/>
      <c r="I1241" s="106"/>
      <c r="J1241" s="48"/>
      <c r="K1241" s="106"/>
      <c r="L1241" s="46">
        <v>1</v>
      </c>
      <c r="M1241" s="110">
        <v>-85.24</v>
      </c>
      <c r="N1241" s="21"/>
      <c r="O1241" s="21"/>
    </row>
    <row r="1242" spans="1:15" x14ac:dyDescent="0.25">
      <c r="A1242" s="20"/>
      <c r="B1242" s="20"/>
      <c r="C1242" s="20"/>
      <c r="D1242" s="20"/>
      <c r="E1242" s="15" t="s">
        <v>1772</v>
      </c>
      <c r="F1242" s="46">
        <v>1</v>
      </c>
      <c r="G1242" s="106">
        <v>-19.22</v>
      </c>
      <c r="H1242" s="48"/>
      <c r="I1242" s="106"/>
      <c r="J1242" s="48"/>
      <c r="K1242" s="106"/>
      <c r="L1242" s="46">
        <v>1</v>
      </c>
      <c r="M1242" s="110">
        <v>-19.22</v>
      </c>
      <c r="N1242" s="21"/>
      <c r="O1242" s="21"/>
    </row>
    <row r="1243" spans="1:15" x14ac:dyDescent="0.25">
      <c r="A1243" s="20"/>
      <c r="B1243" s="20"/>
      <c r="C1243" s="20"/>
      <c r="D1243" s="20"/>
      <c r="E1243" s="15" t="s">
        <v>1366</v>
      </c>
      <c r="F1243" s="46"/>
      <c r="G1243" s="106"/>
      <c r="H1243" s="48">
        <v>1</v>
      </c>
      <c r="I1243" s="106">
        <v>-74.959999999999994</v>
      </c>
      <c r="J1243" s="48"/>
      <c r="K1243" s="106"/>
      <c r="L1243" s="46">
        <v>1</v>
      </c>
      <c r="M1243" s="110">
        <v>-74.959999999999994</v>
      </c>
      <c r="N1243" s="21"/>
      <c r="O1243" s="21"/>
    </row>
    <row r="1244" spans="1:15" x14ac:dyDescent="0.25">
      <c r="A1244" s="20"/>
      <c r="B1244" s="20"/>
      <c r="C1244" s="20"/>
      <c r="D1244" s="20"/>
      <c r="E1244" s="15" t="s">
        <v>2142</v>
      </c>
      <c r="F1244" s="46"/>
      <c r="G1244" s="106"/>
      <c r="H1244" s="48"/>
      <c r="I1244" s="106"/>
      <c r="J1244" s="48">
        <v>1</v>
      </c>
      <c r="K1244" s="106">
        <v>-85.35</v>
      </c>
      <c r="L1244" s="46">
        <v>1</v>
      </c>
      <c r="M1244" s="110">
        <v>-85.35</v>
      </c>
      <c r="N1244" s="21"/>
      <c r="O1244" s="21"/>
    </row>
    <row r="1245" spans="1:15" x14ac:dyDescent="0.25">
      <c r="A1245" s="20"/>
      <c r="B1245" s="20"/>
      <c r="C1245" s="20"/>
      <c r="D1245" s="20"/>
      <c r="E1245" s="15" t="s">
        <v>305</v>
      </c>
      <c r="F1245" s="46">
        <v>1</v>
      </c>
      <c r="G1245" s="106">
        <v>-61.21</v>
      </c>
      <c r="H1245" s="48"/>
      <c r="I1245" s="106"/>
      <c r="J1245" s="48"/>
      <c r="K1245" s="106"/>
      <c r="L1245" s="46">
        <v>1</v>
      </c>
      <c r="M1245" s="110">
        <v>-61.21</v>
      </c>
      <c r="N1245" s="21"/>
      <c r="O1245" s="21"/>
    </row>
    <row r="1246" spans="1:15" x14ac:dyDescent="0.25">
      <c r="A1246" s="20"/>
      <c r="B1246" s="20"/>
      <c r="C1246" s="20"/>
      <c r="D1246" s="20"/>
      <c r="E1246" s="15" t="s">
        <v>1396</v>
      </c>
      <c r="F1246" s="46"/>
      <c r="G1246" s="106"/>
      <c r="H1246" s="48">
        <v>1</v>
      </c>
      <c r="I1246" s="106">
        <v>-79.42</v>
      </c>
      <c r="J1246" s="48"/>
      <c r="K1246" s="106"/>
      <c r="L1246" s="46">
        <v>1</v>
      </c>
      <c r="M1246" s="110">
        <v>-79.42</v>
      </c>
      <c r="N1246" s="21"/>
      <c r="O1246" s="21"/>
    </row>
    <row r="1247" spans="1:15" x14ac:dyDescent="0.25">
      <c r="A1247" s="20"/>
      <c r="B1247" s="20"/>
      <c r="C1247" s="20"/>
      <c r="D1247" s="20"/>
      <c r="E1247" s="15" t="s">
        <v>118</v>
      </c>
      <c r="F1247" s="46"/>
      <c r="G1247" s="106"/>
      <c r="H1247" s="48">
        <v>1</v>
      </c>
      <c r="I1247" s="106">
        <v>-336.61</v>
      </c>
      <c r="J1247" s="48"/>
      <c r="K1247" s="106"/>
      <c r="L1247" s="46">
        <v>1</v>
      </c>
      <c r="M1247" s="110">
        <v>-336.61</v>
      </c>
      <c r="N1247" s="21"/>
      <c r="O1247" s="21"/>
    </row>
    <row r="1248" spans="1:15" x14ac:dyDescent="0.25">
      <c r="A1248" s="20"/>
      <c r="B1248" s="20"/>
      <c r="C1248" s="20"/>
      <c r="D1248" s="20"/>
      <c r="E1248" s="15" t="s">
        <v>1729</v>
      </c>
      <c r="F1248" s="46">
        <v>1</v>
      </c>
      <c r="G1248" s="106">
        <v>-20.97</v>
      </c>
      <c r="H1248" s="48"/>
      <c r="I1248" s="106"/>
      <c r="J1248" s="48"/>
      <c r="K1248" s="106"/>
      <c r="L1248" s="46">
        <v>1</v>
      </c>
      <c r="M1248" s="110">
        <v>-20.97</v>
      </c>
      <c r="N1248" s="21"/>
      <c r="O1248" s="21"/>
    </row>
    <row r="1249" spans="1:15" x14ac:dyDescent="0.25">
      <c r="A1249" s="20"/>
      <c r="B1249" s="20"/>
      <c r="C1249" s="20"/>
      <c r="D1249" s="20"/>
      <c r="E1249" s="15" t="s">
        <v>755</v>
      </c>
      <c r="F1249" s="46"/>
      <c r="G1249" s="106"/>
      <c r="H1249" s="48">
        <v>1</v>
      </c>
      <c r="I1249" s="106">
        <v>-86.37</v>
      </c>
      <c r="J1249" s="48"/>
      <c r="K1249" s="106"/>
      <c r="L1249" s="46">
        <v>1</v>
      </c>
      <c r="M1249" s="110">
        <v>-86.37</v>
      </c>
      <c r="N1249" s="21"/>
      <c r="O1249" s="21"/>
    </row>
    <row r="1250" spans="1:15" x14ac:dyDescent="0.25">
      <c r="A1250" s="20"/>
      <c r="B1250" s="20"/>
      <c r="C1250" s="20"/>
      <c r="D1250" s="20"/>
      <c r="E1250" s="15" t="s">
        <v>240</v>
      </c>
      <c r="F1250" s="46"/>
      <c r="G1250" s="106"/>
      <c r="H1250" s="48">
        <v>1</v>
      </c>
      <c r="I1250" s="106">
        <v>-350.14</v>
      </c>
      <c r="J1250" s="48"/>
      <c r="K1250" s="106"/>
      <c r="L1250" s="46">
        <v>1</v>
      </c>
      <c r="M1250" s="110">
        <v>-350.14</v>
      </c>
      <c r="N1250" s="21"/>
      <c r="O1250" s="21"/>
    </row>
    <row r="1251" spans="1:15" x14ac:dyDescent="0.25">
      <c r="A1251" s="20"/>
      <c r="B1251" s="20"/>
      <c r="C1251" s="20"/>
      <c r="D1251" s="20"/>
      <c r="E1251" s="15" t="s">
        <v>1451</v>
      </c>
      <c r="F1251" s="46"/>
      <c r="G1251" s="106"/>
      <c r="H1251" s="48"/>
      <c r="I1251" s="106"/>
      <c r="J1251" s="48">
        <v>1</v>
      </c>
      <c r="K1251" s="106">
        <v>-93.46</v>
      </c>
      <c r="L1251" s="46">
        <v>1</v>
      </c>
      <c r="M1251" s="110">
        <v>-93.46</v>
      </c>
      <c r="N1251" s="21"/>
      <c r="O1251" s="21"/>
    </row>
    <row r="1252" spans="1:15" x14ac:dyDescent="0.25">
      <c r="A1252" s="20"/>
      <c r="B1252" s="20"/>
      <c r="C1252" s="20"/>
      <c r="D1252" s="20"/>
      <c r="E1252" s="15" t="s">
        <v>1035</v>
      </c>
      <c r="F1252" s="46"/>
      <c r="G1252" s="106"/>
      <c r="H1252" s="48"/>
      <c r="I1252" s="106"/>
      <c r="J1252" s="48">
        <v>1</v>
      </c>
      <c r="K1252" s="106">
        <v>-63.01</v>
      </c>
      <c r="L1252" s="46">
        <v>1</v>
      </c>
      <c r="M1252" s="110">
        <v>-63.01</v>
      </c>
      <c r="N1252" s="21"/>
      <c r="O1252" s="21"/>
    </row>
    <row r="1253" spans="1:15" x14ac:dyDescent="0.25">
      <c r="A1253" s="20"/>
      <c r="B1253" s="20"/>
      <c r="C1253" s="20"/>
      <c r="D1253" s="20"/>
      <c r="E1253" s="15" t="s">
        <v>87</v>
      </c>
      <c r="F1253" s="46">
        <v>1</v>
      </c>
      <c r="G1253" s="106">
        <v>-274.45</v>
      </c>
      <c r="H1253" s="48"/>
      <c r="I1253" s="106"/>
      <c r="J1253" s="48"/>
      <c r="K1253" s="106"/>
      <c r="L1253" s="46">
        <v>1</v>
      </c>
      <c r="M1253" s="110">
        <v>-274.45</v>
      </c>
      <c r="N1253" s="21"/>
      <c r="O1253" s="21"/>
    </row>
    <row r="1254" spans="1:15" x14ac:dyDescent="0.25">
      <c r="A1254" s="20"/>
      <c r="B1254" s="20"/>
      <c r="C1254" s="20"/>
      <c r="D1254" s="20"/>
      <c r="E1254" s="15" t="s">
        <v>341</v>
      </c>
      <c r="F1254" s="46">
        <v>1</v>
      </c>
      <c r="G1254" s="106">
        <v>-36.549999999999997</v>
      </c>
      <c r="H1254" s="48"/>
      <c r="I1254" s="106"/>
      <c r="J1254" s="48"/>
      <c r="K1254" s="106"/>
      <c r="L1254" s="46">
        <v>1</v>
      </c>
      <c r="M1254" s="110">
        <v>-36.549999999999997</v>
      </c>
      <c r="N1254" s="21"/>
      <c r="O1254" s="21"/>
    </row>
    <row r="1255" spans="1:15" x14ac:dyDescent="0.25">
      <c r="A1255" s="20"/>
      <c r="B1255" s="20"/>
      <c r="C1255" s="20"/>
      <c r="D1255" s="20"/>
      <c r="E1255" s="15" t="s">
        <v>203</v>
      </c>
      <c r="F1255" s="46"/>
      <c r="G1255" s="106"/>
      <c r="H1255" s="48">
        <v>1</v>
      </c>
      <c r="I1255" s="106">
        <v>-109.26</v>
      </c>
      <c r="J1255" s="48"/>
      <c r="K1255" s="106"/>
      <c r="L1255" s="46">
        <v>1</v>
      </c>
      <c r="M1255" s="110">
        <v>-109.26</v>
      </c>
      <c r="N1255" s="21"/>
      <c r="O1255" s="21"/>
    </row>
    <row r="1256" spans="1:15" x14ac:dyDescent="0.25">
      <c r="A1256" s="20"/>
      <c r="B1256" s="20"/>
      <c r="C1256" s="20"/>
      <c r="D1256" s="20"/>
      <c r="E1256" s="15" t="s">
        <v>2083</v>
      </c>
      <c r="F1256" s="46"/>
      <c r="G1256" s="106"/>
      <c r="H1256" s="48"/>
      <c r="I1256" s="106"/>
      <c r="J1256" s="48">
        <v>1</v>
      </c>
      <c r="K1256" s="106">
        <v>-88.59</v>
      </c>
      <c r="L1256" s="46">
        <v>1</v>
      </c>
      <c r="M1256" s="110">
        <v>-88.59</v>
      </c>
      <c r="N1256" s="21"/>
      <c r="O1256" s="21"/>
    </row>
    <row r="1257" spans="1:15" x14ac:dyDescent="0.25">
      <c r="A1257" s="20"/>
      <c r="B1257" s="20"/>
      <c r="C1257" s="20"/>
      <c r="D1257" s="20"/>
      <c r="E1257" s="15" t="s">
        <v>499</v>
      </c>
      <c r="F1257" s="46">
        <v>1</v>
      </c>
      <c r="G1257" s="106">
        <v>-32.880000000000003</v>
      </c>
      <c r="H1257" s="48"/>
      <c r="I1257" s="106"/>
      <c r="J1257" s="48"/>
      <c r="K1257" s="106"/>
      <c r="L1257" s="46">
        <v>1</v>
      </c>
      <c r="M1257" s="110">
        <v>-32.880000000000003</v>
      </c>
      <c r="N1257" s="21"/>
      <c r="O1257" s="21"/>
    </row>
    <row r="1258" spans="1:15" x14ac:dyDescent="0.25">
      <c r="A1258" s="20"/>
      <c r="B1258" s="20"/>
      <c r="C1258" s="20"/>
      <c r="D1258" s="20"/>
      <c r="E1258" s="15" t="s">
        <v>1491</v>
      </c>
      <c r="F1258" s="46"/>
      <c r="G1258" s="106"/>
      <c r="H1258" s="48"/>
      <c r="I1258" s="106"/>
      <c r="J1258" s="48">
        <v>1</v>
      </c>
      <c r="K1258" s="106">
        <v>-65.91</v>
      </c>
      <c r="L1258" s="46">
        <v>1</v>
      </c>
      <c r="M1258" s="110">
        <v>-65.91</v>
      </c>
      <c r="N1258" s="21"/>
      <c r="O1258" s="21"/>
    </row>
    <row r="1259" spans="1:15" x14ac:dyDescent="0.25">
      <c r="A1259" s="20"/>
      <c r="B1259" s="20"/>
      <c r="C1259" s="20"/>
      <c r="D1259" s="20"/>
      <c r="E1259" s="15" t="s">
        <v>1109</v>
      </c>
      <c r="F1259" s="46">
        <v>1</v>
      </c>
      <c r="G1259" s="106">
        <v>-16.66</v>
      </c>
      <c r="H1259" s="48"/>
      <c r="I1259" s="106"/>
      <c r="J1259" s="48"/>
      <c r="K1259" s="106"/>
      <c r="L1259" s="46">
        <v>1</v>
      </c>
      <c r="M1259" s="110">
        <v>-16.66</v>
      </c>
      <c r="N1259" s="21"/>
      <c r="O1259" s="21"/>
    </row>
    <row r="1260" spans="1:15" x14ac:dyDescent="0.25">
      <c r="A1260" s="20"/>
      <c r="B1260" s="20"/>
      <c r="C1260" s="20"/>
      <c r="D1260" s="20"/>
      <c r="E1260" s="15" t="s">
        <v>1264</v>
      </c>
      <c r="F1260" s="46"/>
      <c r="G1260" s="106"/>
      <c r="H1260" s="48">
        <v>1</v>
      </c>
      <c r="I1260" s="106">
        <v>-55.07</v>
      </c>
      <c r="J1260" s="48"/>
      <c r="K1260" s="106"/>
      <c r="L1260" s="46">
        <v>1</v>
      </c>
      <c r="M1260" s="110">
        <v>-55.07</v>
      </c>
      <c r="N1260" s="21"/>
      <c r="O1260" s="21"/>
    </row>
    <row r="1261" spans="1:15" x14ac:dyDescent="0.25">
      <c r="A1261" s="20"/>
      <c r="B1261" s="20"/>
      <c r="C1261" s="20"/>
      <c r="D1261" s="20"/>
      <c r="E1261" s="15" t="s">
        <v>1934</v>
      </c>
      <c r="F1261" s="46">
        <v>1</v>
      </c>
      <c r="G1261" s="106">
        <v>-66.91</v>
      </c>
      <c r="H1261" s="48"/>
      <c r="I1261" s="106"/>
      <c r="J1261" s="48"/>
      <c r="K1261" s="106"/>
      <c r="L1261" s="46">
        <v>1</v>
      </c>
      <c r="M1261" s="110">
        <v>-66.91</v>
      </c>
      <c r="N1261" s="21"/>
      <c r="O1261" s="21"/>
    </row>
    <row r="1262" spans="1:15" x14ac:dyDescent="0.25">
      <c r="A1262" s="20"/>
      <c r="B1262" s="20"/>
      <c r="C1262" s="20"/>
      <c r="D1262" s="20"/>
      <c r="E1262" s="15" t="s">
        <v>233</v>
      </c>
      <c r="F1262" s="46"/>
      <c r="G1262" s="106"/>
      <c r="H1262" s="48">
        <v>1</v>
      </c>
      <c r="I1262" s="106">
        <v>-487.01</v>
      </c>
      <c r="J1262" s="48"/>
      <c r="K1262" s="106"/>
      <c r="L1262" s="46">
        <v>1</v>
      </c>
      <c r="M1262" s="110">
        <v>-487.01</v>
      </c>
      <c r="N1262" s="21"/>
      <c r="O1262" s="21"/>
    </row>
    <row r="1263" spans="1:15" x14ac:dyDescent="0.25">
      <c r="A1263" s="20"/>
      <c r="B1263" s="20"/>
      <c r="C1263" s="20"/>
      <c r="D1263" s="20"/>
      <c r="E1263" s="15" t="s">
        <v>2272</v>
      </c>
      <c r="F1263" s="46">
        <v>1</v>
      </c>
      <c r="G1263" s="106">
        <v>-159.81</v>
      </c>
      <c r="H1263" s="48"/>
      <c r="I1263" s="106"/>
      <c r="J1263" s="48"/>
      <c r="K1263" s="106"/>
      <c r="L1263" s="46">
        <v>1</v>
      </c>
      <c r="M1263" s="110">
        <v>-159.81</v>
      </c>
      <c r="N1263" s="21"/>
      <c r="O1263" s="21"/>
    </row>
    <row r="1264" spans="1:15" x14ac:dyDescent="0.25">
      <c r="A1264" s="20"/>
      <c r="B1264" s="20"/>
      <c r="C1264" s="20"/>
      <c r="D1264" s="20"/>
      <c r="E1264" s="15" t="s">
        <v>1733</v>
      </c>
      <c r="F1264" s="46">
        <v>1</v>
      </c>
      <c r="G1264" s="106">
        <v>-69.91</v>
      </c>
      <c r="H1264" s="48"/>
      <c r="I1264" s="106"/>
      <c r="J1264" s="48"/>
      <c r="K1264" s="106"/>
      <c r="L1264" s="46">
        <v>1</v>
      </c>
      <c r="M1264" s="110">
        <v>-69.91</v>
      </c>
      <c r="N1264" s="21"/>
      <c r="O1264" s="21"/>
    </row>
    <row r="1265" spans="1:15" x14ac:dyDescent="0.25">
      <c r="A1265" s="20"/>
      <c r="B1265" s="20"/>
      <c r="C1265" s="20"/>
      <c r="D1265" s="20"/>
      <c r="E1265" s="15" t="s">
        <v>1336</v>
      </c>
      <c r="F1265" s="46">
        <v>1</v>
      </c>
      <c r="G1265" s="106">
        <v>-17.27</v>
      </c>
      <c r="H1265" s="48"/>
      <c r="I1265" s="106"/>
      <c r="J1265" s="48"/>
      <c r="K1265" s="106"/>
      <c r="L1265" s="46">
        <v>1</v>
      </c>
      <c r="M1265" s="110">
        <v>-17.27</v>
      </c>
      <c r="N1265" s="21"/>
      <c r="O1265" s="21"/>
    </row>
    <row r="1266" spans="1:15" x14ac:dyDescent="0.25">
      <c r="A1266" s="20"/>
      <c r="B1266" s="20"/>
      <c r="C1266" s="20"/>
      <c r="D1266" s="20"/>
      <c r="E1266" s="15" t="s">
        <v>1419</v>
      </c>
      <c r="F1266" s="46"/>
      <c r="G1266" s="106"/>
      <c r="H1266" s="48">
        <v>1</v>
      </c>
      <c r="I1266" s="106">
        <v>-60.36</v>
      </c>
      <c r="J1266" s="48"/>
      <c r="K1266" s="106"/>
      <c r="L1266" s="46">
        <v>1</v>
      </c>
      <c r="M1266" s="110">
        <v>-60.36</v>
      </c>
      <c r="N1266" s="21"/>
      <c r="O1266" s="21"/>
    </row>
    <row r="1267" spans="1:15" x14ac:dyDescent="0.25">
      <c r="A1267" s="20"/>
      <c r="B1267" s="20"/>
      <c r="C1267" s="20"/>
      <c r="D1267" s="20"/>
      <c r="E1267" s="15" t="s">
        <v>256</v>
      </c>
      <c r="F1267" s="46"/>
      <c r="G1267" s="106"/>
      <c r="H1267" s="48"/>
      <c r="I1267" s="106"/>
      <c r="J1267" s="48">
        <v>1</v>
      </c>
      <c r="K1267" s="106">
        <v>-42.29</v>
      </c>
      <c r="L1267" s="46">
        <v>1</v>
      </c>
      <c r="M1267" s="110">
        <v>-42.29</v>
      </c>
      <c r="N1267" s="21"/>
      <c r="O1267" s="21"/>
    </row>
    <row r="1268" spans="1:15" x14ac:dyDescent="0.25">
      <c r="A1268" s="20"/>
      <c r="B1268" s="20"/>
      <c r="C1268" s="20"/>
      <c r="D1268" s="20"/>
      <c r="E1268" s="15" t="s">
        <v>1818</v>
      </c>
      <c r="F1268" s="46"/>
      <c r="G1268" s="106"/>
      <c r="H1268" s="48">
        <v>1</v>
      </c>
      <c r="I1268" s="106">
        <v>-10.26</v>
      </c>
      <c r="J1268" s="48"/>
      <c r="K1268" s="106"/>
      <c r="L1268" s="46">
        <v>1</v>
      </c>
      <c r="M1268" s="110">
        <v>-10.26</v>
      </c>
      <c r="N1268" s="21"/>
      <c r="O1268" s="21"/>
    </row>
    <row r="1269" spans="1:15" x14ac:dyDescent="0.25">
      <c r="A1269" s="20"/>
      <c r="B1269" s="20"/>
      <c r="C1269" s="20"/>
      <c r="D1269" s="20"/>
      <c r="E1269" s="15" t="s">
        <v>1443</v>
      </c>
      <c r="F1269" s="46"/>
      <c r="G1269" s="106"/>
      <c r="H1269" s="48"/>
      <c r="I1269" s="106"/>
      <c r="J1269" s="48">
        <v>1</v>
      </c>
      <c r="K1269" s="106">
        <v>-11.38</v>
      </c>
      <c r="L1269" s="46">
        <v>1</v>
      </c>
      <c r="M1269" s="110">
        <v>-11.38</v>
      </c>
      <c r="N1269" s="21"/>
      <c r="O1269" s="21"/>
    </row>
    <row r="1270" spans="1:15" x14ac:dyDescent="0.25">
      <c r="A1270" s="20"/>
      <c r="B1270" s="20"/>
      <c r="C1270" s="20"/>
      <c r="D1270" s="20"/>
      <c r="E1270" s="15" t="s">
        <v>534</v>
      </c>
      <c r="F1270" s="46">
        <v>1</v>
      </c>
      <c r="G1270" s="106">
        <v>-11.42</v>
      </c>
      <c r="H1270" s="48"/>
      <c r="I1270" s="106"/>
      <c r="J1270" s="48"/>
      <c r="K1270" s="106"/>
      <c r="L1270" s="46">
        <v>1</v>
      </c>
      <c r="M1270" s="110">
        <v>-11.42</v>
      </c>
      <c r="N1270" s="21"/>
      <c r="O1270" s="21"/>
    </row>
    <row r="1271" spans="1:15" x14ac:dyDescent="0.25">
      <c r="A1271" s="20"/>
      <c r="B1271" s="20"/>
      <c r="C1271" s="20"/>
      <c r="D1271" s="20"/>
      <c r="E1271" s="15" t="s">
        <v>840</v>
      </c>
      <c r="F1271" s="46"/>
      <c r="G1271" s="106"/>
      <c r="H1271" s="48"/>
      <c r="I1271" s="106"/>
      <c r="J1271" s="48">
        <v>1</v>
      </c>
      <c r="K1271" s="106">
        <v>-75.31</v>
      </c>
      <c r="L1271" s="46">
        <v>1</v>
      </c>
      <c r="M1271" s="110">
        <v>-75.31</v>
      </c>
      <c r="N1271" s="21"/>
      <c r="O1271" s="21"/>
    </row>
    <row r="1272" spans="1:15" x14ac:dyDescent="0.25">
      <c r="A1272" s="20"/>
      <c r="B1272" s="20"/>
      <c r="C1272" s="20"/>
      <c r="D1272" s="20"/>
      <c r="E1272" s="15" t="s">
        <v>322</v>
      </c>
      <c r="F1272" s="46">
        <v>1</v>
      </c>
      <c r="G1272" s="106">
        <v>-71.959999999999994</v>
      </c>
      <c r="H1272" s="48"/>
      <c r="I1272" s="106"/>
      <c r="J1272" s="48"/>
      <c r="K1272" s="106"/>
      <c r="L1272" s="46">
        <v>1</v>
      </c>
      <c r="M1272" s="110">
        <v>-71.959999999999994</v>
      </c>
      <c r="N1272" s="21"/>
      <c r="O1272" s="21"/>
    </row>
    <row r="1273" spans="1:15" x14ac:dyDescent="0.25">
      <c r="A1273" s="20"/>
      <c r="B1273" s="20"/>
      <c r="C1273" s="20"/>
      <c r="D1273" s="20"/>
      <c r="E1273" s="15" t="s">
        <v>810</v>
      </c>
      <c r="F1273" s="46"/>
      <c r="G1273" s="106"/>
      <c r="H1273" s="48"/>
      <c r="I1273" s="106"/>
      <c r="J1273" s="48">
        <v>1</v>
      </c>
      <c r="K1273" s="106">
        <v>-36.130000000000003</v>
      </c>
      <c r="L1273" s="46">
        <v>1</v>
      </c>
      <c r="M1273" s="110">
        <v>-36.130000000000003</v>
      </c>
      <c r="N1273" s="21"/>
      <c r="O1273" s="21"/>
    </row>
    <row r="1274" spans="1:15" x14ac:dyDescent="0.25">
      <c r="A1274" s="20"/>
      <c r="B1274" s="20"/>
      <c r="C1274" s="20"/>
      <c r="D1274" s="20"/>
      <c r="E1274" s="15" t="s">
        <v>1418</v>
      </c>
      <c r="F1274" s="46"/>
      <c r="G1274" s="106"/>
      <c r="H1274" s="48">
        <v>1</v>
      </c>
      <c r="I1274" s="106">
        <v>-23.82</v>
      </c>
      <c r="J1274" s="48"/>
      <c r="K1274" s="106"/>
      <c r="L1274" s="46">
        <v>1</v>
      </c>
      <c r="M1274" s="110">
        <v>-23.82</v>
      </c>
      <c r="N1274" s="21"/>
      <c r="O1274" s="21"/>
    </row>
    <row r="1275" spans="1:15" x14ac:dyDescent="0.25">
      <c r="A1275" s="20"/>
      <c r="B1275" s="20"/>
      <c r="C1275" s="20"/>
      <c r="D1275" s="20"/>
      <c r="E1275" s="15" t="s">
        <v>1151</v>
      </c>
      <c r="F1275" s="46"/>
      <c r="G1275" s="106"/>
      <c r="H1275" s="48">
        <v>1</v>
      </c>
      <c r="I1275" s="106">
        <v>-93.46</v>
      </c>
      <c r="J1275" s="48"/>
      <c r="K1275" s="106"/>
      <c r="L1275" s="46">
        <v>1</v>
      </c>
      <c r="M1275" s="110">
        <v>-93.46</v>
      </c>
      <c r="N1275" s="21"/>
      <c r="O1275" s="21"/>
    </row>
    <row r="1276" spans="1:15" x14ac:dyDescent="0.25">
      <c r="A1276" s="20"/>
      <c r="B1276" s="20"/>
      <c r="C1276" s="20"/>
      <c r="D1276" s="20"/>
      <c r="E1276" s="15" t="s">
        <v>1208</v>
      </c>
      <c r="F1276" s="46"/>
      <c r="G1276" s="106"/>
      <c r="H1276" s="48"/>
      <c r="I1276" s="106"/>
      <c r="J1276" s="48">
        <v>1</v>
      </c>
      <c r="K1276" s="106">
        <v>-93.8</v>
      </c>
      <c r="L1276" s="46">
        <v>1</v>
      </c>
      <c r="M1276" s="110">
        <v>-93.8</v>
      </c>
      <c r="N1276" s="21"/>
      <c r="O1276" s="21"/>
    </row>
    <row r="1277" spans="1:15" x14ac:dyDescent="0.25">
      <c r="A1277" s="20"/>
      <c r="B1277" s="20"/>
      <c r="C1277" s="20"/>
      <c r="D1277" s="20"/>
      <c r="E1277" s="15" t="s">
        <v>1209</v>
      </c>
      <c r="F1277" s="46"/>
      <c r="G1277" s="106"/>
      <c r="H1277" s="48"/>
      <c r="I1277" s="106"/>
      <c r="J1277" s="48">
        <v>1</v>
      </c>
      <c r="K1277" s="106">
        <v>-84.61</v>
      </c>
      <c r="L1277" s="46">
        <v>1</v>
      </c>
      <c r="M1277" s="110">
        <v>-84.61</v>
      </c>
      <c r="N1277" s="21"/>
      <c r="O1277" s="21"/>
    </row>
    <row r="1278" spans="1:15" x14ac:dyDescent="0.25">
      <c r="A1278" s="20"/>
      <c r="B1278" s="20"/>
      <c r="C1278" s="20"/>
      <c r="D1278" s="20"/>
      <c r="E1278" s="15" t="s">
        <v>983</v>
      </c>
      <c r="F1278" s="46"/>
      <c r="G1278" s="106"/>
      <c r="H1278" s="48"/>
      <c r="I1278" s="106"/>
      <c r="J1278" s="48">
        <v>1</v>
      </c>
      <c r="K1278" s="106">
        <v>-75.64</v>
      </c>
      <c r="L1278" s="46">
        <v>1</v>
      </c>
      <c r="M1278" s="110">
        <v>-75.64</v>
      </c>
      <c r="N1278" s="21"/>
      <c r="O1278" s="21"/>
    </row>
    <row r="1279" spans="1:15" x14ac:dyDescent="0.25">
      <c r="A1279" s="20"/>
      <c r="B1279" s="20"/>
      <c r="C1279" s="20"/>
      <c r="D1279" s="20"/>
      <c r="E1279" s="15" t="s">
        <v>1643</v>
      </c>
      <c r="F1279" s="46"/>
      <c r="G1279" s="106"/>
      <c r="H1279" s="48">
        <v>1</v>
      </c>
      <c r="I1279" s="106">
        <v>-33.700000000000003</v>
      </c>
      <c r="J1279" s="48"/>
      <c r="K1279" s="106"/>
      <c r="L1279" s="46">
        <v>1</v>
      </c>
      <c r="M1279" s="110">
        <v>-33.700000000000003</v>
      </c>
      <c r="N1279" s="21"/>
      <c r="O1279" s="21"/>
    </row>
    <row r="1280" spans="1:15" x14ac:dyDescent="0.25">
      <c r="A1280" s="20"/>
      <c r="B1280" s="20"/>
      <c r="C1280" s="20"/>
      <c r="D1280" s="20"/>
      <c r="E1280" s="15" t="s">
        <v>624</v>
      </c>
      <c r="F1280" s="46"/>
      <c r="G1280" s="106"/>
      <c r="H1280" s="48"/>
      <c r="I1280" s="106"/>
      <c r="J1280" s="48">
        <v>1</v>
      </c>
      <c r="K1280" s="106">
        <v>-5.34</v>
      </c>
      <c r="L1280" s="46">
        <v>1</v>
      </c>
      <c r="M1280" s="110">
        <v>-5.34</v>
      </c>
      <c r="N1280" s="21"/>
      <c r="O1280" s="21"/>
    </row>
    <row r="1281" spans="1:15" x14ac:dyDescent="0.25">
      <c r="A1281" s="20"/>
      <c r="B1281" s="20"/>
      <c r="C1281" s="20"/>
      <c r="D1281" s="20"/>
      <c r="E1281" s="15" t="s">
        <v>245</v>
      </c>
      <c r="F1281" s="46"/>
      <c r="G1281" s="106"/>
      <c r="H1281" s="48"/>
      <c r="I1281" s="106"/>
      <c r="J1281" s="48">
        <v>1</v>
      </c>
      <c r="K1281" s="106">
        <v>-362.82</v>
      </c>
      <c r="L1281" s="46">
        <v>1</v>
      </c>
      <c r="M1281" s="110">
        <v>-362.82</v>
      </c>
      <c r="N1281" s="21"/>
      <c r="O1281" s="21"/>
    </row>
    <row r="1282" spans="1:15" x14ac:dyDescent="0.25">
      <c r="A1282" s="20"/>
      <c r="B1282" s="20"/>
      <c r="C1282" s="20"/>
      <c r="D1282" s="20"/>
      <c r="E1282" s="15" t="s">
        <v>1753</v>
      </c>
      <c r="F1282" s="46">
        <v>1</v>
      </c>
      <c r="G1282" s="106">
        <v>-36.119999999999997</v>
      </c>
      <c r="H1282" s="48"/>
      <c r="I1282" s="106"/>
      <c r="J1282" s="48"/>
      <c r="K1282" s="106"/>
      <c r="L1282" s="46">
        <v>1</v>
      </c>
      <c r="M1282" s="110">
        <v>-36.119999999999997</v>
      </c>
      <c r="N1282" s="21"/>
      <c r="O1282" s="21"/>
    </row>
    <row r="1283" spans="1:15" x14ac:dyDescent="0.25">
      <c r="A1283" s="20"/>
      <c r="B1283" s="20"/>
      <c r="C1283" s="20"/>
      <c r="D1283" s="20"/>
      <c r="E1283" s="15" t="s">
        <v>1362</v>
      </c>
      <c r="F1283" s="46"/>
      <c r="G1283" s="106"/>
      <c r="H1283" s="48">
        <v>1</v>
      </c>
      <c r="I1283" s="106">
        <v>-84.96</v>
      </c>
      <c r="J1283" s="48"/>
      <c r="K1283" s="106"/>
      <c r="L1283" s="46">
        <v>1</v>
      </c>
      <c r="M1283" s="110">
        <v>-84.96</v>
      </c>
      <c r="N1283" s="21"/>
      <c r="O1283" s="21"/>
    </row>
    <row r="1284" spans="1:15" x14ac:dyDescent="0.25">
      <c r="A1284" s="20"/>
      <c r="B1284" s="20"/>
      <c r="C1284" s="20"/>
      <c r="D1284" s="20"/>
      <c r="E1284" s="15" t="s">
        <v>1730</v>
      </c>
      <c r="F1284" s="46">
        <v>1</v>
      </c>
      <c r="G1284" s="106">
        <v>-42.37</v>
      </c>
      <c r="H1284" s="48"/>
      <c r="I1284" s="106"/>
      <c r="J1284" s="48"/>
      <c r="K1284" s="106"/>
      <c r="L1284" s="46">
        <v>1</v>
      </c>
      <c r="M1284" s="110">
        <v>-42.37</v>
      </c>
      <c r="N1284" s="21"/>
      <c r="O1284" s="21"/>
    </row>
    <row r="1285" spans="1:15" x14ac:dyDescent="0.25">
      <c r="A1285" s="20"/>
      <c r="B1285" s="20"/>
      <c r="C1285" s="20"/>
      <c r="D1285" s="20"/>
      <c r="E1285" s="15" t="s">
        <v>2113</v>
      </c>
      <c r="F1285" s="46"/>
      <c r="G1285" s="106"/>
      <c r="H1285" s="48">
        <v>1</v>
      </c>
      <c r="I1285" s="106">
        <v>-487.06</v>
      </c>
      <c r="J1285" s="48"/>
      <c r="K1285" s="106"/>
      <c r="L1285" s="46">
        <v>1</v>
      </c>
      <c r="M1285" s="110">
        <v>-487.06</v>
      </c>
      <c r="N1285" s="21"/>
      <c r="O1285" s="21"/>
    </row>
    <row r="1286" spans="1:15" x14ac:dyDescent="0.25">
      <c r="A1286" s="20"/>
      <c r="B1286" s="20"/>
      <c r="C1286" s="20"/>
      <c r="D1286" s="20"/>
      <c r="E1286" s="15" t="s">
        <v>2207</v>
      </c>
      <c r="F1286" s="46"/>
      <c r="G1286" s="106"/>
      <c r="H1286" s="48"/>
      <c r="I1286" s="106"/>
      <c r="J1286" s="48">
        <v>1</v>
      </c>
      <c r="K1286" s="106">
        <v>-278.26</v>
      </c>
      <c r="L1286" s="46">
        <v>1</v>
      </c>
      <c r="M1286" s="110">
        <v>-278.26</v>
      </c>
      <c r="N1286" s="21"/>
      <c r="O1286" s="21"/>
    </row>
    <row r="1287" spans="1:15" x14ac:dyDescent="0.25">
      <c r="A1287" s="20"/>
      <c r="B1287" s="20"/>
      <c r="C1287" s="20"/>
      <c r="D1287" s="20"/>
      <c r="E1287" s="15" t="s">
        <v>1541</v>
      </c>
      <c r="F1287" s="46">
        <v>1</v>
      </c>
      <c r="G1287" s="106">
        <v>-89.91</v>
      </c>
      <c r="H1287" s="48"/>
      <c r="I1287" s="106"/>
      <c r="J1287" s="48"/>
      <c r="K1287" s="106"/>
      <c r="L1287" s="46">
        <v>1</v>
      </c>
      <c r="M1287" s="110">
        <v>-89.91</v>
      </c>
      <c r="N1287" s="21"/>
      <c r="O1287" s="21"/>
    </row>
    <row r="1288" spans="1:15" x14ac:dyDescent="0.25">
      <c r="A1288" s="20"/>
      <c r="B1288" s="20"/>
      <c r="C1288" s="20"/>
      <c r="D1288" s="20"/>
      <c r="E1288" s="15" t="s">
        <v>2273</v>
      </c>
      <c r="F1288" s="46">
        <v>1</v>
      </c>
      <c r="G1288" s="106">
        <v>-428.76</v>
      </c>
      <c r="H1288" s="48"/>
      <c r="I1288" s="106"/>
      <c r="J1288" s="48"/>
      <c r="K1288" s="106"/>
      <c r="L1288" s="46">
        <v>1</v>
      </c>
      <c r="M1288" s="110">
        <v>-428.76</v>
      </c>
      <c r="N1288" s="21"/>
      <c r="O1288" s="21"/>
    </row>
    <row r="1289" spans="1:15" x14ac:dyDescent="0.25">
      <c r="A1289" s="20"/>
      <c r="B1289" s="20"/>
      <c r="C1289" s="20"/>
      <c r="D1289" s="20"/>
      <c r="E1289" s="15" t="s">
        <v>655</v>
      </c>
      <c r="F1289" s="46"/>
      <c r="G1289" s="106"/>
      <c r="H1289" s="48"/>
      <c r="I1289" s="106"/>
      <c r="J1289" s="48">
        <v>1</v>
      </c>
      <c r="K1289" s="106">
        <v>-14.08</v>
      </c>
      <c r="L1289" s="46">
        <v>1</v>
      </c>
      <c r="M1289" s="110">
        <v>-14.08</v>
      </c>
      <c r="N1289" s="21"/>
      <c r="O1289" s="21"/>
    </row>
    <row r="1290" spans="1:15" x14ac:dyDescent="0.25">
      <c r="A1290" s="20"/>
      <c r="B1290" s="20"/>
      <c r="C1290" s="20"/>
      <c r="D1290" s="20"/>
      <c r="E1290" s="15" t="s">
        <v>207</v>
      </c>
      <c r="F1290" s="46"/>
      <c r="G1290" s="106"/>
      <c r="H1290" s="48">
        <v>1</v>
      </c>
      <c r="I1290" s="106">
        <v>-61.29</v>
      </c>
      <c r="J1290" s="48"/>
      <c r="K1290" s="106"/>
      <c r="L1290" s="46">
        <v>1</v>
      </c>
      <c r="M1290" s="110">
        <v>-61.29</v>
      </c>
      <c r="N1290" s="21"/>
      <c r="O1290" s="21"/>
    </row>
    <row r="1291" spans="1:15" x14ac:dyDescent="0.25">
      <c r="A1291" s="20"/>
      <c r="B1291" s="20"/>
      <c r="C1291" s="20"/>
      <c r="D1291" s="20"/>
      <c r="E1291" s="15" t="s">
        <v>958</v>
      </c>
      <c r="F1291" s="46"/>
      <c r="G1291" s="106"/>
      <c r="H1291" s="48">
        <v>1</v>
      </c>
      <c r="I1291" s="106">
        <v>-86.25</v>
      </c>
      <c r="J1291" s="48"/>
      <c r="K1291" s="106"/>
      <c r="L1291" s="46">
        <v>1</v>
      </c>
      <c r="M1291" s="110">
        <v>-86.25</v>
      </c>
      <c r="N1291" s="21"/>
      <c r="O1291" s="21"/>
    </row>
    <row r="1292" spans="1:15" x14ac:dyDescent="0.25">
      <c r="A1292" s="20"/>
      <c r="B1292" s="20"/>
      <c r="C1292" s="20"/>
      <c r="D1292" s="20"/>
      <c r="E1292" s="15" t="s">
        <v>2010</v>
      </c>
      <c r="F1292" s="46"/>
      <c r="G1292" s="106"/>
      <c r="H1292" s="48">
        <v>1</v>
      </c>
      <c r="I1292" s="106">
        <v>-59.03</v>
      </c>
      <c r="J1292" s="48"/>
      <c r="K1292" s="106"/>
      <c r="L1292" s="46">
        <v>1</v>
      </c>
      <c r="M1292" s="110">
        <v>-59.03</v>
      </c>
      <c r="N1292" s="21"/>
      <c r="O1292" s="21"/>
    </row>
    <row r="1293" spans="1:15" x14ac:dyDescent="0.25">
      <c r="A1293" s="20"/>
      <c r="B1293" s="20"/>
      <c r="C1293" s="20"/>
      <c r="D1293" s="20"/>
      <c r="E1293" s="15" t="s">
        <v>1630</v>
      </c>
      <c r="F1293" s="46"/>
      <c r="G1293" s="106"/>
      <c r="H1293" s="48">
        <v>1</v>
      </c>
      <c r="I1293" s="106">
        <v>-44.57</v>
      </c>
      <c r="J1293" s="48"/>
      <c r="K1293" s="106"/>
      <c r="L1293" s="46">
        <v>1</v>
      </c>
      <c r="M1293" s="110">
        <v>-44.57</v>
      </c>
      <c r="N1293" s="21"/>
      <c r="O1293" s="21"/>
    </row>
    <row r="1294" spans="1:15" x14ac:dyDescent="0.25">
      <c r="A1294" s="20"/>
      <c r="B1294" s="20"/>
      <c r="C1294" s="20"/>
      <c r="D1294" s="20"/>
      <c r="E1294" s="15" t="s">
        <v>1503</v>
      </c>
      <c r="F1294" s="46"/>
      <c r="G1294" s="106"/>
      <c r="H1294" s="48"/>
      <c r="I1294" s="106"/>
      <c r="J1294" s="48">
        <v>1</v>
      </c>
      <c r="K1294" s="106">
        <v>-48.33</v>
      </c>
      <c r="L1294" s="46">
        <v>1</v>
      </c>
      <c r="M1294" s="110">
        <v>-48.33</v>
      </c>
      <c r="N1294" s="21"/>
      <c r="O1294" s="21"/>
    </row>
    <row r="1295" spans="1:15" x14ac:dyDescent="0.25">
      <c r="A1295" s="20"/>
      <c r="B1295" s="20"/>
      <c r="C1295" s="20"/>
      <c r="D1295" s="20"/>
      <c r="E1295" s="15" t="s">
        <v>1516</v>
      </c>
      <c r="F1295" s="46">
        <v>1</v>
      </c>
      <c r="G1295" s="106">
        <v>-97.35</v>
      </c>
      <c r="H1295" s="48"/>
      <c r="I1295" s="106"/>
      <c r="J1295" s="48"/>
      <c r="K1295" s="106"/>
      <c r="L1295" s="46">
        <v>1</v>
      </c>
      <c r="M1295" s="110">
        <v>-97.35</v>
      </c>
      <c r="N1295" s="21"/>
      <c r="O1295" s="21"/>
    </row>
    <row r="1296" spans="1:15" x14ac:dyDescent="0.25">
      <c r="A1296" s="20"/>
      <c r="B1296" s="20"/>
      <c r="C1296" s="20"/>
      <c r="D1296" s="20"/>
      <c r="E1296" s="15" t="s">
        <v>1769</v>
      </c>
      <c r="F1296" s="46">
        <v>1</v>
      </c>
      <c r="G1296" s="106">
        <v>-82.72</v>
      </c>
      <c r="H1296" s="48"/>
      <c r="I1296" s="106"/>
      <c r="J1296" s="48"/>
      <c r="K1296" s="106"/>
      <c r="L1296" s="46">
        <v>1</v>
      </c>
      <c r="M1296" s="110">
        <v>-82.72</v>
      </c>
      <c r="N1296" s="21"/>
      <c r="O1296" s="21"/>
    </row>
    <row r="1297" spans="1:15" x14ac:dyDescent="0.25">
      <c r="A1297" s="20"/>
      <c r="B1297" s="20"/>
      <c r="C1297" s="20"/>
      <c r="D1297" s="20"/>
      <c r="E1297" s="15" t="s">
        <v>966</v>
      </c>
      <c r="F1297" s="46"/>
      <c r="G1297" s="106"/>
      <c r="H1297" s="48">
        <v>1</v>
      </c>
      <c r="I1297" s="106">
        <v>-44.81</v>
      </c>
      <c r="J1297" s="48"/>
      <c r="K1297" s="106"/>
      <c r="L1297" s="46">
        <v>1</v>
      </c>
      <c r="M1297" s="110">
        <v>-44.81</v>
      </c>
      <c r="N1297" s="21"/>
      <c r="O1297" s="21"/>
    </row>
    <row r="1298" spans="1:15" x14ac:dyDescent="0.25">
      <c r="A1298" s="20"/>
      <c r="B1298" s="20"/>
      <c r="C1298" s="20"/>
      <c r="D1298" s="20"/>
      <c r="E1298" s="15" t="s">
        <v>1397</v>
      </c>
      <c r="F1298" s="46"/>
      <c r="G1298" s="106"/>
      <c r="H1298" s="48">
        <v>1</v>
      </c>
      <c r="I1298" s="106">
        <v>-29.42</v>
      </c>
      <c r="J1298" s="48"/>
      <c r="K1298" s="106"/>
      <c r="L1298" s="46">
        <v>1</v>
      </c>
      <c r="M1298" s="110">
        <v>-29.42</v>
      </c>
      <c r="N1298" s="21"/>
      <c r="O1298" s="21"/>
    </row>
    <row r="1299" spans="1:15" x14ac:dyDescent="0.25">
      <c r="A1299" s="20"/>
      <c r="B1299" s="20"/>
      <c r="C1299" s="20"/>
      <c r="D1299" s="20"/>
      <c r="E1299" s="15" t="s">
        <v>1549</v>
      </c>
      <c r="F1299" s="46">
        <v>1</v>
      </c>
      <c r="G1299" s="106">
        <v>-90.74</v>
      </c>
      <c r="H1299" s="48"/>
      <c r="I1299" s="106"/>
      <c r="J1299" s="48"/>
      <c r="K1299" s="106"/>
      <c r="L1299" s="46">
        <v>1</v>
      </c>
      <c r="M1299" s="110">
        <v>-90.74</v>
      </c>
      <c r="N1299" s="21"/>
      <c r="O1299" s="21"/>
    </row>
    <row r="1300" spans="1:15" x14ac:dyDescent="0.25">
      <c r="A1300" s="20"/>
      <c r="B1300" s="20"/>
      <c r="C1300" s="20"/>
      <c r="D1300" s="20"/>
      <c r="E1300" s="15" t="s">
        <v>327</v>
      </c>
      <c r="F1300" s="46">
        <v>1</v>
      </c>
      <c r="G1300" s="106">
        <v>-66.03</v>
      </c>
      <c r="H1300" s="48"/>
      <c r="I1300" s="106"/>
      <c r="J1300" s="48"/>
      <c r="K1300" s="106"/>
      <c r="L1300" s="46">
        <v>1</v>
      </c>
      <c r="M1300" s="110">
        <v>-66.03</v>
      </c>
      <c r="N1300" s="21"/>
      <c r="O1300" s="21"/>
    </row>
    <row r="1301" spans="1:15" x14ac:dyDescent="0.25">
      <c r="A1301" s="20"/>
      <c r="B1301" s="20"/>
      <c r="C1301" s="20"/>
      <c r="D1301" s="20"/>
      <c r="E1301" s="15" t="s">
        <v>691</v>
      </c>
      <c r="F1301" s="46">
        <v>1</v>
      </c>
      <c r="G1301" s="106">
        <v>-21.75</v>
      </c>
      <c r="H1301" s="48"/>
      <c r="I1301" s="106"/>
      <c r="J1301" s="48"/>
      <c r="K1301" s="106"/>
      <c r="L1301" s="46">
        <v>1</v>
      </c>
      <c r="M1301" s="110">
        <v>-21.75</v>
      </c>
      <c r="N1301" s="21"/>
      <c r="O1301" s="21"/>
    </row>
    <row r="1302" spans="1:15" x14ac:dyDescent="0.25">
      <c r="A1302" s="20"/>
      <c r="B1302" s="20"/>
      <c r="C1302" s="20"/>
      <c r="D1302" s="20"/>
      <c r="E1302" s="15" t="s">
        <v>155</v>
      </c>
      <c r="F1302" s="46"/>
      <c r="G1302" s="106"/>
      <c r="H1302" s="48"/>
      <c r="I1302" s="106"/>
      <c r="J1302" s="48">
        <v>1</v>
      </c>
      <c r="K1302" s="106">
        <v>-452.53</v>
      </c>
      <c r="L1302" s="46">
        <v>1</v>
      </c>
      <c r="M1302" s="110">
        <v>-452.53</v>
      </c>
      <c r="N1302" s="21"/>
      <c r="O1302" s="21"/>
    </row>
    <row r="1303" spans="1:15" x14ac:dyDescent="0.25">
      <c r="A1303" s="20"/>
      <c r="B1303" s="20"/>
      <c r="C1303" s="20"/>
      <c r="D1303" s="20"/>
      <c r="E1303" s="15" t="s">
        <v>1206</v>
      </c>
      <c r="F1303" s="46"/>
      <c r="G1303" s="106"/>
      <c r="H1303" s="48"/>
      <c r="I1303" s="106"/>
      <c r="J1303" s="48">
        <v>1</v>
      </c>
      <c r="K1303" s="106">
        <v>-30.64</v>
      </c>
      <c r="L1303" s="46">
        <v>1</v>
      </c>
      <c r="M1303" s="110">
        <v>-30.64</v>
      </c>
      <c r="N1303" s="21"/>
      <c r="O1303" s="21"/>
    </row>
    <row r="1304" spans="1:15" x14ac:dyDescent="0.25">
      <c r="A1304" s="20"/>
      <c r="B1304" s="20"/>
      <c r="C1304" s="20"/>
      <c r="D1304" s="20"/>
      <c r="E1304" s="15" t="s">
        <v>1979</v>
      </c>
      <c r="F1304" s="46">
        <v>1</v>
      </c>
      <c r="G1304" s="106">
        <v>-77.64</v>
      </c>
      <c r="H1304" s="48"/>
      <c r="I1304" s="106"/>
      <c r="J1304" s="48"/>
      <c r="K1304" s="106"/>
      <c r="L1304" s="46">
        <v>1</v>
      </c>
      <c r="M1304" s="110">
        <v>-77.64</v>
      </c>
      <c r="N1304" s="21"/>
      <c r="O1304" s="21"/>
    </row>
    <row r="1305" spans="1:15" x14ac:dyDescent="0.25">
      <c r="A1305" s="20"/>
      <c r="B1305" s="20"/>
      <c r="C1305" s="20"/>
      <c r="D1305" s="20"/>
      <c r="E1305" s="15" t="s">
        <v>387</v>
      </c>
      <c r="F1305" s="46"/>
      <c r="G1305" s="106"/>
      <c r="H1305" s="48">
        <v>1</v>
      </c>
      <c r="I1305" s="106">
        <v>-65.709999999999994</v>
      </c>
      <c r="J1305" s="48"/>
      <c r="K1305" s="106"/>
      <c r="L1305" s="46">
        <v>1</v>
      </c>
      <c r="M1305" s="110">
        <v>-65.709999999999994</v>
      </c>
      <c r="N1305" s="21"/>
      <c r="O1305" s="21"/>
    </row>
    <row r="1306" spans="1:15" x14ac:dyDescent="0.25">
      <c r="A1306" s="20"/>
      <c r="B1306" s="20"/>
      <c r="C1306" s="20"/>
      <c r="D1306" s="20"/>
      <c r="E1306" s="15" t="s">
        <v>1770</v>
      </c>
      <c r="F1306" s="46">
        <v>1</v>
      </c>
      <c r="G1306" s="106">
        <v>-11.74</v>
      </c>
      <c r="H1306" s="48"/>
      <c r="I1306" s="106"/>
      <c r="J1306" s="48"/>
      <c r="K1306" s="106"/>
      <c r="L1306" s="46">
        <v>1</v>
      </c>
      <c r="M1306" s="110">
        <v>-11.74</v>
      </c>
      <c r="N1306" s="21"/>
      <c r="O1306" s="21"/>
    </row>
    <row r="1307" spans="1:15" x14ac:dyDescent="0.25">
      <c r="A1307" s="20"/>
      <c r="B1307" s="20"/>
      <c r="C1307" s="20"/>
      <c r="D1307" s="20"/>
      <c r="E1307" s="15" t="s">
        <v>672</v>
      </c>
      <c r="F1307" s="46">
        <v>1</v>
      </c>
      <c r="G1307" s="106">
        <v>-19.23</v>
      </c>
      <c r="H1307" s="48"/>
      <c r="I1307" s="106"/>
      <c r="J1307" s="48"/>
      <c r="K1307" s="106"/>
      <c r="L1307" s="46">
        <v>1</v>
      </c>
      <c r="M1307" s="110">
        <v>-19.23</v>
      </c>
      <c r="N1307" s="21"/>
      <c r="O1307" s="21"/>
    </row>
    <row r="1308" spans="1:15" x14ac:dyDescent="0.25">
      <c r="A1308" s="20"/>
      <c r="B1308" s="20"/>
      <c r="C1308" s="20"/>
      <c r="D1308" s="20"/>
      <c r="E1308" s="15" t="s">
        <v>1675</v>
      </c>
      <c r="F1308" s="46"/>
      <c r="G1308" s="106"/>
      <c r="H1308" s="48"/>
      <c r="I1308" s="106"/>
      <c r="J1308" s="48">
        <v>1</v>
      </c>
      <c r="K1308" s="106">
        <v>-96.08</v>
      </c>
      <c r="L1308" s="46">
        <v>1</v>
      </c>
      <c r="M1308" s="110">
        <v>-96.08</v>
      </c>
      <c r="N1308" s="21"/>
      <c r="O1308" s="21"/>
    </row>
    <row r="1309" spans="1:15" x14ac:dyDescent="0.25">
      <c r="A1309" s="20"/>
      <c r="B1309" s="20"/>
      <c r="C1309" s="20"/>
      <c r="D1309" s="20"/>
      <c r="E1309" s="15" t="s">
        <v>184</v>
      </c>
      <c r="F1309" s="46">
        <v>1</v>
      </c>
      <c r="G1309" s="106">
        <v>-449.95</v>
      </c>
      <c r="H1309" s="48"/>
      <c r="I1309" s="106"/>
      <c r="J1309" s="48"/>
      <c r="K1309" s="106"/>
      <c r="L1309" s="46">
        <v>1</v>
      </c>
      <c r="M1309" s="110">
        <v>-449.95</v>
      </c>
      <c r="N1309" s="21"/>
      <c r="O1309" s="21"/>
    </row>
    <row r="1310" spans="1:15" x14ac:dyDescent="0.25">
      <c r="A1310" s="20"/>
      <c r="B1310" s="20"/>
      <c r="C1310" s="20"/>
      <c r="D1310" s="20"/>
      <c r="E1310" s="15" t="s">
        <v>631</v>
      </c>
      <c r="F1310" s="46"/>
      <c r="G1310" s="106"/>
      <c r="H1310" s="48"/>
      <c r="I1310" s="106"/>
      <c r="J1310" s="48">
        <v>1</v>
      </c>
      <c r="K1310" s="106">
        <v>-91.11</v>
      </c>
      <c r="L1310" s="46">
        <v>1</v>
      </c>
      <c r="M1310" s="110">
        <v>-91.11</v>
      </c>
      <c r="N1310" s="21"/>
      <c r="O1310" s="21"/>
    </row>
    <row r="1311" spans="1:15" x14ac:dyDescent="0.25">
      <c r="A1311" s="20"/>
      <c r="B1311" s="20"/>
      <c r="C1311" s="20"/>
      <c r="D1311" s="20"/>
      <c r="E1311" s="15" t="s">
        <v>1036</v>
      </c>
      <c r="F1311" s="46"/>
      <c r="G1311" s="106"/>
      <c r="H1311" s="48"/>
      <c r="I1311" s="106"/>
      <c r="J1311" s="48">
        <v>1</v>
      </c>
      <c r="K1311" s="106">
        <v>-63.41</v>
      </c>
      <c r="L1311" s="46">
        <v>1</v>
      </c>
      <c r="M1311" s="110">
        <v>-63.41</v>
      </c>
      <c r="N1311" s="21"/>
      <c r="O1311" s="21"/>
    </row>
    <row r="1312" spans="1:15" x14ac:dyDescent="0.25">
      <c r="A1312" s="20"/>
      <c r="B1312" s="20"/>
      <c r="C1312" s="20"/>
      <c r="D1312" s="20"/>
      <c r="E1312" s="15" t="s">
        <v>1728</v>
      </c>
      <c r="F1312" s="46">
        <v>1</v>
      </c>
      <c r="G1312" s="106">
        <v>-16.940000000000001</v>
      </c>
      <c r="H1312" s="48"/>
      <c r="I1312" s="106"/>
      <c r="J1312" s="48"/>
      <c r="K1312" s="106"/>
      <c r="L1312" s="46">
        <v>1</v>
      </c>
      <c r="M1312" s="110">
        <v>-16.940000000000001</v>
      </c>
      <c r="N1312" s="21"/>
      <c r="O1312" s="21"/>
    </row>
    <row r="1313" spans="1:15" x14ac:dyDescent="0.25">
      <c r="A1313" s="20"/>
      <c r="B1313" s="20"/>
      <c r="C1313" s="20"/>
      <c r="D1313" s="20"/>
      <c r="E1313" s="15" t="s">
        <v>2310</v>
      </c>
      <c r="F1313" s="46"/>
      <c r="G1313" s="106"/>
      <c r="H1313" s="48">
        <v>1</v>
      </c>
      <c r="I1313" s="106">
        <v>-190.09</v>
      </c>
      <c r="J1313" s="48"/>
      <c r="K1313" s="106"/>
      <c r="L1313" s="46">
        <v>1</v>
      </c>
      <c r="M1313" s="110">
        <v>-190.09</v>
      </c>
      <c r="N1313" s="21"/>
      <c r="O1313" s="21"/>
    </row>
    <row r="1314" spans="1:15" x14ac:dyDescent="0.25">
      <c r="A1314" s="20"/>
      <c r="B1314" s="20"/>
      <c r="C1314" s="20"/>
      <c r="D1314" s="20"/>
      <c r="E1314" s="15" t="s">
        <v>708</v>
      </c>
      <c r="F1314" s="46">
        <v>1</v>
      </c>
      <c r="G1314" s="106">
        <v>-81.069999999999993</v>
      </c>
      <c r="H1314" s="48"/>
      <c r="I1314" s="106"/>
      <c r="J1314" s="48"/>
      <c r="K1314" s="106"/>
      <c r="L1314" s="46">
        <v>1</v>
      </c>
      <c r="M1314" s="110">
        <v>-81.069999999999993</v>
      </c>
      <c r="N1314" s="21"/>
      <c r="O1314" s="21"/>
    </row>
    <row r="1315" spans="1:15" x14ac:dyDescent="0.25">
      <c r="A1315" s="20"/>
      <c r="B1315" s="20"/>
      <c r="C1315" s="20"/>
      <c r="D1315" s="20"/>
      <c r="E1315" s="15" t="s">
        <v>516</v>
      </c>
      <c r="F1315" s="46">
        <v>1</v>
      </c>
      <c r="G1315" s="106">
        <v>-57.54</v>
      </c>
      <c r="H1315" s="48"/>
      <c r="I1315" s="106"/>
      <c r="J1315" s="48"/>
      <c r="K1315" s="106"/>
      <c r="L1315" s="46">
        <v>1</v>
      </c>
      <c r="M1315" s="110">
        <v>-57.54</v>
      </c>
      <c r="N1315" s="21"/>
      <c r="O1315" s="21"/>
    </row>
    <row r="1316" spans="1:15" x14ac:dyDescent="0.25">
      <c r="A1316" s="20"/>
      <c r="B1316" s="20"/>
      <c r="C1316" s="20"/>
      <c r="D1316" s="20"/>
      <c r="E1316" s="15" t="s">
        <v>158</v>
      </c>
      <c r="F1316" s="46">
        <v>1</v>
      </c>
      <c r="G1316" s="106">
        <v>-7.67</v>
      </c>
      <c r="H1316" s="48"/>
      <c r="I1316" s="106"/>
      <c r="J1316" s="48"/>
      <c r="K1316" s="106"/>
      <c r="L1316" s="46">
        <v>1</v>
      </c>
      <c r="M1316" s="110">
        <v>-7.67</v>
      </c>
      <c r="N1316" s="21"/>
      <c r="O1316" s="21"/>
    </row>
    <row r="1317" spans="1:15" x14ac:dyDescent="0.25">
      <c r="A1317" s="20"/>
      <c r="B1317" s="20"/>
      <c r="C1317" s="20"/>
      <c r="D1317" s="20"/>
      <c r="E1317" s="15" t="s">
        <v>496</v>
      </c>
      <c r="F1317" s="46">
        <v>1</v>
      </c>
      <c r="G1317" s="106">
        <v>-91.99</v>
      </c>
      <c r="H1317" s="48"/>
      <c r="I1317" s="106"/>
      <c r="J1317" s="48"/>
      <c r="K1317" s="106"/>
      <c r="L1317" s="46">
        <v>1</v>
      </c>
      <c r="M1317" s="110">
        <v>-91.99</v>
      </c>
      <c r="N1317" s="21"/>
      <c r="O1317" s="21"/>
    </row>
    <row r="1318" spans="1:15" x14ac:dyDescent="0.25">
      <c r="A1318" s="20"/>
      <c r="B1318" s="20"/>
      <c r="C1318" s="20"/>
      <c r="D1318" s="20"/>
      <c r="E1318" s="15" t="s">
        <v>883</v>
      </c>
      <c r="F1318" s="46">
        <v>1</v>
      </c>
      <c r="G1318" s="106">
        <v>-21.68</v>
      </c>
      <c r="H1318" s="48"/>
      <c r="I1318" s="106"/>
      <c r="J1318" s="48"/>
      <c r="K1318" s="106"/>
      <c r="L1318" s="46">
        <v>1</v>
      </c>
      <c r="M1318" s="110">
        <v>-21.68</v>
      </c>
      <c r="N1318" s="21"/>
      <c r="O1318" s="21"/>
    </row>
    <row r="1319" spans="1:15" x14ac:dyDescent="0.25">
      <c r="A1319" s="20"/>
      <c r="B1319" s="20"/>
      <c r="C1319" s="20"/>
      <c r="D1319" s="20"/>
      <c r="E1319" s="15" t="s">
        <v>939</v>
      </c>
      <c r="F1319" s="46"/>
      <c r="G1319" s="106"/>
      <c r="H1319" s="48">
        <v>1</v>
      </c>
      <c r="I1319" s="106">
        <v>-18.91</v>
      </c>
      <c r="J1319" s="48"/>
      <c r="K1319" s="106"/>
      <c r="L1319" s="46">
        <v>1</v>
      </c>
      <c r="M1319" s="110">
        <v>-18.91</v>
      </c>
      <c r="N1319" s="21"/>
      <c r="O1319" s="21"/>
    </row>
    <row r="1320" spans="1:15" x14ac:dyDescent="0.25">
      <c r="A1320" s="20"/>
      <c r="B1320" s="20"/>
      <c r="C1320" s="20"/>
      <c r="D1320" s="20"/>
      <c r="E1320" s="15" t="s">
        <v>774</v>
      </c>
      <c r="F1320" s="46"/>
      <c r="G1320" s="106"/>
      <c r="H1320" s="48">
        <v>1</v>
      </c>
      <c r="I1320" s="106">
        <v>-67.61</v>
      </c>
      <c r="J1320" s="48"/>
      <c r="K1320" s="106"/>
      <c r="L1320" s="46">
        <v>1</v>
      </c>
      <c r="M1320" s="110">
        <v>-67.61</v>
      </c>
      <c r="N1320" s="21"/>
      <c r="O1320" s="21"/>
    </row>
    <row r="1321" spans="1:15" x14ac:dyDescent="0.25">
      <c r="A1321" s="20"/>
      <c r="B1321" s="20"/>
      <c r="C1321" s="20"/>
      <c r="D1321" s="20"/>
      <c r="E1321" s="15" t="s">
        <v>1520</v>
      </c>
      <c r="F1321" s="46">
        <v>1</v>
      </c>
      <c r="G1321" s="106">
        <v>-32.51</v>
      </c>
      <c r="H1321" s="48"/>
      <c r="I1321" s="106"/>
      <c r="J1321" s="48"/>
      <c r="K1321" s="106"/>
      <c r="L1321" s="46">
        <v>1</v>
      </c>
      <c r="M1321" s="110">
        <v>-32.51</v>
      </c>
      <c r="N1321" s="21"/>
      <c r="O1321" s="21"/>
    </row>
    <row r="1322" spans="1:15" x14ac:dyDescent="0.25">
      <c r="A1322" s="20"/>
      <c r="B1322" s="20"/>
      <c r="C1322" s="20"/>
      <c r="D1322" s="20"/>
      <c r="E1322" s="15" t="s">
        <v>1056</v>
      </c>
      <c r="F1322" s="46">
        <v>1</v>
      </c>
      <c r="G1322" s="106">
        <v>-93.43</v>
      </c>
      <c r="H1322" s="48"/>
      <c r="I1322" s="106"/>
      <c r="J1322" s="48"/>
      <c r="K1322" s="106"/>
      <c r="L1322" s="46">
        <v>1</v>
      </c>
      <c r="M1322" s="110">
        <v>-93.43</v>
      </c>
      <c r="N1322" s="21"/>
      <c r="O1322" s="21"/>
    </row>
    <row r="1323" spans="1:15" x14ac:dyDescent="0.25">
      <c r="A1323" s="20"/>
      <c r="B1323" s="20"/>
      <c r="C1323" s="20"/>
      <c r="D1323" s="20"/>
      <c r="E1323" s="15" t="s">
        <v>1368</v>
      </c>
      <c r="F1323" s="46"/>
      <c r="G1323" s="106"/>
      <c r="H1323" s="48">
        <v>1</v>
      </c>
      <c r="I1323" s="106">
        <v>-46.66</v>
      </c>
      <c r="J1323" s="48"/>
      <c r="K1323" s="106"/>
      <c r="L1323" s="46">
        <v>1</v>
      </c>
      <c r="M1323" s="110">
        <v>-46.66</v>
      </c>
      <c r="N1323" s="21"/>
      <c r="O1323" s="21"/>
    </row>
    <row r="1324" spans="1:15" x14ac:dyDescent="0.25">
      <c r="A1324" s="20"/>
      <c r="B1324" s="20"/>
      <c r="C1324" s="20"/>
      <c r="D1324" s="20"/>
      <c r="E1324" s="15" t="s">
        <v>800</v>
      </c>
      <c r="F1324" s="46"/>
      <c r="G1324" s="106"/>
      <c r="H1324" s="48"/>
      <c r="I1324" s="106"/>
      <c r="J1324" s="48">
        <v>1</v>
      </c>
      <c r="K1324" s="106">
        <v>-18.14</v>
      </c>
      <c r="L1324" s="46">
        <v>1</v>
      </c>
      <c r="M1324" s="110">
        <v>-18.14</v>
      </c>
      <c r="N1324" s="21"/>
      <c r="O1324" s="21"/>
    </row>
    <row r="1325" spans="1:15" x14ac:dyDescent="0.25">
      <c r="A1325" s="20"/>
      <c r="B1325" s="20"/>
      <c r="C1325" s="20"/>
      <c r="D1325" s="20"/>
      <c r="E1325" s="15" t="s">
        <v>186</v>
      </c>
      <c r="F1325" s="46">
        <v>1</v>
      </c>
      <c r="G1325" s="106">
        <v>-140.66999999999999</v>
      </c>
      <c r="H1325" s="48"/>
      <c r="I1325" s="106"/>
      <c r="J1325" s="48"/>
      <c r="K1325" s="106"/>
      <c r="L1325" s="46">
        <v>1</v>
      </c>
      <c r="M1325" s="110">
        <v>-140.66999999999999</v>
      </c>
      <c r="N1325" s="21"/>
      <c r="O1325" s="21"/>
    </row>
    <row r="1326" spans="1:15" x14ac:dyDescent="0.25">
      <c r="A1326" s="20"/>
      <c r="B1326" s="20"/>
      <c r="C1326" s="20"/>
      <c r="D1326" s="20"/>
      <c r="E1326" s="15" t="s">
        <v>1304</v>
      </c>
      <c r="F1326" s="46">
        <v>1</v>
      </c>
      <c r="G1326" s="106">
        <v>-17.87</v>
      </c>
      <c r="H1326" s="48"/>
      <c r="I1326" s="106"/>
      <c r="J1326" s="48"/>
      <c r="K1326" s="106"/>
      <c r="L1326" s="46">
        <v>1</v>
      </c>
      <c r="M1326" s="110">
        <v>-17.87</v>
      </c>
      <c r="N1326" s="21"/>
      <c r="O1326" s="21"/>
    </row>
    <row r="1327" spans="1:15" x14ac:dyDescent="0.25">
      <c r="A1327" s="20"/>
      <c r="B1327" s="20"/>
      <c r="C1327" s="20"/>
      <c r="D1327" s="20"/>
      <c r="E1327" s="15" t="s">
        <v>238</v>
      </c>
      <c r="F1327" s="46"/>
      <c r="G1327" s="106"/>
      <c r="H1327" s="48">
        <v>1</v>
      </c>
      <c r="I1327" s="106">
        <v>-128.12</v>
      </c>
      <c r="J1327" s="48"/>
      <c r="K1327" s="106"/>
      <c r="L1327" s="46">
        <v>1</v>
      </c>
      <c r="M1327" s="110">
        <v>-128.12</v>
      </c>
      <c r="N1327" s="21"/>
      <c r="O1327" s="21"/>
    </row>
    <row r="1328" spans="1:15" x14ac:dyDescent="0.25">
      <c r="A1328" s="20"/>
      <c r="B1328" s="20"/>
      <c r="C1328" s="20"/>
      <c r="D1328" s="20"/>
      <c r="E1328" s="15" t="s">
        <v>190</v>
      </c>
      <c r="F1328" s="46"/>
      <c r="G1328" s="106"/>
      <c r="H1328" s="48">
        <v>1</v>
      </c>
      <c r="I1328" s="106">
        <v>-486.9</v>
      </c>
      <c r="J1328" s="48"/>
      <c r="K1328" s="106"/>
      <c r="L1328" s="46">
        <v>1</v>
      </c>
      <c r="M1328" s="110">
        <v>-486.9</v>
      </c>
      <c r="N1328" s="21"/>
      <c r="O1328" s="21"/>
    </row>
    <row r="1329" spans="1:15" x14ac:dyDescent="0.25">
      <c r="A1329" s="20"/>
      <c r="B1329" s="20"/>
      <c r="C1329" s="20"/>
      <c r="D1329" s="20"/>
      <c r="E1329" s="15" t="s">
        <v>144</v>
      </c>
      <c r="F1329" s="46"/>
      <c r="G1329" s="106"/>
      <c r="H1329" s="48">
        <v>1</v>
      </c>
      <c r="I1329" s="106">
        <v>-468.34</v>
      </c>
      <c r="J1329" s="48"/>
      <c r="K1329" s="106"/>
      <c r="L1329" s="46">
        <v>1</v>
      </c>
      <c r="M1329" s="110">
        <v>-468.34</v>
      </c>
      <c r="N1329" s="21"/>
      <c r="O1329" s="21"/>
    </row>
    <row r="1330" spans="1:15" x14ac:dyDescent="0.25">
      <c r="A1330" s="20"/>
      <c r="B1330" s="20"/>
      <c r="C1330" s="20"/>
      <c r="D1330" s="20"/>
      <c r="E1330" s="15" t="s">
        <v>1054</v>
      </c>
      <c r="F1330" s="46">
        <v>1</v>
      </c>
      <c r="G1330" s="106">
        <v>-46.81</v>
      </c>
      <c r="H1330" s="48"/>
      <c r="I1330" s="106"/>
      <c r="J1330" s="48"/>
      <c r="K1330" s="106"/>
      <c r="L1330" s="46">
        <v>1</v>
      </c>
      <c r="M1330" s="110">
        <v>-46.81</v>
      </c>
      <c r="N1330" s="21"/>
      <c r="O1330" s="21"/>
    </row>
    <row r="1331" spans="1:15" x14ac:dyDescent="0.25">
      <c r="A1331" s="20"/>
      <c r="B1331" s="20"/>
      <c r="C1331" s="20"/>
      <c r="D1331" s="20"/>
      <c r="E1331" s="15" t="s">
        <v>1971</v>
      </c>
      <c r="F1331" s="46">
        <v>1</v>
      </c>
      <c r="G1331" s="106">
        <v>-75.010000000000005</v>
      </c>
      <c r="H1331" s="48"/>
      <c r="I1331" s="106"/>
      <c r="J1331" s="48"/>
      <c r="K1331" s="106"/>
      <c r="L1331" s="46">
        <v>1</v>
      </c>
      <c r="M1331" s="110">
        <v>-75.010000000000005</v>
      </c>
      <c r="N1331" s="21"/>
      <c r="O1331" s="21"/>
    </row>
    <row r="1332" spans="1:15" x14ac:dyDescent="0.25">
      <c r="A1332" s="20"/>
      <c r="B1332" s="20"/>
      <c r="C1332" s="20"/>
      <c r="D1332" s="20"/>
      <c r="E1332" s="15" t="s">
        <v>303</v>
      </c>
      <c r="F1332" s="46">
        <v>1</v>
      </c>
      <c r="G1332" s="106">
        <v>-84.05</v>
      </c>
      <c r="H1332" s="48"/>
      <c r="I1332" s="106"/>
      <c r="J1332" s="48"/>
      <c r="K1332" s="106"/>
      <c r="L1332" s="46">
        <v>1</v>
      </c>
      <c r="M1332" s="110">
        <v>-84.05</v>
      </c>
      <c r="N1332" s="21"/>
      <c r="O1332" s="21"/>
    </row>
    <row r="1333" spans="1:15" x14ac:dyDescent="0.25">
      <c r="A1333" s="20"/>
      <c r="B1333" s="20"/>
      <c r="C1333" s="20"/>
      <c r="D1333" s="20"/>
      <c r="E1333" s="15" t="s">
        <v>259</v>
      </c>
      <c r="F1333" s="46"/>
      <c r="G1333" s="106"/>
      <c r="H1333" s="48">
        <v>1</v>
      </c>
      <c r="I1333" s="106">
        <v>-198.33</v>
      </c>
      <c r="J1333" s="48"/>
      <c r="K1333" s="106"/>
      <c r="L1333" s="46">
        <v>1</v>
      </c>
      <c r="M1333" s="110">
        <v>-198.33</v>
      </c>
      <c r="N1333" s="21"/>
      <c r="O1333" s="21"/>
    </row>
    <row r="1334" spans="1:15" x14ac:dyDescent="0.25">
      <c r="A1334" s="20"/>
      <c r="B1334" s="20"/>
      <c r="C1334" s="20"/>
      <c r="D1334" s="20"/>
      <c r="E1334" s="15" t="s">
        <v>1218</v>
      </c>
      <c r="F1334" s="46"/>
      <c r="G1334" s="106"/>
      <c r="H1334" s="48"/>
      <c r="I1334" s="106"/>
      <c r="J1334" s="48">
        <v>1</v>
      </c>
      <c r="K1334" s="106">
        <v>-99.27</v>
      </c>
      <c r="L1334" s="46">
        <v>1</v>
      </c>
      <c r="M1334" s="110">
        <v>-99.27</v>
      </c>
      <c r="N1334" s="21"/>
      <c r="O1334" s="21"/>
    </row>
    <row r="1335" spans="1:15" x14ac:dyDescent="0.25">
      <c r="A1335" s="20"/>
      <c r="B1335" s="20"/>
      <c r="C1335" s="20"/>
      <c r="D1335" s="20"/>
      <c r="E1335" s="15" t="s">
        <v>661</v>
      </c>
      <c r="F1335" s="46"/>
      <c r="G1335" s="106"/>
      <c r="H1335" s="48"/>
      <c r="I1335" s="106"/>
      <c r="J1335" s="48">
        <v>1</v>
      </c>
      <c r="K1335" s="106">
        <v>-92.14</v>
      </c>
      <c r="L1335" s="46">
        <v>1</v>
      </c>
      <c r="M1335" s="110">
        <v>-92.14</v>
      </c>
      <c r="N1335" s="21"/>
      <c r="O1335" s="21"/>
    </row>
    <row r="1336" spans="1:15" x14ac:dyDescent="0.25">
      <c r="A1336" s="20"/>
      <c r="B1336" s="20"/>
      <c r="C1336" s="20"/>
      <c r="D1336" s="20"/>
      <c r="E1336" s="15" t="s">
        <v>45</v>
      </c>
      <c r="F1336" s="46">
        <v>1</v>
      </c>
      <c r="G1336" s="106">
        <v>-156.43</v>
      </c>
      <c r="H1336" s="48"/>
      <c r="I1336" s="106"/>
      <c r="J1336" s="48"/>
      <c r="K1336" s="106"/>
      <c r="L1336" s="46">
        <v>1</v>
      </c>
      <c r="M1336" s="110">
        <v>-156.43</v>
      </c>
      <c r="N1336" s="21"/>
      <c r="O1336" s="21"/>
    </row>
    <row r="1337" spans="1:15" x14ac:dyDescent="0.25">
      <c r="A1337" s="20"/>
      <c r="B1337" s="20"/>
      <c r="C1337" s="20"/>
      <c r="D1337" s="20"/>
      <c r="E1337" s="15" t="s">
        <v>2180</v>
      </c>
      <c r="F1337" s="46"/>
      <c r="G1337" s="106"/>
      <c r="H1337" s="48"/>
      <c r="I1337" s="106"/>
      <c r="J1337" s="48">
        <v>1</v>
      </c>
      <c r="K1337" s="106">
        <v>-477.42</v>
      </c>
      <c r="L1337" s="46">
        <v>1</v>
      </c>
      <c r="M1337" s="110">
        <v>-477.42</v>
      </c>
      <c r="N1337" s="21"/>
      <c r="O1337" s="21"/>
    </row>
    <row r="1338" spans="1:15" x14ac:dyDescent="0.25">
      <c r="A1338" s="20"/>
      <c r="B1338" s="20"/>
      <c r="C1338" s="20"/>
      <c r="D1338" s="20"/>
      <c r="E1338" s="15" t="s">
        <v>1145</v>
      </c>
      <c r="F1338" s="46"/>
      <c r="G1338" s="106"/>
      <c r="H1338" s="48">
        <v>1</v>
      </c>
      <c r="I1338" s="106">
        <v>-6.47</v>
      </c>
      <c r="J1338" s="48"/>
      <c r="K1338" s="106"/>
      <c r="L1338" s="46">
        <v>1</v>
      </c>
      <c r="M1338" s="110">
        <v>-6.47</v>
      </c>
      <c r="N1338" s="21"/>
      <c r="O1338" s="21"/>
    </row>
    <row r="1339" spans="1:15" x14ac:dyDescent="0.25">
      <c r="A1339" s="20"/>
      <c r="B1339" s="20"/>
      <c r="C1339" s="20"/>
      <c r="D1339" s="20"/>
      <c r="E1339" s="15" t="s">
        <v>639</v>
      </c>
      <c r="F1339" s="46"/>
      <c r="G1339" s="106"/>
      <c r="H1339" s="48"/>
      <c r="I1339" s="106"/>
      <c r="J1339" s="48">
        <v>1</v>
      </c>
      <c r="K1339" s="106">
        <v>-14.96</v>
      </c>
      <c r="L1339" s="46">
        <v>1</v>
      </c>
      <c r="M1339" s="110">
        <v>-14.96</v>
      </c>
      <c r="N1339" s="21"/>
      <c r="O1339" s="21"/>
    </row>
    <row r="1340" spans="1:15" x14ac:dyDescent="0.25">
      <c r="A1340" s="20"/>
      <c r="B1340" s="20"/>
      <c r="C1340" s="20"/>
      <c r="D1340" s="20"/>
      <c r="E1340" s="15" t="s">
        <v>645</v>
      </c>
      <c r="F1340" s="46"/>
      <c r="G1340" s="106"/>
      <c r="H1340" s="48"/>
      <c r="I1340" s="106"/>
      <c r="J1340" s="48">
        <v>1</v>
      </c>
      <c r="K1340" s="106">
        <v>-36.29</v>
      </c>
      <c r="L1340" s="46">
        <v>1</v>
      </c>
      <c r="M1340" s="110">
        <v>-36.29</v>
      </c>
      <c r="N1340" s="21"/>
      <c r="O1340" s="21"/>
    </row>
    <row r="1341" spans="1:15" x14ac:dyDescent="0.25">
      <c r="A1341" s="20"/>
      <c r="B1341" s="20"/>
      <c r="C1341" s="20"/>
      <c r="D1341" s="20"/>
      <c r="E1341" s="15" t="s">
        <v>1842</v>
      </c>
      <c r="F1341" s="46"/>
      <c r="G1341" s="106"/>
      <c r="H1341" s="48">
        <v>1</v>
      </c>
      <c r="I1341" s="106">
        <v>-86.97</v>
      </c>
      <c r="J1341" s="48"/>
      <c r="K1341" s="106"/>
      <c r="L1341" s="46">
        <v>1</v>
      </c>
      <c r="M1341" s="110">
        <v>-86.97</v>
      </c>
      <c r="N1341" s="21"/>
      <c r="O1341" s="21"/>
    </row>
    <row r="1342" spans="1:15" x14ac:dyDescent="0.25">
      <c r="A1342" s="20"/>
      <c r="B1342" s="20"/>
      <c r="C1342" s="20"/>
      <c r="D1342" s="20"/>
      <c r="E1342" s="15" t="s">
        <v>2182</v>
      </c>
      <c r="F1342" s="46">
        <v>1</v>
      </c>
      <c r="G1342" s="106">
        <v>-275.27</v>
      </c>
      <c r="H1342" s="48"/>
      <c r="I1342" s="106"/>
      <c r="J1342" s="48"/>
      <c r="K1342" s="106"/>
      <c r="L1342" s="46">
        <v>1</v>
      </c>
      <c r="M1342" s="110">
        <v>-275.27</v>
      </c>
      <c r="N1342" s="21"/>
      <c r="O1342" s="21"/>
    </row>
    <row r="1343" spans="1:15" x14ac:dyDescent="0.25">
      <c r="A1343" s="20"/>
      <c r="B1343" s="20"/>
      <c r="C1343" s="20"/>
      <c r="D1343" s="20"/>
      <c r="E1343" s="15" t="s">
        <v>1310</v>
      </c>
      <c r="F1343" s="46">
        <v>1</v>
      </c>
      <c r="G1343" s="106">
        <v>-84.44</v>
      </c>
      <c r="H1343" s="48"/>
      <c r="I1343" s="106"/>
      <c r="J1343" s="48"/>
      <c r="K1343" s="106"/>
      <c r="L1343" s="46">
        <v>1</v>
      </c>
      <c r="M1343" s="110">
        <v>-84.44</v>
      </c>
      <c r="N1343" s="21"/>
      <c r="O1343" s="21"/>
    </row>
    <row r="1344" spans="1:15" x14ac:dyDescent="0.25">
      <c r="A1344" s="20"/>
      <c r="B1344" s="20"/>
      <c r="C1344" s="20"/>
      <c r="D1344" s="20"/>
      <c r="E1344" s="15" t="s">
        <v>2107</v>
      </c>
      <c r="F1344" s="46"/>
      <c r="G1344" s="106"/>
      <c r="H1344" s="48"/>
      <c r="I1344" s="106"/>
      <c r="J1344" s="48">
        <v>1</v>
      </c>
      <c r="K1344" s="106">
        <v>-6.95</v>
      </c>
      <c r="L1344" s="46">
        <v>1</v>
      </c>
      <c r="M1344" s="110">
        <v>-6.95</v>
      </c>
      <c r="N1344" s="21"/>
      <c r="O1344" s="21"/>
    </row>
    <row r="1345" spans="1:15" x14ac:dyDescent="0.25">
      <c r="A1345" s="20"/>
      <c r="B1345" s="20"/>
      <c r="C1345" s="20"/>
      <c r="D1345" s="20"/>
      <c r="E1345" s="15" t="s">
        <v>2327</v>
      </c>
      <c r="F1345" s="46">
        <v>1</v>
      </c>
      <c r="G1345" s="106">
        <v>-282.66000000000003</v>
      </c>
      <c r="H1345" s="48"/>
      <c r="I1345" s="106"/>
      <c r="J1345" s="48"/>
      <c r="K1345" s="106"/>
      <c r="L1345" s="46">
        <v>1</v>
      </c>
      <c r="M1345" s="110">
        <v>-282.66000000000003</v>
      </c>
      <c r="N1345" s="21"/>
      <c r="O1345" s="21"/>
    </row>
    <row r="1346" spans="1:15" x14ac:dyDescent="0.25">
      <c r="A1346" s="20"/>
      <c r="B1346" s="20"/>
      <c r="C1346" s="20"/>
      <c r="D1346" s="20"/>
      <c r="E1346" s="15" t="s">
        <v>2144</v>
      </c>
      <c r="F1346" s="46"/>
      <c r="G1346" s="106"/>
      <c r="H1346" s="48"/>
      <c r="I1346" s="106"/>
      <c r="J1346" s="48">
        <v>1</v>
      </c>
      <c r="K1346" s="106">
        <v>-31.07</v>
      </c>
      <c r="L1346" s="46">
        <v>1</v>
      </c>
      <c r="M1346" s="110">
        <v>-31.07</v>
      </c>
      <c r="N1346" s="21"/>
      <c r="O1346" s="21"/>
    </row>
    <row r="1347" spans="1:15" x14ac:dyDescent="0.25">
      <c r="A1347" s="20"/>
      <c r="B1347" s="20"/>
      <c r="C1347" s="20"/>
      <c r="D1347" s="20"/>
      <c r="E1347" s="15" t="s">
        <v>1588</v>
      </c>
      <c r="F1347" s="46"/>
      <c r="G1347" s="106"/>
      <c r="H1347" s="48">
        <v>1</v>
      </c>
      <c r="I1347" s="106">
        <v>-25.52</v>
      </c>
      <c r="J1347" s="48"/>
      <c r="K1347" s="106"/>
      <c r="L1347" s="46">
        <v>1</v>
      </c>
      <c r="M1347" s="110">
        <v>-25.52</v>
      </c>
      <c r="N1347" s="21"/>
      <c r="O1347" s="21"/>
    </row>
    <row r="1348" spans="1:15" x14ac:dyDescent="0.25">
      <c r="A1348" s="20"/>
      <c r="B1348" s="20"/>
      <c r="C1348" s="20"/>
      <c r="D1348" s="20"/>
      <c r="E1348" s="15" t="s">
        <v>1251</v>
      </c>
      <c r="F1348" s="46"/>
      <c r="G1348" s="106"/>
      <c r="H1348" s="48"/>
      <c r="I1348" s="106"/>
      <c r="J1348" s="48">
        <v>1</v>
      </c>
      <c r="K1348" s="106">
        <v>-66.760000000000005</v>
      </c>
      <c r="L1348" s="46">
        <v>1</v>
      </c>
      <c r="M1348" s="110">
        <v>-66.760000000000005</v>
      </c>
      <c r="N1348" s="21"/>
      <c r="O1348" s="21"/>
    </row>
    <row r="1349" spans="1:15" x14ac:dyDescent="0.25">
      <c r="A1349" s="20"/>
      <c r="B1349" s="20"/>
      <c r="C1349" s="20"/>
      <c r="D1349" s="20"/>
      <c r="E1349" s="15" t="s">
        <v>1165</v>
      </c>
      <c r="F1349" s="46"/>
      <c r="G1349" s="106"/>
      <c r="H1349" s="48">
        <v>1</v>
      </c>
      <c r="I1349" s="106">
        <v>-49.11</v>
      </c>
      <c r="J1349" s="48"/>
      <c r="K1349" s="106"/>
      <c r="L1349" s="46">
        <v>1</v>
      </c>
      <c r="M1349" s="110">
        <v>-49.11</v>
      </c>
      <c r="N1349" s="21"/>
      <c r="O1349" s="21"/>
    </row>
    <row r="1350" spans="1:15" x14ac:dyDescent="0.25">
      <c r="A1350" s="20"/>
      <c r="B1350" s="20"/>
      <c r="C1350" s="20"/>
      <c r="D1350" s="20"/>
      <c r="E1350" s="15" t="s">
        <v>1653</v>
      </c>
      <c r="F1350" s="46"/>
      <c r="G1350" s="106"/>
      <c r="H1350" s="48">
        <v>1</v>
      </c>
      <c r="I1350" s="106">
        <v>-63.18</v>
      </c>
      <c r="J1350" s="48"/>
      <c r="K1350" s="106"/>
      <c r="L1350" s="46">
        <v>1</v>
      </c>
      <c r="M1350" s="110">
        <v>-63.18</v>
      </c>
      <c r="N1350" s="21"/>
      <c r="O1350" s="21"/>
    </row>
    <row r="1351" spans="1:15" x14ac:dyDescent="0.25">
      <c r="A1351" s="20"/>
      <c r="B1351" s="20"/>
      <c r="C1351" s="20"/>
      <c r="D1351" s="20"/>
      <c r="E1351" s="15" t="s">
        <v>1679</v>
      </c>
      <c r="F1351" s="46"/>
      <c r="G1351" s="106"/>
      <c r="H1351" s="48"/>
      <c r="I1351" s="106"/>
      <c r="J1351" s="48">
        <v>1</v>
      </c>
      <c r="K1351" s="106">
        <v>-87.8</v>
      </c>
      <c r="L1351" s="46">
        <v>1</v>
      </c>
      <c r="M1351" s="110">
        <v>-87.8</v>
      </c>
      <c r="N1351" s="21"/>
      <c r="O1351" s="21"/>
    </row>
    <row r="1352" spans="1:15" x14ac:dyDescent="0.25">
      <c r="A1352" s="20"/>
      <c r="B1352" s="20"/>
      <c r="C1352" s="20"/>
      <c r="D1352" s="20"/>
      <c r="E1352" s="15" t="s">
        <v>1265</v>
      </c>
      <c r="F1352" s="46">
        <v>1</v>
      </c>
      <c r="G1352" s="106">
        <v>-13.95</v>
      </c>
      <c r="H1352" s="48"/>
      <c r="I1352" s="106"/>
      <c r="J1352" s="48"/>
      <c r="K1352" s="106"/>
      <c r="L1352" s="46">
        <v>1</v>
      </c>
      <c r="M1352" s="110">
        <v>-13.95</v>
      </c>
      <c r="N1352" s="21"/>
      <c r="O1352" s="21"/>
    </row>
    <row r="1353" spans="1:15" x14ac:dyDescent="0.25">
      <c r="A1353" s="20"/>
      <c r="B1353" s="20"/>
      <c r="C1353" s="20"/>
      <c r="D1353" s="20"/>
      <c r="E1353" s="15" t="s">
        <v>2227</v>
      </c>
      <c r="F1353" s="46"/>
      <c r="G1353" s="106"/>
      <c r="H1353" s="48"/>
      <c r="I1353" s="106"/>
      <c r="J1353" s="48">
        <v>1</v>
      </c>
      <c r="K1353" s="106">
        <v>-414.76</v>
      </c>
      <c r="L1353" s="46">
        <v>1</v>
      </c>
      <c r="M1353" s="110">
        <v>-414.76</v>
      </c>
      <c r="N1353" s="21"/>
      <c r="O1353" s="21"/>
    </row>
    <row r="1354" spans="1:15" x14ac:dyDescent="0.25">
      <c r="A1354" s="20"/>
      <c r="B1354" s="20"/>
      <c r="C1354" s="20"/>
      <c r="D1354" s="20"/>
      <c r="E1354" s="15" t="s">
        <v>649</v>
      </c>
      <c r="F1354" s="46"/>
      <c r="G1354" s="106"/>
      <c r="H1354" s="48"/>
      <c r="I1354" s="106"/>
      <c r="J1354" s="48">
        <v>1</v>
      </c>
      <c r="K1354" s="106">
        <v>-70.59</v>
      </c>
      <c r="L1354" s="46">
        <v>1</v>
      </c>
      <c r="M1354" s="110">
        <v>-70.59</v>
      </c>
      <c r="N1354" s="21"/>
      <c r="O1354" s="21"/>
    </row>
    <row r="1355" spans="1:15" x14ac:dyDescent="0.25">
      <c r="A1355" s="20"/>
      <c r="B1355" s="20"/>
      <c r="C1355" s="20"/>
      <c r="D1355" s="20"/>
      <c r="E1355" s="15" t="s">
        <v>2237</v>
      </c>
      <c r="F1355" s="46">
        <v>1</v>
      </c>
      <c r="G1355" s="106">
        <v>-377.3</v>
      </c>
      <c r="H1355" s="48"/>
      <c r="I1355" s="106"/>
      <c r="J1355" s="48"/>
      <c r="K1355" s="106"/>
      <c r="L1355" s="46">
        <v>1</v>
      </c>
      <c r="M1355" s="110">
        <v>-377.3</v>
      </c>
      <c r="N1355" s="21"/>
      <c r="O1355" s="21"/>
    </row>
    <row r="1356" spans="1:15" x14ac:dyDescent="0.25">
      <c r="A1356" s="20"/>
      <c r="B1356" s="20"/>
      <c r="C1356" s="20"/>
      <c r="D1356" s="20"/>
      <c r="E1356" s="15" t="s">
        <v>2174</v>
      </c>
      <c r="F1356" s="46"/>
      <c r="G1356" s="106"/>
      <c r="H1356" s="48">
        <v>1</v>
      </c>
      <c r="I1356" s="106">
        <v>-478.88</v>
      </c>
      <c r="J1356" s="48"/>
      <c r="K1356" s="106"/>
      <c r="L1356" s="46">
        <v>1</v>
      </c>
      <c r="M1356" s="110">
        <v>-478.88</v>
      </c>
      <c r="N1356" s="21"/>
      <c r="O1356" s="21"/>
    </row>
    <row r="1357" spans="1:15" x14ac:dyDescent="0.25">
      <c r="A1357" s="20"/>
      <c r="B1357" s="20"/>
      <c r="C1357" s="20"/>
      <c r="D1357" s="20"/>
      <c r="E1357" s="15" t="s">
        <v>682</v>
      </c>
      <c r="F1357" s="46">
        <v>1</v>
      </c>
      <c r="G1357" s="106">
        <v>-72.36</v>
      </c>
      <c r="H1357" s="48"/>
      <c r="I1357" s="106"/>
      <c r="J1357" s="48"/>
      <c r="K1357" s="106"/>
      <c r="L1357" s="46">
        <v>1</v>
      </c>
      <c r="M1357" s="110">
        <v>-72.36</v>
      </c>
      <c r="N1357" s="21"/>
      <c r="O1357" s="21"/>
    </row>
    <row r="1358" spans="1:15" x14ac:dyDescent="0.25">
      <c r="A1358" s="20"/>
      <c r="B1358" s="20"/>
      <c r="C1358" s="20"/>
      <c r="D1358" s="20"/>
      <c r="E1358" s="15" t="s">
        <v>1659</v>
      </c>
      <c r="F1358" s="46"/>
      <c r="G1358" s="106"/>
      <c r="H1358" s="48"/>
      <c r="I1358" s="106"/>
      <c r="J1358" s="48">
        <v>1</v>
      </c>
      <c r="K1358" s="106">
        <v>-46.71</v>
      </c>
      <c r="L1358" s="46">
        <v>1</v>
      </c>
      <c r="M1358" s="110">
        <v>-46.71</v>
      </c>
      <c r="N1358" s="21"/>
      <c r="O1358" s="21"/>
    </row>
    <row r="1359" spans="1:15" x14ac:dyDescent="0.25">
      <c r="A1359" s="20"/>
      <c r="B1359" s="20"/>
      <c r="C1359" s="20"/>
      <c r="D1359" s="20"/>
      <c r="E1359" s="15" t="s">
        <v>2154</v>
      </c>
      <c r="F1359" s="46"/>
      <c r="G1359" s="106"/>
      <c r="H1359" s="48">
        <v>1</v>
      </c>
      <c r="I1359" s="106">
        <v>-263.8</v>
      </c>
      <c r="J1359" s="48"/>
      <c r="K1359" s="106"/>
      <c r="L1359" s="46">
        <v>1</v>
      </c>
      <c r="M1359" s="110">
        <v>-263.8</v>
      </c>
      <c r="N1359" s="21"/>
      <c r="O1359" s="21"/>
    </row>
    <row r="1360" spans="1:15" x14ac:dyDescent="0.25">
      <c r="A1360" s="20"/>
      <c r="B1360" s="20"/>
      <c r="C1360" s="20"/>
      <c r="D1360" s="20"/>
      <c r="E1360" s="15" t="s">
        <v>1259</v>
      </c>
      <c r="F1360" s="46"/>
      <c r="G1360" s="106"/>
      <c r="H1360" s="48"/>
      <c r="I1360" s="106"/>
      <c r="J1360" s="48">
        <v>1</v>
      </c>
      <c r="K1360" s="106">
        <v>-32.9</v>
      </c>
      <c r="L1360" s="46">
        <v>1</v>
      </c>
      <c r="M1360" s="110">
        <v>-32.9</v>
      </c>
      <c r="N1360" s="21"/>
      <c r="O1360" s="21"/>
    </row>
    <row r="1361" spans="1:15" x14ac:dyDescent="0.25">
      <c r="A1361" s="20"/>
      <c r="B1361" s="20"/>
      <c r="C1361" s="20"/>
      <c r="D1361" s="20"/>
      <c r="E1361" s="15" t="s">
        <v>1280</v>
      </c>
      <c r="F1361" s="46">
        <v>1</v>
      </c>
      <c r="G1361" s="106">
        <v>-5.35</v>
      </c>
      <c r="H1361" s="48"/>
      <c r="I1361" s="106"/>
      <c r="J1361" s="48"/>
      <c r="K1361" s="106"/>
      <c r="L1361" s="46">
        <v>1</v>
      </c>
      <c r="M1361" s="110">
        <v>-5.35</v>
      </c>
      <c r="N1361" s="21"/>
      <c r="O1361" s="21"/>
    </row>
    <row r="1362" spans="1:15" x14ac:dyDescent="0.25">
      <c r="A1362" s="20"/>
      <c r="B1362" s="20"/>
      <c r="C1362" s="20"/>
      <c r="D1362" s="20"/>
      <c r="E1362" s="15" t="s">
        <v>1172</v>
      </c>
      <c r="F1362" s="46"/>
      <c r="G1362" s="106"/>
      <c r="H1362" s="48">
        <v>1</v>
      </c>
      <c r="I1362" s="106">
        <v>-66.3</v>
      </c>
      <c r="J1362" s="48"/>
      <c r="K1362" s="106"/>
      <c r="L1362" s="46">
        <v>1</v>
      </c>
      <c r="M1362" s="110">
        <v>-66.3</v>
      </c>
      <c r="N1362" s="21"/>
      <c r="O1362" s="21"/>
    </row>
    <row r="1363" spans="1:15" x14ac:dyDescent="0.25">
      <c r="A1363" s="20"/>
      <c r="B1363" s="20"/>
      <c r="C1363" s="20"/>
      <c r="D1363" s="20"/>
      <c r="E1363" s="15" t="s">
        <v>945</v>
      </c>
      <c r="F1363" s="46"/>
      <c r="G1363" s="106"/>
      <c r="H1363" s="48">
        <v>1</v>
      </c>
      <c r="I1363" s="106">
        <v>-58.56</v>
      </c>
      <c r="J1363" s="48"/>
      <c r="K1363" s="106"/>
      <c r="L1363" s="46">
        <v>1</v>
      </c>
      <c r="M1363" s="110">
        <v>-58.56</v>
      </c>
      <c r="N1363" s="21"/>
      <c r="O1363" s="21"/>
    </row>
    <row r="1364" spans="1:15" x14ac:dyDescent="0.25">
      <c r="A1364" s="20"/>
      <c r="B1364" s="20"/>
      <c r="C1364" s="20"/>
      <c r="D1364" s="20"/>
      <c r="E1364" s="15" t="s">
        <v>1404</v>
      </c>
      <c r="F1364" s="46"/>
      <c r="G1364" s="106"/>
      <c r="H1364" s="48">
        <v>1</v>
      </c>
      <c r="I1364" s="106">
        <v>-15.66</v>
      </c>
      <c r="J1364" s="48"/>
      <c r="K1364" s="106"/>
      <c r="L1364" s="46">
        <v>1</v>
      </c>
      <c r="M1364" s="110">
        <v>-15.66</v>
      </c>
      <c r="N1364" s="21"/>
      <c r="O1364" s="21"/>
    </row>
    <row r="1365" spans="1:15" x14ac:dyDescent="0.25">
      <c r="A1365" s="20"/>
      <c r="B1365" s="20"/>
      <c r="C1365" s="20"/>
      <c r="D1365" s="20"/>
      <c r="E1365" s="15" t="s">
        <v>2098</v>
      </c>
      <c r="F1365" s="46"/>
      <c r="G1365" s="106"/>
      <c r="H1365" s="48"/>
      <c r="I1365" s="106"/>
      <c r="J1365" s="48">
        <v>1</v>
      </c>
      <c r="K1365" s="106">
        <v>-87.19</v>
      </c>
      <c r="L1365" s="46">
        <v>1</v>
      </c>
      <c r="M1365" s="110">
        <v>-87.19</v>
      </c>
      <c r="N1365" s="21"/>
      <c r="O1365" s="21"/>
    </row>
    <row r="1366" spans="1:15" x14ac:dyDescent="0.25">
      <c r="A1366" s="20"/>
      <c r="B1366" s="20"/>
      <c r="C1366" s="20"/>
      <c r="D1366" s="20"/>
      <c r="E1366" s="15" t="s">
        <v>1225</v>
      </c>
      <c r="F1366" s="46"/>
      <c r="G1366" s="106"/>
      <c r="H1366" s="48"/>
      <c r="I1366" s="106"/>
      <c r="J1366" s="48">
        <v>1</v>
      </c>
      <c r="K1366" s="106">
        <v>-89.73</v>
      </c>
      <c r="L1366" s="46">
        <v>1</v>
      </c>
      <c r="M1366" s="110">
        <v>-89.73</v>
      </c>
      <c r="N1366" s="21"/>
      <c r="O1366" s="21"/>
    </row>
    <row r="1367" spans="1:15" x14ac:dyDescent="0.25">
      <c r="A1367" s="20"/>
      <c r="B1367" s="20"/>
      <c r="C1367" s="20"/>
      <c r="D1367" s="20"/>
      <c r="E1367" s="15" t="s">
        <v>2333</v>
      </c>
      <c r="F1367" s="46">
        <v>1</v>
      </c>
      <c r="G1367" s="106">
        <v>-74.33</v>
      </c>
      <c r="H1367" s="48"/>
      <c r="I1367" s="106"/>
      <c r="J1367" s="48"/>
      <c r="K1367" s="106"/>
      <c r="L1367" s="46">
        <v>1</v>
      </c>
      <c r="M1367" s="110">
        <v>-74.33</v>
      </c>
      <c r="N1367" s="21"/>
      <c r="O1367" s="21"/>
    </row>
    <row r="1368" spans="1:15" x14ac:dyDescent="0.25">
      <c r="A1368" s="20"/>
      <c r="B1368" s="20"/>
      <c r="C1368" s="20"/>
      <c r="D1368" s="20"/>
      <c r="E1368" s="15" t="s">
        <v>1026</v>
      </c>
      <c r="F1368" s="46"/>
      <c r="G1368" s="106"/>
      <c r="H1368" s="48"/>
      <c r="I1368" s="106"/>
      <c r="J1368" s="48">
        <v>1</v>
      </c>
      <c r="K1368" s="106">
        <v>-9.09</v>
      </c>
      <c r="L1368" s="46">
        <v>1</v>
      </c>
      <c r="M1368" s="110">
        <v>-9.09</v>
      </c>
      <c r="N1368" s="21"/>
      <c r="O1368" s="21"/>
    </row>
    <row r="1369" spans="1:15" x14ac:dyDescent="0.25">
      <c r="A1369" s="20"/>
      <c r="B1369" s="20"/>
      <c r="C1369" s="20"/>
      <c r="D1369" s="20"/>
      <c r="E1369" s="15" t="s">
        <v>871</v>
      </c>
      <c r="F1369" s="46">
        <v>1</v>
      </c>
      <c r="G1369" s="106">
        <v>-83.34</v>
      </c>
      <c r="H1369" s="48"/>
      <c r="I1369" s="106"/>
      <c r="J1369" s="48"/>
      <c r="K1369" s="106"/>
      <c r="L1369" s="46">
        <v>1</v>
      </c>
      <c r="M1369" s="110">
        <v>-83.34</v>
      </c>
      <c r="N1369" s="21"/>
      <c r="O1369" s="21"/>
    </row>
    <row r="1370" spans="1:15" x14ac:dyDescent="0.25">
      <c r="A1370" s="20"/>
      <c r="B1370" s="20"/>
      <c r="C1370" s="20"/>
      <c r="D1370" s="20"/>
      <c r="E1370" s="15" t="s">
        <v>626</v>
      </c>
      <c r="F1370" s="46"/>
      <c r="G1370" s="106"/>
      <c r="H1370" s="48"/>
      <c r="I1370" s="106"/>
      <c r="J1370" s="48">
        <v>1</v>
      </c>
      <c r="K1370" s="106">
        <v>-40.03</v>
      </c>
      <c r="L1370" s="46">
        <v>1</v>
      </c>
      <c r="M1370" s="110">
        <v>-40.03</v>
      </c>
      <c r="N1370" s="21"/>
      <c r="O1370" s="21"/>
    </row>
    <row r="1371" spans="1:15" x14ac:dyDescent="0.25">
      <c r="A1371" s="20"/>
      <c r="B1371" s="20"/>
      <c r="C1371" s="20"/>
      <c r="D1371" s="20"/>
      <c r="E1371" s="15" t="s">
        <v>2139</v>
      </c>
      <c r="F1371" s="46"/>
      <c r="G1371" s="106"/>
      <c r="H1371" s="48"/>
      <c r="I1371" s="106"/>
      <c r="J1371" s="48">
        <v>1</v>
      </c>
      <c r="K1371" s="106">
        <v>-46.86</v>
      </c>
      <c r="L1371" s="46">
        <v>1</v>
      </c>
      <c r="M1371" s="110">
        <v>-46.86</v>
      </c>
      <c r="N1371" s="21"/>
      <c r="O1371" s="21"/>
    </row>
    <row r="1372" spans="1:15" x14ac:dyDescent="0.25">
      <c r="A1372" s="20"/>
      <c r="B1372" s="20"/>
      <c r="C1372" s="20"/>
      <c r="D1372" s="20"/>
      <c r="E1372" s="15" t="s">
        <v>204</v>
      </c>
      <c r="F1372" s="46"/>
      <c r="G1372" s="106"/>
      <c r="H1372" s="48">
        <v>1</v>
      </c>
      <c r="I1372" s="106">
        <v>-209.93</v>
      </c>
      <c r="J1372" s="48"/>
      <c r="K1372" s="106"/>
      <c r="L1372" s="46">
        <v>1</v>
      </c>
      <c r="M1372" s="110">
        <v>-209.93</v>
      </c>
      <c r="N1372" s="21"/>
      <c r="O1372" s="21"/>
    </row>
    <row r="1373" spans="1:15" x14ac:dyDescent="0.25">
      <c r="A1373" s="20"/>
      <c r="B1373" s="20"/>
      <c r="C1373" s="20"/>
      <c r="D1373" s="20"/>
      <c r="E1373" s="15" t="s">
        <v>1212</v>
      </c>
      <c r="F1373" s="46"/>
      <c r="G1373" s="106"/>
      <c r="H1373" s="48"/>
      <c r="I1373" s="106"/>
      <c r="J1373" s="48">
        <v>1</v>
      </c>
      <c r="K1373" s="106">
        <v>-51.75</v>
      </c>
      <c r="L1373" s="46">
        <v>1</v>
      </c>
      <c r="M1373" s="110">
        <v>-51.75</v>
      </c>
      <c r="N1373" s="21"/>
      <c r="O1373" s="21"/>
    </row>
    <row r="1374" spans="1:15" x14ac:dyDescent="0.25">
      <c r="A1374" s="20"/>
      <c r="B1374" s="20"/>
      <c r="C1374" s="20"/>
      <c r="D1374" s="20"/>
      <c r="E1374" s="15" t="s">
        <v>1712</v>
      </c>
      <c r="F1374" s="46"/>
      <c r="G1374" s="106"/>
      <c r="H1374" s="48"/>
      <c r="I1374" s="106"/>
      <c r="J1374" s="48">
        <v>1</v>
      </c>
      <c r="K1374" s="106">
        <v>-25.55</v>
      </c>
      <c r="L1374" s="46">
        <v>1</v>
      </c>
      <c r="M1374" s="110">
        <v>-25.55</v>
      </c>
      <c r="N1374" s="21"/>
      <c r="O1374" s="21"/>
    </row>
    <row r="1375" spans="1:15" x14ac:dyDescent="0.25">
      <c r="A1375" s="20"/>
      <c r="B1375" s="20"/>
      <c r="C1375" s="20"/>
      <c r="D1375" s="20"/>
      <c r="E1375" s="15" t="s">
        <v>843</v>
      </c>
      <c r="F1375" s="46"/>
      <c r="G1375" s="106"/>
      <c r="H1375" s="48"/>
      <c r="I1375" s="106"/>
      <c r="J1375" s="48">
        <v>1</v>
      </c>
      <c r="K1375" s="106">
        <v>-64.36</v>
      </c>
      <c r="L1375" s="46">
        <v>1</v>
      </c>
      <c r="M1375" s="110">
        <v>-64.36</v>
      </c>
      <c r="N1375" s="21"/>
      <c r="O1375" s="21"/>
    </row>
    <row r="1376" spans="1:15" x14ac:dyDescent="0.25">
      <c r="A1376" s="20"/>
      <c r="B1376" s="20"/>
      <c r="C1376" s="20"/>
      <c r="D1376" s="20"/>
      <c r="E1376" s="15" t="s">
        <v>831</v>
      </c>
      <c r="F1376" s="46"/>
      <c r="G1376" s="106"/>
      <c r="H1376" s="48"/>
      <c r="I1376" s="106"/>
      <c r="J1376" s="48">
        <v>1</v>
      </c>
      <c r="K1376" s="106">
        <v>-49.49</v>
      </c>
      <c r="L1376" s="46">
        <v>1</v>
      </c>
      <c r="M1376" s="110">
        <v>-49.49</v>
      </c>
      <c r="N1376" s="21"/>
      <c r="O1376" s="21"/>
    </row>
    <row r="1377" spans="1:15" x14ac:dyDescent="0.25">
      <c r="A1377" s="20"/>
      <c r="B1377" s="20"/>
      <c r="C1377" s="20"/>
      <c r="D1377" s="20"/>
      <c r="E1377" s="15" t="s">
        <v>953</v>
      </c>
      <c r="F1377" s="46"/>
      <c r="G1377" s="106"/>
      <c r="H1377" s="48">
        <v>1</v>
      </c>
      <c r="I1377" s="106">
        <v>-10.17</v>
      </c>
      <c r="J1377" s="48"/>
      <c r="K1377" s="106"/>
      <c r="L1377" s="46">
        <v>1</v>
      </c>
      <c r="M1377" s="110">
        <v>-10.17</v>
      </c>
      <c r="N1377" s="21"/>
      <c r="O1377" s="21"/>
    </row>
    <row r="1378" spans="1:15" x14ac:dyDescent="0.25">
      <c r="A1378" s="20"/>
      <c r="B1378" s="20"/>
      <c r="C1378" s="20"/>
      <c r="D1378" s="20"/>
      <c r="E1378" s="15" t="s">
        <v>1369</v>
      </c>
      <c r="F1378" s="46"/>
      <c r="G1378" s="106"/>
      <c r="H1378" s="48">
        <v>1</v>
      </c>
      <c r="I1378" s="106">
        <v>-56.39</v>
      </c>
      <c r="J1378" s="48"/>
      <c r="K1378" s="106"/>
      <c r="L1378" s="46">
        <v>1</v>
      </c>
      <c r="M1378" s="110">
        <v>-56.39</v>
      </c>
      <c r="N1378" s="21"/>
      <c r="O1378" s="21"/>
    </row>
    <row r="1379" spans="1:15" x14ac:dyDescent="0.25">
      <c r="A1379" s="20"/>
      <c r="B1379" s="20"/>
      <c r="C1379" s="20"/>
      <c r="D1379" s="20"/>
      <c r="E1379" s="15" t="s">
        <v>1844</v>
      </c>
      <c r="F1379" s="46"/>
      <c r="G1379" s="106"/>
      <c r="H1379" s="48">
        <v>1</v>
      </c>
      <c r="I1379" s="106">
        <v>-85.66</v>
      </c>
      <c r="J1379" s="48"/>
      <c r="K1379" s="106"/>
      <c r="L1379" s="46">
        <v>1</v>
      </c>
      <c r="M1379" s="110">
        <v>-85.66</v>
      </c>
      <c r="N1379" s="21"/>
      <c r="O1379" s="21"/>
    </row>
    <row r="1380" spans="1:15" x14ac:dyDescent="0.25">
      <c r="A1380" s="20"/>
      <c r="B1380" s="20"/>
      <c r="C1380" s="20"/>
      <c r="D1380" s="20"/>
      <c r="E1380" s="15" t="s">
        <v>1924</v>
      </c>
      <c r="F1380" s="46">
        <v>1</v>
      </c>
      <c r="G1380" s="106">
        <v>-45.19</v>
      </c>
      <c r="H1380" s="48"/>
      <c r="I1380" s="106"/>
      <c r="J1380" s="48"/>
      <c r="K1380" s="106"/>
      <c r="L1380" s="46">
        <v>1</v>
      </c>
      <c r="M1380" s="110">
        <v>-45.19</v>
      </c>
      <c r="N1380" s="21"/>
      <c r="O1380" s="21"/>
    </row>
    <row r="1381" spans="1:15" x14ac:dyDescent="0.25">
      <c r="A1381" s="20"/>
      <c r="B1381" s="20"/>
      <c r="C1381" s="20"/>
      <c r="D1381" s="20"/>
      <c r="E1381" s="15" t="s">
        <v>1721</v>
      </c>
      <c r="F1381" s="46"/>
      <c r="G1381" s="106"/>
      <c r="H1381" s="48">
        <v>1</v>
      </c>
      <c r="I1381" s="106">
        <v>-77.63</v>
      </c>
      <c r="J1381" s="48"/>
      <c r="K1381" s="106"/>
      <c r="L1381" s="46">
        <v>1</v>
      </c>
      <c r="M1381" s="110">
        <v>-77.63</v>
      </c>
      <c r="N1381" s="21"/>
      <c r="O1381" s="21"/>
    </row>
    <row r="1382" spans="1:15" x14ac:dyDescent="0.25">
      <c r="A1382" s="20"/>
      <c r="B1382" s="20"/>
      <c r="C1382" s="20"/>
      <c r="D1382" s="20"/>
      <c r="E1382" s="15" t="s">
        <v>1799</v>
      </c>
      <c r="F1382" s="46"/>
      <c r="G1382" s="106"/>
      <c r="H1382" s="48">
        <v>1</v>
      </c>
      <c r="I1382" s="106">
        <v>-70.489999999999995</v>
      </c>
      <c r="J1382" s="48"/>
      <c r="K1382" s="106"/>
      <c r="L1382" s="46">
        <v>1</v>
      </c>
      <c r="M1382" s="110">
        <v>-70.489999999999995</v>
      </c>
      <c r="N1382" s="21"/>
      <c r="O1382" s="21"/>
    </row>
    <row r="1383" spans="1:15" x14ac:dyDescent="0.25">
      <c r="A1383" s="20"/>
      <c r="B1383" s="20"/>
      <c r="C1383" s="20"/>
      <c r="D1383" s="20"/>
      <c r="E1383" s="15" t="s">
        <v>2275</v>
      </c>
      <c r="F1383" s="46">
        <v>1</v>
      </c>
      <c r="G1383" s="106">
        <v>-430.29</v>
      </c>
      <c r="H1383" s="48"/>
      <c r="I1383" s="106"/>
      <c r="J1383" s="48"/>
      <c r="K1383" s="106"/>
      <c r="L1383" s="46">
        <v>1</v>
      </c>
      <c r="M1383" s="110">
        <v>-430.29</v>
      </c>
      <c r="N1383" s="21"/>
      <c r="O1383" s="21"/>
    </row>
    <row r="1384" spans="1:15" x14ac:dyDescent="0.25">
      <c r="A1384" s="20"/>
      <c r="B1384" s="20"/>
      <c r="C1384" s="20"/>
      <c r="D1384" s="20"/>
      <c r="E1384" s="15" t="s">
        <v>503</v>
      </c>
      <c r="F1384" s="46">
        <v>1</v>
      </c>
      <c r="G1384" s="106">
        <v>-31.41</v>
      </c>
      <c r="H1384" s="48"/>
      <c r="I1384" s="106"/>
      <c r="J1384" s="48"/>
      <c r="K1384" s="106"/>
      <c r="L1384" s="46">
        <v>1</v>
      </c>
      <c r="M1384" s="110">
        <v>-31.41</v>
      </c>
      <c r="N1384" s="21"/>
      <c r="O1384" s="21"/>
    </row>
    <row r="1385" spans="1:15" x14ac:dyDescent="0.25">
      <c r="A1385" s="20"/>
      <c r="B1385" s="20"/>
      <c r="C1385" s="20"/>
      <c r="D1385" s="20"/>
      <c r="E1385" s="15" t="s">
        <v>1427</v>
      </c>
      <c r="F1385" s="46"/>
      <c r="G1385" s="106"/>
      <c r="H1385" s="48">
        <v>1</v>
      </c>
      <c r="I1385" s="106">
        <v>-90.08</v>
      </c>
      <c r="J1385" s="48"/>
      <c r="K1385" s="106"/>
      <c r="L1385" s="46">
        <v>1</v>
      </c>
      <c r="M1385" s="110">
        <v>-90.08</v>
      </c>
      <c r="N1385" s="21"/>
      <c r="O1385" s="21"/>
    </row>
    <row r="1386" spans="1:15" x14ac:dyDescent="0.25">
      <c r="A1386" s="20"/>
      <c r="B1386" s="20"/>
      <c r="C1386" s="20"/>
      <c r="D1386" s="20"/>
      <c r="E1386" s="15" t="s">
        <v>620</v>
      </c>
      <c r="F1386" s="46"/>
      <c r="G1386" s="106"/>
      <c r="H1386" s="48"/>
      <c r="I1386" s="106"/>
      <c r="J1386" s="48">
        <v>1</v>
      </c>
      <c r="K1386" s="106">
        <v>-73.42</v>
      </c>
      <c r="L1386" s="46">
        <v>1</v>
      </c>
      <c r="M1386" s="110">
        <v>-73.42</v>
      </c>
      <c r="N1386" s="21"/>
      <c r="O1386" s="21"/>
    </row>
    <row r="1387" spans="1:15" x14ac:dyDescent="0.25">
      <c r="A1387" s="20"/>
      <c r="B1387" s="20"/>
      <c r="C1387" s="20"/>
      <c r="D1387" s="20"/>
      <c r="E1387" s="15" t="s">
        <v>1550</v>
      </c>
      <c r="F1387" s="46">
        <v>1</v>
      </c>
      <c r="G1387" s="106">
        <v>-28.66</v>
      </c>
      <c r="H1387" s="48"/>
      <c r="I1387" s="106"/>
      <c r="J1387" s="48"/>
      <c r="K1387" s="106"/>
      <c r="L1387" s="46">
        <v>1</v>
      </c>
      <c r="M1387" s="110">
        <v>-28.66</v>
      </c>
      <c r="N1387" s="21"/>
      <c r="O1387" s="21"/>
    </row>
    <row r="1388" spans="1:15" x14ac:dyDescent="0.25">
      <c r="A1388" s="20"/>
      <c r="B1388" s="20"/>
      <c r="C1388" s="20"/>
      <c r="D1388" s="20"/>
      <c r="E1388" s="15" t="s">
        <v>474</v>
      </c>
      <c r="F1388" s="46"/>
      <c r="G1388" s="106"/>
      <c r="H1388" s="48"/>
      <c r="I1388" s="106"/>
      <c r="J1388" s="48">
        <v>1</v>
      </c>
      <c r="K1388" s="106">
        <v>-97.18</v>
      </c>
      <c r="L1388" s="46">
        <v>1</v>
      </c>
      <c r="M1388" s="110">
        <v>-97.18</v>
      </c>
      <c r="N1388" s="21"/>
      <c r="O1388" s="21"/>
    </row>
    <row r="1389" spans="1:15" x14ac:dyDescent="0.25">
      <c r="A1389" s="20"/>
      <c r="B1389" s="20"/>
      <c r="C1389" s="20"/>
      <c r="D1389" s="20"/>
      <c r="E1389" s="15" t="s">
        <v>904</v>
      </c>
      <c r="F1389" s="46">
        <v>1</v>
      </c>
      <c r="G1389" s="106">
        <v>-23.72</v>
      </c>
      <c r="H1389" s="48"/>
      <c r="I1389" s="106"/>
      <c r="J1389" s="48"/>
      <c r="K1389" s="106"/>
      <c r="L1389" s="46">
        <v>1</v>
      </c>
      <c r="M1389" s="110">
        <v>-23.72</v>
      </c>
      <c r="N1389" s="21"/>
      <c r="O1389" s="21"/>
    </row>
    <row r="1390" spans="1:15" x14ac:dyDescent="0.25">
      <c r="A1390" s="20"/>
      <c r="B1390" s="20"/>
      <c r="C1390" s="20"/>
      <c r="D1390" s="20"/>
      <c r="E1390" s="15" t="s">
        <v>1334</v>
      </c>
      <c r="F1390" s="46">
        <v>1</v>
      </c>
      <c r="G1390" s="106">
        <v>-60.36</v>
      </c>
      <c r="H1390" s="48"/>
      <c r="I1390" s="106"/>
      <c r="J1390" s="48"/>
      <c r="K1390" s="106"/>
      <c r="L1390" s="46">
        <v>1</v>
      </c>
      <c r="M1390" s="110">
        <v>-60.36</v>
      </c>
      <c r="N1390" s="21"/>
      <c r="O1390" s="21"/>
    </row>
    <row r="1391" spans="1:15" x14ac:dyDescent="0.25">
      <c r="A1391" s="20"/>
      <c r="B1391" s="20"/>
      <c r="C1391" s="20"/>
      <c r="D1391" s="20"/>
      <c r="E1391" s="15" t="s">
        <v>574</v>
      </c>
      <c r="F1391" s="46"/>
      <c r="G1391" s="106"/>
      <c r="H1391" s="48">
        <v>1</v>
      </c>
      <c r="I1391" s="106">
        <v>-15.93</v>
      </c>
      <c r="J1391" s="48"/>
      <c r="K1391" s="106"/>
      <c r="L1391" s="46">
        <v>1</v>
      </c>
      <c r="M1391" s="110">
        <v>-15.93</v>
      </c>
      <c r="N1391" s="21"/>
      <c r="O1391" s="21"/>
    </row>
    <row r="1392" spans="1:15" x14ac:dyDescent="0.25">
      <c r="A1392" s="20"/>
      <c r="B1392" s="20"/>
      <c r="C1392" s="20"/>
      <c r="D1392" s="20"/>
      <c r="E1392" s="15" t="s">
        <v>1702</v>
      </c>
      <c r="F1392" s="46"/>
      <c r="G1392" s="106"/>
      <c r="H1392" s="48"/>
      <c r="I1392" s="106"/>
      <c r="J1392" s="48">
        <v>1</v>
      </c>
      <c r="K1392" s="106">
        <v>-66.13</v>
      </c>
      <c r="L1392" s="46">
        <v>1</v>
      </c>
      <c r="M1392" s="110">
        <v>-66.13</v>
      </c>
      <c r="N1392" s="21"/>
      <c r="O1392" s="21"/>
    </row>
    <row r="1393" spans="1:15" x14ac:dyDescent="0.25">
      <c r="A1393" s="20"/>
      <c r="B1393" s="20"/>
      <c r="C1393" s="20"/>
      <c r="D1393" s="20"/>
      <c r="E1393" s="15" t="s">
        <v>332</v>
      </c>
      <c r="F1393" s="46">
        <v>1</v>
      </c>
      <c r="G1393" s="106">
        <v>-98.2</v>
      </c>
      <c r="H1393" s="48"/>
      <c r="I1393" s="106"/>
      <c r="J1393" s="48"/>
      <c r="K1393" s="106"/>
      <c r="L1393" s="46">
        <v>1</v>
      </c>
      <c r="M1393" s="110">
        <v>-98.2</v>
      </c>
      <c r="N1393" s="21"/>
      <c r="O1393" s="21"/>
    </row>
    <row r="1394" spans="1:15" x14ac:dyDescent="0.25">
      <c r="A1394" s="20"/>
      <c r="B1394" s="20"/>
      <c r="C1394" s="20"/>
      <c r="D1394" s="20"/>
      <c r="E1394" s="15" t="s">
        <v>2157</v>
      </c>
      <c r="F1394" s="46"/>
      <c r="G1394" s="106"/>
      <c r="H1394" s="48">
        <v>1</v>
      </c>
      <c r="I1394" s="106">
        <v>-381.25</v>
      </c>
      <c r="J1394" s="48"/>
      <c r="K1394" s="106"/>
      <c r="L1394" s="46">
        <v>1</v>
      </c>
      <c r="M1394" s="110">
        <v>-381.25</v>
      </c>
      <c r="N1394" s="21"/>
      <c r="O1394" s="21"/>
    </row>
    <row r="1395" spans="1:15" x14ac:dyDescent="0.25">
      <c r="A1395" s="20"/>
      <c r="B1395" s="20"/>
      <c r="C1395" s="20"/>
      <c r="D1395" s="20"/>
      <c r="E1395" s="15" t="s">
        <v>1876</v>
      </c>
      <c r="F1395" s="46"/>
      <c r="G1395" s="106"/>
      <c r="H1395" s="48"/>
      <c r="I1395" s="106"/>
      <c r="J1395" s="48">
        <v>1</v>
      </c>
      <c r="K1395" s="106">
        <v>-93.53</v>
      </c>
      <c r="L1395" s="46">
        <v>1</v>
      </c>
      <c r="M1395" s="110">
        <v>-93.53</v>
      </c>
      <c r="N1395" s="21"/>
      <c r="O1395" s="21"/>
    </row>
    <row r="1396" spans="1:15" x14ac:dyDescent="0.25">
      <c r="A1396" s="20"/>
      <c r="B1396" s="20"/>
      <c r="C1396" s="20"/>
      <c r="D1396" s="20"/>
      <c r="E1396" s="15" t="s">
        <v>2311</v>
      </c>
      <c r="F1396" s="46"/>
      <c r="G1396" s="106"/>
      <c r="H1396" s="48">
        <v>1</v>
      </c>
      <c r="I1396" s="106">
        <v>-355.76</v>
      </c>
      <c r="J1396" s="48"/>
      <c r="K1396" s="106"/>
      <c r="L1396" s="46">
        <v>1</v>
      </c>
      <c r="M1396" s="110">
        <v>-355.76</v>
      </c>
      <c r="N1396" s="21"/>
      <c r="O1396" s="21"/>
    </row>
    <row r="1397" spans="1:15" x14ac:dyDescent="0.25">
      <c r="A1397" s="20"/>
      <c r="B1397" s="20"/>
      <c r="C1397" s="20"/>
      <c r="D1397" s="20"/>
      <c r="E1397" s="15" t="s">
        <v>208</v>
      </c>
      <c r="F1397" s="46"/>
      <c r="G1397" s="106"/>
      <c r="H1397" s="48">
        <v>1</v>
      </c>
      <c r="I1397" s="106">
        <v>-77.98</v>
      </c>
      <c r="J1397" s="48"/>
      <c r="K1397" s="106"/>
      <c r="L1397" s="46">
        <v>1</v>
      </c>
      <c r="M1397" s="110">
        <v>-77.98</v>
      </c>
      <c r="N1397" s="21"/>
      <c r="O1397" s="21"/>
    </row>
    <row r="1398" spans="1:15" x14ac:dyDescent="0.25">
      <c r="A1398" s="20"/>
      <c r="B1398" s="20"/>
      <c r="C1398" s="20"/>
      <c r="D1398" s="20"/>
      <c r="E1398" s="15" t="s">
        <v>2325</v>
      </c>
      <c r="F1398" s="46">
        <v>1</v>
      </c>
      <c r="G1398" s="106">
        <v>-95.31</v>
      </c>
      <c r="H1398" s="48"/>
      <c r="I1398" s="106"/>
      <c r="J1398" s="48"/>
      <c r="K1398" s="106"/>
      <c r="L1398" s="46">
        <v>1</v>
      </c>
      <c r="M1398" s="110">
        <v>-95.31</v>
      </c>
      <c r="N1398" s="21"/>
      <c r="O1398" s="21"/>
    </row>
    <row r="1399" spans="1:15" x14ac:dyDescent="0.25">
      <c r="A1399" s="20"/>
      <c r="B1399" s="20"/>
      <c r="C1399" s="20"/>
      <c r="D1399" s="20"/>
      <c r="E1399" s="15" t="s">
        <v>988</v>
      </c>
      <c r="F1399" s="46"/>
      <c r="G1399" s="106"/>
      <c r="H1399" s="48"/>
      <c r="I1399" s="106"/>
      <c r="J1399" s="48">
        <v>1</v>
      </c>
      <c r="K1399" s="106">
        <v>-37.79</v>
      </c>
      <c r="L1399" s="46">
        <v>1</v>
      </c>
      <c r="M1399" s="110">
        <v>-37.79</v>
      </c>
      <c r="N1399" s="21"/>
      <c r="O1399" s="21"/>
    </row>
    <row r="1400" spans="1:15" x14ac:dyDescent="0.25">
      <c r="A1400" s="20"/>
      <c r="B1400" s="20"/>
      <c r="C1400" s="20"/>
      <c r="D1400" s="20"/>
      <c r="E1400" s="15" t="s">
        <v>1548</v>
      </c>
      <c r="F1400" s="46">
        <v>1</v>
      </c>
      <c r="G1400" s="106">
        <v>-82.6</v>
      </c>
      <c r="H1400" s="48"/>
      <c r="I1400" s="106"/>
      <c r="J1400" s="48"/>
      <c r="K1400" s="106"/>
      <c r="L1400" s="46">
        <v>1</v>
      </c>
      <c r="M1400" s="110">
        <v>-82.6</v>
      </c>
      <c r="N1400" s="21"/>
      <c r="O1400" s="21"/>
    </row>
    <row r="1401" spans="1:15" x14ac:dyDescent="0.25">
      <c r="A1401" s="20"/>
      <c r="B1401" s="20"/>
      <c r="C1401" s="20"/>
      <c r="D1401" s="20"/>
      <c r="E1401" s="15" t="s">
        <v>1547</v>
      </c>
      <c r="F1401" s="46">
        <v>1</v>
      </c>
      <c r="G1401" s="106">
        <v>-52.55</v>
      </c>
      <c r="H1401" s="48"/>
      <c r="I1401" s="106"/>
      <c r="J1401" s="48"/>
      <c r="K1401" s="106"/>
      <c r="L1401" s="46">
        <v>1</v>
      </c>
      <c r="M1401" s="110">
        <v>-52.55</v>
      </c>
      <c r="N1401" s="21"/>
      <c r="O1401" s="21"/>
    </row>
    <row r="1402" spans="1:15" x14ac:dyDescent="0.25">
      <c r="A1402" s="20"/>
      <c r="B1402" s="20"/>
      <c r="C1402" s="20"/>
      <c r="D1402" s="20"/>
      <c r="E1402" s="15" t="s">
        <v>592</v>
      </c>
      <c r="F1402" s="46"/>
      <c r="G1402" s="106"/>
      <c r="H1402" s="48">
        <v>1</v>
      </c>
      <c r="I1402" s="106">
        <v>-45.4</v>
      </c>
      <c r="J1402" s="48"/>
      <c r="K1402" s="106"/>
      <c r="L1402" s="46">
        <v>1</v>
      </c>
      <c r="M1402" s="110">
        <v>-45.4</v>
      </c>
      <c r="N1402" s="21"/>
      <c r="O1402" s="21"/>
    </row>
    <row r="1403" spans="1:15" x14ac:dyDescent="0.25">
      <c r="A1403" s="20"/>
      <c r="B1403" s="20"/>
      <c r="C1403" s="20"/>
      <c r="D1403" s="20"/>
      <c r="E1403" s="15" t="s">
        <v>942</v>
      </c>
      <c r="F1403" s="46"/>
      <c r="G1403" s="106"/>
      <c r="H1403" s="48">
        <v>1</v>
      </c>
      <c r="I1403" s="106">
        <v>-48.7</v>
      </c>
      <c r="J1403" s="48"/>
      <c r="K1403" s="106"/>
      <c r="L1403" s="46">
        <v>1</v>
      </c>
      <c r="M1403" s="110">
        <v>-48.7</v>
      </c>
      <c r="N1403" s="21"/>
      <c r="O1403" s="21"/>
    </row>
    <row r="1404" spans="1:15" x14ac:dyDescent="0.25">
      <c r="A1404" s="20"/>
      <c r="B1404" s="20"/>
      <c r="C1404" s="20"/>
      <c r="D1404" s="20"/>
      <c r="E1404" s="15" t="s">
        <v>392</v>
      </c>
      <c r="F1404" s="46"/>
      <c r="G1404" s="106"/>
      <c r="H1404" s="48">
        <v>1</v>
      </c>
      <c r="I1404" s="106">
        <v>-83.91</v>
      </c>
      <c r="J1404" s="48"/>
      <c r="K1404" s="106"/>
      <c r="L1404" s="46">
        <v>1</v>
      </c>
      <c r="M1404" s="110">
        <v>-83.91</v>
      </c>
      <c r="N1404" s="21"/>
      <c r="O1404" s="21"/>
    </row>
    <row r="1405" spans="1:15" x14ac:dyDescent="0.25">
      <c r="A1405" s="20"/>
      <c r="B1405" s="20"/>
      <c r="C1405" s="20"/>
      <c r="D1405" s="20"/>
      <c r="E1405" s="15" t="s">
        <v>378</v>
      </c>
      <c r="F1405" s="46"/>
      <c r="G1405" s="106"/>
      <c r="H1405" s="48">
        <v>1</v>
      </c>
      <c r="I1405" s="106">
        <v>-85.48</v>
      </c>
      <c r="J1405" s="48"/>
      <c r="K1405" s="106"/>
      <c r="L1405" s="46">
        <v>1</v>
      </c>
      <c r="M1405" s="110">
        <v>-85.48</v>
      </c>
      <c r="N1405" s="21"/>
      <c r="O1405" s="21"/>
    </row>
    <row r="1406" spans="1:15" x14ac:dyDescent="0.25">
      <c r="A1406" s="20"/>
      <c r="B1406" s="20"/>
      <c r="C1406" s="20"/>
      <c r="D1406" s="20"/>
      <c r="E1406" s="15" t="s">
        <v>1639</v>
      </c>
      <c r="F1406" s="46"/>
      <c r="G1406" s="106"/>
      <c r="H1406" s="48">
        <v>1</v>
      </c>
      <c r="I1406" s="106">
        <v>-5.57</v>
      </c>
      <c r="J1406" s="48"/>
      <c r="K1406" s="106"/>
      <c r="L1406" s="46">
        <v>1</v>
      </c>
      <c r="M1406" s="110">
        <v>-5.57</v>
      </c>
      <c r="N1406" s="21"/>
      <c r="O1406" s="21"/>
    </row>
    <row r="1407" spans="1:15" x14ac:dyDescent="0.25">
      <c r="A1407" s="20"/>
      <c r="B1407" s="20"/>
      <c r="C1407" s="20"/>
      <c r="D1407" s="20"/>
      <c r="E1407" s="15" t="s">
        <v>619</v>
      </c>
      <c r="F1407" s="46"/>
      <c r="G1407" s="106"/>
      <c r="H1407" s="48"/>
      <c r="I1407" s="106"/>
      <c r="J1407" s="48">
        <v>1</v>
      </c>
      <c r="K1407" s="106">
        <v>-94.66</v>
      </c>
      <c r="L1407" s="46">
        <v>1</v>
      </c>
      <c r="M1407" s="110">
        <v>-94.66</v>
      </c>
      <c r="N1407" s="21"/>
      <c r="O1407" s="21"/>
    </row>
    <row r="1408" spans="1:15" x14ac:dyDescent="0.25">
      <c r="A1408" s="20"/>
      <c r="B1408" s="20"/>
      <c r="C1408" s="20"/>
      <c r="D1408" s="20"/>
      <c r="E1408" s="15" t="s">
        <v>1124</v>
      </c>
      <c r="F1408" s="46"/>
      <c r="G1408" s="106"/>
      <c r="H1408" s="48">
        <v>1</v>
      </c>
      <c r="I1408" s="106">
        <v>-23.02</v>
      </c>
      <c r="J1408" s="48"/>
      <c r="K1408" s="106"/>
      <c r="L1408" s="46">
        <v>1</v>
      </c>
      <c r="M1408" s="110">
        <v>-23.02</v>
      </c>
      <c r="N1408" s="21"/>
      <c r="O1408" s="21"/>
    </row>
    <row r="1409" spans="1:15" x14ac:dyDescent="0.25">
      <c r="A1409" s="20"/>
      <c r="B1409" s="20"/>
      <c r="C1409" s="20"/>
      <c r="D1409" s="20"/>
      <c r="E1409" s="15" t="s">
        <v>154</v>
      </c>
      <c r="F1409" s="46"/>
      <c r="G1409" s="106"/>
      <c r="H1409" s="48"/>
      <c r="I1409" s="106"/>
      <c r="J1409" s="48">
        <v>1</v>
      </c>
      <c r="K1409" s="106">
        <v>-85.94</v>
      </c>
      <c r="L1409" s="46">
        <v>1</v>
      </c>
      <c r="M1409" s="110">
        <v>-85.94</v>
      </c>
      <c r="N1409" s="21"/>
      <c r="O1409" s="21"/>
    </row>
    <row r="1410" spans="1:15" x14ac:dyDescent="0.25">
      <c r="A1410" s="20"/>
      <c r="B1410" s="20"/>
      <c r="C1410" s="20"/>
      <c r="D1410" s="20"/>
      <c r="E1410" s="15" t="s">
        <v>893</v>
      </c>
      <c r="F1410" s="46">
        <v>1</v>
      </c>
      <c r="G1410" s="106">
        <v>-95.69</v>
      </c>
      <c r="H1410" s="48"/>
      <c r="I1410" s="106"/>
      <c r="J1410" s="48"/>
      <c r="K1410" s="106"/>
      <c r="L1410" s="46">
        <v>1</v>
      </c>
      <c r="M1410" s="110">
        <v>-95.69</v>
      </c>
      <c r="N1410" s="21"/>
      <c r="O1410" s="21"/>
    </row>
    <row r="1411" spans="1:15" x14ac:dyDescent="0.25">
      <c r="A1411" s="20"/>
      <c r="B1411" s="20"/>
      <c r="C1411" s="20"/>
      <c r="D1411" s="20"/>
      <c r="E1411" s="15" t="s">
        <v>1665</v>
      </c>
      <c r="F1411" s="46"/>
      <c r="G1411" s="106"/>
      <c r="H1411" s="48"/>
      <c r="I1411" s="106"/>
      <c r="J1411" s="48">
        <v>1</v>
      </c>
      <c r="K1411" s="106">
        <v>-57.94</v>
      </c>
      <c r="L1411" s="46">
        <v>1</v>
      </c>
      <c r="M1411" s="110">
        <v>-57.94</v>
      </c>
      <c r="N1411" s="21"/>
      <c r="O1411" s="21"/>
    </row>
    <row r="1412" spans="1:15" x14ac:dyDescent="0.25">
      <c r="A1412" s="20"/>
      <c r="B1412" s="20"/>
      <c r="C1412" s="20"/>
      <c r="D1412" s="20"/>
      <c r="E1412" s="15" t="s">
        <v>1294</v>
      </c>
      <c r="F1412" s="46">
        <v>1</v>
      </c>
      <c r="G1412" s="106">
        <v>-37.85</v>
      </c>
      <c r="H1412" s="48"/>
      <c r="I1412" s="106"/>
      <c r="J1412" s="48"/>
      <c r="K1412" s="106"/>
      <c r="L1412" s="46">
        <v>1</v>
      </c>
      <c r="M1412" s="110">
        <v>-37.85</v>
      </c>
      <c r="N1412" s="21"/>
      <c r="O1412" s="21"/>
    </row>
    <row r="1413" spans="1:15" x14ac:dyDescent="0.25">
      <c r="A1413" s="20"/>
      <c r="B1413" s="20"/>
      <c r="C1413" s="20"/>
      <c r="D1413" s="20"/>
      <c r="E1413" s="15" t="s">
        <v>2032</v>
      </c>
      <c r="F1413" s="46"/>
      <c r="G1413" s="106"/>
      <c r="H1413" s="48">
        <v>1</v>
      </c>
      <c r="I1413" s="106">
        <v>-69.17</v>
      </c>
      <c r="J1413" s="48"/>
      <c r="K1413" s="106"/>
      <c r="L1413" s="46">
        <v>1</v>
      </c>
      <c r="M1413" s="110">
        <v>-69.17</v>
      </c>
      <c r="N1413" s="21"/>
      <c r="O1413" s="21"/>
    </row>
    <row r="1414" spans="1:15" x14ac:dyDescent="0.25">
      <c r="A1414" s="20"/>
      <c r="B1414" s="20"/>
      <c r="C1414" s="20"/>
      <c r="D1414" s="20"/>
      <c r="E1414" s="15" t="s">
        <v>1841</v>
      </c>
      <c r="F1414" s="46"/>
      <c r="G1414" s="106"/>
      <c r="H1414" s="48">
        <v>1</v>
      </c>
      <c r="I1414" s="106">
        <v>-45.06</v>
      </c>
      <c r="J1414" s="48"/>
      <c r="K1414" s="106"/>
      <c r="L1414" s="46">
        <v>1</v>
      </c>
      <c r="M1414" s="110">
        <v>-45.06</v>
      </c>
      <c r="N1414" s="21"/>
      <c r="O1414" s="21"/>
    </row>
    <row r="1415" spans="1:15" x14ac:dyDescent="0.25">
      <c r="A1415" s="20"/>
      <c r="B1415" s="20"/>
      <c r="C1415" s="20"/>
      <c r="D1415" s="20"/>
      <c r="E1415" s="15" t="s">
        <v>403</v>
      </c>
      <c r="F1415" s="46"/>
      <c r="G1415" s="106"/>
      <c r="H1415" s="48">
        <v>1</v>
      </c>
      <c r="I1415" s="106">
        <v>-57.36</v>
      </c>
      <c r="J1415" s="48"/>
      <c r="K1415" s="106"/>
      <c r="L1415" s="46">
        <v>1</v>
      </c>
      <c r="M1415" s="110">
        <v>-57.36</v>
      </c>
      <c r="N1415" s="21"/>
      <c r="O1415" s="21"/>
    </row>
    <row r="1416" spans="1:15" x14ac:dyDescent="0.25">
      <c r="A1416" s="20"/>
      <c r="B1416" s="20"/>
      <c r="C1416" s="20"/>
      <c r="D1416" s="20"/>
      <c r="E1416" s="15" t="s">
        <v>1149</v>
      </c>
      <c r="F1416" s="46"/>
      <c r="G1416" s="106"/>
      <c r="H1416" s="48">
        <v>1</v>
      </c>
      <c r="I1416" s="106">
        <v>-7.47</v>
      </c>
      <c r="J1416" s="48"/>
      <c r="K1416" s="106"/>
      <c r="L1416" s="46">
        <v>1</v>
      </c>
      <c r="M1416" s="110">
        <v>-7.47</v>
      </c>
      <c r="N1416" s="21"/>
      <c r="O1416" s="21"/>
    </row>
    <row r="1417" spans="1:15" x14ac:dyDescent="0.25">
      <c r="A1417" s="20"/>
      <c r="B1417" s="20"/>
      <c r="C1417" s="20"/>
      <c r="D1417" s="20"/>
      <c r="E1417" s="15" t="s">
        <v>583</v>
      </c>
      <c r="F1417" s="46"/>
      <c r="G1417" s="106"/>
      <c r="H1417" s="48">
        <v>1</v>
      </c>
      <c r="I1417" s="106">
        <v>-95.74</v>
      </c>
      <c r="J1417" s="48"/>
      <c r="K1417" s="106"/>
      <c r="L1417" s="46">
        <v>1</v>
      </c>
      <c r="M1417" s="110">
        <v>-95.74</v>
      </c>
      <c r="N1417" s="21"/>
      <c r="O1417" s="21"/>
    </row>
    <row r="1418" spans="1:15" x14ac:dyDescent="0.25">
      <c r="A1418" s="20"/>
      <c r="B1418" s="20"/>
      <c r="C1418" s="20"/>
      <c r="D1418" s="20"/>
      <c r="E1418" s="15" t="s">
        <v>1356</v>
      </c>
      <c r="F1418" s="46"/>
      <c r="G1418" s="106"/>
      <c r="H1418" s="48">
        <v>1</v>
      </c>
      <c r="I1418" s="106">
        <v>-7.61</v>
      </c>
      <c r="J1418" s="48"/>
      <c r="K1418" s="106"/>
      <c r="L1418" s="46">
        <v>1</v>
      </c>
      <c r="M1418" s="110">
        <v>-7.61</v>
      </c>
      <c r="N1418" s="21"/>
      <c r="O1418" s="21"/>
    </row>
    <row r="1419" spans="1:15" x14ac:dyDescent="0.25">
      <c r="A1419" s="20"/>
      <c r="B1419" s="20"/>
      <c r="C1419" s="20"/>
      <c r="D1419" s="20"/>
      <c r="E1419" s="15" t="s">
        <v>100</v>
      </c>
      <c r="F1419" s="46"/>
      <c r="G1419" s="106"/>
      <c r="H1419" s="48"/>
      <c r="I1419" s="106"/>
      <c r="J1419" s="48">
        <v>1</v>
      </c>
      <c r="K1419" s="106">
        <v>-367.12</v>
      </c>
      <c r="L1419" s="46">
        <v>1</v>
      </c>
      <c r="M1419" s="110">
        <v>-367.12</v>
      </c>
      <c r="N1419" s="21"/>
      <c r="O1419" s="21"/>
    </row>
    <row r="1420" spans="1:15" x14ac:dyDescent="0.25">
      <c r="A1420" s="20"/>
      <c r="B1420" s="20"/>
      <c r="C1420" s="20"/>
      <c r="D1420" s="20"/>
      <c r="E1420" s="15" t="s">
        <v>1833</v>
      </c>
      <c r="F1420" s="46"/>
      <c r="G1420" s="106"/>
      <c r="H1420" s="48">
        <v>1</v>
      </c>
      <c r="I1420" s="106">
        <v>-89.84</v>
      </c>
      <c r="J1420" s="48"/>
      <c r="K1420" s="106"/>
      <c r="L1420" s="46">
        <v>1</v>
      </c>
      <c r="M1420" s="110">
        <v>-89.84</v>
      </c>
      <c r="N1420" s="21"/>
      <c r="O1420" s="21"/>
    </row>
    <row r="1421" spans="1:15" x14ac:dyDescent="0.25">
      <c r="A1421" s="20"/>
      <c r="B1421" s="20"/>
      <c r="C1421" s="20"/>
      <c r="D1421" s="20"/>
      <c r="E1421" s="15" t="s">
        <v>2232</v>
      </c>
      <c r="F1421" s="46">
        <v>1</v>
      </c>
      <c r="G1421" s="106">
        <v>-210.92</v>
      </c>
      <c r="H1421" s="48"/>
      <c r="I1421" s="106"/>
      <c r="J1421" s="48"/>
      <c r="K1421" s="106"/>
      <c r="L1421" s="46">
        <v>1</v>
      </c>
      <c r="M1421" s="110">
        <v>-210.92</v>
      </c>
      <c r="N1421" s="21"/>
      <c r="O1421" s="21"/>
    </row>
    <row r="1422" spans="1:15" x14ac:dyDescent="0.25">
      <c r="A1422" s="20"/>
      <c r="B1422" s="20"/>
      <c r="C1422" s="20"/>
      <c r="D1422" s="20"/>
      <c r="E1422" s="15" t="s">
        <v>407</v>
      </c>
      <c r="F1422" s="46"/>
      <c r="G1422" s="106"/>
      <c r="H1422" s="48">
        <v>1</v>
      </c>
      <c r="I1422" s="106">
        <v>-39.17</v>
      </c>
      <c r="J1422" s="48"/>
      <c r="K1422" s="106"/>
      <c r="L1422" s="46">
        <v>1</v>
      </c>
      <c r="M1422" s="110">
        <v>-39.17</v>
      </c>
      <c r="N1422" s="21"/>
      <c r="O1422" s="21"/>
    </row>
    <row r="1423" spans="1:15" x14ac:dyDescent="0.25">
      <c r="A1423" s="20"/>
      <c r="B1423" s="20"/>
      <c r="C1423" s="20"/>
      <c r="D1423" s="20"/>
      <c r="E1423" s="15" t="s">
        <v>1376</v>
      </c>
      <c r="F1423" s="46"/>
      <c r="G1423" s="106"/>
      <c r="H1423" s="48">
        <v>1</v>
      </c>
      <c r="I1423" s="106">
        <v>-14.03</v>
      </c>
      <c r="J1423" s="48"/>
      <c r="K1423" s="106"/>
      <c r="L1423" s="46">
        <v>1</v>
      </c>
      <c r="M1423" s="110">
        <v>-14.03</v>
      </c>
      <c r="N1423" s="21"/>
      <c r="O1423" s="21"/>
    </row>
    <row r="1424" spans="1:15" x14ac:dyDescent="0.25">
      <c r="A1424" s="20"/>
      <c r="B1424" s="20"/>
      <c r="C1424" s="20"/>
      <c r="D1424" s="20"/>
      <c r="E1424" s="15" t="s">
        <v>897</v>
      </c>
      <c r="F1424" s="46">
        <v>1</v>
      </c>
      <c r="G1424" s="106">
        <v>-46.95</v>
      </c>
      <c r="H1424" s="48"/>
      <c r="I1424" s="106"/>
      <c r="J1424" s="48"/>
      <c r="K1424" s="106"/>
      <c r="L1424" s="46">
        <v>1</v>
      </c>
      <c r="M1424" s="110">
        <v>-46.95</v>
      </c>
      <c r="N1424" s="21"/>
      <c r="O1424" s="21"/>
    </row>
    <row r="1425" spans="1:15" x14ac:dyDescent="0.25">
      <c r="A1425" s="20"/>
      <c r="B1425" s="20"/>
      <c r="C1425" s="20"/>
      <c r="D1425" s="20"/>
      <c r="E1425" s="15" t="s">
        <v>2013</v>
      </c>
      <c r="F1425" s="46"/>
      <c r="G1425" s="106"/>
      <c r="H1425" s="48">
        <v>1</v>
      </c>
      <c r="I1425" s="106">
        <v>-22.52</v>
      </c>
      <c r="J1425" s="48"/>
      <c r="K1425" s="106"/>
      <c r="L1425" s="46">
        <v>1</v>
      </c>
      <c r="M1425" s="110">
        <v>-22.52</v>
      </c>
      <c r="N1425" s="21"/>
      <c r="O1425" s="21"/>
    </row>
    <row r="1426" spans="1:15" x14ac:dyDescent="0.25">
      <c r="A1426" s="20"/>
      <c r="B1426" s="20"/>
      <c r="C1426" s="20"/>
      <c r="D1426" s="20"/>
      <c r="E1426" s="15" t="s">
        <v>2276</v>
      </c>
      <c r="F1426" s="46">
        <v>1</v>
      </c>
      <c r="G1426" s="106">
        <v>-94.72</v>
      </c>
      <c r="H1426" s="48"/>
      <c r="I1426" s="106"/>
      <c r="J1426" s="48"/>
      <c r="K1426" s="106"/>
      <c r="L1426" s="46">
        <v>1</v>
      </c>
      <c r="M1426" s="110">
        <v>-94.72</v>
      </c>
      <c r="N1426" s="21"/>
      <c r="O1426" s="21"/>
    </row>
    <row r="1427" spans="1:15" x14ac:dyDescent="0.25">
      <c r="A1427" s="20"/>
      <c r="B1427" s="20"/>
      <c r="C1427" s="20"/>
      <c r="D1427" s="20"/>
      <c r="E1427" s="15" t="s">
        <v>1768</v>
      </c>
      <c r="F1427" s="46">
        <v>1</v>
      </c>
      <c r="G1427" s="106">
        <v>-27.04</v>
      </c>
      <c r="H1427" s="48"/>
      <c r="I1427" s="106"/>
      <c r="J1427" s="48"/>
      <c r="K1427" s="106"/>
      <c r="L1427" s="46">
        <v>1</v>
      </c>
      <c r="M1427" s="110">
        <v>-27.04</v>
      </c>
      <c r="N1427" s="21"/>
      <c r="O1427" s="21"/>
    </row>
    <row r="1428" spans="1:15" x14ac:dyDescent="0.25">
      <c r="A1428" s="20"/>
      <c r="B1428" s="20"/>
      <c r="C1428" s="20"/>
      <c r="D1428" s="20"/>
      <c r="E1428" s="15" t="s">
        <v>1279</v>
      </c>
      <c r="F1428" s="46">
        <v>1</v>
      </c>
      <c r="G1428" s="106">
        <v>-89.67</v>
      </c>
      <c r="H1428" s="48"/>
      <c r="I1428" s="106"/>
      <c r="J1428" s="48"/>
      <c r="K1428" s="106"/>
      <c r="L1428" s="46">
        <v>1</v>
      </c>
      <c r="M1428" s="110">
        <v>-89.67</v>
      </c>
      <c r="N1428" s="21"/>
      <c r="O1428" s="21"/>
    </row>
    <row r="1429" spans="1:15" x14ac:dyDescent="0.25">
      <c r="A1429" s="20"/>
      <c r="B1429" s="20"/>
      <c r="C1429" s="20"/>
      <c r="D1429" s="20"/>
      <c r="E1429" s="15" t="s">
        <v>1518</v>
      </c>
      <c r="F1429" s="46">
        <v>1</v>
      </c>
      <c r="G1429" s="106">
        <v>-12.73</v>
      </c>
      <c r="H1429" s="48"/>
      <c r="I1429" s="106"/>
      <c r="J1429" s="48"/>
      <c r="K1429" s="106"/>
      <c r="L1429" s="46">
        <v>1</v>
      </c>
      <c r="M1429" s="110">
        <v>-12.73</v>
      </c>
      <c r="N1429" s="21"/>
      <c r="O1429" s="21"/>
    </row>
    <row r="1430" spans="1:15" x14ac:dyDescent="0.25">
      <c r="A1430" s="20"/>
      <c r="B1430" s="20"/>
      <c r="C1430" s="20"/>
      <c r="D1430" s="20"/>
      <c r="E1430" s="15" t="s">
        <v>1538</v>
      </c>
      <c r="F1430" s="46">
        <v>1</v>
      </c>
      <c r="G1430" s="106">
        <v>-37.01</v>
      </c>
      <c r="H1430" s="48"/>
      <c r="I1430" s="106"/>
      <c r="J1430" s="48"/>
      <c r="K1430" s="106"/>
      <c r="L1430" s="46">
        <v>1</v>
      </c>
      <c r="M1430" s="110">
        <v>-37.01</v>
      </c>
      <c r="N1430" s="21"/>
      <c r="O1430" s="21"/>
    </row>
    <row r="1431" spans="1:15" x14ac:dyDescent="0.25">
      <c r="A1431" s="20"/>
      <c r="B1431" s="20"/>
      <c r="C1431" s="20"/>
      <c r="D1431" s="20"/>
      <c r="E1431" s="15" t="s">
        <v>258</v>
      </c>
      <c r="F1431" s="46"/>
      <c r="G1431" s="106"/>
      <c r="H1431" s="48"/>
      <c r="I1431" s="106"/>
      <c r="J1431" s="48">
        <v>1</v>
      </c>
      <c r="K1431" s="106">
        <v>-28.78</v>
      </c>
      <c r="L1431" s="46">
        <v>1</v>
      </c>
      <c r="M1431" s="110">
        <v>-28.78</v>
      </c>
      <c r="N1431" s="21"/>
      <c r="O1431" s="21"/>
    </row>
    <row r="1432" spans="1:15" x14ac:dyDescent="0.25">
      <c r="A1432" s="20"/>
      <c r="B1432" s="20"/>
      <c r="C1432" s="20"/>
      <c r="D1432" s="20"/>
      <c r="E1432" s="15" t="s">
        <v>2130</v>
      </c>
      <c r="F1432" s="46"/>
      <c r="G1432" s="106"/>
      <c r="H1432" s="48">
        <v>1</v>
      </c>
      <c r="I1432" s="106">
        <v>-59.53</v>
      </c>
      <c r="J1432" s="48"/>
      <c r="K1432" s="106"/>
      <c r="L1432" s="46">
        <v>1</v>
      </c>
      <c r="M1432" s="110">
        <v>-59.53</v>
      </c>
      <c r="N1432" s="21"/>
      <c r="O1432" s="21"/>
    </row>
    <row r="1433" spans="1:15" x14ac:dyDescent="0.25">
      <c r="A1433" s="20"/>
      <c r="B1433" s="20"/>
      <c r="C1433" s="20"/>
      <c r="D1433" s="20"/>
      <c r="E1433" s="15" t="s">
        <v>1767</v>
      </c>
      <c r="F1433" s="46">
        <v>1</v>
      </c>
      <c r="G1433" s="106">
        <v>-70.34</v>
      </c>
      <c r="H1433" s="48"/>
      <c r="I1433" s="106"/>
      <c r="J1433" s="48"/>
      <c r="K1433" s="106"/>
      <c r="L1433" s="46">
        <v>1</v>
      </c>
      <c r="M1433" s="110">
        <v>-70.34</v>
      </c>
      <c r="N1433" s="21"/>
      <c r="O1433" s="21"/>
    </row>
    <row r="1434" spans="1:15" x14ac:dyDescent="0.25">
      <c r="A1434" s="20"/>
      <c r="B1434" s="20"/>
      <c r="C1434" s="20"/>
      <c r="D1434" s="20"/>
      <c r="E1434" s="15" t="s">
        <v>974</v>
      </c>
      <c r="F1434" s="46"/>
      <c r="G1434" s="106"/>
      <c r="H1434" s="48"/>
      <c r="I1434" s="106"/>
      <c r="J1434" s="48">
        <v>1</v>
      </c>
      <c r="K1434" s="106">
        <v>-38.880000000000003</v>
      </c>
      <c r="L1434" s="46">
        <v>1</v>
      </c>
      <c r="M1434" s="110">
        <v>-38.880000000000003</v>
      </c>
      <c r="N1434" s="21"/>
      <c r="O1434" s="21"/>
    </row>
    <row r="1435" spans="1:15" x14ac:dyDescent="0.25">
      <c r="A1435" s="20"/>
      <c r="B1435" s="20"/>
      <c r="C1435" s="20"/>
      <c r="D1435" s="20"/>
      <c r="E1435" s="15" t="s">
        <v>272</v>
      </c>
      <c r="F1435" s="46">
        <v>1</v>
      </c>
      <c r="G1435" s="106">
        <v>-454.79</v>
      </c>
      <c r="H1435" s="48"/>
      <c r="I1435" s="106"/>
      <c r="J1435" s="48"/>
      <c r="K1435" s="106"/>
      <c r="L1435" s="46">
        <v>1</v>
      </c>
      <c r="M1435" s="110">
        <v>-454.79</v>
      </c>
      <c r="N1435" s="21"/>
      <c r="O1435" s="21"/>
    </row>
    <row r="1436" spans="1:15" x14ac:dyDescent="0.25">
      <c r="A1436" s="20"/>
      <c r="B1436" s="20"/>
      <c r="C1436" s="20"/>
      <c r="D1436" s="20"/>
      <c r="E1436" s="15" t="s">
        <v>41</v>
      </c>
      <c r="F1436" s="46">
        <v>1</v>
      </c>
      <c r="G1436" s="106">
        <v>-414.03</v>
      </c>
      <c r="H1436" s="48"/>
      <c r="I1436" s="106"/>
      <c r="J1436" s="48"/>
      <c r="K1436" s="106"/>
      <c r="L1436" s="46">
        <v>1</v>
      </c>
      <c r="M1436" s="110">
        <v>-414.03</v>
      </c>
      <c r="N1436" s="21"/>
      <c r="O1436" s="21"/>
    </row>
    <row r="1437" spans="1:15" x14ac:dyDescent="0.25">
      <c r="A1437" s="20"/>
      <c r="B1437" s="20"/>
      <c r="C1437" s="20"/>
      <c r="D1437" s="20"/>
      <c r="E1437" s="15" t="s">
        <v>1261</v>
      </c>
      <c r="F1437" s="46"/>
      <c r="G1437" s="106"/>
      <c r="H1437" s="48">
        <v>1</v>
      </c>
      <c r="I1437" s="106">
        <v>-77.86</v>
      </c>
      <c r="J1437" s="48"/>
      <c r="K1437" s="106"/>
      <c r="L1437" s="46">
        <v>1</v>
      </c>
      <c r="M1437" s="110">
        <v>-77.86</v>
      </c>
      <c r="N1437" s="21"/>
      <c r="O1437" s="21"/>
    </row>
    <row r="1438" spans="1:15" x14ac:dyDescent="0.25">
      <c r="A1438" s="20"/>
      <c r="B1438" s="20"/>
      <c r="C1438" s="20"/>
      <c r="D1438" s="20"/>
      <c r="E1438" s="15" t="s">
        <v>1381</v>
      </c>
      <c r="F1438" s="46"/>
      <c r="G1438" s="106"/>
      <c r="H1438" s="48">
        <v>1</v>
      </c>
      <c r="I1438" s="106">
        <v>-22.11</v>
      </c>
      <c r="J1438" s="48"/>
      <c r="K1438" s="106"/>
      <c r="L1438" s="46">
        <v>1</v>
      </c>
      <c r="M1438" s="110">
        <v>-22.11</v>
      </c>
      <c r="N1438" s="21"/>
      <c r="O1438" s="21"/>
    </row>
    <row r="1439" spans="1:15" x14ac:dyDescent="0.25">
      <c r="A1439" s="20"/>
      <c r="B1439" s="20"/>
      <c r="C1439" s="20"/>
      <c r="D1439" s="20"/>
      <c r="E1439" s="15" t="s">
        <v>1312</v>
      </c>
      <c r="F1439" s="46">
        <v>1</v>
      </c>
      <c r="G1439" s="106">
        <v>-48.29</v>
      </c>
      <c r="H1439" s="48"/>
      <c r="I1439" s="106"/>
      <c r="J1439" s="48"/>
      <c r="K1439" s="106"/>
      <c r="L1439" s="46">
        <v>1</v>
      </c>
      <c r="M1439" s="110">
        <v>-48.29</v>
      </c>
      <c r="N1439" s="21"/>
      <c r="O1439" s="21"/>
    </row>
    <row r="1440" spans="1:15" x14ac:dyDescent="0.25">
      <c r="A1440" s="20"/>
      <c r="B1440" s="20"/>
      <c r="C1440" s="20"/>
      <c r="D1440" s="20"/>
      <c r="E1440" s="15" t="s">
        <v>1105</v>
      </c>
      <c r="F1440" s="46">
        <v>1</v>
      </c>
      <c r="G1440" s="106">
        <v>-25.17</v>
      </c>
      <c r="H1440" s="48"/>
      <c r="I1440" s="106"/>
      <c r="J1440" s="48"/>
      <c r="K1440" s="106"/>
      <c r="L1440" s="46">
        <v>1</v>
      </c>
      <c r="M1440" s="110">
        <v>-25.17</v>
      </c>
      <c r="N1440" s="21"/>
      <c r="O1440" s="21"/>
    </row>
    <row r="1441" spans="1:15" x14ac:dyDescent="0.25">
      <c r="A1441" s="20"/>
      <c r="B1441" s="20"/>
      <c r="C1441" s="20"/>
      <c r="D1441" s="20"/>
      <c r="E1441" s="15" t="s">
        <v>2133</v>
      </c>
      <c r="F1441" s="46"/>
      <c r="G1441" s="106"/>
      <c r="H1441" s="48"/>
      <c r="I1441" s="106"/>
      <c r="J1441" s="48">
        <v>1</v>
      </c>
      <c r="K1441" s="106">
        <v>-33.380000000000003</v>
      </c>
      <c r="L1441" s="46">
        <v>1</v>
      </c>
      <c r="M1441" s="110">
        <v>-33.380000000000003</v>
      </c>
      <c r="N1441" s="21"/>
      <c r="O1441" s="21"/>
    </row>
    <row r="1442" spans="1:15" x14ac:dyDescent="0.25">
      <c r="A1442" s="20"/>
      <c r="B1442" s="20"/>
      <c r="C1442" s="20"/>
      <c r="D1442" s="20"/>
      <c r="E1442" s="15" t="s">
        <v>399</v>
      </c>
      <c r="F1442" s="46"/>
      <c r="G1442" s="106"/>
      <c r="H1442" s="48">
        <v>1</v>
      </c>
      <c r="I1442" s="106">
        <v>-59.62</v>
      </c>
      <c r="J1442" s="48"/>
      <c r="K1442" s="106"/>
      <c r="L1442" s="46">
        <v>1</v>
      </c>
      <c r="M1442" s="110">
        <v>-59.62</v>
      </c>
      <c r="N1442" s="21"/>
      <c r="O1442" s="21"/>
    </row>
    <row r="1443" spans="1:15" x14ac:dyDescent="0.25">
      <c r="A1443" s="20"/>
      <c r="B1443" s="20"/>
      <c r="C1443" s="20"/>
      <c r="D1443" s="20"/>
      <c r="E1443" s="15" t="s">
        <v>1781</v>
      </c>
      <c r="F1443" s="46"/>
      <c r="G1443" s="106"/>
      <c r="H1443" s="48">
        <v>1</v>
      </c>
      <c r="I1443" s="106">
        <v>-15.06</v>
      </c>
      <c r="J1443" s="48"/>
      <c r="K1443" s="106"/>
      <c r="L1443" s="46">
        <v>1</v>
      </c>
      <c r="M1443" s="110">
        <v>-15.06</v>
      </c>
      <c r="N1443" s="21"/>
      <c r="O1443" s="21"/>
    </row>
    <row r="1444" spans="1:15" x14ac:dyDescent="0.25">
      <c r="A1444" s="20"/>
      <c r="B1444" s="20"/>
      <c r="C1444" s="20"/>
      <c r="D1444" s="20"/>
      <c r="E1444" s="15" t="s">
        <v>1407</v>
      </c>
      <c r="F1444" s="46"/>
      <c r="G1444" s="106"/>
      <c r="H1444" s="48">
        <v>1</v>
      </c>
      <c r="I1444" s="106">
        <v>-88.48</v>
      </c>
      <c r="J1444" s="48"/>
      <c r="K1444" s="106"/>
      <c r="L1444" s="46">
        <v>1</v>
      </c>
      <c r="M1444" s="110">
        <v>-88.48</v>
      </c>
      <c r="N1444" s="21"/>
      <c r="O1444" s="21"/>
    </row>
    <row r="1445" spans="1:15" x14ac:dyDescent="0.25">
      <c r="A1445" s="20"/>
      <c r="B1445" s="20"/>
      <c r="C1445" s="20"/>
      <c r="D1445" s="20"/>
      <c r="E1445" s="15" t="s">
        <v>1909</v>
      </c>
      <c r="F1445" s="46"/>
      <c r="G1445" s="106"/>
      <c r="H1445" s="48"/>
      <c r="I1445" s="106"/>
      <c r="J1445" s="48">
        <v>1</v>
      </c>
      <c r="K1445" s="106">
        <v>-51.28</v>
      </c>
      <c r="L1445" s="46">
        <v>1</v>
      </c>
      <c r="M1445" s="110">
        <v>-51.28</v>
      </c>
      <c r="N1445" s="21"/>
      <c r="O1445" s="21"/>
    </row>
    <row r="1446" spans="1:15" x14ac:dyDescent="0.25">
      <c r="A1446" s="20"/>
      <c r="B1446" s="20"/>
      <c r="C1446" s="20"/>
      <c r="D1446" s="20"/>
      <c r="E1446" s="15" t="s">
        <v>1485</v>
      </c>
      <c r="F1446" s="46"/>
      <c r="G1446" s="106"/>
      <c r="H1446" s="48"/>
      <c r="I1446" s="106"/>
      <c r="J1446" s="48">
        <v>1</v>
      </c>
      <c r="K1446" s="106">
        <v>-20.64</v>
      </c>
      <c r="L1446" s="46">
        <v>1</v>
      </c>
      <c r="M1446" s="110">
        <v>-20.64</v>
      </c>
      <c r="N1446" s="21"/>
      <c r="O1446" s="21"/>
    </row>
    <row r="1447" spans="1:15" x14ac:dyDescent="0.25">
      <c r="A1447" s="20"/>
      <c r="B1447" s="20"/>
      <c r="C1447" s="20"/>
      <c r="D1447" s="20"/>
      <c r="E1447" s="15" t="s">
        <v>701</v>
      </c>
      <c r="F1447" s="46">
        <v>1</v>
      </c>
      <c r="G1447" s="106">
        <v>-29.64</v>
      </c>
      <c r="H1447" s="48"/>
      <c r="I1447" s="106"/>
      <c r="J1447" s="48"/>
      <c r="K1447" s="106"/>
      <c r="L1447" s="46">
        <v>1</v>
      </c>
      <c r="M1447" s="110">
        <v>-29.64</v>
      </c>
      <c r="N1447" s="21"/>
      <c r="O1447" s="21"/>
    </row>
    <row r="1448" spans="1:15" x14ac:dyDescent="0.25">
      <c r="A1448" s="20"/>
      <c r="B1448" s="20"/>
      <c r="C1448" s="20"/>
      <c r="D1448" s="20"/>
      <c r="E1448" s="15" t="s">
        <v>2064</v>
      </c>
      <c r="F1448" s="46"/>
      <c r="G1448" s="106"/>
      <c r="H1448" s="48"/>
      <c r="I1448" s="106"/>
      <c r="J1448" s="48">
        <v>1</v>
      </c>
      <c r="K1448" s="106">
        <v>-38.89</v>
      </c>
      <c r="L1448" s="46">
        <v>1</v>
      </c>
      <c r="M1448" s="110">
        <v>-38.89</v>
      </c>
      <c r="N1448" s="21"/>
      <c r="O1448" s="21"/>
    </row>
    <row r="1449" spans="1:15" x14ac:dyDescent="0.25">
      <c r="A1449" s="20"/>
      <c r="B1449" s="20"/>
      <c r="C1449" s="20"/>
      <c r="D1449" s="20"/>
      <c r="E1449" s="15" t="s">
        <v>1428</v>
      </c>
      <c r="F1449" s="46"/>
      <c r="G1449" s="106"/>
      <c r="H1449" s="48">
        <v>1</v>
      </c>
      <c r="I1449" s="106">
        <v>-46.59</v>
      </c>
      <c r="J1449" s="48"/>
      <c r="K1449" s="106"/>
      <c r="L1449" s="46">
        <v>1</v>
      </c>
      <c r="M1449" s="110">
        <v>-46.59</v>
      </c>
      <c r="N1449" s="21"/>
      <c r="O1449" s="21"/>
    </row>
    <row r="1450" spans="1:15" x14ac:dyDescent="0.25">
      <c r="A1450" s="20"/>
      <c r="B1450" s="20"/>
      <c r="C1450" s="20"/>
      <c r="D1450" s="20"/>
      <c r="E1450" s="15" t="s">
        <v>694</v>
      </c>
      <c r="F1450" s="46">
        <v>1</v>
      </c>
      <c r="G1450" s="106">
        <v>-51.15</v>
      </c>
      <c r="H1450" s="48"/>
      <c r="I1450" s="106"/>
      <c r="J1450" s="48"/>
      <c r="K1450" s="106"/>
      <c r="L1450" s="46">
        <v>1</v>
      </c>
      <c r="M1450" s="110">
        <v>-51.15</v>
      </c>
      <c r="N1450" s="21"/>
      <c r="O1450" s="21"/>
    </row>
    <row r="1451" spans="1:15" x14ac:dyDescent="0.25">
      <c r="A1451" s="20"/>
      <c r="B1451" s="20"/>
      <c r="C1451" s="20"/>
      <c r="D1451" s="20"/>
      <c r="E1451" s="15" t="s">
        <v>173</v>
      </c>
      <c r="F1451" s="46"/>
      <c r="G1451" s="106"/>
      <c r="H1451" s="48">
        <v>1</v>
      </c>
      <c r="I1451" s="106">
        <v>-363</v>
      </c>
      <c r="J1451" s="48"/>
      <c r="K1451" s="106"/>
      <c r="L1451" s="46">
        <v>1</v>
      </c>
      <c r="M1451" s="110">
        <v>-363</v>
      </c>
      <c r="N1451" s="21"/>
      <c r="O1451" s="21"/>
    </row>
    <row r="1452" spans="1:15" x14ac:dyDescent="0.25">
      <c r="A1452" s="20"/>
      <c r="B1452" s="20"/>
      <c r="C1452" s="20"/>
      <c r="D1452" s="20"/>
      <c r="E1452" s="15" t="s">
        <v>223</v>
      </c>
      <c r="F1452" s="46"/>
      <c r="G1452" s="106"/>
      <c r="H1452" s="48"/>
      <c r="I1452" s="106"/>
      <c r="J1452" s="48">
        <v>1</v>
      </c>
      <c r="K1452" s="106">
        <v>-176.1</v>
      </c>
      <c r="L1452" s="46">
        <v>1</v>
      </c>
      <c r="M1452" s="110">
        <v>-176.1</v>
      </c>
      <c r="N1452" s="21"/>
      <c r="O1452" s="21"/>
    </row>
    <row r="1453" spans="1:15" x14ac:dyDescent="0.25">
      <c r="A1453" s="20"/>
      <c r="B1453" s="20"/>
      <c r="C1453" s="20"/>
      <c r="D1453" s="20"/>
      <c r="E1453" s="15" t="s">
        <v>792</v>
      </c>
      <c r="F1453" s="46"/>
      <c r="G1453" s="106"/>
      <c r="H1453" s="48"/>
      <c r="I1453" s="106"/>
      <c r="J1453" s="48">
        <v>1</v>
      </c>
      <c r="K1453" s="106">
        <v>-19.510000000000002</v>
      </c>
      <c r="L1453" s="46">
        <v>1</v>
      </c>
      <c r="M1453" s="110">
        <v>-19.510000000000002</v>
      </c>
      <c r="N1453" s="21"/>
      <c r="O1453" s="21"/>
    </row>
    <row r="1454" spans="1:15" x14ac:dyDescent="0.25">
      <c r="A1454" s="20"/>
      <c r="B1454" s="20"/>
      <c r="C1454" s="20"/>
      <c r="D1454" s="20"/>
      <c r="E1454" s="15" t="s">
        <v>280</v>
      </c>
      <c r="F1454" s="46"/>
      <c r="G1454" s="106"/>
      <c r="H1454" s="48">
        <v>1</v>
      </c>
      <c r="I1454" s="106">
        <v>-218.12</v>
      </c>
      <c r="J1454" s="48"/>
      <c r="K1454" s="106"/>
      <c r="L1454" s="46">
        <v>1</v>
      </c>
      <c r="M1454" s="110">
        <v>-218.12</v>
      </c>
      <c r="N1454" s="21"/>
      <c r="O1454" s="21"/>
    </row>
    <row r="1455" spans="1:15" x14ac:dyDescent="0.25">
      <c r="A1455" s="20"/>
      <c r="B1455" s="20"/>
      <c r="C1455" s="20"/>
      <c r="D1455" s="20"/>
      <c r="E1455" s="15" t="s">
        <v>372</v>
      </c>
      <c r="F1455" s="46"/>
      <c r="G1455" s="106"/>
      <c r="H1455" s="48">
        <v>1</v>
      </c>
      <c r="I1455" s="106">
        <v>-42.58</v>
      </c>
      <c r="J1455" s="48"/>
      <c r="K1455" s="106"/>
      <c r="L1455" s="46">
        <v>1</v>
      </c>
      <c r="M1455" s="110">
        <v>-42.58</v>
      </c>
      <c r="N1455" s="21"/>
      <c r="O1455" s="21"/>
    </row>
    <row r="1456" spans="1:15" x14ac:dyDescent="0.25">
      <c r="A1456" s="20"/>
      <c r="B1456" s="20"/>
      <c r="C1456" s="20"/>
      <c r="D1456" s="20"/>
      <c r="E1456" s="15" t="s">
        <v>1144</v>
      </c>
      <c r="F1456" s="46"/>
      <c r="G1456" s="106"/>
      <c r="H1456" s="48">
        <v>1</v>
      </c>
      <c r="I1456" s="106">
        <v>-96.3</v>
      </c>
      <c r="J1456" s="48"/>
      <c r="K1456" s="106"/>
      <c r="L1456" s="46">
        <v>1</v>
      </c>
      <c r="M1456" s="110">
        <v>-96.3</v>
      </c>
      <c r="N1456" s="21"/>
      <c r="O1456" s="21"/>
    </row>
    <row r="1457" spans="1:15" x14ac:dyDescent="0.25">
      <c r="A1457" s="20"/>
      <c r="B1457" s="20"/>
      <c r="C1457" s="20"/>
      <c r="D1457" s="20"/>
      <c r="E1457" s="15" t="s">
        <v>69</v>
      </c>
      <c r="F1457" s="46">
        <v>1</v>
      </c>
      <c r="G1457" s="106">
        <v>-415.91</v>
      </c>
      <c r="H1457" s="48"/>
      <c r="I1457" s="106"/>
      <c r="J1457" s="48"/>
      <c r="K1457" s="106"/>
      <c r="L1457" s="46">
        <v>1</v>
      </c>
      <c r="M1457" s="110">
        <v>-415.91</v>
      </c>
      <c r="N1457" s="21"/>
      <c r="O1457" s="21"/>
    </row>
    <row r="1458" spans="1:15" x14ac:dyDescent="0.25">
      <c r="A1458" s="20"/>
      <c r="B1458" s="20"/>
      <c r="C1458" s="20"/>
      <c r="D1458" s="20"/>
      <c r="E1458" s="15" t="s">
        <v>1735</v>
      </c>
      <c r="F1458" s="46">
        <v>1</v>
      </c>
      <c r="G1458" s="106">
        <v>-23.39</v>
      </c>
      <c r="H1458" s="48"/>
      <c r="I1458" s="106"/>
      <c r="J1458" s="48"/>
      <c r="K1458" s="106"/>
      <c r="L1458" s="46">
        <v>1</v>
      </c>
      <c r="M1458" s="110">
        <v>-23.39</v>
      </c>
      <c r="N1458" s="21"/>
      <c r="O1458" s="21"/>
    </row>
    <row r="1459" spans="1:15" x14ac:dyDescent="0.25">
      <c r="A1459" s="20"/>
      <c r="B1459" s="20"/>
      <c r="C1459" s="20"/>
      <c r="D1459" s="20"/>
      <c r="E1459" s="15" t="s">
        <v>306</v>
      </c>
      <c r="F1459" s="46">
        <v>1</v>
      </c>
      <c r="G1459" s="106">
        <v>-18.34</v>
      </c>
      <c r="H1459" s="48"/>
      <c r="I1459" s="106"/>
      <c r="J1459" s="48"/>
      <c r="K1459" s="106"/>
      <c r="L1459" s="46">
        <v>1</v>
      </c>
      <c r="M1459" s="110">
        <v>-18.34</v>
      </c>
      <c r="N1459" s="21"/>
      <c r="O1459" s="21"/>
    </row>
    <row r="1460" spans="1:15" x14ac:dyDescent="0.25">
      <c r="A1460" s="20"/>
      <c r="B1460" s="20"/>
      <c r="C1460" s="20"/>
      <c r="D1460" s="20"/>
      <c r="E1460" s="15" t="s">
        <v>758</v>
      </c>
      <c r="F1460" s="46"/>
      <c r="G1460" s="106"/>
      <c r="H1460" s="48">
        <v>1</v>
      </c>
      <c r="I1460" s="106">
        <v>-52.74</v>
      </c>
      <c r="J1460" s="48"/>
      <c r="K1460" s="106"/>
      <c r="L1460" s="46">
        <v>1</v>
      </c>
      <c r="M1460" s="110">
        <v>-52.74</v>
      </c>
      <c r="N1460" s="21"/>
      <c r="O1460" s="21"/>
    </row>
    <row r="1461" spans="1:15" x14ac:dyDescent="0.25">
      <c r="A1461" s="20"/>
      <c r="B1461" s="20"/>
      <c r="C1461" s="20"/>
      <c r="D1461" s="20"/>
      <c r="E1461" s="15" t="s">
        <v>309</v>
      </c>
      <c r="F1461" s="46">
        <v>1</v>
      </c>
      <c r="G1461" s="106">
        <v>-85.12</v>
      </c>
      <c r="H1461" s="48"/>
      <c r="I1461" s="106"/>
      <c r="J1461" s="48"/>
      <c r="K1461" s="106"/>
      <c r="L1461" s="46">
        <v>1</v>
      </c>
      <c r="M1461" s="110">
        <v>-85.12</v>
      </c>
      <c r="N1461" s="21"/>
      <c r="O1461" s="21"/>
    </row>
    <row r="1462" spans="1:15" x14ac:dyDescent="0.25">
      <c r="A1462" s="20"/>
      <c r="B1462" s="20"/>
      <c r="C1462" s="20"/>
      <c r="D1462" s="20"/>
      <c r="E1462" s="15" t="s">
        <v>1888</v>
      </c>
      <c r="F1462" s="46"/>
      <c r="G1462" s="106"/>
      <c r="H1462" s="48"/>
      <c r="I1462" s="106"/>
      <c r="J1462" s="48">
        <v>1</v>
      </c>
      <c r="K1462" s="106">
        <v>-40.65</v>
      </c>
      <c r="L1462" s="46">
        <v>1</v>
      </c>
      <c r="M1462" s="110">
        <v>-40.65</v>
      </c>
      <c r="N1462" s="21"/>
      <c r="O1462" s="21"/>
    </row>
    <row r="1463" spans="1:15" x14ac:dyDescent="0.25">
      <c r="A1463" s="20"/>
      <c r="B1463" s="20"/>
      <c r="C1463" s="20"/>
      <c r="D1463" s="20"/>
      <c r="E1463" s="15" t="s">
        <v>1539</v>
      </c>
      <c r="F1463" s="46">
        <v>1</v>
      </c>
      <c r="G1463" s="106">
        <v>-17.34</v>
      </c>
      <c r="H1463" s="48"/>
      <c r="I1463" s="106"/>
      <c r="J1463" s="48"/>
      <c r="K1463" s="106"/>
      <c r="L1463" s="46">
        <v>1</v>
      </c>
      <c r="M1463" s="110">
        <v>-17.34</v>
      </c>
      <c r="N1463" s="21"/>
      <c r="O1463" s="21"/>
    </row>
    <row r="1464" spans="1:15" x14ac:dyDescent="0.25">
      <c r="A1464" s="20"/>
      <c r="B1464" s="20"/>
      <c r="C1464" s="20"/>
      <c r="D1464" s="20"/>
      <c r="E1464" s="15" t="s">
        <v>837</v>
      </c>
      <c r="F1464" s="46"/>
      <c r="G1464" s="106"/>
      <c r="H1464" s="48"/>
      <c r="I1464" s="106"/>
      <c r="J1464" s="48">
        <v>1</v>
      </c>
      <c r="K1464" s="106">
        <v>-36.18</v>
      </c>
      <c r="L1464" s="46">
        <v>1</v>
      </c>
      <c r="M1464" s="110">
        <v>-36.18</v>
      </c>
      <c r="N1464" s="21"/>
      <c r="O1464" s="21"/>
    </row>
    <row r="1465" spans="1:15" x14ac:dyDescent="0.25">
      <c r="A1465" s="20"/>
      <c r="B1465" s="20"/>
      <c r="C1465" s="20"/>
      <c r="D1465" s="20"/>
      <c r="E1465" s="15" t="s">
        <v>1015</v>
      </c>
      <c r="F1465" s="46"/>
      <c r="G1465" s="106"/>
      <c r="H1465" s="48"/>
      <c r="I1465" s="106"/>
      <c r="J1465" s="48">
        <v>1</v>
      </c>
      <c r="K1465" s="106">
        <v>-24.58</v>
      </c>
      <c r="L1465" s="46">
        <v>1</v>
      </c>
      <c r="M1465" s="110">
        <v>-24.58</v>
      </c>
      <c r="N1465" s="21"/>
      <c r="O1465" s="21"/>
    </row>
    <row r="1466" spans="1:15" x14ac:dyDescent="0.25">
      <c r="A1466" s="20"/>
      <c r="B1466" s="20"/>
      <c r="C1466" s="20"/>
      <c r="D1466" s="20"/>
      <c r="E1466" s="15" t="s">
        <v>1390</v>
      </c>
      <c r="F1466" s="46"/>
      <c r="G1466" s="106"/>
      <c r="H1466" s="48">
        <v>1</v>
      </c>
      <c r="I1466" s="106">
        <v>-82.17</v>
      </c>
      <c r="J1466" s="48"/>
      <c r="K1466" s="106"/>
      <c r="L1466" s="46">
        <v>1</v>
      </c>
      <c r="M1466" s="110">
        <v>-82.17</v>
      </c>
      <c r="N1466" s="21"/>
      <c r="O1466" s="21"/>
    </row>
    <row r="1467" spans="1:15" x14ac:dyDescent="0.25">
      <c r="A1467" s="20"/>
      <c r="B1467" s="20"/>
      <c r="C1467" s="20"/>
      <c r="D1467" s="20"/>
      <c r="E1467" s="15" t="s">
        <v>1657</v>
      </c>
      <c r="F1467" s="46"/>
      <c r="G1467" s="106"/>
      <c r="H1467" s="48"/>
      <c r="I1467" s="106"/>
      <c r="J1467" s="48">
        <v>1</v>
      </c>
      <c r="K1467" s="106">
        <v>-14.56</v>
      </c>
      <c r="L1467" s="46">
        <v>1</v>
      </c>
      <c r="M1467" s="110">
        <v>-14.56</v>
      </c>
      <c r="N1467" s="21"/>
      <c r="O1467" s="21"/>
    </row>
    <row r="1468" spans="1:15" x14ac:dyDescent="0.25">
      <c r="A1468" s="20"/>
      <c r="B1468" s="20"/>
      <c r="C1468" s="20"/>
      <c r="D1468" s="20"/>
      <c r="E1468" s="15" t="s">
        <v>1784</v>
      </c>
      <c r="F1468" s="46"/>
      <c r="G1468" s="106"/>
      <c r="H1468" s="48">
        <v>1</v>
      </c>
      <c r="I1468" s="106">
        <v>-87.16</v>
      </c>
      <c r="J1468" s="48"/>
      <c r="K1468" s="106"/>
      <c r="L1468" s="46">
        <v>1</v>
      </c>
      <c r="M1468" s="110">
        <v>-87.16</v>
      </c>
      <c r="N1468" s="21"/>
      <c r="O1468" s="21"/>
    </row>
    <row r="1469" spans="1:15" x14ac:dyDescent="0.25">
      <c r="A1469" s="20"/>
      <c r="B1469" s="20"/>
      <c r="C1469" s="20"/>
      <c r="D1469" s="20"/>
      <c r="E1469" s="15" t="s">
        <v>1223</v>
      </c>
      <c r="F1469" s="46"/>
      <c r="G1469" s="106"/>
      <c r="H1469" s="48"/>
      <c r="I1469" s="106"/>
      <c r="J1469" s="48">
        <v>1</v>
      </c>
      <c r="K1469" s="106">
        <v>-91.71</v>
      </c>
      <c r="L1469" s="46">
        <v>1</v>
      </c>
      <c r="M1469" s="110">
        <v>-91.71</v>
      </c>
      <c r="N1469" s="21"/>
      <c r="O1469" s="21"/>
    </row>
    <row r="1470" spans="1:15" x14ac:dyDescent="0.25">
      <c r="A1470" s="20"/>
      <c r="B1470" s="20"/>
      <c r="C1470" s="20"/>
      <c r="D1470" s="20"/>
      <c r="E1470" s="15" t="s">
        <v>1921</v>
      </c>
      <c r="F1470" s="46">
        <v>1</v>
      </c>
      <c r="G1470" s="106">
        <v>-33.090000000000003</v>
      </c>
      <c r="H1470" s="48"/>
      <c r="I1470" s="106"/>
      <c r="J1470" s="48"/>
      <c r="K1470" s="106"/>
      <c r="L1470" s="46">
        <v>1</v>
      </c>
      <c r="M1470" s="110">
        <v>-33.090000000000003</v>
      </c>
      <c r="N1470" s="21"/>
      <c r="O1470" s="21"/>
    </row>
    <row r="1471" spans="1:15" x14ac:dyDescent="0.25">
      <c r="A1471" s="20"/>
      <c r="B1471" s="20"/>
      <c r="C1471" s="20"/>
      <c r="D1471" s="20"/>
      <c r="E1471" s="15" t="s">
        <v>187</v>
      </c>
      <c r="F1471" s="46">
        <v>1</v>
      </c>
      <c r="G1471" s="106">
        <v>-102.94</v>
      </c>
      <c r="H1471" s="48"/>
      <c r="I1471" s="106"/>
      <c r="J1471" s="48"/>
      <c r="K1471" s="106"/>
      <c r="L1471" s="46">
        <v>1</v>
      </c>
      <c r="M1471" s="110">
        <v>-102.94</v>
      </c>
      <c r="N1471" s="21"/>
      <c r="O1471" s="21"/>
    </row>
    <row r="1472" spans="1:15" x14ac:dyDescent="0.25">
      <c r="A1472" s="20"/>
      <c r="B1472" s="20"/>
      <c r="C1472" s="20"/>
      <c r="D1472" s="20"/>
      <c r="E1472" s="15" t="s">
        <v>1648</v>
      </c>
      <c r="F1472" s="46"/>
      <c r="G1472" s="106"/>
      <c r="H1472" s="48">
        <v>1</v>
      </c>
      <c r="I1472" s="106">
        <v>-65.86</v>
      </c>
      <c r="J1472" s="48"/>
      <c r="K1472" s="106"/>
      <c r="L1472" s="46">
        <v>1</v>
      </c>
      <c r="M1472" s="110">
        <v>-65.86</v>
      </c>
      <c r="N1472" s="21"/>
      <c r="O1472" s="21"/>
    </row>
    <row r="1473" spans="1:15" x14ac:dyDescent="0.25">
      <c r="A1473" s="20"/>
      <c r="B1473" s="20"/>
      <c r="C1473" s="20"/>
      <c r="D1473" s="20"/>
      <c r="E1473" s="15" t="s">
        <v>260</v>
      </c>
      <c r="F1473" s="46"/>
      <c r="G1473" s="106"/>
      <c r="H1473" s="48">
        <v>1</v>
      </c>
      <c r="I1473" s="106">
        <v>-19.579999999999998</v>
      </c>
      <c r="J1473" s="48"/>
      <c r="K1473" s="106"/>
      <c r="L1473" s="46">
        <v>1</v>
      </c>
      <c r="M1473" s="110">
        <v>-19.579999999999998</v>
      </c>
      <c r="N1473" s="21"/>
      <c r="O1473" s="21"/>
    </row>
    <row r="1474" spans="1:15" x14ac:dyDescent="0.25">
      <c r="A1474" s="20"/>
      <c r="B1474" s="20"/>
      <c r="C1474" s="20"/>
      <c r="D1474" s="20"/>
      <c r="E1474" s="15" t="s">
        <v>1893</v>
      </c>
      <c r="F1474" s="46"/>
      <c r="G1474" s="106"/>
      <c r="H1474" s="48"/>
      <c r="I1474" s="106"/>
      <c r="J1474" s="48">
        <v>1</v>
      </c>
      <c r="K1474" s="106">
        <v>-50.25</v>
      </c>
      <c r="L1474" s="46">
        <v>1</v>
      </c>
      <c r="M1474" s="110">
        <v>-50.25</v>
      </c>
      <c r="N1474" s="21"/>
      <c r="O1474" s="21"/>
    </row>
    <row r="1475" spans="1:15" x14ac:dyDescent="0.25">
      <c r="A1475" s="20"/>
      <c r="B1475" s="20"/>
      <c r="C1475" s="20"/>
      <c r="D1475" s="20"/>
      <c r="E1475" s="15" t="s">
        <v>165</v>
      </c>
      <c r="F1475" s="46">
        <v>1</v>
      </c>
      <c r="G1475" s="106">
        <v>-248.71</v>
      </c>
      <c r="H1475" s="48"/>
      <c r="I1475" s="106"/>
      <c r="J1475" s="48"/>
      <c r="K1475" s="106"/>
      <c r="L1475" s="46">
        <v>1</v>
      </c>
      <c r="M1475" s="110">
        <v>-248.71</v>
      </c>
      <c r="N1475" s="21"/>
      <c r="O1475" s="21"/>
    </row>
    <row r="1476" spans="1:15" x14ac:dyDescent="0.25">
      <c r="A1476" s="20"/>
      <c r="B1476" s="20"/>
      <c r="C1476" s="20"/>
      <c r="D1476" s="20"/>
      <c r="E1476" s="15" t="s">
        <v>1568</v>
      </c>
      <c r="F1476" s="46">
        <v>1</v>
      </c>
      <c r="G1476" s="106">
        <v>-87.1</v>
      </c>
      <c r="H1476" s="48"/>
      <c r="I1476" s="106"/>
      <c r="J1476" s="48"/>
      <c r="K1476" s="106"/>
      <c r="L1476" s="46">
        <v>1</v>
      </c>
      <c r="M1476" s="110">
        <v>-87.1</v>
      </c>
      <c r="N1476" s="21"/>
      <c r="O1476" s="21"/>
    </row>
    <row r="1477" spans="1:15" x14ac:dyDescent="0.25">
      <c r="A1477" s="20"/>
      <c r="B1477" s="20"/>
      <c r="C1477" s="20"/>
      <c r="D1477" s="20"/>
      <c r="E1477" s="15" t="s">
        <v>442</v>
      </c>
      <c r="F1477" s="46"/>
      <c r="G1477" s="106"/>
      <c r="H1477" s="48"/>
      <c r="I1477" s="106"/>
      <c r="J1477" s="48">
        <v>1</v>
      </c>
      <c r="K1477" s="106">
        <v>-13.94</v>
      </c>
      <c r="L1477" s="46">
        <v>1</v>
      </c>
      <c r="M1477" s="110">
        <v>-13.94</v>
      </c>
      <c r="N1477" s="21"/>
      <c r="O1477" s="21"/>
    </row>
    <row r="1478" spans="1:15" x14ac:dyDescent="0.25">
      <c r="A1478" s="20"/>
      <c r="B1478" s="20"/>
      <c r="C1478" s="20"/>
      <c r="D1478" s="20"/>
      <c r="E1478" s="15" t="s">
        <v>607</v>
      </c>
      <c r="F1478" s="46"/>
      <c r="G1478" s="106"/>
      <c r="H1478" s="48">
        <v>1</v>
      </c>
      <c r="I1478" s="106">
        <v>-83.85</v>
      </c>
      <c r="J1478" s="48"/>
      <c r="K1478" s="106"/>
      <c r="L1478" s="46">
        <v>1</v>
      </c>
      <c r="M1478" s="110">
        <v>-83.85</v>
      </c>
      <c r="N1478" s="21"/>
      <c r="O1478" s="21"/>
    </row>
    <row r="1479" spans="1:15" x14ac:dyDescent="0.25">
      <c r="A1479" s="20"/>
      <c r="B1479" s="20"/>
      <c r="C1479" s="20"/>
      <c r="D1479" s="20"/>
      <c r="E1479" s="15" t="s">
        <v>1618</v>
      </c>
      <c r="F1479" s="46"/>
      <c r="G1479" s="106"/>
      <c r="H1479" s="48">
        <v>1</v>
      </c>
      <c r="I1479" s="106">
        <v>-57.4</v>
      </c>
      <c r="J1479" s="48"/>
      <c r="K1479" s="106"/>
      <c r="L1479" s="46">
        <v>1</v>
      </c>
      <c r="M1479" s="110">
        <v>-57.4</v>
      </c>
      <c r="N1479" s="21"/>
      <c r="O1479" s="21"/>
    </row>
    <row r="1480" spans="1:15" x14ac:dyDescent="0.25">
      <c r="A1480" s="20"/>
      <c r="B1480" s="20"/>
      <c r="C1480" s="20"/>
      <c r="D1480" s="20"/>
      <c r="E1480" s="15" t="s">
        <v>933</v>
      </c>
      <c r="F1480" s="46"/>
      <c r="G1480" s="106"/>
      <c r="H1480" s="48">
        <v>1</v>
      </c>
      <c r="I1480" s="106">
        <v>-34.770000000000003</v>
      </c>
      <c r="J1480" s="48"/>
      <c r="K1480" s="106"/>
      <c r="L1480" s="46">
        <v>1</v>
      </c>
      <c r="M1480" s="110">
        <v>-34.770000000000003</v>
      </c>
      <c r="N1480" s="21"/>
      <c r="O1480" s="21"/>
    </row>
    <row r="1481" spans="1:15" x14ac:dyDescent="0.25">
      <c r="A1481" s="20"/>
      <c r="B1481" s="20"/>
      <c r="C1481" s="20"/>
      <c r="D1481" s="20"/>
      <c r="E1481" s="15" t="s">
        <v>1074</v>
      </c>
      <c r="F1481" s="46">
        <v>1</v>
      </c>
      <c r="G1481" s="106">
        <v>-31.48</v>
      </c>
      <c r="H1481" s="48"/>
      <c r="I1481" s="106"/>
      <c r="J1481" s="48"/>
      <c r="K1481" s="106"/>
      <c r="L1481" s="46">
        <v>1</v>
      </c>
      <c r="M1481" s="110">
        <v>-31.48</v>
      </c>
      <c r="N1481" s="21"/>
      <c r="O1481" s="21"/>
    </row>
    <row r="1482" spans="1:15" x14ac:dyDescent="0.25">
      <c r="A1482" s="20"/>
      <c r="B1482" s="20"/>
      <c r="C1482" s="20"/>
      <c r="D1482" s="20"/>
      <c r="E1482" s="15" t="s">
        <v>495</v>
      </c>
      <c r="F1482" s="46">
        <v>1</v>
      </c>
      <c r="G1482" s="106">
        <v>-47.02</v>
      </c>
      <c r="H1482" s="48"/>
      <c r="I1482" s="106"/>
      <c r="J1482" s="48"/>
      <c r="K1482" s="106"/>
      <c r="L1482" s="46">
        <v>1</v>
      </c>
      <c r="M1482" s="110">
        <v>-47.02</v>
      </c>
      <c r="N1482" s="21"/>
      <c r="O1482" s="21"/>
    </row>
    <row r="1483" spans="1:15" x14ac:dyDescent="0.25">
      <c r="A1483" s="20"/>
      <c r="B1483" s="20"/>
      <c r="C1483" s="20"/>
      <c r="D1483" s="20"/>
      <c r="E1483" s="15" t="s">
        <v>705</v>
      </c>
      <c r="F1483" s="46">
        <v>1</v>
      </c>
      <c r="G1483" s="106">
        <v>-97.82</v>
      </c>
      <c r="H1483" s="48"/>
      <c r="I1483" s="106"/>
      <c r="J1483" s="48"/>
      <c r="K1483" s="106"/>
      <c r="L1483" s="46">
        <v>1</v>
      </c>
      <c r="M1483" s="110">
        <v>-97.82</v>
      </c>
      <c r="N1483" s="21"/>
      <c r="O1483" s="21"/>
    </row>
    <row r="1484" spans="1:15" x14ac:dyDescent="0.25">
      <c r="A1484" s="20"/>
      <c r="B1484" s="20"/>
      <c r="C1484" s="20"/>
      <c r="D1484" s="20"/>
      <c r="E1484" s="15" t="s">
        <v>1604</v>
      </c>
      <c r="F1484" s="46"/>
      <c r="G1484" s="106"/>
      <c r="H1484" s="48">
        <v>1</v>
      </c>
      <c r="I1484" s="106">
        <v>-22.36</v>
      </c>
      <c r="J1484" s="48"/>
      <c r="K1484" s="106"/>
      <c r="L1484" s="46">
        <v>1</v>
      </c>
      <c r="M1484" s="110">
        <v>-22.36</v>
      </c>
      <c r="N1484" s="21"/>
      <c r="O1484" s="21"/>
    </row>
    <row r="1485" spans="1:15" x14ac:dyDescent="0.25">
      <c r="A1485" s="20"/>
      <c r="B1485" s="20"/>
      <c r="C1485" s="20"/>
      <c r="D1485" s="20"/>
      <c r="E1485" s="15" t="s">
        <v>825</v>
      </c>
      <c r="F1485" s="46"/>
      <c r="G1485" s="106"/>
      <c r="H1485" s="48"/>
      <c r="I1485" s="106"/>
      <c r="J1485" s="48">
        <v>1</v>
      </c>
      <c r="K1485" s="106">
        <v>-84.13</v>
      </c>
      <c r="L1485" s="46">
        <v>1</v>
      </c>
      <c r="M1485" s="110">
        <v>-84.13</v>
      </c>
      <c r="N1485" s="21"/>
      <c r="O1485" s="21"/>
    </row>
    <row r="1486" spans="1:15" x14ac:dyDescent="0.25">
      <c r="A1486" s="20"/>
      <c r="B1486" s="20"/>
      <c r="C1486" s="20"/>
      <c r="D1486" s="20"/>
      <c r="E1486" s="15" t="s">
        <v>411</v>
      </c>
      <c r="F1486" s="46"/>
      <c r="G1486" s="106"/>
      <c r="H1486" s="48">
        <v>1</v>
      </c>
      <c r="I1486" s="106">
        <v>-17.829999999999998</v>
      </c>
      <c r="J1486" s="48"/>
      <c r="K1486" s="106"/>
      <c r="L1486" s="46">
        <v>1</v>
      </c>
      <c r="M1486" s="110">
        <v>-17.829999999999998</v>
      </c>
      <c r="N1486" s="21"/>
      <c r="O1486" s="21"/>
    </row>
    <row r="1487" spans="1:15" x14ac:dyDescent="0.25">
      <c r="A1487" s="20"/>
      <c r="B1487" s="20"/>
      <c r="C1487" s="20"/>
      <c r="D1487" s="20"/>
      <c r="E1487" s="15" t="s">
        <v>1073</v>
      </c>
      <c r="F1487" s="46">
        <v>1</v>
      </c>
      <c r="G1487" s="106">
        <v>-72.34</v>
      </c>
      <c r="H1487" s="48"/>
      <c r="I1487" s="106"/>
      <c r="J1487" s="48"/>
      <c r="K1487" s="106"/>
      <c r="L1487" s="46">
        <v>1</v>
      </c>
      <c r="M1487" s="110">
        <v>-72.34</v>
      </c>
      <c r="N1487" s="21"/>
      <c r="O1487" s="21"/>
    </row>
    <row r="1488" spans="1:15" x14ac:dyDescent="0.25">
      <c r="A1488" s="20"/>
      <c r="B1488" s="20"/>
      <c r="C1488" s="20"/>
      <c r="D1488" s="20"/>
      <c r="E1488" s="15" t="s">
        <v>802</v>
      </c>
      <c r="F1488" s="46"/>
      <c r="G1488" s="106"/>
      <c r="H1488" s="48"/>
      <c r="I1488" s="106"/>
      <c r="J1488" s="48">
        <v>1</v>
      </c>
      <c r="K1488" s="106">
        <v>-61.73</v>
      </c>
      <c r="L1488" s="46">
        <v>1</v>
      </c>
      <c r="M1488" s="110">
        <v>-61.73</v>
      </c>
      <c r="N1488" s="21"/>
      <c r="O1488" s="21"/>
    </row>
    <row r="1489" spans="1:15" x14ac:dyDescent="0.25">
      <c r="A1489" s="20"/>
      <c r="B1489" s="20"/>
      <c r="C1489" s="20"/>
      <c r="D1489" s="20"/>
      <c r="E1489" s="15" t="s">
        <v>612</v>
      </c>
      <c r="F1489" s="46"/>
      <c r="G1489" s="106"/>
      <c r="H1489" s="48"/>
      <c r="I1489" s="106"/>
      <c r="J1489" s="48">
        <v>1</v>
      </c>
      <c r="K1489" s="106">
        <v>-11.99</v>
      </c>
      <c r="L1489" s="46">
        <v>1</v>
      </c>
      <c r="M1489" s="110">
        <v>-11.99</v>
      </c>
      <c r="N1489" s="21"/>
      <c r="O1489" s="21"/>
    </row>
    <row r="1490" spans="1:15" x14ac:dyDescent="0.25">
      <c r="A1490" s="20"/>
      <c r="B1490" s="20"/>
      <c r="C1490" s="20"/>
      <c r="D1490" s="20"/>
      <c r="E1490" s="15" t="s">
        <v>1857</v>
      </c>
      <c r="F1490" s="46"/>
      <c r="G1490" s="106"/>
      <c r="H1490" s="48"/>
      <c r="I1490" s="106"/>
      <c r="J1490" s="48">
        <v>1</v>
      </c>
      <c r="K1490" s="106">
        <v>-59.6</v>
      </c>
      <c r="L1490" s="46">
        <v>1</v>
      </c>
      <c r="M1490" s="110">
        <v>-59.6</v>
      </c>
      <c r="N1490" s="21"/>
      <c r="O1490" s="21"/>
    </row>
    <row r="1491" spans="1:15" x14ac:dyDescent="0.25">
      <c r="A1491" s="20"/>
      <c r="B1491" s="20"/>
      <c r="C1491" s="20"/>
      <c r="D1491" s="20"/>
      <c r="E1491" s="15" t="s">
        <v>1939</v>
      </c>
      <c r="F1491" s="46">
        <v>1</v>
      </c>
      <c r="G1491" s="106">
        <v>-31.45</v>
      </c>
      <c r="H1491" s="48"/>
      <c r="I1491" s="106"/>
      <c r="J1491" s="48"/>
      <c r="K1491" s="106"/>
      <c r="L1491" s="46">
        <v>1</v>
      </c>
      <c r="M1491" s="110">
        <v>-31.45</v>
      </c>
      <c r="N1491" s="21"/>
      <c r="O1491" s="21"/>
    </row>
    <row r="1492" spans="1:15" x14ac:dyDescent="0.25">
      <c r="A1492" s="20"/>
      <c r="B1492" s="20"/>
      <c r="C1492" s="20"/>
      <c r="D1492" s="20"/>
      <c r="E1492" s="15" t="s">
        <v>160</v>
      </c>
      <c r="F1492" s="46">
        <v>1</v>
      </c>
      <c r="G1492" s="106">
        <v>-495.73</v>
      </c>
      <c r="H1492" s="48"/>
      <c r="I1492" s="106"/>
      <c r="J1492" s="48"/>
      <c r="K1492" s="106"/>
      <c r="L1492" s="46">
        <v>1</v>
      </c>
      <c r="M1492" s="110">
        <v>-495.73</v>
      </c>
      <c r="N1492" s="21"/>
      <c r="O1492" s="21"/>
    </row>
    <row r="1493" spans="1:15" x14ac:dyDescent="0.25">
      <c r="A1493" s="20"/>
      <c r="B1493" s="20"/>
      <c r="C1493" s="20"/>
      <c r="D1493" s="20"/>
      <c r="E1493" s="15" t="s">
        <v>340</v>
      </c>
      <c r="F1493" s="46">
        <v>1</v>
      </c>
      <c r="G1493" s="106">
        <v>-95.89</v>
      </c>
      <c r="H1493" s="48"/>
      <c r="I1493" s="106"/>
      <c r="J1493" s="48"/>
      <c r="K1493" s="106"/>
      <c r="L1493" s="46">
        <v>1</v>
      </c>
      <c r="M1493" s="110">
        <v>-95.89</v>
      </c>
      <c r="N1493" s="21"/>
      <c r="O1493" s="21"/>
    </row>
    <row r="1494" spans="1:15" x14ac:dyDescent="0.25">
      <c r="A1494" s="20"/>
      <c r="B1494" s="20"/>
      <c r="C1494" s="20"/>
      <c r="D1494" s="20"/>
      <c r="E1494" s="15" t="s">
        <v>1815</v>
      </c>
      <c r="F1494" s="46"/>
      <c r="G1494" s="106"/>
      <c r="H1494" s="48">
        <v>1</v>
      </c>
      <c r="I1494" s="106">
        <v>-80.88</v>
      </c>
      <c r="J1494" s="48"/>
      <c r="K1494" s="106"/>
      <c r="L1494" s="46">
        <v>1</v>
      </c>
      <c r="M1494" s="110">
        <v>-80.88</v>
      </c>
      <c r="N1494" s="21"/>
      <c r="O1494" s="21"/>
    </row>
    <row r="1495" spans="1:15" x14ac:dyDescent="0.25">
      <c r="A1495" s="20"/>
      <c r="B1495" s="20"/>
      <c r="C1495" s="20"/>
      <c r="D1495" s="20"/>
      <c r="E1495" s="15" t="s">
        <v>349</v>
      </c>
      <c r="F1495" s="46">
        <v>1</v>
      </c>
      <c r="G1495" s="106">
        <v>-21.28</v>
      </c>
      <c r="H1495" s="48"/>
      <c r="I1495" s="106"/>
      <c r="J1495" s="48"/>
      <c r="K1495" s="106"/>
      <c r="L1495" s="46">
        <v>1</v>
      </c>
      <c r="M1495" s="110">
        <v>-21.28</v>
      </c>
      <c r="N1495" s="21"/>
      <c r="O1495" s="21"/>
    </row>
    <row r="1496" spans="1:15" x14ac:dyDescent="0.25">
      <c r="A1496" s="20"/>
      <c r="B1496" s="20"/>
      <c r="C1496" s="20"/>
      <c r="D1496" s="20"/>
      <c r="E1496" s="15" t="s">
        <v>761</v>
      </c>
      <c r="F1496" s="46"/>
      <c r="G1496" s="106"/>
      <c r="H1496" s="48">
        <v>1</v>
      </c>
      <c r="I1496" s="106">
        <v>-24.06</v>
      </c>
      <c r="J1496" s="48"/>
      <c r="K1496" s="106"/>
      <c r="L1496" s="46">
        <v>1</v>
      </c>
      <c r="M1496" s="110">
        <v>-24.06</v>
      </c>
      <c r="N1496" s="21"/>
      <c r="O1496" s="21"/>
    </row>
    <row r="1497" spans="1:15" x14ac:dyDescent="0.25">
      <c r="A1497" s="20"/>
      <c r="B1497" s="20"/>
      <c r="C1497" s="20"/>
      <c r="D1497" s="20"/>
      <c r="E1497" s="15" t="s">
        <v>257</v>
      </c>
      <c r="F1497" s="46"/>
      <c r="G1497" s="106"/>
      <c r="H1497" s="48"/>
      <c r="I1497" s="106"/>
      <c r="J1497" s="48">
        <v>1</v>
      </c>
      <c r="K1497" s="106">
        <v>-52.67</v>
      </c>
      <c r="L1497" s="46">
        <v>1</v>
      </c>
      <c r="M1497" s="110">
        <v>-52.67</v>
      </c>
      <c r="N1497" s="21"/>
      <c r="O1497" s="21"/>
    </row>
    <row r="1498" spans="1:15" x14ac:dyDescent="0.25">
      <c r="A1498" s="20"/>
      <c r="B1498" s="20"/>
      <c r="C1498" s="20"/>
      <c r="D1498" s="20"/>
      <c r="E1498" s="15" t="s">
        <v>1024</v>
      </c>
      <c r="F1498" s="46"/>
      <c r="G1498" s="106"/>
      <c r="H1498" s="48"/>
      <c r="I1498" s="106"/>
      <c r="J1498" s="48">
        <v>1</v>
      </c>
      <c r="K1498" s="106">
        <v>-53.28</v>
      </c>
      <c r="L1498" s="46">
        <v>1</v>
      </c>
      <c r="M1498" s="110">
        <v>-53.28</v>
      </c>
      <c r="N1498" s="21"/>
      <c r="O1498" s="21"/>
    </row>
    <row r="1499" spans="1:15" x14ac:dyDescent="0.25">
      <c r="A1499" s="20"/>
      <c r="B1499" s="20"/>
      <c r="C1499" s="20"/>
      <c r="D1499" s="20"/>
      <c r="E1499" s="15" t="s">
        <v>540</v>
      </c>
      <c r="F1499" s="46">
        <v>1</v>
      </c>
      <c r="G1499" s="106">
        <v>-13.36</v>
      </c>
      <c r="H1499" s="48"/>
      <c r="I1499" s="106"/>
      <c r="J1499" s="48"/>
      <c r="K1499" s="106"/>
      <c r="L1499" s="46">
        <v>1</v>
      </c>
      <c r="M1499" s="110">
        <v>-13.36</v>
      </c>
      <c r="N1499" s="21"/>
      <c r="O1499" s="21"/>
    </row>
    <row r="1500" spans="1:15" x14ac:dyDescent="0.25">
      <c r="A1500" s="20"/>
      <c r="B1500" s="20"/>
      <c r="C1500" s="20"/>
      <c r="D1500" s="20"/>
      <c r="E1500" s="15" t="s">
        <v>119</v>
      </c>
      <c r="F1500" s="46"/>
      <c r="G1500" s="106"/>
      <c r="H1500" s="48">
        <v>1</v>
      </c>
      <c r="I1500" s="106">
        <v>-144.91</v>
      </c>
      <c r="J1500" s="48"/>
      <c r="K1500" s="106"/>
      <c r="L1500" s="46">
        <v>1</v>
      </c>
      <c r="M1500" s="110">
        <v>-144.91</v>
      </c>
      <c r="N1500" s="21"/>
      <c r="O1500" s="21"/>
    </row>
    <row r="1501" spans="1:15" x14ac:dyDescent="0.25">
      <c r="A1501" s="20"/>
      <c r="B1501" s="20"/>
      <c r="C1501" s="20"/>
      <c r="D1501" s="20"/>
      <c r="E1501" s="15" t="s">
        <v>262</v>
      </c>
      <c r="F1501" s="46"/>
      <c r="G1501" s="106"/>
      <c r="H1501" s="48"/>
      <c r="I1501" s="106"/>
      <c r="J1501" s="48">
        <v>1</v>
      </c>
      <c r="K1501" s="106">
        <v>-14.02</v>
      </c>
      <c r="L1501" s="46">
        <v>1</v>
      </c>
      <c r="M1501" s="110">
        <v>-14.02</v>
      </c>
      <c r="N1501" s="21"/>
      <c r="O1501" s="21"/>
    </row>
    <row r="1502" spans="1:15" x14ac:dyDescent="0.25">
      <c r="A1502" s="20"/>
      <c r="B1502" s="20"/>
      <c r="C1502" s="20"/>
      <c r="D1502" s="20"/>
      <c r="E1502" s="15" t="s">
        <v>1120</v>
      </c>
      <c r="F1502" s="46">
        <v>1</v>
      </c>
      <c r="G1502" s="106">
        <v>-67.52</v>
      </c>
      <c r="H1502" s="48"/>
      <c r="I1502" s="106"/>
      <c r="J1502" s="48"/>
      <c r="K1502" s="106"/>
      <c r="L1502" s="46">
        <v>1</v>
      </c>
      <c r="M1502" s="110">
        <v>-67.52</v>
      </c>
      <c r="N1502" s="21"/>
      <c r="O1502" s="21"/>
    </row>
    <row r="1503" spans="1:15" x14ac:dyDescent="0.25">
      <c r="A1503" s="20"/>
      <c r="B1503" s="20"/>
      <c r="C1503" s="20"/>
      <c r="D1503" s="20"/>
      <c r="E1503" s="15" t="s">
        <v>1718</v>
      </c>
      <c r="F1503" s="46">
        <v>1</v>
      </c>
      <c r="G1503" s="106">
        <v>-40.51</v>
      </c>
      <c r="H1503" s="48"/>
      <c r="I1503" s="106"/>
      <c r="J1503" s="48"/>
      <c r="K1503" s="106"/>
      <c r="L1503" s="46">
        <v>1</v>
      </c>
      <c r="M1503" s="110">
        <v>-40.51</v>
      </c>
      <c r="N1503" s="21"/>
      <c r="O1503" s="21"/>
    </row>
    <row r="1504" spans="1:15" x14ac:dyDescent="0.25">
      <c r="A1504" s="20"/>
      <c r="B1504" s="20"/>
      <c r="C1504" s="20"/>
      <c r="D1504" s="20"/>
      <c r="E1504" s="15" t="s">
        <v>1083</v>
      </c>
      <c r="F1504" s="46">
        <v>1</v>
      </c>
      <c r="G1504" s="106">
        <v>-31.56</v>
      </c>
      <c r="H1504" s="48"/>
      <c r="I1504" s="106"/>
      <c r="J1504" s="48"/>
      <c r="K1504" s="106"/>
      <c r="L1504" s="46">
        <v>1</v>
      </c>
      <c r="M1504" s="110">
        <v>-31.56</v>
      </c>
      <c r="N1504" s="21"/>
      <c r="O1504" s="21"/>
    </row>
    <row r="1505" spans="1:15" x14ac:dyDescent="0.25">
      <c r="A1505" s="20"/>
      <c r="B1505" s="20"/>
      <c r="C1505" s="20"/>
      <c r="D1505" s="20"/>
      <c r="E1505" s="15" t="s">
        <v>199</v>
      </c>
      <c r="F1505" s="46">
        <v>1</v>
      </c>
      <c r="G1505" s="106">
        <v>-90.11</v>
      </c>
      <c r="H1505" s="48"/>
      <c r="I1505" s="106"/>
      <c r="J1505" s="48"/>
      <c r="K1505" s="106"/>
      <c r="L1505" s="46">
        <v>1</v>
      </c>
      <c r="M1505" s="110">
        <v>-90.11</v>
      </c>
      <c r="N1505" s="21"/>
      <c r="O1505" s="21"/>
    </row>
    <row r="1506" spans="1:15" x14ac:dyDescent="0.25">
      <c r="A1506" s="20"/>
      <c r="B1506" s="20"/>
      <c r="C1506" s="20"/>
      <c r="D1506" s="20"/>
      <c r="E1506" s="15" t="s">
        <v>1678</v>
      </c>
      <c r="F1506" s="46"/>
      <c r="G1506" s="106"/>
      <c r="H1506" s="48"/>
      <c r="I1506" s="106"/>
      <c r="J1506" s="48">
        <v>1</v>
      </c>
      <c r="K1506" s="106">
        <v>-34.909999999999997</v>
      </c>
      <c r="L1506" s="46">
        <v>1</v>
      </c>
      <c r="M1506" s="110">
        <v>-34.909999999999997</v>
      </c>
      <c r="N1506" s="21"/>
      <c r="O1506" s="21"/>
    </row>
    <row r="1507" spans="1:15" x14ac:dyDescent="0.25">
      <c r="A1507" s="20"/>
      <c r="B1507" s="20"/>
      <c r="C1507" s="20"/>
      <c r="D1507" s="20"/>
      <c r="E1507" s="15" t="s">
        <v>1395</v>
      </c>
      <c r="F1507" s="46"/>
      <c r="G1507" s="106"/>
      <c r="H1507" s="48">
        <v>1</v>
      </c>
      <c r="I1507" s="106">
        <v>-89.72</v>
      </c>
      <c r="J1507" s="48"/>
      <c r="K1507" s="106"/>
      <c r="L1507" s="46">
        <v>1</v>
      </c>
      <c r="M1507" s="110">
        <v>-89.72</v>
      </c>
      <c r="N1507" s="21"/>
      <c r="O1507" s="21"/>
    </row>
    <row r="1508" spans="1:15" x14ac:dyDescent="0.25">
      <c r="A1508" s="20"/>
      <c r="B1508" s="20"/>
      <c r="C1508" s="20"/>
      <c r="D1508" s="20"/>
      <c r="E1508" s="15" t="s">
        <v>1625</v>
      </c>
      <c r="F1508" s="46"/>
      <c r="G1508" s="106"/>
      <c r="H1508" s="48">
        <v>1</v>
      </c>
      <c r="I1508" s="106">
        <v>-58.4</v>
      </c>
      <c r="J1508" s="48"/>
      <c r="K1508" s="106"/>
      <c r="L1508" s="46">
        <v>1</v>
      </c>
      <c r="M1508" s="110">
        <v>-58.4</v>
      </c>
      <c r="N1508" s="21"/>
      <c r="O1508" s="21"/>
    </row>
    <row r="1509" spans="1:15" x14ac:dyDescent="0.25">
      <c r="A1509" s="20"/>
      <c r="B1509" s="20"/>
      <c r="C1509" s="20"/>
      <c r="D1509" s="20"/>
      <c r="E1509" s="15" t="s">
        <v>1016</v>
      </c>
      <c r="F1509" s="46"/>
      <c r="G1509" s="106"/>
      <c r="H1509" s="48"/>
      <c r="I1509" s="106"/>
      <c r="J1509" s="48">
        <v>1</v>
      </c>
      <c r="K1509" s="106">
        <v>-5.46</v>
      </c>
      <c r="L1509" s="46">
        <v>1</v>
      </c>
      <c r="M1509" s="110">
        <v>-5.46</v>
      </c>
      <c r="N1509" s="21"/>
      <c r="O1509" s="21"/>
    </row>
    <row r="1510" spans="1:15" x14ac:dyDescent="0.25">
      <c r="A1510" s="20"/>
      <c r="B1510" s="20"/>
      <c r="C1510" s="20"/>
      <c r="D1510" s="20"/>
      <c r="E1510" s="15" t="s">
        <v>1153</v>
      </c>
      <c r="F1510" s="46"/>
      <c r="G1510" s="106"/>
      <c r="H1510" s="48">
        <v>1</v>
      </c>
      <c r="I1510" s="106">
        <v>-90.07</v>
      </c>
      <c r="J1510" s="48"/>
      <c r="K1510" s="106"/>
      <c r="L1510" s="46">
        <v>1</v>
      </c>
      <c r="M1510" s="110">
        <v>-90.07</v>
      </c>
      <c r="N1510" s="21"/>
      <c r="O1510" s="21"/>
    </row>
    <row r="1511" spans="1:15" x14ac:dyDescent="0.25">
      <c r="A1511" s="20"/>
      <c r="B1511" s="20"/>
      <c r="C1511" s="20"/>
      <c r="D1511" s="20"/>
      <c r="E1511" s="15" t="s">
        <v>2337</v>
      </c>
      <c r="F1511" s="46"/>
      <c r="G1511" s="106"/>
      <c r="H1511" s="48">
        <v>1</v>
      </c>
      <c r="I1511" s="106">
        <v>-295.95999999999998</v>
      </c>
      <c r="J1511" s="48"/>
      <c r="K1511" s="106"/>
      <c r="L1511" s="46">
        <v>1</v>
      </c>
      <c r="M1511" s="110">
        <v>-295.95999999999998</v>
      </c>
      <c r="N1511" s="21"/>
      <c r="O1511" s="21"/>
    </row>
    <row r="1512" spans="1:15" x14ac:dyDescent="0.25">
      <c r="A1512" s="20"/>
      <c r="B1512" s="20"/>
      <c r="C1512" s="20"/>
      <c r="D1512" s="20"/>
      <c r="E1512" s="15" t="s">
        <v>1517</v>
      </c>
      <c r="F1512" s="46">
        <v>1</v>
      </c>
      <c r="G1512" s="106">
        <v>-75.459999999999994</v>
      </c>
      <c r="H1512" s="48"/>
      <c r="I1512" s="106"/>
      <c r="J1512" s="48"/>
      <c r="K1512" s="106"/>
      <c r="L1512" s="46">
        <v>1</v>
      </c>
      <c r="M1512" s="110">
        <v>-75.459999999999994</v>
      </c>
      <c r="N1512" s="21"/>
      <c r="O1512" s="21"/>
    </row>
    <row r="1513" spans="1:15" x14ac:dyDescent="0.25">
      <c r="A1513" s="20"/>
      <c r="B1513" s="20"/>
      <c r="C1513" s="20"/>
      <c r="D1513" s="20"/>
      <c r="E1513" s="15" t="s">
        <v>2123</v>
      </c>
      <c r="F1513" s="46"/>
      <c r="G1513" s="106"/>
      <c r="H1513" s="48">
        <v>1</v>
      </c>
      <c r="I1513" s="106">
        <v>-6.67</v>
      </c>
      <c r="J1513" s="48"/>
      <c r="K1513" s="106"/>
      <c r="L1513" s="46">
        <v>1</v>
      </c>
      <c r="M1513" s="110">
        <v>-6.67</v>
      </c>
      <c r="N1513" s="21"/>
      <c r="O1513" s="21"/>
    </row>
    <row r="1514" spans="1:15" x14ac:dyDescent="0.25">
      <c r="A1514" s="20"/>
      <c r="B1514" s="20"/>
      <c r="C1514" s="20"/>
      <c r="D1514" s="20"/>
      <c r="E1514" s="15" t="s">
        <v>647</v>
      </c>
      <c r="F1514" s="46"/>
      <c r="G1514" s="106"/>
      <c r="H1514" s="48"/>
      <c r="I1514" s="106"/>
      <c r="J1514" s="48">
        <v>1</v>
      </c>
      <c r="K1514" s="106">
        <v>-46.06</v>
      </c>
      <c r="L1514" s="46">
        <v>1</v>
      </c>
      <c r="M1514" s="110">
        <v>-46.06</v>
      </c>
      <c r="N1514" s="21"/>
      <c r="O1514" s="21"/>
    </row>
    <row r="1515" spans="1:15" x14ac:dyDescent="0.25">
      <c r="A1515" s="20"/>
      <c r="B1515" s="20"/>
      <c r="C1515" s="20"/>
      <c r="D1515" s="20"/>
      <c r="E1515" s="15" t="s">
        <v>1081</v>
      </c>
      <c r="F1515" s="46">
        <v>1</v>
      </c>
      <c r="G1515" s="106">
        <v>-82.54</v>
      </c>
      <c r="H1515" s="48"/>
      <c r="I1515" s="106"/>
      <c r="J1515" s="48"/>
      <c r="K1515" s="106"/>
      <c r="L1515" s="46">
        <v>1</v>
      </c>
      <c r="M1515" s="110">
        <v>-82.54</v>
      </c>
      <c r="N1515" s="21"/>
      <c r="O1515" s="21"/>
    </row>
    <row r="1516" spans="1:15" x14ac:dyDescent="0.25">
      <c r="A1516" s="20"/>
      <c r="B1516" s="20"/>
      <c r="C1516" s="20"/>
      <c r="D1516" s="20"/>
      <c r="E1516" s="15" t="s">
        <v>1180</v>
      </c>
      <c r="F1516" s="46"/>
      <c r="G1516" s="106"/>
      <c r="H1516" s="48">
        <v>1</v>
      </c>
      <c r="I1516" s="106">
        <v>-26.46</v>
      </c>
      <c r="J1516" s="48"/>
      <c r="K1516" s="106"/>
      <c r="L1516" s="46">
        <v>1</v>
      </c>
      <c r="M1516" s="110">
        <v>-26.46</v>
      </c>
      <c r="N1516" s="21"/>
      <c r="O1516" s="21"/>
    </row>
    <row r="1517" spans="1:15" x14ac:dyDescent="0.25">
      <c r="A1517" s="20"/>
      <c r="B1517" s="20"/>
      <c r="C1517" s="20"/>
      <c r="D1517" s="20"/>
      <c r="E1517" s="15" t="s">
        <v>307</v>
      </c>
      <c r="F1517" s="46">
        <v>1</v>
      </c>
      <c r="G1517" s="106">
        <v>-49.5</v>
      </c>
      <c r="H1517" s="48"/>
      <c r="I1517" s="106"/>
      <c r="J1517" s="48"/>
      <c r="K1517" s="106"/>
      <c r="L1517" s="46">
        <v>1</v>
      </c>
      <c r="M1517" s="110">
        <v>-49.5</v>
      </c>
      <c r="N1517" s="21"/>
      <c r="O1517" s="21"/>
    </row>
    <row r="1518" spans="1:15" x14ac:dyDescent="0.25">
      <c r="A1518" s="20"/>
      <c r="B1518" s="20"/>
      <c r="C1518" s="20"/>
      <c r="D1518" s="20"/>
      <c r="E1518" s="15" t="s">
        <v>1824</v>
      </c>
      <c r="F1518" s="46"/>
      <c r="G1518" s="106"/>
      <c r="H1518" s="48">
        <v>1</v>
      </c>
      <c r="I1518" s="106">
        <v>-44.26</v>
      </c>
      <c r="J1518" s="48"/>
      <c r="K1518" s="106"/>
      <c r="L1518" s="46">
        <v>1</v>
      </c>
      <c r="M1518" s="110">
        <v>-44.26</v>
      </c>
      <c r="N1518" s="21"/>
      <c r="O1518" s="21"/>
    </row>
    <row r="1519" spans="1:15" x14ac:dyDescent="0.25">
      <c r="A1519" s="20"/>
      <c r="B1519" s="20"/>
      <c r="C1519" s="20"/>
      <c r="D1519" s="20"/>
      <c r="E1519" s="15" t="s">
        <v>81</v>
      </c>
      <c r="F1519" s="46"/>
      <c r="G1519" s="106"/>
      <c r="H1519" s="48"/>
      <c r="I1519" s="106"/>
      <c r="J1519" s="48">
        <v>1</v>
      </c>
      <c r="K1519" s="106">
        <v>-89.11</v>
      </c>
      <c r="L1519" s="46">
        <v>1</v>
      </c>
      <c r="M1519" s="110">
        <v>-89.11</v>
      </c>
      <c r="N1519" s="21"/>
      <c r="O1519" s="21"/>
    </row>
    <row r="1520" spans="1:15" x14ac:dyDescent="0.25">
      <c r="A1520" s="20"/>
      <c r="B1520" s="20"/>
      <c r="C1520" s="20"/>
      <c r="D1520" s="20"/>
      <c r="E1520" s="15" t="s">
        <v>650</v>
      </c>
      <c r="F1520" s="46"/>
      <c r="G1520" s="106"/>
      <c r="H1520" s="48"/>
      <c r="I1520" s="106"/>
      <c r="J1520" s="48">
        <v>1</v>
      </c>
      <c r="K1520" s="106">
        <v>-49.89</v>
      </c>
      <c r="L1520" s="46">
        <v>1</v>
      </c>
      <c r="M1520" s="110">
        <v>-49.89</v>
      </c>
      <c r="N1520" s="21"/>
      <c r="O1520" s="21"/>
    </row>
    <row r="1521" spans="1:15" x14ac:dyDescent="0.25">
      <c r="A1521" s="20"/>
      <c r="B1521" s="20"/>
      <c r="C1521" s="20"/>
      <c r="D1521" s="20"/>
      <c r="E1521" s="15" t="s">
        <v>1978</v>
      </c>
      <c r="F1521" s="46">
        <v>1</v>
      </c>
      <c r="G1521" s="106">
        <v>-82.21</v>
      </c>
      <c r="H1521" s="48"/>
      <c r="I1521" s="106"/>
      <c r="J1521" s="48"/>
      <c r="K1521" s="106"/>
      <c r="L1521" s="46">
        <v>1</v>
      </c>
      <c r="M1521" s="110">
        <v>-82.21</v>
      </c>
      <c r="N1521" s="21"/>
      <c r="O1521" s="21"/>
    </row>
    <row r="1522" spans="1:15" x14ac:dyDescent="0.25">
      <c r="A1522" s="20"/>
      <c r="B1522" s="20"/>
      <c r="C1522" s="20"/>
      <c r="D1522" s="20"/>
      <c r="E1522" s="15" t="s">
        <v>526</v>
      </c>
      <c r="F1522" s="46">
        <v>1</v>
      </c>
      <c r="G1522" s="106">
        <v>-89.96</v>
      </c>
      <c r="H1522" s="48"/>
      <c r="I1522" s="106"/>
      <c r="J1522" s="48"/>
      <c r="K1522" s="106"/>
      <c r="L1522" s="46">
        <v>1</v>
      </c>
      <c r="M1522" s="110">
        <v>-89.96</v>
      </c>
      <c r="N1522" s="21"/>
      <c r="O1522" s="21"/>
    </row>
    <row r="1523" spans="1:15" x14ac:dyDescent="0.25">
      <c r="A1523" s="20"/>
      <c r="B1523" s="20"/>
      <c r="C1523" s="20"/>
      <c r="D1523" s="20"/>
      <c r="E1523" s="15" t="s">
        <v>1723</v>
      </c>
      <c r="F1523" s="46"/>
      <c r="G1523" s="106"/>
      <c r="H1523" s="48">
        <v>1</v>
      </c>
      <c r="I1523" s="106">
        <v>-64.47</v>
      </c>
      <c r="J1523" s="48"/>
      <c r="K1523" s="106"/>
      <c r="L1523" s="46">
        <v>1</v>
      </c>
      <c r="M1523" s="110">
        <v>-64.47</v>
      </c>
      <c r="N1523" s="21"/>
      <c r="O1523" s="21"/>
    </row>
    <row r="1524" spans="1:15" x14ac:dyDescent="0.25">
      <c r="A1524" s="20"/>
      <c r="B1524" s="20"/>
      <c r="C1524" s="20"/>
      <c r="D1524" s="20"/>
      <c r="E1524" s="15" t="s">
        <v>1449</v>
      </c>
      <c r="F1524" s="46"/>
      <c r="G1524" s="106"/>
      <c r="H1524" s="48"/>
      <c r="I1524" s="106"/>
      <c r="J1524" s="48">
        <v>1</v>
      </c>
      <c r="K1524" s="106">
        <v>-46.69</v>
      </c>
      <c r="L1524" s="46">
        <v>1</v>
      </c>
      <c r="M1524" s="110">
        <v>-46.69</v>
      </c>
      <c r="N1524" s="21"/>
      <c r="O1524" s="21"/>
    </row>
    <row r="1525" spans="1:15" x14ac:dyDescent="0.25">
      <c r="A1525" s="20"/>
      <c r="B1525" s="20"/>
      <c r="C1525" s="20"/>
      <c r="D1525" s="20"/>
      <c r="E1525" s="15" t="s">
        <v>1136</v>
      </c>
      <c r="F1525" s="46"/>
      <c r="G1525" s="106"/>
      <c r="H1525" s="48">
        <v>1</v>
      </c>
      <c r="I1525" s="106">
        <v>-14.81</v>
      </c>
      <c r="J1525" s="48"/>
      <c r="K1525" s="106"/>
      <c r="L1525" s="46">
        <v>1</v>
      </c>
      <c r="M1525" s="110">
        <v>-14.81</v>
      </c>
      <c r="N1525" s="21"/>
      <c r="O1525" s="21"/>
    </row>
    <row r="1526" spans="1:15" x14ac:dyDescent="0.25">
      <c r="A1526" s="20"/>
      <c r="B1526" s="20"/>
      <c r="C1526" s="20"/>
      <c r="D1526" s="20"/>
      <c r="E1526" s="15" t="s">
        <v>434</v>
      </c>
      <c r="F1526" s="46"/>
      <c r="G1526" s="106"/>
      <c r="H1526" s="48"/>
      <c r="I1526" s="106"/>
      <c r="J1526" s="48">
        <v>1</v>
      </c>
      <c r="K1526" s="106">
        <v>-98.48</v>
      </c>
      <c r="L1526" s="46">
        <v>1</v>
      </c>
      <c r="M1526" s="110">
        <v>-98.48</v>
      </c>
      <c r="N1526" s="21"/>
      <c r="O1526" s="21"/>
    </row>
    <row r="1527" spans="1:15" x14ac:dyDescent="0.25">
      <c r="A1527" s="20"/>
      <c r="B1527" s="20"/>
      <c r="C1527" s="20"/>
      <c r="D1527" s="20"/>
      <c r="E1527" s="15" t="s">
        <v>764</v>
      </c>
      <c r="F1527" s="46"/>
      <c r="G1527" s="106"/>
      <c r="H1527" s="48">
        <v>1</v>
      </c>
      <c r="I1527" s="106">
        <v>-40.630000000000003</v>
      </c>
      <c r="J1527" s="48"/>
      <c r="K1527" s="106"/>
      <c r="L1527" s="46">
        <v>1</v>
      </c>
      <c r="M1527" s="110">
        <v>-40.630000000000003</v>
      </c>
      <c r="N1527" s="21"/>
      <c r="O1527" s="21"/>
    </row>
    <row r="1528" spans="1:15" x14ac:dyDescent="0.25">
      <c r="A1528" s="20"/>
      <c r="B1528" s="20"/>
      <c r="C1528" s="20"/>
      <c r="D1528" s="20"/>
      <c r="E1528" s="15" t="s">
        <v>1313</v>
      </c>
      <c r="F1528" s="46">
        <v>1</v>
      </c>
      <c r="G1528" s="106">
        <v>-55.2</v>
      </c>
      <c r="H1528" s="48"/>
      <c r="I1528" s="106"/>
      <c r="J1528" s="48"/>
      <c r="K1528" s="106"/>
      <c r="L1528" s="46">
        <v>1</v>
      </c>
      <c r="M1528" s="110">
        <v>-55.2</v>
      </c>
      <c r="N1528" s="21"/>
      <c r="O1528" s="21"/>
    </row>
    <row r="1529" spans="1:15" x14ac:dyDescent="0.25">
      <c r="A1529" s="20"/>
      <c r="B1529" s="20"/>
      <c r="C1529" s="20"/>
      <c r="D1529" s="20"/>
      <c r="E1529" s="15" t="s">
        <v>1438</v>
      </c>
      <c r="F1529" s="46"/>
      <c r="G1529" s="106"/>
      <c r="H1529" s="48"/>
      <c r="I1529" s="106"/>
      <c r="J1529" s="48">
        <v>1</v>
      </c>
      <c r="K1529" s="106">
        <v>-48.04</v>
      </c>
      <c r="L1529" s="46">
        <v>1</v>
      </c>
      <c r="M1529" s="110">
        <v>-48.04</v>
      </c>
      <c r="N1529" s="21"/>
      <c r="O1529" s="21"/>
    </row>
    <row r="1530" spans="1:15" x14ac:dyDescent="0.25">
      <c r="A1530" s="20"/>
      <c r="B1530" s="20"/>
      <c r="C1530" s="20"/>
      <c r="D1530" s="20"/>
      <c r="E1530" s="15" t="s">
        <v>2087</v>
      </c>
      <c r="F1530" s="46"/>
      <c r="G1530" s="106"/>
      <c r="H1530" s="48"/>
      <c r="I1530" s="106"/>
      <c r="J1530" s="48">
        <v>1</v>
      </c>
      <c r="K1530" s="106">
        <v>-63.77</v>
      </c>
      <c r="L1530" s="46">
        <v>1</v>
      </c>
      <c r="M1530" s="110">
        <v>-63.77</v>
      </c>
      <c r="N1530" s="21"/>
      <c r="O1530" s="21"/>
    </row>
    <row r="1531" spans="1:15" x14ac:dyDescent="0.25">
      <c r="A1531" s="20"/>
      <c r="B1531" s="20"/>
      <c r="C1531" s="20"/>
      <c r="D1531" s="20"/>
      <c r="E1531" s="15" t="s">
        <v>573</v>
      </c>
      <c r="F1531" s="46"/>
      <c r="G1531" s="106"/>
      <c r="H1531" s="48">
        <v>1</v>
      </c>
      <c r="I1531" s="106">
        <v>-94.05</v>
      </c>
      <c r="J1531" s="48"/>
      <c r="K1531" s="106"/>
      <c r="L1531" s="46">
        <v>1</v>
      </c>
      <c r="M1531" s="110">
        <v>-94.05</v>
      </c>
      <c r="N1531" s="21"/>
      <c r="O1531" s="21"/>
    </row>
    <row r="1532" spans="1:15" x14ac:dyDescent="0.25">
      <c r="A1532" s="20"/>
      <c r="B1532" s="20"/>
      <c r="C1532" s="20"/>
      <c r="D1532" s="20"/>
      <c r="E1532" s="15" t="s">
        <v>1118</v>
      </c>
      <c r="F1532" s="46">
        <v>1</v>
      </c>
      <c r="G1532" s="106">
        <v>-16.77</v>
      </c>
      <c r="H1532" s="48"/>
      <c r="I1532" s="106"/>
      <c r="J1532" s="48"/>
      <c r="K1532" s="106"/>
      <c r="L1532" s="46">
        <v>1</v>
      </c>
      <c r="M1532" s="110">
        <v>-16.77</v>
      </c>
      <c r="N1532" s="21"/>
      <c r="O1532" s="21"/>
    </row>
    <row r="1533" spans="1:15" x14ac:dyDescent="0.25">
      <c r="A1533" s="20"/>
      <c r="B1533" s="20"/>
      <c r="C1533" s="20"/>
      <c r="D1533" s="20"/>
      <c r="E1533" s="15" t="s">
        <v>2285</v>
      </c>
      <c r="F1533" s="46"/>
      <c r="G1533" s="106"/>
      <c r="H1533" s="48">
        <v>1</v>
      </c>
      <c r="I1533" s="106">
        <v>-454.92</v>
      </c>
      <c r="J1533" s="48"/>
      <c r="K1533" s="106"/>
      <c r="L1533" s="46">
        <v>1</v>
      </c>
      <c r="M1533" s="110">
        <v>-454.92</v>
      </c>
      <c r="N1533" s="21"/>
      <c r="O1533" s="21"/>
    </row>
    <row r="1534" spans="1:15" x14ac:dyDescent="0.25">
      <c r="A1534" s="20"/>
      <c r="B1534" s="20"/>
      <c r="C1534" s="20"/>
      <c r="D1534" s="20"/>
      <c r="E1534" s="15" t="s">
        <v>1318</v>
      </c>
      <c r="F1534" s="46">
        <v>1</v>
      </c>
      <c r="G1534" s="106">
        <v>-31.46</v>
      </c>
      <c r="H1534" s="48"/>
      <c r="I1534" s="106"/>
      <c r="J1534" s="48"/>
      <c r="K1534" s="106"/>
      <c r="L1534" s="46">
        <v>1</v>
      </c>
      <c r="M1534" s="110">
        <v>-31.46</v>
      </c>
      <c r="N1534" s="21"/>
      <c r="O1534" s="21"/>
    </row>
    <row r="1535" spans="1:15" x14ac:dyDescent="0.25">
      <c r="A1535" s="20"/>
      <c r="B1535" s="20"/>
      <c r="C1535" s="20"/>
      <c r="D1535" s="20"/>
      <c r="E1535" s="15" t="s">
        <v>1320</v>
      </c>
      <c r="F1535" s="46">
        <v>1</v>
      </c>
      <c r="G1535" s="106">
        <v>-23.27</v>
      </c>
      <c r="H1535" s="48"/>
      <c r="I1535" s="106"/>
      <c r="J1535" s="48"/>
      <c r="K1535" s="106"/>
      <c r="L1535" s="46">
        <v>1</v>
      </c>
      <c r="M1535" s="110">
        <v>-23.27</v>
      </c>
      <c r="N1535" s="21"/>
      <c r="O1535" s="21"/>
    </row>
    <row r="1536" spans="1:15" x14ac:dyDescent="0.25">
      <c r="A1536" s="20"/>
      <c r="B1536" s="20"/>
      <c r="C1536" s="20"/>
      <c r="D1536" s="20"/>
      <c r="E1536" s="15" t="s">
        <v>1670</v>
      </c>
      <c r="F1536" s="46"/>
      <c r="G1536" s="106"/>
      <c r="H1536" s="48"/>
      <c r="I1536" s="106"/>
      <c r="J1536" s="48">
        <v>1</v>
      </c>
      <c r="K1536" s="106">
        <v>-7.64</v>
      </c>
      <c r="L1536" s="46">
        <v>1</v>
      </c>
      <c r="M1536" s="110">
        <v>-7.64</v>
      </c>
      <c r="N1536" s="21"/>
      <c r="O1536" s="21"/>
    </row>
    <row r="1537" spans="1:15" x14ac:dyDescent="0.25">
      <c r="A1537" s="20"/>
      <c r="B1537" s="20"/>
      <c r="C1537" s="20"/>
      <c r="D1537" s="20"/>
      <c r="E1537" s="15" t="s">
        <v>101</v>
      </c>
      <c r="F1537" s="46"/>
      <c r="G1537" s="106"/>
      <c r="H1537" s="48"/>
      <c r="I1537" s="106"/>
      <c r="J1537" s="48">
        <v>1</v>
      </c>
      <c r="K1537" s="106">
        <v>-117.45</v>
      </c>
      <c r="L1537" s="46">
        <v>1</v>
      </c>
      <c r="M1537" s="110">
        <v>-117.45</v>
      </c>
      <c r="N1537" s="21"/>
      <c r="O1537" s="21"/>
    </row>
    <row r="1538" spans="1:15" x14ac:dyDescent="0.25">
      <c r="A1538" s="20"/>
      <c r="B1538" s="20"/>
      <c r="C1538" s="20"/>
      <c r="D1538" s="20"/>
      <c r="E1538" s="15" t="s">
        <v>1637</v>
      </c>
      <c r="F1538" s="46"/>
      <c r="G1538" s="106"/>
      <c r="H1538" s="48">
        <v>1</v>
      </c>
      <c r="I1538" s="106">
        <v>-72.61</v>
      </c>
      <c r="J1538" s="48"/>
      <c r="K1538" s="106"/>
      <c r="L1538" s="46">
        <v>1</v>
      </c>
      <c r="M1538" s="110">
        <v>-72.61</v>
      </c>
      <c r="N1538" s="21"/>
      <c r="O1538" s="21"/>
    </row>
    <row r="1539" spans="1:15" x14ac:dyDescent="0.25">
      <c r="A1539" s="20"/>
      <c r="B1539" s="20"/>
      <c r="C1539" s="20"/>
      <c r="D1539" s="20"/>
      <c r="E1539" s="15" t="s">
        <v>301</v>
      </c>
      <c r="F1539" s="46">
        <v>1</v>
      </c>
      <c r="G1539" s="106">
        <v>-87.9</v>
      </c>
      <c r="H1539" s="48"/>
      <c r="I1539" s="106"/>
      <c r="J1539" s="48"/>
      <c r="K1539" s="106"/>
      <c r="L1539" s="46">
        <v>1</v>
      </c>
      <c r="M1539" s="110">
        <v>-87.9</v>
      </c>
      <c r="N1539" s="21"/>
      <c r="O1539" s="21"/>
    </row>
    <row r="1540" spans="1:15" x14ac:dyDescent="0.25">
      <c r="A1540" s="20"/>
      <c r="B1540" s="20"/>
      <c r="C1540" s="20"/>
      <c r="D1540" s="20"/>
      <c r="E1540" s="15" t="s">
        <v>1546</v>
      </c>
      <c r="F1540" s="46">
        <v>1</v>
      </c>
      <c r="G1540" s="106">
        <v>-67.510000000000005</v>
      </c>
      <c r="H1540" s="48"/>
      <c r="I1540" s="106"/>
      <c r="J1540" s="48"/>
      <c r="K1540" s="106"/>
      <c r="L1540" s="46">
        <v>1</v>
      </c>
      <c r="M1540" s="110">
        <v>-67.510000000000005</v>
      </c>
      <c r="N1540" s="21"/>
      <c r="O1540" s="21"/>
    </row>
    <row r="1541" spans="1:15" x14ac:dyDescent="0.25">
      <c r="A1541" s="20"/>
      <c r="B1541" s="20"/>
      <c r="C1541" s="20"/>
      <c r="D1541" s="20"/>
      <c r="E1541" s="15" t="s">
        <v>2251</v>
      </c>
      <c r="F1541" s="46"/>
      <c r="G1541" s="106"/>
      <c r="H1541" s="48"/>
      <c r="I1541" s="106"/>
      <c r="J1541" s="48">
        <v>1</v>
      </c>
      <c r="K1541" s="106">
        <v>-248.66</v>
      </c>
      <c r="L1541" s="46">
        <v>1</v>
      </c>
      <c r="M1541" s="110">
        <v>-248.66</v>
      </c>
      <c r="N1541" s="21"/>
      <c r="O1541" s="21"/>
    </row>
    <row r="1542" spans="1:15" x14ac:dyDescent="0.25">
      <c r="A1542" s="20"/>
      <c r="B1542" s="20"/>
      <c r="C1542" s="20"/>
      <c r="D1542" s="20"/>
      <c r="E1542" s="15" t="s">
        <v>1789</v>
      </c>
      <c r="F1542" s="46"/>
      <c r="G1542" s="106"/>
      <c r="H1542" s="48">
        <v>1</v>
      </c>
      <c r="I1542" s="106">
        <v>-35.54</v>
      </c>
      <c r="J1542" s="48"/>
      <c r="K1542" s="106"/>
      <c r="L1542" s="46">
        <v>1</v>
      </c>
      <c r="M1542" s="110">
        <v>-35.54</v>
      </c>
      <c r="N1542" s="21"/>
      <c r="O1542" s="21"/>
    </row>
    <row r="1543" spans="1:15" x14ac:dyDescent="0.25">
      <c r="A1543" s="20"/>
      <c r="B1543" s="20"/>
      <c r="C1543" s="20"/>
      <c r="D1543" s="20"/>
      <c r="E1543" s="15" t="s">
        <v>371</v>
      </c>
      <c r="F1543" s="46"/>
      <c r="G1543" s="106"/>
      <c r="H1543" s="48">
        <v>1</v>
      </c>
      <c r="I1543" s="106">
        <v>-24.78</v>
      </c>
      <c r="J1543" s="48"/>
      <c r="K1543" s="106"/>
      <c r="L1543" s="46">
        <v>1</v>
      </c>
      <c r="M1543" s="110">
        <v>-24.78</v>
      </c>
      <c r="N1543" s="21"/>
      <c r="O1543" s="21"/>
    </row>
    <row r="1544" spans="1:15" x14ac:dyDescent="0.25">
      <c r="A1544" s="20"/>
      <c r="B1544" s="20"/>
      <c r="C1544" s="20"/>
      <c r="D1544" s="20"/>
      <c r="E1544" s="15" t="s">
        <v>1827</v>
      </c>
      <c r="F1544" s="46"/>
      <c r="G1544" s="106"/>
      <c r="H1544" s="48">
        <v>1</v>
      </c>
      <c r="I1544" s="106">
        <v>-57.53</v>
      </c>
      <c r="J1544" s="48"/>
      <c r="K1544" s="106"/>
      <c r="L1544" s="46">
        <v>1</v>
      </c>
      <c r="M1544" s="110">
        <v>-57.53</v>
      </c>
      <c r="N1544" s="21"/>
      <c r="O1544" s="21"/>
    </row>
    <row r="1545" spans="1:15" x14ac:dyDescent="0.25">
      <c r="A1545" s="20"/>
      <c r="B1545" s="20"/>
      <c r="C1545" s="20"/>
      <c r="D1545" s="20"/>
      <c r="E1545" s="15" t="s">
        <v>336</v>
      </c>
      <c r="F1545" s="46">
        <v>1</v>
      </c>
      <c r="G1545" s="106">
        <v>-34.18</v>
      </c>
      <c r="H1545" s="48"/>
      <c r="I1545" s="106"/>
      <c r="J1545" s="48"/>
      <c r="K1545" s="106"/>
      <c r="L1545" s="46">
        <v>1</v>
      </c>
      <c r="M1545" s="110">
        <v>-34.18</v>
      </c>
      <c r="N1545" s="21"/>
      <c r="O1545" s="21"/>
    </row>
    <row r="1546" spans="1:15" x14ac:dyDescent="0.25">
      <c r="A1546" s="20"/>
      <c r="B1546" s="20"/>
      <c r="C1546" s="20"/>
      <c r="D1546" s="20"/>
      <c r="E1546" s="15" t="s">
        <v>1375</v>
      </c>
      <c r="F1546" s="46"/>
      <c r="G1546" s="106"/>
      <c r="H1546" s="48">
        <v>1</v>
      </c>
      <c r="I1546" s="106">
        <v>-74.459999999999994</v>
      </c>
      <c r="J1546" s="48"/>
      <c r="K1546" s="106"/>
      <c r="L1546" s="46">
        <v>1</v>
      </c>
      <c r="M1546" s="110">
        <v>-74.459999999999994</v>
      </c>
      <c r="N1546" s="21"/>
      <c r="O1546" s="21"/>
    </row>
    <row r="1547" spans="1:15" x14ac:dyDescent="0.25">
      <c r="A1547" s="20"/>
      <c r="B1547" s="20"/>
      <c r="C1547" s="20"/>
      <c r="D1547" s="20"/>
      <c r="E1547" s="15" t="s">
        <v>1559</v>
      </c>
      <c r="F1547" s="46">
        <v>1</v>
      </c>
      <c r="G1547" s="106">
        <v>-27.96</v>
      </c>
      <c r="H1547" s="48"/>
      <c r="I1547" s="106"/>
      <c r="J1547" s="48"/>
      <c r="K1547" s="106"/>
      <c r="L1547" s="46">
        <v>1</v>
      </c>
      <c r="M1547" s="110">
        <v>-27.96</v>
      </c>
      <c r="N1547" s="21"/>
      <c r="O1547" s="21"/>
    </row>
    <row r="1548" spans="1:15" x14ac:dyDescent="0.25">
      <c r="A1548" s="20"/>
      <c r="B1548" s="20"/>
      <c r="C1548" s="20"/>
      <c r="D1548" s="20"/>
      <c r="E1548" s="15" t="s">
        <v>1811</v>
      </c>
      <c r="F1548" s="46"/>
      <c r="G1548" s="106"/>
      <c r="H1548" s="48">
        <v>1</v>
      </c>
      <c r="I1548" s="106">
        <v>-81.23</v>
      </c>
      <c r="J1548" s="48"/>
      <c r="K1548" s="106"/>
      <c r="L1548" s="46">
        <v>1</v>
      </c>
      <c r="M1548" s="110">
        <v>-81.23</v>
      </c>
      <c r="N1548" s="21"/>
      <c r="O1548" s="21"/>
    </row>
    <row r="1549" spans="1:15" x14ac:dyDescent="0.25">
      <c r="A1549" s="20"/>
      <c r="B1549" s="20"/>
      <c r="C1549" s="20"/>
      <c r="D1549" s="20"/>
      <c r="E1549" s="15" t="s">
        <v>1700</v>
      </c>
      <c r="F1549" s="46"/>
      <c r="G1549" s="106"/>
      <c r="H1549" s="48"/>
      <c r="I1549" s="106"/>
      <c r="J1549" s="48">
        <v>1</v>
      </c>
      <c r="K1549" s="106">
        <v>-69.849999999999994</v>
      </c>
      <c r="L1549" s="46">
        <v>1</v>
      </c>
      <c r="M1549" s="110">
        <v>-69.849999999999994</v>
      </c>
      <c r="N1549" s="21"/>
      <c r="O1549" s="21"/>
    </row>
    <row r="1550" spans="1:15" x14ac:dyDescent="0.25">
      <c r="A1550" s="20"/>
      <c r="B1550" s="20"/>
      <c r="C1550" s="20"/>
      <c r="D1550" s="20"/>
      <c r="E1550" s="15" t="s">
        <v>855</v>
      </c>
      <c r="F1550" s="46">
        <v>1</v>
      </c>
      <c r="G1550" s="106">
        <v>-71.69</v>
      </c>
      <c r="H1550" s="48"/>
      <c r="I1550" s="106"/>
      <c r="J1550" s="48"/>
      <c r="K1550" s="106"/>
      <c r="L1550" s="46">
        <v>1</v>
      </c>
      <c r="M1550" s="110">
        <v>-71.69</v>
      </c>
      <c r="N1550" s="21"/>
      <c r="O1550" s="21"/>
    </row>
    <row r="1551" spans="1:15" x14ac:dyDescent="0.25">
      <c r="A1551" s="20"/>
      <c r="B1551" s="20"/>
      <c r="C1551" s="20"/>
      <c r="D1551" s="20"/>
      <c r="E1551" s="15" t="s">
        <v>1599</v>
      </c>
      <c r="F1551" s="46"/>
      <c r="G1551" s="106"/>
      <c r="H1551" s="48">
        <v>1</v>
      </c>
      <c r="I1551" s="106">
        <v>-53.88</v>
      </c>
      <c r="J1551" s="48"/>
      <c r="K1551" s="106"/>
      <c r="L1551" s="46">
        <v>1</v>
      </c>
      <c r="M1551" s="110">
        <v>-53.88</v>
      </c>
      <c r="N1551" s="21"/>
      <c r="O1551" s="21"/>
    </row>
    <row r="1552" spans="1:15" x14ac:dyDescent="0.25">
      <c r="A1552" s="20"/>
      <c r="B1552" s="20"/>
      <c r="C1552" s="20"/>
      <c r="D1552" s="20"/>
      <c r="E1552" s="15" t="s">
        <v>519</v>
      </c>
      <c r="F1552" s="46">
        <v>1</v>
      </c>
      <c r="G1552" s="106">
        <v>-72.489999999999995</v>
      </c>
      <c r="H1552" s="48"/>
      <c r="I1552" s="106"/>
      <c r="J1552" s="48"/>
      <c r="K1552" s="106"/>
      <c r="L1552" s="46">
        <v>1</v>
      </c>
      <c r="M1552" s="110">
        <v>-72.489999999999995</v>
      </c>
      <c r="N1552" s="21"/>
      <c r="O1552" s="21"/>
    </row>
    <row r="1553" spans="1:15" x14ac:dyDescent="0.25">
      <c r="A1553" s="20"/>
      <c r="B1553" s="20"/>
      <c r="C1553" s="20"/>
      <c r="D1553" s="20"/>
      <c r="E1553" s="15" t="s">
        <v>117</v>
      </c>
      <c r="F1553" s="46"/>
      <c r="G1553" s="106"/>
      <c r="H1553" s="48">
        <v>1</v>
      </c>
      <c r="I1553" s="106">
        <v>-105.27</v>
      </c>
      <c r="J1553" s="48"/>
      <c r="K1553" s="106"/>
      <c r="L1553" s="46">
        <v>1</v>
      </c>
      <c r="M1553" s="110">
        <v>-105.27</v>
      </c>
      <c r="N1553" s="21"/>
      <c r="O1553" s="21"/>
    </row>
    <row r="1554" spans="1:15" x14ac:dyDescent="0.25">
      <c r="A1554" s="20"/>
      <c r="B1554" s="20"/>
      <c r="C1554" s="20"/>
      <c r="D1554" s="20"/>
      <c r="E1554" s="15" t="s">
        <v>1763</v>
      </c>
      <c r="F1554" s="46">
        <v>1</v>
      </c>
      <c r="G1554" s="106">
        <v>-67.77</v>
      </c>
      <c r="H1554" s="48"/>
      <c r="I1554" s="106"/>
      <c r="J1554" s="48"/>
      <c r="K1554" s="106"/>
      <c r="L1554" s="46">
        <v>1</v>
      </c>
      <c r="M1554" s="110">
        <v>-67.77</v>
      </c>
      <c r="N1554" s="21"/>
      <c r="O1554" s="21"/>
    </row>
    <row r="1555" spans="1:15" x14ac:dyDescent="0.25">
      <c r="A1555" s="20"/>
      <c r="B1555" s="20"/>
      <c r="C1555" s="20"/>
      <c r="D1555" s="20"/>
      <c r="E1555" s="15" t="s">
        <v>979</v>
      </c>
      <c r="F1555" s="46"/>
      <c r="G1555" s="106"/>
      <c r="H1555" s="48"/>
      <c r="I1555" s="106"/>
      <c r="J1555" s="48">
        <v>1</v>
      </c>
      <c r="K1555" s="106">
        <v>-32.68</v>
      </c>
      <c r="L1555" s="46">
        <v>1</v>
      </c>
      <c r="M1555" s="110">
        <v>-32.68</v>
      </c>
      <c r="N1555" s="21"/>
      <c r="O1555" s="21"/>
    </row>
    <row r="1556" spans="1:15" x14ac:dyDescent="0.25">
      <c r="A1556" s="20"/>
      <c r="B1556" s="20"/>
      <c r="C1556" s="20"/>
      <c r="D1556" s="20"/>
      <c r="E1556" s="15" t="s">
        <v>200</v>
      </c>
      <c r="F1556" s="46">
        <v>1</v>
      </c>
      <c r="G1556" s="106">
        <v>-296.57</v>
      </c>
      <c r="H1556" s="48"/>
      <c r="I1556" s="106"/>
      <c r="J1556" s="48"/>
      <c r="K1556" s="106"/>
      <c r="L1556" s="46">
        <v>1</v>
      </c>
      <c r="M1556" s="110">
        <v>-296.57</v>
      </c>
      <c r="N1556" s="21"/>
      <c r="O1556" s="21"/>
    </row>
    <row r="1557" spans="1:15" x14ac:dyDescent="0.25">
      <c r="A1557" s="20"/>
      <c r="B1557" s="20"/>
      <c r="C1557" s="20"/>
      <c r="D1557" s="20"/>
      <c r="E1557" s="15" t="s">
        <v>469</v>
      </c>
      <c r="F1557" s="46"/>
      <c r="G1557" s="106"/>
      <c r="H1557" s="48"/>
      <c r="I1557" s="106"/>
      <c r="J1557" s="48">
        <v>1</v>
      </c>
      <c r="K1557" s="106">
        <v>-66.540000000000006</v>
      </c>
      <c r="L1557" s="46">
        <v>1</v>
      </c>
      <c r="M1557" s="110">
        <v>-66.540000000000006</v>
      </c>
      <c r="N1557" s="21"/>
      <c r="O1557" s="21"/>
    </row>
    <row r="1558" spans="1:15" x14ac:dyDescent="0.25">
      <c r="A1558" s="20"/>
      <c r="B1558" s="20"/>
      <c r="C1558" s="20"/>
      <c r="D1558" s="20"/>
      <c r="E1558" s="15" t="s">
        <v>524</v>
      </c>
      <c r="F1558" s="46">
        <v>1</v>
      </c>
      <c r="G1558" s="106">
        <v>-62.16</v>
      </c>
      <c r="H1558" s="48"/>
      <c r="I1558" s="106"/>
      <c r="J1558" s="48"/>
      <c r="K1558" s="106"/>
      <c r="L1558" s="46">
        <v>1</v>
      </c>
      <c r="M1558" s="110">
        <v>-62.16</v>
      </c>
      <c r="N1558" s="21"/>
      <c r="O1558" s="21"/>
    </row>
    <row r="1559" spans="1:15" x14ac:dyDescent="0.25">
      <c r="A1559" s="20"/>
      <c r="B1559" s="20"/>
      <c r="C1559" s="20"/>
      <c r="D1559" s="20"/>
      <c r="E1559" s="15" t="s">
        <v>1794</v>
      </c>
      <c r="F1559" s="46"/>
      <c r="G1559" s="106"/>
      <c r="H1559" s="48">
        <v>1</v>
      </c>
      <c r="I1559" s="106">
        <v>-11.06</v>
      </c>
      <c r="J1559" s="48"/>
      <c r="K1559" s="106"/>
      <c r="L1559" s="46">
        <v>1</v>
      </c>
      <c r="M1559" s="110">
        <v>-11.06</v>
      </c>
      <c r="N1559" s="21"/>
      <c r="O1559" s="21"/>
    </row>
    <row r="1560" spans="1:15" x14ac:dyDescent="0.25">
      <c r="A1560" s="20"/>
      <c r="B1560" s="20"/>
      <c r="C1560" s="20"/>
      <c r="D1560" s="20"/>
      <c r="E1560" s="15" t="s">
        <v>2167</v>
      </c>
      <c r="F1560" s="46">
        <v>1</v>
      </c>
      <c r="G1560" s="106">
        <v>-431.96</v>
      </c>
      <c r="H1560" s="48"/>
      <c r="I1560" s="106"/>
      <c r="J1560" s="48"/>
      <c r="K1560" s="106"/>
      <c r="L1560" s="46">
        <v>1</v>
      </c>
      <c r="M1560" s="110">
        <v>-431.96</v>
      </c>
      <c r="N1560" s="21"/>
      <c r="O1560" s="21"/>
    </row>
    <row r="1561" spans="1:15" x14ac:dyDescent="0.25">
      <c r="A1561" s="20"/>
      <c r="B1561" s="20"/>
      <c r="C1561" s="20"/>
      <c r="D1561" s="20"/>
      <c r="E1561" s="15" t="s">
        <v>2102</v>
      </c>
      <c r="F1561" s="46"/>
      <c r="G1561" s="106"/>
      <c r="H1561" s="48"/>
      <c r="I1561" s="106"/>
      <c r="J1561" s="48">
        <v>1</v>
      </c>
      <c r="K1561" s="106">
        <v>-63.42</v>
      </c>
      <c r="L1561" s="46">
        <v>1</v>
      </c>
      <c r="M1561" s="110">
        <v>-63.42</v>
      </c>
      <c r="N1561" s="21"/>
      <c r="O1561" s="21"/>
    </row>
    <row r="1562" spans="1:15" x14ac:dyDescent="0.25">
      <c r="A1562" s="20"/>
      <c r="B1562" s="20"/>
      <c r="C1562" s="20"/>
      <c r="D1562" s="20"/>
      <c r="E1562" s="15" t="s">
        <v>1065</v>
      </c>
      <c r="F1562" s="46">
        <v>1</v>
      </c>
      <c r="G1562" s="106">
        <v>-39.99</v>
      </c>
      <c r="H1562" s="48"/>
      <c r="I1562" s="106"/>
      <c r="J1562" s="48"/>
      <c r="K1562" s="106"/>
      <c r="L1562" s="46">
        <v>1</v>
      </c>
      <c r="M1562" s="110">
        <v>-39.99</v>
      </c>
      <c r="N1562" s="21"/>
      <c r="O1562" s="21"/>
    </row>
    <row r="1563" spans="1:15" x14ac:dyDescent="0.25">
      <c r="A1563" s="20"/>
      <c r="B1563" s="20"/>
      <c r="C1563" s="20"/>
      <c r="D1563" s="20"/>
      <c r="E1563" s="15" t="s">
        <v>686</v>
      </c>
      <c r="F1563" s="46">
        <v>1</v>
      </c>
      <c r="G1563" s="106">
        <v>-75.459999999999994</v>
      </c>
      <c r="H1563" s="48"/>
      <c r="I1563" s="106"/>
      <c r="J1563" s="48"/>
      <c r="K1563" s="106"/>
      <c r="L1563" s="46">
        <v>1</v>
      </c>
      <c r="M1563" s="110">
        <v>-75.459999999999994</v>
      </c>
      <c r="N1563" s="21"/>
      <c r="O1563" s="21"/>
    </row>
    <row r="1564" spans="1:15" x14ac:dyDescent="0.25">
      <c r="A1564" s="20"/>
      <c r="B1564" s="20"/>
      <c r="C1564" s="20"/>
      <c r="D1564" s="20"/>
      <c r="E1564" s="15" t="s">
        <v>1469</v>
      </c>
      <c r="F1564" s="46"/>
      <c r="G1564" s="106"/>
      <c r="H1564" s="48"/>
      <c r="I1564" s="106"/>
      <c r="J1564" s="48">
        <v>1</v>
      </c>
      <c r="K1564" s="106">
        <v>-10.84</v>
      </c>
      <c r="L1564" s="46">
        <v>1</v>
      </c>
      <c r="M1564" s="110">
        <v>-10.84</v>
      </c>
      <c r="N1564" s="21"/>
      <c r="O1564" s="21"/>
    </row>
    <row r="1565" spans="1:15" x14ac:dyDescent="0.25">
      <c r="A1565" s="20"/>
      <c r="B1565" s="20"/>
      <c r="C1565" s="20"/>
      <c r="D1565" s="20"/>
      <c r="E1565" s="15" t="s">
        <v>741</v>
      </c>
      <c r="F1565" s="46"/>
      <c r="G1565" s="106"/>
      <c r="H1565" s="48">
        <v>1</v>
      </c>
      <c r="I1565" s="106">
        <v>-83.54</v>
      </c>
      <c r="J1565" s="48"/>
      <c r="K1565" s="106"/>
      <c r="L1565" s="46">
        <v>1</v>
      </c>
      <c r="M1565" s="110">
        <v>-83.54</v>
      </c>
      <c r="N1565" s="21"/>
      <c r="O1565" s="21"/>
    </row>
    <row r="1566" spans="1:15" x14ac:dyDescent="0.25">
      <c r="A1566" s="20"/>
      <c r="B1566" s="20"/>
      <c r="C1566" s="20"/>
      <c r="D1566" s="20"/>
      <c r="E1566" s="15" t="s">
        <v>1276</v>
      </c>
      <c r="F1566" s="46">
        <v>1</v>
      </c>
      <c r="G1566" s="106">
        <v>-55.57</v>
      </c>
      <c r="H1566" s="48"/>
      <c r="I1566" s="106"/>
      <c r="J1566" s="48"/>
      <c r="K1566" s="106"/>
      <c r="L1566" s="46">
        <v>1</v>
      </c>
      <c r="M1566" s="110">
        <v>-55.57</v>
      </c>
      <c r="N1566" s="21"/>
      <c r="O1566" s="21"/>
    </row>
    <row r="1567" spans="1:15" x14ac:dyDescent="0.25">
      <c r="A1567" s="20"/>
      <c r="B1567" s="20"/>
      <c r="C1567" s="20"/>
      <c r="D1567" s="20"/>
      <c r="E1567" s="15" t="s">
        <v>1309</v>
      </c>
      <c r="F1567" s="46">
        <v>1</v>
      </c>
      <c r="G1567" s="106">
        <v>-39.49</v>
      </c>
      <c r="H1567" s="48"/>
      <c r="I1567" s="106"/>
      <c r="J1567" s="48"/>
      <c r="K1567" s="106"/>
      <c r="L1567" s="46">
        <v>1</v>
      </c>
      <c r="M1567" s="110">
        <v>-39.49</v>
      </c>
      <c r="N1567" s="21"/>
      <c r="O1567" s="21"/>
    </row>
    <row r="1568" spans="1:15" x14ac:dyDescent="0.25">
      <c r="A1568" s="20"/>
      <c r="B1568" s="20"/>
      <c r="C1568" s="20"/>
      <c r="D1568" s="20"/>
      <c r="E1568" s="15" t="s">
        <v>525</v>
      </c>
      <c r="F1568" s="46">
        <v>1</v>
      </c>
      <c r="G1568" s="106">
        <v>-99.31</v>
      </c>
      <c r="H1568" s="48"/>
      <c r="I1568" s="106"/>
      <c r="J1568" s="48"/>
      <c r="K1568" s="106"/>
      <c r="L1568" s="46">
        <v>1</v>
      </c>
      <c r="M1568" s="110">
        <v>-99.31</v>
      </c>
      <c r="N1568" s="21"/>
      <c r="O1568" s="21"/>
    </row>
    <row r="1569" spans="1:15" x14ac:dyDescent="0.25">
      <c r="A1569" s="20"/>
      <c r="B1569" s="20"/>
      <c r="C1569" s="20"/>
      <c r="D1569" s="20"/>
      <c r="E1569" s="15" t="s">
        <v>1023</v>
      </c>
      <c r="F1569" s="46"/>
      <c r="G1569" s="106"/>
      <c r="H1569" s="48"/>
      <c r="I1569" s="106"/>
      <c r="J1569" s="48">
        <v>1</v>
      </c>
      <c r="K1569" s="106">
        <v>-41.59</v>
      </c>
      <c r="L1569" s="46">
        <v>1</v>
      </c>
      <c r="M1569" s="110">
        <v>-41.59</v>
      </c>
      <c r="N1569" s="21"/>
      <c r="O1569" s="21"/>
    </row>
    <row r="1570" spans="1:15" x14ac:dyDescent="0.25">
      <c r="A1570" s="20"/>
      <c r="B1570" s="20"/>
      <c r="C1570" s="20"/>
      <c r="D1570" s="20"/>
      <c r="E1570" s="15" t="s">
        <v>1352</v>
      </c>
      <c r="F1570" s="46">
        <v>1</v>
      </c>
      <c r="G1570" s="106">
        <v>-97.96</v>
      </c>
      <c r="H1570" s="48"/>
      <c r="I1570" s="106"/>
      <c r="J1570" s="48"/>
      <c r="K1570" s="106"/>
      <c r="L1570" s="46">
        <v>1</v>
      </c>
      <c r="M1570" s="110">
        <v>-97.96</v>
      </c>
      <c r="N1570" s="21"/>
      <c r="O1570" s="21"/>
    </row>
    <row r="1571" spans="1:15" x14ac:dyDescent="0.25">
      <c r="A1571" s="20"/>
      <c r="B1571" s="20"/>
      <c r="C1571" s="20"/>
      <c r="D1571" s="20"/>
      <c r="E1571" s="15" t="s">
        <v>744</v>
      </c>
      <c r="F1571" s="46"/>
      <c r="G1571" s="106"/>
      <c r="H1571" s="48">
        <v>1</v>
      </c>
      <c r="I1571" s="106">
        <v>-10.69</v>
      </c>
      <c r="J1571" s="48"/>
      <c r="K1571" s="106"/>
      <c r="L1571" s="46">
        <v>1</v>
      </c>
      <c r="M1571" s="110">
        <v>-10.69</v>
      </c>
      <c r="N1571" s="21"/>
      <c r="O1571" s="21"/>
    </row>
    <row r="1572" spans="1:15" x14ac:dyDescent="0.25">
      <c r="A1572" s="20"/>
      <c r="B1572" s="20"/>
      <c r="C1572" s="20"/>
      <c r="D1572" s="20"/>
      <c r="E1572" s="15" t="s">
        <v>1367</v>
      </c>
      <c r="F1572" s="46"/>
      <c r="G1572" s="106"/>
      <c r="H1572" s="48">
        <v>1</v>
      </c>
      <c r="I1572" s="106">
        <v>-87.22</v>
      </c>
      <c r="J1572" s="48"/>
      <c r="K1572" s="106"/>
      <c r="L1572" s="46">
        <v>1</v>
      </c>
      <c r="M1572" s="110">
        <v>-87.22</v>
      </c>
      <c r="N1572" s="21"/>
      <c r="O1572" s="21"/>
    </row>
    <row r="1573" spans="1:15" x14ac:dyDescent="0.25">
      <c r="A1573" s="20"/>
      <c r="B1573" s="20"/>
      <c r="C1573" s="20"/>
      <c r="D1573" s="20"/>
      <c r="E1573" s="15" t="s">
        <v>217</v>
      </c>
      <c r="F1573" s="46"/>
      <c r="G1573" s="106"/>
      <c r="H1573" s="48"/>
      <c r="I1573" s="106"/>
      <c r="J1573" s="48">
        <v>1</v>
      </c>
      <c r="K1573" s="106">
        <v>-357.09</v>
      </c>
      <c r="L1573" s="46">
        <v>1</v>
      </c>
      <c r="M1573" s="110">
        <v>-357.09</v>
      </c>
      <c r="N1573" s="21"/>
      <c r="O1573" s="21"/>
    </row>
    <row r="1574" spans="1:15" x14ac:dyDescent="0.25">
      <c r="A1574" s="20"/>
      <c r="B1574" s="20"/>
      <c r="C1574" s="20"/>
      <c r="D1574" s="20"/>
      <c r="E1574" s="15" t="s">
        <v>1965</v>
      </c>
      <c r="F1574" s="46">
        <v>1</v>
      </c>
      <c r="G1574" s="106">
        <v>-92.07</v>
      </c>
      <c r="H1574" s="48"/>
      <c r="I1574" s="106"/>
      <c r="J1574" s="48"/>
      <c r="K1574" s="106"/>
      <c r="L1574" s="46">
        <v>1</v>
      </c>
      <c r="M1574" s="110">
        <v>-92.07</v>
      </c>
      <c r="N1574" s="21"/>
      <c r="O1574" s="21"/>
    </row>
    <row r="1575" spans="1:15" x14ac:dyDescent="0.25">
      <c r="A1575" s="20"/>
      <c r="B1575" s="20"/>
      <c r="C1575" s="20"/>
      <c r="D1575" s="20"/>
      <c r="E1575" s="15" t="s">
        <v>2225</v>
      </c>
      <c r="F1575" s="46"/>
      <c r="G1575" s="106"/>
      <c r="H1575" s="48">
        <v>1</v>
      </c>
      <c r="I1575" s="106">
        <v>-131.44999999999999</v>
      </c>
      <c r="J1575" s="48"/>
      <c r="K1575" s="106"/>
      <c r="L1575" s="46">
        <v>1</v>
      </c>
      <c r="M1575" s="110">
        <v>-131.44999999999999</v>
      </c>
      <c r="N1575" s="21"/>
      <c r="O1575" s="21"/>
    </row>
    <row r="1576" spans="1:15" x14ac:dyDescent="0.25">
      <c r="A1576" s="20"/>
      <c r="B1576" s="20"/>
      <c r="C1576" s="20"/>
      <c r="D1576" s="20"/>
      <c r="E1576" s="15" t="s">
        <v>454</v>
      </c>
      <c r="F1576" s="46"/>
      <c r="G1576" s="106"/>
      <c r="H1576" s="48"/>
      <c r="I1576" s="106"/>
      <c r="J1576" s="48">
        <v>1</v>
      </c>
      <c r="K1576" s="106">
        <v>-61.67</v>
      </c>
      <c r="L1576" s="46">
        <v>1</v>
      </c>
      <c r="M1576" s="110">
        <v>-61.67</v>
      </c>
      <c r="N1576" s="21"/>
      <c r="O1576" s="21"/>
    </row>
    <row r="1577" spans="1:15" x14ac:dyDescent="0.25">
      <c r="A1577" s="20"/>
      <c r="B1577" s="20"/>
      <c r="C1577" s="20"/>
      <c r="D1577" s="20"/>
      <c r="E1577" s="15" t="s">
        <v>1495</v>
      </c>
      <c r="F1577" s="46"/>
      <c r="G1577" s="106"/>
      <c r="H1577" s="48"/>
      <c r="I1577" s="106"/>
      <c r="J1577" s="48">
        <v>1</v>
      </c>
      <c r="K1577" s="106">
        <v>-79.19</v>
      </c>
      <c r="L1577" s="46">
        <v>1</v>
      </c>
      <c r="M1577" s="110">
        <v>-79.19</v>
      </c>
      <c r="N1577" s="21"/>
      <c r="O1577" s="21"/>
    </row>
    <row r="1578" spans="1:15" x14ac:dyDescent="0.25">
      <c r="A1578" s="20"/>
      <c r="B1578" s="20"/>
      <c r="C1578" s="20"/>
      <c r="D1578" s="20"/>
      <c r="E1578" s="15" t="s">
        <v>1150</v>
      </c>
      <c r="F1578" s="46"/>
      <c r="G1578" s="106"/>
      <c r="H1578" s="48">
        <v>1</v>
      </c>
      <c r="I1578" s="106">
        <v>-97.81</v>
      </c>
      <c r="J1578" s="48"/>
      <c r="K1578" s="106"/>
      <c r="L1578" s="46">
        <v>1</v>
      </c>
      <c r="M1578" s="110">
        <v>-97.81</v>
      </c>
      <c r="N1578" s="21"/>
      <c r="O1578" s="21"/>
    </row>
    <row r="1579" spans="1:15" x14ac:dyDescent="0.25">
      <c r="A1579" s="20"/>
      <c r="B1579" s="20"/>
      <c r="C1579" s="20"/>
      <c r="D1579" s="20"/>
      <c r="E1579" s="15" t="s">
        <v>1086</v>
      </c>
      <c r="F1579" s="46">
        <v>1</v>
      </c>
      <c r="G1579" s="106">
        <v>-58.23</v>
      </c>
      <c r="H1579" s="48"/>
      <c r="I1579" s="106"/>
      <c r="J1579" s="48"/>
      <c r="K1579" s="106"/>
      <c r="L1579" s="46">
        <v>1</v>
      </c>
      <c r="M1579" s="110">
        <v>-58.23</v>
      </c>
      <c r="N1579" s="21"/>
      <c r="O1579" s="21"/>
    </row>
    <row r="1580" spans="1:15" x14ac:dyDescent="0.25">
      <c r="A1580" s="20"/>
      <c r="B1580" s="20"/>
      <c r="C1580" s="20"/>
      <c r="D1580" s="20"/>
      <c r="E1580" s="15" t="s">
        <v>1854</v>
      </c>
      <c r="F1580" s="46"/>
      <c r="G1580" s="106"/>
      <c r="H1580" s="48"/>
      <c r="I1580" s="106"/>
      <c r="J1580" s="48">
        <v>1</v>
      </c>
      <c r="K1580" s="106">
        <v>-38.94</v>
      </c>
      <c r="L1580" s="46">
        <v>1</v>
      </c>
      <c r="M1580" s="110">
        <v>-38.94</v>
      </c>
      <c r="N1580" s="21"/>
      <c r="O1580" s="21"/>
    </row>
    <row r="1581" spans="1:15" x14ac:dyDescent="0.25">
      <c r="A1581" s="20"/>
      <c r="B1581" s="20"/>
      <c r="C1581" s="20"/>
      <c r="D1581" s="20"/>
      <c r="E1581" s="15" t="s">
        <v>231</v>
      </c>
      <c r="F1581" s="46"/>
      <c r="G1581" s="106"/>
      <c r="H1581" s="48">
        <v>1</v>
      </c>
      <c r="I1581" s="106">
        <v>-56.4</v>
      </c>
      <c r="J1581" s="48"/>
      <c r="K1581" s="106"/>
      <c r="L1581" s="46">
        <v>1</v>
      </c>
      <c r="M1581" s="110">
        <v>-56.4</v>
      </c>
      <c r="N1581" s="21"/>
      <c r="O1581" s="21"/>
    </row>
    <row r="1582" spans="1:15" x14ac:dyDescent="0.25">
      <c r="A1582" s="20"/>
      <c r="B1582" s="20"/>
      <c r="C1582" s="20"/>
      <c r="D1582" s="20"/>
      <c r="E1582" s="15" t="s">
        <v>1442</v>
      </c>
      <c r="F1582" s="46"/>
      <c r="G1582" s="106"/>
      <c r="H1582" s="48"/>
      <c r="I1582" s="106"/>
      <c r="J1582" s="48">
        <v>1</v>
      </c>
      <c r="K1582" s="106">
        <v>-61.39</v>
      </c>
      <c r="L1582" s="46">
        <v>1</v>
      </c>
      <c r="M1582" s="110">
        <v>-61.39</v>
      </c>
      <c r="N1582" s="21"/>
      <c r="O1582" s="21"/>
    </row>
    <row r="1583" spans="1:15" x14ac:dyDescent="0.25">
      <c r="A1583" s="20"/>
      <c r="B1583" s="20"/>
      <c r="C1583" s="20"/>
      <c r="D1583" s="20"/>
      <c r="E1583" s="15" t="s">
        <v>2224</v>
      </c>
      <c r="F1583" s="46"/>
      <c r="G1583" s="106"/>
      <c r="H1583" s="48">
        <v>1</v>
      </c>
      <c r="I1583" s="106">
        <v>-96.83</v>
      </c>
      <c r="J1583" s="48"/>
      <c r="K1583" s="106"/>
      <c r="L1583" s="46">
        <v>1</v>
      </c>
      <c r="M1583" s="110">
        <v>-96.83</v>
      </c>
      <c r="N1583" s="21"/>
      <c r="O1583" s="21"/>
    </row>
    <row r="1584" spans="1:15" x14ac:dyDescent="0.25">
      <c r="A1584" s="20"/>
      <c r="B1584" s="20"/>
      <c r="C1584" s="20"/>
      <c r="D1584" s="20"/>
      <c r="E1584" s="15" t="s">
        <v>676</v>
      </c>
      <c r="F1584" s="46">
        <v>1</v>
      </c>
      <c r="G1584" s="106">
        <v>-87.59</v>
      </c>
      <c r="H1584" s="48"/>
      <c r="I1584" s="106"/>
      <c r="J1584" s="48"/>
      <c r="K1584" s="106"/>
      <c r="L1584" s="46">
        <v>1</v>
      </c>
      <c r="M1584" s="110">
        <v>-87.59</v>
      </c>
      <c r="N1584" s="21"/>
      <c r="O1584" s="21"/>
    </row>
    <row r="1585" spans="1:15" x14ac:dyDescent="0.25">
      <c r="A1585" s="20"/>
      <c r="B1585" s="20"/>
      <c r="C1585" s="20"/>
      <c r="D1585" s="20"/>
      <c r="E1585" s="15" t="s">
        <v>1123</v>
      </c>
      <c r="F1585" s="46">
        <v>1</v>
      </c>
      <c r="G1585" s="106">
        <v>-56.24</v>
      </c>
      <c r="H1585" s="48"/>
      <c r="I1585" s="106"/>
      <c r="J1585" s="48"/>
      <c r="K1585" s="106"/>
      <c r="L1585" s="46">
        <v>1</v>
      </c>
      <c r="M1585" s="110">
        <v>-56.24</v>
      </c>
      <c r="N1585" s="21"/>
      <c r="O1585" s="21"/>
    </row>
    <row r="1586" spans="1:15" x14ac:dyDescent="0.25">
      <c r="A1586" s="20"/>
      <c r="B1586" s="20"/>
      <c r="C1586" s="20"/>
      <c r="D1586" s="20"/>
      <c r="E1586" s="15" t="s">
        <v>558</v>
      </c>
      <c r="F1586" s="46"/>
      <c r="G1586" s="106"/>
      <c r="H1586" s="48">
        <v>1</v>
      </c>
      <c r="I1586" s="106">
        <v>-21.93</v>
      </c>
      <c r="J1586" s="48"/>
      <c r="K1586" s="106"/>
      <c r="L1586" s="46">
        <v>1</v>
      </c>
      <c r="M1586" s="110">
        <v>-21.93</v>
      </c>
      <c r="N1586" s="21"/>
      <c r="O1586" s="21"/>
    </row>
    <row r="1587" spans="1:15" x14ac:dyDescent="0.25">
      <c r="A1587" s="20"/>
      <c r="B1587" s="20"/>
      <c r="C1587" s="20"/>
      <c r="D1587" s="20"/>
      <c r="E1587" s="15" t="s">
        <v>49</v>
      </c>
      <c r="F1587" s="46">
        <v>1</v>
      </c>
      <c r="G1587" s="106">
        <v>-394.45</v>
      </c>
      <c r="H1587" s="48"/>
      <c r="I1587" s="106"/>
      <c r="J1587" s="48"/>
      <c r="K1587" s="106"/>
      <c r="L1587" s="46">
        <v>1</v>
      </c>
      <c r="M1587" s="110">
        <v>-394.45</v>
      </c>
      <c r="N1587" s="21"/>
      <c r="O1587" s="21"/>
    </row>
    <row r="1588" spans="1:15" x14ac:dyDescent="0.25">
      <c r="A1588" s="20"/>
      <c r="B1588" s="20"/>
      <c r="C1588" s="20"/>
      <c r="D1588" s="20"/>
      <c r="E1588" s="15" t="s">
        <v>1654</v>
      </c>
      <c r="F1588" s="46"/>
      <c r="G1588" s="106"/>
      <c r="H1588" s="48"/>
      <c r="I1588" s="106"/>
      <c r="J1588" s="48">
        <v>1</v>
      </c>
      <c r="K1588" s="106">
        <v>-16.8</v>
      </c>
      <c r="L1588" s="46">
        <v>1</v>
      </c>
      <c r="M1588" s="110">
        <v>-16.8</v>
      </c>
      <c r="N1588" s="21"/>
      <c r="O1588" s="21"/>
    </row>
    <row r="1589" spans="1:15" x14ac:dyDescent="0.25">
      <c r="A1589" s="20"/>
      <c r="B1589" s="20"/>
      <c r="C1589" s="20"/>
      <c r="D1589" s="20"/>
      <c r="E1589" s="15" t="s">
        <v>1564</v>
      </c>
      <c r="F1589" s="46">
        <v>1</v>
      </c>
      <c r="G1589" s="106">
        <v>-10.23</v>
      </c>
      <c r="H1589" s="48"/>
      <c r="I1589" s="106"/>
      <c r="J1589" s="48"/>
      <c r="K1589" s="106"/>
      <c r="L1589" s="46">
        <v>1</v>
      </c>
      <c r="M1589" s="110">
        <v>-10.23</v>
      </c>
      <c r="N1589" s="21"/>
      <c r="O1589" s="21"/>
    </row>
    <row r="1590" spans="1:15" x14ac:dyDescent="0.25">
      <c r="A1590" s="20"/>
      <c r="B1590" s="20"/>
      <c r="C1590" s="20"/>
      <c r="D1590" s="20"/>
      <c r="E1590" s="15" t="s">
        <v>1114</v>
      </c>
      <c r="F1590" s="46">
        <v>1</v>
      </c>
      <c r="G1590" s="106">
        <v>-80.930000000000007</v>
      </c>
      <c r="H1590" s="48"/>
      <c r="I1590" s="106"/>
      <c r="J1590" s="48"/>
      <c r="K1590" s="106"/>
      <c r="L1590" s="46">
        <v>1</v>
      </c>
      <c r="M1590" s="110">
        <v>-80.930000000000007</v>
      </c>
      <c r="N1590" s="21"/>
      <c r="O1590" s="21"/>
    </row>
    <row r="1591" spans="1:15" x14ac:dyDescent="0.25">
      <c r="A1591" s="20"/>
      <c r="B1591" s="20"/>
      <c r="C1591" s="20"/>
      <c r="D1591" s="20"/>
      <c r="E1591" s="15" t="s">
        <v>1793</v>
      </c>
      <c r="F1591" s="46"/>
      <c r="G1591" s="106"/>
      <c r="H1591" s="48">
        <v>1</v>
      </c>
      <c r="I1591" s="106">
        <v>-66.48</v>
      </c>
      <c r="J1591" s="48"/>
      <c r="K1591" s="106"/>
      <c r="L1591" s="46">
        <v>1</v>
      </c>
      <c r="M1591" s="110">
        <v>-66.48</v>
      </c>
      <c r="N1591" s="21"/>
      <c r="O1591" s="21"/>
    </row>
    <row r="1592" spans="1:15" x14ac:dyDescent="0.25">
      <c r="A1592" s="20"/>
      <c r="B1592" s="20"/>
      <c r="C1592" s="20"/>
      <c r="D1592" s="20"/>
      <c r="E1592" s="15" t="s">
        <v>1526</v>
      </c>
      <c r="F1592" s="46">
        <v>1</v>
      </c>
      <c r="G1592" s="106">
        <v>-11.14</v>
      </c>
      <c r="H1592" s="48"/>
      <c r="I1592" s="106"/>
      <c r="J1592" s="48"/>
      <c r="K1592" s="106"/>
      <c r="L1592" s="46">
        <v>1</v>
      </c>
      <c r="M1592" s="110">
        <v>-11.14</v>
      </c>
      <c r="N1592" s="21"/>
      <c r="O1592" s="21"/>
    </row>
    <row r="1593" spans="1:15" x14ac:dyDescent="0.25">
      <c r="A1593" s="20"/>
      <c r="B1593" s="20"/>
      <c r="C1593" s="20"/>
      <c r="D1593" s="20"/>
      <c r="E1593" s="15" t="s">
        <v>2111</v>
      </c>
      <c r="F1593" s="46"/>
      <c r="G1593" s="106"/>
      <c r="H1593" s="48">
        <v>1</v>
      </c>
      <c r="I1593" s="106">
        <v>-19.95</v>
      </c>
      <c r="J1593" s="48"/>
      <c r="K1593" s="106"/>
      <c r="L1593" s="46">
        <v>1</v>
      </c>
      <c r="M1593" s="110">
        <v>-19.95</v>
      </c>
      <c r="N1593" s="21"/>
      <c r="O1593" s="21"/>
    </row>
    <row r="1594" spans="1:15" x14ac:dyDescent="0.25">
      <c r="A1594" s="20"/>
      <c r="B1594" s="20"/>
      <c r="C1594" s="20"/>
      <c r="D1594" s="20"/>
      <c r="E1594" s="15" t="s">
        <v>956</v>
      </c>
      <c r="F1594" s="46"/>
      <c r="G1594" s="106"/>
      <c r="H1594" s="48">
        <v>1</v>
      </c>
      <c r="I1594" s="106">
        <v>-9.41</v>
      </c>
      <c r="J1594" s="48"/>
      <c r="K1594" s="106"/>
      <c r="L1594" s="46">
        <v>1</v>
      </c>
      <c r="M1594" s="110">
        <v>-9.41</v>
      </c>
      <c r="N1594" s="21"/>
      <c r="O1594" s="21"/>
    </row>
    <row r="1595" spans="1:15" x14ac:dyDescent="0.25">
      <c r="A1595" s="20"/>
      <c r="B1595" s="20"/>
      <c r="C1595" s="20"/>
      <c r="D1595" s="20"/>
      <c r="E1595" s="15" t="s">
        <v>817</v>
      </c>
      <c r="F1595" s="46"/>
      <c r="G1595" s="106"/>
      <c r="H1595" s="48"/>
      <c r="I1595" s="106"/>
      <c r="J1595" s="48">
        <v>1</v>
      </c>
      <c r="K1595" s="106">
        <v>-56.54</v>
      </c>
      <c r="L1595" s="46">
        <v>1</v>
      </c>
      <c r="M1595" s="110">
        <v>-56.54</v>
      </c>
      <c r="N1595" s="21"/>
      <c r="O1595" s="21"/>
    </row>
    <row r="1596" spans="1:15" x14ac:dyDescent="0.25">
      <c r="A1596" s="20"/>
      <c r="B1596" s="20"/>
      <c r="C1596" s="20"/>
      <c r="D1596" s="20"/>
      <c r="E1596" s="15" t="s">
        <v>1275</v>
      </c>
      <c r="F1596" s="46">
        <v>1</v>
      </c>
      <c r="G1596" s="106">
        <v>-58.14</v>
      </c>
      <c r="H1596" s="48"/>
      <c r="I1596" s="106"/>
      <c r="J1596" s="48"/>
      <c r="K1596" s="106"/>
      <c r="L1596" s="46">
        <v>1</v>
      </c>
      <c r="M1596" s="110">
        <v>-58.14</v>
      </c>
      <c r="N1596" s="21"/>
      <c r="O1596" s="21"/>
    </row>
    <row r="1597" spans="1:15" x14ac:dyDescent="0.25">
      <c r="A1597" s="20"/>
      <c r="B1597" s="20"/>
      <c r="C1597" s="20"/>
      <c r="D1597" s="20"/>
      <c r="E1597" s="15" t="s">
        <v>1244</v>
      </c>
      <c r="F1597" s="46"/>
      <c r="G1597" s="106"/>
      <c r="H1597" s="48"/>
      <c r="I1597" s="106"/>
      <c r="J1597" s="48">
        <v>1</v>
      </c>
      <c r="K1597" s="106">
        <v>-34.590000000000003</v>
      </c>
      <c r="L1597" s="46">
        <v>1</v>
      </c>
      <c r="M1597" s="110">
        <v>-34.590000000000003</v>
      </c>
      <c r="N1597" s="21"/>
      <c r="O1597" s="21"/>
    </row>
    <row r="1598" spans="1:15" x14ac:dyDescent="0.25">
      <c r="A1598" s="20"/>
      <c r="B1598" s="20"/>
      <c r="C1598" s="20"/>
      <c r="D1598" s="20"/>
      <c r="E1598" s="15" t="s">
        <v>609</v>
      </c>
      <c r="F1598" s="46"/>
      <c r="G1598" s="106"/>
      <c r="H1598" s="48">
        <v>1</v>
      </c>
      <c r="I1598" s="106">
        <v>-41.44</v>
      </c>
      <c r="J1598" s="48"/>
      <c r="K1598" s="106"/>
      <c r="L1598" s="46">
        <v>1</v>
      </c>
      <c r="M1598" s="110">
        <v>-41.44</v>
      </c>
      <c r="N1598" s="21"/>
      <c r="O1598" s="21"/>
    </row>
    <row r="1599" spans="1:15" x14ac:dyDescent="0.25">
      <c r="A1599" s="20"/>
      <c r="B1599" s="20"/>
      <c r="C1599" s="20"/>
      <c r="D1599" s="20"/>
      <c r="E1599" s="15" t="s">
        <v>2336</v>
      </c>
      <c r="F1599" s="46"/>
      <c r="G1599" s="106"/>
      <c r="H1599" s="48">
        <v>1</v>
      </c>
      <c r="I1599" s="106">
        <v>-287.47000000000003</v>
      </c>
      <c r="J1599" s="48"/>
      <c r="K1599" s="106"/>
      <c r="L1599" s="46">
        <v>1</v>
      </c>
      <c r="M1599" s="110">
        <v>-287.47000000000003</v>
      </c>
      <c r="N1599" s="21"/>
      <c r="O1599" s="21"/>
    </row>
    <row r="1600" spans="1:15" x14ac:dyDescent="0.25">
      <c r="A1600" s="20"/>
      <c r="B1600" s="20"/>
      <c r="C1600" s="20"/>
      <c r="D1600" s="20"/>
      <c r="E1600" s="15" t="s">
        <v>445</v>
      </c>
      <c r="F1600" s="46"/>
      <c r="G1600" s="106"/>
      <c r="H1600" s="48"/>
      <c r="I1600" s="106"/>
      <c r="J1600" s="48">
        <v>1</v>
      </c>
      <c r="K1600" s="106">
        <v>-82.28</v>
      </c>
      <c r="L1600" s="46">
        <v>1</v>
      </c>
      <c r="M1600" s="110">
        <v>-82.28</v>
      </c>
      <c r="N1600" s="21"/>
      <c r="O1600" s="21"/>
    </row>
    <row r="1601" spans="1:15" x14ac:dyDescent="0.25">
      <c r="A1601" s="20"/>
      <c r="B1601" s="20"/>
      <c r="C1601" s="20"/>
      <c r="D1601" s="20"/>
      <c r="E1601" s="15" t="s">
        <v>318</v>
      </c>
      <c r="F1601" s="46">
        <v>1</v>
      </c>
      <c r="G1601" s="106">
        <v>-40.32</v>
      </c>
      <c r="H1601" s="48"/>
      <c r="I1601" s="106"/>
      <c r="J1601" s="48"/>
      <c r="K1601" s="106"/>
      <c r="L1601" s="46">
        <v>1</v>
      </c>
      <c r="M1601" s="110">
        <v>-40.32</v>
      </c>
      <c r="N1601" s="21"/>
      <c r="O1601" s="21"/>
    </row>
    <row r="1602" spans="1:15" x14ac:dyDescent="0.25">
      <c r="A1602" s="20"/>
      <c r="B1602" s="20"/>
      <c r="C1602" s="20"/>
      <c r="D1602" s="20"/>
      <c r="E1602" s="15" t="s">
        <v>1980</v>
      </c>
      <c r="F1602" s="46">
        <v>1</v>
      </c>
      <c r="G1602" s="106">
        <v>-59.23</v>
      </c>
      <c r="H1602" s="48"/>
      <c r="I1602" s="106"/>
      <c r="J1602" s="48"/>
      <c r="K1602" s="106"/>
      <c r="L1602" s="46">
        <v>1</v>
      </c>
      <c r="M1602" s="110">
        <v>-59.23</v>
      </c>
      <c r="N1602" s="21"/>
      <c r="O1602" s="21"/>
    </row>
    <row r="1603" spans="1:15" x14ac:dyDescent="0.25">
      <c r="A1603" s="20"/>
      <c r="B1603" s="20"/>
      <c r="C1603" s="20"/>
      <c r="D1603" s="20"/>
      <c r="E1603" s="15" t="s">
        <v>1756</v>
      </c>
      <c r="F1603" s="46">
        <v>1</v>
      </c>
      <c r="G1603" s="106">
        <v>-28.61</v>
      </c>
      <c r="H1603" s="48"/>
      <c r="I1603" s="106"/>
      <c r="J1603" s="48"/>
      <c r="K1603" s="106"/>
      <c r="L1603" s="46">
        <v>1</v>
      </c>
      <c r="M1603" s="110">
        <v>-28.61</v>
      </c>
      <c r="N1603" s="21"/>
      <c r="O1603" s="21"/>
    </row>
    <row r="1604" spans="1:15" x14ac:dyDescent="0.25">
      <c r="A1604" s="20"/>
      <c r="B1604" s="20"/>
      <c r="C1604" s="20"/>
      <c r="D1604" s="20"/>
      <c r="E1604" s="15" t="s">
        <v>2205</v>
      </c>
      <c r="F1604" s="46"/>
      <c r="G1604" s="106"/>
      <c r="H1604" s="48"/>
      <c r="I1604" s="106"/>
      <c r="J1604" s="48">
        <v>1</v>
      </c>
      <c r="K1604" s="106">
        <v>-484.45</v>
      </c>
      <c r="L1604" s="46">
        <v>1</v>
      </c>
      <c r="M1604" s="110">
        <v>-484.45</v>
      </c>
      <c r="N1604" s="21"/>
      <c r="O1604" s="21"/>
    </row>
    <row r="1605" spans="1:15" x14ac:dyDescent="0.25">
      <c r="A1605" s="20"/>
      <c r="B1605" s="20"/>
      <c r="C1605" s="20"/>
      <c r="D1605" s="20"/>
      <c r="E1605" s="15" t="s">
        <v>2321</v>
      </c>
      <c r="F1605" s="46"/>
      <c r="G1605" s="106"/>
      <c r="H1605" s="48"/>
      <c r="I1605" s="106"/>
      <c r="J1605" s="48">
        <v>1</v>
      </c>
      <c r="K1605" s="106">
        <v>-232.67</v>
      </c>
      <c r="L1605" s="46">
        <v>1</v>
      </c>
      <c r="M1605" s="110">
        <v>-232.67</v>
      </c>
      <c r="N1605" s="21"/>
      <c r="O1605" s="21"/>
    </row>
    <row r="1606" spans="1:15" x14ac:dyDescent="0.25">
      <c r="A1606" s="20"/>
      <c r="B1606" s="20"/>
      <c r="C1606" s="20"/>
      <c r="D1606" s="20"/>
      <c r="E1606" s="15" t="s">
        <v>2100</v>
      </c>
      <c r="F1606" s="46"/>
      <c r="G1606" s="106"/>
      <c r="H1606" s="48"/>
      <c r="I1606" s="106"/>
      <c r="J1606" s="48">
        <v>1</v>
      </c>
      <c r="K1606" s="106">
        <v>-68.040000000000006</v>
      </c>
      <c r="L1606" s="46">
        <v>1</v>
      </c>
      <c r="M1606" s="110">
        <v>-68.040000000000006</v>
      </c>
      <c r="N1606" s="21"/>
      <c r="O1606" s="21"/>
    </row>
    <row r="1607" spans="1:15" x14ac:dyDescent="0.25">
      <c r="A1607" s="20"/>
      <c r="B1607" s="20"/>
      <c r="C1607" s="20"/>
      <c r="D1607" s="20"/>
      <c r="E1607" s="15" t="s">
        <v>1911</v>
      </c>
      <c r="F1607" s="46"/>
      <c r="G1607" s="106"/>
      <c r="H1607" s="48"/>
      <c r="I1607" s="106"/>
      <c r="J1607" s="48">
        <v>1</v>
      </c>
      <c r="K1607" s="106">
        <v>-23.35</v>
      </c>
      <c r="L1607" s="46">
        <v>1</v>
      </c>
      <c r="M1607" s="110">
        <v>-23.35</v>
      </c>
      <c r="N1607" s="21"/>
      <c r="O1607" s="21"/>
    </row>
    <row r="1608" spans="1:15" x14ac:dyDescent="0.25">
      <c r="A1608" s="20"/>
      <c r="B1608" s="20"/>
      <c r="C1608" s="20"/>
      <c r="D1608" s="20"/>
      <c r="E1608" s="15" t="s">
        <v>1152</v>
      </c>
      <c r="F1608" s="46"/>
      <c r="G1608" s="106"/>
      <c r="H1608" s="48">
        <v>1</v>
      </c>
      <c r="I1608" s="106">
        <v>-52.78</v>
      </c>
      <c r="J1608" s="48"/>
      <c r="K1608" s="106"/>
      <c r="L1608" s="46">
        <v>1</v>
      </c>
      <c r="M1608" s="110">
        <v>-52.78</v>
      </c>
      <c r="N1608" s="21"/>
      <c r="O1608" s="21"/>
    </row>
    <row r="1609" spans="1:15" x14ac:dyDescent="0.25">
      <c r="A1609" s="20"/>
      <c r="B1609" s="20"/>
      <c r="C1609" s="20"/>
      <c r="D1609" s="20"/>
      <c r="E1609" s="15" t="s">
        <v>243</v>
      </c>
      <c r="F1609" s="46"/>
      <c r="G1609" s="106"/>
      <c r="H1609" s="48"/>
      <c r="I1609" s="106"/>
      <c r="J1609" s="48">
        <v>1</v>
      </c>
      <c r="K1609" s="106">
        <v>-433.15</v>
      </c>
      <c r="L1609" s="46">
        <v>1</v>
      </c>
      <c r="M1609" s="110">
        <v>-433.15</v>
      </c>
      <c r="N1609" s="21"/>
      <c r="O1609" s="21"/>
    </row>
    <row r="1610" spans="1:15" x14ac:dyDescent="0.25">
      <c r="A1610" s="20"/>
      <c r="B1610" s="20"/>
      <c r="C1610" s="20"/>
      <c r="D1610" s="20"/>
      <c r="E1610" s="15" t="s">
        <v>1060</v>
      </c>
      <c r="F1610" s="46">
        <v>1</v>
      </c>
      <c r="G1610" s="106">
        <v>-81.23</v>
      </c>
      <c r="H1610" s="48"/>
      <c r="I1610" s="106"/>
      <c r="J1610" s="48"/>
      <c r="K1610" s="106"/>
      <c r="L1610" s="46">
        <v>1</v>
      </c>
      <c r="M1610" s="110">
        <v>-81.23</v>
      </c>
      <c r="N1610" s="21"/>
      <c r="O1610" s="21"/>
    </row>
    <row r="1611" spans="1:15" x14ac:dyDescent="0.25">
      <c r="A1611" s="20"/>
      <c r="B1611" s="20"/>
      <c r="C1611" s="20"/>
      <c r="D1611" s="20"/>
      <c r="E1611" s="15" t="s">
        <v>1297</v>
      </c>
      <c r="F1611" s="46">
        <v>1</v>
      </c>
      <c r="G1611" s="106">
        <v>-43.81</v>
      </c>
      <c r="H1611" s="48"/>
      <c r="I1611" s="106"/>
      <c r="J1611" s="48"/>
      <c r="K1611" s="106"/>
      <c r="L1611" s="46">
        <v>1</v>
      </c>
      <c r="M1611" s="110">
        <v>-43.81</v>
      </c>
      <c r="N1611" s="21"/>
      <c r="O1611" s="21"/>
    </row>
    <row r="1612" spans="1:15" x14ac:dyDescent="0.25">
      <c r="A1612" s="20"/>
      <c r="B1612" s="20"/>
      <c r="C1612" s="20"/>
      <c r="D1612" s="20"/>
      <c r="E1612" s="15" t="s">
        <v>1553</v>
      </c>
      <c r="F1612" s="46">
        <v>1</v>
      </c>
      <c r="G1612" s="106">
        <v>-79.56</v>
      </c>
      <c r="H1612" s="48"/>
      <c r="I1612" s="106"/>
      <c r="J1612" s="48"/>
      <c r="K1612" s="106"/>
      <c r="L1612" s="46">
        <v>1</v>
      </c>
      <c r="M1612" s="110">
        <v>-79.56</v>
      </c>
      <c r="N1612" s="21"/>
      <c r="O1612" s="21"/>
    </row>
    <row r="1613" spans="1:15" x14ac:dyDescent="0.25">
      <c r="A1613" s="20"/>
      <c r="B1613" s="20"/>
      <c r="C1613" s="20"/>
      <c r="D1613" s="20"/>
      <c r="E1613" s="15" t="s">
        <v>358</v>
      </c>
      <c r="F1613" s="46">
        <v>1</v>
      </c>
      <c r="G1613" s="106">
        <v>-44.66</v>
      </c>
      <c r="H1613" s="48"/>
      <c r="I1613" s="106"/>
      <c r="J1613" s="48"/>
      <c r="K1613" s="106"/>
      <c r="L1613" s="46">
        <v>1</v>
      </c>
      <c r="M1613" s="110">
        <v>-44.66</v>
      </c>
      <c r="N1613" s="21"/>
      <c r="O1613" s="21"/>
    </row>
    <row r="1614" spans="1:15" x14ac:dyDescent="0.25">
      <c r="A1614" s="20"/>
      <c r="B1614" s="20"/>
      <c r="C1614" s="20"/>
      <c r="D1614" s="20"/>
      <c r="E1614" s="15" t="s">
        <v>1166</v>
      </c>
      <c r="F1614" s="46"/>
      <c r="G1614" s="106"/>
      <c r="H1614" s="48">
        <v>1</v>
      </c>
      <c r="I1614" s="106">
        <v>-95.77</v>
      </c>
      <c r="J1614" s="48"/>
      <c r="K1614" s="106"/>
      <c r="L1614" s="46">
        <v>1</v>
      </c>
      <c r="M1614" s="110">
        <v>-95.77</v>
      </c>
      <c r="N1614" s="21"/>
      <c r="O1614" s="21"/>
    </row>
    <row r="1615" spans="1:15" x14ac:dyDescent="0.25">
      <c r="A1615" s="20"/>
      <c r="B1615" s="20"/>
      <c r="C1615" s="20"/>
      <c r="D1615" s="20"/>
      <c r="E1615" s="15" t="s">
        <v>1791</v>
      </c>
      <c r="F1615" s="46"/>
      <c r="G1615" s="106"/>
      <c r="H1615" s="48">
        <v>1</v>
      </c>
      <c r="I1615" s="106">
        <v>-61.89</v>
      </c>
      <c r="J1615" s="48"/>
      <c r="K1615" s="106"/>
      <c r="L1615" s="46">
        <v>1</v>
      </c>
      <c r="M1615" s="110">
        <v>-61.89</v>
      </c>
      <c r="N1615" s="21"/>
      <c r="O1615" s="21"/>
    </row>
    <row r="1616" spans="1:15" x14ac:dyDescent="0.25">
      <c r="A1616" s="20"/>
      <c r="B1616" s="20"/>
      <c r="C1616" s="20"/>
      <c r="D1616" s="20"/>
      <c r="E1616" s="15" t="s">
        <v>2196</v>
      </c>
      <c r="F1616" s="46"/>
      <c r="G1616" s="106"/>
      <c r="H1616" s="48">
        <v>1</v>
      </c>
      <c r="I1616" s="106">
        <v>-389.8</v>
      </c>
      <c r="J1616" s="48"/>
      <c r="K1616" s="106"/>
      <c r="L1616" s="46">
        <v>1</v>
      </c>
      <c r="M1616" s="110">
        <v>-389.8</v>
      </c>
      <c r="N1616" s="21"/>
      <c r="O1616" s="21"/>
    </row>
    <row r="1617" spans="1:15" x14ac:dyDescent="0.25">
      <c r="A1617" s="20"/>
      <c r="B1617" s="20"/>
      <c r="C1617" s="20"/>
      <c r="D1617" s="20"/>
      <c r="E1617" s="15" t="s">
        <v>2245</v>
      </c>
      <c r="F1617" s="46"/>
      <c r="G1617" s="106"/>
      <c r="H1617" s="48">
        <v>1</v>
      </c>
      <c r="I1617" s="106">
        <v>-193.83</v>
      </c>
      <c r="J1617" s="48"/>
      <c r="K1617" s="106"/>
      <c r="L1617" s="46">
        <v>1</v>
      </c>
      <c r="M1617" s="110">
        <v>-193.83</v>
      </c>
      <c r="N1617" s="21"/>
      <c r="O1617" s="21"/>
    </row>
    <row r="1618" spans="1:15" x14ac:dyDescent="0.25">
      <c r="A1618" s="20"/>
      <c r="B1618" s="20"/>
      <c r="C1618" s="20"/>
      <c r="D1618" s="20"/>
      <c r="E1618" s="15" t="s">
        <v>738</v>
      </c>
      <c r="F1618" s="46"/>
      <c r="G1618" s="106"/>
      <c r="H1618" s="48">
        <v>1</v>
      </c>
      <c r="I1618" s="106">
        <v>-58.44</v>
      </c>
      <c r="J1618" s="48"/>
      <c r="K1618" s="106"/>
      <c r="L1618" s="46">
        <v>1</v>
      </c>
      <c r="M1618" s="110">
        <v>-58.44</v>
      </c>
      <c r="N1618" s="21"/>
      <c r="O1618" s="21"/>
    </row>
    <row r="1619" spans="1:15" x14ac:dyDescent="0.25">
      <c r="A1619" s="20"/>
      <c r="B1619" s="20"/>
      <c r="C1619" s="20"/>
      <c r="D1619" s="20"/>
      <c r="E1619" s="15" t="s">
        <v>922</v>
      </c>
      <c r="F1619" s="46"/>
      <c r="G1619" s="106"/>
      <c r="H1619" s="48">
        <v>1</v>
      </c>
      <c r="I1619" s="106">
        <v>-19.87</v>
      </c>
      <c r="J1619" s="48"/>
      <c r="K1619" s="106"/>
      <c r="L1619" s="46">
        <v>1</v>
      </c>
      <c r="M1619" s="110">
        <v>-19.87</v>
      </c>
      <c r="N1619" s="21"/>
      <c r="O1619" s="21"/>
    </row>
    <row r="1620" spans="1:15" x14ac:dyDescent="0.25">
      <c r="A1620" s="20"/>
      <c r="B1620" s="20"/>
      <c r="C1620" s="20"/>
      <c r="D1620" s="20"/>
      <c r="E1620" s="15" t="s">
        <v>538</v>
      </c>
      <c r="F1620" s="46">
        <v>1</v>
      </c>
      <c r="G1620" s="106">
        <v>-8.83</v>
      </c>
      <c r="H1620" s="48"/>
      <c r="I1620" s="106"/>
      <c r="J1620" s="48"/>
      <c r="K1620" s="106"/>
      <c r="L1620" s="46">
        <v>1</v>
      </c>
      <c r="M1620" s="110">
        <v>-8.83</v>
      </c>
      <c r="N1620" s="21"/>
      <c r="O1620" s="21"/>
    </row>
    <row r="1621" spans="1:15" x14ac:dyDescent="0.25">
      <c r="A1621" s="20"/>
      <c r="B1621" s="20"/>
      <c r="C1621" s="20"/>
      <c r="D1621" s="20"/>
      <c r="E1621" s="15" t="s">
        <v>1162</v>
      </c>
      <c r="F1621" s="46"/>
      <c r="G1621" s="106"/>
      <c r="H1621" s="48">
        <v>1</v>
      </c>
      <c r="I1621" s="106">
        <v>-99.53</v>
      </c>
      <c r="J1621" s="48"/>
      <c r="K1621" s="106"/>
      <c r="L1621" s="46">
        <v>1</v>
      </c>
      <c r="M1621" s="110">
        <v>-99.53</v>
      </c>
      <c r="N1621" s="21"/>
      <c r="O1621" s="21"/>
    </row>
    <row r="1622" spans="1:15" x14ac:dyDescent="0.25">
      <c r="A1622" s="20"/>
      <c r="B1622" s="20"/>
      <c r="C1622" s="20"/>
      <c r="D1622" s="20"/>
      <c r="E1622" s="15" t="s">
        <v>1119</v>
      </c>
      <c r="F1622" s="46">
        <v>1</v>
      </c>
      <c r="G1622" s="106">
        <v>-42.66</v>
      </c>
      <c r="H1622" s="48"/>
      <c r="I1622" s="106"/>
      <c r="J1622" s="48"/>
      <c r="K1622" s="106"/>
      <c r="L1622" s="46">
        <v>1</v>
      </c>
      <c r="M1622" s="110">
        <v>-42.66</v>
      </c>
      <c r="N1622" s="21"/>
      <c r="O1622" s="21"/>
    </row>
    <row r="1623" spans="1:15" x14ac:dyDescent="0.25">
      <c r="A1623" s="20"/>
      <c r="B1623" s="20"/>
      <c r="C1623" s="20"/>
      <c r="D1623" s="20"/>
      <c r="E1623" s="15" t="s">
        <v>319</v>
      </c>
      <c r="F1623" s="46">
        <v>1</v>
      </c>
      <c r="G1623" s="106">
        <v>-35.450000000000003</v>
      </c>
      <c r="H1623" s="48"/>
      <c r="I1623" s="106"/>
      <c r="J1623" s="48"/>
      <c r="K1623" s="106"/>
      <c r="L1623" s="46">
        <v>1</v>
      </c>
      <c r="M1623" s="110">
        <v>-35.450000000000003</v>
      </c>
      <c r="N1623" s="21"/>
      <c r="O1623" s="21"/>
    </row>
    <row r="1624" spans="1:15" x14ac:dyDescent="0.25">
      <c r="A1624" s="20"/>
      <c r="B1624" s="20"/>
      <c r="C1624" s="20"/>
      <c r="D1624" s="20"/>
      <c r="E1624" s="15" t="s">
        <v>595</v>
      </c>
      <c r="F1624" s="46"/>
      <c r="G1624" s="106"/>
      <c r="H1624" s="48">
        <v>1</v>
      </c>
      <c r="I1624" s="106">
        <v>-62.88</v>
      </c>
      <c r="J1624" s="48"/>
      <c r="K1624" s="106"/>
      <c r="L1624" s="46">
        <v>1</v>
      </c>
      <c r="M1624" s="110">
        <v>-62.88</v>
      </c>
      <c r="N1624" s="21"/>
      <c r="O1624" s="21"/>
    </row>
    <row r="1625" spans="1:15" x14ac:dyDescent="0.25">
      <c r="A1625" s="20"/>
      <c r="B1625" s="20"/>
      <c r="C1625" s="20"/>
      <c r="D1625" s="20"/>
      <c r="E1625" s="15" t="s">
        <v>878</v>
      </c>
      <c r="F1625" s="46">
        <v>1</v>
      </c>
      <c r="G1625" s="106">
        <v>-73.239999999999995</v>
      </c>
      <c r="H1625" s="48"/>
      <c r="I1625" s="106"/>
      <c r="J1625" s="48"/>
      <c r="K1625" s="106"/>
      <c r="L1625" s="46">
        <v>1</v>
      </c>
      <c r="M1625" s="110">
        <v>-73.239999999999995</v>
      </c>
      <c r="N1625" s="21"/>
      <c r="O1625" s="21"/>
    </row>
    <row r="1626" spans="1:15" x14ac:dyDescent="0.25">
      <c r="A1626" s="20"/>
      <c r="B1626" s="20"/>
      <c r="C1626" s="20"/>
      <c r="D1626" s="20"/>
      <c r="E1626" s="15" t="s">
        <v>197</v>
      </c>
      <c r="F1626" s="46">
        <v>1</v>
      </c>
      <c r="G1626" s="106">
        <v>-26.33</v>
      </c>
      <c r="H1626" s="48"/>
      <c r="I1626" s="106"/>
      <c r="J1626" s="48"/>
      <c r="K1626" s="106"/>
      <c r="L1626" s="46">
        <v>1</v>
      </c>
      <c r="M1626" s="110">
        <v>-26.33</v>
      </c>
      <c r="N1626" s="21"/>
      <c r="O1626" s="21"/>
    </row>
    <row r="1627" spans="1:15" x14ac:dyDescent="0.25">
      <c r="A1627" s="20"/>
      <c r="B1627" s="20"/>
      <c r="C1627" s="20"/>
      <c r="D1627" s="20"/>
      <c r="E1627" s="15" t="s">
        <v>1584</v>
      </c>
      <c r="F1627" s="46"/>
      <c r="G1627" s="106"/>
      <c r="H1627" s="48">
        <v>1</v>
      </c>
      <c r="I1627" s="106">
        <v>-82.68</v>
      </c>
      <c r="J1627" s="48"/>
      <c r="K1627" s="106"/>
      <c r="L1627" s="46">
        <v>1</v>
      </c>
      <c r="M1627" s="110">
        <v>-82.68</v>
      </c>
      <c r="N1627" s="21"/>
      <c r="O1627" s="21"/>
    </row>
    <row r="1628" spans="1:15" x14ac:dyDescent="0.25">
      <c r="A1628" s="20"/>
      <c r="B1628" s="20"/>
      <c r="C1628" s="20"/>
      <c r="D1628" s="20"/>
      <c r="E1628" s="15" t="s">
        <v>2199</v>
      </c>
      <c r="F1628" s="46"/>
      <c r="G1628" s="106"/>
      <c r="H1628" s="48">
        <v>1</v>
      </c>
      <c r="I1628" s="106">
        <v>-385.56</v>
      </c>
      <c r="J1628" s="48"/>
      <c r="K1628" s="106"/>
      <c r="L1628" s="46">
        <v>1</v>
      </c>
      <c r="M1628" s="110">
        <v>-385.56</v>
      </c>
      <c r="N1628" s="21"/>
      <c r="O1628" s="21"/>
    </row>
    <row r="1629" spans="1:15" x14ac:dyDescent="0.25">
      <c r="A1629" s="20"/>
      <c r="B1629" s="20"/>
      <c r="C1629" s="20"/>
      <c r="D1629" s="20"/>
      <c r="E1629" s="15" t="s">
        <v>448</v>
      </c>
      <c r="F1629" s="46"/>
      <c r="G1629" s="106"/>
      <c r="H1629" s="48"/>
      <c r="I1629" s="106"/>
      <c r="J1629" s="48">
        <v>1</v>
      </c>
      <c r="K1629" s="106">
        <v>-19.25</v>
      </c>
      <c r="L1629" s="46">
        <v>1</v>
      </c>
      <c r="M1629" s="110">
        <v>-19.25</v>
      </c>
      <c r="N1629" s="21"/>
      <c r="O1629" s="21"/>
    </row>
    <row r="1630" spans="1:15" x14ac:dyDescent="0.25">
      <c r="A1630" s="20"/>
      <c r="B1630" s="20"/>
      <c r="C1630" s="20"/>
      <c r="D1630" s="20"/>
      <c r="E1630" s="15" t="s">
        <v>386</v>
      </c>
      <c r="F1630" s="46"/>
      <c r="G1630" s="106"/>
      <c r="H1630" s="48">
        <v>1</v>
      </c>
      <c r="I1630" s="106">
        <v>-51.32</v>
      </c>
      <c r="J1630" s="48"/>
      <c r="K1630" s="106"/>
      <c r="L1630" s="46">
        <v>1</v>
      </c>
      <c r="M1630" s="110">
        <v>-51.32</v>
      </c>
      <c r="N1630" s="21"/>
      <c r="O1630" s="21"/>
    </row>
    <row r="1631" spans="1:15" x14ac:dyDescent="0.25">
      <c r="A1631" s="20"/>
      <c r="B1631" s="20"/>
      <c r="C1631" s="20"/>
      <c r="D1631" s="20"/>
      <c r="E1631" s="15" t="s">
        <v>500</v>
      </c>
      <c r="F1631" s="46">
        <v>1</v>
      </c>
      <c r="G1631" s="106">
        <v>-68.89</v>
      </c>
      <c r="H1631" s="48"/>
      <c r="I1631" s="106"/>
      <c r="J1631" s="48"/>
      <c r="K1631" s="106"/>
      <c r="L1631" s="46">
        <v>1</v>
      </c>
      <c r="M1631" s="110">
        <v>-68.89</v>
      </c>
      <c r="N1631" s="21"/>
      <c r="O1631" s="21"/>
    </row>
    <row r="1632" spans="1:15" x14ac:dyDescent="0.25">
      <c r="A1632" s="20"/>
      <c r="B1632" s="20"/>
      <c r="C1632" s="20"/>
      <c r="D1632" s="20"/>
      <c r="E1632" s="15" t="s">
        <v>1423</v>
      </c>
      <c r="F1632" s="46"/>
      <c r="G1632" s="106"/>
      <c r="H1632" s="48">
        <v>1</v>
      </c>
      <c r="I1632" s="106">
        <v>-31.61</v>
      </c>
      <c r="J1632" s="48"/>
      <c r="K1632" s="106"/>
      <c r="L1632" s="46">
        <v>1</v>
      </c>
      <c r="M1632" s="110">
        <v>-31.61</v>
      </c>
      <c r="N1632" s="21"/>
      <c r="O1632" s="21"/>
    </row>
    <row r="1633" spans="1:15" x14ac:dyDescent="0.25">
      <c r="A1633" s="20"/>
      <c r="B1633" s="20"/>
      <c r="C1633" s="20"/>
      <c r="D1633" s="20"/>
      <c r="E1633" s="15" t="s">
        <v>813</v>
      </c>
      <c r="F1633" s="46"/>
      <c r="G1633" s="106"/>
      <c r="H1633" s="48"/>
      <c r="I1633" s="106"/>
      <c r="J1633" s="48">
        <v>1</v>
      </c>
      <c r="K1633" s="106">
        <v>-50.65</v>
      </c>
      <c r="L1633" s="46">
        <v>1</v>
      </c>
      <c r="M1633" s="110">
        <v>-50.65</v>
      </c>
      <c r="N1633" s="21"/>
      <c r="O1633" s="21"/>
    </row>
    <row r="1634" spans="1:15" x14ac:dyDescent="0.25">
      <c r="A1634" s="20"/>
      <c r="B1634" s="20"/>
      <c r="C1634" s="20"/>
      <c r="D1634" s="20"/>
      <c r="E1634" s="15" t="s">
        <v>2146</v>
      </c>
      <c r="F1634" s="46"/>
      <c r="G1634" s="106"/>
      <c r="H1634" s="48"/>
      <c r="I1634" s="106"/>
      <c r="J1634" s="48">
        <v>1</v>
      </c>
      <c r="K1634" s="106">
        <v>-13.47</v>
      </c>
      <c r="L1634" s="46">
        <v>1</v>
      </c>
      <c r="M1634" s="110">
        <v>-13.47</v>
      </c>
      <c r="N1634" s="21"/>
      <c r="O1634" s="21"/>
    </row>
    <row r="1635" spans="1:15" x14ac:dyDescent="0.25">
      <c r="A1635" s="20"/>
      <c r="B1635" s="20"/>
      <c r="C1635" s="20"/>
      <c r="D1635" s="20"/>
      <c r="E1635" s="15" t="s">
        <v>1412</v>
      </c>
      <c r="F1635" s="46"/>
      <c r="G1635" s="106"/>
      <c r="H1635" s="48">
        <v>1</v>
      </c>
      <c r="I1635" s="106">
        <v>-85.05</v>
      </c>
      <c r="J1635" s="48"/>
      <c r="K1635" s="106"/>
      <c r="L1635" s="46">
        <v>1</v>
      </c>
      <c r="M1635" s="110">
        <v>-85.05</v>
      </c>
      <c r="N1635" s="21"/>
      <c r="O1635" s="21"/>
    </row>
    <row r="1636" spans="1:15" x14ac:dyDescent="0.25">
      <c r="A1636" s="20"/>
      <c r="B1636" s="20"/>
      <c r="C1636" s="20"/>
      <c r="D1636" s="20"/>
      <c r="E1636" s="15" t="s">
        <v>1108</v>
      </c>
      <c r="F1636" s="46">
        <v>1</v>
      </c>
      <c r="G1636" s="106">
        <v>-88.57</v>
      </c>
      <c r="H1636" s="48"/>
      <c r="I1636" s="106"/>
      <c r="J1636" s="48"/>
      <c r="K1636" s="106"/>
      <c r="L1636" s="46">
        <v>1</v>
      </c>
      <c r="M1636" s="110">
        <v>-88.57</v>
      </c>
      <c r="N1636" s="21"/>
      <c r="O1636" s="21"/>
    </row>
    <row r="1637" spans="1:15" x14ac:dyDescent="0.25">
      <c r="A1637" s="20"/>
      <c r="B1637" s="20"/>
      <c r="C1637" s="20"/>
      <c r="D1637" s="20"/>
      <c r="E1637" s="15" t="s">
        <v>328</v>
      </c>
      <c r="F1637" s="46">
        <v>1</v>
      </c>
      <c r="G1637" s="106">
        <v>-70.540000000000006</v>
      </c>
      <c r="H1637" s="48"/>
      <c r="I1637" s="106"/>
      <c r="J1637" s="48"/>
      <c r="K1637" s="106"/>
      <c r="L1637" s="46">
        <v>1</v>
      </c>
      <c r="M1637" s="110">
        <v>-70.540000000000006</v>
      </c>
      <c r="N1637" s="21"/>
      <c r="O1637" s="21"/>
    </row>
    <row r="1638" spans="1:15" x14ac:dyDescent="0.25">
      <c r="A1638" s="20"/>
      <c r="B1638" s="20"/>
      <c r="C1638" s="20"/>
      <c r="D1638" s="20"/>
      <c r="E1638" s="15" t="s">
        <v>2265</v>
      </c>
      <c r="F1638" s="46"/>
      <c r="G1638" s="106"/>
      <c r="H1638" s="48"/>
      <c r="I1638" s="106"/>
      <c r="J1638" s="48">
        <v>1</v>
      </c>
      <c r="K1638" s="106">
        <v>-287.77</v>
      </c>
      <c r="L1638" s="46">
        <v>1</v>
      </c>
      <c r="M1638" s="110">
        <v>-287.77</v>
      </c>
      <c r="N1638" s="21"/>
      <c r="O1638" s="21"/>
    </row>
    <row r="1639" spans="1:15" x14ac:dyDescent="0.25">
      <c r="A1639" s="20"/>
      <c r="B1639" s="20"/>
      <c r="C1639" s="20"/>
      <c r="D1639" s="20"/>
      <c r="E1639" s="15" t="s">
        <v>2297</v>
      </c>
      <c r="F1639" s="46">
        <v>1</v>
      </c>
      <c r="G1639" s="106">
        <v>-129.9</v>
      </c>
      <c r="H1639" s="48"/>
      <c r="I1639" s="106"/>
      <c r="J1639" s="48"/>
      <c r="K1639" s="106"/>
      <c r="L1639" s="46">
        <v>1</v>
      </c>
      <c r="M1639" s="110">
        <v>-129.9</v>
      </c>
      <c r="N1639" s="21"/>
      <c r="O1639" s="21"/>
    </row>
    <row r="1640" spans="1:15" x14ac:dyDescent="0.25">
      <c r="A1640" s="20"/>
      <c r="B1640" s="20"/>
      <c r="C1640" s="20"/>
      <c r="D1640" s="20"/>
      <c r="E1640" s="15" t="s">
        <v>1889</v>
      </c>
      <c r="F1640" s="46"/>
      <c r="G1640" s="106"/>
      <c r="H1640" s="48"/>
      <c r="I1640" s="106"/>
      <c r="J1640" s="48">
        <v>1</v>
      </c>
      <c r="K1640" s="106">
        <v>-75.11</v>
      </c>
      <c r="L1640" s="46">
        <v>1</v>
      </c>
      <c r="M1640" s="110">
        <v>-75.11</v>
      </c>
      <c r="N1640" s="21"/>
      <c r="O1640" s="21"/>
    </row>
    <row r="1641" spans="1:15" x14ac:dyDescent="0.25">
      <c r="A1641" s="20"/>
      <c r="B1641" s="20"/>
      <c r="C1641" s="20"/>
      <c r="D1641" s="20"/>
      <c r="E1641" s="15" t="s">
        <v>1090</v>
      </c>
      <c r="F1641" s="46">
        <v>1</v>
      </c>
      <c r="G1641" s="106">
        <v>-61.24</v>
      </c>
      <c r="H1641" s="48"/>
      <c r="I1641" s="106"/>
      <c r="J1641" s="48"/>
      <c r="K1641" s="106"/>
      <c r="L1641" s="46">
        <v>1</v>
      </c>
      <c r="M1641" s="110">
        <v>-61.24</v>
      </c>
      <c r="N1641" s="21"/>
      <c r="O1641" s="21"/>
    </row>
    <row r="1642" spans="1:15" x14ac:dyDescent="0.25">
      <c r="A1642" s="20"/>
      <c r="B1642" s="20"/>
      <c r="C1642" s="20"/>
      <c r="D1642" s="20"/>
      <c r="E1642" s="15" t="s">
        <v>2175</v>
      </c>
      <c r="F1642" s="46"/>
      <c r="G1642" s="106"/>
      <c r="H1642" s="48"/>
      <c r="I1642" s="106"/>
      <c r="J1642" s="48">
        <v>1</v>
      </c>
      <c r="K1642" s="106">
        <v>-327.10000000000002</v>
      </c>
      <c r="L1642" s="46">
        <v>1</v>
      </c>
      <c r="M1642" s="110">
        <v>-327.10000000000002</v>
      </c>
      <c r="N1642" s="21"/>
      <c r="O1642" s="21"/>
    </row>
    <row r="1643" spans="1:15" x14ac:dyDescent="0.25">
      <c r="A1643" s="20"/>
      <c r="B1643" s="20"/>
      <c r="C1643" s="20"/>
      <c r="D1643" s="20"/>
      <c r="E1643" s="15" t="s">
        <v>733</v>
      </c>
      <c r="F1643" s="46"/>
      <c r="G1643" s="106"/>
      <c r="H1643" s="48">
        <v>1</v>
      </c>
      <c r="I1643" s="106">
        <v>-8.42</v>
      </c>
      <c r="J1643" s="48"/>
      <c r="K1643" s="106"/>
      <c r="L1643" s="46">
        <v>1</v>
      </c>
      <c r="M1643" s="110">
        <v>-8.42</v>
      </c>
      <c r="N1643" s="21"/>
      <c r="O1643" s="21"/>
    </row>
    <row r="1644" spans="1:15" x14ac:dyDescent="0.25">
      <c r="A1644" s="20"/>
      <c r="B1644" s="20"/>
      <c r="C1644" s="20"/>
      <c r="D1644" s="20"/>
      <c r="E1644" s="15" t="s">
        <v>1563</v>
      </c>
      <c r="F1644" s="46">
        <v>1</v>
      </c>
      <c r="G1644" s="106">
        <v>-94.39</v>
      </c>
      <c r="H1644" s="48"/>
      <c r="I1644" s="106"/>
      <c r="J1644" s="48"/>
      <c r="K1644" s="106"/>
      <c r="L1644" s="46">
        <v>1</v>
      </c>
      <c r="M1644" s="110">
        <v>-94.39</v>
      </c>
      <c r="N1644" s="21"/>
      <c r="O1644" s="21"/>
    </row>
    <row r="1645" spans="1:15" x14ac:dyDescent="0.25">
      <c r="A1645" s="20"/>
      <c r="B1645" s="20"/>
      <c r="C1645" s="20"/>
      <c r="D1645" s="20"/>
      <c r="E1645" s="15" t="s">
        <v>102</v>
      </c>
      <c r="F1645" s="46"/>
      <c r="G1645" s="106"/>
      <c r="H1645" s="48"/>
      <c r="I1645" s="106"/>
      <c r="J1645" s="48">
        <v>1</v>
      </c>
      <c r="K1645" s="106">
        <v>-359.26</v>
      </c>
      <c r="L1645" s="46">
        <v>1</v>
      </c>
      <c r="M1645" s="110">
        <v>-359.26</v>
      </c>
      <c r="N1645" s="21"/>
      <c r="O1645" s="21"/>
    </row>
    <row r="1646" spans="1:15" x14ac:dyDescent="0.25">
      <c r="A1646" s="20"/>
      <c r="B1646" s="20"/>
      <c r="C1646" s="20"/>
      <c r="D1646" s="20"/>
      <c r="E1646" s="15" t="s">
        <v>513</v>
      </c>
      <c r="F1646" s="46">
        <v>1</v>
      </c>
      <c r="G1646" s="106">
        <v>-21.95</v>
      </c>
      <c r="H1646" s="48"/>
      <c r="I1646" s="106"/>
      <c r="J1646" s="48"/>
      <c r="K1646" s="106"/>
      <c r="L1646" s="46">
        <v>1</v>
      </c>
      <c r="M1646" s="110">
        <v>-21.95</v>
      </c>
      <c r="N1646" s="21"/>
      <c r="O1646" s="21"/>
    </row>
    <row r="1647" spans="1:15" x14ac:dyDescent="0.25">
      <c r="A1647" s="20"/>
      <c r="B1647" s="20"/>
      <c r="C1647" s="20"/>
      <c r="D1647" s="20"/>
      <c r="E1647" s="15" t="s">
        <v>901</v>
      </c>
      <c r="F1647" s="46">
        <v>1</v>
      </c>
      <c r="G1647" s="106">
        <v>-92.79</v>
      </c>
      <c r="H1647" s="48"/>
      <c r="I1647" s="106"/>
      <c r="J1647" s="48"/>
      <c r="K1647" s="106"/>
      <c r="L1647" s="46">
        <v>1</v>
      </c>
      <c r="M1647" s="110">
        <v>-92.79</v>
      </c>
      <c r="N1647" s="21"/>
      <c r="O1647" s="21"/>
    </row>
    <row r="1648" spans="1:15" x14ac:dyDescent="0.25">
      <c r="A1648" s="20"/>
      <c r="B1648" s="20"/>
      <c r="C1648" s="20"/>
      <c r="D1648" s="20"/>
      <c r="E1648" s="15" t="s">
        <v>1287</v>
      </c>
      <c r="F1648" s="46">
        <v>1</v>
      </c>
      <c r="G1648" s="106">
        <v>-31.05</v>
      </c>
      <c r="H1648" s="48"/>
      <c r="I1648" s="106"/>
      <c r="J1648" s="48"/>
      <c r="K1648" s="106"/>
      <c r="L1648" s="46">
        <v>1</v>
      </c>
      <c r="M1648" s="110">
        <v>-31.05</v>
      </c>
      <c r="N1648" s="21"/>
      <c r="O1648" s="21"/>
    </row>
    <row r="1649" spans="1:15" x14ac:dyDescent="0.25">
      <c r="A1649" s="20"/>
      <c r="B1649" s="20"/>
      <c r="C1649" s="20"/>
      <c r="D1649" s="20"/>
      <c r="E1649" s="15" t="s">
        <v>2057</v>
      </c>
      <c r="F1649" s="46"/>
      <c r="G1649" s="106"/>
      <c r="H1649" s="48"/>
      <c r="I1649" s="106"/>
      <c r="J1649" s="48">
        <v>1</v>
      </c>
      <c r="K1649" s="106">
        <v>-87.6</v>
      </c>
      <c r="L1649" s="46">
        <v>1</v>
      </c>
      <c r="M1649" s="110">
        <v>-87.6</v>
      </c>
      <c r="N1649" s="21"/>
      <c r="O1649" s="21"/>
    </row>
    <row r="1650" spans="1:15" x14ac:dyDescent="0.25">
      <c r="A1650" s="20"/>
      <c r="B1650" s="20"/>
      <c r="C1650" s="20"/>
      <c r="D1650" s="20"/>
      <c r="E1650" s="15" t="s">
        <v>1019</v>
      </c>
      <c r="F1650" s="46"/>
      <c r="G1650" s="106"/>
      <c r="H1650" s="48"/>
      <c r="I1650" s="106"/>
      <c r="J1650" s="48">
        <v>1</v>
      </c>
      <c r="K1650" s="106">
        <v>-19.649999999999999</v>
      </c>
      <c r="L1650" s="46">
        <v>1</v>
      </c>
      <c r="M1650" s="110">
        <v>-19.649999999999999</v>
      </c>
      <c r="N1650" s="21"/>
      <c r="O1650" s="21"/>
    </row>
    <row r="1651" spans="1:15" x14ac:dyDescent="0.25">
      <c r="A1651" s="20"/>
      <c r="B1651" s="20"/>
      <c r="C1651" s="20"/>
      <c r="D1651" s="20"/>
      <c r="E1651" s="15" t="s">
        <v>1726</v>
      </c>
      <c r="F1651" s="46">
        <v>1</v>
      </c>
      <c r="G1651" s="106">
        <v>-76.62</v>
      </c>
      <c r="H1651" s="48"/>
      <c r="I1651" s="106"/>
      <c r="J1651" s="48"/>
      <c r="K1651" s="106"/>
      <c r="L1651" s="46">
        <v>1</v>
      </c>
      <c r="M1651" s="110">
        <v>-76.62</v>
      </c>
      <c r="N1651" s="21"/>
      <c r="O1651" s="21"/>
    </row>
    <row r="1652" spans="1:15" x14ac:dyDescent="0.25">
      <c r="A1652" s="20"/>
      <c r="B1652" s="20"/>
      <c r="C1652" s="20"/>
      <c r="D1652" s="20"/>
      <c r="E1652" s="15" t="s">
        <v>1184</v>
      </c>
      <c r="F1652" s="46"/>
      <c r="G1652" s="106"/>
      <c r="H1652" s="48">
        <v>1</v>
      </c>
      <c r="I1652" s="106">
        <v>-78.510000000000005</v>
      </c>
      <c r="J1652" s="48"/>
      <c r="K1652" s="106"/>
      <c r="L1652" s="46">
        <v>1</v>
      </c>
      <c r="M1652" s="110">
        <v>-78.510000000000005</v>
      </c>
      <c r="N1652" s="21"/>
      <c r="O1652" s="21"/>
    </row>
    <row r="1653" spans="1:15" x14ac:dyDescent="0.25">
      <c r="A1653" s="20"/>
      <c r="B1653" s="20"/>
      <c r="C1653" s="20"/>
      <c r="D1653" s="20"/>
      <c r="E1653" s="15" t="s">
        <v>654</v>
      </c>
      <c r="F1653" s="46"/>
      <c r="G1653" s="106"/>
      <c r="H1653" s="48"/>
      <c r="I1653" s="106"/>
      <c r="J1653" s="48">
        <v>1</v>
      </c>
      <c r="K1653" s="106">
        <v>-56</v>
      </c>
      <c r="L1653" s="46">
        <v>1</v>
      </c>
      <c r="M1653" s="110">
        <v>-56</v>
      </c>
      <c r="N1653" s="21"/>
      <c r="O1653" s="21"/>
    </row>
    <row r="1654" spans="1:15" x14ac:dyDescent="0.25">
      <c r="A1654" s="20"/>
      <c r="B1654" s="20"/>
      <c r="C1654" s="20"/>
      <c r="D1654" s="20"/>
      <c r="E1654" s="15" t="s">
        <v>337</v>
      </c>
      <c r="F1654" s="46">
        <v>1</v>
      </c>
      <c r="G1654" s="106">
        <v>-84.97</v>
      </c>
      <c r="H1654" s="48"/>
      <c r="I1654" s="106"/>
      <c r="J1654" s="48"/>
      <c r="K1654" s="106"/>
      <c r="L1654" s="46">
        <v>1</v>
      </c>
      <c r="M1654" s="110">
        <v>-84.97</v>
      </c>
      <c r="N1654" s="21"/>
      <c r="O1654" s="21"/>
    </row>
    <row r="1655" spans="1:15" x14ac:dyDescent="0.25">
      <c r="A1655" s="20"/>
      <c r="B1655" s="20"/>
      <c r="C1655" s="20"/>
      <c r="D1655" s="20"/>
      <c r="E1655" s="15" t="s">
        <v>1255</v>
      </c>
      <c r="F1655" s="46"/>
      <c r="G1655" s="106"/>
      <c r="H1655" s="48"/>
      <c r="I1655" s="106"/>
      <c r="J1655" s="48">
        <v>1</v>
      </c>
      <c r="K1655" s="106">
        <v>-16.48</v>
      </c>
      <c r="L1655" s="46">
        <v>1</v>
      </c>
      <c r="M1655" s="110">
        <v>-16.48</v>
      </c>
      <c r="N1655" s="21"/>
      <c r="O1655" s="21"/>
    </row>
    <row r="1656" spans="1:15" x14ac:dyDescent="0.25">
      <c r="A1656" s="20"/>
      <c r="B1656" s="20"/>
      <c r="C1656" s="20"/>
      <c r="D1656" s="20"/>
      <c r="E1656" s="15" t="s">
        <v>2078</v>
      </c>
      <c r="F1656" s="46"/>
      <c r="G1656" s="106"/>
      <c r="H1656" s="48"/>
      <c r="I1656" s="106"/>
      <c r="J1656" s="48">
        <v>1</v>
      </c>
      <c r="K1656" s="106">
        <v>-11.77</v>
      </c>
      <c r="L1656" s="46">
        <v>1</v>
      </c>
      <c r="M1656" s="110">
        <v>-11.77</v>
      </c>
      <c r="N1656" s="21"/>
      <c r="O1656" s="21"/>
    </row>
    <row r="1657" spans="1:15" x14ac:dyDescent="0.25">
      <c r="A1657" s="20"/>
      <c r="B1657" s="20"/>
      <c r="C1657" s="20"/>
      <c r="D1657" s="20"/>
      <c r="E1657" s="15" t="s">
        <v>2045</v>
      </c>
      <c r="F1657" s="46"/>
      <c r="G1657" s="106"/>
      <c r="H1657" s="48">
        <v>1</v>
      </c>
      <c r="I1657" s="106">
        <v>-13.23</v>
      </c>
      <c r="J1657" s="48"/>
      <c r="K1657" s="106"/>
      <c r="L1657" s="46">
        <v>1</v>
      </c>
      <c r="M1657" s="110">
        <v>-13.23</v>
      </c>
      <c r="N1657" s="21"/>
      <c r="O1657" s="21"/>
    </row>
    <row r="1658" spans="1:15" x14ac:dyDescent="0.25">
      <c r="A1658" s="20"/>
      <c r="B1658" s="20"/>
      <c r="C1658" s="20"/>
      <c r="D1658" s="20"/>
      <c r="E1658" s="15" t="s">
        <v>1901</v>
      </c>
      <c r="F1658" s="46"/>
      <c r="G1658" s="106"/>
      <c r="H1658" s="48"/>
      <c r="I1658" s="106"/>
      <c r="J1658" s="48">
        <v>1</v>
      </c>
      <c r="K1658" s="106">
        <v>-77.260000000000005</v>
      </c>
      <c r="L1658" s="46">
        <v>1</v>
      </c>
      <c r="M1658" s="110">
        <v>-77.260000000000005</v>
      </c>
      <c r="N1658" s="21"/>
      <c r="O1658" s="21"/>
    </row>
    <row r="1659" spans="1:15" x14ac:dyDescent="0.25">
      <c r="A1659" s="20"/>
      <c r="B1659" s="20"/>
      <c r="C1659" s="20"/>
      <c r="D1659" s="20"/>
      <c r="E1659" s="15" t="s">
        <v>548</v>
      </c>
      <c r="F1659" s="46">
        <v>1</v>
      </c>
      <c r="G1659" s="106">
        <v>-81.99</v>
      </c>
      <c r="H1659" s="48"/>
      <c r="I1659" s="106"/>
      <c r="J1659" s="48"/>
      <c r="K1659" s="106"/>
      <c r="L1659" s="46">
        <v>1</v>
      </c>
      <c r="M1659" s="110">
        <v>-81.99</v>
      </c>
      <c r="N1659" s="21"/>
      <c r="O1659" s="21"/>
    </row>
    <row r="1660" spans="1:15" x14ac:dyDescent="0.25">
      <c r="A1660" s="20"/>
      <c r="B1660" s="20"/>
      <c r="C1660" s="20"/>
      <c r="D1660" s="20"/>
      <c r="E1660" s="15" t="s">
        <v>281</v>
      </c>
      <c r="F1660" s="46"/>
      <c r="G1660" s="106"/>
      <c r="H1660" s="48">
        <v>1</v>
      </c>
      <c r="I1660" s="106">
        <v>-455.99</v>
      </c>
      <c r="J1660" s="48"/>
      <c r="K1660" s="106"/>
      <c r="L1660" s="46">
        <v>1</v>
      </c>
      <c r="M1660" s="110">
        <v>-455.99</v>
      </c>
      <c r="N1660" s="21"/>
      <c r="O1660" s="21"/>
    </row>
    <row r="1661" spans="1:15" x14ac:dyDescent="0.25">
      <c r="A1661" s="20"/>
      <c r="B1661" s="20"/>
      <c r="C1661" s="20"/>
      <c r="D1661" s="20"/>
      <c r="E1661" s="15" t="s">
        <v>68</v>
      </c>
      <c r="F1661" s="46">
        <v>1</v>
      </c>
      <c r="G1661" s="106">
        <v>-252</v>
      </c>
      <c r="H1661" s="48"/>
      <c r="I1661" s="106"/>
      <c r="J1661" s="48"/>
      <c r="K1661" s="106"/>
      <c r="L1661" s="46">
        <v>1</v>
      </c>
      <c r="M1661" s="110">
        <v>-252</v>
      </c>
      <c r="N1661" s="21"/>
      <c r="O1661" s="21"/>
    </row>
    <row r="1662" spans="1:15" x14ac:dyDescent="0.25">
      <c r="A1662" s="20"/>
      <c r="B1662" s="20"/>
      <c r="C1662" s="20"/>
      <c r="D1662" s="20"/>
      <c r="E1662" s="15" t="s">
        <v>1354</v>
      </c>
      <c r="F1662" s="46"/>
      <c r="G1662" s="106"/>
      <c r="H1662" s="48">
        <v>1</v>
      </c>
      <c r="I1662" s="106">
        <v>-12.06</v>
      </c>
      <c r="J1662" s="48"/>
      <c r="K1662" s="106"/>
      <c r="L1662" s="46">
        <v>1</v>
      </c>
      <c r="M1662" s="110">
        <v>-12.06</v>
      </c>
      <c r="N1662" s="21"/>
      <c r="O1662" s="21"/>
    </row>
    <row r="1663" spans="1:15" x14ac:dyDescent="0.25">
      <c r="A1663" s="20"/>
      <c r="B1663" s="20"/>
      <c r="C1663" s="20"/>
      <c r="D1663" s="20"/>
      <c r="E1663" s="15" t="s">
        <v>395</v>
      </c>
      <c r="F1663" s="46"/>
      <c r="G1663" s="106"/>
      <c r="H1663" s="48">
        <v>1</v>
      </c>
      <c r="I1663" s="106">
        <v>-18.489999999999998</v>
      </c>
      <c r="J1663" s="48"/>
      <c r="K1663" s="106"/>
      <c r="L1663" s="46">
        <v>1</v>
      </c>
      <c r="M1663" s="110">
        <v>-18.489999999999998</v>
      </c>
      <c r="N1663" s="21"/>
      <c r="O1663" s="21"/>
    </row>
    <row r="1664" spans="1:15" x14ac:dyDescent="0.25">
      <c r="A1664" s="20"/>
      <c r="B1664" s="20"/>
      <c r="C1664" s="20"/>
      <c r="D1664" s="20"/>
      <c r="E1664" s="15" t="s">
        <v>2286</v>
      </c>
      <c r="F1664" s="46"/>
      <c r="G1664" s="106"/>
      <c r="H1664" s="48"/>
      <c r="I1664" s="106"/>
      <c r="J1664" s="48">
        <v>1</v>
      </c>
      <c r="K1664" s="106">
        <v>-490.91</v>
      </c>
      <c r="L1664" s="46">
        <v>1</v>
      </c>
      <c r="M1664" s="110">
        <v>-490.91</v>
      </c>
      <c r="N1664" s="21"/>
      <c r="O1664" s="21"/>
    </row>
    <row r="1665" spans="1:15" x14ac:dyDescent="0.25">
      <c r="A1665" s="20"/>
      <c r="B1665" s="20"/>
      <c r="C1665" s="20"/>
      <c r="D1665" s="20"/>
      <c r="E1665" s="15" t="s">
        <v>1919</v>
      </c>
      <c r="F1665" s="46"/>
      <c r="G1665" s="106"/>
      <c r="H1665" s="48"/>
      <c r="I1665" s="106"/>
      <c r="J1665" s="48">
        <v>1</v>
      </c>
      <c r="K1665" s="106">
        <v>-32.090000000000003</v>
      </c>
      <c r="L1665" s="46">
        <v>1</v>
      </c>
      <c r="M1665" s="110">
        <v>-32.090000000000003</v>
      </c>
      <c r="N1665" s="21"/>
      <c r="O1665" s="21"/>
    </row>
    <row r="1666" spans="1:15" x14ac:dyDescent="0.25">
      <c r="A1666" s="20"/>
      <c r="B1666" s="20"/>
      <c r="C1666" s="20"/>
      <c r="D1666" s="20"/>
      <c r="E1666" s="15" t="s">
        <v>1813</v>
      </c>
      <c r="F1666" s="46"/>
      <c r="G1666" s="106"/>
      <c r="H1666" s="48">
        <v>1</v>
      </c>
      <c r="I1666" s="106">
        <v>-7.18</v>
      </c>
      <c r="J1666" s="48"/>
      <c r="K1666" s="106"/>
      <c r="L1666" s="46">
        <v>1</v>
      </c>
      <c r="M1666" s="110">
        <v>-7.18</v>
      </c>
      <c r="N1666" s="21"/>
      <c r="O1666" s="21"/>
    </row>
    <row r="1667" spans="1:15" x14ac:dyDescent="0.25">
      <c r="A1667" s="20"/>
      <c r="B1667" s="20"/>
      <c r="C1667" s="20"/>
      <c r="D1667" s="20"/>
      <c r="E1667" s="15" t="s">
        <v>894</v>
      </c>
      <c r="F1667" s="46">
        <v>1</v>
      </c>
      <c r="G1667" s="106">
        <v>-50.9</v>
      </c>
      <c r="H1667" s="48"/>
      <c r="I1667" s="106"/>
      <c r="J1667" s="48"/>
      <c r="K1667" s="106"/>
      <c r="L1667" s="46">
        <v>1</v>
      </c>
      <c r="M1667" s="110">
        <v>-50.9</v>
      </c>
      <c r="N1667" s="21"/>
      <c r="O1667" s="21"/>
    </row>
    <row r="1668" spans="1:15" x14ac:dyDescent="0.25">
      <c r="A1668" s="20"/>
      <c r="B1668" s="20"/>
      <c r="C1668" s="20"/>
      <c r="D1668" s="20"/>
      <c r="E1668" s="15" t="s">
        <v>873</v>
      </c>
      <c r="F1668" s="46">
        <v>1</v>
      </c>
      <c r="G1668" s="106">
        <v>-24.82</v>
      </c>
      <c r="H1668" s="48"/>
      <c r="I1668" s="106"/>
      <c r="J1668" s="48"/>
      <c r="K1668" s="106"/>
      <c r="L1668" s="46">
        <v>1</v>
      </c>
      <c r="M1668" s="110">
        <v>-24.82</v>
      </c>
      <c r="N1668" s="21"/>
      <c r="O1668" s="21"/>
    </row>
    <row r="1669" spans="1:15" x14ac:dyDescent="0.25">
      <c r="A1669" s="20"/>
      <c r="B1669" s="20"/>
      <c r="C1669" s="20"/>
      <c r="D1669" s="20"/>
      <c r="E1669" s="15" t="s">
        <v>965</v>
      </c>
      <c r="F1669" s="46"/>
      <c r="G1669" s="106"/>
      <c r="H1669" s="48">
        <v>1</v>
      </c>
      <c r="I1669" s="106">
        <v>-89.66</v>
      </c>
      <c r="J1669" s="48"/>
      <c r="K1669" s="106"/>
      <c r="L1669" s="46">
        <v>1</v>
      </c>
      <c r="M1669" s="110">
        <v>-89.66</v>
      </c>
      <c r="N1669" s="21"/>
      <c r="O1669" s="21"/>
    </row>
    <row r="1670" spans="1:15" x14ac:dyDescent="0.25">
      <c r="A1670" s="20"/>
      <c r="B1670" s="20"/>
      <c r="C1670" s="20"/>
      <c r="D1670" s="20"/>
      <c r="E1670" s="15" t="s">
        <v>545</v>
      </c>
      <c r="F1670" s="46">
        <v>1</v>
      </c>
      <c r="G1670" s="106">
        <v>-93.8</v>
      </c>
      <c r="H1670" s="48"/>
      <c r="I1670" s="106"/>
      <c r="J1670" s="48"/>
      <c r="K1670" s="106"/>
      <c r="L1670" s="46">
        <v>1</v>
      </c>
      <c r="M1670" s="110">
        <v>-93.8</v>
      </c>
      <c r="N1670" s="21"/>
      <c r="O1670" s="21"/>
    </row>
    <row r="1671" spans="1:15" x14ac:dyDescent="0.25">
      <c r="A1671" s="20"/>
      <c r="B1671" s="20"/>
      <c r="C1671" s="20"/>
      <c r="D1671" s="20"/>
      <c r="E1671" s="15" t="s">
        <v>986</v>
      </c>
      <c r="F1671" s="46"/>
      <c r="G1671" s="106"/>
      <c r="H1671" s="48"/>
      <c r="I1671" s="106"/>
      <c r="J1671" s="48">
        <v>1</v>
      </c>
      <c r="K1671" s="106">
        <v>-23.66</v>
      </c>
      <c r="L1671" s="46">
        <v>1</v>
      </c>
      <c r="M1671" s="110">
        <v>-23.66</v>
      </c>
      <c r="N1671" s="21"/>
      <c r="O1671" s="21"/>
    </row>
    <row r="1672" spans="1:15" x14ac:dyDescent="0.25">
      <c r="A1672" s="20"/>
      <c r="B1672" s="20"/>
      <c r="C1672" s="20"/>
      <c r="D1672" s="20"/>
      <c r="E1672" s="15" t="s">
        <v>706</v>
      </c>
      <c r="F1672" s="46">
        <v>1</v>
      </c>
      <c r="G1672" s="106">
        <v>-58.73</v>
      </c>
      <c r="H1672" s="48"/>
      <c r="I1672" s="106"/>
      <c r="J1672" s="48"/>
      <c r="K1672" s="106"/>
      <c r="L1672" s="46">
        <v>1</v>
      </c>
      <c r="M1672" s="110">
        <v>-58.73</v>
      </c>
      <c r="N1672" s="21"/>
      <c r="O1672" s="21"/>
    </row>
    <row r="1673" spans="1:15" x14ac:dyDescent="0.25">
      <c r="A1673" s="20"/>
      <c r="B1673" s="20"/>
      <c r="C1673" s="20"/>
      <c r="D1673" s="20"/>
      <c r="E1673" s="15" t="s">
        <v>1183</v>
      </c>
      <c r="F1673" s="46"/>
      <c r="G1673" s="106"/>
      <c r="H1673" s="48">
        <v>1</v>
      </c>
      <c r="I1673" s="106">
        <v>-76.709999999999994</v>
      </c>
      <c r="J1673" s="48"/>
      <c r="K1673" s="106"/>
      <c r="L1673" s="46">
        <v>1</v>
      </c>
      <c r="M1673" s="110">
        <v>-76.709999999999994</v>
      </c>
      <c r="N1673" s="21"/>
      <c r="O1673" s="21"/>
    </row>
    <row r="1674" spans="1:15" x14ac:dyDescent="0.25">
      <c r="A1674" s="20"/>
      <c r="B1674" s="20"/>
      <c r="C1674" s="20"/>
      <c r="D1674" s="20"/>
      <c r="E1674" s="15" t="s">
        <v>2234</v>
      </c>
      <c r="F1674" s="46">
        <v>1</v>
      </c>
      <c r="G1674" s="106">
        <v>-175.72</v>
      </c>
      <c r="H1674" s="48"/>
      <c r="I1674" s="106"/>
      <c r="J1674" s="48"/>
      <c r="K1674" s="106"/>
      <c r="L1674" s="46">
        <v>1</v>
      </c>
      <c r="M1674" s="110">
        <v>-175.72</v>
      </c>
      <c r="N1674" s="21"/>
      <c r="O1674" s="21"/>
    </row>
    <row r="1675" spans="1:15" x14ac:dyDescent="0.25">
      <c r="A1675" s="20"/>
      <c r="B1675" s="20"/>
      <c r="C1675" s="20"/>
      <c r="D1675" s="20"/>
      <c r="E1675" s="15" t="s">
        <v>296</v>
      </c>
      <c r="F1675" s="46">
        <v>1</v>
      </c>
      <c r="G1675" s="106">
        <v>-48.92</v>
      </c>
      <c r="H1675" s="48"/>
      <c r="I1675" s="106"/>
      <c r="J1675" s="48"/>
      <c r="K1675" s="106"/>
      <c r="L1675" s="46">
        <v>1</v>
      </c>
      <c r="M1675" s="110">
        <v>-48.92</v>
      </c>
      <c r="N1675" s="21"/>
      <c r="O1675" s="21"/>
    </row>
    <row r="1676" spans="1:15" x14ac:dyDescent="0.25">
      <c r="A1676" s="20"/>
      <c r="B1676" s="20"/>
      <c r="C1676" s="20"/>
      <c r="D1676" s="20"/>
      <c r="E1676" s="15" t="s">
        <v>1970</v>
      </c>
      <c r="F1676" s="46">
        <v>1</v>
      </c>
      <c r="G1676" s="106">
        <v>-20.84</v>
      </c>
      <c r="H1676" s="48"/>
      <c r="I1676" s="106"/>
      <c r="J1676" s="48"/>
      <c r="K1676" s="106"/>
      <c r="L1676" s="46">
        <v>1</v>
      </c>
      <c r="M1676" s="110">
        <v>-20.84</v>
      </c>
      <c r="N1676" s="21"/>
      <c r="O1676" s="21"/>
    </row>
    <row r="1677" spans="1:15" x14ac:dyDescent="0.25">
      <c r="A1677" s="20"/>
      <c r="B1677" s="20"/>
      <c r="C1677" s="20"/>
      <c r="D1677" s="20"/>
      <c r="E1677" s="15" t="s">
        <v>1930</v>
      </c>
      <c r="F1677" s="46">
        <v>1</v>
      </c>
      <c r="G1677" s="106">
        <v>-40.020000000000003</v>
      </c>
      <c r="H1677" s="48"/>
      <c r="I1677" s="106"/>
      <c r="J1677" s="48"/>
      <c r="K1677" s="106"/>
      <c r="L1677" s="46">
        <v>1</v>
      </c>
      <c r="M1677" s="110">
        <v>-40.020000000000003</v>
      </c>
      <c r="N1677" s="21"/>
      <c r="O1677" s="21"/>
    </row>
    <row r="1678" spans="1:15" x14ac:dyDescent="0.25">
      <c r="A1678" s="20"/>
      <c r="B1678" s="20"/>
      <c r="C1678" s="20"/>
      <c r="D1678" s="20"/>
      <c r="E1678" s="15" t="s">
        <v>667</v>
      </c>
      <c r="F1678" s="46">
        <v>1</v>
      </c>
      <c r="G1678" s="106">
        <v>-60.28</v>
      </c>
      <c r="H1678" s="48"/>
      <c r="I1678" s="106"/>
      <c r="J1678" s="48"/>
      <c r="K1678" s="106"/>
      <c r="L1678" s="46">
        <v>1</v>
      </c>
      <c r="M1678" s="110">
        <v>-60.28</v>
      </c>
      <c r="N1678" s="21"/>
      <c r="O1678" s="21"/>
    </row>
    <row r="1679" spans="1:15" x14ac:dyDescent="0.25">
      <c r="A1679" s="20"/>
      <c r="B1679" s="20"/>
      <c r="C1679" s="20"/>
      <c r="D1679" s="20"/>
      <c r="E1679" s="15" t="s">
        <v>1134</v>
      </c>
      <c r="F1679" s="46"/>
      <c r="G1679" s="106"/>
      <c r="H1679" s="48">
        <v>1</v>
      </c>
      <c r="I1679" s="106">
        <v>-27.48</v>
      </c>
      <c r="J1679" s="48"/>
      <c r="K1679" s="106"/>
      <c r="L1679" s="46">
        <v>1</v>
      </c>
      <c r="M1679" s="110">
        <v>-27.48</v>
      </c>
      <c r="N1679" s="21"/>
      <c r="O1679" s="21"/>
    </row>
    <row r="1680" spans="1:15" x14ac:dyDescent="0.25">
      <c r="A1680" s="20"/>
      <c r="B1680" s="20"/>
      <c r="C1680" s="20"/>
      <c r="D1680" s="20"/>
      <c r="E1680" s="15" t="s">
        <v>449</v>
      </c>
      <c r="F1680" s="46"/>
      <c r="G1680" s="106"/>
      <c r="H1680" s="48"/>
      <c r="I1680" s="106"/>
      <c r="J1680" s="48">
        <v>1</v>
      </c>
      <c r="K1680" s="106">
        <v>-78.989999999999995</v>
      </c>
      <c r="L1680" s="46">
        <v>1</v>
      </c>
      <c r="M1680" s="110">
        <v>-78.989999999999995</v>
      </c>
      <c r="N1680" s="21"/>
      <c r="O1680" s="21"/>
    </row>
    <row r="1681" spans="1:15" x14ac:dyDescent="0.25">
      <c r="A1681" s="20"/>
      <c r="B1681" s="20"/>
      <c r="C1681" s="20"/>
      <c r="D1681" s="20"/>
      <c r="E1681" s="15" t="s">
        <v>605</v>
      </c>
      <c r="F1681" s="46"/>
      <c r="G1681" s="106"/>
      <c r="H1681" s="48">
        <v>1</v>
      </c>
      <c r="I1681" s="106">
        <v>-22.15</v>
      </c>
      <c r="J1681" s="48"/>
      <c r="K1681" s="106"/>
      <c r="L1681" s="46">
        <v>1</v>
      </c>
      <c r="M1681" s="110">
        <v>-22.15</v>
      </c>
      <c r="N1681" s="21"/>
      <c r="O1681" s="21"/>
    </row>
    <row r="1682" spans="1:15" x14ac:dyDescent="0.25">
      <c r="A1682" s="20"/>
      <c r="B1682" s="20"/>
      <c r="C1682" s="20"/>
      <c r="D1682" s="20"/>
      <c r="E1682" s="15" t="s">
        <v>123</v>
      </c>
      <c r="F1682" s="46"/>
      <c r="G1682" s="106"/>
      <c r="H1682" s="48"/>
      <c r="I1682" s="106"/>
      <c r="J1682" s="48">
        <v>1</v>
      </c>
      <c r="K1682" s="106">
        <v>-273.18</v>
      </c>
      <c r="L1682" s="46">
        <v>1</v>
      </c>
      <c r="M1682" s="110">
        <v>-273.18</v>
      </c>
      <c r="N1682" s="21"/>
      <c r="O1682" s="21"/>
    </row>
    <row r="1683" spans="1:15" x14ac:dyDescent="0.25">
      <c r="A1683" s="20"/>
      <c r="B1683" s="20"/>
      <c r="C1683" s="20"/>
      <c r="D1683" s="20"/>
      <c r="E1683" s="15" t="s">
        <v>480</v>
      </c>
      <c r="F1683" s="46"/>
      <c r="G1683" s="106"/>
      <c r="H1683" s="48"/>
      <c r="I1683" s="106"/>
      <c r="J1683" s="48">
        <v>1</v>
      </c>
      <c r="K1683" s="106">
        <v>-11.38</v>
      </c>
      <c r="L1683" s="46">
        <v>1</v>
      </c>
      <c r="M1683" s="110">
        <v>-11.38</v>
      </c>
      <c r="N1683" s="21"/>
      <c r="O1683" s="21"/>
    </row>
    <row r="1684" spans="1:15" x14ac:dyDescent="0.25">
      <c r="A1684" s="20"/>
      <c r="B1684" s="20"/>
      <c r="C1684" s="20"/>
      <c r="D1684" s="20"/>
      <c r="E1684" s="15" t="s">
        <v>2081</v>
      </c>
      <c r="F1684" s="46"/>
      <c r="G1684" s="106"/>
      <c r="H1684" s="48"/>
      <c r="I1684" s="106"/>
      <c r="J1684" s="48">
        <v>1</v>
      </c>
      <c r="K1684" s="106">
        <v>-92.46</v>
      </c>
      <c r="L1684" s="46">
        <v>1</v>
      </c>
      <c r="M1684" s="110">
        <v>-92.46</v>
      </c>
      <c r="N1684" s="21"/>
      <c r="O1684" s="21"/>
    </row>
    <row r="1685" spans="1:15" x14ac:dyDescent="0.25">
      <c r="A1685" s="20"/>
      <c r="B1685" s="20"/>
      <c r="C1685" s="20"/>
      <c r="D1685" s="20"/>
      <c r="E1685" s="15" t="s">
        <v>1525</v>
      </c>
      <c r="F1685" s="46">
        <v>1</v>
      </c>
      <c r="G1685" s="106">
        <v>-51.83</v>
      </c>
      <c r="H1685" s="48"/>
      <c r="I1685" s="106"/>
      <c r="J1685" s="48"/>
      <c r="K1685" s="106"/>
      <c r="L1685" s="46">
        <v>1</v>
      </c>
      <c r="M1685" s="110">
        <v>-51.83</v>
      </c>
      <c r="N1685" s="21"/>
      <c r="O1685" s="21"/>
    </row>
    <row r="1686" spans="1:15" x14ac:dyDescent="0.25">
      <c r="A1686" s="20"/>
      <c r="B1686" s="20"/>
      <c r="C1686" s="20"/>
      <c r="D1686" s="20"/>
      <c r="E1686" s="15" t="s">
        <v>668</v>
      </c>
      <c r="F1686" s="46">
        <v>1</v>
      </c>
      <c r="G1686" s="106">
        <v>-13.87</v>
      </c>
      <c r="H1686" s="48"/>
      <c r="I1686" s="106"/>
      <c r="J1686" s="48"/>
      <c r="K1686" s="106"/>
      <c r="L1686" s="46">
        <v>1</v>
      </c>
      <c r="M1686" s="110">
        <v>-13.87</v>
      </c>
      <c r="N1686" s="21"/>
      <c r="O1686" s="21"/>
    </row>
    <row r="1687" spans="1:15" x14ac:dyDescent="0.25">
      <c r="A1687" s="20"/>
      <c r="B1687" s="20"/>
      <c r="C1687" s="20"/>
      <c r="D1687" s="20"/>
      <c r="E1687" s="15" t="s">
        <v>2008</v>
      </c>
      <c r="F1687" s="46"/>
      <c r="G1687" s="106"/>
      <c r="H1687" s="48">
        <v>1</v>
      </c>
      <c r="I1687" s="106">
        <v>-13.55</v>
      </c>
      <c r="J1687" s="48"/>
      <c r="K1687" s="106"/>
      <c r="L1687" s="46">
        <v>1</v>
      </c>
      <c r="M1687" s="110">
        <v>-13.55</v>
      </c>
      <c r="N1687" s="21"/>
      <c r="O1687" s="21"/>
    </row>
    <row r="1688" spans="1:15" x14ac:dyDescent="0.25">
      <c r="A1688" s="20"/>
      <c r="B1688" s="20"/>
      <c r="C1688" s="20"/>
      <c r="D1688" s="20"/>
      <c r="E1688" s="15" t="s">
        <v>389</v>
      </c>
      <c r="F1688" s="46"/>
      <c r="G1688" s="106"/>
      <c r="H1688" s="48">
        <v>1</v>
      </c>
      <c r="I1688" s="106">
        <v>-36.020000000000003</v>
      </c>
      <c r="J1688" s="48"/>
      <c r="K1688" s="106"/>
      <c r="L1688" s="46">
        <v>1</v>
      </c>
      <c r="M1688" s="110">
        <v>-36.020000000000003</v>
      </c>
      <c r="N1688" s="21"/>
      <c r="O1688" s="21"/>
    </row>
    <row r="1689" spans="1:15" x14ac:dyDescent="0.25">
      <c r="A1689" s="20"/>
      <c r="B1689" s="20"/>
      <c r="C1689" s="20"/>
      <c r="D1689" s="20"/>
      <c r="E1689" s="15" t="s">
        <v>1852</v>
      </c>
      <c r="F1689" s="46"/>
      <c r="G1689" s="106"/>
      <c r="H1689" s="48"/>
      <c r="I1689" s="106"/>
      <c r="J1689" s="48">
        <v>1</v>
      </c>
      <c r="K1689" s="106">
        <v>-68.25</v>
      </c>
      <c r="L1689" s="46">
        <v>1</v>
      </c>
      <c r="M1689" s="110">
        <v>-68.25</v>
      </c>
      <c r="N1689" s="21"/>
      <c r="O1689" s="21"/>
    </row>
    <row r="1690" spans="1:15" x14ac:dyDescent="0.25">
      <c r="A1690" s="20"/>
      <c r="B1690" s="20"/>
      <c r="C1690" s="20"/>
      <c r="D1690" s="20"/>
      <c r="E1690" s="15" t="s">
        <v>1989</v>
      </c>
      <c r="F1690" s="46">
        <v>1</v>
      </c>
      <c r="G1690" s="106">
        <v>-51.51</v>
      </c>
      <c r="H1690" s="48"/>
      <c r="I1690" s="106"/>
      <c r="J1690" s="48"/>
      <c r="K1690" s="106"/>
      <c r="L1690" s="46">
        <v>1</v>
      </c>
      <c r="M1690" s="110">
        <v>-51.51</v>
      </c>
      <c r="N1690" s="21"/>
      <c r="O1690" s="21"/>
    </row>
    <row r="1691" spans="1:15" x14ac:dyDescent="0.25">
      <c r="A1691" s="20"/>
      <c r="B1691" s="20"/>
      <c r="C1691" s="20"/>
      <c r="D1691" s="20"/>
      <c r="E1691" s="15" t="s">
        <v>528</v>
      </c>
      <c r="F1691" s="46">
        <v>1</v>
      </c>
      <c r="G1691" s="106">
        <v>-68.489999999999995</v>
      </c>
      <c r="H1691" s="48"/>
      <c r="I1691" s="106"/>
      <c r="J1691" s="48"/>
      <c r="K1691" s="106"/>
      <c r="L1691" s="46">
        <v>1</v>
      </c>
      <c r="M1691" s="110">
        <v>-68.489999999999995</v>
      </c>
      <c r="N1691" s="21"/>
      <c r="O1691" s="21"/>
    </row>
    <row r="1692" spans="1:15" x14ac:dyDescent="0.25">
      <c r="A1692" s="20"/>
      <c r="B1692" s="20"/>
      <c r="C1692" s="20"/>
      <c r="D1692" s="20"/>
      <c r="E1692" s="15" t="s">
        <v>805</v>
      </c>
      <c r="F1692" s="46"/>
      <c r="G1692" s="106"/>
      <c r="H1692" s="48"/>
      <c r="I1692" s="106"/>
      <c r="J1692" s="48">
        <v>1</v>
      </c>
      <c r="K1692" s="106">
        <v>-14.5</v>
      </c>
      <c r="L1692" s="46">
        <v>1</v>
      </c>
      <c r="M1692" s="110">
        <v>-14.5</v>
      </c>
      <c r="N1692" s="21"/>
      <c r="O1692" s="21"/>
    </row>
    <row r="1693" spans="1:15" x14ac:dyDescent="0.25">
      <c r="A1693" s="20"/>
      <c r="B1693" s="20"/>
      <c r="C1693" s="20"/>
      <c r="D1693" s="20"/>
      <c r="E1693" s="15" t="s">
        <v>498</v>
      </c>
      <c r="F1693" s="46">
        <v>1</v>
      </c>
      <c r="G1693" s="106">
        <v>-68.89</v>
      </c>
      <c r="H1693" s="48"/>
      <c r="I1693" s="106"/>
      <c r="J1693" s="48"/>
      <c r="K1693" s="106"/>
      <c r="L1693" s="46">
        <v>1</v>
      </c>
      <c r="M1693" s="110">
        <v>-68.89</v>
      </c>
      <c r="N1693" s="21"/>
      <c r="O1693" s="21"/>
    </row>
    <row r="1694" spans="1:15" x14ac:dyDescent="0.25">
      <c r="A1694" s="20"/>
      <c r="B1694" s="20"/>
      <c r="C1694" s="20"/>
      <c r="D1694" s="20"/>
      <c r="E1694" s="15" t="s">
        <v>82</v>
      </c>
      <c r="F1694" s="46"/>
      <c r="G1694" s="106"/>
      <c r="H1694" s="48"/>
      <c r="I1694" s="106"/>
      <c r="J1694" s="48">
        <v>1</v>
      </c>
      <c r="K1694" s="106">
        <v>-362.91</v>
      </c>
      <c r="L1694" s="46">
        <v>1</v>
      </c>
      <c r="M1694" s="110">
        <v>-362.91</v>
      </c>
      <c r="N1694" s="21"/>
      <c r="O1694" s="21"/>
    </row>
    <row r="1695" spans="1:15" x14ac:dyDescent="0.25">
      <c r="A1695" s="20"/>
      <c r="B1695" s="20"/>
      <c r="C1695" s="20"/>
      <c r="D1695" s="20"/>
      <c r="E1695" s="15" t="s">
        <v>683</v>
      </c>
      <c r="F1695" s="46">
        <v>1</v>
      </c>
      <c r="G1695" s="106">
        <v>-67.3</v>
      </c>
      <c r="H1695" s="48"/>
      <c r="I1695" s="106"/>
      <c r="J1695" s="48"/>
      <c r="K1695" s="106"/>
      <c r="L1695" s="46">
        <v>1</v>
      </c>
      <c r="M1695" s="110">
        <v>-67.3</v>
      </c>
      <c r="N1695" s="21"/>
      <c r="O1695" s="21"/>
    </row>
    <row r="1696" spans="1:15" x14ac:dyDescent="0.25">
      <c r="A1696" s="20"/>
      <c r="B1696" s="20"/>
      <c r="C1696" s="20"/>
      <c r="D1696" s="20"/>
      <c r="E1696" s="15" t="s">
        <v>2291</v>
      </c>
      <c r="F1696" s="46"/>
      <c r="G1696" s="106"/>
      <c r="H1696" s="48"/>
      <c r="I1696" s="106"/>
      <c r="J1696" s="48">
        <v>1</v>
      </c>
      <c r="K1696" s="106">
        <v>-392.86</v>
      </c>
      <c r="L1696" s="46">
        <v>1</v>
      </c>
      <c r="M1696" s="110">
        <v>-392.86</v>
      </c>
      <c r="N1696" s="21"/>
      <c r="O1696" s="21"/>
    </row>
    <row r="1697" spans="1:15" x14ac:dyDescent="0.25">
      <c r="A1697" s="20"/>
      <c r="B1697" s="20"/>
      <c r="C1697" s="20"/>
      <c r="D1697" s="20"/>
      <c r="E1697" s="15" t="s">
        <v>1220</v>
      </c>
      <c r="F1697" s="46"/>
      <c r="G1697" s="106"/>
      <c r="H1697" s="48"/>
      <c r="I1697" s="106"/>
      <c r="J1697" s="48">
        <v>1</v>
      </c>
      <c r="K1697" s="106">
        <v>-37.64</v>
      </c>
      <c r="L1697" s="46">
        <v>1</v>
      </c>
      <c r="M1697" s="110">
        <v>-37.64</v>
      </c>
      <c r="N1697" s="21"/>
      <c r="O1697" s="21"/>
    </row>
    <row r="1698" spans="1:15" x14ac:dyDescent="0.25">
      <c r="A1698" s="20"/>
      <c r="B1698" s="20"/>
      <c r="C1698" s="20"/>
      <c r="D1698" s="20"/>
      <c r="E1698" s="15" t="s">
        <v>412</v>
      </c>
      <c r="F1698" s="46"/>
      <c r="G1698" s="106"/>
      <c r="H1698" s="48">
        <v>1</v>
      </c>
      <c r="I1698" s="106">
        <v>-11.6</v>
      </c>
      <c r="J1698" s="48"/>
      <c r="K1698" s="106"/>
      <c r="L1698" s="46">
        <v>1</v>
      </c>
      <c r="M1698" s="110">
        <v>-11.6</v>
      </c>
      <c r="N1698" s="21"/>
      <c r="O1698" s="21"/>
    </row>
    <row r="1699" spans="1:15" x14ac:dyDescent="0.25">
      <c r="A1699" s="20"/>
      <c r="B1699" s="20"/>
      <c r="C1699" s="20"/>
      <c r="D1699" s="20"/>
      <c r="E1699" s="15" t="s">
        <v>1510</v>
      </c>
      <c r="F1699" s="46"/>
      <c r="G1699" s="106"/>
      <c r="H1699" s="48">
        <v>1</v>
      </c>
      <c r="I1699" s="106">
        <v>-19.59</v>
      </c>
      <c r="J1699" s="48"/>
      <c r="K1699" s="106"/>
      <c r="L1699" s="46">
        <v>1</v>
      </c>
      <c r="M1699" s="110">
        <v>-19.59</v>
      </c>
      <c r="N1699" s="21"/>
      <c r="O1699" s="21"/>
    </row>
    <row r="1700" spans="1:15" x14ac:dyDescent="0.25">
      <c r="A1700" s="20"/>
      <c r="B1700" s="20"/>
      <c r="C1700" s="20"/>
      <c r="D1700" s="20"/>
      <c r="E1700" s="15" t="s">
        <v>633</v>
      </c>
      <c r="F1700" s="46"/>
      <c r="G1700" s="106"/>
      <c r="H1700" s="48"/>
      <c r="I1700" s="106"/>
      <c r="J1700" s="48">
        <v>1</v>
      </c>
      <c r="K1700" s="106">
        <v>-56.72</v>
      </c>
      <c r="L1700" s="46">
        <v>1</v>
      </c>
      <c r="M1700" s="110">
        <v>-56.72</v>
      </c>
      <c r="N1700" s="21"/>
      <c r="O1700" s="21"/>
    </row>
    <row r="1701" spans="1:15" x14ac:dyDescent="0.25">
      <c r="A1701" s="20"/>
      <c r="B1701" s="20"/>
      <c r="C1701" s="20"/>
      <c r="D1701" s="20"/>
      <c r="E1701" s="15" t="s">
        <v>1578</v>
      </c>
      <c r="F1701" s="46"/>
      <c r="G1701" s="106"/>
      <c r="H1701" s="48">
        <v>1</v>
      </c>
      <c r="I1701" s="106">
        <v>-96.11</v>
      </c>
      <c r="J1701" s="48"/>
      <c r="K1701" s="106"/>
      <c r="L1701" s="46">
        <v>1</v>
      </c>
      <c r="M1701" s="110">
        <v>-96.11</v>
      </c>
      <c r="N1701" s="21"/>
      <c r="O1701" s="21"/>
    </row>
    <row r="1702" spans="1:15" x14ac:dyDescent="0.25">
      <c r="A1702" s="20"/>
      <c r="B1702" s="20"/>
      <c r="C1702" s="20"/>
      <c r="D1702" s="20"/>
      <c r="E1702" s="15" t="s">
        <v>684</v>
      </c>
      <c r="F1702" s="46">
        <v>1</v>
      </c>
      <c r="G1702" s="106">
        <v>-83.58</v>
      </c>
      <c r="H1702" s="48"/>
      <c r="I1702" s="106"/>
      <c r="J1702" s="48"/>
      <c r="K1702" s="106"/>
      <c r="L1702" s="46">
        <v>1</v>
      </c>
      <c r="M1702" s="110">
        <v>-83.58</v>
      </c>
      <c r="N1702" s="21"/>
      <c r="O1702" s="21"/>
    </row>
    <row r="1703" spans="1:15" x14ac:dyDescent="0.25">
      <c r="A1703" s="20"/>
      <c r="B1703" s="20"/>
      <c r="C1703" s="20"/>
      <c r="D1703" s="20"/>
      <c r="E1703" s="15" t="s">
        <v>1556</v>
      </c>
      <c r="F1703" s="46">
        <v>1</v>
      </c>
      <c r="G1703" s="106">
        <v>-22.01</v>
      </c>
      <c r="H1703" s="48"/>
      <c r="I1703" s="106"/>
      <c r="J1703" s="48"/>
      <c r="K1703" s="106"/>
      <c r="L1703" s="46">
        <v>1</v>
      </c>
      <c r="M1703" s="110">
        <v>-22.01</v>
      </c>
      <c r="N1703" s="21"/>
      <c r="O1703" s="21"/>
    </row>
    <row r="1704" spans="1:15" x14ac:dyDescent="0.25">
      <c r="A1704" s="20"/>
      <c r="B1704" s="20"/>
      <c r="C1704" s="20"/>
      <c r="D1704" s="20"/>
      <c r="E1704" s="15" t="s">
        <v>2281</v>
      </c>
      <c r="F1704" s="46"/>
      <c r="G1704" s="106"/>
      <c r="H1704" s="48">
        <v>1</v>
      </c>
      <c r="I1704" s="106">
        <v>-345.2</v>
      </c>
      <c r="J1704" s="48"/>
      <c r="K1704" s="106"/>
      <c r="L1704" s="46">
        <v>1</v>
      </c>
      <c r="M1704" s="110">
        <v>-345.2</v>
      </c>
      <c r="N1704" s="21"/>
      <c r="O1704" s="21"/>
    </row>
    <row r="1705" spans="1:15" x14ac:dyDescent="0.25">
      <c r="A1705" s="20"/>
      <c r="B1705" s="20"/>
      <c r="C1705" s="20"/>
      <c r="D1705" s="20"/>
      <c r="E1705" s="15" t="s">
        <v>1256</v>
      </c>
      <c r="F1705" s="46"/>
      <c r="G1705" s="106"/>
      <c r="H1705" s="48"/>
      <c r="I1705" s="106"/>
      <c r="J1705" s="48">
        <v>1</v>
      </c>
      <c r="K1705" s="106">
        <v>-33.25</v>
      </c>
      <c r="L1705" s="46">
        <v>1</v>
      </c>
      <c r="M1705" s="110">
        <v>-33.25</v>
      </c>
      <c r="N1705" s="21"/>
      <c r="O1705" s="21"/>
    </row>
    <row r="1706" spans="1:15" x14ac:dyDescent="0.25">
      <c r="A1706" s="20"/>
      <c r="B1706" s="20"/>
      <c r="C1706" s="20"/>
      <c r="D1706" s="20"/>
      <c r="E1706" s="15" t="s">
        <v>253</v>
      </c>
      <c r="F1706" s="46"/>
      <c r="G1706" s="106"/>
      <c r="H1706" s="48"/>
      <c r="I1706" s="106"/>
      <c r="J1706" s="48">
        <v>1</v>
      </c>
      <c r="K1706" s="106">
        <v>-435.67</v>
      </c>
      <c r="L1706" s="46">
        <v>1</v>
      </c>
      <c r="M1706" s="110">
        <v>-435.67</v>
      </c>
      <c r="N1706" s="21"/>
      <c r="O1706" s="21"/>
    </row>
    <row r="1707" spans="1:15" x14ac:dyDescent="0.25">
      <c r="A1707" s="20"/>
      <c r="B1707" s="20"/>
      <c r="C1707" s="20"/>
      <c r="D1707" s="20"/>
      <c r="E1707" s="15" t="s">
        <v>643</v>
      </c>
      <c r="F1707" s="46"/>
      <c r="G1707" s="106"/>
      <c r="H1707" s="48"/>
      <c r="I1707" s="106"/>
      <c r="J1707" s="48">
        <v>1</v>
      </c>
      <c r="K1707" s="106">
        <v>-26.56</v>
      </c>
      <c r="L1707" s="46">
        <v>1</v>
      </c>
      <c r="M1707" s="110">
        <v>-26.56</v>
      </c>
      <c r="N1707" s="21"/>
      <c r="O1707" s="21"/>
    </row>
    <row r="1708" spans="1:15" x14ac:dyDescent="0.25">
      <c r="A1708" s="20"/>
      <c r="B1708" s="20"/>
      <c r="C1708" s="20"/>
      <c r="D1708" s="20"/>
      <c r="E1708" s="15" t="s">
        <v>366</v>
      </c>
      <c r="F1708" s="46">
        <v>1</v>
      </c>
      <c r="G1708" s="106">
        <v>-93.29</v>
      </c>
      <c r="H1708" s="48"/>
      <c r="I1708" s="106"/>
      <c r="J1708" s="48"/>
      <c r="K1708" s="106"/>
      <c r="L1708" s="46">
        <v>1</v>
      </c>
      <c r="M1708" s="110">
        <v>-93.29</v>
      </c>
      <c r="N1708" s="21"/>
      <c r="O1708" s="21"/>
    </row>
    <row r="1709" spans="1:15" x14ac:dyDescent="0.25">
      <c r="A1709" s="20"/>
      <c r="B1709" s="20"/>
      <c r="C1709" s="20"/>
      <c r="D1709" s="20"/>
      <c r="E1709" s="15" t="s">
        <v>589</v>
      </c>
      <c r="F1709" s="46"/>
      <c r="G1709" s="106"/>
      <c r="H1709" s="48">
        <v>1</v>
      </c>
      <c r="I1709" s="106">
        <v>-96.34</v>
      </c>
      <c r="J1709" s="48"/>
      <c r="K1709" s="106"/>
      <c r="L1709" s="46">
        <v>1</v>
      </c>
      <c r="M1709" s="110">
        <v>-96.34</v>
      </c>
      <c r="N1709" s="21"/>
      <c r="O1709" s="21"/>
    </row>
    <row r="1710" spans="1:15" x14ac:dyDescent="0.25">
      <c r="A1710" s="20"/>
      <c r="B1710" s="20"/>
      <c r="C1710" s="20"/>
      <c r="D1710" s="20"/>
      <c r="E1710" s="15" t="s">
        <v>1323</v>
      </c>
      <c r="F1710" s="46">
        <v>1</v>
      </c>
      <c r="G1710" s="106">
        <v>-29.13</v>
      </c>
      <c r="H1710" s="48"/>
      <c r="I1710" s="106"/>
      <c r="J1710" s="48"/>
      <c r="K1710" s="106"/>
      <c r="L1710" s="46">
        <v>1</v>
      </c>
      <c r="M1710" s="110">
        <v>-29.13</v>
      </c>
      <c r="N1710" s="21"/>
      <c r="O1710" s="21"/>
    </row>
    <row r="1711" spans="1:15" x14ac:dyDescent="0.25">
      <c r="A1711" s="20"/>
      <c r="B1711" s="20"/>
      <c r="C1711" s="20"/>
      <c r="D1711" s="20"/>
      <c r="E1711" s="15" t="s">
        <v>864</v>
      </c>
      <c r="F1711" s="46">
        <v>1</v>
      </c>
      <c r="G1711" s="106">
        <v>-77.540000000000006</v>
      </c>
      <c r="H1711" s="48"/>
      <c r="I1711" s="106"/>
      <c r="J1711" s="48"/>
      <c r="K1711" s="106"/>
      <c r="L1711" s="46">
        <v>1</v>
      </c>
      <c r="M1711" s="110">
        <v>-77.540000000000006</v>
      </c>
      <c r="N1711" s="21"/>
      <c r="O1711" s="21"/>
    </row>
    <row r="1712" spans="1:15" x14ac:dyDescent="0.25">
      <c r="A1712" s="20"/>
      <c r="B1712" s="20"/>
      <c r="C1712" s="20"/>
      <c r="D1712" s="20"/>
      <c r="E1712" s="15" t="s">
        <v>976</v>
      </c>
      <c r="F1712" s="46"/>
      <c r="G1712" s="106"/>
      <c r="H1712" s="48"/>
      <c r="I1712" s="106"/>
      <c r="J1712" s="48">
        <v>1</v>
      </c>
      <c r="K1712" s="106">
        <v>-37.65</v>
      </c>
      <c r="L1712" s="46">
        <v>1</v>
      </c>
      <c r="M1712" s="110">
        <v>-37.65</v>
      </c>
      <c r="N1712" s="21"/>
      <c r="O1712" s="21"/>
    </row>
    <row r="1713" spans="1:15" x14ac:dyDescent="0.25">
      <c r="A1713" s="20"/>
      <c r="B1713" s="20"/>
      <c r="C1713" s="20"/>
      <c r="D1713" s="20"/>
      <c r="E1713" s="15" t="s">
        <v>535</v>
      </c>
      <c r="F1713" s="46">
        <v>1</v>
      </c>
      <c r="G1713" s="106">
        <v>-19.010000000000002</v>
      </c>
      <c r="H1713" s="48"/>
      <c r="I1713" s="106"/>
      <c r="J1713" s="48"/>
      <c r="K1713" s="106"/>
      <c r="L1713" s="46">
        <v>1</v>
      </c>
      <c r="M1713" s="110">
        <v>-19.010000000000002</v>
      </c>
      <c r="N1713" s="21"/>
      <c r="O1713" s="21"/>
    </row>
    <row r="1714" spans="1:15" x14ac:dyDescent="0.25">
      <c r="A1714" s="20"/>
      <c r="B1714" s="20"/>
      <c r="C1714" s="20"/>
      <c r="D1714" s="20"/>
      <c r="E1714" s="15" t="s">
        <v>1359</v>
      </c>
      <c r="F1714" s="46"/>
      <c r="G1714" s="106"/>
      <c r="H1714" s="48">
        <v>1</v>
      </c>
      <c r="I1714" s="106">
        <v>-16.13</v>
      </c>
      <c r="J1714" s="48"/>
      <c r="K1714" s="106"/>
      <c r="L1714" s="46">
        <v>1</v>
      </c>
      <c r="M1714" s="110">
        <v>-16.13</v>
      </c>
      <c r="N1714" s="21"/>
      <c r="O1714" s="21"/>
    </row>
    <row r="1715" spans="1:15" x14ac:dyDescent="0.25">
      <c r="A1715" s="20"/>
      <c r="B1715" s="20"/>
      <c r="C1715" s="20"/>
      <c r="D1715" s="20"/>
      <c r="E1715" s="15" t="s">
        <v>889</v>
      </c>
      <c r="F1715" s="46">
        <v>1</v>
      </c>
      <c r="G1715" s="106">
        <v>-95.04</v>
      </c>
      <c r="H1715" s="48"/>
      <c r="I1715" s="106"/>
      <c r="J1715" s="48"/>
      <c r="K1715" s="106"/>
      <c r="L1715" s="46">
        <v>1</v>
      </c>
      <c r="M1715" s="110">
        <v>-95.04</v>
      </c>
      <c r="N1715" s="21"/>
      <c r="O1715" s="21"/>
    </row>
    <row r="1716" spans="1:15" x14ac:dyDescent="0.25">
      <c r="A1716" s="20"/>
      <c r="B1716" s="20"/>
      <c r="C1716" s="20"/>
      <c r="D1716" s="20"/>
      <c r="E1716" s="15" t="s">
        <v>1327</v>
      </c>
      <c r="F1716" s="46">
        <v>1</v>
      </c>
      <c r="G1716" s="106">
        <v>-58</v>
      </c>
      <c r="H1716" s="48"/>
      <c r="I1716" s="106"/>
      <c r="J1716" s="48"/>
      <c r="K1716" s="106"/>
      <c r="L1716" s="46">
        <v>1</v>
      </c>
      <c r="M1716" s="110">
        <v>-58</v>
      </c>
      <c r="N1716" s="21"/>
      <c r="O1716" s="21"/>
    </row>
    <row r="1717" spans="1:15" x14ac:dyDescent="0.25">
      <c r="A1717" s="20"/>
      <c r="B1717" s="20"/>
      <c r="C1717" s="20"/>
      <c r="D1717" s="20"/>
      <c r="E1717" s="15" t="s">
        <v>2065</v>
      </c>
      <c r="F1717" s="46"/>
      <c r="G1717" s="106"/>
      <c r="H1717" s="48"/>
      <c r="I1717" s="106"/>
      <c r="J1717" s="48">
        <v>1</v>
      </c>
      <c r="K1717" s="106">
        <v>-93.17</v>
      </c>
      <c r="L1717" s="46">
        <v>1</v>
      </c>
      <c r="M1717" s="110">
        <v>-93.17</v>
      </c>
      <c r="N1717" s="21"/>
      <c r="O1717" s="21"/>
    </row>
    <row r="1718" spans="1:15" x14ac:dyDescent="0.25">
      <c r="A1718" s="20"/>
      <c r="B1718" s="20"/>
      <c r="C1718" s="20"/>
      <c r="D1718" s="20"/>
      <c r="E1718" s="15" t="s">
        <v>1644</v>
      </c>
      <c r="F1718" s="46"/>
      <c r="G1718" s="106"/>
      <c r="H1718" s="48">
        <v>1</v>
      </c>
      <c r="I1718" s="106">
        <v>-40.74</v>
      </c>
      <c r="J1718" s="48"/>
      <c r="K1718" s="106"/>
      <c r="L1718" s="46">
        <v>1</v>
      </c>
      <c r="M1718" s="110">
        <v>-40.74</v>
      </c>
      <c r="N1718" s="21"/>
      <c r="O1718" s="21"/>
    </row>
    <row r="1719" spans="1:15" x14ac:dyDescent="0.25">
      <c r="A1719" s="20"/>
      <c r="B1719" s="20"/>
      <c r="C1719" s="20"/>
      <c r="D1719" s="20"/>
      <c r="E1719" s="15" t="s">
        <v>880</v>
      </c>
      <c r="F1719" s="46">
        <v>1</v>
      </c>
      <c r="G1719" s="106">
        <v>-92.53</v>
      </c>
      <c r="H1719" s="48"/>
      <c r="I1719" s="106"/>
      <c r="J1719" s="48"/>
      <c r="K1719" s="106"/>
      <c r="L1719" s="46">
        <v>1</v>
      </c>
      <c r="M1719" s="110">
        <v>-92.53</v>
      </c>
      <c r="N1719" s="21"/>
      <c r="O1719" s="21"/>
    </row>
    <row r="1720" spans="1:15" x14ac:dyDescent="0.25">
      <c r="A1720" s="20"/>
      <c r="B1720" s="20"/>
      <c r="C1720" s="20"/>
      <c r="D1720" s="20"/>
      <c r="E1720" s="15" t="s">
        <v>1068</v>
      </c>
      <c r="F1720" s="46">
        <v>1</v>
      </c>
      <c r="G1720" s="106">
        <v>-44.45</v>
      </c>
      <c r="H1720" s="48"/>
      <c r="I1720" s="106"/>
      <c r="J1720" s="48"/>
      <c r="K1720" s="106"/>
      <c r="L1720" s="46">
        <v>1</v>
      </c>
      <c r="M1720" s="110">
        <v>-44.45</v>
      </c>
      <c r="N1720" s="21"/>
      <c r="O1720" s="21"/>
    </row>
    <row r="1721" spans="1:15" x14ac:dyDescent="0.25">
      <c r="A1721" s="20"/>
      <c r="B1721" s="20"/>
      <c r="C1721" s="20"/>
      <c r="D1721" s="20"/>
      <c r="E1721" s="15" t="s">
        <v>1746</v>
      </c>
      <c r="F1721" s="46">
        <v>1</v>
      </c>
      <c r="G1721" s="106">
        <v>-28.43</v>
      </c>
      <c r="H1721" s="48"/>
      <c r="I1721" s="106"/>
      <c r="J1721" s="48"/>
      <c r="K1721" s="106"/>
      <c r="L1721" s="46">
        <v>1</v>
      </c>
      <c r="M1721" s="110">
        <v>-28.43</v>
      </c>
      <c r="N1721" s="21"/>
      <c r="O1721" s="21"/>
    </row>
    <row r="1722" spans="1:15" x14ac:dyDescent="0.25">
      <c r="A1722" s="20"/>
      <c r="B1722" s="20"/>
      <c r="C1722" s="20"/>
      <c r="D1722" s="20"/>
      <c r="E1722" s="15" t="s">
        <v>2016</v>
      </c>
      <c r="F1722" s="46"/>
      <c r="G1722" s="106"/>
      <c r="H1722" s="48">
        <v>1</v>
      </c>
      <c r="I1722" s="106">
        <v>-65.099999999999994</v>
      </c>
      <c r="J1722" s="48"/>
      <c r="K1722" s="106"/>
      <c r="L1722" s="46">
        <v>1</v>
      </c>
      <c r="M1722" s="110">
        <v>-65.099999999999994</v>
      </c>
      <c r="N1722" s="21"/>
      <c r="O1722" s="21"/>
    </row>
    <row r="1723" spans="1:15" x14ac:dyDescent="0.25">
      <c r="A1723" s="20"/>
      <c r="B1723" s="20"/>
      <c r="C1723" s="20"/>
      <c r="D1723" s="20"/>
      <c r="E1723" s="15" t="s">
        <v>1994</v>
      </c>
      <c r="F1723" s="46"/>
      <c r="G1723" s="106"/>
      <c r="H1723" s="48">
        <v>1</v>
      </c>
      <c r="I1723" s="106">
        <v>-85.39</v>
      </c>
      <c r="J1723" s="48"/>
      <c r="K1723" s="106"/>
      <c r="L1723" s="46">
        <v>1</v>
      </c>
      <c r="M1723" s="110">
        <v>-85.39</v>
      </c>
      <c r="N1723" s="21"/>
      <c r="O1723" s="21"/>
    </row>
    <row r="1724" spans="1:15" x14ac:dyDescent="0.25">
      <c r="A1724" s="20"/>
      <c r="B1724" s="20"/>
      <c r="C1724" s="20"/>
      <c r="D1724" s="20"/>
      <c r="E1724" s="15" t="s">
        <v>1986</v>
      </c>
      <c r="F1724" s="46">
        <v>1</v>
      </c>
      <c r="G1724" s="106">
        <v>-57.14</v>
      </c>
      <c r="H1724" s="48"/>
      <c r="I1724" s="106"/>
      <c r="J1724" s="48"/>
      <c r="K1724" s="106"/>
      <c r="L1724" s="46">
        <v>1</v>
      </c>
      <c r="M1724" s="110">
        <v>-57.14</v>
      </c>
      <c r="N1724" s="21"/>
      <c r="O1724" s="21"/>
    </row>
    <row r="1725" spans="1:15" x14ac:dyDescent="0.25">
      <c r="A1725" s="20"/>
      <c r="B1725" s="20"/>
      <c r="C1725" s="20"/>
      <c r="D1725" s="20"/>
      <c r="E1725" s="15" t="s">
        <v>949</v>
      </c>
      <c r="F1725" s="46"/>
      <c r="G1725" s="106"/>
      <c r="H1725" s="48">
        <v>1</v>
      </c>
      <c r="I1725" s="106">
        <v>-79.540000000000006</v>
      </c>
      <c r="J1725" s="48"/>
      <c r="K1725" s="106"/>
      <c r="L1725" s="46">
        <v>1</v>
      </c>
      <c r="M1725" s="110">
        <v>-79.540000000000006</v>
      </c>
      <c r="N1725" s="21"/>
      <c r="O1725" s="21"/>
    </row>
    <row r="1726" spans="1:15" x14ac:dyDescent="0.25">
      <c r="A1726" s="20"/>
      <c r="B1726" s="20"/>
      <c r="C1726" s="20"/>
      <c r="D1726" s="20"/>
      <c r="E1726" s="15" t="s">
        <v>886</v>
      </c>
      <c r="F1726" s="46">
        <v>1</v>
      </c>
      <c r="G1726" s="106">
        <v>-41.63</v>
      </c>
      <c r="H1726" s="48"/>
      <c r="I1726" s="106"/>
      <c r="J1726" s="48"/>
      <c r="K1726" s="106"/>
      <c r="L1726" s="46">
        <v>1</v>
      </c>
      <c r="M1726" s="110">
        <v>-41.63</v>
      </c>
      <c r="N1726" s="21"/>
      <c r="O1726" s="21"/>
    </row>
    <row r="1727" spans="1:15" x14ac:dyDescent="0.25">
      <c r="A1727" s="20"/>
      <c r="B1727" s="20"/>
      <c r="C1727" s="20"/>
      <c r="D1727" s="20"/>
      <c r="E1727" s="15" t="s">
        <v>440</v>
      </c>
      <c r="F1727" s="46"/>
      <c r="G1727" s="106"/>
      <c r="H1727" s="48"/>
      <c r="I1727" s="106"/>
      <c r="J1727" s="48">
        <v>1</v>
      </c>
      <c r="K1727" s="106">
        <v>-21.82</v>
      </c>
      <c r="L1727" s="46">
        <v>1</v>
      </c>
      <c r="M1727" s="110">
        <v>-21.82</v>
      </c>
      <c r="N1727" s="21"/>
      <c r="O1727" s="21"/>
    </row>
    <row r="1728" spans="1:15" x14ac:dyDescent="0.25">
      <c r="A1728" s="20"/>
      <c r="B1728" s="20"/>
      <c r="C1728" s="20"/>
      <c r="D1728" s="20"/>
      <c r="E1728" s="15" t="s">
        <v>1509</v>
      </c>
      <c r="F1728" s="46"/>
      <c r="G1728" s="106"/>
      <c r="H1728" s="48">
        <v>1</v>
      </c>
      <c r="I1728" s="106">
        <v>-15.24</v>
      </c>
      <c r="J1728" s="48"/>
      <c r="K1728" s="106"/>
      <c r="L1728" s="46">
        <v>1</v>
      </c>
      <c r="M1728" s="110">
        <v>-15.24</v>
      </c>
      <c r="N1728" s="21"/>
      <c r="O1728" s="21"/>
    </row>
    <row r="1729" spans="1:15" x14ac:dyDescent="0.25">
      <c r="A1729" s="20"/>
      <c r="B1729" s="20"/>
      <c r="C1729" s="20"/>
      <c r="D1729" s="20"/>
      <c r="E1729" s="15" t="s">
        <v>1308</v>
      </c>
      <c r="F1729" s="46">
        <v>1</v>
      </c>
      <c r="G1729" s="106">
        <v>-52.83</v>
      </c>
      <c r="H1729" s="48"/>
      <c r="I1729" s="106"/>
      <c r="J1729" s="48"/>
      <c r="K1729" s="106"/>
      <c r="L1729" s="46">
        <v>1</v>
      </c>
      <c r="M1729" s="110">
        <v>-52.83</v>
      </c>
      <c r="N1729" s="21"/>
      <c r="O1729" s="21"/>
    </row>
    <row r="1730" spans="1:15" x14ac:dyDescent="0.25">
      <c r="A1730" s="20"/>
      <c r="B1730" s="20"/>
      <c r="C1730" s="20"/>
      <c r="D1730" s="20"/>
      <c r="E1730" s="15" t="s">
        <v>1113</v>
      </c>
      <c r="F1730" s="46">
        <v>1</v>
      </c>
      <c r="G1730" s="106">
        <v>-92.53</v>
      </c>
      <c r="H1730" s="48"/>
      <c r="I1730" s="106"/>
      <c r="J1730" s="48"/>
      <c r="K1730" s="106"/>
      <c r="L1730" s="46">
        <v>1</v>
      </c>
      <c r="M1730" s="110">
        <v>-92.53</v>
      </c>
      <c r="N1730" s="21"/>
      <c r="O1730" s="21"/>
    </row>
    <row r="1731" spans="1:15" x14ac:dyDescent="0.25">
      <c r="A1731" s="20"/>
      <c r="B1731" s="20"/>
      <c r="C1731" s="20"/>
      <c r="D1731" s="20"/>
      <c r="E1731" s="15" t="s">
        <v>1899</v>
      </c>
      <c r="F1731" s="46"/>
      <c r="G1731" s="106"/>
      <c r="H1731" s="48"/>
      <c r="I1731" s="106"/>
      <c r="J1731" s="48">
        <v>1</v>
      </c>
      <c r="K1731" s="106">
        <v>-79.22</v>
      </c>
      <c r="L1731" s="46">
        <v>1</v>
      </c>
      <c r="M1731" s="110">
        <v>-79.22</v>
      </c>
      <c r="N1731" s="21"/>
      <c r="O1731" s="21"/>
    </row>
    <row r="1732" spans="1:15" x14ac:dyDescent="0.25">
      <c r="A1732" s="20"/>
      <c r="B1732" s="20"/>
      <c r="C1732" s="20"/>
      <c r="D1732" s="20"/>
      <c r="E1732" s="15" t="s">
        <v>111</v>
      </c>
      <c r="F1732" s="46">
        <v>1</v>
      </c>
      <c r="G1732" s="106">
        <v>-379.57</v>
      </c>
      <c r="H1732" s="48"/>
      <c r="I1732" s="106"/>
      <c r="J1732" s="48"/>
      <c r="K1732" s="106"/>
      <c r="L1732" s="46">
        <v>1</v>
      </c>
      <c r="M1732" s="110">
        <v>-379.57</v>
      </c>
      <c r="N1732" s="21"/>
      <c r="O1732" s="21"/>
    </row>
    <row r="1733" spans="1:15" x14ac:dyDescent="0.25">
      <c r="A1733" s="20"/>
      <c r="B1733" s="20"/>
      <c r="C1733" s="20"/>
      <c r="D1733" s="20"/>
      <c r="E1733" s="15" t="s">
        <v>398</v>
      </c>
      <c r="F1733" s="46"/>
      <c r="G1733" s="106"/>
      <c r="H1733" s="48">
        <v>1</v>
      </c>
      <c r="I1733" s="106">
        <v>-52.07</v>
      </c>
      <c r="J1733" s="48"/>
      <c r="K1733" s="106"/>
      <c r="L1733" s="46">
        <v>1</v>
      </c>
      <c r="M1733" s="110">
        <v>-52.07</v>
      </c>
      <c r="N1733" s="21"/>
      <c r="O1733" s="21"/>
    </row>
    <row r="1734" spans="1:15" x14ac:dyDescent="0.25">
      <c r="A1734" s="20"/>
      <c r="B1734" s="20"/>
      <c r="C1734" s="20"/>
      <c r="D1734" s="20"/>
      <c r="E1734" s="15" t="s">
        <v>1351</v>
      </c>
      <c r="F1734" s="46">
        <v>1</v>
      </c>
      <c r="G1734" s="106">
        <v>-83.13</v>
      </c>
      <c r="H1734" s="48"/>
      <c r="I1734" s="106"/>
      <c r="J1734" s="48"/>
      <c r="K1734" s="106"/>
      <c r="L1734" s="46">
        <v>1</v>
      </c>
      <c r="M1734" s="110">
        <v>-83.13</v>
      </c>
      <c r="N1734" s="21"/>
      <c r="O1734" s="21"/>
    </row>
    <row r="1735" spans="1:15" x14ac:dyDescent="0.25">
      <c r="A1735" s="20"/>
      <c r="B1735" s="20"/>
      <c r="C1735" s="20"/>
      <c r="D1735" s="20"/>
      <c r="E1735" s="15" t="s">
        <v>2159</v>
      </c>
      <c r="F1735" s="46"/>
      <c r="G1735" s="106"/>
      <c r="H1735" s="48">
        <v>1</v>
      </c>
      <c r="I1735" s="106">
        <v>-202.55</v>
      </c>
      <c r="J1735" s="48"/>
      <c r="K1735" s="106"/>
      <c r="L1735" s="46">
        <v>1</v>
      </c>
      <c r="M1735" s="110">
        <v>-202.55</v>
      </c>
      <c r="N1735" s="21"/>
      <c r="O1735" s="21"/>
    </row>
    <row r="1736" spans="1:15" x14ac:dyDescent="0.25">
      <c r="A1736" s="20"/>
      <c r="B1736" s="20"/>
      <c r="C1736" s="20"/>
      <c r="D1736" s="20"/>
      <c r="E1736" s="15" t="s">
        <v>1029</v>
      </c>
      <c r="F1736" s="46"/>
      <c r="G1736" s="106"/>
      <c r="H1736" s="48"/>
      <c r="I1736" s="106"/>
      <c r="J1736" s="48">
        <v>1</v>
      </c>
      <c r="K1736" s="106">
        <v>-22.82</v>
      </c>
      <c r="L1736" s="46">
        <v>1</v>
      </c>
      <c r="M1736" s="110">
        <v>-22.82</v>
      </c>
      <c r="N1736" s="21"/>
      <c r="O1736" s="21"/>
    </row>
    <row r="1737" spans="1:15" x14ac:dyDescent="0.25">
      <c r="A1737" s="20"/>
      <c r="B1737" s="20"/>
      <c r="C1737" s="20"/>
      <c r="D1737" s="20"/>
      <c r="E1737" s="15" t="s">
        <v>1837</v>
      </c>
      <c r="F1737" s="46"/>
      <c r="G1737" s="106"/>
      <c r="H1737" s="48">
        <v>1</v>
      </c>
      <c r="I1737" s="106">
        <v>-99.74</v>
      </c>
      <c r="J1737" s="48"/>
      <c r="K1737" s="106"/>
      <c r="L1737" s="46">
        <v>1</v>
      </c>
      <c r="M1737" s="110">
        <v>-99.74</v>
      </c>
      <c r="N1737" s="21"/>
      <c r="O1737" s="21"/>
    </row>
    <row r="1738" spans="1:15" x14ac:dyDescent="0.25">
      <c r="A1738" s="20"/>
      <c r="B1738" s="20"/>
      <c r="C1738" s="20"/>
      <c r="D1738" s="20"/>
      <c r="E1738" s="15" t="s">
        <v>784</v>
      </c>
      <c r="F1738" s="46"/>
      <c r="G1738" s="106"/>
      <c r="H1738" s="48"/>
      <c r="I1738" s="106"/>
      <c r="J1738" s="48">
        <v>1</v>
      </c>
      <c r="K1738" s="106">
        <v>-75.5</v>
      </c>
      <c r="L1738" s="46">
        <v>1</v>
      </c>
      <c r="M1738" s="110">
        <v>-75.5</v>
      </c>
      <c r="N1738" s="21"/>
      <c r="O1738" s="21"/>
    </row>
    <row r="1739" spans="1:15" x14ac:dyDescent="0.25">
      <c r="A1739" s="20"/>
      <c r="B1739" s="20"/>
      <c r="C1739" s="20"/>
      <c r="D1739" s="20"/>
      <c r="E1739" s="15" t="s">
        <v>1353</v>
      </c>
      <c r="F1739" s="46"/>
      <c r="G1739" s="106"/>
      <c r="H1739" s="48">
        <v>1</v>
      </c>
      <c r="I1739" s="106">
        <v>-28.8</v>
      </c>
      <c r="J1739" s="48"/>
      <c r="K1739" s="106"/>
      <c r="L1739" s="46">
        <v>1</v>
      </c>
      <c r="M1739" s="110">
        <v>-28.8</v>
      </c>
      <c r="N1739" s="21"/>
      <c r="O1739" s="21"/>
    </row>
    <row r="1740" spans="1:15" x14ac:dyDescent="0.25">
      <c r="A1740" s="20"/>
      <c r="B1740" s="20"/>
      <c r="C1740" s="20"/>
      <c r="D1740" s="20"/>
      <c r="E1740" s="15" t="s">
        <v>193</v>
      </c>
      <c r="F1740" s="46"/>
      <c r="G1740" s="106"/>
      <c r="H1740" s="48"/>
      <c r="I1740" s="106"/>
      <c r="J1740" s="48">
        <v>1</v>
      </c>
      <c r="K1740" s="106">
        <v>-382.95</v>
      </c>
      <c r="L1740" s="46">
        <v>1</v>
      </c>
      <c r="M1740" s="110">
        <v>-382.95</v>
      </c>
      <c r="N1740" s="21"/>
      <c r="O1740" s="21"/>
    </row>
    <row r="1741" spans="1:15" x14ac:dyDescent="0.25">
      <c r="A1741" s="20"/>
      <c r="B1741" s="20"/>
      <c r="C1741" s="20"/>
      <c r="D1741" s="20"/>
      <c r="E1741" s="15" t="s">
        <v>1873</v>
      </c>
      <c r="F1741" s="46"/>
      <c r="G1741" s="106"/>
      <c r="H1741" s="48"/>
      <c r="I1741" s="106"/>
      <c r="J1741" s="48">
        <v>1</v>
      </c>
      <c r="K1741" s="106">
        <v>-84.95</v>
      </c>
      <c r="L1741" s="46">
        <v>1</v>
      </c>
      <c r="M1741" s="110">
        <v>-84.95</v>
      </c>
      <c r="N1741" s="21"/>
      <c r="O1741" s="21"/>
    </row>
    <row r="1742" spans="1:15" x14ac:dyDescent="0.25">
      <c r="A1742" s="20"/>
      <c r="B1742" s="20"/>
      <c r="C1742" s="20"/>
      <c r="D1742" s="20"/>
      <c r="E1742" s="15" t="s">
        <v>1923</v>
      </c>
      <c r="F1742" s="46">
        <v>1</v>
      </c>
      <c r="G1742" s="106">
        <v>-89.78</v>
      </c>
      <c r="H1742" s="48"/>
      <c r="I1742" s="106"/>
      <c r="J1742" s="48"/>
      <c r="K1742" s="106"/>
      <c r="L1742" s="46">
        <v>1</v>
      </c>
      <c r="M1742" s="110">
        <v>-89.78</v>
      </c>
      <c r="N1742" s="21"/>
      <c r="O1742" s="21"/>
    </row>
    <row r="1743" spans="1:15" x14ac:dyDescent="0.25">
      <c r="A1743" s="20"/>
      <c r="B1743" s="20"/>
      <c r="C1743" s="20"/>
      <c r="D1743" s="20"/>
      <c r="E1743" s="15" t="s">
        <v>724</v>
      </c>
      <c r="F1743" s="46">
        <v>1</v>
      </c>
      <c r="G1743" s="106">
        <v>-29.1</v>
      </c>
      <c r="H1743" s="48"/>
      <c r="I1743" s="106"/>
      <c r="J1743" s="48"/>
      <c r="K1743" s="106"/>
      <c r="L1743" s="46">
        <v>1</v>
      </c>
      <c r="M1743" s="110">
        <v>-29.1</v>
      </c>
      <c r="N1743" s="21"/>
      <c r="O1743" s="21"/>
    </row>
    <row r="1744" spans="1:15" x14ac:dyDescent="0.25">
      <c r="A1744" s="20"/>
      <c r="B1744" s="20"/>
      <c r="C1744" s="20"/>
      <c r="D1744" s="20"/>
      <c r="E1744" s="15" t="s">
        <v>138</v>
      </c>
      <c r="F1744" s="46"/>
      <c r="G1744" s="106"/>
      <c r="H1744" s="48">
        <v>1</v>
      </c>
      <c r="I1744" s="106">
        <v>-409.53</v>
      </c>
      <c r="J1744" s="48"/>
      <c r="K1744" s="106"/>
      <c r="L1744" s="46">
        <v>1</v>
      </c>
      <c r="M1744" s="110">
        <v>-409.53</v>
      </c>
      <c r="N1744" s="21"/>
      <c r="O1744" s="21"/>
    </row>
    <row r="1745" spans="1:15" x14ac:dyDescent="0.25">
      <c r="A1745" s="20"/>
      <c r="B1745" s="20"/>
      <c r="C1745" s="20"/>
      <c r="D1745" s="20"/>
      <c r="E1745" s="15" t="s">
        <v>1585</v>
      </c>
      <c r="F1745" s="46"/>
      <c r="G1745" s="106"/>
      <c r="H1745" s="48">
        <v>1</v>
      </c>
      <c r="I1745" s="106">
        <v>-82.57</v>
      </c>
      <c r="J1745" s="48"/>
      <c r="K1745" s="106"/>
      <c r="L1745" s="46">
        <v>1</v>
      </c>
      <c r="M1745" s="110">
        <v>-82.57</v>
      </c>
      <c r="N1745" s="21"/>
      <c r="O1745" s="21"/>
    </row>
    <row r="1746" spans="1:15" x14ac:dyDescent="0.25">
      <c r="A1746" s="20"/>
      <c r="B1746" s="20"/>
      <c r="C1746" s="20"/>
      <c r="D1746" s="20"/>
      <c r="E1746" s="15" t="s">
        <v>1830</v>
      </c>
      <c r="F1746" s="46"/>
      <c r="G1746" s="106"/>
      <c r="H1746" s="48">
        <v>1</v>
      </c>
      <c r="I1746" s="106">
        <v>-89.63</v>
      </c>
      <c r="J1746" s="48"/>
      <c r="K1746" s="106"/>
      <c r="L1746" s="46">
        <v>1</v>
      </c>
      <c r="M1746" s="110">
        <v>-89.63</v>
      </c>
      <c r="N1746" s="21"/>
      <c r="O1746" s="21"/>
    </row>
    <row r="1747" spans="1:15" x14ac:dyDescent="0.25">
      <c r="A1747" s="20"/>
      <c r="B1747" s="20"/>
      <c r="C1747" s="20"/>
      <c r="D1747" s="20"/>
      <c r="E1747" s="15" t="s">
        <v>1012</v>
      </c>
      <c r="F1747" s="46"/>
      <c r="G1747" s="106"/>
      <c r="H1747" s="48"/>
      <c r="I1747" s="106"/>
      <c r="J1747" s="48">
        <v>1</v>
      </c>
      <c r="K1747" s="106">
        <v>-54.12</v>
      </c>
      <c r="L1747" s="46">
        <v>1</v>
      </c>
      <c r="M1747" s="110">
        <v>-54.12</v>
      </c>
      <c r="N1747" s="21"/>
      <c r="O1747" s="21"/>
    </row>
    <row r="1748" spans="1:15" x14ac:dyDescent="0.25">
      <c r="A1748" s="20"/>
      <c r="B1748" s="20"/>
      <c r="C1748" s="20"/>
      <c r="D1748" s="20"/>
      <c r="E1748" s="15" t="s">
        <v>1254</v>
      </c>
      <c r="F1748" s="46">
        <v>1</v>
      </c>
      <c r="G1748" s="106">
        <v>-39.5</v>
      </c>
      <c r="H1748" s="48"/>
      <c r="I1748" s="106"/>
      <c r="J1748" s="48"/>
      <c r="K1748" s="106"/>
      <c r="L1748" s="46">
        <v>1</v>
      </c>
      <c r="M1748" s="110">
        <v>-39.5</v>
      </c>
      <c r="N1748" s="21"/>
      <c r="O1748" s="21"/>
    </row>
    <row r="1749" spans="1:15" x14ac:dyDescent="0.25">
      <c r="A1749" s="20"/>
      <c r="B1749" s="20"/>
      <c r="C1749" s="20"/>
      <c r="D1749" s="20"/>
      <c r="E1749" s="15" t="s">
        <v>1224</v>
      </c>
      <c r="F1749" s="46"/>
      <c r="G1749" s="106"/>
      <c r="H1749" s="48"/>
      <c r="I1749" s="106"/>
      <c r="J1749" s="48">
        <v>1</v>
      </c>
      <c r="K1749" s="106">
        <v>-54.14</v>
      </c>
      <c r="L1749" s="46">
        <v>1</v>
      </c>
      <c r="M1749" s="110">
        <v>-54.14</v>
      </c>
      <c r="N1749" s="21"/>
      <c r="O1749" s="21"/>
    </row>
    <row r="1750" spans="1:15" x14ac:dyDescent="0.25">
      <c r="A1750" s="20"/>
      <c r="B1750" s="20"/>
      <c r="C1750" s="20"/>
      <c r="D1750" s="20"/>
      <c r="E1750" s="15" t="s">
        <v>730</v>
      </c>
      <c r="F1750" s="46"/>
      <c r="G1750" s="106"/>
      <c r="H1750" s="48">
        <v>1</v>
      </c>
      <c r="I1750" s="106">
        <v>-86.78</v>
      </c>
      <c r="J1750" s="48"/>
      <c r="K1750" s="106"/>
      <c r="L1750" s="46">
        <v>1</v>
      </c>
      <c r="M1750" s="110">
        <v>-86.78</v>
      </c>
      <c r="N1750" s="21"/>
      <c r="O1750" s="21"/>
    </row>
    <row r="1751" spans="1:15" x14ac:dyDescent="0.25">
      <c r="A1751" s="20"/>
      <c r="B1751" s="20"/>
      <c r="C1751" s="20"/>
      <c r="D1751" s="20"/>
      <c r="E1751" s="15" t="s">
        <v>940</v>
      </c>
      <c r="F1751" s="46"/>
      <c r="G1751" s="106"/>
      <c r="H1751" s="48">
        <v>1</v>
      </c>
      <c r="I1751" s="106">
        <v>-68.91</v>
      </c>
      <c r="J1751" s="48"/>
      <c r="K1751" s="106"/>
      <c r="L1751" s="46">
        <v>1</v>
      </c>
      <c r="M1751" s="110">
        <v>-68.91</v>
      </c>
      <c r="N1751" s="21"/>
      <c r="O1751" s="21"/>
    </row>
    <row r="1752" spans="1:15" x14ac:dyDescent="0.25">
      <c r="A1752" s="20"/>
      <c r="B1752" s="20"/>
      <c r="C1752" s="20"/>
      <c r="D1752" s="20"/>
      <c r="E1752" s="15" t="s">
        <v>930</v>
      </c>
      <c r="F1752" s="46"/>
      <c r="G1752" s="106"/>
      <c r="H1752" s="48">
        <v>1</v>
      </c>
      <c r="I1752" s="106">
        <v>-13.78</v>
      </c>
      <c r="J1752" s="48"/>
      <c r="K1752" s="106"/>
      <c r="L1752" s="46">
        <v>1</v>
      </c>
      <c r="M1752" s="110">
        <v>-13.78</v>
      </c>
      <c r="N1752" s="21"/>
      <c r="O1752" s="21"/>
    </row>
    <row r="1753" spans="1:15" x14ac:dyDescent="0.25">
      <c r="A1753" s="20"/>
      <c r="B1753" s="20"/>
      <c r="C1753" s="20"/>
      <c r="D1753" s="20"/>
      <c r="E1753" s="15" t="s">
        <v>991</v>
      </c>
      <c r="F1753" s="46"/>
      <c r="G1753" s="106"/>
      <c r="H1753" s="48"/>
      <c r="I1753" s="106"/>
      <c r="J1753" s="48">
        <v>1</v>
      </c>
      <c r="K1753" s="106">
        <v>-88.73</v>
      </c>
      <c r="L1753" s="46">
        <v>1</v>
      </c>
      <c r="M1753" s="110">
        <v>-88.73</v>
      </c>
      <c r="N1753" s="21"/>
      <c r="O1753" s="21"/>
    </row>
    <row r="1754" spans="1:15" x14ac:dyDescent="0.25">
      <c r="A1754" s="20"/>
      <c r="B1754" s="20"/>
      <c r="C1754" s="20"/>
      <c r="D1754" s="20"/>
      <c r="E1754" s="15" t="s">
        <v>2162</v>
      </c>
      <c r="F1754" s="46"/>
      <c r="G1754" s="106"/>
      <c r="H1754" s="48">
        <v>1</v>
      </c>
      <c r="I1754" s="106">
        <v>-467.22</v>
      </c>
      <c r="J1754" s="48"/>
      <c r="K1754" s="106"/>
      <c r="L1754" s="46">
        <v>1</v>
      </c>
      <c r="M1754" s="110">
        <v>-467.22</v>
      </c>
      <c r="N1754" s="21"/>
      <c r="O1754" s="21"/>
    </row>
    <row r="1755" spans="1:15" x14ac:dyDescent="0.25">
      <c r="A1755" s="20"/>
      <c r="B1755" s="20"/>
      <c r="C1755" s="20"/>
      <c r="D1755" s="20"/>
      <c r="E1755" s="15" t="s">
        <v>1667</v>
      </c>
      <c r="F1755" s="46"/>
      <c r="G1755" s="106"/>
      <c r="H1755" s="48"/>
      <c r="I1755" s="106"/>
      <c r="J1755" s="48">
        <v>1</v>
      </c>
      <c r="K1755" s="106">
        <v>-76.91</v>
      </c>
      <c r="L1755" s="46">
        <v>1</v>
      </c>
      <c r="M1755" s="110">
        <v>-76.91</v>
      </c>
      <c r="N1755" s="21"/>
      <c r="O1755" s="21"/>
    </row>
    <row r="1756" spans="1:15" x14ac:dyDescent="0.25">
      <c r="A1756" s="20"/>
      <c r="B1756" s="20"/>
      <c r="C1756" s="20"/>
      <c r="D1756" s="20"/>
      <c r="E1756" s="15" t="s">
        <v>1173</v>
      </c>
      <c r="F1756" s="46"/>
      <c r="G1756" s="106"/>
      <c r="H1756" s="48">
        <v>1</v>
      </c>
      <c r="I1756" s="106">
        <v>-53.19</v>
      </c>
      <c r="J1756" s="48"/>
      <c r="K1756" s="106"/>
      <c r="L1756" s="46">
        <v>1</v>
      </c>
      <c r="M1756" s="110">
        <v>-53.19</v>
      </c>
      <c r="N1756" s="21"/>
      <c r="O1756" s="21"/>
    </row>
    <row r="1757" spans="1:15" x14ac:dyDescent="0.25">
      <c r="A1757" s="20"/>
      <c r="B1757" s="20"/>
      <c r="C1757" s="20"/>
      <c r="D1757" s="20"/>
      <c r="E1757" s="15" t="s">
        <v>93</v>
      </c>
      <c r="F1757" s="46"/>
      <c r="G1757" s="106"/>
      <c r="H1757" s="48">
        <v>1</v>
      </c>
      <c r="I1757" s="106">
        <v>-215.03</v>
      </c>
      <c r="J1757" s="48"/>
      <c r="K1757" s="106"/>
      <c r="L1757" s="46">
        <v>1</v>
      </c>
      <c r="M1757" s="110">
        <v>-215.03</v>
      </c>
      <c r="N1757" s="21"/>
      <c r="O1757" s="21"/>
    </row>
    <row r="1758" spans="1:15" x14ac:dyDescent="0.25">
      <c r="A1758" s="20"/>
      <c r="B1758" s="20"/>
      <c r="C1758" s="20"/>
      <c r="D1758" s="20"/>
      <c r="E1758" s="15" t="s">
        <v>641</v>
      </c>
      <c r="F1758" s="46"/>
      <c r="G1758" s="106"/>
      <c r="H1758" s="48"/>
      <c r="I1758" s="106"/>
      <c r="J1758" s="48">
        <v>1</v>
      </c>
      <c r="K1758" s="106">
        <v>-66.260000000000005</v>
      </c>
      <c r="L1758" s="46">
        <v>1</v>
      </c>
      <c r="M1758" s="110">
        <v>-66.260000000000005</v>
      </c>
      <c r="N1758" s="21"/>
      <c r="O1758" s="21"/>
    </row>
    <row r="1759" spans="1:15" x14ac:dyDescent="0.25">
      <c r="A1759" s="20"/>
      <c r="B1759" s="20"/>
      <c r="C1759" s="20"/>
      <c r="D1759" s="20"/>
      <c r="E1759" s="15" t="s">
        <v>925</v>
      </c>
      <c r="F1759" s="46"/>
      <c r="G1759" s="106"/>
      <c r="H1759" s="48">
        <v>1</v>
      </c>
      <c r="I1759" s="106">
        <v>-88.73</v>
      </c>
      <c r="J1759" s="48"/>
      <c r="K1759" s="106"/>
      <c r="L1759" s="46">
        <v>1</v>
      </c>
      <c r="M1759" s="110">
        <v>-88.73</v>
      </c>
      <c r="N1759" s="21"/>
      <c r="O1759" s="21"/>
    </row>
    <row r="1760" spans="1:15" x14ac:dyDescent="0.25">
      <c r="A1760" s="20"/>
      <c r="B1760" s="20"/>
      <c r="C1760" s="20"/>
      <c r="D1760" s="20"/>
      <c r="E1760" s="15" t="s">
        <v>807</v>
      </c>
      <c r="F1760" s="46"/>
      <c r="G1760" s="106"/>
      <c r="H1760" s="48"/>
      <c r="I1760" s="106"/>
      <c r="J1760" s="48">
        <v>1</v>
      </c>
      <c r="K1760" s="106">
        <v>-33.659999999999997</v>
      </c>
      <c r="L1760" s="46">
        <v>1</v>
      </c>
      <c r="M1760" s="110">
        <v>-33.659999999999997</v>
      </c>
      <c r="N1760" s="21"/>
      <c r="O1760" s="21"/>
    </row>
    <row r="1761" spans="1:15" x14ac:dyDescent="0.25">
      <c r="A1761" s="20"/>
      <c r="B1761" s="20"/>
      <c r="C1761" s="20"/>
      <c r="D1761" s="20"/>
      <c r="E1761" s="15" t="s">
        <v>567</v>
      </c>
      <c r="F1761" s="46"/>
      <c r="G1761" s="106"/>
      <c r="H1761" s="48">
        <v>1</v>
      </c>
      <c r="I1761" s="106">
        <v>-16.100000000000001</v>
      </c>
      <c r="J1761" s="48"/>
      <c r="K1761" s="106"/>
      <c r="L1761" s="46">
        <v>1</v>
      </c>
      <c r="M1761" s="110">
        <v>-16.100000000000001</v>
      </c>
      <c r="N1761" s="21"/>
      <c r="O1761" s="21"/>
    </row>
    <row r="1762" spans="1:15" x14ac:dyDescent="0.25">
      <c r="A1762" s="20"/>
      <c r="B1762" s="20"/>
      <c r="C1762" s="20"/>
      <c r="D1762" s="20"/>
      <c r="E1762" s="15" t="s">
        <v>2147</v>
      </c>
      <c r="F1762" s="46"/>
      <c r="G1762" s="106"/>
      <c r="H1762" s="48"/>
      <c r="I1762" s="106"/>
      <c r="J1762" s="48">
        <v>1</v>
      </c>
      <c r="K1762" s="106">
        <v>-85.28</v>
      </c>
      <c r="L1762" s="46">
        <v>1</v>
      </c>
      <c r="M1762" s="110">
        <v>-85.28</v>
      </c>
      <c r="N1762" s="21"/>
      <c r="O1762" s="21"/>
    </row>
    <row r="1763" spans="1:15" x14ac:dyDescent="0.25">
      <c r="A1763" s="20"/>
      <c r="B1763" s="20"/>
      <c r="C1763" s="20"/>
      <c r="D1763" s="20"/>
      <c r="E1763" s="15" t="s">
        <v>1377</v>
      </c>
      <c r="F1763" s="46"/>
      <c r="G1763" s="106"/>
      <c r="H1763" s="48">
        <v>1</v>
      </c>
      <c r="I1763" s="106">
        <v>-24.9</v>
      </c>
      <c r="J1763" s="48"/>
      <c r="K1763" s="106"/>
      <c r="L1763" s="46">
        <v>1</v>
      </c>
      <c r="M1763" s="110">
        <v>-24.9</v>
      </c>
      <c r="N1763" s="21"/>
      <c r="O1763" s="21"/>
    </row>
    <row r="1764" spans="1:15" x14ac:dyDescent="0.25">
      <c r="A1764" s="20"/>
      <c r="B1764" s="20"/>
      <c r="C1764" s="20"/>
      <c r="D1764" s="20"/>
      <c r="E1764" s="15" t="s">
        <v>2239</v>
      </c>
      <c r="F1764" s="46"/>
      <c r="G1764" s="106"/>
      <c r="H1764" s="48">
        <v>1</v>
      </c>
      <c r="I1764" s="106">
        <v>-458.27</v>
      </c>
      <c r="J1764" s="48"/>
      <c r="K1764" s="106"/>
      <c r="L1764" s="46">
        <v>1</v>
      </c>
      <c r="M1764" s="110">
        <v>-458.27</v>
      </c>
      <c r="N1764" s="21"/>
      <c r="O1764" s="21"/>
    </row>
    <row r="1765" spans="1:15" x14ac:dyDescent="0.25">
      <c r="A1765" s="20"/>
      <c r="B1765" s="20"/>
      <c r="C1765" s="20"/>
      <c r="D1765" s="20"/>
      <c r="E1765" s="15" t="s">
        <v>1898</v>
      </c>
      <c r="F1765" s="46"/>
      <c r="G1765" s="106"/>
      <c r="H1765" s="48"/>
      <c r="I1765" s="106"/>
      <c r="J1765" s="48">
        <v>1</v>
      </c>
      <c r="K1765" s="106">
        <v>-16.309999999999999</v>
      </c>
      <c r="L1765" s="46">
        <v>1</v>
      </c>
      <c r="M1765" s="110">
        <v>-16.309999999999999</v>
      </c>
      <c r="N1765" s="21"/>
      <c r="O1765" s="21"/>
    </row>
    <row r="1766" spans="1:15" x14ac:dyDescent="0.25">
      <c r="A1766" s="20"/>
      <c r="B1766" s="20"/>
      <c r="C1766" s="20"/>
      <c r="D1766" s="20"/>
      <c r="E1766" s="15" t="s">
        <v>2165</v>
      </c>
      <c r="F1766" s="46"/>
      <c r="G1766" s="106"/>
      <c r="H1766" s="48"/>
      <c r="I1766" s="106"/>
      <c r="J1766" s="48">
        <v>1</v>
      </c>
      <c r="K1766" s="106">
        <v>-144.13999999999999</v>
      </c>
      <c r="L1766" s="46">
        <v>1</v>
      </c>
      <c r="M1766" s="110">
        <v>-144.13999999999999</v>
      </c>
      <c r="N1766" s="21"/>
      <c r="O1766" s="21"/>
    </row>
    <row r="1767" spans="1:15" x14ac:dyDescent="0.25">
      <c r="A1767" s="20"/>
      <c r="B1767" s="20"/>
      <c r="C1767" s="20"/>
      <c r="D1767" s="20"/>
      <c r="E1767" s="15" t="s">
        <v>1775</v>
      </c>
      <c r="F1767" s="46">
        <v>1</v>
      </c>
      <c r="G1767" s="106">
        <v>-99.96</v>
      </c>
      <c r="H1767" s="48"/>
      <c r="I1767" s="106"/>
      <c r="J1767" s="48"/>
      <c r="K1767" s="106"/>
      <c r="L1767" s="46">
        <v>1</v>
      </c>
      <c r="M1767" s="110">
        <v>-99.96</v>
      </c>
      <c r="N1767" s="21"/>
      <c r="O1767" s="21"/>
    </row>
    <row r="1768" spans="1:15" x14ac:dyDescent="0.25">
      <c r="A1768" s="20"/>
      <c r="B1768" s="20"/>
      <c r="C1768" s="20"/>
      <c r="D1768" s="20"/>
      <c r="E1768" s="15" t="s">
        <v>2257</v>
      </c>
      <c r="F1768" s="46">
        <v>1</v>
      </c>
      <c r="G1768" s="106">
        <v>-371.24</v>
      </c>
      <c r="H1768" s="48"/>
      <c r="I1768" s="106"/>
      <c r="J1768" s="48"/>
      <c r="K1768" s="106"/>
      <c r="L1768" s="46">
        <v>1</v>
      </c>
      <c r="M1768" s="110">
        <v>-371.24</v>
      </c>
      <c r="N1768" s="21"/>
      <c r="O1768" s="21"/>
    </row>
    <row r="1769" spans="1:15" x14ac:dyDescent="0.25">
      <c r="A1769" s="20"/>
      <c r="B1769" s="20"/>
      <c r="C1769" s="20"/>
      <c r="D1769" s="20"/>
      <c r="E1769" s="15" t="s">
        <v>2246</v>
      </c>
      <c r="F1769" s="46"/>
      <c r="G1769" s="106"/>
      <c r="H1769" s="48">
        <v>1</v>
      </c>
      <c r="I1769" s="106">
        <v>-198.55</v>
      </c>
      <c r="J1769" s="48"/>
      <c r="K1769" s="106"/>
      <c r="L1769" s="46">
        <v>1</v>
      </c>
      <c r="M1769" s="110">
        <v>-198.55</v>
      </c>
      <c r="N1769" s="21"/>
      <c r="O1769" s="21"/>
    </row>
    <row r="1770" spans="1:15" x14ac:dyDescent="0.25">
      <c r="A1770" s="20"/>
      <c r="B1770" s="20"/>
      <c r="C1770" s="20"/>
      <c r="D1770" s="20"/>
      <c r="E1770" s="15" t="s">
        <v>1332</v>
      </c>
      <c r="F1770" s="46">
        <v>1</v>
      </c>
      <c r="G1770" s="106">
        <v>-26</v>
      </c>
      <c r="H1770" s="48"/>
      <c r="I1770" s="106"/>
      <c r="J1770" s="48"/>
      <c r="K1770" s="106"/>
      <c r="L1770" s="46">
        <v>1</v>
      </c>
      <c r="M1770" s="110">
        <v>-26</v>
      </c>
      <c r="N1770" s="21"/>
      <c r="O1770" s="21"/>
    </row>
    <row r="1771" spans="1:15" x14ac:dyDescent="0.25">
      <c r="A1771" s="20"/>
      <c r="B1771" s="20"/>
      <c r="C1771" s="20"/>
      <c r="D1771" s="20"/>
      <c r="E1771" s="15" t="s">
        <v>1961</v>
      </c>
      <c r="F1771" s="46">
        <v>1</v>
      </c>
      <c r="G1771" s="106">
        <v>-38.549999999999997</v>
      </c>
      <c r="H1771" s="48"/>
      <c r="I1771" s="106"/>
      <c r="J1771" s="48"/>
      <c r="K1771" s="106"/>
      <c r="L1771" s="46">
        <v>1</v>
      </c>
      <c r="M1771" s="110">
        <v>-38.549999999999997</v>
      </c>
      <c r="N1771" s="21"/>
      <c r="O1771" s="21"/>
    </row>
    <row r="1772" spans="1:15" x14ac:dyDescent="0.25">
      <c r="A1772" s="20"/>
      <c r="B1772" s="20"/>
      <c r="C1772" s="20"/>
      <c r="D1772" s="20"/>
      <c r="E1772" s="15" t="s">
        <v>677</v>
      </c>
      <c r="F1772" s="46">
        <v>1</v>
      </c>
      <c r="G1772" s="106">
        <v>-77.72</v>
      </c>
      <c r="H1772" s="48"/>
      <c r="I1772" s="106"/>
      <c r="J1772" s="48"/>
      <c r="K1772" s="106"/>
      <c r="L1772" s="46">
        <v>1</v>
      </c>
      <c r="M1772" s="110">
        <v>-77.72</v>
      </c>
      <c r="N1772" s="21"/>
      <c r="O1772" s="21"/>
    </row>
    <row r="1773" spans="1:15" x14ac:dyDescent="0.25">
      <c r="A1773" s="20"/>
      <c r="B1773" s="20"/>
      <c r="C1773" s="20"/>
      <c r="D1773" s="20"/>
      <c r="E1773" s="15" t="s">
        <v>553</v>
      </c>
      <c r="F1773" s="46"/>
      <c r="G1773" s="106"/>
      <c r="H1773" s="48">
        <v>1</v>
      </c>
      <c r="I1773" s="106">
        <v>-89.63</v>
      </c>
      <c r="J1773" s="48"/>
      <c r="K1773" s="106"/>
      <c r="L1773" s="46">
        <v>1</v>
      </c>
      <c r="M1773" s="110">
        <v>-89.63</v>
      </c>
      <c r="N1773" s="21"/>
      <c r="O1773" s="21"/>
    </row>
    <row r="1774" spans="1:15" x14ac:dyDescent="0.25">
      <c r="A1774" s="20"/>
      <c r="B1774" s="20"/>
      <c r="C1774" s="20"/>
      <c r="D1774" s="20"/>
      <c r="E1774" s="15" t="s">
        <v>1633</v>
      </c>
      <c r="F1774" s="46"/>
      <c r="G1774" s="106"/>
      <c r="H1774" s="48">
        <v>1</v>
      </c>
      <c r="I1774" s="106">
        <v>-45.52</v>
      </c>
      <c r="J1774" s="48"/>
      <c r="K1774" s="106"/>
      <c r="L1774" s="46">
        <v>1</v>
      </c>
      <c r="M1774" s="110">
        <v>-45.52</v>
      </c>
      <c r="N1774" s="21"/>
      <c r="O1774" s="21"/>
    </row>
    <row r="1775" spans="1:15" x14ac:dyDescent="0.25">
      <c r="A1775" s="20"/>
      <c r="B1775" s="20"/>
      <c r="C1775" s="20"/>
      <c r="D1775" s="20"/>
      <c r="E1775" s="15" t="s">
        <v>752</v>
      </c>
      <c r="F1775" s="46"/>
      <c r="G1775" s="106"/>
      <c r="H1775" s="48">
        <v>1</v>
      </c>
      <c r="I1775" s="106">
        <v>-95.34</v>
      </c>
      <c r="J1775" s="48"/>
      <c r="K1775" s="106"/>
      <c r="L1775" s="46">
        <v>1</v>
      </c>
      <c r="M1775" s="110">
        <v>-95.34</v>
      </c>
      <c r="N1775" s="21"/>
      <c r="O1775" s="21"/>
    </row>
    <row r="1776" spans="1:15" x14ac:dyDescent="0.25">
      <c r="A1776" s="20"/>
      <c r="B1776" s="20"/>
      <c r="C1776" s="20"/>
      <c r="D1776" s="20"/>
      <c r="E1776" s="15" t="s">
        <v>1629</v>
      </c>
      <c r="F1776" s="46"/>
      <c r="G1776" s="106"/>
      <c r="H1776" s="48">
        <v>1</v>
      </c>
      <c r="I1776" s="106">
        <v>-67.7</v>
      </c>
      <c r="J1776" s="48"/>
      <c r="K1776" s="106"/>
      <c r="L1776" s="46">
        <v>1</v>
      </c>
      <c r="M1776" s="110">
        <v>-67.7</v>
      </c>
      <c r="N1776" s="21"/>
      <c r="O1776" s="21"/>
    </row>
    <row r="1777" spans="1:15" x14ac:dyDescent="0.25">
      <c r="A1777" s="20"/>
      <c r="B1777" s="20"/>
      <c r="C1777" s="20"/>
      <c r="D1777" s="20"/>
      <c r="E1777" s="15" t="s">
        <v>1988</v>
      </c>
      <c r="F1777" s="46">
        <v>1</v>
      </c>
      <c r="G1777" s="106">
        <v>-20.25</v>
      </c>
      <c r="H1777" s="48"/>
      <c r="I1777" s="106"/>
      <c r="J1777" s="48"/>
      <c r="K1777" s="106"/>
      <c r="L1777" s="46">
        <v>1</v>
      </c>
      <c r="M1777" s="110">
        <v>-20.25</v>
      </c>
      <c r="N1777" s="21"/>
      <c r="O1777" s="21"/>
    </row>
    <row r="1778" spans="1:15" x14ac:dyDescent="0.25">
      <c r="A1778" s="20"/>
      <c r="B1778" s="20"/>
      <c r="C1778" s="20"/>
      <c r="D1778" s="20"/>
      <c r="E1778" s="15" t="s">
        <v>721</v>
      </c>
      <c r="F1778" s="46">
        <v>1</v>
      </c>
      <c r="G1778" s="106">
        <v>-60.48</v>
      </c>
      <c r="H1778" s="48"/>
      <c r="I1778" s="106"/>
      <c r="J1778" s="48"/>
      <c r="K1778" s="106"/>
      <c r="L1778" s="46">
        <v>1</v>
      </c>
      <c r="M1778" s="110">
        <v>-60.48</v>
      </c>
      <c r="N1778" s="21"/>
      <c r="O1778" s="21"/>
    </row>
    <row r="1779" spans="1:15" x14ac:dyDescent="0.25">
      <c r="A1779" s="20"/>
      <c r="B1779" s="20"/>
      <c r="C1779" s="20"/>
      <c r="D1779" s="20"/>
      <c r="E1779" s="15" t="s">
        <v>2052</v>
      </c>
      <c r="F1779" s="46"/>
      <c r="G1779" s="106"/>
      <c r="H1779" s="48"/>
      <c r="I1779" s="106"/>
      <c r="J1779" s="48">
        <v>1</v>
      </c>
      <c r="K1779" s="106">
        <v>-67.14</v>
      </c>
      <c r="L1779" s="46">
        <v>1</v>
      </c>
      <c r="M1779" s="110">
        <v>-67.14</v>
      </c>
      <c r="N1779" s="21"/>
      <c r="O1779" s="21"/>
    </row>
    <row r="1780" spans="1:15" x14ac:dyDescent="0.25">
      <c r="A1780" s="20"/>
      <c r="B1780" s="20"/>
      <c r="C1780" s="20"/>
      <c r="D1780" s="20"/>
      <c r="E1780" s="15" t="s">
        <v>1028</v>
      </c>
      <c r="F1780" s="46"/>
      <c r="G1780" s="106"/>
      <c r="H1780" s="48"/>
      <c r="I1780" s="106"/>
      <c r="J1780" s="48">
        <v>1</v>
      </c>
      <c r="K1780" s="106">
        <v>-49.02</v>
      </c>
      <c r="L1780" s="46">
        <v>1</v>
      </c>
      <c r="M1780" s="110">
        <v>-49.02</v>
      </c>
      <c r="N1780" s="21"/>
      <c r="O1780" s="21"/>
    </row>
    <row r="1781" spans="1:15" x14ac:dyDescent="0.25">
      <c r="A1781" s="20"/>
      <c r="B1781" s="20"/>
      <c r="C1781" s="20"/>
      <c r="D1781" s="20"/>
      <c r="E1781" s="15" t="s">
        <v>1661</v>
      </c>
      <c r="F1781" s="46"/>
      <c r="G1781" s="106"/>
      <c r="H1781" s="48"/>
      <c r="I1781" s="106"/>
      <c r="J1781" s="48">
        <v>1</v>
      </c>
      <c r="K1781" s="106">
        <v>-39.04</v>
      </c>
      <c r="L1781" s="46">
        <v>1</v>
      </c>
      <c r="M1781" s="110">
        <v>-39.04</v>
      </c>
      <c r="N1781" s="21"/>
      <c r="O1781" s="21"/>
    </row>
    <row r="1782" spans="1:15" x14ac:dyDescent="0.25">
      <c r="A1782" s="20"/>
      <c r="B1782" s="20"/>
      <c r="C1782" s="20"/>
      <c r="D1782" s="20"/>
      <c r="E1782" s="15" t="s">
        <v>2018</v>
      </c>
      <c r="F1782" s="46"/>
      <c r="G1782" s="106"/>
      <c r="H1782" s="48">
        <v>1</v>
      </c>
      <c r="I1782" s="106">
        <v>-45.95</v>
      </c>
      <c r="J1782" s="48"/>
      <c r="K1782" s="106"/>
      <c r="L1782" s="46">
        <v>1</v>
      </c>
      <c r="M1782" s="110">
        <v>-45.95</v>
      </c>
      <c r="N1782" s="21"/>
      <c r="O1782" s="21"/>
    </row>
    <row r="1783" spans="1:15" x14ac:dyDescent="0.25">
      <c r="A1783" s="20"/>
      <c r="B1783" s="20"/>
      <c r="C1783" s="20"/>
      <c r="D1783" s="20"/>
      <c r="E1783" s="15" t="s">
        <v>383</v>
      </c>
      <c r="F1783" s="46"/>
      <c r="G1783" s="106"/>
      <c r="H1783" s="48">
        <v>1</v>
      </c>
      <c r="I1783" s="106">
        <v>-49.91</v>
      </c>
      <c r="J1783" s="48"/>
      <c r="K1783" s="106"/>
      <c r="L1783" s="46">
        <v>1</v>
      </c>
      <c r="M1783" s="110">
        <v>-49.91</v>
      </c>
      <c r="N1783" s="21"/>
      <c r="O1783" s="21"/>
    </row>
    <row r="1784" spans="1:15" x14ac:dyDescent="0.25">
      <c r="A1784" s="20"/>
      <c r="B1784" s="20"/>
      <c r="C1784" s="20"/>
      <c r="D1784" s="20"/>
      <c r="E1784" s="15" t="s">
        <v>992</v>
      </c>
      <c r="F1784" s="46"/>
      <c r="G1784" s="106"/>
      <c r="H1784" s="48"/>
      <c r="I1784" s="106"/>
      <c r="J1784" s="48">
        <v>1</v>
      </c>
      <c r="K1784" s="106">
        <v>-93.38</v>
      </c>
      <c r="L1784" s="46">
        <v>1</v>
      </c>
      <c r="M1784" s="110">
        <v>-93.38</v>
      </c>
      <c r="N1784" s="21"/>
      <c r="O1784" s="21"/>
    </row>
    <row r="1785" spans="1:15" x14ac:dyDescent="0.25">
      <c r="A1785" s="20"/>
      <c r="B1785" s="20"/>
      <c r="C1785" s="20"/>
      <c r="D1785" s="20"/>
      <c r="E1785" s="15" t="s">
        <v>139</v>
      </c>
      <c r="F1785" s="46"/>
      <c r="G1785" s="106"/>
      <c r="H1785" s="48">
        <v>1</v>
      </c>
      <c r="I1785" s="106">
        <v>-418.32</v>
      </c>
      <c r="J1785" s="48"/>
      <c r="K1785" s="106"/>
      <c r="L1785" s="46">
        <v>1</v>
      </c>
      <c r="M1785" s="110">
        <v>-418.32</v>
      </c>
      <c r="N1785" s="21"/>
      <c r="O1785" s="21"/>
    </row>
    <row r="1786" spans="1:15" x14ac:dyDescent="0.25">
      <c r="A1786" s="20"/>
      <c r="B1786" s="20"/>
      <c r="C1786" s="20"/>
      <c r="D1786" s="20"/>
      <c r="E1786" s="15" t="s">
        <v>427</v>
      </c>
      <c r="F1786" s="46"/>
      <c r="G1786" s="106"/>
      <c r="H1786" s="48">
        <v>1</v>
      </c>
      <c r="I1786" s="106">
        <v>-55.84</v>
      </c>
      <c r="J1786" s="48"/>
      <c r="K1786" s="106"/>
      <c r="L1786" s="46">
        <v>1</v>
      </c>
      <c r="M1786" s="110">
        <v>-55.84</v>
      </c>
      <c r="N1786" s="21"/>
      <c r="O1786" s="21"/>
    </row>
    <row r="1787" spans="1:15" x14ac:dyDescent="0.25">
      <c r="A1787" s="20"/>
      <c r="B1787" s="20"/>
      <c r="C1787" s="20"/>
      <c r="D1787" s="20"/>
      <c r="E1787" s="15" t="s">
        <v>1795</v>
      </c>
      <c r="F1787" s="46"/>
      <c r="G1787" s="106"/>
      <c r="H1787" s="48">
        <v>1</v>
      </c>
      <c r="I1787" s="106">
        <v>-87.78</v>
      </c>
      <c r="J1787" s="48"/>
      <c r="K1787" s="106"/>
      <c r="L1787" s="46">
        <v>1</v>
      </c>
      <c r="M1787" s="110">
        <v>-87.78</v>
      </c>
      <c r="N1787" s="21"/>
      <c r="O1787" s="21"/>
    </row>
    <row r="1788" spans="1:15" x14ac:dyDescent="0.25">
      <c r="A1788" s="20"/>
      <c r="B1788" s="20"/>
      <c r="C1788" s="20"/>
      <c r="D1788" s="20"/>
      <c r="E1788" s="15" t="s">
        <v>1612</v>
      </c>
      <c r="F1788" s="46"/>
      <c r="G1788" s="106"/>
      <c r="H1788" s="48">
        <v>1</v>
      </c>
      <c r="I1788" s="106">
        <v>-59.75</v>
      </c>
      <c r="J1788" s="48"/>
      <c r="K1788" s="106"/>
      <c r="L1788" s="46">
        <v>1</v>
      </c>
      <c r="M1788" s="110">
        <v>-59.75</v>
      </c>
      <c r="N1788" s="21"/>
      <c r="O1788" s="21"/>
    </row>
    <row r="1789" spans="1:15" x14ac:dyDescent="0.25">
      <c r="A1789" s="20"/>
      <c r="B1789" s="20"/>
      <c r="C1789" s="20"/>
      <c r="D1789" s="20"/>
      <c r="E1789" s="15" t="s">
        <v>1711</v>
      </c>
      <c r="F1789" s="46"/>
      <c r="G1789" s="106"/>
      <c r="H1789" s="48"/>
      <c r="I1789" s="106"/>
      <c r="J1789" s="48">
        <v>1</v>
      </c>
      <c r="K1789" s="106">
        <v>-87.83</v>
      </c>
      <c r="L1789" s="46">
        <v>1</v>
      </c>
      <c r="M1789" s="110">
        <v>-87.83</v>
      </c>
      <c r="N1789" s="21"/>
      <c r="O1789" s="21"/>
    </row>
    <row r="1790" spans="1:15" x14ac:dyDescent="0.25">
      <c r="A1790" s="20"/>
      <c r="B1790" s="20"/>
      <c r="C1790" s="20"/>
      <c r="D1790" s="20"/>
      <c r="E1790" s="15" t="s">
        <v>1227</v>
      </c>
      <c r="F1790" s="46"/>
      <c r="G1790" s="106"/>
      <c r="H1790" s="48"/>
      <c r="I1790" s="106"/>
      <c r="J1790" s="48">
        <v>1</v>
      </c>
      <c r="K1790" s="106">
        <v>-20.6</v>
      </c>
      <c r="L1790" s="46">
        <v>1</v>
      </c>
      <c r="M1790" s="110">
        <v>-20.6</v>
      </c>
      <c r="N1790" s="21"/>
      <c r="O1790" s="21"/>
    </row>
    <row r="1791" spans="1:15" x14ac:dyDescent="0.25">
      <c r="A1791" s="20"/>
      <c r="B1791" s="20"/>
      <c r="C1791" s="20"/>
      <c r="D1791" s="20"/>
      <c r="E1791" s="15" t="s">
        <v>763</v>
      </c>
      <c r="F1791" s="46"/>
      <c r="G1791" s="106"/>
      <c r="H1791" s="48">
        <v>1</v>
      </c>
      <c r="I1791" s="106">
        <v>-7.82</v>
      </c>
      <c r="J1791" s="48"/>
      <c r="K1791" s="106"/>
      <c r="L1791" s="46">
        <v>1</v>
      </c>
      <c r="M1791" s="110">
        <v>-7.82</v>
      </c>
      <c r="N1791" s="21"/>
      <c r="O1791" s="21"/>
    </row>
    <row r="1792" spans="1:15" x14ac:dyDescent="0.25">
      <c r="A1792" s="20"/>
      <c r="B1792" s="20"/>
      <c r="C1792" s="20"/>
      <c r="D1792" s="20"/>
      <c r="E1792" s="15" t="s">
        <v>304</v>
      </c>
      <c r="F1792" s="46">
        <v>1</v>
      </c>
      <c r="G1792" s="106">
        <v>-12.23</v>
      </c>
      <c r="H1792" s="48"/>
      <c r="I1792" s="106"/>
      <c r="J1792" s="48"/>
      <c r="K1792" s="106"/>
      <c r="L1792" s="46">
        <v>1</v>
      </c>
      <c r="M1792" s="110">
        <v>-12.23</v>
      </c>
      <c r="N1792" s="21"/>
      <c r="O1792" s="21"/>
    </row>
    <row r="1793" spans="1:15" x14ac:dyDescent="0.25">
      <c r="A1793" s="20"/>
      <c r="B1793" s="20"/>
      <c r="C1793" s="20"/>
      <c r="D1793" s="20"/>
      <c r="E1793" s="15" t="s">
        <v>1228</v>
      </c>
      <c r="F1793" s="46"/>
      <c r="G1793" s="106"/>
      <c r="H1793" s="48"/>
      <c r="I1793" s="106"/>
      <c r="J1793" s="48">
        <v>1</v>
      </c>
      <c r="K1793" s="106">
        <v>-37.36</v>
      </c>
      <c r="L1793" s="46">
        <v>1</v>
      </c>
      <c r="M1793" s="110">
        <v>-37.36</v>
      </c>
      <c r="N1793" s="21"/>
      <c r="O1793" s="21"/>
    </row>
    <row r="1794" spans="1:15" x14ac:dyDescent="0.25">
      <c r="A1794" s="20"/>
      <c r="B1794" s="20"/>
      <c r="C1794" s="20"/>
      <c r="D1794" s="20"/>
      <c r="E1794" s="15" t="s">
        <v>241</v>
      </c>
      <c r="F1794" s="46"/>
      <c r="G1794" s="106"/>
      <c r="H1794" s="48">
        <v>1</v>
      </c>
      <c r="I1794" s="106">
        <v>-119.92</v>
      </c>
      <c r="J1794" s="48"/>
      <c r="K1794" s="106"/>
      <c r="L1794" s="46">
        <v>1</v>
      </c>
      <c r="M1794" s="110">
        <v>-119.92</v>
      </c>
      <c r="N1794" s="21"/>
      <c r="O1794" s="21"/>
    </row>
    <row r="1795" spans="1:15" x14ac:dyDescent="0.25">
      <c r="A1795" s="20"/>
      <c r="B1795" s="20"/>
      <c r="C1795" s="20"/>
      <c r="D1795" s="20"/>
      <c r="E1795" s="15" t="s">
        <v>594</v>
      </c>
      <c r="F1795" s="46"/>
      <c r="G1795" s="106"/>
      <c r="H1795" s="48">
        <v>1</v>
      </c>
      <c r="I1795" s="106">
        <v>-7.14</v>
      </c>
      <c r="J1795" s="48"/>
      <c r="K1795" s="106"/>
      <c r="L1795" s="46">
        <v>1</v>
      </c>
      <c r="M1795" s="110">
        <v>-7.14</v>
      </c>
      <c r="N1795" s="21"/>
      <c r="O1795" s="21"/>
    </row>
    <row r="1796" spans="1:15" x14ac:dyDescent="0.25">
      <c r="A1796" s="20"/>
      <c r="B1796" s="20"/>
      <c r="C1796" s="20"/>
      <c r="D1796" s="20"/>
      <c r="E1796" s="15" t="s">
        <v>515</v>
      </c>
      <c r="F1796" s="46">
        <v>1</v>
      </c>
      <c r="G1796" s="106">
        <v>-80.739999999999995</v>
      </c>
      <c r="H1796" s="48"/>
      <c r="I1796" s="106"/>
      <c r="J1796" s="48"/>
      <c r="K1796" s="106"/>
      <c r="L1796" s="46">
        <v>1</v>
      </c>
      <c r="M1796" s="110">
        <v>-80.739999999999995</v>
      </c>
      <c r="N1796" s="21"/>
      <c r="O1796" s="21"/>
    </row>
    <row r="1797" spans="1:15" x14ac:dyDescent="0.25">
      <c r="A1797" s="20"/>
      <c r="B1797" s="20"/>
      <c r="C1797" s="20"/>
      <c r="D1797" s="20"/>
      <c r="E1797" s="15" t="s">
        <v>1674</v>
      </c>
      <c r="F1797" s="46"/>
      <c r="G1797" s="106"/>
      <c r="H1797" s="48"/>
      <c r="I1797" s="106"/>
      <c r="J1797" s="48">
        <v>1</v>
      </c>
      <c r="K1797" s="106">
        <v>-27.18</v>
      </c>
      <c r="L1797" s="46">
        <v>1</v>
      </c>
      <c r="M1797" s="110">
        <v>-27.18</v>
      </c>
      <c r="N1797" s="21"/>
      <c r="O1797" s="21"/>
    </row>
    <row r="1798" spans="1:15" x14ac:dyDescent="0.25">
      <c r="A1798" s="20"/>
      <c r="B1798" s="20"/>
      <c r="C1798" s="20"/>
      <c r="D1798" s="20"/>
      <c r="E1798" s="15" t="s">
        <v>375</v>
      </c>
      <c r="F1798" s="46"/>
      <c r="G1798" s="106"/>
      <c r="H1798" s="48">
        <v>1</v>
      </c>
      <c r="I1798" s="106">
        <v>-82.69</v>
      </c>
      <c r="J1798" s="48"/>
      <c r="K1798" s="106"/>
      <c r="L1798" s="46">
        <v>1</v>
      </c>
      <c r="M1798" s="110">
        <v>-82.69</v>
      </c>
      <c r="N1798" s="21"/>
      <c r="O1798" s="21"/>
    </row>
    <row r="1799" spans="1:15" x14ac:dyDescent="0.25">
      <c r="A1799" s="20"/>
      <c r="B1799" s="20"/>
      <c r="C1799" s="20"/>
      <c r="D1799" s="20"/>
      <c r="E1799" s="15" t="s">
        <v>556</v>
      </c>
      <c r="F1799" s="46"/>
      <c r="G1799" s="106"/>
      <c r="H1799" s="48">
        <v>1</v>
      </c>
      <c r="I1799" s="106">
        <v>-43.56</v>
      </c>
      <c r="J1799" s="48"/>
      <c r="K1799" s="106"/>
      <c r="L1799" s="46">
        <v>1</v>
      </c>
      <c r="M1799" s="110">
        <v>-43.56</v>
      </c>
      <c r="N1799" s="21"/>
      <c r="O1799" s="21"/>
    </row>
    <row r="1800" spans="1:15" x14ac:dyDescent="0.25">
      <c r="A1800" s="20"/>
      <c r="B1800" s="20"/>
      <c r="C1800" s="20"/>
      <c r="D1800" s="20"/>
      <c r="E1800" s="15" t="s">
        <v>580</v>
      </c>
      <c r="F1800" s="46"/>
      <c r="G1800" s="106"/>
      <c r="H1800" s="48">
        <v>1</v>
      </c>
      <c r="I1800" s="106">
        <v>-72.34</v>
      </c>
      <c r="J1800" s="48"/>
      <c r="K1800" s="106"/>
      <c r="L1800" s="46">
        <v>1</v>
      </c>
      <c r="M1800" s="110">
        <v>-72.34</v>
      </c>
      <c r="N1800" s="21"/>
      <c r="O1800" s="21"/>
    </row>
    <row r="1801" spans="1:15" x14ac:dyDescent="0.25">
      <c r="A1801" s="20"/>
      <c r="B1801" s="20"/>
      <c r="C1801" s="20"/>
      <c r="D1801" s="20"/>
      <c r="E1801" s="15" t="s">
        <v>2212</v>
      </c>
      <c r="F1801" s="46">
        <v>1</v>
      </c>
      <c r="G1801" s="106">
        <v>-379.52</v>
      </c>
      <c r="H1801" s="48"/>
      <c r="I1801" s="106"/>
      <c r="J1801" s="48"/>
      <c r="K1801" s="106"/>
      <c r="L1801" s="46">
        <v>1</v>
      </c>
      <c r="M1801" s="110">
        <v>-379.52</v>
      </c>
      <c r="N1801" s="21"/>
      <c r="O1801" s="21"/>
    </row>
    <row r="1802" spans="1:15" x14ac:dyDescent="0.25">
      <c r="A1802" s="20"/>
      <c r="B1802" s="20"/>
      <c r="C1802" s="20"/>
      <c r="D1802" s="20"/>
      <c r="E1802" s="15" t="s">
        <v>350</v>
      </c>
      <c r="F1802" s="46">
        <v>1</v>
      </c>
      <c r="G1802" s="106">
        <v>-61.04</v>
      </c>
      <c r="H1802" s="48"/>
      <c r="I1802" s="106"/>
      <c r="J1802" s="48"/>
      <c r="K1802" s="106"/>
      <c r="L1802" s="46">
        <v>1</v>
      </c>
      <c r="M1802" s="110">
        <v>-61.04</v>
      </c>
      <c r="N1802" s="21"/>
      <c r="O1802" s="21"/>
    </row>
    <row r="1803" spans="1:15" x14ac:dyDescent="0.25">
      <c r="A1803" s="20"/>
      <c r="B1803" s="20"/>
      <c r="C1803" s="20"/>
      <c r="D1803" s="20"/>
      <c r="E1803" s="15" t="s">
        <v>838</v>
      </c>
      <c r="F1803" s="46"/>
      <c r="G1803" s="106"/>
      <c r="H1803" s="48"/>
      <c r="I1803" s="106"/>
      <c r="J1803" s="48">
        <v>1</v>
      </c>
      <c r="K1803" s="106">
        <v>-60.41</v>
      </c>
      <c r="L1803" s="46">
        <v>1</v>
      </c>
      <c r="M1803" s="110">
        <v>-60.41</v>
      </c>
      <c r="N1803" s="21"/>
      <c r="O1803" s="21"/>
    </row>
    <row r="1804" spans="1:15" x14ac:dyDescent="0.25">
      <c r="A1804" s="20"/>
      <c r="B1804" s="20"/>
      <c r="C1804" s="20"/>
      <c r="D1804" s="20"/>
      <c r="E1804" s="15" t="s">
        <v>870</v>
      </c>
      <c r="F1804" s="46">
        <v>1</v>
      </c>
      <c r="G1804" s="106">
        <v>-51.92</v>
      </c>
      <c r="H1804" s="48"/>
      <c r="I1804" s="106"/>
      <c r="J1804" s="48"/>
      <c r="K1804" s="106"/>
      <c r="L1804" s="46">
        <v>1</v>
      </c>
      <c r="M1804" s="110">
        <v>-51.92</v>
      </c>
      <c r="N1804" s="21"/>
      <c r="O1804" s="21"/>
    </row>
    <row r="1805" spans="1:15" x14ac:dyDescent="0.25">
      <c r="A1805" s="20"/>
      <c r="B1805" s="20"/>
      <c r="C1805" s="20"/>
      <c r="D1805" s="20"/>
      <c r="E1805" s="15" t="s">
        <v>2161</v>
      </c>
      <c r="F1805" s="46"/>
      <c r="G1805" s="106"/>
      <c r="H1805" s="48">
        <v>1</v>
      </c>
      <c r="I1805" s="106">
        <v>-155.5</v>
      </c>
      <c r="J1805" s="48"/>
      <c r="K1805" s="106"/>
      <c r="L1805" s="46">
        <v>1</v>
      </c>
      <c r="M1805" s="110">
        <v>-155.5</v>
      </c>
      <c r="N1805" s="21"/>
      <c r="O1805" s="21"/>
    </row>
    <row r="1806" spans="1:15" x14ac:dyDescent="0.25">
      <c r="A1806" s="20"/>
      <c r="B1806" s="20"/>
      <c r="C1806" s="20"/>
      <c r="D1806" s="20"/>
      <c r="E1806" s="15" t="s">
        <v>2007</v>
      </c>
      <c r="F1806" s="46"/>
      <c r="G1806" s="106"/>
      <c r="H1806" s="48">
        <v>1</v>
      </c>
      <c r="I1806" s="106">
        <v>-53.62</v>
      </c>
      <c r="J1806" s="48"/>
      <c r="K1806" s="106"/>
      <c r="L1806" s="46">
        <v>1</v>
      </c>
      <c r="M1806" s="110">
        <v>-53.62</v>
      </c>
      <c r="N1806" s="21"/>
      <c r="O1806" s="21"/>
    </row>
    <row r="1807" spans="1:15" x14ac:dyDescent="0.25">
      <c r="A1807" s="20"/>
      <c r="B1807" s="20"/>
      <c r="C1807" s="20"/>
      <c r="D1807" s="20"/>
      <c r="E1807" s="15" t="s">
        <v>547</v>
      </c>
      <c r="F1807" s="46">
        <v>1</v>
      </c>
      <c r="G1807" s="106">
        <v>-36.14</v>
      </c>
      <c r="H1807" s="48"/>
      <c r="I1807" s="106"/>
      <c r="J1807" s="48"/>
      <c r="K1807" s="106"/>
      <c r="L1807" s="46">
        <v>1</v>
      </c>
      <c r="M1807" s="110">
        <v>-36.14</v>
      </c>
      <c r="N1807" s="21"/>
      <c r="O1807" s="21"/>
    </row>
    <row r="1808" spans="1:15" x14ac:dyDescent="0.25">
      <c r="A1808" s="20"/>
      <c r="B1808" s="20"/>
      <c r="C1808" s="20"/>
      <c r="D1808" s="20"/>
      <c r="E1808" s="15" t="s">
        <v>2179</v>
      </c>
      <c r="F1808" s="46"/>
      <c r="G1808" s="106"/>
      <c r="H1808" s="48"/>
      <c r="I1808" s="106"/>
      <c r="J1808" s="48">
        <v>1</v>
      </c>
      <c r="K1808" s="106">
        <v>-422.94</v>
      </c>
      <c r="L1808" s="46">
        <v>1</v>
      </c>
      <c r="M1808" s="110">
        <v>-422.94</v>
      </c>
      <c r="N1808" s="21"/>
      <c r="O1808" s="21"/>
    </row>
    <row r="1809" spans="1:15" x14ac:dyDescent="0.25">
      <c r="A1809" s="20"/>
      <c r="B1809" s="20"/>
      <c r="C1809" s="20"/>
      <c r="D1809" s="20"/>
      <c r="E1809" s="15" t="s">
        <v>1647</v>
      </c>
      <c r="F1809" s="46"/>
      <c r="G1809" s="106"/>
      <c r="H1809" s="48">
        <v>1</v>
      </c>
      <c r="I1809" s="106">
        <v>-94.26</v>
      </c>
      <c r="J1809" s="48"/>
      <c r="K1809" s="106"/>
      <c r="L1809" s="46">
        <v>1</v>
      </c>
      <c r="M1809" s="110">
        <v>-94.26</v>
      </c>
      <c r="N1809" s="21"/>
      <c r="O1809" s="21"/>
    </row>
    <row r="1810" spans="1:15" x14ac:dyDescent="0.25">
      <c r="A1810" s="20"/>
      <c r="B1810" s="20"/>
      <c r="C1810" s="20"/>
      <c r="D1810" s="20"/>
      <c r="E1810" s="15" t="s">
        <v>2206</v>
      </c>
      <c r="F1810" s="46"/>
      <c r="G1810" s="106"/>
      <c r="H1810" s="48"/>
      <c r="I1810" s="106"/>
      <c r="J1810" s="48">
        <v>1</v>
      </c>
      <c r="K1810" s="106">
        <v>-100.41</v>
      </c>
      <c r="L1810" s="46">
        <v>1</v>
      </c>
      <c r="M1810" s="110">
        <v>-100.41</v>
      </c>
      <c r="N1810" s="21"/>
      <c r="O1810" s="21"/>
    </row>
    <row r="1811" spans="1:15" x14ac:dyDescent="0.25">
      <c r="A1811" s="20"/>
      <c r="B1811" s="20"/>
      <c r="C1811" s="20"/>
      <c r="D1811" s="20"/>
      <c r="E1811" s="15" t="s">
        <v>484</v>
      </c>
      <c r="F1811" s="46"/>
      <c r="G1811" s="106"/>
      <c r="H1811" s="48"/>
      <c r="I1811" s="106"/>
      <c r="J1811" s="48">
        <v>1</v>
      </c>
      <c r="K1811" s="106">
        <v>-98.88</v>
      </c>
      <c r="L1811" s="46">
        <v>1</v>
      </c>
      <c r="M1811" s="110">
        <v>-98.88</v>
      </c>
      <c r="N1811" s="21"/>
      <c r="O1811" s="21"/>
    </row>
    <row r="1812" spans="1:15" x14ac:dyDescent="0.25">
      <c r="A1812" s="20"/>
      <c r="B1812" s="20"/>
      <c r="C1812" s="20"/>
      <c r="D1812" s="20"/>
      <c r="E1812" s="15" t="s">
        <v>1743</v>
      </c>
      <c r="F1812" s="46">
        <v>1</v>
      </c>
      <c r="G1812" s="106">
        <v>-31.2</v>
      </c>
      <c r="H1812" s="48"/>
      <c r="I1812" s="106"/>
      <c r="J1812" s="48"/>
      <c r="K1812" s="106"/>
      <c r="L1812" s="46">
        <v>1</v>
      </c>
      <c r="M1812" s="110">
        <v>-31.2</v>
      </c>
      <c r="N1812" s="21"/>
      <c r="O1812" s="21"/>
    </row>
    <row r="1813" spans="1:15" x14ac:dyDescent="0.25">
      <c r="A1813" s="20"/>
      <c r="B1813" s="20"/>
      <c r="C1813" s="20"/>
      <c r="D1813" s="20"/>
      <c r="E1813" s="15" t="s">
        <v>1872</v>
      </c>
      <c r="F1813" s="46"/>
      <c r="G1813" s="106"/>
      <c r="H1813" s="48"/>
      <c r="I1813" s="106"/>
      <c r="J1813" s="48">
        <v>1</v>
      </c>
      <c r="K1813" s="106">
        <v>-14.36</v>
      </c>
      <c r="L1813" s="46">
        <v>1</v>
      </c>
      <c r="M1813" s="110">
        <v>-14.36</v>
      </c>
      <c r="N1813" s="21"/>
      <c r="O1813" s="21"/>
    </row>
    <row r="1814" spans="1:15" x14ac:dyDescent="0.25">
      <c r="A1814" s="20"/>
      <c r="B1814" s="20"/>
      <c r="C1814" s="20"/>
      <c r="D1814" s="20"/>
      <c r="E1814" s="15" t="s">
        <v>2002</v>
      </c>
      <c r="F1814" s="46"/>
      <c r="G1814" s="106"/>
      <c r="H1814" s="48">
        <v>1</v>
      </c>
      <c r="I1814" s="106">
        <v>-35.85</v>
      </c>
      <c r="J1814" s="48"/>
      <c r="K1814" s="106"/>
      <c r="L1814" s="46">
        <v>1</v>
      </c>
      <c r="M1814" s="110">
        <v>-35.85</v>
      </c>
      <c r="N1814" s="21"/>
      <c r="O1814" s="21"/>
    </row>
    <row r="1815" spans="1:15" x14ac:dyDescent="0.25">
      <c r="A1815" s="20"/>
      <c r="B1815" s="20"/>
      <c r="C1815" s="20"/>
      <c r="D1815" s="20"/>
      <c r="E1815" s="15" t="s">
        <v>1836</v>
      </c>
      <c r="F1815" s="46"/>
      <c r="G1815" s="106"/>
      <c r="H1815" s="48">
        <v>1</v>
      </c>
      <c r="I1815" s="106">
        <v>-5.1100000000000003</v>
      </c>
      <c r="J1815" s="48"/>
      <c r="K1815" s="106"/>
      <c r="L1815" s="46">
        <v>1</v>
      </c>
      <c r="M1815" s="110">
        <v>-5.1100000000000003</v>
      </c>
      <c r="N1815" s="21"/>
      <c r="O1815" s="21"/>
    </row>
    <row r="1816" spans="1:15" x14ac:dyDescent="0.25">
      <c r="A1816" s="20"/>
      <c r="B1816" s="20"/>
      <c r="C1816" s="20"/>
      <c r="D1816" s="20"/>
      <c r="E1816" s="15" t="s">
        <v>2279</v>
      </c>
      <c r="F1816" s="46"/>
      <c r="G1816" s="106"/>
      <c r="H1816" s="48">
        <v>1</v>
      </c>
      <c r="I1816" s="106">
        <v>-95.43</v>
      </c>
      <c r="J1816" s="48"/>
      <c r="K1816" s="106"/>
      <c r="L1816" s="46">
        <v>1</v>
      </c>
      <c r="M1816" s="110">
        <v>-95.43</v>
      </c>
      <c r="N1816" s="21"/>
      <c r="O1816" s="21"/>
    </row>
    <row r="1817" spans="1:15" x14ac:dyDescent="0.25">
      <c r="A1817" s="20"/>
      <c r="B1817" s="20"/>
      <c r="C1817" s="20"/>
      <c r="D1817" s="20"/>
      <c r="E1817" s="15" t="s">
        <v>1875</v>
      </c>
      <c r="F1817" s="46"/>
      <c r="G1817" s="106"/>
      <c r="H1817" s="48"/>
      <c r="I1817" s="106"/>
      <c r="J1817" s="48">
        <v>1</v>
      </c>
      <c r="K1817" s="106">
        <v>-10.79</v>
      </c>
      <c r="L1817" s="46">
        <v>1</v>
      </c>
      <c r="M1817" s="110">
        <v>-10.79</v>
      </c>
      <c r="N1817" s="21"/>
      <c r="O1817" s="21"/>
    </row>
    <row r="1818" spans="1:15" x14ac:dyDescent="0.25">
      <c r="A1818" s="20"/>
      <c r="B1818" s="20"/>
      <c r="C1818" s="20"/>
      <c r="D1818" s="20"/>
      <c r="E1818" s="15" t="s">
        <v>1804</v>
      </c>
      <c r="F1818" s="46"/>
      <c r="G1818" s="106"/>
      <c r="H1818" s="48">
        <v>1</v>
      </c>
      <c r="I1818" s="106">
        <v>-59.77</v>
      </c>
      <c r="J1818" s="48"/>
      <c r="K1818" s="106"/>
      <c r="L1818" s="46">
        <v>1</v>
      </c>
      <c r="M1818" s="110">
        <v>-59.77</v>
      </c>
      <c r="N1818" s="21"/>
      <c r="O1818" s="21"/>
    </row>
    <row r="1819" spans="1:15" x14ac:dyDescent="0.25">
      <c r="A1819" s="20"/>
      <c r="B1819" s="20"/>
      <c r="C1819" s="20"/>
      <c r="D1819" s="20"/>
      <c r="E1819" s="15" t="s">
        <v>2202</v>
      </c>
      <c r="F1819" s="46"/>
      <c r="G1819" s="106"/>
      <c r="H1819" s="48">
        <v>1</v>
      </c>
      <c r="I1819" s="106">
        <v>-188.62</v>
      </c>
      <c r="J1819" s="48"/>
      <c r="K1819" s="106"/>
      <c r="L1819" s="46">
        <v>1</v>
      </c>
      <c r="M1819" s="110">
        <v>-188.62</v>
      </c>
      <c r="N1819" s="21"/>
      <c r="O1819" s="21"/>
    </row>
    <row r="1820" spans="1:15" x14ac:dyDescent="0.25">
      <c r="A1820" s="20"/>
      <c r="B1820" s="20"/>
      <c r="C1820" s="20"/>
      <c r="D1820" s="20"/>
      <c r="E1820" s="15" t="s">
        <v>485</v>
      </c>
      <c r="F1820" s="46"/>
      <c r="G1820" s="106"/>
      <c r="H1820" s="48"/>
      <c r="I1820" s="106"/>
      <c r="J1820" s="48">
        <v>1</v>
      </c>
      <c r="K1820" s="106">
        <v>-64.790000000000006</v>
      </c>
      <c r="L1820" s="46">
        <v>1</v>
      </c>
      <c r="M1820" s="110">
        <v>-64.790000000000006</v>
      </c>
      <c r="N1820" s="21"/>
      <c r="O1820" s="21"/>
    </row>
    <row r="1821" spans="1:15" x14ac:dyDescent="0.25">
      <c r="A1821" s="20"/>
      <c r="B1821" s="20"/>
      <c r="C1821" s="20"/>
      <c r="D1821" s="20"/>
      <c r="E1821" s="15" t="s">
        <v>2135</v>
      </c>
      <c r="F1821" s="46"/>
      <c r="G1821" s="106"/>
      <c r="H1821" s="48"/>
      <c r="I1821" s="106"/>
      <c r="J1821" s="48">
        <v>1</v>
      </c>
      <c r="K1821" s="106">
        <v>-53.86</v>
      </c>
      <c r="L1821" s="46">
        <v>1</v>
      </c>
      <c r="M1821" s="110">
        <v>-53.86</v>
      </c>
      <c r="N1821" s="21"/>
      <c r="O1821" s="21"/>
    </row>
    <row r="1822" spans="1:15" x14ac:dyDescent="0.25">
      <c r="A1822" s="20"/>
      <c r="B1822" s="20"/>
      <c r="C1822" s="20"/>
      <c r="D1822" s="20"/>
      <c r="E1822" s="15" t="s">
        <v>977</v>
      </c>
      <c r="F1822" s="46"/>
      <c r="G1822" s="106"/>
      <c r="H1822" s="48"/>
      <c r="I1822" s="106"/>
      <c r="J1822" s="48">
        <v>1</v>
      </c>
      <c r="K1822" s="106">
        <v>-68.36</v>
      </c>
      <c r="L1822" s="46">
        <v>1</v>
      </c>
      <c r="M1822" s="110">
        <v>-68.36</v>
      </c>
      <c r="N1822" s="21"/>
      <c r="O1822" s="21"/>
    </row>
    <row r="1823" spans="1:15" x14ac:dyDescent="0.25">
      <c r="A1823" s="20"/>
      <c r="B1823" s="20"/>
      <c r="C1823" s="20"/>
      <c r="D1823" s="20"/>
      <c r="E1823" s="15" t="s">
        <v>2244</v>
      </c>
      <c r="F1823" s="46"/>
      <c r="G1823" s="106"/>
      <c r="H1823" s="48">
        <v>1</v>
      </c>
      <c r="I1823" s="106">
        <v>-195.68</v>
      </c>
      <c r="J1823" s="48"/>
      <c r="K1823" s="106"/>
      <c r="L1823" s="46">
        <v>1</v>
      </c>
      <c r="M1823" s="110">
        <v>-195.68</v>
      </c>
      <c r="N1823" s="21"/>
      <c r="O1823" s="21"/>
    </row>
    <row r="1824" spans="1:15" x14ac:dyDescent="0.25">
      <c r="A1824" s="20"/>
      <c r="B1824" s="20"/>
      <c r="C1824" s="20"/>
      <c r="D1824" s="20"/>
      <c r="E1824" s="15" t="s">
        <v>1719</v>
      </c>
      <c r="F1824" s="46"/>
      <c r="G1824" s="106"/>
      <c r="H1824" s="48"/>
      <c r="I1824" s="106"/>
      <c r="J1824" s="48">
        <v>1</v>
      </c>
      <c r="K1824" s="106">
        <v>-71.900000000000006</v>
      </c>
      <c r="L1824" s="46">
        <v>1</v>
      </c>
      <c r="M1824" s="110">
        <v>-71.900000000000006</v>
      </c>
      <c r="N1824" s="21"/>
      <c r="O1824" s="21"/>
    </row>
    <row r="1825" spans="1:15" x14ac:dyDescent="0.25">
      <c r="A1825" s="20"/>
      <c r="B1825" s="20"/>
      <c r="C1825" s="20"/>
      <c r="D1825" s="20"/>
      <c r="E1825" s="15" t="s">
        <v>1452</v>
      </c>
      <c r="F1825" s="46"/>
      <c r="G1825" s="106"/>
      <c r="H1825" s="48"/>
      <c r="I1825" s="106"/>
      <c r="J1825" s="48">
        <v>1</v>
      </c>
      <c r="K1825" s="106">
        <v>-15.17</v>
      </c>
      <c r="L1825" s="46">
        <v>1</v>
      </c>
      <c r="M1825" s="110">
        <v>-15.17</v>
      </c>
      <c r="N1825" s="21"/>
      <c r="O1825" s="21"/>
    </row>
    <row r="1826" spans="1:15" x14ac:dyDescent="0.25">
      <c r="A1826" s="20"/>
      <c r="B1826" s="20"/>
      <c r="C1826" s="20"/>
      <c r="D1826" s="20"/>
      <c r="E1826" s="15" t="s">
        <v>857</v>
      </c>
      <c r="F1826" s="46">
        <v>1</v>
      </c>
      <c r="G1826" s="106">
        <v>-54.85</v>
      </c>
      <c r="H1826" s="48"/>
      <c r="I1826" s="106"/>
      <c r="J1826" s="48"/>
      <c r="K1826" s="106"/>
      <c r="L1826" s="46">
        <v>1</v>
      </c>
      <c r="M1826" s="110">
        <v>-54.85</v>
      </c>
      <c r="N1826" s="21"/>
      <c r="O1826" s="21"/>
    </row>
    <row r="1827" spans="1:15" x14ac:dyDescent="0.25">
      <c r="A1827" s="20"/>
      <c r="B1827" s="20"/>
      <c r="C1827" s="20"/>
      <c r="D1827" s="20"/>
      <c r="E1827" s="15" t="s">
        <v>1834</v>
      </c>
      <c r="F1827" s="46"/>
      <c r="G1827" s="106"/>
      <c r="H1827" s="48">
        <v>1</v>
      </c>
      <c r="I1827" s="106">
        <v>-6.64</v>
      </c>
      <c r="J1827" s="48"/>
      <c r="K1827" s="106"/>
      <c r="L1827" s="46">
        <v>1</v>
      </c>
      <c r="M1827" s="110">
        <v>-6.64</v>
      </c>
      <c r="N1827" s="21"/>
      <c r="O1827" s="21"/>
    </row>
    <row r="1828" spans="1:15" x14ac:dyDescent="0.25">
      <c r="A1828" s="20"/>
      <c r="B1828" s="20"/>
      <c r="C1828" s="20"/>
      <c r="D1828" s="20"/>
      <c r="E1828" s="15" t="s">
        <v>1176</v>
      </c>
      <c r="F1828" s="46"/>
      <c r="G1828" s="106"/>
      <c r="H1828" s="48">
        <v>1</v>
      </c>
      <c r="I1828" s="106">
        <v>-80.569999999999993</v>
      </c>
      <c r="J1828" s="48"/>
      <c r="K1828" s="106"/>
      <c r="L1828" s="46">
        <v>1</v>
      </c>
      <c r="M1828" s="110">
        <v>-80.569999999999993</v>
      </c>
      <c r="N1828" s="21"/>
      <c r="O1828" s="21"/>
    </row>
    <row r="1829" spans="1:15" x14ac:dyDescent="0.25">
      <c r="A1829" s="20"/>
      <c r="B1829" s="20"/>
      <c r="C1829" s="20"/>
      <c r="D1829" s="20"/>
      <c r="E1829" s="15" t="s">
        <v>2290</v>
      </c>
      <c r="F1829" s="46"/>
      <c r="G1829" s="106"/>
      <c r="H1829" s="48"/>
      <c r="I1829" s="106"/>
      <c r="J1829" s="48">
        <v>1</v>
      </c>
      <c r="K1829" s="106">
        <v>-133.93</v>
      </c>
      <c r="L1829" s="46">
        <v>1</v>
      </c>
      <c r="M1829" s="110">
        <v>-133.93</v>
      </c>
      <c r="N1829" s="21"/>
      <c r="O1829" s="21"/>
    </row>
    <row r="1830" spans="1:15" x14ac:dyDescent="0.25">
      <c r="A1830" s="20"/>
      <c r="B1830" s="20"/>
      <c r="C1830" s="20"/>
      <c r="D1830" s="20"/>
      <c r="E1830" s="15" t="s">
        <v>572</v>
      </c>
      <c r="F1830" s="46"/>
      <c r="G1830" s="106"/>
      <c r="H1830" s="48">
        <v>1</v>
      </c>
      <c r="I1830" s="106">
        <v>-87.14</v>
      </c>
      <c r="J1830" s="48"/>
      <c r="K1830" s="106"/>
      <c r="L1830" s="46">
        <v>1</v>
      </c>
      <c r="M1830" s="110">
        <v>-87.14</v>
      </c>
      <c r="N1830" s="21"/>
      <c r="O1830" s="21"/>
    </row>
    <row r="1831" spans="1:15" x14ac:dyDescent="0.25">
      <c r="A1831" s="20"/>
      <c r="B1831" s="20"/>
      <c r="C1831" s="20"/>
      <c r="D1831" s="20"/>
      <c r="E1831" s="15" t="s">
        <v>1072</v>
      </c>
      <c r="F1831" s="46">
        <v>1</v>
      </c>
      <c r="G1831" s="106">
        <v>-53.82</v>
      </c>
      <c r="H1831" s="48"/>
      <c r="I1831" s="106"/>
      <c r="J1831" s="48"/>
      <c r="K1831" s="106"/>
      <c r="L1831" s="46">
        <v>1</v>
      </c>
      <c r="M1831" s="110">
        <v>-53.82</v>
      </c>
      <c r="N1831" s="21"/>
      <c r="O1831" s="21"/>
    </row>
    <row r="1832" spans="1:15" x14ac:dyDescent="0.25">
      <c r="A1832" s="20"/>
      <c r="B1832" s="20"/>
      <c r="C1832" s="20"/>
      <c r="D1832" s="20"/>
      <c r="E1832" s="15" t="s">
        <v>937</v>
      </c>
      <c r="F1832" s="46"/>
      <c r="G1832" s="106"/>
      <c r="H1832" s="48">
        <v>1</v>
      </c>
      <c r="I1832" s="106">
        <v>-22.39</v>
      </c>
      <c r="J1832" s="48"/>
      <c r="K1832" s="106"/>
      <c r="L1832" s="46">
        <v>1</v>
      </c>
      <c r="M1832" s="110">
        <v>-22.39</v>
      </c>
      <c r="N1832" s="21"/>
      <c r="O1832" s="21"/>
    </row>
    <row r="1833" spans="1:15" x14ac:dyDescent="0.25">
      <c r="A1833" s="20"/>
      <c r="B1833" s="20"/>
      <c r="C1833" s="20"/>
      <c r="D1833" s="20"/>
      <c r="E1833" s="15" t="s">
        <v>2092</v>
      </c>
      <c r="F1833" s="46"/>
      <c r="G1833" s="106"/>
      <c r="H1833" s="48"/>
      <c r="I1833" s="106"/>
      <c r="J1833" s="48">
        <v>1</v>
      </c>
      <c r="K1833" s="106">
        <v>-61.1</v>
      </c>
      <c r="L1833" s="46">
        <v>1</v>
      </c>
      <c r="M1833" s="110">
        <v>-61.1</v>
      </c>
      <c r="N1833" s="21"/>
      <c r="O1833" s="21"/>
    </row>
    <row r="1834" spans="1:15" x14ac:dyDescent="0.25">
      <c r="A1834" s="20"/>
      <c r="B1834" s="20"/>
      <c r="C1834" s="20"/>
      <c r="D1834" s="20"/>
      <c r="E1834" s="15" t="s">
        <v>781</v>
      </c>
      <c r="F1834" s="46"/>
      <c r="G1834" s="106"/>
      <c r="H1834" s="48"/>
      <c r="I1834" s="106"/>
      <c r="J1834" s="48">
        <v>1</v>
      </c>
      <c r="K1834" s="106">
        <v>-15.13</v>
      </c>
      <c r="L1834" s="46">
        <v>1</v>
      </c>
      <c r="M1834" s="110">
        <v>-15.13</v>
      </c>
      <c r="N1834" s="21"/>
      <c r="O1834" s="21"/>
    </row>
    <row r="1835" spans="1:15" x14ac:dyDescent="0.25">
      <c r="A1835" s="20"/>
      <c r="B1835" s="20"/>
      <c r="C1835" s="20"/>
      <c r="D1835" s="20"/>
      <c r="E1835" s="15" t="s">
        <v>1141</v>
      </c>
      <c r="F1835" s="46"/>
      <c r="G1835" s="106"/>
      <c r="H1835" s="48">
        <v>1</v>
      </c>
      <c r="I1835" s="106">
        <v>-24.77</v>
      </c>
      <c r="J1835" s="48"/>
      <c r="K1835" s="106"/>
      <c r="L1835" s="46">
        <v>1</v>
      </c>
      <c r="M1835" s="110">
        <v>-24.77</v>
      </c>
      <c r="N1835" s="21"/>
      <c r="O1835" s="21"/>
    </row>
    <row r="1836" spans="1:15" x14ac:dyDescent="0.25">
      <c r="A1836" s="20"/>
      <c r="B1836" s="20"/>
      <c r="C1836" s="20"/>
      <c r="D1836" s="20"/>
      <c r="E1836" s="15" t="s">
        <v>2037</v>
      </c>
      <c r="F1836" s="46"/>
      <c r="G1836" s="106"/>
      <c r="H1836" s="48">
        <v>1</v>
      </c>
      <c r="I1836" s="106">
        <v>-5.41</v>
      </c>
      <c r="J1836" s="48"/>
      <c r="K1836" s="106"/>
      <c r="L1836" s="46">
        <v>1</v>
      </c>
      <c r="M1836" s="110">
        <v>-5.41</v>
      </c>
      <c r="N1836" s="21"/>
      <c r="O1836" s="21"/>
    </row>
    <row r="1837" spans="1:15" x14ac:dyDescent="0.25">
      <c r="A1837" s="20"/>
      <c r="B1837" s="20"/>
      <c r="C1837" s="20"/>
      <c r="D1837" s="20"/>
      <c r="E1837" s="15" t="s">
        <v>935</v>
      </c>
      <c r="F1837" s="46"/>
      <c r="G1837" s="106"/>
      <c r="H1837" s="48">
        <v>1</v>
      </c>
      <c r="I1837" s="106">
        <v>-20.86</v>
      </c>
      <c r="J1837" s="48"/>
      <c r="K1837" s="106"/>
      <c r="L1837" s="46">
        <v>1</v>
      </c>
      <c r="M1837" s="110">
        <v>-20.86</v>
      </c>
      <c r="N1837" s="21"/>
      <c r="O1837" s="21"/>
    </row>
    <row r="1838" spans="1:15" x14ac:dyDescent="0.25">
      <c r="A1838" s="20"/>
      <c r="B1838" s="20"/>
      <c r="C1838" s="20"/>
      <c r="D1838" s="20"/>
      <c r="E1838" s="15" t="s">
        <v>2012</v>
      </c>
      <c r="F1838" s="46"/>
      <c r="G1838" s="106"/>
      <c r="H1838" s="48">
        <v>1</v>
      </c>
      <c r="I1838" s="106">
        <v>-42.15</v>
      </c>
      <c r="J1838" s="48"/>
      <c r="K1838" s="106"/>
      <c r="L1838" s="46">
        <v>1</v>
      </c>
      <c r="M1838" s="110">
        <v>-42.15</v>
      </c>
      <c r="N1838" s="21"/>
      <c r="O1838" s="21"/>
    </row>
    <row r="1839" spans="1:15" x14ac:dyDescent="0.25">
      <c r="A1839" s="20"/>
      <c r="B1839" s="20"/>
      <c r="C1839" s="20"/>
      <c r="D1839" s="20"/>
      <c r="E1839" s="15" t="s">
        <v>919</v>
      </c>
      <c r="F1839" s="46"/>
      <c r="G1839" s="106"/>
      <c r="H1839" s="48">
        <v>1</v>
      </c>
      <c r="I1839" s="106">
        <v>-77.319999999999993</v>
      </c>
      <c r="J1839" s="48"/>
      <c r="K1839" s="106"/>
      <c r="L1839" s="46">
        <v>1</v>
      </c>
      <c r="M1839" s="110">
        <v>-77.319999999999993</v>
      </c>
      <c r="N1839" s="21"/>
      <c r="O1839" s="21"/>
    </row>
    <row r="1840" spans="1:15" x14ac:dyDescent="0.25">
      <c r="A1840" s="20"/>
      <c r="B1840" s="20"/>
      <c r="C1840" s="20"/>
      <c r="D1840" s="20"/>
      <c r="E1840" s="15" t="s">
        <v>136</v>
      </c>
      <c r="F1840" s="46">
        <v>1</v>
      </c>
      <c r="G1840" s="106">
        <v>-222.06</v>
      </c>
      <c r="H1840" s="48"/>
      <c r="I1840" s="106"/>
      <c r="J1840" s="48"/>
      <c r="K1840" s="106"/>
      <c r="L1840" s="46">
        <v>1</v>
      </c>
      <c r="M1840" s="110">
        <v>-222.06</v>
      </c>
      <c r="N1840" s="21"/>
      <c r="O1840" s="21"/>
    </row>
    <row r="1841" spans="1:15" x14ac:dyDescent="0.25">
      <c r="A1841" s="20"/>
      <c r="B1841" s="20"/>
      <c r="C1841" s="20"/>
      <c r="D1841" s="20"/>
      <c r="E1841" s="15" t="s">
        <v>40</v>
      </c>
      <c r="F1841" s="46">
        <v>1</v>
      </c>
      <c r="G1841" s="106">
        <v>-406.06</v>
      </c>
      <c r="H1841" s="48"/>
      <c r="I1841" s="106"/>
      <c r="J1841" s="48"/>
      <c r="K1841" s="106"/>
      <c r="L1841" s="46">
        <v>1</v>
      </c>
      <c r="M1841" s="110">
        <v>-406.06</v>
      </c>
      <c r="N1841" s="21"/>
      <c r="O1841" s="21"/>
    </row>
    <row r="1842" spans="1:15" x14ac:dyDescent="0.25">
      <c r="A1842" s="20"/>
      <c r="B1842" s="20"/>
      <c r="C1842" s="20"/>
      <c r="D1842" s="20"/>
      <c r="E1842" s="15" t="s">
        <v>2068</v>
      </c>
      <c r="F1842" s="46"/>
      <c r="G1842" s="106"/>
      <c r="H1842" s="48"/>
      <c r="I1842" s="106"/>
      <c r="J1842" s="48">
        <v>1</v>
      </c>
      <c r="K1842" s="106">
        <v>-50.85</v>
      </c>
      <c r="L1842" s="46">
        <v>1</v>
      </c>
      <c r="M1842" s="110">
        <v>-50.85</v>
      </c>
      <c r="N1842" s="21"/>
      <c r="O1842" s="21"/>
    </row>
    <row r="1843" spans="1:15" x14ac:dyDescent="0.25">
      <c r="A1843" s="20"/>
      <c r="B1843" s="20"/>
      <c r="C1843" s="20"/>
      <c r="D1843" s="20"/>
      <c r="E1843" s="15" t="s">
        <v>2033</v>
      </c>
      <c r="F1843" s="46"/>
      <c r="G1843" s="106"/>
      <c r="H1843" s="48">
        <v>1</v>
      </c>
      <c r="I1843" s="106">
        <v>-94.79</v>
      </c>
      <c r="J1843" s="48"/>
      <c r="K1843" s="106"/>
      <c r="L1843" s="46">
        <v>1</v>
      </c>
      <c r="M1843" s="110">
        <v>-94.79</v>
      </c>
      <c r="N1843" s="21"/>
      <c r="O1843" s="21"/>
    </row>
    <row r="1844" spans="1:15" x14ac:dyDescent="0.25">
      <c r="A1844" s="20"/>
      <c r="B1844" s="20"/>
      <c r="C1844" s="20"/>
      <c r="D1844" s="20"/>
      <c r="E1844" s="15" t="s">
        <v>88</v>
      </c>
      <c r="F1844" s="46"/>
      <c r="G1844" s="106"/>
      <c r="H1844" s="48">
        <v>1</v>
      </c>
      <c r="I1844" s="106">
        <v>-478.19</v>
      </c>
      <c r="J1844" s="48"/>
      <c r="K1844" s="106"/>
      <c r="L1844" s="46">
        <v>1</v>
      </c>
      <c r="M1844" s="110">
        <v>-478.19</v>
      </c>
      <c r="N1844" s="21"/>
      <c r="O1844" s="21"/>
    </row>
    <row r="1845" spans="1:15" x14ac:dyDescent="0.25">
      <c r="A1845" s="20"/>
      <c r="B1845" s="20"/>
      <c r="C1845" s="20"/>
      <c r="D1845" s="20"/>
      <c r="E1845" s="15" t="s">
        <v>1408</v>
      </c>
      <c r="F1845" s="46"/>
      <c r="G1845" s="106"/>
      <c r="H1845" s="48">
        <v>1</v>
      </c>
      <c r="I1845" s="106">
        <v>-40.96</v>
      </c>
      <c r="J1845" s="48"/>
      <c r="K1845" s="106"/>
      <c r="L1845" s="46">
        <v>1</v>
      </c>
      <c r="M1845" s="110">
        <v>-40.96</v>
      </c>
      <c r="N1845" s="21"/>
      <c r="O1845" s="21"/>
    </row>
    <row r="1846" spans="1:15" x14ac:dyDescent="0.25">
      <c r="A1846" s="20"/>
      <c r="B1846" s="20"/>
      <c r="C1846" s="20"/>
      <c r="D1846" s="20"/>
      <c r="E1846" s="15" t="s">
        <v>1892</v>
      </c>
      <c r="F1846" s="46"/>
      <c r="G1846" s="106"/>
      <c r="H1846" s="48"/>
      <c r="I1846" s="106"/>
      <c r="J1846" s="48">
        <v>1</v>
      </c>
      <c r="K1846" s="106">
        <v>-36.840000000000003</v>
      </c>
      <c r="L1846" s="46">
        <v>1</v>
      </c>
      <c r="M1846" s="110">
        <v>-36.840000000000003</v>
      </c>
      <c r="N1846" s="21"/>
      <c r="O1846" s="21"/>
    </row>
    <row r="1847" spans="1:15" x14ac:dyDescent="0.25">
      <c r="A1847" s="20"/>
      <c r="B1847" s="20"/>
      <c r="C1847" s="20"/>
      <c r="D1847" s="20"/>
      <c r="E1847" s="15" t="s">
        <v>2053</v>
      </c>
      <c r="F1847" s="46"/>
      <c r="G1847" s="106"/>
      <c r="H1847" s="48"/>
      <c r="I1847" s="106"/>
      <c r="J1847" s="48">
        <v>1</v>
      </c>
      <c r="K1847" s="106">
        <v>-67.760000000000005</v>
      </c>
      <c r="L1847" s="46">
        <v>1</v>
      </c>
      <c r="M1847" s="110">
        <v>-67.760000000000005</v>
      </c>
      <c r="N1847" s="21"/>
      <c r="O1847" s="21"/>
    </row>
    <row r="1848" spans="1:15" x14ac:dyDescent="0.25">
      <c r="A1848" s="20"/>
      <c r="B1848" s="20"/>
      <c r="C1848" s="20"/>
      <c r="D1848" s="20"/>
      <c r="E1848" s="15" t="s">
        <v>780</v>
      </c>
      <c r="F1848" s="46"/>
      <c r="G1848" s="106"/>
      <c r="H1848" s="48">
        <v>1</v>
      </c>
      <c r="I1848" s="106">
        <v>-90.3</v>
      </c>
      <c r="J1848" s="48"/>
      <c r="K1848" s="106"/>
      <c r="L1848" s="46">
        <v>1</v>
      </c>
      <c r="M1848" s="110">
        <v>-90.3</v>
      </c>
      <c r="N1848" s="21"/>
      <c r="O1848" s="21"/>
    </row>
    <row r="1849" spans="1:15" x14ac:dyDescent="0.25">
      <c r="A1849" s="20"/>
      <c r="B1849" s="20"/>
      <c r="C1849" s="20"/>
      <c r="D1849" s="20"/>
      <c r="E1849" s="15" t="s">
        <v>1557</v>
      </c>
      <c r="F1849" s="46">
        <v>1</v>
      </c>
      <c r="G1849" s="106">
        <v>-69.94</v>
      </c>
      <c r="H1849" s="48"/>
      <c r="I1849" s="106"/>
      <c r="J1849" s="48"/>
      <c r="K1849" s="106"/>
      <c r="L1849" s="46">
        <v>1</v>
      </c>
      <c r="M1849" s="110">
        <v>-69.94</v>
      </c>
      <c r="N1849" s="21"/>
      <c r="O1849" s="21"/>
    </row>
    <row r="1850" spans="1:15" x14ac:dyDescent="0.25">
      <c r="A1850" s="20"/>
      <c r="B1850" s="20"/>
      <c r="C1850" s="20"/>
      <c r="D1850" s="20"/>
      <c r="E1850" s="15" t="s">
        <v>745</v>
      </c>
      <c r="F1850" s="46"/>
      <c r="G1850" s="106"/>
      <c r="H1850" s="48">
        <v>1</v>
      </c>
      <c r="I1850" s="106">
        <v>-65.510000000000005</v>
      </c>
      <c r="J1850" s="48"/>
      <c r="K1850" s="106"/>
      <c r="L1850" s="46">
        <v>1</v>
      </c>
      <c r="M1850" s="110">
        <v>-65.510000000000005</v>
      </c>
      <c r="N1850" s="21"/>
      <c r="O1850" s="21"/>
    </row>
    <row r="1851" spans="1:15" x14ac:dyDescent="0.25">
      <c r="A1851" s="20"/>
      <c r="B1851" s="20"/>
      <c r="C1851" s="20"/>
      <c r="D1851" s="20"/>
      <c r="E1851" s="15" t="s">
        <v>2029</v>
      </c>
      <c r="F1851" s="46"/>
      <c r="G1851" s="106"/>
      <c r="H1851" s="48">
        <v>1</v>
      </c>
      <c r="I1851" s="106">
        <v>-35.880000000000003</v>
      </c>
      <c r="J1851" s="48"/>
      <c r="K1851" s="106"/>
      <c r="L1851" s="46">
        <v>1</v>
      </c>
      <c r="M1851" s="110">
        <v>-35.880000000000003</v>
      </c>
      <c r="N1851" s="21"/>
      <c r="O1851" s="21"/>
    </row>
    <row r="1852" spans="1:15" x14ac:dyDescent="0.25">
      <c r="A1852" s="20"/>
      <c r="B1852" s="20"/>
      <c r="C1852" s="20"/>
      <c r="D1852" s="20"/>
      <c r="E1852" s="15" t="s">
        <v>191</v>
      </c>
      <c r="F1852" s="46"/>
      <c r="G1852" s="106"/>
      <c r="H1852" s="48">
        <v>1</v>
      </c>
      <c r="I1852" s="106">
        <v>-379</v>
      </c>
      <c r="J1852" s="48"/>
      <c r="K1852" s="106"/>
      <c r="L1852" s="46">
        <v>1</v>
      </c>
      <c r="M1852" s="110">
        <v>-379</v>
      </c>
      <c r="N1852" s="21"/>
      <c r="O1852" s="21"/>
    </row>
    <row r="1853" spans="1:15" x14ac:dyDescent="0.25">
      <c r="A1853" s="20"/>
      <c r="B1853" s="20"/>
      <c r="C1853" s="20"/>
      <c r="D1853" s="20"/>
      <c r="E1853" s="15" t="s">
        <v>345</v>
      </c>
      <c r="F1853" s="46">
        <v>1</v>
      </c>
      <c r="G1853" s="106">
        <v>-89.36</v>
      </c>
      <c r="H1853" s="48"/>
      <c r="I1853" s="106"/>
      <c r="J1853" s="48"/>
      <c r="K1853" s="106"/>
      <c r="L1853" s="46">
        <v>1</v>
      </c>
      <c r="M1853" s="110">
        <v>-89.36</v>
      </c>
      <c r="N1853" s="21"/>
      <c r="O1853" s="21"/>
    </row>
    <row r="1854" spans="1:15" x14ac:dyDescent="0.25">
      <c r="A1854" s="20"/>
      <c r="B1854" s="20"/>
      <c r="C1854" s="20"/>
      <c r="D1854" s="20"/>
      <c r="E1854" s="15" t="s">
        <v>809</v>
      </c>
      <c r="F1854" s="46"/>
      <c r="G1854" s="106"/>
      <c r="H1854" s="48"/>
      <c r="I1854" s="106"/>
      <c r="J1854" s="48">
        <v>1</v>
      </c>
      <c r="K1854" s="106">
        <v>-80.62</v>
      </c>
      <c r="L1854" s="46">
        <v>1</v>
      </c>
      <c r="M1854" s="110">
        <v>-80.62</v>
      </c>
      <c r="N1854" s="21"/>
      <c r="O1854" s="21"/>
    </row>
    <row r="1855" spans="1:15" x14ac:dyDescent="0.25">
      <c r="A1855" s="20"/>
      <c r="B1855" s="20"/>
      <c r="C1855" s="20"/>
      <c r="D1855" s="20"/>
      <c r="E1855" s="15" t="s">
        <v>347</v>
      </c>
      <c r="F1855" s="46">
        <v>1</v>
      </c>
      <c r="G1855" s="106">
        <v>-63.06</v>
      </c>
      <c r="H1855" s="48"/>
      <c r="I1855" s="106"/>
      <c r="J1855" s="48"/>
      <c r="K1855" s="106"/>
      <c r="L1855" s="46">
        <v>1</v>
      </c>
      <c r="M1855" s="110">
        <v>-63.06</v>
      </c>
      <c r="N1855" s="21"/>
      <c r="O1855" s="21"/>
    </row>
    <row r="1856" spans="1:15" x14ac:dyDescent="0.25">
      <c r="A1856" s="20"/>
      <c r="B1856" s="20"/>
      <c r="C1856" s="20"/>
      <c r="D1856" s="20"/>
      <c r="E1856" s="15" t="s">
        <v>2017</v>
      </c>
      <c r="F1856" s="46"/>
      <c r="G1856" s="106"/>
      <c r="H1856" s="48">
        <v>1</v>
      </c>
      <c r="I1856" s="106">
        <v>-56.3</v>
      </c>
      <c r="J1856" s="48"/>
      <c r="K1856" s="106"/>
      <c r="L1856" s="46">
        <v>1</v>
      </c>
      <c r="M1856" s="110">
        <v>-56.3</v>
      </c>
      <c r="N1856" s="21"/>
      <c r="O1856" s="21"/>
    </row>
    <row r="1857" spans="1:15" x14ac:dyDescent="0.25">
      <c r="A1857" s="20"/>
      <c r="B1857" s="20"/>
      <c r="C1857" s="20"/>
      <c r="D1857" s="20"/>
      <c r="E1857" s="15" t="s">
        <v>913</v>
      </c>
      <c r="F1857" s="46"/>
      <c r="G1857" s="106"/>
      <c r="H1857" s="48">
        <v>1</v>
      </c>
      <c r="I1857" s="106">
        <v>-42.97</v>
      </c>
      <c r="J1857" s="48"/>
      <c r="K1857" s="106"/>
      <c r="L1857" s="46">
        <v>1</v>
      </c>
      <c r="M1857" s="110">
        <v>-42.97</v>
      </c>
      <c r="N1857" s="21"/>
      <c r="O1857" s="21"/>
    </row>
    <row r="1858" spans="1:15" x14ac:dyDescent="0.25">
      <c r="A1858" s="20"/>
      <c r="B1858" s="20"/>
      <c r="C1858" s="20"/>
      <c r="D1858" s="20"/>
      <c r="E1858" s="15" t="s">
        <v>557</v>
      </c>
      <c r="F1858" s="46"/>
      <c r="G1858" s="106"/>
      <c r="H1858" s="48">
        <v>1</v>
      </c>
      <c r="I1858" s="106">
        <v>-7.48</v>
      </c>
      <c r="J1858" s="48"/>
      <c r="K1858" s="106"/>
      <c r="L1858" s="46">
        <v>1</v>
      </c>
      <c r="M1858" s="110">
        <v>-7.48</v>
      </c>
      <c r="N1858" s="21"/>
      <c r="O1858" s="21"/>
    </row>
    <row r="1859" spans="1:15" x14ac:dyDescent="0.25">
      <c r="A1859" s="20"/>
      <c r="B1859" s="20"/>
      <c r="C1859" s="20"/>
      <c r="D1859" s="20"/>
      <c r="E1859" s="15" t="s">
        <v>916</v>
      </c>
      <c r="F1859" s="46"/>
      <c r="G1859" s="106"/>
      <c r="H1859" s="48">
        <v>1</v>
      </c>
      <c r="I1859" s="106">
        <v>-74.91</v>
      </c>
      <c r="J1859" s="48"/>
      <c r="K1859" s="106"/>
      <c r="L1859" s="46">
        <v>1</v>
      </c>
      <c r="M1859" s="110">
        <v>-74.91</v>
      </c>
      <c r="N1859" s="21"/>
      <c r="O1859" s="21"/>
    </row>
    <row r="1860" spans="1:15" x14ac:dyDescent="0.25">
      <c r="A1860" s="20"/>
      <c r="B1860" s="20"/>
      <c r="C1860" s="20"/>
      <c r="D1860" s="20"/>
      <c r="E1860" s="15" t="s">
        <v>1646</v>
      </c>
      <c r="F1860" s="46"/>
      <c r="G1860" s="106"/>
      <c r="H1860" s="48">
        <v>1</v>
      </c>
      <c r="I1860" s="106">
        <v>-36.369999999999997</v>
      </c>
      <c r="J1860" s="48"/>
      <c r="K1860" s="106"/>
      <c r="L1860" s="46">
        <v>1</v>
      </c>
      <c r="M1860" s="110">
        <v>-36.369999999999997</v>
      </c>
      <c r="N1860" s="21"/>
      <c r="O1860" s="21"/>
    </row>
    <row r="1861" spans="1:15" x14ac:dyDescent="0.25">
      <c r="A1861" s="20"/>
      <c r="B1861" s="20"/>
      <c r="C1861" s="20"/>
      <c r="D1861" s="20"/>
      <c r="E1861" s="15" t="s">
        <v>1843</v>
      </c>
      <c r="F1861" s="46"/>
      <c r="G1861" s="106"/>
      <c r="H1861" s="48">
        <v>1</v>
      </c>
      <c r="I1861" s="106">
        <v>-31.85</v>
      </c>
      <c r="J1861" s="48"/>
      <c r="K1861" s="106"/>
      <c r="L1861" s="46">
        <v>1</v>
      </c>
      <c r="M1861" s="110">
        <v>-31.85</v>
      </c>
      <c r="N1861" s="21"/>
      <c r="O1861" s="21"/>
    </row>
    <row r="1862" spans="1:15" x14ac:dyDescent="0.25">
      <c r="A1862" s="20"/>
      <c r="B1862" s="20"/>
      <c r="C1862" s="20"/>
      <c r="D1862" s="20"/>
      <c r="E1862" s="15" t="s">
        <v>561</v>
      </c>
      <c r="F1862" s="46"/>
      <c r="G1862" s="106"/>
      <c r="H1862" s="48">
        <v>1</v>
      </c>
      <c r="I1862" s="106">
        <v>-91.46</v>
      </c>
      <c r="J1862" s="48"/>
      <c r="K1862" s="106"/>
      <c r="L1862" s="46">
        <v>1</v>
      </c>
      <c r="M1862" s="110">
        <v>-91.46</v>
      </c>
      <c r="N1862" s="21"/>
      <c r="O1862" s="21"/>
    </row>
    <row r="1863" spans="1:15" x14ac:dyDescent="0.25">
      <c r="A1863" s="20"/>
      <c r="B1863" s="20"/>
      <c r="C1863" s="20"/>
      <c r="D1863" s="20"/>
      <c r="E1863" s="15" t="s">
        <v>902</v>
      </c>
      <c r="F1863" s="46">
        <v>1</v>
      </c>
      <c r="G1863" s="106">
        <v>-80.61</v>
      </c>
      <c r="H1863" s="48"/>
      <c r="I1863" s="106"/>
      <c r="J1863" s="48"/>
      <c r="K1863" s="106"/>
      <c r="L1863" s="46">
        <v>1</v>
      </c>
      <c r="M1863" s="110">
        <v>-80.61</v>
      </c>
      <c r="N1863" s="21"/>
      <c r="O1863" s="21"/>
    </row>
    <row r="1864" spans="1:15" x14ac:dyDescent="0.25">
      <c r="A1864" s="20"/>
      <c r="B1864" s="20"/>
      <c r="C1864" s="20"/>
      <c r="D1864" s="20"/>
      <c r="E1864" s="15" t="s">
        <v>1341</v>
      </c>
      <c r="F1864" s="46">
        <v>1</v>
      </c>
      <c r="G1864" s="106">
        <v>-28.91</v>
      </c>
      <c r="H1864" s="48"/>
      <c r="I1864" s="106"/>
      <c r="J1864" s="48"/>
      <c r="K1864" s="106"/>
      <c r="L1864" s="46">
        <v>1</v>
      </c>
      <c r="M1864" s="110">
        <v>-28.91</v>
      </c>
      <c r="N1864" s="21"/>
      <c r="O1864" s="21"/>
    </row>
    <row r="1865" spans="1:15" x14ac:dyDescent="0.25">
      <c r="A1865" s="20"/>
      <c r="B1865" s="20"/>
      <c r="C1865" s="20"/>
      <c r="D1865" s="20"/>
      <c r="E1865" s="15" t="s">
        <v>2079</v>
      </c>
      <c r="F1865" s="46"/>
      <c r="G1865" s="106"/>
      <c r="H1865" s="48"/>
      <c r="I1865" s="106"/>
      <c r="J1865" s="48">
        <v>1</v>
      </c>
      <c r="K1865" s="106">
        <v>-6.18</v>
      </c>
      <c r="L1865" s="46">
        <v>1</v>
      </c>
      <c r="M1865" s="110">
        <v>-6.18</v>
      </c>
      <c r="N1865" s="21"/>
      <c r="O1865" s="21"/>
    </row>
    <row r="1866" spans="1:15" x14ac:dyDescent="0.25">
      <c r="A1866" s="20"/>
      <c r="B1866" s="20"/>
      <c r="C1866" s="20"/>
      <c r="D1866" s="20"/>
      <c r="E1866" s="15" t="s">
        <v>709</v>
      </c>
      <c r="F1866" s="46">
        <v>1</v>
      </c>
      <c r="G1866" s="106">
        <v>-16.11</v>
      </c>
      <c r="H1866" s="48"/>
      <c r="I1866" s="106"/>
      <c r="J1866" s="48"/>
      <c r="K1866" s="106"/>
      <c r="L1866" s="46">
        <v>1</v>
      </c>
      <c r="M1866" s="110">
        <v>-16.11</v>
      </c>
      <c r="N1866" s="21"/>
      <c r="O1866" s="21"/>
    </row>
    <row r="1867" spans="1:15" x14ac:dyDescent="0.25">
      <c r="A1867" s="20"/>
      <c r="B1867" s="20"/>
      <c r="C1867" s="20"/>
      <c r="D1867" s="20"/>
      <c r="E1867" s="15" t="s">
        <v>2163</v>
      </c>
      <c r="F1867" s="46"/>
      <c r="G1867" s="106"/>
      <c r="H1867" s="48"/>
      <c r="I1867" s="106"/>
      <c r="J1867" s="48">
        <v>1</v>
      </c>
      <c r="K1867" s="106">
        <v>-102.07</v>
      </c>
      <c r="L1867" s="46">
        <v>1</v>
      </c>
      <c r="M1867" s="110">
        <v>-102.07</v>
      </c>
      <c r="N1867" s="21"/>
      <c r="O1867" s="21"/>
    </row>
    <row r="1868" spans="1:15" x14ac:dyDescent="0.25">
      <c r="A1868" s="20"/>
      <c r="B1868" s="20"/>
      <c r="C1868" s="20"/>
      <c r="D1868" s="20"/>
      <c r="E1868" s="15" t="s">
        <v>1858</v>
      </c>
      <c r="F1868" s="46"/>
      <c r="G1868" s="106"/>
      <c r="H1868" s="48"/>
      <c r="I1868" s="106"/>
      <c r="J1868" s="48">
        <v>1</v>
      </c>
      <c r="K1868" s="106">
        <v>-69.69</v>
      </c>
      <c r="L1868" s="46">
        <v>1</v>
      </c>
      <c r="M1868" s="110">
        <v>-69.69</v>
      </c>
      <c r="N1868" s="21"/>
      <c r="O1868" s="21"/>
    </row>
    <row r="1869" spans="1:15" x14ac:dyDescent="0.25">
      <c r="A1869" s="20"/>
      <c r="B1869" s="20"/>
      <c r="C1869" s="20"/>
      <c r="D1869" s="20"/>
      <c r="E1869" s="15" t="s">
        <v>2184</v>
      </c>
      <c r="F1869" s="46">
        <v>1</v>
      </c>
      <c r="G1869" s="106">
        <v>-154.24</v>
      </c>
      <c r="H1869" s="48"/>
      <c r="I1869" s="106"/>
      <c r="J1869" s="48"/>
      <c r="K1869" s="106"/>
      <c r="L1869" s="46">
        <v>1</v>
      </c>
      <c r="M1869" s="110">
        <v>-154.24</v>
      </c>
      <c r="N1869" s="21"/>
      <c r="O1869" s="21"/>
    </row>
    <row r="1870" spans="1:15" x14ac:dyDescent="0.25">
      <c r="A1870" s="20"/>
      <c r="B1870" s="20"/>
      <c r="C1870" s="20"/>
      <c r="D1870" s="20"/>
      <c r="E1870" s="15" t="s">
        <v>321</v>
      </c>
      <c r="F1870" s="46">
        <v>1</v>
      </c>
      <c r="G1870" s="106">
        <v>-11.35</v>
      </c>
      <c r="H1870" s="48"/>
      <c r="I1870" s="106"/>
      <c r="J1870" s="48"/>
      <c r="K1870" s="106"/>
      <c r="L1870" s="46">
        <v>1</v>
      </c>
      <c r="M1870" s="110">
        <v>-11.35</v>
      </c>
      <c r="N1870" s="21"/>
      <c r="O1870" s="21"/>
    </row>
    <row r="1871" spans="1:15" x14ac:dyDescent="0.25">
      <c r="A1871" s="20"/>
      <c r="B1871" s="20"/>
      <c r="C1871" s="20"/>
      <c r="D1871" s="20"/>
      <c r="E1871" s="15" t="s">
        <v>1693</v>
      </c>
      <c r="F1871" s="46"/>
      <c r="G1871" s="106"/>
      <c r="H1871" s="48"/>
      <c r="I1871" s="106"/>
      <c r="J1871" s="48">
        <v>1</v>
      </c>
      <c r="K1871" s="106">
        <v>-64.209999999999994</v>
      </c>
      <c r="L1871" s="46">
        <v>1</v>
      </c>
      <c r="M1871" s="110">
        <v>-64.209999999999994</v>
      </c>
      <c r="N1871" s="21"/>
      <c r="O1871" s="21"/>
    </row>
    <row r="1872" spans="1:15" x14ac:dyDescent="0.25">
      <c r="A1872" s="20"/>
      <c r="B1872" s="20"/>
      <c r="C1872" s="20"/>
      <c r="D1872" s="20"/>
      <c r="E1872" s="15" t="s">
        <v>1686</v>
      </c>
      <c r="F1872" s="46"/>
      <c r="G1872" s="106"/>
      <c r="H1872" s="48"/>
      <c r="I1872" s="106"/>
      <c r="J1872" s="48">
        <v>1</v>
      </c>
      <c r="K1872" s="106">
        <v>-93.48</v>
      </c>
      <c r="L1872" s="46">
        <v>1</v>
      </c>
      <c r="M1872" s="110">
        <v>-93.48</v>
      </c>
      <c r="N1872" s="21"/>
      <c r="O1872" s="21"/>
    </row>
    <row r="1873" spans="1:15" x14ac:dyDescent="0.25">
      <c r="A1873" s="20"/>
      <c r="B1873" s="20"/>
      <c r="C1873" s="20"/>
      <c r="D1873" s="20"/>
      <c r="E1873" s="15" t="s">
        <v>2299</v>
      </c>
      <c r="F1873" s="46">
        <v>1</v>
      </c>
      <c r="G1873" s="106">
        <v>-324.44</v>
      </c>
      <c r="H1873" s="48"/>
      <c r="I1873" s="106"/>
      <c r="J1873" s="48"/>
      <c r="K1873" s="106"/>
      <c r="L1873" s="46">
        <v>1</v>
      </c>
      <c r="M1873" s="110">
        <v>-324.44</v>
      </c>
      <c r="N1873" s="21"/>
      <c r="O1873" s="21"/>
    </row>
    <row r="1874" spans="1:15" x14ac:dyDescent="0.25">
      <c r="A1874" s="20"/>
      <c r="B1874" s="20"/>
      <c r="C1874" s="20"/>
      <c r="D1874" s="20"/>
      <c r="E1874" s="15" t="s">
        <v>1302</v>
      </c>
      <c r="F1874" s="46">
        <v>1</v>
      </c>
      <c r="G1874" s="106">
        <v>-77.319999999999993</v>
      </c>
      <c r="H1874" s="48"/>
      <c r="I1874" s="106"/>
      <c r="J1874" s="48"/>
      <c r="K1874" s="106"/>
      <c r="L1874" s="46">
        <v>1</v>
      </c>
      <c r="M1874" s="110">
        <v>-77.319999999999993</v>
      </c>
      <c r="N1874" s="21"/>
      <c r="O1874" s="21"/>
    </row>
    <row r="1875" spans="1:15" x14ac:dyDescent="0.25">
      <c r="A1875" s="20"/>
      <c r="B1875" s="20"/>
      <c r="C1875" s="20"/>
      <c r="D1875" s="20"/>
      <c r="E1875" s="15" t="s">
        <v>80</v>
      </c>
      <c r="F1875" s="46"/>
      <c r="G1875" s="106"/>
      <c r="H1875" s="48">
        <v>1</v>
      </c>
      <c r="I1875" s="106">
        <v>-308.74</v>
      </c>
      <c r="J1875" s="48"/>
      <c r="K1875" s="106"/>
      <c r="L1875" s="46">
        <v>1</v>
      </c>
      <c r="M1875" s="110">
        <v>-308.74</v>
      </c>
      <c r="N1875" s="21"/>
      <c r="O1875" s="21"/>
    </row>
    <row r="1876" spans="1:15" x14ac:dyDescent="0.25">
      <c r="A1876" s="20"/>
      <c r="B1876" s="20"/>
      <c r="C1876" s="20"/>
      <c r="D1876" s="20"/>
      <c r="E1876" s="15" t="s">
        <v>551</v>
      </c>
      <c r="F1876" s="46"/>
      <c r="G1876" s="106"/>
      <c r="H1876" s="48">
        <v>1</v>
      </c>
      <c r="I1876" s="106">
        <v>-22.14</v>
      </c>
      <c r="J1876" s="48"/>
      <c r="K1876" s="106"/>
      <c r="L1876" s="46">
        <v>1</v>
      </c>
      <c r="M1876" s="110">
        <v>-22.14</v>
      </c>
      <c r="N1876" s="21"/>
      <c r="O1876" s="21"/>
    </row>
    <row r="1877" spans="1:15" x14ac:dyDescent="0.25">
      <c r="A1877" s="20"/>
      <c r="B1877" s="20"/>
      <c r="C1877" s="20"/>
      <c r="D1877" s="20"/>
      <c r="E1877" s="15" t="s">
        <v>723</v>
      </c>
      <c r="F1877" s="46">
        <v>1</v>
      </c>
      <c r="G1877" s="106">
        <v>-75.680000000000007</v>
      </c>
      <c r="H1877" s="48"/>
      <c r="I1877" s="106"/>
      <c r="J1877" s="48"/>
      <c r="K1877" s="106"/>
      <c r="L1877" s="46">
        <v>1</v>
      </c>
      <c r="M1877" s="110">
        <v>-75.680000000000007</v>
      </c>
      <c r="N1877" s="21"/>
      <c r="O1877" s="21"/>
    </row>
    <row r="1878" spans="1:15" x14ac:dyDescent="0.25">
      <c r="A1878" s="20"/>
      <c r="B1878" s="20"/>
      <c r="C1878" s="20"/>
      <c r="D1878" s="20"/>
      <c r="E1878" s="15" t="s">
        <v>648</v>
      </c>
      <c r="F1878" s="46"/>
      <c r="G1878" s="106"/>
      <c r="H1878" s="48"/>
      <c r="I1878" s="106"/>
      <c r="J1878" s="48">
        <v>1</v>
      </c>
      <c r="K1878" s="106">
        <v>-67.87</v>
      </c>
      <c r="L1878" s="46">
        <v>1</v>
      </c>
      <c r="M1878" s="110">
        <v>-67.87</v>
      </c>
      <c r="N1878" s="21"/>
      <c r="O1878" s="21"/>
    </row>
    <row r="1879" spans="1:15" x14ac:dyDescent="0.25">
      <c r="A1879" s="20"/>
      <c r="B1879" s="20"/>
      <c r="C1879" s="20"/>
      <c r="D1879" s="20"/>
      <c r="E1879" s="15" t="s">
        <v>746</v>
      </c>
      <c r="F1879" s="46"/>
      <c r="G1879" s="106"/>
      <c r="H1879" s="48">
        <v>1</v>
      </c>
      <c r="I1879" s="106">
        <v>-17.829999999999998</v>
      </c>
      <c r="J1879" s="48"/>
      <c r="K1879" s="106"/>
      <c r="L1879" s="46">
        <v>1</v>
      </c>
      <c r="M1879" s="110">
        <v>-17.829999999999998</v>
      </c>
      <c r="N1879" s="21"/>
      <c r="O1879" s="21"/>
    </row>
    <row r="1880" spans="1:15" x14ac:dyDescent="0.25">
      <c r="A1880" s="20"/>
      <c r="B1880" s="20"/>
      <c r="C1880" s="20"/>
      <c r="D1880" s="20"/>
      <c r="E1880" s="15" t="s">
        <v>1296</v>
      </c>
      <c r="F1880" s="46">
        <v>1</v>
      </c>
      <c r="G1880" s="106">
        <v>-39.35</v>
      </c>
      <c r="H1880" s="48"/>
      <c r="I1880" s="106"/>
      <c r="J1880" s="48"/>
      <c r="K1880" s="106"/>
      <c r="L1880" s="46">
        <v>1</v>
      </c>
      <c r="M1880" s="110">
        <v>-39.35</v>
      </c>
      <c r="N1880" s="21"/>
      <c r="O1880" s="21"/>
    </row>
    <row r="1881" spans="1:15" x14ac:dyDescent="0.25">
      <c r="A1881" s="20"/>
      <c r="B1881" s="20"/>
      <c r="C1881" s="20"/>
      <c r="D1881" s="20"/>
      <c r="E1881" s="15" t="s">
        <v>1194</v>
      </c>
      <c r="F1881" s="46"/>
      <c r="G1881" s="106"/>
      <c r="H1881" s="48"/>
      <c r="I1881" s="106"/>
      <c r="J1881" s="48">
        <v>1</v>
      </c>
      <c r="K1881" s="106">
        <v>-26.88</v>
      </c>
      <c r="L1881" s="46">
        <v>1</v>
      </c>
      <c r="M1881" s="110">
        <v>-26.88</v>
      </c>
      <c r="N1881" s="21"/>
      <c r="O1881" s="21"/>
    </row>
    <row r="1882" spans="1:15" x14ac:dyDescent="0.25">
      <c r="A1882" s="20"/>
      <c r="B1882" s="20"/>
      <c r="C1882" s="20"/>
      <c r="D1882" s="20"/>
      <c r="E1882" s="15" t="s">
        <v>195</v>
      </c>
      <c r="F1882" s="46"/>
      <c r="G1882" s="106"/>
      <c r="H1882" s="48"/>
      <c r="I1882" s="106"/>
      <c r="J1882" s="48">
        <v>1</v>
      </c>
      <c r="K1882" s="106">
        <v>-90.95</v>
      </c>
      <c r="L1882" s="46">
        <v>1</v>
      </c>
      <c r="M1882" s="110">
        <v>-90.95</v>
      </c>
      <c r="N1882" s="21"/>
      <c r="O1882" s="21"/>
    </row>
    <row r="1883" spans="1:15" x14ac:dyDescent="0.25">
      <c r="A1883" s="20"/>
      <c r="B1883" s="20"/>
      <c r="C1883" s="20"/>
      <c r="D1883" s="20"/>
      <c r="E1883" s="15" t="s">
        <v>1732</v>
      </c>
      <c r="F1883" s="46">
        <v>1</v>
      </c>
      <c r="G1883" s="106">
        <v>-99.3</v>
      </c>
      <c r="H1883" s="48"/>
      <c r="I1883" s="106"/>
      <c r="J1883" s="48"/>
      <c r="K1883" s="106"/>
      <c r="L1883" s="46">
        <v>1</v>
      </c>
      <c r="M1883" s="110">
        <v>-99.3</v>
      </c>
      <c r="N1883" s="21"/>
      <c r="O1883" s="21"/>
    </row>
    <row r="1884" spans="1:15" x14ac:dyDescent="0.25">
      <c r="A1884" s="20"/>
      <c r="B1884" s="20"/>
      <c r="C1884" s="20"/>
      <c r="D1884" s="20"/>
      <c r="E1884" s="15" t="s">
        <v>2156</v>
      </c>
      <c r="F1884" s="46"/>
      <c r="G1884" s="106"/>
      <c r="H1884" s="48">
        <v>1</v>
      </c>
      <c r="I1884" s="106">
        <v>-140.41999999999999</v>
      </c>
      <c r="J1884" s="48"/>
      <c r="K1884" s="106"/>
      <c r="L1884" s="46">
        <v>1</v>
      </c>
      <c r="M1884" s="110">
        <v>-140.41999999999999</v>
      </c>
      <c r="N1884" s="21"/>
      <c r="O1884" s="21"/>
    </row>
    <row r="1885" spans="1:15" x14ac:dyDescent="0.25">
      <c r="A1885" s="20"/>
      <c r="B1885" s="20"/>
      <c r="C1885" s="20"/>
      <c r="D1885" s="20"/>
      <c r="E1885" s="15" t="s">
        <v>715</v>
      </c>
      <c r="F1885" s="46">
        <v>1</v>
      </c>
      <c r="G1885" s="106">
        <v>-37.450000000000003</v>
      </c>
      <c r="H1885" s="48"/>
      <c r="I1885" s="106"/>
      <c r="J1885" s="48"/>
      <c r="K1885" s="106"/>
      <c r="L1885" s="46">
        <v>1</v>
      </c>
      <c r="M1885" s="110">
        <v>-37.450000000000003</v>
      </c>
      <c r="N1885" s="21"/>
      <c r="O1885" s="21"/>
    </row>
    <row r="1886" spans="1:15" x14ac:dyDescent="0.25">
      <c r="A1886" s="20"/>
      <c r="B1886" s="20"/>
      <c r="C1886" s="20"/>
      <c r="D1886" s="20"/>
      <c r="E1886" s="15" t="s">
        <v>2307</v>
      </c>
      <c r="F1886" s="46"/>
      <c r="G1886" s="106"/>
      <c r="H1886" s="48">
        <v>1</v>
      </c>
      <c r="I1886" s="106">
        <v>-408.37</v>
      </c>
      <c r="J1886" s="48"/>
      <c r="K1886" s="106"/>
      <c r="L1886" s="46">
        <v>1</v>
      </c>
      <c r="M1886" s="110">
        <v>-408.37</v>
      </c>
      <c r="N1886" s="21"/>
      <c r="O1886" s="21"/>
    </row>
    <row r="1887" spans="1:15" x14ac:dyDescent="0.25">
      <c r="A1887" s="20"/>
      <c r="B1887" s="20"/>
      <c r="C1887" s="20"/>
      <c r="D1887" s="20"/>
      <c r="E1887" s="15" t="s">
        <v>137</v>
      </c>
      <c r="F1887" s="46">
        <v>1</v>
      </c>
      <c r="G1887" s="106">
        <v>-379.98</v>
      </c>
      <c r="H1887" s="48"/>
      <c r="I1887" s="106"/>
      <c r="J1887" s="48"/>
      <c r="K1887" s="106"/>
      <c r="L1887" s="46">
        <v>1</v>
      </c>
      <c r="M1887" s="110">
        <v>-379.98</v>
      </c>
      <c r="N1887" s="21"/>
      <c r="O1887" s="21"/>
    </row>
    <row r="1888" spans="1:15" x14ac:dyDescent="0.25">
      <c r="A1888" s="20"/>
      <c r="B1888" s="20"/>
      <c r="C1888" s="20"/>
      <c r="D1888" s="20"/>
      <c r="E1888" s="15" t="s">
        <v>1860</v>
      </c>
      <c r="F1888" s="46"/>
      <c r="G1888" s="106"/>
      <c r="H1888" s="48"/>
      <c r="I1888" s="106"/>
      <c r="J1888" s="48">
        <v>1</v>
      </c>
      <c r="K1888" s="106">
        <v>-17.420000000000002</v>
      </c>
      <c r="L1888" s="46">
        <v>1</v>
      </c>
      <c r="M1888" s="110">
        <v>-17.420000000000002</v>
      </c>
      <c r="N1888" s="21"/>
      <c r="O1888" s="21"/>
    </row>
    <row r="1889" spans="1:15" x14ac:dyDescent="0.25">
      <c r="A1889" s="20"/>
      <c r="B1889" s="20"/>
      <c r="C1889" s="20"/>
      <c r="D1889" s="20"/>
      <c r="E1889" s="15" t="s">
        <v>1882</v>
      </c>
      <c r="F1889" s="46"/>
      <c r="G1889" s="106"/>
      <c r="H1889" s="48"/>
      <c r="I1889" s="106"/>
      <c r="J1889" s="48">
        <v>1</v>
      </c>
      <c r="K1889" s="106">
        <v>-84.34</v>
      </c>
      <c r="L1889" s="46">
        <v>1</v>
      </c>
      <c r="M1889" s="110">
        <v>-84.34</v>
      </c>
      <c r="N1889" s="21"/>
      <c r="O1889" s="21"/>
    </row>
    <row r="1890" spans="1:15" x14ac:dyDescent="0.25">
      <c r="A1890" s="20"/>
      <c r="B1890" s="20"/>
      <c r="C1890" s="20"/>
      <c r="D1890" s="20"/>
      <c r="E1890" s="15" t="s">
        <v>1426</v>
      </c>
      <c r="F1890" s="46"/>
      <c r="G1890" s="106"/>
      <c r="H1890" s="48">
        <v>1</v>
      </c>
      <c r="I1890" s="106">
        <v>-67.42</v>
      </c>
      <c r="J1890" s="48"/>
      <c r="K1890" s="106"/>
      <c r="L1890" s="46">
        <v>1</v>
      </c>
      <c r="M1890" s="110">
        <v>-67.42</v>
      </c>
      <c r="N1890" s="21"/>
      <c r="O1890" s="21"/>
    </row>
    <row r="1891" spans="1:15" x14ac:dyDescent="0.25">
      <c r="A1891" s="20"/>
      <c r="B1891" s="20"/>
      <c r="C1891" s="20"/>
      <c r="D1891" s="20"/>
      <c r="E1891" s="15" t="s">
        <v>642</v>
      </c>
      <c r="F1891" s="46"/>
      <c r="G1891" s="106"/>
      <c r="H1891" s="48"/>
      <c r="I1891" s="106"/>
      <c r="J1891" s="48">
        <v>1</v>
      </c>
      <c r="K1891" s="106">
        <v>-86.17</v>
      </c>
      <c r="L1891" s="46">
        <v>1</v>
      </c>
      <c r="M1891" s="110">
        <v>-86.17</v>
      </c>
      <c r="N1891" s="21"/>
      <c r="O1891" s="21"/>
    </row>
    <row r="1892" spans="1:15" x14ac:dyDescent="0.25">
      <c r="A1892" s="20"/>
      <c r="B1892" s="20"/>
      <c r="C1892" s="20"/>
      <c r="D1892" s="20"/>
      <c r="E1892" s="15" t="s">
        <v>1616</v>
      </c>
      <c r="F1892" s="46"/>
      <c r="G1892" s="106"/>
      <c r="H1892" s="48">
        <v>1</v>
      </c>
      <c r="I1892" s="106">
        <v>-45.25</v>
      </c>
      <c r="J1892" s="48"/>
      <c r="K1892" s="106"/>
      <c r="L1892" s="46">
        <v>1</v>
      </c>
      <c r="M1892" s="110">
        <v>-45.25</v>
      </c>
      <c r="N1892" s="21"/>
      <c r="O1892" s="21"/>
    </row>
    <row r="1893" spans="1:15" x14ac:dyDescent="0.25">
      <c r="A1893" s="20"/>
      <c r="B1893" s="20"/>
      <c r="C1893" s="20"/>
      <c r="D1893" s="20"/>
      <c r="E1893" s="15" t="s">
        <v>1724</v>
      </c>
      <c r="F1893" s="46">
        <v>1</v>
      </c>
      <c r="G1893" s="106">
        <v>-95.54</v>
      </c>
      <c r="H1893" s="48"/>
      <c r="I1893" s="106"/>
      <c r="J1893" s="48"/>
      <c r="K1893" s="106"/>
      <c r="L1893" s="46">
        <v>1</v>
      </c>
      <c r="M1893" s="110">
        <v>-95.54</v>
      </c>
      <c r="N1893" s="21"/>
      <c r="O1893" s="21"/>
    </row>
    <row r="1894" spans="1:15" x14ac:dyDescent="0.25">
      <c r="A1894" s="20"/>
      <c r="B1894" s="20"/>
      <c r="C1894" s="20"/>
      <c r="D1894" s="20"/>
      <c r="E1894" s="15" t="s">
        <v>1840</v>
      </c>
      <c r="F1894" s="46"/>
      <c r="G1894" s="106"/>
      <c r="H1894" s="48">
        <v>1</v>
      </c>
      <c r="I1894" s="106">
        <v>-33.32</v>
      </c>
      <c r="J1894" s="48"/>
      <c r="K1894" s="106"/>
      <c r="L1894" s="46">
        <v>1</v>
      </c>
      <c r="M1894" s="110">
        <v>-33.32</v>
      </c>
      <c r="N1894" s="21"/>
      <c r="O1894" s="21"/>
    </row>
    <row r="1895" spans="1:15" x14ac:dyDescent="0.25">
      <c r="A1895" s="20"/>
      <c r="B1895" s="20"/>
      <c r="C1895" s="20"/>
      <c r="D1895" s="20"/>
      <c r="E1895" s="15" t="s">
        <v>1597</v>
      </c>
      <c r="F1895" s="46"/>
      <c r="G1895" s="106"/>
      <c r="H1895" s="48">
        <v>1</v>
      </c>
      <c r="I1895" s="106">
        <v>-21.81</v>
      </c>
      <c r="J1895" s="48"/>
      <c r="K1895" s="106"/>
      <c r="L1895" s="46">
        <v>1</v>
      </c>
      <c r="M1895" s="110">
        <v>-21.81</v>
      </c>
      <c r="N1895" s="21"/>
      <c r="O1895" s="21"/>
    </row>
    <row r="1896" spans="1:15" x14ac:dyDescent="0.25">
      <c r="A1896" s="20"/>
      <c r="B1896" s="20"/>
      <c r="C1896" s="20"/>
      <c r="D1896" s="20"/>
      <c r="E1896" s="15" t="s">
        <v>2050</v>
      </c>
      <c r="F1896" s="46"/>
      <c r="G1896" s="106"/>
      <c r="H1896" s="48"/>
      <c r="I1896" s="106"/>
      <c r="J1896" s="48">
        <v>1</v>
      </c>
      <c r="K1896" s="106">
        <v>-69.930000000000007</v>
      </c>
      <c r="L1896" s="46">
        <v>1</v>
      </c>
      <c r="M1896" s="110">
        <v>-69.930000000000007</v>
      </c>
      <c r="N1896" s="21"/>
      <c r="O1896" s="21"/>
    </row>
    <row r="1897" spans="1:15" x14ac:dyDescent="0.25">
      <c r="A1897" s="20"/>
      <c r="B1897" s="20"/>
      <c r="C1897" s="20"/>
      <c r="D1897" s="20"/>
      <c r="E1897" s="15" t="s">
        <v>707</v>
      </c>
      <c r="F1897" s="46">
        <v>1</v>
      </c>
      <c r="G1897" s="106">
        <v>-90.65</v>
      </c>
      <c r="H1897" s="48"/>
      <c r="I1897" s="106"/>
      <c r="J1897" s="48"/>
      <c r="K1897" s="106"/>
      <c r="L1897" s="46">
        <v>1</v>
      </c>
      <c r="M1897" s="110">
        <v>-90.65</v>
      </c>
      <c r="N1897" s="21"/>
      <c r="O1897" s="21"/>
    </row>
    <row r="1898" spans="1:15" x14ac:dyDescent="0.25">
      <c r="A1898" s="20"/>
      <c r="B1898" s="20"/>
      <c r="C1898" s="20"/>
      <c r="D1898" s="20"/>
      <c r="E1898" s="15" t="s">
        <v>482</v>
      </c>
      <c r="F1898" s="46"/>
      <c r="G1898" s="106"/>
      <c r="H1898" s="48"/>
      <c r="I1898" s="106"/>
      <c r="J1898" s="48">
        <v>1</v>
      </c>
      <c r="K1898" s="106">
        <v>-30.34</v>
      </c>
      <c r="L1898" s="46">
        <v>1</v>
      </c>
      <c r="M1898" s="110">
        <v>-30.34</v>
      </c>
      <c r="N1898" s="21"/>
      <c r="O1898" s="21"/>
    </row>
    <row r="1899" spans="1:15" x14ac:dyDescent="0.25">
      <c r="A1899" s="20"/>
      <c r="B1899" s="20"/>
      <c r="C1899" s="20"/>
      <c r="D1899" s="20"/>
      <c r="E1899" s="15" t="s">
        <v>2166</v>
      </c>
      <c r="F1899" s="46">
        <v>1</v>
      </c>
      <c r="G1899" s="106">
        <v>-291.92</v>
      </c>
      <c r="H1899" s="48"/>
      <c r="I1899" s="106"/>
      <c r="J1899" s="48"/>
      <c r="K1899" s="106"/>
      <c r="L1899" s="46">
        <v>1</v>
      </c>
      <c r="M1899" s="110">
        <v>-291.92</v>
      </c>
      <c r="N1899" s="21"/>
      <c r="O1899" s="21"/>
    </row>
    <row r="1900" spans="1:15" x14ac:dyDescent="0.25">
      <c r="A1900" s="20"/>
      <c r="B1900" s="20"/>
      <c r="C1900" s="20"/>
      <c r="D1900" s="20"/>
      <c r="E1900" s="15" t="s">
        <v>929</v>
      </c>
      <c r="F1900" s="46"/>
      <c r="G1900" s="106"/>
      <c r="H1900" s="48">
        <v>1</v>
      </c>
      <c r="I1900" s="106">
        <v>-80.06</v>
      </c>
      <c r="J1900" s="48"/>
      <c r="K1900" s="106"/>
      <c r="L1900" s="46">
        <v>1</v>
      </c>
      <c r="M1900" s="110">
        <v>-80.06</v>
      </c>
      <c r="N1900" s="21"/>
      <c r="O1900" s="21"/>
    </row>
    <row r="1901" spans="1:15" x14ac:dyDescent="0.25">
      <c r="A1901" s="20"/>
      <c r="B1901" s="20"/>
      <c r="C1901" s="20"/>
      <c r="D1901" s="20"/>
      <c r="E1901" s="15" t="s">
        <v>2211</v>
      </c>
      <c r="F1901" s="46">
        <v>1</v>
      </c>
      <c r="G1901" s="106">
        <v>-83.5</v>
      </c>
      <c r="H1901" s="48"/>
      <c r="I1901" s="106"/>
      <c r="J1901" s="48"/>
      <c r="K1901" s="106"/>
      <c r="L1901" s="46">
        <v>1</v>
      </c>
      <c r="M1901" s="110">
        <v>-83.5</v>
      </c>
      <c r="N1901" s="21"/>
      <c r="O1901" s="21"/>
    </row>
    <row r="1902" spans="1:15" x14ac:dyDescent="0.25">
      <c r="A1902" s="20"/>
      <c r="B1902" s="20"/>
      <c r="C1902" s="20"/>
      <c r="D1902" s="20"/>
      <c r="E1902" s="15" t="s">
        <v>2145</v>
      </c>
      <c r="F1902" s="46"/>
      <c r="G1902" s="106"/>
      <c r="H1902" s="48"/>
      <c r="I1902" s="106"/>
      <c r="J1902" s="48">
        <v>1</v>
      </c>
      <c r="K1902" s="106">
        <v>-83.87</v>
      </c>
      <c r="L1902" s="46">
        <v>1</v>
      </c>
      <c r="M1902" s="110">
        <v>-83.87</v>
      </c>
      <c r="N1902" s="21"/>
      <c r="O1902" s="21"/>
    </row>
    <row r="1903" spans="1:15" x14ac:dyDescent="0.25">
      <c r="A1903" s="20"/>
      <c r="B1903" s="20"/>
      <c r="C1903" s="20"/>
      <c r="D1903" s="20"/>
      <c r="E1903" s="15" t="s">
        <v>908</v>
      </c>
      <c r="F1903" s="46">
        <v>1</v>
      </c>
      <c r="G1903" s="106">
        <v>-6.45</v>
      </c>
      <c r="H1903" s="48"/>
      <c r="I1903" s="106"/>
      <c r="J1903" s="48"/>
      <c r="K1903" s="106"/>
      <c r="L1903" s="46">
        <v>1</v>
      </c>
      <c r="M1903" s="110">
        <v>-6.45</v>
      </c>
      <c r="N1903" s="21"/>
      <c r="O1903" s="21"/>
    </row>
    <row r="1904" spans="1:15" x14ac:dyDescent="0.25">
      <c r="A1904" s="20"/>
      <c r="B1904" s="20"/>
      <c r="C1904" s="20"/>
      <c r="D1904" s="20"/>
      <c r="E1904" s="15" t="s">
        <v>1707</v>
      </c>
      <c r="F1904" s="46"/>
      <c r="G1904" s="106"/>
      <c r="H1904" s="48"/>
      <c r="I1904" s="106"/>
      <c r="J1904" s="48">
        <v>1</v>
      </c>
      <c r="K1904" s="106">
        <v>-63.41</v>
      </c>
      <c r="L1904" s="46">
        <v>1</v>
      </c>
      <c r="M1904" s="110">
        <v>-63.41</v>
      </c>
      <c r="N1904" s="21"/>
      <c r="O1904" s="21"/>
    </row>
    <row r="1905" spans="1:15" x14ac:dyDescent="0.25">
      <c r="A1905" s="20"/>
      <c r="B1905" s="20"/>
      <c r="C1905" s="20"/>
      <c r="D1905" s="20"/>
      <c r="E1905" s="15" t="s">
        <v>1628</v>
      </c>
      <c r="F1905" s="46"/>
      <c r="G1905" s="106"/>
      <c r="H1905" s="48">
        <v>1</v>
      </c>
      <c r="I1905" s="106">
        <v>-92.46</v>
      </c>
      <c r="J1905" s="48"/>
      <c r="K1905" s="106"/>
      <c r="L1905" s="46">
        <v>1</v>
      </c>
      <c r="M1905" s="110">
        <v>-92.46</v>
      </c>
      <c r="N1905" s="21"/>
      <c r="O1905" s="21"/>
    </row>
    <row r="1906" spans="1:15" x14ac:dyDescent="0.25">
      <c r="A1906" s="20"/>
      <c r="B1906" s="20"/>
      <c r="C1906" s="20"/>
      <c r="D1906" s="20"/>
      <c r="E1906" s="15" t="s">
        <v>968</v>
      </c>
      <c r="F1906" s="46"/>
      <c r="G1906" s="106"/>
      <c r="H1906" s="48">
        <v>1</v>
      </c>
      <c r="I1906" s="106">
        <v>-74.44</v>
      </c>
      <c r="J1906" s="48"/>
      <c r="K1906" s="106"/>
      <c r="L1906" s="46">
        <v>1</v>
      </c>
      <c r="M1906" s="110">
        <v>-74.44</v>
      </c>
      <c r="N1906" s="21"/>
      <c r="O1906" s="21"/>
    </row>
    <row r="1907" spans="1:15" x14ac:dyDescent="0.25">
      <c r="A1907" s="20"/>
      <c r="B1907" s="20"/>
      <c r="C1907" s="20"/>
      <c r="D1907" s="20"/>
      <c r="E1907" s="15" t="s">
        <v>1268</v>
      </c>
      <c r="F1907" s="46">
        <v>1</v>
      </c>
      <c r="G1907" s="106">
        <v>-18.75</v>
      </c>
      <c r="H1907" s="48"/>
      <c r="I1907" s="106"/>
      <c r="J1907" s="48"/>
      <c r="K1907" s="106"/>
      <c r="L1907" s="46">
        <v>1</v>
      </c>
      <c r="M1907" s="110">
        <v>-18.75</v>
      </c>
      <c r="N1907" s="21"/>
      <c r="O1907" s="21"/>
    </row>
    <row r="1908" spans="1:15" x14ac:dyDescent="0.25">
      <c r="A1908" s="20"/>
      <c r="B1908" s="20"/>
      <c r="C1908" s="20"/>
      <c r="D1908" s="20"/>
      <c r="E1908" s="15" t="s">
        <v>292</v>
      </c>
      <c r="F1908" s="46"/>
      <c r="G1908" s="106"/>
      <c r="H1908" s="48">
        <v>1</v>
      </c>
      <c r="I1908" s="106">
        <v>-20.79</v>
      </c>
      <c r="J1908" s="48"/>
      <c r="K1908" s="106"/>
      <c r="L1908" s="46">
        <v>1</v>
      </c>
      <c r="M1908" s="110">
        <v>-20.79</v>
      </c>
      <c r="N1908" s="21"/>
      <c r="O1908" s="21"/>
    </row>
    <row r="1909" spans="1:15" x14ac:dyDescent="0.25">
      <c r="A1909" s="20"/>
      <c r="B1909" s="20"/>
      <c r="C1909" s="20"/>
      <c r="D1909" s="20"/>
      <c r="E1909" s="15" t="s">
        <v>659</v>
      </c>
      <c r="F1909" s="46"/>
      <c r="G1909" s="106"/>
      <c r="H1909" s="48"/>
      <c r="I1909" s="106"/>
      <c r="J1909" s="48">
        <v>1</v>
      </c>
      <c r="K1909" s="106">
        <v>-33.4</v>
      </c>
      <c r="L1909" s="46">
        <v>1</v>
      </c>
      <c r="M1909" s="110">
        <v>-33.4</v>
      </c>
      <c r="N1909" s="21"/>
      <c r="O1909" s="21"/>
    </row>
    <row r="1910" spans="1:15" x14ac:dyDescent="0.25">
      <c r="A1910" s="20"/>
      <c r="B1910" s="20"/>
      <c r="C1910" s="20"/>
      <c r="D1910" s="20"/>
      <c r="E1910" s="15" t="s">
        <v>1607</v>
      </c>
      <c r="F1910" s="46"/>
      <c r="G1910" s="106"/>
      <c r="H1910" s="48">
        <v>1</v>
      </c>
      <c r="I1910" s="106">
        <v>-9.4</v>
      </c>
      <c r="J1910" s="48"/>
      <c r="K1910" s="106"/>
      <c r="L1910" s="46">
        <v>1</v>
      </c>
      <c r="M1910" s="110">
        <v>-9.4</v>
      </c>
      <c r="N1910" s="21"/>
      <c r="O1910" s="21"/>
    </row>
    <row r="1911" spans="1:15" x14ac:dyDescent="0.25">
      <c r="A1911" s="20"/>
      <c r="B1911" s="20"/>
      <c r="C1911" s="20"/>
      <c r="D1911" s="20"/>
      <c r="E1911" s="15" t="s">
        <v>985</v>
      </c>
      <c r="F1911" s="46"/>
      <c r="G1911" s="106"/>
      <c r="H1911" s="48"/>
      <c r="I1911" s="106"/>
      <c r="J1911" s="48">
        <v>1</v>
      </c>
      <c r="K1911" s="106">
        <v>-13.02</v>
      </c>
      <c r="L1911" s="46">
        <v>1</v>
      </c>
      <c r="M1911" s="110">
        <v>-13.02</v>
      </c>
      <c r="N1911" s="21"/>
      <c r="O1911" s="21"/>
    </row>
    <row r="1912" spans="1:15" x14ac:dyDescent="0.25">
      <c r="A1912" s="20"/>
      <c r="B1912" s="20"/>
      <c r="C1912" s="20"/>
      <c r="D1912" s="20"/>
      <c r="E1912" s="15" t="s">
        <v>1953</v>
      </c>
      <c r="F1912" s="46">
        <v>1</v>
      </c>
      <c r="G1912" s="106">
        <v>-62.62</v>
      </c>
      <c r="H1912" s="48"/>
      <c r="I1912" s="106"/>
      <c r="J1912" s="48"/>
      <c r="K1912" s="106"/>
      <c r="L1912" s="46">
        <v>1</v>
      </c>
      <c r="M1912" s="110">
        <v>-62.62</v>
      </c>
      <c r="N1912" s="21"/>
      <c r="O1912" s="21"/>
    </row>
    <row r="1913" spans="1:15" x14ac:dyDescent="0.25">
      <c r="A1913" s="20"/>
      <c r="B1913" s="20"/>
      <c r="C1913" s="20"/>
      <c r="D1913" s="20"/>
      <c r="E1913" s="15" t="s">
        <v>2268</v>
      </c>
      <c r="F1913" s="46"/>
      <c r="G1913" s="106"/>
      <c r="H1913" s="48"/>
      <c r="I1913" s="106"/>
      <c r="J1913" s="48">
        <v>1</v>
      </c>
      <c r="K1913" s="106">
        <v>-323.77999999999997</v>
      </c>
      <c r="L1913" s="46">
        <v>1</v>
      </c>
      <c r="M1913" s="110">
        <v>-323.77999999999997</v>
      </c>
      <c r="N1913" s="21"/>
      <c r="O1913" s="21"/>
    </row>
    <row r="1914" spans="1:15" x14ac:dyDescent="0.25">
      <c r="A1914" s="20"/>
      <c r="B1914" s="20"/>
      <c r="C1914" s="20"/>
      <c r="D1914" s="20"/>
      <c r="E1914" s="15" t="s">
        <v>1886</v>
      </c>
      <c r="F1914" s="46"/>
      <c r="G1914" s="106"/>
      <c r="H1914" s="48"/>
      <c r="I1914" s="106"/>
      <c r="J1914" s="48">
        <v>1</v>
      </c>
      <c r="K1914" s="106">
        <v>-14.82</v>
      </c>
      <c r="L1914" s="46">
        <v>1</v>
      </c>
      <c r="M1914" s="110">
        <v>-14.82</v>
      </c>
      <c r="N1914" s="21"/>
      <c r="O1914" s="21"/>
    </row>
    <row r="1915" spans="1:15" x14ac:dyDescent="0.25">
      <c r="A1915" s="20"/>
      <c r="B1915" s="20"/>
      <c r="C1915" s="20"/>
      <c r="D1915" s="20"/>
      <c r="E1915" s="15" t="s">
        <v>941</v>
      </c>
      <c r="F1915" s="46"/>
      <c r="G1915" s="106"/>
      <c r="H1915" s="48">
        <v>1</v>
      </c>
      <c r="I1915" s="106">
        <v>-37.93</v>
      </c>
      <c r="J1915" s="48"/>
      <c r="K1915" s="106"/>
      <c r="L1915" s="46">
        <v>1</v>
      </c>
      <c r="M1915" s="110">
        <v>-37.93</v>
      </c>
      <c r="N1915" s="21"/>
      <c r="O1915" s="21"/>
    </row>
    <row r="1916" spans="1:15" x14ac:dyDescent="0.25">
      <c r="A1916" s="20"/>
      <c r="B1916" s="20"/>
      <c r="C1916" s="20"/>
      <c r="D1916" s="20"/>
      <c r="E1916" s="15" t="s">
        <v>562</v>
      </c>
      <c r="F1916" s="46"/>
      <c r="G1916" s="106"/>
      <c r="H1916" s="48">
        <v>1</v>
      </c>
      <c r="I1916" s="106">
        <v>-80.680000000000007</v>
      </c>
      <c r="J1916" s="48"/>
      <c r="K1916" s="106"/>
      <c r="L1916" s="46">
        <v>1</v>
      </c>
      <c r="M1916" s="110">
        <v>-80.680000000000007</v>
      </c>
      <c r="N1916" s="21"/>
      <c r="O1916" s="21"/>
    </row>
    <row r="1917" spans="1:15" x14ac:dyDescent="0.25">
      <c r="A1917" s="20"/>
      <c r="B1917" s="20"/>
      <c r="C1917" s="20"/>
      <c r="D1917" s="20"/>
      <c r="E1917" s="15" t="s">
        <v>142</v>
      </c>
      <c r="F1917" s="46"/>
      <c r="G1917" s="106"/>
      <c r="H1917" s="48">
        <v>1</v>
      </c>
      <c r="I1917" s="106">
        <v>-276.32</v>
      </c>
      <c r="J1917" s="48"/>
      <c r="K1917" s="106"/>
      <c r="L1917" s="46">
        <v>1</v>
      </c>
      <c r="M1917" s="110">
        <v>-276.32</v>
      </c>
      <c r="N1917" s="21"/>
      <c r="O1917" s="21"/>
    </row>
    <row r="1918" spans="1:15" x14ac:dyDescent="0.25">
      <c r="A1918" s="20"/>
      <c r="B1918" s="20"/>
      <c r="C1918" s="20"/>
      <c r="D1918" s="20"/>
      <c r="E1918" s="15" t="s">
        <v>1650</v>
      </c>
      <c r="F1918" s="46"/>
      <c r="G1918" s="106"/>
      <c r="H1918" s="48">
        <v>1</v>
      </c>
      <c r="I1918" s="106">
        <v>-16.45</v>
      </c>
      <c r="J1918" s="48"/>
      <c r="K1918" s="106"/>
      <c r="L1918" s="46">
        <v>1</v>
      </c>
      <c r="M1918" s="110">
        <v>-16.45</v>
      </c>
      <c r="N1918" s="21"/>
      <c r="O1918" s="21"/>
    </row>
    <row r="1919" spans="1:15" x14ac:dyDescent="0.25">
      <c r="A1919" s="20"/>
      <c r="B1919" s="20"/>
      <c r="C1919" s="20"/>
      <c r="D1919" s="20"/>
      <c r="E1919" s="15" t="s">
        <v>1907</v>
      </c>
      <c r="F1919" s="46"/>
      <c r="G1919" s="106"/>
      <c r="H1919" s="48"/>
      <c r="I1919" s="106"/>
      <c r="J1919" s="48">
        <v>1</v>
      </c>
      <c r="K1919" s="106">
        <v>-57.52</v>
      </c>
      <c r="L1919" s="46">
        <v>1</v>
      </c>
      <c r="M1919" s="110">
        <v>-57.52</v>
      </c>
      <c r="N1919" s="21"/>
      <c r="O1919" s="21"/>
    </row>
    <row r="1920" spans="1:15" x14ac:dyDescent="0.25">
      <c r="A1920" s="20"/>
      <c r="B1920" s="20"/>
      <c r="C1920" s="20"/>
      <c r="D1920" s="20"/>
      <c r="E1920" s="15" t="s">
        <v>504</v>
      </c>
      <c r="F1920" s="46">
        <v>1</v>
      </c>
      <c r="G1920" s="106">
        <v>-54.83</v>
      </c>
      <c r="H1920" s="48"/>
      <c r="I1920" s="106"/>
      <c r="J1920" s="48"/>
      <c r="K1920" s="106"/>
      <c r="L1920" s="46">
        <v>1</v>
      </c>
      <c r="M1920" s="110">
        <v>-54.83</v>
      </c>
      <c r="N1920" s="21"/>
      <c r="O1920" s="21"/>
    </row>
    <row r="1921" spans="1:15" x14ac:dyDescent="0.25">
      <c r="A1921" s="20"/>
      <c r="B1921" s="20"/>
      <c r="C1921" s="20"/>
      <c r="D1921" s="20"/>
      <c r="E1921" s="15" t="s">
        <v>1774</v>
      </c>
      <c r="F1921" s="46">
        <v>1</v>
      </c>
      <c r="G1921" s="106">
        <v>-75.44</v>
      </c>
      <c r="H1921" s="48"/>
      <c r="I1921" s="106"/>
      <c r="J1921" s="48"/>
      <c r="K1921" s="106"/>
      <c r="L1921" s="46">
        <v>1</v>
      </c>
      <c r="M1921" s="110">
        <v>-75.44</v>
      </c>
      <c r="N1921" s="21"/>
      <c r="O1921" s="21"/>
    </row>
    <row r="1922" spans="1:15" x14ac:dyDescent="0.25">
      <c r="A1922" s="20"/>
      <c r="B1922" s="20"/>
      <c r="C1922" s="20"/>
      <c r="D1922" s="20"/>
      <c r="E1922" s="15" t="s">
        <v>1171</v>
      </c>
      <c r="F1922" s="46"/>
      <c r="G1922" s="106"/>
      <c r="H1922" s="48">
        <v>1</v>
      </c>
      <c r="I1922" s="106">
        <v>-87.28</v>
      </c>
      <c r="J1922" s="48"/>
      <c r="K1922" s="106"/>
      <c r="L1922" s="46">
        <v>1</v>
      </c>
      <c r="M1922" s="110">
        <v>-87.28</v>
      </c>
      <c r="N1922" s="21"/>
      <c r="O1922" s="21"/>
    </row>
    <row r="1923" spans="1:15" x14ac:dyDescent="0.25">
      <c r="A1923" s="20"/>
      <c r="B1923" s="20"/>
      <c r="C1923" s="20"/>
      <c r="D1923" s="20"/>
      <c r="E1923" s="15" t="s">
        <v>511</v>
      </c>
      <c r="F1923" s="46">
        <v>1</v>
      </c>
      <c r="G1923" s="106">
        <v>-90.88</v>
      </c>
      <c r="H1923" s="48"/>
      <c r="I1923" s="106"/>
      <c r="J1923" s="48"/>
      <c r="K1923" s="106"/>
      <c r="L1923" s="46">
        <v>1</v>
      </c>
      <c r="M1923" s="110">
        <v>-90.88</v>
      </c>
      <c r="N1923" s="21"/>
      <c r="O1923" s="21"/>
    </row>
    <row r="1924" spans="1:15" x14ac:dyDescent="0.25">
      <c r="A1924" s="20"/>
      <c r="B1924" s="20"/>
      <c r="C1924" s="20"/>
      <c r="D1924" s="20"/>
      <c r="E1924" s="15" t="s">
        <v>823</v>
      </c>
      <c r="F1924" s="46"/>
      <c r="G1924" s="106"/>
      <c r="H1924" s="48"/>
      <c r="I1924" s="106"/>
      <c r="J1924" s="48">
        <v>1</v>
      </c>
      <c r="K1924" s="106">
        <v>-12.78</v>
      </c>
      <c r="L1924" s="46">
        <v>1</v>
      </c>
      <c r="M1924" s="110">
        <v>-12.78</v>
      </c>
      <c r="N1924" s="21"/>
      <c r="O1924" s="21"/>
    </row>
    <row r="1925" spans="1:15" x14ac:dyDescent="0.25">
      <c r="A1925" s="20"/>
      <c r="B1925" s="20"/>
      <c r="C1925" s="20"/>
      <c r="D1925" s="20"/>
      <c r="E1925" s="15" t="s">
        <v>1168</v>
      </c>
      <c r="F1925" s="46"/>
      <c r="G1925" s="106"/>
      <c r="H1925" s="48">
        <v>1</v>
      </c>
      <c r="I1925" s="106">
        <v>-34.85</v>
      </c>
      <c r="J1925" s="48"/>
      <c r="K1925" s="106"/>
      <c r="L1925" s="46">
        <v>1</v>
      </c>
      <c r="M1925" s="110">
        <v>-34.85</v>
      </c>
      <c r="N1925" s="21"/>
      <c r="O1925" s="21"/>
    </row>
    <row r="1926" spans="1:15" x14ac:dyDescent="0.25">
      <c r="A1926" s="20"/>
      <c r="B1926" s="20"/>
      <c r="C1926" s="20"/>
      <c r="D1926" s="20"/>
      <c r="E1926" s="15" t="s">
        <v>2082</v>
      </c>
      <c r="F1926" s="46"/>
      <c r="G1926" s="106"/>
      <c r="H1926" s="48"/>
      <c r="I1926" s="106"/>
      <c r="J1926" s="48">
        <v>1</v>
      </c>
      <c r="K1926" s="106">
        <v>-77.349999999999994</v>
      </c>
      <c r="L1926" s="46">
        <v>1</v>
      </c>
      <c r="M1926" s="110">
        <v>-77.349999999999994</v>
      </c>
      <c r="N1926" s="21"/>
      <c r="O1926" s="21"/>
    </row>
    <row r="1927" spans="1:15" x14ac:dyDescent="0.25">
      <c r="A1927" s="20"/>
      <c r="B1927" s="20"/>
      <c r="C1927" s="20"/>
      <c r="D1927" s="20"/>
      <c r="E1927" s="15" t="s">
        <v>409</v>
      </c>
      <c r="F1927" s="46"/>
      <c r="G1927" s="106"/>
      <c r="H1927" s="48">
        <v>1</v>
      </c>
      <c r="I1927" s="106">
        <v>-62.57</v>
      </c>
      <c r="J1927" s="48"/>
      <c r="K1927" s="106"/>
      <c r="L1927" s="46">
        <v>1</v>
      </c>
      <c r="M1927" s="110">
        <v>-62.57</v>
      </c>
      <c r="N1927" s="21"/>
      <c r="O1927" s="21"/>
    </row>
    <row r="1928" spans="1:15" x14ac:dyDescent="0.25">
      <c r="A1928" s="20"/>
      <c r="B1928" s="20"/>
      <c r="C1928" s="20"/>
      <c r="D1928" s="20"/>
      <c r="E1928" s="15" t="s">
        <v>971</v>
      </c>
      <c r="F1928" s="46"/>
      <c r="G1928" s="106"/>
      <c r="H1928" s="48"/>
      <c r="I1928" s="106"/>
      <c r="J1928" s="48">
        <v>1</v>
      </c>
      <c r="K1928" s="106">
        <v>-33.92</v>
      </c>
      <c r="L1928" s="46">
        <v>1</v>
      </c>
      <c r="M1928" s="110">
        <v>-33.92</v>
      </c>
      <c r="N1928" s="21"/>
      <c r="O1928" s="21"/>
    </row>
    <row r="1929" spans="1:15" x14ac:dyDescent="0.25">
      <c r="A1929" s="20"/>
      <c r="B1929" s="20"/>
      <c r="C1929" s="20"/>
      <c r="D1929" s="20"/>
      <c r="E1929" s="15" t="s">
        <v>1722</v>
      </c>
      <c r="F1929" s="46">
        <v>1</v>
      </c>
      <c r="G1929" s="106">
        <v>-83.39</v>
      </c>
      <c r="H1929" s="48"/>
      <c r="I1929" s="106"/>
      <c r="J1929" s="48"/>
      <c r="K1929" s="106"/>
      <c r="L1929" s="46">
        <v>1</v>
      </c>
      <c r="M1929" s="110">
        <v>-83.39</v>
      </c>
      <c r="N1929" s="21"/>
      <c r="O1929" s="21"/>
    </row>
    <row r="1930" spans="1:15" x14ac:dyDescent="0.25">
      <c r="A1930" s="20"/>
      <c r="B1930" s="20"/>
      <c r="C1930" s="20"/>
      <c r="D1930" s="20"/>
      <c r="E1930" s="15" t="s">
        <v>1003</v>
      </c>
      <c r="F1930" s="46"/>
      <c r="G1930" s="106"/>
      <c r="H1930" s="48"/>
      <c r="I1930" s="106"/>
      <c r="J1930" s="48">
        <v>1</v>
      </c>
      <c r="K1930" s="106">
        <v>-98.48</v>
      </c>
      <c r="L1930" s="46">
        <v>1</v>
      </c>
      <c r="M1930" s="110">
        <v>-98.48</v>
      </c>
      <c r="N1930" s="21"/>
      <c r="O1930" s="21"/>
    </row>
    <row r="1931" spans="1:15" x14ac:dyDescent="0.25">
      <c r="A1931" s="20"/>
      <c r="B1931" s="20"/>
      <c r="C1931" s="20"/>
      <c r="D1931" s="20"/>
      <c r="E1931" s="15" t="s">
        <v>2208</v>
      </c>
      <c r="F1931" s="46"/>
      <c r="G1931" s="106"/>
      <c r="H1931" s="48"/>
      <c r="I1931" s="106"/>
      <c r="J1931" s="48">
        <v>1</v>
      </c>
      <c r="K1931" s="106">
        <v>-371.18</v>
      </c>
      <c r="L1931" s="46">
        <v>1</v>
      </c>
      <c r="M1931" s="110">
        <v>-371.18</v>
      </c>
      <c r="N1931" s="21"/>
      <c r="O1931" s="21"/>
    </row>
    <row r="1932" spans="1:15" x14ac:dyDescent="0.25">
      <c r="A1932" s="20"/>
      <c r="B1932" s="20"/>
      <c r="C1932" s="20"/>
      <c r="D1932" s="20"/>
      <c r="E1932" s="15" t="s">
        <v>1974</v>
      </c>
      <c r="F1932" s="46">
        <v>1</v>
      </c>
      <c r="G1932" s="106">
        <v>-57.22</v>
      </c>
      <c r="H1932" s="48"/>
      <c r="I1932" s="106"/>
      <c r="J1932" s="48"/>
      <c r="K1932" s="106"/>
      <c r="L1932" s="46">
        <v>1</v>
      </c>
      <c r="M1932" s="110">
        <v>-57.22</v>
      </c>
      <c r="N1932" s="21"/>
      <c r="O1932" s="21"/>
    </row>
    <row r="1933" spans="1:15" x14ac:dyDescent="0.25">
      <c r="A1933" s="20"/>
      <c r="B1933" s="20"/>
      <c r="C1933" s="20"/>
      <c r="D1933" s="20"/>
      <c r="E1933" s="15" t="s">
        <v>1993</v>
      </c>
      <c r="F1933" s="46"/>
      <c r="G1933" s="106"/>
      <c r="H1933" s="48">
        <v>1</v>
      </c>
      <c r="I1933" s="106">
        <v>-64.94</v>
      </c>
      <c r="J1933" s="48"/>
      <c r="K1933" s="106"/>
      <c r="L1933" s="46">
        <v>1</v>
      </c>
      <c r="M1933" s="110">
        <v>-64.94</v>
      </c>
      <c r="N1933" s="21"/>
      <c r="O1933" s="21"/>
    </row>
    <row r="1934" spans="1:15" x14ac:dyDescent="0.25">
      <c r="A1934" s="20"/>
      <c r="B1934" s="20"/>
      <c r="C1934" s="20"/>
      <c r="D1934" s="20"/>
      <c r="E1934" s="15" t="s">
        <v>1691</v>
      </c>
      <c r="F1934" s="46"/>
      <c r="G1934" s="106"/>
      <c r="H1934" s="48"/>
      <c r="I1934" s="106"/>
      <c r="J1934" s="48">
        <v>1</v>
      </c>
      <c r="K1934" s="106">
        <v>-98.79</v>
      </c>
      <c r="L1934" s="46">
        <v>1</v>
      </c>
      <c r="M1934" s="110">
        <v>-98.79</v>
      </c>
      <c r="N1934" s="21"/>
      <c r="O1934" s="21"/>
    </row>
    <row r="1935" spans="1:15" x14ac:dyDescent="0.25">
      <c r="A1935" s="20"/>
      <c r="B1935" s="20"/>
      <c r="C1935" s="20"/>
      <c r="D1935" s="20"/>
      <c r="E1935" s="15" t="s">
        <v>1603</v>
      </c>
      <c r="F1935" s="46"/>
      <c r="G1935" s="106"/>
      <c r="H1935" s="48">
        <v>1</v>
      </c>
      <c r="I1935" s="106">
        <v>-31.12</v>
      </c>
      <c r="J1935" s="48"/>
      <c r="K1935" s="106"/>
      <c r="L1935" s="46">
        <v>1</v>
      </c>
      <c r="M1935" s="110">
        <v>-31.12</v>
      </c>
      <c r="N1935" s="21"/>
      <c r="O1935" s="21"/>
    </row>
    <row r="1936" spans="1:15" x14ac:dyDescent="0.25">
      <c r="A1936" s="20"/>
      <c r="B1936" s="20"/>
      <c r="C1936" s="20"/>
      <c r="D1936" s="20"/>
      <c r="E1936" s="15" t="s">
        <v>335</v>
      </c>
      <c r="F1936" s="46">
        <v>1</v>
      </c>
      <c r="G1936" s="106">
        <v>-83.81</v>
      </c>
      <c r="H1936" s="48"/>
      <c r="I1936" s="106"/>
      <c r="J1936" s="48"/>
      <c r="K1936" s="106"/>
      <c r="L1936" s="46">
        <v>1</v>
      </c>
      <c r="M1936" s="110">
        <v>-83.81</v>
      </c>
      <c r="N1936" s="21"/>
      <c r="O1936" s="21"/>
    </row>
    <row r="1937" spans="1:15" x14ac:dyDescent="0.25">
      <c r="A1937" s="20"/>
      <c r="B1937" s="20"/>
      <c r="C1937" s="20"/>
      <c r="D1937" s="20"/>
      <c r="E1937" s="15" t="s">
        <v>2176</v>
      </c>
      <c r="F1937" s="46"/>
      <c r="G1937" s="106"/>
      <c r="H1937" s="48"/>
      <c r="I1937" s="106"/>
      <c r="J1937" s="48">
        <v>1</v>
      </c>
      <c r="K1937" s="106">
        <v>-221.05</v>
      </c>
      <c r="L1937" s="46">
        <v>1</v>
      </c>
      <c r="M1937" s="110">
        <v>-221.05</v>
      </c>
      <c r="N1937" s="21"/>
      <c r="O1937" s="21"/>
    </row>
    <row r="1938" spans="1:15" x14ac:dyDescent="0.25">
      <c r="A1938" s="20"/>
      <c r="B1938" s="20"/>
      <c r="C1938" s="20"/>
      <c r="D1938" s="20"/>
      <c r="E1938" s="15" t="s">
        <v>1560</v>
      </c>
      <c r="F1938" s="46">
        <v>1</v>
      </c>
      <c r="G1938" s="106">
        <v>-75.739999999999995</v>
      </c>
      <c r="H1938" s="48"/>
      <c r="I1938" s="106"/>
      <c r="J1938" s="48"/>
      <c r="K1938" s="106"/>
      <c r="L1938" s="46">
        <v>1</v>
      </c>
      <c r="M1938" s="110">
        <v>-75.739999999999995</v>
      </c>
      <c r="N1938" s="21"/>
      <c r="O1938" s="21"/>
    </row>
    <row r="1939" spans="1:15" x14ac:dyDescent="0.25">
      <c r="A1939" s="20"/>
      <c r="B1939" s="20"/>
      <c r="C1939" s="20"/>
      <c r="D1939" s="20"/>
      <c r="E1939" s="15" t="s">
        <v>385</v>
      </c>
      <c r="F1939" s="46"/>
      <c r="G1939" s="106"/>
      <c r="H1939" s="48">
        <v>1</v>
      </c>
      <c r="I1939" s="106">
        <v>-59.82</v>
      </c>
      <c r="J1939" s="48"/>
      <c r="K1939" s="106"/>
      <c r="L1939" s="46">
        <v>1</v>
      </c>
      <c r="M1939" s="110">
        <v>-59.82</v>
      </c>
      <c r="N1939" s="21"/>
      <c r="O1939" s="21"/>
    </row>
    <row r="1940" spans="1:15" x14ac:dyDescent="0.25">
      <c r="A1940" s="20"/>
      <c r="B1940" s="20"/>
      <c r="C1940" s="20"/>
      <c r="D1940" s="20"/>
      <c r="E1940" s="15" t="s">
        <v>818</v>
      </c>
      <c r="F1940" s="46"/>
      <c r="G1940" s="106"/>
      <c r="H1940" s="48"/>
      <c r="I1940" s="106"/>
      <c r="J1940" s="48">
        <v>1</v>
      </c>
      <c r="K1940" s="106">
        <v>-67.59</v>
      </c>
      <c r="L1940" s="46">
        <v>1</v>
      </c>
      <c r="M1940" s="110">
        <v>-67.59</v>
      </c>
      <c r="N1940" s="21"/>
      <c r="O1940" s="21"/>
    </row>
    <row r="1941" spans="1:15" x14ac:dyDescent="0.25">
      <c r="A1941" s="20"/>
      <c r="B1941" s="20"/>
      <c r="C1941" s="20"/>
      <c r="D1941" s="20"/>
      <c r="E1941" s="15" t="s">
        <v>1913</v>
      </c>
      <c r="F1941" s="46"/>
      <c r="G1941" s="106"/>
      <c r="H1941" s="48"/>
      <c r="I1941" s="106"/>
      <c r="J1941" s="48">
        <v>1</v>
      </c>
      <c r="K1941" s="106">
        <v>-60.64</v>
      </c>
      <c r="L1941" s="46">
        <v>1</v>
      </c>
      <c r="M1941" s="110">
        <v>-60.64</v>
      </c>
      <c r="N1941" s="21"/>
      <c r="O1941" s="21"/>
    </row>
    <row r="1942" spans="1:15" x14ac:dyDescent="0.25">
      <c r="A1942" s="20"/>
      <c r="B1942" s="20"/>
      <c r="C1942" s="20"/>
      <c r="D1942" s="20"/>
      <c r="E1942" s="15" t="s">
        <v>489</v>
      </c>
      <c r="F1942" s="46">
        <v>1</v>
      </c>
      <c r="G1942" s="106">
        <v>-97.46</v>
      </c>
      <c r="H1942" s="48"/>
      <c r="I1942" s="106"/>
      <c r="J1942" s="48"/>
      <c r="K1942" s="106"/>
      <c r="L1942" s="46">
        <v>1</v>
      </c>
      <c r="M1942" s="110">
        <v>-97.46</v>
      </c>
      <c r="N1942" s="21"/>
      <c r="O1942" s="21"/>
    </row>
    <row r="1943" spans="1:15" x14ac:dyDescent="0.25">
      <c r="A1943" s="20"/>
      <c r="B1943" s="20"/>
      <c r="C1943" s="20"/>
      <c r="D1943" s="20"/>
      <c r="E1943" s="15" t="s">
        <v>1849</v>
      </c>
      <c r="F1943" s="46"/>
      <c r="G1943" s="106"/>
      <c r="H1943" s="48"/>
      <c r="I1943" s="106"/>
      <c r="J1943" s="48">
        <v>1</v>
      </c>
      <c r="K1943" s="106">
        <v>-88.69</v>
      </c>
      <c r="L1943" s="46">
        <v>1</v>
      </c>
      <c r="M1943" s="110">
        <v>-88.69</v>
      </c>
      <c r="N1943" s="21"/>
      <c r="O1943" s="21"/>
    </row>
    <row r="1944" spans="1:15" x14ac:dyDescent="0.25">
      <c r="A1944" s="20"/>
      <c r="B1944" s="20"/>
      <c r="C1944" s="20"/>
      <c r="D1944" s="20"/>
      <c r="E1944" s="15" t="s">
        <v>150</v>
      </c>
      <c r="F1944" s="46"/>
      <c r="G1944" s="106"/>
      <c r="H1944" s="48"/>
      <c r="I1944" s="106"/>
      <c r="J1944" s="48">
        <v>1</v>
      </c>
      <c r="K1944" s="106">
        <v>-329.7</v>
      </c>
      <c r="L1944" s="46">
        <v>1</v>
      </c>
      <c r="M1944" s="110">
        <v>-329.7</v>
      </c>
      <c r="N1944" s="21"/>
      <c r="O1944" s="21"/>
    </row>
    <row r="1945" spans="1:15" x14ac:dyDescent="0.25">
      <c r="A1945" s="20"/>
      <c r="B1945" s="20"/>
      <c r="C1945" s="20"/>
      <c r="D1945" s="20"/>
      <c r="E1945" s="15" t="s">
        <v>1329</v>
      </c>
      <c r="F1945" s="46">
        <v>1</v>
      </c>
      <c r="G1945" s="106">
        <v>-34.369999999999997</v>
      </c>
      <c r="H1945" s="48"/>
      <c r="I1945" s="106"/>
      <c r="J1945" s="48"/>
      <c r="K1945" s="106"/>
      <c r="L1945" s="46">
        <v>1</v>
      </c>
      <c r="M1945" s="110">
        <v>-34.369999999999997</v>
      </c>
      <c r="N1945" s="21"/>
      <c r="O1945" s="21"/>
    </row>
    <row r="1946" spans="1:15" x14ac:dyDescent="0.25">
      <c r="A1946" s="20"/>
      <c r="B1946" s="20"/>
      <c r="C1946" s="20"/>
      <c r="D1946" s="20"/>
      <c r="E1946" s="15" t="s">
        <v>1656</v>
      </c>
      <c r="F1946" s="46"/>
      <c r="G1946" s="106"/>
      <c r="H1946" s="48"/>
      <c r="I1946" s="106"/>
      <c r="J1946" s="48">
        <v>1</v>
      </c>
      <c r="K1946" s="106">
        <v>-22.38</v>
      </c>
      <c r="L1946" s="46">
        <v>1</v>
      </c>
      <c r="M1946" s="110">
        <v>-22.38</v>
      </c>
      <c r="N1946" s="21"/>
      <c r="O1946" s="21"/>
    </row>
    <row r="1947" spans="1:15" x14ac:dyDescent="0.25">
      <c r="A1947" s="20"/>
      <c r="B1947" s="20"/>
      <c r="C1947" s="20"/>
      <c r="D1947" s="20"/>
      <c r="E1947" s="15" t="s">
        <v>1651</v>
      </c>
      <c r="F1947" s="46"/>
      <c r="G1947" s="106"/>
      <c r="H1947" s="48">
        <v>1</v>
      </c>
      <c r="I1947" s="106">
        <v>-36.96</v>
      </c>
      <c r="J1947" s="48"/>
      <c r="K1947" s="106"/>
      <c r="L1947" s="46">
        <v>1</v>
      </c>
      <c r="M1947" s="110">
        <v>-36.96</v>
      </c>
      <c r="N1947" s="21"/>
      <c r="O1947" s="21"/>
    </row>
    <row r="1948" spans="1:15" x14ac:dyDescent="0.25">
      <c r="A1948" s="20"/>
      <c r="B1948" s="20"/>
      <c r="C1948" s="20"/>
      <c r="D1948" s="20"/>
      <c r="E1948" s="15" t="s">
        <v>1236</v>
      </c>
      <c r="F1948" s="46"/>
      <c r="G1948" s="106"/>
      <c r="H1948" s="48"/>
      <c r="I1948" s="106"/>
      <c r="J1948" s="48">
        <v>1</v>
      </c>
      <c r="K1948" s="106">
        <v>-57.18</v>
      </c>
      <c r="L1948" s="46">
        <v>1</v>
      </c>
      <c r="M1948" s="110">
        <v>-57.18</v>
      </c>
      <c r="N1948" s="21"/>
      <c r="O1948" s="21"/>
    </row>
    <row r="1949" spans="1:15" x14ac:dyDescent="0.25">
      <c r="A1949" s="20"/>
      <c r="B1949" s="20"/>
      <c r="C1949" s="20"/>
      <c r="D1949" s="20"/>
      <c r="E1949" s="15" t="s">
        <v>2253</v>
      </c>
      <c r="F1949" s="46"/>
      <c r="G1949" s="106"/>
      <c r="H1949" s="48"/>
      <c r="I1949" s="106"/>
      <c r="J1949" s="48">
        <v>1</v>
      </c>
      <c r="K1949" s="106">
        <v>-250.37</v>
      </c>
      <c r="L1949" s="46">
        <v>1</v>
      </c>
      <c r="M1949" s="110">
        <v>-250.37</v>
      </c>
      <c r="N1949" s="21"/>
      <c r="O1949" s="21"/>
    </row>
    <row r="1950" spans="1:15" x14ac:dyDescent="0.25">
      <c r="A1950" s="20"/>
      <c r="B1950" s="20"/>
      <c r="C1950" s="20"/>
      <c r="D1950" s="20"/>
      <c r="E1950" s="15" t="s">
        <v>1534</v>
      </c>
      <c r="F1950" s="46">
        <v>1</v>
      </c>
      <c r="G1950" s="106">
        <v>-35.9</v>
      </c>
      <c r="H1950" s="48"/>
      <c r="I1950" s="106"/>
      <c r="J1950" s="48"/>
      <c r="K1950" s="106"/>
      <c r="L1950" s="46">
        <v>1</v>
      </c>
      <c r="M1950" s="110">
        <v>-35.9</v>
      </c>
      <c r="N1950" s="21"/>
      <c r="O1950" s="21"/>
    </row>
    <row r="1951" spans="1:15" x14ac:dyDescent="0.25">
      <c r="A1951" s="20"/>
      <c r="B1951" s="20"/>
      <c r="C1951" s="20"/>
      <c r="D1951" s="20"/>
      <c r="E1951" s="15" t="s">
        <v>1891</v>
      </c>
      <c r="F1951" s="46"/>
      <c r="G1951" s="106"/>
      <c r="H1951" s="48"/>
      <c r="I1951" s="106"/>
      <c r="J1951" s="48">
        <v>1</v>
      </c>
      <c r="K1951" s="106">
        <v>-63.95</v>
      </c>
      <c r="L1951" s="46">
        <v>1</v>
      </c>
      <c r="M1951" s="110">
        <v>-63.95</v>
      </c>
      <c r="N1951" s="21"/>
      <c r="O1951" s="21"/>
    </row>
    <row r="1952" spans="1:15" x14ac:dyDescent="0.25">
      <c r="A1952" s="20"/>
      <c r="B1952" s="20"/>
      <c r="C1952" s="20"/>
      <c r="D1952" s="20"/>
      <c r="E1952" s="15" t="s">
        <v>2200</v>
      </c>
      <c r="F1952" s="46"/>
      <c r="G1952" s="106"/>
      <c r="H1952" s="48">
        <v>1</v>
      </c>
      <c r="I1952" s="106">
        <v>-388.98</v>
      </c>
      <c r="J1952" s="48"/>
      <c r="K1952" s="106"/>
      <c r="L1952" s="46">
        <v>1</v>
      </c>
      <c r="M1952" s="110">
        <v>-388.98</v>
      </c>
      <c r="N1952" s="21"/>
      <c r="O1952" s="21"/>
    </row>
    <row r="1953" spans="1:15" x14ac:dyDescent="0.25">
      <c r="A1953" s="20"/>
      <c r="B1953" s="20"/>
      <c r="C1953" s="20"/>
      <c r="D1953" s="20"/>
      <c r="E1953" s="15" t="s">
        <v>1992</v>
      </c>
      <c r="F1953" s="46">
        <v>1</v>
      </c>
      <c r="G1953" s="106">
        <v>-76.09</v>
      </c>
      <c r="H1953" s="48"/>
      <c r="I1953" s="106"/>
      <c r="J1953" s="48"/>
      <c r="K1953" s="106"/>
      <c r="L1953" s="46">
        <v>1</v>
      </c>
      <c r="M1953" s="110">
        <v>-76.09</v>
      </c>
      <c r="N1953" s="21"/>
      <c r="O1953" s="21"/>
    </row>
    <row r="1954" spans="1:15" x14ac:dyDescent="0.25">
      <c r="A1954" s="20"/>
      <c r="B1954" s="20"/>
      <c r="C1954" s="20"/>
      <c r="D1954" s="20"/>
      <c r="E1954" s="15" t="s">
        <v>614</v>
      </c>
      <c r="F1954" s="46"/>
      <c r="G1954" s="106"/>
      <c r="H1954" s="48"/>
      <c r="I1954" s="106"/>
      <c r="J1954" s="48">
        <v>1</v>
      </c>
      <c r="K1954" s="106">
        <v>-23.87</v>
      </c>
      <c r="L1954" s="46">
        <v>1</v>
      </c>
      <c r="M1954" s="110">
        <v>-23.87</v>
      </c>
      <c r="N1954" s="21"/>
      <c r="O1954" s="21"/>
    </row>
    <row r="1955" spans="1:15" x14ac:dyDescent="0.25">
      <c r="A1955" s="20"/>
      <c r="B1955" s="20"/>
      <c r="C1955" s="20"/>
      <c r="D1955" s="20"/>
      <c r="E1955" s="15" t="s">
        <v>2026</v>
      </c>
      <c r="F1955" s="46"/>
      <c r="G1955" s="106"/>
      <c r="H1955" s="48">
        <v>1</v>
      </c>
      <c r="I1955" s="106">
        <v>-31.91</v>
      </c>
      <c r="J1955" s="48"/>
      <c r="K1955" s="106"/>
      <c r="L1955" s="46">
        <v>1</v>
      </c>
      <c r="M1955" s="110">
        <v>-31.91</v>
      </c>
      <c r="N1955" s="21"/>
      <c r="O1955" s="21"/>
    </row>
    <row r="1956" spans="1:15" x14ac:dyDescent="0.25">
      <c r="A1956" s="20"/>
      <c r="B1956" s="20"/>
      <c r="C1956" s="20"/>
      <c r="D1956" s="20"/>
      <c r="E1956" s="15" t="s">
        <v>2136</v>
      </c>
      <c r="F1956" s="46"/>
      <c r="G1956" s="106"/>
      <c r="H1956" s="48"/>
      <c r="I1956" s="106"/>
      <c r="J1956" s="48">
        <v>1</v>
      </c>
      <c r="K1956" s="106">
        <v>-58.11</v>
      </c>
      <c r="L1956" s="46">
        <v>1</v>
      </c>
      <c r="M1956" s="110">
        <v>-58.11</v>
      </c>
      <c r="N1956" s="21"/>
      <c r="O1956" s="21"/>
    </row>
    <row r="1957" spans="1:15" x14ac:dyDescent="0.25">
      <c r="A1957" s="20"/>
      <c r="B1957" s="20"/>
      <c r="C1957" s="20"/>
      <c r="D1957" s="20"/>
      <c r="E1957" s="15" t="s">
        <v>1299</v>
      </c>
      <c r="F1957" s="46">
        <v>1</v>
      </c>
      <c r="G1957" s="106">
        <v>-87.02</v>
      </c>
      <c r="H1957" s="48"/>
      <c r="I1957" s="106"/>
      <c r="J1957" s="48"/>
      <c r="K1957" s="106"/>
      <c r="L1957" s="46">
        <v>1</v>
      </c>
      <c r="M1957" s="110">
        <v>-87.02</v>
      </c>
      <c r="N1957" s="21"/>
      <c r="O1957" s="21"/>
    </row>
    <row r="1958" spans="1:15" x14ac:dyDescent="0.25">
      <c r="A1958" s="20"/>
      <c r="B1958" s="20"/>
      <c r="C1958" s="20"/>
      <c r="D1958" s="20"/>
      <c r="E1958" s="15" t="s">
        <v>222</v>
      </c>
      <c r="F1958" s="46"/>
      <c r="G1958" s="106"/>
      <c r="H1958" s="48"/>
      <c r="I1958" s="106"/>
      <c r="J1958" s="48">
        <v>1</v>
      </c>
      <c r="K1958" s="106">
        <v>-228.14</v>
      </c>
      <c r="L1958" s="46">
        <v>1</v>
      </c>
      <c r="M1958" s="110">
        <v>-228.14</v>
      </c>
      <c r="N1958" s="21"/>
      <c r="O1958" s="21"/>
    </row>
    <row r="1959" spans="1:15" x14ac:dyDescent="0.25">
      <c r="A1959" s="20"/>
      <c r="B1959" s="20"/>
      <c r="C1959" s="20"/>
      <c r="D1959" s="20"/>
      <c r="E1959" s="15" t="s">
        <v>1138</v>
      </c>
      <c r="F1959" s="46"/>
      <c r="G1959" s="106"/>
      <c r="H1959" s="48">
        <v>1</v>
      </c>
      <c r="I1959" s="106">
        <v>-52.96</v>
      </c>
      <c r="J1959" s="48"/>
      <c r="K1959" s="106"/>
      <c r="L1959" s="46">
        <v>1</v>
      </c>
      <c r="M1959" s="110">
        <v>-52.96</v>
      </c>
      <c r="N1959" s="21"/>
      <c r="O1959" s="21"/>
    </row>
    <row r="1960" spans="1:15" x14ac:dyDescent="0.25">
      <c r="A1960" s="20"/>
      <c r="B1960" s="20"/>
      <c r="C1960" s="20"/>
      <c r="D1960" s="20"/>
      <c r="E1960" s="15" t="s">
        <v>2023</v>
      </c>
      <c r="F1960" s="46"/>
      <c r="G1960" s="106"/>
      <c r="H1960" s="48">
        <v>1</v>
      </c>
      <c r="I1960" s="106">
        <v>-38.840000000000003</v>
      </c>
      <c r="J1960" s="48"/>
      <c r="K1960" s="106"/>
      <c r="L1960" s="46">
        <v>1</v>
      </c>
      <c r="M1960" s="110">
        <v>-38.840000000000003</v>
      </c>
      <c r="N1960" s="21"/>
      <c r="O1960" s="21"/>
    </row>
    <row r="1961" spans="1:15" x14ac:dyDescent="0.25">
      <c r="A1961" s="20"/>
      <c r="B1961" s="20"/>
      <c r="C1961" s="20"/>
      <c r="D1961" s="20"/>
      <c r="E1961" s="15" t="s">
        <v>1047</v>
      </c>
      <c r="F1961" s="46">
        <v>1</v>
      </c>
      <c r="G1961" s="106">
        <v>-66.59</v>
      </c>
      <c r="H1961" s="48"/>
      <c r="I1961" s="106"/>
      <c r="J1961" s="48"/>
      <c r="K1961" s="106"/>
      <c r="L1961" s="46">
        <v>1</v>
      </c>
      <c r="M1961" s="110">
        <v>-66.59</v>
      </c>
      <c r="N1961" s="21"/>
      <c r="O1961" s="21"/>
    </row>
    <row r="1962" spans="1:15" x14ac:dyDescent="0.25">
      <c r="A1962" s="20"/>
      <c r="B1962" s="20"/>
      <c r="C1962" s="20"/>
      <c r="D1962" s="20"/>
      <c r="E1962" s="15" t="s">
        <v>1623</v>
      </c>
      <c r="F1962" s="46"/>
      <c r="G1962" s="106"/>
      <c r="H1962" s="48">
        <v>1</v>
      </c>
      <c r="I1962" s="106">
        <v>-25.71</v>
      </c>
      <c r="J1962" s="48"/>
      <c r="K1962" s="106"/>
      <c r="L1962" s="46">
        <v>1</v>
      </c>
      <c r="M1962" s="110">
        <v>-25.71</v>
      </c>
      <c r="N1962" s="21"/>
      <c r="O1962" s="21"/>
    </row>
    <row r="1963" spans="1:15" x14ac:dyDescent="0.25">
      <c r="A1963" s="20"/>
      <c r="B1963" s="20"/>
      <c r="C1963" s="20"/>
      <c r="D1963" s="20"/>
      <c r="E1963" s="15" t="s">
        <v>1948</v>
      </c>
      <c r="F1963" s="46">
        <v>1</v>
      </c>
      <c r="G1963" s="106">
        <v>-36.96</v>
      </c>
      <c r="H1963" s="48"/>
      <c r="I1963" s="106"/>
      <c r="J1963" s="48"/>
      <c r="K1963" s="106"/>
      <c r="L1963" s="46">
        <v>1</v>
      </c>
      <c r="M1963" s="110">
        <v>-36.96</v>
      </c>
      <c r="N1963" s="21"/>
      <c r="O1963" s="21"/>
    </row>
    <row r="1964" spans="1:15" x14ac:dyDescent="0.25">
      <c r="A1964" s="20"/>
      <c r="B1964" s="20"/>
      <c r="C1964" s="20"/>
      <c r="D1964" s="20"/>
      <c r="E1964" s="15" t="s">
        <v>1966</v>
      </c>
      <c r="F1964" s="46">
        <v>1</v>
      </c>
      <c r="G1964" s="106">
        <v>-30.86</v>
      </c>
      <c r="H1964" s="48"/>
      <c r="I1964" s="106"/>
      <c r="J1964" s="48"/>
      <c r="K1964" s="106"/>
      <c r="L1964" s="46">
        <v>1</v>
      </c>
      <c r="M1964" s="110">
        <v>-30.86</v>
      </c>
      <c r="N1964" s="21"/>
      <c r="O1964" s="21"/>
    </row>
    <row r="1965" spans="1:15" x14ac:dyDescent="0.25">
      <c r="A1965" s="20"/>
      <c r="B1965" s="20"/>
      <c r="C1965" s="20"/>
      <c r="D1965" s="20"/>
      <c r="E1965" s="15" t="s">
        <v>892</v>
      </c>
      <c r="F1965" s="46">
        <v>1</v>
      </c>
      <c r="G1965" s="106">
        <v>-90.96</v>
      </c>
      <c r="H1965" s="48"/>
      <c r="I1965" s="106"/>
      <c r="J1965" s="48"/>
      <c r="K1965" s="106"/>
      <c r="L1965" s="46">
        <v>1</v>
      </c>
      <c r="M1965" s="110">
        <v>-90.96</v>
      </c>
      <c r="N1965" s="21"/>
      <c r="O1965" s="21"/>
    </row>
    <row r="1966" spans="1:15" x14ac:dyDescent="0.25">
      <c r="A1966" s="20"/>
      <c r="B1966" s="20"/>
      <c r="C1966" s="20"/>
      <c r="D1966" s="20"/>
      <c r="E1966" s="15" t="s">
        <v>961</v>
      </c>
      <c r="F1966" s="46"/>
      <c r="G1966" s="106"/>
      <c r="H1966" s="48">
        <v>1</v>
      </c>
      <c r="I1966" s="106">
        <v>-97.5</v>
      </c>
      <c r="J1966" s="48"/>
      <c r="K1966" s="106"/>
      <c r="L1966" s="46">
        <v>1</v>
      </c>
      <c r="M1966" s="110">
        <v>-97.5</v>
      </c>
      <c r="N1966" s="21"/>
      <c r="O1966" s="21"/>
    </row>
    <row r="1967" spans="1:15" x14ac:dyDescent="0.25">
      <c r="A1967" s="20"/>
      <c r="B1967" s="20"/>
      <c r="C1967" s="20"/>
      <c r="D1967" s="20"/>
      <c r="E1967" s="15" t="s">
        <v>1499</v>
      </c>
      <c r="F1967" s="46"/>
      <c r="G1967" s="106"/>
      <c r="H1967" s="48"/>
      <c r="I1967" s="106"/>
      <c r="J1967" s="48">
        <v>1</v>
      </c>
      <c r="K1967" s="106">
        <v>-5.0999999999999996</v>
      </c>
      <c r="L1967" s="46">
        <v>1</v>
      </c>
      <c r="M1967" s="110">
        <v>-5.0999999999999996</v>
      </c>
      <c r="N1967" s="21"/>
      <c r="O1967" s="21"/>
    </row>
    <row r="1968" spans="1:15" x14ac:dyDescent="0.25">
      <c r="A1968" s="20"/>
      <c r="B1968" s="20"/>
      <c r="C1968" s="20"/>
      <c r="D1968" s="20"/>
      <c r="E1968" s="15" t="s">
        <v>1066</v>
      </c>
      <c r="F1968" s="46">
        <v>1</v>
      </c>
      <c r="G1968" s="106">
        <v>-74.86</v>
      </c>
      <c r="H1968" s="48"/>
      <c r="I1968" s="106"/>
      <c r="J1968" s="48"/>
      <c r="K1968" s="106"/>
      <c r="L1968" s="46">
        <v>1</v>
      </c>
      <c r="M1968" s="110">
        <v>-74.86</v>
      </c>
      <c r="N1968" s="21"/>
      <c r="O1968" s="21"/>
    </row>
    <row r="1969" spans="1:15" x14ac:dyDescent="0.25">
      <c r="A1969" s="20"/>
      <c r="B1969" s="20"/>
      <c r="C1969" s="20"/>
      <c r="D1969" s="20"/>
      <c r="E1969" s="15" t="s">
        <v>1115</v>
      </c>
      <c r="F1969" s="46">
        <v>1</v>
      </c>
      <c r="G1969" s="106">
        <v>-23.94</v>
      </c>
      <c r="H1969" s="48"/>
      <c r="I1969" s="106"/>
      <c r="J1969" s="48"/>
      <c r="K1969" s="106"/>
      <c r="L1969" s="46">
        <v>1</v>
      </c>
      <c r="M1969" s="110">
        <v>-23.94</v>
      </c>
      <c r="N1969" s="21"/>
      <c r="O1969" s="21"/>
    </row>
    <row r="1970" spans="1:15" x14ac:dyDescent="0.25">
      <c r="A1970" s="20"/>
      <c r="B1970" s="20"/>
      <c r="C1970" s="20"/>
      <c r="D1970" s="20"/>
      <c r="E1970" s="15" t="s">
        <v>1231</v>
      </c>
      <c r="F1970" s="46"/>
      <c r="G1970" s="106"/>
      <c r="H1970" s="48"/>
      <c r="I1970" s="106"/>
      <c r="J1970" s="48">
        <v>1</v>
      </c>
      <c r="K1970" s="106">
        <v>-17.329999999999998</v>
      </c>
      <c r="L1970" s="46">
        <v>1</v>
      </c>
      <c r="M1970" s="110">
        <v>-17.329999999999998</v>
      </c>
      <c r="N1970" s="21"/>
      <c r="O1970" s="21"/>
    </row>
    <row r="1971" spans="1:15" x14ac:dyDescent="0.25">
      <c r="A1971" s="20"/>
      <c r="B1971" s="20"/>
      <c r="C1971" s="20"/>
      <c r="D1971" s="20"/>
      <c r="E1971" s="15" t="s">
        <v>1985</v>
      </c>
      <c r="F1971" s="46">
        <v>1</v>
      </c>
      <c r="G1971" s="106">
        <v>-48.87</v>
      </c>
      <c r="H1971" s="48"/>
      <c r="I1971" s="106"/>
      <c r="J1971" s="48"/>
      <c r="K1971" s="106"/>
      <c r="L1971" s="46">
        <v>1</v>
      </c>
      <c r="M1971" s="110">
        <v>-48.87</v>
      </c>
      <c r="N1971" s="21"/>
      <c r="O1971" s="21"/>
    </row>
    <row r="1972" spans="1:15" x14ac:dyDescent="0.25">
      <c r="A1972" s="20"/>
      <c r="B1972" s="20"/>
      <c r="C1972" s="20"/>
      <c r="D1972" s="20"/>
      <c r="E1972" s="15" t="s">
        <v>212</v>
      </c>
      <c r="F1972" s="46"/>
      <c r="G1972" s="106"/>
      <c r="H1972" s="48"/>
      <c r="I1972" s="106"/>
      <c r="J1972" s="48">
        <v>1</v>
      </c>
      <c r="K1972" s="106">
        <v>-497.03</v>
      </c>
      <c r="L1972" s="46">
        <v>1</v>
      </c>
      <c r="M1972" s="110">
        <v>-497.03</v>
      </c>
      <c r="N1972" s="21"/>
      <c r="O1972" s="21"/>
    </row>
    <row r="1973" spans="1:15" x14ac:dyDescent="0.25">
      <c r="A1973" s="20"/>
      <c r="B1973" s="20"/>
      <c r="C1973" s="20"/>
      <c r="D1973" s="20"/>
      <c r="E1973" s="15" t="s">
        <v>1257</v>
      </c>
      <c r="F1973" s="46"/>
      <c r="G1973" s="106"/>
      <c r="H1973" s="48">
        <v>1</v>
      </c>
      <c r="I1973" s="106">
        <v>-18.29</v>
      </c>
      <c r="J1973" s="48"/>
      <c r="K1973" s="106"/>
      <c r="L1973" s="46">
        <v>1</v>
      </c>
      <c r="M1973" s="110">
        <v>-18.29</v>
      </c>
      <c r="N1973" s="21"/>
      <c r="O1973" s="21"/>
    </row>
    <row r="1974" spans="1:15" x14ac:dyDescent="0.25">
      <c r="A1974" s="20"/>
      <c r="B1974" s="20"/>
      <c r="C1974" s="20"/>
      <c r="D1974" s="20"/>
      <c r="E1974" s="15" t="s">
        <v>1890</v>
      </c>
      <c r="F1974" s="46"/>
      <c r="G1974" s="106"/>
      <c r="H1974" s="48"/>
      <c r="I1974" s="106"/>
      <c r="J1974" s="48">
        <v>1</v>
      </c>
      <c r="K1974" s="106">
        <v>-23.07</v>
      </c>
      <c r="L1974" s="46">
        <v>1</v>
      </c>
      <c r="M1974" s="110">
        <v>-23.07</v>
      </c>
      <c r="N1974" s="21"/>
      <c r="O1974" s="21"/>
    </row>
    <row r="1975" spans="1:15" x14ac:dyDescent="0.25">
      <c r="A1975" s="20"/>
      <c r="B1975" s="20"/>
      <c r="C1975" s="20"/>
      <c r="D1975" s="20"/>
      <c r="E1975" s="15" t="s">
        <v>346</v>
      </c>
      <c r="F1975" s="46">
        <v>1</v>
      </c>
      <c r="G1975" s="106">
        <v>-6.53</v>
      </c>
      <c r="H1975" s="48"/>
      <c r="I1975" s="106"/>
      <c r="J1975" s="48"/>
      <c r="K1975" s="106"/>
      <c r="L1975" s="46">
        <v>1</v>
      </c>
      <c r="M1975" s="110">
        <v>-6.53</v>
      </c>
      <c r="N1975" s="21"/>
      <c r="O1975" s="21"/>
    </row>
    <row r="1976" spans="1:15" x14ac:dyDescent="0.25">
      <c r="A1976" s="20"/>
      <c r="B1976" s="20"/>
      <c r="C1976" s="20"/>
      <c r="D1976" s="20"/>
      <c r="E1976" s="15" t="s">
        <v>796</v>
      </c>
      <c r="F1976" s="46"/>
      <c r="G1976" s="106"/>
      <c r="H1976" s="48"/>
      <c r="I1976" s="106"/>
      <c r="J1976" s="48">
        <v>1</v>
      </c>
      <c r="K1976" s="106">
        <v>-25.97</v>
      </c>
      <c r="L1976" s="46">
        <v>1</v>
      </c>
      <c r="M1976" s="110">
        <v>-25.97</v>
      </c>
      <c r="N1976" s="21"/>
      <c r="O1976" s="21"/>
    </row>
    <row r="1977" spans="1:15" x14ac:dyDescent="0.25">
      <c r="A1977" s="20"/>
      <c r="B1977" s="20"/>
      <c r="C1977" s="20"/>
      <c r="D1977" s="20"/>
      <c r="E1977" s="15" t="s">
        <v>1552</v>
      </c>
      <c r="F1977" s="46">
        <v>1</v>
      </c>
      <c r="G1977" s="106">
        <v>-93.1</v>
      </c>
      <c r="H1977" s="48"/>
      <c r="I1977" s="106"/>
      <c r="J1977" s="48"/>
      <c r="K1977" s="106"/>
      <c r="L1977" s="46">
        <v>1</v>
      </c>
      <c r="M1977" s="110">
        <v>-93.1</v>
      </c>
      <c r="N1977" s="21"/>
      <c r="O1977" s="21"/>
    </row>
    <row r="1978" spans="1:15" x14ac:dyDescent="0.25">
      <c r="A1978" s="20"/>
      <c r="B1978" s="20"/>
      <c r="C1978" s="20"/>
      <c r="D1978" s="20"/>
      <c r="E1978" s="15" t="s">
        <v>635</v>
      </c>
      <c r="F1978" s="46"/>
      <c r="G1978" s="106"/>
      <c r="H1978" s="48"/>
      <c r="I1978" s="106"/>
      <c r="J1978" s="48">
        <v>1</v>
      </c>
      <c r="K1978" s="106">
        <v>-9.9499999999999993</v>
      </c>
      <c r="L1978" s="46">
        <v>1</v>
      </c>
      <c r="M1978" s="110">
        <v>-9.9499999999999993</v>
      </c>
      <c r="N1978" s="21"/>
      <c r="O1978" s="21"/>
    </row>
    <row r="1979" spans="1:15" x14ac:dyDescent="0.25">
      <c r="A1979" s="20"/>
      <c r="B1979" s="20"/>
      <c r="C1979" s="20"/>
      <c r="D1979" s="20"/>
      <c r="E1979" s="15" t="s">
        <v>78</v>
      </c>
      <c r="F1979" s="46"/>
      <c r="G1979" s="106"/>
      <c r="H1979" s="48">
        <v>1</v>
      </c>
      <c r="I1979" s="106">
        <v>-336.45</v>
      </c>
      <c r="J1979" s="48"/>
      <c r="K1979" s="106"/>
      <c r="L1979" s="46">
        <v>1</v>
      </c>
      <c r="M1979" s="110">
        <v>-336.45</v>
      </c>
      <c r="N1979" s="21"/>
      <c r="O1979" s="21"/>
    </row>
    <row r="1980" spans="1:15" x14ac:dyDescent="0.25">
      <c r="A1980" s="20"/>
      <c r="B1980" s="20"/>
      <c r="C1980" s="20"/>
      <c r="D1980" s="20"/>
      <c r="E1980" s="15" t="s">
        <v>616</v>
      </c>
      <c r="F1980" s="46"/>
      <c r="G1980" s="106"/>
      <c r="H1980" s="48"/>
      <c r="I1980" s="106"/>
      <c r="J1980" s="48">
        <v>1</v>
      </c>
      <c r="K1980" s="106">
        <v>-43.59</v>
      </c>
      <c r="L1980" s="46">
        <v>1</v>
      </c>
      <c r="M1980" s="110">
        <v>-43.59</v>
      </c>
      <c r="N1980" s="21"/>
      <c r="O1980" s="21"/>
    </row>
    <row r="1981" spans="1:15" x14ac:dyDescent="0.25">
      <c r="A1981" s="20"/>
      <c r="B1981" s="20"/>
      <c r="C1981" s="20"/>
      <c r="D1981" s="20"/>
      <c r="E1981" s="15" t="s">
        <v>175</v>
      </c>
      <c r="F1981" s="46"/>
      <c r="G1981" s="106"/>
      <c r="H1981" s="48"/>
      <c r="I1981" s="106"/>
      <c r="J1981" s="48">
        <v>1</v>
      </c>
      <c r="K1981" s="106">
        <v>-165.86</v>
      </c>
      <c r="L1981" s="46">
        <v>1</v>
      </c>
      <c r="M1981" s="110">
        <v>-165.86</v>
      </c>
      <c r="N1981" s="21"/>
      <c r="O1981" s="21"/>
    </row>
    <row r="1982" spans="1:15" x14ac:dyDescent="0.25">
      <c r="A1982" s="20"/>
      <c r="B1982" s="20"/>
      <c r="C1982" s="20"/>
      <c r="D1982" s="20"/>
      <c r="E1982" s="15" t="s">
        <v>1515</v>
      </c>
      <c r="F1982" s="46">
        <v>1</v>
      </c>
      <c r="G1982" s="106">
        <v>-10.07</v>
      </c>
      <c r="H1982" s="48"/>
      <c r="I1982" s="106"/>
      <c r="J1982" s="48"/>
      <c r="K1982" s="106"/>
      <c r="L1982" s="46">
        <v>1</v>
      </c>
      <c r="M1982" s="110">
        <v>-10.07</v>
      </c>
      <c r="N1982" s="21"/>
      <c r="O1982" s="21"/>
    </row>
    <row r="1983" spans="1:15" x14ac:dyDescent="0.25">
      <c r="A1983" s="20"/>
      <c r="B1983" s="20"/>
      <c r="C1983" s="20"/>
      <c r="D1983" s="20"/>
      <c r="E1983" s="15" t="s">
        <v>1182</v>
      </c>
      <c r="F1983" s="46"/>
      <c r="G1983" s="106"/>
      <c r="H1983" s="48">
        <v>1</v>
      </c>
      <c r="I1983" s="106">
        <v>-31.71</v>
      </c>
      <c r="J1983" s="48"/>
      <c r="K1983" s="106"/>
      <c r="L1983" s="46">
        <v>1</v>
      </c>
      <c r="M1983" s="110">
        <v>-31.71</v>
      </c>
      <c r="N1983" s="21"/>
      <c r="O1983" s="21"/>
    </row>
    <row r="1984" spans="1:15" x14ac:dyDescent="0.25">
      <c r="A1984" s="20"/>
      <c r="B1984" s="20"/>
      <c r="C1984" s="20"/>
      <c r="D1984" s="20"/>
      <c r="E1984" s="15" t="s">
        <v>1221</v>
      </c>
      <c r="F1984" s="46"/>
      <c r="G1984" s="106"/>
      <c r="H1984" s="48"/>
      <c r="I1984" s="106"/>
      <c r="J1984" s="48">
        <v>1</v>
      </c>
      <c r="K1984" s="106">
        <v>-87.34</v>
      </c>
      <c r="L1984" s="46">
        <v>1</v>
      </c>
      <c r="M1984" s="110">
        <v>-87.34</v>
      </c>
      <c r="N1984" s="21"/>
      <c r="O1984" s="21"/>
    </row>
    <row r="1985" spans="1:15" x14ac:dyDescent="0.25">
      <c r="A1985" s="20"/>
      <c r="B1985" s="20"/>
      <c r="C1985" s="20"/>
      <c r="D1985" s="20"/>
      <c r="E1985" s="15" t="s">
        <v>1511</v>
      </c>
      <c r="F1985" s="46"/>
      <c r="G1985" s="106"/>
      <c r="H1985" s="48"/>
      <c r="I1985" s="106"/>
      <c r="J1985" s="48">
        <v>1</v>
      </c>
      <c r="K1985" s="106">
        <v>-454.35</v>
      </c>
      <c r="L1985" s="46">
        <v>1</v>
      </c>
      <c r="M1985" s="110">
        <v>-454.35</v>
      </c>
      <c r="N1985" s="21"/>
      <c r="O1985" s="21"/>
    </row>
    <row r="1986" spans="1:15" x14ac:dyDescent="0.25">
      <c r="A1986" s="20"/>
      <c r="B1986" s="20"/>
      <c r="C1986" s="20"/>
      <c r="D1986" s="20"/>
      <c r="E1986" s="15" t="s">
        <v>1832</v>
      </c>
      <c r="F1986" s="46"/>
      <c r="G1986" s="106"/>
      <c r="H1986" s="48">
        <v>1</v>
      </c>
      <c r="I1986" s="106">
        <v>-66.31</v>
      </c>
      <c r="J1986" s="48"/>
      <c r="K1986" s="106"/>
      <c r="L1986" s="46">
        <v>1</v>
      </c>
      <c r="M1986" s="110">
        <v>-66.31</v>
      </c>
      <c r="N1986" s="21"/>
      <c r="O1986" s="21"/>
    </row>
    <row r="1987" spans="1:15" x14ac:dyDescent="0.25">
      <c r="A1987" s="20"/>
      <c r="B1987" s="20"/>
      <c r="C1987" s="20"/>
      <c r="D1987" s="20"/>
      <c r="E1987" s="15" t="s">
        <v>488</v>
      </c>
      <c r="F1987" s="46"/>
      <c r="G1987" s="106"/>
      <c r="H1987" s="48">
        <v>1</v>
      </c>
      <c r="I1987" s="106">
        <v>-33.99</v>
      </c>
      <c r="J1987" s="48"/>
      <c r="K1987" s="106"/>
      <c r="L1987" s="46">
        <v>1</v>
      </c>
      <c r="M1987" s="110">
        <v>-33.99</v>
      </c>
      <c r="N1987" s="21"/>
      <c r="O1987" s="21"/>
    </row>
    <row r="1988" spans="1:15" x14ac:dyDescent="0.25">
      <c r="A1988" s="20"/>
      <c r="B1988" s="20"/>
      <c r="C1988" s="20"/>
      <c r="D1988" s="20"/>
      <c r="E1988" s="15" t="s">
        <v>2318</v>
      </c>
      <c r="F1988" s="46"/>
      <c r="G1988" s="106"/>
      <c r="H1988" s="48"/>
      <c r="I1988" s="106"/>
      <c r="J1988" s="48">
        <v>1</v>
      </c>
      <c r="K1988" s="106">
        <v>-414.28</v>
      </c>
      <c r="L1988" s="46">
        <v>1</v>
      </c>
      <c r="M1988" s="110">
        <v>-414.28</v>
      </c>
      <c r="N1988" s="21"/>
      <c r="O1988" s="21"/>
    </row>
    <row r="1989" spans="1:15" x14ac:dyDescent="0.25">
      <c r="A1989" s="20"/>
      <c r="B1989" s="20"/>
      <c r="C1989" s="20"/>
      <c r="D1989" s="20"/>
      <c r="E1989" s="15" t="s">
        <v>1540</v>
      </c>
      <c r="F1989" s="46">
        <v>1</v>
      </c>
      <c r="G1989" s="106">
        <v>-19.38</v>
      </c>
      <c r="H1989" s="48"/>
      <c r="I1989" s="106"/>
      <c r="J1989" s="48"/>
      <c r="K1989" s="106"/>
      <c r="L1989" s="46">
        <v>1</v>
      </c>
      <c r="M1989" s="110">
        <v>-19.38</v>
      </c>
      <c r="N1989" s="21"/>
      <c r="O1989" s="21"/>
    </row>
    <row r="1990" spans="1:15" x14ac:dyDescent="0.25">
      <c r="A1990" s="20"/>
      <c r="B1990" s="20"/>
      <c r="C1990" s="20"/>
      <c r="D1990" s="20"/>
      <c r="E1990" s="15" t="s">
        <v>717</v>
      </c>
      <c r="F1990" s="46">
        <v>1</v>
      </c>
      <c r="G1990" s="106">
        <v>-67.569999999999993</v>
      </c>
      <c r="H1990" s="48"/>
      <c r="I1990" s="106"/>
      <c r="J1990" s="48"/>
      <c r="K1990" s="106"/>
      <c r="L1990" s="46">
        <v>1</v>
      </c>
      <c r="M1990" s="110">
        <v>-67.569999999999993</v>
      </c>
      <c r="N1990" s="21"/>
      <c r="O1990" s="21"/>
    </row>
    <row r="1991" spans="1:15" x14ac:dyDescent="0.25">
      <c r="A1991" s="20"/>
      <c r="B1991" s="20"/>
      <c r="C1991" s="20"/>
      <c r="D1991" s="20"/>
      <c r="E1991" s="15" t="s">
        <v>170</v>
      </c>
      <c r="F1991" s="46">
        <v>1</v>
      </c>
      <c r="G1991" s="106">
        <v>-100.79</v>
      </c>
      <c r="H1991" s="48"/>
      <c r="I1991" s="106"/>
      <c r="J1991" s="48"/>
      <c r="K1991" s="106"/>
      <c r="L1991" s="46">
        <v>1</v>
      </c>
      <c r="M1991" s="110">
        <v>-100.79</v>
      </c>
      <c r="N1991" s="21"/>
      <c r="O1991" s="21"/>
    </row>
    <row r="1992" spans="1:15" x14ac:dyDescent="0.25">
      <c r="A1992" s="20"/>
      <c r="B1992" s="20"/>
      <c r="C1992" s="20"/>
      <c r="D1992" s="20"/>
      <c r="E1992" s="15" t="s">
        <v>872</v>
      </c>
      <c r="F1992" s="46">
        <v>1</v>
      </c>
      <c r="G1992" s="106">
        <v>-52.5</v>
      </c>
      <c r="H1992" s="48"/>
      <c r="I1992" s="106"/>
      <c r="J1992" s="48"/>
      <c r="K1992" s="106"/>
      <c r="L1992" s="46">
        <v>1</v>
      </c>
      <c r="M1992" s="110">
        <v>-52.5</v>
      </c>
      <c r="N1992" s="21"/>
      <c r="O1992" s="21"/>
    </row>
    <row r="1993" spans="1:15" x14ac:dyDescent="0.25">
      <c r="A1993" s="20"/>
      <c r="B1993" s="20"/>
      <c r="C1993" s="20"/>
      <c r="D1993" s="20"/>
      <c r="E1993" s="15" t="s">
        <v>779</v>
      </c>
      <c r="F1993" s="46"/>
      <c r="G1993" s="106"/>
      <c r="H1993" s="48">
        <v>1</v>
      </c>
      <c r="I1993" s="106">
        <v>-11.69</v>
      </c>
      <c r="J1993" s="48"/>
      <c r="K1993" s="106"/>
      <c r="L1993" s="46">
        <v>1</v>
      </c>
      <c r="M1993" s="110">
        <v>-11.69</v>
      </c>
      <c r="N1993" s="21"/>
      <c r="O1993" s="21"/>
    </row>
    <row r="1994" spans="1:15" x14ac:dyDescent="0.25">
      <c r="A1994" s="20"/>
      <c r="B1994" s="20"/>
      <c r="C1994" s="20"/>
      <c r="D1994" s="20"/>
      <c r="E1994" s="15" t="s">
        <v>536</v>
      </c>
      <c r="F1994" s="46">
        <v>1</v>
      </c>
      <c r="G1994" s="106">
        <v>-47.27</v>
      </c>
      <c r="H1994" s="48"/>
      <c r="I1994" s="106"/>
      <c r="J1994" s="48"/>
      <c r="K1994" s="106"/>
      <c r="L1994" s="46">
        <v>1</v>
      </c>
      <c r="M1994" s="110">
        <v>-47.27</v>
      </c>
      <c r="N1994" s="21"/>
      <c r="O1994" s="21"/>
    </row>
    <row r="1995" spans="1:15" x14ac:dyDescent="0.25">
      <c r="A1995" s="20"/>
      <c r="B1995" s="20"/>
      <c r="C1995" s="20"/>
      <c r="D1995" s="20"/>
      <c r="E1995" s="15" t="s">
        <v>1915</v>
      </c>
      <c r="F1995" s="46"/>
      <c r="G1995" s="106"/>
      <c r="H1995" s="48">
        <v>1</v>
      </c>
      <c r="I1995" s="106">
        <v>-65.14</v>
      </c>
      <c r="J1995" s="48"/>
      <c r="K1995" s="106"/>
      <c r="L1995" s="46">
        <v>1</v>
      </c>
      <c r="M1995" s="110">
        <v>-65.14</v>
      </c>
      <c r="N1995" s="21"/>
      <c r="O1995" s="21"/>
    </row>
    <row r="1996" spans="1:15" x14ac:dyDescent="0.25">
      <c r="A1996" s="20"/>
      <c r="B1996" s="20"/>
      <c r="C1996" s="20"/>
      <c r="D1996" s="20"/>
      <c r="E1996" s="15" t="s">
        <v>1252</v>
      </c>
      <c r="F1996" s="46"/>
      <c r="G1996" s="106"/>
      <c r="H1996" s="48"/>
      <c r="I1996" s="106"/>
      <c r="J1996" s="48">
        <v>1</v>
      </c>
      <c r="K1996" s="106">
        <v>-46.92</v>
      </c>
      <c r="L1996" s="46">
        <v>1</v>
      </c>
      <c r="M1996" s="110">
        <v>-46.92</v>
      </c>
      <c r="N1996" s="21"/>
      <c r="O1996" s="21"/>
    </row>
    <row r="1997" spans="1:15" x14ac:dyDescent="0.25">
      <c r="A1997" s="20"/>
      <c r="B1997" s="20"/>
      <c r="C1997" s="20"/>
      <c r="D1997" s="20"/>
      <c r="E1997" s="15" t="s">
        <v>1089</v>
      </c>
      <c r="F1997" s="46">
        <v>1</v>
      </c>
      <c r="G1997" s="106">
        <v>-97.27</v>
      </c>
      <c r="H1997" s="48"/>
      <c r="I1997" s="106"/>
      <c r="J1997" s="48"/>
      <c r="K1997" s="106"/>
      <c r="L1997" s="46">
        <v>1</v>
      </c>
      <c r="M1997" s="110">
        <v>-97.27</v>
      </c>
      <c r="N1997" s="21"/>
      <c r="O1997" s="21"/>
    </row>
    <row r="1998" spans="1:15" x14ac:dyDescent="0.25">
      <c r="A1998" s="20"/>
      <c r="B1998" s="20"/>
      <c r="C1998" s="20"/>
      <c r="D1998" s="20"/>
      <c r="E1998" s="15" t="s">
        <v>2198</v>
      </c>
      <c r="F1998" s="46"/>
      <c r="G1998" s="106"/>
      <c r="H1998" s="48">
        <v>1</v>
      </c>
      <c r="I1998" s="106">
        <v>-241.35</v>
      </c>
      <c r="J1998" s="48"/>
      <c r="K1998" s="106"/>
      <c r="L1998" s="46">
        <v>1</v>
      </c>
      <c r="M1998" s="110">
        <v>-241.35</v>
      </c>
      <c r="N1998" s="21"/>
      <c r="O1998" s="21"/>
    </row>
    <row r="1999" spans="1:15" x14ac:dyDescent="0.25">
      <c r="A1999" s="20"/>
      <c r="B1999" s="20"/>
      <c r="C1999" s="20"/>
      <c r="D1999" s="20"/>
      <c r="E1999" s="15" t="s">
        <v>1995</v>
      </c>
      <c r="F1999" s="46"/>
      <c r="G1999" s="106"/>
      <c r="H1999" s="48">
        <v>1</v>
      </c>
      <c r="I1999" s="106">
        <v>-81.03</v>
      </c>
      <c r="J1999" s="48"/>
      <c r="K1999" s="106"/>
      <c r="L1999" s="46">
        <v>1</v>
      </c>
      <c r="M1999" s="110">
        <v>-81.03</v>
      </c>
      <c r="N1999" s="21"/>
      <c r="O1999" s="21"/>
    </row>
    <row r="2000" spans="1:15" x14ac:dyDescent="0.25">
      <c r="A2000" s="20"/>
      <c r="B2000" s="20"/>
      <c r="C2000" s="20"/>
      <c r="D2000" s="20"/>
      <c r="E2000" s="15" t="s">
        <v>2220</v>
      </c>
      <c r="F2000" s="46"/>
      <c r="G2000" s="106"/>
      <c r="H2000" s="48">
        <v>1</v>
      </c>
      <c r="I2000" s="106">
        <v>-174.28</v>
      </c>
      <c r="J2000" s="48"/>
      <c r="K2000" s="106"/>
      <c r="L2000" s="46">
        <v>1</v>
      </c>
      <c r="M2000" s="110">
        <v>-174.28</v>
      </c>
      <c r="N2000" s="21"/>
      <c r="O2000" s="21"/>
    </row>
    <row r="2001" spans="1:15" x14ac:dyDescent="0.25">
      <c r="A2001" s="20"/>
      <c r="B2001" s="20"/>
      <c r="C2001" s="20"/>
      <c r="D2001" s="20"/>
      <c r="E2001" s="15" t="s">
        <v>1589</v>
      </c>
      <c r="F2001" s="46"/>
      <c r="G2001" s="106"/>
      <c r="H2001" s="48">
        <v>1</v>
      </c>
      <c r="I2001" s="106">
        <v>-67.36</v>
      </c>
      <c r="J2001" s="48"/>
      <c r="K2001" s="106"/>
      <c r="L2001" s="46">
        <v>1</v>
      </c>
      <c r="M2001" s="110">
        <v>-67.36</v>
      </c>
      <c r="N2001" s="21"/>
      <c r="O2001" s="21"/>
    </row>
    <row r="2002" spans="1:15" x14ac:dyDescent="0.25">
      <c r="A2002" s="20"/>
      <c r="B2002" s="20"/>
      <c r="C2002" s="20"/>
      <c r="D2002" s="20"/>
      <c r="E2002" s="15" t="s">
        <v>568</v>
      </c>
      <c r="F2002" s="46"/>
      <c r="G2002" s="106"/>
      <c r="H2002" s="48">
        <v>1</v>
      </c>
      <c r="I2002" s="106">
        <v>-79.69</v>
      </c>
      <c r="J2002" s="48"/>
      <c r="K2002" s="106"/>
      <c r="L2002" s="46">
        <v>1</v>
      </c>
      <c r="M2002" s="110">
        <v>-79.69</v>
      </c>
      <c r="N2002" s="21"/>
      <c r="O2002" s="21"/>
    </row>
    <row r="2003" spans="1:15" x14ac:dyDescent="0.25">
      <c r="A2003" s="20"/>
      <c r="B2003" s="20"/>
      <c r="C2003" s="20"/>
      <c r="D2003" s="20"/>
      <c r="E2003" s="15" t="s">
        <v>1295</v>
      </c>
      <c r="F2003" s="46">
        <v>1</v>
      </c>
      <c r="G2003" s="106">
        <v>-85.27</v>
      </c>
      <c r="H2003" s="48"/>
      <c r="I2003" s="106"/>
      <c r="J2003" s="48"/>
      <c r="K2003" s="106"/>
      <c r="L2003" s="46">
        <v>1</v>
      </c>
      <c r="M2003" s="110">
        <v>-85.27</v>
      </c>
      <c r="N2003" s="21"/>
      <c r="O2003" s="21"/>
    </row>
    <row r="2004" spans="1:15" x14ac:dyDescent="0.25">
      <c r="A2004" s="20"/>
      <c r="B2004" s="20"/>
      <c r="C2004" s="20"/>
      <c r="D2004" s="20"/>
      <c r="E2004" s="15" t="s">
        <v>1077</v>
      </c>
      <c r="F2004" s="46">
        <v>1</v>
      </c>
      <c r="G2004" s="106">
        <v>-25.3</v>
      </c>
      <c r="H2004" s="48"/>
      <c r="I2004" s="106"/>
      <c r="J2004" s="48"/>
      <c r="K2004" s="106"/>
      <c r="L2004" s="46">
        <v>1</v>
      </c>
      <c r="M2004" s="110">
        <v>-25.3</v>
      </c>
      <c r="N2004" s="21"/>
      <c r="O2004" s="21"/>
    </row>
    <row r="2005" spans="1:15" x14ac:dyDescent="0.25">
      <c r="A2005" s="20"/>
      <c r="B2005" s="20"/>
      <c r="C2005" s="20"/>
      <c r="D2005" s="20"/>
      <c r="E2005" s="15" t="s">
        <v>1502</v>
      </c>
      <c r="F2005" s="46"/>
      <c r="G2005" s="106"/>
      <c r="H2005" s="48"/>
      <c r="I2005" s="106"/>
      <c r="J2005" s="48">
        <v>1</v>
      </c>
      <c r="K2005" s="106">
        <v>-34.11</v>
      </c>
      <c r="L2005" s="46">
        <v>1</v>
      </c>
      <c r="M2005" s="110">
        <v>-34.11</v>
      </c>
      <c r="N2005" s="21"/>
      <c r="O2005" s="21"/>
    </row>
    <row r="2006" spans="1:15" x14ac:dyDescent="0.25">
      <c r="A2006" s="20"/>
      <c r="B2006" s="20"/>
      <c r="C2006" s="20"/>
      <c r="D2006" s="20"/>
      <c r="E2006" s="15" t="s">
        <v>373</v>
      </c>
      <c r="F2006" s="46"/>
      <c r="G2006" s="106"/>
      <c r="H2006" s="48">
        <v>1</v>
      </c>
      <c r="I2006" s="106">
        <v>-44.59</v>
      </c>
      <c r="J2006" s="48"/>
      <c r="K2006" s="106"/>
      <c r="L2006" s="46">
        <v>1</v>
      </c>
      <c r="M2006" s="110">
        <v>-44.59</v>
      </c>
      <c r="N2006" s="21"/>
      <c r="O2006" s="21"/>
    </row>
    <row r="2007" spans="1:15" x14ac:dyDescent="0.25">
      <c r="A2007" s="20"/>
      <c r="B2007" s="20"/>
      <c r="C2007" s="20"/>
      <c r="D2007" s="20"/>
      <c r="E2007" s="15" t="s">
        <v>990</v>
      </c>
      <c r="F2007" s="46"/>
      <c r="G2007" s="106"/>
      <c r="H2007" s="48"/>
      <c r="I2007" s="106"/>
      <c r="J2007" s="48">
        <v>1</v>
      </c>
      <c r="K2007" s="106">
        <v>-93.37</v>
      </c>
      <c r="L2007" s="46">
        <v>1</v>
      </c>
      <c r="M2007" s="110">
        <v>-93.37</v>
      </c>
      <c r="N2007" s="21"/>
      <c r="O2007" s="21"/>
    </row>
    <row r="2008" spans="1:15" x14ac:dyDescent="0.25">
      <c r="A2008" s="20"/>
      <c r="B2008" s="20"/>
      <c r="C2008" s="20"/>
      <c r="D2008" s="20"/>
      <c r="E2008" s="15" t="s">
        <v>1088</v>
      </c>
      <c r="F2008" s="46">
        <v>1</v>
      </c>
      <c r="G2008" s="106">
        <v>-11.17</v>
      </c>
      <c r="H2008" s="48"/>
      <c r="I2008" s="106"/>
      <c r="J2008" s="48"/>
      <c r="K2008" s="106"/>
      <c r="L2008" s="46">
        <v>1</v>
      </c>
      <c r="M2008" s="110">
        <v>-11.17</v>
      </c>
      <c r="N2008" s="21"/>
      <c r="O2008" s="21"/>
    </row>
    <row r="2009" spans="1:15" x14ac:dyDescent="0.25">
      <c r="A2009" s="20"/>
      <c r="B2009" s="20"/>
      <c r="C2009" s="20"/>
      <c r="D2009" s="20"/>
      <c r="E2009" s="15" t="s">
        <v>729</v>
      </c>
      <c r="F2009" s="46">
        <v>1</v>
      </c>
      <c r="G2009" s="106">
        <v>-49.05</v>
      </c>
      <c r="H2009" s="48"/>
      <c r="I2009" s="106"/>
      <c r="J2009" s="48"/>
      <c r="K2009" s="106"/>
      <c r="L2009" s="46">
        <v>1</v>
      </c>
      <c r="M2009" s="110">
        <v>-49.05</v>
      </c>
      <c r="N2009" s="21"/>
      <c r="O2009" s="21"/>
    </row>
    <row r="2010" spans="1:15" x14ac:dyDescent="0.25">
      <c r="A2010" s="20"/>
      <c r="B2010" s="20"/>
      <c r="C2010" s="20"/>
      <c r="D2010" s="20"/>
      <c r="E2010" s="15" t="s">
        <v>2259</v>
      </c>
      <c r="F2010" s="46"/>
      <c r="G2010" s="106"/>
      <c r="H2010" s="48">
        <v>1</v>
      </c>
      <c r="I2010" s="106">
        <v>-180.18</v>
      </c>
      <c r="J2010" s="48"/>
      <c r="K2010" s="106"/>
      <c r="L2010" s="46">
        <v>1</v>
      </c>
      <c r="M2010" s="110">
        <v>-180.18</v>
      </c>
      <c r="N2010" s="21"/>
      <c r="O2010" s="21"/>
    </row>
    <row r="2011" spans="1:15" x14ac:dyDescent="0.25">
      <c r="A2011" s="20"/>
      <c r="B2011" s="20"/>
      <c r="C2011" s="20"/>
      <c r="D2011" s="20"/>
      <c r="E2011" s="15" t="s">
        <v>1760</v>
      </c>
      <c r="F2011" s="46">
        <v>1</v>
      </c>
      <c r="G2011" s="106">
        <v>-51.77</v>
      </c>
      <c r="H2011" s="48"/>
      <c r="I2011" s="106"/>
      <c r="J2011" s="48"/>
      <c r="K2011" s="106"/>
      <c r="L2011" s="46">
        <v>1</v>
      </c>
      <c r="M2011" s="110">
        <v>-51.77</v>
      </c>
      <c r="N2011" s="21"/>
      <c r="O2011" s="21"/>
    </row>
    <row r="2012" spans="1:15" x14ac:dyDescent="0.25">
      <c r="A2012" s="20"/>
      <c r="B2012" s="20"/>
      <c r="C2012" s="20"/>
      <c r="D2012" s="20"/>
      <c r="E2012" s="15" t="s">
        <v>352</v>
      </c>
      <c r="F2012" s="46">
        <v>1</v>
      </c>
      <c r="G2012" s="106">
        <v>-51.13</v>
      </c>
      <c r="H2012" s="48"/>
      <c r="I2012" s="106"/>
      <c r="J2012" s="48"/>
      <c r="K2012" s="106"/>
      <c r="L2012" s="46">
        <v>1</v>
      </c>
      <c r="M2012" s="110">
        <v>-51.13</v>
      </c>
      <c r="N2012" s="21"/>
      <c r="O2012" s="21"/>
    </row>
    <row r="2013" spans="1:15" x14ac:dyDescent="0.25">
      <c r="A2013" s="20"/>
      <c r="B2013" s="20"/>
      <c r="C2013" s="20"/>
      <c r="D2013" s="20"/>
      <c r="E2013" s="15" t="s">
        <v>656</v>
      </c>
      <c r="F2013" s="46"/>
      <c r="G2013" s="106"/>
      <c r="H2013" s="48"/>
      <c r="I2013" s="106"/>
      <c r="J2013" s="48">
        <v>1</v>
      </c>
      <c r="K2013" s="106">
        <v>-53.72</v>
      </c>
      <c r="L2013" s="46">
        <v>1</v>
      </c>
      <c r="M2013" s="110">
        <v>-53.72</v>
      </c>
      <c r="N2013" s="21"/>
      <c r="O2013" s="21"/>
    </row>
    <row r="2014" spans="1:15" x14ac:dyDescent="0.25">
      <c r="A2014" s="20"/>
      <c r="B2014" s="20"/>
      <c r="C2014" s="20"/>
      <c r="D2014" s="20"/>
      <c r="E2014" s="15" t="s">
        <v>506</v>
      </c>
      <c r="F2014" s="46">
        <v>1</v>
      </c>
      <c r="G2014" s="106">
        <v>-10.59</v>
      </c>
      <c r="H2014" s="48"/>
      <c r="I2014" s="106"/>
      <c r="J2014" s="48"/>
      <c r="K2014" s="106"/>
      <c r="L2014" s="46">
        <v>1</v>
      </c>
      <c r="M2014" s="110">
        <v>-10.59</v>
      </c>
      <c r="N2014" s="21"/>
      <c r="O2014" s="21"/>
    </row>
    <row r="2015" spans="1:15" x14ac:dyDescent="0.25">
      <c r="A2015" s="20"/>
      <c r="B2015" s="20"/>
      <c r="C2015" s="20"/>
      <c r="D2015" s="20"/>
      <c r="E2015" s="15" t="s">
        <v>461</v>
      </c>
      <c r="F2015" s="46"/>
      <c r="G2015" s="106"/>
      <c r="H2015" s="48"/>
      <c r="I2015" s="106"/>
      <c r="J2015" s="48">
        <v>1</v>
      </c>
      <c r="K2015" s="106">
        <v>-60.51</v>
      </c>
      <c r="L2015" s="46">
        <v>1</v>
      </c>
      <c r="M2015" s="110">
        <v>-60.51</v>
      </c>
      <c r="N2015" s="21"/>
      <c r="O2015" s="21"/>
    </row>
    <row r="2016" spans="1:15" x14ac:dyDescent="0.25">
      <c r="A2016" s="20"/>
      <c r="B2016" s="20"/>
      <c r="C2016" s="20"/>
      <c r="D2016" s="20"/>
      <c r="E2016" s="15" t="s">
        <v>2242</v>
      </c>
      <c r="F2016" s="46"/>
      <c r="G2016" s="106"/>
      <c r="H2016" s="48">
        <v>1</v>
      </c>
      <c r="I2016" s="106">
        <v>-201.69</v>
      </c>
      <c r="J2016" s="48"/>
      <c r="K2016" s="106"/>
      <c r="L2016" s="46">
        <v>1</v>
      </c>
      <c r="M2016" s="110">
        <v>-201.69</v>
      </c>
      <c r="N2016" s="21"/>
      <c r="O2016" s="21"/>
    </row>
    <row r="2017" spans="1:15" x14ac:dyDescent="0.25">
      <c r="A2017" s="20"/>
      <c r="B2017" s="20"/>
      <c r="C2017" s="20"/>
      <c r="D2017" s="20"/>
      <c r="E2017" s="15" t="s">
        <v>473</v>
      </c>
      <c r="F2017" s="46"/>
      <c r="G2017" s="106"/>
      <c r="H2017" s="48"/>
      <c r="I2017" s="106"/>
      <c r="J2017" s="48">
        <v>1</v>
      </c>
      <c r="K2017" s="106">
        <v>-93.55</v>
      </c>
      <c r="L2017" s="46">
        <v>1</v>
      </c>
      <c r="M2017" s="110">
        <v>-93.55</v>
      </c>
      <c r="N2017" s="21"/>
      <c r="O2017" s="21"/>
    </row>
    <row r="2018" spans="1:15" x14ac:dyDescent="0.25">
      <c r="A2018" s="20"/>
      <c r="B2018" s="20"/>
      <c r="C2018" s="20"/>
      <c r="D2018" s="20"/>
      <c r="E2018" s="15" t="s">
        <v>1814</v>
      </c>
      <c r="F2018" s="46"/>
      <c r="G2018" s="106"/>
      <c r="H2018" s="48">
        <v>1</v>
      </c>
      <c r="I2018" s="106">
        <v>-77.98</v>
      </c>
      <c r="J2018" s="48"/>
      <c r="K2018" s="106"/>
      <c r="L2018" s="46">
        <v>1</v>
      </c>
      <c r="M2018" s="110">
        <v>-77.98</v>
      </c>
      <c r="N2018" s="21"/>
      <c r="O2018" s="21"/>
    </row>
    <row r="2019" spans="1:15" x14ac:dyDescent="0.25">
      <c r="A2019" s="20"/>
      <c r="B2019" s="20"/>
      <c r="C2019" s="20"/>
      <c r="D2019" s="20"/>
      <c r="E2019" s="15" t="s">
        <v>2296</v>
      </c>
      <c r="F2019" s="46">
        <v>1</v>
      </c>
      <c r="G2019" s="106">
        <v>-279.52</v>
      </c>
      <c r="H2019" s="48"/>
      <c r="I2019" s="106"/>
      <c r="J2019" s="48"/>
      <c r="K2019" s="106"/>
      <c r="L2019" s="46">
        <v>1</v>
      </c>
      <c r="M2019" s="110">
        <v>-279.52</v>
      </c>
      <c r="N2019" s="21"/>
      <c r="O2019" s="21"/>
    </row>
    <row r="2020" spans="1:15" x14ac:dyDescent="0.25">
      <c r="A2020" s="20"/>
      <c r="B2020" s="20"/>
      <c r="C2020" s="20"/>
      <c r="D2020" s="20"/>
      <c r="E2020" s="15" t="s">
        <v>1655</v>
      </c>
      <c r="F2020" s="46"/>
      <c r="G2020" s="106"/>
      <c r="H2020" s="48"/>
      <c r="I2020" s="106"/>
      <c r="J2020" s="48">
        <v>1</v>
      </c>
      <c r="K2020" s="106">
        <v>-50.34</v>
      </c>
      <c r="L2020" s="46">
        <v>1</v>
      </c>
      <c r="M2020" s="110">
        <v>-50.34</v>
      </c>
      <c r="N2020" s="21"/>
      <c r="O2020" s="21"/>
    </row>
    <row r="2021" spans="1:15" x14ac:dyDescent="0.25">
      <c r="A2021" s="20"/>
      <c r="B2021" s="20"/>
      <c r="C2021" s="20"/>
      <c r="D2021" s="20"/>
      <c r="E2021" s="15" t="s">
        <v>2243</v>
      </c>
      <c r="F2021" s="46"/>
      <c r="G2021" s="106"/>
      <c r="H2021" s="48">
        <v>1</v>
      </c>
      <c r="I2021" s="106">
        <v>-155.93</v>
      </c>
      <c r="J2021" s="48"/>
      <c r="K2021" s="106"/>
      <c r="L2021" s="46">
        <v>1</v>
      </c>
      <c r="M2021" s="110">
        <v>-155.93</v>
      </c>
      <c r="N2021" s="21"/>
      <c r="O2021" s="21"/>
    </row>
    <row r="2022" spans="1:15" x14ac:dyDescent="0.25">
      <c r="A2022" s="20"/>
      <c r="B2022" s="20"/>
      <c r="C2022" s="20"/>
      <c r="D2022" s="20"/>
      <c r="E2022" s="15" t="s">
        <v>1596</v>
      </c>
      <c r="F2022" s="46"/>
      <c r="G2022" s="106"/>
      <c r="H2022" s="48">
        <v>1</v>
      </c>
      <c r="I2022" s="106">
        <v>-48.83</v>
      </c>
      <c r="J2022" s="48"/>
      <c r="K2022" s="106"/>
      <c r="L2022" s="46">
        <v>1</v>
      </c>
      <c r="M2022" s="110">
        <v>-48.83</v>
      </c>
      <c r="N2022" s="21"/>
      <c r="O2022" s="21"/>
    </row>
    <row r="2023" spans="1:15" x14ac:dyDescent="0.25">
      <c r="A2023" s="20"/>
      <c r="B2023" s="20"/>
      <c r="C2023" s="20"/>
      <c r="D2023" s="20"/>
      <c r="E2023" s="15" t="s">
        <v>2302</v>
      </c>
      <c r="F2023" s="46">
        <v>1</v>
      </c>
      <c r="G2023" s="106">
        <v>-197.88</v>
      </c>
      <c r="H2023" s="48"/>
      <c r="I2023" s="106"/>
      <c r="J2023" s="48"/>
      <c r="K2023" s="106"/>
      <c r="L2023" s="46">
        <v>1</v>
      </c>
      <c r="M2023" s="110">
        <v>-197.88</v>
      </c>
      <c r="N2023" s="21"/>
      <c r="O2023" s="21"/>
    </row>
    <row r="2024" spans="1:15" x14ac:dyDescent="0.25">
      <c r="A2024" s="20"/>
      <c r="B2024" s="20"/>
      <c r="C2024" s="20"/>
      <c r="D2024" s="20"/>
      <c r="E2024" s="15" t="s">
        <v>1127</v>
      </c>
      <c r="F2024" s="46"/>
      <c r="G2024" s="106"/>
      <c r="H2024" s="48">
        <v>1</v>
      </c>
      <c r="I2024" s="106">
        <v>-56.67</v>
      </c>
      <c r="J2024" s="48"/>
      <c r="K2024" s="106"/>
      <c r="L2024" s="46">
        <v>1</v>
      </c>
      <c r="M2024" s="110">
        <v>-56.67</v>
      </c>
      <c r="N2024" s="21"/>
      <c r="O2024" s="21"/>
    </row>
    <row r="2025" spans="1:15" x14ac:dyDescent="0.25">
      <c r="A2025" s="20"/>
      <c r="B2025" s="20"/>
      <c r="C2025" s="20"/>
      <c r="D2025" s="20"/>
      <c r="E2025" s="15" t="s">
        <v>2088</v>
      </c>
      <c r="F2025" s="46"/>
      <c r="G2025" s="106"/>
      <c r="H2025" s="48"/>
      <c r="I2025" s="106"/>
      <c r="J2025" s="48">
        <v>1</v>
      </c>
      <c r="K2025" s="106">
        <v>-83.21</v>
      </c>
      <c r="L2025" s="46">
        <v>1</v>
      </c>
      <c r="M2025" s="110">
        <v>-83.21</v>
      </c>
      <c r="N2025" s="21"/>
      <c r="O2025" s="21"/>
    </row>
    <row r="2026" spans="1:15" x14ac:dyDescent="0.25">
      <c r="A2026" s="20"/>
      <c r="B2026" s="20"/>
      <c r="C2026" s="20"/>
      <c r="D2026" s="20"/>
      <c r="E2026" s="15" t="s">
        <v>1745</v>
      </c>
      <c r="F2026" s="46">
        <v>1</v>
      </c>
      <c r="G2026" s="106">
        <v>-55.4</v>
      </c>
      <c r="H2026" s="48"/>
      <c r="I2026" s="106"/>
      <c r="J2026" s="48"/>
      <c r="K2026" s="106"/>
      <c r="L2026" s="46">
        <v>1</v>
      </c>
      <c r="M2026" s="110">
        <v>-55.4</v>
      </c>
      <c r="N2026" s="21"/>
      <c r="O2026" s="21"/>
    </row>
    <row r="2027" spans="1:15" x14ac:dyDescent="0.25">
      <c r="A2027" s="20"/>
      <c r="B2027" s="20"/>
      <c r="C2027" s="20"/>
      <c r="D2027" s="20"/>
      <c r="E2027" s="15" t="s">
        <v>75</v>
      </c>
      <c r="F2027" s="46">
        <v>1</v>
      </c>
      <c r="G2027" s="106">
        <v>-477.04</v>
      </c>
      <c r="H2027" s="48"/>
      <c r="I2027" s="106"/>
      <c r="J2027" s="48"/>
      <c r="K2027" s="106"/>
      <c r="L2027" s="46">
        <v>1</v>
      </c>
      <c r="M2027" s="110">
        <v>-477.04</v>
      </c>
      <c r="N2027" s="21"/>
      <c r="O2027" s="21"/>
    </row>
    <row r="2028" spans="1:15" x14ac:dyDescent="0.25">
      <c r="A2028" s="20"/>
      <c r="B2028" s="20"/>
      <c r="C2028" s="20"/>
      <c r="D2028" s="20"/>
      <c r="E2028" s="15" t="s">
        <v>982</v>
      </c>
      <c r="F2028" s="46"/>
      <c r="G2028" s="106"/>
      <c r="H2028" s="48"/>
      <c r="I2028" s="106"/>
      <c r="J2028" s="48">
        <v>1</v>
      </c>
      <c r="K2028" s="106">
        <v>-78.569999999999993</v>
      </c>
      <c r="L2028" s="46">
        <v>1</v>
      </c>
      <c r="M2028" s="110">
        <v>-78.569999999999993</v>
      </c>
      <c r="N2028" s="21"/>
      <c r="O2028" s="21"/>
    </row>
    <row r="2029" spans="1:15" x14ac:dyDescent="0.25">
      <c r="A2029" s="20"/>
      <c r="B2029" s="20"/>
      <c r="C2029" s="20"/>
      <c r="D2029" s="20"/>
      <c r="E2029" s="15" t="s">
        <v>1877</v>
      </c>
      <c r="F2029" s="46"/>
      <c r="G2029" s="106"/>
      <c r="H2029" s="48"/>
      <c r="I2029" s="106"/>
      <c r="J2029" s="48">
        <v>1</v>
      </c>
      <c r="K2029" s="106">
        <v>-65.95</v>
      </c>
      <c r="L2029" s="46">
        <v>1</v>
      </c>
      <c r="M2029" s="110">
        <v>-65.95</v>
      </c>
      <c r="N2029" s="21"/>
      <c r="O2029" s="21"/>
    </row>
    <row r="2030" spans="1:15" x14ac:dyDescent="0.25">
      <c r="A2030" s="20"/>
      <c r="B2030" s="20"/>
      <c r="C2030" s="20"/>
      <c r="D2030" s="20"/>
      <c r="E2030" s="15" t="s">
        <v>2191</v>
      </c>
      <c r="F2030" s="46">
        <v>1</v>
      </c>
      <c r="G2030" s="106">
        <v>-104.19</v>
      </c>
      <c r="H2030" s="48"/>
      <c r="I2030" s="106"/>
      <c r="J2030" s="48"/>
      <c r="K2030" s="106"/>
      <c r="L2030" s="46">
        <v>1</v>
      </c>
      <c r="M2030" s="110">
        <v>-104.19</v>
      </c>
      <c r="N2030" s="21"/>
      <c r="O2030" s="21"/>
    </row>
    <row r="2031" spans="1:15" x14ac:dyDescent="0.25">
      <c r="A2031" s="20"/>
      <c r="B2031" s="20"/>
      <c r="C2031" s="20"/>
      <c r="D2031" s="20"/>
      <c r="E2031" s="15" t="s">
        <v>1486</v>
      </c>
      <c r="F2031" s="46"/>
      <c r="G2031" s="106"/>
      <c r="H2031" s="48"/>
      <c r="I2031" s="106"/>
      <c r="J2031" s="48">
        <v>1</v>
      </c>
      <c r="K2031" s="106">
        <v>-80.66</v>
      </c>
      <c r="L2031" s="46">
        <v>1</v>
      </c>
      <c r="M2031" s="110">
        <v>-80.66</v>
      </c>
      <c r="N2031" s="21"/>
      <c r="O2031" s="21"/>
    </row>
    <row r="2032" spans="1:15" x14ac:dyDescent="0.25">
      <c r="A2032" s="20"/>
      <c r="B2032" s="20"/>
      <c r="C2032" s="20"/>
      <c r="D2032" s="20"/>
      <c r="E2032" s="15" t="s">
        <v>2076</v>
      </c>
      <c r="F2032" s="46"/>
      <c r="G2032" s="106"/>
      <c r="H2032" s="48"/>
      <c r="I2032" s="106"/>
      <c r="J2032" s="48">
        <v>1</v>
      </c>
      <c r="K2032" s="106">
        <v>-34.67</v>
      </c>
      <c r="L2032" s="46">
        <v>1</v>
      </c>
      <c r="M2032" s="110">
        <v>-34.67</v>
      </c>
      <c r="N2032" s="21"/>
      <c r="O2032" s="21"/>
    </row>
    <row r="2033" spans="1:15" x14ac:dyDescent="0.25">
      <c r="A2033" s="20"/>
      <c r="B2033" s="20"/>
      <c r="C2033" s="20"/>
      <c r="D2033" s="20"/>
      <c r="E2033" s="15" t="s">
        <v>1955</v>
      </c>
      <c r="F2033" s="46">
        <v>1</v>
      </c>
      <c r="G2033" s="106">
        <v>-18.93</v>
      </c>
      <c r="H2033" s="48"/>
      <c r="I2033" s="106"/>
      <c r="J2033" s="48"/>
      <c r="K2033" s="106"/>
      <c r="L2033" s="46">
        <v>1</v>
      </c>
      <c r="M2033" s="110">
        <v>-18.93</v>
      </c>
      <c r="N2033" s="21"/>
      <c r="O2033" s="21"/>
    </row>
    <row r="2034" spans="1:15" x14ac:dyDescent="0.25">
      <c r="A2034" s="20"/>
      <c r="B2034" s="20"/>
      <c r="C2034" s="20"/>
      <c r="D2034" s="20"/>
      <c r="E2034" s="15" t="s">
        <v>1874</v>
      </c>
      <c r="F2034" s="46"/>
      <c r="G2034" s="106"/>
      <c r="H2034" s="48"/>
      <c r="I2034" s="106"/>
      <c r="J2034" s="48">
        <v>1</v>
      </c>
      <c r="K2034" s="106">
        <v>-70.040000000000006</v>
      </c>
      <c r="L2034" s="46">
        <v>1</v>
      </c>
      <c r="M2034" s="110">
        <v>-70.040000000000006</v>
      </c>
      <c r="N2034" s="21"/>
      <c r="O2034" s="21"/>
    </row>
    <row r="2035" spans="1:15" x14ac:dyDescent="0.25">
      <c r="A2035" s="20"/>
      <c r="B2035" s="20"/>
      <c r="C2035" s="20"/>
      <c r="D2035" s="20"/>
      <c r="E2035" s="15" t="s">
        <v>998</v>
      </c>
      <c r="F2035" s="46"/>
      <c r="G2035" s="106"/>
      <c r="H2035" s="48"/>
      <c r="I2035" s="106"/>
      <c r="J2035" s="48">
        <v>1</v>
      </c>
      <c r="K2035" s="106">
        <v>-57.25</v>
      </c>
      <c r="L2035" s="46">
        <v>1</v>
      </c>
      <c r="M2035" s="110">
        <v>-57.25</v>
      </c>
      <c r="N2035" s="21"/>
      <c r="O2035" s="21"/>
    </row>
    <row r="2036" spans="1:15" x14ac:dyDescent="0.25">
      <c r="A2036" s="20"/>
      <c r="B2036" s="20"/>
      <c r="C2036" s="20"/>
      <c r="D2036" s="20"/>
      <c r="E2036" s="15" t="s">
        <v>1319</v>
      </c>
      <c r="F2036" s="46">
        <v>1</v>
      </c>
      <c r="G2036" s="106">
        <v>-65.510000000000005</v>
      </c>
      <c r="H2036" s="48"/>
      <c r="I2036" s="106"/>
      <c r="J2036" s="48"/>
      <c r="K2036" s="106"/>
      <c r="L2036" s="46">
        <v>1</v>
      </c>
      <c r="M2036" s="110">
        <v>-65.510000000000005</v>
      </c>
      <c r="N2036" s="21"/>
      <c r="O2036" s="21"/>
    </row>
    <row r="2037" spans="1:15" x14ac:dyDescent="0.25">
      <c r="A2037" s="20"/>
      <c r="B2037" s="20"/>
      <c r="C2037" s="20"/>
      <c r="D2037" s="20"/>
      <c r="E2037" s="15" t="s">
        <v>564</v>
      </c>
      <c r="F2037" s="46"/>
      <c r="G2037" s="106"/>
      <c r="H2037" s="48">
        <v>1</v>
      </c>
      <c r="I2037" s="106">
        <v>-6.87</v>
      </c>
      <c r="J2037" s="48"/>
      <c r="K2037" s="106"/>
      <c r="L2037" s="46">
        <v>1</v>
      </c>
      <c r="M2037" s="110">
        <v>-6.87</v>
      </c>
      <c r="N2037" s="21"/>
      <c r="O2037" s="21"/>
    </row>
    <row r="2038" spans="1:15" x14ac:dyDescent="0.25">
      <c r="A2038" s="20"/>
      <c r="B2038" s="20"/>
      <c r="C2038" s="20"/>
      <c r="D2038" s="20"/>
      <c r="E2038" s="15" t="s">
        <v>1355</v>
      </c>
      <c r="F2038" s="46"/>
      <c r="G2038" s="106"/>
      <c r="H2038" s="48">
        <v>1</v>
      </c>
      <c r="I2038" s="106">
        <v>-50.63</v>
      </c>
      <c r="J2038" s="48"/>
      <c r="K2038" s="106"/>
      <c r="L2038" s="46">
        <v>1</v>
      </c>
      <c r="M2038" s="110">
        <v>-50.63</v>
      </c>
      <c r="N2038" s="21"/>
      <c r="O2038" s="21"/>
    </row>
    <row r="2039" spans="1:15" x14ac:dyDescent="0.25">
      <c r="A2039" s="20"/>
      <c r="B2039" s="20"/>
      <c r="C2039" s="20"/>
      <c r="D2039" s="20"/>
      <c r="E2039" s="15" t="s">
        <v>44</v>
      </c>
      <c r="F2039" s="46">
        <v>1</v>
      </c>
      <c r="G2039" s="106">
        <v>-169.62</v>
      </c>
      <c r="H2039" s="48"/>
      <c r="I2039" s="106"/>
      <c r="J2039" s="48"/>
      <c r="K2039" s="106"/>
      <c r="L2039" s="46">
        <v>1</v>
      </c>
      <c r="M2039" s="110">
        <v>-169.62</v>
      </c>
      <c r="N2039" s="21"/>
      <c r="O2039" s="21"/>
    </row>
    <row r="2040" spans="1:15" x14ac:dyDescent="0.25">
      <c r="A2040" s="20"/>
      <c r="B2040" s="20"/>
      <c r="C2040" s="20"/>
      <c r="D2040" s="20"/>
      <c r="E2040" s="15" t="s">
        <v>1337</v>
      </c>
      <c r="F2040" s="46">
        <v>1</v>
      </c>
      <c r="G2040" s="106">
        <v>-62.99</v>
      </c>
      <c r="H2040" s="48"/>
      <c r="I2040" s="106"/>
      <c r="J2040" s="48"/>
      <c r="K2040" s="106"/>
      <c r="L2040" s="46">
        <v>1</v>
      </c>
      <c r="M2040" s="110">
        <v>-62.99</v>
      </c>
      <c r="N2040" s="21"/>
      <c r="O2040" s="21"/>
    </row>
    <row r="2041" spans="1:15" x14ac:dyDescent="0.25">
      <c r="A2041" s="20"/>
      <c r="B2041" s="20"/>
      <c r="C2041" s="20"/>
      <c r="D2041" s="20"/>
      <c r="E2041" s="15" t="s">
        <v>634</v>
      </c>
      <c r="F2041" s="46"/>
      <c r="G2041" s="106"/>
      <c r="H2041" s="48"/>
      <c r="I2041" s="106"/>
      <c r="J2041" s="48">
        <v>1</v>
      </c>
      <c r="K2041" s="106">
        <v>-56.42</v>
      </c>
      <c r="L2041" s="46">
        <v>1</v>
      </c>
      <c r="M2041" s="110">
        <v>-56.42</v>
      </c>
      <c r="N2041" s="21"/>
      <c r="O2041" s="21"/>
    </row>
    <row r="2042" spans="1:15" x14ac:dyDescent="0.25">
      <c r="A2042" s="20"/>
      <c r="B2042" s="20"/>
      <c r="C2042" s="20"/>
      <c r="D2042" s="20"/>
      <c r="E2042" s="15" t="s">
        <v>2121</v>
      </c>
      <c r="F2042" s="46">
        <v>1</v>
      </c>
      <c r="G2042" s="106">
        <v>-90.54</v>
      </c>
      <c r="H2042" s="48"/>
      <c r="I2042" s="106"/>
      <c r="J2042" s="48"/>
      <c r="K2042" s="106"/>
      <c r="L2042" s="46">
        <v>1</v>
      </c>
      <c r="M2042" s="110">
        <v>-90.54</v>
      </c>
      <c r="N2042" s="21"/>
      <c r="O2042" s="21"/>
    </row>
    <row r="2043" spans="1:15" x14ac:dyDescent="0.25">
      <c r="A2043" s="20"/>
      <c r="B2043" s="20"/>
      <c r="C2043" s="20"/>
      <c r="D2043" s="20"/>
      <c r="E2043" s="15" t="s">
        <v>1107</v>
      </c>
      <c r="F2043" s="46">
        <v>1</v>
      </c>
      <c r="G2043" s="106">
        <v>-64.900000000000006</v>
      </c>
      <c r="H2043" s="48"/>
      <c r="I2043" s="106"/>
      <c r="J2043" s="48"/>
      <c r="K2043" s="106"/>
      <c r="L2043" s="46">
        <v>1</v>
      </c>
      <c r="M2043" s="110">
        <v>-64.900000000000006</v>
      </c>
      <c r="N2043" s="21"/>
      <c r="O2043" s="21"/>
    </row>
    <row r="2044" spans="1:15" x14ac:dyDescent="0.25">
      <c r="A2044" s="20"/>
      <c r="B2044" s="20"/>
      <c r="C2044" s="20"/>
      <c r="D2044" s="20"/>
      <c r="E2044" s="15" t="s">
        <v>2063</v>
      </c>
      <c r="F2044" s="46"/>
      <c r="G2044" s="106"/>
      <c r="H2044" s="48"/>
      <c r="I2044" s="106"/>
      <c r="J2044" s="48">
        <v>1</v>
      </c>
      <c r="K2044" s="106">
        <v>-71.099999999999994</v>
      </c>
      <c r="L2044" s="46">
        <v>1</v>
      </c>
      <c r="M2044" s="110">
        <v>-71.099999999999994</v>
      </c>
      <c r="N2044" s="21"/>
      <c r="O2044" s="21"/>
    </row>
    <row r="2045" spans="1:15" x14ac:dyDescent="0.25">
      <c r="A2045" s="20"/>
      <c r="B2045" s="20"/>
      <c r="C2045" s="20"/>
      <c r="D2045" s="20"/>
      <c r="E2045" s="15" t="s">
        <v>1040</v>
      </c>
      <c r="F2045" s="46">
        <v>1</v>
      </c>
      <c r="G2045" s="106">
        <v>-97.15</v>
      </c>
      <c r="H2045" s="48"/>
      <c r="I2045" s="106"/>
      <c r="J2045" s="48"/>
      <c r="K2045" s="106"/>
      <c r="L2045" s="46">
        <v>1</v>
      </c>
      <c r="M2045" s="110">
        <v>-97.15</v>
      </c>
      <c r="N2045" s="21"/>
      <c r="O2045" s="21"/>
    </row>
    <row r="2046" spans="1:15" x14ac:dyDescent="0.25">
      <c r="A2046" s="20"/>
      <c r="B2046" s="20"/>
      <c r="C2046" s="20"/>
      <c r="D2046" s="20"/>
      <c r="E2046" s="15" t="s">
        <v>130</v>
      </c>
      <c r="F2046" s="46"/>
      <c r="G2046" s="106"/>
      <c r="H2046" s="48"/>
      <c r="I2046" s="106"/>
      <c r="J2046" s="48">
        <v>1</v>
      </c>
      <c r="K2046" s="106">
        <v>-368.31</v>
      </c>
      <c r="L2046" s="46">
        <v>1</v>
      </c>
      <c r="M2046" s="110">
        <v>-368.31</v>
      </c>
      <c r="N2046" s="21"/>
      <c r="O2046" s="21"/>
    </row>
    <row r="2047" spans="1:15" x14ac:dyDescent="0.25">
      <c r="A2047" s="20"/>
      <c r="B2047" s="20"/>
      <c r="C2047" s="20"/>
      <c r="D2047" s="20"/>
      <c r="E2047" s="15" t="s">
        <v>955</v>
      </c>
      <c r="F2047" s="46"/>
      <c r="G2047" s="106"/>
      <c r="H2047" s="48">
        <v>1</v>
      </c>
      <c r="I2047" s="106">
        <v>-71.41</v>
      </c>
      <c r="J2047" s="48"/>
      <c r="K2047" s="106"/>
      <c r="L2047" s="46">
        <v>1</v>
      </c>
      <c r="M2047" s="110">
        <v>-71.41</v>
      </c>
      <c r="N2047" s="21"/>
      <c r="O2047" s="21"/>
    </row>
    <row r="2048" spans="1:15" x14ac:dyDescent="0.25">
      <c r="A2048" s="20"/>
      <c r="B2048" s="20"/>
      <c r="C2048" s="20"/>
      <c r="D2048" s="20"/>
      <c r="E2048" s="15" t="s">
        <v>1468</v>
      </c>
      <c r="F2048" s="46"/>
      <c r="G2048" s="106"/>
      <c r="H2048" s="48"/>
      <c r="I2048" s="106"/>
      <c r="J2048" s="48">
        <v>1</v>
      </c>
      <c r="K2048" s="106">
        <v>-46.05</v>
      </c>
      <c r="L2048" s="46">
        <v>1</v>
      </c>
      <c r="M2048" s="110">
        <v>-46.05</v>
      </c>
      <c r="N2048" s="21"/>
      <c r="O2048" s="21"/>
    </row>
    <row r="2049" spans="1:15" x14ac:dyDescent="0.25">
      <c r="A2049" s="20"/>
      <c r="B2049" s="20"/>
      <c r="C2049" s="20"/>
      <c r="D2049" s="20"/>
      <c r="E2049" s="15" t="s">
        <v>2084</v>
      </c>
      <c r="F2049" s="46"/>
      <c r="G2049" s="106"/>
      <c r="H2049" s="48"/>
      <c r="I2049" s="106"/>
      <c r="J2049" s="48">
        <v>1</v>
      </c>
      <c r="K2049" s="106">
        <v>-65.83</v>
      </c>
      <c r="L2049" s="46">
        <v>1</v>
      </c>
      <c r="M2049" s="110">
        <v>-65.83</v>
      </c>
      <c r="N2049" s="21"/>
      <c r="O2049" s="21"/>
    </row>
    <row r="2050" spans="1:15" x14ac:dyDescent="0.25">
      <c r="A2050" s="20"/>
      <c r="B2050" s="20"/>
      <c r="C2050" s="20"/>
      <c r="D2050" s="20"/>
      <c r="E2050" s="15" t="s">
        <v>1394</v>
      </c>
      <c r="F2050" s="46"/>
      <c r="G2050" s="106"/>
      <c r="H2050" s="48">
        <v>1</v>
      </c>
      <c r="I2050" s="106">
        <v>-91.64</v>
      </c>
      <c r="J2050" s="48"/>
      <c r="K2050" s="106"/>
      <c r="L2050" s="46">
        <v>1</v>
      </c>
      <c r="M2050" s="110">
        <v>-91.64</v>
      </c>
      <c r="N2050" s="21"/>
      <c r="O2050" s="21"/>
    </row>
    <row r="2051" spans="1:15" x14ac:dyDescent="0.25">
      <c r="A2051" s="20"/>
      <c r="B2051" s="20"/>
      <c r="C2051" s="20"/>
      <c r="D2051" s="20"/>
      <c r="E2051" s="15" t="s">
        <v>219</v>
      </c>
      <c r="F2051" s="46"/>
      <c r="G2051" s="106"/>
      <c r="H2051" s="48"/>
      <c r="I2051" s="106"/>
      <c r="J2051" s="48">
        <v>1</v>
      </c>
      <c r="K2051" s="106">
        <v>-171.3</v>
      </c>
      <c r="L2051" s="46">
        <v>1</v>
      </c>
      <c r="M2051" s="110">
        <v>-171.3</v>
      </c>
      <c r="N2051" s="21"/>
      <c r="O2051" s="21"/>
    </row>
    <row r="2052" spans="1:15" x14ac:dyDescent="0.25">
      <c r="A2052" s="20"/>
      <c r="B2052" s="20"/>
      <c r="C2052" s="20"/>
      <c r="D2052" s="20"/>
      <c r="E2052" s="15" t="s">
        <v>703</v>
      </c>
      <c r="F2052" s="46">
        <v>1</v>
      </c>
      <c r="G2052" s="106">
        <v>-24.33</v>
      </c>
      <c r="H2052" s="48"/>
      <c r="I2052" s="106"/>
      <c r="J2052" s="48"/>
      <c r="K2052" s="106"/>
      <c r="L2052" s="46">
        <v>1</v>
      </c>
      <c r="M2052" s="110">
        <v>-24.33</v>
      </c>
      <c r="N2052" s="21"/>
      <c r="O2052" s="21"/>
    </row>
    <row r="2053" spans="1:15" x14ac:dyDescent="0.25">
      <c r="A2053" s="20"/>
      <c r="B2053" s="20"/>
      <c r="C2053" s="20"/>
      <c r="D2053" s="20"/>
      <c r="E2053" s="15" t="s">
        <v>1347</v>
      </c>
      <c r="F2053" s="46">
        <v>1</v>
      </c>
      <c r="G2053" s="106">
        <v>-98.17</v>
      </c>
      <c r="H2053" s="48"/>
      <c r="I2053" s="106"/>
      <c r="J2053" s="48"/>
      <c r="K2053" s="106"/>
      <c r="L2053" s="46">
        <v>1</v>
      </c>
      <c r="M2053" s="110">
        <v>-98.17</v>
      </c>
      <c r="N2053" s="21"/>
      <c r="O2053" s="21"/>
    </row>
    <row r="2054" spans="1:15" x14ac:dyDescent="0.25">
      <c r="A2054" s="20"/>
      <c r="B2054" s="20"/>
      <c r="C2054" s="20"/>
      <c r="D2054" s="20"/>
      <c r="E2054" s="15" t="s">
        <v>1080</v>
      </c>
      <c r="F2054" s="46">
        <v>1</v>
      </c>
      <c r="G2054" s="106">
        <v>-95.22</v>
      </c>
      <c r="H2054" s="48"/>
      <c r="I2054" s="106"/>
      <c r="J2054" s="48"/>
      <c r="K2054" s="106"/>
      <c r="L2054" s="46">
        <v>1</v>
      </c>
      <c r="M2054" s="110">
        <v>-95.22</v>
      </c>
      <c r="N2054" s="21"/>
      <c r="O2054" s="21"/>
    </row>
    <row r="2055" spans="1:15" x14ac:dyDescent="0.25">
      <c r="A2055" s="20"/>
      <c r="B2055" s="20"/>
      <c r="C2055" s="20"/>
      <c r="D2055" s="20"/>
      <c r="E2055" s="15" t="s">
        <v>2194</v>
      </c>
      <c r="F2055" s="46"/>
      <c r="G2055" s="106"/>
      <c r="H2055" s="48">
        <v>1</v>
      </c>
      <c r="I2055" s="106">
        <v>-64.069999999999993</v>
      </c>
      <c r="J2055" s="48"/>
      <c r="K2055" s="106"/>
      <c r="L2055" s="46">
        <v>1</v>
      </c>
      <c r="M2055" s="110">
        <v>-64.069999999999993</v>
      </c>
      <c r="N2055" s="21"/>
      <c r="O2055" s="21"/>
    </row>
    <row r="2056" spans="1:15" x14ac:dyDescent="0.25">
      <c r="A2056" s="20"/>
      <c r="B2056" s="20"/>
      <c r="C2056" s="20"/>
      <c r="D2056" s="20"/>
      <c r="E2056" s="15" t="s">
        <v>1619</v>
      </c>
      <c r="F2056" s="46"/>
      <c r="G2056" s="106"/>
      <c r="H2056" s="48">
        <v>1</v>
      </c>
      <c r="I2056" s="106">
        <v>-9.2799999999999994</v>
      </c>
      <c r="J2056" s="48"/>
      <c r="K2056" s="106"/>
      <c r="L2056" s="46">
        <v>1</v>
      </c>
      <c r="M2056" s="110">
        <v>-9.2799999999999994</v>
      </c>
      <c r="N2056" s="21"/>
      <c r="O2056" s="21"/>
    </row>
    <row r="2057" spans="1:15" x14ac:dyDescent="0.25">
      <c r="A2057" s="20"/>
      <c r="B2057" s="20"/>
      <c r="C2057" s="20"/>
      <c r="D2057" s="20"/>
      <c r="E2057" s="15" t="s">
        <v>1490</v>
      </c>
      <c r="F2057" s="46"/>
      <c r="G2057" s="106"/>
      <c r="H2057" s="48"/>
      <c r="I2057" s="106"/>
      <c r="J2057" s="48">
        <v>1</v>
      </c>
      <c r="K2057" s="106">
        <v>-22.64</v>
      </c>
      <c r="L2057" s="46">
        <v>1</v>
      </c>
      <c r="M2057" s="110">
        <v>-22.64</v>
      </c>
      <c r="N2057" s="21"/>
      <c r="O2057" s="21"/>
    </row>
    <row r="2058" spans="1:15" x14ac:dyDescent="0.25">
      <c r="A2058" s="20"/>
      <c r="B2058" s="20"/>
      <c r="C2058" s="20"/>
      <c r="D2058" s="20"/>
      <c r="E2058" s="15" t="s">
        <v>973</v>
      </c>
      <c r="F2058" s="46"/>
      <c r="G2058" s="106"/>
      <c r="H2058" s="48"/>
      <c r="I2058" s="106"/>
      <c r="J2058" s="48">
        <v>1</v>
      </c>
      <c r="K2058" s="106">
        <v>-60.84</v>
      </c>
      <c r="L2058" s="46">
        <v>1</v>
      </c>
      <c r="M2058" s="110">
        <v>-60.84</v>
      </c>
      <c r="N2058" s="21"/>
      <c r="O2058" s="21"/>
    </row>
    <row r="2059" spans="1:15" x14ac:dyDescent="0.25">
      <c r="A2059" s="20"/>
      <c r="B2059" s="20"/>
      <c r="C2059" s="20"/>
      <c r="D2059" s="20"/>
      <c r="E2059" s="15" t="s">
        <v>2096</v>
      </c>
      <c r="F2059" s="46"/>
      <c r="G2059" s="106"/>
      <c r="H2059" s="48"/>
      <c r="I2059" s="106"/>
      <c r="J2059" s="48">
        <v>1</v>
      </c>
      <c r="K2059" s="106">
        <v>-88.4</v>
      </c>
      <c r="L2059" s="46">
        <v>1</v>
      </c>
      <c r="M2059" s="110">
        <v>-88.4</v>
      </c>
      <c r="N2059" s="21"/>
      <c r="O2059" s="21"/>
    </row>
    <row r="2060" spans="1:15" x14ac:dyDescent="0.25">
      <c r="A2060" s="20"/>
      <c r="B2060" s="20"/>
      <c r="C2060" s="20"/>
      <c r="D2060" s="20"/>
      <c r="E2060" s="15" t="s">
        <v>1384</v>
      </c>
      <c r="F2060" s="46"/>
      <c r="G2060" s="106"/>
      <c r="H2060" s="48">
        <v>1</v>
      </c>
      <c r="I2060" s="106">
        <v>-5.48</v>
      </c>
      <c r="J2060" s="48"/>
      <c r="K2060" s="106"/>
      <c r="L2060" s="46">
        <v>1</v>
      </c>
      <c r="M2060" s="110">
        <v>-5.48</v>
      </c>
      <c r="N2060" s="21"/>
      <c r="O2060" s="21"/>
    </row>
    <row r="2061" spans="1:15" x14ac:dyDescent="0.25">
      <c r="A2061" s="20"/>
      <c r="B2061" s="20"/>
      <c r="C2061" s="20"/>
      <c r="D2061" s="20"/>
      <c r="E2061" s="15" t="s">
        <v>2089</v>
      </c>
      <c r="F2061" s="46"/>
      <c r="G2061" s="106"/>
      <c r="H2061" s="48"/>
      <c r="I2061" s="106"/>
      <c r="J2061" s="48">
        <v>1</v>
      </c>
      <c r="K2061" s="106">
        <v>-18.13</v>
      </c>
      <c r="L2061" s="46">
        <v>1</v>
      </c>
      <c r="M2061" s="110">
        <v>-18.13</v>
      </c>
      <c r="N2061" s="21"/>
      <c r="O2061" s="21"/>
    </row>
    <row r="2062" spans="1:15" x14ac:dyDescent="0.25">
      <c r="A2062" s="20"/>
      <c r="B2062" s="20"/>
      <c r="C2062" s="20"/>
      <c r="D2062" s="20"/>
      <c r="E2062" s="15" t="s">
        <v>1758</v>
      </c>
      <c r="F2062" s="46">
        <v>1</v>
      </c>
      <c r="G2062" s="106">
        <v>-66.11</v>
      </c>
      <c r="H2062" s="48"/>
      <c r="I2062" s="106"/>
      <c r="J2062" s="48"/>
      <c r="K2062" s="106"/>
      <c r="L2062" s="46">
        <v>1</v>
      </c>
      <c r="M2062" s="110">
        <v>-66.11</v>
      </c>
      <c r="N2062" s="21"/>
      <c r="O2062" s="21"/>
    </row>
    <row r="2063" spans="1:15" x14ac:dyDescent="0.25">
      <c r="A2063" s="20"/>
      <c r="B2063" s="20"/>
      <c r="C2063" s="20"/>
      <c r="D2063" s="20"/>
      <c r="E2063" s="15" t="s">
        <v>168</v>
      </c>
      <c r="F2063" s="46">
        <v>1</v>
      </c>
      <c r="G2063" s="106">
        <v>-337.4</v>
      </c>
      <c r="H2063" s="48"/>
      <c r="I2063" s="106"/>
      <c r="J2063" s="48"/>
      <c r="K2063" s="106"/>
      <c r="L2063" s="46">
        <v>1</v>
      </c>
      <c r="M2063" s="110">
        <v>-337.4</v>
      </c>
      <c r="N2063" s="21"/>
      <c r="O2063" s="21"/>
    </row>
    <row r="2064" spans="1:15" x14ac:dyDescent="0.25">
      <c r="A2064" s="20"/>
      <c r="B2064" s="20"/>
      <c r="C2064" s="20"/>
      <c r="D2064" s="20"/>
      <c r="E2064" s="15" t="s">
        <v>627</v>
      </c>
      <c r="F2064" s="46"/>
      <c r="G2064" s="106"/>
      <c r="H2064" s="48"/>
      <c r="I2064" s="106"/>
      <c r="J2064" s="48">
        <v>1</v>
      </c>
      <c r="K2064" s="106">
        <v>-22.63</v>
      </c>
      <c r="L2064" s="46">
        <v>1</v>
      </c>
      <c r="M2064" s="110">
        <v>-22.63</v>
      </c>
      <c r="N2064" s="21"/>
      <c r="O2064" s="21"/>
    </row>
    <row r="2065" spans="1:15" x14ac:dyDescent="0.25">
      <c r="A2065" s="20"/>
      <c r="B2065" s="20"/>
      <c r="C2065" s="20"/>
      <c r="D2065" s="20"/>
      <c r="E2065" s="15" t="s">
        <v>1951</v>
      </c>
      <c r="F2065" s="46">
        <v>1</v>
      </c>
      <c r="G2065" s="106">
        <v>-91.85</v>
      </c>
      <c r="H2065" s="48"/>
      <c r="I2065" s="106"/>
      <c r="J2065" s="48"/>
      <c r="K2065" s="106"/>
      <c r="L2065" s="46">
        <v>1</v>
      </c>
      <c r="M2065" s="110">
        <v>-91.85</v>
      </c>
      <c r="N2065" s="21"/>
      <c r="O2065" s="21"/>
    </row>
    <row r="2066" spans="1:15" x14ac:dyDescent="0.25">
      <c r="A2066" s="20"/>
      <c r="B2066" s="20"/>
      <c r="C2066" s="20"/>
      <c r="D2066" s="20"/>
      <c r="E2066" s="15" t="s">
        <v>1025</v>
      </c>
      <c r="F2066" s="46"/>
      <c r="G2066" s="106"/>
      <c r="H2066" s="48"/>
      <c r="I2066" s="106"/>
      <c r="J2066" s="48">
        <v>1</v>
      </c>
      <c r="K2066" s="106">
        <v>-13.31</v>
      </c>
      <c r="L2066" s="46">
        <v>1</v>
      </c>
      <c r="M2066" s="110">
        <v>-13.31</v>
      </c>
      <c r="N2066" s="21"/>
      <c r="O2066" s="21"/>
    </row>
    <row r="2067" spans="1:15" x14ac:dyDescent="0.25">
      <c r="A2067" s="20"/>
      <c r="B2067" s="20"/>
      <c r="C2067" s="20"/>
      <c r="D2067" s="20"/>
      <c r="E2067" s="15" t="s">
        <v>1680</v>
      </c>
      <c r="F2067" s="46"/>
      <c r="G2067" s="106"/>
      <c r="H2067" s="48"/>
      <c r="I2067" s="106"/>
      <c r="J2067" s="48">
        <v>1</v>
      </c>
      <c r="K2067" s="106">
        <v>-52.25</v>
      </c>
      <c r="L2067" s="46">
        <v>1</v>
      </c>
      <c r="M2067" s="110">
        <v>-52.25</v>
      </c>
      <c r="N2067" s="21"/>
      <c r="O2067" s="21"/>
    </row>
    <row r="2068" spans="1:15" x14ac:dyDescent="0.25">
      <c r="A2068" s="20"/>
      <c r="B2068" s="20"/>
      <c r="C2068" s="20"/>
      <c r="D2068" s="20"/>
      <c r="E2068" s="15" t="s">
        <v>678</v>
      </c>
      <c r="F2068" s="46">
        <v>1</v>
      </c>
      <c r="G2068" s="106">
        <v>-43.18</v>
      </c>
      <c r="H2068" s="48"/>
      <c r="I2068" s="106"/>
      <c r="J2068" s="48"/>
      <c r="K2068" s="106"/>
      <c r="L2068" s="46">
        <v>1</v>
      </c>
      <c r="M2068" s="110">
        <v>-43.18</v>
      </c>
      <c r="N2068" s="21"/>
      <c r="O2068" s="21"/>
    </row>
    <row r="2069" spans="1:15" x14ac:dyDescent="0.25">
      <c r="A2069" s="20"/>
      <c r="B2069" s="20"/>
      <c r="C2069" s="20"/>
      <c r="D2069" s="20"/>
      <c r="E2069" s="15" t="s">
        <v>1335</v>
      </c>
      <c r="F2069" s="46">
        <v>1</v>
      </c>
      <c r="G2069" s="106">
        <v>-61.39</v>
      </c>
      <c r="H2069" s="48"/>
      <c r="I2069" s="106"/>
      <c r="J2069" s="48"/>
      <c r="K2069" s="106"/>
      <c r="L2069" s="46">
        <v>1</v>
      </c>
      <c r="M2069" s="110">
        <v>-61.39</v>
      </c>
      <c r="N2069" s="21"/>
      <c r="O2069" s="21"/>
    </row>
    <row r="2070" spans="1:15" x14ac:dyDescent="0.25">
      <c r="A2070" s="20"/>
      <c r="B2070" s="20"/>
      <c r="C2070" s="20"/>
      <c r="D2070" s="20"/>
      <c r="E2070" s="15" t="s">
        <v>1587</v>
      </c>
      <c r="F2070" s="46"/>
      <c r="G2070" s="106"/>
      <c r="H2070" s="48">
        <v>1</v>
      </c>
      <c r="I2070" s="106">
        <v>-86.55</v>
      </c>
      <c r="J2070" s="48"/>
      <c r="K2070" s="106"/>
      <c r="L2070" s="46">
        <v>1</v>
      </c>
      <c r="M2070" s="110">
        <v>-86.55</v>
      </c>
      <c r="N2070" s="21"/>
      <c r="O2070" s="21"/>
    </row>
    <row r="2071" spans="1:15" x14ac:dyDescent="0.25">
      <c r="A2071" s="20"/>
      <c r="B2071" s="20"/>
      <c r="C2071" s="20"/>
      <c r="D2071" s="20"/>
      <c r="E2071" s="15" t="s">
        <v>351</v>
      </c>
      <c r="F2071" s="46">
        <v>1</v>
      </c>
      <c r="G2071" s="106">
        <v>-44.02</v>
      </c>
      <c r="H2071" s="48"/>
      <c r="I2071" s="106"/>
      <c r="J2071" s="48"/>
      <c r="K2071" s="106"/>
      <c r="L2071" s="46">
        <v>1</v>
      </c>
      <c r="M2071" s="110">
        <v>-44.02</v>
      </c>
      <c r="N2071" s="21"/>
      <c r="O2071" s="21"/>
    </row>
    <row r="2072" spans="1:15" x14ac:dyDescent="0.25">
      <c r="A2072" s="20"/>
      <c r="B2072" s="20"/>
      <c r="C2072" s="20"/>
      <c r="D2072" s="20"/>
      <c r="E2072" s="15" t="s">
        <v>914</v>
      </c>
      <c r="F2072" s="46"/>
      <c r="G2072" s="106"/>
      <c r="H2072" s="48">
        <v>1</v>
      </c>
      <c r="I2072" s="106">
        <v>-38.630000000000003</v>
      </c>
      <c r="J2072" s="48"/>
      <c r="K2072" s="106"/>
      <c r="L2072" s="46">
        <v>1</v>
      </c>
      <c r="M2072" s="110">
        <v>-38.630000000000003</v>
      </c>
      <c r="N2072" s="21"/>
      <c r="O2072" s="21"/>
    </row>
    <row r="2073" spans="1:15" x14ac:dyDescent="0.25">
      <c r="A2073" s="20"/>
      <c r="B2073" s="20"/>
      <c r="C2073" s="20"/>
      <c r="D2073" s="20"/>
      <c r="E2073" s="15" t="s">
        <v>671</v>
      </c>
      <c r="F2073" s="46">
        <v>1</v>
      </c>
      <c r="G2073" s="106">
        <v>-16.760000000000002</v>
      </c>
      <c r="H2073" s="48"/>
      <c r="I2073" s="106"/>
      <c r="J2073" s="48"/>
      <c r="K2073" s="106"/>
      <c r="L2073" s="46">
        <v>1</v>
      </c>
      <c r="M2073" s="110">
        <v>-16.760000000000002</v>
      </c>
      <c r="N2073" s="21"/>
      <c r="O2073" s="21"/>
    </row>
    <row r="2074" spans="1:15" x14ac:dyDescent="0.25">
      <c r="A2074" s="20"/>
      <c r="B2074" s="20"/>
      <c r="C2074" s="20"/>
      <c r="D2074" s="20"/>
      <c r="E2074" s="15" t="s">
        <v>830</v>
      </c>
      <c r="F2074" s="46"/>
      <c r="G2074" s="106"/>
      <c r="H2074" s="48"/>
      <c r="I2074" s="106"/>
      <c r="J2074" s="48">
        <v>1</v>
      </c>
      <c r="K2074" s="106">
        <v>-20.72</v>
      </c>
      <c r="L2074" s="46">
        <v>1</v>
      </c>
      <c r="M2074" s="110">
        <v>-20.72</v>
      </c>
      <c r="N2074" s="21"/>
      <c r="O2074" s="21"/>
    </row>
    <row r="2075" spans="1:15" x14ac:dyDescent="0.25">
      <c r="A2075" s="20"/>
      <c r="B2075" s="20"/>
      <c r="C2075" s="20"/>
      <c r="D2075" s="20"/>
      <c r="E2075" s="15" t="s">
        <v>1936</v>
      </c>
      <c r="F2075" s="46">
        <v>1</v>
      </c>
      <c r="G2075" s="106">
        <v>-23.66</v>
      </c>
      <c r="H2075" s="48"/>
      <c r="I2075" s="106"/>
      <c r="J2075" s="48"/>
      <c r="K2075" s="106"/>
      <c r="L2075" s="46">
        <v>1</v>
      </c>
      <c r="M2075" s="110">
        <v>-23.66</v>
      </c>
      <c r="N2075" s="21"/>
      <c r="O2075" s="21"/>
    </row>
    <row r="2076" spans="1:15" x14ac:dyDescent="0.25">
      <c r="A2076" s="20"/>
      <c r="B2076" s="20"/>
      <c r="C2076" s="20"/>
      <c r="D2076" s="20"/>
      <c r="E2076" s="15" t="s">
        <v>1981</v>
      </c>
      <c r="F2076" s="46">
        <v>1</v>
      </c>
      <c r="G2076" s="106">
        <v>-15.19</v>
      </c>
      <c r="H2076" s="48"/>
      <c r="I2076" s="106"/>
      <c r="J2076" s="48"/>
      <c r="K2076" s="106"/>
      <c r="L2076" s="46">
        <v>1</v>
      </c>
      <c r="M2076" s="110">
        <v>-15.19</v>
      </c>
      <c r="N2076" s="21"/>
      <c r="O2076" s="21"/>
    </row>
    <row r="2077" spans="1:15" x14ac:dyDescent="0.25">
      <c r="A2077" s="20"/>
      <c r="B2077" s="20"/>
      <c r="C2077" s="20"/>
      <c r="D2077" s="20"/>
      <c r="E2077" s="15" t="s">
        <v>1425</v>
      </c>
      <c r="F2077" s="46"/>
      <c r="G2077" s="106"/>
      <c r="H2077" s="48">
        <v>1</v>
      </c>
      <c r="I2077" s="106">
        <v>-97.44</v>
      </c>
      <c r="J2077" s="48"/>
      <c r="K2077" s="106"/>
      <c r="L2077" s="46">
        <v>1</v>
      </c>
      <c r="M2077" s="110">
        <v>-97.44</v>
      </c>
      <c r="N2077" s="21"/>
      <c r="O2077" s="21"/>
    </row>
    <row r="2078" spans="1:15" x14ac:dyDescent="0.25">
      <c r="A2078" s="20"/>
      <c r="B2078" s="20"/>
      <c r="C2078" s="20"/>
      <c r="D2078" s="20"/>
      <c r="E2078" s="15" t="s">
        <v>180</v>
      </c>
      <c r="F2078" s="46"/>
      <c r="G2078" s="106"/>
      <c r="H2078" s="48"/>
      <c r="I2078" s="106"/>
      <c r="J2078" s="48">
        <v>1</v>
      </c>
      <c r="K2078" s="106">
        <v>-60.23</v>
      </c>
      <c r="L2078" s="46">
        <v>1</v>
      </c>
      <c r="M2078" s="110">
        <v>-60.23</v>
      </c>
      <c r="N2078" s="21"/>
      <c r="O2078" s="21"/>
    </row>
    <row r="2079" spans="1:15" x14ac:dyDescent="0.25">
      <c r="A2079" s="20"/>
      <c r="B2079" s="20"/>
      <c r="C2079" s="20"/>
      <c r="D2079" s="20"/>
      <c r="E2079" s="15" t="s">
        <v>298</v>
      </c>
      <c r="F2079" s="46">
        <v>1</v>
      </c>
      <c r="G2079" s="106">
        <v>-51.81</v>
      </c>
      <c r="H2079" s="48"/>
      <c r="I2079" s="106"/>
      <c r="J2079" s="48"/>
      <c r="K2079" s="106"/>
      <c r="L2079" s="46">
        <v>1</v>
      </c>
      <c r="M2079" s="110">
        <v>-51.81</v>
      </c>
      <c r="N2079" s="21"/>
      <c r="O2079" s="21"/>
    </row>
    <row r="2080" spans="1:15" x14ac:dyDescent="0.25">
      <c r="A2080" s="20"/>
      <c r="B2080" s="20"/>
      <c r="C2080" s="20"/>
      <c r="D2080" s="20"/>
      <c r="E2080" s="15" t="s">
        <v>932</v>
      </c>
      <c r="F2080" s="46"/>
      <c r="G2080" s="106"/>
      <c r="H2080" s="48">
        <v>1</v>
      </c>
      <c r="I2080" s="106">
        <v>-41.7</v>
      </c>
      <c r="J2080" s="48"/>
      <c r="K2080" s="106"/>
      <c r="L2080" s="46">
        <v>1</v>
      </c>
      <c r="M2080" s="110">
        <v>-41.7</v>
      </c>
      <c r="N2080" s="21"/>
      <c r="O2080" s="21"/>
    </row>
    <row r="2081" spans="1:15" x14ac:dyDescent="0.25">
      <c r="A2081" s="20"/>
      <c r="B2081" s="20"/>
      <c r="C2081" s="20"/>
      <c r="D2081" s="20"/>
      <c r="E2081" s="15" t="s">
        <v>471</v>
      </c>
      <c r="F2081" s="46"/>
      <c r="G2081" s="106"/>
      <c r="H2081" s="48"/>
      <c r="I2081" s="106"/>
      <c r="J2081" s="48">
        <v>1</v>
      </c>
      <c r="K2081" s="106">
        <v>-87.28</v>
      </c>
      <c r="L2081" s="46">
        <v>1</v>
      </c>
      <c r="M2081" s="110">
        <v>-87.28</v>
      </c>
      <c r="N2081" s="21"/>
      <c r="O2081" s="21"/>
    </row>
    <row r="2082" spans="1:15" x14ac:dyDescent="0.25">
      <c r="A2082" s="20"/>
      <c r="B2082" s="20"/>
      <c r="C2082" s="20"/>
      <c r="D2082" s="20"/>
      <c r="E2082" s="15" t="s">
        <v>47</v>
      </c>
      <c r="F2082" s="46">
        <v>1</v>
      </c>
      <c r="G2082" s="106">
        <v>-308.36</v>
      </c>
      <c r="H2082" s="48"/>
      <c r="I2082" s="106"/>
      <c r="J2082" s="48"/>
      <c r="K2082" s="106"/>
      <c r="L2082" s="46">
        <v>1</v>
      </c>
      <c r="M2082" s="110">
        <v>-308.36</v>
      </c>
      <c r="N2082" s="21"/>
      <c r="O2082" s="21"/>
    </row>
    <row r="2083" spans="1:15" x14ac:dyDescent="0.25">
      <c r="A2083" s="20"/>
      <c r="B2083" s="20"/>
      <c r="C2083" s="20"/>
      <c r="D2083" s="20"/>
      <c r="E2083" s="15" t="s">
        <v>342</v>
      </c>
      <c r="F2083" s="46">
        <v>1</v>
      </c>
      <c r="G2083" s="106">
        <v>-56.08</v>
      </c>
      <c r="H2083" s="48"/>
      <c r="I2083" s="106"/>
      <c r="J2083" s="48"/>
      <c r="K2083" s="106"/>
      <c r="L2083" s="46">
        <v>1</v>
      </c>
      <c r="M2083" s="110">
        <v>-56.08</v>
      </c>
      <c r="N2083" s="21"/>
      <c r="O2083" s="21"/>
    </row>
    <row r="2084" spans="1:15" x14ac:dyDescent="0.25">
      <c r="A2084" s="20"/>
      <c r="B2084" s="20"/>
      <c r="C2084" s="20"/>
      <c r="D2084" s="20"/>
      <c r="E2084" s="15" t="s">
        <v>2330</v>
      </c>
      <c r="F2084" s="46">
        <v>1</v>
      </c>
      <c r="G2084" s="106">
        <v>-244.11</v>
      </c>
      <c r="H2084" s="48"/>
      <c r="I2084" s="106"/>
      <c r="J2084" s="48"/>
      <c r="K2084" s="106"/>
      <c r="L2084" s="46">
        <v>1</v>
      </c>
      <c r="M2084" s="110">
        <v>-244.11</v>
      </c>
      <c r="N2084" s="21"/>
      <c r="O2084" s="21"/>
    </row>
    <row r="2085" spans="1:15" x14ac:dyDescent="0.25">
      <c r="A2085" s="20"/>
      <c r="B2085" s="20"/>
      <c r="C2085" s="20"/>
      <c r="D2085" s="20"/>
      <c r="E2085" s="15" t="s">
        <v>1291</v>
      </c>
      <c r="F2085" s="46">
        <v>1</v>
      </c>
      <c r="G2085" s="106">
        <v>-22.23</v>
      </c>
      <c r="H2085" s="48"/>
      <c r="I2085" s="106"/>
      <c r="J2085" s="48"/>
      <c r="K2085" s="106"/>
      <c r="L2085" s="46">
        <v>1</v>
      </c>
      <c r="M2085" s="110">
        <v>-22.23</v>
      </c>
      <c r="N2085" s="21"/>
      <c r="O2085" s="21"/>
    </row>
    <row r="2086" spans="1:15" x14ac:dyDescent="0.25">
      <c r="A2086" s="20"/>
      <c r="B2086" s="20"/>
      <c r="C2086" s="20"/>
      <c r="D2086" s="20"/>
      <c r="E2086" s="15" t="s">
        <v>1358</v>
      </c>
      <c r="F2086" s="46"/>
      <c r="G2086" s="106"/>
      <c r="H2086" s="48">
        <v>1</v>
      </c>
      <c r="I2086" s="106">
        <v>-34.549999999999997</v>
      </c>
      <c r="J2086" s="48"/>
      <c r="K2086" s="106"/>
      <c r="L2086" s="46">
        <v>1</v>
      </c>
      <c r="M2086" s="110">
        <v>-34.549999999999997</v>
      </c>
      <c r="N2086" s="21"/>
      <c r="O2086" s="21"/>
    </row>
    <row r="2087" spans="1:15" x14ac:dyDescent="0.25">
      <c r="A2087" s="20"/>
      <c r="B2087" s="20"/>
      <c r="C2087" s="20"/>
      <c r="D2087" s="20"/>
      <c r="E2087" s="15" t="s">
        <v>2074</v>
      </c>
      <c r="F2087" s="46"/>
      <c r="G2087" s="106"/>
      <c r="H2087" s="48"/>
      <c r="I2087" s="106"/>
      <c r="J2087" s="48">
        <v>1</v>
      </c>
      <c r="K2087" s="106">
        <v>-73.05</v>
      </c>
      <c r="L2087" s="46">
        <v>1</v>
      </c>
      <c r="M2087" s="110">
        <v>-73.05</v>
      </c>
      <c r="N2087" s="21"/>
      <c r="O2087" s="21"/>
    </row>
    <row r="2088" spans="1:15" x14ac:dyDescent="0.25">
      <c r="A2088" s="20"/>
      <c r="B2088" s="20"/>
      <c r="C2088" s="20"/>
      <c r="D2088" s="20"/>
      <c r="E2088" s="15" t="s">
        <v>1950</v>
      </c>
      <c r="F2088" s="46">
        <v>1</v>
      </c>
      <c r="G2088" s="106">
        <v>-64.37</v>
      </c>
      <c r="H2088" s="48"/>
      <c r="I2088" s="106"/>
      <c r="J2088" s="48"/>
      <c r="K2088" s="106"/>
      <c r="L2088" s="46">
        <v>1</v>
      </c>
      <c r="M2088" s="110">
        <v>-64.37</v>
      </c>
      <c r="N2088" s="21"/>
      <c r="O2088" s="21"/>
    </row>
    <row r="2089" spans="1:15" x14ac:dyDescent="0.25">
      <c r="A2089" s="20"/>
      <c r="B2089" s="20"/>
      <c r="C2089" s="20"/>
      <c r="D2089" s="20"/>
      <c r="E2089" s="15" t="s">
        <v>2287</v>
      </c>
      <c r="F2089" s="46"/>
      <c r="G2089" s="106"/>
      <c r="H2089" s="48"/>
      <c r="I2089" s="106"/>
      <c r="J2089" s="48">
        <v>1</v>
      </c>
      <c r="K2089" s="106">
        <v>-56.01</v>
      </c>
      <c r="L2089" s="46">
        <v>1</v>
      </c>
      <c r="M2089" s="110">
        <v>-56.01</v>
      </c>
      <c r="N2089" s="21"/>
      <c r="O2089" s="21"/>
    </row>
    <row r="2090" spans="1:15" x14ac:dyDescent="0.25">
      <c r="A2090" s="20"/>
      <c r="B2090" s="20"/>
      <c r="C2090" s="20"/>
      <c r="D2090" s="20"/>
      <c r="E2090" s="15" t="s">
        <v>2059</v>
      </c>
      <c r="F2090" s="46"/>
      <c r="G2090" s="106"/>
      <c r="H2090" s="48"/>
      <c r="I2090" s="106"/>
      <c r="J2090" s="48">
        <v>1</v>
      </c>
      <c r="K2090" s="106">
        <v>-11.03</v>
      </c>
      <c r="L2090" s="46">
        <v>1</v>
      </c>
      <c r="M2090" s="110">
        <v>-11.03</v>
      </c>
      <c r="N2090" s="21"/>
      <c r="O2090" s="21"/>
    </row>
    <row r="2091" spans="1:15" x14ac:dyDescent="0.25">
      <c r="A2091" s="20"/>
      <c r="B2091" s="20"/>
      <c r="C2091" s="20"/>
      <c r="D2091" s="20"/>
      <c r="E2091" s="15" t="s">
        <v>311</v>
      </c>
      <c r="F2091" s="46">
        <v>1</v>
      </c>
      <c r="G2091" s="106">
        <v>-20.7</v>
      </c>
      <c r="H2091" s="48"/>
      <c r="I2091" s="106"/>
      <c r="J2091" s="48"/>
      <c r="K2091" s="106"/>
      <c r="L2091" s="46">
        <v>1</v>
      </c>
      <c r="M2091" s="110">
        <v>-20.7</v>
      </c>
      <c r="N2091" s="21"/>
      <c r="O2091" s="21"/>
    </row>
    <row r="2092" spans="1:15" x14ac:dyDescent="0.25">
      <c r="A2092" s="20"/>
      <c r="B2092" s="20"/>
      <c r="C2092" s="20"/>
      <c r="D2092" s="20"/>
      <c r="E2092" s="15" t="s">
        <v>720</v>
      </c>
      <c r="F2092" s="46">
        <v>1</v>
      </c>
      <c r="G2092" s="106">
        <v>-14.04</v>
      </c>
      <c r="H2092" s="48"/>
      <c r="I2092" s="106"/>
      <c r="J2092" s="48"/>
      <c r="K2092" s="106"/>
      <c r="L2092" s="46">
        <v>1</v>
      </c>
      <c r="M2092" s="110">
        <v>-14.04</v>
      </c>
      <c r="N2092" s="21"/>
      <c r="O2092" s="21"/>
    </row>
    <row r="2093" spans="1:15" x14ac:dyDescent="0.25">
      <c r="A2093" s="20"/>
      <c r="B2093" s="20"/>
      <c r="C2093" s="20"/>
      <c r="D2093" s="20"/>
      <c r="E2093" s="15" t="s">
        <v>1845</v>
      </c>
      <c r="F2093" s="46"/>
      <c r="G2093" s="106"/>
      <c r="H2093" s="48">
        <v>1</v>
      </c>
      <c r="I2093" s="106">
        <v>-54.83</v>
      </c>
      <c r="J2093" s="48"/>
      <c r="K2093" s="106"/>
      <c r="L2093" s="46">
        <v>1</v>
      </c>
      <c r="M2093" s="110">
        <v>-54.83</v>
      </c>
      <c r="N2093" s="21"/>
      <c r="O2093" s="21"/>
    </row>
    <row r="2094" spans="1:15" x14ac:dyDescent="0.25">
      <c r="A2094" s="20"/>
      <c r="B2094" s="20"/>
      <c r="C2094" s="20"/>
      <c r="D2094" s="20"/>
      <c r="E2094" s="15" t="s">
        <v>1348</v>
      </c>
      <c r="F2094" s="46">
        <v>1</v>
      </c>
      <c r="G2094" s="106">
        <v>-62.86</v>
      </c>
      <c r="H2094" s="48"/>
      <c r="I2094" s="106"/>
      <c r="J2094" s="48"/>
      <c r="K2094" s="106"/>
      <c r="L2094" s="46">
        <v>1</v>
      </c>
      <c r="M2094" s="110">
        <v>-62.86</v>
      </c>
      <c r="N2094" s="21"/>
      <c r="O2094" s="21"/>
    </row>
    <row r="2095" spans="1:15" x14ac:dyDescent="0.25">
      <c r="A2095" s="20"/>
      <c r="B2095" s="20"/>
      <c r="C2095" s="20"/>
      <c r="D2095" s="20"/>
      <c r="E2095" s="15" t="s">
        <v>1139</v>
      </c>
      <c r="F2095" s="46"/>
      <c r="G2095" s="106"/>
      <c r="H2095" s="48">
        <v>1</v>
      </c>
      <c r="I2095" s="106">
        <v>-24.37</v>
      </c>
      <c r="J2095" s="48"/>
      <c r="K2095" s="106"/>
      <c r="L2095" s="46">
        <v>1</v>
      </c>
      <c r="M2095" s="110">
        <v>-24.37</v>
      </c>
      <c r="N2095" s="21"/>
      <c r="O2095" s="21"/>
    </row>
    <row r="2096" spans="1:15" x14ac:dyDescent="0.25">
      <c r="A2096" s="20"/>
      <c r="B2096" s="20"/>
      <c r="C2096" s="20"/>
      <c r="D2096" s="20"/>
      <c r="E2096" s="15" t="s">
        <v>376</v>
      </c>
      <c r="F2096" s="46"/>
      <c r="G2096" s="106"/>
      <c r="H2096" s="48">
        <v>1</v>
      </c>
      <c r="I2096" s="106">
        <v>-87.53</v>
      </c>
      <c r="J2096" s="48"/>
      <c r="K2096" s="106"/>
      <c r="L2096" s="46">
        <v>1</v>
      </c>
      <c r="M2096" s="110">
        <v>-87.53</v>
      </c>
      <c r="N2096" s="21"/>
      <c r="O2096" s="21"/>
    </row>
    <row r="2097" spans="1:15" x14ac:dyDescent="0.25">
      <c r="A2097" s="20"/>
      <c r="B2097" s="20"/>
      <c r="C2097" s="20"/>
      <c r="D2097" s="20"/>
      <c r="E2097" s="15" t="s">
        <v>1009</v>
      </c>
      <c r="F2097" s="46"/>
      <c r="G2097" s="106"/>
      <c r="H2097" s="48"/>
      <c r="I2097" s="106"/>
      <c r="J2097" s="48">
        <v>1</v>
      </c>
      <c r="K2097" s="106">
        <v>-48.51</v>
      </c>
      <c r="L2097" s="46">
        <v>1</v>
      </c>
      <c r="M2097" s="110">
        <v>-48.51</v>
      </c>
      <c r="N2097" s="21"/>
      <c r="O2097" s="21"/>
    </row>
    <row r="2098" spans="1:15" x14ac:dyDescent="0.25">
      <c r="A2098" s="20"/>
      <c r="B2098" s="20"/>
      <c r="C2098" s="20"/>
      <c r="D2098" s="20"/>
      <c r="E2098" s="15" t="s">
        <v>163</v>
      </c>
      <c r="F2098" s="46">
        <v>1</v>
      </c>
      <c r="G2098" s="106">
        <v>-391.83</v>
      </c>
      <c r="H2098" s="48"/>
      <c r="I2098" s="106"/>
      <c r="J2098" s="48"/>
      <c r="K2098" s="106"/>
      <c r="L2098" s="46">
        <v>1</v>
      </c>
      <c r="M2098" s="110">
        <v>-391.83</v>
      </c>
      <c r="N2098" s="21"/>
      <c r="O2098" s="21"/>
    </row>
    <row r="2099" spans="1:15" x14ac:dyDescent="0.25">
      <c r="A2099" s="20"/>
      <c r="B2099" s="20"/>
      <c r="C2099" s="20"/>
      <c r="D2099" s="20"/>
      <c r="E2099" s="15" t="s">
        <v>61</v>
      </c>
      <c r="F2099" s="46"/>
      <c r="G2099" s="106"/>
      <c r="H2099" s="48"/>
      <c r="I2099" s="106"/>
      <c r="J2099" s="48">
        <v>1</v>
      </c>
      <c r="K2099" s="106">
        <v>-81.83</v>
      </c>
      <c r="L2099" s="46">
        <v>1</v>
      </c>
      <c r="M2099" s="110">
        <v>-81.83</v>
      </c>
      <c r="N2099" s="21"/>
      <c r="O2099" s="21"/>
    </row>
    <row r="2100" spans="1:15" x14ac:dyDescent="0.25">
      <c r="A2100" s="20"/>
      <c r="B2100" s="20"/>
      <c r="C2100" s="20"/>
      <c r="D2100" s="20"/>
      <c r="E2100" s="15" t="s">
        <v>842</v>
      </c>
      <c r="F2100" s="46"/>
      <c r="G2100" s="106"/>
      <c r="H2100" s="48"/>
      <c r="I2100" s="106"/>
      <c r="J2100" s="48">
        <v>1</v>
      </c>
      <c r="K2100" s="106">
        <v>-24.69</v>
      </c>
      <c r="L2100" s="46">
        <v>1</v>
      </c>
      <c r="M2100" s="110">
        <v>-24.69</v>
      </c>
      <c r="N2100" s="21"/>
      <c r="O2100" s="21"/>
    </row>
    <row r="2101" spans="1:15" x14ac:dyDescent="0.25">
      <c r="A2101" s="20"/>
      <c r="B2101" s="20"/>
      <c r="C2101" s="20"/>
      <c r="D2101" s="20"/>
      <c r="E2101" s="15" t="s">
        <v>1636</v>
      </c>
      <c r="F2101" s="46"/>
      <c r="G2101" s="106"/>
      <c r="H2101" s="48">
        <v>1</v>
      </c>
      <c r="I2101" s="106">
        <v>-38.590000000000003</v>
      </c>
      <c r="J2101" s="48"/>
      <c r="K2101" s="106"/>
      <c r="L2101" s="46">
        <v>1</v>
      </c>
      <c r="M2101" s="110">
        <v>-38.590000000000003</v>
      </c>
      <c r="N2101" s="21"/>
      <c r="O2101" s="21"/>
    </row>
    <row r="2102" spans="1:15" x14ac:dyDescent="0.25">
      <c r="A2102" s="20"/>
      <c r="B2102" s="20"/>
      <c r="C2102" s="20"/>
      <c r="D2102" s="20"/>
      <c r="E2102" s="15" t="s">
        <v>396</v>
      </c>
      <c r="F2102" s="46"/>
      <c r="G2102" s="106"/>
      <c r="H2102" s="48">
        <v>1</v>
      </c>
      <c r="I2102" s="106">
        <v>-64.17</v>
      </c>
      <c r="J2102" s="48"/>
      <c r="K2102" s="106"/>
      <c r="L2102" s="46">
        <v>1</v>
      </c>
      <c r="M2102" s="110">
        <v>-64.17</v>
      </c>
      <c r="N2102" s="21"/>
      <c r="O2102" s="21"/>
    </row>
    <row r="2103" spans="1:15" x14ac:dyDescent="0.25">
      <c r="A2103" s="20"/>
      <c r="B2103" s="20"/>
      <c r="C2103" s="20"/>
      <c r="D2103" s="20"/>
      <c r="E2103" s="15" t="s">
        <v>355</v>
      </c>
      <c r="F2103" s="46">
        <v>1</v>
      </c>
      <c r="G2103" s="106">
        <v>-53.34</v>
      </c>
      <c r="H2103" s="48"/>
      <c r="I2103" s="106"/>
      <c r="J2103" s="48"/>
      <c r="K2103" s="106"/>
      <c r="L2103" s="46">
        <v>1</v>
      </c>
      <c r="M2103" s="110">
        <v>-53.34</v>
      </c>
      <c r="N2103" s="21"/>
      <c r="O2103" s="21"/>
    </row>
    <row r="2104" spans="1:15" x14ac:dyDescent="0.25">
      <c r="A2104" s="20"/>
      <c r="B2104" s="20"/>
      <c r="C2104" s="20"/>
      <c r="D2104" s="20"/>
      <c r="E2104" s="15" t="s">
        <v>1201</v>
      </c>
      <c r="F2104" s="46"/>
      <c r="G2104" s="106"/>
      <c r="H2104" s="48"/>
      <c r="I2104" s="106"/>
      <c r="J2104" s="48">
        <v>1</v>
      </c>
      <c r="K2104" s="106">
        <v>-66.48</v>
      </c>
      <c r="L2104" s="46">
        <v>1</v>
      </c>
      <c r="M2104" s="110">
        <v>-66.48</v>
      </c>
      <c r="N2104" s="21"/>
      <c r="O2104" s="21"/>
    </row>
    <row r="2105" spans="1:15" x14ac:dyDescent="0.25">
      <c r="A2105" s="20"/>
      <c r="B2105" s="20"/>
      <c r="C2105" s="20"/>
      <c r="D2105" s="20"/>
      <c r="E2105" s="15" t="s">
        <v>1041</v>
      </c>
      <c r="F2105" s="46"/>
      <c r="G2105" s="106"/>
      <c r="H2105" s="48"/>
      <c r="I2105" s="106"/>
      <c r="J2105" s="48">
        <v>1</v>
      </c>
      <c r="K2105" s="106">
        <v>-44.31</v>
      </c>
      <c r="L2105" s="46">
        <v>1</v>
      </c>
      <c r="M2105" s="110">
        <v>-44.31</v>
      </c>
      <c r="N2105" s="21"/>
      <c r="O2105" s="21"/>
    </row>
    <row r="2106" spans="1:15" x14ac:dyDescent="0.25">
      <c r="A2106" s="20"/>
      <c r="B2106" s="20"/>
      <c r="C2106" s="20"/>
      <c r="D2106" s="20"/>
      <c r="E2106" s="15" t="s">
        <v>164</v>
      </c>
      <c r="F2106" s="46">
        <v>1</v>
      </c>
      <c r="G2106" s="106">
        <v>-261.79000000000002</v>
      </c>
      <c r="H2106" s="48"/>
      <c r="I2106" s="106"/>
      <c r="J2106" s="48"/>
      <c r="K2106" s="106"/>
      <c r="L2106" s="46">
        <v>1</v>
      </c>
      <c r="M2106" s="110">
        <v>-261.79000000000002</v>
      </c>
      <c r="N2106" s="21"/>
      <c r="O2106" s="21"/>
    </row>
    <row r="2107" spans="1:15" x14ac:dyDescent="0.25">
      <c r="A2107" s="20"/>
      <c r="B2107" s="20"/>
      <c r="C2107" s="20"/>
      <c r="D2107" s="20"/>
      <c r="E2107" s="15" t="s">
        <v>1157</v>
      </c>
      <c r="F2107" s="46"/>
      <c r="G2107" s="106"/>
      <c r="H2107" s="48">
        <v>1</v>
      </c>
      <c r="I2107" s="106">
        <v>-33.99</v>
      </c>
      <c r="J2107" s="48"/>
      <c r="K2107" s="106"/>
      <c r="L2107" s="46">
        <v>1</v>
      </c>
      <c r="M2107" s="110">
        <v>-33.99</v>
      </c>
      <c r="N2107" s="21"/>
      <c r="O2107" s="21"/>
    </row>
    <row r="2108" spans="1:15" x14ac:dyDescent="0.25">
      <c r="A2108" s="20"/>
      <c r="B2108" s="20"/>
      <c r="C2108" s="20"/>
      <c r="D2108" s="20"/>
      <c r="E2108" s="15" t="s">
        <v>1293</v>
      </c>
      <c r="F2108" s="46">
        <v>1</v>
      </c>
      <c r="G2108" s="106">
        <v>-62.55</v>
      </c>
      <c r="H2108" s="48"/>
      <c r="I2108" s="106"/>
      <c r="J2108" s="48"/>
      <c r="K2108" s="106"/>
      <c r="L2108" s="46">
        <v>1</v>
      </c>
      <c r="M2108" s="110">
        <v>-62.55</v>
      </c>
      <c r="N2108" s="21"/>
      <c r="O2108" s="21"/>
    </row>
    <row r="2109" spans="1:15" x14ac:dyDescent="0.25">
      <c r="A2109" s="20"/>
      <c r="B2109" s="20"/>
      <c r="C2109" s="20"/>
      <c r="D2109" s="20"/>
      <c r="E2109" s="15" t="s">
        <v>1545</v>
      </c>
      <c r="F2109" s="46">
        <v>1</v>
      </c>
      <c r="G2109" s="106">
        <v>-38.53</v>
      </c>
      <c r="H2109" s="48"/>
      <c r="I2109" s="106"/>
      <c r="J2109" s="48"/>
      <c r="K2109" s="106"/>
      <c r="L2109" s="46">
        <v>1</v>
      </c>
      <c r="M2109" s="110">
        <v>-38.53</v>
      </c>
      <c r="N2109" s="21"/>
      <c r="O2109" s="21"/>
    </row>
    <row r="2110" spans="1:15" x14ac:dyDescent="0.25">
      <c r="A2110" s="20"/>
      <c r="B2110" s="20"/>
      <c r="C2110" s="20"/>
      <c r="D2110" s="20"/>
      <c r="E2110" s="15" t="s">
        <v>408</v>
      </c>
      <c r="F2110" s="46"/>
      <c r="G2110" s="106"/>
      <c r="H2110" s="48">
        <v>1</v>
      </c>
      <c r="I2110" s="106">
        <v>-56.7</v>
      </c>
      <c r="J2110" s="48"/>
      <c r="K2110" s="106"/>
      <c r="L2110" s="46">
        <v>1</v>
      </c>
      <c r="M2110" s="110">
        <v>-56.7</v>
      </c>
      <c r="N2110" s="21"/>
      <c r="O2110" s="21"/>
    </row>
    <row r="2111" spans="1:15" x14ac:dyDescent="0.25">
      <c r="A2111" s="20"/>
      <c r="B2111" s="20"/>
      <c r="C2111" s="20"/>
      <c r="D2111" s="20"/>
      <c r="E2111" s="15" t="s">
        <v>1235</v>
      </c>
      <c r="F2111" s="46"/>
      <c r="G2111" s="106"/>
      <c r="H2111" s="48"/>
      <c r="I2111" s="106"/>
      <c r="J2111" s="48">
        <v>1</v>
      </c>
      <c r="K2111" s="106">
        <v>-32.83</v>
      </c>
      <c r="L2111" s="46">
        <v>1</v>
      </c>
      <c r="M2111" s="110">
        <v>-32.83</v>
      </c>
      <c r="N2111" s="21"/>
      <c r="O2111" s="21"/>
    </row>
    <row r="2112" spans="1:15" x14ac:dyDescent="0.25">
      <c r="A2112" s="20"/>
      <c r="B2112" s="20"/>
      <c r="C2112" s="20"/>
      <c r="D2112" s="20"/>
      <c r="E2112" s="15" t="s">
        <v>931</v>
      </c>
      <c r="F2112" s="46"/>
      <c r="G2112" s="106"/>
      <c r="H2112" s="48">
        <v>1</v>
      </c>
      <c r="I2112" s="106">
        <v>-54.83</v>
      </c>
      <c r="J2112" s="48"/>
      <c r="K2112" s="106"/>
      <c r="L2112" s="46">
        <v>1</v>
      </c>
      <c r="M2112" s="110">
        <v>-54.83</v>
      </c>
      <c r="N2112" s="21"/>
      <c r="O2112" s="21"/>
    </row>
    <row r="2113" spans="1:15" x14ac:dyDescent="0.25">
      <c r="A2113" s="20"/>
      <c r="B2113" s="20"/>
      <c r="C2113" s="20"/>
      <c r="D2113" s="20"/>
      <c r="E2113" s="15" t="s">
        <v>578</v>
      </c>
      <c r="F2113" s="46"/>
      <c r="G2113" s="106"/>
      <c r="H2113" s="48">
        <v>1</v>
      </c>
      <c r="I2113" s="106">
        <v>-91.17</v>
      </c>
      <c r="J2113" s="48"/>
      <c r="K2113" s="106"/>
      <c r="L2113" s="46">
        <v>1</v>
      </c>
      <c r="M2113" s="110">
        <v>-91.17</v>
      </c>
      <c r="N2113" s="21"/>
      <c r="O2113" s="21"/>
    </row>
    <row r="2114" spans="1:15" x14ac:dyDescent="0.25">
      <c r="A2114" s="20"/>
      <c r="B2114" s="20"/>
      <c r="C2114" s="20"/>
      <c r="D2114" s="20"/>
      <c r="E2114" s="15" t="s">
        <v>514</v>
      </c>
      <c r="F2114" s="46">
        <v>1</v>
      </c>
      <c r="G2114" s="106">
        <v>-87.75</v>
      </c>
      <c r="H2114" s="48"/>
      <c r="I2114" s="106"/>
      <c r="J2114" s="48"/>
      <c r="K2114" s="106"/>
      <c r="L2114" s="46">
        <v>1</v>
      </c>
      <c r="M2114" s="110">
        <v>-87.75</v>
      </c>
      <c r="N2114" s="21"/>
      <c r="O2114" s="21"/>
    </row>
    <row r="2115" spans="1:15" x14ac:dyDescent="0.25">
      <c r="A2115" s="20"/>
      <c r="B2115" s="20"/>
      <c r="C2115" s="20"/>
      <c r="D2115" s="20"/>
      <c r="E2115" s="15" t="s">
        <v>1807</v>
      </c>
      <c r="F2115" s="46"/>
      <c r="G2115" s="106"/>
      <c r="H2115" s="48">
        <v>1</v>
      </c>
      <c r="I2115" s="106">
        <v>-38.68</v>
      </c>
      <c r="J2115" s="48"/>
      <c r="K2115" s="106"/>
      <c r="L2115" s="46">
        <v>1</v>
      </c>
      <c r="M2115" s="110">
        <v>-38.68</v>
      </c>
      <c r="N2115" s="21"/>
      <c r="O2115" s="21"/>
    </row>
    <row r="2116" spans="1:15" x14ac:dyDescent="0.25">
      <c r="A2116" s="20"/>
      <c r="B2116" s="20"/>
      <c r="C2116" s="20"/>
      <c r="D2116" s="20"/>
      <c r="E2116" s="15" t="s">
        <v>954</v>
      </c>
      <c r="F2116" s="46"/>
      <c r="G2116" s="106"/>
      <c r="H2116" s="48">
        <v>1</v>
      </c>
      <c r="I2116" s="106">
        <v>-80.540000000000006</v>
      </c>
      <c r="J2116" s="48"/>
      <c r="K2116" s="106"/>
      <c r="L2116" s="46">
        <v>1</v>
      </c>
      <c r="M2116" s="110">
        <v>-80.540000000000006</v>
      </c>
      <c r="N2116" s="21"/>
      <c r="O2116" s="21"/>
    </row>
    <row r="2117" spans="1:15" x14ac:dyDescent="0.25">
      <c r="A2117" s="20"/>
      <c r="B2117" s="20"/>
      <c r="C2117" s="20"/>
      <c r="D2117" s="20"/>
      <c r="E2117" s="15" t="s">
        <v>1944</v>
      </c>
      <c r="F2117" s="46">
        <v>1</v>
      </c>
      <c r="G2117" s="106">
        <v>-8.82</v>
      </c>
      <c r="H2117" s="48"/>
      <c r="I2117" s="106"/>
      <c r="J2117" s="48"/>
      <c r="K2117" s="106"/>
      <c r="L2117" s="46">
        <v>1</v>
      </c>
      <c r="M2117" s="110">
        <v>-8.82</v>
      </c>
      <c r="N2117" s="21"/>
      <c r="O2117" s="21"/>
    </row>
    <row r="2118" spans="1:15" x14ac:dyDescent="0.25">
      <c r="A2118" s="20"/>
      <c r="B2118" s="20"/>
      <c r="C2118" s="20"/>
      <c r="D2118" s="20"/>
      <c r="E2118" s="15" t="s">
        <v>1135</v>
      </c>
      <c r="F2118" s="46"/>
      <c r="G2118" s="106"/>
      <c r="H2118" s="48">
        <v>1</v>
      </c>
      <c r="I2118" s="106">
        <v>-76.06</v>
      </c>
      <c r="J2118" s="48"/>
      <c r="K2118" s="106"/>
      <c r="L2118" s="46">
        <v>1</v>
      </c>
      <c r="M2118" s="110">
        <v>-76.06</v>
      </c>
      <c r="N2118" s="21"/>
      <c r="O2118" s="21"/>
    </row>
    <row r="2119" spans="1:15" x14ac:dyDescent="0.25">
      <c r="A2119" s="20"/>
      <c r="B2119" s="20"/>
      <c r="C2119" s="20"/>
      <c r="D2119" s="20"/>
      <c r="E2119" s="15" t="s">
        <v>2043</v>
      </c>
      <c r="F2119" s="46"/>
      <c r="G2119" s="106"/>
      <c r="H2119" s="48">
        <v>1</v>
      </c>
      <c r="I2119" s="106">
        <v>-27.22</v>
      </c>
      <c r="J2119" s="48"/>
      <c r="K2119" s="106"/>
      <c r="L2119" s="46">
        <v>1</v>
      </c>
      <c r="M2119" s="110">
        <v>-27.22</v>
      </c>
      <c r="N2119" s="21"/>
      <c r="O2119" s="21"/>
    </row>
    <row r="2120" spans="1:15" x14ac:dyDescent="0.25">
      <c r="A2120" s="20"/>
      <c r="B2120" s="20"/>
      <c r="C2120" s="20"/>
      <c r="D2120" s="20"/>
      <c r="E2120" s="15" t="s">
        <v>994</v>
      </c>
      <c r="F2120" s="46"/>
      <c r="G2120" s="106"/>
      <c r="H2120" s="48"/>
      <c r="I2120" s="106"/>
      <c r="J2120" s="48">
        <v>1</v>
      </c>
      <c r="K2120" s="106">
        <v>-78.45</v>
      </c>
      <c r="L2120" s="46">
        <v>1</v>
      </c>
      <c r="M2120" s="110">
        <v>-78.45</v>
      </c>
      <c r="N2120" s="21"/>
      <c r="O2120" s="21"/>
    </row>
    <row r="2121" spans="1:15" x14ac:dyDescent="0.25">
      <c r="A2121" s="20"/>
      <c r="B2121" s="20"/>
      <c r="C2121" s="20"/>
      <c r="D2121" s="20"/>
      <c r="E2121" s="15" t="s">
        <v>462</v>
      </c>
      <c r="F2121" s="46"/>
      <c r="G2121" s="106"/>
      <c r="H2121" s="48"/>
      <c r="I2121" s="106"/>
      <c r="J2121" s="48">
        <v>1</v>
      </c>
      <c r="K2121" s="106">
        <v>-19.420000000000002</v>
      </c>
      <c r="L2121" s="46">
        <v>1</v>
      </c>
      <c r="M2121" s="110">
        <v>-19.420000000000002</v>
      </c>
      <c r="N2121" s="21"/>
      <c r="O2121" s="21"/>
    </row>
    <row r="2122" spans="1:15" x14ac:dyDescent="0.25">
      <c r="A2122" s="20"/>
      <c r="B2122" s="20"/>
      <c r="C2122" s="20"/>
      <c r="D2122" s="20"/>
      <c r="E2122" s="15" t="s">
        <v>1999</v>
      </c>
      <c r="F2122" s="46"/>
      <c r="G2122" s="106"/>
      <c r="H2122" s="48">
        <v>1</v>
      </c>
      <c r="I2122" s="106">
        <v>-43.28</v>
      </c>
      <c r="J2122" s="48"/>
      <c r="K2122" s="106"/>
      <c r="L2122" s="46">
        <v>1</v>
      </c>
      <c r="M2122" s="110">
        <v>-43.28</v>
      </c>
      <c r="N2122" s="21"/>
      <c r="O2122" s="21"/>
    </row>
    <row r="2123" spans="1:15" x14ac:dyDescent="0.25">
      <c r="A2123" s="20"/>
      <c r="B2123" s="20"/>
      <c r="C2123" s="20"/>
      <c r="D2123" s="20"/>
      <c r="E2123" s="15" t="s">
        <v>236</v>
      </c>
      <c r="F2123" s="46"/>
      <c r="G2123" s="106"/>
      <c r="H2123" s="48">
        <v>1</v>
      </c>
      <c r="I2123" s="106">
        <v>-244.09</v>
      </c>
      <c r="J2123" s="48"/>
      <c r="K2123" s="106"/>
      <c r="L2123" s="46">
        <v>1</v>
      </c>
      <c r="M2123" s="110">
        <v>-244.09</v>
      </c>
      <c r="N2123" s="21"/>
      <c r="O2123" s="21"/>
    </row>
    <row r="2124" spans="1:15" x14ac:dyDescent="0.25">
      <c r="A2124" s="20"/>
      <c r="B2124" s="20"/>
      <c r="C2124" s="20"/>
      <c r="D2124" s="20"/>
      <c r="E2124" s="15" t="s">
        <v>1581</v>
      </c>
      <c r="F2124" s="46"/>
      <c r="G2124" s="106"/>
      <c r="H2124" s="48">
        <v>1</v>
      </c>
      <c r="I2124" s="106">
        <v>-75.510000000000005</v>
      </c>
      <c r="J2124" s="48"/>
      <c r="K2124" s="106"/>
      <c r="L2124" s="46">
        <v>1</v>
      </c>
      <c r="M2124" s="110">
        <v>-75.510000000000005</v>
      </c>
      <c r="N2124" s="21"/>
      <c r="O2124" s="21"/>
    </row>
    <row r="2125" spans="1:15" x14ac:dyDescent="0.25">
      <c r="A2125" s="20"/>
      <c r="B2125" s="20"/>
      <c r="C2125" s="20"/>
      <c r="D2125" s="20"/>
      <c r="E2125" s="15" t="s">
        <v>512</v>
      </c>
      <c r="F2125" s="46">
        <v>1</v>
      </c>
      <c r="G2125" s="106">
        <v>-18.04</v>
      </c>
      <c r="H2125" s="48"/>
      <c r="I2125" s="106"/>
      <c r="J2125" s="48"/>
      <c r="K2125" s="106"/>
      <c r="L2125" s="46">
        <v>1</v>
      </c>
      <c r="M2125" s="110">
        <v>-18.04</v>
      </c>
      <c r="N2125" s="21"/>
      <c r="O2125" s="21"/>
    </row>
    <row r="2126" spans="1:15" x14ac:dyDescent="0.25">
      <c r="A2126" s="20"/>
      <c r="B2126" s="20"/>
      <c r="C2126" s="20"/>
      <c r="D2126" s="20"/>
      <c r="E2126" s="15" t="s">
        <v>2260</v>
      </c>
      <c r="F2126" s="46"/>
      <c r="G2126" s="106"/>
      <c r="H2126" s="48"/>
      <c r="I2126" s="106"/>
      <c r="J2126" s="48">
        <v>1</v>
      </c>
      <c r="K2126" s="106">
        <v>-267.52</v>
      </c>
      <c r="L2126" s="46">
        <v>1</v>
      </c>
      <c r="M2126" s="110">
        <v>-267.52</v>
      </c>
      <c r="N2126" s="21"/>
      <c r="O2126" s="21"/>
    </row>
    <row r="2127" spans="1:15" x14ac:dyDescent="0.25">
      <c r="A2127" s="20"/>
      <c r="B2127" s="20"/>
      <c r="C2127" s="20"/>
      <c r="D2127" s="20"/>
      <c r="E2127" s="15" t="s">
        <v>1561</v>
      </c>
      <c r="F2127" s="46">
        <v>1</v>
      </c>
      <c r="G2127" s="106">
        <v>-24.29</v>
      </c>
      <c r="H2127" s="48"/>
      <c r="I2127" s="106"/>
      <c r="J2127" s="48"/>
      <c r="K2127" s="106"/>
      <c r="L2127" s="46">
        <v>1</v>
      </c>
      <c r="M2127" s="110">
        <v>-24.29</v>
      </c>
      <c r="N2127" s="21"/>
      <c r="O2127" s="21"/>
    </row>
    <row r="2128" spans="1:15" x14ac:dyDescent="0.25">
      <c r="A2128" s="20"/>
      <c r="B2128" s="20"/>
      <c r="C2128" s="20"/>
      <c r="D2128" s="20"/>
      <c r="E2128" s="15" t="s">
        <v>2044</v>
      </c>
      <c r="F2128" s="46"/>
      <c r="G2128" s="106"/>
      <c r="H2128" s="48">
        <v>1</v>
      </c>
      <c r="I2128" s="106">
        <v>-22.04</v>
      </c>
      <c r="J2128" s="48"/>
      <c r="K2128" s="106"/>
      <c r="L2128" s="46">
        <v>1</v>
      </c>
      <c r="M2128" s="110">
        <v>-22.04</v>
      </c>
      <c r="N2128" s="21"/>
      <c r="O2128" s="21"/>
    </row>
    <row r="2129" spans="1:15" x14ac:dyDescent="0.25">
      <c r="A2129" s="20"/>
      <c r="B2129" s="20"/>
      <c r="C2129" s="20"/>
      <c r="D2129" s="20"/>
      <c r="E2129" s="15" t="s">
        <v>862</v>
      </c>
      <c r="F2129" s="46">
        <v>1</v>
      </c>
      <c r="G2129" s="106">
        <v>-39.619999999999997</v>
      </c>
      <c r="H2129" s="48"/>
      <c r="I2129" s="106"/>
      <c r="J2129" s="48"/>
      <c r="K2129" s="106"/>
      <c r="L2129" s="46">
        <v>1</v>
      </c>
      <c r="M2129" s="110">
        <v>-39.619999999999997</v>
      </c>
      <c r="N2129" s="21"/>
      <c r="O2129" s="21"/>
    </row>
    <row r="2130" spans="1:15" x14ac:dyDescent="0.25">
      <c r="A2130" s="20"/>
      <c r="B2130" s="20"/>
      <c r="C2130" s="20"/>
      <c r="D2130" s="20"/>
      <c r="E2130" s="15" t="s">
        <v>599</v>
      </c>
      <c r="F2130" s="46"/>
      <c r="G2130" s="106"/>
      <c r="H2130" s="48">
        <v>1</v>
      </c>
      <c r="I2130" s="106">
        <v>-39.83</v>
      </c>
      <c r="J2130" s="48"/>
      <c r="K2130" s="106"/>
      <c r="L2130" s="46">
        <v>1</v>
      </c>
      <c r="M2130" s="110">
        <v>-39.83</v>
      </c>
      <c r="N2130" s="21"/>
      <c r="O2130" s="21"/>
    </row>
    <row r="2131" spans="1:15" x14ac:dyDescent="0.25">
      <c r="A2131" s="20"/>
      <c r="B2131" s="20"/>
      <c r="C2131" s="20"/>
      <c r="D2131" s="20"/>
      <c r="E2131" s="15" t="s">
        <v>1414</v>
      </c>
      <c r="F2131" s="46"/>
      <c r="G2131" s="106"/>
      <c r="H2131" s="48">
        <v>1</v>
      </c>
      <c r="I2131" s="106">
        <v>-98.91</v>
      </c>
      <c r="J2131" s="48"/>
      <c r="K2131" s="106"/>
      <c r="L2131" s="46">
        <v>1</v>
      </c>
      <c r="M2131" s="110">
        <v>-98.91</v>
      </c>
      <c r="N2131" s="21"/>
      <c r="O2131" s="21"/>
    </row>
    <row r="2132" spans="1:15" x14ac:dyDescent="0.25">
      <c r="A2132" s="20"/>
      <c r="B2132" s="20"/>
      <c r="C2132" s="20"/>
      <c r="D2132" s="20"/>
      <c r="E2132" s="15" t="s">
        <v>201</v>
      </c>
      <c r="F2132" s="46"/>
      <c r="G2132" s="106"/>
      <c r="H2132" s="48">
        <v>1</v>
      </c>
      <c r="I2132" s="106">
        <v>-215.39</v>
      </c>
      <c r="J2132" s="48"/>
      <c r="K2132" s="106"/>
      <c r="L2132" s="46">
        <v>1</v>
      </c>
      <c r="M2132" s="110">
        <v>-215.39</v>
      </c>
      <c r="N2132" s="21"/>
      <c r="O2132" s="21"/>
    </row>
    <row r="2133" spans="1:15" x14ac:dyDescent="0.25">
      <c r="A2133" s="20"/>
      <c r="B2133" s="20"/>
      <c r="C2133" s="20"/>
      <c r="D2133" s="20"/>
      <c r="E2133" s="15" t="s">
        <v>622</v>
      </c>
      <c r="F2133" s="46"/>
      <c r="G2133" s="106"/>
      <c r="H2133" s="48"/>
      <c r="I2133" s="106"/>
      <c r="J2133" s="48">
        <v>1</v>
      </c>
      <c r="K2133" s="106">
        <v>-68.650000000000006</v>
      </c>
      <c r="L2133" s="46">
        <v>1</v>
      </c>
      <c r="M2133" s="110">
        <v>-68.650000000000006</v>
      </c>
      <c r="N2133" s="21"/>
      <c r="O2133" s="21"/>
    </row>
    <row r="2134" spans="1:15" x14ac:dyDescent="0.25">
      <c r="A2134" s="20"/>
      <c r="B2134" s="20"/>
      <c r="C2134" s="20"/>
      <c r="D2134" s="20"/>
      <c r="E2134" s="15" t="s">
        <v>1677</v>
      </c>
      <c r="F2134" s="46"/>
      <c r="G2134" s="106"/>
      <c r="H2134" s="48"/>
      <c r="I2134" s="106"/>
      <c r="J2134" s="48">
        <v>1</v>
      </c>
      <c r="K2134" s="106">
        <v>-74.61</v>
      </c>
      <c r="L2134" s="46">
        <v>1</v>
      </c>
      <c r="M2134" s="110">
        <v>-74.61</v>
      </c>
      <c r="N2134" s="21"/>
      <c r="O2134" s="21"/>
    </row>
    <row r="2135" spans="1:15" x14ac:dyDescent="0.25">
      <c r="A2135" s="20"/>
      <c r="B2135" s="20"/>
      <c r="C2135" s="20"/>
      <c r="D2135" s="20"/>
      <c r="E2135" s="15" t="s">
        <v>1847</v>
      </c>
      <c r="F2135" s="46"/>
      <c r="G2135" s="106"/>
      <c r="H2135" s="48">
        <v>1</v>
      </c>
      <c r="I2135" s="106">
        <v>-54.57</v>
      </c>
      <c r="J2135" s="48"/>
      <c r="K2135" s="106"/>
      <c r="L2135" s="46">
        <v>1</v>
      </c>
      <c r="M2135" s="110">
        <v>-54.57</v>
      </c>
      <c r="N2135" s="21"/>
      <c r="O2135" s="21"/>
    </row>
    <row r="2136" spans="1:15" x14ac:dyDescent="0.25">
      <c r="A2136" s="20"/>
      <c r="B2136" s="20"/>
      <c r="C2136" s="20"/>
      <c r="D2136" s="20"/>
      <c r="E2136" s="15" t="s">
        <v>712</v>
      </c>
      <c r="F2136" s="46">
        <v>1</v>
      </c>
      <c r="G2136" s="106">
        <v>-76</v>
      </c>
      <c r="H2136" s="48"/>
      <c r="I2136" s="106"/>
      <c r="J2136" s="48"/>
      <c r="K2136" s="106"/>
      <c r="L2136" s="46">
        <v>1</v>
      </c>
      <c r="M2136" s="110">
        <v>-76</v>
      </c>
      <c r="N2136" s="21"/>
      <c r="O2136" s="21"/>
    </row>
    <row r="2137" spans="1:15" x14ac:dyDescent="0.25">
      <c r="A2137" s="20"/>
      <c r="B2137" s="20"/>
      <c r="C2137" s="20"/>
      <c r="D2137" s="20"/>
      <c r="E2137" s="15" t="s">
        <v>419</v>
      </c>
      <c r="F2137" s="46"/>
      <c r="G2137" s="106"/>
      <c r="H2137" s="48">
        <v>1</v>
      </c>
      <c r="I2137" s="106">
        <v>-11.26</v>
      </c>
      <c r="J2137" s="48"/>
      <c r="K2137" s="106"/>
      <c r="L2137" s="46">
        <v>1</v>
      </c>
      <c r="M2137" s="110">
        <v>-11.26</v>
      </c>
      <c r="N2137" s="21"/>
      <c r="O2137" s="21"/>
    </row>
    <row r="2138" spans="1:15" x14ac:dyDescent="0.25">
      <c r="A2138" s="20"/>
      <c r="B2138" s="20"/>
      <c r="C2138" s="20"/>
      <c r="D2138" s="20"/>
      <c r="E2138" s="15" t="s">
        <v>2278</v>
      </c>
      <c r="F2138" s="46">
        <v>1</v>
      </c>
      <c r="G2138" s="106">
        <v>-72.08</v>
      </c>
      <c r="H2138" s="48"/>
      <c r="I2138" s="106"/>
      <c r="J2138" s="48"/>
      <c r="K2138" s="106"/>
      <c r="L2138" s="46">
        <v>1</v>
      </c>
      <c r="M2138" s="110">
        <v>-72.08</v>
      </c>
      <c r="N2138" s="21"/>
      <c r="O2138" s="21"/>
    </row>
    <row r="2139" spans="1:15" x14ac:dyDescent="0.25">
      <c r="A2139" s="20"/>
      <c r="B2139" s="20"/>
      <c r="C2139" s="20"/>
      <c r="D2139" s="20"/>
      <c r="E2139" s="15" t="s">
        <v>1022</v>
      </c>
      <c r="F2139" s="46"/>
      <c r="G2139" s="106"/>
      <c r="H2139" s="48"/>
      <c r="I2139" s="106"/>
      <c r="J2139" s="48">
        <v>1</v>
      </c>
      <c r="K2139" s="106">
        <v>-88.55</v>
      </c>
      <c r="L2139" s="46">
        <v>1</v>
      </c>
      <c r="M2139" s="110">
        <v>-88.55</v>
      </c>
      <c r="N2139" s="21"/>
      <c r="O2139" s="21"/>
    </row>
    <row r="2140" spans="1:15" x14ac:dyDescent="0.25">
      <c r="A2140" s="20"/>
      <c r="B2140" s="20"/>
      <c r="C2140" s="20"/>
      <c r="D2140" s="20"/>
      <c r="E2140" s="15" t="s">
        <v>1453</v>
      </c>
      <c r="F2140" s="46"/>
      <c r="G2140" s="106"/>
      <c r="H2140" s="48"/>
      <c r="I2140" s="106"/>
      <c r="J2140" s="48">
        <v>1</v>
      </c>
      <c r="K2140" s="106">
        <v>-49.04</v>
      </c>
      <c r="L2140" s="46">
        <v>1</v>
      </c>
      <c r="M2140" s="110">
        <v>-49.04</v>
      </c>
      <c r="N2140" s="21"/>
      <c r="O2140" s="21"/>
    </row>
    <row r="2141" spans="1:15" x14ac:dyDescent="0.25">
      <c r="A2141" s="20"/>
      <c r="B2141" s="20"/>
      <c r="C2141" s="20"/>
      <c r="D2141" s="20"/>
      <c r="E2141" s="15" t="s">
        <v>1111</v>
      </c>
      <c r="F2141" s="46">
        <v>1</v>
      </c>
      <c r="G2141" s="106">
        <v>-95.76</v>
      </c>
      <c r="H2141" s="48"/>
      <c r="I2141" s="106"/>
      <c r="J2141" s="48"/>
      <c r="K2141" s="106"/>
      <c r="L2141" s="46">
        <v>1</v>
      </c>
      <c r="M2141" s="110">
        <v>-95.76</v>
      </c>
      <c r="N2141" s="21"/>
      <c r="O2141" s="21"/>
    </row>
    <row r="2142" spans="1:15" x14ac:dyDescent="0.25">
      <c r="A2142" s="20"/>
      <c r="B2142" s="20"/>
      <c r="C2142" s="20"/>
      <c r="D2142" s="20"/>
      <c r="E2142" s="15" t="s">
        <v>882</v>
      </c>
      <c r="F2142" s="46">
        <v>1</v>
      </c>
      <c r="G2142" s="106">
        <v>-53.58</v>
      </c>
      <c r="H2142" s="48"/>
      <c r="I2142" s="106"/>
      <c r="J2142" s="48"/>
      <c r="K2142" s="106"/>
      <c r="L2142" s="46">
        <v>1</v>
      </c>
      <c r="M2142" s="110">
        <v>-53.58</v>
      </c>
      <c r="N2142" s="21"/>
      <c r="O2142" s="21"/>
    </row>
    <row r="2143" spans="1:15" x14ac:dyDescent="0.25">
      <c r="A2143" s="20"/>
      <c r="B2143" s="20"/>
      <c r="C2143" s="20"/>
      <c r="D2143" s="20"/>
      <c r="E2143" s="15" t="s">
        <v>1042</v>
      </c>
      <c r="F2143" s="46"/>
      <c r="G2143" s="106"/>
      <c r="H2143" s="48">
        <v>1</v>
      </c>
      <c r="I2143" s="106">
        <v>-28.02</v>
      </c>
      <c r="J2143" s="48"/>
      <c r="K2143" s="106"/>
      <c r="L2143" s="46">
        <v>1</v>
      </c>
      <c r="M2143" s="110">
        <v>-28.02</v>
      </c>
      <c r="N2143" s="21"/>
      <c r="O2143" s="21"/>
    </row>
    <row r="2144" spans="1:15" x14ac:dyDescent="0.25">
      <c r="A2144" s="20"/>
      <c r="B2144" s="20"/>
      <c r="C2144" s="20"/>
      <c r="D2144" s="20"/>
      <c r="E2144" s="15" t="s">
        <v>1855</v>
      </c>
      <c r="F2144" s="46"/>
      <c r="G2144" s="106"/>
      <c r="H2144" s="48"/>
      <c r="I2144" s="106"/>
      <c r="J2144" s="48">
        <v>1</v>
      </c>
      <c r="K2144" s="106">
        <v>-28.57</v>
      </c>
      <c r="L2144" s="46">
        <v>1</v>
      </c>
      <c r="M2144" s="110">
        <v>-28.57</v>
      </c>
      <c r="N2144" s="21"/>
      <c r="O2144" s="21"/>
    </row>
    <row r="2145" spans="1:15" x14ac:dyDescent="0.25">
      <c r="A2145" s="20"/>
      <c r="B2145" s="20"/>
      <c r="C2145" s="20"/>
      <c r="D2145" s="20"/>
      <c r="E2145" s="15" t="s">
        <v>1835</v>
      </c>
      <c r="F2145" s="46"/>
      <c r="G2145" s="106"/>
      <c r="H2145" s="48">
        <v>1</v>
      </c>
      <c r="I2145" s="106">
        <v>-69.180000000000007</v>
      </c>
      <c r="J2145" s="48"/>
      <c r="K2145" s="106"/>
      <c r="L2145" s="46">
        <v>1</v>
      </c>
      <c r="M2145" s="110">
        <v>-69.180000000000007</v>
      </c>
      <c r="N2145" s="21"/>
      <c r="O2145" s="21"/>
    </row>
    <row r="2146" spans="1:15" x14ac:dyDescent="0.25">
      <c r="A2146" s="20"/>
      <c r="B2146" s="20"/>
      <c r="C2146" s="20"/>
      <c r="D2146" s="20"/>
      <c r="E2146" s="15" t="s">
        <v>1285</v>
      </c>
      <c r="F2146" s="46">
        <v>1</v>
      </c>
      <c r="G2146" s="106">
        <v>-14.11</v>
      </c>
      <c r="H2146" s="48"/>
      <c r="I2146" s="106"/>
      <c r="J2146" s="48"/>
      <c r="K2146" s="106"/>
      <c r="L2146" s="46">
        <v>1</v>
      </c>
      <c r="M2146" s="110">
        <v>-14.11</v>
      </c>
      <c r="N2146" s="21"/>
      <c r="O2146" s="21"/>
    </row>
    <row r="2147" spans="1:15" x14ac:dyDescent="0.25">
      <c r="A2147" s="20"/>
      <c r="B2147" s="20"/>
      <c r="C2147" s="20"/>
      <c r="D2147" s="20"/>
      <c r="E2147" s="15" t="s">
        <v>131</v>
      </c>
      <c r="F2147" s="46"/>
      <c r="G2147" s="106"/>
      <c r="H2147" s="48"/>
      <c r="I2147" s="106"/>
      <c r="J2147" s="48">
        <v>1</v>
      </c>
      <c r="K2147" s="106">
        <v>-176.68</v>
      </c>
      <c r="L2147" s="46">
        <v>1</v>
      </c>
      <c r="M2147" s="110">
        <v>-176.68</v>
      </c>
      <c r="N2147" s="21"/>
      <c r="O2147" s="21"/>
    </row>
    <row r="2148" spans="1:15" x14ac:dyDescent="0.25">
      <c r="A2148" s="20"/>
      <c r="B2148" s="20"/>
      <c r="C2148" s="20"/>
      <c r="D2148" s="20"/>
      <c r="E2148" s="15" t="s">
        <v>847</v>
      </c>
      <c r="F2148" s="46"/>
      <c r="G2148" s="106"/>
      <c r="H2148" s="48">
        <v>1</v>
      </c>
      <c r="I2148" s="106">
        <v>-69.59</v>
      </c>
      <c r="J2148" s="48"/>
      <c r="K2148" s="106"/>
      <c r="L2148" s="46">
        <v>1</v>
      </c>
      <c r="M2148" s="110">
        <v>-69.59</v>
      </c>
      <c r="N2148" s="21"/>
      <c r="O2148" s="21"/>
    </row>
    <row r="2149" spans="1:15" x14ac:dyDescent="0.25">
      <c r="A2149" s="20"/>
      <c r="B2149" s="20"/>
      <c r="C2149" s="20"/>
      <c r="D2149" s="20"/>
      <c r="E2149" s="15" t="s">
        <v>425</v>
      </c>
      <c r="F2149" s="46"/>
      <c r="G2149" s="106"/>
      <c r="H2149" s="48">
        <v>1</v>
      </c>
      <c r="I2149" s="106">
        <v>-99.41</v>
      </c>
      <c r="J2149" s="48"/>
      <c r="K2149" s="106"/>
      <c r="L2149" s="46">
        <v>1</v>
      </c>
      <c r="M2149" s="110">
        <v>-99.41</v>
      </c>
      <c r="N2149" s="21"/>
      <c r="O2149" s="21"/>
    </row>
    <row r="2150" spans="1:15" x14ac:dyDescent="0.25">
      <c r="A2150" s="20"/>
      <c r="B2150" s="20"/>
      <c r="C2150" s="20"/>
      <c r="D2150" s="20"/>
      <c r="E2150" s="15" t="s">
        <v>1243</v>
      </c>
      <c r="F2150" s="46"/>
      <c r="G2150" s="106"/>
      <c r="H2150" s="48"/>
      <c r="I2150" s="106"/>
      <c r="J2150" s="48">
        <v>1</v>
      </c>
      <c r="K2150" s="106">
        <v>-29.38</v>
      </c>
      <c r="L2150" s="46">
        <v>1</v>
      </c>
      <c r="M2150" s="110">
        <v>-29.38</v>
      </c>
      <c r="N2150" s="21"/>
      <c r="O2150" s="21"/>
    </row>
    <row r="2151" spans="1:15" x14ac:dyDescent="0.25">
      <c r="A2151" s="20"/>
      <c r="B2151" s="20"/>
      <c r="C2151" s="20"/>
      <c r="D2151" s="20"/>
      <c r="E2151" s="15" t="s">
        <v>169</v>
      </c>
      <c r="F2151" s="46">
        <v>1</v>
      </c>
      <c r="G2151" s="106">
        <v>-360.14</v>
      </c>
      <c r="H2151" s="48"/>
      <c r="I2151" s="106"/>
      <c r="J2151" s="48"/>
      <c r="K2151" s="106"/>
      <c r="L2151" s="46">
        <v>1</v>
      </c>
      <c r="M2151" s="110">
        <v>-360.14</v>
      </c>
      <c r="N2151" s="21"/>
      <c r="O2151" s="21"/>
    </row>
    <row r="2152" spans="1:15" x14ac:dyDescent="0.25">
      <c r="A2152" s="20"/>
      <c r="B2152" s="20"/>
      <c r="C2152" s="20"/>
      <c r="D2152" s="20"/>
      <c r="E2152" s="15" t="s">
        <v>486</v>
      </c>
      <c r="F2152" s="46"/>
      <c r="G2152" s="106"/>
      <c r="H2152" s="48"/>
      <c r="I2152" s="106"/>
      <c r="J2152" s="48">
        <v>1</v>
      </c>
      <c r="K2152" s="106">
        <v>-90.18</v>
      </c>
      <c r="L2152" s="46">
        <v>1</v>
      </c>
      <c r="M2152" s="110">
        <v>-90.18</v>
      </c>
      <c r="N2152" s="21"/>
      <c r="O2152" s="21"/>
    </row>
    <row r="2153" spans="1:15" x14ac:dyDescent="0.25">
      <c r="A2153" s="20"/>
      <c r="B2153" s="20"/>
      <c r="C2153" s="20"/>
      <c r="D2153" s="20"/>
      <c r="E2153" s="15" t="s">
        <v>491</v>
      </c>
      <c r="F2153" s="46">
        <v>1</v>
      </c>
      <c r="G2153" s="106">
        <v>-48.86</v>
      </c>
      <c r="H2153" s="48"/>
      <c r="I2153" s="106"/>
      <c r="J2153" s="48"/>
      <c r="K2153" s="106"/>
      <c r="L2153" s="46">
        <v>1</v>
      </c>
      <c r="M2153" s="110">
        <v>-48.86</v>
      </c>
      <c r="N2153" s="21"/>
      <c r="O2153" s="21"/>
    </row>
    <row r="2154" spans="1:15" x14ac:dyDescent="0.25">
      <c r="A2154" s="20"/>
      <c r="B2154" s="20"/>
      <c r="C2154" s="20"/>
      <c r="D2154" s="20"/>
      <c r="E2154" s="15" t="s">
        <v>533</v>
      </c>
      <c r="F2154" s="46">
        <v>1</v>
      </c>
      <c r="G2154" s="106">
        <v>-33.68</v>
      </c>
      <c r="H2154" s="48"/>
      <c r="I2154" s="106"/>
      <c r="J2154" s="48"/>
      <c r="K2154" s="106"/>
      <c r="L2154" s="46">
        <v>1</v>
      </c>
      <c r="M2154" s="110">
        <v>-33.68</v>
      </c>
      <c r="N2154" s="21"/>
      <c r="O2154" s="21"/>
    </row>
    <row r="2155" spans="1:15" x14ac:dyDescent="0.25">
      <c r="A2155" s="20"/>
      <c r="B2155" s="20"/>
      <c r="C2155" s="20"/>
      <c r="D2155" s="20"/>
      <c r="E2155" s="15" t="s">
        <v>369</v>
      </c>
      <c r="F2155" s="46"/>
      <c r="G2155" s="106"/>
      <c r="H2155" s="48">
        <v>1</v>
      </c>
      <c r="I2155" s="106">
        <v>-32.31</v>
      </c>
      <c r="J2155" s="48"/>
      <c r="K2155" s="106"/>
      <c r="L2155" s="46">
        <v>1</v>
      </c>
      <c r="M2155" s="110">
        <v>-32.31</v>
      </c>
      <c r="N2155" s="21"/>
      <c r="O2155" s="21"/>
    </row>
    <row r="2156" spans="1:15" x14ac:dyDescent="0.25">
      <c r="A2156" s="20"/>
      <c r="B2156" s="20"/>
      <c r="C2156" s="20"/>
      <c r="D2156" s="20"/>
      <c r="E2156" s="15" t="s">
        <v>1697</v>
      </c>
      <c r="F2156" s="46"/>
      <c r="G2156" s="106"/>
      <c r="H2156" s="48"/>
      <c r="I2156" s="106"/>
      <c r="J2156" s="48">
        <v>1</v>
      </c>
      <c r="K2156" s="106">
        <v>-71.38</v>
      </c>
      <c r="L2156" s="46">
        <v>1</v>
      </c>
      <c r="M2156" s="110">
        <v>-71.38</v>
      </c>
      <c r="N2156" s="21"/>
      <c r="O2156" s="21"/>
    </row>
    <row r="2157" spans="1:15" x14ac:dyDescent="0.25">
      <c r="A2157" s="20"/>
      <c r="B2157" s="20"/>
      <c r="C2157" s="20"/>
      <c r="D2157" s="20"/>
      <c r="E2157" s="15" t="s">
        <v>1360</v>
      </c>
      <c r="F2157" s="46"/>
      <c r="G2157" s="106"/>
      <c r="H2157" s="48">
        <v>1</v>
      </c>
      <c r="I2157" s="106">
        <v>-53.41</v>
      </c>
      <c r="J2157" s="48"/>
      <c r="K2157" s="106"/>
      <c r="L2157" s="46">
        <v>1</v>
      </c>
      <c r="M2157" s="110">
        <v>-53.41</v>
      </c>
      <c r="N2157" s="21"/>
      <c r="O2157" s="21"/>
    </row>
    <row r="2158" spans="1:15" x14ac:dyDescent="0.25">
      <c r="A2158" s="20"/>
      <c r="B2158" s="20"/>
      <c r="C2158" s="20"/>
      <c r="D2158" s="20"/>
      <c r="E2158" s="15" t="s">
        <v>1816</v>
      </c>
      <c r="F2158" s="46"/>
      <c r="G2158" s="106"/>
      <c r="H2158" s="48">
        <v>1</v>
      </c>
      <c r="I2158" s="106">
        <v>-85.58</v>
      </c>
      <c r="J2158" s="48"/>
      <c r="K2158" s="106"/>
      <c r="L2158" s="46">
        <v>1</v>
      </c>
      <c r="M2158" s="110">
        <v>-85.58</v>
      </c>
      <c r="N2158" s="21"/>
      <c r="O2158" s="21"/>
    </row>
    <row r="2159" spans="1:15" x14ac:dyDescent="0.25">
      <c r="A2159" s="20"/>
      <c r="B2159" s="20"/>
      <c r="C2159" s="20"/>
      <c r="D2159" s="20"/>
      <c r="E2159" s="15" t="s">
        <v>1307</v>
      </c>
      <c r="F2159" s="46">
        <v>1</v>
      </c>
      <c r="G2159" s="106">
        <v>-42.67</v>
      </c>
      <c r="H2159" s="48"/>
      <c r="I2159" s="106"/>
      <c r="J2159" s="48"/>
      <c r="K2159" s="106"/>
      <c r="L2159" s="46">
        <v>1</v>
      </c>
      <c r="M2159" s="110">
        <v>-42.67</v>
      </c>
      <c r="N2159" s="21"/>
      <c r="O2159" s="21"/>
    </row>
    <row r="2160" spans="1:15" x14ac:dyDescent="0.25">
      <c r="A2160" s="20"/>
      <c r="B2160" s="20"/>
      <c r="C2160" s="20"/>
      <c r="D2160" s="20"/>
      <c r="E2160" s="15" t="s">
        <v>1977</v>
      </c>
      <c r="F2160" s="46">
        <v>1</v>
      </c>
      <c r="G2160" s="106">
        <v>-42.77</v>
      </c>
      <c r="H2160" s="48"/>
      <c r="I2160" s="106"/>
      <c r="J2160" s="48"/>
      <c r="K2160" s="106"/>
      <c r="L2160" s="46">
        <v>1</v>
      </c>
      <c r="M2160" s="110">
        <v>-42.77</v>
      </c>
      <c r="N2160" s="21"/>
      <c r="O2160" s="21"/>
    </row>
    <row r="2161" spans="1:15" x14ac:dyDescent="0.25">
      <c r="A2161" s="20"/>
      <c r="B2161" s="20"/>
      <c r="C2161" s="20"/>
      <c r="D2161" s="20"/>
      <c r="E2161" s="15" t="s">
        <v>1239</v>
      </c>
      <c r="F2161" s="46"/>
      <c r="G2161" s="106"/>
      <c r="H2161" s="48"/>
      <c r="I2161" s="106"/>
      <c r="J2161" s="48">
        <v>1</v>
      </c>
      <c r="K2161" s="106">
        <v>-90.36</v>
      </c>
      <c r="L2161" s="46">
        <v>1</v>
      </c>
      <c r="M2161" s="110">
        <v>-90.36</v>
      </c>
      <c r="N2161" s="21"/>
      <c r="O2161" s="21"/>
    </row>
    <row r="2162" spans="1:15" x14ac:dyDescent="0.25">
      <c r="A2162" s="20"/>
      <c r="B2162" s="20"/>
      <c r="C2162" s="20"/>
      <c r="D2162" s="20"/>
      <c r="E2162" s="15" t="s">
        <v>1938</v>
      </c>
      <c r="F2162" s="46">
        <v>1</v>
      </c>
      <c r="G2162" s="106">
        <v>-66.099999999999994</v>
      </c>
      <c r="H2162" s="48"/>
      <c r="I2162" s="106"/>
      <c r="J2162" s="48"/>
      <c r="K2162" s="106"/>
      <c r="L2162" s="46">
        <v>1</v>
      </c>
      <c r="M2162" s="110">
        <v>-66.099999999999994</v>
      </c>
      <c r="N2162" s="21"/>
      <c r="O2162" s="21"/>
    </row>
    <row r="2163" spans="1:15" x14ac:dyDescent="0.25">
      <c r="A2163" s="20"/>
      <c r="B2163" s="20"/>
      <c r="C2163" s="20"/>
      <c r="D2163" s="20"/>
      <c r="E2163" s="15" t="s">
        <v>71</v>
      </c>
      <c r="F2163" s="46">
        <v>1</v>
      </c>
      <c r="G2163" s="106">
        <v>-480.54</v>
      </c>
      <c r="H2163" s="48"/>
      <c r="I2163" s="106"/>
      <c r="J2163" s="48"/>
      <c r="K2163" s="106"/>
      <c r="L2163" s="46">
        <v>1</v>
      </c>
      <c r="M2163" s="110">
        <v>-480.54</v>
      </c>
      <c r="N2163" s="21"/>
      <c r="O2163" s="21"/>
    </row>
    <row r="2164" spans="1:15" x14ac:dyDescent="0.25">
      <c r="A2164" s="20"/>
      <c r="B2164" s="20"/>
      <c r="C2164" s="20"/>
      <c r="D2164" s="20"/>
      <c r="E2164" s="15" t="s">
        <v>2103</v>
      </c>
      <c r="F2164" s="46"/>
      <c r="G2164" s="106"/>
      <c r="H2164" s="48"/>
      <c r="I2164" s="106"/>
      <c r="J2164" s="48">
        <v>1</v>
      </c>
      <c r="K2164" s="106">
        <v>-59.5</v>
      </c>
      <c r="L2164" s="46">
        <v>1</v>
      </c>
      <c r="M2164" s="110">
        <v>-59.5</v>
      </c>
      <c r="N2164" s="21"/>
      <c r="O2164" s="21"/>
    </row>
    <row r="2165" spans="1:15" x14ac:dyDescent="0.25">
      <c r="A2165" s="20"/>
      <c r="B2165" s="20"/>
      <c r="C2165" s="20"/>
      <c r="D2165" s="20"/>
      <c r="E2165" s="15" t="s">
        <v>479</v>
      </c>
      <c r="F2165" s="46"/>
      <c r="G2165" s="106"/>
      <c r="H2165" s="48"/>
      <c r="I2165" s="106"/>
      <c r="J2165" s="48">
        <v>1</v>
      </c>
      <c r="K2165" s="106">
        <v>-13.62</v>
      </c>
      <c r="L2165" s="46">
        <v>1</v>
      </c>
      <c r="M2165" s="110">
        <v>-13.62</v>
      </c>
      <c r="N2165" s="21"/>
      <c r="O2165" s="21"/>
    </row>
    <row r="2166" spans="1:15" x14ac:dyDescent="0.25">
      <c r="A2166" s="20"/>
      <c r="B2166" s="20"/>
      <c r="C2166" s="20"/>
      <c r="D2166" s="20"/>
      <c r="E2166" s="15" t="s">
        <v>2042</v>
      </c>
      <c r="F2166" s="46"/>
      <c r="G2166" s="106"/>
      <c r="H2166" s="48">
        <v>1</v>
      </c>
      <c r="I2166" s="106">
        <v>-57.18</v>
      </c>
      <c r="J2166" s="48"/>
      <c r="K2166" s="106"/>
      <c r="L2166" s="46">
        <v>1</v>
      </c>
      <c r="M2166" s="110">
        <v>-57.18</v>
      </c>
      <c r="N2166" s="21"/>
      <c r="O2166" s="21"/>
    </row>
    <row r="2167" spans="1:15" x14ac:dyDescent="0.25">
      <c r="A2167" s="20"/>
      <c r="B2167" s="20"/>
      <c r="C2167" s="20"/>
      <c r="D2167" s="20"/>
      <c r="E2167" s="15" t="s">
        <v>1195</v>
      </c>
      <c r="F2167" s="46"/>
      <c r="G2167" s="106"/>
      <c r="H2167" s="48"/>
      <c r="I2167" s="106"/>
      <c r="J2167" s="48">
        <v>1</v>
      </c>
      <c r="K2167" s="106">
        <v>-81.92</v>
      </c>
      <c r="L2167" s="46">
        <v>1</v>
      </c>
      <c r="M2167" s="110">
        <v>-81.92</v>
      </c>
      <c r="N2167" s="21"/>
      <c r="O2167" s="21"/>
    </row>
    <row r="2168" spans="1:15" x14ac:dyDescent="0.25">
      <c r="A2168" s="20"/>
      <c r="B2168" s="20"/>
      <c r="C2168" s="20"/>
      <c r="D2168" s="20"/>
      <c r="E2168" s="15" t="s">
        <v>2216</v>
      </c>
      <c r="F2168" s="46">
        <v>1</v>
      </c>
      <c r="G2168" s="106">
        <v>-173.06</v>
      </c>
      <c r="H2168" s="48"/>
      <c r="I2168" s="106"/>
      <c r="J2168" s="48"/>
      <c r="K2168" s="106"/>
      <c r="L2168" s="46">
        <v>1</v>
      </c>
      <c r="M2168" s="110">
        <v>-173.06</v>
      </c>
      <c r="N2168" s="21"/>
      <c r="O2168" s="21"/>
    </row>
    <row r="2169" spans="1:15" x14ac:dyDescent="0.25">
      <c r="A2169" s="20"/>
      <c r="B2169" s="20"/>
      <c r="C2169" s="20"/>
      <c r="D2169" s="20"/>
      <c r="E2169" s="15" t="s">
        <v>1903</v>
      </c>
      <c r="F2169" s="46"/>
      <c r="G2169" s="106"/>
      <c r="H2169" s="48"/>
      <c r="I2169" s="106"/>
      <c r="J2169" s="48">
        <v>1</v>
      </c>
      <c r="K2169" s="106">
        <v>-89.49</v>
      </c>
      <c r="L2169" s="46">
        <v>1</v>
      </c>
      <c r="M2169" s="110">
        <v>-89.49</v>
      </c>
      <c r="N2169" s="21"/>
      <c r="O2169" s="21"/>
    </row>
    <row r="2170" spans="1:15" x14ac:dyDescent="0.25">
      <c r="A2170" s="20"/>
      <c r="B2170" s="20"/>
      <c r="C2170" s="20"/>
      <c r="D2170" s="20"/>
      <c r="E2170" s="15" t="s">
        <v>2109</v>
      </c>
      <c r="F2170" s="46"/>
      <c r="G2170" s="106"/>
      <c r="H2170" s="48"/>
      <c r="I2170" s="106"/>
      <c r="J2170" s="48">
        <v>1</v>
      </c>
      <c r="K2170" s="106">
        <v>-70.75</v>
      </c>
      <c r="L2170" s="46">
        <v>1</v>
      </c>
      <c r="M2170" s="110">
        <v>-70.75</v>
      </c>
      <c r="N2170" s="21"/>
      <c r="O2170" s="21"/>
    </row>
    <row r="2171" spans="1:15" x14ac:dyDescent="0.25">
      <c r="A2171" s="20"/>
      <c r="B2171" s="20"/>
      <c r="C2171" s="20"/>
      <c r="D2171" s="20"/>
      <c r="E2171" s="15" t="s">
        <v>938</v>
      </c>
      <c r="F2171" s="46"/>
      <c r="G2171" s="106"/>
      <c r="H2171" s="48">
        <v>1</v>
      </c>
      <c r="I2171" s="106">
        <v>-81.790000000000006</v>
      </c>
      <c r="J2171" s="48"/>
      <c r="K2171" s="106"/>
      <c r="L2171" s="46">
        <v>1</v>
      </c>
      <c r="M2171" s="110">
        <v>-81.790000000000006</v>
      </c>
      <c r="N2171" s="21"/>
      <c r="O2171" s="21"/>
    </row>
    <row r="2172" spans="1:15" x14ac:dyDescent="0.25">
      <c r="A2172" s="20"/>
      <c r="B2172" s="20"/>
      <c r="C2172" s="20"/>
      <c r="D2172" s="20"/>
      <c r="E2172" s="15" t="s">
        <v>415</v>
      </c>
      <c r="F2172" s="46"/>
      <c r="G2172" s="106"/>
      <c r="H2172" s="48">
        <v>1</v>
      </c>
      <c r="I2172" s="106">
        <v>-71.5</v>
      </c>
      <c r="J2172" s="48"/>
      <c r="K2172" s="106"/>
      <c r="L2172" s="46">
        <v>1</v>
      </c>
      <c r="M2172" s="110">
        <v>-71.5</v>
      </c>
      <c r="N2172" s="21"/>
      <c r="O2172" s="21"/>
    </row>
    <row r="2173" spans="1:15" x14ac:dyDescent="0.25">
      <c r="A2173" s="20"/>
      <c r="B2173" s="20"/>
      <c r="C2173" s="20"/>
      <c r="D2173" s="20"/>
      <c r="E2173" s="15" t="s">
        <v>2168</v>
      </c>
      <c r="F2173" s="46">
        <v>1</v>
      </c>
      <c r="G2173" s="106">
        <v>-257.74</v>
      </c>
      <c r="H2173" s="48"/>
      <c r="I2173" s="106"/>
      <c r="J2173" s="48"/>
      <c r="K2173" s="106"/>
      <c r="L2173" s="46">
        <v>1</v>
      </c>
      <c r="M2173" s="110">
        <v>-257.74</v>
      </c>
      <c r="N2173" s="21"/>
      <c r="O2173" s="21"/>
    </row>
    <row r="2174" spans="1:15" x14ac:dyDescent="0.25">
      <c r="A2174" s="20"/>
      <c r="B2174" s="20"/>
      <c r="C2174" s="20"/>
      <c r="D2174" s="20"/>
      <c r="E2174" s="15" t="s">
        <v>861</v>
      </c>
      <c r="F2174" s="46">
        <v>1</v>
      </c>
      <c r="G2174" s="106">
        <v>-44.84</v>
      </c>
      <c r="H2174" s="48"/>
      <c r="I2174" s="106"/>
      <c r="J2174" s="48"/>
      <c r="K2174" s="106"/>
      <c r="L2174" s="46">
        <v>1</v>
      </c>
      <c r="M2174" s="110">
        <v>-44.84</v>
      </c>
      <c r="N2174" s="21"/>
      <c r="O2174" s="21"/>
    </row>
    <row r="2175" spans="1:15" x14ac:dyDescent="0.25">
      <c r="A2175" s="20"/>
      <c r="B2175" s="20"/>
      <c r="C2175" s="20"/>
      <c r="D2175" s="20"/>
      <c r="E2175" s="15" t="s">
        <v>86</v>
      </c>
      <c r="F2175" s="46">
        <v>1</v>
      </c>
      <c r="G2175" s="106">
        <v>-475.33</v>
      </c>
      <c r="H2175" s="48"/>
      <c r="I2175" s="106"/>
      <c r="J2175" s="48"/>
      <c r="K2175" s="106"/>
      <c r="L2175" s="46">
        <v>1</v>
      </c>
      <c r="M2175" s="110">
        <v>-475.33</v>
      </c>
      <c r="N2175" s="21"/>
      <c r="O2175" s="21"/>
    </row>
    <row r="2176" spans="1:15" x14ac:dyDescent="0.25">
      <c r="A2176" s="20"/>
      <c r="B2176" s="20"/>
      <c r="C2176" s="20"/>
      <c r="D2176" s="20"/>
      <c r="E2176" s="15" t="s">
        <v>692</v>
      </c>
      <c r="F2176" s="46">
        <v>1</v>
      </c>
      <c r="G2176" s="106">
        <v>-53.59</v>
      </c>
      <c r="H2176" s="48"/>
      <c r="I2176" s="106"/>
      <c r="J2176" s="48"/>
      <c r="K2176" s="106"/>
      <c r="L2176" s="46">
        <v>1</v>
      </c>
      <c r="M2176" s="110">
        <v>-53.59</v>
      </c>
      <c r="N2176" s="21"/>
      <c r="O2176" s="21"/>
    </row>
    <row r="2177" spans="1:15" x14ac:dyDescent="0.25">
      <c r="A2177" s="20"/>
      <c r="B2177" s="20"/>
      <c r="C2177" s="20"/>
      <c r="D2177" s="20"/>
      <c r="E2177" s="15" t="s">
        <v>575</v>
      </c>
      <c r="F2177" s="46"/>
      <c r="G2177" s="106"/>
      <c r="H2177" s="48">
        <v>1</v>
      </c>
      <c r="I2177" s="106">
        <v>-23.56</v>
      </c>
      <c r="J2177" s="48"/>
      <c r="K2177" s="106"/>
      <c r="L2177" s="46">
        <v>1</v>
      </c>
      <c r="M2177" s="110">
        <v>-23.56</v>
      </c>
      <c r="N2177" s="21"/>
      <c r="O2177" s="21"/>
    </row>
    <row r="2178" spans="1:15" x14ac:dyDescent="0.25">
      <c r="A2178" s="20"/>
      <c r="B2178" s="20"/>
      <c r="C2178" s="20"/>
      <c r="D2178" s="20"/>
      <c r="E2178" s="15" t="s">
        <v>2051</v>
      </c>
      <c r="F2178" s="46"/>
      <c r="G2178" s="106"/>
      <c r="H2178" s="48"/>
      <c r="I2178" s="106"/>
      <c r="J2178" s="48">
        <v>1</v>
      </c>
      <c r="K2178" s="106">
        <v>-25.55</v>
      </c>
      <c r="L2178" s="46">
        <v>1</v>
      </c>
      <c r="M2178" s="110">
        <v>-25.55</v>
      </c>
      <c r="N2178" s="21"/>
      <c r="O2178" s="21"/>
    </row>
    <row r="2179" spans="1:15" x14ac:dyDescent="0.25">
      <c r="A2179" s="20"/>
      <c r="B2179" s="20"/>
      <c r="C2179" s="20"/>
      <c r="D2179" s="20"/>
      <c r="E2179" s="15" t="s">
        <v>380</v>
      </c>
      <c r="F2179" s="46"/>
      <c r="G2179" s="106"/>
      <c r="H2179" s="48">
        <v>1</v>
      </c>
      <c r="I2179" s="106">
        <v>-95.19</v>
      </c>
      <c r="J2179" s="48"/>
      <c r="K2179" s="106"/>
      <c r="L2179" s="46">
        <v>1</v>
      </c>
      <c r="M2179" s="110">
        <v>-95.19</v>
      </c>
      <c r="N2179" s="21"/>
      <c r="O2179" s="21"/>
    </row>
    <row r="2180" spans="1:15" x14ac:dyDescent="0.25">
      <c r="A2180" s="20"/>
      <c r="B2180" s="20"/>
      <c r="C2180" s="20"/>
      <c r="D2180" s="20"/>
      <c r="E2180" s="15" t="s">
        <v>2071</v>
      </c>
      <c r="F2180" s="46"/>
      <c r="G2180" s="106"/>
      <c r="H2180" s="48"/>
      <c r="I2180" s="106"/>
      <c r="J2180" s="48">
        <v>1</v>
      </c>
      <c r="K2180" s="106">
        <v>-42.04</v>
      </c>
      <c r="L2180" s="46">
        <v>1</v>
      </c>
      <c r="M2180" s="110">
        <v>-42.04</v>
      </c>
      <c r="N2180" s="21"/>
      <c r="O2180" s="21"/>
    </row>
    <row r="2181" spans="1:15" x14ac:dyDescent="0.25">
      <c r="A2181" s="20"/>
      <c r="B2181" s="20"/>
      <c r="C2181" s="20"/>
      <c r="D2181" s="20"/>
      <c r="E2181" s="15" t="s">
        <v>1465</v>
      </c>
      <c r="F2181" s="46"/>
      <c r="G2181" s="106"/>
      <c r="H2181" s="48"/>
      <c r="I2181" s="106"/>
      <c r="J2181" s="48">
        <v>1</v>
      </c>
      <c r="K2181" s="106">
        <v>-54.86</v>
      </c>
      <c r="L2181" s="46">
        <v>1</v>
      </c>
      <c r="M2181" s="110">
        <v>-54.86</v>
      </c>
      <c r="N2181" s="21"/>
      <c r="O2181" s="21"/>
    </row>
    <row r="2182" spans="1:15" x14ac:dyDescent="0.25">
      <c r="A2182" s="20"/>
      <c r="B2182" s="20"/>
      <c r="C2182" s="20"/>
      <c r="D2182" s="20"/>
      <c r="E2182" s="15" t="s">
        <v>762</v>
      </c>
      <c r="F2182" s="46"/>
      <c r="G2182" s="106"/>
      <c r="H2182" s="48">
        <v>1</v>
      </c>
      <c r="I2182" s="106">
        <v>-7.29</v>
      </c>
      <c r="J2182" s="48"/>
      <c r="K2182" s="106"/>
      <c r="L2182" s="46">
        <v>1</v>
      </c>
      <c r="M2182" s="110">
        <v>-7.29</v>
      </c>
      <c r="N2182" s="21"/>
      <c r="O2182" s="21"/>
    </row>
    <row r="2183" spans="1:15" x14ac:dyDescent="0.25">
      <c r="A2183" s="20"/>
      <c r="B2183" s="20"/>
      <c r="C2183" s="20"/>
      <c r="D2183" s="20"/>
      <c r="E2183" s="15" t="s">
        <v>59</v>
      </c>
      <c r="F2183" s="46"/>
      <c r="G2183" s="106"/>
      <c r="H2183" s="48"/>
      <c r="I2183" s="106"/>
      <c r="J2183" s="48">
        <v>1</v>
      </c>
      <c r="K2183" s="106">
        <v>-164.32</v>
      </c>
      <c r="L2183" s="46">
        <v>1</v>
      </c>
      <c r="M2183" s="110">
        <v>-164.32</v>
      </c>
      <c r="N2183" s="21"/>
      <c r="O2183" s="21"/>
    </row>
    <row r="2184" spans="1:15" x14ac:dyDescent="0.25">
      <c r="A2184" s="20"/>
      <c r="B2184" s="20"/>
      <c r="C2184" s="20"/>
      <c r="D2184" s="20"/>
      <c r="E2184" s="15" t="s">
        <v>128</v>
      </c>
      <c r="F2184" s="46"/>
      <c r="G2184" s="106"/>
      <c r="H2184" s="48"/>
      <c r="I2184" s="106"/>
      <c r="J2184" s="48">
        <v>1</v>
      </c>
      <c r="K2184" s="106">
        <v>-96.27</v>
      </c>
      <c r="L2184" s="46">
        <v>1</v>
      </c>
      <c r="M2184" s="110">
        <v>-96.27</v>
      </c>
      <c r="N2184" s="21"/>
      <c r="O2184" s="21"/>
    </row>
    <row r="2185" spans="1:15" x14ac:dyDescent="0.25">
      <c r="A2185" s="20"/>
      <c r="B2185" s="20"/>
      <c r="C2185" s="20"/>
      <c r="D2185" s="20"/>
      <c r="E2185" s="15" t="s">
        <v>1372</v>
      </c>
      <c r="F2185" s="46"/>
      <c r="G2185" s="106"/>
      <c r="H2185" s="48">
        <v>1</v>
      </c>
      <c r="I2185" s="106">
        <v>-68.3</v>
      </c>
      <c r="J2185" s="48"/>
      <c r="K2185" s="106"/>
      <c r="L2185" s="46">
        <v>1</v>
      </c>
      <c r="M2185" s="110">
        <v>-68.3</v>
      </c>
      <c r="N2185" s="21"/>
      <c r="O2185" s="21"/>
    </row>
    <row r="2186" spans="1:15" x14ac:dyDescent="0.25">
      <c r="A2186" s="20"/>
      <c r="B2186" s="20"/>
      <c r="C2186" s="20"/>
      <c r="D2186" s="20"/>
      <c r="E2186" s="15" t="s">
        <v>54</v>
      </c>
      <c r="F2186" s="46"/>
      <c r="G2186" s="106"/>
      <c r="H2186" s="48">
        <v>1</v>
      </c>
      <c r="I2186" s="106">
        <v>-487.02</v>
      </c>
      <c r="J2186" s="48"/>
      <c r="K2186" s="106"/>
      <c r="L2186" s="46">
        <v>1</v>
      </c>
      <c r="M2186" s="110">
        <v>-487.02</v>
      </c>
      <c r="N2186" s="21"/>
      <c r="O2186" s="21"/>
    </row>
    <row r="2187" spans="1:15" x14ac:dyDescent="0.25">
      <c r="A2187" s="20"/>
      <c r="B2187" s="20"/>
      <c r="C2187" s="20"/>
      <c r="D2187" s="20"/>
      <c r="E2187" s="15" t="s">
        <v>1688</v>
      </c>
      <c r="F2187" s="46"/>
      <c r="G2187" s="106"/>
      <c r="H2187" s="48"/>
      <c r="I2187" s="106"/>
      <c r="J2187" s="48">
        <v>1</v>
      </c>
      <c r="K2187" s="106">
        <v>-21.66</v>
      </c>
      <c r="L2187" s="46">
        <v>1</v>
      </c>
      <c r="M2187" s="110">
        <v>-21.66</v>
      </c>
      <c r="N2187" s="21"/>
      <c r="O2187" s="21"/>
    </row>
    <row r="2188" spans="1:15" x14ac:dyDescent="0.25">
      <c r="A2188" s="20"/>
      <c r="B2188" s="20"/>
      <c r="C2188" s="20"/>
      <c r="D2188" s="20"/>
      <c r="E2188" s="15" t="s">
        <v>331</v>
      </c>
      <c r="F2188" s="46">
        <v>1</v>
      </c>
      <c r="G2188" s="106">
        <v>-83.79</v>
      </c>
      <c r="H2188" s="48"/>
      <c r="I2188" s="106"/>
      <c r="J2188" s="48"/>
      <c r="K2188" s="106"/>
      <c r="L2188" s="46">
        <v>1</v>
      </c>
      <c r="M2188" s="110">
        <v>-83.79</v>
      </c>
      <c r="N2188" s="21"/>
      <c r="O2188" s="21"/>
    </row>
    <row r="2189" spans="1:15" x14ac:dyDescent="0.25">
      <c r="A2189" s="20"/>
      <c r="B2189" s="20"/>
      <c r="C2189" s="20"/>
      <c r="D2189" s="20"/>
      <c r="E2189" s="15" t="s">
        <v>194</v>
      </c>
      <c r="F2189" s="46"/>
      <c r="G2189" s="106"/>
      <c r="H2189" s="48"/>
      <c r="I2189" s="106"/>
      <c r="J2189" s="48">
        <v>1</v>
      </c>
      <c r="K2189" s="106">
        <v>-401.01</v>
      </c>
      <c r="L2189" s="46">
        <v>1</v>
      </c>
      <c r="M2189" s="110">
        <v>-401.01</v>
      </c>
      <c r="N2189" s="21"/>
      <c r="O2189" s="21"/>
    </row>
    <row r="2190" spans="1:15" x14ac:dyDescent="0.25">
      <c r="A2190" s="20"/>
      <c r="B2190" s="20"/>
      <c r="C2190" s="20"/>
      <c r="D2190" s="20"/>
      <c r="E2190" s="15" t="s">
        <v>348</v>
      </c>
      <c r="F2190" s="46">
        <v>1</v>
      </c>
      <c r="G2190" s="106">
        <v>-98.92</v>
      </c>
      <c r="H2190" s="48"/>
      <c r="I2190" s="106"/>
      <c r="J2190" s="48"/>
      <c r="K2190" s="106"/>
      <c r="L2190" s="46">
        <v>1</v>
      </c>
      <c r="M2190" s="110">
        <v>-98.92</v>
      </c>
      <c r="N2190" s="21"/>
      <c r="O2190" s="21"/>
    </row>
    <row r="2191" spans="1:15" x14ac:dyDescent="0.25">
      <c r="A2191" s="20"/>
      <c r="B2191" s="20"/>
      <c r="C2191" s="20"/>
      <c r="D2191" s="20"/>
      <c r="E2191" s="15" t="s">
        <v>213</v>
      </c>
      <c r="F2191" s="46"/>
      <c r="G2191" s="106"/>
      <c r="H2191" s="48"/>
      <c r="I2191" s="106"/>
      <c r="J2191" s="48">
        <v>1</v>
      </c>
      <c r="K2191" s="106">
        <v>-349.01</v>
      </c>
      <c r="L2191" s="46">
        <v>1</v>
      </c>
      <c r="M2191" s="110">
        <v>-349.01</v>
      </c>
      <c r="N2191" s="21"/>
      <c r="O2191" s="21"/>
    </row>
    <row r="2192" spans="1:15" x14ac:dyDescent="0.25">
      <c r="A2192" s="20"/>
      <c r="B2192" s="20"/>
      <c r="C2192" s="20"/>
      <c r="D2192" s="20"/>
      <c r="E2192" s="15" t="s">
        <v>1790</v>
      </c>
      <c r="F2192" s="46"/>
      <c r="G2192" s="106"/>
      <c r="H2192" s="48">
        <v>1</v>
      </c>
      <c r="I2192" s="106">
        <v>-26.57</v>
      </c>
      <c r="J2192" s="48"/>
      <c r="K2192" s="106"/>
      <c r="L2192" s="46">
        <v>1</v>
      </c>
      <c r="M2192" s="110">
        <v>-26.57</v>
      </c>
      <c r="N2192" s="21"/>
      <c r="O2192" s="21"/>
    </row>
    <row r="2193" spans="1:15" x14ac:dyDescent="0.25">
      <c r="A2193" s="20"/>
      <c r="B2193" s="20"/>
      <c r="C2193" s="20"/>
      <c r="D2193" s="20"/>
      <c r="E2193" s="15" t="s">
        <v>727</v>
      </c>
      <c r="F2193" s="46">
        <v>1</v>
      </c>
      <c r="G2193" s="106">
        <v>-95</v>
      </c>
      <c r="H2193" s="48"/>
      <c r="I2193" s="106"/>
      <c r="J2193" s="48"/>
      <c r="K2193" s="106"/>
      <c r="L2193" s="46">
        <v>1</v>
      </c>
      <c r="M2193" s="110">
        <v>-95</v>
      </c>
      <c r="N2193" s="21"/>
      <c r="O2193" s="21"/>
    </row>
    <row r="2194" spans="1:15" x14ac:dyDescent="0.25">
      <c r="A2194" s="20"/>
      <c r="B2194" s="20"/>
      <c r="C2194" s="20"/>
      <c r="D2194" s="20"/>
      <c r="E2194" s="15" t="s">
        <v>856</v>
      </c>
      <c r="F2194" s="46">
        <v>1</v>
      </c>
      <c r="G2194" s="106">
        <v>-99.06</v>
      </c>
      <c r="H2194" s="48"/>
      <c r="I2194" s="106"/>
      <c r="J2194" s="48"/>
      <c r="K2194" s="106"/>
      <c r="L2194" s="46">
        <v>1</v>
      </c>
      <c r="M2194" s="110">
        <v>-99.06</v>
      </c>
      <c r="N2194" s="21"/>
      <c r="O2194" s="21"/>
    </row>
    <row r="2195" spans="1:15" x14ac:dyDescent="0.25">
      <c r="A2195" s="20"/>
      <c r="B2195" s="20"/>
      <c r="C2195" s="20"/>
      <c r="D2195" s="20"/>
      <c r="E2195" s="15" t="s">
        <v>1249</v>
      </c>
      <c r="F2195" s="46"/>
      <c r="G2195" s="106"/>
      <c r="H2195" s="48"/>
      <c r="I2195" s="106"/>
      <c r="J2195" s="48">
        <v>1</v>
      </c>
      <c r="K2195" s="106">
        <v>-33.979999999999997</v>
      </c>
      <c r="L2195" s="46">
        <v>1</v>
      </c>
      <c r="M2195" s="110">
        <v>-33.979999999999997</v>
      </c>
      <c r="N2195" s="21"/>
      <c r="O2195" s="21"/>
    </row>
    <row r="2196" spans="1:15" x14ac:dyDescent="0.25">
      <c r="A2196" s="20"/>
      <c r="B2196" s="20"/>
      <c r="C2196" s="20"/>
      <c r="D2196" s="20"/>
      <c r="E2196" s="15" t="s">
        <v>1126</v>
      </c>
      <c r="F2196" s="46"/>
      <c r="G2196" s="106"/>
      <c r="H2196" s="48">
        <v>1</v>
      </c>
      <c r="I2196" s="106">
        <v>-5.77</v>
      </c>
      <c r="J2196" s="48"/>
      <c r="K2196" s="106"/>
      <c r="L2196" s="46">
        <v>1</v>
      </c>
      <c r="M2196" s="110">
        <v>-5.77</v>
      </c>
      <c r="N2196" s="21"/>
      <c r="O2196" s="21"/>
    </row>
    <row r="2197" spans="1:15" x14ac:dyDescent="0.25">
      <c r="A2197" s="20"/>
      <c r="B2197" s="20"/>
      <c r="C2197" s="20"/>
      <c r="D2197" s="20"/>
      <c r="E2197" s="15" t="s">
        <v>1555</v>
      </c>
      <c r="F2197" s="46">
        <v>1</v>
      </c>
      <c r="G2197" s="106">
        <v>-57.5</v>
      </c>
      <c r="H2197" s="48"/>
      <c r="I2197" s="106"/>
      <c r="J2197" s="48"/>
      <c r="K2197" s="106"/>
      <c r="L2197" s="46">
        <v>1</v>
      </c>
      <c r="M2197" s="110">
        <v>-57.5</v>
      </c>
      <c r="N2197" s="21"/>
      <c r="O2197" s="21"/>
    </row>
    <row r="2198" spans="1:15" x14ac:dyDescent="0.25">
      <c r="A2198" s="20"/>
      <c r="B2198" s="20"/>
      <c r="C2198" s="20"/>
      <c r="D2198" s="20"/>
      <c r="E2198" s="15" t="s">
        <v>1562</v>
      </c>
      <c r="F2198" s="46">
        <v>1</v>
      </c>
      <c r="G2198" s="106">
        <v>-59.21</v>
      </c>
      <c r="H2198" s="48"/>
      <c r="I2198" s="106"/>
      <c r="J2198" s="48"/>
      <c r="K2198" s="106"/>
      <c r="L2198" s="46">
        <v>1</v>
      </c>
      <c r="M2198" s="110">
        <v>-59.21</v>
      </c>
      <c r="N2198" s="21"/>
      <c r="O2198" s="21"/>
    </row>
    <row r="2199" spans="1:15" x14ac:dyDescent="0.25">
      <c r="A2199" s="20"/>
      <c r="B2199" s="20"/>
      <c r="C2199" s="20"/>
      <c r="D2199" s="20"/>
      <c r="E2199" s="15" t="s">
        <v>1406</v>
      </c>
      <c r="F2199" s="46"/>
      <c r="G2199" s="106"/>
      <c r="H2199" s="48">
        <v>1</v>
      </c>
      <c r="I2199" s="106">
        <v>-61.72</v>
      </c>
      <c r="J2199" s="48"/>
      <c r="K2199" s="106"/>
      <c r="L2199" s="46">
        <v>1</v>
      </c>
      <c r="M2199" s="110">
        <v>-61.72</v>
      </c>
      <c r="N2199" s="21"/>
      <c r="O2199" s="21"/>
    </row>
    <row r="2200" spans="1:15" x14ac:dyDescent="0.25">
      <c r="A2200" s="20"/>
      <c r="B2200" s="20"/>
      <c r="C2200" s="20"/>
      <c r="D2200" s="20"/>
      <c r="E2200" s="15" t="s">
        <v>596</v>
      </c>
      <c r="F2200" s="46"/>
      <c r="G2200" s="106"/>
      <c r="H2200" s="48">
        <v>1</v>
      </c>
      <c r="I2200" s="106">
        <v>-49.43</v>
      </c>
      <c r="J2200" s="48"/>
      <c r="K2200" s="106"/>
      <c r="L2200" s="46">
        <v>1</v>
      </c>
      <c r="M2200" s="110">
        <v>-49.43</v>
      </c>
      <c r="N2200" s="21"/>
      <c r="O2200" s="21"/>
    </row>
    <row r="2201" spans="1:15" x14ac:dyDescent="0.25">
      <c r="A2201" s="20"/>
      <c r="B2201" s="20"/>
      <c r="C2201" s="20"/>
      <c r="D2201" s="20"/>
      <c r="E2201" s="15" t="s">
        <v>2228</v>
      </c>
      <c r="F2201" s="46"/>
      <c r="G2201" s="106"/>
      <c r="H2201" s="48"/>
      <c r="I2201" s="106"/>
      <c r="J2201" s="48">
        <v>1</v>
      </c>
      <c r="K2201" s="106">
        <v>-214.5</v>
      </c>
      <c r="L2201" s="46">
        <v>1</v>
      </c>
      <c r="M2201" s="110">
        <v>-214.5</v>
      </c>
      <c r="N2201" s="21"/>
      <c r="O2201" s="21"/>
    </row>
    <row r="2202" spans="1:15" x14ac:dyDescent="0.25">
      <c r="A2202" s="20"/>
      <c r="B2202" s="20"/>
      <c r="C2202" s="20"/>
      <c r="D2202" s="20"/>
      <c r="E2202" s="15" t="s">
        <v>1344</v>
      </c>
      <c r="F2202" s="46">
        <v>1</v>
      </c>
      <c r="G2202" s="106">
        <v>-32.92</v>
      </c>
      <c r="H2202" s="48"/>
      <c r="I2202" s="106"/>
      <c r="J2202" s="48"/>
      <c r="K2202" s="106"/>
      <c r="L2202" s="46">
        <v>1</v>
      </c>
      <c r="M2202" s="110">
        <v>-32.92</v>
      </c>
      <c r="N2202" s="21"/>
      <c r="O2202" s="21"/>
    </row>
    <row r="2203" spans="1:15" x14ac:dyDescent="0.25">
      <c r="A2203" s="20"/>
      <c r="B2203" s="20"/>
      <c r="C2203" s="20"/>
      <c r="D2203" s="20"/>
      <c r="E2203" s="15" t="s">
        <v>1269</v>
      </c>
      <c r="F2203" s="46">
        <v>1</v>
      </c>
      <c r="G2203" s="106">
        <v>-65.27</v>
      </c>
      <c r="H2203" s="48"/>
      <c r="I2203" s="106"/>
      <c r="J2203" s="48"/>
      <c r="K2203" s="106"/>
      <c r="L2203" s="46">
        <v>1</v>
      </c>
      <c r="M2203" s="110">
        <v>-65.27</v>
      </c>
      <c r="N2203" s="21"/>
      <c r="O2203" s="21"/>
    </row>
    <row r="2204" spans="1:15" x14ac:dyDescent="0.25">
      <c r="A2204" s="20"/>
      <c r="B2204" s="20"/>
      <c r="C2204" s="20"/>
      <c r="D2204" s="20"/>
      <c r="E2204" s="15" t="s">
        <v>360</v>
      </c>
      <c r="F2204" s="46">
        <v>1</v>
      </c>
      <c r="G2204" s="106">
        <v>-25.95</v>
      </c>
      <c r="H2204" s="48"/>
      <c r="I2204" s="106"/>
      <c r="J2204" s="48"/>
      <c r="K2204" s="106"/>
      <c r="L2204" s="46">
        <v>1</v>
      </c>
      <c r="M2204" s="110">
        <v>-25.95</v>
      </c>
      <c r="N2204" s="21"/>
      <c r="O2204" s="21"/>
    </row>
    <row r="2205" spans="1:15" x14ac:dyDescent="0.25">
      <c r="A2205" s="20"/>
      <c r="B2205" s="20"/>
      <c r="C2205" s="20"/>
      <c r="D2205" s="20"/>
      <c r="E2205" s="15" t="s">
        <v>754</v>
      </c>
      <c r="F2205" s="46"/>
      <c r="G2205" s="106"/>
      <c r="H2205" s="48">
        <v>1</v>
      </c>
      <c r="I2205" s="106">
        <v>-57.66</v>
      </c>
      <c r="J2205" s="48"/>
      <c r="K2205" s="106"/>
      <c r="L2205" s="46">
        <v>1</v>
      </c>
      <c r="M2205" s="110">
        <v>-57.66</v>
      </c>
      <c r="N2205" s="21"/>
      <c r="O2205" s="21"/>
    </row>
    <row r="2206" spans="1:15" x14ac:dyDescent="0.25">
      <c r="A2206" s="20"/>
      <c r="B2206" s="20"/>
      <c r="C2206" s="20"/>
      <c r="D2206" s="20"/>
      <c r="E2206" s="15" t="s">
        <v>1070</v>
      </c>
      <c r="F2206" s="46">
        <v>1</v>
      </c>
      <c r="G2206" s="106">
        <v>-64.78</v>
      </c>
      <c r="H2206" s="48"/>
      <c r="I2206" s="106"/>
      <c r="J2206" s="48"/>
      <c r="K2206" s="106"/>
      <c r="L2206" s="46">
        <v>1</v>
      </c>
      <c r="M2206" s="110">
        <v>-64.78</v>
      </c>
      <c r="N2206" s="21"/>
      <c r="O2206" s="21"/>
    </row>
    <row r="2207" spans="1:15" x14ac:dyDescent="0.25">
      <c r="A2207" s="20"/>
      <c r="B2207" s="20"/>
      <c r="C2207" s="20"/>
      <c r="D2207" s="20"/>
      <c r="E2207" s="15" t="s">
        <v>1535</v>
      </c>
      <c r="F2207" s="46">
        <v>1</v>
      </c>
      <c r="G2207" s="106">
        <v>-59.21</v>
      </c>
      <c r="H2207" s="48"/>
      <c r="I2207" s="106"/>
      <c r="J2207" s="48"/>
      <c r="K2207" s="106"/>
      <c r="L2207" s="46">
        <v>1</v>
      </c>
      <c r="M2207" s="110">
        <v>-59.21</v>
      </c>
      <c r="N2207" s="21"/>
      <c r="O2207" s="21"/>
    </row>
    <row r="2208" spans="1:15" x14ac:dyDescent="0.25">
      <c r="A2208" s="20"/>
      <c r="B2208" s="20"/>
      <c r="C2208" s="20"/>
      <c r="D2208" s="20"/>
      <c r="E2208" s="15" t="s">
        <v>189</v>
      </c>
      <c r="F2208" s="46"/>
      <c r="G2208" s="106"/>
      <c r="H2208" s="48">
        <v>1</v>
      </c>
      <c r="I2208" s="106">
        <v>-93.49</v>
      </c>
      <c r="J2208" s="48"/>
      <c r="K2208" s="106"/>
      <c r="L2208" s="46">
        <v>1</v>
      </c>
      <c r="M2208" s="110">
        <v>-93.49</v>
      </c>
      <c r="N2208" s="21"/>
      <c r="O2208" s="21"/>
    </row>
    <row r="2209" spans="1:15" x14ac:dyDescent="0.25">
      <c r="A2209" s="20"/>
      <c r="B2209" s="20"/>
      <c r="C2209" s="20"/>
      <c r="D2209" s="20"/>
      <c r="E2209" s="15" t="s">
        <v>1871</v>
      </c>
      <c r="F2209" s="46"/>
      <c r="G2209" s="106"/>
      <c r="H2209" s="48"/>
      <c r="I2209" s="106"/>
      <c r="J2209" s="48">
        <v>1</v>
      </c>
      <c r="K2209" s="106">
        <v>-87.89</v>
      </c>
      <c r="L2209" s="46">
        <v>1</v>
      </c>
      <c r="M2209" s="110">
        <v>-87.89</v>
      </c>
      <c r="N2209" s="21"/>
      <c r="O2209" s="21"/>
    </row>
    <row r="2210" spans="1:15" x14ac:dyDescent="0.25">
      <c r="A2210" s="20"/>
      <c r="B2210" s="20"/>
      <c r="C2210" s="20"/>
      <c r="D2210" s="20"/>
      <c r="E2210" s="15" t="s">
        <v>1862</v>
      </c>
      <c r="F2210" s="46"/>
      <c r="G2210" s="106"/>
      <c r="H2210" s="48"/>
      <c r="I2210" s="106"/>
      <c r="J2210" s="48">
        <v>1</v>
      </c>
      <c r="K2210" s="106">
        <v>-14.33</v>
      </c>
      <c r="L2210" s="46">
        <v>1</v>
      </c>
      <c r="M2210" s="110">
        <v>-14.33</v>
      </c>
      <c r="N2210" s="21"/>
      <c r="O2210" s="21"/>
    </row>
    <row r="2211" spans="1:15" x14ac:dyDescent="0.25">
      <c r="A2211" s="20"/>
      <c r="B2211" s="20"/>
      <c r="C2211" s="20"/>
      <c r="D2211" s="20"/>
      <c r="E2211" s="15" t="s">
        <v>1634</v>
      </c>
      <c r="F2211" s="46"/>
      <c r="G2211" s="106"/>
      <c r="H2211" s="48">
        <v>1</v>
      </c>
      <c r="I2211" s="106">
        <v>-45.01</v>
      </c>
      <c r="J2211" s="48"/>
      <c r="K2211" s="106"/>
      <c r="L2211" s="46">
        <v>1</v>
      </c>
      <c r="M2211" s="110">
        <v>-45.01</v>
      </c>
      <c r="N2211" s="21"/>
      <c r="O2211" s="21"/>
    </row>
    <row r="2212" spans="1:15" x14ac:dyDescent="0.25">
      <c r="A2212" s="20"/>
      <c r="B2212" s="20"/>
      <c r="C2212" s="20"/>
      <c r="D2212" s="20"/>
      <c r="E2212" s="15" t="s">
        <v>2085</v>
      </c>
      <c r="F2212" s="46"/>
      <c r="G2212" s="106"/>
      <c r="H2212" s="48"/>
      <c r="I2212" s="106"/>
      <c r="J2212" s="48">
        <v>1</v>
      </c>
      <c r="K2212" s="106">
        <v>-19.600000000000001</v>
      </c>
      <c r="L2212" s="46">
        <v>1</v>
      </c>
      <c r="M2212" s="110">
        <v>-19.600000000000001</v>
      </c>
      <c r="N2212" s="21"/>
      <c r="O2212" s="21"/>
    </row>
    <row r="2213" spans="1:15" x14ac:dyDescent="0.25">
      <c r="A2213" s="20"/>
      <c r="B2213" s="20"/>
      <c r="C2213" s="20"/>
      <c r="D2213" s="20"/>
      <c r="E2213" s="15" t="s">
        <v>2039</v>
      </c>
      <c r="F2213" s="46"/>
      <c r="G2213" s="106"/>
      <c r="H2213" s="48">
        <v>1</v>
      </c>
      <c r="I2213" s="106">
        <v>-24.15</v>
      </c>
      <c r="J2213" s="48"/>
      <c r="K2213" s="106"/>
      <c r="L2213" s="46">
        <v>1</v>
      </c>
      <c r="M2213" s="110">
        <v>-24.15</v>
      </c>
      <c r="N2213" s="21"/>
      <c r="O2213" s="21"/>
    </row>
    <row r="2214" spans="1:15" x14ac:dyDescent="0.25">
      <c r="A2214" s="20"/>
      <c r="B2214" s="20"/>
      <c r="C2214" s="20"/>
      <c r="D2214" s="20"/>
      <c r="E2214" s="15" t="s">
        <v>1364</v>
      </c>
      <c r="F2214" s="46"/>
      <c r="G2214" s="106"/>
      <c r="H2214" s="48">
        <v>1</v>
      </c>
      <c r="I2214" s="106">
        <v>-76.17</v>
      </c>
      <c r="J2214" s="48"/>
      <c r="K2214" s="106"/>
      <c r="L2214" s="46">
        <v>1</v>
      </c>
      <c r="M2214" s="110">
        <v>-76.17</v>
      </c>
      <c r="N2214" s="21"/>
      <c r="O2214" s="21"/>
    </row>
    <row r="2215" spans="1:15" x14ac:dyDescent="0.25">
      <c r="A2215" s="20"/>
      <c r="B2215" s="20"/>
      <c r="C2215" s="20"/>
      <c r="D2215" s="20"/>
      <c r="E2215" s="15" t="s">
        <v>995</v>
      </c>
      <c r="F2215" s="46"/>
      <c r="G2215" s="106"/>
      <c r="H2215" s="48"/>
      <c r="I2215" s="106"/>
      <c r="J2215" s="48">
        <v>1</v>
      </c>
      <c r="K2215" s="106">
        <v>-67.08</v>
      </c>
      <c r="L2215" s="46">
        <v>1</v>
      </c>
      <c r="M2215" s="110">
        <v>-67.08</v>
      </c>
      <c r="N2215" s="21"/>
      <c r="O2215" s="21"/>
    </row>
    <row r="2216" spans="1:15" x14ac:dyDescent="0.25">
      <c r="A2216" s="20"/>
      <c r="B2216" s="20"/>
      <c r="C2216" s="20"/>
      <c r="D2216" s="20"/>
      <c r="E2216" s="15" t="s">
        <v>2022</v>
      </c>
      <c r="F2216" s="46"/>
      <c r="G2216" s="106"/>
      <c r="H2216" s="48">
        <v>1</v>
      </c>
      <c r="I2216" s="106">
        <v>-78.02</v>
      </c>
      <c r="J2216" s="48"/>
      <c r="K2216" s="106"/>
      <c r="L2216" s="46">
        <v>1</v>
      </c>
      <c r="M2216" s="110">
        <v>-78.02</v>
      </c>
      <c r="N2216" s="21"/>
      <c r="O2216" s="21"/>
    </row>
    <row r="2217" spans="1:15" x14ac:dyDescent="0.25">
      <c r="A2217" s="20"/>
      <c r="B2217" s="20"/>
      <c r="C2217" s="20"/>
      <c r="D2217" s="20"/>
      <c r="E2217" s="15" t="s">
        <v>1085</v>
      </c>
      <c r="F2217" s="46">
        <v>1</v>
      </c>
      <c r="G2217" s="106">
        <v>-89.22</v>
      </c>
      <c r="H2217" s="48"/>
      <c r="I2217" s="106"/>
      <c r="J2217" s="48"/>
      <c r="K2217" s="106"/>
      <c r="L2217" s="46">
        <v>1</v>
      </c>
      <c r="M2217" s="110">
        <v>-89.22</v>
      </c>
      <c r="N2217" s="21"/>
      <c r="O2217" s="21"/>
    </row>
    <row r="2218" spans="1:15" x14ac:dyDescent="0.25">
      <c r="A2218" s="20"/>
      <c r="B2218" s="20"/>
      <c r="C2218" s="20"/>
      <c r="D2218" s="20"/>
      <c r="E2218" s="15" t="s">
        <v>1078</v>
      </c>
      <c r="F2218" s="46">
        <v>1</v>
      </c>
      <c r="G2218" s="106">
        <v>-81.56</v>
      </c>
      <c r="H2218" s="48"/>
      <c r="I2218" s="106"/>
      <c r="J2218" s="48"/>
      <c r="K2218" s="106"/>
      <c r="L2218" s="46">
        <v>1</v>
      </c>
      <c r="M2218" s="110">
        <v>-81.56</v>
      </c>
      <c r="N2218" s="21"/>
      <c r="O2218" s="21"/>
    </row>
    <row r="2219" spans="1:15" x14ac:dyDescent="0.25">
      <c r="A2219" s="20"/>
      <c r="B2219" s="20"/>
      <c r="C2219" s="20"/>
      <c r="D2219" s="20"/>
      <c r="E2219" s="15" t="s">
        <v>1785</v>
      </c>
      <c r="F2219" s="46"/>
      <c r="G2219" s="106"/>
      <c r="H2219" s="48">
        <v>1</v>
      </c>
      <c r="I2219" s="106">
        <v>-12.01</v>
      </c>
      <c r="J2219" s="48"/>
      <c r="K2219" s="106"/>
      <c r="L2219" s="46">
        <v>1</v>
      </c>
      <c r="M2219" s="110">
        <v>-12.01</v>
      </c>
      <c r="N2219" s="21"/>
      <c r="O2219" s="21"/>
    </row>
    <row r="2220" spans="1:15" x14ac:dyDescent="0.25">
      <c r="A2220" s="20"/>
      <c r="B2220" s="20"/>
      <c r="C2220" s="20"/>
      <c r="D2220" s="20"/>
      <c r="E2220" s="15" t="s">
        <v>1780</v>
      </c>
      <c r="F2220" s="46"/>
      <c r="G2220" s="106"/>
      <c r="H2220" s="48">
        <v>1</v>
      </c>
      <c r="I2220" s="106">
        <v>-39.03</v>
      </c>
      <c r="J2220" s="48"/>
      <c r="K2220" s="106"/>
      <c r="L2220" s="46">
        <v>1</v>
      </c>
      <c r="M2220" s="110">
        <v>-39.03</v>
      </c>
      <c r="N2220" s="21"/>
      <c r="O2220" s="21"/>
    </row>
    <row r="2221" spans="1:15" x14ac:dyDescent="0.25">
      <c r="A2221" s="20"/>
      <c r="B2221" s="20"/>
      <c r="C2221" s="20"/>
      <c r="D2221" s="20"/>
      <c r="E2221" s="15" t="s">
        <v>2062</v>
      </c>
      <c r="F2221" s="46"/>
      <c r="G2221" s="106"/>
      <c r="H2221" s="48"/>
      <c r="I2221" s="106"/>
      <c r="J2221" s="48">
        <v>1</v>
      </c>
      <c r="K2221" s="106">
        <v>-69.36</v>
      </c>
      <c r="L2221" s="46">
        <v>1</v>
      </c>
      <c r="M2221" s="110">
        <v>-69.36</v>
      </c>
      <c r="N2221" s="21"/>
      <c r="O2221" s="21"/>
    </row>
    <row r="2222" spans="1:15" x14ac:dyDescent="0.25">
      <c r="A2222" s="20"/>
      <c r="B2222" s="20"/>
      <c r="C2222" s="20"/>
      <c r="D2222" s="20"/>
      <c r="E2222" s="15" t="s">
        <v>1864</v>
      </c>
      <c r="F2222" s="46"/>
      <c r="G2222" s="106"/>
      <c r="H2222" s="48"/>
      <c r="I2222" s="106"/>
      <c r="J2222" s="48">
        <v>1</v>
      </c>
      <c r="K2222" s="106">
        <v>-45.19</v>
      </c>
      <c r="L2222" s="46">
        <v>1</v>
      </c>
      <c r="M2222" s="110">
        <v>-45.19</v>
      </c>
      <c r="N2222" s="21"/>
      <c r="O2222" s="21"/>
    </row>
    <row r="2223" spans="1:15" x14ac:dyDescent="0.25">
      <c r="A2223" s="20"/>
      <c r="B2223" s="20"/>
      <c r="C2223" s="20"/>
      <c r="D2223" s="20"/>
      <c r="E2223" s="15" t="s">
        <v>1177</v>
      </c>
      <c r="F2223" s="46"/>
      <c r="G2223" s="106"/>
      <c r="H2223" s="48">
        <v>1</v>
      </c>
      <c r="I2223" s="106">
        <v>-50.8</v>
      </c>
      <c r="J2223" s="48"/>
      <c r="K2223" s="106"/>
      <c r="L2223" s="46">
        <v>1</v>
      </c>
      <c r="M2223" s="110">
        <v>-50.8</v>
      </c>
      <c r="N2223" s="21"/>
      <c r="O2223" s="21"/>
    </row>
    <row r="2224" spans="1:15" x14ac:dyDescent="0.25">
      <c r="A2224" s="20"/>
      <c r="B2224" s="20"/>
      <c r="C2224" s="20"/>
      <c r="D2224" s="20"/>
      <c r="E2224" s="15" t="s">
        <v>1343</v>
      </c>
      <c r="F2224" s="46">
        <v>1</v>
      </c>
      <c r="G2224" s="106">
        <v>-6.96</v>
      </c>
      <c r="H2224" s="48"/>
      <c r="I2224" s="106"/>
      <c r="J2224" s="48"/>
      <c r="K2224" s="106"/>
      <c r="L2224" s="46">
        <v>1</v>
      </c>
      <c r="M2224" s="110">
        <v>-6.96</v>
      </c>
      <c r="N2224" s="21"/>
      <c r="O2224" s="21"/>
    </row>
    <row r="2225" spans="1:15" x14ac:dyDescent="0.25">
      <c r="A2225" s="20"/>
      <c r="B2225" s="20"/>
      <c r="C2225" s="20"/>
      <c r="D2225" s="20"/>
      <c r="E2225" s="15" t="s">
        <v>146</v>
      </c>
      <c r="F2225" s="46"/>
      <c r="G2225" s="106"/>
      <c r="H2225" s="48">
        <v>1</v>
      </c>
      <c r="I2225" s="106">
        <v>-336.1</v>
      </c>
      <c r="J2225" s="48"/>
      <c r="K2225" s="106"/>
      <c r="L2225" s="46">
        <v>1</v>
      </c>
      <c r="M2225" s="110">
        <v>-336.1</v>
      </c>
      <c r="N2225" s="21"/>
      <c r="O2225" s="21"/>
    </row>
    <row r="2226" spans="1:15" x14ac:dyDescent="0.25">
      <c r="A2226" s="20"/>
      <c r="B2226" s="20"/>
      <c r="C2226" s="20"/>
      <c r="D2226" s="20"/>
      <c r="E2226" s="15" t="s">
        <v>1437</v>
      </c>
      <c r="F2226" s="46"/>
      <c r="G2226" s="106"/>
      <c r="H2226" s="48"/>
      <c r="I2226" s="106"/>
      <c r="J2226" s="48">
        <v>1</v>
      </c>
      <c r="K2226" s="106">
        <v>-15.17</v>
      </c>
      <c r="L2226" s="46">
        <v>1</v>
      </c>
      <c r="M2226" s="110">
        <v>-15.17</v>
      </c>
      <c r="N2226" s="21"/>
      <c r="O2226" s="21"/>
    </row>
    <row r="2227" spans="1:15" x14ac:dyDescent="0.25">
      <c r="A2227" s="20"/>
      <c r="B2227" s="20"/>
      <c r="C2227" s="20"/>
      <c r="D2227" s="20"/>
      <c r="E2227" s="15" t="s">
        <v>370</v>
      </c>
      <c r="F2227" s="46"/>
      <c r="G2227" s="106"/>
      <c r="H2227" s="48">
        <v>1</v>
      </c>
      <c r="I2227" s="106">
        <v>-10.31</v>
      </c>
      <c r="J2227" s="48"/>
      <c r="K2227" s="106"/>
      <c r="L2227" s="46">
        <v>1</v>
      </c>
      <c r="M2227" s="110">
        <v>-10.31</v>
      </c>
      <c r="N2227" s="21"/>
      <c r="O2227" s="21"/>
    </row>
    <row r="2228" spans="1:15" x14ac:dyDescent="0.25">
      <c r="A2228" s="20"/>
      <c r="B2228" s="20"/>
      <c r="C2228" s="20"/>
      <c r="D2228" s="20"/>
      <c r="E2228" s="15" t="s">
        <v>1258</v>
      </c>
      <c r="F2228" s="46"/>
      <c r="G2228" s="106"/>
      <c r="H2228" s="48">
        <v>1</v>
      </c>
      <c r="I2228" s="106">
        <v>-33.9</v>
      </c>
      <c r="J2228" s="48"/>
      <c r="K2228" s="106"/>
      <c r="L2228" s="46">
        <v>1</v>
      </c>
      <c r="M2228" s="110">
        <v>-33.9</v>
      </c>
      <c r="N2228" s="21"/>
      <c r="O2228" s="21"/>
    </row>
    <row r="2229" spans="1:15" x14ac:dyDescent="0.25">
      <c r="A2229" s="20"/>
      <c r="B2229" s="20"/>
      <c r="C2229" s="20"/>
      <c r="D2229" s="20"/>
      <c r="E2229" s="15" t="s">
        <v>2126</v>
      </c>
      <c r="F2229" s="46"/>
      <c r="G2229" s="106"/>
      <c r="H2229" s="48">
        <v>1</v>
      </c>
      <c r="I2229" s="106">
        <v>-36.659999999999997</v>
      </c>
      <c r="J2229" s="48"/>
      <c r="K2229" s="106"/>
      <c r="L2229" s="46">
        <v>1</v>
      </c>
      <c r="M2229" s="110">
        <v>-36.659999999999997</v>
      </c>
      <c r="N2229" s="21"/>
      <c r="O2229" s="21"/>
    </row>
    <row r="2230" spans="1:15" x14ac:dyDescent="0.25">
      <c r="A2230" s="20"/>
      <c r="B2230" s="20"/>
      <c r="C2230" s="20"/>
      <c r="D2230" s="20"/>
      <c r="E2230" s="15" t="s">
        <v>436</v>
      </c>
      <c r="F2230" s="46"/>
      <c r="G2230" s="106"/>
      <c r="H2230" s="48"/>
      <c r="I2230" s="106"/>
      <c r="J2230" s="48">
        <v>1</v>
      </c>
      <c r="K2230" s="106">
        <v>-83.59</v>
      </c>
      <c r="L2230" s="46">
        <v>1</v>
      </c>
      <c r="M2230" s="110">
        <v>-83.59</v>
      </c>
      <c r="N2230" s="21"/>
      <c r="O2230" s="21"/>
    </row>
    <row r="2231" spans="1:15" x14ac:dyDescent="0.25">
      <c r="A2231" s="20"/>
      <c r="B2231" s="20"/>
      <c r="C2231" s="20"/>
      <c r="D2231" s="20"/>
      <c r="E2231" s="15" t="s">
        <v>924</v>
      </c>
      <c r="F2231" s="46"/>
      <c r="G2231" s="106"/>
      <c r="H2231" s="48">
        <v>1</v>
      </c>
      <c r="I2231" s="106">
        <v>-34.22</v>
      </c>
      <c r="J2231" s="48"/>
      <c r="K2231" s="106"/>
      <c r="L2231" s="46">
        <v>1</v>
      </c>
      <c r="M2231" s="110">
        <v>-34.22</v>
      </c>
      <c r="N2231" s="21"/>
      <c r="O2231" s="21"/>
    </row>
    <row r="2232" spans="1:15" x14ac:dyDescent="0.25">
      <c r="A2232" s="20"/>
      <c r="B2232" s="20"/>
      <c r="C2232" s="20"/>
      <c r="D2232" s="20"/>
      <c r="E2232" s="15" t="s">
        <v>972</v>
      </c>
      <c r="F2232" s="46"/>
      <c r="G2232" s="106"/>
      <c r="H2232" s="48"/>
      <c r="I2232" s="106"/>
      <c r="J2232" s="48">
        <v>1</v>
      </c>
      <c r="K2232" s="106">
        <v>-97.13</v>
      </c>
      <c r="L2232" s="46">
        <v>1</v>
      </c>
      <c r="M2232" s="110">
        <v>-97.13</v>
      </c>
      <c r="N2232" s="21"/>
      <c r="O2232" s="21"/>
    </row>
    <row r="2233" spans="1:15" x14ac:dyDescent="0.25">
      <c r="A2233" s="20"/>
      <c r="B2233" s="20"/>
      <c r="C2233" s="20"/>
      <c r="D2233" s="20"/>
      <c r="E2233" s="15" t="s">
        <v>1470</v>
      </c>
      <c r="F2233" s="46"/>
      <c r="G2233" s="106"/>
      <c r="H2233" s="48"/>
      <c r="I2233" s="106"/>
      <c r="J2233" s="48">
        <v>1</v>
      </c>
      <c r="K2233" s="106">
        <v>-19.79</v>
      </c>
      <c r="L2233" s="46">
        <v>1</v>
      </c>
      <c r="M2233" s="110">
        <v>-19.79</v>
      </c>
      <c r="N2233" s="21"/>
      <c r="O2233" s="21"/>
    </row>
    <row r="2234" spans="1:15" x14ac:dyDescent="0.25">
      <c r="A2234" s="20"/>
      <c r="B2234" s="20"/>
      <c r="C2234" s="20"/>
      <c r="D2234" s="20"/>
      <c r="E2234" s="15" t="s">
        <v>1400</v>
      </c>
      <c r="F2234" s="46"/>
      <c r="G2234" s="106"/>
      <c r="H2234" s="48">
        <v>1</v>
      </c>
      <c r="I2234" s="106">
        <v>-39.47</v>
      </c>
      <c r="J2234" s="48"/>
      <c r="K2234" s="106"/>
      <c r="L2234" s="46">
        <v>1</v>
      </c>
      <c r="M2234" s="110">
        <v>-39.47</v>
      </c>
      <c r="N2234" s="21"/>
      <c r="O2234" s="21"/>
    </row>
    <row r="2235" spans="1:15" x14ac:dyDescent="0.25">
      <c r="A2235" s="20"/>
      <c r="B2235" s="20"/>
      <c r="C2235" s="20"/>
      <c r="D2235" s="20"/>
      <c r="E2235" s="15" t="s">
        <v>2178</v>
      </c>
      <c r="F2235" s="46"/>
      <c r="G2235" s="106"/>
      <c r="H2235" s="48"/>
      <c r="I2235" s="106"/>
      <c r="J2235" s="48">
        <v>1</v>
      </c>
      <c r="K2235" s="106">
        <v>-111.38</v>
      </c>
      <c r="L2235" s="46">
        <v>1</v>
      </c>
      <c r="M2235" s="110">
        <v>-111.38</v>
      </c>
      <c r="N2235" s="21"/>
      <c r="O2235" s="21"/>
    </row>
    <row r="2236" spans="1:15" x14ac:dyDescent="0.25">
      <c r="A2236" s="20"/>
      <c r="B2236" s="20"/>
      <c r="C2236" s="20"/>
      <c r="D2236" s="20"/>
      <c r="E2236" s="15" t="s">
        <v>1032</v>
      </c>
      <c r="F2236" s="46"/>
      <c r="G2236" s="106"/>
      <c r="H2236" s="48"/>
      <c r="I2236" s="106"/>
      <c r="J2236" s="48">
        <v>1</v>
      </c>
      <c r="K2236" s="106">
        <v>-86.28</v>
      </c>
      <c r="L2236" s="46">
        <v>1</v>
      </c>
      <c r="M2236" s="110">
        <v>-86.28</v>
      </c>
      <c r="N2236" s="21"/>
      <c r="O2236" s="21"/>
    </row>
    <row r="2237" spans="1:15" x14ac:dyDescent="0.25">
      <c r="A2237" s="20"/>
      <c r="B2237" s="20"/>
      <c r="C2237" s="20"/>
      <c r="D2237" s="20"/>
      <c r="E2237" s="15" t="s">
        <v>1142</v>
      </c>
      <c r="F2237" s="46"/>
      <c r="G2237" s="106"/>
      <c r="H2237" s="48">
        <v>1</v>
      </c>
      <c r="I2237" s="106">
        <v>-12.9</v>
      </c>
      <c r="J2237" s="48"/>
      <c r="K2237" s="106"/>
      <c r="L2237" s="46">
        <v>1</v>
      </c>
      <c r="M2237" s="110">
        <v>-12.9</v>
      </c>
      <c r="N2237" s="21"/>
      <c r="O2237" s="21"/>
    </row>
    <row r="2238" spans="1:15" x14ac:dyDescent="0.25">
      <c r="A2238" s="20"/>
      <c r="B2238" s="20"/>
      <c r="C2238" s="20"/>
      <c r="D2238" s="20"/>
      <c r="E2238" s="15" t="s">
        <v>984</v>
      </c>
      <c r="F2238" s="46"/>
      <c r="G2238" s="106"/>
      <c r="H2238" s="48"/>
      <c r="I2238" s="106"/>
      <c r="J2238" s="48">
        <v>1</v>
      </c>
      <c r="K2238" s="106">
        <v>-62.23</v>
      </c>
      <c r="L2238" s="46">
        <v>1</v>
      </c>
      <c r="M2238" s="110">
        <v>-62.23</v>
      </c>
      <c r="N2238" s="21"/>
      <c r="O2238" s="21"/>
    </row>
    <row r="2239" spans="1:15" x14ac:dyDescent="0.25">
      <c r="A2239" s="20"/>
      <c r="B2239" s="20"/>
      <c r="C2239" s="20"/>
      <c r="D2239" s="20"/>
      <c r="E2239" s="15" t="s">
        <v>261</v>
      </c>
      <c r="F2239" s="46"/>
      <c r="G2239" s="106"/>
      <c r="H2239" s="48"/>
      <c r="I2239" s="106"/>
      <c r="J2239" s="48">
        <v>1</v>
      </c>
      <c r="K2239" s="106">
        <v>-99.64</v>
      </c>
      <c r="L2239" s="46">
        <v>1</v>
      </c>
      <c r="M2239" s="110">
        <v>-99.64</v>
      </c>
      <c r="N2239" s="21"/>
      <c r="O2239" s="21"/>
    </row>
    <row r="2240" spans="1:15" x14ac:dyDescent="0.25">
      <c r="A2240" s="20"/>
      <c r="B2240" s="20"/>
      <c r="C2240" s="20"/>
      <c r="D2240" s="20"/>
      <c r="E2240" s="15" t="s">
        <v>785</v>
      </c>
      <c r="F2240" s="46"/>
      <c r="G2240" s="106"/>
      <c r="H2240" s="48"/>
      <c r="I2240" s="106"/>
      <c r="J2240" s="48">
        <v>1</v>
      </c>
      <c r="K2240" s="106">
        <v>-36.92</v>
      </c>
      <c r="L2240" s="46">
        <v>1</v>
      </c>
      <c r="M2240" s="110">
        <v>-36.92</v>
      </c>
      <c r="N2240" s="21"/>
      <c r="O2240" s="21"/>
    </row>
    <row r="2241" spans="1:15" x14ac:dyDescent="0.25">
      <c r="A2241" s="20"/>
      <c r="B2241" s="20"/>
      <c r="C2241" s="20"/>
      <c r="D2241" s="20"/>
      <c r="E2241" s="15" t="s">
        <v>1867</v>
      </c>
      <c r="F2241" s="46"/>
      <c r="G2241" s="106"/>
      <c r="H2241" s="48"/>
      <c r="I2241" s="106"/>
      <c r="J2241" s="48">
        <v>1</v>
      </c>
      <c r="K2241" s="106">
        <v>-60.26</v>
      </c>
      <c r="L2241" s="46">
        <v>1</v>
      </c>
      <c r="M2241" s="110">
        <v>-60.26</v>
      </c>
      <c r="N2241" s="21"/>
      <c r="O2241" s="21"/>
    </row>
    <row r="2242" spans="1:15" x14ac:dyDescent="0.25">
      <c r="A2242" s="20"/>
      <c r="B2242" s="20"/>
      <c r="C2242" s="20"/>
      <c r="D2242" s="20"/>
      <c r="E2242" s="15" t="s">
        <v>1100</v>
      </c>
      <c r="F2242" s="46">
        <v>1</v>
      </c>
      <c r="G2242" s="106">
        <v>-60.6</v>
      </c>
      <c r="H2242" s="48"/>
      <c r="I2242" s="106"/>
      <c r="J2242" s="48"/>
      <c r="K2242" s="106"/>
      <c r="L2242" s="46">
        <v>1</v>
      </c>
      <c r="M2242" s="110">
        <v>-60.6</v>
      </c>
      <c r="N2242" s="21"/>
      <c r="O2242" s="21"/>
    </row>
    <row r="2243" spans="1:15" x14ac:dyDescent="0.25">
      <c r="A2243" s="20"/>
      <c r="B2243" s="20"/>
      <c r="C2243" s="20"/>
      <c r="D2243" s="20"/>
      <c r="E2243" s="15" t="s">
        <v>1479</v>
      </c>
      <c r="F2243" s="46"/>
      <c r="G2243" s="106"/>
      <c r="H2243" s="48"/>
      <c r="I2243" s="106"/>
      <c r="J2243" s="48">
        <v>1</v>
      </c>
      <c r="K2243" s="106">
        <v>-36.35</v>
      </c>
      <c r="L2243" s="46">
        <v>1</v>
      </c>
      <c r="M2243" s="110">
        <v>-36.35</v>
      </c>
      <c r="N2243" s="21"/>
      <c r="O2243" s="21"/>
    </row>
    <row r="2244" spans="1:15" x14ac:dyDescent="0.25">
      <c r="A2244" s="20"/>
      <c r="B2244" s="20"/>
      <c r="C2244" s="20"/>
      <c r="D2244" s="20"/>
      <c r="E2244" s="15" t="s">
        <v>1701</v>
      </c>
      <c r="F2244" s="46"/>
      <c r="G2244" s="106"/>
      <c r="H2244" s="48"/>
      <c r="I2244" s="106"/>
      <c r="J2244" s="48">
        <v>1</v>
      </c>
      <c r="K2244" s="106">
        <v>-51.72</v>
      </c>
      <c r="L2244" s="46">
        <v>1</v>
      </c>
      <c r="M2244" s="110">
        <v>-51.72</v>
      </c>
      <c r="N2244" s="21"/>
      <c r="O2244" s="21"/>
    </row>
    <row r="2245" spans="1:15" x14ac:dyDescent="0.25">
      <c r="A2245" s="20"/>
      <c r="B2245" s="20"/>
      <c r="C2245" s="20"/>
      <c r="D2245" s="20"/>
      <c r="E2245" s="15" t="s">
        <v>778</v>
      </c>
      <c r="F2245" s="46"/>
      <c r="G2245" s="106"/>
      <c r="H2245" s="48">
        <v>1</v>
      </c>
      <c r="I2245" s="106">
        <v>-94.96</v>
      </c>
      <c r="J2245" s="48"/>
      <c r="K2245" s="106"/>
      <c r="L2245" s="46">
        <v>1</v>
      </c>
      <c r="M2245" s="110">
        <v>-94.96</v>
      </c>
      <c r="N2245" s="21"/>
      <c r="O2245" s="21"/>
    </row>
    <row r="2246" spans="1:15" x14ac:dyDescent="0.25">
      <c r="A2246" s="20"/>
      <c r="B2246" s="20"/>
      <c r="C2246" s="20"/>
      <c r="D2246" s="20"/>
      <c r="E2246" s="15" t="s">
        <v>166</v>
      </c>
      <c r="F2246" s="46">
        <v>1</v>
      </c>
      <c r="G2246" s="106">
        <v>-249.52</v>
      </c>
      <c r="H2246" s="48"/>
      <c r="I2246" s="106"/>
      <c r="J2246" s="48"/>
      <c r="K2246" s="106"/>
      <c r="L2246" s="46">
        <v>1</v>
      </c>
      <c r="M2246" s="110">
        <v>-249.52</v>
      </c>
      <c r="N2246" s="21"/>
      <c r="O2246" s="21"/>
    </row>
    <row r="2247" spans="1:15" x14ac:dyDescent="0.25">
      <c r="A2247" s="20"/>
      <c r="B2247" s="20"/>
      <c r="C2247" s="20"/>
      <c r="D2247" s="20"/>
      <c r="E2247" s="15" t="s">
        <v>981</v>
      </c>
      <c r="F2247" s="46"/>
      <c r="G2247" s="106"/>
      <c r="H2247" s="48"/>
      <c r="I2247" s="106"/>
      <c r="J2247" s="48">
        <v>1</v>
      </c>
      <c r="K2247" s="106">
        <v>-6.14</v>
      </c>
      <c r="L2247" s="46">
        <v>1</v>
      </c>
      <c r="M2247" s="110">
        <v>-6.14</v>
      </c>
      <c r="N2247" s="21"/>
      <c r="O2247" s="21"/>
    </row>
    <row r="2248" spans="1:15" x14ac:dyDescent="0.25">
      <c r="A2248" s="20"/>
      <c r="B2248" s="20"/>
      <c r="C2248" s="20"/>
      <c r="D2248" s="20"/>
      <c r="E2248" s="15" t="s">
        <v>381</v>
      </c>
      <c r="F2248" s="46"/>
      <c r="G2248" s="106"/>
      <c r="H2248" s="48">
        <v>1</v>
      </c>
      <c r="I2248" s="106">
        <v>-91.29</v>
      </c>
      <c r="J2248" s="48"/>
      <c r="K2248" s="106"/>
      <c r="L2248" s="46">
        <v>1</v>
      </c>
      <c r="M2248" s="110">
        <v>-91.29</v>
      </c>
      <c r="N2248" s="21"/>
      <c r="O2248" s="21"/>
    </row>
    <row r="2249" spans="1:15" x14ac:dyDescent="0.25">
      <c r="A2249" s="20"/>
      <c r="B2249" s="20"/>
      <c r="C2249" s="20"/>
      <c r="D2249" s="20"/>
      <c r="E2249" s="15" t="s">
        <v>850</v>
      </c>
      <c r="F2249" s="46">
        <v>1</v>
      </c>
      <c r="G2249" s="106">
        <v>-26.66</v>
      </c>
      <c r="H2249" s="48"/>
      <c r="I2249" s="106"/>
      <c r="J2249" s="48"/>
      <c r="K2249" s="106"/>
      <c r="L2249" s="46">
        <v>1</v>
      </c>
      <c r="M2249" s="110">
        <v>-26.66</v>
      </c>
      <c r="N2249" s="21"/>
      <c r="O2249" s="21"/>
    </row>
    <row r="2250" spans="1:15" x14ac:dyDescent="0.25">
      <c r="A2250" s="20"/>
      <c r="B2250" s="20"/>
      <c r="C2250" s="20"/>
      <c r="D2250" s="20"/>
      <c r="E2250" s="15" t="s">
        <v>1448</v>
      </c>
      <c r="F2250" s="46"/>
      <c r="G2250" s="106"/>
      <c r="H2250" s="48"/>
      <c r="I2250" s="106"/>
      <c r="J2250" s="48">
        <v>1</v>
      </c>
      <c r="K2250" s="106">
        <v>-22.74</v>
      </c>
      <c r="L2250" s="46">
        <v>1</v>
      </c>
      <c r="M2250" s="110">
        <v>-22.74</v>
      </c>
      <c r="N2250" s="21"/>
      <c r="O2250" s="21"/>
    </row>
    <row r="2251" spans="1:15" x14ac:dyDescent="0.25">
      <c r="A2251" s="20"/>
      <c r="B2251" s="20"/>
      <c r="C2251" s="20"/>
      <c r="D2251" s="20"/>
      <c r="E2251" s="15" t="s">
        <v>1198</v>
      </c>
      <c r="F2251" s="46"/>
      <c r="G2251" s="106"/>
      <c r="H2251" s="48"/>
      <c r="I2251" s="106"/>
      <c r="J2251" s="48">
        <v>1</v>
      </c>
      <c r="K2251" s="106">
        <v>-16.2</v>
      </c>
      <c r="L2251" s="46">
        <v>1</v>
      </c>
      <c r="M2251" s="110">
        <v>-16.2</v>
      </c>
      <c r="N2251" s="21"/>
      <c r="O2251" s="21"/>
    </row>
    <row r="2252" spans="1:15" x14ac:dyDescent="0.25">
      <c r="A2252" s="20"/>
      <c r="B2252" s="20"/>
      <c r="C2252" s="20"/>
      <c r="D2252" s="20"/>
      <c r="E2252" s="15" t="s">
        <v>993</v>
      </c>
      <c r="F2252" s="46"/>
      <c r="G2252" s="106"/>
      <c r="H2252" s="48"/>
      <c r="I2252" s="106"/>
      <c r="J2252" s="48">
        <v>1</v>
      </c>
      <c r="K2252" s="106">
        <v>-87.45</v>
      </c>
      <c r="L2252" s="46">
        <v>1</v>
      </c>
      <c r="M2252" s="110">
        <v>-87.45</v>
      </c>
      <c r="N2252" s="21"/>
      <c r="O2252" s="21"/>
    </row>
    <row r="2253" spans="1:15" x14ac:dyDescent="0.25">
      <c r="A2253" s="20"/>
      <c r="B2253" s="20"/>
      <c r="C2253" s="20"/>
      <c r="D2253" s="20"/>
      <c r="E2253" s="15" t="s">
        <v>1422</v>
      </c>
      <c r="F2253" s="46"/>
      <c r="G2253" s="106"/>
      <c r="H2253" s="48">
        <v>1</v>
      </c>
      <c r="I2253" s="106">
        <v>-12.64</v>
      </c>
      <c r="J2253" s="48"/>
      <c r="K2253" s="106"/>
      <c r="L2253" s="46">
        <v>1</v>
      </c>
      <c r="M2253" s="110">
        <v>-12.64</v>
      </c>
      <c r="N2253" s="21"/>
      <c r="O2253" s="21"/>
    </row>
    <row r="2254" spans="1:15" x14ac:dyDescent="0.25">
      <c r="A2254" s="20"/>
      <c r="B2254" s="20"/>
      <c r="C2254" s="20"/>
      <c r="D2254" s="20"/>
      <c r="E2254" s="15" t="s">
        <v>99</v>
      </c>
      <c r="F2254" s="46"/>
      <c r="G2254" s="106"/>
      <c r="H2254" s="48"/>
      <c r="I2254" s="106"/>
      <c r="J2254" s="48">
        <v>1</v>
      </c>
      <c r="K2254" s="106">
        <v>-67.69</v>
      </c>
      <c r="L2254" s="46">
        <v>1</v>
      </c>
      <c r="M2254" s="110">
        <v>-67.69</v>
      </c>
      <c r="N2254" s="21"/>
      <c r="O2254" s="21"/>
    </row>
    <row r="2255" spans="1:15" x14ac:dyDescent="0.25">
      <c r="A2255" s="20"/>
      <c r="B2255" s="20"/>
      <c r="C2255" s="20"/>
      <c r="D2255" s="20"/>
      <c r="E2255" s="15" t="s">
        <v>812</v>
      </c>
      <c r="F2255" s="46"/>
      <c r="G2255" s="106"/>
      <c r="H2255" s="48"/>
      <c r="I2255" s="106"/>
      <c r="J2255" s="48">
        <v>1</v>
      </c>
      <c r="K2255" s="106">
        <v>-9.02</v>
      </c>
      <c r="L2255" s="46">
        <v>1</v>
      </c>
      <c r="M2255" s="110">
        <v>-9.02</v>
      </c>
      <c r="N2255" s="21"/>
      <c r="O2255" s="21"/>
    </row>
    <row r="2256" spans="1:15" x14ac:dyDescent="0.25">
      <c r="A2256" s="20"/>
      <c r="B2256" s="20"/>
      <c r="C2256" s="20"/>
      <c r="D2256" s="20"/>
      <c r="E2256" s="15" t="s">
        <v>959</v>
      </c>
      <c r="F2256" s="46"/>
      <c r="G2256" s="106"/>
      <c r="H2256" s="48">
        <v>1</v>
      </c>
      <c r="I2256" s="106">
        <v>-88</v>
      </c>
      <c r="J2256" s="48"/>
      <c r="K2256" s="106"/>
      <c r="L2256" s="46">
        <v>1</v>
      </c>
      <c r="M2256" s="110">
        <v>-88</v>
      </c>
      <c r="N2256" s="21"/>
      <c r="O2256" s="21"/>
    </row>
    <row r="2257" spans="1:15" x14ac:dyDescent="0.25">
      <c r="A2257" s="20"/>
      <c r="B2257" s="20"/>
      <c r="C2257" s="20"/>
      <c r="D2257" s="20"/>
      <c r="E2257" s="15" t="s">
        <v>917</v>
      </c>
      <c r="F2257" s="46"/>
      <c r="G2257" s="106"/>
      <c r="H2257" s="48">
        <v>1</v>
      </c>
      <c r="I2257" s="106">
        <v>-77.650000000000006</v>
      </c>
      <c r="J2257" s="48"/>
      <c r="K2257" s="106"/>
      <c r="L2257" s="46">
        <v>1</v>
      </c>
      <c r="M2257" s="110">
        <v>-77.650000000000006</v>
      </c>
      <c r="N2257" s="21"/>
      <c r="O2257" s="21"/>
    </row>
    <row r="2258" spans="1:15" x14ac:dyDescent="0.25">
      <c r="A2258" s="20"/>
      <c r="B2258" s="20"/>
      <c r="C2258" s="20"/>
      <c r="D2258" s="20"/>
      <c r="E2258" s="15" t="s">
        <v>1110</v>
      </c>
      <c r="F2258" s="46">
        <v>1</v>
      </c>
      <c r="G2258" s="106">
        <v>-86.96</v>
      </c>
      <c r="H2258" s="48"/>
      <c r="I2258" s="106"/>
      <c r="J2258" s="48"/>
      <c r="K2258" s="106"/>
      <c r="L2258" s="46">
        <v>1</v>
      </c>
      <c r="M2258" s="110">
        <v>-86.96</v>
      </c>
      <c r="N2258" s="21"/>
      <c r="O2258" s="21"/>
    </row>
    <row r="2259" spans="1:15" x14ac:dyDescent="0.25">
      <c r="A2259" s="20"/>
      <c r="B2259" s="20"/>
      <c r="C2259" s="20"/>
      <c r="D2259" s="20"/>
      <c r="E2259" s="15" t="s">
        <v>657</v>
      </c>
      <c r="F2259" s="46"/>
      <c r="G2259" s="106"/>
      <c r="H2259" s="48"/>
      <c r="I2259" s="106"/>
      <c r="J2259" s="48">
        <v>1</v>
      </c>
      <c r="K2259" s="106">
        <v>-47.16</v>
      </c>
      <c r="L2259" s="46">
        <v>1</v>
      </c>
      <c r="M2259" s="110">
        <v>-47.16</v>
      </c>
      <c r="N2259" s="21"/>
      <c r="O2259" s="21"/>
    </row>
    <row r="2260" spans="1:15" x14ac:dyDescent="0.25">
      <c r="A2260" s="20"/>
      <c r="B2260" s="20"/>
      <c r="C2260" s="20"/>
      <c r="D2260" s="20"/>
      <c r="E2260" s="15" t="s">
        <v>2073</v>
      </c>
      <c r="F2260" s="46"/>
      <c r="G2260" s="106"/>
      <c r="H2260" s="48"/>
      <c r="I2260" s="106"/>
      <c r="J2260" s="48">
        <v>1</v>
      </c>
      <c r="K2260" s="106">
        <v>-86.46</v>
      </c>
      <c r="L2260" s="46">
        <v>1</v>
      </c>
      <c r="M2260" s="110">
        <v>-86.46</v>
      </c>
      <c r="N2260" s="21"/>
      <c r="O2260" s="21"/>
    </row>
    <row r="2261" spans="1:15" x14ac:dyDescent="0.25">
      <c r="A2261" s="20"/>
      <c r="B2261" s="20"/>
      <c r="C2261" s="20"/>
      <c r="D2261" s="20"/>
      <c r="E2261" s="15" t="s">
        <v>928</v>
      </c>
      <c r="F2261" s="46"/>
      <c r="G2261" s="106"/>
      <c r="H2261" s="48">
        <v>1</v>
      </c>
      <c r="I2261" s="106">
        <v>-31.51</v>
      </c>
      <c r="J2261" s="48"/>
      <c r="K2261" s="106"/>
      <c r="L2261" s="46">
        <v>1</v>
      </c>
      <c r="M2261" s="110">
        <v>-31.51</v>
      </c>
      <c r="N2261" s="21"/>
      <c r="O2261" s="21"/>
    </row>
    <row r="2262" spans="1:15" x14ac:dyDescent="0.25">
      <c r="A2262" s="20"/>
      <c r="B2262" s="20"/>
      <c r="C2262" s="20"/>
      <c r="D2262" s="20"/>
      <c r="E2262" s="15" t="s">
        <v>1716</v>
      </c>
      <c r="F2262" s="46"/>
      <c r="G2262" s="106"/>
      <c r="H2262" s="48">
        <v>1</v>
      </c>
      <c r="I2262" s="106">
        <v>-78.17</v>
      </c>
      <c r="J2262" s="48"/>
      <c r="K2262" s="106"/>
      <c r="L2262" s="46">
        <v>1</v>
      </c>
      <c r="M2262" s="110">
        <v>-78.17</v>
      </c>
      <c r="N2262" s="21"/>
      <c r="O2262" s="21"/>
    </row>
    <row r="2263" spans="1:15" x14ac:dyDescent="0.25">
      <c r="A2263" s="20"/>
      <c r="B2263" s="20"/>
      <c r="C2263" s="20"/>
      <c r="D2263" s="20"/>
      <c r="E2263" s="15" t="s">
        <v>1894</v>
      </c>
      <c r="F2263" s="46"/>
      <c r="G2263" s="106"/>
      <c r="H2263" s="48"/>
      <c r="I2263" s="106"/>
      <c r="J2263" s="48">
        <v>1</v>
      </c>
      <c r="K2263" s="106">
        <v>-74.95</v>
      </c>
      <c r="L2263" s="46">
        <v>1</v>
      </c>
      <c r="M2263" s="110">
        <v>-74.95</v>
      </c>
      <c r="N2263" s="21"/>
      <c r="O2263" s="21"/>
    </row>
    <row r="2264" spans="1:15" x14ac:dyDescent="0.25">
      <c r="A2264" s="20"/>
      <c r="B2264" s="20"/>
      <c r="C2264" s="20"/>
      <c r="D2264" s="20"/>
      <c r="E2264" s="15" t="s">
        <v>2322</v>
      </c>
      <c r="F2264" s="46"/>
      <c r="G2264" s="106"/>
      <c r="H2264" s="48"/>
      <c r="I2264" s="106"/>
      <c r="J2264" s="48">
        <v>1</v>
      </c>
      <c r="K2264" s="106">
        <v>-343.07</v>
      </c>
      <c r="L2264" s="46">
        <v>1</v>
      </c>
      <c r="M2264" s="110">
        <v>-343.07</v>
      </c>
      <c r="N2264" s="21"/>
      <c r="O2264" s="21"/>
    </row>
    <row r="2265" spans="1:15" x14ac:dyDescent="0.25">
      <c r="A2265" s="20"/>
      <c r="B2265" s="20"/>
      <c r="C2265" s="20"/>
      <c r="D2265" s="20"/>
      <c r="E2265" s="15" t="s">
        <v>2075</v>
      </c>
      <c r="F2265" s="46"/>
      <c r="G2265" s="106"/>
      <c r="H2265" s="48"/>
      <c r="I2265" s="106"/>
      <c r="J2265" s="48">
        <v>1</v>
      </c>
      <c r="K2265" s="106">
        <v>-96.54</v>
      </c>
      <c r="L2265" s="46">
        <v>1</v>
      </c>
      <c r="M2265" s="110">
        <v>-96.54</v>
      </c>
      <c r="N2265" s="21"/>
      <c r="O2265" s="21"/>
    </row>
    <row r="2266" spans="1:15" x14ac:dyDescent="0.25">
      <c r="A2266" s="20"/>
      <c r="B2266" s="20"/>
      <c r="C2266" s="20"/>
      <c r="D2266" s="20"/>
      <c r="E2266" s="15" t="s">
        <v>1551</v>
      </c>
      <c r="F2266" s="46">
        <v>1</v>
      </c>
      <c r="G2266" s="106">
        <v>-47.62</v>
      </c>
      <c r="H2266" s="48"/>
      <c r="I2266" s="106"/>
      <c r="J2266" s="48"/>
      <c r="K2266" s="106"/>
      <c r="L2266" s="46">
        <v>1</v>
      </c>
      <c r="M2266" s="110">
        <v>-47.62</v>
      </c>
      <c r="N2266" s="21"/>
      <c r="O2266" s="21"/>
    </row>
    <row r="2267" spans="1:15" x14ac:dyDescent="0.25">
      <c r="A2267" s="20"/>
      <c r="B2267" s="20"/>
      <c r="C2267" s="20"/>
      <c r="D2267" s="20"/>
      <c r="E2267" s="15" t="s">
        <v>114</v>
      </c>
      <c r="F2267" s="46">
        <v>1</v>
      </c>
      <c r="G2267" s="106">
        <v>-113.99</v>
      </c>
      <c r="H2267" s="48"/>
      <c r="I2267" s="106"/>
      <c r="J2267" s="48"/>
      <c r="K2267" s="106"/>
      <c r="L2267" s="46">
        <v>1</v>
      </c>
      <c r="M2267" s="110">
        <v>-113.99</v>
      </c>
      <c r="N2267" s="21"/>
      <c r="O2267" s="21"/>
    </row>
    <row r="2268" spans="1:15" x14ac:dyDescent="0.25">
      <c r="A2268" s="20"/>
      <c r="B2268" s="20"/>
      <c r="C2268" s="20"/>
      <c r="D2268" s="20"/>
      <c r="E2268" s="15" t="s">
        <v>357</v>
      </c>
      <c r="F2268" s="46">
        <v>1</v>
      </c>
      <c r="G2268" s="106">
        <v>-95.93</v>
      </c>
      <c r="H2268" s="48"/>
      <c r="I2268" s="106"/>
      <c r="J2268" s="48"/>
      <c r="K2268" s="106"/>
      <c r="L2268" s="46">
        <v>1</v>
      </c>
      <c r="M2268" s="110">
        <v>-95.93</v>
      </c>
      <c r="N2268" s="21"/>
      <c r="O2268" s="21"/>
    </row>
    <row r="2269" spans="1:15" x14ac:dyDescent="0.25">
      <c r="A2269" s="20"/>
      <c r="B2269" s="20"/>
      <c r="C2269" s="20"/>
      <c r="D2269" s="20"/>
      <c r="E2269" s="15" t="s">
        <v>950</v>
      </c>
      <c r="F2269" s="46"/>
      <c r="G2269" s="106"/>
      <c r="H2269" s="48">
        <v>1</v>
      </c>
      <c r="I2269" s="106">
        <v>-47.73</v>
      </c>
      <c r="J2269" s="48"/>
      <c r="K2269" s="106"/>
      <c r="L2269" s="46">
        <v>1</v>
      </c>
      <c r="M2269" s="110">
        <v>-47.73</v>
      </c>
      <c r="N2269" s="21"/>
      <c r="O2269" s="21"/>
    </row>
    <row r="2270" spans="1:15" x14ac:dyDescent="0.25">
      <c r="A2270" s="20"/>
      <c r="B2270" s="20"/>
      <c r="C2270" s="20"/>
      <c r="D2270" s="20"/>
      <c r="E2270" s="15" t="s">
        <v>1959</v>
      </c>
      <c r="F2270" s="46">
        <v>1</v>
      </c>
      <c r="G2270" s="106">
        <v>-39.18</v>
      </c>
      <c r="H2270" s="48"/>
      <c r="I2270" s="106"/>
      <c r="J2270" s="48"/>
      <c r="K2270" s="106"/>
      <c r="L2270" s="46">
        <v>1</v>
      </c>
      <c r="M2270" s="110">
        <v>-39.18</v>
      </c>
      <c r="N2270" s="21"/>
      <c r="O2270" s="21"/>
    </row>
    <row r="2271" spans="1:15" x14ac:dyDescent="0.25">
      <c r="A2271" s="20"/>
      <c r="B2271" s="20"/>
      <c r="C2271" s="20"/>
      <c r="D2271" s="20"/>
      <c r="E2271" s="15" t="s">
        <v>884</v>
      </c>
      <c r="F2271" s="46">
        <v>1</v>
      </c>
      <c r="G2271" s="106">
        <v>-12.09</v>
      </c>
      <c r="H2271" s="48"/>
      <c r="I2271" s="106"/>
      <c r="J2271" s="48"/>
      <c r="K2271" s="106"/>
      <c r="L2271" s="46">
        <v>1</v>
      </c>
      <c r="M2271" s="110">
        <v>-12.09</v>
      </c>
      <c r="N2271" s="21"/>
      <c r="O2271" s="21"/>
    </row>
    <row r="2272" spans="1:15" x14ac:dyDescent="0.25">
      <c r="A2272" s="20"/>
      <c r="B2272" s="20"/>
      <c r="C2272" s="20"/>
      <c r="D2272" s="20"/>
      <c r="E2272" s="15" t="s">
        <v>1175</v>
      </c>
      <c r="F2272" s="46"/>
      <c r="G2272" s="106"/>
      <c r="H2272" s="48">
        <v>1</v>
      </c>
      <c r="I2272" s="106">
        <v>-48.18</v>
      </c>
      <c r="J2272" s="48"/>
      <c r="K2272" s="106"/>
      <c r="L2272" s="46">
        <v>1</v>
      </c>
      <c r="M2272" s="110">
        <v>-48.18</v>
      </c>
      <c r="N2272" s="21"/>
      <c r="O2272" s="21"/>
    </row>
    <row r="2273" spans="1:15" x14ac:dyDescent="0.25">
      <c r="A2273" s="20"/>
      <c r="B2273" s="20"/>
      <c r="C2273" s="20"/>
      <c r="D2273" s="20"/>
      <c r="E2273" s="15" t="s">
        <v>1856</v>
      </c>
      <c r="F2273" s="46"/>
      <c r="G2273" s="106"/>
      <c r="H2273" s="48"/>
      <c r="I2273" s="106"/>
      <c r="J2273" s="48">
        <v>1</v>
      </c>
      <c r="K2273" s="106">
        <v>-98.45</v>
      </c>
      <c r="L2273" s="46">
        <v>1</v>
      </c>
      <c r="M2273" s="110">
        <v>-98.45</v>
      </c>
      <c r="N2273" s="21"/>
      <c r="O2273" s="21"/>
    </row>
    <row r="2274" spans="1:15" x14ac:dyDescent="0.25">
      <c r="A2274" s="20"/>
      <c r="B2274" s="20"/>
      <c r="C2274" s="20"/>
      <c r="D2274" s="20"/>
      <c r="E2274" s="15" t="s">
        <v>2188</v>
      </c>
      <c r="F2274" s="46">
        <v>1</v>
      </c>
      <c r="G2274" s="106">
        <v>-381</v>
      </c>
      <c r="H2274" s="48"/>
      <c r="I2274" s="106"/>
      <c r="J2274" s="48"/>
      <c r="K2274" s="106"/>
      <c r="L2274" s="46">
        <v>1</v>
      </c>
      <c r="M2274" s="110">
        <v>-381</v>
      </c>
      <c r="N2274" s="21"/>
      <c r="O2274" s="21"/>
    </row>
    <row r="2275" spans="1:15" x14ac:dyDescent="0.25">
      <c r="A2275" s="20"/>
      <c r="B2275" s="20"/>
      <c r="C2275" s="20"/>
      <c r="D2275" s="20"/>
      <c r="E2275" s="15" t="s">
        <v>1570</v>
      </c>
      <c r="F2275" s="46">
        <v>1</v>
      </c>
      <c r="G2275" s="106">
        <v>-94.66</v>
      </c>
      <c r="H2275" s="48"/>
      <c r="I2275" s="106"/>
      <c r="J2275" s="48"/>
      <c r="K2275" s="106"/>
      <c r="L2275" s="46">
        <v>1</v>
      </c>
      <c r="M2275" s="110">
        <v>-94.66</v>
      </c>
      <c r="N2275" s="21"/>
      <c r="O2275" s="21"/>
    </row>
    <row r="2276" spans="1:15" x14ac:dyDescent="0.25">
      <c r="A2276" s="20"/>
      <c r="B2276" s="20"/>
      <c r="C2276" s="20"/>
      <c r="D2276" s="20"/>
      <c r="E2276" s="15" t="s">
        <v>455</v>
      </c>
      <c r="F2276" s="46"/>
      <c r="G2276" s="106"/>
      <c r="H2276" s="48"/>
      <c r="I2276" s="106"/>
      <c r="J2276" s="48">
        <v>1</v>
      </c>
      <c r="K2276" s="106">
        <v>-88.26</v>
      </c>
      <c r="L2276" s="46">
        <v>1</v>
      </c>
      <c r="M2276" s="110">
        <v>-88.26</v>
      </c>
      <c r="N2276" s="21"/>
      <c r="O2276" s="21"/>
    </row>
    <row r="2277" spans="1:15" x14ac:dyDescent="0.25">
      <c r="A2277" s="20"/>
      <c r="B2277" s="20"/>
      <c r="C2277" s="20"/>
      <c r="D2277" s="20"/>
      <c r="E2277" s="15" t="s">
        <v>689</v>
      </c>
      <c r="F2277" s="46">
        <v>1</v>
      </c>
      <c r="G2277" s="106">
        <v>-85.07</v>
      </c>
      <c r="H2277" s="48"/>
      <c r="I2277" s="106"/>
      <c r="J2277" s="48"/>
      <c r="K2277" s="106"/>
      <c r="L2277" s="46">
        <v>1</v>
      </c>
      <c r="M2277" s="110">
        <v>-85.07</v>
      </c>
      <c r="N2277" s="21"/>
      <c r="O2277" s="21"/>
    </row>
    <row r="2278" spans="1:15" x14ac:dyDescent="0.25">
      <c r="A2278" s="20"/>
      <c r="B2278" s="20"/>
      <c r="C2278" s="20"/>
      <c r="D2278" s="20"/>
      <c r="E2278" s="15" t="s">
        <v>1918</v>
      </c>
      <c r="F2278" s="46"/>
      <c r="G2278" s="106"/>
      <c r="H2278" s="48"/>
      <c r="I2278" s="106"/>
      <c r="J2278" s="48">
        <v>1</v>
      </c>
      <c r="K2278" s="106">
        <v>-17.329999999999998</v>
      </c>
      <c r="L2278" s="46">
        <v>1</v>
      </c>
      <c r="M2278" s="110">
        <v>-17.329999999999998</v>
      </c>
      <c r="N2278" s="21"/>
      <c r="O2278" s="21"/>
    </row>
    <row r="2279" spans="1:15" x14ac:dyDescent="0.25">
      <c r="A2279" s="20"/>
      <c r="B2279" s="20"/>
      <c r="C2279" s="20"/>
      <c r="D2279" s="20"/>
      <c r="E2279" s="15" t="s">
        <v>1933</v>
      </c>
      <c r="F2279" s="46">
        <v>1</v>
      </c>
      <c r="G2279" s="106">
        <v>-97.65</v>
      </c>
      <c r="H2279" s="48"/>
      <c r="I2279" s="106"/>
      <c r="J2279" s="48"/>
      <c r="K2279" s="106"/>
      <c r="L2279" s="46">
        <v>1</v>
      </c>
      <c r="M2279" s="110">
        <v>-97.65</v>
      </c>
      <c r="N2279" s="21"/>
      <c r="O2279" s="21"/>
    </row>
    <row r="2280" spans="1:15" x14ac:dyDescent="0.25">
      <c r="A2280" s="20"/>
      <c r="B2280" s="20"/>
      <c r="C2280" s="20"/>
      <c r="D2280" s="20"/>
      <c r="E2280" s="15" t="s">
        <v>1776</v>
      </c>
      <c r="F2280" s="46">
        <v>1</v>
      </c>
      <c r="G2280" s="106">
        <v>-97.2</v>
      </c>
      <c r="H2280" s="48"/>
      <c r="I2280" s="106"/>
      <c r="J2280" s="48"/>
      <c r="K2280" s="106"/>
      <c r="L2280" s="46">
        <v>1</v>
      </c>
      <c r="M2280" s="110">
        <v>-97.2</v>
      </c>
      <c r="N2280" s="21"/>
      <c r="O2280" s="21"/>
    </row>
    <row r="2281" spans="1:15" x14ac:dyDescent="0.25">
      <c r="A2281" s="20"/>
      <c r="B2281" s="20"/>
      <c r="C2281" s="20"/>
      <c r="D2281" s="20"/>
      <c r="E2281" s="15" t="s">
        <v>266</v>
      </c>
      <c r="F2281" s="46"/>
      <c r="G2281" s="106"/>
      <c r="H2281" s="48">
        <v>1</v>
      </c>
      <c r="I2281" s="106">
        <v>-386.76</v>
      </c>
      <c r="J2281" s="48"/>
      <c r="K2281" s="106"/>
      <c r="L2281" s="46">
        <v>1</v>
      </c>
      <c r="M2281" s="110">
        <v>-386.76</v>
      </c>
      <c r="N2281" s="21"/>
      <c r="O2281" s="21"/>
    </row>
    <row r="2282" spans="1:15" x14ac:dyDescent="0.25">
      <c r="A2282" s="20"/>
      <c r="B2282" s="20"/>
      <c r="C2282" s="20"/>
      <c r="D2282" s="20"/>
      <c r="E2282" s="15" t="s">
        <v>314</v>
      </c>
      <c r="F2282" s="46">
        <v>1</v>
      </c>
      <c r="G2282" s="106">
        <v>-77.02</v>
      </c>
      <c r="H2282" s="48"/>
      <c r="I2282" s="106"/>
      <c r="J2282" s="48"/>
      <c r="K2282" s="106"/>
      <c r="L2282" s="46">
        <v>1</v>
      </c>
      <c r="M2282" s="110">
        <v>-77.02</v>
      </c>
      <c r="N2282" s="21"/>
      <c r="O2282" s="21"/>
    </row>
    <row r="2283" spans="1:15" x14ac:dyDescent="0.25">
      <c r="A2283" s="20"/>
      <c r="B2283" s="20"/>
      <c r="C2283" s="20"/>
      <c r="D2283" s="20"/>
      <c r="E2283" s="15" t="s">
        <v>2308</v>
      </c>
      <c r="F2283" s="46"/>
      <c r="G2283" s="106"/>
      <c r="H2283" s="48">
        <v>1</v>
      </c>
      <c r="I2283" s="106">
        <v>-129.49</v>
      </c>
      <c r="J2283" s="48"/>
      <c r="K2283" s="106"/>
      <c r="L2283" s="46">
        <v>1</v>
      </c>
      <c r="M2283" s="110">
        <v>-129.49</v>
      </c>
      <c r="N2283" s="21"/>
      <c r="O2283" s="21"/>
    </row>
    <row r="2284" spans="1:15" x14ac:dyDescent="0.25">
      <c r="A2284" s="20"/>
      <c r="B2284" s="20"/>
      <c r="C2284" s="20"/>
      <c r="D2284" s="20"/>
      <c r="E2284" s="15" t="s">
        <v>1997</v>
      </c>
      <c r="F2284" s="46"/>
      <c r="G2284" s="106"/>
      <c r="H2284" s="48">
        <v>1</v>
      </c>
      <c r="I2284" s="106">
        <v>-15.3</v>
      </c>
      <c r="J2284" s="48"/>
      <c r="K2284" s="106"/>
      <c r="L2284" s="46">
        <v>1</v>
      </c>
      <c r="M2284" s="110">
        <v>-15.3</v>
      </c>
      <c r="N2284" s="21"/>
      <c r="O2284" s="21"/>
    </row>
    <row r="2285" spans="1:15" x14ac:dyDescent="0.25">
      <c r="A2285" s="20"/>
      <c r="B2285" s="20"/>
      <c r="C2285" s="20"/>
      <c r="D2285" s="20"/>
      <c r="E2285" s="15" t="s">
        <v>1819</v>
      </c>
      <c r="F2285" s="46"/>
      <c r="G2285" s="106"/>
      <c r="H2285" s="48">
        <v>1</v>
      </c>
      <c r="I2285" s="106">
        <v>-61.37</v>
      </c>
      <c r="J2285" s="48"/>
      <c r="K2285" s="106"/>
      <c r="L2285" s="46">
        <v>1</v>
      </c>
      <c r="M2285" s="110">
        <v>-61.37</v>
      </c>
      <c r="N2285" s="21"/>
      <c r="O2285" s="21"/>
    </row>
    <row r="2286" spans="1:15" x14ac:dyDescent="0.25">
      <c r="A2286" s="20"/>
      <c r="B2286" s="20"/>
      <c r="C2286" s="20"/>
      <c r="D2286" s="20"/>
      <c r="E2286" s="15" t="s">
        <v>867</v>
      </c>
      <c r="F2286" s="46">
        <v>1</v>
      </c>
      <c r="G2286" s="106">
        <v>-32.97</v>
      </c>
      <c r="H2286" s="48"/>
      <c r="I2286" s="106"/>
      <c r="J2286" s="48"/>
      <c r="K2286" s="106"/>
      <c r="L2286" s="46">
        <v>1</v>
      </c>
      <c r="M2286" s="110">
        <v>-32.97</v>
      </c>
      <c r="N2286" s="21"/>
      <c r="O2286" s="21"/>
    </row>
    <row r="2287" spans="1:15" x14ac:dyDescent="0.25">
      <c r="A2287" s="20"/>
      <c r="B2287" s="20"/>
      <c r="C2287" s="20"/>
      <c r="D2287" s="20"/>
      <c r="E2287" s="15" t="s">
        <v>91</v>
      </c>
      <c r="F2287" s="46"/>
      <c r="G2287" s="106"/>
      <c r="H2287" s="48">
        <v>1</v>
      </c>
      <c r="I2287" s="106">
        <v>-344.2</v>
      </c>
      <c r="J2287" s="48"/>
      <c r="K2287" s="106"/>
      <c r="L2287" s="46">
        <v>1</v>
      </c>
      <c r="M2287" s="110">
        <v>-344.2</v>
      </c>
      <c r="N2287" s="21"/>
      <c r="O2287" s="21"/>
    </row>
    <row r="2288" spans="1:15" x14ac:dyDescent="0.25">
      <c r="A2288" s="20"/>
      <c r="B2288" s="20"/>
      <c r="C2288" s="20"/>
      <c r="D2288" s="20"/>
      <c r="E2288" s="15" t="s">
        <v>1926</v>
      </c>
      <c r="F2288" s="46">
        <v>1</v>
      </c>
      <c r="G2288" s="106">
        <v>-21.52</v>
      </c>
      <c r="H2288" s="48"/>
      <c r="I2288" s="106"/>
      <c r="J2288" s="48"/>
      <c r="K2288" s="106"/>
      <c r="L2288" s="46">
        <v>1</v>
      </c>
      <c r="M2288" s="110">
        <v>-21.52</v>
      </c>
      <c r="N2288" s="21"/>
      <c r="O2288" s="21"/>
    </row>
    <row r="2289" spans="1:15" x14ac:dyDescent="0.25">
      <c r="A2289" s="20"/>
      <c r="B2289" s="20"/>
      <c r="C2289" s="20"/>
      <c r="D2289" s="20"/>
      <c r="E2289" s="15" t="s">
        <v>1098</v>
      </c>
      <c r="F2289" s="46">
        <v>1</v>
      </c>
      <c r="G2289" s="106">
        <v>-87.96</v>
      </c>
      <c r="H2289" s="48"/>
      <c r="I2289" s="106"/>
      <c r="J2289" s="48"/>
      <c r="K2289" s="106"/>
      <c r="L2289" s="46">
        <v>1</v>
      </c>
      <c r="M2289" s="110">
        <v>-87.96</v>
      </c>
      <c r="N2289" s="21"/>
      <c r="O2289" s="21"/>
    </row>
    <row r="2290" spans="1:15" x14ac:dyDescent="0.25">
      <c r="A2290" s="20"/>
      <c r="B2290" s="20"/>
      <c r="C2290" s="20"/>
      <c r="D2290" s="20"/>
      <c r="E2290" s="15" t="s">
        <v>2309</v>
      </c>
      <c r="F2290" s="46"/>
      <c r="G2290" s="106"/>
      <c r="H2290" s="48">
        <v>1</v>
      </c>
      <c r="I2290" s="106">
        <v>-113.36</v>
      </c>
      <c r="J2290" s="48"/>
      <c r="K2290" s="106"/>
      <c r="L2290" s="46">
        <v>1</v>
      </c>
      <c r="M2290" s="110">
        <v>-113.36</v>
      </c>
      <c r="N2290" s="21"/>
      <c r="O2290" s="21"/>
    </row>
    <row r="2291" spans="1:15" x14ac:dyDescent="0.25">
      <c r="A2291" s="20"/>
      <c r="B2291" s="20"/>
      <c r="C2291" s="20"/>
      <c r="D2291" s="20"/>
      <c r="E2291" s="15" t="s">
        <v>1091</v>
      </c>
      <c r="F2291" s="46">
        <v>1</v>
      </c>
      <c r="G2291" s="106">
        <v>-74.52</v>
      </c>
      <c r="H2291" s="48"/>
      <c r="I2291" s="106"/>
      <c r="J2291" s="48"/>
      <c r="K2291" s="106"/>
      <c r="L2291" s="46">
        <v>1</v>
      </c>
      <c r="M2291" s="110">
        <v>-74.52</v>
      </c>
      <c r="N2291" s="21"/>
      <c r="O2291" s="21"/>
    </row>
    <row r="2292" spans="1:15" x14ac:dyDescent="0.25">
      <c r="A2292" s="20"/>
      <c r="B2292" s="20"/>
      <c r="C2292" s="20"/>
      <c r="D2292" s="20"/>
      <c r="E2292" s="15" t="s">
        <v>1405</v>
      </c>
      <c r="F2292" s="46"/>
      <c r="G2292" s="106"/>
      <c r="H2292" s="48">
        <v>1</v>
      </c>
      <c r="I2292" s="106">
        <v>-54.11</v>
      </c>
      <c r="J2292" s="48"/>
      <c r="K2292" s="106"/>
      <c r="L2292" s="46">
        <v>1</v>
      </c>
      <c r="M2292" s="110">
        <v>-54.11</v>
      </c>
      <c r="N2292" s="21"/>
      <c r="O2292" s="21"/>
    </row>
    <row r="2293" spans="1:15" x14ac:dyDescent="0.25">
      <c r="A2293" s="20"/>
      <c r="B2293" s="20"/>
      <c r="C2293" s="20"/>
      <c r="D2293" s="20"/>
      <c r="E2293" s="15" t="s">
        <v>532</v>
      </c>
      <c r="F2293" s="46">
        <v>1</v>
      </c>
      <c r="G2293" s="106">
        <v>-32.229999999999997</v>
      </c>
      <c r="H2293" s="48"/>
      <c r="I2293" s="106"/>
      <c r="J2293" s="48"/>
      <c r="K2293" s="106"/>
      <c r="L2293" s="46">
        <v>1</v>
      </c>
      <c r="M2293" s="110">
        <v>-32.229999999999997</v>
      </c>
      <c r="N2293" s="21"/>
      <c r="O2293" s="21"/>
    </row>
    <row r="2294" spans="1:15" x14ac:dyDescent="0.25">
      <c r="A2294" s="20"/>
      <c r="B2294" s="20"/>
      <c r="C2294" s="20"/>
      <c r="D2294" s="20"/>
      <c r="E2294" s="15" t="s">
        <v>2189</v>
      </c>
      <c r="F2294" s="46">
        <v>1</v>
      </c>
      <c r="G2294" s="106">
        <v>-125.5</v>
      </c>
      <c r="H2294" s="48"/>
      <c r="I2294" s="106"/>
      <c r="J2294" s="48"/>
      <c r="K2294" s="106"/>
      <c r="L2294" s="46">
        <v>1</v>
      </c>
      <c r="M2294" s="110">
        <v>-125.5</v>
      </c>
      <c r="N2294" s="21"/>
      <c r="O2294" s="21"/>
    </row>
    <row r="2295" spans="1:15" ht="15.75" thickBot="1" x14ac:dyDescent="0.3">
      <c r="A2295" s="20"/>
      <c r="B2295" s="20"/>
      <c r="C2295" s="20"/>
      <c r="D2295" s="20"/>
      <c r="E2295" s="15" t="s">
        <v>816</v>
      </c>
      <c r="F2295" s="47"/>
      <c r="G2295" s="109"/>
      <c r="H2295" s="123"/>
      <c r="I2295" s="109"/>
      <c r="J2295" s="123">
        <v>1</v>
      </c>
      <c r="K2295" s="109">
        <v>-82.39</v>
      </c>
      <c r="L2295" s="47">
        <v>1</v>
      </c>
      <c r="M2295" s="111">
        <v>-82.39</v>
      </c>
      <c r="N2295" s="21"/>
      <c r="O2295" s="21"/>
    </row>
    <row r="2296" spans="1:15" x14ac:dyDescent="0.25">
      <c r="A2296" s="20"/>
      <c r="B2296" s="20"/>
      <c r="C2296" s="20"/>
      <c r="D2296" s="20"/>
      <c r="E2296" s="21"/>
      <c r="F2296" s="103"/>
      <c r="G2296" s="103"/>
      <c r="H2296" s="103"/>
      <c r="I2296" s="103"/>
      <c r="J2296" s="103"/>
      <c r="K2296" s="103"/>
      <c r="L2296" s="103"/>
      <c r="M2296" s="51"/>
      <c r="N2296" s="21"/>
      <c r="O2296" s="21"/>
    </row>
  </sheetData>
  <mergeCells count="5">
    <mergeCell ref="F3:G3"/>
    <mergeCell ref="H3:I3"/>
    <mergeCell ref="J3:K3"/>
    <mergeCell ref="L3:L4"/>
    <mergeCell ref="M3:M4"/>
  </mergeCells>
  <pageMargins left="0.7" right="0.7" top="0.75" bottom="0.75" header="0.3" footer="0.3"/>
  <pageSetup paperSize="0" orientation="portrait" horizontalDpi="0" verticalDpi="0" copies="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B18"/>
  <sheetViews>
    <sheetView showGridLines="0" workbookViewId="0">
      <selection activeCell="A19" sqref="A19:XFD1048576"/>
    </sheetView>
  </sheetViews>
  <sheetFormatPr defaultColWidth="0" defaultRowHeight="15" zeroHeight="1" x14ac:dyDescent="0.25"/>
  <cols>
    <col min="1" max="1" width="26.85546875" style="12" bestFit="1" customWidth="1"/>
    <col min="2" max="2" width="79.85546875" customWidth="1"/>
    <col min="3" max="3" width="9.140625" customWidth="1"/>
    <col min="4" max="16384" width="9.140625" hidden="1"/>
  </cols>
  <sheetData>
    <row r="1" spans="1:2" ht="15.75" thickBot="1" x14ac:dyDescent="0.3">
      <c r="A1" s="1" t="s">
        <v>0</v>
      </c>
      <c r="B1" s="2" t="s">
        <v>1</v>
      </c>
    </row>
    <row r="2" spans="1:2" x14ac:dyDescent="0.25">
      <c r="A2" s="3" t="s">
        <v>2</v>
      </c>
      <c r="B2" s="4" t="s">
        <v>3</v>
      </c>
    </row>
    <row r="3" spans="1:2" x14ac:dyDescent="0.25">
      <c r="A3" s="5" t="s">
        <v>4</v>
      </c>
      <c r="B3" s="6" t="s">
        <v>5</v>
      </c>
    </row>
    <row r="4" spans="1:2" x14ac:dyDescent="0.25">
      <c r="A4" s="7" t="s">
        <v>6</v>
      </c>
      <c r="B4" s="8" t="s">
        <v>7</v>
      </c>
    </row>
    <row r="5" spans="1:2" x14ac:dyDescent="0.25">
      <c r="A5" s="7" t="s">
        <v>8</v>
      </c>
      <c r="B5" s="8" t="s">
        <v>9</v>
      </c>
    </row>
    <row r="6" spans="1:2" x14ac:dyDescent="0.25">
      <c r="A6" s="7" t="s">
        <v>10</v>
      </c>
      <c r="B6" s="8" t="s">
        <v>11</v>
      </c>
    </row>
    <row r="7" spans="1:2" x14ac:dyDescent="0.25">
      <c r="A7" s="7" t="s">
        <v>12</v>
      </c>
      <c r="B7" s="8" t="s">
        <v>13</v>
      </c>
    </row>
    <row r="8" spans="1:2" x14ac:dyDescent="0.25">
      <c r="A8" s="7" t="s">
        <v>14</v>
      </c>
      <c r="B8" s="8" t="s">
        <v>15</v>
      </c>
    </row>
    <row r="9" spans="1:2" x14ac:dyDescent="0.25">
      <c r="A9" s="7" t="s">
        <v>16</v>
      </c>
      <c r="B9" s="8" t="s">
        <v>17</v>
      </c>
    </row>
    <row r="10" spans="1:2" x14ac:dyDescent="0.25">
      <c r="A10" s="7" t="s">
        <v>18</v>
      </c>
      <c r="B10" s="8" t="s">
        <v>19</v>
      </c>
    </row>
    <row r="11" spans="1:2" x14ac:dyDescent="0.25">
      <c r="A11" s="7" t="s">
        <v>20</v>
      </c>
      <c r="B11" s="8" t="s">
        <v>21</v>
      </c>
    </row>
    <row r="12" spans="1:2" x14ac:dyDescent="0.25">
      <c r="A12" s="7" t="s">
        <v>22</v>
      </c>
      <c r="B12" s="8" t="s">
        <v>23</v>
      </c>
    </row>
    <row r="13" spans="1:2" x14ac:dyDescent="0.25">
      <c r="A13" s="7" t="s">
        <v>24</v>
      </c>
      <c r="B13" s="8" t="s">
        <v>25</v>
      </c>
    </row>
    <row r="14" spans="1:2" x14ac:dyDescent="0.25">
      <c r="A14" s="7" t="s">
        <v>26</v>
      </c>
      <c r="B14" s="8" t="s">
        <v>27</v>
      </c>
    </row>
    <row r="15" spans="1:2" x14ac:dyDescent="0.25">
      <c r="A15" s="9" t="s">
        <v>28</v>
      </c>
      <c r="B15" s="8" t="s">
        <v>29</v>
      </c>
    </row>
    <row r="16" spans="1:2" x14ac:dyDescent="0.25">
      <c r="A16" s="7" t="s">
        <v>30</v>
      </c>
      <c r="B16" s="8" t="s">
        <v>31</v>
      </c>
    </row>
    <row r="17" spans="1:2" ht="30.75" thickBot="1" x14ac:dyDescent="0.3">
      <c r="A17" s="10" t="s">
        <v>32</v>
      </c>
      <c r="B17" s="11" t="s">
        <v>33</v>
      </c>
    </row>
    <row r="18" spans="1:2" x14ac:dyDescent="0.25"/>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A1:AC4496"/>
  <sheetViews>
    <sheetView zoomScale="90" zoomScaleNormal="90" workbookViewId="0">
      <selection activeCell="O21" sqref="O21:P21"/>
    </sheetView>
  </sheetViews>
  <sheetFormatPr defaultRowHeight="15" x14ac:dyDescent="0.25"/>
  <cols>
    <col min="1" max="1" width="10.5703125" bestFit="1" customWidth="1"/>
    <col min="2" max="2" width="9.5703125" style="14" bestFit="1" customWidth="1"/>
    <col min="3" max="4" width="19.42578125" bestFit="1" customWidth="1"/>
    <col min="5" max="5" width="24.28515625" bestFit="1" customWidth="1"/>
    <col min="6" max="6" width="14.85546875" bestFit="1" customWidth="1"/>
    <col min="7" max="7" width="13.42578125" bestFit="1" customWidth="1"/>
    <col min="8" max="9" width="17.85546875" bestFit="1" customWidth="1"/>
    <col min="10" max="11" width="12.85546875" bestFit="1" customWidth="1"/>
    <col min="12" max="12" width="26" bestFit="1" customWidth="1"/>
    <col min="13" max="13" width="18.85546875" bestFit="1" customWidth="1"/>
    <col min="14" max="14" width="18.5703125" style="13" bestFit="1" customWidth="1"/>
    <col min="15" max="15" width="19.85546875" bestFit="1" customWidth="1"/>
    <col min="16" max="16" width="29.140625" bestFit="1" customWidth="1"/>
    <col min="17" max="17" width="22.140625" bestFit="1" customWidth="1"/>
    <col min="18" max="18" width="21.85546875" bestFit="1" customWidth="1"/>
    <col min="19" max="19" width="19.85546875" bestFit="1" customWidth="1"/>
    <col min="20" max="20" width="8.42578125" bestFit="1" customWidth="1"/>
    <col min="21" max="21" width="18.5703125" bestFit="1" customWidth="1"/>
    <col min="22" max="22" width="20.85546875" bestFit="1" customWidth="1"/>
    <col min="23" max="23" width="22.5703125" bestFit="1" customWidth="1"/>
    <col min="24" max="24" width="22.140625" bestFit="1" customWidth="1"/>
    <col min="25" max="25" width="18.140625" bestFit="1" customWidth="1"/>
    <col min="26" max="26" width="13.5703125" bestFit="1" customWidth="1"/>
    <col min="27" max="27" width="18.28515625" bestFit="1" customWidth="1"/>
    <col min="28" max="28" width="13.5703125" bestFit="1" customWidth="1"/>
  </cols>
  <sheetData>
    <row r="1" spans="1:29" x14ac:dyDescent="0.25">
      <c r="A1" s="16" t="s">
        <v>2342</v>
      </c>
      <c r="B1" s="17" t="s">
        <v>2341</v>
      </c>
      <c r="C1" s="16" t="s">
        <v>2345</v>
      </c>
      <c r="D1" s="16" t="s">
        <v>2343</v>
      </c>
      <c r="E1" s="16" t="s">
        <v>2344</v>
      </c>
      <c r="F1" s="16" t="s">
        <v>2458</v>
      </c>
      <c r="G1" s="16" t="s">
        <v>2459</v>
      </c>
      <c r="H1" s="16" t="s">
        <v>2468</v>
      </c>
      <c r="I1" s="16" t="s">
        <v>2467</v>
      </c>
      <c r="J1" s="16" t="s">
        <v>2465</v>
      </c>
      <c r="K1" s="16" t="s">
        <v>2466</v>
      </c>
      <c r="L1" s="16" t="s">
        <v>2484</v>
      </c>
      <c r="M1" s="16" t="s">
        <v>2485</v>
      </c>
      <c r="N1" t="s">
        <v>2</v>
      </c>
      <c r="O1" t="s">
        <v>4</v>
      </c>
      <c r="P1" t="s">
        <v>6</v>
      </c>
      <c r="Q1" t="s">
        <v>8</v>
      </c>
      <c r="R1" t="s">
        <v>10</v>
      </c>
      <c r="S1" t="s">
        <v>12</v>
      </c>
      <c r="T1" t="s">
        <v>14</v>
      </c>
      <c r="U1" t="s">
        <v>16</v>
      </c>
      <c r="V1" t="s">
        <v>18</v>
      </c>
      <c r="W1" t="s">
        <v>20</v>
      </c>
      <c r="X1" t="s">
        <v>22</v>
      </c>
      <c r="Y1" t="s">
        <v>24</v>
      </c>
      <c r="Z1" t="s">
        <v>26</v>
      </c>
      <c r="AA1" s="13" t="s">
        <v>28</v>
      </c>
      <c r="AB1" t="s">
        <v>30</v>
      </c>
      <c r="AC1" t="s">
        <v>32</v>
      </c>
    </row>
    <row r="2" spans="1:29" x14ac:dyDescent="0.25">
      <c r="A2" s="18" t="str">
        <f>CONCATENATE("Q",ROUNDUP(MONTH(Table1[[#This Row],[Month]])/3,0))</f>
        <v>Q2</v>
      </c>
      <c r="B2" s="14">
        <f>EOMONTH(Table1[[#This Row],[Credit Date]],-1)+1</f>
        <v>42461</v>
      </c>
      <c r="C2" t="str">
        <f>CONCATENATE(Table1[[#This Row],[Issuer Last Name]],", ",Table1[[#This Row],[Issuer First Name]])</f>
        <v>No. 072, Employee</v>
      </c>
      <c r="D2" t="str">
        <f>CONCATENATE(Table1[[#This Row],[Approver Last Name]],", ",Table1[[#This Row],[Approver First Name]])</f>
        <v>No. 072, Employee</v>
      </c>
      <c r="E2" t="str">
        <f>CONCATENATE(Table1[[#This Row],[Customer Last Name]],", ",Table1[[#This Row],[Customer First Name]])</f>
        <v>No. 12567, Client</v>
      </c>
      <c r="F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 t="str">
        <f>IF(Table1[[#This Row],[Transaction Type]]="Maintenance","Non-Sales","Sales")</f>
        <v>Sales</v>
      </c>
      <c r="H2">
        <f>IF(Table1[[#This Row],[Quarter]]="q2",1,"")</f>
        <v>1</v>
      </c>
      <c r="I2" t="str">
        <f>IF(Table1[[#This Row],[Quarter]]="q3",1,"")</f>
        <v/>
      </c>
      <c r="J2">
        <f>IF(Table1[[#This Row],[Quarter]]="Q2",Table1[[#This Row],[Credit Amount]],"")</f>
        <v>-187.81</v>
      </c>
      <c r="K2" t="str">
        <f>IF(Table1[[#This Row],[Quarter]]="Q3",Table1[[#This Row],[Credit Amount]],"")</f>
        <v/>
      </c>
      <c r="L2">
        <f>IF(Table1[[#This Row],[Transaction Type]]="Upgrade",Table1[[#This Row],[Credit Amount]],IF(Table1[[#This Row],[Transaction Type]]="Activation",Table1[[#This Row],[Credit Amount]],""))</f>
        <v>-187.81</v>
      </c>
      <c r="M2" t="str">
        <f>IF(Table1[[#This Row],[Transaction Type]]="Maintenance",Table1[[#This Row],[Credit Amount]],"")</f>
        <v/>
      </c>
      <c r="N2">
        <v>10072</v>
      </c>
      <c r="O2" t="s">
        <v>2489</v>
      </c>
      <c r="P2" t="s">
        <v>2561</v>
      </c>
      <c r="Q2" t="s">
        <v>2340</v>
      </c>
      <c r="R2">
        <v>10072</v>
      </c>
      <c r="S2" t="s">
        <v>2489</v>
      </c>
      <c r="T2" t="s">
        <v>2561</v>
      </c>
      <c r="U2" t="s">
        <v>2340</v>
      </c>
      <c r="V2" t="s">
        <v>34</v>
      </c>
      <c r="W2">
        <v>100003566</v>
      </c>
      <c r="X2">
        <v>8005552567</v>
      </c>
      <c r="Y2" t="s">
        <v>2595</v>
      </c>
      <c r="Z2" t="s">
        <v>5162</v>
      </c>
      <c r="AA2" s="13">
        <v>-187.81</v>
      </c>
      <c r="AB2" s="14">
        <v>42461</v>
      </c>
      <c r="AC2" t="s">
        <v>35</v>
      </c>
    </row>
    <row r="3" spans="1:29" x14ac:dyDescent="0.25">
      <c r="A3" t="str">
        <f>CONCATENATE("Q",ROUNDUP(MONTH(Table1[[#This Row],[Month]])/3,0))</f>
        <v>Q2</v>
      </c>
      <c r="B3" s="14">
        <f>EOMONTH(Table1[[#This Row],[Credit Date]],-1)+1</f>
        <v>42461</v>
      </c>
      <c r="C3" t="str">
        <f>CONCATENATE(Table1[[#This Row],[Issuer Last Name]],", ",Table1[[#This Row],[Issuer First Name]])</f>
        <v>No. 072, Employee</v>
      </c>
      <c r="D3" t="str">
        <f>CONCATENATE(Table1[[#This Row],[Approver Last Name]],", ",Table1[[#This Row],[Approver First Name]])</f>
        <v>No. 072, Employee</v>
      </c>
      <c r="E3" t="str">
        <f>CONCATENATE(Table1[[#This Row],[Customer Last Name]],", ",Table1[[#This Row],[Customer First Name]])</f>
        <v>No. 12592, Client</v>
      </c>
      <c r="F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 t="str">
        <f>IF(Table1[[#This Row],[Transaction Type]]="Maintenance","Non-Sales","Sales")</f>
        <v>Non-Sales</v>
      </c>
      <c r="H3">
        <f>IF(Table1[[#This Row],[Quarter]]="q2",1,"")</f>
        <v>1</v>
      </c>
      <c r="I3" t="str">
        <f>IF(Table1[[#This Row],[Quarter]]="q3",1,"")</f>
        <v/>
      </c>
      <c r="J3">
        <f>IF(Table1[[#This Row],[Quarter]]="Q2",Table1[[#This Row],[Credit Amount]],"")</f>
        <v>-52.95</v>
      </c>
      <c r="K3" t="str">
        <f>IF(Table1[[#This Row],[Quarter]]="Q3",Table1[[#This Row],[Credit Amount]],"")</f>
        <v/>
      </c>
      <c r="L3" t="str">
        <f>IF(Table1[[#This Row],[Transaction Type]]="Upgrade",Table1[[#This Row],[Credit Amount]],IF(Table1[[#This Row],[Transaction Type]]="Activation",Table1[[#This Row],[Credit Amount]],""))</f>
        <v/>
      </c>
      <c r="M3">
        <f>IF(Table1[[#This Row],[Transaction Type]]="Maintenance",Table1[[#This Row],[Credit Amount]],"")</f>
        <v>-52.95</v>
      </c>
      <c r="N3">
        <v>10072</v>
      </c>
      <c r="O3" t="s">
        <v>2489</v>
      </c>
      <c r="P3" t="s">
        <v>2561</v>
      </c>
      <c r="Q3" t="s">
        <v>2340</v>
      </c>
      <c r="R3">
        <v>10072</v>
      </c>
      <c r="S3" t="s">
        <v>2489</v>
      </c>
      <c r="T3" t="s">
        <v>2561</v>
      </c>
      <c r="U3" t="s">
        <v>2340</v>
      </c>
      <c r="V3" t="s">
        <v>34</v>
      </c>
      <c r="W3">
        <v>100003591</v>
      </c>
      <c r="X3">
        <v>8005552592</v>
      </c>
      <c r="Y3" t="s">
        <v>2595</v>
      </c>
      <c r="Z3" t="s">
        <v>5187</v>
      </c>
      <c r="AA3" s="13">
        <v>-52.95</v>
      </c>
      <c r="AB3" s="14">
        <v>42464</v>
      </c>
      <c r="AC3" t="s">
        <v>36</v>
      </c>
    </row>
    <row r="4" spans="1:29" x14ac:dyDescent="0.25">
      <c r="A4" t="str">
        <f>CONCATENATE("Q",ROUNDUP(MONTH(Table1[[#This Row],[Month]])/3,0))</f>
        <v>Q2</v>
      </c>
      <c r="B4" s="14">
        <f>EOMONTH(Table1[[#This Row],[Credit Date]],-1)+1</f>
        <v>42461</v>
      </c>
      <c r="C4" t="str">
        <f>CONCATENATE(Table1[[#This Row],[Issuer Last Name]],", ",Table1[[#This Row],[Issuer First Name]])</f>
        <v>No. 072, Employee</v>
      </c>
      <c r="D4" t="str">
        <f>CONCATENATE(Table1[[#This Row],[Approver Last Name]],", ",Table1[[#This Row],[Approver First Name]])</f>
        <v>No. 072, Employee</v>
      </c>
      <c r="E4" t="str">
        <f>CONCATENATE(Table1[[#This Row],[Customer Last Name]],", ",Table1[[#This Row],[Customer First Name]])</f>
        <v>No. 13819, Client</v>
      </c>
      <c r="F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 t="str">
        <f>IF(Table1[[#This Row],[Transaction Type]]="Maintenance","Non-Sales","Sales")</f>
        <v>Non-Sales</v>
      </c>
      <c r="H4">
        <f>IF(Table1[[#This Row],[Quarter]]="q2",1,"")</f>
        <v>1</v>
      </c>
      <c r="I4" t="str">
        <f>IF(Table1[[#This Row],[Quarter]]="q3",1,"")</f>
        <v/>
      </c>
      <c r="J4">
        <f>IF(Table1[[#This Row],[Quarter]]="Q2",Table1[[#This Row],[Credit Amount]],"")</f>
        <v>-254.27</v>
      </c>
      <c r="K4" t="str">
        <f>IF(Table1[[#This Row],[Quarter]]="Q3",Table1[[#This Row],[Credit Amount]],"")</f>
        <v/>
      </c>
      <c r="L4" t="str">
        <f>IF(Table1[[#This Row],[Transaction Type]]="Upgrade",Table1[[#This Row],[Credit Amount]],IF(Table1[[#This Row],[Transaction Type]]="Activation",Table1[[#This Row],[Credit Amount]],""))</f>
        <v/>
      </c>
      <c r="M4">
        <f>IF(Table1[[#This Row],[Transaction Type]]="Maintenance",Table1[[#This Row],[Credit Amount]],"")</f>
        <v>-254.27</v>
      </c>
      <c r="N4">
        <v>10072</v>
      </c>
      <c r="O4" t="s">
        <v>2489</v>
      </c>
      <c r="P4" t="s">
        <v>2561</v>
      </c>
      <c r="Q4" t="s">
        <v>2340</v>
      </c>
      <c r="R4">
        <v>10072</v>
      </c>
      <c r="S4" t="s">
        <v>2489</v>
      </c>
      <c r="T4" t="s">
        <v>2561</v>
      </c>
      <c r="U4" t="s">
        <v>2340</v>
      </c>
      <c r="V4" t="s">
        <v>34</v>
      </c>
      <c r="W4">
        <v>100004818</v>
      </c>
      <c r="X4">
        <v>8005553819</v>
      </c>
      <c r="Y4" t="s">
        <v>2595</v>
      </c>
      <c r="Z4" t="s">
        <v>6407</v>
      </c>
      <c r="AA4" s="13">
        <v>-254.27</v>
      </c>
      <c r="AB4" s="14">
        <v>42464</v>
      </c>
      <c r="AC4" t="s">
        <v>36</v>
      </c>
    </row>
    <row r="5" spans="1:29" x14ac:dyDescent="0.25">
      <c r="A5" t="str">
        <f>CONCATENATE("Q",ROUNDUP(MONTH(Table1[[#This Row],[Month]])/3,0))</f>
        <v>Q2</v>
      </c>
      <c r="B5" s="14">
        <f>EOMONTH(Table1[[#This Row],[Credit Date]],-1)+1</f>
        <v>42461</v>
      </c>
      <c r="C5" t="str">
        <f>CONCATENATE(Table1[[#This Row],[Issuer Last Name]],", ",Table1[[#This Row],[Issuer First Name]])</f>
        <v>No. 072, Employee</v>
      </c>
      <c r="D5" t="str">
        <f>CONCATENATE(Table1[[#This Row],[Approver Last Name]],", ",Table1[[#This Row],[Approver First Name]])</f>
        <v>No. 072, Employee</v>
      </c>
      <c r="E5" t="str">
        <f>CONCATENATE(Table1[[#This Row],[Customer Last Name]],", ",Table1[[#This Row],[Customer First Name]])</f>
        <v>No. 13735, Client</v>
      </c>
      <c r="F5" t="str">
        <f>IF(Table1[[#This Row],[Credit Amount]]&gt;-19.99,"Less than 19.99",IF(Table1[[#This Row],[Credit Amount]]=-20,"20",IF(Table1[[#This Row],[Credit Amount]]&gt;-49.98,"20.01-49.98",IF(Table1[[#This Row],[Credit Amount]]=-49.99,"49.99",IF(Table1[[#This Row],[Credit Amount]]=-50,"50",IF(Table1[[#This Row],[Credit Amount]]&lt;-50.01,"Greater than 50"))))))</f>
        <v>Greater than 50</v>
      </c>
      <c r="G5" t="str">
        <f>IF(Table1[[#This Row],[Transaction Type]]="Maintenance","Non-Sales","Sales")</f>
        <v>Non-Sales</v>
      </c>
      <c r="H5">
        <f>IF(Table1[[#This Row],[Quarter]]="q2",1,"")</f>
        <v>1</v>
      </c>
      <c r="I5" t="str">
        <f>IF(Table1[[#This Row],[Quarter]]="q3",1,"")</f>
        <v/>
      </c>
      <c r="J5">
        <f>IF(Table1[[#This Row],[Quarter]]="Q2",Table1[[#This Row],[Credit Amount]],"")</f>
        <v>-291.13</v>
      </c>
      <c r="K5" t="str">
        <f>IF(Table1[[#This Row],[Quarter]]="Q3",Table1[[#This Row],[Credit Amount]],"")</f>
        <v/>
      </c>
      <c r="L5" t="str">
        <f>IF(Table1[[#This Row],[Transaction Type]]="Upgrade",Table1[[#This Row],[Credit Amount]],IF(Table1[[#This Row],[Transaction Type]]="Activation",Table1[[#This Row],[Credit Amount]],""))</f>
        <v/>
      </c>
      <c r="M5">
        <f>IF(Table1[[#This Row],[Transaction Type]]="Maintenance",Table1[[#This Row],[Credit Amount]],"")</f>
        <v>-291.13</v>
      </c>
      <c r="N5">
        <v>10072</v>
      </c>
      <c r="O5" t="s">
        <v>2489</v>
      </c>
      <c r="P5" t="s">
        <v>2561</v>
      </c>
      <c r="Q5" t="s">
        <v>2340</v>
      </c>
      <c r="R5">
        <v>10072</v>
      </c>
      <c r="S5" t="s">
        <v>2489</v>
      </c>
      <c r="T5" t="s">
        <v>2561</v>
      </c>
      <c r="U5" t="s">
        <v>2340</v>
      </c>
      <c r="V5" t="s">
        <v>34</v>
      </c>
      <c r="W5">
        <v>100004734</v>
      </c>
      <c r="X5">
        <v>8005553735</v>
      </c>
      <c r="Y5" t="s">
        <v>2595</v>
      </c>
      <c r="Z5" t="s">
        <v>6323</v>
      </c>
      <c r="AA5" s="13">
        <v>-291.13</v>
      </c>
      <c r="AB5" s="14">
        <v>42465</v>
      </c>
      <c r="AC5" t="s">
        <v>36</v>
      </c>
    </row>
    <row r="6" spans="1:29" x14ac:dyDescent="0.25">
      <c r="A6" t="str">
        <f>CONCATENATE("Q",ROUNDUP(MONTH(Table1[[#This Row],[Month]])/3,0))</f>
        <v>Q2</v>
      </c>
      <c r="B6" s="14">
        <f>EOMONTH(Table1[[#This Row],[Credit Date]],-1)+1</f>
        <v>42461</v>
      </c>
      <c r="C6" t="str">
        <f>CONCATENATE(Table1[[#This Row],[Issuer Last Name]],", ",Table1[[#This Row],[Issuer First Name]])</f>
        <v>No. 072, Employee</v>
      </c>
      <c r="D6" t="str">
        <f>CONCATENATE(Table1[[#This Row],[Approver Last Name]],", ",Table1[[#This Row],[Approver First Name]])</f>
        <v>No. 072, Employee</v>
      </c>
      <c r="E6" t="str">
        <f>CONCATENATE(Table1[[#This Row],[Customer Last Name]],", ",Table1[[#This Row],[Customer First Name]])</f>
        <v>No. 10600, Client</v>
      </c>
      <c r="F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 t="str">
        <f>IF(Table1[[#This Row],[Transaction Type]]="Maintenance","Non-Sales","Sales")</f>
        <v>Non-Sales</v>
      </c>
      <c r="H6">
        <f>IF(Table1[[#This Row],[Quarter]]="q2",1,"")</f>
        <v>1</v>
      </c>
      <c r="I6" t="str">
        <f>IF(Table1[[#This Row],[Quarter]]="q3",1,"")</f>
        <v/>
      </c>
      <c r="J6">
        <f>IF(Table1[[#This Row],[Quarter]]="Q2",Table1[[#This Row],[Credit Amount]],"")</f>
        <v>-344.59</v>
      </c>
      <c r="K6" t="str">
        <f>IF(Table1[[#This Row],[Quarter]]="Q3",Table1[[#This Row],[Credit Amount]],"")</f>
        <v/>
      </c>
      <c r="L6" t="str">
        <f>IF(Table1[[#This Row],[Transaction Type]]="Upgrade",Table1[[#This Row],[Credit Amount]],IF(Table1[[#This Row],[Transaction Type]]="Activation",Table1[[#This Row],[Credit Amount]],""))</f>
        <v/>
      </c>
      <c r="M6">
        <f>IF(Table1[[#This Row],[Transaction Type]]="Maintenance",Table1[[#This Row],[Credit Amount]],"")</f>
        <v>-344.59</v>
      </c>
      <c r="N6">
        <v>10072</v>
      </c>
      <c r="O6" t="s">
        <v>2489</v>
      </c>
      <c r="P6" t="s">
        <v>2561</v>
      </c>
      <c r="Q6" t="s">
        <v>2340</v>
      </c>
      <c r="R6">
        <v>10072</v>
      </c>
      <c r="S6" t="s">
        <v>2489</v>
      </c>
      <c r="T6" t="s">
        <v>2561</v>
      </c>
      <c r="U6" t="s">
        <v>2340</v>
      </c>
      <c r="V6" t="s">
        <v>34</v>
      </c>
      <c r="W6">
        <v>100001599</v>
      </c>
      <c r="X6">
        <v>8005550600</v>
      </c>
      <c r="Y6" t="s">
        <v>2595</v>
      </c>
      <c r="Z6" t="s">
        <v>3195</v>
      </c>
      <c r="AA6" s="13">
        <v>-344.59</v>
      </c>
      <c r="AB6" s="14">
        <v>42474</v>
      </c>
      <c r="AC6" t="s">
        <v>36</v>
      </c>
    </row>
    <row r="7" spans="1:29" x14ac:dyDescent="0.25">
      <c r="A7" t="str">
        <f>CONCATENATE("Q",ROUNDUP(MONTH(Table1[[#This Row],[Month]])/3,0))</f>
        <v>Q2</v>
      </c>
      <c r="B7" s="14">
        <f>EOMONTH(Table1[[#This Row],[Credit Date]],-1)+1</f>
        <v>42461</v>
      </c>
      <c r="C7" t="str">
        <f>CONCATENATE(Table1[[#This Row],[Issuer Last Name]],", ",Table1[[#This Row],[Issuer First Name]])</f>
        <v>No. 072, Employee</v>
      </c>
      <c r="D7" t="str">
        <f>CONCATENATE(Table1[[#This Row],[Approver Last Name]],", ",Table1[[#This Row],[Approver First Name]])</f>
        <v>No. 072, Employee</v>
      </c>
      <c r="E7" t="str">
        <f>CONCATENATE(Table1[[#This Row],[Customer Last Name]],", ",Table1[[#This Row],[Customer First Name]])</f>
        <v>No. 12070, Client</v>
      </c>
      <c r="F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 t="str">
        <f>IF(Table1[[#This Row],[Transaction Type]]="Maintenance","Non-Sales","Sales")</f>
        <v>Sales</v>
      </c>
      <c r="H7">
        <f>IF(Table1[[#This Row],[Quarter]]="q2",1,"")</f>
        <v>1</v>
      </c>
      <c r="I7" t="str">
        <f>IF(Table1[[#This Row],[Quarter]]="q3",1,"")</f>
        <v/>
      </c>
      <c r="J7">
        <f>IF(Table1[[#This Row],[Quarter]]="Q2",Table1[[#This Row],[Credit Amount]],"")</f>
        <v>-221.33</v>
      </c>
      <c r="K7" t="str">
        <f>IF(Table1[[#This Row],[Quarter]]="Q3",Table1[[#This Row],[Credit Amount]],"")</f>
        <v/>
      </c>
      <c r="L7">
        <f>IF(Table1[[#This Row],[Transaction Type]]="Upgrade",Table1[[#This Row],[Credit Amount]],IF(Table1[[#This Row],[Transaction Type]]="Activation",Table1[[#This Row],[Credit Amount]],""))</f>
        <v>-221.33</v>
      </c>
      <c r="M7" t="str">
        <f>IF(Table1[[#This Row],[Transaction Type]]="Maintenance",Table1[[#This Row],[Credit Amount]],"")</f>
        <v/>
      </c>
      <c r="N7">
        <v>10072</v>
      </c>
      <c r="O7" t="s">
        <v>2489</v>
      </c>
      <c r="P7" t="s">
        <v>2561</v>
      </c>
      <c r="Q7" t="s">
        <v>2340</v>
      </c>
      <c r="R7">
        <v>10072</v>
      </c>
      <c r="S7" t="s">
        <v>2489</v>
      </c>
      <c r="T7" t="s">
        <v>2561</v>
      </c>
      <c r="U7" t="s">
        <v>2340</v>
      </c>
      <c r="V7" t="s">
        <v>34</v>
      </c>
      <c r="W7">
        <v>100003069</v>
      </c>
      <c r="X7">
        <v>8005552070</v>
      </c>
      <c r="Y7" t="s">
        <v>2595</v>
      </c>
      <c r="Z7" t="s">
        <v>4665</v>
      </c>
      <c r="AA7" s="13">
        <v>-221.33</v>
      </c>
      <c r="AB7" s="14">
        <v>42476</v>
      </c>
      <c r="AC7" t="s">
        <v>37</v>
      </c>
    </row>
    <row r="8" spans="1:29" x14ac:dyDescent="0.25">
      <c r="A8" t="str">
        <f>CONCATENATE("Q",ROUNDUP(MONTH(Table1[[#This Row],[Month]])/3,0))</f>
        <v>Q2</v>
      </c>
      <c r="B8" s="14">
        <f>EOMONTH(Table1[[#This Row],[Credit Date]],-1)+1</f>
        <v>42461</v>
      </c>
      <c r="C8" t="str">
        <f>CONCATENATE(Table1[[#This Row],[Issuer Last Name]],", ",Table1[[#This Row],[Issuer First Name]])</f>
        <v>No. 072, Employee</v>
      </c>
      <c r="D8" t="str">
        <f>CONCATENATE(Table1[[#This Row],[Approver Last Name]],", ",Table1[[#This Row],[Approver First Name]])</f>
        <v>No. 072, Employee</v>
      </c>
      <c r="E8" t="str">
        <f>CONCATENATE(Table1[[#This Row],[Customer Last Name]],", ",Table1[[#This Row],[Customer First Name]])</f>
        <v>No. 11431, Client</v>
      </c>
      <c r="F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 t="str">
        <f>IF(Table1[[#This Row],[Transaction Type]]="Maintenance","Non-Sales","Sales")</f>
        <v>Non-Sales</v>
      </c>
      <c r="H8">
        <f>IF(Table1[[#This Row],[Quarter]]="q2",1,"")</f>
        <v>1</v>
      </c>
      <c r="I8" t="str">
        <f>IF(Table1[[#This Row],[Quarter]]="q3",1,"")</f>
        <v/>
      </c>
      <c r="J8">
        <f>IF(Table1[[#This Row],[Quarter]]="Q2",Table1[[#This Row],[Credit Amount]],"")</f>
        <v>-358.22</v>
      </c>
      <c r="K8" t="str">
        <f>IF(Table1[[#This Row],[Quarter]]="Q3",Table1[[#This Row],[Credit Amount]],"")</f>
        <v/>
      </c>
      <c r="L8" t="str">
        <f>IF(Table1[[#This Row],[Transaction Type]]="Upgrade",Table1[[#This Row],[Credit Amount]],IF(Table1[[#This Row],[Transaction Type]]="Activation",Table1[[#This Row],[Credit Amount]],""))</f>
        <v/>
      </c>
      <c r="M8">
        <f>IF(Table1[[#This Row],[Transaction Type]]="Maintenance",Table1[[#This Row],[Credit Amount]],"")</f>
        <v>-358.22</v>
      </c>
      <c r="N8">
        <v>10072</v>
      </c>
      <c r="O8" t="s">
        <v>2489</v>
      </c>
      <c r="P8" t="s">
        <v>2561</v>
      </c>
      <c r="Q8" t="s">
        <v>2340</v>
      </c>
      <c r="R8">
        <v>10072</v>
      </c>
      <c r="S8" t="s">
        <v>2489</v>
      </c>
      <c r="T8" t="s">
        <v>2561</v>
      </c>
      <c r="U8" t="s">
        <v>2340</v>
      </c>
      <c r="V8" t="s">
        <v>34</v>
      </c>
      <c r="W8">
        <v>100002430</v>
      </c>
      <c r="X8">
        <v>8005551431</v>
      </c>
      <c r="Y8" t="s">
        <v>2595</v>
      </c>
      <c r="Z8" t="s">
        <v>4026</v>
      </c>
      <c r="AA8" s="13">
        <v>-358.22</v>
      </c>
      <c r="AB8" s="14">
        <v>42490</v>
      </c>
      <c r="AC8" t="s">
        <v>36</v>
      </c>
    </row>
    <row r="9" spans="1:29" x14ac:dyDescent="0.25">
      <c r="A9" t="str">
        <f>CONCATENATE("Q",ROUNDUP(MONTH(Table1[[#This Row],[Month]])/3,0))</f>
        <v>Q2</v>
      </c>
      <c r="B9" s="14">
        <f>EOMONTH(Table1[[#This Row],[Credit Date]],-1)+1</f>
        <v>42491</v>
      </c>
      <c r="C9" t="str">
        <f>CONCATENATE(Table1[[#This Row],[Issuer Last Name]],", ",Table1[[#This Row],[Issuer First Name]])</f>
        <v>No. 072, Employee</v>
      </c>
      <c r="D9" t="str">
        <f>CONCATENATE(Table1[[#This Row],[Approver Last Name]],", ",Table1[[#This Row],[Approver First Name]])</f>
        <v>No. 072, Employee</v>
      </c>
      <c r="E9" t="str">
        <f>CONCATENATE(Table1[[#This Row],[Customer Last Name]],", ",Table1[[#This Row],[Customer First Name]])</f>
        <v>No. 10340, Client</v>
      </c>
      <c r="F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 t="str">
        <f>IF(Table1[[#This Row],[Transaction Type]]="Maintenance","Non-Sales","Sales")</f>
        <v>Non-Sales</v>
      </c>
      <c r="H9">
        <f>IF(Table1[[#This Row],[Quarter]]="q2",1,"")</f>
        <v>1</v>
      </c>
      <c r="I9" t="str">
        <f>IF(Table1[[#This Row],[Quarter]]="q3",1,"")</f>
        <v/>
      </c>
      <c r="J9">
        <f>IF(Table1[[#This Row],[Quarter]]="Q2",Table1[[#This Row],[Credit Amount]],"")</f>
        <v>-263.52</v>
      </c>
      <c r="K9" t="str">
        <f>IF(Table1[[#This Row],[Quarter]]="Q3",Table1[[#This Row],[Credit Amount]],"")</f>
        <v/>
      </c>
      <c r="L9" t="str">
        <f>IF(Table1[[#This Row],[Transaction Type]]="Upgrade",Table1[[#This Row],[Credit Amount]],IF(Table1[[#This Row],[Transaction Type]]="Activation",Table1[[#This Row],[Credit Amount]],""))</f>
        <v/>
      </c>
      <c r="M9">
        <f>IF(Table1[[#This Row],[Transaction Type]]="Maintenance",Table1[[#This Row],[Credit Amount]],"")</f>
        <v>-263.52</v>
      </c>
      <c r="N9">
        <v>10072</v>
      </c>
      <c r="O9" t="s">
        <v>2489</v>
      </c>
      <c r="P9" t="s">
        <v>2561</v>
      </c>
      <c r="Q9" t="s">
        <v>2340</v>
      </c>
      <c r="R9">
        <v>10072</v>
      </c>
      <c r="S9" t="s">
        <v>2489</v>
      </c>
      <c r="T9" t="s">
        <v>2561</v>
      </c>
      <c r="U9" t="s">
        <v>2340</v>
      </c>
      <c r="V9" t="s">
        <v>34</v>
      </c>
      <c r="W9">
        <v>100001339</v>
      </c>
      <c r="X9">
        <v>8005550340</v>
      </c>
      <c r="Y9" t="s">
        <v>2595</v>
      </c>
      <c r="Z9" t="s">
        <v>2935</v>
      </c>
      <c r="AA9" s="13">
        <v>-263.52</v>
      </c>
      <c r="AB9" s="14">
        <v>42499</v>
      </c>
      <c r="AC9" t="s">
        <v>36</v>
      </c>
    </row>
    <row r="10" spans="1:29" x14ac:dyDescent="0.25">
      <c r="A10" t="str">
        <f>CONCATENATE("Q",ROUNDUP(MONTH(Table1[[#This Row],[Month]])/3,0))</f>
        <v>Q2</v>
      </c>
      <c r="B10" s="14">
        <f>EOMONTH(Table1[[#This Row],[Credit Date]],-1)+1</f>
        <v>42491</v>
      </c>
      <c r="C10" t="str">
        <f>CONCATENATE(Table1[[#This Row],[Issuer Last Name]],", ",Table1[[#This Row],[Issuer First Name]])</f>
        <v>No. 072, Employee</v>
      </c>
      <c r="D10" t="str">
        <f>CONCATENATE(Table1[[#This Row],[Approver Last Name]],", ",Table1[[#This Row],[Approver First Name]])</f>
        <v>No. 072, Employee</v>
      </c>
      <c r="E10" t="str">
        <f>CONCATENATE(Table1[[#This Row],[Customer Last Name]],", ",Table1[[#This Row],[Customer First Name]])</f>
        <v>No. 11576, Client</v>
      </c>
      <c r="F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 t="str">
        <f>IF(Table1[[#This Row],[Transaction Type]]="Maintenance","Non-Sales","Sales")</f>
        <v>Non-Sales</v>
      </c>
      <c r="H10">
        <f>IF(Table1[[#This Row],[Quarter]]="q2",1,"")</f>
        <v>1</v>
      </c>
      <c r="I10" t="str">
        <f>IF(Table1[[#This Row],[Quarter]]="q3",1,"")</f>
        <v/>
      </c>
      <c r="J10">
        <f>IF(Table1[[#This Row],[Quarter]]="Q2",Table1[[#This Row],[Credit Amount]],"")</f>
        <v>-192.06</v>
      </c>
      <c r="K10" t="str">
        <f>IF(Table1[[#This Row],[Quarter]]="Q3",Table1[[#This Row],[Credit Amount]],"")</f>
        <v/>
      </c>
      <c r="L10" t="str">
        <f>IF(Table1[[#This Row],[Transaction Type]]="Upgrade",Table1[[#This Row],[Credit Amount]],IF(Table1[[#This Row],[Transaction Type]]="Activation",Table1[[#This Row],[Credit Amount]],""))</f>
        <v/>
      </c>
      <c r="M10">
        <f>IF(Table1[[#This Row],[Transaction Type]]="Maintenance",Table1[[#This Row],[Credit Amount]],"")</f>
        <v>-192.06</v>
      </c>
      <c r="N10">
        <v>10072</v>
      </c>
      <c r="O10" t="s">
        <v>2489</v>
      </c>
      <c r="P10" t="s">
        <v>2561</v>
      </c>
      <c r="Q10" t="s">
        <v>2340</v>
      </c>
      <c r="R10">
        <v>10072</v>
      </c>
      <c r="S10" t="s">
        <v>2489</v>
      </c>
      <c r="T10" t="s">
        <v>2561</v>
      </c>
      <c r="U10" t="s">
        <v>2340</v>
      </c>
      <c r="V10" t="s">
        <v>34</v>
      </c>
      <c r="W10">
        <v>100002575</v>
      </c>
      <c r="X10">
        <v>8005551576</v>
      </c>
      <c r="Y10" t="s">
        <v>2595</v>
      </c>
      <c r="Z10" t="s">
        <v>4171</v>
      </c>
      <c r="AA10" s="13">
        <v>-192.06</v>
      </c>
      <c r="AB10" s="14">
        <v>42500</v>
      </c>
      <c r="AC10" t="s">
        <v>36</v>
      </c>
    </row>
    <row r="11" spans="1:29" x14ac:dyDescent="0.25">
      <c r="A11" t="str">
        <f>CONCATENATE("Q",ROUNDUP(MONTH(Table1[[#This Row],[Month]])/3,0))</f>
        <v>Q2</v>
      </c>
      <c r="B11" s="14">
        <f>EOMONTH(Table1[[#This Row],[Credit Date]],-1)+1</f>
        <v>42491</v>
      </c>
      <c r="C11" t="str">
        <f>CONCATENATE(Table1[[#This Row],[Issuer Last Name]],", ",Table1[[#This Row],[Issuer First Name]])</f>
        <v>No. 072, Employee</v>
      </c>
      <c r="D11" t="str">
        <f>CONCATENATE(Table1[[#This Row],[Approver Last Name]],", ",Table1[[#This Row],[Approver First Name]])</f>
        <v>No. 072, Employee</v>
      </c>
      <c r="E11" t="str">
        <f>CONCATENATE(Table1[[#This Row],[Customer Last Name]],", ",Table1[[#This Row],[Customer First Name]])</f>
        <v>No. 10752, Client</v>
      </c>
      <c r="F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 t="str">
        <f>IF(Table1[[#This Row],[Transaction Type]]="Maintenance","Non-Sales","Sales")</f>
        <v>Sales</v>
      </c>
      <c r="H11">
        <f>IF(Table1[[#This Row],[Quarter]]="q2",1,"")</f>
        <v>1</v>
      </c>
      <c r="I11" t="str">
        <f>IF(Table1[[#This Row],[Quarter]]="q3",1,"")</f>
        <v/>
      </c>
      <c r="J11">
        <f>IF(Table1[[#This Row],[Quarter]]="Q2",Table1[[#This Row],[Credit Amount]],"")</f>
        <v>-78.92</v>
      </c>
      <c r="K11" t="str">
        <f>IF(Table1[[#This Row],[Quarter]]="Q3",Table1[[#This Row],[Credit Amount]],"")</f>
        <v/>
      </c>
      <c r="L11">
        <f>IF(Table1[[#This Row],[Transaction Type]]="Upgrade",Table1[[#This Row],[Credit Amount]],IF(Table1[[#This Row],[Transaction Type]]="Activation",Table1[[#This Row],[Credit Amount]],""))</f>
        <v>-78.92</v>
      </c>
      <c r="M11" t="str">
        <f>IF(Table1[[#This Row],[Transaction Type]]="Maintenance",Table1[[#This Row],[Credit Amount]],"")</f>
        <v/>
      </c>
      <c r="N11">
        <v>10072</v>
      </c>
      <c r="O11" t="s">
        <v>2489</v>
      </c>
      <c r="P11" t="s">
        <v>2561</v>
      </c>
      <c r="Q11" t="s">
        <v>2340</v>
      </c>
      <c r="R11">
        <v>10072</v>
      </c>
      <c r="S11" t="s">
        <v>2489</v>
      </c>
      <c r="T11" t="s">
        <v>2561</v>
      </c>
      <c r="U11" t="s">
        <v>2340</v>
      </c>
      <c r="V11" t="s">
        <v>34</v>
      </c>
      <c r="W11">
        <v>100001751</v>
      </c>
      <c r="X11">
        <v>8005550752</v>
      </c>
      <c r="Y11" t="s">
        <v>2595</v>
      </c>
      <c r="Z11" t="s">
        <v>3347</v>
      </c>
      <c r="AA11" s="13">
        <v>-78.92</v>
      </c>
      <c r="AB11" s="14">
        <v>42503</v>
      </c>
      <c r="AC11" t="s">
        <v>35</v>
      </c>
    </row>
    <row r="12" spans="1:29" x14ac:dyDescent="0.25">
      <c r="A12" t="str">
        <f>CONCATENATE("Q",ROUNDUP(MONTH(Table1[[#This Row],[Month]])/3,0))</f>
        <v>Q2</v>
      </c>
      <c r="B12" s="14">
        <f>EOMONTH(Table1[[#This Row],[Credit Date]],-1)+1</f>
        <v>42491</v>
      </c>
      <c r="C12" t="str">
        <f>CONCATENATE(Table1[[#This Row],[Issuer Last Name]],", ",Table1[[#This Row],[Issuer First Name]])</f>
        <v>No. 072, Employee</v>
      </c>
      <c r="D12" t="str">
        <f>CONCATENATE(Table1[[#This Row],[Approver Last Name]],", ",Table1[[#This Row],[Approver First Name]])</f>
        <v>No. 072, Employee</v>
      </c>
      <c r="E12" t="str">
        <f>CONCATENATE(Table1[[#This Row],[Customer Last Name]],", ",Table1[[#This Row],[Customer First Name]])</f>
        <v>No. 10403, Client</v>
      </c>
      <c r="F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 t="str">
        <f>IF(Table1[[#This Row],[Transaction Type]]="Maintenance","Non-Sales","Sales")</f>
        <v>Sales</v>
      </c>
      <c r="H12">
        <f>IF(Table1[[#This Row],[Quarter]]="q2",1,"")</f>
        <v>1</v>
      </c>
      <c r="I12" t="str">
        <f>IF(Table1[[#This Row],[Quarter]]="q3",1,"")</f>
        <v/>
      </c>
      <c r="J12">
        <f>IF(Table1[[#This Row],[Quarter]]="Q2",Table1[[#This Row],[Credit Amount]],"")</f>
        <v>-160.03</v>
      </c>
      <c r="K12" t="str">
        <f>IF(Table1[[#This Row],[Quarter]]="Q3",Table1[[#This Row],[Credit Amount]],"")</f>
        <v/>
      </c>
      <c r="L12">
        <f>IF(Table1[[#This Row],[Transaction Type]]="Upgrade",Table1[[#This Row],[Credit Amount]],IF(Table1[[#This Row],[Transaction Type]]="Activation",Table1[[#This Row],[Credit Amount]],""))</f>
        <v>-160.03</v>
      </c>
      <c r="M12" t="str">
        <f>IF(Table1[[#This Row],[Transaction Type]]="Maintenance",Table1[[#This Row],[Credit Amount]],"")</f>
        <v/>
      </c>
      <c r="N12">
        <v>10072</v>
      </c>
      <c r="O12" t="s">
        <v>2489</v>
      </c>
      <c r="P12" t="s">
        <v>2561</v>
      </c>
      <c r="Q12" t="s">
        <v>2340</v>
      </c>
      <c r="R12">
        <v>10072</v>
      </c>
      <c r="S12" t="s">
        <v>2489</v>
      </c>
      <c r="T12" t="s">
        <v>2561</v>
      </c>
      <c r="U12" t="s">
        <v>2340</v>
      </c>
      <c r="V12" t="s">
        <v>34</v>
      </c>
      <c r="W12">
        <v>100001402</v>
      </c>
      <c r="X12">
        <v>8005550403</v>
      </c>
      <c r="Y12" t="s">
        <v>2595</v>
      </c>
      <c r="Z12" t="s">
        <v>2998</v>
      </c>
      <c r="AA12" s="13">
        <v>-160.03</v>
      </c>
      <c r="AB12" s="14">
        <v>42511</v>
      </c>
      <c r="AC12" t="s">
        <v>35</v>
      </c>
    </row>
    <row r="13" spans="1:29" x14ac:dyDescent="0.25">
      <c r="A13" t="str">
        <f>CONCATENATE("Q",ROUNDUP(MONTH(Table1[[#This Row],[Month]])/3,0))</f>
        <v>Q2</v>
      </c>
      <c r="B13" s="14">
        <f>EOMONTH(Table1[[#This Row],[Credit Date]],-1)+1</f>
        <v>42491</v>
      </c>
      <c r="C13" t="str">
        <f>CONCATENATE(Table1[[#This Row],[Issuer Last Name]],", ",Table1[[#This Row],[Issuer First Name]])</f>
        <v>No. 072, Employee</v>
      </c>
      <c r="D13" t="str">
        <f>CONCATENATE(Table1[[#This Row],[Approver Last Name]],", ",Table1[[#This Row],[Approver First Name]])</f>
        <v>No. 072, Employee</v>
      </c>
      <c r="E13" t="str">
        <f>CONCATENATE(Table1[[#This Row],[Customer Last Name]],", ",Table1[[#This Row],[Customer First Name]])</f>
        <v>No. 13207, Client</v>
      </c>
      <c r="F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 t="str">
        <f>IF(Table1[[#This Row],[Transaction Type]]="Maintenance","Non-Sales","Sales")</f>
        <v>Non-Sales</v>
      </c>
      <c r="H13">
        <f>IF(Table1[[#This Row],[Quarter]]="q2",1,"")</f>
        <v>1</v>
      </c>
      <c r="I13" t="str">
        <f>IF(Table1[[#This Row],[Quarter]]="q3",1,"")</f>
        <v/>
      </c>
      <c r="J13">
        <f>IF(Table1[[#This Row],[Quarter]]="Q2",Table1[[#This Row],[Credit Amount]],"")</f>
        <v>-108.41</v>
      </c>
      <c r="K13" t="str">
        <f>IF(Table1[[#This Row],[Quarter]]="Q3",Table1[[#This Row],[Credit Amount]],"")</f>
        <v/>
      </c>
      <c r="L13" t="str">
        <f>IF(Table1[[#This Row],[Transaction Type]]="Upgrade",Table1[[#This Row],[Credit Amount]],IF(Table1[[#This Row],[Transaction Type]]="Activation",Table1[[#This Row],[Credit Amount]],""))</f>
        <v/>
      </c>
      <c r="M13">
        <f>IF(Table1[[#This Row],[Transaction Type]]="Maintenance",Table1[[#This Row],[Credit Amount]],"")</f>
        <v>-108.41</v>
      </c>
      <c r="N13">
        <v>10072</v>
      </c>
      <c r="O13" t="s">
        <v>2489</v>
      </c>
      <c r="P13" t="s">
        <v>2561</v>
      </c>
      <c r="Q13" t="s">
        <v>2340</v>
      </c>
      <c r="R13">
        <v>10072</v>
      </c>
      <c r="S13" t="s">
        <v>2489</v>
      </c>
      <c r="T13" t="s">
        <v>2561</v>
      </c>
      <c r="U13" t="s">
        <v>2340</v>
      </c>
      <c r="V13" t="s">
        <v>34</v>
      </c>
      <c r="W13">
        <v>100004206</v>
      </c>
      <c r="X13">
        <v>8005553207</v>
      </c>
      <c r="Y13" t="s">
        <v>2595</v>
      </c>
      <c r="Z13" t="s">
        <v>5795</v>
      </c>
      <c r="AA13" s="13">
        <v>-108.41</v>
      </c>
      <c r="AB13" s="14">
        <v>42513</v>
      </c>
      <c r="AC13" t="s">
        <v>36</v>
      </c>
    </row>
    <row r="14" spans="1:29" x14ac:dyDescent="0.25">
      <c r="A14" t="str">
        <f>CONCATENATE("Q",ROUNDUP(MONTH(Table1[[#This Row],[Month]])/3,0))</f>
        <v>Q2</v>
      </c>
      <c r="B14" s="14">
        <f>EOMONTH(Table1[[#This Row],[Credit Date]],-1)+1</f>
        <v>42491</v>
      </c>
      <c r="C14" t="str">
        <f>CONCATENATE(Table1[[#This Row],[Issuer Last Name]],", ",Table1[[#This Row],[Issuer First Name]])</f>
        <v>No. 072, Employee</v>
      </c>
      <c r="D14" t="str">
        <f>CONCATENATE(Table1[[#This Row],[Approver Last Name]],", ",Table1[[#This Row],[Approver First Name]])</f>
        <v>No. 072, Employee</v>
      </c>
      <c r="E14" t="str">
        <f>CONCATENATE(Table1[[#This Row],[Customer Last Name]],", ",Table1[[#This Row],[Customer First Name]])</f>
        <v>No. 12818, Client</v>
      </c>
      <c r="F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 t="str">
        <f>IF(Table1[[#This Row],[Transaction Type]]="Maintenance","Non-Sales","Sales")</f>
        <v>Sales</v>
      </c>
      <c r="H14">
        <f>IF(Table1[[#This Row],[Quarter]]="q2",1,"")</f>
        <v>1</v>
      </c>
      <c r="I14" t="str">
        <f>IF(Table1[[#This Row],[Quarter]]="q3",1,"")</f>
        <v/>
      </c>
      <c r="J14">
        <f>IF(Table1[[#This Row],[Quarter]]="Q2",Table1[[#This Row],[Credit Amount]],"")</f>
        <v>-379.73</v>
      </c>
      <c r="K14" t="str">
        <f>IF(Table1[[#This Row],[Quarter]]="Q3",Table1[[#This Row],[Credit Amount]],"")</f>
        <v/>
      </c>
      <c r="L14">
        <f>IF(Table1[[#This Row],[Transaction Type]]="Upgrade",Table1[[#This Row],[Credit Amount]],IF(Table1[[#This Row],[Transaction Type]]="Activation",Table1[[#This Row],[Credit Amount]],""))</f>
        <v>-379.73</v>
      </c>
      <c r="M14" t="str">
        <f>IF(Table1[[#This Row],[Transaction Type]]="Maintenance",Table1[[#This Row],[Credit Amount]],"")</f>
        <v/>
      </c>
      <c r="N14">
        <v>10072</v>
      </c>
      <c r="O14" t="s">
        <v>2489</v>
      </c>
      <c r="P14" t="s">
        <v>2561</v>
      </c>
      <c r="Q14" t="s">
        <v>2340</v>
      </c>
      <c r="R14">
        <v>10072</v>
      </c>
      <c r="S14" t="s">
        <v>2489</v>
      </c>
      <c r="T14" t="s">
        <v>2561</v>
      </c>
      <c r="U14" t="s">
        <v>2340</v>
      </c>
      <c r="V14" t="s">
        <v>34</v>
      </c>
      <c r="W14">
        <v>100003817</v>
      </c>
      <c r="X14">
        <v>8005552818</v>
      </c>
      <c r="Y14" t="s">
        <v>2595</v>
      </c>
      <c r="Z14" t="s">
        <v>5410</v>
      </c>
      <c r="AA14" s="13">
        <v>-379.73</v>
      </c>
      <c r="AB14" s="14">
        <v>42515</v>
      </c>
      <c r="AC14" t="s">
        <v>35</v>
      </c>
    </row>
    <row r="15" spans="1:29" x14ac:dyDescent="0.25">
      <c r="A15" t="str">
        <f>CONCATENATE("Q",ROUNDUP(MONTH(Table1[[#This Row],[Month]])/3,0))</f>
        <v>Q2</v>
      </c>
      <c r="B15" s="14">
        <f>EOMONTH(Table1[[#This Row],[Credit Date]],-1)+1</f>
        <v>42491</v>
      </c>
      <c r="C15" t="str">
        <f>CONCATENATE(Table1[[#This Row],[Issuer Last Name]],", ",Table1[[#This Row],[Issuer First Name]])</f>
        <v>No. 072, Employee</v>
      </c>
      <c r="D15" t="str">
        <f>CONCATENATE(Table1[[#This Row],[Approver Last Name]],", ",Table1[[#This Row],[Approver First Name]])</f>
        <v>No. 072, Employee</v>
      </c>
      <c r="E15" t="str">
        <f>CONCATENATE(Table1[[#This Row],[Customer Last Name]],", ",Table1[[#This Row],[Customer First Name]])</f>
        <v>No. 11116, Client</v>
      </c>
      <c r="F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 t="str">
        <f>IF(Table1[[#This Row],[Transaction Type]]="Maintenance","Non-Sales","Sales")</f>
        <v>Non-Sales</v>
      </c>
      <c r="H15">
        <f>IF(Table1[[#This Row],[Quarter]]="q2",1,"")</f>
        <v>1</v>
      </c>
      <c r="I15" t="str">
        <f>IF(Table1[[#This Row],[Quarter]]="q3",1,"")</f>
        <v/>
      </c>
      <c r="J15">
        <f>IF(Table1[[#This Row],[Quarter]]="Q2",Table1[[#This Row],[Credit Amount]],"")</f>
        <v>-141.57</v>
      </c>
      <c r="K15" t="str">
        <f>IF(Table1[[#This Row],[Quarter]]="Q3",Table1[[#This Row],[Credit Amount]],"")</f>
        <v/>
      </c>
      <c r="L15" t="str">
        <f>IF(Table1[[#This Row],[Transaction Type]]="Upgrade",Table1[[#This Row],[Credit Amount]],IF(Table1[[#This Row],[Transaction Type]]="Activation",Table1[[#This Row],[Credit Amount]],""))</f>
        <v/>
      </c>
      <c r="M15">
        <f>IF(Table1[[#This Row],[Transaction Type]]="Maintenance",Table1[[#This Row],[Credit Amount]],"")</f>
        <v>-141.57</v>
      </c>
      <c r="N15">
        <v>10072</v>
      </c>
      <c r="O15" t="s">
        <v>2489</v>
      </c>
      <c r="P15" t="s">
        <v>2561</v>
      </c>
      <c r="Q15" t="s">
        <v>2340</v>
      </c>
      <c r="R15">
        <v>10072</v>
      </c>
      <c r="S15" t="s">
        <v>2489</v>
      </c>
      <c r="T15" t="s">
        <v>2561</v>
      </c>
      <c r="U15" t="s">
        <v>2340</v>
      </c>
      <c r="V15" t="s">
        <v>34</v>
      </c>
      <c r="W15">
        <v>100002115</v>
      </c>
      <c r="X15">
        <v>8005551116</v>
      </c>
      <c r="Y15" t="s">
        <v>2595</v>
      </c>
      <c r="Z15" t="s">
        <v>3711</v>
      </c>
      <c r="AA15" s="13">
        <v>-141.57</v>
      </c>
      <c r="AB15" s="14">
        <v>42520</v>
      </c>
      <c r="AC15" t="s">
        <v>36</v>
      </c>
    </row>
    <row r="16" spans="1:29" x14ac:dyDescent="0.25">
      <c r="A16" t="str">
        <f>CONCATENATE("Q",ROUNDUP(MONTH(Table1[[#This Row],[Month]])/3,0))</f>
        <v>Q2</v>
      </c>
      <c r="B16" s="14">
        <f>EOMONTH(Table1[[#This Row],[Credit Date]],-1)+1</f>
        <v>42522</v>
      </c>
      <c r="C16" t="str">
        <f>CONCATENATE(Table1[[#This Row],[Issuer Last Name]],", ",Table1[[#This Row],[Issuer First Name]])</f>
        <v>No. 072, Employee</v>
      </c>
      <c r="D16" t="str">
        <f>CONCATENATE(Table1[[#This Row],[Approver Last Name]],", ",Table1[[#This Row],[Approver First Name]])</f>
        <v>No. 072, Employee</v>
      </c>
      <c r="E16" t="str">
        <f>CONCATENATE(Table1[[#This Row],[Customer Last Name]],", ",Table1[[#This Row],[Customer First Name]])</f>
        <v>No. 12271, Client</v>
      </c>
      <c r="F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 t="str">
        <f>IF(Table1[[#This Row],[Transaction Type]]="Maintenance","Non-Sales","Sales")</f>
        <v>Non-Sales</v>
      </c>
      <c r="H16">
        <f>IF(Table1[[#This Row],[Quarter]]="q2",1,"")</f>
        <v>1</v>
      </c>
      <c r="I16" t="str">
        <f>IF(Table1[[#This Row],[Quarter]]="q3",1,"")</f>
        <v/>
      </c>
      <c r="J16">
        <f>IF(Table1[[#This Row],[Quarter]]="Q2",Table1[[#This Row],[Credit Amount]],"")</f>
        <v>-91.57</v>
      </c>
      <c r="K16" t="str">
        <f>IF(Table1[[#This Row],[Quarter]]="Q3",Table1[[#This Row],[Credit Amount]],"")</f>
        <v/>
      </c>
      <c r="L16" t="str">
        <f>IF(Table1[[#This Row],[Transaction Type]]="Upgrade",Table1[[#This Row],[Credit Amount]],IF(Table1[[#This Row],[Transaction Type]]="Activation",Table1[[#This Row],[Credit Amount]],""))</f>
        <v/>
      </c>
      <c r="M16">
        <f>IF(Table1[[#This Row],[Transaction Type]]="Maintenance",Table1[[#This Row],[Credit Amount]],"")</f>
        <v>-91.57</v>
      </c>
      <c r="N16">
        <v>10072</v>
      </c>
      <c r="O16" t="s">
        <v>2489</v>
      </c>
      <c r="P16" t="s">
        <v>2561</v>
      </c>
      <c r="Q16" t="s">
        <v>2340</v>
      </c>
      <c r="R16">
        <v>10072</v>
      </c>
      <c r="S16" t="s">
        <v>2489</v>
      </c>
      <c r="T16" t="s">
        <v>2561</v>
      </c>
      <c r="U16" t="s">
        <v>2340</v>
      </c>
      <c r="V16" t="s">
        <v>34</v>
      </c>
      <c r="W16">
        <v>100003270</v>
      </c>
      <c r="X16">
        <v>8005552271</v>
      </c>
      <c r="Y16" t="s">
        <v>2595</v>
      </c>
      <c r="Z16" t="s">
        <v>4866</v>
      </c>
      <c r="AA16" s="13">
        <v>-91.57</v>
      </c>
      <c r="AB16" s="14">
        <v>42538</v>
      </c>
      <c r="AC16" t="s">
        <v>36</v>
      </c>
    </row>
    <row r="17" spans="1:29" x14ac:dyDescent="0.25">
      <c r="A17" t="str">
        <f>CONCATENATE("Q",ROUNDUP(MONTH(Table1[[#This Row],[Month]])/3,0))</f>
        <v>Q2</v>
      </c>
      <c r="B17" s="14">
        <f>EOMONTH(Table1[[#This Row],[Credit Date]],-1)+1</f>
        <v>42522</v>
      </c>
      <c r="C17" t="str">
        <f>CONCATENATE(Table1[[#This Row],[Issuer Last Name]],", ",Table1[[#This Row],[Issuer First Name]])</f>
        <v>No. 072, Employee</v>
      </c>
      <c r="D17" t="str">
        <f>CONCATENATE(Table1[[#This Row],[Approver Last Name]],", ",Table1[[#This Row],[Approver First Name]])</f>
        <v>No. 072, Employee</v>
      </c>
      <c r="E17" t="str">
        <f>CONCATENATE(Table1[[#This Row],[Customer Last Name]],", ",Table1[[#This Row],[Customer First Name]])</f>
        <v>No. 11314, Client</v>
      </c>
      <c r="F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 t="str">
        <f>IF(Table1[[#This Row],[Transaction Type]]="Maintenance","Non-Sales","Sales")</f>
        <v>Sales</v>
      </c>
      <c r="H17">
        <f>IF(Table1[[#This Row],[Quarter]]="q2",1,"")</f>
        <v>1</v>
      </c>
      <c r="I17" t="str">
        <f>IF(Table1[[#This Row],[Quarter]]="q3",1,"")</f>
        <v/>
      </c>
      <c r="J17">
        <f>IF(Table1[[#This Row],[Quarter]]="Q2",Table1[[#This Row],[Credit Amount]],"")</f>
        <v>-107.87</v>
      </c>
      <c r="K17" t="str">
        <f>IF(Table1[[#This Row],[Quarter]]="Q3",Table1[[#This Row],[Credit Amount]],"")</f>
        <v/>
      </c>
      <c r="L17">
        <f>IF(Table1[[#This Row],[Transaction Type]]="Upgrade",Table1[[#This Row],[Credit Amount]],IF(Table1[[#This Row],[Transaction Type]]="Activation",Table1[[#This Row],[Credit Amount]],""))</f>
        <v>-107.87</v>
      </c>
      <c r="M17" t="str">
        <f>IF(Table1[[#This Row],[Transaction Type]]="Maintenance",Table1[[#This Row],[Credit Amount]],"")</f>
        <v/>
      </c>
      <c r="N17">
        <v>10072</v>
      </c>
      <c r="O17" t="s">
        <v>2489</v>
      </c>
      <c r="P17" t="s">
        <v>2561</v>
      </c>
      <c r="Q17" t="s">
        <v>2340</v>
      </c>
      <c r="R17">
        <v>10072</v>
      </c>
      <c r="S17" t="s">
        <v>2489</v>
      </c>
      <c r="T17" t="s">
        <v>2561</v>
      </c>
      <c r="U17" t="s">
        <v>2340</v>
      </c>
      <c r="V17" t="s">
        <v>34</v>
      </c>
      <c r="W17">
        <v>100002313</v>
      </c>
      <c r="X17">
        <v>8005551314</v>
      </c>
      <c r="Y17" t="s">
        <v>2595</v>
      </c>
      <c r="Z17" t="s">
        <v>3909</v>
      </c>
      <c r="AA17" s="13">
        <v>-107.87</v>
      </c>
      <c r="AB17" s="14">
        <v>42542</v>
      </c>
      <c r="AC17" t="s">
        <v>35</v>
      </c>
    </row>
    <row r="18" spans="1:29" x14ac:dyDescent="0.25">
      <c r="A18" t="str">
        <f>CONCATENATE("Q",ROUNDUP(MONTH(Table1[[#This Row],[Month]])/3,0))</f>
        <v>Q2</v>
      </c>
      <c r="B18" s="14">
        <f>EOMONTH(Table1[[#This Row],[Credit Date]],-1)+1</f>
        <v>42522</v>
      </c>
      <c r="C18" t="str">
        <f>CONCATENATE(Table1[[#This Row],[Issuer Last Name]],", ",Table1[[#This Row],[Issuer First Name]])</f>
        <v>No. 072, Employee</v>
      </c>
      <c r="D18" t="str">
        <f>CONCATENATE(Table1[[#This Row],[Approver Last Name]],", ",Table1[[#This Row],[Approver First Name]])</f>
        <v>No. 072, Employee</v>
      </c>
      <c r="E18" t="str">
        <f>CONCATENATE(Table1[[#This Row],[Customer Last Name]],", ",Table1[[#This Row],[Customer First Name]])</f>
        <v>No. 10572, Client</v>
      </c>
      <c r="F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 t="str">
        <f>IF(Table1[[#This Row],[Transaction Type]]="Maintenance","Non-Sales","Sales")</f>
        <v>Non-Sales</v>
      </c>
      <c r="H18">
        <f>IF(Table1[[#This Row],[Quarter]]="q2",1,"")</f>
        <v>1</v>
      </c>
      <c r="I18" t="str">
        <f>IF(Table1[[#This Row],[Quarter]]="q3",1,"")</f>
        <v/>
      </c>
      <c r="J18">
        <f>IF(Table1[[#This Row],[Quarter]]="Q2",Table1[[#This Row],[Credit Amount]],"")</f>
        <v>-430.01</v>
      </c>
      <c r="K18" t="str">
        <f>IF(Table1[[#This Row],[Quarter]]="Q3",Table1[[#This Row],[Credit Amount]],"")</f>
        <v/>
      </c>
      <c r="L18" t="str">
        <f>IF(Table1[[#This Row],[Transaction Type]]="Upgrade",Table1[[#This Row],[Credit Amount]],IF(Table1[[#This Row],[Transaction Type]]="Activation",Table1[[#This Row],[Credit Amount]],""))</f>
        <v/>
      </c>
      <c r="M18">
        <f>IF(Table1[[#This Row],[Transaction Type]]="Maintenance",Table1[[#This Row],[Credit Amount]],"")</f>
        <v>-430.01</v>
      </c>
      <c r="N18">
        <v>10072</v>
      </c>
      <c r="O18" t="s">
        <v>2489</v>
      </c>
      <c r="P18" t="s">
        <v>2561</v>
      </c>
      <c r="Q18" t="s">
        <v>2340</v>
      </c>
      <c r="R18">
        <v>10072</v>
      </c>
      <c r="S18" t="s">
        <v>2489</v>
      </c>
      <c r="T18" t="s">
        <v>2561</v>
      </c>
      <c r="U18" t="s">
        <v>2340</v>
      </c>
      <c r="V18" t="s">
        <v>34</v>
      </c>
      <c r="W18">
        <v>100001571</v>
      </c>
      <c r="X18">
        <v>8005550572</v>
      </c>
      <c r="Y18" t="s">
        <v>2595</v>
      </c>
      <c r="Z18" t="s">
        <v>3167</v>
      </c>
      <c r="AA18" s="13">
        <v>-430.01</v>
      </c>
      <c r="AB18" s="14">
        <v>42544</v>
      </c>
      <c r="AC18" t="s">
        <v>36</v>
      </c>
    </row>
    <row r="19" spans="1:29" x14ac:dyDescent="0.25">
      <c r="A19" t="str">
        <f>CONCATENATE("Q",ROUNDUP(MONTH(Table1[[#This Row],[Month]])/3,0))</f>
        <v>Q2</v>
      </c>
      <c r="B19" s="14">
        <f>EOMONTH(Table1[[#This Row],[Credit Date]],-1)+1</f>
        <v>42522</v>
      </c>
      <c r="C19" t="str">
        <f>CONCATENATE(Table1[[#This Row],[Issuer Last Name]],", ",Table1[[#This Row],[Issuer First Name]])</f>
        <v>No. 072, Employee</v>
      </c>
      <c r="D19" t="str">
        <f>CONCATENATE(Table1[[#This Row],[Approver Last Name]],", ",Table1[[#This Row],[Approver First Name]])</f>
        <v>No. 072, Employee</v>
      </c>
      <c r="E19" t="str">
        <f>CONCATENATE(Table1[[#This Row],[Customer Last Name]],", ",Table1[[#This Row],[Customer First Name]])</f>
        <v>No. 13730, Client</v>
      </c>
      <c r="F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 t="str">
        <f>IF(Table1[[#This Row],[Transaction Type]]="Maintenance","Non-Sales","Sales")</f>
        <v>Sales</v>
      </c>
      <c r="H19">
        <f>IF(Table1[[#This Row],[Quarter]]="q2",1,"")</f>
        <v>1</v>
      </c>
      <c r="I19" t="str">
        <f>IF(Table1[[#This Row],[Quarter]]="q3",1,"")</f>
        <v/>
      </c>
      <c r="J19">
        <f>IF(Table1[[#This Row],[Quarter]]="Q2",Table1[[#This Row],[Credit Amount]],"")</f>
        <v>-327.71</v>
      </c>
      <c r="K19" t="str">
        <f>IF(Table1[[#This Row],[Quarter]]="Q3",Table1[[#This Row],[Credit Amount]],"")</f>
        <v/>
      </c>
      <c r="L19">
        <f>IF(Table1[[#This Row],[Transaction Type]]="Upgrade",Table1[[#This Row],[Credit Amount]],IF(Table1[[#This Row],[Transaction Type]]="Activation",Table1[[#This Row],[Credit Amount]],""))</f>
        <v>-327.71</v>
      </c>
      <c r="M19" t="str">
        <f>IF(Table1[[#This Row],[Transaction Type]]="Maintenance",Table1[[#This Row],[Credit Amount]],"")</f>
        <v/>
      </c>
      <c r="N19">
        <v>10072</v>
      </c>
      <c r="O19" t="s">
        <v>2489</v>
      </c>
      <c r="P19" t="s">
        <v>2561</v>
      </c>
      <c r="Q19" t="s">
        <v>2340</v>
      </c>
      <c r="R19">
        <v>10072</v>
      </c>
      <c r="S19" t="s">
        <v>2489</v>
      </c>
      <c r="T19" t="s">
        <v>2561</v>
      </c>
      <c r="U19" t="s">
        <v>2340</v>
      </c>
      <c r="V19" t="s">
        <v>34</v>
      </c>
      <c r="W19">
        <v>100004729</v>
      </c>
      <c r="X19">
        <v>8005553730</v>
      </c>
      <c r="Y19" t="s">
        <v>2595</v>
      </c>
      <c r="Z19" t="s">
        <v>6318</v>
      </c>
      <c r="AA19" s="13">
        <v>-327.71</v>
      </c>
      <c r="AB19" s="14">
        <v>42549</v>
      </c>
      <c r="AC19" t="s">
        <v>37</v>
      </c>
    </row>
    <row r="20" spans="1:29" x14ac:dyDescent="0.25">
      <c r="A20" t="str">
        <f>CONCATENATE("Q",ROUNDUP(MONTH(Table1[[#This Row],[Month]])/3,0))</f>
        <v>Q2</v>
      </c>
      <c r="B20" s="14">
        <f>EOMONTH(Table1[[#This Row],[Credit Date]],-1)+1</f>
        <v>42522</v>
      </c>
      <c r="C20" t="str">
        <f>CONCATENATE(Table1[[#This Row],[Issuer Last Name]],", ",Table1[[#This Row],[Issuer First Name]])</f>
        <v>No. 072, Employee</v>
      </c>
      <c r="D20" t="str">
        <f>CONCATENATE(Table1[[#This Row],[Approver Last Name]],", ",Table1[[#This Row],[Approver First Name]])</f>
        <v>No. 072, Employee</v>
      </c>
      <c r="E20" t="str">
        <f>CONCATENATE(Table1[[#This Row],[Customer Last Name]],", ",Table1[[#This Row],[Customer First Name]])</f>
        <v>No. 12703, Client</v>
      </c>
      <c r="F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 t="str">
        <f>IF(Table1[[#This Row],[Transaction Type]]="Maintenance","Non-Sales","Sales")</f>
        <v>Non-Sales</v>
      </c>
      <c r="H20">
        <f>IF(Table1[[#This Row],[Quarter]]="q2",1,"")</f>
        <v>1</v>
      </c>
      <c r="I20" t="str">
        <f>IF(Table1[[#This Row],[Quarter]]="q3",1,"")</f>
        <v/>
      </c>
      <c r="J20">
        <f>IF(Table1[[#This Row],[Quarter]]="Q2",Table1[[#This Row],[Credit Amount]],"")</f>
        <v>-84.3</v>
      </c>
      <c r="K20" t="str">
        <f>IF(Table1[[#This Row],[Quarter]]="Q3",Table1[[#This Row],[Credit Amount]],"")</f>
        <v/>
      </c>
      <c r="L20" t="str">
        <f>IF(Table1[[#This Row],[Transaction Type]]="Upgrade",Table1[[#This Row],[Credit Amount]],IF(Table1[[#This Row],[Transaction Type]]="Activation",Table1[[#This Row],[Credit Amount]],""))</f>
        <v/>
      </c>
      <c r="M20">
        <f>IF(Table1[[#This Row],[Transaction Type]]="Maintenance",Table1[[#This Row],[Credit Amount]],"")</f>
        <v>-84.3</v>
      </c>
      <c r="N20">
        <v>10072</v>
      </c>
      <c r="O20" t="s">
        <v>2489</v>
      </c>
      <c r="P20" t="s">
        <v>2561</v>
      </c>
      <c r="Q20" t="s">
        <v>2340</v>
      </c>
      <c r="R20">
        <v>10072</v>
      </c>
      <c r="S20" t="s">
        <v>2489</v>
      </c>
      <c r="T20" t="s">
        <v>2561</v>
      </c>
      <c r="U20" t="s">
        <v>2340</v>
      </c>
      <c r="V20" t="s">
        <v>34</v>
      </c>
      <c r="W20">
        <v>100003702</v>
      </c>
      <c r="X20">
        <v>8005552703</v>
      </c>
      <c r="Y20" t="s">
        <v>2595</v>
      </c>
      <c r="Z20" t="s">
        <v>5297</v>
      </c>
      <c r="AA20" s="13">
        <v>-84.3</v>
      </c>
      <c r="AB20" s="14">
        <v>42550</v>
      </c>
      <c r="AC20" t="s">
        <v>36</v>
      </c>
    </row>
    <row r="21" spans="1:29" x14ac:dyDescent="0.25">
      <c r="A21" t="str">
        <f>CONCATENATE("Q",ROUNDUP(MONTH(Table1[[#This Row],[Month]])/3,0))</f>
        <v>Q3</v>
      </c>
      <c r="B21" s="14">
        <f>EOMONTH(Table1[[#This Row],[Credit Date]],-1)+1</f>
        <v>42552</v>
      </c>
      <c r="C21" t="str">
        <f>CONCATENATE(Table1[[#This Row],[Issuer Last Name]],", ",Table1[[#This Row],[Issuer First Name]])</f>
        <v>No. 072, Employee</v>
      </c>
      <c r="D21" t="str">
        <f>CONCATENATE(Table1[[#This Row],[Approver Last Name]],", ",Table1[[#This Row],[Approver First Name]])</f>
        <v>No. 072, Employee</v>
      </c>
      <c r="E21" t="str">
        <f>CONCATENATE(Table1[[#This Row],[Customer Last Name]],", ",Table1[[#This Row],[Customer First Name]])</f>
        <v>No. 10901, Client</v>
      </c>
      <c r="F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 t="str">
        <f>IF(Table1[[#This Row],[Transaction Type]]="Maintenance","Non-Sales","Sales")</f>
        <v>Non-Sales</v>
      </c>
      <c r="H21" t="str">
        <f>IF(Table1[[#This Row],[Quarter]]="q2",1,"")</f>
        <v/>
      </c>
      <c r="I21">
        <f>IF(Table1[[#This Row],[Quarter]]="q3",1,"")</f>
        <v>1</v>
      </c>
      <c r="J21" t="str">
        <f>IF(Table1[[#This Row],[Quarter]]="Q2",Table1[[#This Row],[Credit Amount]],"")</f>
        <v/>
      </c>
      <c r="K21">
        <f>IF(Table1[[#This Row],[Quarter]]="Q3",Table1[[#This Row],[Credit Amount]],"")</f>
        <v>-406.06</v>
      </c>
      <c r="L21" t="str">
        <f>IF(Table1[[#This Row],[Transaction Type]]="Upgrade",Table1[[#This Row],[Credit Amount]],IF(Table1[[#This Row],[Transaction Type]]="Activation",Table1[[#This Row],[Credit Amount]],""))</f>
        <v/>
      </c>
      <c r="M21">
        <f>IF(Table1[[#This Row],[Transaction Type]]="Maintenance",Table1[[#This Row],[Credit Amount]],"")</f>
        <v>-406.06</v>
      </c>
      <c r="N21">
        <v>10072</v>
      </c>
      <c r="O21" t="s">
        <v>2489</v>
      </c>
      <c r="P21" t="s">
        <v>2561</v>
      </c>
      <c r="Q21" t="s">
        <v>2340</v>
      </c>
      <c r="R21">
        <v>10072</v>
      </c>
      <c r="S21" t="s">
        <v>2489</v>
      </c>
      <c r="T21" t="s">
        <v>2561</v>
      </c>
      <c r="U21" t="s">
        <v>2340</v>
      </c>
      <c r="V21" t="s">
        <v>34</v>
      </c>
      <c r="W21">
        <v>100001900</v>
      </c>
      <c r="X21">
        <v>8005550901</v>
      </c>
      <c r="Y21" t="s">
        <v>2595</v>
      </c>
      <c r="Z21" t="s">
        <v>3496</v>
      </c>
      <c r="AA21" s="13">
        <v>-406.06</v>
      </c>
      <c r="AB21" s="14">
        <v>42552</v>
      </c>
      <c r="AC21" t="s">
        <v>36</v>
      </c>
    </row>
    <row r="22" spans="1:29" x14ac:dyDescent="0.25">
      <c r="A22" t="str">
        <f>CONCATENATE("Q",ROUNDUP(MONTH(Table1[[#This Row],[Month]])/3,0))</f>
        <v>Q3</v>
      </c>
      <c r="B22" s="14">
        <f>EOMONTH(Table1[[#This Row],[Credit Date]],-1)+1</f>
        <v>42552</v>
      </c>
      <c r="C22" t="str">
        <f>CONCATENATE(Table1[[#This Row],[Issuer Last Name]],", ",Table1[[#This Row],[Issuer First Name]])</f>
        <v>No. 072, Employee</v>
      </c>
      <c r="D22" t="str">
        <f>CONCATENATE(Table1[[#This Row],[Approver Last Name]],", ",Table1[[#This Row],[Approver First Name]])</f>
        <v>No. 072, Employee</v>
      </c>
      <c r="E22" t="str">
        <f>CONCATENATE(Table1[[#This Row],[Customer Last Name]],", ",Table1[[#This Row],[Customer First Name]])</f>
        <v>No. 12024, Client</v>
      </c>
      <c r="F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 t="str">
        <f>IF(Table1[[#This Row],[Transaction Type]]="Maintenance","Non-Sales","Sales")</f>
        <v>Non-Sales</v>
      </c>
      <c r="H22" t="str">
        <f>IF(Table1[[#This Row],[Quarter]]="q2",1,"")</f>
        <v/>
      </c>
      <c r="I22">
        <f>IF(Table1[[#This Row],[Quarter]]="q3",1,"")</f>
        <v>1</v>
      </c>
      <c r="J22" t="str">
        <f>IF(Table1[[#This Row],[Quarter]]="Q2",Table1[[#This Row],[Credit Amount]],"")</f>
        <v/>
      </c>
      <c r="K22">
        <f>IF(Table1[[#This Row],[Quarter]]="Q3",Table1[[#This Row],[Credit Amount]],"")</f>
        <v>-414.03</v>
      </c>
      <c r="L22" t="str">
        <f>IF(Table1[[#This Row],[Transaction Type]]="Upgrade",Table1[[#This Row],[Credit Amount]],IF(Table1[[#This Row],[Transaction Type]]="Activation",Table1[[#This Row],[Credit Amount]],""))</f>
        <v/>
      </c>
      <c r="M22">
        <f>IF(Table1[[#This Row],[Transaction Type]]="Maintenance",Table1[[#This Row],[Credit Amount]],"")</f>
        <v>-414.03</v>
      </c>
      <c r="N22">
        <v>10072</v>
      </c>
      <c r="O22" t="s">
        <v>2489</v>
      </c>
      <c r="P22" t="s">
        <v>2561</v>
      </c>
      <c r="Q22" t="s">
        <v>2340</v>
      </c>
      <c r="R22">
        <v>10072</v>
      </c>
      <c r="S22" t="s">
        <v>2489</v>
      </c>
      <c r="T22" t="s">
        <v>2561</v>
      </c>
      <c r="U22" t="s">
        <v>2340</v>
      </c>
      <c r="V22" t="s">
        <v>34</v>
      </c>
      <c r="W22">
        <v>100003023</v>
      </c>
      <c r="X22">
        <v>8005552024</v>
      </c>
      <c r="Y22" t="s">
        <v>2595</v>
      </c>
      <c r="Z22" t="s">
        <v>4619</v>
      </c>
      <c r="AA22" s="13">
        <v>-414.03</v>
      </c>
      <c r="AB22" s="14">
        <v>42552</v>
      </c>
      <c r="AC22" t="s">
        <v>36</v>
      </c>
    </row>
    <row r="23" spans="1:29" x14ac:dyDescent="0.25">
      <c r="A23" t="str">
        <f>CONCATENATE("Q",ROUNDUP(MONTH(Table1[[#This Row],[Month]])/3,0))</f>
        <v>Q3</v>
      </c>
      <c r="B23" s="14">
        <f>EOMONTH(Table1[[#This Row],[Credit Date]],-1)+1</f>
        <v>42552</v>
      </c>
      <c r="C23" t="str">
        <f>CONCATENATE(Table1[[#This Row],[Issuer Last Name]],", ",Table1[[#This Row],[Issuer First Name]])</f>
        <v>No. 072, Employee</v>
      </c>
      <c r="D23" t="str">
        <f>CONCATENATE(Table1[[#This Row],[Approver Last Name]],", ",Table1[[#This Row],[Approver First Name]])</f>
        <v>No. 072, Employee</v>
      </c>
      <c r="E23" t="str">
        <f>CONCATENATE(Table1[[#This Row],[Customer Last Name]],", ",Table1[[#This Row],[Customer First Name]])</f>
        <v>No. 12715, Client</v>
      </c>
      <c r="F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 t="str">
        <f>IF(Table1[[#This Row],[Transaction Type]]="Maintenance","Non-Sales","Sales")</f>
        <v>Non-Sales</v>
      </c>
      <c r="H23" t="str">
        <f>IF(Table1[[#This Row],[Quarter]]="q2",1,"")</f>
        <v/>
      </c>
      <c r="I23">
        <f>IF(Table1[[#This Row],[Quarter]]="q3",1,"")</f>
        <v>1</v>
      </c>
      <c r="J23" t="str">
        <f>IF(Table1[[#This Row],[Quarter]]="Q2",Table1[[#This Row],[Credit Amount]],"")</f>
        <v/>
      </c>
      <c r="K23">
        <f>IF(Table1[[#This Row],[Quarter]]="Q3",Table1[[#This Row],[Credit Amount]],"")</f>
        <v>-58.99</v>
      </c>
      <c r="L23" t="str">
        <f>IF(Table1[[#This Row],[Transaction Type]]="Upgrade",Table1[[#This Row],[Credit Amount]],IF(Table1[[#This Row],[Transaction Type]]="Activation",Table1[[#This Row],[Credit Amount]],""))</f>
        <v/>
      </c>
      <c r="M23">
        <f>IF(Table1[[#This Row],[Transaction Type]]="Maintenance",Table1[[#This Row],[Credit Amount]],"")</f>
        <v>-58.99</v>
      </c>
      <c r="N23">
        <v>10072</v>
      </c>
      <c r="O23" t="s">
        <v>2489</v>
      </c>
      <c r="P23" t="s">
        <v>2561</v>
      </c>
      <c r="Q23" t="s">
        <v>2340</v>
      </c>
      <c r="R23">
        <v>10072</v>
      </c>
      <c r="S23" t="s">
        <v>2489</v>
      </c>
      <c r="T23" t="s">
        <v>2561</v>
      </c>
      <c r="U23" t="s">
        <v>2340</v>
      </c>
      <c r="V23" t="s">
        <v>34</v>
      </c>
      <c r="W23">
        <v>100003714</v>
      </c>
      <c r="X23">
        <v>8005552715</v>
      </c>
      <c r="Y23" t="s">
        <v>2595</v>
      </c>
      <c r="Z23" t="s">
        <v>5308</v>
      </c>
      <c r="AA23" s="13">
        <v>-58.99</v>
      </c>
      <c r="AB23" s="14">
        <v>42552</v>
      </c>
      <c r="AC23" t="s">
        <v>36</v>
      </c>
    </row>
    <row r="24" spans="1:29" x14ac:dyDescent="0.25">
      <c r="A24" t="str">
        <f>CONCATENATE("Q",ROUNDUP(MONTH(Table1[[#This Row],[Month]])/3,0))</f>
        <v>Q3</v>
      </c>
      <c r="B24" s="14">
        <f>EOMONTH(Table1[[#This Row],[Credit Date]],-1)+1</f>
        <v>42552</v>
      </c>
      <c r="C24" t="str">
        <f>CONCATENATE(Table1[[#This Row],[Issuer Last Name]],", ",Table1[[#This Row],[Issuer First Name]])</f>
        <v>No. 072, Employee</v>
      </c>
      <c r="D24" t="str">
        <f>CONCATENATE(Table1[[#This Row],[Approver Last Name]],", ",Table1[[#This Row],[Approver First Name]])</f>
        <v>No. 072, Employee</v>
      </c>
      <c r="E24" t="str">
        <f>CONCATENATE(Table1[[#This Row],[Customer Last Name]],", ",Table1[[#This Row],[Customer First Name]])</f>
        <v>No. 13229, Client</v>
      </c>
      <c r="F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 t="str">
        <f>IF(Table1[[#This Row],[Transaction Type]]="Maintenance","Non-Sales","Sales")</f>
        <v>Non-Sales</v>
      </c>
      <c r="H24" t="str">
        <f>IF(Table1[[#This Row],[Quarter]]="q2",1,"")</f>
        <v/>
      </c>
      <c r="I24">
        <f>IF(Table1[[#This Row],[Quarter]]="q3",1,"")</f>
        <v>1</v>
      </c>
      <c r="J24" t="str">
        <f>IF(Table1[[#This Row],[Quarter]]="Q2",Table1[[#This Row],[Credit Amount]],"")</f>
        <v/>
      </c>
      <c r="K24">
        <f>IF(Table1[[#This Row],[Quarter]]="Q3",Table1[[#This Row],[Credit Amount]],"")</f>
        <v>-411.15</v>
      </c>
      <c r="L24" t="str">
        <f>IF(Table1[[#This Row],[Transaction Type]]="Upgrade",Table1[[#This Row],[Credit Amount]],IF(Table1[[#This Row],[Transaction Type]]="Activation",Table1[[#This Row],[Credit Amount]],""))</f>
        <v/>
      </c>
      <c r="M24">
        <f>IF(Table1[[#This Row],[Transaction Type]]="Maintenance",Table1[[#This Row],[Credit Amount]],"")</f>
        <v>-411.15</v>
      </c>
      <c r="N24">
        <v>10072</v>
      </c>
      <c r="O24" t="s">
        <v>2489</v>
      </c>
      <c r="P24" t="s">
        <v>2561</v>
      </c>
      <c r="Q24" t="s">
        <v>2340</v>
      </c>
      <c r="R24">
        <v>10072</v>
      </c>
      <c r="S24" t="s">
        <v>2489</v>
      </c>
      <c r="T24" t="s">
        <v>2561</v>
      </c>
      <c r="U24" t="s">
        <v>2340</v>
      </c>
      <c r="V24" t="s">
        <v>34</v>
      </c>
      <c r="W24">
        <v>100004228</v>
      </c>
      <c r="X24">
        <v>8005553229</v>
      </c>
      <c r="Y24" t="s">
        <v>2595</v>
      </c>
      <c r="Z24" t="s">
        <v>5817</v>
      </c>
      <c r="AA24" s="13">
        <v>-411.15</v>
      </c>
      <c r="AB24" s="14">
        <v>42555</v>
      </c>
      <c r="AC24" t="s">
        <v>36</v>
      </c>
    </row>
    <row r="25" spans="1:29" x14ac:dyDescent="0.25">
      <c r="A25" t="str">
        <f>CONCATENATE("Q",ROUNDUP(MONTH(Table1[[#This Row],[Month]])/3,0))</f>
        <v>Q3</v>
      </c>
      <c r="B25" s="14">
        <f>EOMONTH(Table1[[#This Row],[Credit Date]],-1)+1</f>
        <v>42552</v>
      </c>
      <c r="C25" t="str">
        <f>CONCATENATE(Table1[[#This Row],[Issuer Last Name]],", ",Table1[[#This Row],[Issuer First Name]])</f>
        <v>No. 072, Employee</v>
      </c>
      <c r="D25" t="str">
        <f>CONCATENATE(Table1[[#This Row],[Approver Last Name]],", ",Table1[[#This Row],[Approver First Name]])</f>
        <v>No. 072, Employee</v>
      </c>
      <c r="E25" t="str">
        <f>CONCATENATE(Table1[[#This Row],[Customer Last Name]],", ",Table1[[#This Row],[Customer First Name]])</f>
        <v>No. 10287, Client</v>
      </c>
      <c r="F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 t="str">
        <f>IF(Table1[[#This Row],[Transaction Type]]="Maintenance","Non-Sales","Sales")</f>
        <v>Non-Sales</v>
      </c>
      <c r="H25" t="str">
        <f>IF(Table1[[#This Row],[Quarter]]="q2",1,"")</f>
        <v/>
      </c>
      <c r="I25">
        <f>IF(Table1[[#This Row],[Quarter]]="q3",1,"")</f>
        <v>1</v>
      </c>
      <c r="J25" t="str">
        <f>IF(Table1[[#This Row],[Quarter]]="Q2",Table1[[#This Row],[Credit Amount]],"")</f>
        <v/>
      </c>
      <c r="K25">
        <f>IF(Table1[[#This Row],[Quarter]]="Q3",Table1[[#This Row],[Credit Amount]],"")</f>
        <v>-169.62</v>
      </c>
      <c r="L25" t="str">
        <f>IF(Table1[[#This Row],[Transaction Type]]="Upgrade",Table1[[#This Row],[Credit Amount]],IF(Table1[[#This Row],[Transaction Type]]="Activation",Table1[[#This Row],[Credit Amount]],""))</f>
        <v/>
      </c>
      <c r="M25">
        <f>IF(Table1[[#This Row],[Transaction Type]]="Maintenance",Table1[[#This Row],[Credit Amount]],"")</f>
        <v>-169.62</v>
      </c>
      <c r="N25">
        <v>10072</v>
      </c>
      <c r="O25" t="s">
        <v>2489</v>
      </c>
      <c r="P25" t="s">
        <v>2561</v>
      </c>
      <c r="Q25" t="s">
        <v>2340</v>
      </c>
      <c r="R25">
        <v>10072</v>
      </c>
      <c r="S25" t="s">
        <v>2489</v>
      </c>
      <c r="T25" t="s">
        <v>2561</v>
      </c>
      <c r="U25" t="s">
        <v>2340</v>
      </c>
      <c r="V25" t="s">
        <v>34</v>
      </c>
      <c r="W25">
        <v>100001286</v>
      </c>
      <c r="X25">
        <v>8005550287</v>
      </c>
      <c r="Y25" t="s">
        <v>2595</v>
      </c>
      <c r="Z25" t="s">
        <v>2882</v>
      </c>
      <c r="AA25" s="13">
        <v>-169.62</v>
      </c>
      <c r="AB25" s="14">
        <v>42559</v>
      </c>
      <c r="AC25" t="s">
        <v>36</v>
      </c>
    </row>
    <row r="26" spans="1:29" x14ac:dyDescent="0.25">
      <c r="A26" t="str">
        <f>CONCATENATE("Q",ROUNDUP(MONTH(Table1[[#This Row],[Month]])/3,0))</f>
        <v>Q3</v>
      </c>
      <c r="B26" s="14">
        <f>EOMONTH(Table1[[#This Row],[Credit Date]],-1)+1</f>
        <v>42552</v>
      </c>
      <c r="C26" t="str">
        <f>CONCATENATE(Table1[[#This Row],[Issuer Last Name]],", ",Table1[[#This Row],[Issuer First Name]])</f>
        <v>No. 072, Employee</v>
      </c>
      <c r="D26" t="str">
        <f>CONCATENATE(Table1[[#This Row],[Approver Last Name]],", ",Table1[[#This Row],[Approver First Name]])</f>
        <v>No. 072, Employee</v>
      </c>
      <c r="E26" t="str">
        <f>CONCATENATE(Table1[[#This Row],[Customer Last Name]],", ",Table1[[#This Row],[Customer First Name]])</f>
        <v>No. 12078, Client</v>
      </c>
      <c r="F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 t="str">
        <f>IF(Table1[[#This Row],[Transaction Type]]="Maintenance","Non-Sales","Sales")</f>
        <v>Non-Sales</v>
      </c>
      <c r="H26" t="str">
        <f>IF(Table1[[#This Row],[Quarter]]="q2",1,"")</f>
        <v/>
      </c>
      <c r="I26">
        <f>IF(Table1[[#This Row],[Quarter]]="q3",1,"")</f>
        <v>1</v>
      </c>
      <c r="J26" t="str">
        <f>IF(Table1[[#This Row],[Quarter]]="Q2",Table1[[#This Row],[Credit Amount]],"")</f>
        <v/>
      </c>
      <c r="K26">
        <f>IF(Table1[[#This Row],[Quarter]]="Q3",Table1[[#This Row],[Credit Amount]],"")</f>
        <v>-156.43</v>
      </c>
      <c r="L26" t="str">
        <f>IF(Table1[[#This Row],[Transaction Type]]="Upgrade",Table1[[#This Row],[Credit Amount]],IF(Table1[[#This Row],[Transaction Type]]="Activation",Table1[[#This Row],[Credit Amount]],""))</f>
        <v/>
      </c>
      <c r="M26">
        <f>IF(Table1[[#This Row],[Transaction Type]]="Maintenance",Table1[[#This Row],[Credit Amount]],"")</f>
        <v>-156.43</v>
      </c>
      <c r="N26">
        <v>10072</v>
      </c>
      <c r="O26" t="s">
        <v>2489</v>
      </c>
      <c r="P26" t="s">
        <v>2561</v>
      </c>
      <c r="Q26" t="s">
        <v>2340</v>
      </c>
      <c r="R26">
        <v>10072</v>
      </c>
      <c r="S26" t="s">
        <v>2489</v>
      </c>
      <c r="T26" t="s">
        <v>2561</v>
      </c>
      <c r="U26" t="s">
        <v>2340</v>
      </c>
      <c r="V26" t="s">
        <v>34</v>
      </c>
      <c r="W26">
        <v>100003077</v>
      </c>
      <c r="X26">
        <v>8005552078</v>
      </c>
      <c r="Y26" t="s">
        <v>2595</v>
      </c>
      <c r="Z26" t="s">
        <v>4673</v>
      </c>
      <c r="AA26" s="13">
        <v>-156.43</v>
      </c>
      <c r="AB26" s="14">
        <v>42561</v>
      </c>
      <c r="AC26" t="s">
        <v>36</v>
      </c>
    </row>
    <row r="27" spans="1:29" x14ac:dyDescent="0.25">
      <c r="A27" t="str">
        <f>CONCATENATE("Q",ROUNDUP(MONTH(Table1[[#This Row],[Month]])/3,0))</f>
        <v>Q3</v>
      </c>
      <c r="B27" s="14">
        <f>EOMONTH(Table1[[#This Row],[Credit Date]],-1)+1</f>
        <v>42552</v>
      </c>
      <c r="C27" t="str">
        <f>CONCATENATE(Table1[[#This Row],[Issuer Last Name]],", ",Table1[[#This Row],[Issuer First Name]])</f>
        <v>No. 072, Employee</v>
      </c>
      <c r="D27" t="str">
        <f>CONCATENATE(Table1[[#This Row],[Approver Last Name]],", ",Table1[[#This Row],[Approver First Name]])</f>
        <v>No. 072, Employee</v>
      </c>
      <c r="E27" t="str">
        <f>CONCATENATE(Table1[[#This Row],[Customer Last Name]],", ",Table1[[#This Row],[Customer First Name]])</f>
        <v>No. 12691, Client</v>
      </c>
      <c r="F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 t="str">
        <f>IF(Table1[[#This Row],[Transaction Type]]="Maintenance","Non-Sales","Sales")</f>
        <v>Sales</v>
      </c>
      <c r="H27" t="str">
        <f>IF(Table1[[#This Row],[Quarter]]="q2",1,"")</f>
        <v/>
      </c>
      <c r="I27">
        <f>IF(Table1[[#This Row],[Quarter]]="q3",1,"")</f>
        <v>1</v>
      </c>
      <c r="J27" t="str">
        <f>IF(Table1[[#This Row],[Quarter]]="Q2",Table1[[#This Row],[Credit Amount]],"")</f>
        <v/>
      </c>
      <c r="K27">
        <f>IF(Table1[[#This Row],[Quarter]]="Q3",Table1[[#This Row],[Credit Amount]],"")</f>
        <v>-213.04</v>
      </c>
      <c r="L27">
        <f>IF(Table1[[#This Row],[Transaction Type]]="Upgrade",Table1[[#This Row],[Credit Amount]],IF(Table1[[#This Row],[Transaction Type]]="Activation",Table1[[#This Row],[Credit Amount]],""))</f>
        <v>-213.04</v>
      </c>
      <c r="M27" t="str">
        <f>IF(Table1[[#This Row],[Transaction Type]]="Maintenance",Table1[[#This Row],[Credit Amount]],"")</f>
        <v/>
      </c>
      <c r="N27">
        <v>10072</v>
      </c>
      <c r="O27" t="s">
        <v>2489</v>
      </c>
      <c r="P27" t="s">
        <v>2561</v>
      </c>
      <c r="Q27" t="s">
        <v>2340</v>
      </c>
      <c r="R27">
        <v>10072</v>
      </c>
      <c r="S27" t="s">
        <v>2489</v>
      </c>
      <c r="T27" t="s">
        <v>2561</v>
      </c>
      <c r="U27" t="s">
        <v>2340</v>
      </c>
      <c r="V27" t="s">
        <v>34</v>
      </c>
      <c r="W27">
        <v>100003690</v>
      </c>
      <c r="X27">
        <v>8005552691</v>
      </c>
      <c r="Y27" t="s">
        <v>2595</v>
      </c>
      <c r="Z27" t="s">
        <v>5285</v>
      </c>
      <c r="AA27" s="13">
        <v>-213.04</v>
      </c>
      <c r="AB27" s="14">
        <v>42561</v>
      </c>
      <c r="AC27" t="s">
        <v>37</v>
      </c>
    </row>
    <row r="28" spans="1:29" x14ac:dyDescent="0.25">
      <c r="A28" t="str">
        <f>CONCATENATE("Q",ROUNDUP(MONTH(Table1[[#This Row],[Month]])/3,0))</f>
        <v>Q3</v>
      </c>
      <c r="B28" s="14">
        <f>EOMONTH(Table1[[#This Row],[Credit Date]],-1)+1</f>
        <v>42552</v>
      </c>
      <c r="C28" t="str">
        <f>CONCATENATE(Table1[[#This Row],[Issuer Last Name]],", ",Table1[[#This Row],[Issuer First Name]])</f>
        <v>No. 072, Employee</v>
      </c>
      <c r="D28" t="str">
        <f>CONCATENATE(Table1[[#This Row],[Approver Last Name]],", ",Table1[[#This Row],[Approver First Name]])</f>
        <v>No. 072, Employee</v>
      </c>
      <c r="E28" t="str">
        <f>CONCATENATE(Table1[[#This Row],[Customer Last Name]],", ",Table1[[#This Row],[Customer First Name]])</f>
        <v>No. 10090, Client</v>
      </c>
      <c r="F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 t="str">
        <f>IF(Table1[[#This Row],[Transaction Type]]="Maintenance","Non-Sales","Sales")</f>
        <v>Sales</v>
      </c>
      <c r="H28" t="str">
        <f>IF(Table1[[#This Row],[Quarter]]="q2",1,"")</f>
        <v/>
      </c>
      <c r="I28">
        <f>IF(Table1[[#This Row],[Quarter]]="q3",1,"")</f>
        <v>1</v>
      </c>
      <c r="J28" t="str">
        <f>IF(Table1[[#This Row],[Quarter]]="Q2",Table1[[#This Row],[Credit Amount]],"")</f>
        <v/>
      </c>
      <c r="K28">
        <f>IF(Table1[[#This Row],[Quarter]]="Q3",Table1[[#This Row],[Credit Amount]],"")</f>
        <v>-308.36</v>
      </c>
      <c r="L28">
        <f>IF(Table1[[#This Row],[Transaction Type]]="Upgrade",Table1[[#This Row],[Credit Amount]],IF(Table1[[#This Row],[Transaction Type]]="Activation",Table1[[#This Row],[Credit Amount]],""))</f>
        <v>-308.36</v>
      </c>
      <c r="M28" t="str">
        <f>IF(Table1[[#This Row],[Transaction Type]]="Maintenance",Table1[[#This Row],[Credit Amount]],"")</f>
        <v/>
      </c>
      <c r="N28">
        <v>10072</v>
      </c>
      <c r="O28" t="s">
        <v>2489</v>
      </c>
      <c r="P28" t="s">
        <v>2561</v>
      </c>
      <c r="Q28" t="s">
        <v>2340</v>
      </c>
      <c r="R28">
        <v>10072</v>
      </c>
      <c r="S28" t="s">
        <v>2489</v>
      </c>
      <c r="T28" t="s">
        <v>2561</v>
      </c>
      <c r="U28" t="s">
        <v>2340</v>
      </c>
      <c r="V28" t="s">
        <v>34</v>
      </c>
      <c r="W28">
        <v>100001089</v>
      </c>
      <c r="X28">
        <v>8005550090</v>
      </c>
      <c r="Y28" t="s">
        <v>2595</v>
      </c>
      <c r="Z28" t="s">
        <v>2685</v>
      </c>
      <c r="AA28" s="13">
        <v>-308.36</v>
      </c>
      <c r="AB28" s="14">
        <v>42567</v>
      </c>
      <c r="AC28" t="s">
        <v>37</v>
      </c>
    </row>
    <row r="29" spans="1:29" x14ac:dyDescent="0.25">
      <c r="A29" t="str">
        <f>CONCATENATE("Q",ROUNDUP(MONTH(Table1[[#This Row],[Month]])/3,0))</f>
        <v>Q3</v>
      </c>
      <c r="B29" s="14">
        <f>EOMONTH(Table1[[#This Row],[Credit Date]],-1)+1</f>
        <v>42552</v>
      </c>
      <c r="C29" t="str">
        <f>CONCATENATE(Table1[[#This Row],[Issuer Last Name]],", ",Table1[[#This Row],[Issuer First Name]])</f>
        <v>No. 072, Employee</v>
      </c>
      <c r="D29" t="str">
        <f>CONCATENATE(Table1[[#This Row],[Approver Last Name]],", ",Table1[[#This Row],[Approver First Name]])</f>
        <v>No. 072, Employee</v>
      </c>
      <c r="E29" t="str">
        <f>CONCATENATE(Table1[[#This Row],[Customer Last Name]],", ",Table1[[#This Row],[Customer First Name]])</f>
        <v>No. 14033, Client</v>
      </c>
      <c r="F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 t="str">
        <f>IF(Table1[[#This Row],[Transaction Type]]="Maintenance","Non-Sales","Sales")</f>
        <v>Non-Sales</v>
      </c>
      <c r="H29" t="str">
        <f>IF(Table1[[#This Row],[Quarter]]="q2",1,"")</f>
        <v/>
      </c>
      <c r="I29">
        <f>IF(Table1[[#This Row],[Quarter]]="q3",1,"")</f>
        <v>1</v>
      </c>
      <c r="J29" t="str">
        <f>IF(Table1[[#This Row],[Quarter]]="Q2",Table1[[#This Row],[Credit Amount]],"")</f>
        <v/>
      </c>
      <c r="K29">
        <f>IF(Table1[[#This Row],[Quarter]]="Q3",Table1[[#This Row],[Credit Amount]],"")</f>
        <v>-193.82</v>
      </c>
      <c r="L29" t="str">
        <f>IF(Table1[[#This Row],[Transaction Type]]="Upgrade",Table1[[#This Row],[Credit Amount]],IF(Table1[[#This Row],[Transaction Type]]="Activation",Table1[[#This Row],[Credit Amount]],""))</f>
        <v/>
      </c>
      <c r="M29">
        <f>IF(Table1[[#This Row],[Transaction Type]]="Maintenance",Table1[[#This Row],[Credit Amount]],"")</f>
        <v>-193.82</v>
      </c>
      <c r="N29">
        <v>10072</v>
      </c>
      <c r="O29" t="s">
        <v>2489</v>
      </c>
      <c r="P29" t="s">
        <v>2561</v>
      </c>
      <c r="Q29" t="s">
        <v>2340</v>
      </c>
      <c r="R29">
        <v>10072</v>
      </c>
      <c r="S29" t="s">
        <v>2489</v>
      </c>
      <c r="T29" t="s">
        <v>2561</v>
      </c>
      <c r="U29" t="s">
        <v>2340</v>
      </c>
      <c r="V29" t="s">
        <v>34</v>
      </c>
      <c r="W29">
        <v>100005032</v>
      </c>
      <c r="X29">
        <v>8005554033</v>
      </c>
      <c r="Y29" t="s">
        <v>2595</v>
      </c>
      <c r="Z29" t="s">
        <v>6621</v>
      </c>
      <c r="AA29" s="13">
        <v>-193.82</v>
      </c>
      <c r="AB29" s="14">
        <v>42571</v>
      </c>
      <c r="AC29" t="s">
        <v>36</v>
      </c>
    </row>
    <row r="30" spans="1:29" x14ac:dyDescent="0.25">
      <c r="A30" t="str">
        <f>CONCATENATE("Q",ROUNDUP(MONTH(Table1[[#This Row],[Month]])/3,0))</f>
        <v>Q3</v>
      </c>
      <c r="B30" s="14">
        <f>EOMONTH(Table1[[#This Row],[Credit Date]],-1)+1</f>
        <v>42552</v>
      </c>
      <c r="C30" t="str">
        <f>CONCATENATE(Table1[[#This Row],[Issuer Last Name]],", ",Table1[[#This Row],[Issuer First Name]])</f>
        <v>No. 072, Employee</v>
      </c>
      <c r="D30" t="str">
        <f>CONCATENATE(Table1[[#This Row],[Approver Last Name]],", ",Table1[[#This Row],[Approver First Name]])</f>
        <v>No. 072, Employee</v>
      </c>
      <c r="E30" t="str">
        <f>CONCATENATE(Table1[[#This Row],[Customer Last Name]],", ",Table1[[#This Row],[Customer First Name]])</f>
        <v>No. 11524, Client</v>
      </c>
      <c r="F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 t="str">
        <f>IF(Table1[[#This Row],[Transaction Type]]="Maintenance","Non-Sales","Sales")</f>
        <v>Non-Sales</v>
      </c>
      <c r="H30" t="str">
        <f>IF(Table1[[#This Row],[Quarter]]="q2",1,"")</f>
        <v/>
      </c>
      <c r="I30">
        <f>IF(Table1[[#This Row],[Quarter]]="q3",1,"")</f>
        <v>1</v>
      </c>
      <c r="J30" t="str">
        <f>IF(Table1[[#This Row],[Quarter]]="Q2",Table1[[#This Row],[Credit Amount]],"")</f>
        <v/>
      </c>
      <c r="K30">
        <f>IF(Table1[[#This Row],[Quarter]]="Q3",Table1[[#This Row],[Credit Amount]],"")</f>
        <v>-394.45</v>
      </c>
      <c r="L30" t="str">
        <f>IF(Table1[[#This Row],[Transaction Type]]="Upgrade",Table1[[#This Row],[Credit Amount]],IF(Table1[[#This Row],[Transaction Type]]="Activation",Table1[[#This Row],[Credit Amount]],""))</f>
        <v/>
      </c>
      <c r="M30">
        <f>IF(Table1[[#This Row],[Transaction Type]]="Maintenance",Table1[[#This Row],[Credit Amount]],"")</f>
        <v>-394.45</v>
      </c>
      <c r="N30">
        <v>10072</v>
      </c>
      <c r="O30" t="s">
        <v>2489</v>
      </c>
      <c r="P30" t="s">
        <v>2561</v>
      </c>
      <c r="Q30" t="s">
        <v>2340</v>
      </c>
      <c r="R30">
        <v>10072</v>
      </c>
      <c r="S30" t="s">
        <v>2489</v>
      </c>
      <c r="T30" t="s">
        <v>2561</v>
      </c>
      <c r="U30" t="s">
        <v>2340</v>
      </c>
      <c r="V30" t="s">
        <v>34</v>
      </c>
      <c r="W30">
        <v>100002523</v>
      </c>
      <c r="X30">
        <v>8005551524</v>
      </c>
      <c r="Y30" t="s">
        <v>2595</v>
      </c>
      <c r="Z30" t="s">
        <v>4119</v>
      </c>
      <c r="AA30" s="13">
        <v>-394.45</v>
      </c>
      <c r="AB30" s="14">
        <v>42571</v>
      </c>
      <c r="AC30" t="s">
        <v>36</v>
      </c>
    </row>
    <row r="31" spans="1:29" x14ac:dyDescent="0.25">
      <c r="A31" t="str">
        <f>CONCATENATE("Q",ROUNDUP(MONTH(Table1[[#This Row],[Month]])/3,0))</f>
        <v>Q3</v>
      </c>
      <c r="B31" s="14">
        <f>EOMONTH(Table1[[#This Row],[Credit Date]],-1)+1</f>
        <v>42552</v>
      </c>
      <c r="C31" t="str">
        <f>CONCATENATE(Table1[[#This Row],[Issuer Last Name]],", ",Table1[[#This Row],[Issuer First Name]])</f>
        <v>No. 072, Employee</v>
      </c>
      <c r="D31" t="str">
        <f>CONCATENATE(Table1[[#This Row],[Approver Last Name]],", ",Table1[[#This Row],[Approver First Name]])</f>
        <v>No. 072, Employee</v>
      </c>
      <c r="E31" t="str">
        <f>CONCATENATE(Table1[[#This Row],[Customer Last Name]],", ",Table1[[#This Row],[Customer First Name]])</f>
        <v>No. 14066, Client</v>
      </c>
      <c r="F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 t="str">
        <f>IF(Table1[[#This Row],[Transaction Type]]="Maintenance","Non-Sales","Sales")</f>
        <v>Non-Sales</v>
      </c>
      <c r="H31" t="str">
        <f>IF(Table1[[#This Row],[Quarter]]="q2",1,"")</f>
        <v/>
      </c>
      <c r="I31">
        <f>IF(Table1[[#This Row],[Quarter]]="q3",1,"")</f>
        <v>1</v>
      </c>
      <c r="J31" t="str">
        <f>IF(Table1[[#This Row],[Quarter]]="Q2",Table1[[#This Row],[Credit Amount]],"")</f>
        <v/>
      </c>
      <c r="K31">
        <f>IF(Table1[[#This Row],[Quarter]]="Q3",Table1[[#This Row],[Credit Amount]],"")</f>
        <v>-365.26</v>
      </c>
      <c r="L31" t="str">
        <f>IF(Table1[[#This Row],[Transaction Type]]="Upgrade",Table1[[#This Row],[Credit Amount]],IF(Table1[[#This Row],[Transaction Type]]="Activation",Table1[[#This Row],[Credit Amount]],""))</f>
        <v/>
      </c>
      <c r="M31">
        <f>IF(Table1[[#This Row],[Transaction Type]]="Maintenance",Table1[[#This Row],[Credit Amount]],"")</f>
        <v>-365.26</v>
      </c>
      <c r="N31">
        <v>10072</v>
      </c>
      <c r="O31" t="s">
        <v>2489</v>
      </c>
      <c r="P31" t="s">
        <v>2561</v>
      </c>
      <c r="Q31" t="s">
        <v>2340</v>
      </c>
      <c r="R31">
        <v>10072</v>
      </c>
      <c r="S31" t="s">
        <v>2489</v>
      </c>
      <c r="T31" t="s">
        <v>2561</v>
      </c>
      <c r="U31" t="s">
        <v>2340</v>
      </c>
      <c r="V31" t="s">
        <v>34</v>
      </c>
      <c r="W31">
        <v>100005065</v>
      </c>
      <c r="X31">
        <v>8005554066</v>
      </c>
      <c r="Y31" t="s">
        <v>2595</v>
      </c>
      <c r="Z31" t="s">
        <v>6654</v>
      </c>
      <c r="AA31" s="13">
        <v>-365.26</v>
      </c>
      <c r="AB31" s="14">
        <v>42576</v>
      </c>
      <c r="AC31" t="s">
        <v>36</v>
      </c>
    </row>
    <row r="32" spans="1:29" x14ac:dyDescent="0.25">
      <c r="A32" t="str">
        <f>CONCATENATE("Q",ROUNDUP(MONTH(Table1[[#This Row],[Month]])/3,0))</f>
        <v>Q3</v>
      </c>
      <c r="B32" s="14">
        <f>EOMONTH(Table1[[#This Row],[Credit Date]],-1)+1</f>
        <v>42552</v>
      </c>
      <c r="C32" t="str">
        <f>CONCATENATE(Table1[[#This Row],[Issuer Last Name]],", ",Table1[[#This Row],[Issuer First Name]])</f>
        <v>No. 072, Employee</v>
      </c>
      <c r="D32" t="str">
        <f>CONCATENATE(Table1[[#This Row],[Approver Last Name]],", ",Table1[[#This Row],[Approver First Name]])</f>
        <v>No. 072, Employee</v>
      </c>
      <c r="E32" t="str">
        <f>CONCATENATE(Table1[[#This Row],[Customer Last Name]],", ",Table1[[#This Row],[Customer First Name]])</f>
        <v>No. 12446, Client</v>
      </c>
      <c r="F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 t="str">
        <f>IF(Table1[[#This Row],[Transaction Type]]="Maintenance","Non-Sales","Sales")</f>
        <v>Non-Sales</v>
      </c>
      <c r="H32" t="str">
        <f>IF(Table1[[#This Row],[Quarter]]="q2",1,"")</f>
        <v/>
      </c>
      <c r="I32">
        <f>IF(Table1[[#This Row],[Quarter]]="q3",1,"")</f>
        <v>1</v>
      </c>
      <c r="J32" t="str">
        <f>IF(Table1[[#This Row],[Quarter]]="Q2",Table1[[#This Row],[Credit Amount]],"")</f>
        <v/>
      </c>
      <c r="K32">
        <f>IF(Table1[[#This Row],[Quarter]]="Q3",Table1[[#This Row],[Credit Amount]],"")</f>
        <v>-158.63999999999999</v>
      </c>
      <c r="L32" t="str">
        <f>IF(Table1[[#This Row],[Transaction Type]]="Upgrade",Table1[[#This Row],[Credit Amount]],IF(Table1[[#This Row],[Transaction Type]]="Activation",Table1[[#This Row],[Credit Amount]],""))</f>
        <v/>
      </c>
      <c r="M32">
        <f>IF(Table1[[#This Row],[Transaction Type]]="Maintenance",Table1[[#This Row],[Credit Amount]],"")</f>
        <v>-158.63999999999999</v>
      </c>
      <c r="N32">
        <v>10072</v>
      </c>
      <c r="O32" t="s">
        <v>2489</v>
      </c>
      <c r="P32" t="s">
        <v>2561</v>
      </c>
      <c r="Q32" t="s">
        <v>2340</v>
      </c>
      <c r="R32">
        <v>10072</v>
      </c>
      <c r="S32" t="s">
        <v>2489</v>
      </c>
      <c r="T32" t="s">
        <v>2561</v>
      </c>
      <c r="U32" t="s">
        <v>2340</v>
      </c>
      <c r="V32" t="s">
        <v>34</v>
      </c>
      <c r="W32">
        <v>100003445</v>
      </c>
      <c r="X32">
        <v>8005552446</v>
      </c>
      <c r="Y32" t="s">
        <v>2595</v>
      </c>
      <c r="Z32" t="s">
        <v>5041</v>
      </c>
      <c r="AA32" s="13">
        <v>-158.63999999999999</v>
      </c>
      <c r="AB32" s="14">
        <v>42580</v>
      </c>
      <c r="AC32" t="s">
        <v>36</v>
      </c>
    </row>
    <row r="33" spans="1:29" x14ac:dyDescent="0.25">
      <c r="A33" t="str">
        <f>CONCATENATE("Q",ROUNDUP(MONTH(Table1[[#This Row],[Month]])/3,0))</f>
        <v>Q3</v>
      </c>
      <c r="B33" s="14">
        <f>EOMONTH(Table1[[#This Row],[Credit Date]],-1)+1</f>
        <v>42552</v>
      </c>
      <c r="C33" t="str">
        <f>CONCATENATE(Table1[[#This Row],[Issuer Last Name]],", ",Table1[[#This Row],[Issuer First Name]])</f>
        <v>No. 072, Employee</v>
      </c>
      <c r="D33" t="str">
        <f>CONCATENATE(Table1[[#This Row],[Approver Last Name]],", ",Table1[[#This Row],[Approver First Name]])</f>
        <v>No. 072, Employee</v>
      </c>
      <c r="E33" t="str">
        <f>CONCATENATE(Table1[[#This Row],[Customer Last Name]],", ",Table1[[#This Row],[Customer First Name]])</f>
        <v>No. 12144, Client</v>
      </c>
      <c r="F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 t="str">
        <f>IF(Table1[[#This Row],[Transaction Type]]="Maintenance","Non-Sales","Sales")</f>
        <v>Non-Sales</v>
      </c>
      <c r="H33" t="str">
        <f>IF(Table1[[#This Row],[Quarter]]="q2",1,"")</f>
        <v/>
      </c>
      <c r="I33">
        <f>IF(Table1[[#This Row],[Quarter]]="q3",1,"")</f>
        <v>1</v>
      </c>
      <c r="J33" t="str">
        <f>IF(Table1[[#This Row],[Quarter]]="Q2",Table1[[#This Row],[Credit Amount]],"")</f>
        <v/>
      </c>
      <c r="K33">
        <f>IF(Table1[[#This Row],[Quarter]]="Q3",Table1[[#This Row],[Credit Amount]],"")</f>
        <v>-281.45999999999998</v>
      </c>
      <c r="L33" t="str">
        <f>IF(Table1[[#This Row],[Transaction Type]]="Upgrade",Table1[[#This Row],[Credit Amount]],IF(Table1[[#This Row],[Transaction Type]]="Activation",Table1[[#This Row],[Credit Amount]],""))</f>
        <v/>
      </c>
      <c r="M33">
        <f>IF(Table1[[#This Row],[Transaction Type]]="Maintenance",Table1[[#This Row],[Credit Amount]],"")</f>
        <v>-281.45999999999998</v>
      </c>
      <c r="N33">
        <v>10072</v>
      </c>
      <c r="O33" t="s">
        <v>2489</v>
      </c>
      <c r="P33" t="s">
        <v>2561</v>
      </c>
      <c r="Q33" t="s">
        <v>2340</v>
      </c>
      <c r="R33">
        <v>10072</v>
      </c>
      <c r="S33" t="s">
        <v>2489</v>
      </c>
      <c r="T33" t="s">
        <v>2561</v>
      </c>
      <c r="U33" t="s">
        <v>2340</v>
      </c>
      <c r="V33" t="s">
        <v>34</v>
      </c>
      <c r="W33">
        <v>100003143</v>
      </c>
      <c r="X33">
        <v>8005552144</v>
      </c>
      <c r="Y33" t="s">
        <v>2595</v>
      </c>
      <c r="Z33" t="s">
        <v>4739</v>
      </c>
      <c r="AA33" s="13">
        <v>-281.45999999999998</v>
      </c>
      <c r="AB33" s="14">
        <v>42580</v>
      </c>
      <c r="AC33" t="s">
        <v>36</v>
      </c>
    </row>
    <row r="34" spans="1:29" x14ac:dyDescent="0.25">
      <c r="A34" t="str">
        <f>CONCATENATE("Q",ROUNDUP(MONTH(Table1[[#This Row],[Month]])/3,0))</f>
        <v>Q3</v>
      </c>
      <c r="B34" s="14">
        <f>EOMONTH(Table1[[#This Row],[Credit Date]],-1)+1</f>
        <v>42583</v>
      </c>
      <c r="C34" t="str">
        <f>CONCATENATE(Table1[[#This Row],[Issuer Last Name]],", ",Table1[[#This Row],[Issuer First Name]])</f>
        <v>No. 072, Employee</v>
      </c>
      <c r="D34" t="str">
        <f>CONCATENATE(Table1[[#This Row],[Approver Last Name]],", ",Table1[[#This Row],[Approver First Name]])</f>
        <v>No. 072, Employee</v>
      </c>
      <c r="E34" t="str">
        <f>CONCATENATE(Table1[[#This Row],[Customer Last Name]],", ",Table1[[#This Row],[Customer First Name]])</f>
        <v>No. 13630, Client</v>
      </c>
      <c r="F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 t="str">
        <f>IF(Table1[[#This Row],[Transaction Type]]="Maintenance","Non-Sales","Sales")</f>
        <v>Non-Sales</v>
      </c>
      <c r="H34" t="str">
        <f>IF(Table1[[#This Row],[Quarter]]="q2",1,"")</f>
        <v/>
      </c>
      <c r="I34">
        <f>IF(Table1[[#This Row],[Quarter]]="q3",1,"")</f>
        <v>1</v>
      </c>
      <c r="J34" t="str">
        <f>IF(Table1[[#This Row],[Quarter]]="Q2",Table1[[#This Row],[Credit Amount]],"")</f>
        <v/>
      </c>
      <c r="K34">
        <f>IF(Table1[[#This Row],[Quarter]]="Q3",Table1[[#This Row],[Credit Amount]],"")</f>
        <v>-223.57</v>
      </c>
      <c r="L34" t="str">
        <f>IF(Table1[[#This Row],[Transaction Type]]="Upgrade",Table1[[#This Row],[Credit Amount]],IF(Table1[[#This Row],[Transaction Type]]="Activation",Table1[[#This Row],[Credit Amount]],""))</f>
        <v/>
      </c>
      <c r="M34">
        <f>IF(Table1[[#This Row],[Transaction Type]]="Maintenance",Table1[[#This Row],[Credit Amount]],"")</f>
        <v>-223.57</v>
      </c>
      <c r="N34">
        <v>10072</v>
      </c>
      <c r="O34" t="s">
        <v>2489</v>
      </c>
      <c r="P34" t="s">
        <v>2561</v>
      </c>
      <c r="Q34" t="s">
        <v>2340</v>
      </c>
      <c r="R34">
        <v>10072</v>
      </c>
      <c r="S34" t="s">
        <v>2489</v>
      </c>
      <c r="T34" t="s">
        <v>2561</v>
      </c>
      <c r="U34" t="s">
        <v>2340</v>
      </c>
      <c r="V34" t="s">
        <v>34</v>
      </c>
      <c r="W34">
        <v>100004629</v>
      </c>
      <c r="X34">
        <v>8005553630</v>
      </c>
      <c r="Y34" t="s">
        <v>2595</v>
      </c>
      <c r="Z34" t="s">
        <v>6218</v>
      </c>
      <c r="AA34" s="13">
        <v>-223.57</v>
      </c>
      <c r="AB34" s="14">
        <v>42593</v>
      </c>
      <c r="AC34" t="s">
        <v>36</v>
      </c>
    </row>
    <row r="35" spans="1:29" x14ac:dyDescent="0.25">
      <c r="A35" t="str">
        <f>CONCATENATE("Q",ROUNDUP(MONTH(Table1[[#This Row],[Month]])/3,0))</f>
        <v>Q3</v>
      </c>
      <c r="B35" s="14">
        <f>EOMONTH(Table1[[#This Row],[Credit Date]],-1)+1</f>
        <v>42583</v>
      </c>
      <c r="C35" t="str">
        <f>CONCATENATE(Table1[[#This Row],[Issuer Last Name]],", ",Table1[[#This Row],[Issuer First Name]])</f>
        <v>No. 072, Employee</v>
      </c>
      <c r="D35" t="str">
        <f>CONCATENATE(Table1[[#This Row],[Approver Last Name]],", ",Table1[[#This Row],[Approver First Name]])</f>
        <v>No. 072, Employee</v>
      </c>
      <c r="E35" t="str">
        <f>CONCATENATE(Table1[[#This Row],[Customer Last Name]],", ",Table1[[#This Row],[Customer First Name]])</f>
        <v>No. 10188, Client</v>
      </c>
      <c r="F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 t="str">
        <f>IF(Table1[[#This Row],[Transaction Type]]="Maintenance","Non-Sales","Sales")</f>
        <v>Non-Sales</v>
      </c>
      <c r="H35" t="str">
        <f>IF(Table1[[#This Row],[Quarter]]="q2",1,"")</f>
        <v/>
      </c>
      <c r="I35">
        <f>IF(Table1[[#This Row],[Quarter]]="q3",1,"")</f>
        <v>1</v>
      </c>
      <c r="J35" t="str">
        <f>IF(Table1[[#This Row],[Quarter]]="Q2",Table1[[#This Row],[Credit Amount]],"")</f>
        <v/>
      </c>
      <c r="K35">
        <f>IF(Table1[[#This Row],[Quarter]]="Q3",Table1[[#This Row],[Credit Amount]],"")</f>
        <v>-487.02</v>
      </c>
      <c r="L35" t="str">
        <f>IF(Table1[[#This Row],[Transaction Type]]="Upgrade",Table1[[#This Row],[Credit Amount]],IF(Table1[[#This Row],[Transaction Type]]="Activation",Table1[[#This Row],[Credit Amount]],""))</f>
        <v/>
      </c>
      <c r="M35">
        <f>IF(Table1[[#This Row],[Transaction Type]]="Maintenance",Table1[[#This Row],[Credit Amount]],"")</f>
        <v>-487.02</v>
      </c>
      <c r="N35">
        <v>10072</v>
      </c>
      <c r="O35" t="s">
        <v>2489</v>
      </c>
      <c r="P35" t="s">
        <v>2561</v>
      </c>
      <c r="Q35" t="s">
        <v>2340</v>
      </c>
      <c r="R35">
        <v>10072</v>
      </c>
      <c r="S35" t="s">
        <v>2489</v>
      </c>
      <c r="T35" t="s">
        <v>2561</v>
      </c>
      <c r="U35" t="s">
        <v>2340</v>
      </c>
      <c r="V35" t="s">
        <v>34</v>
      </c>
      <c r="W35">
        <v>100001187</v>
      </c>
      <c r="X35">
        <v>8005550188</v>
      </c>
      <c r="Y35" t="s">
        <v>2595</v>
      </c>
      <c r="Z35" t="s">
        <v>2783</v>
      </c>
      <c r="AA35" s="13">
        <v>-487.02</v>
      </c>
      <c r="AB35" s="14">
        <v>42605</v>
      </c>
      <c r="AC35" t="s">
        <v>36</v>
      </c>
    </row>
    <row r="36" spans="1:29" x14ac:dyDescent="0.25">
      <c r="A36" t="str">
        <f>CONCATENATE("Q",ROUNDUP(MONTH(Table1[[#This Row],[Month]])/3,0))</f>
        <v>Q3</v>
      </c>
      <c r="B36" s="14">
        <f>EOMONTH(Table1[[#This Row],[Credit Date]],-1)+1</f>
        <v>42614</v>
      </c>
      <c r="C36" t="str">
        <f>CONCATENATE(Table1[[#This Row],[Issuer Last Name]],", ",Table1[[#This Row],[Issuer First Name]])</f>
        <v>No. 072, Employee</v>
      </c>
      <c r="D36" t="str">
        <f>CONCATENATE(Table1[[#This Row],[Approver Last Name]],", ",Table1[[#This Row],[Approver First Name]])</f>
        <v>No. 072, Employee</v>
      </c>
      <c r="E36" t="str">
        <f>CONCATENATE(Table1[[#This Row],[Customer Last Name]],", ",Table1[[#This Row],[Customer First Name]])</f>
        <v>No. 13683, Client</v>
      </c>
      <c r="F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 t="str">
        <f>IF(Table1[[#This Row],[Transaction Type]]="Maintenance","Non-Sales","Sales")</f>
        <v>Non-Sales</v>
      </c>
      <c r="H36" t="str">
        <f>IF(Table1[[#This Row],[Quarter]]="q2",1,"")</f>
        <v/>
      </c>
      <c r="I36">
        <f>IF(Table1[[#This Row],[Quarter]]="q3",1,"")</f>
        <v>1</v>
      </c>
      <c r="J36" t="str">
        <f>IF(Table1[[#This Row],[Quarter]]="Q2",Table1[[#This Row],[Credit Amount]],"")</f>
        <v/>
      </c>
      <c r="K36">
        <f>IF(Table1[[#This Row],[Quarter]]="Q3",Table1[[#This Row],[Credit Amount]],"")</f>
        <v>-456.65</v>
      </c>
      <c r="L36" t="str">
        <f>IF(Table1[[#This Row],[Transaction Type]]="Upgrade",Table1[[#This Row],[Credit Amount]],IF(Table1[[#This Row],[Transaction Type]]="Activation",Table1[[#This Row],[Credit Amount]],""))</f>
        <v/>
      </c>
      <c r="M36">
        <f>IF(Table1[[#This Row],[Transaction Type]]="Maintenance",Table1[[#This Row],[Credit Amount]],"")</f>
        <v>-456.65</v>
      </c>
      <c r="N36">
        <v>10072</v>
      </c>
      <c r="O36" t="s">
        <v>2489</v>
      </c>
      <c r="P36" t="s">
        <v>2561</v>
      </c>
      <c r="Q36" t="s">
        <v>2340</v>
      </c>
      <c r="R36">
        <v>10072</v>
      </c>
      <c r="S36" t="s">
        <v>2489</v>
      </c>
      <c r="T36" t="s">
        <v>2561</v>
      </c>
      <c r="U36" t="s">
        <v>2340</v>
      </c>
      <c r="V36" t="s">
        <v>34</v>
      </c>
      <c r="W36">
        <v>100004682</v>
      </c>
      <c r="X36">
        <v>8005553683</v>
      </c>
      <c r="Y36" t="s">
        <v>2595</v>
      </c>
      <c r="Z36" t="s">
        <v>6271</v>
      </c>
      <c r="AA36" s="13">
        <v>-456.65</v>
      </c>
      <c r="AB36" s="14">
        <v>42614</v>
      </c>
      <c r="AC36" t="s">
        <v>36</v>
      </c>
    </row>
    <row r="37" spans="1:29" x14ac:dyDescent="0.25">
      <c r="A37" t="str">
        <f>CONCATENATE("Q",ROUNDUP(MONTH(Table1[[#This Row],[Month]])/3,0))</f>
        <v>Q3</v>
      </c>
      <c r="B37" s="14">
        <f>EOMONTH(Table1[[#This Row],[Credit Date]],-1)+1</f>
        <v>42614</v>
      </c>
      <c r="C37" t="str">
        <f>CONCATENATE(Table1[[#This Row],[Issuer Last Name]],", ",Table1[[#This Row],[Issuer First Name]])</f>
        <v>No. 072, Employee</v>
      </c>
      <c r="D37" t="str">
        <f>CONCATENATE(Table1[[#This Row],[Approver Last Name]],", ",Table1[[#This Row],[Approver First Name]])</f>
        <v>No. 072, Employee</v>
      </c>
      <c r="E37" t="str">
        <f>CONCATENATE(Table1[[#This Row],[Customer Last Name]],", ",Table1[[#This Row],[Customer First Name]])</f>
        <v>No. 14017, Client</v>
      </c>
      <c r="F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 t="str">
        <f>IF(Table1[[#This Row],[Transaction Type]]="Maintenance","Non-Sales","Sales")</f>
        <v>Non-Sales</v>
      </c>
      <c r="H37" t="str">
        <f>IF(Table1[[#This Row],[Quarter]]="q2",1,"")</f>
        <v/>
      </c>
      <c r="I37">
        <f>IF(Table1[[#This Row],[Quarter]]="q3",1,"")</f>
        <v>1</v>
      </c>
      <c r="J37" t="str">
        <f>IF(Table1[[#This Row],[Quarter]]="Q2",Table1[[#This Row],[Credit Amount]],"")</f>
        <v/>
      </c>
      <c r="K37">
        <f>IF(Table1[[#This Row],[Quarter]]="Q3",Table1[[#This Row],[Credit Amount]],"")</f>
        <v>-277.20999999999998</v>
      </c>
      <c r="L37" t="str">
        <f>IF(Table1[[#This Row],[Transaction Type]]="Upgrade",Table1[[#This Row],[Credit Amount]],IF(Table1[[#This Row],[Transaction Type]]="Activation",Table1[[#This Row],[Credit Amount]],""))</f>
        <v/>
      </c>
      <c r="M37">
        <f>IF(Table1[[#This Row],[Transaction Type]]="Maintenance",Table1[[#This Row],[Credit Amount]],"")</f>
        <v>-277.20999999999998</v>
      </c>
      <c r="N37">
        <v>10072</v>
      </c>
      <c r="O37" t="s">
        <v>2489</v>
      </c>
      <c r="P37" t="s">
        <v>2561</v>
      </c>
      <c r="Q37" t="s">
        <v>2340</v>
      </c>
      <c r="R37">
        <v>10072</v>
      </c>
      <c r="S37" t="s">
        <v>2489</v>
      </c>
      <c r="T37" t="s">
        <v>2561</v>
      </c>
      <c r="U37" t="s">
        <v>2340</v>
      </c>
      <c r="V37" t="s">
        <v>34</v>
      </c>
      <c r="W37">
        <v>100005016</v>
      </c>
      <c r="X37">
        <v>8005554017</v>
      </c>
      <c r="Y37" t="s">
        <v>2595</v>
      </c>
      <c r="Z37" t="s">
        <v>6605</v>
      </c>
      <c r="AA37" s="13">
        <v>-277.20999999999998</v>
      </c>
      <c r="AB37" s="14">
        <v>42621</v>
      </c>
      <c r="AC37" t="s">
        <v>36</v>
      </c>
    </row>
    <row r="38" spans="1:29" x14ac:dyDescent="0.25">
      <c r="A38" t="str">
        <f>CONCATENATE("Q",ROUNDUP(MONTH(Table1[[#This Row],[Month]])/3,0))</f>
        <v>Q3</v>
      </c>
      <c r="B38" s="14">
        <f>EOMONTH(Table1[[#This Row],[Credit Date]],-1)+1</f>
        <v>42614</v>
      </c>
      <c r="C38" t="str">
        <f>CONCATENATE(Table1[[#This Row],[Issuer Last Name]],", ",Table1[[#This Row],[Issuer First Name]])</f>
        <v>No. 072, Employee</v>
      </c>
      <c r="D38" t="str">
        <f>CONCATENATE(Table1[[#This Row],[Approver Last Name]],", ",Table1[[#This Row],[Approver First Name]])</f>
        <v>No. 072, Employee</v>
      </c>
      <c r="E38" t="str">
        <f>CONCATENATE(Table1[[#This Row],[Customer Last Name]],", ",Table1[[#This Row],[Customer First Name]])</f>
        <v>No. 13410, Client</v>
      </c>
      <c r="F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 t="str">
        <f>IF(Table1[[#This Row],[Transaction Type]]="Maintenance","Non-Sales","Sales")</f>
        <v>Non-Sales</v>
      </c>
      <c r="H38" t="str">
        <f>IF(Table1[[#This Row],[Quarter]]="q2",1,"")</f>
        <v/>
      </c>
      <c r="I38">
        <f>IF(Table1[[#This Row],[Quarter]]="q3",1,"")</f>
        <v>1</v>
      </c>
      <c r="J38" t="str">
        <f>IF(Table1[[#This Row],[Quarter]]="Q2",Table1[[#This Row],[Credit Amount]],"")</f>
        <v/>
      </c>
      <c r="K38">
        <f>IF(Table1[[#This Row],[Quarter]]="Q3",Table1[[#This Row],[Credit Amount]],"")</f>
        <v>-51.17</v>
      </c>
      <c r="L38" t="str">
        <f>IF(Table1[[#This Row],[Transaction Type]]="Upgrade",Table1[[#This Row],[Credit Amount]],IF(Table1[[#This Row],[Transaction Type]]="Activation",Table1[[#This Row],[Credit Amount]],""))</f>
        <v/>
      </c>
      <c r="M38">
        <f>IF(Table1[[#This Row],[Transaction Type]]="Maintenance",Table1[[#This Row],[Credit Amount]],"")</f>
        <v>-51.17</v>
      </c>
      <c r="N38">
        <v>10072</v>
      </c>
      <c r="O38" t="s">
        <v>2489</v>
      </c>
      <c r="P38" t="s">
        <v>2561</v>
      </c>
      <c r="Q38" t="s">
        <v>2340</v>
      </c>
      <c r="R38">
        <v>10072</v>
      </c>
      <c r="S38" t="s">
        <v>2489</v>
      </c>
      <c r="T38" t="s">
        <v>2561</v>
      </c>
      <c r="U38" t="s">
        <v>2340</v>
      </c>
      <c r="V38" t="s">
        <v>34</v>
      </c>
      <c r="W38">
        <v>100004409</v>
      </c>
      <c r="X38">
        <v>8005553410</v>
      </c>
      <c r="Y38" t="s">
        <v>2595</v>
      </c>
      <c r="Z38" t="s">
        <v>5998</v>
      </c>
      <c r="AA38" s="13">
        <v>-51.17</v>
      </c>
      <c r="AB38" s="14">
        <v>42622</v>
      </c>
      <c r="AC38" t="s">
        <v>36</v>
      </c>
    </row>
    <row r="39" spans="1:29" x14ac:dyDescent="0.25">
      <c r="A39" t="str">
        <f>CONCATENATE("Q",ROUNDUP(MONTH(Table1[[#This Row],[Month]])/3,0))</f>
        <v>Q3</v>
      </c>
      <c r="B39" s="14">
        <f>EOMONTH(Table1[[#This Row],[Credit Date]],-1)+1</f>
        <v>42614</v>
      </c>
      <c r="C39" t="str">
        <f>CONCATENATE(Table1[[#This Row],[Issuer Last Name]],", ",Table1[[#This Row],[Issuer First Name]])</f>
        <v>No. 072, Employee</v>
      </c>
      <c r="D39" t="str">
        <f>CONCATENATE(Table1[[#This Row],[Approver Last Name]],", ",Table1[[#This Row],[Approver First Name]])</f>
        <v>No. 072, Employee</v>
      </c>
      <c r="E39" t="str">
        <f>CONCATENATE(Table1[[#This Row],[Customer Last Name]],", ",Table1[[#This Row],[Customer First Name]])</f>
        <v>No. 12872, Client</v>
      </c>
      <c r="F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 t="str">
        <f>IF(Table1[[#This Row],[Transaction Type]]="Maintenance","Non-Sales","Sales")</f>
        <v>Non-Sales</v>
      </c>
      <c r="H39" t="str">
        <f>IF(Table1[[#This Row],[Quarter]]="q2",1,"")</f>
        <v/>
      </c>
      <c r="I39">
        <f>IF(Table1[[#This Row],[Quarter]]="q3",1,"")</f>
        <v>1</v>
      </c>
      <c r="J39" t="str">
        <f>IF(Table1[[#This Row],[Quarter]]="Q2",Table1[[#This Row],[Credit Amount]],"")</f>
        <v/>
      </c>
      <c r="K39">
        <f>IF(Table1[[#This Row],[Quarter]]="Q3",Table1[[#This Row],[Credit Amount]],"")</f>
        <v>-231.12</v>
      </c>
      <c r="L39" t="str">
        <f>IF(Table1[[#This Row],[Transaction Type]]="Upgrade",Table1[[#This Row],[Credit Amount]],IF(Table1[[#This Row],[Transaction Type]]="Activation",Table1[[#This Row],[Credit Amount]],""))</f>
        <v/>
      </c>
      <c r="M39">
        <f>IF(Table1[[#This Row],[Transaction Type]]="Maintenance",Table1[[#This Row],[Credit Amount]],"")</f>
        <v>-231.12</v>
      </c>
      <c r="N39">
        <v>10072</v>
      </c>
      <c r="O39" t="s">
        <v>2489</v>
      </c>
      <c r="P39" t="s">
        <v>2561</v>
      </c>
      <c r="Q39" t="s">
        <v>2340</v>
      </c>
      <c r="R39">
        <v>10072</v>
      </c>
      <c r="S39" t="s">
        <v>2489</v>
      </c>
      <c r="T39" t="s">
        <v>2561</v>
      </c>
      <c r="U39" t="s">
        <v>2340</v>
      </c>
      <c r="V39" t="s">
        <v>34</v>
      </c>
      <c r="W39">
        <v>100003871</v>
      </c>
      <c r="X39">
        <v>8005552872</v>
      </c>
      <c r="Y39" t="s">
        <v>2595</v>
      </c>
      <c r="Z39" t="s">
        <v>5462</v>
      </c>
      <c r="AA39" s="13">
        <v>-231.12</v>
      </c>
      <c r="AB39" s="14">
        <v>42622</v>
      </c>
      <c r="AC39" t="s">
        <v>36</v>
      </c>
    </row>
    <row r="40" spans="1:29" x14ac:dyDescent="0.25">
      <c r="A40" t="str">
        <f>CONCATENATE("Q",ROUNDUP(MONTH(Table1[[#This Row],[Month]])/3,0))</f>
        <v>Q3</v>
      </c>
      <c r="B40" s="14">
        <f>EOMONTH(Table1[[#This Row],[Credit Date]],-1)+1</f>
        <v>42614</v>
      </c>
      <c r="C40" t="str">
        <f>CONCATENATE(Table1[[#This Row],[Issuer Last Name]],", ",Table1[[#This Row],[Issuer First Name]])</f>
        <v>No. 072, Employee</v>
      </c>
      <c r="D40" t="str">
        <f>CONCATENATE(Table1[[#This Row],[Approver Last Name]],", ",Table1[[#This Row],[Approver First Name]])</f>
        <v>No. 072, Employee</v>
      </c>
      <c r="E40" t="str">
        <f>CONCATENATE(Table1[[#This Row],[Customer Last Name]],", ",Table1[[#This Row],[Customer First Name]])</f>
        <v>No. 10335, Client</v>
      </c>
      <c r="F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 t="str">
        <f>IF(Table1[[#This Row],[Transaction Type]]="Maintenance","Non-Sales","Sales")</f>
        <v>Sales</v>
      </c>
      <c r="H40" t="str">
        <f>IF(Table1[[#This Row],[Quarter]]="q2",1,"")</f>
        <v/>
      </c>
      <c r="I40">
        <f>IF(Table1[[#This Row],[Quarter]]="q3",1,"")</f>
        <v>1</v>
      </c>
      <c r="J40" t="str">
        <f>IF(Table1[[#This Row],[Quarter]]="Q2",Table1[[#This Row],[Credit Amount]],"")</f>
        <v/>
      </c>
      <c r="K40">
        <f>IF(Table1[[#This Row],[Quarter]]="Q3",Table1[[#This Row],[Credit Amount]],"")</f>
        <v>-164.32</v>
      </c>
      <c r="L40">
        <f>IF(Table1[[#This Row],[Transaction Type]]="Upgrade",Table1[[#This Row],[Credit Amount]],IF(Table1[[#This Row],[Transaction Type]]="Activation",Table1[[#This Row],[Credit Amount]],""))</f>
        <v>-164.32</v>
      </c>
      <c r="M40" t="str">
        <f>IF(Table1[[#This Row],[Transaction Type]]="Maintenance",Table1[[#This Row],[Credit Amount]],"")</f>
        <v/>
      </c>
      <c r="N40">
        <v>10072</v>
      </c>
      <c r="O40" t="s">
        <v>2489</v>
      </c>
      <c r="P40" t="s">
        <v>2561</v>
      </c>
      <c r="Q40" t="s">
        <v>2340</v>
      </c>
      <c r="R40">
        <v>10072</v>
      </c>
      <c r="S40" t="s">
        <v>2489</v>
      </c>
      <c r="T40" t="s">
        <v>2561</v>
      </c>
      <c r="U40" t="s">
        <v>2340</v>
      </c>
      <c r="V40" t="s">
        <v>34</v>
      </c>
      <c r="W40">
        <v>100001334</v>
      </c>
      <c r="X40">
        <v>8005550335</v>
      </c>
      <c r="Y40" t="s">
        <v>2595</v>
      </c>
      <c r="Z40" t="s">
        <v>2930</v>
      </c>
      <c r="AA40" s="13">
        <v>-164.32</v>
      </c>
      <c r="AB40" s="14">
        <v>42632</v>
      </c>
      <c r="AC40" t="s">
        <v>37</v>
      </c>
    </row>
    <row r="41" spans="1:29" x14ac:dyDescent="0.25">
      <c r="A41" t="str">
        <f>CONCATENATE("Q",ROUNDUP(MONTH(Table1[[#This Row],[Month]])/3,0))</f>
        <v>Q3</v>
      </c>
      <c r="B41" s="14">
        <f>EOMONTH(Table1[[#This Row],[Credit Date]],-1)+1</f>
        <v>42614</v>
      </c>
      <c r="C41" t="str">
        <f>CONCATENATE(Table1[[#This Row],[Issuer Last Name]],", ",Table1[[#This Row],[Issuer First Name]])</f>
        <v>No. 072, Employee</v>
      </c>
      <c r="D41" t="str">
        <f>CONCATENATE(Table1[[#This Row],[Approver Last Name]],", ",Table1[[#This Row],[Approver First Name]])</f>
        <v>No. 072, Employee</v>
      </c>
      <c r="E41" t="str">
        <f>CONCATENATE(Table1[[#This Row],[Customer Last Name]],", ",Table1[[#This Row],[Customer First Name]])</f>
        <v>No. 13692, Client</v>
      </c>
      <c r="F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 t="str">
        <f>IF(Table1[[#This Row],[Transaction Type]]="Maintenance","Non-Sales","Sales")</f>
        <v>Non-Sales</v>
      </c>
      <c r="H41" t="str">
        <f>IF(Table1[[#This Row],[Quarter]]="q2",1,"")</f>
        <v/>
      </c>
      <c r="I41">
        <f>IF(Table1[[#This Row],[Quarter]]="q3",1,"")</f>
        <v>1</v>
      </c>
      <c r="J41" t="str">
        <f>IF(Table1[[#This Row],[Quarter]]="Q2",Table1[[#This Row],[Credit Amount]],"")</f>
        <v/>
      </c>
      <c r="K41">
        <f>IF(Table1[[#This Row],[Quarter]]="Q3",Table1[[#This Row],[Credit Amount]],"")</f>
        <v>-489.41</v>
      </c>
      <c r="L41" t="str">
        <f>IF(Table1[[#This Row],[Transaction Type]]="Upgrade",Table1[[#This Row],[Credit Amount]],IF(Table1[[#This Row],[Transaction Type]]="Activation",Table1[[#This Row],[Credit Amount]],""))</f>
        <v/>
      </c>
      <c r="M41">
        <f>IF(Table1[[#This Row],[Transaction Type]]="Maintenance",Table1[[#This Row],[Credit Amount]],"")</f>
        <v>-489.41</v>
      </c>
      <c r="N41">
        <v>10072</v>
      </c>
      <c r="O41" t="s">
        <v>2489</v>
      </c>
      <c r="P41" t="s">
        <v>2561</v>
      </c>
      <c r="Q41" t="s">
        <v>2340</v>
      </c>
      <c r="R41">
        <v>10072</v>
      </c>
      <c r="S41" t="s">
        <v>2489</v>
      </c>
      <c r="T41" t="s">
        <v>2561</v>
      </c>
      <c r="U41" t="s">
        <v>2340</v>
      </c>
      <c r="V41" t="s">
        <v>34</v>
      </c>
      <c r="W41">
        <v>100004691</v>
      </c>
      <c r="X41">
        <v>8005553692</v>
      </c>
      <c r="Y41" t="s">
        <v>2595</v>
      </c>
      <c r="Z41" t="s">
        <v>6280</v>
      </c>
      <c r="AA41" s="13">
        <v>-489.41</v>
      </c>
      <c r="AB41" s="14">
        <v>42632</v>
      </c>
      <c r="AC41" t="s">
        <v>36</v>
      </c>
    </row>
    <row r="42" spans="1:29" x14ac:dyDescent="0.25">
      <c r="A42" t="str">
        <f>CONCATENATE("Q",ROUNDUP(MONTH(Table1[[#This Row],[Month]])/3,0))</f>
        <v>Q3</v>
      </c>
      <c r="B42" s="14">
        <f>EOMONTH(Table1[[#This Row],[Credit Date]],-1)+1</f>
        <v>42614</v>
      </c>
      <c r="C42" t="str">
        <f>CONCATENATE(Table1[[#This Row],[Issuer Last Name]],", ",Table1[[#This Row],[Issuer First Name]])</f>
        <v>No. 072, Employee</v>
      </c>
      <c r="D42" t="str">
        <f>CONCATENATE(Table1[[#This Row],[Approver Last Name]],", ",Table1[[#This Row],[Approver First Name]])</f>
        <v>No. 072, Employee</v>
      </c>
      <c r="E42" t="str">
        <f>CONCATENATE(Table1[[#This Row],[Customer Last Name]],", ",Table1[[#This Row],[Customer First Name]])</f>
        <v>No. 10322, Client</v>
      </c>
      <c r="F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 t="str">
        <f>IF(Table1[[#This Row],[Transaction Type]]="Maintenance","Non-Sales","Sales")</f>
        <v>Non-Sales</v>
      </c>
      <c r="H42" t="str">
        <f>IF(Table1[[#This Row],[Quarter]]="q2",1,"")</f>
        <v/>
      </c>
      <c r="I42">
        <f>IF(Table1[[#This Row],[Quarter]]="q3",1,"")</f>
        <v>1</v>
      </c>
      <c r="J42" t="str">
        <f>IF(Table1[[#This Row],[Quarter]]="Q2",Table1[[#This Row],[Credit Amount]],"")</f>
        <v/>
      </c>
      <c r="K42">
        <f>IF(Table1[[#This Row],[Quarter]]="Q3",Table1[[#This Row],[Credit Amount]],"")</f>
        <v>-81.83</v>
      </c>
      <c r="L42" t="str">
        <f>IF(Table1[[#This Row],[Transaction Type]]="Upgrade",Table1[[#This Row],[Credit Amount]],IF(Table1[[#This Row],[Transaction Type]]="Activation",Table1[[#This Row],[Credit Amount]],""))</f>
        <v/>
      </c>
      <c r="M42">
        <f>IF(Table1[[#This Row],[Transaction Type]]="Maintenance",Table1[[#This Row],[Credit Amount]],"")</f>
        <v>-81.83</v>
      </c>
      <c r="N42">
        <v>10072</v>
      </c>
      <c r="O42" t="s">
        <v>2489</v>
      </c>
      <c r="P42" t="s">
        <v>2561</v>
      </c>
      <c r="Q42" t="s">
        <v>2340</v>
      </c>
      <c r="R42">
        <v>10072</v>
      </c>
      <c r="S42" t="s">
        <v>2489</v>
      </c>
      <c r="T42" t="s">
        <v>2561</v>
      </c>
      <c r="U42" t="s">
        <v>2340</v>
      </c>
      <c r="V42" t="s">
        <v>34</v>
      </c>
      <c r="W42">
        <v>100001321</v>
      </c>
      <c r="X42">
        <v>8005550322</v>
      </c>
      <c r="Y42" t="s">
        <v>2595</v>
      </c>
      <c r="Z42" t="s">
        <v>2917</v>
      </c>
      <c r="AA42" s="13">
        <v>-81.83</v>
      </c>
      <c r="AB42" s="14">
        <v>42635</v>
      </c>
      <c r="AC42" t="s">
        <v>36</v>
      </c>
    </row>
    <row r="43" spans="1:29" x14ac:dyDescent="0.25">
      <c r="A43" t="str">
        <f>CONCATENATE("Q",ROUNDUP(MONTH(Table1[[#This Row],[Month]])/3,0))</f>
        <v>Q3</v>
      </c>
      <c r="B43" s="14">
        <f>EOMONTH(Table1[[#This Row],[Credit Date]],-1)+1</f>
        <v>42614</v>
      </c>
      <c r="C43" t="str">
        <f>CONCATENATE(Table1[[#This Row],[Issuer Last Name]],", ",Table1[[#This Row],[Issuer First Name]])</f>
        <v>No. 072, Employee</v>
      </c>
      <c r="D43" t="str">
        <f>CONCATENATE(Table1[[#This Row],[Approver Last Name]],", ",Table1[[#This Row],[Approver First Name]])</f>
        <v>No. 072, Employee</v>
      </c>
      <c r="E43" t="str">
        <f>CONCATENATE(Table1[[#This Row],[Customer Last Name]],", ",Table1[[#This Row],[Customer First Name]])</f>
        <v>No. 12688, Client</v>
      </c>
      <c r="F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 t="str">
        <f>IF(Table1[[#This Row],[Transaction Type]]="Maintenance","Non-Sales","Sales")</f>
        <v>Non-Sales</v>
      </c>
      <c r="H43" t="str">
        <f>IF(Table1[[#This Row],[Quarter]]="q2",1,"")</f>
        <v/>
      </c>
      <c r="I43">
        <f>IF(Table1[[#This Row],[Quarter]]="q3",1,"")</f>
        <v>1</v>
      </c>
      <c r="J43" t="str">
        <f>IF(Table1[[#This Row],[Quarter]]="Q2",Table1[[#This Row],[Credit Amount]],"")</f>
        <v/>
      </c>
      <c r="K43">
        <f>IF(Table1[[#This Row],[Quarter]]="Q3",Table1[[#This Row],[Credit Amount]],"")</f>
        <v>-248.5</v>
      </c>
      <c r="L43" t="str">
        <f>IF(Table1[[#This Row],[Transaction Type]]="Upgrade",Table1[[#This Row],[Credit Amount]],IF(Table1[[#This Row],[Transaction Type]]="Activation",Table1[[#This Row],[Credit Amount]],""))</f>
        <v/>
      </c>
      <c r="M43">
        <f>IF(Table1[[#This Row],[Transaction Type]]="Maintenance",Table1[[#This Row],[Credit Amount]],"")</f>
        <v>-248.5</v>
      </c>
      <c r="N43">
        <v>10072</v>
      </c>
      <c r="O43" t="s">
        <v>2489</v>
      </c>
      <c r="P43" t="s">
        <v>2561</v>
      </c>
      <c r="Q43" t="s">
        <v>2340</v>
      </c>
      <c r="R43">
        <v>10072</v>
      </c>
      <c r="S43" t="s">
        <v>2489</v>
      </c>
      <c r="T43" t="s">
        <v>2561</v>
      </c>
      <c r="U43" t="s">
        <v>2340</v>
      </c>
      <c r="V43" t="s">
        <v>34</v>
      </c>
      <c r="W43">
        <v>100003687</v>
      </c>
      <c r="X43">
        <v>8005552688</v>
      </c>
      <c r="Y43" t="s">
        <v>2595</v>
      </c>
      <c r="Z43" t="s">
        <v>5282</v>
      </c>
      <c r="AA43" s="13">
        <v>-248.5</v>
      </c>
      <c r="AB43" s="14">
        <v>42639</v>
      </c>
      <c r="AC43" t="s">
        <v>36</v>
      </c>
    </row>
    <row r="44" spans="1:29" x14ac:dyDescent="0.25">
      <c r="A44" t="str">
        <f>CONCATENATE("Q",ROUNDUP(MONTH(Table1[[#This Row],[Month]])/3,0))</f>
        <v>Q3</v>
      </c>
      <c r="B44" s="14">
        <f>EOMONTH(Table1[[#This Row],[Credit Date]],-1)+1</f>
        <v>42614</v>
      </c>
      <c r="C44" t="str">
        <f>CONCATENATE(Table1[[#This Row],[Issuer Last Name]],", ",Table1[[#This Row],[Issuer First Name]])</f>
        <v>No. 072, Employee</v>
      </c>
      <c r="D44" t="str">
        <f>CONCATENATE(Table1[[#This Row],[Approver Last Name]],", ",Table1[[#This Row],[Approver First Name]])</f>
        <v>No. 072, Employee</v>
      </c>
      <c r="E44" t="str">
        <f>CONCATENATE(Table1[[#This Row],[Customer Last Name]],", ",Table1[[#This Row],[Customer First Name]])</f>
        <v>No. 12894, Client</v>
      </c>
      <c r="F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 t="str">
        <f>IF(Table1[[#This Row],[Transaction Type]]="Maintenance","Non-Sales","Sales")</f>
        <v>Non-Sales</v>
      </c>
      <c r="H44" t="str">
        <f>IF(Table1[[#This Row],[Quarter]]="q2",1,"")</f>
        <v/>
      </c>
      <c r="I44">
        <f>IF(Table1[[#This Row],[Quarter]]="q3",1,"")</f>
        <v>1</v>
      </c>
      <c r="J44" t="str">
        <f>IF(Table1[[#This Row],[Quarter]]="Q2",Table1[[#This Row],[Credit Amount]],"")</f>
        <v/>
      </c>
      <c r="K44">
        <f>IF(Table1[[#This Row],[Quarter]]="Q3",Table1[[#This Row],[Credit Amount]],"")</f>
        <v>-386.18</v>
      </c>
      <c r="L44" t="str">
        <f>IF(Table1[[#This Row],[Transaction Type]]="Upgrade",Table1[[#This Row],[Credit Amount]],IF(Table1[[#This Row],[Transaction Type]]="Activation",Table1[[#This Row],[Credit Amount]],""))</f>
        <v/>
      </c>
      <c r="M44">
        <f>IF(Table1[[#This Row],[Transaction Type]]="Maintenance",Table1[[#This Row],[Credit Amount]],"")</f>
        <v>-386.18</v>
      </c>
      <c r="N44">
        <v>10072</v>
      </c>
      <c r="O44" t="s">
        <v>2489</v>
      </c>
      <c r="P44" t="s">
        <v>2561</v>
      </c>
      <c r="Q44" t="s">
        <v>2340</v>
      </c>
      <c r="R44">
        <v>10072</v>
      </c>
      <c r="S44" t="s">
        <v>2489</v>
      </c>
      <c r="T44" t="s">
        <v>2561</v>
      </c>
      <c r="U44" t="s">
        <v>2340</v>
      </c>
      <c r="V44" t="s">
        <v>34</v>
      </c>
      <c r="W44">
        <v>100003893</v>
      </c>
      <c r="X44">
        <v>8005552894</v>
      </c>
      <c r="Y44" t="s">
        <v>2595</v>
      </c>
      <c r="Z44" t="s">
        <v>5484</v>
      </c>
      <c r="AA44" s="13">
        <v>-386.18</v>
      </c>
      <c r="AB44" s="14">
        <v>42641</v>
      </c>
      <c r="AC44" t="s">
        <v>36</v>
      </c>
    </row>
    <row r="45" spans="1:29" x14ac:dyDescent="0.25">
      <c r="A45" t="str">
        <f>CONCATENATE("Q",ROUNDUP(MONTH(Table1[[#This Row],[Month]])/3,0))</f>
        <v>Q3</v>
      </c>
      <c r="B45" s="14">
        <f>EOMONTH(Table1[[#This Row],[Credit Date]],-1)+1</f>
        <v>42614</v>
      </c>
      <c r="C45" t="str">
        <f>CONCATENATE(Table1[[#This Row],[Issuer Last Name]],", ",Table1[[#This Row],[Issuer First Name]])</f>
        <v>No. 072, Employee</v>
      </c>
      <c r="D45" t="str">
        <f>CONCATENATE(Table1[[#This Row],[Approver Last Name]],", ",Table1[[#This Row],[Approver First Name]])</f>
        <v>No. 072, Employee</v>
      </c>
      <c r="E45" t="str">
        <f>CONCATENATE(Table1[[#This Row],[Customer Last Name]],", ",Table1[[#This Row],[Customer First Name]])</f>
        <v>No. 12236, Client</v>
      </c>
      <c r="F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 t="str">
        <f>IF(Table1[[#This Row],[Transaction Type]]="Maintenance","Non-Sales","Sales")</f>
        <v>Non-Sales</v>
      </c>
      <c r="H45" t="str">
        <f>IF(Table1[[#This Row],[Quarter]]="q2",1,"")</f>
        <v/>
      </c>
      <c r="I45">
        <f>IF(Table1[[#This Row],[Quarter]]="q3",1,"")</f>
        <v>1</v>
      </c>
      <c r="J45" t="str">
        <f>IF(Table1[[#This Row],[Quarter]]="Q2",Table1[[#This Row],[Credit Amount]],"")</f>
        <v/>
      </c>
      <c r="K45">
        <f>IF(Table1[[#This Row],[Quarter]]="Q3",Table1[[#This Row],[Credit Amount]],"")</f>
        <v>-227.32</v>
      </c>
      <c r="L45" t="str">
        <f>IF(Table1[[#This Row],[Transaction Type]]="Upgrade",Table1[[#This Row],[Credit Amount]],IF(Table1[[#This Row],[Transaction Type]]="Activation",Table1[[#This Row],[Credit Amount]],""))</f>
        <v/>
      </c>
      <c r="M45">
        <f>IF(Table1[[#This Row],[Transaction Type]]="Maintenance",Table1[[#This Row],[Credit Amount]],"")</f>
        <v>-227.32</v>
      </c>
      <c r="N45">
        <v>10072</v>
      </c>
      <c r="O45" t="s">
        <v>2489</v>
      </c>
      <c r="P45" t="s">
        <v>2561</v>
      </c>
      <c r="Q45" t="s">
        <v>2340</v>
      </c>
      <c r="R45">
        <v>10072</v>
      </c>
      <c r="S45" t="s">
        <v>2489</v>
      </c>
      <c r="T45" t="s">
        <v>2561</v>
      </c>
      <c r="U45" t="s">
        <v>2340</v>
      </c>
      <c r="V45" t="s">
        <v>34</v>
      </c>
      <c r="W45">
        <v>100003235</v>
      </c>
      <c r="X45">
        <v>8005552236</v>
      </c>
      <c r="Y45" t="s">
        <v>2595</v>
      </c>
      <c r="Z45" t="s">
        <v>4831</v>
      </c>
      <c r="AA45" s="13">
        <v>-227.32</v>
      </c>
      <c r="AB45" s="14">
        <v>42641</v>
      </c>
      <c r="AC45" t="s">
        <v>36</v>
      </c>
    </row>
    <row r="46" spans="1:29" x14ac:dyDescent="0.25">
      <c r="A46" t="str">
        <f>CONCATENATE("Q",ROUNDUP(MONTH(Table1[[#This Row],[Month]])/3,0))</f>
        <v>Q3</v>
      </c>
      <c r="B46" s="14">
        <f>EOMONTH(Table1[[#This Row],[Credit Date]],-1)+1</f>
        <v>42614</v>
      </c>
      <c r="C46" t="str">
        <f>CONCATENATE(Table1[[#This Row],[Issuer Last Name]],", ",Table1[[#This Row],[Issuer First Name]])</f>
        <v>No. 072, Employee</v>
      </c>
      <c r="D46" t="str">
        <f>CONCATENATE(Table1[[#This Row],[Approver Last Name]],", ",Table1[[#This Row],[Approver First Name]])</f>
        <v>No. 072, Employee</v>
      </c>
      <c r="E46" t="str">
        <f>CONCATENATE(Table1[[#This Row],[Customer Last Name]],", ",Table1[[#This Row],[Customer First Name]])</f>
        <v>No. 11866, Client</v>
      </c>
      <c r="F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 t="str">
        <f>IF(Table1[[#This Row],[Transaction Type]]="Maintenance","Non-Sales","Sales")</f>
        <v>Non-Sales</v>
      </c>
      <c r="H46" t="str">
        <f>IF(Table1[[#This Row],[Quarter]]="q2",1,"")</f>
        <v/>
      </c>
      <c r="I46">
        <f>IF(Table1[[#This Row],[Quarter]]="q3",1,"")</f>
        <v>1</v>
      </c>
      <c r="J46" t="str">
        <f>IF(Table1[[#This Row],[Quarter]]="Q2",Table1[[#This Row],[Credit Amount]],"")</f>
        <v/>
      </c>
      <c r="K46">
        <f>IF(Table1[[#This Row],[Quarter]]="Q3",Table1[[#This Row],[Credit Amount]],"")</f>
        <v>-284.20999999999998</v>
      </c>
      <c r="L46" t="str">
        <f>IF(Table1[[#This Row],[Transaction Type]]="Upgrade",Table1[[#This Row],[Credit Amount]],IF(Table1[[#This Row],[Transaction Type]]="Activation",Table1[[#This Row],[Credit Amount]],""))</f>
        <v/>
      </c>
      <c r="M46">
        <f>IF(Table1[[#This Row],[Transaction Type]]="Maintenance",Table1[[#This Row],[Credit Amount]],"")</f>
        <v>-284.20999999999998</v>
      </c>
      <c r="N46">
        <v>10072</v>
      </c>
      <c r="O46" t="s">
        <v>2489</v>
      </c>
      <c r="P46" t="s">
        <v>2561</v>
      </c>
      <c r="Q46" t="s">
        <v>2340</v>
      </c>
      <c r="R46">
        <v>10072</v>
      </c>
      <c r="S46" t="s">
        <v>2489</v>
      </c>
      <c r="T46" t="s">
        <v>2561</v>
      </c>
      <c r="U46" t="s">
        <v>2340</v>
      </c>
      <c r="V46" t="s">
        <v>34</v>
      </c>
      <c r="W46">
        <v>100002865</v>
      </c>
      <c r="X46">
        <v>8005551866</v>
      </c>
      <c r="Y46" t="s">
        <v>2595</v>
      </c>
      <c r="Z46" t="s">
        <v>4461</v>
      </c>
      <c r="AA46" s="13">
        <v>-284.20999999999998</v>
      </c>
      <c r="AB46" s="14">
        <v>42641</v>
      </c>
      <c r="AC46" t="s">
        <v>36</v>
      </c>
    </row>
    <row r="47" spans="1:29" x14ac:dyDescent="0.25">
      <c r="A47" t="str">
        <f>CONCATENATE("Q",ROUNDUP(MONTH(Table1[[#This Row],[Month]])/3,0))</f>
        <v>Q2</v>
      </c>
      <c r="B47" s="14">
        <f>EOMONTH(Table1[[#This Row],[Credit Date]],-1)+1</f>
        <v>42461</v>
      </c>
      <c r="C47" t="str">
        <f>CONCATENATE(Table1[[#This Row],[Issuer Last Name]],", ",Table1[[#This Row],[Issuer First Name]])</f>
        <v>No. 066, Employee</v>
      </c>
      <c r="D47" t="str">
        <f>CONCATENATE(Table1[[#This Row],[Approver Last Name]],", ",Table1[[#This Row],[Approver First Name]])</f>
        <v>No. 004, Employee</v>
      </c>
      <c r="E47" t="str">
        <f>CONCATENATE(Table1[[#This Row],[Customer Last Name]],", ",Table1[[#This Row],[Customer First Name]])</f>
        <v>No. 11351, Client</v>
      </c>
      <c r="F47" t="str">
        <f>IF(Table1[[#This Row],[Credit Amount]]&gt;-19.99,"Less than 19.99",IF(Table1[[#This Row],[Credit Amount]]=-20,"20",IF(Table1[[#This Row],[Credit Amount]]&gt;-49.98,"20.01-49.98",IF(Table1[[#This Row],[Credit Amount]]=-49.99,"49.99",IF(Table1[[#This Row],[Credit Amount]]=-50,"50",IF(Table1[[#This Row],[Credit Amount]]&lt;-50.01,"Greater than 50"))))))</f>
        <v>20.01-49.98</v>
      </c>
      <c r="G47" t="str">
        <f>IF(Table1[[#This Row],[Transaction Type]]="Maintenance","Non-Sales","Sales")</f>
        <v>Sales</v>
      </c>
      <c r="H47">
        <f>IF(Table1[[#This Row],[Quarter]]="q2",1,"")</f>
        <v>1</v>
      </c>
      <c r="I47" t="str">
        <f>IF(Table1[[#This Row],[Quarter]]="q3",1,"")</f>
        <v/>
      </c>
      <c r="J47">
        <f>IF(Table1[[#This Row],[Quarter]]="Q2",Table1[[#This Row],[Credit Amount]],"")</f>
        <v>-33.659999999999997</v>
      </c>
      <c r="K47" t="str">
        <f>IF(Table1[[#This Row],[Quarter]]="Q3",Table1[[#This Row],[Credit Amount]],"")</f>
        <v/>
      </c>
      <c r="L47">
        <f>IF(Table1[[#This Row],[Transaction Type]]="Upgrade",Table1[[#This Row],[Credit Amount]],IF(Table1[[#This Row],[Transaction Type]]="Activation",Table1[[#This Row],[Credit Amount]],""))</f>
        <v>-33.659999999999997</v>
      </c>
      <c r="M47" t="str">
        <f>IF(Table1[[#This Row],[Transaction Type]]="Maintenance",Table1[[#This Row],[Credit Amount]],"")</f>
        <v/>
      </c>
      <c r="N47">
        <v>10066</v>
      </c>
      <c r="O47" t="s">
        <v>2489</v>
      </c>
      <c r="P47" t="s">
        <v>2555</v>
      </c>
      <c r="Q47" t="s">
        <v>289</v>
      </c>
      <c r="R47">
        <v>10004</v>
      </c>
      <c r="S47" t="s">
        <v>2489</v>
      </c>
      <c r="T47" t="s">
        <v>2493</v>
      </c>
      <c r="U47" t="s">
        <v>290</v>
      </c>
      <c r="V47" t="s">
        <v>34</v>
      </c>
      <c r="W47">
        <v>100002350</v>
      </c>
      <c r="X47">
        <v>8005551351</v>
      </c>
      <c r="Y47" t="s">
        <v>2595</v>
      </c>
      <c r="Z47" t="s">
        <v>3946</v>
      </c>
      <c r="AA47" s="13">
        <v>-33.659999999999997</v>
      </c>
      <c r="AB47" s="14">
        <v>42477</v>
      </c>
      <c r="AC47" t="s">
        <v>35</v>
      </c>
    </row>
    <row r="48" spans="1:29" x14ac:dyDescent="0.25">
      <c r="A48" t="str">
        <f>CONCATENATE("Q",ROUNDUP(MONTH(Table1[[#This Row],[Month]])/3,0))</f>
        <v>Q2</v>
      </c>
      <c r="B48" s="14">
        <f>EOMONTH(Table1[[#This Row],[Credit Date]],-1)+1</f>
        <v>42491</v>
      </c>
      <c r="C48" t="str">
        <f>CONCATENATE(Table1[[#This Row],[Issuer Last Name]],", ",Table1[[#This Row],[Issuer First Name]])</f>
        <v>No. 066, Employee</v>
      </c>
      <c r="D48" t="str">
        <f>CONCATENATE(Table1[[#This Row],[Approver Last Name]],", ",Table1[[#This Row],[Approver First Name]])</f>
        <v>No. 004, Employee</v>
      </c>
      <c r="E48" t="str">
        <f>CONCATENATE(Table1[[#This Row],[Customer Last Name]],", ",Table1[[#This Row],[Customer First Name]])</f>
        <v>No. 13190, Client</v>
      </c>
      <c r="F48" t="str">
        <f>IF(Table1[[#This Row],[Credit Amount]]&gt;-19.99,"Less than 19.99",IF(Table1[[#This Row],[Credit Amount]]=-20,"20",IF(Table1[[#This Row],[Credit Amount]]&gt;-49.98,"20.01-49.98",IF(Table1[[#This Row],[Credit Amount]]=-49.99,"49.99",IF(Table1[[#This Row],[Credit Amount]]=-50,"50",IF(Table1[[#This Row],[Credit Amount]]&lt;-50.01,"Greater than 50"))))))</f>
        <v>20.01-49.98</v>
      </c>
      <c r="G48" t="str">
        <f>IF(Table1[[#This Row],[Transaction Type]]="Maintenance","Non-Sales","Sales")</f>
        <v>Non-Sales</v>
      </c>
      <c r="H48">
        <f>IF(Table1[[#This Row],[Quarter]]="q2",1,"")</f>
        <v>1</v>
      </c>
      <c r="I48" t="str">
        <f>IF(Table1[[#This Row],[Quarter]]="q3",1,"")</f>
        <v/>
      </c>
      <c r="J48">
        <f>IF(Table1[[#This Row],[Quarter]]="Q2",Table1[[#This Row],[Credit Amount]],"")</f>
        <v>-27.82</v>
      </c>
      <c r="K48" t="str">
        <f>IF(Table1[[#This Row],[Quarter]]="Q3",Table1[[#This Row],[Credit Amount]],"")</f>
        <v/>
      </c>
      <c r="L48" t="str">
        <f>IF(Table1[[#This Row],[Transaction Type]]="Upgrade",Table1[[#This Row],[Credit Amount]],IF(Table1[[#This Row],[Transaction Type]]="Activation",Table1[[#This Row],[Credit Amount]],""))</f>
        <v/>
      </c>
      <c r="M48">
        <f>IF(Table1[[#This Row],[Transaction Type]]="Maintenance",Table1[[#This Row],[Credit Amount]],"")</f>
        <v>-27.82</v>
      </c>
      <c r="N48">
        <v>10066</v>
      </c>
      <c r="O48" t="s">
        <v>2489</v>
      </c>
      <c r="P48" t="s">
        <v>2555</v>
      </c>
      <c r="Q48" t="s">
        <v>289</v>
      </c>
      <c r="R48">
        <v>10004</v>
      </c>
      <c r="S48" t="s">
        <v>2489</v>
      </c>
      <c r="T48" t="s">
        <v>2493</v>
      </c>
      <c r="U48" t="s">
        <v>290</v>
      </c>
      <c r="V48" t="s">
        <v>34</v>
      </c>
      <c r="W48">
        <v>100004189</v>
      </c>
      <c r="X48">
        <v>8005553190</v>
      </c>
      <c r="Y48" t="s">
        <v>2595</v>
      </c>
      <c r="Z48" t="s">
        <v>5778</v>
      </c>
      <c r="AA48" s="13">
        <v>-27.82</v>
      </c>
      <c r="AB48" s="14">
        <v>42493</v>
      </c>
      <c r="AC48" t="s">
        <v>36</v>
      </c>
    </row>
    <row r="49" spans="1:29" x14ac:dyDescent="0.25">
      <c r="A49" t="str">
        <f>CONCATENATE("Q",ROUNDUP(MONTH(Table1[[#This Row],[Month]])/3,0))</f>
        <v>Q2</v>
      </c>
      <c r="B49" s="14">
        <f>EOMONTH(Table1[[#This Row],[Credit Date]],-1)+1</f>
        <v>42491</v>
      </c>
      <c r="C49" t="str">
        <f>CONCATENATE(Table1[[#This Row],[Issuer Last Name]],", ",Table1[[#This Row],[Issuer First Name]])</f>
        <v>No. 066, Employee</v>
      </c>
      <c r="D49" t="str">
        <f>CONCATENATE(Table1[[#This Row],[Approver Last Name]],", ",Table1[[#This Row],[Approver First Name]])</f>
        <v>No. 004, Employee</v>
      </c>
      <c r="E49" t="str">
        <f>CONCATENATE(Table1[[#This Row],[Customer Last Name]],", ",Table1[[#This Row],[Customer First Name]])</f>
        <v>No. 10018, Client</v>
      </c>
      <c r="F49" t="str">
        <f>IF(Table1[[#This Row],[Credit Amount]]&gt;-19.99,"Less than 19.99",IF(Table1[[#This Row],[Credit Amount]]=-20,"20",IF(Table1[[#This Row],[Credit Amount]]&gt;-49.98,"20.01-49.98",IF(Table1[[#This Row],[Credit Amount]]=-49.99,"49.99",IF(Table1[[#This Row],[Credit Amount]]=-50,"50",IF(Table1[[#This Row],[Credit Amount]]&lt;-50.01,"Greater than 50"))))))</f>
        <v>20.01-49.98</v>
      </c>
      <c r="G49" t="str">
        <f>IF(Table1[[#This Row],[Transaction Type]]="Maintenance","Non-Sales","Sales")</f>
        <v>Sales</v>
      </c>
      <c r="H49">
        <f>IF(Table1[[#This Row],[Quarter]]="q2",1,"")</f>
        <v>1</v>
      </c>
      <c r="I49" t="str">
        <f>IF(Table1[[#This Row],[Quarter]]="q3",1,"")</f>
        <v/>
      </c>
      <c r="J49">
        <f>IF(Table1[[#This Row],[Quarter]]="Q2",Table1[[#This Row],[Credit Amount]],"")</f>
        <v>-35.47</v>
      </c>
      <c r="K49" t="str">
        <f>IF(Table1[[#This Row],[Quarter]]="Q3",Table1[[#This Row],[Credit Amount]],"")</f>
        <v/>
      </c>
      <c r="L49">
        <f>IF(Table1[[#This Row],[Transaction Type]]="Upgrade",Table1[[#This Row],[Credit Amount]],IF(Table1[[#This Row],[Transaction Type]]="Activation",Table1[[#This Row],[Credit Amount]],""))</f>
        <v>-35.47</v>
      </c>
      <c r="M49" t="str">
        <f>IF(Table1[[#This Row],[Transaction Type]]="Maintenance",Table1[[#This Row],[Credit Amount]],"")</f>
        <v/>
      </c>
      <c r="N49">
        <v>10066</v>
      </c>
      <c r="O49" t="s">
        <v>2489</v>
      </c>
      <c r="P49" t="s">
        <v>2555</v>
      </c>
      <c r="Q49" t="s">
        <v>289</v>
      </c>
      <c r="R49">
        <v>10004</v>
      </c>
      <c r="S49" t="s">
        <v>2489</v>
      </c>
      <c r="T49" t="s">
        <v>2493</v>
      </c>
      <c r="U49" t="s">
        <v>290</v>
      </c>
      <c r="V49" t="s">
        <v>34</v>
      </c>
      <c r="W49">
        <v>100001017</v>
      </c>
      <c r="X49">
        <v>8005550018</v>
      </c>
      <c r="Y49" t="s">
        <v>2595</v>
      </c>
      <c r="Z49" t="s">
        <v>2613</v>
      </c>
      <c r="AA49" s="13">
        <v>-35.47</v>
      </c>
      <c r="AB49" s="14">
        <v>42512</v>
      </c>
      <c r="AC49" t="s">
        <v>37</v>
      </c>
    </row>
    <row r="50" spans="1:29" x14ac:dyDescent="0.25">
      <c r="A50" t="str">
        <f>CONCATENATE("Q",ROUNDUP(MONTH(Table1[[#This Row],[Month]])/3,0))</f>
        <v>Q2</v>
      </c>
      <c r="B50" s="14">
        <f>EOMONTH(Table1[[#This Row],[Credit Date]],-1)+1</f>
        <v>42491</v>
      </c>
      <c r="C50" t="str">
        <f>CONCATENATE(Table1[[#This Row],[Issuer Last Name]],", ",Table1[[#This Row],[Issuer First Name]])</f>
        <v>No. 066, Employee</v>
      </c>
      <c r="D50" t="str">
        <f>CONCATENATE(Table1[[#This Row],[Approver Last Name]],", ",Table1[[#This Row],[Approver First Name]])</f>
        <v>No. 004, Employee</v>
      </c>
      <c r="E50" t="str">
        <f>CONCATENATE(Table1[[#This Row],[Customer Last Name]],", ",Table1[[#This Row],[Customer First Name]])</f>
        <v>No. 11199, Client</v>
      </c>
      <c r="F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0" t="str">
        <f>IF(Table1[[#This Row],[Transaction Type]]="Maintenance","Non-Sales","Sales")</f>
        <v>Non-Sales</v>
      </c>
      <c r="H50">
        <f>IF(Table1[[#This Row],[Quarter]]="q2",1,"")</f>
        <v>1</v>
      </c>
      <c r="I50" t="str">
        <f>IF(Table1[[#This Row],[Quarter]]="q3",1,"")</f>
        <v/>
      </c>
      <c r="J50">
        <f>IF(Table1[[#This Row],[Quarter]]="Q2",Table1[[#This Row],[Credit Amount]],"")</f>
        <v>-50.18</v>
      </c>
      <c r="K50" t="str">
        <f>IF(Table1[[#This Row],[Quarter]]="Q3",Table1[[#This Row],[Credit Amount]],"")</f>
        <v/>
      </c>
      <c r="L50" t="str">
        <f>IF(Table1[[#This Row],[Transaction Type]]="Upgrade",Table1[[#This Row],[Credit Amount]],IF(Table1[[#This Row],[Transaction Type]]="Activation",Table1[[#This Row],[Credit Amount]],""))</f>
        <v/>
      </c>
      <c r="M50">
        <f>IF(Table1[[#This Row],[Transaction Type]]="Maintenance",Table1[[#This Row],[Credit Amount]],"")</f>
        <v>-50.18</v>
      </c>
      <c r="N50">
        <v>10066</v>
      </c>
      <c r="O50" t="s">
        <v>2489</v>
      </c>
      <c r="P50" t="s">
        <v>2555</v>
      </c>
      <c r="Q50" t="s">
        <v>289</v>
      </c>
      <c r="R50">
        <v>10004</v>
      </c>
      <c r="S50" t="s">
        <v>2489</v>
      </c>
      <c r="T50" t="s">
        <v>2493</v>
      </c>
      <c r="U50" t="s">
        <v>290</v>
      </c>
      <c r="V50" t="s">
        <v>34</v>
      </c>
      <c r="W50">
        <v>100002198</v>
      </c>
      <c r="X50">
        <v>8005551199</v>
      </c>
      <c r="Y50" t="s">
        <v>2595</v>
      </c>
      <c r="Z50" t="s">
        <v>3794</v>
      </c>
      <c r="AA50" s="13">
        <v>-50.18</v>
      </c>
      <c r="AB50" s="14">
        <v>42514</v>
      </c>
      <c r="AC50" t="s">
        <v>36</v>
      </c>
    </row>
    <row r="51" spans="1:29" x14ac:dyDescent="0.25">
      <c r="A51" t="str">
        <f>CONCATENATE("Q",ROUNDUP(MONTH(Table1[[#This Row],[Month]])/3,0))</f>
        <v>Q2</v>
      </c>
      <c r="B51" s="14">
        <f>EOMONTH(Table1[[#This Row],[Credit Date]],-1)+1</f>
        <v>42522</v>
      </c>
      <c r="C51" t="str">
        <f>CONCATENATE(Table1[[#This Row],[Issuer Last Name]],", ",Table1[[#This Row],[Issuer First Name]])</f>
        <v>No. 066, Employee</v>
      </c>
      <c r="D51" t="str">
        <f>CONCATENATE(Table1[[#This Row],[Approver Last Name]],", ",Table1[[#This Row],[Approver First Name]])</f>
        <v>No. 004, Employee</v>
      </c>
      <c r="E51" t="str">
        <f>CONCATENATE(Table1[[#This Row],[Customer Last Name]],", ",Table1[[#This Row],[Customer First Name]])</f>
        <v>No. 11739, Client</v>
      </c>
      <c r="F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51" t="str">
        <f>IF(Table1[[#This Row],[Transaction Type]]="Maintenance","Non-Sales","Sales")</f>
        <v>Sales</v>
      </c>
      <c r="H51">
        <f>IF(Table1[[#This Row],[Quarter]]="q2",1,"")</f>
        <v>1</v>
      </c>
      <c r="I51" t="str">
        <f>IF(Table1[[#This Row],[Quarter]]="q3",1,"")</f>
        <v/>
      </c>
      <c r="J51">
        <f>IF(Table1[[#This Row],[Quarter]]="Q2",Table1[[#This Row],[Credit Amount]],"")</f>
        <v>-60.78</v>
      </c>
      <c r="K51" t="str">
        <f>IF(Table1[[#This Row],[Quarter]]="Q3",Table1[[#This Row],[Credit Amount]],"")</f>
        <v/>
      </c>
      <c r="L51">
        <f>IF(Table1[[#This Row],[Transaction Type]]="Upgrade",Table1[[#This Row],[Credit Amount]],IF(Table1[[#This Row],[Transaction Type]]="Activation",Table1[[#This Row],[Credit Amount]],""))</f>
        <v>-60.78</v>
      </c>
      <c r="M51" t="str">
        <f>IF(Table1[[#This Row],[Transaction Type]]="Maintenance",Table1[[#This Row],[Credit Amount]],"")</f>
        <v/>
      </c>
      <c r="N51">
        <v>10066</v>
      </c>
      <c r="O51" t="s">
        <v>2489</v>
      </c>
      <c r="P51" t="s">
        <v>2555</v>
      </c>
      <c r="Q51" t="s">
        <v>289</v>
      </c>
      <c r="R51">
        <v>10004</v>
      </c>
      <c r="S51" t="s">
        <v>2489</v>
      </c>
      <c r="T51" t="s">
        <v>2493</v>
      </c>
      <c r="U51" t="s">
        <v>290</v>
      </c>
      <c r="V51" t="s">
        <v>34</v>
      </c>
      <c r="W51">
        <v>100002738</v>
      </c>
      <c r="X51">
        <v>8005551739</v>
      </c>
      <c r="Y51" t="s">
        <v>2595</v>
      </c>
      <c r="Z51" t="s">
        <v>4334</v>
      </c>
      <c r="AA51" s="13">
        <v>-60.78</v>
      </c>
      <c r="AB51" s="14">
        <v>42522</v>
      </c>
      <c r="AC51" t="s">
        <v>35</v>
      </c>
    </row>
    <row r="52" spans="1:29" x14ac:dyDescent="0.25">
      <c r="A52" t="str">
        <f>CONCATENATE("Q",ROUNDUP(MONTH(Table1[[#This Row],[Month]])/3,0))</f>
        <v>Q2</v>
      </c>
      <c r="B52" s="14">
        <f>EOMONTH(Table1[[#This Row],[Credit Date]],-1)+1</f>
        <v>42522</v>
      </c>
      <c r="C52" t="str">
        <f>CONCATENATE(Table1[[#This Row],[Issuer Last Name]],", ",Table1[[#This Row],[Issuer First Name]])</f>
        <v>No. 066, Employee</v>
      </c>
      <c r="D52" t="str">
        <f>CONCATENATE(Table1[[#This Row],[Approver Last Name]],", ",Table1[[#This Row],[Approver First Name]])</f>
        <v>No. 004, Employee</v>
      </c>
      <c r="E52" t="str">
        <f>CONCATENATE(Table1[[#This Row],[Customer Last Name]],", ",Table1[[#This Row],[Customer First Name]])</f>
        <v>No. 13290, Client</v>
      </c>
      <c r="F52" t="str">
        <f>IF(Table1[[#This Row],[Credit Amount]]&gt;-19.99,"Less than 19.99",IF(Table1[[#This Row],[Credit Amount]]=-20,"20",IF(Table1[[#This Row],[Credit Amount]]&gt;-49.98,"20.01-49.98",IF(Table1[[#This Row],[Credit Amount]]=-49.99,"49.99",IF(Table1[[#This Row],[Credit Amount]]=-50,"50",IF(Table1[[#This Row],[Credit Amount]]&lt;-50.01,"Greater than 50"))))))</f>
        <v>Less than 19.99</v>
      </c>
      <c r="G52" t="str">
        <f>IF(Table1[[#This Row],[Transaction Type]]="Maintenance","Non-Sales","Sales")</f>
        <v>Non-Sales</v>
      </c>
      <c r="H52">
        <f>IF(Table1[[#This Row],[Quarter]]="q2",1,"")</f>
        <v>1</v>
      </c>
      <c r="I52" t="str">
        <f>IF(Table1[[#This Row],[Quarter]]="q3",1,"")</f>
        <v/>
      </c>
      <c r="J52">
        <f>IF(Table1[[#This Row],[Quarter]]="Q2",Table1[[#This Row],[Credit Amount]],"")</f>
        <v>-9.2200000000000006</v>
      </c>
      <c r="K52" t="str">
        <f>IF(Table1[[#This Row],[Quarter]]="Q3",Table1[[#This Row],[Credit Amount]],"")</f>
        <v/>
      </c>
      <c r="L52" t="str">
        <f>IF(Table1[[#This Row],[Transaction Type]]="Upgrade",Table1[[#This Row],[Credit Amount]],IF(Table1[[#This Row],[Transaction Type]]="Activation",Table1[[#This Row],[Credit Amount]],""))</f>
        <v/>
      </c>
      <c r="M52">
        <f>IF(Table1[[#This Row],[Transaction Type]]="Maintenance",Table1[[#This Row],[Credit Amount]],"")</f>
        <v>-9.2200000000000006</v>
      </c>
      <c r="N52">
        <v>10066</v>
      </c>
      <c r="O52" t="s">
        <v>2489</v>
      </c>
      <c r="P52" t="s">
        <v>2555</v>
      </c>
      <c r="Q52" t="s">
        <v>289</v>
      </c>
      <c r="R52">
        <v>10004</v>
      </c>
      <c r="S52" t="s">
        <v>2489</v>
      </c>
      <c r="T52" t="s">
        <v>2493</v>
      </c>
      <c r="U52" t="s">
        <v>290</v>
      </c>
      <c r="V52" t="s">
        <v>34</v>
      </c>
      <c r="W52">
        <v>100004289</v>
      </c>
      <c r="X52">
        <v>8005553290</v>
      </c>
      <c r="Y52" t="s">
        <v>2595</v>
      </c>
      <c r="Z52" t="s">
        <v>5878</v>
      </c>
      <c r="AA52" s="13">
        <v>-9.2200000000000006</v>
      </c>
      <c r="AB52" s="14">
        <v>42524</v>
      </c>
      <c r="AC52" t="s">
        <v>36</v>
      </c>
    </row>
    <row r="53" spans="1:29" x14ac:dyDescent="0.25">
      <c r="A53" t="str">
        <f>CONCATENATE("Q",ROUNDUP(MONTH(Table1[[#This Row],[Month]])/3,0))</f>
        <v>Q2</v>
      </c>
      <c r="B53" s="14">
        <f>EOMONTH(Table1[[#This Row],[Credit Date]],-1)+1</f>
        <v>42522</v>
      </c>
      <c r="C53" t="str">
        <f>CONCATENATE(Table1[[#This Row],[Issuer Last Name]],", ",Table1[[#This Row],[Issuer First Name]])</f>
        <v>No. 066, Employee</v>
      </c>
      <c r="D53" t="str">
        <f>CONCATENATE(Table1[[#This Row],[Approver Last Name]],", ",Table1[[#This Row],[Approver First Name]])</f>
        <v>No. 004, Employee</v>
      </c>
      <c r="E53" t="str">
        <f>CONCATENATE(Table1[[#This Row],[Customer Last Name]],", ",Table1[[#This Row],[Customer First Name]])</f>
        <v>No. 12351, Client</v>
      </c>
      <c r="F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 t="str">
        <f>IF(Table1[[#This Row],[Transaction Type]]="Maintenance","Non-Sales","Sales")</f>
        <v>Non-Sales</v>
      </c>
      <c r="H53">
        <f>IF(Table1[[#This Row],[Quarter]]="q2",1,"")</f>
        <v>1</v>
      </c>
      <c r="I53" t="str">
        <f>IF(Table1[[#This Row],[Quarter]]="q3",1,"")</f>
        <v/>
      </c>
      <c r="J53">
        <f>IF(Table1[[#This Row],[Quarter]]="Q2",Table1[[#This Row],[Credit Amount]],"")</f>
        <v>-86.25</v>
      </c>
      <c r="K53" t="str">
        <f>IF(Table1[[#This Row],[Quarter]]="Q3",Table1[[#This Row],[Credit Amount]],"")</f>
        <v/>
      </c>
      <c r="L53" t="str">
        <f>IF(Table1[[#This Row],[Transaction Type]]="Upgrade",Table1[[#This Row],[Credit Amount]],IF(Table1[[#This Row],[Transaction Type]]="Activation",Table1[[#This Row],[Credit Amount]],""))</f>
        <v/>
      </c>
      <c r="M53">
        <f>IF(Table1[[#This Row],[Transaction Type]]="Maintenance",Table1[[#This Row],[Credit Amount]],"")</f>
        <v>-86.25</v>
      </c>
      <c r="N53">
        <v>10066</v>
      </c>
      <c r="O53" t="s">
        <v>2489</v>
      </c>
      <c r="P53" t="s">
        <v>2555</v>
      </c>
      <c r="Q53" t="s">
        <v>289</v>
      </c>
      <c r="R53">
        <v>10004</v>
      </c>
      <c r="S53" t="s">
        <v>2489</v>
      </c>
      <c r="T53" t="s">
        <v>2493</v>
      </c>
      <c r="U53" t="s">
        <v>290</v>
      </c>
      <c r="V53" t="s">
        <v>34</v>
      </c>
      <c r="W53">
        <v>100003350</v>
      </c>
      <c r="X53">
        <v>8005552351</v>
      </c>
      <c r="Y53" t="s">
        <v>2595</v>
      </c>
      <c r="Z53" t="s">
        <v>4946</v>
      </c>
      <c r="AA53" s="13">
        <v>-86.25</v>
      </c>
      <c r="AB53" s="14">
        <v>42527</v>
      </c>
      <c r="AC53" t="s">
        <v>36</v>
      </c>
    </row>
    <row r="54" spans="1:29" x14ac:dyDescent="0.25">
      <c r="A54" t="str">
        <f>CONCATENATE("Q",ROUNDUP(MONTH(Table1[[#This Row],[Month]])/3,0))</f>
        <v>Q2</v>
      </c>
      <c r="B54" s="14">
        <f>EOMONTH(Table1[[#This Row],[Credit Date]],-1)+1</f>
        <v>42522</v>
      </c>
      <c r="C54" t="str">
        <f>CONCATENATE(Table1[[#This Row],[Issuer Last Name]],", ",Table1[[#This Row],[Issuer First Name]])</f>
        <v>No. 066, Employee</v>
      </c>
      <c r="D54" t="str">
        <f>CONCATENATE(Table1[[#This Row],[Approver Last Name]],", ",Table1[[#This Row],[Approver First Name]])</f>
        <v>No. 004, Employee</v>
      </c>
      <c r="E54" t="str">
        <f>CONCATENATE(Table1[[#This Row],[Customer Last Name]],", ",Table1[[#This Row],[Customer First Name]])</f>
        <v>No. 13853, Client</v>
      </c>
      <c r="F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 t="str">
        <f>IF(Table1[[#This Row],[Transaction Type]]="Maintenance","Non-Sales","Sales")</f>
        <v>Non-Sales</v>
      </c>
      <c r="H54">
        <f>IF(Table1[[#This Row],[Quarter]]="q2",1,"")</f>
        <v>1</v>
      </c>
      <c r="I54" t="str">
        <f>IF(Table1[[#This Row],[Quarter]]="q3",1,"")</f>
        <v/>
      </c>
      <c r="J54">
        <f>IF(Table1[[#This Row],[Quarter]]="Q2",Table1[[#This Row],[Credit Amount]],"")</f>
        <v>-73.08</v>
      </c>
      <c r="K54" t="str">
        <f>IF(Table1[[#This Row],[Quarter]]="Q3",Table1[[#This Row],[Credit Amount]],"")</f>
        <v/>
      </c>
      <c r="L54" t="str">
        <f>IF(Table1[[#This Row],[Transaction Type]]="Upgrade",Table1[[#This Row],[Credit Amount]],IF(Table1[[#This Row],[Transaction Type]]="Activation",Table1[[#This Row],[Credit Amount]],""))</f>
        <v/>
      </c>
      <c r="M54">
        <f>IF(Table1[[#This Row],[Transaction Type]]="Maintenance",Table1[[#This Row],[Credit Amount]],"")</f>
        <v>-73.08</v>
      </c>
      <c r="N54">
        <v>10066</v>
      </c>
      <c r="O54" t="s">
        <v>2489</v>
      </c>
      <c r="P54" t="s">
        <v>2555</v>
      </c>
      <c r="Q54" t="s">
        <v>289</v>
      </c>
      <c r="R54">
        <v>10004</v>
      </c>
      <c r="S54" t="s">
        <v>2489</v>
      </c>
      <c r="T54" t="s">
        <v>2493</v>
      </c>
      <c r="U54" t="s">
        <v>290</v>
      </c>
      <c r="V54" t="s">
        <v>34</v>
      </c>
      <c r="W54">
        <v>100004852</v>
      </c>
      <c r="X54">
        <v>8005553853</v>
      </c>
      <c r="Y54" t="s">
        <v>2595</v>
      </c>
      <c r="Z54" t="s">
        <v>6441</v>
      </c>
      <c r="AA54" s="13">
        <v>-73.08</v>
      </c>
      <c r="AB54" s="14">
        <v>42538</v>
      </c>
      <c r="AC54" t="s">
        <v>36</v>
      </c>
    </row>
    <row r="55" spans="1:29" x14ac:dyDescent="0.25">
      <c r="A55" t="str">
        <f>CONCATENATE("Q",ROUNDUP(MONTH(Table1[[#This Row],[Month]])/3,0))</f>
        <v>Q2</v>
      </c>
      <c r="B55" s="14">
        <f>EOMONTH(Table1[[#This Row],[Credit Date]],-1)+1</f>
        <v>42522</v>
      </c>
      <c r="C55" t="str">
        <f>CONCATENATE(Table1[[#This Row],[Issuer Last Name]],", ",Table1[[#This Row],[Issuer First Name]])</f>
        <v>No. 066, Employee</v>
      </c>
      <c r="D55" t="str">
        <f>CONCATENATE(Table1[[#This Row],[Approver Last Name]],", ",Table1[[#This Row],[Approver First Name]])</f>
        <v>No. 004, Employee</v>
      </c>
      <c r="E55" t="str">
        <f>CONCATENATE(Table1[[#This Row],[Customer Last Name]],", ",Table1[[#This Row],[Customer First Name]])</f>
        <v>No. 11031, Client</v>
      </c>
      <c r="F55" t="str">
        <f>IF(Table1[[#This Row],[Credit Amount]]&gt;-19.99,"Less than 19.99",IF(Table1[[#This Row],[Credit Amount]]=-20,"20",IF(Table1[[#This Row],[Credit Amount]]&gt;-49.98,"20.01-49.98",IF(Table1[[#This Row],[Credit Amount]]=-49.99,"49.99",IF(Table1[[#This Row],[Credit Amount]]=-50,"50",IF(Table1[[#This Row],[Credit Amount]]&lt;-50.01,"Greater than 50"))))))</f>
        <v>20.01-49.98</v>
      </c>
      <c r="G55" t="str">
        <f>IF(Table1[[#This Row],[Transaction Type]]="Maintenance","Non-Sales","Sales")</f>
        <v>Non-Sales</v>
      </c>
      <c r="H55">
        <f>IF(Table1[[#This Row],[Quarter]]="q2",1,"")</f>
        <v>1</v>
      </c>
      <c r="I55" t="str">
        <f>IF(Table1[[#This Row],[Quarter]]="q3",1,"")</f>
        <v/>
      </c>
      <c r="J55">
        <f>IF(Table1[[#This Row],[Quarter]]="Q2",Table1[[#This Row],[Credit Amount]],"")</f>
        <v>-38.29</v>
      </c>
      <c r="K55" t="str">
        <f>IF(Table1[[#This Row],[Quarter]]="Q3",Table1[[#This Row],[Credit Amount]],"")</f>
        <v/>
      </c>
      <c r="L55" t="str">
        <f>IF(Table1[[#This Row],[Transaction Type]]="Upgrade",Table1[[#This Row],[Credit Amount]],IF(Table1[[#This Row],[Transaction Type]]="Activation",Table1[[#This Row],[Credit Amount]],""))</f>
        <v/>
      </c>
      <c r="M55">
        <f>IF(Table1[[#This Row],[Transaction Type]]="Maintenance",Table1[[#This Row],[Credit Amount]],"")</f>
        <v>-38.29</v>
      </c>
      <c r="N55">
        <v>10066</v>
      </c>
      <c r="O55" t="s">
        <v>2489</v>
      </c>
      <c r="P55" t="s">
        <v>2555</v>
      </c>
      <c r="Q55" t="s">
        <v>289</v>
      </c>
      <c r="R55">
        <v>10004</v>
      </c>
      <c r="S55" t="s">
        <v>2489</v>
      </c>
      <c r="T55" t="s">
        <v>2493</v>
      </c>
      <c r="U55" t="s">
        <v>290</v>
      </c>
      <c r="V55" t="s">
        <v>34</v>
      </c>
      <c r="W55">
        <v>100002030</v>
      </c>
      <c r="X55">
        <v>8005551031</v>
      </c>
      <c r="Y55" t="s">
        <v>2595</v>
      </c>
      <c r="Z55" t="s">
        <v>3626</v>
      </c>
      <c r="AA55" s="13">
        <v>-38.29</v>
      </c>
      <c r="AB55" s="14">
        <v>42541</v>
      </c>
      <c r="AC55" t="s">
        <v>36</v>
      </c>
    </row>
    <row r="56" spans="1:29" x14ac:dyDescent="0.25">
      <c r="A56" t="str">
        <f>CONCATENATE("Q",ROUNDUP(MONTH(Table1[[#This Row],[Month]])/3,0))</f>
        <v>Q3</v>
      </c>
      <c r="B56" s="14">
        <f>EOMONTH(Table1[[#This Row],[Credit Date]],-1)+1</f>
        <v>42552</v>
      </c>
      <c r="C56" t="str">
        <f>CONCATENATE(Table1[[#This Row],[Issuer Last Name]],", ",Table1[[#This Row],[Issuer First Name]])</f>
        <v>No. 066, Employee</v>
      </c>
      <c r="D56" t="str">
        <f>CONCATENATE(Table1[[#This Row],[Approver Last Name]],", ",Table1[[#This Row],[Approver First Name]])</f>
        <v>No. 004, Employee</v>
      </c>
      <c r="E56" t="str">
        <f>CONCATENATE(Table1[[#This Row],[Customer Last Name]],", ",Table1[[#This Row],[Customer First Name]])</f>
        <v>No. 12065, Client</v>
      </c>
      <c r="F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6" t="str">
        <f>IF(Table1[[#This Row],[Transaction Type]]="Maintenance","Non-Sales","Sales")</f>
        <v>Non-Sales</v>
      </c>
      <c r="H56" t="str">
        <f>IF(Table1[[#This Row],[Quarter]]="q2",1,"")</f>
        <v/>
      </c>
      <c r="I56">
        <f>IF(Table1[[#This Row],[Quarter]]="q3",1,"")</f>
        <v>1</v>
      </c>
      <c r="J56" t="str">
        <f>IF(Table1[[#This Row],[Quarter]]="Q2",Table1[[#This Row],[Credit Amount]],"")</f>
        <v/>
      </c>
      <c r="K56">
        <f>IF(Table1[[#This Row],[Quarter]]="Q3",Table1[[#This Row],[Credit Amount]],"")</f>
        <v>-84.05</v>
      </c>
      <c r="L56" t="str">
        <f>IF(Table1[[#This Row],[Transaction Type]]="Upgrade",Table1[[#This Row],[Credit Amount]],IF(Table1[[#This Row],[Transaction Type]]="Activation",Table1[[#This Row],[Credit Amount]],""))</f>
        <v/>
      </c>
      <c r="M56">
        <f>IF(Table1[[#This Row],[Transaction Type]]="Maintenance",Table1[[#This Row],[Credit Amount]],"")</f>
        <v>-84.05</v>
      </c>
      <c r="N56">
        <v>10066</v>
      </c>
      <c r="O56" t="s">
        <v>2489</v>
      </c>
      <c r="P56" t="s">
        <v>2555</v>
      </c>
      <c r="Q56" t="s">
        <v>289</v>
      </c>
      <c r="R56">
        <v>10004</v>
      </c>
      <c r="S56" t="s">
        <v>2489</v>
      </c>
      <c r="T56" t="s">
        <v>2493</v>
      </c>
      <c r="U56" t="s">
        <v>290</v>
      </c>
      <c r="V56" t="s">
        <v>34</v>
      </c>
      <c r="W56">
        <v>100003064</v>
      </c>
      <c r="X56">
        <v>8005552065</v>
      </c>
      <c r="Y56" t="s">
        <v>2595</v>
      </c>
      <c r="Z56" t="s">
        <v>4660</v>
      </c>
      <c r="AA56" s="13">
        <v>-84.05</v>
      </c>
      <c r="AB56" s="14">
        <v>42554</v>
      </c>
      <c r="AC56" t="s">
        <v>36</v>
      </c>
    </row>
    <row r="57" spans="1:29" x14ac:dyDescent="0.25">
      <c r="A57" t="str">
        <f>CONCATENATE("Q",ROUNDUP(MONTH(Table1[[#This Row],[Month]])/3,0))</f>
        <v>Q3</v>
      </c>
      <c r="B57" s="14">
        <f>EOMONTH(Table1[[#This Row],[Credit Date]],-1)+1</f>
        <v>42552</v>
      </c>
      <c r="C57" t="str">
        <f>CONCATENATE(Table1[[#This Row],[Issuer Last Name]],", ",Table1[[#This Row],[Issuer First Name]])</f>
        <v>No. 066, Employee</v>
      </c>
      <c r="D57" t="str">
        <f>CONCATENATE(Table1[[#This Row],[Approver Last Name]],", ",Table1[[#This Row],[Approver First Name]])</f>
        <v>No. 004, Employee</v>
      </c>
      <c r="E57" t="str">
        <f>CONCATENATE(Table1[[#This Row],[Customer Last Name]],", ",Table1[[#This Row],[Customer First Name]])</f>
        <v>No. 10259, Client</v>
      </c>
      <c r="F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7" t="str">
        <f>IF(Table1[[#This Row],[Transaction Type]]="Maintenance","Non-Sales","Sales")</f>
        <v>Non-Sales</v>
      </c>
      <c r="H57" t="str">
        <f>IF(Table1[[#This Row],[Quarter]]="q2",1,"")</f>
        <v/>
      </c>
      <c r="I57">
        <f>IF(Table1[[#This Row],[Quarter]]="q3",1,"")</f>
        <v>1</v>
      </c>
      <c r="J57" t="str">
        <f>IF(Table1[[#This Row],[Quarter]]="Q2",Table1[[#This Row],[Credit Amount]],"")</f>
        <v/>
      </c>
      <c r="K57">
        <f>IF(Table1[[#This Row],[Quarter]]="Q3",Table1[[#This Row],[Credit Amount]],"")</f>
        <v>-77.02</v>
      </c>
      <c r="L57" t="str">
        <f>IF(Table1[[#This Row],[Transaction Type]]="Upgrade",Table1[[#This Row],[Credit Amount]],IF(Table1[[#This Row],[Transaction Type]]="Activation",Table1[[#This Row],[Credit Amount]],""))</f>
        <v/>
      </c>
      <c r="M57">
        <f>IF(Table1[[#This Row],[Transaction Type]]="Maintenance",Table1[[#This Row],[Credit Amount]],"")</f>
        <v>-77.02</v>
      </c>
      <c r="N57">
        <v>10066</v>
      </c>
      <c r="O57" t="s">
        <v>2489</v>
      </c>
      <c r="P57" t="s">
        <v>2555</v>
      </c>
      <c r="Q57" t="s">
        <v>289</v>
      </c>
      <c r="R57">
        <v>10004</v>
      </c>
      <c r="S57" t="s">
        <v>2489</v>
      </c>
      <c r="T57" t="s">
        <v>2493</v>
      </c>
      <c r="U57" t="s">
        <v>290</v>
      </c>
      <c r="V57" t="s">
        <v>34</v>
      </c>
      <c r="W57">
        <v>100001258</v>
      </c>
      <c r="X57">
        <v>8005550259</v>
      </c>
      <c r="Y57" t="s">
        <v>2595</v>
      </c>
      <c r="Z57" t="s">
        <v>2854</v>
      </c>
      <c r="AA57" s="13">
        <v>-77.02</v>
      </c>
      <c r="AB57" s="14">
        <v>42559</v>
      </c>
      <c r="AC57" t="s">
        <v>36</v>
      </c>
    </row>
    <row r="58" spans="1:29" x14ac:dyDescent="0.25">
      <c r="A58" t="str">
        <f>CONCATENATE("Q",ROUNDUP(MONTH(Table1[[#This Row],[Month]])/3,0))</f>
        <v>Q3</v>
      </c>
      <c r="B58" s="14">
        <f>EOMONTH(Table1[[#This Row],[Credit Date]],-1)+1</f>
        <v>42552</v>
      </c>
      <c r="C58" t="str">
        <f>CONCATENATE(Table1[[#This Row],[Issuer Last Name]],", ",Table1[[#This Row],[Issuer First Name]])</f>
        <v>No. 066, Employee</v>
      </c>
      <c r="D58" t="str">
        <f>CONCATENATE(Table1[[#This Row],[Approver Last Name]],", ",Table1[[#This Row],[Approver First Name]])</f>
        <v>No. 004, Employee</v>
      </c>
      <c r="E58" t="str">
        <f>CONCATENATE(Table1[[#This Row],[Customer Last Name]],", ",Table1[[#This Row],[Customer First Name]])</f>
        <v>No. 10190, Client</v>
      </c>
      <c r="F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58" t="str">
        <f>IF(Table1[[#This Row],[Transaction Type]]="Maintenance","Non-Sales","Sales")</f>
        <v>Non-Sales</v>
      </c>
      <c r="H58" t="str">
        <f>IF(Table1[[#This Row],[Quarter]]="q2",1,"")</f>
        <v/>
      </c>
      <c r="I58">
        <f>IF(Table1[[#This Row],[Quarter]]="q3",1,"")</f>
        <v>1</v>
      </c>
      <c r="J58" t="str">
        <f>IF(Table1[[#This Row],[Quarter]]="Q2",Table1[[#This Row],[Credit Amount]],"")</f>
        <v/>
      </c>
      <c r="K58">
        <f>IF(Table1[[#This Row],[Quarter]]="Q3",Table1[[#This Row],[Credit Amount]],"")</f>
        <v>-83.79</v>
      </c>
      <c r="L58" t="str">
        <f>IF(Table1[[#This Row],[Transaction Type]]="Upgrade",Table1[[#This Row],[Credit Amount]],IF(Table1[[#This Row],[Transaction Type]]="Activation",Table1[[#This Row],[Credit Amount]],""))</f>
        <v/>
      </c>
      <c r="M58">
        <f>IF(Table1[[#This Row],[Transaction Type]]="Maintenance",Table1[[#This Row],[Credit Amount]],"")</f>
        <v>-83.79</v>
      </c>
      <c r="N58">
        <v>10066</v>
      </c>
      <c r="O58" t="s">
        <v>2489</v>
      </c>
      <c r="P58" t="s">
        <v>2555</v>
      </c>
      <c r="Q58" t="s">
        <v>289</v>
      </c>
      <c r="R58">
        <v>10004</v>
      </c>
      <c r="S58" t="s">
        <v>2489</v>
      </c>
      <c r="T58" t="s">
        <v>2493</v>
      </c>
      <c r="U58" t="s">
        <v>290</v>
      </c>
      <c r="V58" t="s">
        <v>34</v>
      </c>
      <c r="W58">
        <v>100001189</v>
      </c>
      <c r="X58">
        <v>8005550190</v>
      </c>
      <c r="Y58" t="s">
        <v>2595</v>
      </c>
      <c r="Z58" t="s">
        <v>2785</v>
      </c>
      <c r="AA58" s="13">
        <v>-83.79</v>
      </c>
      <c r="AB58" s="14">
        <v>42566</v>
      </c>
      <c r="AC58" t="s">
        <v>36</v>
      </c>
    </row>
    <row r="59" spans="1:29" x14ac:dyDescent="0.25">
      <c r="A59" t="str">
        <f>CONCATENATE("Q",ROUNDUP(MONTH(Table1[[#This Row],[Month]])/3,0))</f>
        <v>Q3</v>
      </c>
      <c r="B59" s="14">
        <f>EOMONTH(Table1[[#This Row],[Credit Date]],-1)+1</f>
        <v>42552</v>
      </c>
      <c r="C59" t="str">
        <f>CONCATENATE(Table1[[#This Row],[Issuer Last Name]],", ",Table1[[#This Row],[Issuer First Name]])</f>
        <v>No. 066, Employee</v>
      </c>
      <c r="D59" t="str">
        <f>CONCATENATE(Table1[[#This Row],[Approver Last Name]],", ",Table1[[#This Row],[Approver First Name]])</f>
        <v>No. 004, Employee</v>
      </c>
      <c r="E59" t="str">
        <f>CONCATENATE(Table1[[#This Row],[Customer Last Name]],", ",Table1[[#This Row],[Customer First Name]])</f>
        <v>No. 12182, Client</v>
      </c>
      <c r="F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 t="str">
        <f>IF(Table1[[#This Row],[Transaction Type]]="Maintenance","Non-Sales","Sales")</f>
        <v>Sales</v>
      </c>
      <c r="H59" t="str">
        <f>IF(Table1[[#This Row],[Quarter]]="q2",1,"")</f>
        <v/>
      </c>
      <c r="I59">
        <f>IF(Table1[[#This Row],[Quarter]]="q3",1,"")</f>
        <v>1</v>
      </c>
      <c r="J59" t="str">
        <f>IF(Table1[[#This Row],[Quarter]]="Q2",Table1[[#This Row],[Credit Amount]],"")</f>
        <v/>
      </c>
      <c r="K59">
        <f>IF(Table1[[#This Row],[Quarter]]="Q3",Table1[[#This Row],[Credit Amount]],"")</f>
        <v>-76.959999999999994</v>
      </c>
      <c r="L59">
        <f>IF(Table1[[#This Row],[Transaction Type]]="Upgrade",Table1[[#This Row],[Credit Amount]],IF(Table1[[#This Row],[Transaction Type]]="Activation",Table1[[#This Row],[Credit Amount]],""))</f>
        <v>-76.959999999999994</v>
      </c>
      <c r="M59" t="str">
        <f>IF(Table1[[#This Row],[Transaction Type]]="Maintenance",Table1[[#This Row],[Credit Amount]],"")</f>
        <v/>
      </c>
      <c r="N59">
        <v>10066</v>
      </c>
      <c r="O59" t="s">
        <v>2489</v>
      </c>
      <c r="P59" t="s">
        <v>2555</v>
      </c>
      <c r="Q59" t="s">
        <v>289</v>
      </c>
      <c r="R59">
        <v>10004</v>
      </c>
      <c r="S59" t="s">
        <v>2489</v>
      </c>
      <c r="T59" t="s">
        <v>2493</v>
      </c>
      <c r="U59" t="s">
        <v>290</v>
      </c>
      <c r="V59" t="s">
        <v>34</v>
      </c>
      <c r="W59">
        <v>100003181</v>
      </c>
      <c r="X59">
        <v>8005552182</v>
      </c>
      <c r="Y59" t="s">
        <v>2595</v>
      </c>
      <c r="Z59" t="s">
        <v>4777</v>
      </c>
      <c r="AA59" s="13">
        <v>-76.959999999999994</v>
      </c>
      <c r="AB59" s="14">
        <v>42568</v>
      </c>
      <c r="AC59" t="s">
        <v>35</v>
      </c>
    </row>
    <row r="60" spans="1:29" x14ac:dyDescent="0.25">
      <c r="A60" t="str">
        <f>CONCATENATE("Q",ROUNDUP(MONTH(Table1[[#This Row],[Month]])/3,0))</f>
        <v>Q3</v>
      </c>
      <c r="B60" s="14">
        <f>EOMONTH(Table1[[#This Row],[Credit Date]],-1)+1</f>
        <v>42583</v>
      </c>
      <c r="C60" t="str">
        <f>CONCATENATE(Table1[[#This Row],[Issuer Last Name]],", ",Table1[[#This Row],[Issuer First Name]])</f>
        <v>No. 066, Employee</v>
      </c>
      <c r="D60" t="str">
        <f>CONCATENATE(Table1[[#This Row],[Approver Last Name]],", ",Table1[[#This Row],[Approver First Name]])</f>
        <v>No. 066, Employee</v>
      </c>
      <c r="E60" t="str">
        <f>CONCATENATE(Table1[[#This Row],[Customer Last Name]],", ",Table1[[#This Row],[Customer First Name]])</f>
        <v>No. 13522, Client</v>
      </c>
      <c r="F60" t="str">
        <f>IF(Table1[[#This Row],[Credit Amount]]&gt;-19.99,"Less than 19.99",IF(Table1[[#This Row],[Credit Amount]]=-20,"20",IF(Table1[[#This Row],[Credit Amount]]&gt;-49.98,"20.01-49.98",IF(Table1[[#This Row],[Credit Amount]]=-49.99,"49.99",IF(Table1[[#This Row],[Credit Amount]]=-50,"50",IF(Table1[[#This Row],[Credit Amount]]&lt;-50.01,"Greater than 50"))))))</f>
        <v>20.01-49.98</v>
      </c>
      <c r="G60" t="str">
        <f>IF(Table1[[#This Row],[Transaction Type]]="Maintenance","Non-Sales","Sales")</f>
        <v>Non-Sales</v>
      </c>
      <c r="H60" t="str">
        <f>IF(Table1[[#This Row],[Quarter]]="q2",1,"")</f>
        <v/>
      </c>
      <c r="I60">
        <f>IF(Table1[[#This Row],[Quarter]]="q3",1,"")</f>
        <v>1</v>
      </c>
      <c r="J60" t="str">
        <f>IF(Table1[[#This Row],[Quarter]]="Q2",Table1[[#This Row],[Credit Amount]],"")</f>
        <v/>
      </c>
      <c r="K60">
        <f>IF(Table1[[#This Row],[Quarter]]="Q3",Table1[[#This Row],[Credit Amount]],"")</f>
        <v>-33.31</v>
      </c>
      <c r="L60" t="str">
        <f>IF(Table1[[#This Row],[Transaction Type]]="Upgrade",Table1[[#This Row],[Credit Amount]],IF(Table1[[#This Row],[Transaction Type]]="Activation",Table1[[#This Row],[Credit Amount]],""))</f>
        <v/>
      </c>
      <c r="M60">
        <f>IF(Table1[[#This Row],[Transaction Type]]="Maintenance",Table1[[#This Row],[Credit Amount]],"")</f>
        <v>-33.31</v>
      </c>
      <c r="N60">
        <v>10066</v>
      </c>
      <c r="O60" t="s">
        <v>2489</v>
      </c>
      <c r="P60" t="s">
        <v>2555</v>
      </c>
      <c r="Q60" t="s">
        <v>289</v>
      </c>
      <c r="R60">
        <v>10066</v>
      </c>
      <c r="S60" t="s">
        <v>2489</v>
      </c>
      <c r="T60" t="s">
        <v>2555</v>
      </c>
      <c r="U60" t="s">
        <v>289</v>
      </c>
      <c r="V60" t="s">
        <v>34</v>
      </c>
      <c r="W60">
        <v>100004521</v>
      </c>
      <c r="X60">
        <v>8005553522</v>
      </c>
      <c r="Y60" t="s">
        <v>2595</v>
      </c>
      <c r="Z60" t="s">
        <v>6110</v>
      </c>
      <c r="AA60" s="13">
        <v>-33.31</v>
      </c>
      <c r="AB60" s="14">
        <v>42583</v>
      </c>
      <c r="AC60" t="s">
        <v>36</v>
      </c>
    </row>
    <row r="61" spans="1:29" x14ac:dyDescent="0.25">
      <c r="A61" t="str">
        <f>CONCATENATE("Q",ROUNDUP(MONTH(Table1[[#This Row],[Month]])/3,0))</f>
        <v>Q3</v>
      </c>
      <c r="B61" s="14">
        <f>EOMONTH(Table1[[#This Row],[Credit Date]],-1)+1</f>
        <v>42583</v>
      </c>
      <c r="C61" t="str">
        <f>CONCATENATE(Table1[[#This Row],[Issuer Last Name]],", ",Table1[[#This Row],[Issuer First Name]])</f>
        <v>No. 066, Employee</v>
      </c>
      <c r="D61" t="str">
        <f>CONCATENATE(Table1[[#This Row],[Approver Last Name]],", ",Table1[[#This Row],[Approver First Name]])</f>
        <v>No. 066, Employee</v>
      </c>
      <c r="E61" t="str">
        <f>CONCATENATE(Table1[[#This Row],[Customer Last Name]],", ",Table1[[#This Row],[Customer First Name]])</f>
        <v>No. 12380, Client</v>
      </c>
      <c r="F61" t="str">
        <f>IF(Table1[[#This Row],[Credit Amount]]&gt;-19.99,"Less than 19.99",IF(Table1[[#This Row],[Credit Amount]]=-20,"20",IF(Table1[[#This Row],[Credit Amount]]&gt;-49.98,"20.01-49.98",IF(Table1[[#This Row],[Credit Amount]]=-49.99,"49.99",IF(Table1[[#This Row],[Credit Amount]]=-50,"50",IF(Table1[[#This Row],[Credit Amount]]&lt;-50.01,"Greater than 50"))))))</f>
        <v>Less than 19.99</v>
      </c>
      <c r="G61" t="str">
        <f>IF(Table1[[#This Row],[Transaction Type]]="Maintenance","Non-Sales","Sales")</f>
        <v>Non-Sales</v>
      </c>
      <c r="H61" t="str">
        <f>IF(Table1[[#This Row],[Quarter]]="q2",1,"")</f>
        <v/>
      </c>
      <c r="I61">
        <f>IF(Table1[[#This Row],[Quarter]]="q3",1,"")</f>
        <v>1</v>
      </c>
      <c r="J61" t="str">
        <f>IF(Table1[[#This Row],[Quarter]]="Q2",Table1[[#This Row],[Credit Amount]],"")</f>
        <v/>
      </c>
      <c r="K61">
        <f>IF(Table1[[#This Row],[Quarter]]="Q3",Table1[[#This Row],[Credit Amount]],"")</f>
        <v>-7.89</v>
      </c>
      <c r="L61" t="str">
        <f>IF(Table1[[#This Row],[Transaction Type]]="Upgrade",Table1[[#This Row],[Credit Amount]],IF(Table1[[#This Row],[Transaction Type]]="Activation",Table1[[#This Row],[Credit Amount]],""))</f>
        <v/>
      </c>
      <c r="M61">
        <f>IF(Table1[[#This Row],[Transaction Type]]="Maintenance",Table1[[#This Row],[Credit Amount]],"")</f>
        <v>-7.89</v>
      </c>
      <c r="N61">
        <v>10066</v>
      </c>
      <c r="O61" t="s">
        <v>2489</v>
      </c>
      <c r="P61" t="s">
        <v>2555</v>
      </c>
      <c r="Q61" t="s">
        <v>289</v>
      </c>
      <c r="R61">
        <v>10066</v>
      </c>
      <c r="S61" t="s">
        <v>2489</v>
      </c>
      <c r="T61" t="s">
        <v>2555</v>
      </c>
      <c r="U61" t="s">
        <v>289</v>
      </c>
      <c r="V61" t="s">
        <v>34</v>
      </c>
      <c r="W61">
        <v>100003379</v>
      </c>
      <c r="X61">
        <v>8005552380</v>
      </c>
      <c r="Y61" t="s">
        <v>2595</v>
      </c>
      <c r="Z61" t="s">
        <v>4975</v>
      </c>
      <c r="AA61" s="13">
        <v>-7.89</v>
      </c>
      <c r="AB61" s="14">
        <v>42596</v>
      </c>
      <c r="AC61" t="s">
        <v>36</v>
      </c>
    </row>
    <row r="62" spans="1:29" x14ac:dyDescent="0.25">
      <c r="A62" t="str">
        <f>CONCATENATE("Q",ROUNDUP(MONTH(Table1[[#This Row],[Month]])/3,0))</f>
        <v>Q3</v>
      </c>
      <c r="B62" s="14">
        <f>EOMONTH(Table1[[#This Row],[Credit Date]],-1)+1</f>
        <v>42583</v>
      </c>
      <c r="C62" t="str">
        <f>CONCATENATE(Table1[[#This Row],[Issuer Last Name]],", ",Table1[[#This Row],[Issuer First Name]])</f>
        <v>No. 066, Employee</v>
      </c>
      <c r="D62" t="str">
        <f>CONCATENATE(Table1[[#This Row],[Approver Last Name]],", ",Table1[[#This Row],[Approver First Name]])</f>
        <v>No. 066, Employee</v>
      </c>
      <c r="E62" t="str">
        <f>CONCATENATE(Table1[[#This Row],[Customer Last Name]],", ",Table1[[#This Row],[Customer First Name]])</f>
        <v>No. 12484, Client</v>
      </c>
      <c r="F62" t="str">
        <f>IF(Table1[[#This Row],[Credit Amount]]&gt;-19.99,"Less than 19.99",IF(Table1[[#This Row],[Credit Amount]]=-20,"20",IF(Table1[[#This Row],[Credit Amount]]&gt;-49.98,"20.01-49.98",IF(Table1[[#This Row],[Credit Amount]]=-49.99,"49.99",IF(Table1[[#This Row],[Credit Amount]]=-50,"50",IF(Table1[[#This Row],[Credit Amount]]&lt;-50.01,"Greater than 50"))))))</f>
        <v>20.01-49.98</v>
      </c>
      <c r="G62" t="str">
        <f>IF(Table1[[#This Row],[Transaction Type]]="Maintenance","Non-Sales","Sales")</f>
        <v>Non-Sales</v>
      </c>
      <c r="H62" t="str">
        <f>IF(Table1[[#This Row],[Quarter]]="q2",1,"")</f>
        <v/>
      </c>
      <c r="I62">
        <f>IF(Table1[[#This Row],[Quarter]]="q3",1,"")</f>
        <v>1</v>
      </c>
      <c r="J62" t="str">
        <f>IF(Table1[[#This Row],[Quarter]]="Q2",Table1[[#This Row],[Credit Amount]],"")</f>
        <v/>
      </c>
      <c r="K62">
        <f>IF(Table1[[#This Row],[Quarter]]="Q3",Table1[[#This Row],[Credit Amount]],"")</f>
        <v>-45.46</v>
      </c>
      <c r="L62" t="str">
        <f>IF(Table1[[#This Row],[Transaction Type]]="Upgrade",Table1[[#This Row],[Credit Amount]],IF(Table1[[#This Row],[Transaction Type]]="Activation",Table1[[#This Row],[Credit Amount]],""))</f>
        <v/>
      </c>
      <c r="M62">
        <f>IF(Table1[[#This Row],[Transaction Type]]="Maintenance",Table1[[#This Row],[Credit Amount]],"")</f>
        <v>-45.46</v>
      </c>
      <c r="N62">
        <v>10066</v>
      </c>
      <c r="O62" t="s">
        <v>2489</v>
      </c>
      <c r="P62" t="s">
        <v>2555</v>
      </c>
      <c r="Q62" t="s">
        <v>289</v>
      </c>
      <c r="R62">
        <v>10066</v>
      </c>
      <c r="S62" t="s">
        <v>2489</v>
      </c>
      <c r="T62" t="s">
        <v>2555</v>
      </c>
      <c r="U62" t="s">
        <v>289</v>
      </c>
      <c r="V62" t="s">
        <v>34</v>
      </c>
      <c r="W62">
        <v>100003483</v>
      </c>
      <c r="X62">
        <v>8005552484</v>
      </c>
      <c r="Y62" t="s">
        <v>2595</v>
      </c>
      <c r="Z62" t="s">
        <v>5079</v>
      </c>
      <c r="AA62" s="13">
        <v>-45.46</v>
      </c>
      <c r="AB62" s="14">
        <v>42600</v>
      </c>
      <c r="AC62" t="s">
        <v>36</v>
      </c>
    </row>
    <row r="63" spans="1:29" x14ac:dyDescent="0.25">
      <c r="A63" t="str">
        <f>CONCATENATE("Q",ROUNDUP(MONTH(Table1[[#This Row],[Month]])/3,0))</f>
        <v>Q3</v>
      </c>
      <c r="B63" s="14">
        <f>EOMONTH(Table1[[#This Row],[Credit Date]],-1)+1</f>
        <v>42583</v>
      </c>
      <c r="C63" t="str">
        <f>CONCATENATE(Table1[[#This Row],[Issuer Last Name]],", ",Table1[[#This Row],[Issuer First Name]])</f>
        <v>No. 066, Employee</v>
      </c>
      <c r="D63" t="str">
        <f>CONCATENATE(Table1[[#This Row],[Approver Last Name]],", ",Table1[[#This Row],[Approver First Name]])</f>
        <v>No. 066, Employee</v>
      </c>
      <c r="E63" t="str">
        <f>CONCATENATE(Table1[[#This Row],[Customer Last Name]],", ",Table1[[#This Row],[Customer First Name]])</f>
        <v>No. 13054, Client</v>
      </c>
      <c r="F63" t="str">
        <f>IF(Table1[[#This Row],[Credit Amount]]&gt;-19.99,"Less than 19.99",IF(Table1[[#This Row],[Credit Amount]]=-20,"20",IF(Table1[[#This Row],[Credit Amount]]&gt;-49.98,"20.01-49.98",IF(Table1[[#This Row],[Credit Amount]]=-49.99,"49.99",IF(Table1[[#This Row],[Credit Amount]]=-50,"50",IF(Table1[[#This Row],[Credit Amount]]&lt;-50.01,"Greater than 50"))))))</f>
        <v>Less than 19.99</v>
      </c>
      <c r="G63" t="str">
        <f>IF(Table1[[#This Row],[Transaction Type]]="Maintenance","Non-Sales","Sales")</f>
        <v>Non-Sales</v>
      </c>
      <c r="H63" t="str">
        <f>IF(Table1[[#This Row],[Quarter]]="q2",1,"")</f>
        <v/>
      </c>
      <c r="I63">
        <f>IF(Table1[[#This Row],[Quarter]]="q3",1,"")</f>
        <v>1</v>
      </c>
      <c r="J63" t="str">
        <f>IF(Table1[[#This Row],[Quarter]]="Q2",Table1[[#This Row],[Credit Amount]],"")</f>
        <v/>
      </c>
      <c r="K63">
        <f>IF(Table1[[#This Row],[Quarter]]="Q3",Table1[[#This Row],[Credit Amount]],"")</f>
        <v>-19.38</v>
      </c>
      <c r="L63" t="str">
        <f>IF(Table1[[#This Row],[Transaction Type]]="Upgrade",Table1[[#This Row],[Credit Amount]],IF(Table1[[#This Row],[Transaction Type]]="Activation",Table1[[#This Row],[Credit Amount]],""))</f>
        <v/>
      </c>
      <c r="M63">
        <f>IF(Table1[[#This Row],[Transaction Type]]="Maintenance",Table1[[#This Row],[Credit Amount]],"")</f>
        <v>-19.38</v>
      </c>
      <c r="N63">
        <v>10066</v>
      </c>
      <c r="O63" t="s">
        <v>2489</v>
      </c>
      <c r="P63" t="s">
        <v>2555</v>
      </c>
      <c r="Q63" t="s">
        <v>289</v>
      </c>
      <c r="R63">
        <v>10066</v>
      </c>
      <c r="S63" t="s">
        <v>2489</v>
      </c>
      <c r="T63" t="s">
        <v>2555</v>
      </c>
      <c r="U63" t="s">
        <v>289</v>
      </c>
      <c r="V63" t="s">
        <v>34</v>
      </c>
      <c r="W63">
        <v>100004053</v>
      </c>
      <c r="X63">
        <v>8005553054</v>
      </c>
      <c r="Y63" t="s">
        <v>2595</v>
      </c>
      <c r="Z63" t="s">
        <v>5642</v>
      </c>
      <c r="AA63" s="13">
        <v>-19.38</v>
      </c>
      <c r="AB63" s="14">
        <v>42608</v>
      </c>
      <c r="AC63" t="s">
        <v>36</v>
      </c>
    </row>
    <row r="64" spans="1:29" x14ac:dyDescent="0.25">
      <c r="A64" t="str">
        <f>CONCATENATE("Q",ROUNDUP(MONTH(Table1[[#This Row],[Month]])/3,0))</f>
        <v>Q3</v>
      </c>
      <c r="B64" s="14">
        <f>EOMONTH(Table1[[#This Row],[Credit Date]],-1)+1</f>
        <v>42583</v>
      </c>
      <c r="C64" t="str">
        <f>CONCATENATE(Table1[[#This Row],[Issuer Last Name]],", ",Table1[[#This Row],[Issuer First Name]])</f>
        <v>No. 066, Employee</v>
      </c>
      <c r="D64" t="str">
        <f>CONCATENATE(Table1[[#This Row],[Approver Last Name]],", ",Table1[[#This Row],[Approver First Name]])</f>
        <v>No. 004, Employee</v>
      </c>
      <c r="E64" t="str">
        <f>CONCATENATE(Table1[[#This Row],[Customer Last Name]],", ",Table1[[#This Row],[Customer First Name]])</f>
        <v>No. 13426, Client</v>
      </c>
      <c r="F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 t="str">
        <f>IF(Table1[[#This Row],[Transaction Type]]="Maintenance","Non-Sales","Sales")</f>
        <v>Non-Sales</v>
      </c>
      <c r="H64" t="str">
        <f>IF(Table1[[#This Row],[Quarter]]="q2",1,"")</f>
        <v/>
      </c>
      <c r="I64">
        <f>IF(Table1[[#This Row],[Quarter]]="q3",1,"")</f>
        <v>1</v>
      </c>
      <c r="J64" t="str">
        <f>IF(Table1[[#This Row],[Quarter]]="Q2",Table1[[#This Row],[Credit Amount]],"")</f>
        <v/>
      </c>
      <c r="K64">
        <f>IF(Table1[[#This Row],[Quarter]]="Q3",Table1[[#This Row],[Credit Amount]],"")</f>
        <v>-68.349999999999994</v>
      </c>
      <c r="L64" t="str">
        <f>IF(Table1[[#This Row],[Transaction Type]]="Upgrade",Table1[[#This Row],[Credit Amount]],IF(Table1[[#This Row],[Transaction Type]]="Activation",Table1[[#This Row],[Credit Amount]],""))</f>
        <v/>
      </c>
      <c r="M64">
        <f>IF(Table1[[#This Row],[Transaction Type]]="Maintenance",Table1[[#This Row],[Credit Amount]],"")</f>
        <v>-68.349999999999994</v>
      </c>
      <c r="N64">
        <v>10066</v>
      </c>
      <c r="O64" t="s">
        <v>2489</v>
      </c>
      <c r="P64" t="s">
        <v>2555</v>
      </c>
      <c r="Q64" t="s">
        <v>289</v>
      </c>
      <c r="R64">
        <v>10004</v>
      </c>
      <c r="S64" t="s">
        <v>2489</v>
      </c>
      <c r="T64" t="s">
        <v>2493</v>
      </c>
      <c r="U64" t="s">
        <v>290</v>
      </c>
      <c r="V64" t="s">
        <v>34</v>
      </c>
      <c r="W64">
        <v>100004425</v>
      </c>
      <c r="X64">
        <v>8005553426</v>
      </c>
      <c r="Y64" t="s">
        <v>2595</v>
      </c>
      <c r="Z64" t="s">
        <v>6014</v>
      </c>
      <c r="AA64" s="13">
        <v>-68.349999999999994</v>
      </c>
      <c r="AB64" s="14">
        <v>42612</v>
      </c>
      <c r="AC64" t="s">
        <v>36</v>
      </c>
    </row>
    <row r="65" spans="1:29" x14ac:dyDescent="0.25">
      <c r="A65" t="str">
        <f>CONCATENATE("Q",ROUNDUP(MONTH(Table1[[#This Row],[Month]])/3,0))</f>
        <v>Q3</v>
      </c>
      <c r="B65" s="14">
        <f>EOMONTH(Table1[[#This Row],[Credit Date]],-1)+1</f>
        <v>42614</v>
      </c>
      <c r="C65" t="str">
        <f>CONCATENATE(Table1[[#This Row],[Issuer Last Name]],", ",Table1[[#This Row],[Issuer First Name]])</f>
        <v>No. 066, Employee</v>
      </c>
      <c r="D65" t="str">
        <f>CONCATENATE(Table1[[#This Row],[Approver Last Name]],", ",Table1[[#This Row],[Approver First Name]])</f>
        <v>No. 004, Employee</v>
      </c>
      <c r="E65" t="str">
        <f>CONCATENATE(Table1[[#This Row],[Customer Last Name]],", ",Table1[[#This Row],[Customer First Name]])</f>
        <v>No. 14064, Client</v>
      </c>
      <c r="F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65" t="str">
        <f>IF(Table1[[#This Row],[Transaction Type]]="Maintenance","Non-Sales","Sales")</f>
        <v>Non-Sales</v>
      </c>
      <c r="H65" t="str">
        <f>IF(Table1[[#This Row],[Quarter]]="q2",1,"")</f>
        <v/>
      </c>
      <c r="I65">
        <f>IF(Table1[[#This Row],[Quarter]]="q3",1,"")</f>
        <v>1</v>
      </c>
      <c r="J65" t="str">
        <f>IF(Table1[[#This Row],[Quarter]]="Q2",Table1[[#This Row],[Credit Amount]],"")</f>
        <v/>
      </c>
      <c r="K65">
        <f>IF(Table1[[#This Row],[Quarter]]="Q3",Table1[[#This Row],[Credit Amount]],"")</f>
        <v>-76.42</v>
      </c>
      <c r="L65" t="str">
        <f>IF(Table1[[#This Row],[Transaction Type]]="Upgrade",Table1[[#This Row],[Credit Amount]],IF(Table1[[#This Row],[Transaction Type]]="Activation",Table1[[#This Row],[Credit Amount]],""))</f>
        <v/>
      </c>
      <c r="M65">
        <f>IF(Table1[[#This Row],[Transaction Type]]="Maintenance",Table1[[#This Row],[Credit Amount]],"")</f>
        <v>-76.42</v>
      </c>
      <c r="N65">
        <v>10066</v>
      </c>
      <c r="O65" t="s">
        <v>2489</v>
      </c>
      <c r="P65" t="s">
        <v>2555</v>
      </c>
      <c r="Q65" t="s">
        <v>289</v>
      </c>
      <c r="R65">
        <v>10004</v>
      </c>
      <c r="S65" t="s">
        <v>2489</v>
      </c>
      <c r="T65" t="s">
        <v>2493</v>
      </c>
      <c r="U65" t="s">
        <v>290</v>
      </c>
      <c r="V65" t="s">
        <v>34</v>
      </c>
      <c r="W65">
        <v>100005063</v>
      </c>
      <c r="X65">
        <v>8005554064</v>
      </c>
      <c r="Y65" t="s">
        <v>2595</v>
      </c>
      <c r="Z65" t="s">
        <v>6652</v>
      </c>
      <c r="AA65" s="13">
        <v>-76.42</v>
      </c>
      <c r="AB65" s="14">
        <v>42622</v>
      </c>
      <c r="AC65" t="s">
        <v>36</v>
      </c>
    </row>
    <row r="66" spans="1:29" x14ac:dyDescent="0.25">
      <c r="A66" t="str">
        <f>CONCATENATE("Q",ROUNDUP(MONTH(Table1[[#This Row],[Month]])/3,0))</f>
        <v>Q3</v>
      </c>
      <c r="B66" s="14">
        <f>EOMONTH(Table1[[#This Row],[Credit Date]],-1)+1</f>
        <v>42614</v>
      </c>
      <c r="C66" t="str">
        <f>CONCATENATE(Table1[[#This Row],[Issuer Last Name]],", ",Table1[[#This Row],[Issuer First Name]])</f>
        <v>No. 066, Employee</v>
      </c>
      <c r="D66" t="str">
        <f>CONCATENATE(Table1[[#This Row],[Approver Last Name]],", ",Table1[[#This Row],[Approver First Name]])</f>
        <v>No. 004, Employee</v>
      </c>
      <c r="E66" t="str">
        <f>CONCATENATE(Table1[[#This Row],[Customer Last Name]],", ",Table1[[#This Row],[Customer First Name]])</f>
        <v>No. 11050, Client</v>
      </c>
      <c r="F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 t="str">
        <f>IF(Table1[[#This Row],[Transaction Type]]="Maintenance","Non-Sales","Sales")</f>
        <v>Sales</v>
      </c>
      <c r="H66" t="str">
        <f>IF(Table1[[#This Row],[Quarter]]="q2",1,"")</f>
        <v/>
      </c>
      <c r="I66">
        <f>IF(Table1[[#This Row],[Quarter]]="q3",1,"")</f>
        <v>1</v>
      </c>
      <c r="J66" t="str">
        <f>IF(Table1[[#This Row],[Quarter]]="Q2",Table1[[#This Row],[Credit Amount]],"")</f>
        <v/>
      </c>
      <c r="K66">
        <f>IF(Table1[[#This Row],[Quarter]]="Q3",Table1[[#This Row],[Credit Amount]],"")</f>
        <v>-60.51</v>
      </c>
      <c r="L66">
        <f>IF(Table1[[#This Row],[Transaction Type]]="Upgrade",Table1[[#This Row],[Credit Amount]],IF(Table1[[#This Row],[Transaction Type]]="Activation",Table1[[#This Row],[Credit Amount]],""))</f>
        <v>-60.51</v>
      </c>
      <c r="M66" t="str">
        <f>IF(Table1[[#This Row],[Transaction Type]]="Maintenance",Table1[[#This Row],[Credit Amount]],"")</f>
        <v/>
      </c>
      <c r="N66">
        <v>10066</v>
      </c>
      <c r="O66" t="s">
        <v>2489</v>
      </c>
      <c r="P66" t="s">
        <v>2555</v>
      </c>
      <c r="Q66" t="s">
        <v>289</v>
      </c>
      <c r="R66">
        <v>10004</v>
      </c>
      <c r="S66" t="s">
        <v>2489</v>
      </c>
      <c r="T66" t="s">
        <v>2493</v>
      </c>
      <c r="U66" t="s">
        <v>290</v>
      </c>
      <c r="V66" t="s">
        <v>34</v>
      </c>
      <c r="W66">
        <v>100002049</v>
      </c>
      <c r="X66">
        <v>8005551050</v>
      </c>
      <c r="Y66" t="s">
        <v>2595</v>
      </c>
      <c r="Z66" t="s">
        <v>3645</v>
      </c>
      <c r="AA66" s="13">
        <v>-60.51</v>
      </c>
      <c r="AB66" s="14">
        <v>42629</v>
      </c>
      <c r="AC66" t="s">
        <v>37</v>
      </c>
    </row>
    <row r="67" spans="1:29" x14ac:dyDescent="0.25">
      <c r="A67" t="str">
        <f>CONCATENATE("Q",ROUNDUP(MONTH(Table1[[#This Row],[Month]])/3,0))</f>
        <v>Q3</v>
      </c>
      <c r="B67" s="14">
        <f>EOMONTH(Table1[[#This Row],[Credit Date]],-1)+1</f>
        <v>42614</v>
      </c>
      <c r="C67" t="str">
        <f>CONCATENATE(Table1[[#This Row],[Issuer Last Name]],", ",Table1[[#This Row],[Issuer First Name]])</f>
        <v>No. 066, Employee</v>
      </c>
      <c r="D67" t="str">
        <f>CONCATENATE(Table1[[#This Row],[Approver Last Name]],", ",Table1[[#This Row],[Approver First Name]])</f>
        <v>No. 004, Employee</v>
      </c>
      <c r="E67" t="str">
        <f>CONCATENATE(Table1[[#This Row],[Customer Last Name]],", ",Table1[[#This Row],[Customer First Name]])</f>
        <v>No. 10618, Client</v>
      </c>
      <c r="F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 t="str">
        <f>IF(Table1[[#This Row],[Transaction Type]]="Maintenance","Non-Sales","Sales")</f>
        <v>Non-Sales</v>
      </c>
      <c r="H67" t="str">
        <f>IF(Table1[[#This Row],[Quarter]]="q2",1,"")</f>
        <v/>
      </c>
      <c r="I67">
        <f>IF(Table1[[#This Row],[Quarter]]="q3",1,"")</f>
        <v>1</v>
      </c>
      <c r="J67" t="str">
        <f>IF(Table1[[#This Row],[Quarter]]="Q2",Table1[[#This Row],[Credit Amount]],"")</f>
        <v/>
      </c>
      <c r="K67">
        <f>IF(Table1[[#This Row],[Quarter]]="Q3",Table1[[#This Row],[Credit Amount]],"")</f>
        <v>-64.790000000000006</v>
      </c>
      <c r="L67" t="str">
        <f>IF(Table1[[#This Row],[Transaction Type]]="Upgrade",Table1[[#This Row],[Credit Amount]],IF(Table1[[#This Row],[Transaction Type]]="Activation",Table1[[#This Row],[Credit Amount]],""))</f>
        <v/>
      </c>
      <c r="M67">
        <f>IF(Table1[[#This Row],[Transaction Type]]="Maintenance",Table1[[#This Row],[Credit Amount]],"")</f>
        <v>-64.790000000000006</v>
      </c>
      <c r="N67">
        <v>10066</v>
      </c>
      <c r="O67" t="s">
        <v>2489</v>
      </c>
      <c r="P67" t="s">
        <v>2555</v>
      </c>
      <c r="Q67" t="s">
        <v>289</v>
      </c>
      <c r="R67">
        <v>10004</v>
      </c>
      <c r="S67" t="s">
        <v>2489</v>
      </c>
      <c r="T67" t="s">
        <v>2493</v>
      </c>
      <c r="U67" t="s">
        <v>290</v>
      </c>
      <c r="V67" t="s">
        <v>34</v>
      </c>
      <c r="W67">
        <v>100001617</v>
      </c>
      <c r="X67">
        <v>8005550618</v>
      </c>
      <c r="Y67" t="s">
        <v>2595</v>
      </c>
      <c r="Z67" t="s">
        <v>3213</v>
      </c>
      <c r="AA67" s="13">
        <v>-64.790000000000006</v>
      </c>
      <c r="AB67" s="14">
        <v>42643</v>
      </c>
      <c r="AC67" t="s">
        <v>36</v>
      </c>
    </row>
    <row r="68" spans="1:29" x14ac:dyDescent="0.25">
      <c r="A68" t="str">
        <f>CONCATENATE("Q",ROUNDUP(MONTH(Table1[[#This Row],[Month]])/3,0))</f>
        <v>Q2</v>
      </c>
      <c r="B68" s="14">
        <f>EOMONTH(Table1[[#This Row],[Credit Date]],-1)+1</f>
        <v>42461</v>
      </c>
      <c r="C68" t="str">
        <f>CONCATENATE(Table1[[#This Row],[Issuer Last Name]],", ",Table1[[#This Row],[Issuer First Name]])</f>
        <v>No. 043, Employee</v>
      </c>
      <c r="D68" t="str">
        <f>CONCATENATE(Table1[[#This Row],[Approver Last Name]],", ",Table1[[#This Row],[Approver First Name]])</f>
        <v>No. 004, Employee</v>
      </c>
      <c r="E68" t="str">
        <f>CONCATENATE(Table1[[#This Row],[Customer Last Name]],", ",Table1[[#This Row],[Customer First Name]])</f>
        <v>No. 10696, Client</v>
      </c>
      <c r="F68" t="str">
        <f>IF(Table1[[#This Row],[Credit Amount]]&gt;-19.99,"Less than 19.99",IF(Table1[[#This Row],[Credit Amount]]=-20,"20",IF(Table1[[#This Row],[Credit Amount]]&gt;-49.98,"20.01-49.98",IF(Table1[[#This Row],[Credit Amount]]=-49.99,"49.99",IF(Table1[[#This Row],[Credit Amount]]=-50,"50",IF(Table1[[#This Row],[Credit Amount]]&lt;-50.01,"Greater than 50"))))))</f>
        <v>Less than 19.99</v>
      </c>
      <c r="G68" t="str">
        <f>IF(Table1[[#This Row],[Transaction Type]]="Maintenance","Non-Sales","Sales")</f>
        <v>Non-Sales</v>
      </c>
      <c r="H68">
        <f>IF(Table1[[#This Row],[Quarter]]="q2",1,"")</f>
        <v>1</v>
      </c>
      <c r="I68" t="str">
        <f>IF(Table1[[#This Row],[Quarter]]="q3",1,"")</f>
        <v/>
      </c>
      <c r="J68">
        <f>IF(Table1[[#This Row],[Quarter]]="Q2",Table1[[#This Row],[Credit Amount]],"")</f>
        <v>-7.78</v>
      </c>
      <c r="K68" t="str">
        <f>IF(Table1[[#This Row],[Quarter]]="Q3",Table1[[#This Row],[Credit Amount]],"")</f>
        <v/>
      </c>
      <c r="L68" t="str">
        <f>IF(Table1[[#This Row],[Transaction Type]]="Upgrade",Table1[[#This Row],[Credit Amount]],IF(Table1[[#This Row],[Transaction Type]]="Activation",Table1[[#This Row],[Credit Amount]],""))</f>
        <v/>
      </c>
      <c r="M68">
        <f>IF(Table1[[#This Row],[Transaction Type]]="Maintenance",Table1[[#This Row],[Credit Amount]],"")</f>
        <v>-7.78</v>
      </c>
      <c r="N68">
        <v>10043</v>
      </c>
      <c r="O68" t="s">
        <v>2489</v>
      </c>
      <c r="P68" t="s">
        <v>2532</v>
      </c>
      <c r="Q68" t="s">
        <v>289</v>
      </c>
      <c r="R68">
        <v>10004</v>
      </c>
      <c r="S68" t="s">
        <v>2489</v>
      </c>
      <c r="T68" t="s">
        <v>2493</v>
      </c>
      <c r="U68" t="s">
        <v>290</v>
      </c>
      <c r="V68" t="s">
        <v>34</v>
      </c>
      <c r="W68">
        <v>100001695</v>
      </c>
      <c r="X68">
        <v>8005550696</v>
      </c>
      <c r="Y68" t="s">
        <v>2595</v>
      </c>
      <c r="Z68" t="s">
        <v>3291</v>
      </c>
      <c r="AA68" s="13">
        <v>-7.78</v>
      </c>
      <c r="AB68" s="14">
        <v>42462</v>
      </c>
      <c r="AC68" t="s">
        <v>36</v>
      </c>
    </row>
    <row r="69" spans="1:29" x14ac:dyDescent="0.25">
      <c r="A69" t="str">
        <f>CONCATENATE("Q",ROUNDUP(MONTH(Table1[[#This Row],[Month]])/3,0))</f>
        <v>Q2</v>
      </c>
      <c r="B69" s="14">
        <f>EOMONTH(Table1[[#This Row],[Credit Date]],-1)+1</f>
        <v>42461</v>
      </c>
      <c r="C69" t="str">
        <f>CONCATENATE(Table1[[#This Row],[Issuer Last Name]],", ",Table1[[#This Row],[Issuer First Name]])</f>
        <v>No. 043, Employee</v>
      </c>
      <c r="D69" t="str">
        <f>CONCATENATE(Table1[[#This Row],[Approver Last Name]],", ",Table1[[#This Row],[Approver First Name]])</f>
        <v>No. 004, Employee</v>
      </c>
      <c r="E69" t="str">
        <f>CONCATENATE(Table1[[#This Row],[Customer Last Name]],", ",Table1[[#This Row],[Customer First Name]])</f>
        <v>No. 12522, Client</v>
      </c>
      <c r="F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69" t="str">
        <f>IF(Table1[[#This Row],[Transaction Type]]="Maintenance","Non-Sales","Sales")</f>
        <v>Non-Sales</v>
      </c>
      <c r="H69">
        <f>IF(Table1[[#This Row],[Quarter]]="q2",1,"")</f>
        <v>1</v>
      </c>
      <c r="I69" t="str">
        <f>IF(Table1[[#This Row],[Quarter]]="q3",1,"")</f>
        <v/>
      </c>
      <c r="J69">
        <f>IF(Table1[[#This Row],[Quarter]]="Q2",Table1[[#This Row],[Credit Amount]],"")</f>
        <v>-50.02</v>
      </c>
      <c r="K69" t="str">
        <f>IF(Table1[[#This Row],[Quarter]]="Q3",Table1[[#This Row],[Credit Amount]],"")</f>
        <v/>
      </c>
      <c r="L69" t="str">
        <f>IF(Table1[[#This Row],[Transaction Type]]="Upgrade",Table1[[#This Row],[Credit Amount]],IF(Table1[[#This Row],[Transaction Type]]="Activation",Table1[[#This Row],[Credit Amount]],""))</f>
        <v/>
      </c>
      <c r="M69">
        <f>IF(Table1[[#This Row],[Transaction Type]]="Maintenance",Table1[[#This Row],[Credit Amount]],"")</f>
        <v>-50.02</v>
      </c>
      <c r="N69">
        <v>10043</v>
      </c>
      <c r="O69" t="s">
        <v>2489</v>
      </c>
      <c r="P69" t="s">
        <v>2532</v>
      </c>
      <c r="Q69" t="s">
        <v>289</v>
      </c>
      <c r="R69">
        <v>10004</v>
      </c>
      <c r="S69" t="s">
        <v>2489</v>
      </c>
      <c r="T69" t="s">
        <v>2493</v>
      </c>
      <c r="U69" t="s">
        <v>290</v>
      </c>
      <c r="V69" t="s">
        <v>34</v>
      </c>
      <c r="W69">
        <v>100003521</v>
      </c>
      <c r="X69">
        <v>8005552522</v>
      </c>
      <c r="Y69" t="s">
        <v>2595</v>
      </c>
      <c r="Z69" t="s">
        <v>5117</v>
      </c>
      <c r="AA69" s="13">
        <v>-50.02</v>
      </c>
      <c r="AB69" s="14">
        <v>42464</v>
      </c>
      <c r="AC69" t="s">
        <v>36</v>
      </c>
    </row>
    <row r="70" spans="1:29" x14ac:dyDescent="0.25">
      <c r="A70" t="str">
        <f>CONCATENATE("Q",ROUNDUP(MONTH(Table1[[#This Row],[Month]])/3,0))</f>
        <v>Q2</v>
      </c>
      <c r="B70" s="14">
        <f>EOMONTH(Table1[[#This Row],[Credit Date]],-1)+1</f>
        <v>42461</v>
      </c>
      <c r="C70" t="str">
        <f>CONCATENATE(Table1[[#This Row],[Issuer Last Name]],", ",Table1[[#This Row],[Issuer First Name]])</f>
        <v>No. 043, Employee</v>
      </c>
      <c r="D70" t="str">
        <f>CONCATENATE(Table1[[#This Row],[Approver Last Name]],", ",Table1[[#This Row],[Approver First Name]])</f>
        <v>No. 004, Employee</v>
      </c>
      <c r="E70" t="str">
        <f>CONCATENATE(Table1[[#This Row],[Customer Last Name]],", ",Table1[[#This Row],[Customer First Name]])</f>
        <v>No. 10874, Client</v>
      </c>
      <c r="F70" t="str">
        <f>IF(Table1[[#This Row],[Credit Amount]]&gt;-19.99,"Less than 19.99",IF(Table1[[#This Row],[Credit Amount]]=-20,"20",IF(Table1[[#This Row],[Credit Amount]]&gt;-49.98,"20.01-49.98",IF(Table1[[#This Row],[Credit Amount]]=-49.99,"49.99",IF(Table1[[#This Row],[Credit Amount]]=-50,"50",IF(Table1[[#This Row],[Credit Amount]]&lt;-50.01,"Greater than 50"))))))</f>
        <v>Less than 19.99</v>
      </c>
      <c r="G70" t="str">
        <f>IF(Table1[[#This Row],[Transaction Type]]="Maintenance","Non-Sales","Sales")</f>
        <v>Sales</v>
      </c>
      <c r="H70">
        <f>IF(Table1[[#This Row],[Quarter]]="q2",1,"")</f>
        <v>1</v>
      </c>
      <c r="I70" t="str">
        <f>IF(Table1[[#This Row],[Quarter]]="q3",1,"")</f>
        <v/>
      </c>
      <c r="J70">
        <f>IF(Table1[[#This Row],[Quarter]]="Q2",Table1[[#This Row],[Credit Amount]],"")</f>
        <v>-15.4</v>
      </c>
      <c r="K70" t="str">
        <f>IF(Table1[[#This Row],[Quarter]]="Q3",Table1[[#This Row],[Credit Amount]],"")</f>
        <v/>
      </c>
      <c r="L70">
        <f>IF(Table1[[#This Row],[Transaction Type]]="Upgrade",Table1[[#This Row],[Credit Amount]],IF(Table1[[#This Row],[Transaction Type]]="Activation",Table1[[#This Row],[Credit Amount]],""))</f>
        <v>-15.4</v>
      </c>
      <c r="M70" t="str">
        <f>IF(Table1[[#This Row],[Transaction Type]]="Maintenance",Table1[[#This Row],[Credit Amount]],"")</f>
        <v/>
      </c>
      <c r="N70">
        <v>10043</v>
      </c>
      <c r="O70" t="s">
        <v>2489</v>
      </c>
      <c r="P70" t="s">
        <v>2532</v>
      </c>
      <c r="Q70" t="s">
        <v>289</v>
      </c>
      <c r="R70">
        <v>10004</v>
      </c>
      <c r="S70" t="s">
        <v>2489</v>
      </c>
      <c r="T70" t="s">
        <v>2493</v>
      </c>
      <c r="U70" t="s">
        <v>290</v>
      </c>
      <c r="V70" t="s">
        <v>34</v>
      </c>
      <c r="W70">
        <v>100001873</v>
      </c>
      <c r="X70">
        <v>8005550874</v>
      </c>
      <c r="Y70" t="s">
        <v>2595</v>
      </c>
      <c r="Z70" t="s">
        <v>3469</v>
      </c>
      <c r="AA70" s="13">
        <v>-15.4</v>
      </c>
      <c r="AB70" s="14">
        <v>42466</v>
      </c>
      <c r="AC70" t="s">
        <v>37</v>
      </c>
    </row>
    <row r="71" spans="1:29" x14ac:dyDescent="0.25">
      <c r="A71" t="str">
        <f>CONCATENATE("Q",ROUNDUP(MONTH(Table1[[#This Row],[Month]])/3,0))</f>
        <v>Q2</v>
      </c>
      <c r="B71" s="14">
        <f>EOMONTH(Table1[[#This Row],[Credit Date]],-1)+1</f>
        <v>42461</v>
      </c>
      <c r="C71" t="str">
        <f>CONCATENATE(Table1[[#This Row],[Issuer Last Name]],", ",Table1[[#This Row],[Issuer First Name]])</f>
        <v>No. 043, Employee</v>
      </c>
      <c r="D71" t="str">
        <f>CONCATENATE(Table1[[#This Row],[Approver Last Name]],", ",Table1[[#This Row],[Approver First Name]])</f>
        <v>No. 004, Employee</v>
      </c>
      <c r="E71" t="str">
        <f>CONCATENATE(Table1[[#This Row],[Customer Last Name]],", ",Table1[[#This Row],[Customer First Name]])</f>
        <v>No. 11121, Client</v>
      </c>
      <c r="F71" t="str">
        <f>IF(Table1[[#This Row],[Credit Amount]]&gt;-19.99,"Less than 19.99",IF(Table1[[#This Row],[Credit Amount]]=-20,"20",IF(Table1[[#This Row],[Credit Amount]]&gt;-49.98,"20.01-49.98",IF(Table1[[#This Row],[Credit Amount]]=-49.99,"49.99",IF(Table1[[#This Row],[Credit Amount]]=-50,"50",IF(Table1[[#This Row],[Credit Amount]]&lt;-50.01,"Greater than 50"))))))</f>
        <v>20.01-49.98</v>
      </c>
      <c r="G71" t="str">
        <f>IF(Table1[[#This Row],[Transaction Type]]="Maintenance","Non-Sales","Sales")</f>
        <v>Sales</v>
      </c>
      <c r="H71">
        <f>IF(Table1[[#This Row],[Quarter]]="q2",1,"")</f>
        <v>1</v>
      </c>
      <c r="I71" t="str">
        <f>IF(Table1[[#This Row],[Quarter]]="q3",1,"")</f>
        <v/>
      </c>
      <c r="J71">
        <f>IF(Table1[[#This Row],[Quarter]]="Q2",Table1[[#This Row],[Credit Amount]],"")</f>
        <v>-25.52</v>
      </c>
      <c r="K71" t="str">
        <f>IF(Table1[[#This Row],[Quarter]]="Q3",Table1[[#This Row],[Credit Amount]],"")</f>
        <v/>
      </c>
      <c r="L71">
        <f>IF(Table1[[#This Row],[Transaction Type]]="Upgrade",Table1[[#This Row],[Credit Amount]],IF(Table1[[#This Row],[Transaction Type]]="Activation",Table1[[#This Row],[Credit Amount]],""))</f>
        <v>-25.52</v>
      </c>
      <c r="M71" t="str">
        <f>IF(Table1[[#This Row],[Transaction Type]]="Maintenance",Table1[[#This Row],[Credit Amount]],"")</f>
        <v/>
      </c>
      <c r="N71">
        <v>10043</v>
      </c>
      <c r="O71" t="s">
        <v>2489</v>
      </c>
      <c r="P71" t="s">
        <v>2532</v>
      </c>
      <c r="Q71" t="s">
        <v>289</v>
      </c>
      <c r="R71">
        <v>10004</v>
      </c>
      <c r="S71" t="s">
        <v>2489</v>
      </c>
      <c r="T71" t="s">
        <v>2493</v>
      </c>
      <c r="U71" t="s">
        <v>290</v>
      </c>
      <c r="V71" t="s">
        <v>34</v>
      </c>
      <c r="W71">
        <v>100002120</v>
      </c>
      <c r="X71">
        <v>8005551121</v>
      </c>
      <c r="Y71" t="s">
        <v>2595</v>
      </c>
      <c r="Z71" t="s">
        <v>3716</v>
      </c>
      <c r="AA71" s="13">
        <v>-25.52</v>
      </c>
      <c r="AB71" s="14">
        <v>42473</v>
      </c>
      <c r="AC71" t="s">
        <v>37</v>
      </c>
    </row>
    <row r="72" spans="1:29" x14ac:dyDescent="0.25">
      <c r="A72" t="str">
        <f>CONCATENATE("Q",ROUNDUP(MONTH(Table1[[#This Row],[Month]])/3,0))</f>
        <v>Q2</v>
      </c>
      <c r="B72" s="14">
        <f>EOMONTH(Table1[[#This Row],[Credit Date]],-1)+1</f>
        <v>42461</v>
      </c>
      <c r="C72" t="str">
        <f>CONCATENATE(Table1[[#This Row],[Issuer Last Name]],", ",Table1[[#This Row],[Issuer First Name]])</f>
        <v>No. 043, Employee</v>
      </c>
      <c r="D72" t="str">
        <f>CONCATENATE(Table1[[#This Row],[Approver Last Name]],", ",Table1[[#This Row],[Approver First Name]])</f>
        <v>No. 004, Employee</v>
      </c>
      <c r="E72" t="str">
        <f>CONCATENATE(Table1[[#This Row],[Customer Last Name]],", ",Table1[[#This Row],[Customer First Name]])</f>
        <v>No. 12276, Client</v>
      </c>
      <c r="F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2" t="str">
        <f>IF(Table1[[#This Row],[Transaction Type]]="Maintenance","Non-Sales","Sales")</f>
        <v>Non-Sales</v>
      </c>
      <c r="H72">
        <f>IF(Table1[[#This Row],[Quarter]]="q2",1,"")</f>
        <v>1</v>
      </c>
      <c r="I72" t="str">
        <f>IF(Table1[[#This Row],[Quarter]]="q3",1,"")</f>
        <v/>
      </c>
      <c r="J72">
        <f>IF(Table1[[#This Row],[Quarter]]="Q2",Table1[[#This Row],[Credit Amount]],"")</f>
        <v>-95.26</v>
      </c>
      <c r="K72" t="str">
        <f>IF(Table1[[#This Row],[Quarter]]="Q3",Table1[[#This Row],[Credit Amount]],"")</f>
        <v/>
      </c>
      <c r="L72" t="str">
        <f>IF(Table1[[#This Row],[Transaction Type]]="Upgrade",Table1[[#This Row],[Credit Amount]],IF(Table1[[#This Row],[Transaction Type]]="Activation",Table1[[#This Row],[Credit Amount]],""))</f>
        <v/>
      </c>
      <c r="M72">
        <f>IF(Table1[[#This Row],[Transaction Type]]="Maintenance",Table1[[#This Row],[Credit Amount]],"")</f>
        <v>-95.26</v>
      </c>
      <c r="N72">
        <v>10043</v>
      </c>
      <c r="O72" t="s">
        <v>2489</v>
      </c>
      <c r="P72" t="s">
        <v>2532</v>
      </c>
      <c r="Q72" t="s">
        <v>289</v>
      </c>
      <c r="R72">
        <v>10004</v>
      </c>
      <c r="S72" t="s">
        <v>2489</v>
      </c>
      <c r="T72" t="s">
        <v>2493</v>
      </c>
      <c r="U72" t="s">
        <v>290</v>
      </c>
      <c r="V72" t="s">
        <v>34</v>
      </c>
      <c r="W72">
        <v>100003275</v>
      </c>
      <c r="X72">
        <v>8005552276</v>
      </c>
      <c r="Y72" t="s">
        <v>2595</v>
      </c>
      <c r="Z72" t="s">
        <v>4871</v>
      </c>
      <c r="AA72" s="13">
        <v>-95.26</v>
      </c>
      <c r="AB72" s="14">
        <v>42480</v>
      </c>
      <c r="AC72" t="s">
        <v>36</v>
      </c>
    </row>
    <row r="73" spans="1:29" x14ac:dyDescent="0.25">
      <c r="A73" t="str">
        <f>CONCATENATE("Q",ROUNDUP(MONTH(Table1[[#This Row],[Month]])/3,0))</f>
        <v>Q2</v>
      </c>
      <c r="B73" s="14">
        <f>EOMONTH(Table1[[#This Row],[Credit Date]],-1)+1</f>
        <v>42461</v>
      </c>
      <c r="C73" t="str">
        <f>CONCATENATE(Table1[[#This Row],[Issuer Last Name]],", ",Table1[[#This Row],[Issuer First Name]])</f>
        <v>No. 043, Employee</v>
      </c>
      <c r="D73" t="str">
        <f>CONCATENATE(Table1[[#This Row],[Approver Last Name]],", ",Table1[[#This Row],[Approver First Name]])</f>
        <v>No. 004, Employee</v>
      </c>
      <c r="E73" t="str">
        <f>CONCATENATE(Table1[[#This Row],[Customer Last Name]],", ",Table1[[#This Row],[Customer First Name]])</f>
        <v>No. 11207, Client</v>
      </c>
      <c r="F73" t="str">
        <f>IF(Table1[[#This Row],[Credit Amount]]&gt;-19.99,"Less than 19.99",IF(Table1[[#This Row],[Credit Amount]]=-20,"20",IF(Table1[[#This Row],[Credit Amount]]&gt;-49.98,"20.01-49.98",IF(Table1[[#This Row],[Credit Amount]]=-49.99,"49.99",IF(Table1[[#This Row],[Credit Amount]]=-50,"50",IF(Table1[[#This Row],[Credit Amount]]&lt;-50.01,"Greater than 50"))))))</f>
        <v>20.01-49.98</v>
      </c>
      <c r="G73" t="str">
        <f>IF(Table1[[#This Row],[Transaction Type]]="Maintenance","Non-Sales","Sales")</f>
        <v>Sales</v>
      </c>
      <c r="H73">
        <f>IF(Table1[[#This Row],[Quarter]]="q2",1,"")</f>
        <v>1</v>
      </c>
      <c r="I73" t="str">
        <f>IF(Table1[[#This Row],[Quarter]]="q3",1,"")</f>
        <v/>
      </c>
      <c r="J73">
        <f>IF(Table1[[#This Row],[Quarter]]="Q2",Table1[[#This Row],[Credit Amount]],"")</f>
        <v>-34.130000000000003</v>
      </c>
      <c r="K73" t="str">
        <f>IF(Table1[[#This Row],[Quarter]]="Q3",Table1[[#This Row],[Credit Amount]],"")</f>
        <v/>
      </c>
      <c r="L73">
        <f>IF(Table1[[#This Row],[Transaction Type]]="Upgrade",Table1[[#This Row],[Credit Amount]],IF(Table1[[#This Row],[Transaction Type]]="Activation",Table1[[#This Row],[Credit Amount]],""))</f>
        <v>-34.130000000000003</v>
      </c>
      <c r="M73" t="str">
        <f>IF(Table1[[#This Row],[Transaction Type]]="Maintenance",Table1[[#This Row],[Credit Amount]],"")</f>
        <v/>
      </c>
      <c r="N73">
        <v>10043</v>
      </c>
      <c r="O73" t="s">
        <v>2489</v>
      </c>
      <c r="P73" t="s">
        <v>2532</v>
      </c>
      <c r="Q73" t="s">
        <v>289</v>
      </c>
      <c r="R73">
        <v>10004</v>
      </c>
      <c r="S73" t="s">
        <v>2489</v>
      </c>
      <c r="T73" t="s">
        <v>2493</v>
      </c>
      <c r="U73" t="s">
        <v>290</v>
      </c>
      <c r="V73" t="s">
        <v>34</v>
      </c>
      <c r="W73">
        <v>100002206</v>
      </c>
      <c r="X73">
        <v>8005551207</v>
      </c>
      <c r="Y73" t="s">
        <v>2595</v>
      </c>
      <c r="Z73" t="s">
        <v>3802</v>
      </c>
      <c r="AA73" s="13">
        <v>-34.130000000000003</v>
      </c>
      <c r="AB73" s="14">
        <v>42484</v>
      </c>
      <c r="AC73" t="s">
        <v>37</v>
      </c>
    </row>
    <row r="74" spans="1:29" x14ac:dyDescent="0.25">
      <c r="A74" t="str">
        <f>CONCATENATE("Q",ROUNDUP(MONTH(Table1[[#This Row],[Month]])/3,0))</f>
        <v>Q2</v>
      </c>
      <c r="B74" s="14">
        <f>EOMONTH(Table1[[#This Row],[Credit Date]],-1)+1</f>
        <v>42461</v>
      </c>
      <c r="C74" t="str">
        <f>CONCATENATE(Table1[[#This Row],[Issuer Last Name]],", ",Table1[[#This Row],[Issuer First Name]])</f>
        <v>No. 043, Employee</v>
      </c>
      <c r="D74" t="str">
        <f>CONCATENATE(Table1[[#This Row],[Approver Last Name]],", ",Table1[[#This Row],[Approver First Name]])</f>
        <v>No. 004, Employee</v>
      </c>
      <c r="E74" t="str">
        <f>CONCATENATE(Table1[[#This Row],[Customer Last Name]],", ",Table1[[#This Row],[Customer First Name]])</f>
        <v>No. 12628, Client</v>
      </c>
      <c r="F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74" t="str">
        <f>IF(Table1[[#This Row],[Transaction Type]]="Maintenance","Non-Sales","Sales")</f>
        <v>Non-Sales</v>
      </c>
      <c r="H74">
        <f>IF(Table1[[#This Row],[Quarter]]="q2",1,"")</f>
        <v>1</v>
      </c>
      <c r="I74" t="str">
        <f>IF(Table1[[#This Row],[Quarter]]="q3",1,"")</f>
        <v/>
      </c>
      <c r="J74">
        <f>IF(Table1[[#This Row],[Quarter]]="Q2",Table1[[#This Row],[Credit Amount]],"")</f>
        <v>-64.760000000000005</v>
      </c>
      <c r="K74" t="str">
        <f>IF(Table1[[#This Row],[Quarter]]="Q3",Table1[[#This Row],[Credit Amount]],"")</f>
        <v/>
      </c>
      <c r="L74" t="str">
        <f>IF(Table1[[#This Row],[Transaction Type]]="Upgrade",Table1[[#This Row],[Credit Amount]],IF(Table1[[#This Row],[Transaction Type]]="Activation",Table1[[#This Row],[Credit Amount]],""))</f>
        <v/>
      </c>
      <c r="M74">
        <f>IF(Table1[[#This Row],[Transaction Type]]="Maintenance",Table1[[#This Row],[Credit Amount]],"")</f>
        <v>-64.760000000000005</v>
      </c>
      <c r="N74">
        <v>10043</v>
      </c>
      <c r="O74" t="s">
        <v>2489</v>
      </c>
      <c r="P74" t="s">
        <v>2532</v>
      </c>
      <c r="Q74" t="s">
        <v>289</v>
      </c>
      <c r="R74">
        <v>10004</v>
      </c>
      <c r="S74" t="s">
        <v>2489</v>
      </c>
      <c r="T74" t="s">
        <v>2493</v>
      </c>
      <c r="U74" t="s">
        <v>290</v>
      </c>
      <c r="V74" t="s">
        <v>34</v>
      </c>
      <c r="W74">
        <v>100003627</v>
      </c>
      <c r="X74">
        <v>8005552628</v>
      </c>
      <c r="Y74" t="s">
        <v>2595</v>
      </c>
      <c r="Z74" t="s">
        <v>5223</v>
      </c>
      <c r="AA74" s="13">
        <v>-64.760000000000005</v>
      </c>
      <c r="AB74" s="14">
        <v>42488</v>
      </c>
      <c r="AC74" t="s">
        <v>36</v>
      </c>
    </row>
    <row r="75" spans="1:29" x14ac:dyDescent="0.25">
      <c r="A75" t="str">
        <f>CONCATENATE("Q",ROUNDUP(MONTH(Table1[[#This Row],[Month]])/3,0))</f>
        <v>Q2</v>
      </c>
      <c r="B75" s="14">
        <f>EOMONTH(Table1[[#This Row],[Credit Date]],-1)+1</f>
        <v>42491</v>
      </c>
      <c r="C75" t="str">
        <f>CONCATENATE(Table1[[#This Row],[Issuer Last Name]],", ",Table1[[#This Row],[Issuer First Name]])</f>
        <v>No. 043, Employee</v>
      </c>
      <c r="D75" t="str">
        <f>CONCATENATE(Table1[[#This Row],[Approver Last Name]],", ",Table1[[#This Row],[Approver First Name]])</f>
        <v>No. 004, Employee</v>
      </c>
      <c r="E75" t="str">
        <f>CONCATENATE(Table1[[#This Row],[Customer Last Name]],", ",Table1[[#This Row],[Customer First Name]])</f>
        <v>No. 13145, Client</v>
      </c>
      <c r="F75" t="str">
        <f>IF(Table1[[#This Row],[Credit Amount]]&gt;-19.99,"Less than 19.99",IF(Table1[[#This Row],[Credit Amount]]=-20,"20",IF(Table1[[#This Row],[Credit Amount]]&gt;-49.98,"20.01-49.98",IF(Table1[[#This Row],[Credit Amount]]=-49.99,"49.99",IF(Table1[[#This Row],[Credit Amount]]=-50,"50",IF(Table1[[#This Row],[Credit Amount]]&lt;-50.01,"Greater than 50"))))))</f>
        <v>20.01-49.98</v>
      </c>
      <c r="G75" t="str">
        <f>IF(Table1[[#This Row],[Transaction Type]]="Maintenance","Non-Sales","Sales")</f>
        <v>Non-Sales</v>
      </c>
      <c r="H75">
        <f>IF(Table1[[#This Row],[Quarter]]="q2",1,"")</f>
        <v>1</v>
      </c>
      <c r="I75" t="str">
        <f>IF(Table1[[#This Row],[Quarter]]="q3",1,"")</f>
        <v/>
      </c>
      <c r="J75">
        <f>IF(Table1[[#This Row],[Quarter]]="Q2",Table1[[#This Row],[Credit Amount]],"")</f>
        <v>-25.97</v>
      </c>
      <c r="K75" t="str">
        <f>IF(Table1[[#This Row],[Quarter]]="Q3",Table1[[#This Row],[Credit Amount]],"")</f>
        <v/>
      </c>
      <c r="L75" t="str">
        <f>IF(Table1[[#This Row],[Transaction Type]]="Upgrade",Table1[[#This Row],[Credit Amount]],IF(Table1[[#This Row],[Transaction Type]]="Activation",Table1[[#This Row],[Credit Amount]],""))</f>
        <v/>
      </c>
      <c r="M75">
        <f>IF(Table1[[#This Row],[Transaction Type]]="Maintenance",Table1[[#This Row],[Credit Amount]],"")</f>
        <v>-25.97</v>
      </c>
      <c r="N75">
        <v>10043</v>
      </c>
      <c r="O75" t="s">
        <v>2489</v>
      </c>
      <c r="P75" t="s">
        <v>2532</v>
      </c>
      <c r="Q75" t="s">
        <v>289</v>
      </c>
      <c r="R75">
        <v>10004</v>
      </c>
      <c r="S75" t="s">
        <v>2489</v>
      </c>
      <c r="T75" t="s">
        <v>2493</v>
      </c>
      <c r="U75" t="s">
        <v>290</v>
      </c>
      <c r="V75" t="s">
        <v>34</v>
      </c>
      <c r="W75">
        <v>100004144</v>
      </c>
      <c r="X75">
        <v>8005553145</v>
      </c>
      <c r="Y75" t="s">
        <v>2595</v>
      </c>
      <c r="Z75" t="s">
        <v>5733</v>
      </c>
      <c r="AA75" s="13">
        <v>-25.97</v>
      </c>
      <c r="AB75" s="14">
        <v>42494</v>
      </c>
      <c r="AC75" t="s">
        <v>36</v>
      </c>
    </row>
    <row r="76" spans="1:29" x14ac:dyDescent="0.25">
      <c r="A76" t="str">
        <f>CONCATENATE("Q",ROUNDUP(MONTH(Table1[[#This Row],[Month]])/3,0))</f>
        <v>Q2</v>
      </c>
      <c r="B76" s="14">
        <f>EOMONTH(Table1[[#This Row],[Credit Date]],-1)+1</f>
        <v>42491</v>
      </c>
      <c r="C76" t="str">
        <f>CONCATENATE(Table1[[#This Row],[Issuer Last Name]],", ",Table1[[#This Row],[Issuer First Name]])</f>
        <v>No. 043, Employee</v>
      </c>
      <c r="D76" t="str">
        <f>CONCATENATE(Table1[[#This Row],[Approver Last Name]],", ",Table1[[#This Row],[Approver First Name]])</f>
        <v>No. 004, Employee</v>
      </c>
      <c r="E76" t="str">
        <f>CONCATENATE(Table1[[#This Row],[Customer Last Name]],", ",Table1[[#This Row],[Customer First Name]])</f>
        <v>No. 10555, Client</v>
      </c>
      <c r="F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 t="str">
        <f>IF(Table1[[#This Row],[Transaction Type]]="Maintenance","Non-Sales","Sales")</f>
        <v>Non-Sales</v>
      </c>
      <c r="H76">
        <f>IF(Table1[[#This Row],[Quarter]]="q2",1,"")</f>
        <v>1</v>
      </c>
      <c r="I76" t="str">
        <f>IF(Table1[[#This Row],[Quarter]]="q3",1,"")</f>
        <v/>
      </c>
      <c r="J76">
        <f>IF(Table1[[#This Row],[Quarter]]="Q2",Table1[[#This Row],[Credit Amount]],"")</f>
        <v>-98.81</v>
      </c>
      <c r="K76" t="str">
        <f>IF(Table1[[#This Row],[Quarter]]="Q3",Table1[[#This Row],[Credit Amount]],"")</f>
        <v/>
      </c>
      <c r="L76" t="str">
        <f>IF(Table1[[#This Row],[Transaction Type]]="Upgrade",Table1[[#This Row],[Credit Amount]],IF(Table1[[#This Row],[Transaction Type]]="Activation",Table1[[#This Row],[Credit Amount]],""))</f>
        <v/>
      </c>
      <c r="M76">
        <f>IF(Table1[[#This Row],[Transaction Type]]="Maintenance",Table1[[#This Row],[Credit Amount]],"")</f>
        <v>-98.81</v>
      </c>
      <c r="N76">
        <v>10043</v>
      </c>
      <c r="O76" t="s">
        <v>2489</v>
      </c>
      <c r="P76" t="s">
        <v>2532</v>
      </c>
      <c r="Q76" t="s">
        <v>289</v>
      </c>
      <c r="R76">
        <v>10004</v>
      </c>
      <c r="S76" t="s">
        <v>2489</v>
      </c>
      <c r="T76" t="s">
        <v>2493</v>
      </c>
      <c r="U76" t="s">
        <v>290</v>
      </c>
      <c r="V76" t="s">
        <v>34</v>
      </c>
      <c r="W76">
        <v>100001554</v>
      </c>
      <c r="X76">
        <v>8005550555</v>
      </c>
      <c r="Y76" t="s">
        <v>2595</v>
      </c>
      <c r="Z76" t="s">
        <v>3150</v>
      </c>
      <c r="AA76" s="13">
        <v>-98.81</v>
      </c>
      <c r="AB76" s="14">
        <v>42513</v>
      </c>
      <c r="AC76" t="s">
        <v>36</v>
      </c>
    </row>
    <row r="77" spans="1:29" x14ac:dyDescent="0.25">
      <c r="A77" t="str">
        <f>CONCATENATE("Q",ROUNDUP(MONTH(Table1[[#This Row],[Month]])/3,0))</f>
        <v>Q2</v>
      </c>
      <c r="B77" s="14">
        <f>EOMONTH(Table1[[#This Row],[Credit Date]],-1)+1</f>
        <v>42522</v>
      </c>
      <c r="C77" t="str">
        <f>CONCATENATE(Table1[[#This Row],[Issuer Last Name]],", ",Table1[[#This Row],[Issuer First Name]])</f>
        <v>No. 043, Employee</v>
      </c>
      <c r="D77" t="str">
        <f>CONCATENATE(Table1[[#This Row],[Approver Last Name]],", ",Table1[[#This Row],[Approver First Name]])</f>
        <v>No. 004, Employee</v>
      </c>
      <c r="E77" t="str">
        <f>CONCATENATE(Table1[[#This Row],[Customer Last Name]],", ",Table1[[#This Row],[Customer First Name]])</f>
        <v>No. 10732, Client</v>
      </c>
      <c r="F77" t="str">
        <f>IF(Table1[[#This Row],[Credit Amount]]&gt;-19.99,"Less than 19.99",IF(Table1[[#This Row],[Credit Amount]]=-20,"20",IF(Table1[[#This Row],[Credit Amount]]&gt;-49.98,"20.01-49.98",IF(Table1[[#This Row],[Credit Amount]]=-49.99,"49.99",IF(Table1[[#This Row],[Credit Amount]]=-50,"50",IF(Table1[[#This Row],[Credit Amount]]&lt;-50.01,"Greater than 50"))))))</f>
        <v>Less than 19.99</v>
      </c>
      <c r="G77" t="str">
        <f>IF(Table1[[#This Row],[Transaction Type]]="Maintenance","Non-Sales","Sales")</f>
        <v>Non-Sales</v>
      </c>
      <c r="H77">
        <f>IF(Table1[[#This Row],[Quarter]]="q2",1,"")</f>
        <v>1</v>
      </c>
      <c r="I77" t="str">
        <f>IF(Table1[[#This Row],[Quarter]]="q3",1,"")</f>
        <v/>
      </c>
      <c r="J77">
        <f>IF(Table1[[#This Row],[Quarter]]="Q2",Table1[[#This Row],[Credit Amount]],"")</f>
        <v>-19.72</v>
      </c>
      <c r="K77" t="str">
        <f>IF(Table1[[#This Row],[Quarter]]="Q3",Table1[[#This Row],[Credit Amount]],"")</f>
        <v/>
      </c>
      <c r="L77" t="str">
        <f>IF(Table1[[#This Row],[Transaction Type]]="Upgrade",Table1[[#This Row],[Credit Amount]],IF(Table1[[#This Row],[Transaction Type]]="Activation",Table1[[#This Row],[Credit Amount]],""))</f>
        <v/>
      </c>
      <c r="M77">
        <f>IF(Table1[[#This Row],[Transaction Type]]="Maintenance",Table1[[#This Row],[Credit Amount]],"")</f>
        <v>-19.72</v>
      </c>
      <c r="N77">
        <v>10043</v>
      </c>
      <c r="O77" t="s">
        <v>2489</v>
      </c>
      <c r="P77" t="s">
        <v>2532</v>
      </c>
      <c r="Q77" t="s">
        <v>289</v>
      </c>
      <c r="R77">
        <v>10004</v>
      </c>
      <c r="S77" t="s">
        <v>2489</v>
      </c>
      <c r="T77" t="s">
        <v>2493</v>
      </c>
      <c r="U77" t="s">
        <v>290</v>
      </c>
      <c r="V77" t="s">
        <v>34</v>
      </c>
      <c r="W77">
        <v>100001731</v>
      </c>
      <c r="X77">
        <v>8005550732</v>
      </c>
      <c r="Y77" t="s">
        <v>2595</v>
      </c>
      <c r="Z77" t="s">
        <v>3327</v>
      </c>
      <c r="AA77" s="13">
        <v>-19.72</v>
      </c>
      <c r="AB77" s="14">
        <v>42522</v>
      </c>
      <c r="AC77" t="s">
        <v>36</v>
      </c>
    </row>
    <row r="78" spans="1:29" x14ac:dyDescent="0.25">
      <c r="A78" t="str">
        <f>CONCATENATE("Q",ROUNDUP(MONTH(Table1[[#This Row],[Month]])/3,0))</f>
        <v>Q2</v>
      </c>
      <c r="B78" s="14">
        <f>EOMONTH(Table1[[#This Row],[Credit Date]],-1)+1</f>
        <v>42522</v>
      </c>
      <c r="C78" t="str">
        <f>CONCATENATE(Table1[[#This Row],[Issuer Last Name]],", ",Table1[[#This Row],[Issuer First Name]])</f>
        <v>No. 043, Employee</v>
      </c>
      <c r="D78" t="str">
        <f>CONCATENATE(Table1[[#This Row],[Approver Last Name]],", ",Table1[[#This Row],[Approver First Name]])</f>
        <v>No. 004, Employee</v>
      </c>
      <c r="E78" t="str">
        <f>CONCATENATE(Table1[[#This Row],[Customer Last Name]],", ",Table1[[#This Row],[Customer First Name]])</f>
        <v>No. 10328, Client</v>
      </c>
      <c r="F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78" t="str">
        <f>IF(Table1[[#This Row],[Transaction Type]]="Maintenance","Non-Sales","Sales")</f>
        <v>Sales</v>
      </c>
      <c r="H78">
        <f>IF(Table1[[#This Row],[Quarter]]="q2",1,"")</f>
        <v>1</v>
      </c>
      <c r="I78" t="str">
        <f>IF(Table1[[#This Row],[Quarter]]="q3",1,"")</f>
        <v/>
      </c>
      <c r="J78">
        <f>IF(Table1[[#This Row],[Quarter]]="Q2",Table1[[#This Row],[Credit Amount]],"")</f>
        <v>-91.85</v>
      </c>
      <c r="K78" t="str">
        <f>IF(Table1[[#This Row],[Quarter]]="Q3",Table1[[#This Row],[Credit Amount]],"")</f>
        <v/>
      </c>
      <c r="L78">
        <f>IF(Table1[[#This Row],[Transaction Type]]="Upgrade",Table1[[#This Row],[Credit Amount]],IF(Table1[[#This Row],[Transaction Type]]="Activation",Table1[[#This Row],[Credit Amount]],""))</f>
        <v>-91.85</v>
      </c>
      <c r="M78" t="str">
        <f>IF(Table1[[#This Row],[Transaction Type]]="Maintenance",Table1[[#This Row],[Credit Amount]],"")</f>
        <v/>
      </c>
      <c r="N78">
        <v>10043</v>
      </c>
      <c r="O78" t="s">
        <v>2489</v>
      </c>
      <c r="P78" t="s">
        <v>2532</v>
      </c>
      <c r="Q78" t="s">
        <v>289</v>
      </c>
      <c r="R78">
        <v>10004</v>
      </c>
      <c r="S78" t="s">
        <v>2489</v>
      </c>
      <c r="T78" t="s">
        <v>2493</v>
      </c>
      <c r="U78" t="s">
        <v>290</v>
      </c>
      <c r="V78" t="s">
        <v>34</v>
      </c>
      <c r="W78">
        <v>100001327</v>
      </c>
      <c r="X78">
        <v>8005550328</v>
      </c>
      <c r="Y78" t="s">
        <v>2595</v>
      </c>
      <c r="Z78" t="s">
        <v>2923</v>
      </c>
      <c r="AA78" s="13">
        <v>-91.85</v>
      </c>
      <c r="AB78" s="14">
        <v>42523</v>
      </c>
      <c r="AC78" t="s">
        <v>35</v>
      </c>
    </row>
    <row r="79" spans="1:29" x14ac:dyDescent="0.25">
      <c r="A79" t="str">
        <f>CONCATENATE("Q",ROUNDUP(MONTH(Table1[[#This Row],[Month]])/3,0))</f>
        <v>Q2</v>
      </c>
      <c r="B79" s="14">
        <f>EOMONTH(Table1[[#This Row],[Credit Date]],-1)+1</f>
        <v>42522</v>
      </c>
      <c r="C79" t="str">
        <f>CONCATENATE(Table1[[#This Row],[Issuer Last Name]],", ",Table1[[#This Row],[Issuer First Name]])</f>
        <v>No. 043, Employee</v>
      </c>
      <c r="D79" t="str">
        <f>CONCATENATE(Table1[[#This Row],[Approver Last Name]],", ",Table1[[#This Row],[Approver First Name]])</f>
        <v>No. 004, Employee</v>
      </c>
      <c r="E79" t="str">
        <f>CONCATENATE(Table1[[#This Row],[Customer Last Name]],", ",Table1[[#This Row],[Customer First Name]])</f>
        <v>No. 12637, Client</v>
      </c>
      <c r="F79" t="str">
        <f>IF(Table1[[#This Row],[Credit Amount]]&gt;-19.99,"Less than 19.99",IF(Table1[[#This Row],[Credit Amount]]=-20,"20",IF(Table1[[#This Row],[Credit Amount]]&gt;-49.98,"20.01-49.98",IF(Table1[[#This Row],[Credit Amount]]=-49.99,"49.99",IF(Table1[[#This Row],[Credit Amount]]=-50,"50",IF(Table1[[#This Row],[Credit Amount]]&lt;-50.01,"Greater than 50"))))))</f>
        <v>20.01-49.98</v>
      </c>
      <c r="G79" t="str">
        <f>IF(Table1[[#This Row],[Transaction Type]]="Maintenance","Non-Sales","Sales")</f>
        <v>Sales</v>
      </c>
      <c r="H79">
        <f>IF(Table1[[#This Row],[Quarter]]="q2",1,"")</f>
        <v>1</v>
      </c>
      <c r="I79" t="str">
        <f>IF(Table1[[#This Row],[Quarter]]="q3",1,"")</f>
        <v/>
      </c>
      <c r="J79">
        <f>IF(Table1[[#This Row],[Quarter]]="Q2",Table1[[#This Row],[Credit Amount]],"")</f>
        <v>-25.14</v>
      </c>
      <c r="K79" t="str">
        <f>IF(Table1[[#This Row],[Quarter]]="Q3",Table1[[#This Row],[Credit Amount]],"")</f>
        <v/>
      </c>
      <c r="L79">
        <f>IF(Table1[[#This Row],[Transaction Type]]="Upgrade",Table1[[#This Row],[Credit Amount]],IF(Table1[[#This Row],[Transaction Type]]="Activation",Table1[[#This Row],[Credit Amount]],""))</f>
        <v>-25.14</v>
      </c>
      <c r="M79" t="str">
        <f>IF(Table1[[#This Row],[Transaction Type]]="Maintenance",Table1[[#This Row],[Credit Amount]],"")</f>
        <v/>
      </c>
      <c r="N79">
        <v>10043</v>
      </c>
      <c r="O79" t="s">
        <v>2489</v>
      </c>
      <c r="P79" t="s">
        <v>2532</v>
      </c>
      <c r="Q79" t="s">
        <v>289</v>
      </c>
      <c r="R79">
        <v>10004</v>
      </c>
      <c r="S79" t="s">
        <v>2489</v>
      </c>
      <c r="T79" t="s">
        <v>2493</v>
      </c>
      <c r="U79" t="s">
        <v>290</v>
      </c>
      <c r="V79" t="s">
        <v>34</v>
      </c>
      <c r="W79">
        <v>100003636</v>
      </c>
      <c r="X79">
        <v>8005552637</v>
      </c>
      <c r="Y79" t="s">
        <v>2595</v>
      </c>
      <c r="Z79" t="s">
        <v>5232</v>
      </c>
      <c r="AA79" s="13">
        <v>-25.14</v>
      </c>
      <c r="AB79" s="14">
        <v>42533</v>
      </c>
      <c r="AC79" t="s">
        <v>37</v>
      </c>
    </row>
    <row r="80" spans="1:29" x14ac:dyDescent="0.25">
      <c r="A80" t="str">
        <f>CONCATENATE("Q",ROUNDUP(MONTH(Table1[[#This Row],[Month]])/3,0))</f>
        <v>Q2</v>
      </c>
      <c r="B80" s="14">
        <f>EOMONTH(Table1[[#This Row],[Credit Date]],-1)+1</f>
        <v>42522</v>
      </c>
      <c r="C80" t="str">
        <f>CONCATENATE(Table1[[#This Row],[Issuer Last Name]],", ",Table1[[#This Row],[Issuer First Name]])</f>
        <v>No. 043, Employee</v>
      </c>
      <c r="D80" t="str">
        <f>CONCATENATE(Table1[[#This Row],[Approver Last Name]],", ",Table1[[#This Row],[Approver First Name]])</f>
        <v>No. 004, Employee</v>
      </c>
      <c r="E80" t="str">
        <f>CONCATENATE(Table1[[#This Row],[Customer Last Name]],", ",Table1[[#This Row],[Customer First Name]])</f>
        <v>No. 13115, Client</v>
      </c>
      <c r="F80" t="str">
        <f>IF(Table1[[#This Row],[Credit Amount]]&gt;-19.99,"Less than 19.99",IF(Table1[[#This Row],[Credit Amount]]=-20,"20",IF(Table1[[#This Row],[Credit Amount]]&gt;-49.98,"20.01-49.98",IF(Table1[[#This Row],[Credit Amount]]=-49.99,"49.99",IF(Table1[[#This Row],[Credit Amount]]=-50,"50",IF(Table1[[#This Row],[Credit Amount]]&lt;-50.01,"Greater than 50"))))))</f>
        <v>20.01-49.98</v>
      </c>
      <c r="G80" t="str">
        <f>IF(Table1[[#This Row],[Transaction Type]]="Maintenance","Non-Sales","Sales")</f>
        <v>Sales</v>
      </c>
      <c r="H80">
        <f>IF(Table1[[#This Row],[Quarter]]="q2",1,"")</f>
        <v>1</v>
      </c>
      <c r="I80" t="str">
        <f>IF(Table1[[#This Row],[Quarter]]="q3",1,"")</f>
        <v/>
      </c>
      <c r="J80">
        <f>IF(Table1[[#This Row],[Quarter]]="Q2",Table1[[#This Row],[Credit Amount]],"")</f>
        <v>-47.25</v>
      </c>
      <c r="K80" t="str">
        <f>IF(Table1[[#This Row],[Quarter]]="Q3",Table1[[#This Row],[Credit Amount]],"")</f>
        <v/>
      </c>
      <c r="L80">
        <f>IF(Table1[[#This Row],[Transaction Type]]="Upgrade",Table1[[#This Row],[Credit Amount]],IF(Table1[[#This Row],[Transaction Type]]="Activation",Table1[[#This Row],[Credit Amount]],""))</f>
        <v>-47.25</v>
      </c>
      <c r="M80" t="str">
        <f>IF(Table1[[#This Row],[Transaction Type]]="Maintenance",Table1[[#This Row],[Credit Amount]],"")</f>
        <v/>
      </c>
      <c r="N80">
        <v>10043</v>
      </c>
      <c r="O80" t="s">
        <v>2489</v>
      </c>
      <c r="P80" t="s">
        <v>2532</v>
      </c>
      <c r="Q80" t="s">
        <v>289</v>
      </c>
      <c r="R80">
        <v>10004</v>
      </c>
      <c r="S80" t="s">
        <v>2489</v>
      </c>
      <c r="T80" t="s">
        <v>2493</v>
      </c>
      <c r="U80" t="s">
        <v>290</v>
      </c>
      <c r="V80" t="s">
        <v>34</v>
      </c>
      <c r="W80">
        <v>100004114</v>
      </c>
      <c r="X80">
        <v>8005553115</v>
      </c>
      <c r="Y80" t="s">
        <v>2595</v>
      </c>
      <c r="Z80" t="s">
        <v>5703</v>
      </c>
      <c r="AA80" s="13">
        <v>-47.25</v>
      </c>
      <c r="AB80" s="14">
        <v>42534</v>
      </c>
      <c r="AC80" t="s">
        <v>35</v>
      </c>
    </row>
    <row r="81" spans="1:29" x14ac:dyDescent="0.25">
      <c r="A81" t="str">
        <f>CONCATENATE("Q",ROUNDUP(MONTH(Table1[[#This Row],[Month]])/3,0))</f>
        <v>Q2</v>
      </c>
      <c r="B81" s="14">
        <f>EOMONTH(Table1[[#This Row],[Credit Date]],-1)+1</f>
        <v>42522</v>
      </c>
      <c r="C81" t="str">
        <f>CONCATENATE(Table1[[#This Row],[Issuer Last Name]],", ",Table1[[#This Row],[Issuer First Name]])</f>
        <v>No. 043, Employee</v>
      </c>
      <c r="D81" t="str">
        <f>CONCATENATE(Table1[[#This Row],[Approver Last Name]],", ",Table1[[#This Row],[Approver First Name]])</f>
        <v>No. 004, Employee</v>
      </c>
      <c r="E81" t="str">
        <f>CONCATENATE(Table1[[#This Row],[Customer Last Name]],", ",Table1[[#This Row],[Customer First Name]])</f>
        <v>No. 13738, Client</v>
      </c>
      <c r="F81" t="str">
        <f>IF(Table1[[#This Row],[Credit Amount]]&gt;-19.99,"Less than 19.99",IF(Table1[[#This Row],[Credit Amount]]=-20,"20",IF(Table1[[#This Row],[Credit Amount]]&gt;-49.98,"20.01-49.98",IF(Table1[[#This Row],[Credit Amount]]=-49.99,"49.99",IF(Table1[[#This Row],[Credit Amount]]=-50,"50",IF(Table1[[#This Row],[Credit Amount]]&lt;-50.01,"Greater than 50"))))))</f>
        <v>Less than 19.99</v>
      </c>
      <c r="G81" t="str">
        <f>IF(Table1[[#This Row],[Transaction Type]]="Maintenance","Non-Sales","Sales")</f>
        <v>Sales</v>
      </c>
      <c r="H81">
        <f>IF(Table1[[#This Row],[Quarter]]="q2",1,"")</f>
        <v>1</v>
      </c>
      <c r="I81" t="str">
        <f>IF(Table1[[#This Row],[Quarter]]="q3",1,"")</f>
        <v/>
      </c>
      <c r="J81">
        <f>IF(Table1[[#This Row],[Quarter]]="Q2",Table1[[#This Row],[Credit Amount]],"")</f>
        <v>-14.64</v>
      </c>
      <c r="K81" t="str">
        <f>IF(Table1[[#This Row],[Quarter]]="Q3",Table1[[#This Row],[Credit Amount]],"")</f>
        <v/>
      </c>
      <c r="L81">
        <f>IF(Table1[[#This Row],[Transaction Type]]="Upgrade",Table1[[#This Row],[Credit Amount]],IF(Table1[[#This Row],[Transaction Type]]="Activation",Table1[[#This Row],[Credit Amount]],""))</f>
        <v>-14.64</v>
      </c>
      <c r="M81" t="str">
        <f>IF(Table1[[#This Row],[Transaction Type]]="Maintenance",Table1[[#This Row],[Credit Amount]],"")</f>
        <v/>
      </c>
      <c r="N81">
        <v>10043</v>
      </c>
      <c r="O81" t="s">
        <v>2489</v>
      </c>
      <c r="P81" t="s">
        <v>2532</v>
      </c>
      <c r="Q81" t="s">
        <v>289</v>
      </c>
      <c r="R81">
        <v>10004</v>
      </c>
      <c r="S81" t="s">
        <v>2489</v>
      </c>
      <c r="T81" t="s">
        <v>2493</v>
      </c>
      <c r="U81" t="s">
        <v>290</v>
      </c>
      <c r="V81" t="s">
        <v>34</v>
      </c>
      <c r="W81">
        <v>100004737</v>
      </c>
      <c r="X81">
        <v>8005553738</v>
      </c>
      <c r="Y81" t="s">
        <v>2595</v>
      </c>
      <c r="Z81" t="s">
        <v>6326</v>
      </c>
      <c r="AA81" s="13">
        <v>-14.64</v>
      </c>
      <c r="AB81" s="14">
        <v>42537</v>
      </c>
      <c r="AC81" t="s">
        <v>35</v>
      </c>
    </row>
    <row r="82" spans="1:29" x14ac:dyDescent="0.25">
      <c r="A82" t="str">
        <f>CONCATENATE("Q",ROUNDUP(MONTH(Table1[[#This Row],[Month]])/3,0))</f>
        <v>Q2</v>
      </c>
      <c r="B82" s="14">
        <f>EOMONTH(Table1[[#This Row],[Credit Date]],-1)+1</f>
        <v>42522</v>
      </c>
      <c r="C82" t="str">
        <f>CONCATENATE(Table1[[#This Row],[Issuer Last Name]],", ",Table1[[#This Row],[Issuer First Name]])</f>
        <v>No. 043, Employee</v>
      </c>
      <c r="D82" t="str">
        <f>CONCATENATE(Table1[[#This Row],[Approver Last Name]],", ",Table1[[#This Row],[Approver First Name]])</f>
        <v>No. 004, Employee</v>
      </c>
      <c r="E82" t="str">
        <f>CONCATENATE(Table1[[#This Row],[Customer Last Name]],", ",Table1[[#This Row],[Customer First Name]])</f>
        <v>No. 13951, Client</v>
      </c>
      <c r="F82" t="str">
        <f>IF(Table1[[#This Row],[Credit Amount]]&gt;-19.99,"Less than 19.99",IF(Table1[[#This Row],[Credit Amount]]=-20,"20",IF(Table1[[#This Row],[Credit Amount]]&gt;-49.98,"20.01-49.98",IF(Table1[[#This Row],[Credit Amount]]=-49.99,"49.99",IF(Table1[[#This Row],[Credit Amount]]=-50,"50",IF(Table1[[#This Row],[Credit Amount]]&lt;-50.01,"Greater than 50"))))))</f>
        <v>Less than 19.99</v>
      </c>
      <c r="G82" t="str">
        <f>IF(Table1[[#This Row],[Transaction Type]]="Maintenance","Non-Sales","Sales")</f>
        <v>Non-Sales</v>
      </c>
      <c r="H82">
        <f>IF(Table1[[#This Row],[Quarter]]="q2",1,"")</f>
        <v>1</v>
      </c>
      <c r="I82" t="str">
        <f>IF(Table1[[#This Row],[Quarter]]="q3",1,"")</f>
        <v/>
      </c>
      <c r="J82">
        <f>IF(Table1[[#This Row],[Quarter]]="Q2",Table1[[#This Row],[Credit Amount]],"")</f>
        <v>-9.49</v>
      </c>
      <c r="K82" t="str">
        <f>IF(Table1[[#This Row],[Quarter]]="Q3",Table1[[#This Row],[Credit Amount]],"")</f>
        <v/>
      </c>
      <c r="L82" t="str">
        <f>IF(Table1[[#This Row],[Transaction Type]]="Upgrade",Table1[[#This Row],[Credit Amount]],IF(Table1[[#This Row],[Transaction Type]]="Activation",Table1[[#This Row],[Credit Amount]],""))</f>
        <v/>
      </c>
      <c r="M82">
        <f>IF(Table1[[#This Row],[Transaction Type]]="Maintenance",Table1[[#This Row],[Credit Amount]],"")</f>
        <v>-9.49</v>
      </c>
      <c r="N82">
        <v>10043</v>
      </c>
      <c r="O82" t="s">
        <v>2489</v>
      </c>
      <c r="P82" t="s">
        <v>2532</v>
      </c>
      <c r="Q82" t="s">
        <v>289</v>
      </c>
      <c r="R82">
        <v>10004</v>
      </c>
      <c r="S82" t="s">
        <v>2489</v>
      </c>
      <c r="T82" t="s">
        <v>2493</v>
      </c>
      <c r="U82" t="s">
        <v>290</v>
      </c>
      <c r="V82" t="s">
        <v>34</v>
      </c>
      <c r="W82">
        <v>100004950</v>
      </c>
      <c r="X82">
        <v>8005553951</v>
      </c>
      <c r="Y82" t="s">
        <v>2595</v>
      </c>
      <c r="Z82" t="s">
        <v>6539</v>
      </c>
      <c r="AA82" s="13">
        <v>-9.49</v>
      </c>
      <c r="AB82" s="14">
        <v>42540</v>
      </c>
      <c r="AC82" t="s">
        <v>36</v>
      </c>
    </row>
    <row r="83" spans="1:29" x14ac:dyDescent="0.25">
      <c r="A83" t="str">
        <f>CONCATENATE("Q",ROUNDUP(MONTH(Table1[[#This Row],[Month]])/3,0))</f>
        <v>Q2</v>
      </c>
      <c r="B83" s="14">
        <f>EOMONTH(Table1[[#This Row],[Credit Date]],-1)+1</f>
        <v>42522</v>
      </c>
      <c r="C83" t="str">
        <f>CONCATENATE(Table1[[#This Row],[Issuer Last Name]],", ",Table1[[#This Row],[Issuer First Name]])</f>
        <v>No. 043, Employee</v>
      </c>
      <c r="D83" t="str">
        <f>CONCATENATE(Table1[[#This Row],[Approver Last Name]],", ",Table1[[#This Row],[Approver First Name]])</f>
        <v>No. 004, Employee</v>
      </c>
      <c r="E83" t="str">
        <f>CONCATENATE(Table1[[#This Row],[Customer Last Name]],", ",Table1[[#This Row],[Customer First Name]])</f>
        <v>No. 10035, Client</v>
      </c>
      <c r="F83" t="str">
        <f>IF(Table1[[#This Row],[Credit Amount]]&gt;-19.99,"Less than 19.99",IF(Table1[[#This Row],[Credit Amount]]=-20,"20",IF(Table1[[#This Row],[Credit Amount]]&gt;-49.98,"20.01-49.98",IF(Table1[[#This Row],[Credit Amount]]=-49.99,"49.99",IF(Table1[[#This Row],[Credit Amount]]=-50,"50",IF(Table1[[#This Row],[Credit Amount]]&lt;-50.01,"Greater than 50"))))))</f>
        <v>Less than 19.99</v>
      </c>
      <c r="G83" t="str">
        <f>IF(Table1[[#This Row],[Transaction Type]]="Maintenance","Non-Sales","Sales")</f>
        <v>Non-Sales</v>
      </c>
      <c r="H83">
        <f>IF(Table1[[#This Row],[Quarter]]="q2",1,"")</f>
        <v>1</v>
      </c>
      <c r="I83" t="str">
        <f>IF(Table1[[#This Row],[Quarter]]="q3",1,"")</f>
        <v/>
      </c>
      <c r="J83">
        <f>IF(Table1[[#This Row],[Quarter]]="Q2",Table1[[#This Row],[Credit Amount]],"")</f>
        <v>-6.32</v>
      </c>
      <c r="K83" t="str">
        <f>IF(Table1[[#This Row],[Quarter]]="Q3",Table1[[#This Row],[Credit Amount]],"")</f>
        <v/>
      </c>
      <c r="L83" t="str">
        <f>IF(Table1[[#This Row],[Transaction Type]]="Upgrade",Table1[[#This Row],[Credit Amount]],IF(Table1[[#This Row],[Transaction Type]]="Activation",Table1[[#This Row],[Credit Amount]],""))</f>
        <v/>
      </c>
      <c r="M83">
        <f>IF(Table1[[#This Row],[Transaction Type]]="Maintenance",Table1[[#This Row],[Credit Amount]],"")</f>
        <v>-6.32</v>
      </c>
      <c r="N83">
        <v>10043</v>
      </c>
      <c r="O83" t="s">
        <v>2489</v>
      </c>
      <c r="P83" t="s">
        <v>2532</v>
      </c>
      <c r="Q83" t="s">
        <v>289</v>
      </c>
      <c r="R83">
        <v>10004</v>
      </c>
      <c r="S83" t="s">
        <v>2489</v>
      </c>
      <c r="T83" t="s">
        <v>2493</v>
      </c>
      <c r="U83" t="s">
        <v>290</v>
      </c>
      <c r="V83" t="s">
        <v>34</v>
      </c>
      <c r="W83">
        <v>100001034</v>
      </c>
      <c r="X83">
        <v>8005550035</v>
      </c>
      <c r="Y83" t="s">
        <v>2595</v>
      </c>
      <c r="Z83" t="s">
        <v>2630</v>
      </c>
      <c r="AA83" s="13">
        <v>-6.32</v>
      </c>
      <c r="AB83" s="14">
        <v>42545</v>
      </c>
      <c r="AC83" t="s">
        <v>36</v>
      </c>
    </row>
    <row r="84" spans="1:29" x14ac:dyDescent="0.25">
      <c r="A84" t="str">
        <f>CONCATENATE("Q",ROUNDUP(MONTH(Table1[[#This Row],[Month]])/3,0))</f>
        <v>Q2</v>
      </c>
      <c r="B84" s="14">
        <f>EOMONTH(Table1[[#This Row],[Credit Date]],-1)+1</f>
        <v>42522</v>
      </c>
      <c r="C84" t="str">
        <f>CONCATENATE(Table1[[#This Row],[Issuer Last Name]],", ",Table1[[#This Row],[Issuer First Name]])</f>
        <v>No. 043, Employee</v>
      </c>
      <c r="D84" t="str">
        <f>CONCATENATE(Table1[[#This Row],[Approver Last Name]],", ",Table1[[#This Row],[Approver First Name]])</f>
        <v>No. 004, Employee</v>
      </c>
      <c r="E84" t="str">
        <f>CONCATENATE(Table1[[#This Row],[Customer Last Name]],", ",Table1[[#This Row],[Customer First Name]])</f>
        <v>No. 12626, Client</v>
      </c>
      <c r="F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 t="str">
        <f>IF(Table1[[#This Row],[Transaction Type]]="Maintenance","Non-Sales","Sales")</f>
        <v>Non-Sales</v>
      </c>
      <c r="H84">
        <f>IF(Table1[[#This Row],[Quarter]]="q2",1,"")</f>
        <v>1</v>
      </c>
      <c r="I84" t="str">
        <f>IF(Table1[[#This Row],[Quarter]]="q3",1,"")</f>
        <v/>
      </c>
      <c r="J84">
        <f>IF(Table1[[#This Row],[Quarter]]="Q2",Table1[[#This Row],[Credit Amount]],"")</f>
        <v>-56.14</v>
      </c>
      <c r="K84" t="str">
        <f>IF(Table1[[#This Row],[Quarter]]="Q3",Table1[[#This Row],[Credit Amount]],"")</f>
        <v/>
      </c>
      <c r="L84" t="str">
        <f>IF(Table1[[#This Row],[Transaction Type]]="Upgrade",Table1[[#This Row],[Credit Amount]],IF(Table1[[#This Row],[Transaction Type]]="Activation",Table1[[#This Row],[Credit Amount]],""))</f>
        <v/>
      </c>
      <c r="M84">
        <f>IF(Table1[[#This Row],[Transaction Type]]="Maintenance",Table1[[#This Row],[Credit Amount]],"")</f>
        <v>-56.14</v>
      </c>
      <c r="N84">
        <v>10043</v>
      </c>
      <c r="O84" t="s">
        <v>2489</v>
      </c>
      <c r="P84" t="s">
        <v>2532</v>
      </c>
      <c r="Q84" t="s">
        <v>289</v>
      </c>
      <c r="R84">
        <v>10004</v>
      </c>
      <c r="S84" t="s">
        <v>2489</v>
      </c>
      <c r="T84" t="s">
        <v>2493</v>
      </c>
      <c r="U84" t="s">
        <v>290</v>
      </c>
      <c r="V84" t="s">
        <v>34</v>
      </c>
      <c r="W84">
        <v>100003625</v>
      </c>
      <c r="X84">
        <v>8005552626</v>
      </c>
      <c r="Y84" t="s">
        <v>2595</v>
      </c>
      <c r="Z84" t="s">
        <v>5221</v>
      </c>
      <c r="AA84" s="13">
        <v>-56.14</v>
      </c>
      <c r="AB84" s="14">
        <v>42549</v>
      </c>
      <c r="AC84" t="s">
        <v>36</v>
      </c>
    </row>
    <row r="85" spans="1:29" x14ac:dyDescent="0.25">
      <c r="A85" t="str">
        <f>CONCATENATE("Q",ROUNDUP(MONTH(Table1[[#This Row],[Month]])/3,0))</f>
        <v>Q3</v>
      </c>
      <c r="B85" s="14">
        <f>EOMONTH(Table1[[#This Row],[Credit Date]],-1)+1</f>
        <v>42552</v>
      </c>
      <c r="C85" t="str">
        <f>CONCATENATE(Table1[[#This Row],[Issuer Last Name]],", ",Table1[[#This Row],[Issuer First Name]])</f>
        <v>No. 043, Employee</v>
      </c>
      <c r="D85" t="str">
        <f>CONCATENATE(Table1[[#This Row],[Approver Last Name]],", ",Table1[[#This Row],[Approver First Name]])</f>
        <v>No. 043, Employee</v>
      </c>
      <c r="E85" t="str">
        <f>CONCATENATE(Table1[[#This Row],[Customer Last Name]],", ",Table1[[#This Row],[Customer First Name]])</f>
        <v>No. 12138, Client</v>
      </c>
      <c r="F85" t="str">
        <f>IF(Table1[[#This Row],[Credit Amount]]&gt;-19.99,"Less than 19.99",IF(Table1[[#This Row],[Credit Amount]]=-20,"20",IF(Table1[[#This Row],[Credit Amount]]&gt;-49.98,"20.01-49.98",IF(Table1[[#This Row],[Credit Amount]]=-49.99,"49.99",IF(Table1[[#This Row],[Credit Amount]]=-50,"50",IF(Table1[[#This Row],[Credit Amount]]&lt;-50.01,"Greater than 50"))))))</f>
        <v>20.01-49.98</v>
      </c>
      <c r="G85" t="str">
        <f>IF(Table1[[#This Row],[Transaction Type]]="Maintenance","Non-Sales","Sales")</f>
        <v>Non-Sales</v>
      </c>
      <c r="H85" t="str">
        <f>IF(Table1[[#This Row],[Quarter]]="q2",1,"")</f>
        <v/>
      </c>
      <c r="I85">
        <f>IF(Table1[[#This Row],[Quarter]]="q3",1,"")</f>
        <v>1</v>
      </c>
      <c r="J85" t="str">
        <f>IF(Table1[[#This Row],[Quarter]]="Q2",Table1[[#This Row],[Credit Amount]],"")</f>
        <v/>
      </c>
      <c r="K85">
        <f>IF(Table1[[#This Row],[Quarter]]="Q3",Table1[[#This Row],[Credit Amount]],"")</f>
        <v>-20.47</v>
      </c>
      <c r="L85" t="str">
        <f>IF(Table1[[#This Row],[Transaction Type]]="Upgrade",Table1[[#This Row],[Credit Amount]],IF(Table1[[#This Row],[Transaction Type]]="Activation",Table1[[#This Row],[Credit Amount]],""))</f>
        <v/>
      </c>
      <c r="M85">
        <f>IF(Table1[[#This Row],[Transaction Type]]="Maintenance",Table1[[#This Row],[Credit Amount]],"")</f>
        <v>-20.47</v>
      </c>
      <c r="N85">
        <v>10043</v>
      </c>
      <c r="O85" t="s">
        <v>2489</v>
      </c>
      <c r="P85" t="s">
        <v>2532</v>
      </c>
      <c r="Q85" t="s">
        <v>289</v>
      </c>
      <c r="R85">
        <v>10043</v>
      </c>
      <c r="S85" t="s">
        <v>2489</v>
      </c>
      <c r="T85" t="s">
        <v>2532</v>
      </c>
      <c r="U85" t="s">
        <v>289</v>
      </c>
      <c r="V85" t="s">
        <v>34</v>
      </c>
      <c r="W85">
        <v>100003137</v>
      </c>
      <c r="X85">
        <v>8005552138</v>
      </c>
      <c r="Y85" t="s">
        <v>2595</v>
      </c>
      <c r="Z85" t="s">
        <v>4733</v>
      </c>
      <c r="AA85" s="13">
        <v>-20.47</v>
      </c>
      <c r="AB85" s="14">
        <v>42553</v>
      </c>
      <c r="AC85" t="s">
        <v>36</v>
      </c>
    </row>
    <row r="86" spans="1:29" x14ac:dyDescent="0.25">
      <c r="A86" t="str">
        <f>CONCATENATE("Q",ROUNDUP(MONTH(Table1[[#This Row],[Month]])/3,0))</f>
        <v>Q3</v>
      </c>
      <c r="B86" s="14">
        <f>EOMONTH(Table1[[#This Row],[Credit Date]],-1)+1</f>
        <v>42552</v>
      </c>
      <c r="C86" t="str">
        <f>CONCATENATE(Table1[[#This Row],[Issuer Last Name]],", ",Table1[[#This Row],[Issuer First Name]])</f>
        <v>No. 043, Employee</v>
      </c>
      <c r="D86" t="str">
        <f>CONCATENATE(Table1[[#This Row],[Approver Last Name]],", ",Table1[[#This Row],[Approver First Name]])</f>
        <v>No. 043, Employee</v>
      </c>
      <c r="E86" t="str">
        <f>CONCATENATE(Table1[[#This Row],[Customer Last Name]],", ",Table1[[#This Row],[Customer First Name]])</f>
        <v>No. 10587, Client</v>
      </c>
      <c r="F86" t="str">
        <f>IF(Table1[[#This Row],[Credit Amount]]&gt;-19.99,"Less than 19.99",IF(Table1[[#This Row],[Credit Amount]]=-20,"20",IF(Table1[[#This Row],[Credit Amount]]&gt;-49.98,"20.01-49.98",IF(Table1[[#This Row],[Credit Amount]]=-49.99,"49.99",IF(Table1[[#This Row],[Credit Amount]]=-50,"50",IF(Table1[[#This Row],[Credit Amount]]&lt;-50.01,"Greater than 50"))))))</f>
        <v>Less than 19.99</v>
      </c>
      <c r="G86" t="str">
        <f>IF(Table1[[#This Row],[Transaction Type]]="Maintenance","Non-Sales","Sales")</f>
        <v>Non-Sales</v>
      </c>
      <c r="H86" t="str">
        <f>IF(Table1[[#This Row],[Quarter]]="q2",1,"")</f>
        <v/>
      </c>
      <c r="I86">
        <f>IF(Table1[[#This Row],[Quarter]]="q3",1,"")</f>
        <v>1</v>
      </c>
      <c r="J86" t="str">
        <f>IF(Table1[[#This Row],[Quarter]]="Q2",Table1[[#This Row],[Credit Amount]],"")</f>
        <v/>
      </c>
      <c r="K86">
        <f>IF(Table1[[#This Row],[Quarter]]="Q3",Table1[[#This Row],[Credit Amount]],"")</f>
        <v>-12.23</v>
      </c>
      <c r="L86" t="str">
        <f>IF(Table1[[#This Row],[Transaction Type]]="Upgrade",Table1[[#This Row],[Credit Amount]],IF(Table1[[#This Row],[Transaction Type]]="Activation",Table1[[#This Row],[Credit Amount]],""))</f>
        <v/>
      </c>
      <c r="M86">
        <f>IF(Table1[[#This Row],[Transaction Type]]="Maintenance",Table1[[#This Row],[Credit Amount]],"")</f>
        <v>-12.23</v>
      </c>
      <c r="N86">
        <v>10043</v>
      </c>
      <c r="O86" t="s">
        <v>2489</v>
      </c>
      <c r="P86" t="s">
        <v>2532</v>
      </c>
      <c r="Q86" t="s">
        <v>289</v>
      </c>
      <c r="R86">
        <v>10043</v>
      </c>
      <c r="S86" t="s">
        <v>2489</v>
      </c>
      <c r="T86" t="s">
        <v>2532</v>
      </c>
      <c r="U86" t="s">
        <v>289</v>
      </c>
      <c r="V86" t="s">
        <v>34</v>
      </c>
      <c r="W86">
        <v>100001586</v>
      </c>
      <c r="X86">
        <v>8005550587</v>
      </c>
      <c r="Y86" t="s">
        <v>2595</v>
      </c>
      <c r="Z86" t="s">
        <v>3182</v>
      </c>
      <c r="AA86" s="13">
        <v>-12.23</v>
      </c>
      <c r="AB86" s="14">
        <v>42554</v>
      </c>
      <c r="AC86" t="s">
        <v>36</v>
      </c>
    </row>
    <row r="87" spans="1:29" x14ac:dyDescent="0.25">
      <c r="A87" t="str">
        <f>CONCATENATE("Q",ROUNDUP(MONTH(Table1[[#This Row],[Month]])/3,0))</f>
        <v>Q3</v>
      </c>
      <c r="B87" s="14">
        <f>EOMONTH(Table1[[#This Row],[Credit Date]],-1)+1</f>
        <v>42552</v>
      </c>
      <c r="C87" t="str">
        <f>CONCATENATE(Table1[[#This Row],[Issuer Last Name]],", ",Table1[[#This Row],[Issuer First Name]])</f>
        <v>No. 043, Employee</v>
      </c>
      <c r="D87" t="str">
        <f>CONCATENATE(Table1[[#This Row],[Approver Last Name]],", ",Table1[[#This Row],[Approver First Name]])</f>
        <v>No. 004, Employee</v>
      </c>
      <c r="E87" t="str">
        <f>CONCATENATE(Table1[[#This Row],[Customer Last Name]],", ",Table1[[#This Row],[Customer First Name]])</f>
        <v>No. 12272, Client</v>
      </c>
      <c r="F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7" t="str">
        <f>IF(Table1[[#This Row],[Transaction Type]]="Maintenance","Non-Sales","Sales")</f>
        <v>Non-Sales</v>
      </c>
      <c r="H87" t="str">
        <f>IF(Table1[[#This Row],[Quarter]]="q2",1,"")</f>
        <v/>
      </c>
      <c r="I87">
        <f>IF(Table1[[#This Row],[Quarter]]="q3",1,"")</f>
        <v>1</v>
      </c>
      <c r="J87" t="str">
        <f>IF(Table1[[#This Row],[Quarter]]="Q2",Table1[[#This Row],[Credit Amount]],"")</f>
        <v/>
      </c>
      <c r="K87">
        <f>IF(Table1[[#This Row],[Quarter]]="Q3",Table1[[#This Row],[Credit Amount]],"")</f>
        <v>-56.95</v>
      </c>
      <c r="L87" t="str">
        <f>IF(Table1[[#This Row],[Transaction Type]]="Upgrade",Table1[[#This Row],[Credit Amount]],IF(Table1[[#This Row],[Transaction Type]]="Activation",Table1[[#This Row],[Credit Amount]],""))</f>
        <v/>
      </c>
      <c r="M87">
        <f>IF(Table1[[#This Row],[Transaction Type]]="Maintenance",Table1[[#This Row],[Credit Amount]],"")</f>
        <v>-56.95</v>
      </c>
      <c r="N87">
        <v>10043</v>
      </c>
      <c r="O87" t="s">
        <v>2489</v>
      </c>
      <c r="P87" t="s">
        <v>2532</v>
      </c>
      <c r="Q87" t="s">
        <v>289</v>
      </c>
      <c r="R87">
        <v>10004</v>
      </c>
      <c r="S87" t="s">
        <v>2489</v>
      </c>
      <c r="T87" t="s">
        <v>2493</v>
      </c>
      <c r="U87" t="s">
        <v>290</v>
      </c>
      <c r="V87" t="s">
        <v>34</v>
      </c>
      <c r="W87">
        <v>100003271</v>
      </c>
      <c r="X87">
        <v>8005552272</v>
      </c>
      <c r="Y87" t="s">
        <v>2595</v>
      </c>
      <c r="Z87" t="s">
        <v>4867</v>
      </c>
      <c r="AA87" s="13">
        <v>-56.95</v>
      </c>
      <c r="AB87" s="14">
        <v>42557</v>
      </c>
      <c r="AC87" t="s">
        <v>36</v>
      </c>
    </row>
    <row r="88" spans="1:29" x14ac:dyDescent="0.25">
      <c r="A88" t="str">
        <f>CONCATENATE("Q",ROUNDUP(MONTH(Table1[[#This Row],[Month]])/3,0))</f>
        <v>Q3</v>
      </c>
      <c r="B88" s="14">
        <f>EOMONTH(Table1[[#This Row],[Credit Date]],-1)+1</f>
        <v>42552</v>
      </c>
      <c r="C88" t="str">
        <f>CONCATENATE(Table1[[#This Row],[Issuer Last Name]],", ",Table1[[#This Row],[Issuer First Name]])</f>
        <v>No. 043, Employee</v>
      </c>
      <c r="D88" t="str">
        <f>CONCATENATE(Table1[[#This Row],[Approver Last Name]],", ",Table1[[#This Row],[Approver First Name]])</f>
        <v>No. 043, Employee</v>
      </c>
      <c r="E88" t="str">
        <f>CONCATENATE(Table1[[#This Row],[Customer Last Name]],", ",Table1[[#This Row],[Customer First Name]])</f>
        <v>No. 10289, Client</v>
      </c>
      <c r="F88" t="str">
        <f>IF(Table1[[#This Row],[Credit Amount]]&gt;-19.99,"Less than 19.99",IF(Table1[[#This Row],[Credit Amount]]=-20,"20",IF(Table1[[#This Row],[Credit Amount]]&gt;-49.98,"20.01-49.98",IF(Table1[[#This Row],[Credit Amount]]=-49.99,"49.99",IF(Table1[[#This Row],[Credit Amount]]=-50,"50",IF(Table1[[#This Row],[Credit Amount]]&lt;-50.01,"Greater than 50"))))))</f>
        <v>20.01-49.98</v>
      </c>
      <c r="G88" t="str">
        <f>IF(Table1[[#This Row],[Transaction Type]]="Maintenance","Non-Sales","Sales")</f>
        <v>Non-Sales</v>
      </c>
      <c r="H88" t="str">
        <f>IF(Table1[[#This Row],[Quarter]]="q2",1,"")</f>
        <v/>
      </c>
      <c r="I88">
        <f>IF(Table1[[#This Row],[Quarter]]="q3",1,"")</f>
        <v>1</v>
      </c>
      <c r="J88" t="str">
        <f>IF(Table1[[#This Row],[Quarter]]="Q2",Table1[[#This Row],[Credit Amount]],"")</f>
        <v/>
      </c>
      <c r="K88">
        <f>IF(Table1[[#This Row],[Quarter]]="Q3",Table1[[#This Row],[Credit Amount]],"")</f>
        <v>-20.7</v>
      </c>
      <c r="L88" t="str">
        <f>IF(Table1[[#This Row],[Transaction Type]]="Upgrade",Table1[[#This Row],[Credit Amount]],IF(Table1[[#This Row],[Transaction Type]]="Activation",Table1[[#This Row],[Credit Amount]],""))</f>
        <v/>
      </c>
      <c r="M88">
        <f>IF(Table1[[#This Row],[Transaction Type]]="Maintenance",Table1[[#This Row],[Credit Amount]],"")</f>
        <v>-20.7</v>
      </c>
      <c r="N88">
        <v>10043</v>
      </c>
      <c r="O88" t="s">
        <v>2489</v>
      </c>
      <c r="P88" t="s">
        <v>2532</v>
      </c>
      <c r="Q88" t="s">
        <v>289</v>
      </c>
      <c r="R88">
        <v>10043</v>
      </c>
      <c r="S88" t="s">
        <v>2489</v>
      </c>
      <c r="T88" t="s">
        <v>2532</v>
      </c>
      <c r="U88" t="s">
        <v>289</v>
      </c>
      <c r="V88" t="s">
        <v>34</v>
      </c>
      <c r="W88">
        <v>100001288</v>
      </c>
      <c r="X88">
        <v>8005550289</v>
      </c>
      <c r="Y88" t="s">
        <v>2595</v>
      </c>
      <c r="Z88" t="s">
        <v>2884</v>
      </c>
      <c r="AA88" s="13">
        <v>-20.7</v>
      </c>
      <c r="AB88" s="14">
        <v>42558</v>
      </c>
      <c r="AC88" t="s">
        <v>36</v>
      </c>
    </row>
    <row r="89" spans="1:29" x14ac:dyDescent="0.25">
      <c r="A89" t="str">
        <f>CONCATENATE("Q",ROUNDUP(MONTH(Table1[[#This Row],[Month]])/3,0))</f>
        <v>Q3</v>
      </c>
      <c r="B89" s="14">
        <f>EOMONTH(Table1[[#This Row],[Credit Date]],-1)+1</f>
        <v>42552</v>
      </c>
      <c r="C89" t="str">
        <f>CONCATENATE(Table1[[#This Row],[Issuer Last Name]],", ",Table1[[#This Row],[Issuer First Name]])</f>
        <v>No. 043, Employee</v>
      </c>
      <c r="D89" t="str">
        <f>CONCATENATE(Table1[[#This Row],[Approver Last Name]],", ",Table1[[#This Row],[Approver First Name]])</f>
        <v>No. 004, Employee</v>
      </c>
      <c r="E89" t="str">
        <f>CONCATENATE(Table1[[#This Row],[Customer Last Name]],", ",Table1[[#This Row],[Customer First Name]])</f>
        <v>No. 12370, Client</v>
      </c>
      <c r="F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 t="str">
        <f>IF(Table1[[#This Row],[Transaction Type]]="Maintenance","Non-Sales","Sales")</f>
        <v>Non-Sales</v>
      </c>
      <c r="H89" t="str">
        <f>IF(Table1[[#This Row],[Quarter]]="q2",1,"")</f>
        <v/>
      </c>
      <c r="I89">
        <f>IF(Table1[[#This Row],[Quarter]]="q3",1,"")</f>
        <v>1</v>
      </c>
      <c r="J89" t="str">
        <f>IF(Table1[[#This Row],[Quarter]]="Q2",Table1[[#This Row],[Credit Amount]],"")</f>
        <v/>
      </c>
      <c r="K89">
        <f>IF(Table1[[#This Row],[Quarter]]="Q3",Table1[[#This Row],[Credit Amount]],"")</f>
        <v>-95.48</v>
      </c>
      <c r="L89" t="str">
        <f>IF(Table1[[#This Row],[Transaction Type]]="Upgrade",Table1[[#This Row],[Credit Amount]],IF(Table1[[#This Row],[Transaction Type]]="Activation",Table1[[#This Row],[Credit Amount]],""))</f>
        <v/>
      </c>
      <c r="M89">
        <f>IF(Table1[[#This Row],[Transaction Type]]="Maintenance",Table1[[#This Row],[Credit Amount]],"")</f>
        <v>-95.48</v>
      </c>
      <c r="N89">
        <v>10043</v>
      </c>
      <c r="O89" t="s">
        <v>2489</v>
      </c>
      <c r="P89" t="s">
        <v>2532</v>
      </c>
      <c r="Q89" t="s">
        <v>289</v>
      </c>
      <c r="R89">
        <v>10004</v>
      </c>
      <c r="S89" t="s">
        <v>2489</v>
      </c>
      <c r="T89" t="s">
        <v>2493</v>
      </c>
      <c r="U89" t="s">
        <v>290</v>
      </c>
      <c r="V89" t="s">
        <v>34</v>
      </c>
      <c r="W89">
        <v>100003369</v>
      </c>
      <c r="X89">
        <v>8005552370</v>
      </c>
      <c r="Y89" t="s">
        <v>2595</v>
      </c>
      <c r="Z89" t="s">
        <v>4965</v>
      </c>
      <c r="AA89" s="13">
        <v>-95.48</v>
      </c>
      <c r="AB89" s="14">
        <v>42560</v>
      </c>
      <c r="AC89" t="s">
        <v>36</v>
      </c>
    </row>
    <row r="90" spans="1:29" x14ac:dyDescent="0.25">
      <c r="A90" t="str">
        <f>CONCATENATE("Q",ROUNDUP(MONTH(Table1[[#This Row],[Month]])/3,0))</f>
        <v>Q3</v>
      </c>
      <c r="B90" s="14">
        <f>EOMONTH(Table1[[#This Row],[Credit Date]],-1)+1</f>
        <v>42552</v>
      </c>
      <c r="C90" t="str">
        <f>CONCATENATE(Table1[[#This Row],[Issuer Last Name]],", ",Table1[[#This Row],[Issuer First Name]])</f>
        <v>No. 043, Employee</v>
      </c>
      <c r="D90" t="str">
        <f>CONCATENATE(Table1[[#This Row],[Approver Last Name]],", ",Table1[[#This Row],[Approver First Name]])</f>
        <v>No. 004, Employee</v>
      </c>
      <c r="E90" t="str">
        <f>CONCATENATE(Table1[[#This Row],[Customer Last Name]],", ",Table1[[#This Row],[Customer First Name]])</f>
        <v>No. 13071, Client</v>
      </c>
      <c r="F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 t="str">
        <f>IF(Table1[[#This Row],[Transaction Type]]="Maintenance","Non-Sales","Sales")</f>
        <v>Non-Sales</v>
      </c>
      <c r="H90" t="str">
        <f>IF(Table1[[#This Row],[Quarter]]="q2",1,"")</f>
        <v/>
      </c>
      <c r="I90">
        <f>IF(Table1[[#This Row],[Quarter]]="q3",1,"")</f>
        <v>1</v>
      </c>
      <c r="J90" t="str">
        <f>IF(Table1[[#This Row],[Quarter]]="Q2",Table1[[#This Row],[Credit Amount]],"")</f>
        <v/>
      </c>
      <c r="K90">
        <f>IF(Table1[[#This Row],[Quarter]]="Q3",Table1[[#This Row],[Credit Amount]],"")</f>
        <v>-86.34</v>
      </c>
      <c r="L90" t="str">
        <f>IF(Table1[[#This Row],[Transaction Type]]="Upgrade",Table1[[#This Row],[Credit Amount]],IF(Table1[[#This Row],[Transaction Type]]="Activation",Table1[[#This Row],[Credit Amount]],""))</f>
        <v/>
      </c>
      <c r="M90">
        <f>IF(Table1[[#This Row],[Transaction Type]]="Maintenance",Table1[[#This Row],[Credit Amount]],"")</f>
        <v>-86.34</v>
      </c>
      <c r="N90">
        <v>10043</v>
      </c>
      <c r="O90" t="s">
        <v>2489</v>
      </c>
      <c r="P90" t="s">
        <v>2532</v>
      </c>
      <c r="Q90" t="s">
        <v>289</v>
      </c>
      <c r="R90">
        <v>10004</v>
      </c>
      <c r="S90" t="s">
        <v>2489</v>
      </c>
      <c r="T90" t="s">
        <v>2493</v>
      </c>
      <c r="U90" t="s">
        <v>290</v>
      </c>
      <c r="V90" t="s">
        <v>34</v>
      </c>
      <c r="W90">
        <v>100004070</v>
      </c>
      <c r="X90">
        <v>8005553071</v>
      </c>
      <c r="Y90" t="s">
        <v>2595</v>
      </c>
      <c r="Z90" t="s">
        <v>5659</v>
      </c>
      <c r="AA90" s="13">
        <v>-86.34</v>
      </c>
      <c r="AB90" s="14">
        <v>42564</v>
      </c>
      <c r="AC90" t="s">
        <v>36</v>
      </c>
    </row>
    <row r="91" spans="1:29" x14ac:dyDescent="0.25">
      <c r="A91" t="str">
        <f>CONCATENATE("Q",ROUNDUP(MONTH(Table1[[#This Row],[Month]])/3,0))</f>
        <v>Q3</v>
      </c>
      <c r="B91" s="14">
        <f>EOMONTH(Table1[[#This Row],[Credit Date]],-1)+1</f>
        <v>42552</v>
      </c>
      <c r="C91" t="str">
        <f>CONCATENATE(Table1[[#This Row],[Issuer Last Name]],", ",Table1[[#This Row],[Issuer First Name]])</f>
        <v>No. 043, Employee</v>
      </c>
      <c r="D91" t="str">
        <f>CONCATENATE(Table1[[#This Row],[Approver Last Name]],", ",Table1[[#This Row],[Approver First Name]])</f>
        <v>No. 004, Employee</v>
      </c>
      <c r="E91" t="str">
        <f>CONCATENATE(Table1[[#This Row],[Customer Last Name]],", ",Table1[[#This Row],[Customer First Name]])</f>
        <v>No. 13496, Client</v>
      </c>
      <c r="F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91" t="str">
        <f>IF(Table1[[#This Row],[Transaction Type]]="Maintenance","Non-Sales","Sales")</f>
        <v>Sales</v>
      </c>
      <c r="H91" t="str">
        <f>IF(Table1[[#This Row],[Quarter]]="q2",1,"")</f>
        <v/>
      </c>
      <c r="I91">
        <f>IF(Table1[[#This Row],[Quarter]]="q3",1,"")</f>
        <v>1</v>
      </c>
      <c r="J91" t="str">
        <f>IF(Table1[[#This Row],[Quarter]]="Q2",Table1[[#This Row],[Credit Amount]],"")</f>
        <v/>
      </c>
      <c r="K91">
        <f>IF(Table1[[#This Row],[Quarter]]="Q3",Table1[[#This Row],[Credit Amount]],"")</f>
        <v>-85.31</v>
      </c>
      <c r="L91">
        <f>IF(Table1[[#This Row],[Transaction Type]]="Upgrade",Table1[[#This Row],[Credit Amount]],IF(Table1[[#This Row],[Transaction Type]]="Activation",Table1[[#This Row],[Credit Amount]],""))</f>
        <v>-85.31</v>
      </c>
      <c r="M91" t="str">
        <f>IF(Table1[[#This Row],[Transaction Type]]="Maintenance",Table1[[#This Row],[Credit Amount]],"")</f>
        <v/>
      </c>
      <c r="N91">
        <v>10043</v>
      </c>
      <c r="O91" t="s">
        <v>2489</v>
      </c>
      <c r="P91" t="s">
        <v>2532</v>
      </c>
      <c r="Q91" t="s">
        <v>289</v>
      </c>
      <c r="R91">
        <v>10004</v>
      </c>
      <c r="S91" t="s">
        <v>2489</v>
      </c>
      <c r="T91" t="s">
        <v>2493</v>
      </c>
      <c r="U91" t="s">
        <v>290</v>
      </c>
      <c r="V91" t="s">
        <v>34</v>
      </c>
      <c r="W91">
        <v>100004495</v>
      </c>
      <c r="X91">
        <v>8005553496</v>
      </c>
      <c r="Y91" t="s">
        <v>2595</v>
      </c>
      <c r="Z91" t="s">
        <v>6084</v>
      </c>
      <c r="AA91" s="13">
        <v>-85.31</v>
      </c>
      <c r="AB91" s="14">
        <v>42564</v>
      </c>
      <c r="AC91" t="s">
        <v>37</v>
      </c>
    </row>
    <row r="92" spans="1:29" x14ac:dyDescent="0.25">
      <c r="A92" t="str">
        <f>CONCATENATE("Q",ROUNDUP(MONTH(Table1[[#This Row],[Month]])/3,0))</f>
        <v>Q3</v>
      </c>
      <c r="B92" s="14">
        <f>EOMONTH(Table1[[#This Row],[Credit Date]],-1)+1</f>
        <v>42552</v>
      </c>
      <c r="C92" t="str">
        <f>CONCATENATE(Table1[[#This Row],[Issuer Last Name]],", ",Table1[[#This Row],[Issuer First Name]])</f>
        <v>No. 043, Employee</v>
      </c>
      <c r="D92" t="str">
        <f>CONCATENATE(Table1[[#This Row],[Approver Last Name]],", ",Table1[[#This Row],[Approver First Name]])</f>
        <v>No. 004, Employee</v>
      </c>
      <c r="E92" t="str">
        <f>CONCATENATE(Table1[[#This Row],[Customer Last Name]],", ",Table1[[#This Row],[Customer First Name]])</f>
        <v>No. 13826, Client</v>
      </c>
      <c r="F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2" t="str">
        <f>IF(Table1[[#This Row],[Transaction Type]]="Maintenance","Non-Sales","Sales")</f>
        <v>Non-Sales</v>
      </c>
      <c r="H92" t="str">
        <f>IF(Table1[[#This Row],[Quarter]]="q2",1,"")</f>
        <v/>
      </c>
      <c r="I92">
        <f>IF(Table1[[#This Row],[Quarter]]="q3",1,"")</f>
        <v>1</v>
      </c>
      <c r="J92" t="str">
        <f>IF(Table1[[#This Row],[Quarter]]="Q2",Table1[[#This Row],[Credit Amount]],"")</f>
        <v/>
      </c>
      <c r="K92">
        <f>IF(Table1[[#This Row],[Quarter]]="Q3",Table1[[#This Row],[Credit Amount]],"")</f>
        <v>-53.61</v>
      </c>
      <c r="L92" t="str">
        <f>IF(Table1[[#This Row],[Transaction Type]]="Upgrade",Table1[[#This Row],[Credit Amount]],IF(Table1[[#This Row],[Transaction Type]]="Activation",Table1[[#This Row],[Credit Amount]],""))</f>
        <v/>
      </c>
      <c r="M92">
        <f>IF(Table1[[#This Row],[Transaction Type]]="Maintenance",Table1[[#This Row],[Credit Amount]],"")</f>
        <v>-53.61</v>
      </c>
      <c r="N92">
        <v>10043</v>
      </c>
      <c r="O92" t="s">
        <v>2489</v>
      </c>
      <c r="P92" t="s">
        <v>2532</v>
      </c>
      <c r="Q92" t="s">
        <v>289</v>
      </c>
      <c r="R92">
        <v>10004</v>
      </c>
      <c r="S92" t="s">
        <v>2489</v>
      </c>
      <c r="T92" t="s">
        <v>2493</v>
      </c>
      <c r="U92" t="s">
        <v>290</v>
      </c>
      <c r="V92" t="s">
        <v>34</v>
      </c>
      <c r="W92">
        <v>100004825</v>
      </c>
      <c r="X92">
        <v>8005553826</v>
      </c>
      <c r="Y92" t="s">
        <v>2595</v>
      </c>
      <c r="Z92" t="s">
        <v>6414</v>
      </c>
      <c r="AA92" s="13">
        <v>-53.61</v>
      </c>
      <c r="AB92" s="14">
        <v>42565</v>
      </c>
      <c r="AC92" t="s">
        <v>36</v>
      </c>
    </row>
    <row r="93" spans="1:29" x14ac:dyDescent="0.25">
      <c r="A93" t="str">
        <f>CONCATENATE("Q",ROUNDUP(MONTH(Table1[[#This Row],[Month]])/3,0))</f>
        <v>Q3</v>
      </c>
      <c r="B93" s="14">
        <f>EOMONTH(Table1[[#This Row],[Credit Date]],-1)+1</f>
        <v>42552</v>
      </c>
      <c r="C93" t="str">
        <f>CONCATENATE(Table1[[#This Row],[Issuer Last Name]],", ",Table1[[#This Row],[Issuer First Name]])</f>
        <v>No. 043, Employee</v>
      </c>
      <c r="D93" t="str">
        <f>CONCATENATE(Table1[[#This Row],[Approver Last Name]],", ",Table1[[#This Row],[Approver First Name]])</f>
        <v>No. 043, Employee</v>
      </c>
      <c r="E93" t="str">
        <f>CONCATENATE(Table1[[#This Row],[Customer Last Name]],", ",Table1[[#This Row],[Customer First Name]])</f>
        <v>No. 11366, Client</v>
      </c>
      <c r="F93" t="str">
        <f>IF(Table1[[#This Row],[Credit Amount]]&gt;-19.99,"Less than 19.99",IF(Table1[[#This Row],[Credit Amount]]=-20,"20",IF(Table1[[#This Row],[Credit Amount]]&gt;-49.98,"20.01-49.98",IF(Table1[[#This Row],[Credit Amount]]=-49.99,"49.99",IF(Table1[[#This Row],[Credit Amount]]=-50,"50",IF(Table1[[#This Row],[Credit Amount]]&lt;-50.01,"Greater than 50"))))))</f>
        <v>20.01-49.98</v>
      </c>
      <c r="G93" t="str">
        <f>IF(Table1[[#This Row],[Transaction Type]]="Maintenance","Non-Sales","Sales")</f>
        <v>Non-Sales</v>
      </c>
      <c r="H93" t="str">
        <f>IF(Table1[[#This Row],[Quarter]]="q2",1,"")</f>
        <v/>
      </c>
      <c r="I93">
        <f>IF(Table1[[#This Row],[Quarter]]="q3",1,"")</f>
        <v>1</v>
      </c>
      <c r="J93" t="str">
        <f>IF(Table1[[#This Row],[Quarter]]="Q2",Table1[[#This Row],[Credit Amount]],"")</f>
        <v/>
      </c>
      <c r="K93">
        <f>IF(Table1[[#This Row],[Quarter]]="Q3",Table1[[#This Row],[Credit Amount]],"")</f>
        <v>-34.18</v>
      </c>
      <c r="L93" t="str">
        <f>IF(Table1[[#This Row],[Transaction Type]]="Upgrade",Table1[[#This Row],[Credit Amount]],IF(Table1[[#This Row],[Transaction Type]]="Activation",Table1[[#This Row],[Credit Amount]],""))</f>
        <v/>
      </c>
      <c r="M93">
        <f>IF(Table1[[#This Row],[Transaction Type]]="Maintenance",Table1[[#This Row],[Credit Amount]],"")</f>
        <v>-34.18</v>
      </c>
      <c r="N93">
        <v>10043</v>
      </c>
      <c r="O93" t="s">
        <v>2489</v>
      </c>
      <c r="P93" t="s">
        <v>2532</v>
      </c>
      <c r="Q93" t="s">
        <v>289</v>
      </c>
      <c r="R93">
        <v>10043</v>
      </c>
      <c r="S93" t="s">
        <v>2489</v>
      </c>
      <c r="T93" t="s">
        <v>2532</v>
      </c>
      <c r="U93" t="s">
        <v>289</v>
      </c>
      <c r="V93" t="s">
        <v>34</v>
      </c>
      <c r="W93">
        <v>100002365</v>
      </c>
      <c r="X93">
        <v>8005551366</v>
      </c>
      <c r="Y93" t="s">
        <v>2595</v>
      </c>
      <c r="Z93" t="s">
        <v>3961</v>
      </c>
      <c r="AA93" s="13">
        <v>-34.18</v>
      </c>
      <c r="AB93" s="14">
        <v>42567</v>
      </c>
      <c r="AC93" t="s">
        <v>36</v>
      </c>
    </row>
    <row r="94" spans="1:29" x14ac:dyDescent="0.25">
      <c r="A94" t="str">
        <f>CONCATENATE("Q",ROUNDUP(MONTH(Table1[[#This Row],[Month]])/3,0))</f>
        <v>Q3</v>
      </c>
      <c r="B94" s="14">
        <f>EOMONTH(Table1[[#This Row],[Credit Date]],-1)+1</f>
        <v>42552</v>
      </c>
      <c r="C94" t="str">
        <f>CONCATENATE(Table1[[#This Row],[Issuer Last Name]],", ",Table1[[#This Row],[Issuer First Name]])</f>
        <v>No. 043, Employee</v>
      </c>
      <c r="D94" t="str">
        <f>CONCATENATE(Table1[[#This Row],[Approver Last Name]],", ",Table1[[#This Row],[Approver First Name]])</f>
        <v>No. 043, Employee</v>
      </c>
      <c r="E94" t="str">
        <f>CONCATENATE(Table1[[#This Row],[Customer Last Name]],", ",Table1[[#This Row],[Customer First Name]])</f>
        <v>No. 13601, Client</v>
      </c>
      <c r="F94" t="str">
        <f>IF(Table1[[#This Row],[Credit Amount]]&gt;-19.99,"Less than 19.99",IF(Table1[[#This Row],[Credit Amount]]=-20,"20",IF(Table1[[#This Row],[Credit Amount]]&gt;-49.98,"20.01-49.98",IF(Table1[[#This Row],[Credit Amount]]=-49.99,"49.99",IF(Table1[[#This Row],[Credit Amount]]=-50,"50",IF(Table1[[#This Row],[Credit Amount]]&lt;-50.01,"Greater than 50"))))))</f>
        <v>20.01-49.98</v>
      </c>
      <c r="G94" t="str">
        <f>IF(Table1[[#This Row],[Transaction Type]]="Maintenance","Non-Sales","Sales")</f>
        <v>Sales</v>
      </c>
      <c r="H94" t="str">
        <f>IF(Table1[[#This Row],[Quarter]]="q2",1,"")</f>
        <v/>
      </c>
      <c r="I94">
        <f>IF(Table1[[#This Row],[Quarter]]="q3",1,"")</f>
        <v>1</v>
      </c>
      <c r="J94" t="str">
        <f>IF(Table1[[#This Row],[Quarter]]="Q2",Table1[[#This Row],[Credit Amount]],"")</f>
        <v/>
      </c>
      <c r="K94">
        <f>IF(Table1[[#This Row],[Quarter]]="Q3",Table1[[#This Row],[Credit Amount]],"")</f>
        <v>-38.28</v>
      </c>
      <c r="L94">
        <f>IF(Table1[[#This Row],[Transaction Type]]="Upgrade",Table1[[#This Row],[Credit Amount]],IF(Table1[[#This Row],[Transaction Type]]="Activation",Table1[[#This Row],[Credit Amount]],""))</f>
        <v>-38.28</v>
      </c>
      <c r="M94" t="str">
        <f>IF(Table1[[#This Row],[Transaction Type]]="Maintenance",Table1[[#This Row],[Credit Amount]],"")</f>
        <v/>
      </c>
      <c r="N94">
        <v>10043</v>
      </c>
      <c r="O94" t="s">
        <v>2489</v>
      </c>
      <c r="P94" t="s">
        <v>2532</v>
      </c>
      <c r="Q94" t="s">
        <v>289</v>
      </c>
      <c r="R94">
        <v>10043</v>
      </c>
      <c r="S94" t="s">
        <v>2489</v>
      </c>
      <c r="T94" t="s">
        <v>2532</v>
      </c>
      <c r="U94" t="s">
        <v>289</v>
      </c>
      <c r="V94" t="s">
        <v>34</v>
      </c>
      <c r="W94">
        <v>100004600</v>
      </c>
      <c r="X94">
        <v>8005553601</v>
      </c>
      <c r="Y94" t="s">
        <v>2595</v>
      </c>
      <c r="Z94" t="s">
        <v>6189</v>
      </c>
      <c r="AA94" s="13">
        <v>-38.28</v>
      </c>
      <c r="AB94" s="14">
        <v>42568</v>
      </c>
      <c r="AC94" t="s">
        <v>37</v>
      </c>
    </row>
    <row r="95" spans="1:29" x14ac:dyDescent="0.25">
      <c r="A95" t="str">
        <f>CONCATENATE("Q",ROUNDUP(MONTH(Table1[[#This Row],[Month]])/3,0))</f>
        <v>Q3</v>
      </c>
      <c r="B95" s="14">
        <f>EOMONTH(Table1[[#This Row],[Credit Date]],-1)+1</f>
        <v>42552</v>
      </c>
      <c r="C95" t="str">
        <f>CONCATENATE(Table1[[#This Row],[Issuer Last Name]],", ",Table1[[#This Row],[Issuer First Name]])</f>
        <v>No. 043, Employee</v>
      </c>
      <c r="D95" t="str">
        <f>CONCATENATE(Table1[[#This Row],[Approver Last Name]],", ",Table1[[#This Row],[Approver First Name]])</f>
        <v>No. 004, Employee</v>
      </c>
      <c r="E95" t="str">
        <f>CONCATENATE(Table1[[#This Row],[Customer Last Name]],", ",Table1[[#This Row],[Customer First Name]])</f>
        <v>No. 11516, Client</v>
      </c>
      <c r="F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95" t="str">
        <f>IF(Table1[[#This Row],[Transaction Type]]="Maintenance","Non-Sales","Sales")</f>
        <v>Sales</v>
      </c>
      <c r="H95" t="str">
        <f>IF(Table1[[#This Row],[Quarter]]="q2",1,"")</f>
        <v/>
      </c>
      <c r="I95">
        <f>IF(Table1[[#This Row],[Quarter]]="q3",1,"")</f>
        <v>1</v>
      </c>
      <c r="J95" t="str">
        <f>IF(Table1[[#This Row],[Quarter]]="Q2",Table1[[#This Row],[Credit Amount]],"")</f>
        <v/>
      </c>
      <c r="K95">
        <f>IF(Table1[[#This Row],[Quarter]]="Q3",Table1[[#This Row],[Credit Amount]],"")</f>
        <v>-93.29</v>
      </c>
      <c r="L95">
        <f>IF(Table1[[#This Row],[Transaction Type]]="Upgrade",Table1[[#This Row],[Credit Amount]],IF(Table1[[#This Row],[Transaction Type]]="Activation",Table1[[#This Row],[Credit Amount]],""))</f>
        <v>-93.29</v>
      </c>
      <c r="M95" t="str">
        <f>IF(Table1[[#This Row],[Transaction Type]]="Maintenance",Table1[[#This Row],[Credit Amount]],"")</f>
        <v/>
      </c>
      <c r="N95">
        <v>10043</v>
      </c>
      <c r="O95" t="s">
        <v>2489</v>
      </c>
      <c r="P95" t="s">
        <v>2532</v>
      </c>
      <c r="Q95" t="s">
        <v>289</v>
      </c>
      <c r="R95">
        <v>10004</v>
      </c>
      <c r="S95" t="s">
        <v>2489</v>
      </c>
      <c r="T95" t="s">
        <v>2493</v>
      </c>
      <c r="U95" t="s">
        <v>290</v>
      </c>
      <c r="V95" t="s">
        <v>34</v>
      </c>
      <c r="W95">
        <v>100002515</v>
      </c>
      <c r="X95">
        <v>8005551516</v>
      </c>
      <c r="Y95" t="s">
        <v>2595</v>
      </c>
      <c r="Z95" t="s">
        <v>4111</v>
      </c>
      <c r="AA95" s="13">
        <v>-93.29</v>
      </c>
      <c r="AB95" s="14">
        <v>42580</v>
      </c>
      <c r="AC95" t="s">
        <v>37</v>
      </c>
    </row>
    <row r="96" spans="1:29" x14ac:dyDescent="0.25">
      <c r="A96" t="str">
        <f>CONCATENATE("Q",ROUNDUP(MONTH(Table1[[#This Row],[Month]])/3,0))</f>
        <v>Q3</v>
      </c>
      <c r="B96" s="14">
        <f>EOMONTH(Table1[[#This Row],[Credit Date]],-1)+1</f>
        <v>42583</v>
      </c>
      <c r="C96" t="str">
        <f>CONCATENATE(Table1[[#This Row],[Issuer Last Name]],", ",Table1[[#This Row],[Issuer First Name]])</f>
        <v>No. 043, Employee</v>
      </c>
      <c r="D96" t="str">
        <f>CONCATENATE(Table1[[#This Row],[Approver Last Name]],", ",Table1[[#This Row],[Approver First Name]])</f>
        <v>No. 004, Employee</v>
      </c>
      <c r="E96" t="str">
        <f>CONCATENATE(Table1[[#This Row],[Customer Last Name]],", ",Table1[[#This Row],[Customer First Name]])</f>
        <v>No. 13960, Client</v>
      </c>
      <c r="F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 t="str">
        <f>IF(Table1[[#This Row],[Transaction Type]]="Maintenance","Non-Sales","Sales")</f>
        <v>Non-Sales</v>
      </c>
      <c r="H96" t="str">
        <f>IF(Table1[[#This Row],[Quarter]]="q2",1,"")</f>
        <v/>
      </c>
      <c r="I96">
        <f>IF(Table1[[#This Row],[Quarter]]="q3",1,"")</f>
        <v>1</v>
      </c>
      <c r="J96" t="str">
        <f>IF(Table1[[#This Row],[Quarter]]="Q2",Table1[[#This Row],[Credit Amount]],"")</f>
        <v/>
      </c>
      <c r="K96">
        <f>IF(Table1[[#This Row],[Quarter]]="Q3",Table1[[#This Row],[Credit Amount]],"")</f>
        <v>-53.41</v>
      </c>
      <c r="L96" t="str">
        <f>IF(Table1[[#This Row],[Transaction Type]]="Upgrade",Table1[[#This Row],[Credit Amount]],IF(Table1[[#This Row],[Transaction Type]]="Activation",Table1[[#This Row],[Credit Amount]],""))</f>
        <v/>
      </c>
      <c r="M96">
        <f>IF(Table1[[#This Row],[Transaction Type]]="Maintenance",Table1[[#This Row],[Credit Amount]],"")</f>
        <v>-53.41</v>
      </c>
      <c r="N96">
        <v>10043</v>
      </c>
      <c r="O96" t="s">
        <v>2489</v>
      </c>
      <c r="P96" t="s">
        <v>2532</v>
      </c>
      <c r="Q96" t="s">
        <v>289</v>
      </c>
      <c r="R96">
        <v>10004</v>
      </c>
      <c r="S96" t="s">
        <v>2489</v>
      </c>
      <c r="T96" t="s">
        <v>2493</v>
      </c>
      <c r="U96" t="s">
        <v>290</v>
      </c>
      <c r="V96" t="s">
        <v>34</v>
      </c>
      <c r="W96">
        <v>100004959</v>
      </c>
      <c r="X96">
        <v>8005553960</v>
      </c>
      <c r="Y96" t="s">
        <v>2595</v>
      </c>
      <c r="Z96" t="s">
        <v>6548</v>
      </c>
      <c r="AA96" s="13">
        <v>-53.41</v>
      </c>
      <c r="AB96" s="14">
        <v>42588</v>
      </c>
      <c r="AC96" t="s">
        <v>36</v>
      </c>
    </row>
    <row r="97" spans="1:29" x14ac:dyDescent="0.25">
      <c r="A97" t="str">
        <f>CONCATENATE("Q",ROUNDUP(MONTH(Table1[[#This Row],[Month]])/3,0))</f>
        <v>Q3</v>
      </c>
      <c r="B97" s="14">
        <f>EOMONTH(Table1[[#This Row],[Credit Date]],-1)+1</f>
        <v>42583</v>
      </c>
      <c r="C97" t="str">
        <f>CONCATENATE(Table1[[#This Row],[Issuer Last Name]],", ",Table1[[#This Row],[Issuer First Name]])</f>
        <v>No. 043, Employee</v>
      </c>
      <c r="D97" t="str">
        <f>CONCATENATE(Table1[[#This Row],[Approver Last Name]],", ",Table1[[#This Row],[Approver First Name]])</f>
        <v>No. 004, Employee</v>
      </c>
      <c r="E97" t="str">
        <f>CONCATENATE(Table1[[#This Row],[Customer Last Name]],", ",Table1[[#This Row],[Customer First Name]])</f>
        <v>No. 11717, Client</v>
      </c>
      <c r="F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97" t="str">
        <f>IF(Table1[[#This Row],[Transaction Type]]="Maintenance","Non-Sales","Sales")</f>
        <v>Non-Sales</v>
      </c>
      <c r="H97" t="str">
        <f>IF(Table1[[#This Row],[Quarter]]="q2",1,"")</f>
        <v/>
      </c>
      <c r="I97">
        <f>IF(Table1[[#This Row],[Quarter]]="q3",1,"")</f>
        <v>1</v>
      </c>
      <c r="J97" t="str">
        <f>IF(Table1[[#This Row],[Quarter]]="Q2",Table1[[#This Row],[Credit Amount]],"")</f>
        <v/>
      </c>
      <c r="K97">
        <f>IF(Table1[[#This Row],[Quarter]]="Q3",Table1[[#This Row],[Credit Amount]],"")</f>
        <v>-65.709999999999994</v>
      </c>
      <c r="L97" t="str">
        <f>IF(Table1[[#This Row],[Transaction Type]]="Upgrade",Table1[[#This Row],[Credit Amount]],IF(Table1[[#This Row],[Transaction Type]]="Activation",Table1[[#This Row],[Credit Amount]],""))</f>
        <v/>
      </c>
      <c r="M97">
        <f>IF(Table1[[#This Row],[Transaction Type]]="Maintenance",Table1[[#This Row],[Credit Amount]],"")</f>
        <v>-65.709999999999994</v>
      </c>
      <c r="N97">
        <v>10043</v>
      </c>
      <c r="O97" t="s">
        <v>2489</v>
      </c>
      <c r="P97" t="s">
        <v>2532</v>
      </c>
      <c r="Q97" t="s">
        <v>289</v>
      </c>
      <c r="R97">
        <v>10004</v>
      </c>
      <c r="S97" t="s">
        <v>2489</v>
      </c>
      <c r="T97" t="s">
        <v>2493</v>
      </c>
      <c r="U97" t="s">
        <v>290</v>
      </c>
      <c r="V97" t="s">
        <v>34</v>
      </c>
      <c r="W97">
        <v>100002716</v>
      </c>
      <c r="X97">
        <v>8005551717</v>
      </c>
      <c r="Y97" t="s">
        <v>2595</v>
      </c>
      <c r="Z97" t="s">
        <v>4312</v>
      </c>
      <c r="AA97" s="13">
        <v>-65.709999999999994</v>
      </c>
      <c r="AB97" s="14">
        <v>42593</v>
      </c>
      <c r="AC97" t="s">
        <v>36</v>
      </c>
    </row>
    <row r="98" spans="1:29" x14ac:dyDescent="0.25">
      <c r="A98" t="str">
        <f>CONCATENATE("Q",ROUNDUP(MONTH(Table1[[#This Row],[Month]])/3,0))</f>
        <v>Q3</v>
      </c>
      <c r="B98" s="14">
        <f>EOMONTH(Table1[[#This Row],[Credit Date]],-1)+1</f>
        <v>42583</v>
      </c>
      <c r="C98" t="str">
        <f>CONCATENATE(Table1[[#This Row],[Issuer Last Name]],", ",Table1[[#This Row],[Issuer First Name]])</f>
        <v>No. 043, Employee</v>
      </c>
      <c r="D98" t="str">
        <f>CONCATENATE(Table1[[#This Row],[Approver Last Name]],", ",Table1[[#This Row],[Approver First Name]])</f>
        <v>No. 004, Employee</v>
      </c>
      <c r="E98" t="str">
        <f>CONCATENATE(Table1[[#This Row],[Customer Last Name]],", ",Table1[[#This Row],[Customer First Name]])</f>
        <v>No. 13120, Client</v>
      </c>
      <c r="F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8" t="str">
        <f>IF(Table1[[#This Row],[Transaction Type]]="Maintenance","Non-Sales","Sales")</f>
        <v>Non-Sales</v>
      </c>
      <c r="H98" t="str">
        <f>IF(Table1[[#This Row],[Quarter]]="q2",1,"")</f>
        <v/>
      </c>
      <c r="I98">
        <f>IF(Table1[[#This Row],[Quarter]]="q3",1,"")</f>
        <v>1</v>
      </c>
      <c r="J98" t="str">
        <f>IF(Table1[[#This Row],[Quarter]]="Q2",Table1[[#This Row],[Credit Amount]],"")</f>
        <v/>
      </c>
      <c r="K98">
        <f>IF(Table1[[#This Row],[Quarter]]="Q3",Table1[[#This Row],[Credit Amount]],"")</f>
        <v>-55.65</v>
      </c>
      <c r="L98" t="str">
        <f>IF(Table1[[#This Row],[Transaction Type]]="Upgrade",Table1[[#This Row],[Credit Amount]],IF(Table1[[#This Row],[Transaction Type]]="Activation",Table1[[#This Row],[Credit Amount]],""))</f>
        <v/>
      </c>
      <c r="M98">
        <f>IF(Table1[[#This Row],[Transaction Type]]="Maintenance",Table1[[#This Row],[Credit Amount]],"")</f>
        <v>-55.65</v>
      </c>
      <c r="N98">
        <v>10043</v>
      </c>
      <c r="O98" t="s">
        <v>2489</v>
      </c>
      <c r="P98" t="s">
        <v>2532</v>
      </c>
      <c r="Q98" t="s">
        <v>289</v>
      </c>
      <c r="R98">
        <v>10004</v>
      </c>
      <c r="S98" t="s">
        <v>2489</v>
      </c>
      <c r="T98" t="s">
        <v>2493</v>
      </c>
      <c r="U98" t="s">
        <v>290</v>
      </c>
      <c r="V98" t="s">
        <v>34</v>
      </c>
      <c r="W98">
        <v>100004119</v>
      </c>
      <c r="X98">
        <v>8005553120</v>
      </c>
      <c r="Y98" t="s">
        <v>2595</v>
      </c>
      <c r="Z98" t="s">
        <v>5708</v>
      </c>
      <c r="AA98" s="13">
        <v>-55.65</v>
      </c>
      <c r="AB98" s="14">
        <v>42603</v>
      </c>
      <c r="AC98" t="s">
        <v>36</v>
      </c>
    </row>
    <row r="99" spans="1:29" x14ac:dyDescent="0.25">
      <c r="A99" t="str">
        <f>CONCATENATE("Q",ROUNDUP(MONTH(Table1[[#This Row],[Month]])/3,0))</f>
        <v>Q3</v>
      </c>
      <c r="B99" s="14">
        <f>EOMONTH(Table1[[#This Row],[Credit Date]],-1)+1</f>
        <v>42583</v>
      </c>
      <c r="C99" t="str">
        <f>CONCATENATE(Table1[[#This Row],[Issuer Last Name]],", ",Table1[[#This Row],[Issuer First Name]])</f>
        <v>No. 043, Employee</v>
      </c>
      <c r="D99" t="str">
        <f>CONCATENATE(Table1[[#This Row],[Approver Last Name]],", ",Table1[[#This Row],[Approver First Name]])</f>
        <v>No. 004, Employee</v>
      </c>
      <c r="E99" t="str">
        <f>CONCATENATE(Table1[[#This Row],[Customer Last Name]],", ",Table1[[#This Row],[Customer First Name]])</f>
        <v>No. 13611, Client</v>
      </c>
      <c r="F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 t="str">
        <f>IF(Table1[[#This Row],[Transaction Type]]="Maintenance","Non-Sales","Sales")</f>
        <v>Non-Sales</v>
      </c>
      <c r="H99" t="str">
        <f>IF(Table1[[#This Row],[Quarter]]="q2",1,"")</f>
        <v/>
      </c>
      <c r="I99">
        <f>IF(Table1[[#This Row],[Quarter]]="q3",1,"")</f>
        <v>1</v>
      </c>
      <c r="J99" t="str">
        <f>IF(Table1[[#This Row],[Quarter]]="Q2",Table1[[#This Row],[Credit Amount]],"")</f>
        <v/>
      </c>
      <c r="K99">
        <f>IF(Table1[[#This Row],[Quarter]]="Q3",Table1[[#This Row],[Credit Amount]],"")</f>
        <v>-64.67</v>
      </c>
      <c r="L99" t="str">
        <f>IF(Table1[[#This Row],[Transaction Type]]="Upgrade",Table1[[#This Row],[Credit Amount]],IF(Table1[[#This Row],[Transaction Type]]="Activation",Table1[[#This Row],[Credit Amount]],""))</f>
        <v/>
      </c>
      <c r="M99">
        <f>IF(Table1[[#This Row],[Transaction Type]]="Maintenance",Table1[[#This Row],[Credit Amount]],"")</f>
        <v>-64.67</v>
      </c>
      <c r="N99">
        <v>10043</v>
      </c>
      <c r="O99" t="s">
        <v>2489</v>
      </c>
      <c r="P99" t="s">
        <v>2532</v>
      </c>
      <c r="Q99" t="s">
        <v>289</v>
      </c>
      <c r="R99">
        <v>10004</v>
      </c>
      <c r="S99" t="s">
        <v>2489</v>
      </c>
      <c r="T99" t="s">
        <v>2493</v>
      </c>
      <c r="U99" t="s">
        <v>290</v>
      </c>
      <c r="V99" t="s">
        <v>34</v>
      </c>
      <c r="W99">
        <v>100004610</v>
      </c>
      <c r="X99">
        <v>8005553611</v>
      </c>
      <c r="Y99" t="s">
        <v>2595</v>
      </c>
      <c r="Z99" t="s">
        <v>6199</v>
      </c>
      <c r="AA99" s="13">
        <v>-64.67</v>
      </c>
      <c r="AB99" s="14">
        <v>42603</v>
      </c>
      <c r="AC99" t="s">
        <v>36</v>
      </c>
    </row>
    <row r="100" spans="1:29" x14ac:dyDescent="0.25">
      <c r="A100" t="str">
        <f>CONCATENATE("Q",ROUNDUP(MONTH(Table1[[#This Row],[Month]])/3,0))</f>
        <v>Q3</v>
      </c>
      <c r="B100" s="14">
        <f>EOMONTH(Table1[[#This Row],[Credit Date]],-1)+1</f>
        <v>42583</v>
      </c>
      <c r="C100" t="str">
        <f>CONCATENATE(Table1[[#This Row],[Issuer Last Name]],", ",Table1[[#This Row],[Issuer First Name]])</f>
        <v>No. 043, Employee</v>
      </c>
      <c r="D100" t="str">
        <f>CONCATENATE(Table1[[#This Row],[Approver Last Name]],", ",Table1[[#This Row],[Approver First Name]])</f>
        <v>No. 043, Employee</v>
      </c>
      <c r="E100" t="str">
        <f>CONCATENATE(Table1[[#This Row],[Customer Last Name]],", ",Table1[[#This Row],[Customer First Name]])</f>
        <v>No. 13916, Client</v>
      </c>
      <c r="F100" t="str">
        <f>IF(Table1[[#This Row],[Credit Amount]]&gt;-19.99,"Less than 19.99",IF(Table1[[#This Row],[Credit Amount]]=-20,"20",IF(Table1[[#This Row],[Credit Amount]]&gt;-49.98,"20.01-49.98",IF(Table1[[#This Row],[Credit Amount]]=-49.99,"49.99",IF(Table1[[#This Row],[Credit Amount]]=-50,"50",IF(Table1[[#This Row],[Credit Amount]]&lt;-50.01,"Greater than 50"))))))</f>
        <v>20.01-49.98</v>
      </c>
      <c r="G100" t="str">
        <f>IF(Table1[[#This Row],[Transaction Type]]="Maintenance","Non-Sales","Sales")</f>
        <v>Sales</v>
      </c>
      <c r="H100" t="str">
        <f>IF(Table1[[#This Row],[Quarter]]="q2",1,"")</f>
        <v/>
      </c>
      <c r="I100">
        <f>IF(Table1[[#This Row],[Quarter]]="q3",1,"")</f>
        <v>1</v>
      </c>
      <c r="J100" t="str">
        <f>IF(Table1[[#This Row],[Quarter]]="Q2",Table1[[#This Row],[Credit Amount]],"")</f>
        <v/>
      </c>
      <c r="K100">
        <f>IF(Table1[[#This Row],[Quarter]]="Q3",Table1[[#This Row],[Credit Amount]],"")</f>
        <v>-35.15</v>
      </c>
      <c r="L100">
        <f>IF(Table1[[#This Row],[Transaction Type]]="Upgrade",Table1[[#This Row],[Credit Amount]],IF(Table1[[#This Row],[Transaction Type]]="Activation",Table1[[#This Row],[Credit Amount]],""))</f>
        <v>-35.15</v>
      </c>
      <c r="M100" t="str">
        <f>IF(Table1[[#This Row],[Transaction Type]]="Maintenance",Table1[[#This Row],[Credit Amount]],"")</f>
        <v/>
      </c>
      <c r="N100">
        <v>10043</v>
      </c>
      <c r="O100" t="s">
        <v>2489</v>
      </c>
      <c r="P100" t="s">
        <v>2532</v>
      </c>
      <c r="Q100" t="s">
        <v>289</v>
      </c>
      <c r="R100">
        <v>10043</v>
      </c>
      <c r="S100" t="s">
        <v>2489</v>
      </c>
      <c r="T100" t="s">
        <v>2532</v>
      </c>
      <c r="U100" t="s">
        <v>289</v>
      </c>
      <c r="V100" t="s">
        <v>34</v>
      </c>
      <c r="W100">
        <v>100004915</v>
      </c>
      <c r="X100">
        <v>8005553916</v>
      </c>
      <c r="Y100" t="s">
        <v>2595</v>
      </c>
      <c r="Z100" t="s">
        <v>6504</v>
      </c>
      <c r="AA100" s="13">
        <v>-35.15</v>
      </c>
      <c r="AB100" s="14">
        <v>42605</v>
      </c>
      <c r="AC100" t="s">
        <v>35</v>
      </c>
    </row>
    <row r="101" spans="1:29" x14ac:dyDescent="0.25">
      <c r="A101" t="str">
        <f>CONCATENATE("Q",ROUNDUP(MONTH(Table1[[#This Row],[Month]])/3,0))</f>
        <v>Q3</v>
      </c>
      <c r="B101" s="14">
        <f>EOMONTH(Table1[[#This Row],[Credit Date]],-1)+1</f>
        <v>42614</v>
      </c>
      <c r="C101" t="str">
        <f>CONCATENATE(Table1[[#This Row],[Issuer Last Name]],", ",Table1[[#This Row],[Issuer First Name]])</f>
        <v>No. 043, Employee</v>
      </c>
      <c r="D101" t="str">
        <f>CONCATENATE(Table1[[#This Row],[Approver Last Name]],", ",Table1[[#This Row],[Approver First Name]])</f>
        <v>No. 043, Employee</v>
      </c>
      <c r="E101" t="str">
        <f>CONCATENATE(Table1[[#This Row],[Customer Last Name]],", ",Table1[[#This Row],[Customer First Name]])</f>
        <v>No. 13770, Client</v>
      </c>
      <c r="F101" t="str">
        <f>IF(Table1[[#This Row],[Credit Amount]]&gt;-19.99,"Less than 19.99",IF(Table1[[#This Row],[Credit Amount]]=-20,"20",IF(Table1[[#This Row],[Credit Amount]]&gt;-49.98,"20.01-49.98",IF(Table1[[#This Row],[Credit Amount]]=-49.99,"49.99",IF(Table1[[#This Row],[Credit Amount]]=-50,"50",IF(Table1[[#This Row],[Credit Amount]]&lt;-50.01,"Greater than 50"))))))</f>
        <v>20.01-49.98</v>
      </c>
      <c r="G101" t="str">
        <f>IF(Table1[[#This Row],[Transaction Type]]="Maintenance","Non-Sales","Sales")</f>
        <v>Non-Sales</v>
      </c>
      <c r="H101" t="str">
        <f>IF(Table1[[#This Row],[Quarter]]="q2",1,"")</f>
        <v/>
      </c>
      <c r="I101">
        <f>IF(Table1[[#This Row],[Quarter]]="q3",1,"")</f>
        <v>1</v>
      </c>
      <c r="J101" t="str">
        <f>IF(Table1[[#This Row],[Quarter]]="Q2",Table1[[#This Row],[Credit Amount]],"")</f>
        <v/>
      </c>
      <c r="K101">
        <f>IF(Table1[[#This Row],[Quarter]]="Q3",Table1[[#This Row],[Credit Amount]],"")</f>
        <v>-22.28</v>
      </c>
      <c r="L101" t="str">
        <f>IF(Table1[[#This Row],[Transaction Type]]="Upgrade",Table1[[#This Row],[Credit Amount]],IF(Table1[[#This Row],[Transaction Type]]="Activation",Table1[[#This Row],[Credit Amount]],""))</f>
        <v/>
      </c>
      <c r="M101">
        <f>IF(Table1[[#This Row],[Transaction Type]]="Maintenance",Table1[[#This Row],[Credit Amount]],"")</f>
        <v>-22.28</v>
      </c>
      <c r="N101">
        <v>10043</v>
      </c>
      <c r="O101" t="s">
        <v>2489</v>
      </c>
      <c r="P101" t="s">
        <v>2532</v>
      </c>
      <c r="Q101" t="s">
        <v>289</v>
      </c>
      <c r="R101">
        <v>10043</v>
      </c>
      <c r="S101" t="s">
        <v>2489</v>
      </c>
      <c r="T101" t="s">
        <v>2532</v>
      </c>
      <c r="U101" t="s">
        <v>289</v>
      </c>
      <c r="V101" t="s">
        <v>34</v>
      </c>
      <c r="W101">
        <v>100004769</v>
      </c>
      <c r="X101">
        <v>8005553770</v>
      </c>
      <c r="Y101" t="s">
        <v>2595</v>
      </c>
      <c r="Z101" t="s">
        <v>6358</v>
      </c>
      <c r="AA101" s="13">
        <v>-22.28</v>
      </c>
      <c r="AB101" s="14">
        <v>42627</v>
      </c>
      <c r="AC101" t="s">
        <v>36</v>
      </c>
    </row>
    <row r="102" spans="1:29" x14ac:dyDescent="0.25">
      <c r="A102" t="str">
        <f>CONCATENATE("Q",ROUNDUP(MONTH(Table1[[#This Row],[Month]])/3,0))</f>
        <v>Q3</v>
      </c>
      <c r="B102" s="14">
        <f>EOMONTH(Table1[[#This Row],[Credit Date]],-1)+1</f>
        <v>42614</v>
      </c>
      <c r="C102" t="str">
        <f>CONCATENATE(Table1[[#This Row],[Issuer Last Name]],", ",Table1[[#This Row],[Issuer First Name]])</f>
        <v>No. 043, Employee</v>
      </c>
      <c r="D102" t="str">
        <f>CONCATENATE(Table1[[#This Row],[Approver Last Name]],", ",Table1[[#This Row],[Approver First Name]])</f>
        <v>No. 043, Employee</v>
      </c>
      <c r="E102" t="str">
        <f>CONCATENATE(Table1[[#This Row],[Customer Last Name]],", ",Table1[[#This Row],[Customer First Name]])</f>
        <v>No. 12973, Client</v>
      </c>
      <c r="F102" t="str">
        <f>IF(Table1[[#This Row],[Credit Amount]]&gt;-19.99,"Less than 19.99",IF(Table1[[#This Row],[Credit Amount]]=-20,"20",IF(Table1[[#This Row],[Credit Amount]]&gt;-49.98,"20.01-49.98",IF(Table1[[#This Row],[Credit Amount]]=-49.99,"49.99",IF(Table1[[#This Row],[Credit Amount]]=-50,"50",IF(Table1[[#This Row],[Credit Amount]]&lt;-50.01,"Greater than 50"))))))</f>
        <v>Less than 19.99</v>
      </c>
      <c r="G102" t="str">
        <f>IF(Table1[[#This Row],[Transaction Type]]="Maintenance","Non-Sales","Sales")</f>
        <v>Non-Sales</v>
      </c>
      <c r="H102" t="str">
        <f>IF(Table1[[#This Row],[Quarter]]="q2",1,"")</f>
        <v/>
      </c>
      <c r="I102">
        <f>IF(Table1[[#This Row],[Quarter]]="q3",1,"")</f>
        <v>1</v>
      </c>
      <c r="J102" t="str">
        <f>IF(Table1[[#This Row],[Quarter]]="Q2",Table1[[#This Row],[Credit Amount]],"")</f>
        <v/>
      </c>
      <c r="K102">
        <f>IF(Table1[[#This Row],[Quarter]]="Q3",Table1[[#This Row],[Credit Amount]],"")</f>
        <v>-5.86</v>
      </c>
      <c r="L102" t="str">
        <f>IF(Table1[[#This Row],[Transaction Type]]="Upgrade",Table1[[#This Row],[Credit Amount]],IF(Table1[[#This Row],[Transaction Type]]="Activation",Table1[[#This Row],[Credit Amount]],""))</f>
        <v/>
      </c>
      <c r="M102">
        <f>IF(Table1[[#This Row],[Transaction Type]]="Maintenance",Table1[[#This Row],[Credit Amount]],"")</f>
        <v>-5.86</v>
      </c>
      <c r="N102">
        <v>10043</v>
      </c>
      <c r="O102" t="s">
        <v>2489</v>
      </c>
      <c r="P102" t="s">
        <v>2532</v>
      </c>
      <c r="Q102" t="s">
        <v>289</v>
      </c>
      <c r="R102">
        <v>10043</v>
      </c>
      <c r="S102" t="s">
        <v>2489</v>
      </c>
      <c r="T102" t="s">
        <v>2532</v>
      </c>
      <c r="U102" t="s">
        <v>289</v>
      </c>
      <c r="V102" t="s">
        <v>34</v>
      </c>
      <c r="W102">
        <v>100003972</v>
      </c>
      <c r="X102">
        <v>8005552973</v>
      </c>
      <c r="Y102" t="s">
        <v>2595</v>
      </c>
      <c r="Z102" t="s">
        <v>5562</v>
      </c>
      <c r="AA102" s="13">
        <v>-5.86</v>
      </c>
      <c r="AB102" s="14">
        <v>42643</v>
      </c>
      <c r="AC102" t="s">
        <v>36</v>
      </c>
    </row>
    <row r="103" spans="1:29" x14ac:dyDescent="0.25">
      <c r="A103" t="str">
        <f>CONCATENATE("Q",ROUNDUP(MONTH(Table1[[#This Row],[Month]])/3,0))</f>
        <v>Q2</v>
      </c>
      <c r="B103" s="14">
        <f>EOMONTH(Table1[[#This Row],[Credit Date]],-1)+1</f>
        <v>42461</v>
      </c>
      <c r="C103" t="str">
        <f>CONCATENATE(Table1[[#This Row],[Issuer Last Name]],", ",Table1[[#This Row],[Issuer First Name]])</f>
        <v>No. 085, Employee</v>
      </c>
      <c r="D103" t="str">
        <f>CONCATENATE(Table1[[#This Row],[Approver Last Name]],", ",Table1[[#This Row],[Approver First Name]])</f>
        <v>No. 004, Employee</v>
      </c>
      <c r="E103" t="str">
        <f>CONCATENATE(Table1[[#This Row],[Customer Last Name]],", ",Table1[[#This Row],[Customer First Name]])</f>
        <v>No. 11551, Client</v>
      </c>
      <c r="F103" t="str">
        <f>IF(Table1[[#This Row],[Credit Amount]]&gt;-19.99,"Less than 19.99",IF(Table1[[#This Row],[Credit Amount]]=-20,"20",IF(Table1[[#This Row],[Credit Amount]]&gt;-49.98,"20.01-49.98",IF(Table1[[#This Row],[Credit Amount]]=-49.99,"49.99",IF(Table1[[#This Row],[Credit Amount]]=-50,"50",IF(Table1[[#This Row],[Credit Amount]]&lt;-50.01,"Greater than 50"))))))</f>
        <v>Less than 19.99</v>
      </c>
      <c r="G103" t="str">
        <f>IF(Table1[[#This Row],[Transaction Type]]="Maintenance","Non-Sales","Sales")</f>
        <v>Non-Sales</v>
      </c>
      <c r="H103">
        <f>IF(Table1[[#This Row],[Quarter]]="q2",1,"")</f>
        <v>1</v>
      </c>
      <c r="I103" t="str">
        <f>IF(Table1[[#This Row],[Quarter]]="q3",1,"")</f>
        <v/>
      </c>
      <c r="J103">
        <f>IF(Table1[[#This Row],[Quarter]]="Q2",Table1[[#This Row],[Credit Amount]],"")</f>
        <v>-17.36</v>
      </c>
      <c r="K103" t="str">
        <f>IF(Table1[[#This Row],[Quarter]]="Q3",Table1[[#This Row],[Credit Amount]],"")</f>
        <v/>
      </c>
      <c r="L103" t="str">
        <f>IF(Table1[[#This Row],[Transaction Type]]="Upgrade",Table1[[#This Row],[Credit Amount]],IF(Table1[[#This Row],[Transaction Type]]="Activation",Table1[[#This Row],[Credit Amount]],""))</f>
        <v/>
      </c>
      <c r="M103">
        <f>IF(Table1[[#This Row],[Transaction Type]]="Maintenance",Table1[[#This Row],[Credit Amount]],"")</f>
        <v>-17.36</v>
      </c>
      <c r="N103">
        <v>10085</v>
      </c>
      <c r="O103" t="s">
        <v>2489</v>
      </c>
      <c r="P103" t="s">
        <v>2574</v>
      </c>
      <c r="Q103" t="s">
        <v>289</v>
      </c>
      <c r="R103">
        <v>10004</v>
      </c>
      <c r="S103" t="s">
        <v>2489</v>
      </c>
      <c r="T103" t="s">
        <v>2493</v>
      </c>
      <c r="U103" t="s">
        <v>290</v>
      </c>
      <c r="V103" t="s">
        <v>34</v>
      </c>
      <c r="W103">
        <v>100002550</v>
      </c>
      <c r="X103">
        <v>8005551551</v>
      </c>
      <c r="Y103" t="s">
        <v>2595</v>
      </c>
      <c r="Z103" t="s">
        <v>4146</v>
      </c>
      <c r="AA103" s="13">
        <v>-17.36</v>
      </c>
      <c r="AB103" s="14">
        <v>42468</v>
      </c>
      <c r="AC103" t="s">
        <v>36</v>
      </c>
    </row>
    <row r="104" spans="1:29" x14ac:dyDescent="0.25">
      <c r="A104" t="str">
        <f>CONCATENATE("Q",ROUNDUP(MONTH(Table1[[#This Row],[Month]])/3,0))</f>
        <v>Q2</v>
      </c>
      <c r="B104" s="14">
        <f>EOMONTH(Table1[[#This Row],[Credit Date]],-1)+1</f>
        <v>42461</v>
      </c>
      <c r="C104" t="str">
        <f>CONCATENATE(Table1[[#This Row],[Issuer Last Name]],", ",Table1[[#This Row],[Issuer First Name]])</f>
        <v>No. 085, Employee</v>
      </c>
      <c r="D104" t="str">
        <f>CONCATENATE(Table1[[#This Row],[Approver Last Name]],", ",Table1[[#This Row],[Approver First Name]])</f>
        <v>No. 004, Employee</v>
      </c>
      <c r="E104" t="str">
        <f>CONCATENATE(Table1[[#This Row],[Customer Last Name]],", ",Table1[[#This Row],[Customer First Name]])</f>
        <v>No. 11206, Client</v>
      </c>
      <c r="F104" t="str">
        <f>IF(Table1[[#This Row],[Credit Amount]]&gt;-19.99,"Less than 19.99",IF(Table1[[#This Row],[Credit Amount]]=-20,"20",IF(Table1[[#This Row],[Credit Amount]]&gt;-49.98,"20.01-49.98",IF(Table1[[#This Row],[Credit Amount]]=-49.99,"49.99",IF(Table1[[#This Row],[Credit Amount]]=-50,"50",IF(Table1[[#This Row],[Credit Amount]]&lt;-50.01,"Greater than 50"))))))</f>
        <v>20.01-49.98</v>
      </c>
      <c r="G104" t="str">
        <f>IF(Table1[[#This Row],[Transaction Type]]="Maintenance","Non-Sales","Sales")</f>
        <v>Non-Sales</v>
      </c>
      <c r="H104">
        <f>IF(Table1[[#This Row],[Quarter]]="q2",1,"")</f>
        <v>1</v>
      </c>
      <c r="I104" t="str">
        <f>IF(Table1[[#This Row],[Quarter]]="q3",1,"")</f>
        <v/>
      </c>
      <c r="J104">
        <f>IF(Table1[[#This Row],[Quarter]]="Q2",Table1[[#This Row],[Credit Amount]],"")</f>
        <v>-22.75</v>
      </c>
      <c r="K104" t="str">
        <f>IF(Table1[[#This Row],[Quarter]]="Q3",Table1[[#This Row],[Credit Amount]],"")</f>
        <v/>
      </c>
      <c r="L104" t="str">
        <f>IF(Table1[[#This Row],[Transaction Type]]="Upgrade",Table1[[#This Row],[Credit Amount]],IF(Table1[[#This Row],[Transaction Type]]="Activation",Table1[[#This Row],[Credit Amount]],""))</f>
        <v/>
      </c>
      <c r="M104">
        <f>IF(Table1[[#This Row],[Transaction Type]]="Maintenance",Table1[[#This Row],[Credit Amount]],"")</f>
        <v>-22.75</v>
      </c>
      <c r="N104">
        <v>10085</v>
      </c>
      <c r="O104" t="s">
        <v>2489</v>
      </c>
      <c r="P104" t="s">
        <v>2574</v>
      </c>
      <c r="Q104" t="s">
        <v>289</v>
      </c>
      <c r="R104">
        <v>10004</v>
      </c>
      <c r="S104" t="s">
        <v>2489</v>
      </c>
      <c r="T104" t="s">
        <v>2493</v>
      </c>
      <c r="U104" t="s">
        <v>290</v>
      </c>
      <c r="V104" t="s">
        <v>34</v>
      </c>
      <c r="W104">
        <v>100002205</v>
      </c>
      <c r="X104">
        <v>8005551206</v>
      </c>
      <c r="Y104" t="s">
        <v>2595</v>
      </c>
      <c r="Z104" t="s">
        <v>3801</v>
      </c>
      <c r="AA104" s="13">
        <v>-22.75</v>
      </c>
      <c r="AB104" s="14">
        <v>42474</v>
      </c>
      <c r="AC104" t="s">
        <v>36</v>
      </c>
    </row>
    <row r="105" spans="1:29" x14ac:dyDescent="0.25">
      <c r="A105" t="str">
        <f>CONCATENATE("Q",ROUNDUP(MONTH(Table1[[#This Row],[Month]])/3,0))</f>
        <v>Q2</v>
      </c>
      <c r="B105" s="14">
        <f>EOMONTH(Table1[[#This Row],[Credit Date]],-1)+1</f>
        <v>42461</v>
      </c>
      <c r="C105" t="str">
        <f>CONCATENATE(Table1[[#This Row],[Issuer Last Name]],", ",Table1[[#This Row],[Issuer First Name]])</f>
        <v>No. 085, Employee</v>
      </c>
      <c r="D105" t="str">
        <f>CONCATENATE(Table1[[#This Row],[Approver Last Name]],", ",Table1[[#This Row],[Approver First Name]])</f>
        <v>No. 004, Employee</v>
      </c>
      <c r="E105" t="str">
        <f>CONCATENATE(Table1[[#This Row],[Customer Last Name]],", ",Table1[[#This Row],[Customer First Name]])</f>
        <v>No. 10991, Client</v>
      </c>
      <c r="F105" t="str">
        <f>IF(Table1[[#This Row],[Credit Amount]]&gt;-19.99,"Less than 19.99",IF(Table1[[#This Row],[Credit Amount]]=-20,"20",IF(Table1[[#This Row],[Credit Amount]]&gt;-49.98,"20.01-49.98",IF(Table1[[#This Row],[Credit Amount]]=-49.99,"49.99",IF(Table1[[#This Row],[Credit Amount]]=-50,"50",IF(Table1[[#This Row],[Credit Amount]]&lt;-50.01,"Greater than 50"))))))</f>
        <v>Less than 19.99</v>
      </c>
      <c r="G105" t="str">
        <f>IF(Table1[[#This Row],[Transaction Type]]="Maintenance","Non-Sales","Sales")</f>
        <v>Non-Sales</v>
      </c>
      <c r="H105">
        <f>IF(Table1[[#This Row],[Quarter]]="q2",1,"")</f>
        <v>1</v>
      </c>
      <c r="I105" t="str">
        <f>IF(Table1[[#This Row],[Quarter]]="q3",1,"")</f>
        <v/>
      </c>
      <c r="J105">
        <f>IF(Table1[[#This Row],[Quarter]]="Q2",Table1[[#This Row],[Credit Amount]],"")</f>
        <v>-5.12</v>
      </c>
      <c r="K105" t="str">
        <f>IF(Table1[[#This Row],[Quarter]]="Q3",Table1[[#This Row],[Credit Amount]],"")</f>
        <v/>
      </c>
      <c r="L105" t="str">
        <f>IF(Table1[[#This Row],[Transaction Type]]="Upgrade",Table1[[#This Row],[Credit Amount]],IF(Table1[[#This Row],[Transaction Type]]="Activation",Table1[[#This Row],[Credit Amount]],""))</f>
        <v/>
      </c>
      <c r="M105">
        <f>IF(Table1[[#This Row],[Transaction Type]]="Maintenance",Table1[[#This Row],[Credit Amount]],"")</f>
        <v>-5.12</v>
      </c>
      <c r="N105">
        <v>10085</v>
      </c>
      <c r="O105" t="s">
        <v>2489</v>
      </c>
      <c r="P105" t="s">
        <v>2574</v>
      </c>
      <c r="Q105" t="s">
        <v>289</v>
      </c>
      <c r="R105">
        <v>10004</v>
      </c>
      <c r="S105" t="s">
        <v>2489</v>
      </c>
      <c r="T105" t="s">
        <v>2493</v>
      </c>
      <c r="U105" t="s">
        <v>290</v>
      </c>
      <c r="V105" t="s">
        <v>34</v>
      </c>
      <c r="W105">
        <v>100001990</v>
      </c>
      <c r="X105">
        <v>8005550991</v>
      </c>
      <c r="Y105" t="s">
        <v>2595</v>
      </c>
      <c r="Z105" t="s">
        <v>3586</v>
      </c>
      <c r="AA105" s="13">
        <v>-5.12</v>
      </c>
      <c r="AB105" s="14">
        <v>42475</v>
      </c>
      <c r="AC105" t="s">
        <v>36</v>
      </c>
    </row>
    <row r="106" spans="1:29" x14ac:dyDescent="0.25">
      <c r="A106" t="str">
        <f>CONCATENATE("Q",ROUNDUP(MONTH(Table1[[#This Row],[Month]])/3,0))</f>
        <v>Q2</v>
      </c>
      <c r="B106" s="14">
        <f>EOMONTH(Table1[[#This Row],[Credit Date]],-1)+1</f>
        <v>42461</v>
      </c>
      <c r="C106" t="str">
        <f>CONCATENATE(Table1[[#This Row],[Issuer Last Name]],", ",Table1[[#This Row],[Issuer First Name]])</f>
        <v>No. 085, Employee</v>
      </c>
      <c r="D106" t="str">
        <f>CONCATENATE(Table1[[#This Row],[Approver Last Name]],", ",Table1[[#This Row],[Approver First Name]])</f>
        <v>No. 004, Employee</v>
      </c>
      <c r="E106" t="str">
        <f>CONCATENATE(Table1[[#This Row],[Customer Last Name]],", ",Table1[[#This Row],[Customer First Name]])</f>
        <v>No. 10352, Client</v>
      </c>
      <c r="F1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6" t="str">
        <f>IF(Table1[[#This Row],[Transaction Type]]="Maintenance","Non-Sales","Sales")</f>
        <v>Sales</v>
      </c>
      <c r="H106">
        <f>IF(Table1[[#This Row],[Quarter]]="q2",1,"")</f>
        <v>1</v>
      </c>
      <c r="I106" t="str">
        <f>IF(Table1[[#This Row],[Quarter]]="q3",1,"")</f>
        <v/>
      </c>
      <c r="J106">
        <f>IF(Table1[[#This Row],[Quarter]]="Q2",Table1[[#This Row],[Credit Amount]],"")</f>
        <v>-90.35</v>
      </c>
      <c r="K106" t="str">
        <f>IF(Table1[[#This Row],[Quarter]]="Q3",Table1[[#This Row],[Credit Amount]],"")</f>
        <v/>
      </c>
      <c r="L106">
        <f>IF(Table1[[#This Row],[Transaction Type]]="Upgrade",Table1[[#This Row],[Credit Amount]],IF(Table1[[#This Row],[Transaction Type]]="Activation",Table1[[#This Row],[Credit Amount]],""))</f>
        <v>-90.35</v>
      </c>
      <c r="M106" t="str">
        <f>IF(Table1[[#This Row],[Transaction Type]]="Maintenance",Table1[[#This Row],[Credit Amount]],"")</f>
        <v/>
      </c>
      <c r="N106">
        <v>10085</v>
      </c>
      <c r="O106" t="s">
        <v>2489</v>
      </c>
      <c r="P106" t="s">
        <v>2574</v>
      </c>
      <c r="Q106" t="s">
        <v>289</v>
      </c>
      <c r="R106">
        <v>10004</v>
      </c>
      <c r="S106" t="s">
        <v>2489</v>
      </c>
      <c r="T106" t="s">
        <v>2493</v>
      </c>
      <c r="U106" t="s">
        <v>290</v>
      </c>
      <c r="V106" t="s">
        <v>34</v>
      </c>
      <c r="W106">
        <v>100001351</v>
      </c>
      <c r="X106">
        <v>8005550352</v>
      </c>
      <c r="Y106" t="s">
        <v>2595</v>
      </c>
      <c r="Z106" t="s">
        <v>2947</v>
      </c>
      <c r="AA106" s="13">
        <v>-90.35</v>
      </c>
      <c r="AB106" s="14">
        <v>42478</v>
      </c>
      <c r="AC106" t="s">
        <v>37</v>
      </c>
    </row>
    <row r="107" spans="1:29" x14ac:dyDescent="0.25">
      <c r="A107" t="str">
        <f>CONCATENATE("Q",ROUNDUP(MONTH(Table1[[#This Row],[Month]])/3,0))</f>
        <v>Q2</v>
      </c>
      <c r="B107" s="14">
        <f>EOMONTH(Table1[[#This Row],[Credit Date]],-1)+1</f>
        <v>42491</v>
      </c>
      <c r="C107" t="str">
        <f>CONCATENATE(Table1[[#This Row],[Issuer Last Name]],", ",Table1[[#This Row],[Issuer First Name]])</f>
        <v>No. 085, Employee</v>
      </c>
      <c r="D107" t="str">
        <f>CONCATENATE(Table1[[#This Row],[Approver Last Name]],", ",Table1[[#This Row],[Approver First Name]])</f>
        <v>No. 004, Employee</v>
      </c>
      <c r="E107" t="str">
        <f>CONCATENATE(Table1[[#This Row],[Customer Last Name]],", ",Table1[[#This Row],[Customer First Name]])</f>
        <v>No. 11282, Client</v>
      </c>
      <c r="F107" t="str">
        <f>IF(Table1[[#This Row],[Credit Amount]]&gt;-19.99,"Less than 19.99",IF(Table1[[#This Row],[Credit Amount]]=-20,"20",IF(Table1[[#This Row],[Credit Amount]]&gt;-49.98,"20.01-49.98",IF(Table1[[#This Row],[Credit Amount]]=-49.99,"49.99",IF(Table1[[#This Row],[Credit Amount]]=-50,"50",IF(Table1[[#This Row],[Credit Amount]]&lt;-50.01,"Greater than 50"))))))</f>
        <v>20.01-49.98</v>
      </c>
      <c r="G107" t="str">
        <f>IF(Table1[[#This Row],[Transaction Type]]="Maintenance","Non-Sales","Sales")</f>
        <v>Non-Sales</v>
      </c>
      <c r="H107">
        <f>IF(Table1[[#This Row],[Quarter]]="q2",1,"")</f>
        <v>1</v>
      </c>
      <c r="I107" t="str">
        <f>IF(Table1[[#This Row],[Quarter]]="q3",1,"")</f>
        <v/>
      </c>
      <c r="J107">
        <f>IF(Table1[[#This Row],[Quarter]]="Q2",Table1[[#This Row],[Credit Amount]],"")</f>
        <v>-22.39</v>
      </c>
      <c r="K107" t="str">
        <f>IF(Table1[[#This Row],[Quarter]]="Q3",Table1[[#This Row],[Credit Amount]],"")</f>
        <v/>
      </c>
      <c r="L107" t="str">
        <f>IF(Table1[[#This Row],[Transaction Type]]="Upgrade",Table1[[#This Row],[Credit Amount]],IF(Table1[[#This Row],[Transaction Type]]="Activation",Table1[[#This Row],[Credit Amount]],""))</f>
        <v/>
      </c>
      <c r="M107">
        <f>IF(Table1[[#This Row],[Transaction Type]]="Maintenance",Table1[[#This Row],[Credit Amount]],"")</f>
        <v>-22.39</v>
      </c>
      <c r="N107">
        <v>10085</v>
      </c>
      <c r="O107" t="s">
        <v>2489</v>
      </c>
      <c r="P107" t="s">
        <v>2574</v>
      </c>
      <c r="Q107" t="s">
        <v>289</v>
      </c>
      <c r="R107">
        <v>10004</v>
      </c>
      <c r="S107" t="s">
        <v>2489</v>
      </c>
      <c r="T107" t="s">
        <v>2493</v>
      </c>
      <c r="U107" t="s">
        <v>290</v>
      </c>
      <c r="V107" t="s">
        <v>34</v>
      </c>
      <c r="W107">
        <v>100002281</v>
      </c>
      <c r="X107">
        <v>8005551282</v>
      </c>
      <c r="Y107" t="s">
        <v>2595</v>
      </c>
      <c r="Z107" t="s">
        <v>3877</v>
      </c>
      <c r="AA107" s="13">
        <v>-22.39</v>
      </c>
      <c r="AB107" s="14">
        <v>42501</v>
      </c>
      <c r="AC107" t="s">
        <v>36</v>
      </c>
    </row>
    <row r="108" spans="1:29" x14ac:dyDescent="0.25">
      <c r="A108" t="str">
        <f>CONCATENATE("Q",ROUNDUP(MONTH(Table1[[#This Row],[Month]])/3,0))</f>
        <v>Q2</v>
      </c>
      <c r="B108" s="14">
        <f>EOMONTH(Table1[[#This Row],[Credit Date]],-1)+1</f>
        <v>42491</v>
      </c>
      <c r="C108" t="str">
        <f>CONCATENATE(Table1[[#This Row],[Issuer Last Name]],", ",Table1[[#This Row],[Issuer First Name]])</f>
        <v>No. 085, Employee</v>
      </c>
      <c r="D108" t="str">
        <f>CONCATENATE(Table1[[#This Row],[Approver Last Name]],", ",Table1[[#This Row],[Approver First Name]])</f>
        <v>No. 004, Employee</v>
      </c>
      <c r="E108" t="str">
        <f>CONCATENATE(Table1[[#This Row],[Customer Last Name]],", ",Table1[[#This Row],[Customer First Name]])</f>
        <v>No. 11924, Client</v>
      </c>
      <c r="F108" t="str">
        <f>IF(Table1[[#This Row],[Credit Amount]]&gt;-19.99,"Less than 19.99",IF(Table1[[#This Row],[Credit Amount]]=-20,"20",IF(Table1[[#This Row],[Credit Amount]]&gt;-49.98,"20.01-49.98",IF(Table1[[#This Row],[Credit Amount]]=-49.99,"49.99",IF(Table1[[#This Row],[Credit Amount]]=-50,"50",IF(Table1[[#This Row],[Credit Amount]]&lt;-50.01,"Greater than 50"))))))</f>
        <v>20.01-49.98</v>
      </c>
      <c r="G108" t="str">
        <f>IF(Table1[[#This Row],[Transaction Type]]="Maintenance","Non-Sales","Sales")</f>
        <v>Sales</v>
      </c>
      <c r="H108">
        <f>IF(Table1[[#This Row],[Quarter]]="q2",1,"")</f>
        <v>1</v>
      </c>
      <c r="I108" t="str">
        <f>IF(Table1[[#This Row],[Quarter]]="q3",1,"")</f>
        <v/>
      </c>
      <c r="J108">
        <f>IF(Table1[[#This Row],[Quarter]]="Q2",Table1[[#This Row],[Credit Amount]],"")</f>
        <v>-38.49</v>
      </c>
      <c r="K108" t="str">
        <f>IF(Table1[[#This Row],[Quarter]]="Q3",Table1[[#This Row],[Credit Amount]],"")</f>
        <v/>
      </c>
      <c r="L108">
        <f>IF(Table1[[#This Row],[Transaction Type]]="Upgrade",Table1[[#This Row],[Credit Amount]],IF(Table1[[#This Row],[Transaction Type]]="Activation",Table1[[#This Row],[Credit Amount]],""))</f>
        <v>-38.49</v>
      </c>
      <c r="M108" t="str">
        <f>IF(Table1[[#This Row],[Transaction Type]]="Maintenance",Table1[[#This Row],[Credit Amount]],"")</f>
        <v/>
      </c>
      <c r="N108">
        <v>10085</v>
      </c>
      <c r="O108" t="s">
        <v>2489</v>
      </c>
      <c r="P108" t="s">
        <v>2574</v>
      </c>
      <c r="Q108" t="s">
        <v>289</v>
      </c>
      <c r="R108">
        <v>10004</v>
      </c>
      <c r="S108" t="s">
        <v>2489</v>
      </c>
      <c r="T108" t="s">
        <v>2493</v>
      </c>
      <c r="U108" t="s">
        <v>290</v>
      </c>
      <c r="V108" t="s">
        <v>34</v>
      </c>
      <c r="W108">
        <v>100002923</v>
      </c>
      <c r="X108">
        <v>8005551924</v>
      </c>
      <c r="Y108" t="s">
        <v>2595</v>
      </c>
      <c r="Z108" t="s">
        <v>4519</v>
      </c>
      <c r="AA108" s="13">
        <v>-38.49</v>
      </c>
      <c r="AB108" s="14">
        <v>42501</v>
      </c>
      <c r="AC108" t="s">
        <v>37</v>
      </c>
    </row>
    <row r="109" spans="1:29" x14ac:dyDescent="0.25">
      <c r="A109" t="str">
        <f>CONCATENATE("Q",ROUNDUP(MONTH(Table1[[#This Row],[Month]])/3,0))</f>
        <v>Q2</v>
      </c>
      <c r="B109" s="14">
        <f>EOMONTH(Table1[[#This Row],[Credit Date]],-1)+1</f>
        <v>42522</v>
      </c>
      <c r="C109" t="str">
        <f>CONCATENATE(Table1[[#This Row],[Issuer Last Name]],", ",Table1[[#This Row],[Issuer First Name]])</f>
        <v>No. 085, Employee</v>
      </c>
      <c r="D109" t="str">
        <f>CONCATENATE(Table1[[#This Row],[Approver Last Name]],", ",Table1[[#This Row],[Approver First Name]])</f>
        <v>No. 004, Employee</v>
      </c>
      <c r="E109" t="str">
        <f>CONCATENATE(Table1[[#This Row],[Customer Last Name]],", ",Table1[[#This Row],[Customer First Name]])</f>
        <v>No. 13507, Client</v>
      </c>
      <c r="F109" t="str">
        <f>IF(Table1[[#This Row],[Credit Amount]]&gt;-19.99,"Less than 19.99",IF(Table1[[#This Row],[Credit Amount]]=-20,"20",IF(Table1[[#This Row],[Credit Amount]]&gt;-49.98,"20.01-49.98",IF(Table1[[#This Row],[Credit Amount]]=-49.99,"49.99",IF(Table1[[#This Row],[Credit Amount]]=-50,"50",IF(Table1[[#This Row],[Credit Amount]]&lt;-50.01,"Greater than 50"))))))</f>
        <v>20.01-49.98</v>
      </c>
      <c r="G109" t="str">
        <f>IF(Table1[[#This Row],[Transaction Type]]="Maintenance","Non-Sales","Sales")</f>
        <v>Non-Sales</v>
      </c>
      <c r="H109">
        <f>IF(Table1[[#This Row],[Quarter]]="q2",1,"")</f>
        <v>1</v>
      </c>
      <c r="I109" t="str">
        <f>IF(Table1[[#This Row],[Quarter]]="q3",1,"")</f>
        <v/>
      </c>
      <c r="J109">
        <f>IF(Table1[[#This Row],[Quarter]]="Q2",Table1[[#This Row],[Credit Amount]],"")</f>
        <v>-28.76</v>
      </c>
      <c r="K109" t="str">
        <f>IF(Table1[[#This Row],[Quarter]]="Q3",Table1[[#This Row],[Credit Amount]],"")</f>
        <v/>
      </c>
      <c r="L109" t="str">
        <f>IF(Table1[[#This Row],[Transaction Type]]="Upgrade",Table1[[#This Row],[Credit Amount]],IF(Table1[[#This Row],[Transaction Type]]="Activation",Table1[[#This Row],[Credit Amount]],""))</f>
        <v/>
      </c>
      <c r="M109">
        <f>IF(Table1[[#This Row],[Transaction Type]]="Maintenance",Table1[[#This Row],[Credit Amount]],"")</f>
        <v>-28.76</v>
      </c>
      <c r="N109">
        <v>10085</v>
      </c>
      <c r="O109" t="s">
        <v>2489</v>
      </c>
      <c r="P109" t="s">
        <v>2574</v>
      </c>
      <c r="Q109" t="s">
        <v>289</v>
      </c>
      <c r="R109">
        <v>10004</v>
      </c>
      <c r="S109" t="s">
        <v>2489</v>
      </c>
      <c r="T109" t="s">
        <v>2493</v>
      </c>
      <c r="U109" t="s">
        <v>290</v>
      </c>
      <c r="V109" t="s">
        <v>34</v>
      </c>
      <c r="W109">
        <v>100004506</v>
      </c>
      <c r="X109">
        <v>8005553507</v>
      </c>
      <c r="Y109" t="s">
        <v>2595</v>
      </c>
      <c r="Z109" t="s">
        <v>6095</v>
      </c>
      <c r="AA109" s="13">
        <v>-28.76</v>
      </c>
      <c r="AB109" s="14">
        <v>42538</v>
      </c>
      <c r="AC109" t="s">
        <v>36</v>
      </c>
    </row>
    <row r="110" spans="1:29" x14ac:dyDescent="0.25">
      <c r="A110" t="str">
        <f>CONCATENATE("Q",ROUNDUP(MONTH(Table1[[#This Row],[Month]])/3,0))</f>
        <v>Q3</v>
      </c>
      <c r="B110" s="14">
        <f>EOMONTH(Table1[[#This Row],[Credit Date]],-1)+1</f>
        <v>42552</v>
      </c>
      <c r="C110" t="str">
        <f>CONCATENATE(Table1[[#This Row],[Issuer Last Name]],", ",Table1[[#This Row],[Issuer First Name]])</f>
        <v>No. 085, Employee</v>
      </c>
      <c r="D110" t="str">
        <f>CONCATENATE(Table1[[#This Row],[Approver Last Name]],", ",Table1[[#This Row],[Approver First Name]])</f>
        <v>No. 004, Employee</v>
      </c>
      <c r="E110" t="str">
        <f>CONCATENATE(Table1[[#This Row],[Customer Last Name]],", ",Table1[[#This Row],[Customer First Name]])</f>
        <v>No. 10464, Client</v>
      </c>
      <c r="F1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0" t="str">
        <f>IF(Table1[[#This Row],[Transaction Type]]="Maintenance","Non-Sales","Sales")</f>
        <v>Sales</v>
      </c>
      <c r="H110" t="str">
        <f>IF(Table1[[#This Row],[Quarter]]="q2",1,"")</f>
        <v/>
      </c>
      <c r="I110">
        <f>IF(Table1[[#This Row],[Quarter]]="q3",1,"")</f>
        <v>1</v>
      </c>
      <c r="J110" t="str">
        <f>IF(Table1[[#This Row],[Quarter]]="Q2",Table1[[#This Row],[Credit Amount]],"")</f>
        <v/>
      </c>
      <c r="K110">
        <f>IF(Table1[[#This Row],[Quarter]]="Q3",Table1[[#This Row],[Credit Amount]],"")</f>
        <v>-51.81</v>
      </c>
      <c r="L110">
        <f>IF(Table1[[#This Row],[Transaction Type]]="Upgrade",Table1[[#This Row],[Credit Amount]],IF(Table1[[#This Row],[Transaction Type]]="Activation",Table1[[#This Row],[Credit Amount]],""))</f>
        <v>-51.81</v>
      </c>
      <c r="M110" t="str">
        <f>IF(Table1[[#This Row],[Transaction Type]]="Maintenance",Table1[[#This Row],[Credit Amount]],"")</f>
        <v/>
      </c>
      <c r="N110">
        <v>10085</v>
      </c>
      <c r="O110" t="s">
        <v>2489</v>
      </c>
      <c r="P110" t="s">
        <v>2574</v>
      </c>
      <c r="Q110" t="s">
        <v>289</v>
      </c>
      <c r="R110">
        <v>10004</v>
      </c>
      <c r="S110" t="s">
        <v>2489</v>
      </c>
      <c r="T110" t="s">
        <v>2493</v>
      </c>
      <c r="U110" t="s">
        <v>290</v>
      </c>
      <c r="V110" t="s">
        <v>34</v>
      </c>
      <c r="W110">
        <v>100001463</v>
      </c>
      <c r="X110">
        <v>8005550464</v>
      </c>
      <c r="Y110" t="s">
        <v>2595</v>
      </c>
      <c r="Z110" t="s">
        <v>3059</v>
      </c>
      <c r="AA110" s="13">
        <v>-51.81</v>
      </c>
      <c r="AB110" s="14">
        <v>42552</v>
      </c>
      <c r="AC110" t="s">
        <v>37</v>
      </c>
    </row>
    <row r="111" spans="1:29" x14ac:dyDescent="0.25">
      <c r="A111" t="str">
        <f>CONCATENATE("Q",ROUNDUP(MONTH(Table1[[#This Row],[Month]])/3,0))</f>
        <v>Q3</v>
      </c>
      <c r="B111" s="14">
        <f>EOMONTH(Table1[[#This Row],[Credit Date]],-1)+1</f>
        <v>42552</v>
      </c>
      <c r="C111" t="str">
        <f>CONCATENATE(Table1[[#This Row],[Issuer Last Name]],", ",Table1[[#This Row],[Issuer First Name]])</f>
        <v>No. 085, Employee</v>
      </c>
      <c r="D111" t="str">
        <f>CONCATENATE(Table1[[#This Row],[Approver Last Name]],", ",Table1[[#This Row],[Approver First Name]])</f>
        <v>No. 085, Employee</v>
      </c>
      <c r="E111" t="str">
        <f>CONCATENATE(Table1[[#This Row],[Customer Last Name]],", ",Table1[[#This Row],[Customer First Name]])</f>
        <v>No. 14076, Client</v>
      </c>
      <c r="F111" t="str">
        <f>IF(Table1[[#This Row],[Credit Amount]]&gt;-19.99,"Less than 19.99",IF(Table1[[#This Row],[Credit Amount]]=-20,"20",IF(Table1[[#This Row],[Credit Amount]]&gt;-49.98,"20.01-49.98",IF(Table1[[#This Row],[Credit Amount]]=-49.99,"49.99",IF(Table1[[#This Row],[Credit Amount]]=-50,"50",IF(Table1[[#This Row],[Credit Amount]]&lt;-50.01,"Greater than 50"))))))</f>
        <v>20.01-49.98</v>
      </c>
      <c r="G111" t="str">
        <f>IF(Table1[[#This Row],[Transaction Type]]="Maintenance","Non-Sales","Sales")</f>
        <v>Non-Sales</v>
      </c>
      <c r="H111" t="str">
        <f>IF(Table1[[#This Row],[Quarter]]="q2",1,"")</f>
        <v/>
      </c>
      <c r="I111">
        <f>IF(Table1[[#This Row],[Quarter]]="q3",1,"")</f>
        <v>1</v>
      </c>
      <c r="J111" t="str">
        <f>IF(Table1[[#This Row],[Quarter]]="Q2",Table1[[#This Row],[Credit Amount]],"")</f>
        <v/>
      </c>
      <c r="K111">
        <f>IF(Table1[[#This Row],[Quarter]]="Q3",Table1[[#This Row],[Credit Amount]],"")</f>
        <v>-25.16</v>
      </c>
      <c r="L111" t="str">
        <f>IF(Table1[[#This Row],[Transaction Type]]="Upgrade",Table1[[#This Row],[Credit Amount]],IF(Table1[[#This Row],[Transaction Type]]="Activation",Table1[[#This Row],[Credit Amount]],""))</f>
        <v/>
      </c>
      <c r="M111">
        <f>IF(Table1[[#This Row],[Transaction Type]]="Maintenance",Table1[[#This Row],[Credit Amount]],"")</f>
        <v>-25.16</v>
      </c>
      <c r="N111">
        <v>10085</v>
      </c>
      <c r="O111" t="s">
        <v>2489</v>
      </c>
      <c r="P111" t="s">
        <v>2574</v>
      </c>
      <c r="Q111" t="s">
        <v>289</v>
      </c>
      <c r="R111">
        <v>10085</v>
      </c>
      <c r="S111" t="s">
        <v>2489</v>
      </c>
      <c r="T111" t="s">
        <v>2574</v>
      </c>
      <c r="U111" t="s">
        <v>289</v>
      </c>
      <c r="V111" t="s">
        <v>34</v>
      </c>
      <c r="W111">
        <v>100005075</v>
      </c>
      <c r="X111">
        <v>8005554076</v>
      </c>
      <c r="Y111" t="s">
        <v>2595</v>
      </c>
      <c r="Z111" t="s">
        <v>6664</v>
      </c>
      <c r="AA111" s="13">
        <v>-25.16</v>
      </c>
      <c r="AB111" s="14">
        <v>42560</v>
      </c>
      <c r="AC111" t="s">
        <v>36</v>
      </c>
    </row>
    <row r="112" spans="1:29" x14ac:dyDescent="0.25">
      <c r="A112" t="str">
        <f>CONCATENATE("Q",ROUNDUP(MONTH(Table1[[#This Row],[Month]])/3,0))</f>
        <v>Q3</v>
      </c>
      <c r="B112" s="14">
        <f>EOMONTH(Table1[[#This Row],[Credit Date]],-1)+1</f>
        <v>42552</v>
      </c>
      <c r="C112" t="str">
        <f>CONCATENATE(Table1[[#This Row],[Issuer Last Name]],", ",Table1[[#This Row],[Issuer First Name]])</f>
        <v>No. 085, Employee</v>
      </c>
      <c r="D112" t="str">
        <f>CONCATENATE(Table1[[#This Row],[Approver Last Name]],", ",Table1[[#This Row],[Approver First Name]])</f>
        <v>No. 085, Employee</v>
      </c>
      <c r="E112" t="str">
        <f>CONCATENATE(Table1[[#This Row],[Customer Last Name]],", ",Table1[[#This Row],[Customer First Name]])</f>
        <v>No. 12988, Client</v>
      </c>
      <c r="F112" t="str">
        <f>IF(Table1[[#This Row],[Credit Amount]]&gt;-19.99,"Less than 19.99",IF(Table1[[#This Row],[Credit Amount]]=-20,"20",IF(Table1[[#This Row],[Credit Amount]]&gt;-49.98,"20.01-49.98",IF(Table1[[#This Row],[Credit Amount]]=-49.99,"49.99",IF(Table1[[#This Row],[Credit Amount]]=-50,"50",IF(Table1[[#This Row],[Credit Amount]]&lt;-50.01,"Greater than 50"))))))</f>
        <v>Less than 19.99</v>
      </c>
      <c r="G112" t="str">
        <f>IF(Table1[[#This Row],[Transaction Type]]="Maintenance","Non-Sales","Sales")</f>
        <v>Non-Sales</v>
      </c>
      <c r="H112" t="str">
        <f>IF(Table1[[#This Row],[Quarter]]="q2",1,"")</f>
        <v/>
      </c>
      <c r="I112">
        <f>IF(Table1[[#This Row],[Quarter]]="q3",1,"")</f>
        <v>1</v>
      </c>
      <c r="J112" t="str">
        <f>IF(Table1[[#This Row],[Quarter]]="Q2",Table1[[#This Row],[Credit Amount]],"")</f>
        <v/>
      </c>
      <c r="K112">
        <f>IF(Table1[[#This Row],[Quarter]]="Q3",Table1[[#This Row],[Credit Amount]],"")</f>
        <v>-9.42</v>
      </c>
      <c r="L112" t="str">
        <f>IF(Table1[[#This Row],[Transaction Type]]="Upgrade",Table1[[#This Row],[Credit Amount]],IF(Table1[[#This Row],[Transaction Type]]="Activation",Table1[[#This Row],[Credit Amount]],""))</f>
        <v/>
      </c>
      <c r="M112">
        <f>IF(Table1[[#This Row],[Transaction Type]]="Maintenance",Table1[[#This Row],[Credit Amount]],"")</f>
        <v>-9.42</v>
      </c>
      <c r="N112">
        <v>10085</v>
      </c>
      <c r="O112" t="s">
        <v>2489</v>
      </c>
      <c r="P112" t="s">
        <v>2574</v>
      </c>
      <c r="Q112" t="s">
        <v>289</v>
      </c>
      <c r="R112">
        <v>10085</v>
      </c>
      <c r="S112" t="s">
        <v>2489</v>
      </c>
      <c r="T112" t="s">
        <v>2574</v>
      </c>
      <c r="U112" t="s">
        <v>289</v>
      </c>
      <c r="V112" t="s">
        <v>34</v>
      </c>
      <c r="W112">
        <v>100003987</v>
      </c>
      <c r="X112">
        <v>8005552988</v>
      </c>
      <c r="Y112" t="s">
        <v>2595</v>
      </c>
      <c r="Z112" t="s">
        <v>5576</v>
      </c>
      <c r="AA112" s="13">
        <v>-9.42</v>
      </c>
      <c r="AB112" s="14">
        <v>42560</v>
      </c>
      <c r="AC112" t="s">
        <v>36</v>
      </c>
    </row>
    <row r="113" spans="1:29" x14ac:dyDescent="0.25">
      <c r="A113" t="str">
        <f>CONCATENATE("Q",ROUNDUP(MONTH(Table1[[#This Row],[Month]])/3,0))</f>
        <v>Q3</v>
      </c>
      <c r="B113" s="14">
        <f>EOMONTH(Table1[[#This Row],[Credit Date]],-1)+1</f>
        <v>42552</v>
      </c>
      <c r="C113" t="str">
        <f>CONCATENATE(Table1[[#This Row],[Issuer Last Name]],", ",Table1[[#This Row],[Issuer First Name]])</f>
        <v>No. 085, Employee</v>
      </c>
      <c r="D113" t="str">
        <f>CONCATENATE(Table1[[#This Row],[Approver Last Name]],", ",Table1[[#This Row],[Approver First Name]])</f>
        <v>No. 085, Employee</v>
      </c>
      <c r="E113" t="str">
        <f>CONCATENATE(Table1[[#This Row],[Customer Last Name]],", ",Table1[[#This Row],[Customer First Name]])</f>
        <v>No. 13631, Client</v>
      </c>
      <c r="F113" t="str">
        <f>IF(Table1[[#This Row],[Credit Amount]]&gt;-19.99,"Less than 19.99",IF(Table1[[#This Row],[Credit Amount]]=-20,"20",IF(Table1[[#This Row],[Credit Amount]]&gt;-49.98,"20.01-49.98",IF(Table1[[#This Row],[Credit Amount]]=-49.99,"49.99",IF(Table1[[#This Row],[Credit Amount]]=-50,"50",IF(Table1[[#This Row],[Credit Amount]]&lt;-50.01,"Greater than 50"))))))</f>
        <v>20.01-49.98</v>
      </c>
      <c r="G113" t="str">
        <f>IF(Table1[[#This Row],[Transaction Type]]="Maintenance","Non-Sales","Sales")</f>
        <v>Non-Sales</v>
      </c>
      <c r="H113" t="str">
        <f>IF(Table1[[#This Row],[Quarter]]="q2",1,"")</f>
        <v/>
      </c>
      <c r="I113">
        <f>IF(Table1[[#This Row],[Quarter]]="q3",1,"")</f>
        <v>1</v>
      </c>
      <c r="J113" t="str">
        <f>IF(Table1[[#This Row],[Quarter]]="Q2",Table1[[#This Row],[Credit Amount]],"")</f>
        <v/>
      </c>
      <c r="K113">
        <f>IF(Table1[[#This Row],[Quarter]]="Q3",Table1[[#This Row],[Credit Amount]],"")</f>
        <v>-39.51</v>
      </c>
      <c r="L113" t="str">
        <f>IF(Table1[[#This Row],[Transaction Type]]="Upgrade",Table1[[#This Row],[Credit Amount]],IF(Table1[[#This Row],[Transaction Type]]="Activation",Table1[[#This Row],[Credit Amount]],""))</f>
        <v/>
      </c>
      <c r="M113">
        <f>IF(Table1[[#This Row],[Transaction Type]]="Maintenance",Table1[[#This Row],[Credit Amount]],"")</f>
        <v>-39.51</v>
      </c>
      <c r="N113">
        <v>10085</v>
      </c>
      <c r="O113" t="s">
        <v>2489</v>
      </c>
      <c r="P113" t="s">
        <v>2574</v>
      </c>
      <c r="Q113" t="s">
        <v>289</v>
      </c>
      <c r="R113">
        <v>10085</v>
      </c>
      <c r="S113" t="s">
        <v>2489</v>
      </c>
      <c r="T113" t="s">
        <v>2574</v>
      </c>
      <c r="U113" t="s">
        <v>289</v>
      </c>
      <c r="V113" t="s">
        <v>34</v>
      </c>
      <c r="W113">
        <v>100004630</v>
      </c>
      <c r="X113">
        <v>8005553631</v>
      </c>
      <c r="Y113" t="s">
        <v>2595</v>
      </c>
      <c r="Z113" t="s">
        <v>6219</v>
      </c>
      <c r="AA113" s="13">
        <v>-39.51</v>
      </c>
      <c r="AB113" s="14">
        <v>42564</v>
      </c>
      <c r="AC113" t="s">
        <v>36</v>
      </c>
    </row>
    <row r="114" spans="1:29" x14ac:dyDescent="0.25">
      <c r="A114" t="str">
        <f>CONCATENATE("Q",ROUNDUP(MONTH(Table1[[#This Row],[Month]])/3,0))</f>
        <v>Q3</v>
      </c>
      <c r="B114" s="14">
        <f>EOMONTH(Table1[[#This Row],[Credit Date]],-1)+1</f>
        <v>42552</v>
      </c>
      <c r="C114" t="str">
        <f>CONCATENATE(Table1[[#This Row],[Issuer Last Name]],", ",Table1[[#This Row],[Issuer First Name]])</f>
        <v>No. 085, Employee</v>
      </c>
      <c r="D114" t="str">
        <f>CONCATENATE(Table1[[#This Row],[Approver Last Name]],", ",Table1[[#This Row],[Approver First Name]])</f>
        <v>No. 004, Employee</v>
      </c>
      <c r="E114" t="str">
        <f>CONCATENATE(Table1[[#This Row],[Customer Last Name]],", ",Table1[[#This Row],[Customer First Name]])</f>
        <v>No. 11792, Client</v>
      </c>
      <c r="F1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 t="str">
        <f>IF(Table1[[#This Row],[Transaction Type]]="Maintenance","Non-Sales","Sales")</f>
        <v>Non-Sales</v>
      </c>
      <c r="H114" t="str">
        <f>IF(Table1[[#This Row],[Quarter]]="q2",1,"")</f>
        <v/>
      </c>
      <c r="I114">
        <f>IF(Table1[[#This Row],[Quarter]]="q3",1,"")</f>
        <v>1</v>
      </c>
      <c r="J114" t="str">
        <f>IF(Table1[[#This Row],[Quarter]]="Q2",Table1[[#This Row],[Credit Amount]],"")</f>
        <v/>
      </c>
      <c r="K114">
        <f>IF(Table1[[#This Row],[Quarter]]="Q3",Table1[[#This Row],[Credit Amount]],"")</f>
        <v>-98.2</v>
      </c>
      <c r="L114" t="str">
        <f>IF(Table1[[#This Row],[Transaction Type]]="Upgrade",Table1[[#This Row],[Credit Amount]],IF(Table1[[#This Row],[Transaction Type]]="Activation",Table1[[#This Row],[Credit Amount]],""))</f>
        <v/>
      </c>
      <c r="M114">
        <f>IF(Table1[[#This Row],[Transaction Type]]="Maintenance",Table1[[#This Row],[Credit Amount]],"")</f>
        <v>-98.2</v>
      </c>
      <c r="N114">
        <v>10085</v>
      </c>
      <c r="O114" t="s">
        <v>2489</v>
      </c>
      <c r="P114" t="s">
        <v>2574</v>
      </c>
      <c r="Q114" t="s">
        <v>289</v>
      </c>
      <c r="R114">
        <v>10004</v>
      </c>
      <c r="S114" t="s">
        <v>2489</v>
      </c>
      <c r="T114" t="s">
        <v>2493</v>
      </c>
      <c r="U114" t="s">
        <v>290</v>
      </c>
      <c r="V114" t="s">
        <v>34</v>
      </c>
      <c r="W114">
        <v>100002791</v>
      </c>
      <c r="X114">
        <v>8005551792</v>
      </c>
      <c r="Y114" t="s">
        <v>2595</v>
      </c>
      <c r="Z114" t="s">
        <v>4387</v>
      </c>
      <c r="AA114" s="13">
        <v>-98.2</v>
      </c>
      <c r="AB114" s="14">
        <v>42566</v>
      </c>
      <c r="AC114" t="s">
        <v>36</v>
      </c>
    </row>
    <row r="115" spans="1:29" x14ac:dyDescent="0.25">
      <c r="A115" t="str">
        <f>CONCATENATE("Q",ROUNDUP(MONTH(Table1[[#This Row],[Month]])/3,0))</f>
        <v>Q3</v>
      </c>
      <c r="B115" s="14">
        <f>EOMONTH(Table1[[#This Row],[Credit Date]],-1)+1</f>
        <v>42552</v>
      </c>
      <c r="C115" t="str">
        <f>CONCATENATE(Table1[[#This Row],[Issuer Last Name]],", ",Table1[[#This Row],[Issuer First Name]])</f>
        <v>No. 085, Employee</v>
      </c>
      <c r="D115" t="str">
        <f>CONCATENATE(Table1[[#This Row],[Approver Last Name]],", ",Table1[[#This Row],[Approver First Name]])</f>
        <v>No. 004, Employee</v>
      </c>
      <c r="E115" t="str">
        <f>CONCATENATE(Table1[[#This Row],[Customer Last Name]],", ",Table1[[#This Row],[Customer First Name]])</f>
        <v>No. 11411, Client</v>
      </c>
      <c r="F1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5" t="str">
        <f>IF(Table1[[#This Row],[Transaction Type]]="Maintenance","Non-Sales","Sales")</f>
        <v>Non-Sales</v>
      </c>
      <c r="H115" t="str">
        <f>IF(Table1[[#This Row],[Quarter]]="q2",1,"")</f>
        <v/>
      </c>
      <c r="I115">
        <f>IF(Table1[[#This Row],[Quarter]]="q3",1,"")</f>
        <v>1</v>
      </c>
      <c r="J115" t="str">
        <f>IF(Table1[[#This Row],[Quarter]]="Q2",Table1[[#This Row],[Credit Amount]],"")</f>
        <v/>
      </c>
      <c r="K115">
        <f>IF(Table1[[#This Row],[Quarter]]="Q3",Table1[[#This Row],[Credit Amount]],"")</f>
        <v>-95.89</v>
      </c>
      <c r="L115" t="str">
        <f>IF(Table1[[#This Row],[Transaction Type]]="Upgrade",Table1[[#This Row],[Credit Amount]],IF(Table1[[#This Row],[Transaction Type]]="Activation",Table1[[#This Row],[Credit Amount]],""))</f>
        <v/>
      </c>
      <c r="M115">
        <f>IF(Table1[[#This Row],[Transaction Type]]="Maintenance",Table1[[#This Row],[Credit Amount]],"")</f>
        <v>-95.89</v>
      </c>
      <c r="N115">
        <v>10085</v>
      </c>
      <c r="O115" t="s">
        <v>2489</v>
      </c>
      <c r="P115" t="s">
        <v>2574</v>
      </c>
      <c r="Q115" t="s">
        <v>289</v>
      </c>
      <c r="R115">
        <v>10004</v>
      </c>
      <c r="S115" t="s">
        <v>2489</v>
      </c>
      <c r="T115" t="s">
        <v>2493</v>
      </c>
      <c r="U115" t="s">
        <v>290</v>
      </c>
      <c r="V115" t="s">
        <v>34</v>
      </c>
      <c r="W115">
        <v>100002410</v>
      </c>
      <c r="X115">
        <v>8005551411</v>
      </c>
      <c r="Y115" t="s">
        <v>2595</v>
      </c>
      <c r="Z115" t="s">
        <v>4006</v>
      </c>
      <c r="AA115" s="13">
        <v>-95.89</v>
      </c>
      <c r="AB115" s="14">
        <v>42568</v>
      </c>
      <c r="AC115" t="s">
        <v>36</v>
      </c>
    </row>
    <row r="116" spans="1:29" x14ac:dyDescent="0.25">
      <c r="A116" t="str">
        <f>CONCATENATE("Q",ROUNDUP(MONTH(Table1[[#This Row],[Month]])/3,0))</f>
        <v>Q3</v>
      </c>
      <c r="B116" s="14">
        <f>EOMONTH(Table1[[#This Row],[Credit Date]],-1)+1</f>
        <v>42552</v>
      </c>
      <c r="C116" t="str">
        <f>CONCATENATE(Table1[[#This Row],[Issuer Last Name]],", ",Table1[[#This Row],[Issuer First Name]])</f>
        <v>No. 085, Employee</v>
      </c>
      <c r="D116" t="str">
        <f>CONCATENATE(Table1[[#This Row],[Approver Last Name]],", ",Table1[[#This Row],[Approver First Name]])</f>
        <v>No. 004, Employee</v>
      </c>
      <c r="E116" t="str">
        <f>CONCATENATE(Table1[[#This Row],[Customer Last Name]],", ",Table1[[#This Row],[Customer First Name]])</f>
        <v>No. 12597, Client</v>
      </c>
      <c r="F1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 t="str">
        <f>IF(Table1[[#This Row],[Transaction Type]]="Maintenance","Non-Sales","Sales")</f>
        <v>Non-Sales</v>
      </c>
      <c r="H116" t="str">
        <f>IF(Table1[[#This Row],[Quarter]]="q2",1,"")</f>
        <v/>
      </c>
      <c r="I116">
        <f>IF(Table1[[#This Row],[Quarter]]="q3",1,"")</f>
        <v>1</v>
      </c>
      <c r="J116" t="str">
        <f>IF(Table1[[#This Row],[Quarter]]="Q2",Table1[[#This Row],[Credit Amount]],"")</f>
        <v/>
      </c>
      <c r="K116">
        <f>IF(Table1[[#This Row],[Quarter]]="Q3",Table1[[#This Row],[Credit Amount]],"")</f>
        <v>-95.76</v>
      </c>
      <c r="L116" t="str">
        <f>IF(Table1[[#This Row],[Transaction Type]]="Upgrade",Table1[[#This Row],[Credit Amount]],IF(Table1[[#This Row],[Transaction Type]]="Activation",Table1[[#This Row],[Credit Amount]],""))</f>
        <v/>
      </c>
      <c r="M116">
        <f>IF(Table1[[#This Row],[Transaction Type]]="Maintenance",Table1[[#This Row],[Credit Amount]],"")</f>
        <v>-95.76</v>
      </c>
      <c r="N116">
        <v>10085</v>
      </c>
      <c r="O116" t="s">
        <v>2489</v>
      </c>
      <c r="P116" t="s">
        <v>2574</v>
      </c>
      <c r="Q116" t="s">
        <v>289</v>
      </c>
      <c r="R116">
        <v>10004</v>
      </c>
      <c r="S116" t="s">
        <v>2489</v>
      </c>
      <c r="T116" t="s">
        <v>2493</v>
      </c>
      <c r="U116" t="s">
        <v>290</v>
      </c>
      <c r="V116" t="s">
        <v>34</v>
      </c>
      <c r="W116">
        <v>100003596</v>
      </c>
      <c r="X116">
        <v>8005552597</v>
      </c>
      <c r="Y116" t="s">
        <v>2595</v>
      </c>
      <c r="Z116" t="s">
        <v>5192</v>
      </c>
      <c r="AA116" s="13">
        <v>-95.76</v>
      </c>
      <c r="AB116" s="14">
        <v>42569</v>
      </c>
      <c r="AC116" t="s">
        <v>36</v>
      </c>
    </row>
    <row r="117" spans="1:29" x14ac:dyDescent="0.25">
      <c r="A117" t="str">
        <f>CONCATENATE("Q",ROUNDUP(MONTH(Table1[[#This Row],[Month]])/3,0))</f>
        <v>Q3</v>
      </c>
      <c r="B117" s="14">
        <f>EOMONTH(Table1[[#This Row],[Credit Date]],-1)+1</f>
        <v>42552</v>
      </c>
      <c r="C117" t="str">
        <f>CONCATENATE(Table1[[#This Row],[Issuer Last Name]],", ",Table1[[#This Row],[Issuer First Name]])</f>
        <v>No. 085, Employee</v>
      </c>
      <c r="D117" t="str">
        <f>CONCATENATE(Table1[[#This Row],[Approver Last Name]],", ",Table1[[#This Row],[Approver First Name]])</f>
        <v>No. 004, Employee</v>
      </c>
      <c r="E117" t="str">
        <f>CONCATENATE(Table1[[#This Row],[Customer Last Name]],", ",Table1[[#This Row],[Customer First Name]])</f>
        <v>No. 10948, Client</v>
      </c>
      <c r="F1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7" t="str">
        <f>IF(Table1[[#This Row],[Transaction Type]]="Maintenance","Non-Sales","Sales")</f>
        <v>Sales</v>
      </c>
      <c r="H117" t="str">
        <f>IF(Table1[[#This Row],[Quarter]]="q2",1,"")</f>
        <v/>
      </c>
      <c r="I117">
        <f>IF(Table1[[#This Row],[Quarter]]="q3",1,"")</f>
        <v>1</v>
      </c>
      <c r="J117" t="str">
        <f>IF(Table1[[#This Row],[Quarter]]="Q2",Table1[[#This Row],[Credit Amount]],"")</f>
        <v/>
      </c>
      <c r="K117">
        <f>IF(Table1[[#This Row],[Quarter]]="Q3",Table1[[#This Row],[Credit Amount]],"")</f>
        <v>-63.06</v>
      </c>
      <c r="L117">
        <f>IF(Table1[[#This Row],[Transaction Type]]="Upgrade",Table1[[#This Row],[Credit Amount]],IF(Table1[[#This Row],[Transaction Type]]="Activation",Table1[[#This Row],[Credit Amount]],""))</f>
        <v>-63.06</v>
      </c>
      <c r="M117" t="str">
        <f>IF(Table1[[#This Row],[Transaction Type]]="Maintenance",Table1[[#This Row],[Credit Amount]],"")</f>
        <v/>
      </c>
      <c r="N117">
        <v>10085</v>
      </c>
      <c r="O117" t="s">
        <v>2489</v>
      </c>
      <c r="P117" t="s">
        <v>2574</v>
      </c>
      <c r="Q117" t="s">
        <v>289</v>
      </c>
      <c r="R117">
        <v>10004</v>
      </c>
      <c r="S117" t="s">
        <v>2489</v>
      </c>
      <c r="T117" t="s">
        <v>2493</v>
      </c>
      <c r="U117" t="s">
        <v>290</v>
      </c>
      <c r="V117" t="s">
        <v>34</v>
      </c>
      <c r="W117">
        <v>100001947</v>
      </c>
      <c r="X117">
        <v>8005550948</v>
      </c>
      <c r="Y117" t="s">
        <v>2595</v>
      </c>
      <c r="Z117" t="s">
        <v>3543</v>
      </c>
      <c r="AA117" s="13">
        <v>-63.06</v>
      </c>
      <c r="AB117" s="14">
        <v>42571</v>
      </c>
      <c r="AC117" t="s">
        <v>37</v>
      </c>
    </row>
    <row r="118" spans="1:29" x14ac:dyDescent="0.25">
      <c r="A118" t="str">
        <f>CONCATENATE("Q",ROUNDUP(MONTH(Table1[[#This Row],[Month]])/3,0))</f>
        <v>Q3</v>
      </c>
      <c r="B118" s="14">
        <f>EOMONTH(Table1[[#This Row],[Credit Date]],-1)+1</f>
        <v>42552</v>
      </c>
      <c r="C118" t="str">
        <f>CONCATENATE(Table1[[#This Row],[Issuer Last Name]],", ",Table1[[#This Row],[Issuer First Name]])</f>
        <v>No. 085, Employee</v>
      </c>
      <c r="D118" t="str">
        <f>CONCATENATE(Table1[[#This Row],[Approver Last Name]],", ",Table1[[#This Row],[Approver First Name]])</f>
        <v>No. 085, Employee</v>
      </c>
      <c r="E118" t="str">
        <f>CONCATENATE(Table1[[#This Row],[Customer Last Name]],", ",Table1[[#This Row],[Customer First Name]])</f>
        <v>No. 11440, Client</v>
      </c>
      <c r="F118" t="str">
        <f>IF(Table1[[#This Row],[Credit Amount]]&gt;-19.99,"Less than 19.99",IF(Table1[[#This Row],[Credit Amount]]=-20,"20",IF(Table1[[#This Row],[Credit Amount]]&gt;-49.98,"20.01-49.98",IF(Table1[[#This Row],[Credit Amount]]=-49.99,"49.99",IF(Table1[[#This Row],[Credit Amount]]=-50,"50",IF(Table1[[#This Row],[Credit Amount]]&lt;-50.01,"Greater than 50"))))))</f>
        <v>20.01-49.98</v>
      </c>
      <c r="G118" t="str">
        <f>IF(Table1[[#This Row],[Transaction Type]]="Maintenance","Non-Sales","Sales")</f>
        <v>Non-Sales</v>
      </c>
      <c r="H118" t="str">
        <f>IF(Table1[[#This Row],[Quarter]]="q2",1,"")</f>
        <v/>
      </c>
      <c r="I118">
        <f>IF(Table1[[#This Row],[Quarter]]="q3",1,"")</f>
        <v>1</v>
      </c>
      <c r="J118" t="str">
        <f>IF(Table1[[#This Row],[Quarter]]="Q2",Table1[[#This Row],[Credit Amount]],"")</f>
        <v/>
      </c>
      <c r="K118">
        <f>IF(Table1[[#This Row],[Quarter]]="Q3",Table1[[#This Row],[Credit Amount]],"")</f>
        <v>-21.28</v>
      </c>
      <c r="L118" t="str">
        <f>IF(Table1[[#This Row],[Transaction Type]]="Upgrade",Table1[[#This Row],[Credit Amount]],IF(Table1[[#This Row],[Transaction Type]]="Activation",Table1[[#This Row],[Credit Amount]],""))</f>
        <v/>
      </c>
      <c r="M118">
        <f>IF(Table1[[#This Row],[Transaction Type]]="Maintenance",Table1[[#This Row],[Credit Amount]],"")</f>
        <v>-21.28</v>
      </c>
      <c r="N118">
        <v>10085</v>
      </c>
      <c r="O118" t="s">
        <v>2489</v>
      </c>
      <c r="P118" t="s">
        <v>2574</v>
      </c>
      <c r="Q118" t="s">
        <v>289</v>
      </c>
      <c r="R118">
        <v>10085</v>
      </c>
      <c r="S118" t="s">
        <v>2489</v>
      </c>
      <c r="T118" t="s">
        <v>2574</v>
      </c>
      <c r="U118" t="s">
        <v>289</v>
      </c>
      <c r="V118" t="s">
        <v>34</v>
      </c>
      <c r="W118">
        <v>100002439</v>
      </c>
      <c r="X118">
        <v>8005551440</v>
      </c>
      <c r="Y118" t="s">
        <v>2595</v>
      </c>
      <c r="Z118" t="s">
        <v>4035</v>
      </c>
      <c r="AA118" s="13">
        <v>-21.28</v>
      </c>
      <c r="AB118" s="14">
        <v>42572</v>
      </c>
      <c r="AC118" t="s">
        <v>36</v>
      </c>
    </row>
    <row r="119" spans="1:29" x14ac:dyDescent="0.25">
      <c r="A119" t="str">
        <f>CONCATENATE("Q",ROUNDUP(MONTH(Table1[[#This Row],[Month]])/3,0))</f>
        <v>Q3</v>
      </c>
      <c r="B119" s="14">
        <f>EOMONTH(Table1[[#This Row],[Credit Date]],-1)+1</f>
        <v>42552</v>
      </c>
      <c r="C119" t="str">
        <f>CONCATENATE(Table1[[#This Row],[Issuer Last Name]],", ",Table1[[#This Row],[Issuer First Name]])</f>
        <v>No. 085, Employee</v>
      </c>
      <c r="D119" t="str">
        <f>CONCATENATE(Table1[[#This Row],[Approver Last Name]],", ",Table1[[#This Row],[Approver First Name]])</f>
        <v>No. 004, Employee</v>
      </c>
      <c r="E119" t="str">
        <f>CONCATENATE(Table1[[#This Row],[Customer Last Name]],", ",Table1[[#This Row],[Customer First Name]])</f>
        <v>No. 10533, Client</v>
      </c>
      <c r="F1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9" t="str">
        <f>IF(Table1[[#This Row],[Transaction Type]]="Maintenance","Non-Sales","Sales")</f>
        <v>Non-Sales</v>
      </c>
      <c r="H119" t="str">
        <f>IF(Table1[[#This Row],[Quarter]]="q2",1,"")</f>
        <v/>
      </c>
      <c r="I119">
        <f>IF(Table1[[#This Row],[Quarter]]="q3",1,"")</f>
        <v>1</v>
      </c>
      <c r="J119" t="str">
        <f>IF(Table1[[#This Row],[Quarter]]="Q2",Table1[[#This Row],[Credit Amount]],"")</f>
        <v/>
      </c>
      <c r="K119">
        <f>IF(Table1[[#This Row],[Quarter]]="Q3",Table1[[#This Row],[Credit Amount]],"")</f>
        <v>-51.13</v>
      </c>
      <c r="L119" t="str">
        <f>IF(Table1[[#This Row],[Transaction Type]]="Upgrade",Table1[[#This Row],[Credit Amount]],IF(Table1[[#This Row],[Transaction Type]]="Activation",Table1[[#This Row],[Credit Amount]],""))</f>
        <v/>
      </c>
      <c r="M119">
        <f>IF(Table1[[#This Row],[Transaction Type]]="Maintenance",Table1[[#This Row],[Credit Amount]],"")</f>
        <v>-51.13</v>
      </c>
      <c r="N119">
        <v>10085</v>
      </c>
      <c r="O119" t="s">
        <v>2489</v>
      </c>
      <c r="P119" t="s">
        <v>2574</v>
      </c>
      <c r="Q119" t="s">
        <v>289</v>
      </c>
      <c r="R119">
        <v>10004</v>
      </c>
      <c r="S119" t="s">
        <v>2489</v>
      </c>
      <c r="T119" t="s">
        <v>2493</v>
      </c>
      <c r="U119" t="s">
        <v>290</v>
      </c>
      <c r="V119" t="s">
        <v>34</v>
      </c>
      <c r="W119">
        <v>100001532</v>
      </c>
      <c r="X119">
        <v>8005550533</v>
      </c>
      <c r="Y119" t="s">
        <v>2595</v>
      </c>
      <c r="Z119" t="s">
        <v>3128</v>
      </c>
      <c r="AA119" s="13">
        <v>-51.13</v>
      </c>
      <c r="AB119" s="14">
        <v>42575</v>
      </c>
      <c r="AC119" t="s">
        <v>36</v>
      </c>
    </row>
    <row r="120" spans="1:29" x14ac:dyDescent="0.25">
      <c r="A120" t="str">
        <f>CONCATENATE("Q",ROUNDUP(MONTH(Table1[[#This Row],[Month]])/3,0))</f>
        <v>Q3</v>
      </c>
      <c r="B120" s="14">
        <f>EOMONTH(Table1[[#This Row],[Credit Date]],-1)+1</f>
        <v>42552</v>
      </c>
      <c r="C120" t="str">
        <f>CONCATENATE(Table1[[#This Row],[Issuer Last Name]],", ",Table1[[#This Row],[Issuer First Name]])</f>
        <v>No. 085, Employee</v>
      </c>
      <c r="D120" t="str">
        <f>CONCATENATE(Table1[[#This Row],[Approver Last Name]],", ",Table1[[#This Row],[Approver First Name]])</f>
        <v>No. 004, Employee</v>
      </c>
      <c r="E120" t="str">
        <f>CONCATENATE(Table1[[#This Row],[Customer Last Name]],", ",Table1[[#This Row],[Customer First Name]])</f>
        <v>No. 13997, Client</v>
      </c>
      <c r="F1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0" t="str">
        <f>IF(Table1[[#This Row],[Transaction Type]]="Maintenance","Non-Sales","Sales")</f>
        <v>Non-Sales</v>
      </c>
      <c r="H120" t="str">
        <f>IF(Table1[[#This Row],[Quarter]]="q2",1,"")</f>
        <v/>
      </c>
      <c r="I120">
        <f>IF(Table1[[#This Row],[Quarter]]="q3",1,"")</f>
        <v>1</v>
      </c>
      <c r="J120" t="str">
        <f>IF(Table1[[#This Row],[Quarter]]="Q2",Table1[[#This Row],[Credit Amount]],"")</f>
        <v/>
      </c>
      <c r="K120">
        <f>IF(Table1[[#This Row],[Quarter]]="Q3",Table1[[#This Row],[Credit Amount]],"")</f>
        <v>-50.56</v>
      </c>
      <c r="L120" t="str">
        <f>IF(Table1[[#This Row],[Transaction Type]]="Upgrade",Table1[[#This Row],[Credit Amount]],IF(Table1[[#This Row],[Transaction Type]]="Activation",Table1[[#This Row],[Credit Amount]],""))</f>
        <v/>
      </c>
      <c r="M120">
        <f>IF(Table1[[#This Row],[Transaction Type]]="Maintenance",Table1[[#This Row],[Credit Amount]],"")</f>
        <v>-50.56</v>
      </c>
      <c r="N120">
        <v>10085</v>
      </c>
      <c r="O120" t="s">
        <v>2489</v>
      </c>
      <c r="P120" t="s">
        <v>2574</v>
      </c>
      <c r="Q120" t="s">
        <v>289</v>
      </c>
      <c r="R120">
        <v>10004</v>
      </c>
      <c r="S120" t="s">
        <v>2489</v>
      </c>
      <c r="T120" t="s">
        <v>2493</v>
      </c>
      <c r="U120" t="s">
        <v>290</v>
      </c>
      <c r="V120" t="s">
        <v>34</v>
      </c>
      <c r="W120">
        <v>100004996</v>
      </c>
      <c r="X120">
        <v>8005553997</v>
      </c>
      <c r="Y120" t="s">
        <v>2595</v>
      </c>
      <c r="Z120" t="s">
        <v>6585</v>
      </c>
      <c r="AA120" s="13">
        <v>-50.56</v>
      </c>
      <c r="AB120" s="14">
        <v>42578</v>
      </c>
      <c r="AC120" t="s">
        <v>36</v>
      </c>
    </row>
    <row r="121" spans="1:29" x14ac:dyDescent="0.25">
      <c r="A121" t="str">
        <f>CONCATENATE("Q",ROUNDUP(MONTH(Table1[[#This Row],[Month]])/3,0))</f>
        <v>Q3</v>
      </c>
      <c r="B121" s="14">
        <f>EOMONTH(Table1[[#This Row],[Credit Date]],-1)+1</f>
        <v>42552</v>
      </c>
      <c r="C121" t="str">
        <f>CONCATENATE(Table1[[#This Row],[Issuer Last Name]],", ",Table1[[#This Row],[Issuer First Name]])</f>
        <v>No. 085, Employee</v>
      </c>
      <c r="D121" t="str">
        <f>CONCATENATE(Table1[[#This Row],[Approver Last Name]],", ",Table1[[#This Row],[Approver First Name]])</f>
        <v>No. 004, Employee</v>
      </c>
      <c r="E121" t="str">
        <f>CONCATENATE(Table1[[#This Row],[Customer Last Name]],", ",Table1[[#This Row],[Customer First Name]])</f>
        <v>No. 11928, Client</v>
      </c>
      <c r="F1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 t="str">
        <f>IF(Table1[[#This Row],[Transaction Type]]="Maintenance","Non-Sales","Sales")</f>
        <v>Non-Sales</v>
      </c>
      <c r="H121" t="str">
        <f>IF(Table1[[#This Row],[Quarter]]="q2",1,"")</f>
        <v/>
      </c>
      <c r="I121">
        <f>IF(Table1[[#This Row],[Quarter]]="q3",1,"")</f>
        <v>1</v>
      </c>
      <c r="J121" t="str">
        <f>IF(Table1[[#This Row],[Quarter]]="Q2",Table1[[#This Row],[Credit Amount]],"")</f>
        <v/>
      </c>
      <c r="K121">
        <f>IF(Table1[[#This Row],[Quarter]]="Q3",Table1[[#This Row],[Credit Amount]],"")</f>
        <v>-79.55</v>
      </c>
      <c r="L121" t="str">
        <f>IF(Table1[[#This Row],[Transaction Type]]="Upgrade",Table1[[#This Row],[Credit Amount]],IF(Table1[[#This Row],[Transaction Type]]="Activation",Table1[[#This Row],[Credit Amount]],""))</f>
        <v/>
      </c>
      <c r="M121">
        <f>IF(Table1[[#This Row],[Transaction Type]]="Maintenance",Table1[[#This Row],[Credit Amount]],"")</f>
        <v>-79.55</v>
      </c>
      <c r="N121">
        <v>10085</v>
      </c>
      <c r="O121" t="s">
        <v>2489</v>
      </c>
      <c r="P121" t="s">
        <v>2574</v>
      </c>
      <c r="Q121" t="s">
        <v>289</v>
      </c>
      <c r="R121">
        <v>10004</v>
      </c>
      <c r="S121" t="s">
        <v>2489</v>
      </c>
      <c r="T121" t="s">
        <v>2493</v>
      </c>
      <c r="U121" t="s">
        <v>290</v>
      </c>
      <c r="V121" t="s">
        <v>34</v>
      </c>
      <c r="W121">
        <v>100002927</v>
      </c>
      <c r="X121">
        <v>8005551928</v>
      </c>
      <c r="Y121" t="s">
        <v>2595</v>
      </c>
      <c r="Z121" t="s">
        <v>4523</v>
      </c>
      <c r="AA121" s="13">
        <v>-79.55</v>
      </c>
      <c r="AB121" s="14">
        <v>42579</v>
      </c>
      <c r="AC121" t="s">
        <v>36</v>
      </c>
    </row>
    <row r="122" spans="1:29" x14ac:dyDescent="0.25">
      <c r="A122" t="str">
        <f>CONCATENATE("Q",ROUNDUP(MONTH(Table1[[#This Row],[Month]])/3,0))</f>
        <v>Q3</v>
      </c>
      <c r="B122" s="14">
        <f>EOMONTH(Table1[[#This Row],[Credit Date]],-1)+1</f>
        <v>42552</v>
      </c>
      <c r="C122" t="str">
        <f>CONCATENATE(Table1[[#This Row],[Issuer Last Name]],", ",Table1[[#This Row],[Issuer First Name]])</f>
        <v>No. 085, Employee</v>
      </c>
      <c r="D122" t="str">
        <f>CONCATENATE(Table1[[#This Row],[Approver Last Name]],", ",Table1[[#This Row],[Approver First Name]])</f>
        <v>No. 004, Employee</v>
      </c>
      <c r="E122" t="str">
        <f>CONCATENATE(Table1[[#This Row],[Customer Last Name]],", ",Table1[[#This Row],[Customer First Name]])</f>
        <v>No. 13261, Client</v>
      </c>
      <c r="F1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 t="str">
        <f>IF(Table1[[#This Row],[Transaction Type]]="Maintenance","Non-Sales","Sales")</f>
        <v>Non-Sales</v>
      </c>
      <c r="H122" t="str">
        <f>IF(Table1[[#This Row],[Quarter]]="q2",1,"")</f>
        <v/>
      </c>
      <c r="I122">
        <f>IF(Table1[[#This Row],[Quarter]]="q3",1,"")</f>
        <v>1</v>
      </c>
      <c r="J122" t="str">
        <f>IF(Table1[[#This Row],[Quarter]]="Q2",Table1[[#This Row],[Credit Amount]],"")</f>
        <v/>
      </c>
      <c r="K122">
        <f>IF(Table1[[#This Row],[Quarter]]="Q3",Table1[[#This Row],[Credit Amount]],"")</f>
        <v>-94.7</v>
      </c>
      <c r="L122" t="str">
        <f>IF(Table1[[#This Row],[Transaction Type]]="Upgrade",Table1[[#This Row],[Credit Amount]],IF(Table1[[#This Row],[Transaction Type]]="Activation",Table1[[#This Row],[Credit Amount]],""))</f>
        <v/>
      </c>
      <c r="M122">
        <f>IF(Table1[[#This Row],[Transaction Type]]="Maintenance",Table1[[#This Row],[Credit Amount]],"")</f>
        <v>-94.7</v>
      </c>
      <c r="N122">
        <v>10085</v>
      </c>
      <c r="O122" t="s">
        <v>2489</v>
      </c>
      <c r="P122" t="s">
        <v>2574</v>
      </c>
      <c r="Q122" t="s">
        <v>289</v>
      </c>
      <c r="R122">
        <v>10004</v>
      </c>
      <c r="S122" t="s">
        <v>2489</v>
      </c>
      <c r="T122" t="s">
        <v>2493</v>
      </c>
      <c r="U122" t="s">
        <v>290</v>
      </c>
      <c r="V122" t="s">
        <v>34</v>
      </c>
      <c r="W122">
        <v>100004260</v>
      </c>
      <c r="X122">
        <v>8005553261</v>
      </c>
      <c r="Y122" t="s">
        <v>2595</v>
      </c>
      <c r="Z122" t="s">
        <v>5849</v>
      </c>
      <c r="AA122" s="13">
        <v>-94.7</v>
      </c>
      <c r="AB122" s="14">
        <v>42580</v>
      </c>
      <c r="AC122" t="s">
        <v>36</v>
      </c>
    </row>
    <row r="123" spans="1:29" x14ac:dyDescent="0.25">
      <c r="A123" t="str">
        <f>CONCATENATE("Q",ROUNDUP(MONTH(Table1[[#This Row],[Month]])/3,0))</f>
        <v>Q3</v>
      </c>
      <c r="B123" s="14">
        <f>EOMONTH(Table1[[#This Row],[Credit Date]],-1)+1</f>
        <v>42583</v>
      </c>
      <c r="C123" t="str">
        <f>CONCATENATE(Table1[[#This Row],[Issuer Last Name]],", ",Table1[[#This Row],[Issuer First Name]])</f>
        <v>No. 085, Employee</v>
      </c>
      <c r="D123" t="str">
        <f>CONCATENATE(Table1[[#This Row],[Approver Last Name]],", ",Table1[[#This Row],[Approver First Name]])</f>
        <v>No. 085, Employee</v>
      </c>
      <c r="E123" t="str">
        <f>CONCATENATE(Table1[[#This Row],[Customer Last Name]],", ",Table1[[#This Row],[Customer First Name]])</f>
        <v>No. 11998, Client</v>
      </c>
      <c r="F123" t="str">
        <f>IF(Table1[[#This Row],[Credit Amount]]&gt;-19.99,"Less than 19.99",IF(Table1[[#This Row],[Credit Amount]]=-20,"20",IF(Table1[[#This Row],[Credit Amount]]&gt;-49.98,"20.01-49.98",IF(Table1[[#This Row],[Credit Amount]]=-49.99,"49.99",IF(Table1[[#This Row],[Credit Amount]]=-50,"50",IF(Table1[[#This Row],[Credit Amount]]&lt;-50.01,"Greater than 50"))))))</f>
        <v>20.01-49.98</v>
      </c>
      <c r="G123" t="str">
        <f>IF(Table1[[#This Row],[Transaction Type]]="Maintenance","Non-Sales","Sales")</f>
        <v>Non-Sales</v>
      </c>
      <c r="H123" t="str">
        <f>IF(Table1[[#This Row],[Quarter]]="q2",1,"")</f>
        <v/>
      </c>
      <c r="I123">
        <f>IF(Table1[[#This Row],[Quarter]]="q3",1,"")</f>
        <v>1</v>
      </c>
      <c r="J123" t="str">
        <f>IF(Table1[[#This Row],[Quarter]]="Q2",Table1[[#This Row],[Credit Amount]],"")</f>
        <v/>
      </c>
      <c r="K123">
        <f>IF(Table1[[#This Row],[Quarter]]="Q3",Table1[[#This Row],[Credit Amount]],"")</f>
        <v>-39.17</v>
      </c>
      <c r="L123" t="str">
        <f>IF(Table1[[#This Row],[Transaction Type]]="Upgrade",Table1[[#This Row],[Credit Amount]],IF(Table1[[#This Row],[Transaction Type]]="Activation",Table1[[#This Row],[Credit Amount]],""))</f>
        <v/>
      </c>
      <c r="M123">
        <f>IF(Table1[[#This Row],[Transaction Type]]="Maintenance",Table1[[#This Row],[Credit Amount]],"")</f>
        <v>-39.17</v>
      </c>
      <c r="N123">
        <v>10085</v>
      </c>
      <c r="O123" t="s">
        <v>2489</v>
      </c>
      <c r="P123" t="s">
        <v>2574</v>
      </c>
      <c r="Q123" t="s">
        <v>289</v>
      </c>
      <c r="R123">
        <v>10085</v>
      </c>
      <c r="S123" t="s">
        <v>2489</v>
      </c>
      <c r="T123" t="s">
        <v>2574</v>
      </c>
      <c r="U123" t="s">
        <v>289</v>
      </c>
      <c r="V123" t="s">
        <v>34</v>
      </c>
      <c r="W123">
        <v>100002997</v>
      </c>
      <c r="X123">
        <v>8005551998</v>
      </c>
      <c r="Y123" t="s">
        <v>2595</v>
      </c>
      <c r="Z123" t="s">
        <v>4593</v>
      </c>
      <c r="AA123" s="13">
        <v>-39.17</v>
      </c>
      <c r="AB123" s="14">
        <v>42600</v>
      </c>
      <c r="AC123" t="s">
        <v>36</v>
      </c>
    </row>
    <row r="124" spans="1:29" x14ac:dyDescent="0.25">
      <c r="A124" t="str">
        <f>CONCATENATE("Q",ROUNDUP(MONTH(Table1[[#This Row],[Month]])/3,0))</f>
        <v>Q3</v>
      </c>
      <c r="B124" s="14">
        <f>EOMONTH(Table1[[#This Row],[Credit Date]],-1)+1</f>
        <v>42583</v>
      </c>
      <c r="C124" t="str">
        <f>CONCATENATE(Table1[[#This Row],[Issuer Last Name]],", ",Table1[[#This Row],[Issuer First Name]])</f>
        <v>No. 085, Employee</v>
      </c>
      <c r="D124" t="str">
        <f>CONCATENATE(Table1[[#This Row],[Approver Last Name]],", ",Table1[[#This Row],[Approver First Name]])</f>
        <v>No. 085, Employee</v>
      </c>
      <c r="E124" t="str">
        <f>CONCATENATE(Table1[[#This Row],[Customer Last Name]],", ",Table1[[#This Row],[Customer First Name]])</f>
        <v>No. 14034, Client</v>
      </c>
      <c r="F124" t="str">
        <f>IF(Table1[[#This Row],[Credit Amount]]&gt;-19.99,"Less than 19.99",IF(Table1[[#This Row],[Credit Amount]]=-20,"20",IF(Table1[[#This Row],[Credit Amount]]&gt;-49.98,"20.01-49.98",IF(Table1[[#This Row],[Credit Amount]]=-49.99,"49.99",IF(Table1[[#This Row],[Credit Amount]]=-50,"50",IF(Table1[[#This Row],[Credit Amount]]&lt;-50.01,"Greater than 50"))))))</f>
        <v>Less than 19.99</v>
      </c>
      <c r="G124" t="str">
        <f>IF(Table1[[#This Row],[Transaction Type]]="Maintenance","Non-Sales","Sales")</f>
        <v>Non-Sales</v>
      </c>
      <c r="H124" t="str">
        <f>IF(Table1[[#This Row],[Quarter]]="q2",1,"")</f>
        <v/>
      </c>
      <c r="I124">
        <f>IF(Table1[[#This Row],[Quarter]]="q3",1,"")</f>
        <v>1</v>
      </c>
      <c r="J124" t="str">
        <f>IF(Table1[[#This Row],[Quarter]]="Q2",Table1[[#This Row],[Credit Amount]],"")</f>
        <v/>
      </c>
      <c r="K124">
        <f>IF(Table1[[#This Row],[Quarter]]="Q3",Table1[[#This Row],[Credit Amount]],"")</f>
        <v>-7.03</v>
      </c>
      <c r="L124" t="str">
        <f>IF(Table1[[#This Row],[Transaction Type]]="Upgrade",Table1[[#This Row],[Credit Amount]],IF(Table1[[#This Row],[Transaction Type]]="Activation",Table1[[#This Row],[Credit Amount]],""))</f>
        <v/>
      </c>
      <c r="M124">
        <f>IF(Table1[[#This Row],[Transaction Type]]="Maintenance",Table1[[#This Row],[Credit Amount]],"")</f>
        <v>-7.03</v>
      </c>
      <c r="N124">
        <v>10085</v>
      </c>
      <c r="O124" t="s">
        <v>2489</v>
      </c>
      <c r="P124" t="s">
        <v>2574</v>
      </c>
      <c r="Q124" t="s">
        <v>289</v>
      </c>
      <c r="R124">
        <v>10085</v>
      </c>
      <c r="S124" t="s">
        <v>2489</v>
      </c>
      <c r="T124" t="s">
        <v>2574</v>
      </c>
      <c r="U124" t="s">
        <v>289</v>
      </c>
      <c r="V124" t="s">
        <v>34</v>
      </c>
      <c r="W124">
        <v>100005033</v>
      </c>
      <c r="X124">
        <v>8005554034</v>
      </c>
      <c r="Y124" t="s">
        <v>2595</v>
      </c>
      <c r="Z124" t="s">
        <v>6622</v>
      </c>
      <c r="AA124" s="13">
        <v>-7.03</v>
      </c>
      <c r="AB124" s="14">
        <v>42611</v>
      </c>
      <c r="AC124" t="s">
        <v>36</v>
      </c>
    </row>
    <row r="125" spans="1:29" x14ac:dyDescent="0.25">
      <c r="A125" t="str">
        <f>CONCATENATE("Q",ROUNDUP(MONTH(Table1[[#This Row],[Month]])/3,0))</f>
        <v>Q3</v>
      </c>
      <c r="B125" s="14">
        <f>EOMONTH(Table1[[#This Row],[Credit Date]],-1)+1</f>
        <v>42614</v>
      </c>
      <c r="C125" t="str">
        <f>CONCATENATE(Table1[[#This Row],[Issuer Last Name]],", ",Table1[[#This Row],[Issuer First Name]])</f>
        <v>No. 085, Employee</v>
      </c>
      <c r="D125" t="str">
        <f>CONCATENATE(Table1[[#This Row],[Approver Last Name]],", ",Table1[[#This Row],[Approver First Name]])</f>
        <v>No. 004, Employee</v>
      </c>
      <c r="E125" t="str">
        <f>CONCATENATE(Table1[[#This Row],[Customer Last Name]],", ",Table1[[#This Row],[Customer First Name]])</f>
        <v>No. 13044, Client</v>
      </c>
      <c r="F1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 t="str">
        <f>IF(Table1[[#This Row],[Transaction Type]]="Maintenance","Non-Sales","Sales")</f>
        <v>Non-Sales</v>
      </c>
      <c r="H125" t="str">
        <f>IF(Table1[[#This Row],[Quarter]]="q2",1,"")</f>
        <v/>
      </c>
      <c r="I125">
        <f>IF(Table1[[#This Row],[Quarter]]="q3",1,"")</f>
        <v>1</v>
      </c>
      <c r="J125" t="str">
        <f>IF(Table1[[#This Row],[Quarter]]="Q2",Table1[[#This Row],[Credit Amount]],"")</f>
        <v/>
      </c>
      <c r="K125">
        <f>IF(Table1[[#This Row],[Quarter]]="Q3",Table1[[#This Row],[Credit Amount]],"")</f>
        <v>-91.49</v>
      </c>
      <c r="L125" t="str">
        <f>IF(Table1[[#This Row],[Transaction Type]]="Upgrade",Table1[[#This Row],[Credit Amount]],IF(Table1[[#This Row],[Transaction Type]]="Activation",Table1[[#This Row],[Credit Amount]],""))</f>
        <v/>
      </c>
      <c r="M125">
        <f>IF(Table1[[#This Row],[Transaction Type]]="Maintenance",Table1[[#This Row],[Credit Amount]],"")</f>
        <v>-91.49</v>
      </c>
      <c r="N125">
        <v>10085</v>
      </c>
      <c r="O125" t="s">
        <v>2489</v>
      </c>
      <c r="P125" t="s">
        <v>2574</v>
      </c>
      <c r="Q125" t="s">
        <v>289</v>
      </c>
      <c r="R125">
        <v>10004</v>
      </c>
      <c r="S125" t="s">
        <v>2489</v>
      </c>
      <c r="T125" t="s">
        <v>2493</v>
      </c>
      <c r="U125" t="s">
        <v>290</v>
      </c>
      <c r="V125" t="s">
        <v>34</v>
      </c>
      <c r="W125">
        <v>100004043</v>
      </c>
      <c r="X125">
        <v>8005553044</v>
      </c>
      <c r="Y125" t="s">
        <v>2595</v>
      </c>
      <c r="Z125" t="s">
        <v>5632</v>
      </c>
      <c r="AA125" s="13">
        <v>-91.49</v>
      </c>
      <c r="AB125" s="14">
        <v>42621</v>
      </c>
      <c r="AC125" t="s">
        <v>36</v>
      </c>
    </row>
    <row r="126" spans="1:29" x14ac:dyDescent="0.25">
      <c r="A126" t="str">
        <f>CONCATENATE("Q",ROUNDUP(MONTH(Table1[[#This Row],[Month]])/3,0))</f>
        <v>Q3</v>
      </c>
      <c r="B126" s="14">
        <f>EOMONTH(Table1[[#This Row],[Credit Date]],-1)+1</f>
        <v>42614</v>
      </c>
      <c r="C126" t="str">
        <f>CONCATENATE(Table1[[#This Row],[Issuer Last Name]],", ",Table1[[#This Row],[Issuer First Name]])</f>
        <v>No. 085, Employee</v>
      </c>
      <c r="D126" t="str">
        <f>CONCATENATE(Table1[[#This Row],[Approver Last Name]],", ",Table1[[#This Row],[Approver First Name]])</f>
        <v>No. 085, Employee</v>
      </c>
      <c r="E126" t="str">
        <f>CONCATENATE(Table1[[#This Row],[Customer Last Name]],", ",Table1[[#This Row],[Customer First Name]])</f>
        <v>No. 11387, Client</v>
      </c>
      <c r="F126" t="str">
        <f>IF(Table1[[#This Row],[Credit Amount]]&gt;-19.99,"Less than 19.99",IF(Table1[[#This Row],[Credit Amount]]=-20,"20",IF(Table1[[#This Row],[Credit Amount]]&gt;-49.98,"20.01-49.98",IF(Table1[[#This Row],[Credit Amount]]=-49.99,"49.99",IF(Table1[[#This Row],[Credit Amount]]=-50,"50",IF(Table1[[#This Row],[Credit Amount]]&lt;-50.01,"Greater than 50"))))))</f>
        <v>Less than 19.99</v>
      </c>
      <c r="G126" t="str">
        <f>IF(Table1[[#This Row],[Transaction Type]]="Maintenance","Non-Sales","Sales")</f>
        <v>Non-Sales</v>
      </c>
      <c r="H126" t="str">
        <f>IF(Table1[[#This Row],[Quarter]]="q2",1,"")</f>
        <v/>
      </c>
      <c r="I126">
        <f>IF(Table1[[#This Row],[Quarter]]="q3",1,"")</f>
        <v>1</v>
      </c>
      <c r="J126" t="str">
        <f>IF(Table1[[#This Row],[Quarter]]="Q2",Table1[[#This Row],[Credit Amount]],"")</f>
        <v/>
      </c>
      <c r="K126">
        <f>IF(Table1[[#This Row],[Quarter]]="Q3",Table1[[#This Row],[Credit Amount]],"")</f>
        <v>-19.25</v>
      </c>
      <c r="L126" t="str">
        <f>IF(Table1[[#This Row],[Transaction Type]]="Upgrade",Table1[[#This Row],[Credit Amount]],IF(Table1[[#This Row],[Transaction Type]]="Activation",Table1[[#This Row],[Credit Amount]],""))</f>
        <v/>
      </c>
      <c r="M126">
        <f>IF(Table1[[#This Row],[Transaction Type]]="Maintenance",Table1[[#This Row],[Credit Amount]],"")</f>
        <v>-19.25</v>
      </c>
      <c r="N126">
        <v>10085</v>
      </c>
      <c r="O126" t="s">
        <v>2489</v>
      </c>
      <c r="P126" t="s">
        <v>2574</v>
      </c>
      <c r="Q126" t="s">
        <v>289</v>
      </c>
      <c r="R126">
        <v>10085</v>
      </c>
      <c r="S126" t="s">
        <v>2489</v>
      </c>
      <c r="T126" t="s">
        <v>2574</v>
      </c>
      <c r="U126" t="s">
        <v>289</v>
      </c>
      <c r="V126" t="s">
        <v>34</v>
      </c>
      <c r="W126">
        <v>100002386</v>
      </c>
      <c r="X126">
        <v>8005551387</v>
      </c>
      <c r="Y126" t="s">
        <v>2595</v>
      </c>
      <c r="Z126" t="s">
        <v>3982</v>
      </c>
      <c r="AA126" s="13">
        <v>-19.25</v>
      </c>
      <c r="AB126" s="14">
        <v>42622</v>
      </c>
      <c r="AC126" t="s">
        <v>36</v>
      </c>
    </row>
    <row r="127" spans="1:29" x14ac:dyDescent="0.25">
      <c r="A127" t="str">
        <f>CONCATENATE("Q",ROUNDUP(MONTH(Table1[[#This Row],[Month]])/3,0))</f>
        <v>Q3</v>
      </c>
      <c r="B127" s="14">
        <f>EOMONTH(Table1[[#This Row],[Credit Date]],-1)+1</f>
        <v>42614</v>
      </c>
      <c r="C127" t="str">
        <f>CONCATENATE(Table1[[#This Row],[Issuer Last Name]],", ",Table1[[#This Row],[Issuer First Name]])</f>
        <v>No. 085, Employee</v>
      </c>
      <c r="D127" t="str">
        <f>CONCATENATE(Table1[[#This Row],[Approver Last Name]],", ",Table1[[#This Row],[Approver First Name]])</f>
        <v>No. 004, Employee</v>
      </c>
      <c r="E127" t="str">
        <f>CONCATENATE(Table1[[#This Row],[Customer Last Name]],", ",Table1[[#This Row],[Customer First Name]])</f>
        <v>No. 11415, Client</v>
      </c>
      <c r="F1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 t="str">
        <f>IF(Table1[[#This Row],[Transaction Type]]="Maintenance","Non-Sales","Sales")</f>
        <v>Non-Sales</v>
      </c>
      <c r="H127" t="str">
        <f>IF(Table1[[#This Row],[Quarter]]="q2",1,"")</f>
        <v/>
      </c>
      <c r="I127">
        <f>IF(Table1[[#This Row],[Quarter]]="q3",1,"")</f>
        <v>1</v>
      </c>
      <c r="J127" t="str">
        <f>IF(Table1[[#This Row],[Quarter]]="Q2",Table1[[#This Row],[Credit Amount]],"")</f>
        <v/>
      </c>
      <c r="K127">
        <f>IF(Table1[[#This Row],[Quarter]]="Q3",Table1[[#This Row],[Credit Amount]],"")</f>
        <v>-66.540000000000006</v>
      </c>
      <c r="L127" t="str">
        <f>IF(Table1[[#This Row],[Transaction Type]]="Upgrade",Table1[[#This Row],[Credit Amount]],IF(Table1[[#This Row],[Transaction Type]]="Activation",Table1[[#This Row],[Credit Amount]],""))</f>
        <v/>
      </c>
      <c r="M127">
        <f>IF(Table1[[#This Row],[Transaction Type]]="Maintenance",Table1[[#This Row],[Credit Amount]],"")</f>
        <v>-66.540000000000006</v>
      </c>
      <c r="N127">
        <v>10085</v>
      </c>
      <c r="O127" t="s">
        <v>2489</v>
      </c>
      <c r="P127" t="s">
        <v>2574</v>
      </c>
      <c r="Q127" t="s">
        <v>289</v>
      </c>
      <c r="R127">
        <v>10004</v>
      </c>
      <c r="S127" t="s">
        <v>2489</v>
      </c>
      <c r="T127" t="s">
        <v>2493</v>
      </c>
      <c r="U127" t="s">
        <v>290</v>
      </c>
      <c r="V127" t="s">
        <v>34</v>
      </c>
      <c r="W127">
        <v>100002414</v>
      </c>
      <c r="X127">
        <v>8005551415</v>
      </c>
      <c r="Y127" t="s">
        <v>2595</v>
      </c>
      <c r="Z127" t="s">
        <v>4010</v>
      </c>
      <c r="AA127" s="13">
        <v>-66.540000000000006</v>
      </c>
      <c r="AB127" s="14">
        <v>42633</v>
      </c>
      <c r="AC127" t="s">
        <v>36</v>
      </c>
    </row>
    <row r="128" spans="1:29" x14ac:dyDescent="0.25">
      <c r="A128" t="str">
        <f>CONCATENATE("Q",ROUNDUP(MONTH(Table1[[#This Row],[Month]])/3,0))</f>
        <v>Q3</v>
      </c>
      <c r="B128" s="14">
        <f>EOMONTH(Table1[[#This Row],[Credit Date]],-1)+1</f>
        <v>42614</v>
      </c>
      <c r="C128" t="str">
        <f>CONCATENATE(Table1[[#This Row],[Issuer Last Name]],", ",Table1[[#This Row],[Issuer First Name]])</f>
        <v>No. 085, Employee</v>
      </c>
      <c r="D128" t="str">
        <f>CONCATENATE(Table1[[#This Row],[Approver Last Name]],", ",Table1[[#This Row],[Approver First Name]])</f>
        <v>No. 085, Employee</v>
      </c>
      <c r="E128" t="str">
        <f>CONCATENATE(Table1[[#This Row],[Customer Last Name]],", ",Table1[[#This Row],[Customer First Name]])</f>
        <v>No. 10298, Client</v>
      </c>
      <c r="F128" t="str">
        <f>IF(Table1[[#This Row],[Credit Amount]]&gt;-19.99,"Less than 19.99",IF(Table1[[#This Row],[Credit Amount]]=-20,"20",IF(Table1[[#This Row],[Credit Amount]]&gt;-49.98,"20.01-49.98",IF(Table1[[#This Row],[Credit Amount]]=-49.99,"49.99",IF(Table1[[#This Row],[Credit Amount]]=-50,"50",IF(Table1[[#This Row],[Credit Amount]]&lt;-50.01,"Greater than 50"))))))</f>
        <v>Less than 19.99</v>
      </c>
      <c r="G128" t="str">
        <f>IF(Table1[[#This Row],[Transaction Type]]="Maintenance","Non-Sales","Sales")</f>
        <v>Non-Sales</v>
      </c>
      <c r="H128" t="str">
        <f>IF(Table1[[#This Row],[Quarter]]="q2",1,"")</f>
        <v/>
      </c>
      <c r="I128">
        <f>IF(Table1[[#This Row],[Quarter]]="q3",1,"")</f>
        <v>1</v>
      </c>
      <c r="J128" t="str">
        <f>IF(Table1[[#This Row],[Quarter]]="Q2",Table1[[#This Row],[Credit Amount]],"")</f>
        <v/>
      </c>
      <c r="K128">
        <f>IF(Table1[[#This Row],[Quarter]]="Q3",Table1[[#This Row],[Credit Amount]],"")</f>
        <v>-13.62</v>
      </c>
      <c r="L128" t="str">
        <f>IF(Table1[[#This Row],[Transaction Type]]="Upgrade",Table1[[#This Row],[Credit Amount]],IF(Table1[[#This Row],[Transaction Type]]="Activation",Table1[[#This Row],[Credit Amount]],""))</f>
        <v/>
      </c>
      <c r="M128">
        <f>IF(Table1[[#This Row],[Transaction Type]]="Maintenance",Table1[[#This Row],[Credit Amount]],"")</f>
        <v>-13.62</v>
      </c>
      <c r="N128">
        <v>10085</v>
      </c>
      <c r="O128" t="s">
        <v>2489</v>
      </c>
      <c r="P128" t="s">
        <v>2574</v>
      </c>
      <c r="Q128" t="s">
        <v>289</v>
      </c>
      <c r="R128">
        <v>10085</v>
      </c>
      <c r="S128" t="s">
        <v>2489</v>
      </c>
      <c r="T128" t="s">
        <v>2574</v>
      </c>
      <c r="U128" t="s">
        <v>289</v>
      </c>
      <c r="V128" t="s">
        <v>34</v>
      </c>
      <c r="W128">
        <v>100001297</v>
      </c>
      <c r="X128">
        <v>8005550298</v>
      </c>
      <c r="Y128" t="s">
        <v>2595</v>
      </c>
      <c r="Z128" t="s">
        <v>2893</v>
      </c>
      <c r="AA128" s="13">
        <v>-13.62</v>
      </c>
      <c r="AB128" s="14">
        <v>42640</v>
      </c>
      <c r="AC128" t="s">
        <v>36</v>
      </c>
    </row>
    <row r="129" spans="1:29" x14ac:dyDescent="0.25">
      <c r="A129" t="str">
        <f>CONCATENATE("Q",ROUNDUP(MONTH(Table1[[#This Row],[Month]])/3,0))</f>
        <v>Q3</v>
      </c>
      <c r="B129" s="14">
        <f>EOMONTH(Table1[[#This Row],[Credit Date]],-1)+1</f>
        <v>42614</v>
      </c>
      <c r="C129" t="str">
        <f>CONCATENATE(Table1[[#This Row],[Issuer Last Name]],", ",Table1[[#This Row],[Issuer First Name]])</f>
        <v>No. 085, Employee</v>
      </c>
      <c r="D129" t="str">
        <f>CONCATENATE(Table1[[#This Row],[Approver Last Name]],", ",Table1[[#This Row],[Approver First Name]])</f>
        <v>No. 004, Employee</v>
      </c>
      <c r="E129" t="str">
        <f>CONCATENATE(Table1[[#This Row],[Customer Last Name]],", ",Table1[[#This Row],[Customer First Name]])</f>
        <v>No. 10158, Client</v>
      </c>
      <c r="F1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 t="str">
        <f>IF(Table1[[#This Row],[Transaction Type]]="Maintenance","Non-Sales","Sales")</f>
        <v>Non-Sales</v>
      </c>
      <c r="H129" t="str">
        <f>IF(Table1[[#This Row],[Quarter]]="q2",1,"")</f>
        <v/>
      </c>
      <c r="I129">
        <f>IF(Table1[[#This Row],[Quarter]]="q3",1,"")</f>
        <v>1</v>
      </c>
      <c r="J129" t="str">
        <f>IF(Table1[[#This Row],[Quarter]]="Q2",Table1[[#This Row],[Credit Amount]],"")</f>
        <v/>
      </c>
      <c r="K129">
        <f>IF(Table1[[#This Row],[Quarter]]="Q3",Table1[[#This Row],[Credit Amount]],"")</f>
        <v>-90.18</v>
      </c>
      <c r="L129" t="str">
        <f>IF(Table1[[#This Row],[Transaction Type]]="Upgrade",Table1[[#This Row],[Credit Amount]],IF(Table1[[#This Row],[Transaction Type]]="Activation",Table1[[#This Row],[Credit Amount]],""))</f>
        <v/>
      </c>
      <c r="M129">
        <f>IF(Table1[[#This Row],[Transaction Type]]="Maintenance",Table1[[#This Row],[Credit Amount]],"")</f>
        <v>-90.18</v>
      </c>
      <c r="N129">
        <v>10085</v>
      </c>
      <c r="O129" t="s">
        <v>2489</v>
      </c>
      <c r="P129" t="s">
        <v>2574</v>
      </c>
      <c r="Q129" t="s">
        <v>289</v>
      </c>
      <c r="R129">
        <v>10004</v>
      </c>
      <c r="S129" t="s">
        <v>2489</v>
      </c>
      <c r="T129" t="s">
        <v>2493</v>
      </c>
      <c r="U129" t="s">
        <v>290</v>
      </c>
      <c r="V129" t="s">
        <v>34</v>
      </c>
      <c r="W129">
        <v>100001157</v>
      </c>
      <c r="X129">
        <v>8005550158</v>
      </c>
      <c r="Y129" t="s">
        <v>2595</v>
      </c>
      <c r="Z129" t="s">
        <v>2753</v>
      </c>
      <c r="AA129" s="13">
        <v>-90.18</v>
      </c>
      <c r="AB129" s="14">
        <v>42643</v>
      </c>
      <c r="AC129" t="s">
        <v>36</v>
      </c>
    </row>
    <row r="130" spans="1:29" x14ac:dyDescent="0.25">
      <c r="A130" t="str">
        <f>CONCATENATE("Q",ROUNDUP(MONTH(Table1[[#This Row],[Month]])/3,0))</f>
        <v>Q2</v>
      </c>
      <c r="B130" s="14">
        <f>EOMONTH(Table1[[#This Row],[Credit Date]],-1)+1</f>
        <v>42461</v>
      </c>
      <c r="C130" t="str">
        <f>CONCATENATE(Table1[[#This Row],[Issuer Last Name]],", ",Table1[[#This Row],[Issuer First Name]])</f>
        <v>No. 034, Employee</v>
      </c>
      <c r="D130" t="str">
        <f>CONCATENATE(Table1[[#This Row],[Approver Last Name]],", ",Table1[[#This Row],[Approver First Name]])</f>
        <v>No. 004, Employee</v>
      </c>
      <c r="E130" t="str">
        <f>CONCATENATE(Table1[[#This Row],[Customer Last Name]],", ",Table1[[#This Row],[Customer First Name]])</f>
        <v>No. 11354, Client</v>
      </c>
      <c r="F1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 t="str">
        <f>IF(Table1[[#This Row],[Transaction Type]]="Maintenance","Non-Sales","Sales")</f>
        <v>Sales</v>
      </c>
      <c r="H130">
        <f>IF(Table1[[#This Row],[Quarter]]="q2",1,"")</f>
        <v>1</v>
      </c>
      <c r="I130" t="str">
        <f>IF(Table1[[#This Row],[Quarter]]="q3",1,"")</f>
        <v/>
      </c>
      <c r="J130">
        <f>IF(Table1[[#This Row],[Quarter]]="Q2",Table1[[#This Row],[Credit Amount]],"")</f>
        <v>-92.06</v>
      </c>
      <c r="K130" t="str">
        <f>IF(Table1[[#This Row],[Quarter]]="Q3",Table1[[#This Row],[Credit Amount]],"")</f>
        <v/>
      </c>
      <c r="L130">
        <f>IF(Table1[[#This Row],[Transaction Type]]="Upgrade",Table1[[#This Row],[Credit Amount]],IF(Table1[[#This Row],[Transaction Type]]="Activation",Table1[[#This Row],[Credit Amount]],""))</f>
        <v>-92.06</v>
      </c>
      <c r="M130" t="str">
        <f>IF(Table1[[#This Row],[Transaction Type]]="Maintenance",Table1[[#This Row],[Credit Amount]],"")</f>
        <v/>
      </c>
      <c r="N130">
        <v>10034</v>
      </c>
      <c r="O130" t="s">
        <v>2489</v>
      </c>
      <c r="P130" t="s">
        <v>2523</v>
      </c>
      <c r="Q130" t="s">
        <v>289</v>
      </c>
      <c r="R130">
        <v>10004</v>
      </c>
      <c r="S130" t="s">
        <v>2489</v>
      </c>
      <c r="T130" t="s">
        <v>2493</v>
      </c>
      <c r="U130" t="s">
        <v>290</v>
      </c>
      <c r="V130" t="s">
        <v>34</v>
      </c>
      <c r="W130">
        <v>100002353</v>
      </c>
      <c r="X130">
        <v>8005551354</v>
      </c>
      <c r="Y130" t="s">
        <v>2595</v>
      </c>
      <c r="Z130" t="s">
        <v>3949</v>
      </c>
      <c r="AA130" s="13">
        <v>-92.06</v>
      </c>
      <c r="AB130" s="14">
        <v>42462</v>
      </c>
      <c r="AC130" t="s">
        <v>35</v>
      </c>
    </row>
    <row r="131" spans="1:29" x14ac:dyDescent="0.25">
      <c r="A131" t="str">
        <f>CONCATENATE("Q",ROUNDUP(MONTH(Table1[[#This Row],[Month]])/3,0))</f>
        <v>Q2</v>
      </c>
      <c r="B131" s="14">
        <f>EOMONTH(Table1[[#This Row],[Credit Date]],-1)+1</f>
        <v>42461</v>
      </c>
      <c r="C131" t="str">
        <f>CONCATENATE(Table1[[#This Row],[Issuer Last Name]],", ",Table1[[#This Row],[Issuer First Name]])</f>
        <v>No. 034, Employee</v>
      </c>
      <c r="D131" t="str">
        <f>CONCATENATE(Table1[[#This Row],[Approver Last Name]],", ",Table1[[#This Row],[Approver First Name]])</f>
        <v>No. 004, Employee</v>
      </c>
      <c r="E131" t="str">
        <f>CONCATENATE(Table1[[#This Row],[Customer Last Name]],", ",Table1[[#This Row],[Customer First Name]])</f>
        <v>No. 13036, Client</v>
      </c>
      <c r="F131" t="str">
        <f>IF(Table1[[#This Row],[Credit Amount]]&gt;-19.99,"Less than 19.99",IF(Table1[[#This Row],[Credit Amount]]=-20,"20",IF(Table1[[#This Row],[Credit Amount]]&gt;-49.98,"20.01-49.98",IF(Table1[[#This Row],[Credit Amount]]=-49.99,"49.99",IF(Table1[[#This Row],[Credit Amount]]=-50,"50",IF(Table1[[#This Row],[Credit Amount]]&lt;-50.01,"Greater than 50"))))))</f>
        <v>Less than 19.99</v>
      </c>
      <c r="G131" t="str">
        <f>IF(Table1[[#This Row],[Transaction Type]]="Maintenance","Non-Sales","Sales")</f>
        <v>Non-Sales</v>
      </c>
      <c r="H131">
        <f>IF(Table1[[#This Row],[Quarter]]="q2",1,"")</f>
        <v>1</v>
      </c>
      <c r="I131" t="str">
        <f>IF(Table1[[#This Row],[Quarter]]="q3",1,"")</f>
        <v/>
      </c>
      <c r="J131">
        <f>IF(Table1[[#This Row],[Quarter]]="Q2",Table1[[#This Row],[Credit Amount]],"")</f>
        <v>-16.940000000000001</v>
      </c>
      <c r="K131" t="str">
        <f>IF(Table1[[#This Row],[Quarter]]="Q3",Table1[[#This Row],[Credit Amount]],"")</f>
        <v/>
      </c>
      <c r="L131" t="str">
        <f>IF(Table1[[#This Row],[Transaction Type]]="Upgrade",Table1[[#This Row],[Credit Amount]],IF(Table1[[#This Row],[Transaction Type]]="Activation",Table1[[#This Row],[Credit Amount]],""))</f>
        <v/>
      </c>
      <c r="M131">
        <f>IF(Table1[[#This Row],[Transaction Type]]="Maintenance",Table1[[#This Row],[Credit Amount]],"")</f>
        <v>-16.940000000000001</v>
      </c>
      <c r="N131">
        <v>10034</v>
      </c>
      <c r="O131" t="s">
        <v>2489</v>
      </c>
      <c r="P131" t="s">
        <v>2523</v>
      </c>
      <c r="Q131" t="s">
        <v>289</v>
      </c>
      <c r="R131">
        <v>10004</v>
      </c>
      <c r="S131" t="s">
        <v>2489</v>
      </c>
      <c r="T131" t="s">
        <v>2493</v>
      </c>
      <c r="U131" t="s">
        <v>290</v>
      </c>
      <c r="V131" t="s">
        <v>34</v>
      </c>
      <c r="W131">
        <v>100004035</v>
      </c>
      <c r="X131">
        <v>8005553036</v>
      </c>
      <c r="Y131" t="s">
        <v>2595</v>
      </c>
      <c r="Z131" t="s">
        <v>5624</v>
      </c>
      <c r="AA131" s="13">
        <v>-16.940000000000001</v>
      </c>
      <c r="AB131" s="14">
        <v>42463</v>
      </c>
      <c r="AC131" t="s">
        <v>36</v>
      </c>
    </row>
    <row r="132" spans="1:29" x14ac:dyDescent="0.25">
      <c r="A132" t="str">
        <f>CONCATENATE("Q",ROUNDUP(MONTH(Table1[[#This Row],[Month]])/3,0))</f>
        <v>Q2</v>
      </c>
      <c r="B132" s="14">
        <f>EOMONTH(Table1[[#This Row],[Credit Date]],-1)+1</f>
        <v>42461</v>
      </c>
      <c r="C132" t="str">
        <f>CONCATENATE(Table1[[#This Row],[Issuer Last Name]],", ",Table1[[#This Row],[Issuer First Name]])</f>
        <v>No. 034, Employee</v>
      </c>
      <c r="D132" t="str">
        <f>CONCATENATE(Table1[[#This Row],[Approver Last Name]],", ",Table1[[#This Row],[Approver First Name]])</f>
        <v>No. 004, Employee</v>
      </c>
      <c r="E132" t="str">
        <f>CONCATENATE(Table1[[#This Row],[Customer Last Name]],", ",Table1[[#This Row],[Customer First Name]])</f>
        <v>No. 12701, Client</v>
      </c>
      <c r="F1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 t="str">
        <f>IF(Table1[[#This Row],[Transaction Type]]="Maintenance","Non-Sales","Sales")</f>
        <v>Non-Sales</v>
      </c>
      <c r="H132">
        <f>IF(Table1[[#This Row],[Quarter]]="q2",1,"")</f>
        <v>1</v>
      </c>
      <c r="I132" t="str">
        <f>IF(Table1[[#This Row],[Quarter]]="q3",1,"")</f>
        <v/>
      </c>
      <c r="J132">
        <f>IF(Table1[[#This Row],[Quarter]]="Q2",Table1[[#This Row],[Credit Amount]],"")</f>
        <v>-82.43</v>
      </c>
      <c r="K132" t="str">
        <f>IF(Table1[[#This Row],[Quarter]]="Q3",Table1[[#This Row],[Credit Amount]],"")</f>
        <v/>
      </c>
      <c r="L132" t="str">
        <f>IF(Table1[[#This Row],[Transaction Type]]="Upgrade",Table1[[#This Row],[Credit Amount]],IF(Table1[[#This Row],[Transaction Type]]="Activation",Table1[[#This Row],[Credit Amount]],""))</f>
        <v/>
      </c>
      <c r="M132">
        <f>IF(Table1[[#This Row],[Transaction Type]]="Maintenance",Table1[[#This Row],[Credit Amount]],"")</f>
        <v>-82.43</v>
      </c>
      <c r="N132">
        <v>10034</v>
      </c>
      <c r="O132" t="s">
        <v>2489</v>
      </c>
      <c r="P132" t="s">
        <v>2523</v>
      </c>
      <c r="Q132" t="s">
        <v>289</v>
      </c>
      <c r="R132">
        <v>10004</v>
      </c>
      <c r="S132" t="s">
        <v>2489</v>
      </c>
      <c r="T132" t="s">
        <v>2493</v>
      </c>
      <c r="U132" t="s">
        <v>290</v>
      </c>
      <c r="V132" t="s">
        <v>34</v>
      </c>
      <c r="W132">
        <v>100003700</v>
      </c>
      <c r="X132">
        <v>8005552701</v>
      </c>
      <c r="Y132" t="s">
        <v>2595</v>
      </c>
      <c r="Z132" t="s">
        <v>5295</v>
      </c>
      <c r="AA132" s="13">
        <v>-82.43</v>
      </c>
      <c r="AB132" s="14">
        <v>42464</v>
      </c>
      <c r="AC132" t="s">
        <v>36</v>
      </c>
    </row>
    <row r="133" spans="1:29" x14ac:dyDescent="0.25">
      <c r="A133" t="str">
        <f>CONCATENATE("Q",ROUNDUP(MONTH(Table1[[#This Row],[Month]])/3,0))</f>
        <v>Q2</v>
      </c>
      <c r="B133" s="14">
        <f>EOMONTH(Table1[[#This Row],[Credit Date]],-1)+1</f>
        <v>42461</v>
      </c>
      <c r="C133" t="str">
        <f>CONCATENATE(Table1[[#This Row],[Issuer Last Name]],", ",Table1[[#This Row],[Issuer First Name]])</f>
        <v>No. 034, Employee</v>
      </c>
      <c r="D133" t="str">
        <f>CONCATENATE(Table1[[#This Row],[Approver Last Name]],", ",Table1[[#This Row],[Approver First Name]])</f>
        <v>No. 004, Employee</v>
      </c>
      <c r="E133" t="str">
        <f>CONCATENATE(Table1[[#This Row],[Customer Last Name]],", ",Table1[[#This Row],[Customer First Name]])</f>
        <v>No. 13755, Client</v>
      </c>
      <c r="F133" t="str">
        <f>IF(Table1[[#This Row],[Credit Amount]]&gt;-19.99,"Less than 19.99",IF(Table1[[#This Row],[Credit Amount]]=-20,"20",IF(Table1[[#This Row],[Credit Amount]]&gt;-49.98,"20.01-49.98",IF(Table1[[#This Row],[Credit Amount]]=-49.99,"49.99",IF(Table1[[#This Row],[Credit Amount]]=-50,"50",IF(Table1[[#This Row],[Credit Amount]]&lt;-50.01,"Greater than 50"))))))</f>
        <v>20.01-49.98</v>
      </c>
      <c r="G133" t="str">
        <f>IF(Table1[[#This Row],[Transaction Type]]="Maintenance","Non-Sales","Sales")</f>
        <v>Non-Sales</v>
      </c>
      <c r="H133">
        <f>IF(Table1[[#This Row],[Quarter]]="q2",1,"")</f>
        <v>1</v>
      </c>
      <c r="I133" t="str">
        <f>IF(Table1[[#This Row],[Quarter]]="q3",1,"")</f>
        <v/>
      </c>
      <c r="J133">
        <f>IF(Table1[[#This Row],[Quarter]]="Q2",Table1[[#This Row],[Credit Amount]],"")</f>
        <v>-21.37</v>
      </c>
      <c r="K133" t="str">
        <f>IF(Table1[[#This Row],[Quarter]]="Q3",Table1[[#This Row],[Credit Amount]],"")</f>
        <v/>
      </c>
      <c r="L133" t="str">
        <f>IF(Table1[[#This Row],[Transaction Type]]="Upgrade",Table1[[#This Row],[Credit Amount]],IF(Table1[[#This Row],[Transaction Type]]="Activation",Table1[[#This Row],[Credit Amount]],""))</f>
        <v/>
      </c>
      <c r="M133">
        <f>IF(Table1[[#This Row],[Transaction Type]]="Maintenance",Table1[[#This Row],[Credit Amount]],"")</f>
        <v>-21.37</v>
      </c>
      <c r="N133">
        <v>10034</v>
      </c>
      <c r="O133" t="s">
        <v>2489</v>
      </c>
      <c r="P133" t="s">
        <v>2523</v>
      </c>
      <c r="Q133" t="s">
        <v>289</v>
      </c>
      <c r="R133">
        <v>10004</v>
      </c>
      <c r="S133" t="s">
        <v>2489</v>
      </c>
      <c r="T133" t="s">
        <v>2493</v>
      </c>
      <c r="U133" t="s">
        <v>290</v>
      </c>
      <c r="V133" t="s">
        <v>34</v>
      </c>
      <c r="W133">
        <v>100004754</v>
      </c>
      <c r="X133">
        <v>8005553755</v>
      </c>
      <c r="Y133" t="s">
        <v>2595</v>
      </c>
      <c r="Z133" t="s">
        <v>6343</v>
      </c>
      <c r="AA133" s="13">
        <v>-21.37</v>
      </c>
      <c r="AB133" s="14">
        <v>42473</v>
      </c>
      <c r="AC133" t="s">
        <v>36</v>
      </c>
    </row>
    <row r="134" spans="1:29" x14ac:dyDescent="0.25">
      <c r="A134" t="str">
        <f>CONCATENATE("Q",ROUNDUP(MONTH(Table1[[#This Row],[Month]])/3,0))</f>
        <v>Q2</v>
      </c>
      <c r="B134" s="14">
        <f>EOMONTH(Table1[[#This Row],[Credit Date]],-1)+1</f>
        <v>42461</v>
      </c>
      <c r="C134" t="str">
        <f>CONCATENATE(Table1[[#This Row],[Issuer Last Name]],", ",Table1[[#This Row],[Issuer First Name]])</f>
        <v>No. 034, Employee</v>
      </c>
      <c r="D134" t="str">
        <f>CONCATENATE(Table1[[#This Row],[Approver Last Name]],", ",Table1[[#This Row],[Approver First Name]])</f>
        <v>No. 004, Employee</v>
      </c>
      <c r="E134" t="str">
        <f>CONCATENATE(Table1[[#This Row],[Customer Last Name]],", ",Table1[[#This Row],[Customer First Name]])</f>
        <v>No. 11075, Client</v>
      </c>
      <c r="F134" t="str">
        <f>IF(Table1[[#This Row],[Credit Amount]]&gt;-19.99,"Less than 19.99",IF(Table1[[#This Row],[Credit Amount]]=-20,"20",IF(Table1[[#This Row],[Credit Amount]]&gt;-49.98,"20.01-49.98",IF(Table1[[#This Row],[Credit Amount]]=-49.99,"49.99",IF(Table1[[#This Row],[Credit Amount]]=-50,"50",IF(Table1[[#This Row],[Credit Amount]]&lt;-50.01,"Greater than 50"))))))</f>
        <v>20.01-49.98</v>
      </c>
      <c r="G134" t="str">
        <f>IF(Table1[[#This Row],[Transaction Type]]="Maintenance","Non-Sales","Sales")</f>
        <v>Non-Sales</v>
      </c>
      <c r="H134">
        <f>IF(Table1[[#This Row],[Quarter]]="q2",1,"")</f>
        <v>1</v>
      </c>
      <c r="I134" t="str">
        <f>IF(Table1[[#This Row],[Quarter]]="q3",1,"")</f>
        <v/>
      </c>
      <c r="J134">
        <f>IF(Table1[[#This Row],[Quarter]]="Q2",Table1[[#This Row],[Credit Amount]],"")</f>
        <v>-43.38</v>
      </c>
      <c r="K134" t="str">
        <f>IF(Table1[[#This Row],[Quarter]]="Q3",Table1[[#This Row],[Credit Amount]],"")</f>
        <v/>
      </c>
      <c r="L134" t="str">
        <f>IF(Table1[[#This Row],[Transaction Type]]="Upgrade",Table1[[#This Row],[Credit Amount]],IF(Table1[[#This Row],[Transaction Type]]="Activation",Table1[[#This Row],[Credit Amount]],""))</f>
        <v/>
      </c>
      <c r="M134">
        <f>IF(Table1[[#This Row],[Transaction Type]]="Maintenance",Table1[[#This Row],[Credit Amount]],"")</f>
        <v>-43.38</v>
      </c>
      <c r="N134">
        <v>10034</v>
      </c>
      <c r="O134" t="s">
        <v>2489</v>
      </c>
      <c r="P134" t="s">
        <v>2523</v>
      </c>
      <c r="Q134" t="s">
        <v>289</v>
      </c>
      <c r="R134">
        <v>10004</v>
      </c>
      <c r="S134" t="s">
        <v>2489</v>
      </c>
      <c r="T134" t="s">
        <v>2493</v>
      </c>
      <c r="U134" t="s">
        <v>290</v>
      </c>
      <c r="V134" t="s">
        <v>34</v>
      </c>
      <c r="W134">
        <v>100002074</v>
      </c>
      <c r="X134">
        <v>8005551075</v>
      </c>
      <c r="Y134" t="s">
        <v>2595</v>
      </c>
      <c r="Z134" t="s">
        <v>3670</v>
      </c>
      <c r="AA134" s="13">
        <v>-43.38</v>
      </c>
      <c r="AB134" s="14">
        <v>42475</v>
      </c>
      <c r="AC134" t="s">
        <v>36</v>
      </c>
    </row>
    <row r="135" spans="1:29" x14ac:dyDescent="0.25">
      <c r="A135" t="str">
        <f>CONCATENATE("Q",ROUNDUP(MONTH(Table1[[#This Row],[Month]])/3,0))</f>
        <v>Q2</v>
      </c>
      <c r="B135" s="14">
        <f>EOMONTH(Table1[[#This Row],[Credit Date]],-1)+1</f>
        <v>42461</v>
      </c>
      <c r="C135" t="str">
        <f>CONCATENATE(Table1[[#This Row],[Issuer Last Name]],", ",Table1[[#This Row],[Issuer First Name]])</f>
        <v>No. 034, Employee</v>
      </c>
      <c r="D135" t="str">
        <f>CONCATENATE(Table1[[#This Row],[Approver Last Name]],", ",Table1[[#This Row],[Approver First Name]])</f>
        <v>No. 004, Employee</v>
      </c>
      <c r="E135" t="str">
        <f>CONCATENATE(Table1[[#This Row],[Customer Last Name]],", ",Table1[[#This Row],[Customer First Name]])</f>
        <v>No. 13292, Client</v>
      </c>
      <c r="F135" t="str">
        <f>IF(Table1[[#This Row],[Credit Amount]]&gt;-19.99,"Less than 19.99",IF(Table1[[#This Row],[Credit Amount]]=-20,"20",IF(Table1[[#This Row],[Credit Amount]]&gt;-49.98,"20.01-49.98",IF(Table1[[#This Row],[Credit Amount]]=-49.99,"49.99",IF(Table1[[#This Row],[Credit Amount]]=-50,"50",IF(Table1[[#This Row],[Credit Amount]]&lt;-50.01,"Greater than 50"))))))</f>
        <v>20.01-49.98</v>
      </c>
      <c r="G135" t="str">
        <f>IF(Table1[[#This Row],[Transaction Type]]="Maintenance","Non-Sales","Sales")</f>
        <v>Non-Sales</v>
      </c>
      <c r="H135">
        <f>IF(Table1[[#This Row],[Quarter]]="q2",1,"")</f>
        <v>1</v>
      </c>
      <c r="I135" t="str">
        <f>IF(Table1[[#This Row],[Quarter]]="q3",1,"")</f>
        <v/>
      </c>
      <c r="J135">
        <f>IF(Table1[[#This Row],[Quarter]]="Q2",Table1[[#This Row],[Credit Amount]],"")</f>
        <v>-30.43</v>
      </c>
      <c r="K135" t="str">
        <f>IF(Table1[[#This Row],[Quarter]]="Q3",Table1[[#This Row],[Credit Amount]],"")</f>
        <v/>
      </c>
      <c r="L135" t="str">
        <f>IF(Table1[[#This Row],[Transaction Type]]="Upgrade",Table1[[#This Row],[Credit Amount]],IF(Table1[[#This Row],[Transaction Type]]="Activation",Table1[[#This Row],[Credit Amount]],""))</f>
        <v/>
      </c>
      <c r="M135">
        <f>IF(Table1[[#This Row],[Transaction Type]]="Maintenance",Table1[[#This Row],[Credit Amount]],"")</f>
        <v>-30.43</v>
      </c>
      <c r="N135">
        <v>10034</v>
      </c>
      <c r="O135" t="s">
        <v>2489</v>
      </c>
      <c r="P135" t="s">
        <v>2523</v>
      </c>
      <c r="Q135" t="s">
        <v>289</v>
      </c>
      <c r="R135">
        <v>10004</v>
      </c>
      <c r="S135" t="s">
        <v>2489</v>
      </c>
      <c r="T135" t="s">
        <v>2493</v>
      </c>
      <c r="U135" t="s">
        <v>290</v>
      </c>
      <c r="V135" t="s">
        <v>34</v>
      </c>
      <c r="W135">
        <v>100004291</v>
      </c>
      <c r="X135">
        <v>8005553292</v>
      </c>
      <c r="Y135" t="s">
        <v>2595</v>
      </c>
      <c r="Z135" t="s">
        <v>5880</v>
      </c>
      <c r="AA135" s="13">
        <v>-30.43</v>
      </c>
      <c r="AB135" s="14">
        <v>42476</v>
      </c>
      <c r="AC135" t="s">
        <v>36</v>
      </c>
    </row>
    <row r="136" spans="1:29" x14ac:dyDescent="0.25">
      <c r="A136" t="str">
        <f>CONCATENATE("Q",ROUNDUP(MONTH(Table1[[#This Row],[Month]])/3,0))</f>
        <v>Q2</v>
      </c>
      <c r="B136" s="14">
        <f>EOMONTH(Table1[[#This Row],[Credit Date]],-1)+1</f>
        <v>42461</v>
      </c>
      <c r="C136" t="str">
        <f>CONCATENATE(Table1[[#This Row],[Issuer Last Name]],", ",Table1[[#This Row],[Issuer First Name]])</f>
        <v>No. 034, Employee</v>
      </c>
      <c r="D136" t="str">
        <f>CONCATENATE(Table1[[#This Row],[Approver Last Name]],", ",Table1[[#This Row],[Approver First Name]])</f>
        <v>No. 004, Employee</v>
      </c>
      <c r="E136" t="str">
        <f>CONCATENATE(Table1[[#This Row],[Customer Last Name]],", ",Table1[[#This Row],[Customer First Name]])</f>
        <v>No. 10077, Client</v>
      </c>
      <c r="F1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 t="str">
        <f>IF(Table1[[#This Row],[Transaction Type]]="Maintenance","Non-Sales","Sales")</f>
        <v>Non-Sales</v>
      </c>
      <c r="H136">
        <f>IF(Table1[[#This Row],[Quarter]]="q2",1,"")</f>
        <v>1</v>
      </c>
      <c r="I136" t="str">
        <f>IF(Table1[[#This Row],[Quarter]]="q3",1,"")</f>
        <v/>
      </c>
      <c r="J136">
        <f>IF(Table1[[#This Row],[Quarter]]="Q2",Table1[[#This Row],[Credit Amount]],"")</f>
        <v>-80.459999999999994</v>
      </c>
      <c r="K136" t="str">
        <f>IF(Table1[[#This Row],[Quarter]]="Q3",Table1[[#This Row],[Credit Amount]],"")</f>
        <v/>
      </c>
      <c r="L136" t="str">
        <f>IF(Table1[[#This Row],[Transaction Type]]="Upgrade",Table1[[#This Row],[Credit Amount]],IF(Table1[[#This Row],[Transaction Type]]="Activation",Table1[[#This Row],[Credit Amount]],""))</f>
        <v/>
      </c>
      <c r="M136">
        <f>IF(Table1[[#This Row],[Transaction Type]]="Maintenance",Table1[[#This Row],[Credit Amount]],"")</f>
        <v>-80.459999999999994</v>
      </c>
      <c r="N136">
        <v>10034</v>
      </c>
      <c r="O136" t="s">
        <v>2489</v>
      </c>
      <c r="P136" t="s">
        <v>2523</v>
      </c>
      <c r="Q136" t="s">
        <v>289</v>
      </c>
      <c r="R136">
        <v>10004</v>
      </c>
      <c r="S136" t="s">
        <v>2489</v>
      </c>
      <c r="T136" t="s">
        <v>2493</v>
      </c>
      <c r="U136" t="s">
        <v>290</v>
      </c>
      <c r="V136" t="s">
        <v>34</v>
      </c>
      <c r="W136">
        <v>100001076</v>
      </c>
      <c r="X136">
        <v>8005550077</v>
      </c>
      <c r="Y136" t="s">
        <v>2595</v>
      </c>
      <c r="Z136" t="s">
        <v>2672</v>
      </c>
      <c r="AA136" s="13">
        <v>-80.459999999999994</v>
      </c>
      <c r="AB136" s="14">
        <v>42478</v>
      </c>
      <c r="AC136" t="s">
        <v>36</v>
      </c>
    </row>
    <row r="137" spans="1:29" x14ac:dyDescent="0.25">
      <c r="A137" t="str">
        <f>CONCATENATE("Q",ROUNDUP(MONTH(Table1[[#This Row],[Month]])/3,0))</f>
        <v>Q2</v>
      </c>
      <c r="B137" s="14">
        <f>EOMONTH(Table1[[#This Row],[Credit Date]],-1)+1</f>
        <v>42461</v>
      </c>
      <c r="C137" t="str">
        <f>CONCATENATE(Table1[[#This Row],[Issuer Last Name]],", ",Table1[[#This Row],[Issuer First Name]])</f>
        <v>No. 034, Employee</v>
      </c>
      <c r="D137" t="str">
        <f>CONCATENATE(Table1[[#This Row],[Approver Last Name]],", ",Table1[[#This Row],[Approver First Name]])</f>
        <v>No. 004, Employee</v>
      </c>
      <c r="E137" t="str">
        <f>CONCATENATE(Table1[[#This Row],[Customer Last Name]],", ",Table1[[#This Row],[Customer First Name]])</f>
        <v>No. 11305, Client</v>
      </c>
      <c r="F1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 t="str">
        <f>IF(Table1[[#This Row],[Transaction Type]]="Maintenance","Non-Sales","Sales")</f>
        <v>Sales</v>
      </c>
      <c r="H137">
        <f>IF(Table1[[#This Row],[Quarter]]="q2",1,"")</f>
        <v>1</v>
      </c>
      <c r="I137" t="str">
        <f>IF(Table1[[#This Row],[Quarter]]="q3",1,"")</f>
        <v/>
      </c>
      <c r="J137">
        <f>IF(Table1[[#This Row],[Quarter]]="Q2",Table1[[#This Row],[Credit Amount]],"")</f>
        <v>-50.74</v>
      </c>
      <c r="K137" t="str">
        <f>IF(Table1[[#This Row],[Quarter]]="Q3",Table1[[#This Row],[Credit Amount]],"")</f>
        <v/>
      </c>
      <c r="L137">
        <f>IF(Table1[[#This Row],[Transaction Type]]="Upgrade",Table1[[#This Row],[Credit Amount]],IF(Table1[[#This Row],[Transaction Type]]="Activation",Table1[[#This Row],[Credit Amount]],""))</f>
        <v>-50.74</v>
      </c>
      <c r="M137" t="str">
        <f>IF(Table1[[#This Row],[Transaction Type]]="Maintenance",Table1[[#This Row],[Credit Amount]],"")</f>
        <v/>
      </c>
      <c r="N137">
        <v>10034</v>
      </c>
      <c r="O137" t="s">
        <v>2489</v>
      </c>
      <c r="P137" t="s">
        <v>2523</v>
      </c>
      <c r="Q137" t="s">
        <v>289</v>
      </c>
      <c r="R137">
        <v>10004</v>
      </c>
      <c r="S137" t="s">
        <v>2489</v>
      </c>
      <c r="T137" t="s">
        <v>2493</v>
      </c>
      <c r="U137" t="s">
        <v>290</v>
      </c>
      <c r="V137" t="s">
        <v>34</v>
      </c>
      <c r="W137">
        <v>100002304</v>
      </c>
      <c r="X137">
        <v>8005551305</v>
      </c>
      <c r="Y137" t="s">
        <v>2595</v>
      </c>
      <c r="Z137" t="s">
        <v>3900</v>
      </c>
      <c r="AA137" s="13">
        <v>-50.74</v>
      </c>
      <c r="AB137" s="14">
        <v>42485</v>
      </c>
      <c r="AC137" t="s">
        <v>37</v>
      </c>
    </row>
    <row r="138" spans="1:29" x14ac:dyDescent="0.25">
      <c r="A138" t="str">
        <f>CONCATENATE("Q",ROUNDUP(MONTH(Table1[[#This Row],[Month]])/3,0))</f>
        <v>Q2</v>
      </c>
      <c r="B138" s="14">
        <f>EOMONTH(Table1[[#This Row],[Credit Date]],-1)+1</f>
        <v>42461</v>
      </c>
      <c r="C138" t="str">
        <f>CONCATENATE(Table1[[#This Row],[Issuer Last Name]],", ",Table1[[#This Row],[Issuer First Name]])</f>
        <v>No. 034, Employee</v>
      </c>
      <c r="D138" t="str">
        <f>CONCATENATE(Table1[[#This Row],[Approver Last Name]],", ",Table1[[#This Row],[Approver First Name]])</f>
        <v>No. 004, Employee</v>
      </c>
      <c r="E138" t="str">
        <f>CONCATENATE(Table1[[#This Row],[Customer Last Name]],", ",Table1[[#This Row],[Customer First Name]])</f>
        <v>No. 13262, Client</v>
      </c>
      <c r="F1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8" t="str">
        <f>IF(Table1[[#This Row],[Transaction Type]]="Maintenance","Non-Sales","Sales")</f>
        <v>Non-Sales</v>
      </c>
      <c r="H138">
        <f>IF(Table1[[#This Row],[Quarter]]="q2",1,"")</f>
        <v>1</v>
      </c>
      <c r="I138" t="str">
        <f>IF(Table1[[#This Row],[Quarter]]="q3",1,"")</f>
        <v/>
      </c>
      <c r="J138">
        <f>IF(Table1[[#This Row],[Quarter]]="Q2",Table1[[#This Row],[Credit Amount]],"")</f>
        <v>-74.61</v>
      </c>
      <c r="K138" t="str">
        <f>IF(Table1[[#This Row],[Quarter]]="Q3",Table1[[#This Row],[Credit Amount]],"")</f>
        <v/>
      </c>
      <c r="L138" t="str">
        <f>IF(Table1[[#This Row],[Transaction Type]]="Upgrade",Table1[[#This Row],[Credit Amount]],IF(Table1[[#This Row],[Transaction Type]]="Activation",Table1[[#This Row],[Credit Amount]],""))</f>
        <v/>
      </c>
      <c r="M138">
        <f>IF(Table1[[#This Row],[Transaction Type]]="Maintenance",Table1[[#This Row],[Credit Amount]],"")</f>
        <v>-74.61</v>
      </c>
      <c r="N138">
        <v>10034</v>
      </c>
      <c r="O138" t="s">
        <v>2489</v>
      </c>
      <c r="P138" t="s">
        <v>2523</v>
      </c>
      <c r="Q138" t="s">
        <v>289</v>
      </c>
      <c r="R138">
        <v>10004</v>
      </c>
      <c r="S138" t="s">
        <v>2489</v>
      </c>
      <c r="T138" t="s">
        <v>2493</v>
      </c>
      <c r="U138" t="s">
        <v>290</v>
      </c>
      <c r="V138" t="s">
        <v>34</v>
      </c>
      <c r="W138">
        <v>100004261</v>
      </c>
      <c r="X138">
        <v>8005553262</v>
      </c>
      <c r="Y138" t="s">
        <v>2595</v>
      </c>
      <c r="Z138" t="s">
        <v>5850</v>
      </c>
      <c r="AA138" s="13">
        <v>-74.61</v>
      </c>
      <c r="AB138" s="14">
        <v>42487</v>
      </c>
      <c r="AC138" t="s">
        <v>36</v>
      </c>
    </row>
    <row r="139" spans="1:29" x14ac:dyDescent="0.25">
      <c r="A139" t="str">
        <f>CONCATENATE("Q",ROUNDUP(MONTH(Table1[[#This Row],[Month]])/3,0))</f>
        <v>Q2</v>
      </c>
      <c r="B139" s="14">
        <f>EOMONTH(Table1[[#This Row],[Credit Date]],-1)+1</f>
        <v>42491</v>
      </c>
      <c r="C139" t="str">
        <f>CONCATENATE(Table1[[#This Row],[Issuer Last Name]],", ",Table1[[#This Row],[Issuer First Name]])</f>
        <v>No. 034, Employee</v>
      </c>
      <c r="D139" t="str">
        <f>CONCATENATE(Table1[[#This Row],[Approver Last Name]],", ",Table1[[#This Row],[Approver First Name]])</f>
        <v>No. 004, Employee</v>
      </c>
      <c r="E139" t="str">
        <f>CONCATENATE(Table1[[#This Row],[Customer Last Name]],", ",Table1[[#This Row],[Customer First Name]])</f>
        <v>No. 13245, Client</v>
      </c>
      <c r="F1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9" t="str">
        <f>IF(Table1[[#This Row],[Transaction Type]]="Maintenance","Non-Sales","Sales")</f>
        <v>Sales</v>
      </c>
      <c r="H139">
        <f>IF(Table1[[#This Row],[Quarter]]="q2",1,"")</f>
        <v>1</v>
      </c>
      <c r="I139" t="str">
        <f>IF(Table1[[#This Row],[Quarter]]="q3",1,"")</f>
        <v/>
      </c>
      <c r="J139">
        <f>IF(Table1[[#This Row],[Quarter]]="Q2",Table1[[#This Row],[Credit Amount]],"")</f>
        <v>-79.75</v>
      </c>
      <c r="K139" t="str">
        <f>IF(Table1[[#This Row],[Quarter]]="Q3",Table1[[#This Row],[Credit Amount]],"")</f>
        <v/>
      </c>
      <c r="L139">
        <f>IF(Table1[[#This Row],[Transaction Type]]="Upgrade",Table1[[#This Row],[Credit Amount]],IF(Table1[[#This Row],[Transaction Type]]="Activation",Table1[[#This Row],[Credit Amount]],""))</f>
        <v>-79.75</v>
      </c>
      <c r="M139" t="str">
        <f>IF(Table1[[#This Row],[Transaction Type]]="Maintenance",Table1[[#This Row],[Credit Amount]],"")</f>
        <v/>
      </c>
      <c r="N139">
        <v>10034</v>
      </c>
      <c r="O139" t="s">
        <v>2489</v>
      </c>
      <c r="P139" t="s">
        <v>2523</v>
      </c>
      <c r="Q139" t="s">
        <v>289</v>
      </c>
      <c r="R139">
        <v>10004</v>
      </c>
      <c r="S139" t="s">
        <v>2489</v>
      </c>
      <c r="T139" t="s">
        <v>2493</v>
      </c>
      <c r="U139" t="s">
        <v>290</v>
      </c>
      <c r="V139" t="s">
        <v>34</v>
      </c>
      <c r="W139">
        <v>100004244</v>
      </c>
      <c r="X139">
        <v>8005553245</v>
      </c>
      <c r="Y139" t="s">
        <v>2595</v>
      </c>
      <c r="Z139" t="s">
        <v>5833</v>
      </c>
      <c r="AA139" s="13">
        <v>-79.75</v>
      </c>
      <c r="AB139" s="14">
        <v>42507</v>
      </c>
      <c r="AC139" t="s">
        <v>37</v>
      </c>
    </row>
    <row r="140" spans="1:29" x14ac:dyDescent="0.25">
      <c r="A140" t="str">
        <f>CONCATENATE("Q",ROUNDUP(MONTH(Table1[[#This Row],[Month]])/3,0))</f>
        <v>Q2</v>
      </c>
      <c r="B140" s="14">
        <f>EOMONTH(Table1[[#This Row],[Credit Date]],-1)+1</f>
        <v>42491</v>
      </c>
      <c r="C140" t="str">
        <f>CONCATENATE(Table1[[#This Row],[Issuer Last Name]],", ",Table1[[#This Row],[Issuer First Name]])</f>
        <v>No. 034, Employee</v>
      </c>
      <c r="D140" t="str">
        <f>CONCATENATE(Table1[[#This Row],[Approver Last Name]],", ",Table1[[#This Row],[Approver First Name]])</f>
        <v>No. 004, Employee</v>
      </c>
      <c r="E140" t="str">
        <f>CONCATENATE(Table1[[#This Row],[Customer Last Name]],", ",Table1[[#This Row],[Customer First Name]])</f>
        <v>No. 10209, Client</v>
      </c>
      <c r="F140" t="str">
        <f>IF(Table1[[#This Row],[Credit Amount]]&gt;-19.99,"Less than 19.99",IF(Table1[[#This Row],[Credit Amount]]=-20,"20",IF(Table1[[#This Row],[Credit Amount]]&gt;-49.98,"20.01-49.98",IF(Table1[[#This Row],[Credit Amount]]=-49.99,"49.99",IF(Table1[[#This Row],[Credit Amount]]=-50,"50",IF(Table1[[#This Row],[Credit Amount]]&lt;-50.01,"Greater than 50"))))))</f>
        <v>Less than 19.99</v>
      </c>
      <c r="G140" t="str">
        <f>IF(Table1[[#This Row],[Transaction Type]]="Maintenance","Non-Sales","Sales")</f>
        <v>Non-Sales</v>
      </c>
      <c r="H140">
        <f>IF(Table1[[#This Row],[Quarter]]="q2",1,"")</f>
        <v>1</v>
      </c>
      <c r="I140" t="str">
        <f>IF(Table1[[#This Row],[Quarter]]="q3",1,"")</f>
        <v/>
      </c>
      <c r="J140">
        <f>IF(Table1[[#This Row],[Quarter]]="Q2",Table1[[#This Row],[Credit Amount]],"")</f>
        <v>-12.94</v>
      </c>
      <c r="K140" t="str">
        <f>IF(Table1[[#This Row],[Quarter]]="Q3",Table1[[#This Row],[Credit Amount]],"")</f>
        <v/>
      </c>
      <c r="L140" t="str">
        <f>IF(Table1[[#This Row],[Transaction Type]]="Upgrade",Table1[[#This Row],[Credit Amount]],IF(Table1[[#This Row],[Transaction Type]]="Activation",Table1[[#This Row],[Credit Amount]],""))</f>
        <v/>
      </c>
      <c r="M140">
        <f>IF(Table1[[#This Row],[Transaction Type]]="Maintenance",Table1[[#This Row],[Credit Amount]],"")</f>
        <v>-12.94</v>
      </c>
      <c r="N140">
        <v>10034</v>
      </c>
      <c r="O140" t="s">
        <v>2489</v>
      </c>
      <c r="P140" t="s">
        <v>2523</v>
      </c>
      <c r="Q140" t="s">
        <v>289</v>
      </c>
      <c r="R140">
        <v>10004</v>
      </c>
      <c r="S140" t="s">
        <v>2489</v>
      </c>
      <c r="T140" t="s">
        <v>2493</v>
      </c>
      <c r="U140" t="s">
        <v>290</v>
      </c>
      <c r="V140" t="s">
        <v>34</v>
      </c>
      <c r="W140">
        <v>100001208</v>
      </c>
      <c r="X140">
        <v>8005550209</v>
      </c>
      <c r="Y140" t="s">
        <v>2595</v>
      </c>
      <c r="Z140" t="s">
        <v>2804</v>
      </c>
      <c r="AA140" s="13">
        <v>-12.94</v>
      </c>
      <c r="AB140" s="14">
        <v>42519</v>
      </c>
      <c r="AC140" t="s">
        <v>36</v>
      </c>
    </row>
    <row r="141" spans="1:29" x14ac:dyDescent="0.25">
      <c r="A141" t="str">
        <f>CONCATENATE("Q",ROUNDUP(MONTH(Table1[[#This Row],[Month]])/3,0))</f>
        <v>Q2</v>
      </c>
      <c r="B141" s="14">
        <f>EOMONTH(Table1[[#This Row],[Credit Date]],-1)+1</f>
        <v>42491</v>
      </c>
      <c r="C141" t="str">
        <f>CONCATENATE(Table1[[#This Row],[Issuer Last Name]],", ",Table1[[#This Row],[Issuer First Name]])</f>
        <v>No. 034, Employee</v>
      </c>
      <c r="D141" t="str">
        <f>CONCATENATE(Table1[[#This Row],[Approver Last Name]],", ",Table1[[#This Row],[Approver First Name]])</f>
        <v>No. 004, Employee</v>
      </c>
      <c r="E141" t="str">
        <f>CONCATENATE(Table1[[#This Row],[Customer Last Name]],", ",Table1[[#This Row],[Customer First Name]])</f>
        <v>No. 11817, Client</v>
      </c>
      <c r="F141" t="str">
        <f>IF(Table1[[#This Row],[Credit Amount]]&gt;-19.99,"Less than 19.99",IF(Table1[[#This Row],[Credit Amount]]=-20,"20",IF(Table1[[#This Row],[Credit Amount]]&gt;-49.98,"20.01-49.98",IF(Table1[[#This Row],[Credit Amount]]=-49.99,"49.99",IF(Table1[[#This Row],[Credit Amount]]=-50,"50",IF(Table1[[#This Row],[Credit Amount]]&lt;-50.01,"Greater than 50"))))))</f>
        <v>20.01-49.98</v>
      </c>
      <c r="G141" t="str">
        <f>IF(Table1[[#This Row],[Transaction Type]]="Maintenance","Non-Sales","Sales")</f>
        <v>Sales</v>
      </c>
      <c r="H141">
        <f>IF(Table1[[#This Row],[Quarter]]="q2",1,"")</f>
        <v>1</v>
      </c>
      <c r="I141" t="str">
        <f>IF(Table1[[#This Row],[Quarter]]="q3",1,"")</f>
        <v/>
      </c>
      <c r="J141">
        <f>IF(Table1[[#This Row],[Quarter]]="Q2",Table1[[#This Row],[Credit Amount]],"")</f>
        <v>-38.01</v>
      </c>
      <c r="K141" t="str">
        <f>IF(Table1[[#This Row],[Quarter]]="Q3",Table1[[#This Row],[Credit Amount]],"")</f>
        <v/>
      </c>
      <c r="L141">
        <f>IF(Table1[[#This Row],[Transaction Type]]="Upgrade",Table1[[#This Row],[Credit Amount]],IF(Table1[[#This Row],[Transaction Type]]="Activation",Table1[[#This Row],[Credit Amount]],""))</f>
        <v>-38.01</v>
      </c>
      <c r="M141" t="str">
        <f>IF(Table1[[#This Row],[Transaction Type]]="Maintenance",Table1[[#This Row],[Credit Amount]],"")</f>
        <v/>
      </c>
      <c r="N141">
        <v>10034</v>
      </c>
      <c r="O141" t="s">
        <v>2489</v>
      </c>
      <c r="P141" t="s">
        <v>2523</v>
      </c>
      <c r="Q141" t="s">
        <v>289</v>
      </c>
      <c r="R141">
        <v>10004</v>
      </c>
      <c r="S141" t="s">
        <v>2489</v>
      </c>
      <c r="T141" t="s">
        <v>2493</v>
      </c>
      <c r="U141" t="s">
        <v>290</v>
      </c>
      <c r="V141" t="s">
        <v>34</v>
      </c>
      <c r="W141">
        <v>100002816</v>
      </c>
      <c r="X141">
        <v>8005551817</v>
      </c>
      <c r="Y141" t="s">
        <v>2595</v>
      </c>
      <c r="Z141" t="s">
        <v>4412</v>
      </c>
      <c r="AA141" s="13">
        <v>-38.01</v>
      </c>
      <c r="AB141" s="14">
        <v>42520</v>
      </c>
      <c r="AC141" t="s">
        <v>37</v>
      </c>
    </row>
    <row r="142" spans="1:29" x14ac:dyDescent="0.25">
      <c r="A142" t="str">
        <f>CONCATENATE("Q",ROUNDUP(MONTH(Table1[[#This Row],[Month]])/3,0))</f>
        <v>Q2</v>
      </c>
      <c r="B142" s="14">
        <f>EOMONTH(Table1[[#This Row],[Credit Date]],-1)+1</f>
        <v>42522</v>
      </c>
      <c r="C142" t="str">
        <f>CONCATENATE(Table1[[#This Row],[Issuer Last Name]],", ",Table1[[#This Row],[Issuer First Name]])</f>
        <v>No. 034, Employee</v>
      </c>
      <c r="D142" t="str">
        <f>CONCATENATE(Table1[[#This Row],[Approver Last Name]],", ",Table1[[#This Row],[Approver First Name]])</f>
        <v>No. 004, Employee</v>
      </c>
      <c r="E142" t="str">
        <f>CONCATENATE(Table1[[#This Row],[Customer Last Name]],", ",Table1[[#This Row],[Customer First Name]])</f>
        <v>No. 10957, Client</v>
      </c>
      <c r="F142" t="str">
        <f>IF(Table1[[#This Row],[Credit Amount]]&gt;-19.99,"Less than 19.99",IF(Table1[[#This Row],[Credit Amount]]=-20,"20",IF(Table1[[#This Row],[Credit Amount]]&gt;-49.98,"20.01-49.98",IF(Table1[[#This Row],[Credit Amount]]=-49.99,"49.99",IF(Table1[[#This Row],[Credit Amount]]=-50,"50",IF(Table1[[#This Row],[Credit Amount]]&lt;-50.01,"Greater than 50"))))))</f>
        <v>20.01-49.98</v>
      </c>
      <c r="G142" t="str">
        <f>IF(Table1[[#This Row],[Transaction Type]]="Maintenance","Non-Sales","Sales")</f>
        <v>Non-Sales</v>
      </c>
      <c r="H142">
        <f>IF(Table1[[#This Row],[Quarter]]="q2",1,"")</f>
        <v>1</v>
      </c>
      <c r="I142" t="str">
        <f>IF(Table1[[#This Row],[Quarter]]="q3",1,"")</f>
        <v/>
      </c>
      <c r="J142">
        <f>IF(Table1[[#This Row],[Quarter]]="Q2",Table1[[#This Row],[Credit Amount]],"")</f>
        <v>-36.89</v>
      </c>
      <c r="K142" t="str">
        <f>IF(Table1[[#This Row],[Quarter]]="Q3",Table1[[#This Row],[Credit Amount]],"")</f>
        <v/>
      </c>
      <c r="L142" t="str">
        <f>IF(Table1[[#This Row],[Transaction Type]]="Upgrade",Table1[[#This Row],[Credit Amount]],IF(Table1[[#This Row],[Transaction Type]]="Activation",Table1[[#This Row],[Credit Amount]],""))</f>
        <v/>
      </c>
      <c r="M142">
        <f>IF(Table1[[#This Row],[Transaction Type]]="Maintenance",Table1[[#This Row],[Credit Amount]],"")</f>
        <v>-36.89</v>
      </c>
      <c r="N142">
        <v>10034</v>
      </c>
      <c r="O142" t="s">
        <v>2489</v>
      </c>
      <c r="P142" t="s">
        <v>2523</v>
      </c>
      <c r="Q142" t="s">
        <v>289</v>
      </c>
      <c r="R142">
        <v>10004</v>
      </c>
      <c r="S142" t="s">
        <v>2489</v>
      </c>
      <c r="T142" t="s">
        <v>2493</v>
      </c>
      <c r="U142" t="s">
        <v>290</v>
      </c>
      <c r="V142" t="s">
        <v>34</v>
      </c>
      <c r="W142">
        <v>100001956</v>
      </c>
      <c r="X142">
        <v>8005550957</v>
      </c>
      <c r="Y142" t="s">
        <v>2595</v>
      </c>
      <c r="Z142" t="s">
        <v>3552</v>
      </c>
      <c r="AA142" s="13">
        <v>-36.89</v>
      </c>
      <c r="AB142" s="14">
        <v>42523</v>
      </c>
      <c r="AC142" t="s">
        <v>36</v>
      </c>
    </row>
    <row r="143" spans="1:29" x14ac:dyDescent="0.25">
      <c r="A143" t="str">
        <f>CONCATENATE("Q",ROUNDUP(MONTH(Table1[[#This Row],[Month]])/3,0))</f>
        <v>Q2</v>
      </c>
      <c r="B143" s="14">
        <f>EOMONTH(Table1[[#This Row],[Credit Date]],-1)+1</f>
        <v>42522</v>
      </c>
      <c r="C143" t="str">
        <f>CONCATENATE(Table1[[#This Row],[Issuer Last Name]],", ",Table1[[#This Row],[Issuer First Name]])</f>
        <v>No. 034, Employee</v>
      </c>
      <c r="D143" t="str">
        <f>CONCATENATE(Table1[[#This Row],[Approver Last Name]],", ",Table1[[#This Row],[Approver First Name]])</f>
        <v>No. 004, Employee</v>
      </c>
      <c r="E143" t="str">
        <f>CONCATENATE(Table1[[#This Row],[Customer Last Name]],", ",Table1[[#This Row],[Customer First Name]])</f>
        <v>No. 13885, Client</v>
      </c>
      <c r="F143" t="str">
        <f>IF(Table1[[#This Row],[Credit Amount]]&gt;-19.99,"Less than 19.99",IF(Table1[[#This Row],[Credit Amount]]=-20,"20",IF(Table1[[#This Row],[Credit Amount]]&gt;-49.98,"20.01-49.98",IF(Table1[[#This Row],[Credit Amount]]=-49.99,"49.99",IF(Table1[[#This Row],[Credit Amount]]=-50,"50",IF(Table1[[#This Row],[Credit Amount]]&lt;-50.01,"Greater than 50"))))))</f>
        <v>20.01-49.98</v>
      </c>
      <c r="G143" t="str">
        <f>IF(Table1[[#This Row],[Transaction Type]]="Maintenance","Non-Sales","Sales")</f>
        <v>Non-Sales</v>
      </c>
      <c r="H143">
        <f>IF(Table1[[#This Row],[Quarter]]="q2",1,"")</f>
        <v>1</v>
      </c>
      <c r="I143" t="str">
        <f>IF(Table1[[#This Row],[Quarter]]="q3",1,"")</f>
        <v/>
      </c>
      <c r="J143">
        <f>IF(Table1[[#This Row],[Quarter]]="Q2",Table1[[#This Row],[Credit Amount]],"")</f>
        <v>-23.98</v>
      </c>
      <c r="K143" t="str">
        <f>IF(Table1[[#This Row],[Quarter]]="Q3",Table1[[#This Row],[Credit Amount]],"")</f>
        <v/>
      </c>
      <c r="L143" t="str">
        <f>IF(Table1[[#This Row],[Transaction Type]]="Upgrade",Table1[[#This Row],[Credit Amount]],IF(Table1[[#This Row],[Transaction Type]]="Activation",Table1[[#This Row],[Credit Amount]],""))</f>
        <v/>
      </c>
      <c r="M143">
        <f>IF(Table1[[#This Row],[Transaction Type]]="Maintenance",Table1[[#This Row],[Credit Amount]],"")</f>
        <v>-23.98</v>
      </c>
      <c r="N143">
        <v>10034</v>
      </c>
      <c r="O143" t="s">
        <v>2489</v>
      </c>
      <c r="P143" t="s">
        <v>2523</v>
      </c>
      <c r="Q143" t="s">
        <v>289</v>
      </c>
      <c r="R143">
        <v>10004</v>
      </c>
      <c r="S143" t="s">
        <v>2489</v>
      </c>
      <c r="T143" t="s">
        <v>2493</v>
      </c>
      <c r="U143" t="s">
        <v>290</v>
      </c>
      <c r="V143" t="s">
        <v>34</v>
      </c>
      <c r="W143">
        <v>100004884</v>
      </c>
      <c r="X143">
        <v>8005553885</v>
      </c>
      <c r="Y143" t="s">
        <v>2595</v>
      </c>
      <c r="Z143" t="s">
        <v>6473</v>
      </c>
      <c r="AA143" s="13">
        <v>-23.98</v>
      </c>
      <c r="AB143" s="14">
        <v>42525</v>
      </c>
      <c r="AC143" t="s">
        <v>36</v>
      </c>
    </row>
    <row r="144" spans="1:29" x14ac:dyDescent="0.25">
      <c r="A144" t="str">
        <f>CONCATENATE("Q",ROUNDUP(MONTH(Table1[[#This Row],[Month]])/3,0))</f>
        <v>Q2</v>
      </c>
      <c r="B144" s="14">
        <f>EOMONTH(Table1[[#This Row],[Credit Date]],-1)+1</f>
        <v>42522</v>
      </c>
      <c r="C144" t="str">
        <f>CONCATENATE(Table1[[#This Row],[Issuer Last Name]],", ",Table1[[#This Row],[Issuer First Name]])</f>
        <v>No. 034, Employee</v>
      </c>
      <c r="D144" t="str">
        <f>CONCATENATE(Table1[[#This Row],[Approver Last Name]],", ",Table1[[#This Row],[Approver First Name]])</f>
        <v>No. 004, Employee</v>
      </c>
      <c r="E144" t="str">
        <f>CONCATENATE(Table1[[#This Row],[Customer Last Name]],", ",Table1[[#This Row],[Customer First Name]])</f>
        <v>No. 10182, Client</v>
      </c>
      <c r="F1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 t="str">
        <f>IF(Table1[[#This Row],[Transaction Type]]="Maintenance","Non-Sales","Sales")</f>
        <v>Non-Sales</v>
      </c>
      <c r="H144">
        <f>IF(Table1[[#This Row],[Quarter]]="q2",1,"")</f>
        <v>1</v>
      </c>
      <c r="I144" t="str">
        <f>IF(Table1[[#This Row],[Quarter]]="q3",1,"")</f>
        <v/>
      </c>
      <c r="J144">
        <f>IF(Table1[[#This Row],[Quarter]]="Q2",Table1[[#This Row],[Credit Amount]],"")</f>
        <v>-66.709999999999994</v>
      </c>
      <c r="K144" t="str">
        <f>IF(Table1[[#This Row],[Quarter]]="Q3",Table1[[#This Row],[Credit Amount]],"")</f>
        <v/>
      </c>
      <c r="L144" t="str">
        <f>IF(Table1[[#This Row],[Transaction Type]]="Upgrade",Table1[[#This Row],[Credit Amount]],IF(Table1[[#This Row],[Transaction Type]]="Activation",Table1[[#This Row],[Credit Amount]],""))</f>
        <v/>
      </c>
      <c r="M144">
        <f>IF(Table1[[#This Row],[Transaction Type]]="Maintenance",Table1[[#This Row],[Credit Amount]],"")</f>
        <v>-66.709999999999994</v>
      </c>
      <c r="N144">
        <v>10034</v>
      </c>
      <c r="O144" t="s">
        <v>2489</v>
      </c>
      <c r="P144" t="s">
        <v>2523</v>
      </c>
      <c r="Q144" t="s">
        <v>289</v>
      </c>
      <c r="R144">
        <v>10004</v>
      </c>
      <c r="S144" t="s">
        <v>2489</v>
      </c>
      <c r="T144" t="s">
        <v>2493</v>
      </c>
      <c r="U144" t="s">
        <v>290</v>
      </c>
      <c r="V144" t="s">
        <v>34</v>
      </c>
      <c r="W144">
        <v>100001181</v>
      </c>
      <c r="X144">
        <v>8005550182</v>
      </c>
      <c r="Y144" t="s">
        <v>2595</v>
      </c>
      <c r="Z144" t="s">
        <v>2777</v>
      </c>
      <c r="AA144" s="13">
        <v>-66.709999999999994</v>
      </c>
      <c r="AB144" s="14">
        <v>42528</v>
      </c>
      <c r="AC144" t="s">
        <v>36</v>
      </c>
    </row>
    <row r="145" spans="1:29" x14ac:dyDescent="0.25">
      <c r="A145" t="str">
        <f>CONCATENATE("Q",ROUNDUP(MONTH(Table1[[#This Row],[Month]])/3,0))</f>
        <v>Q2</v>
      </c>
      <c r="B145" s="14">
        <f>EOMONTH(Table1[[#This Row],[Credit Date]],-1)+1</f>
        <v>42522</v>
      </c>
      <c r="C145" t="str">
        <f>CONCATENATE(Table1[[#This Row],[Issuer Last Name]],", ",Table1[[#This Row],[Issuer First Name]])</f>
        <v>No. 034, Employee</v>
      </c>
      <c r="D145" t="str">
        <f>CONCATENATE(Table1[[#This Row],[Approver Last Name]],", ",Table1[[#This Row],[Approver First Name]])</f>
        <v>No. 004, Employee</v>
      </c>
      <c r="E145" t="str">
        <f>CONCATENATE(Table1[[#This Row],[Customer Last Name]],", ",Table1[[#This Row],[Customer First Name]])</f>
        <v>No. 11972, Client</v>
      </c>
      <c r="F1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 t="str">
        <f>IF(Table1[[#This Row],[Transaction Type]]="Maintenance","Non-Sales","Sales")</f>
        <v>Sales</v>
      </c>
      <c r="H145">
        <f>IF(Table1[[#This Row],[Quarter]]="q2",1,"")</f>
        <v>1</v>
      </c>
      <c r="I145" t="str">
        <f>IF(Table1[[#This Row],[Quarter]]="q3",1,"")</f>
        <v/>
      </c>
      <c r="J145">
        <f>IF(Table1[[#This Row],[Quarter]]="Q2",Table1[[#This Row],[Credit Amount]],"")</f>
        <v>-63.1</v>
      </c>
      <c r="K145" t="str">
        <f>IF(Table1[[#This Row],[Quarter]]="Q3",Table1[[#This Row],[Credit Amount]],"")</f>
        <v/>
      </c>
      <c r="L145">
        <f>IF(Table1[[#This Row],[Transaction Type]]="Upgrade",Table1[[#This Row],[Credit Amount]],IF(Table1[[#This Row],[Transaction Type]]="Activation",Table1[[#This Row],[Credit Amount]],""))</f>
        <v>-63.1</v>
      </c>
      <c r="M145" t="str">
        <f>IF(Table1[[#This Row],[Transaction Type]]="Maintenance",Table1[[#This Row],[Credit Amount]],"")</f>
        <v/>
      </c>
      <c r="N145">
        <v>10034</v>
      </c>
      <c r="O145" t="s">
        <v>2489</v>
      </c>
      <c r="P145" t="s">
        <v>2523</v>
      </c>
      <c r="Q145" t="s">
        <v>289</v>
      </c>
      <c r="R145">
        <v>10004</v>
      </c>
      <c r="S145" t="s">
        <v>2489</v>
      </c>
      <c r="T145" t="s">
        <v>2493</v>
      </c>
      <c r="U145" t="s">
        <v>290</v>
      </c>
      <c r="V145" t="s">
        <v>34</v>
      </c>
      <c r="W145">
        <v>100002971</v>
      </c>
      <c r="X145">
        <v>8005551972</v>
      </c>
      <c r="Y145" t="s">
        <v>2595</v>
      </c>
      <c r="Z145" t="s">
        <v>4567</v>
      </c>
      <c r="AA145" s="13">
        <v>-63.1</v>
      </c>
      <c r="AB145" s="14">
        <v>42528</v>
      </c>
      <c r="AC145" t="s">
        <v>37</v>
      </c>
    </row>
    <row r="146" spans="1:29" x14ac:dyDescent="0.25">
      <c r="A146" t="str">
        <f>CONCATENATE("Q",ROUNDUP(MONTH(Table1[[#This Row],[Month]])/3,0))</f>
        <v>Q2</v>
      </c>
      <c r="B146" s="14">
        <f>EOMONTH(Table1[[#This Row],[Credit Date]],-1)+1</f>
        <v>42522</v>
      </c>
      <c r="C146" t="str">
        <f>CONCATENATE(Table1[[#This Row],[Issuer Last Name]],", ",Table1[[#This Row],[Issuer First Name]])</f>
        <v>No. 034, Employee</v>
      </c>
      <c r="D146" t="str">
        <f>CONCATENATE(Table1[[#This Row],[Approver Last Name]],", ",Table1[[#This Row],[Approver First Name]])</f>
        <v>No. 004, Employee</v>
      </c>
      <c r="E146" t="str">
        <f>CONCATENATE(Table1[[#This Row],[Customer Last Name]],", ",Table1[[#This Row],[Customer First Name]])</f>
        <v>No. 10086, Client</v>
      </c>
      <c r="F1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 t="str">
        <f>IF(Table1[[#This Row],[Transaction Type]]="Maintenance","Non-Sales","Sales")</f>
        <v>Sales</v>
      </c>
      <c r="H146">
        <f>IF(Table1[[#This Row],[Quarter]]="q2",1,"")</f>
        <v>1</v>
      </c>
      <c r="I146" t="str">
        <f>IF(Table1[[#This Row],[Quarter]]="q3",1,"")</f>
        <v/>
      </c>
      <c r="J146">
        <f>IF(Table1[[#This Row],[Quarter]]="Q2",Table1[[#This Row],[Credit Amount]],"")</f>
        <v>-63.65</v>
      </c>
      <c r="K146" t="str">
        <f>IF(Table1[[#This Row],[Quarter]]="Q3",Table1[[#This Row],[Credit Amount]],"")</f>
        <v/>
      </c>
      <c r="L146">
        <f>IF(Table1[[#This Row],[Transaction Type]]="Upgrade",Table1[[#This Row],[Credit Amount]],IF(Table1[[#This Row],[Transaction Type]]="Activation",Table1[[#This Row],[Credit Amount]],""))</f>
        <v>-63.65</v>
      </c>
      <c r="M146" t="str">
        <f>IF(Table1[[#This Row],[Transaction Type]]="Maintenance",Table1[[#This Row],[Credit Amount]],"")</f>
        <v/>
      </c>
      <c r="N146">
        <v>10034</v>
      </c>
      <c r="O146" t="s">
        <v>2489</v>
      </c>
      <c r="P146" t="s">
        <v>2523</v>
      </c>
      <c r="Q146" t="s">
        <v>289</v>
      </c>
      <c r="R146">
        <v>10004</v>
      </c>
      <c r="S146" t="s">
        <v>2489</v>
      </c>
      <c r="T146" t="s">
        <v>2493</v>
      </c>
      <c r="U146" t="s">
        <v>290</v>
      </c>
      <c r="V146" t="s">
        <v>34</v>
      </c>
      <c r="W146">
        <v>100001085</v>
      </c>
      <c r="X146">
        <v>8005550086</v>
      </c>
      <c r="Y146" t="s">
        <v>2595</v>
      </c>
      <c r="Z146" t="s">
        <v>2681</v>
      </c>
      <c r="AA146" s="13">
        <v>-63.65</v>
      </c>
      <c r="AB146" s="14">
        <v>42530</v>
      </c>
      <c r="AC146" t="s">
        <v>37</v>
      </c>
    </row>
    <row r="147" spans="1:29" x14ac:dyDescent="0.25">
      <c r="A147" t="str">
        <f>CONCATENATE("Q",ROUNDUP(MONTH(Table1[[#This Row],[Month]])/3,0))</f>
        <v>Q2</v>
      </c>
      <c r="B147" s="14">
        <f>EOMONTH(Table1[[#This Row],[Credit Date]],-1)+1</f>
        <v>42522</v>
      </c>
      <c r="C147" t="str">
        <f>CONCATENATE(Table1[[#This Row],[Issuer Last Name]],", ",Table1[[#This Row],[Issuer First Name]])</f>
        <v>No. 034, Employee</v>
      </c>
      <c r="D147" t="str">
        <f>CONCATENATE(Table1[[#This Row],[Approver Last Name]],", ",Table1[[#This Row],[Approver First Name]])</f>
        <v>No. 004, Employee</v>
      </c>
      <c r="E147" t="str">
        <f>CONCATENATE(Table1[[#This Row],[Customer Last Name]],", ",Table1[[#This Row],[Customer First Name]])</f>
        <v>No. 11468, Client</v>
      </c>
      <c r="F1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7" t="str">
        <f>IF(Table1[[#This Row],[Transaction Type]]="Maintenance","Non-Sales","Sales")</f>
        <v>Sales</v>
      </c>
      <c r="H147">
        <f>IF(Table1[[#This Row],[Quarter]]="q2",1,"")</f>
        <v>1</v>
      </c>
      <c r="I147" t="str">
        <f>IF(Table1[[#This Row],[Quarter]]="q3",1,"")</f>
        <v/>
      </c>
      <c r="J147">
        <f>IF(Table1[[#This Row],[Quarter]]="Q2",Table1[[#This Row],[Credit Amount]],"")</f>
        <v>-70.930000000000007</v>
      </c>
      <c r="K147" t="str">
        <f>IF(Table1[[#This Row],[Quarter]]="Q3",Table1[[#This Row],[Credit Amount]],"")</f>
        <v/>
      </c>
      <c r="L147">
        <f>IF(Table1[[#This Row],[Transaction Type]]="Upgrade",Table1[[#This Row],[Credit Amount]],IF(Table1[[#This Row],[Transaction Type]]="Activation",Table1[[#This Row],[Credit Amount]],""))</f>
        <v>-70.930000000000007</v>
      </c>
      <c r="M147" t="str">
        <f>IF(Table1[[#This Row],[Transaction Type]]="Maintenance",Table1[[#This Row],[Credit Amount]],"")</f>
        <v/>
      </c>
      <c r="N147">
        <v>10034</v>
      </c>
      <c r="O147" t="s">
        <v>2489</v>
      </c>
      <c r="P147" t="s">
        <v>2523</v>
      </c>
      <c r="Q147" t="s">
        <v>289</v>
      </c>
      <c r="R147">
        <v>10004</v>
      </c>
      <c r="S147" t="s">
        <v>2489</v>
      </c>
      <c r="T147" t="s">
        <v>2493</v>
      </c>
      <c r="U147" t="s">
        <v>290</v>
      </c>
      <c r="V147" t="s">
        <v>34</v>
      </c>
      <c r="W147">
        <v>100002467</v>
      </c>
      <c r="X147">
        <v>8005551468</v>
      </c>
      <c r="Y147" t="s">
        <v>2595</v>
      </c>
      <c r="Z147" t="s">
        <v>4063</v>
      </c>
      <c r="AA147" s="13">
        <v>-70.930000000000007</v>
      </c>
      <c r="AB147" s="14">
        <v>42539</v>
      </c>
      <c r="AC147" t="s">
        <v>37</v>
      </c>
    </row>
    <row r="148" spans="1:29" x14ac:dyDescent="0.25">
      <c r="A148" t="str">
        <f>CONCATENATE("Q",ROUNDUP(MONTH(Table1[[#This Row],[Month]])/3,0))</f>
        <v>Q2</v>
      </c>
      <c r="B148" s="14">
        <f>EOMONTH(Table1[[#This Row],[Credit Date]],-1)+1</f>
        <v>42522</v>
      </c>
      <c r="C148" t="str">
        <f>CONCATENATE(Table1[[#This Row],[Issuer Last Name]],", ",Table1[[#This Row],[Issuer First Name]])</f>
        <v>No. 034, Employee</v>
      </c>
      <c r="D148" t="str">
        <f>CONCATENATE(Table1[[#This Row],[Approver Last Name]],", ",Table1[[#This Row],[Approver First Name]])</f>
        <v>No. 004, Employee</v>
      </c>
      <c r="E148" t="str">
        <f>CONCATENATE(Table1[[#This Row],[Customer Last Name]],", ",Table1[[#This Row],[Customer First Name]])</f>
        <v>No. 13056, Client</v>
      </c>
      <c r="F1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8" t="str">
        <f>IF(Table1[[#This Row],[Transaction Type]]="Maintenance","Non-Sales","Sales")</f>
        <v>Sales</v>
      </c>
      <c r="H148">
        <f>IF(Table1[[#This Row],[Quarter]]="q2",1,"")</f>
        <v>1</v>
      </c>
      <c r="I148" t="str">
        <f>IF(Table1[[#This Row],[Quarter]]="q3",1,"")</f>
        <v/>
      </c>
      <c r="J148">
        <f>IF(Table1[[#This Row],[Quarter]]="Q2",Table1[[#This Row],[Credit Amount]],"")</f>
        <v>-95.04</v>
      </c>
      <c r="K148" t="str">
        <f>IF(Table1[[#This Row],[Quarter]]="Q3",Table1[[#This Row],[Credit Amount]],"")</f>
        <v/>
      </c>
      <c r="L148">
        <f>IF(Table1[[#This Row],[Transaction Type]]="Upgrade",Table1[[#This Row],[Credit Amount]],IF(Table1[[#This Row],[Transaction Type]]="Activation",Table1[[#This Row],[Credit Amount]],""))</f>
        <v>-95.04</v>
      </c>
      <c r="M148" t="str">
        <f>IF(Table1[[#This Row],[Transaction Type]]="Maintenance",Table1[[#This Row],[Credit Amount]],"")</f>
        <v/>
      </c>
      <c r="N148">
        <v>10034</v>
      </c>
      <c r="O148" t="s">
        <v>2489</v>
      </c>
      <c r="P148" t="s">
        <v>2523</v>
      </c>
      <c r="Q148" t="s">
        <v>289</v>
      </c>
      <c r="R148">
        <v>10004</v>
      </c>
      <c r="S148" t="s">
        <v>2489</v>
      </c>
      <c r="T148" t="s">
        <v>2493</v>
      </c>
      <c r="U148" t="s">
        <v>290</v>
      </c>
      <c r="V148" t="s">
        <v>34</v>
      </c>
      <c r="W148">
        <v>100004055</v>
      </c>
      <c r="X148">
        <v>8005553056</v>
      </c>
      <c r="Y148" t="s">
        <v>2595</v>
      </c>
      <c r="Z148" t="s">
        <v>5644</v>
      </c>
      <c r="AA148" s="13">
        <v>-95.04</v>
      </c>
      <c r="AB148" s="14">
        <v>42544</v>
      </c>
      <c r="AC148" t="s">
        <v>37</v>
      </c>
    </row>
    <row r="149" spans="1:29" x14ac:dyDescent="0.25">
      <c r="A149" t="str">
        <f>CONCATENATE("Q",ROUNDUP(MONTH(Table1[[#This Row],[Month]])/3,0))</f>
        <v>Q2</v>
      </c>
      <c r="B149" s="14">
        <f>EOMONTH(Table1[[#This Row],[Credit Date]],-1)+1</f>
        <v>42522</v>
      </c>
      <c r="C149" t="str">
        <f>CONCATENATE(Table1[[#This Row],[Issuer Last Name]],", ",Table1[[#This Row],[Issuer First Name]])</f>
        <v>No. 034, Employee</v>
      </c>
      <c r="D149" t="str">
        <f>CONCATENATE(Table1[[#This Row],[Approver Last Name]],", ",Table1[[#This Row],[Approver First Name]])</f>
        <v>No. 004, Employee</v>
      </c>
      <c r="E149" t="str">
        <f>CONCATENATE(Table1[[#This Row],[Customer Last Name]],", ",Table1[[#This Row],[Customer First Name]])</f>
        <v>No. 12468, Client</v>
      </c>
      <c r="F1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9" t="str">
        <f>IF(Table1[[#This Row],[Transaction Type]]="Maintenance","Non-Sales","Sales")</f>
        <v>Sales</v>
      </c>
      <c r="H149">
        <f>IF(Table1[[#This Row],[Quarter]]="q2",1,"")</f>
        <v>1</v>
      </c>
      <c r="I149" t="str">
        <f>IF(Table1[[#This Row],[Quarter]]="q3",1,"")</f>
        <v/>
      </c>
      <c r="J149">
        <f>IF(Table1[[#This Row],[Quarter]]="Q2",Table1[[#This Row],[Credit Amount]],"")</f>
        <v>-75.81</v>
      </c>
      <c r="K149" t="str">
        <f>IF(Table1[[#This Row],[Quarter]]="Q3",Table1[[#This Row],[Credit Amount]],"")</f>
        <v/>
      </c>
      <c r="L149">
        <f>IF(Table1[[#This Row],[Transaction Type]]="Upgrade",Table1[[#This Row],[Credit Amount]],IF(Table1[[#This Row],[Transaction Type]]="Activation",Table1[[#This Row],[Credit Amount]],""))</f>
        <v>-75.81</v>
      </c>
      <c r="M149" t="str">
        <f>IF(Table1[[#This Row],[Transaction Type]]="Maintenance",Table1[[#This Row],[Credit Amount]],"")</f>
        <v/>
      </c>
      <c r="N149">
        <v>10034</v>
      </c>
      <c r="O149" t="s">
        <v>2489</v>
      </c>
      <c r="P149" t="s">
        <v>2523</v>
      </c>
      <c r="Q149" t="s">
        <v>289</v>
      </c>
      <c r="R149">
        <v>10004</v>
      </c>
      <c r="S149" t="s">
        <v>2489</v>
      </c>
      <c r="T149" t="s">
        <v>2493</v>
      </c>
      <c r="U149" t="s">
        <v>290</v>
      </c>
      <c r="V149" t="s">
        <v>34</v>
      </c>
      <c r="W149">
        <v>100003467</v>
      </c>
      <c r="X149">
        <v>8005552468</v>
      </c>
      <c r="Y149" t="s">
        <v>2595</v>
      </c>
      <c r="Z149" t="s">
        <v>5063</v>
      </c>
      <c r="AA149" s="13">
        <v>-75.81</v>
      </c>
      <c r="AB149" s="14">
        <v>42545</v>
      </c>
      <c r="AC149" t="s">
        <v>37</v>
      </c>
    </row>
    <row r="150" spans="1:29" x14ac:dyDescent="0.25">
      <c r="A150" t="str">
        <f>CONCATENATE("Q",ROUNDUP(MONTH(Table1[[#This Row],[Month]])/3,0))</f>
        <v>Q2</v>
      </c>
      <c r="B150" s="14">
        <f>EOMONTH(Table1[[#This Row],[Credit Date]],-1)+1</f>
        <v>42522</v>
      </c>
      <c r="C150" t="str">
        <f>CONCATENATE(Table1[[#This Row],[Issuer Last Name]],", ",Table1[[#This Row],[Issuer First Name]])</f>
        <v>No. 034, Employee</v>
      </c>
      <c r="D150" t="str">
        <f>CONCATENATE(Table1[[#This Row],[Approver Last Name]],", ",Table1[[#This Row],[Approver First Name]])</f>
        <v>No. 004, Employee</v>
      </c>
      <c r="E150" t="str">
        <f>CONCATENATE(Table1[[#This Row],[Customer Last Name]],", ",Table1[[#This Row],[Customer First Name]])</f>
        <v>No. 13008, Client</v>
      </c>
      <c r="F150" t="str">
        <f>IF(Table1[[#This Row],[Credit Amount]]&gt;-19.99,"Less than 19.99",IF(Table1[[#This Row],[Credit Amount]]=-20,"20",IF(Table1[[#This Row],[Credit Amount]]&gt;-49.98,"20.01-49.98",IF(Table1[[#This Row],[Credit Amount]]=-49.99,"49.99",IF(Table1[[#This Row],[Credit Amount]]=-50,"50",IF(Table1[[#This Row],[Credit Amount]]&lt;-50.01,"Greater than 50"))))))</f>
        <v>20.01-49.98</v>
      </c>
      <c r="G150" t="str">
        <f>IF(Table1[[#This Row],[Transaction Type]]="Maintenance","Non-Sales","Sales")</f>
        <v>Non-Sales</v>
      </c>
      <c r="H150">
        <f>IF(Table1[[#This Row],[Quarter]]="q2",1,"")</f>
        <v>1</v>
      </c>
      <c r="I150" t="str">
        <f>IF(Table1[[#This Row],[Quarter]]="q3",1,"")</f>
        <v/>
      </c>
      <c r="J150">
        <f>IF(Table1[[#This Row],[Quarter]]="Q2",Table1[[#This Row],[Credit Amount]],"")</f>
        <v>-27.78</v>
      </c>
      <c r="K150" t="str">
        <f>IF(Table1[[#This Row],[Quarter]]="Q3",Table1[[#This Row],[Credit Amount]],"")</f>
        <v/>
      </c>
      <c r="L150" t="str">
        <f>IF(Table1[[#This Row],[Transaction Type]]="Upgrade",Table1[[#This Row],[Credit Amount]],IF(Table1[[#This Row],[Transaction Type]]="Activation",Table1[[#This Row],[Credit Amount]],""))</f>
        <v/>
      </c>
      <c r="M150">
        <f>IF(Table1[[#This Row],[Transaction Type]]="Maintenance",Table1[[#This Row],[Credit Amount]],"")</f>
        <v>-27.78</v>
      </c>
      <c r="N150">
        <v>10034</v>
      </c>
      <c r="O150" t="s">
        <v>2489</v>
      </c>
      <c r="P150" t="s">
        <v>2523</v>
      </c>
      <c r="Q150" t="s">
        <v>289</v>
      </c>
      <c r="R150">
        <v>10004</v>
      </c>
      <c r="S150" t="s">
        <v>2489</v>
      </c>
      <c r="T150" t="s">
        <v>2493</v>
      </c>
      <c r="U150" t="s">
        <v>290</v>
      </c>
      <c r="V150" t="s">
        <v>34</v>
      </c>
      <c r="W150">
        <v>100004007</v>
      </c>
      <c r="X150">
        <v>8005553008</v>
      </c>
      <c r="Y150" t="s">
        <v>2595</v>
      </c>
      <c r="Z150" t="s">
        <v>5596</v>
      </c>
      <c r="AA150" s="13">
        <v>-27.78</v>
      </c>
      <c r="AB150" s="14">
        <v>42549</v>
      </c>
      <c r="AC150" t="s">
        <v>36</v>
      </c>
    </row>
    <row r="151" spans="1:29" x14ac:dyDescent="0.25">
      <c r="A151" t="str">
        <f>CONCATENATE("Q",ROUNDUP(MONTH(Table1[[#This Row],[Month]])/3,0))</f>
        <v>Q2</v>
      </c>
      <c r="B151" s="14">
        <f>EOMONTH(Table1[[#This Row],[Credit Date]],-1)+1</f>
        <v>42522</v>
      </c>
      <c r="C151" t="str">
        <f>CONCATENATE(Table1[[#This Row],[Issuer Last Name]],", ",Table1[[#This Row],[Issuer First Name]])</f>
        <v>No. 034, Employee</v>
      </c>
      <c r="D151" t="str">
        <f>CONCATENATE(Table1[[#This Row],[Approver Last Name]],", ",Table1[[#This Row],[Approver First Name]])</f>
        <v>No. 004, Employee</v>
      </c>
      <c r="E151" t="str">
        <f>CONCATENATE(Table1[[#This Row],[Customer Last Name]],", ",Table1[[#This Row],[Customer First Name]])</f>
        <v>No. 12856, Client</v>
      </c>
      <c r="F1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1" t="str">
        <f>IF(Table1[[#This Row],[Transaction Type]]="Maintenance","Non-Sales","Sales")</f>
        <v>Sales</v>
      </c>
      <c r="H151">
        <f>IF(Table1[[#This Row],[Quarter]]="q2",1,"")</f>
        <v>1</v>
      </c>
      <c r="I151" t="str">
        <f>IF(Table1[[#This Row],[Quarter]]="q3",1,"")</f>
        <v/>
      </c>
      <c r="J151">
        <f>IF(Table1[[#This Row],[Quarter]]="Q2",Table1[[#This Row],[Credit Amount]],"")</f>
        <v>-74.16</v>
      </c>
      <c r="K151" t="str">
        <f>IF(Table1[[#This Row],[Quarter]]="Q3",Table1[[#This Row],[Credit Amount]],"")</f>
        <v/>
      </c>
      <c r="L151">
        <f>IF(Table1[[#This Row],[Transaction Type]]="Upgrade",Table1[[#This Row],[Credit Amount]],IF(Table1[[#This Row],[Transaction Type]]="Activation",Table1[[#This Row],[Credit Amount]],""))</f>
        <v>-74.16</v>
      </c>
      <c r="M151" t="str">
        <f>IF(Table1[[#This Row],[Transaction Type]]="Maintenance",Table1[[#This Row],[Credit Amount]],"")</f>
        <v/>
      </c>
      <c r="N151">
        <v>10034</v>
      </c>
      <c r="O151" t="s">
        <v>2489</v>
      </c>
      <c r="P151" t="s">
        <v>2523</v>
      </c>
      <c r="Q151" t="s">
        <v>289</v>
      </c>
      <c r="R151">
        <v>10004</v>
      </c>
      <c r="S151" t="s">
        <v>2489</v>
      </c>
      <c r="T151" t="s">
        <v>2493</v>
      </c>
      <c r="U151" t="s">
        <v>290</v>
      </c>
      <c r="V151" t="s">
        <v>34</v>
      </c>
      <c r="W151">
        <v>100003855</v>
      </c>
      <c r="X151">
        <v>8005552856</v>
      </c>
      <c r="Y151" t="s">
        <v>2595</v>
      </c>
      <c r="Z151" t="s">
        <v>5447</v>
      </c>
      <c r="AA151" s="13">
        <v>-74.16</v>
      </c>
      <c r="AB151" s="14">
        <v>42551</v>
      </c>
      <c r="AC151" t="s">
        <v>35</v>
      </c>
    </row>
    <row r="152" spans="1:29" x14ac:dyDescent="0.25">
      <c r="A152" t="str">
        <f>CONCATENATE("Q",ROUNDUP(MONTH(Table1[[#This Row],[Month]])/3,0))</f>
        <v>Q3</v>
      </c>
      <c r="B152" s="14">
        <f>EOMONTH(Table1[[#This Row],[Credit Date]],-1)+1</f>
        <v>42552</v>
      </c>
      <c r="C152" t="str">
        <f>CONCATENATE(Table1[[#This Row],[Issuer Last Name]],", ",Table1[[#This Row],[Issuer First Name]])</f>
        <v>No. 034, Employee</v>
      </c>
      <c r="D152" t="str">
        <f>CONCATENATE(Table1[[#This Row],[Approver Last Name]],", ",Table1[[#This Row],[Approver First Name]])</f>
        <v>No. 004, Employee</v>
      </c>
      <c r="E152" t="str">
        <f>CONCATENATE(Table1[[#This Row],[Customer Last Name]],", ",Table1[[#This Row],[Customer First Name]])</f>
        <v>No. 11663, Client</v>
      </c>
      <c r="F1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 t="str">
        <f>IF(Table1[[#This Row],[Transaction Type]]="Maintenance","Non-Sales","Sales")</f>
        <v>Sales</v>
      </c>
      <c r="H152" t="str">
        <f>IF(Table1[[#This Row],[Quarter]]="q2",1,"")</f>
        <v/>
      </c>
      <c r="I152">
        <f>IF(Table1[[#This Row],[Quarter]]="q3",1,"")</f>
        <v>1</v>
      </c>
      <c r="J152" t="str">
        <f>IF(Table1[[#This Row],[Quarter]]="Q2",Table1[[#This Row],[Credit Amount]],"")</f>
        <v/>
      </c>
      <c r="K152">
        <f>IF(Table1[[#This Row],[Quarter]]="Q3",Table1[[#This Row],[Credit Amount]],"")</f>
        <v>-61.21</v>
      </c>
      <c r="L152">
        <f>IF(Table1[[#This Row],[Transaction Type]]="Upgrade",Table1[[#This Row],[Credit Amount]],IF(Table1[[#This Row],[Transaction Type]]="Activation",Table1[[#This Row],[Credit Amount]],""))</f>
        <v>-61.21</v>
      </c>
      <c r="M152" t="str">
        <f>IF(Table1[[#This Row],[Transaction Type]]="Maintenance",Table1[[#This Row],[Credit Amount]],"")</f>
        <v/>
      </c>
      <c r="N152">
        <v>10034</v>
      </c>
      <c r="O152" t="s">
        <v>2489</v>
      </c>
      <c r="P152" t="s">
        <v>2523</v>
      </c>
      <c r="Q152" t="s">
        <v>289</v>
      </c>
      <c r="R152">
        <v>10004</v>
      </c>
      <c r="S152" t="s">
        <v>2489</v>
      </c>
      <c r="T152" t="s">
        <v>2493</v>
      </c>
      <c r="U152" t="s">
        <v>290</v>
      </c>
      <c r="V152" t="s">
        <v>34</v>
      </c>
      <c r="W152">
        <v>100002662</v>
      </c>
      <c r="X152">
        <v>8005551663</v>
      </c>
      <c r="Y152" t="s">
        <v>2595</v>
      </c>
      <c r="Z152" t="s">
        <v>4258</v>
      </c>
      <c r="AA152" s="13">
        <v>-61.21</v>
      </c>
      <c r="AB152" s="14">
        <v>42556</v>
      </c>
      <c r="AC152" t="s">
        <v>37</v>
      </c>
    </row>
    <row r="153" spans="1:29" x14ac:dyDescent="0.25">
      <c r="A153" t="str">
        <f>CONCATENATE("Q",ROUNDUP(MONTH(Table1[[#This Row],[Month]])/3,0))</f>
        <v>Q3</v>
      </c>
      <c r="B153" s="14">
        <f>EOMONTH(Table1[[#This Row],[Credit Date]],-1)+1</f>
        <v>42552</v>
      </c>
      <c r="C153" t="str">
        <f>CONCATENATE(Table1[[#This Row],[Issuer Last Name]],", ",Table1[[#This Row],[Issuer First Name]])</f>
        <v>No. 034, Employee</v>
      </c>
      <c r="D153" t="str">
        <f>CONCATENATE(Table1[[#This Row],[Approver Last Name]],", ",Table1[[#This Row],[Approver First Name]])</f>
        <v>No. 004, Employee</v>
      </c>
      <c r="E153" t="str">
        <f>CONCATENATE(Table1[[#This Row],[Customer Last Name]],", ",Table1[[#This Row],[Customer First Name]])</f>
        <v>No. 12423, Client</v>
      </c>
      <c r="F1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 t="str">
        <f>IF(Table1[[#This Row],[Transaction Type]]="Maintenance","Non-Sales","Sales")</f>
        <v>Non-Sales</v>
      </c>
      <c r="H153" t="str">
        <f>IF(Table1[[#This Row],[Quarter]]="q2",1,"")</f>
        <v/>
      </c>
      <c r="I153">
        <f>IF(Table1[[#This Row],[Quarter]]="q3",1,"")</f>
        <v>1</v>
      </c>
      <c r="J153" t="str">
        <f>IF(Table1[[#This Row],[Quarter]]="Q2",Table1[[#This Row],[Credit Amount]],"")</f>
        <v/>
      </c>
      <c r="K153">
        <f>IF(Table1[[#This Row],[Quarter]]="Q3",Table1[[#This Row],[Credit Amount]],"")</f>
        <v>-85.24</v>
      </c>
      <c r="L153" t="str">
        <f>IF(Table1[[#This Row],[Transaction Type]]="Upgrade",Table1[[#This Row],[Credit Amount]],IF(Table1[[#This Row],[Transaction Type]]="Activation",Table1[[#This Row],[Credit Amount]],""))</f>
        <v/>
      </c>
      <c r="M153">
        <f>IF(Table1[[#This Row],[Transaction Type]]="Maintenance",Table1[[#This Row],[Credit Amount]],"")</f>
        <v>-85.24</v>
      </c>
      <c r="N153">
        <v>10034</v>
      </c>
      <c r="O153" t="s">
        <v>2489</v>
      </c>
      <c r="P153" t="s">
        <v>2523</v>
      </c>
      <c r="Q153" t="s">
        <v>289</v>
      </c>
      <c r="R153">
        <v>10004</v>
      </c>
      <c r="S153" t="s">
        <v>2489</v>
      </c>
      <c r="T153" t="s">
        <v>2493</v>
      </c>
      <c r="U153" t="s">
        <v>290</v>
      </c>
      <c r="V153" t="s">
        <v>34</v>
      </c>
      <c r="W153">
        <v>100003422</v>
      </c>
      <c r="X153">
        <v>8005552423</v>
      </c>
      <c r="Y153" t="s">
        <v>2595</v>
      </c>
      <c r="Z153" t="s">
        <v>5018</v>
      </c>
      <c r="AA153" s="13">
        <v>-85.24</v>
      </c>
      <c r="AB153" s="14">
        <v>42558</v>
      </c>
      <c r="AC153" t="s">
        <v>36</v>
      </c>
    </row>
    <row r="154" spans="1:29" x14ac:dyDescent="0.25">
      <c r="A154" t="str">
        <f>CONCATENATE("Q",ROUNDUP(MONTH(Table1[[#This Row],[Month]])/3,0))</f>
        <v>Q3</v>
      </c>
      <c r="B154" s="14">
        <f>EOMONTH(Table1[[#This Row],[Credit Date]],-1)+1</f>
        <v>42552</v>
      </c>
      <c r="C154" t="str">
        <f>CONCATENATE(Table1[[#This Row],[Issuer Last Name]],", ",Table1[[#This Row],[Issuer First Name]])</f>
        <v>No. 034, Employee</v>
      </c>
      <c r="D154" t="str">
        <f>CONCATENATE(Table1[[#This Row],[Approver Last Name]],", ",Table1[[#This Row],[Approver First Name]])</f>
        <v>No. 034, Employee</v>
      </c>
      <c r="E154" t="str">
        <f>CONCATENATE(Table1[[#This Row],[Customer Last Name]],", ",Table1[[#This Row],[Customer First Name]])</f>
        <v>No. 11376, Client</v>
      </c>
      <c r="F154" t="str">
        <f>IF(Table1[[#This Row],[Credit Amount]]&gt;-19.99,"Less than 19.99",IF(Table1[[#This Row],[Credit Amount]]=-20,"20",IF(Table1[[#This Row],[Credit Amount]]&gt;-49.98,"20.01-49.98",IF(Table1[[#This Row],[Credit Amount]]=-49.99,"49.99",IF(Table1[[#This Row],[Credit Amount]]=-50,"50",IF(Table1[[#This Row],[Credit Amount]]&lt;-50.01,"Greater than 50"))))))</f>
        <v>20.01-49.98</v>
      </c>
      <c r="G154" t="str">
        <f>IF(Table1[[#This Row],[Transaction Type]]="Maintenance","Non-Sales","Sales")</f>
        <v>Non-Sales</v>
      </c>
      <c r="H154" t="str">
        <f>IF(Table1[[#This Row],[Quarter]]="q2",1,"")</f>
        <v/>
      </c>
      <c r="I154">
        <f>IF(Table1[[#This Row],[Quarter]]="q3",1,"")</f>
        <v>1</v>
      </c>
      <c r="J154" t="str">
        <f>IF(Table1[[#This Row],[Quarter]]="Q2",Table1[[#This Row],[Credit Amount]],"")</f>
        <v/>
      </c>
      <c r="K154">
        <f>IF(Table1[[#This Row],[Quarter]]="Q3",Table1[[#This Row],[Credit Amount]],"")</f>
        <v>-35.450000000000003</v>
      </c>
      <c r="L154" t="str">
        <f>IF(Table1[[#This Row],[Transaction Type]]="Upgrade",Table1[[#This Row],[Credit Amount]],IF(Table1[[#This Row],[Transaction Type]]="Activation",Table1[[#This Row],[Credit Amount]],""))</f>
        <v/>
      </c>
      <c r="M154">
        <f>IF(Table1[[#This Row],[Transaction Type]]="Maintenance",Table1[[#This Row],[Credit Amount]],"")</f>
        <v>-35.450000000000003</v>
      </c>
      <c r="N154">
        <v>10034</v>
      </c>
      <c r="O154" t="s">
        <v>2489</v>
      </c>
      <c r="P154" t="s">
        <v>2523</v>
      </c>
      <c r="Q154" t="s">
        <v>289</v>
      </c>
      <c r="R154">
        <v>10034</v>
      </c>
      <c r="S154" t="s">
        <v>2489</v>
      </c>
      <c r="T154" t="s">
        <v>2523</v>
      </c>
      <c r="U154" t="s">
        <v>289</v>
      </c>
      <c r="V154" t="s">
        <v>34</v>
      </c>
      <c r="W154">
        <v>100002375</v>
      </c>
      <c r="X154">
        <v>8005551376</v>
      </c>
      <c r="Y154" t="s">
        <v>2595</v>
      </c>
      <c r="Z154" t="s">
        <v>3971</v>
      </c>
      <c r="AA154" s="13">
        <v>-35.450000000000003</v>
      </c>
      <c r="AB154" s="14">
        <v>42561</v>
      </c>
      <c r="AC154" t="s">
        <v>36</v>
      </c>
    </row>
    <row r="155" spans="1:29" x14ac:dyDescent="0.25">
      <c r="A155" t="str">
        <f>CONCATENATE("Q",ROUNDUP(MONTH(Table1[[#This Row],[Month]])/3,0))</f>
        <v>Q3</v>
      </c>
      <c r="B155" s="14">
        <f>EOMONTH(Table1[[#This Row],[Credit Date]],-1)+1</f>
        <v>42552</v>
      </c>
      <c r="C155" t="str">
        <f>CONCATENATE(Table1[[#This Row],[Issuer Last Name]],", ",Table1[[#This Row],[Issuer First Name]])</f>
        <v>No. 034, Employee</v>
      </c>
      <c r="D155" t="str">
        <f>CONCATENATE(Table1[[#This Row],[Approver Last Name]],", ",Table1[[#This Row],[Approver First Name]])</f>
        <v>No. 034, Employee</v>
      </c>
      <c r="E155" t="str">
        <f>CONCATENATE(Table1[[#This Row],[Customer Last Name]],", ",Table1[[#This Row],[Customer First Name]])</f>
        <v>No. 13550, Client</v>
      </c>
      <c r="F155" t="str">
        <f>IF(Table1[[#This Row],[Credit Amount]]&gt;-19.99,"Less than 19.99",IF(Table1[[#This Row],[Credit Amount]]=-20,"20",IF(Table1[[#This Row],[Credit Amount]]&gt;-49.98,"20.01-49.98",IF(Table1[[#This Row],[Credit Amount]]=-49.99,"49.99",IF(Table1[[#This Row],[Credit Amount]]=-50,"50",IF(Table1[[#This Row],[Credit Amount]]&lt;-50.01,"Greater than 50"))))))</f>
        <v>20.01-49.98</v>
      </c>
      <c r="G155" t="str">
        <f>IF(Table1[[#This Row],[Transaction Type]]="Maintenance","Non-Sales","Sales")</f>
        <v>Sales</v>
      </c>
      <c r="H155" t="str">
        <f>IF(Table1[[#This Row],[Quarter]]="q2",1,"")</f>
        <v/>
      </c>
      <c r="I155">
        <f>IF(Table1[[#This Row],[Quarter]]="q3",1,"")</f>
        <v>1</v>
      </c>
      <c r="J155" t="str">
        <f>IF(Table1[[#This Row],[Quarter]]="Q2",Table1[[#This Row],[Credit Amount]],"")</f>
        <v/>
      </c>
      <c r="K155">
        <f>IF(Table1[[#This Row],[Quarter]]="Q3",Table1[[#This Row],[Credit Amount]],"")</f>
        <v>-25.41</v>
      </c>
      <c r="L155">
        <f>IF(Table1[[#This Row],[Transaction Type]]="Upgrade",Table1[[#This Row],[Credit Amount]],IF(Table1[[#This Row],[Transaction Type]]="Activation",Table1[[#This Row],[Credit Amount]],""))</f>
        <v>-25.41</v>
      </c>
      <c r="M155" t="str">
        <f>IF(Table1[[#This Row],[Transaction Type]]="Maintenance",Table1[[#This Row],[Credit Amount]],"")</f>
        <v/>
      </c>
      <c r="N155">
        <v>10034</v>
      </c>
      <c r="O155" t="s">
        <v>2489</v>
      </c>
      <c r="P155" t="s">
        <v>2523</v>
      </c>
      <c r="Q155" t="s">
        <v>289</v>
      </c>
      <c r="R155">
        <v>10034</v>
      </c>
      <c r="S155" t="s">
        <v>2489</v>
      </c>
      <c r="T155" t="s">
        <v>2523</v>
      </c>
      <c r="U155" t="s">
        <v>289</v>
      </c>
      <c r="V155" t="s">
        <v>34</v>
      </c>
      <c r="W155">
        <v>100004549</v>
      </c>
      <c r="X155">
        <v>8005553550</v>
      </c>
      <c r="Y155" t="s">
        <v>2595</v>
      </c>
      <c r="Z155" t="s">
        <v>6138</v>
      </c>
      <c r="AA155" s="13">
        <v>-25.41</v>
      </c>
      <c r="AB155" s="14">
        <v>42561</v>
      </c>
      <c r="AC155" t="s">
        <v>35</v>
      </c>
    </row>
    <row r="156" spans="1:29" x14ac:dyDescent="0.25">
      <c r="A156" t="str">
        <f>CONCATENATE("Q",ROUNDUP(MONTH(Table1[[#This Row],[Month]])/3,0))</f>
        <v>Q3</v>
      </c>
      <c r="B156" s="14">
        <f>EOMONTH(Table1[[#This Row],[Credit Date]],-1)+1</f>
        <v>42552</v>
      </c>
      <c r="C156" t="str">
        <f>CONCATENATE(Table1[[#This Row],[Issuer Last Name]],", ",Table1[[#This Row],[Issuer First Name]])</f>
        <v>No. 034, Employee</v>
      </c>
      <c r="D156" t="str">
        <f>CONCATENATE(Table1[[#This Row],[Approver Last Name]],", ",Table1[[#This Row],[Approver First Name]])</f>
        <v>No. 034, Employee</v>
      </c>
      <c r="E156" t="str">
        <f>CONCATENATE(Table1[[#This Row],[Customer Last Name]],", ",Table1[[#This Row],[Customer First Name]])</f>
        <v>No. 10662, Client</v>
      </c>
      <c r="F156" t="str">
        <f>IF(Table1[[#This Row],[Credit Amount]]&gt;-19.99,"Less than 19.99",IF(Table1[[#This Row],[Credit Amount]]=-20,"20",IF(Table1[[#This Row],[Credit Amount]]&gt;-49.98,"20.01-49.98",IF(Table1[[#This Row],[Credit Amount]]=-49.99,"49.99",IF(Table1[[#This Row],[Credit Amount]]=-50,"50",IF(Table1[[#This Row],[Credit Amount]]&lt;-50.01,"Greater than 50"))))))</f>
        <v>Less than 19.99</v>
      </c>
      <c r="G156" t="str">
        <f>IF(Table1[[#This Row],[Transaction Type]]="Maintenance","Non-Sales","Sales")</f>
        <v>Non-Sales</v>
      </c>
      <c r="H156" t="str">
        <f>IF(Table1[[#This Row],[Quarter]]="q2",1,"")</f>
        <v/>
      </c>
      <c r="I156">
        <f>IF(Table1[[#This Row],[Quarter]]="q3",1,"")</f>
        <v>1</v>
      </c>
      <c r="J156" t="str">
        <f>IF(Table1[[#This Row],[Quarter]]="Q2",Table1[[#This Row],[Credit Amount]],"")</f>
        <v/>
      </c>
      <c r="K156">
        <f>IF(Table1[[#This Row],[Quarter]]="Q3",Table1[[#This Row],[Credit Amount]],"")</f>
        <v>-11.35</v>
      </c>
      <c r="L156" t="str">
        <f>IF(Table1[[#This Row],[Transaction Type]]="Upgrade",Table1[[#This Row],[Credit Amount]],IF(Table1[[#This Row],[Transaction Type]]="Activation",Table1[[#This Row],[Credit Amount]],""))</f>
        <v/>
      </c>
      <c r="M156">
        <f>IF(Table1[[#This Row],[Transaction Type]]="Maintenance",Table1[[#This Row],[Credit Amount]],"")</f>
        <v>-11.35</v>
      </c>
      <c r="N156">
        <v>10034</v>
      </c>
      <c r="O156" t="s">
        <v>2489</v>
      </c>
      <c r="P156" t="s">
        <v>2523</v>
      </c>
      <c r="Q156" t="s">
        <v>289</v>
      </c>
      <c r="R156">
        <v>10034</v>
      </c>
      <c r="S156" t="s">
        <v>2489</v>
      </c>
      <c r="T156" t="s">
        <v>2523</v>
      </c>
      <c r="U156" t="s">
        <v>289</v>
      </c>
      <c r="V156" t="s">
        <v>34</v>
      </c>
      <c r="W156">
        <v>100001661</v>
      </c>
      <c r="X156">
        <v>8005550662</v>
      </c>
      <c r="Y156" t="s">
        <v>2595</v>
      </c>
      <c r="Z156" t="s">
        <v>3257</v>
      </c>
      <c r="AA156" s="13">
        <v>-11.35</v>
      </c>
      <c r="AB156" s="14">
        <v>42561</v>
      </c>
      <c r="AC156" t="s">
        <v>36</v>
      </c>
    </row>
    <row r="157" spans="1:29" x14ac:dyDescent="0.25">
      <c r="A157" t="str">
        <f>CONCATENATE("Q",ROUNDUP(MONTH(Table1[[#This Row],[Month]])/3,0))</f>
        <v>Q3</v>
      </c>
      <c r="B157" s="14">
        <f>EOMONTH(Table1[[#This Row],[Credit Date]],-1)+1</f>
        <v>42552</v>
      </c>
      <c r="C157" t="str">
        <f>CONCATENATE(Table1[[#This Row],[Issuer Last Name]],", ",Table1[[#This Row],[Issuer First Name]])</f>
        <v>No. 034, Employee</v>
      </c>
      <c r="D157" t="str">
        <f>CONCATENATE(Table1[[#This Row],[Approver Last Name]],", ",Table1[[#This Row],[Approver First Name]])</f>
        <v>No. 004, Employee</v>
      </c>
      <c r="E157" t="str">
        <f>CONCATENATE(Table1[[#This Row],[Customer Last Name]],", ",Table1[[#This Row],[Customer First Name]])</f>
        <v>No. 11405, Client</v>
      </c>
      <c r="F1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7" t="str">
        <f>IF(Table1[[#This Row],[Transaction Type]]="Maintenance","Non-Sales","Sales")</f>
        <v>Sales</v>
      </c>
      <c r="H157" t="str">
        <f>IF(Table1[[#This Row],[Quarter]]="q2",1,"")</f>
        <v/>
      </c>
      <c r="I157">
        <f>IF(Table1[[#This Row],[Quarter]]="q3",1,"")</f>
        <v>1</v>
      </c>
      <c r="J157" t="str">
        <f>IF(Table1[[#This Row],[Quarter]]="Q2",Table1[[#This Row],[Credit Amount]],"")</f>
        <v/>
      </c>
      <c r="K157">
        <f>IF(Table1[[#This Row],[Quarter]]="Q3",Table1[[#This Row],[Credit Amount]],"")</f>
        <v>-70.540000000000006</v>
      </c>
      <c r="L157">
        <f>IF(Table1[[#This Row],[Transaction Type]]="Upgrade",Table1[[#This Row],[Credit Amount]],IF(Table1[[#This Row],[Transaction Type]]="Activation",Table1[[#This Row],[Credit Amount]],""))</f>
        <v>-70.540000000000006</v>
      </c>
      <c r="M157" t="str">
        <f>IF(Table1[[#This Row],[Transaction Type]]="Maintenance",Table1[[#This Row],[Credit Amount]],"")</f>
        <v/>
      </c>
      <c r="N157">
        <v>10034</v>
      </c>
      <c r="O157" t="s">
        <v>2489</v>
      </c>
      <c r="P157" t="s">
        <v>2523</v>
      </c>
      <c r="Q157" t="s">
        <v>289</v>
      </c>
      <c r="R157">
        <v>10004</v>
      </c>
      <c r="S157" t="s">
        <v>2489</v>
      </c>
      <c r="T157" t="s">
        <v>2493</v>
      </c>
      <c r="U157" t="s">
        <v>290</v>
      </c>
      <c r="V157" t="s">
        <v>34</v>
      </c>
      <c r="W157">
        <v>100002404</v>
      </c>
      <c r="X157">
        <v>8005551405</v>
      </c>
      <c r="Y157" t="s">
        <v>2595</v>
      </c>
      <c r="Z157" t="s">
        <v>4000</v>
      </c>
      <c r="AA157" s="13">
        <v>-70.540000000000006</v>
      </c>
      <c r="AB157" s="14">
        <v>42565</v>
      </c>
      <c r="AC157" t="s">
        <v>35</v>
      </c>
    </row>
    <row r="158" spans="1:29" x14ac:dyDescent="0.25">
      <c r="A158" t="str">
        <f>CONCATENATE("Q",ROUNDUP(MONTH(Table1[[#This Row],[Month]])/3,0))</f>
        <v>Q3</v>
      </c>
      <c r="B158" s="14">
        <f>EOMONTH(Table1[[#This Row],[Credit Date]],-1)+1</f>
        <v>42552</v>
      </c>
      <c r="C158" t="str">
        <f>CONCATENATE(Table1[[#This Row],[Issuer Last Name]],", ",Table1[[#This Row],[Issuer First Name]])</f>
        <v>No. 034, Employee</v>
      </c>
      <c r="D158" t="str">
        <f>CONCATENATE(Table1[[#This Row],[Approver Last Name]],", ",Table1[[#This Row],[Approver First Name]])</f>
        <v>No. 034, Employee</v>
      </c>
      <c r="E158" t="str">
        <f>CONCATENATE(Table1[[#This Row],[Customer Last Name]],", ",Table1[[#This Row],[Customer First Name]])</f>
        <v>No. 11962, Client</v>
      </c>
      <c r="F158" t="str">
        <f>IF(Table1[[#This Row],[Credit Amount]]&gt;-19.99,"Less than 19.99",IF(Table1[[#This Row],[Credit Amount]]=-20,"20",IF(Table1[[#This Row],[Credit Amount]]&gt;-49.98,"20.01-49.98",IF(Table1[[#This Row],[Credit Amount]]=-49.99,"49.99",IF(Table1[[#This Row],[Credit Amount]]=-50,"50",IF(Table1[[#This Row],[Credit Amount]]&lt;-50.01,"Greater than 50"))))))</f>
        <v>20.01-49.98</v>
      </c>
      <c r="G158" t="str">
        <f>IF(Table1[[#This Row],[Transaction Type]]="Maintenance","Non-Sales","Sales")</f>
        <v>Sales</v>
      </c>
      <c r="H158" t="str">
        <f>IF(Table1[[#This Row],[Quarter]]="q2",1,"")</f>
        <v/>
      </c>
      <c r="I158">
        <f>IF(Table1[[#This Row],[Quarter]]="q3",1,"")</f>
        <v>1</v>
      </c>
      <c r="J158" t="str">
        <f>IF(Table1[[#This Row],[Quarter]]="Q2",Table1[[#This Row],[Credit Amount]],"")</f>
        <v/>
      </c>
      <c r="K158">
        <f>IF(Table1[[#This Row],[Quarter]]="Q3",Table1[[#This Row],[Credit Amount]],"")</f>
        <v>-36.549999999999997</v>
      </c>
      <c r="L158">
        <f>IF(Table1[[#This Row],[Transaction Type]]="Upgrade",Table1[[#This Row],[Credit Amount]],IF(Table1[[#This Row],[Transaction Type]]="Activation",Table1[[#This Row],[Credit Amount]],""))</f>
        <v>-36.549999999999997</v>
      </c>
      <c r="M158" t="str">
        <f>IF(Table1[[#This Row],[Transaction Type]]="Maintenance",Table1[[#This Row],[Credit Amount]],"")</f>
        <v/>
      </c>
      <c r="N158">
        <v>10034</v>
      </c>
      <c r="O158" t="s">
        <v>2489</v>
      </c>
      <c r="P158" t="s">
        <v>2523</v>
      </c>
      <c r="Q158" t="s">
        <v>289</v>
      </c>
      <c r="R158">
        <v>10034</v>
      </c>
      <c r="S158" t="s">
        <v>2489</v>
      </c>
      <c r="T158" t="s">
        <v>2523</v>
      </c>
      <c r="U158" t="s">
        <v>289</v>
      </c>
      <c r="V158" t="s">
        <v>34</v>
      </c>
      <c r="W158">
        <v>100002961</v>
      </c>
      <c r="X158">
        <v>8005551962</v>
      </c>
      <c r="Y158" t="s">
        <v>2595</v>
      </c>
      <c r="Z158" t="s">
        <v>4557</v>
      </c>
      <c r="AA158" s="13">
        <v>-36.549999999999997</v>
      </c>
      <c r="AB158" s="14">
        <v>42568</v>
      </c>
      <c r="AC158" t="s">
        <v>37</v>
      </c>
    </row>
    <row r="159" spans="1:29" x14ac:dyDescent="0.25">
      <c r="A159" t="str">
        <f>CONCATENATE("Q",ROUNDUP(MONTH(Table1[[#This Row],[Month]])/3,0))</f>
        <v>Q3</v>
      </c>
      <c r="B159" s="14">
        <f>EOMONTH(Table1[[#This Row],[Credit Date]],-1)+1</f>
        <v>42552</v>
      </c>
      <c r="C159" t="str">
        <f>CONCATENATE(Table1[[#This Row],[Issuer Last Name]],", ",Table1[[#This Row],[Issuer First Name]])</f>
        <v>No. 034, Employee</v>
      </c>
      <c r="D159" t="str">
        <f>CONCATENATE(Table1[[#This Row],[Approver Last Name]],", ",Table1[[#This Row],[Approver First Name]])</f>
        <v>No. 004, Employee</v>
      </c>
      <c r="E159" t="str">
        <f>CONCATENATE(Table1[[#This Row],[Customer Last Name]],", ",Table1[[#This Row],[Customer First Name]])</f>
        <v>No. 10492, Client</v>
      </c>
      <c r="F1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9" t="str">
        <f>IF(Table1[[#This Row],[Transaction Type]]="Maintenance","Non-Sales","Sales")</f>
        <v>Sales</v>
      </c>
      <c r="H159" t="str">
        <f>IF(Table1[[#This Row],[Quarter]]="q2",1,"")</f>
        <v/>
      </c>
      <c r="I159">
        <f>IF(Table1[[#This Row],[Quarter]]="q3",1,"")</f>
        <v>1</v>
      </c>
      <c r="J159" t="str">
        <f>IF(Table1[[#This Row],[Quarter]]="Q2",Table1[[#This Row],[Credit Amount]],"")</f>
        <v/>
      </c>
      <c r="K159">
        <f>IF(Table1[[#This Row],[Quarter]]="Q3",Table1[[#This Row],[Credit Amount]],"")</f>
        <v>-56.08</v>
      </c>
      <c r="L159">
        <f>IF(Table1[[#This Row],[Transaction Type]]="Upgrade",Table1[[#This Row],[Credit Amount]],IF(Table1[[#This Row],[Transaction Type]]="Activation",Table1[[#This Row],[Credit Amount]],""))</f>
        <v>-56.08</v>
      </c>
      <c r="M159" t="str">
        <f>IF(Table1[[#This Row],[Transaction Type]]="Maintenance",Table1[[#This Row],[Credit Amount]],"")</f>
        <v/>
      </c>
      <c r="N159">
        <v>10034</v>
      </c>
      <c r="O159" t="s">
        <v>2489</v>
      </c>
      <c r="P159" t="s">
        <v>2523</v>
      </c>
      <c r="Q159" t="s">
        <v>289</v>
      </c>
      <c r="R159">
        <v>10004</v>
      </c>
      <c r="S159" t="s">
        <v>2489</v>
      </c>
      <c r="T159" t="s">
        <v>2493</v>
      </c>
      <c r="U159" t="s">
        <v>290</v>
      </c>
      <c r="V159" t="s">
        <v>34</v>
      </c>
      <c r="W159">
        <v>100001491</v>
      </c>
      <c r="X159">
        <v>8005550492</v>
      </c>
      <c r="Y159" t="s">
        <v>2595</v>
      </c>
      <c r="Z159" t="s">
        <v>3087</v>
      </c>
      <c r="AA159" s="13">
        <v>-56.08</v>
      </c>
      <c r="AB159" s="14">
        <v>42568</v>
      </c>
      <c r="AC159" t="s">
        <v>35</v>
      </c>
    </row>
    <row r="160" spans="1:29" x14ac:dyDescent="0.25">
      <c r="A160" t="str">
        <f>CONCATENATE("Q",ROUNDUP(MONTH(Table1[[#This Row],[Month]])/3,0))</f>
        <v>Q3</v>
      </c>
      <c r="B160" s="14">
        <f>EOMONTH(Table1[[#This Row],[Credit Date]],-1)+1</f>
        <v>42583</v>
      </c>
      <c r="C160" t="str">
        <f>CONCATENATE(Table1[[#This Row],[Issuer Last Name]],", ",Table1[[#This Row],[Issuer First Name]])</f>
        <v>No. 034, Employee</v>
      </c>
      <c r="D160" t="str">
        <f>CONCATENATE(Table1[[#This Row],[Approver Last Name]],", ",Table1[[#This Row],[Approver First Name]])</f>
        <v>No. 034, Employee</v>
      </c>
      <c r="E160" t="str">
        <f>CONCATENATE(Table1[[#This Row],[Customer Last Name]],", ",Table1[[#This Row],[Customer First Name]])</f>
        <v>No. 11055, Client</v>
      </c>
      <c r="F160" t="str">
        <f>IF(Table1[[#This Row],[Credit Amount]]&gt;-19.99,"Less than 19.99",IF(Table1[[#This Row],[Credit Amount]]=-20,"20",IF(Table1[[#This Row],[Credit Amount]]&gt;-49.98,"20.01-49.98",IF(Table1[[#This Row],[Credit Amount]]=-49.99,"49.99",IF(Table1[[#This Row],[Credit Amount]]=-50,"50",IF(Table1[[#This Row],[Credit Amount]]&lt;-50.01,"Greater than 50"))))))</f>
        <v>20.01-49.98</v>
      </c>
      <c r="G160" t="str">
        <f>IF(Table1[[#This Row],[Transaction Type]]="Maintenance","Non-Sales","Sales")</f>
        <v>Non-Sales</v>
      </c>
      <c r="H160" t="str">
        <f>IF(Table1[[#This Row],[Quarter]]="q2",1,"")</f>
        <v/>
      </c>
      <c r="I160">
        <f>IF(Table1[[#This Row],[Quarter]]="q3",1,"")</f>
        <v>1</v>
      </c>
      <c r="J160" t="str">
        <f>IF(Table1[[#This Row],[Quarter]]="Q2",Table1[[#This Row],[Credit Amount]],"")</f>
        <v/>
      </c>
      <c r="K160">
        <f>IF(Table1[[#This Row],[Quarter]]="Q3",Table1[[#This Row],[Credit Amount]],"")</f>
        <v>-44.59</v>
      </c>
      <c r="L160" t="str">
        <f>IF(Table1[[#This Row],[Transaction Type]]="Upgrade",Table1[[#This Row],[Credit Amount]],IF(Table1[[#This Row],[Transaction Type]]="Activation",Table1[[#This Row],[Credit Amount]],""))</f>
        <v/>
      </c>
      <c r="M160">
        <f>IF(Table1[[#This Row],[Transaction Type]]="Maintenance",Table1[[#This Row],[Credit Amount]],"")</f>
        <v>-44.59</v>
      </c>
      <c r="N160">
        <v>10034</v>
      </c>
      <c r="O160" t="s">
        <v>2489</v>
      </c>
      <c r="P160" t="s">
        <v>2523</v>
      </c>
      <c r="Q160" t="s">
        <v>289</v>
      </c>
      <c r="R160">
        <v>10034</v>
      </c>
      <c r="S160" t="s">
        <v>2489</v>
      </c>
      <c r="T160" t="s">
        <v>2523</v>
      </c>
      <c r="U160" t="s">
        <v>289</v>
      </c>
      <c r="V160" t="s">
        <v>34</v>
      </c>
      <c r="W160">
        <v>100002054</v>
      </c>
      <c r="X160">
        <v>8005551055</v>
      </c>
      <c r="Y160" t="s">
        <v>2595</v>
      </c>
      <c r="Z160" t="s">
        <v>3650</v>
      </c>
      <c r="AA160" s="13">
        <v>-44.59</v>
      </c>
      <c r="AB160" s="14">
        <v>42586</v>
      </c>
      <c r="AC160" t="s">
        <v>36</v>
      </c>
    </row>
    <row r="161" spans="1:29" x14ac:dyDescent="0.25">
      <c r="A161" t="str">
        <f>CONCATENATE("Q",ROUNDUP(MONTH(Table1[[#This Row],[Month]])/3,0))</f>
        <v>Q3</v>
      </c>
      <c r="B161" s="14">
        <f>EOMONTH(Table1[[#This Row],[Credit Date]],-1)+1</f>
        <v>42583</v>
      </c>
      <c r="C161" t="str">
        <f>CONCATENATE(Table1[[#This Row],[Issuer Last Name]],", ",Table1[[#This Row],[Issuer First Name]])</f>
        <v>No. 034, Employee</v>
      </c>
      <c r="D161" t="str">
        <f>CONCATENATE(Table1[[#This Row],[Approver Last Name]],", ",Table1[[#This Row],[Approver First Name]])</f>
        <v>No. 004, Employee</v>
      </c>
      <c r="E161" t="str">
        <f>CONCATENATE(Table1[[#This Row],[Customer Last Name]],", ",Table1[[#This Row],[Customer First Name]])</f>
        <v>No. 11651, Client</v>
      </c>
      <c r="F1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 t="str">
        <f>IF(Table1[[#This Row],[Transaction Type]]="Maintenance","Non-Sales","Sales")</f>
        <v>Sales</v>
      </c>
      <c r="H161" t="str">
        <f>IF(Table1[[#This Row],[Quarter]]="q2",1,"")</f>
        <v/>
      </c>
      <c r="I161">
        <f>IF(Table1[[#This Row],[Quarter]]="q3",1,"")</f>
        <v>1</v>
      </c>
      <c r="J161" t="str">
        <f>IF(Table1[[#This Row],[Quarter]]="Q2",Table1[[#This Row],[Credit Amount]],"")</f>
        <v/>
      </c>
      <c r="K161">
        <f>IF(Table1[[#This Row],[Quarter]]="Q3",Table1[[#This Row],[Credit Amount]],"")</f>
        <v>-59.43</v>
      </c>
      <c r="L161">
        <f>IF(Table1[[#This Row],[Transaction Type]]="Upgrade",Table1[[#This Row],[Credit Amount]],IF(Table1[[#This Row],[Transaction Type]]="Activation",Table1[[#This Row],[Credit Amount]],""))</f>
        <v>-59.43</v>
      </c>
      <c r="M161" t="str">
        <f>IF(Table1[[#This Row],[Transaction Type]]="Maintenance",Table1[[#This Row],[Credit Amount]],"")</f>
        <v/>
      </c>
      <c r="N161">
        <v>10034</v>
      </c>
      <c r="O161" t="s">
        <v>2489</v>
      </c>
      <c r="P161" t="s">
        <v>2523</v>
      </c>
      <c r="Q161" t="s">
        <v>289</v>
      </c>
      <c r="R161">
        <v>10004</v>
      </c>
      <c r="S161" t="s">
        <v>2489</v>
      </c>
      <c r="T161" t="s">
        <v>2493</v>
      </c>
      <c r="U161" t="s">
        <v>290</v>
      </c>
      <c r="V161" t="s">
        <v>34</v>
      </c>
      <c r="W161">
        <v>100002650</v>
      </c>
      <c r="X161">
        <v>8005551651</v>
      </c>
      <c r="Y161" t="s">
        <v>2595</v>
      </c>
      <c r="Z161" t="s">
        <v>4246</v>
      </c>
      <c r="AA161" s="13">
        <v>-59.43</v>
      </c>
      <c r="AB161" s="14">
        <v>42595</v>
      </c>
      <c r="AC161" t="s">
        <v>35</v>
      </c>
    </row>
    <row r="162" spans="1:29" x14ac:dyDescent="0.25">
      <c r="A162" t="str">
        <f>CONCATENATE("Q",ROUNDUP(MONTH(Table1[[#This Row],[Month]])/3,0))</f>
        <v>Q3</v>
      </c>
      <c r="B162" s="14">
        <f>EOMONTH(Table1[[#This Row],[Credit Date]],-1)+1</f>
        <v>42583</v>
      </c>
      <c r="C162" t="str">
        <f>CONCATENATE(Table1[[#This Row],[Issuer Last Name]],", ",Table1[[#This Row],[Issuer First Name]])</f>
        <v>No. 034, Employee</v>
      </c>
      <c r="D162" t="str">
        <f>CONCATENATE(Table1[[#This Row],[Approver Last Name]],", ",Table1[[#This Row],[Approver First Name]])</f>
        <v>No. 004, Employee</v>
      </c>
      <c r="E162" t="str">
        <f>CONCATENATE(Table1[[#This Row],[Customer Last Name]],", ",Table1[[#This Row],[Customer First Name]])</f>
        <v>No. 10111, Client</v>
      </c>
      <c r="F1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2" t="str">
        <f>IF(Table1[[#This Row],[Transaction Type]]="Maintenance","Non-Sales","Sales")</f>
        <v>Non-Sales</v>
      </c>
      <c r="H162" t="str">
        <f>IF(Table1[[#This Row],[Quarter]]="q2",1,"")</f>
        <v/>
      </c>
      <c r="I162">
        <f>IF(Table1[[#This Row],[Quarter]]="q3",1,"")</f>
        <v>1</v>
      </c>
      <c r="J162" t="str">
        <f>IF(Table1[[#This Row],[Quarter]]="Q2",Table1[[#This Row],[Credit Amount]],"")</f>
        <v/>
      </c>
      <c r="K162">
        <f>IF(Table1[[#This Row],[Quarter]]="Q3",Table1[[#This Row],[Credit Amount]],"")</f>
        <v>-56.7</v>
      </c>
      <c r="L162" t="str">
        <f>IF(Table1[[#This Row],[Transaction Type]]="Upgrade",Table1[[#This Row],[Credit Amount]],IF(Table1[[#This Row],[Transaction Type]]="Activation",Table1[[#This Row],[Credit Amount]],""))</f>
        <v/>
      </c>
      <c r="M162">
        <f>IF(Table1[[#This Row],[Transaction Type]]="Maintenance",Table1[[#This Row],[Credit Amount]],"")</f>
        <v>-56.7</v>
      </c>
      <c r="N162">
        <v>10034</v>
      </c>
      <c r="O162" t="s">
        <v>2489</v>
      </c>
      <c r="P162" t="s">
        <v>2523</v>
      </c>
      <c r="Q162" t="s">
        <v>289</v>
      </c>
      <c r="R162">
        <v>10004</v>
      </c>
      <c r="S162" t="s">
        <v>2489</v>
      </c>
      <c r="T162" t="s">
        <v>2493</v>
      </c>
      <c r="U162" t="s">
        <v>290</v>
      </c>
      <c r="V162" t="s">
        <v>34</v>
      </c>
      <c r="W162">
        <v>100001110</v>
      </c>
      <c r="X162">
        <v>8005550111</v>
      </c>
      <c r="Y162" t="s">
        <v>2595</v>
      </c>
      <c r="Z162" t="s">
        <v>2706</v>
      </c>
      <c r="AA162" s="13">
        <v>-56.7</v>
      </c>
      <c r="AB162" s="14">
        <v>42600</v>
      </c>
      <c r="AC162" t="s">
        <v>36</v>
      </c>
    </row>
    <row r="163" spans="1:29" x14ac:dyDescent="0.25">
      <c r="A163" t="str">
        <f>CONCATENATE("Q",ROUNDUP(MONTH(Table1[[#This Row],[Month]])/3,0))</f>
        <v>Q3</v>
      </c>
      <c r="B163" s="14">
        <f>EOMONTH(Table1[[#This Row],[Credit Date]],-1)+1</f>
        <v>42583</v>
      </c>
      <c r="C163" t="str">
        <f>CONCATENATE(Table1[[#This Row],[Issuer Last Name]],", ",Table1[[#This Row],[Issuer First Name]])</f>
        <v>No. 034, Employee</v>
      </c>
      <c r="D163" t="str">
        <f>CONCATENATE(Table1[[#This Row],[Approver Last Name]],", ",Table1[[#This Row],[Approver First Name]])</f>
        <v>No. 034, Employee</v>
      </c>
      <c r="E163" t="str">
        <f>CONCATENATE(Table1[[#This Row],[Customer Last Name]],", ",Table1[[#This Row],[Customer First Name]])</f>
        <v>No. 10467, Client</v>
      </c>
      <c r="F163" t="str">
        <f>IF(Table1[[#This Row],[Credit Amount]]&gt;-19.99,"Less than 19.99",IF(Table1[[#This Row],[Credit Amount]]=-20,"20",IF(Table1[[#This Row],[Credit Amount]]&gt;-49.98,"20.01-49.98",IF(Table1[[#This Row],[Credit Amount]]=-49.99,"49.99",IF(Table1[[#This Row],[Credit Amount]]=-50,"50",IF(Table1[[#This Row],[Credit Amount]]&lt;-50.01,"Greater than 50"))))))</f>
        <v>Less than 19.99</v>
      </c>
      <c r="G163" t="str">
        <f>IF(Table1[[#This Row],[Transaction Type]]="Maintenance","Non-Sales","Sales")</f>
        <v>Sales</v>
      </c>
      <c r="H163" t="str">
        <f>IF(Table1[[#This Row],[Quarter]]="q2",1,"")</f>
        <v/>
      </c>
      <c r="I163">
        <f>IF(Table1[[#This Row],[Quarter]]="q3",1,"")</f>
        <v>1</v>
      </c>
      <c r="J163" t="str">
        <f>IF(Table1[[#This Row],[Quarter]]="Q2",Table1[[#This Row],[Credit Amount]],"")</f>
        <v/>
      </c>
      <c r="K163">
        <f>IF(Table1[[#This Row],[Quarter]]="Q3",Table1[[#This Row],[Credit Amount]],"")</f>
        <v>-11.26</v>
      </c>
      <c r="L163">
        <f>IF(Table1[[#This Row],[Transaction Type]]="Upgrade",Table1[[#This Row],[Credit Amount]],IF(Table1[[#This Row],[Transaction Type]]="Activation",Table1[[#This Row],[Credit Amount]],""))</f>
        <v>-11.26</v>
      </c>
      <c r="M163" t="str">
        <f>IF(Table1[[#This Row],[Transaction Type]]="Maintenance",Table1[[#This Row],[Credit Amount]],"")</f>
        <v/>
      </c>
      <c r="N163">
        <v>10034</v>
      </c>
      <c r="O163" t="s">
        <v>2489</v>
      </c>
      <c r="P163" t="s">
        <v>2523</v>
      </c>
      <c r="Q163" t="s">
        <v>289</v>
      </c>
      <c r="R163">
        <v>10034</v>
      </c>
      <c r="S163" t="s">
        <v>2489</v>
      </c>
      <c r="T163" t="s">
        <v>2523</v>
      </c>
      <c r="U163" t="s">
        <v>289</v>
      </c>
      <c r="V163" t="s">
        <v>34</v>
      </c>
      <c r="W163">
        <v>100001466</v>
      </c>
      <c r="X163">
        <v>8005550467</v>
      </c>
      <c r="Y163" t="s">
        <v>2595</v>
      </c>
      <c r="Z163" t="s">
        <v>3062</v>
      </c>
      <c r="AA163" s="13">
        <v>-11.26</v>
      </c>
      <c r="AB163" s="14">
        <v>42606</v>
      </c>
      <c r="AC163" t="s">
        <v>35</v>
      </c>
    </row>
    <row r="164" spans="1:29" x14ac:dyDescent="0.25">
      <c r="A164" t="str">
        <f>CONCATENATE("Q",ROUNDUP(MONTH(Table1[[#This Row],[Month]])/3,0))</f>
        <v>Q3</v>
      </c>
      <c r="B164" s="14">
        <f>EOMONTH(Table1[[#This Row],[Credit Date]],-1)+1</f>
        <v>42583</v>
      </c>
      <c r="C164" t="str">
        <f>CONCATENATE(Table1[[#This Row],[Issuer Last Name]],", ",Table1[[#This Row],[Issuer First Name]])</f>
        <v>No. 034, Employee</v>
      </c>
      <c r="D164" t="str">
        <f>CONCATENATE(Table1[[#This Row],[Approver Last Name]],", ",Table1[[#This Row],[Approver First Name]])</f>
        <v>No. 004, Employee</v>
      </c>
      <c r="E164" t="str">
        <f>CONCATENATE(Table1[[#This Row],[Customer Last Name]],", ",Table1[[#This Row],[Customer First Name]])</f>
        <v>No. 10530, Client</v>
      </c>
      <c r="F1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4" t="str">
        <f>IF(Table1[[#This Row],[Transaction Type]]="Maintenance","Non-Sales","Sales")</f>
        <v>Non-Sales</v>
      </c>
      <c r="H164" t="str">
        <f>IF(Table1[[#This Row],[Quarter]]="q2",1,"")</f>
        <v/>
      </c>
      <c r="I164">
        <f>IF(Table1[[#This Row],[Quarter]]="q3",1,"")</f>
        <v>1</v>
      </c>
      <c r="J164" t="str">
        <f>IF(Table1[[#This Row],[Quarter]]="Q2",Table1[[#This Row],[Credit Amount]],"")</f>
        <v/>
      </c>
      <c r="K164">
        <f>IF(Table1[[#This Row],[Quarter]]="Q3",Table1[[#This Row],[Credit Amount]],"")</f>
        <v>-99.41</v>
      </c>
      <c r="L164" t="str">
        <f>IF(Table1[[#This Row],[Transaction Type]]="Upgrade",Table1[[#This Row],[Credit Amount]],IF(Table1[[#This Row],[Transaction Type]]="Activation",Table1[[#This Row],[Credit Amount]],""))</f>
        <v/>
      </c>
      <c r="M164">
        <f>IF(Table1[[#This Row],[Transaction Type]]="Maintenance",Table1[[#This Row],[Credit Amount]],"")</f>
        <v>-99.41</v>
      </c>
      <c r="N164">
        <v>10034</v>
      </c>
      <c r="O164" t="s">
        <v>2489</v>
      </c>
      <c r="P164" t="s">
        <v>2523</v>
      </c>
      <c r="Q164" t="s">
        <v>289</v>
      </c>
      <c r="R164">
        <v>10004</v>
      </c>
      <c r="S164" t="s">
        <v>2489</v>
      </c>
      <c r="T164" t="s">
        <v>2493</v>
      </c>
      <c r="U164" t="s">
        <v>290</v>
      </c>
      <c r="V164" t="s">
        <v>34</v>
      </c>
      <c r="W164">
        <v>100001529</v>
      </c>
      <c r="X164">
        <v>8005550530</v>
      </c>
      <c r="Y164" t="s">
        <v>2595</v>
      </c>
      <c r="Z164" t="s">
        <v>3125</v>
      </c>
      <c r="AA164" s="13">
        <v>-99.41</v>
      </c>
      <c r="AB164" s="14">
        <v>42608</v>
      </c>
      <c r="AC164" t="s">
        <v>36</v>
      </c>
    </row>
    <row r="165" spans="1:29" x14ac:dyDescent="0.25">
      <c r="A165" t="str">
        <f>CONCATENATE("Q",ROUNDUP(MONTH(Table1[[#This Row],[Month]])/3,0))</f>
        <v>Q3</v>
      </c>
      <c r="B165" s="14">
        <f>EOMONTH(Table1[[#This Row],[Credit Date]],-1)+1</f>
        <v>42614</v>
      </c>
      <c r="C165" t="str">
        <f>CONCATENATE(Table1[[#This Row],[Issuer Last Name]],", ",Table1[[#This Row],[Issuer First Name]])</f>
        <v>No. 034, Employee</v>
      </c>
      <c r="D165" t="str">
        <f>CONCATENATE(Table1[[#This Row],[Approver Last Name]],", ",Table1[[#This Row],[Approver First Name]])</f>
        <v>No. 034, Employee</v>
      </c>
      <c r="E165" t="str">
        <f>CONCATENATE(Table1[[#This Row],[Customer Last Name]],", ",Table1[[#This Row],[Customer First Name]])</f>
        <v>No. 11322, Client</v>
      </c>
      <c r="F165" t="str">
        <f>IF(Table1[[#This Row],[Credit Amount]]&gt;-19.99,"Less than 19.99",IF(Table1[[#This Row],[Credit Amount]]=-20,"20",IF(Table1[[#This Row],[Credit Amount]]&gt;-49.98,"20.01-49.98",IF(Table1[[#This Row],[Credit Amount]]=-49.99,"49.99",IF(Table1[[#This Row],[Credit Amount]]=-50,"50",IF(Table1[[#This Row],[Credit Amount]]&lt;-50.01,"Greater than 50"))))))</f>
        <v>20.01-49.98</v>
      </c>
      <c r="G165" t="str">
        <f>IF(Table1[[#This Row],[Transaction Type]]="Maintenance","Non-Sales","Sales")</f>
        <v>Non-Sales</v>
      </c>
      <c r="H165" t="str">
        <f>IF(Table1[[#This Row],[Quarter]]="q2",1,"")</f>
        <v/>
      </c>
      <c r="I165">
        <f>IF(Table1[[#This Row],[Quarter]]="q3",1,"")</f>
        <v>1</v>
      </c>
      <c r="J165" t="str">
        <f>IF(Table1[[#This Row],[Quarter]]="Q2",Table1[[#This Row],[Credit Amount]],"")</f>
        <v/>
      </c>
      <c r="K165">
        <f>IF(Table1[[#This Row],[Quarter]]="Q3",Table1[[#This Row],[Credit Amount]],"")</f>
        <v>-21.82</v>
      </c>
      <c r="L165" t="str">
        <f>IF(Table1[[#This Row],[Transaction Type]]="Upgrade",Table1[[#This Row],[Credit Amount]],IF(Table1[[#This Row],[Transaction Type]]="Activation",Table1[[#This Row],[Credit Amount]],""))</f>
        <v/>
      </c>
      <c r="M165">
        <f>IF(Table1[[#This Row],[Transaction Type]]="Maintenance",Table1[[#This Row],[Credit Amount]],"")</f>
        <v>-21.82</v>
      </c>
      <c r="N165">
        <v>10034</v>
      </c>
      <c r="O165" t="s">
        <v>2489</v>
      </c>
      <c r="P165" t="s">
        <v>2523</v>
      </c>
      <c r="Q165" t="s">
        <v>289</v>
      </c>
      <c r="R165">
        <v>10034</v>
      </c>
      <c r="S165" t="s">
        <v>2489</v>
      </c>
      <c r="T165" t="s">
        <v>2523</v>
      </c>
      <c r="U165" t="s">
        <v>289</v>
      </c>
      <c r="V165" t="s">
        <v>34</v>
      </c>
      <c r="W165">
        <v>100002321</v>
      </c>
      <c r="X165">
        <v>8005551322</v>
      </c>
      <c r="Y165" t="s">
        <v>2595</v>
      </c>
      <c r="Z165" t="s">
        <v>3917</v>
      </c>
      <c r="AA165" s="13">
        <v>-21.82</v>
      </c>
      <c r="AB165" s="14">
        <v>42620</v>
      </c>
      <c r="AC165" t="s">
        <v>36</v>
      </c>
    </row>
    <row r="166" spans="1:29" x14ac:dyDescent="0.25">
      <c r="A166" t="str">
        <f>CONCATENATE("Q",ROUNDUP(MONTH(Table1[[#This Row],[Month]])/3,0))</f>
        <v>Q3</v>
      </c>
      <c r="B166" s="14">
        <f>EOMONTH(Table1[[#This Row],[Credit Date]],-1)+1</f>
        <v>42614</v>
      </c>
      <c r="C166" t="str">
        <f>CONCATENATE(Table1[[#This Row],[Issuer Last Name]],", ",Table1[[#This Row],[Issuer First Name]])</f>
        <v>No. 034, Employee</v>
      </c>
      <c r="D166" t="str">
        <f>CONCATENATE(Table1[[#This Row],[Approver Last Name]],", ",Table1[[#This Row],[Approver First Name]])</f>
        <v>No. 034, Employee</v>
      </c>
      <c r="E166" t="str">
        <f>CONCATENATE(Table1[[#This Row],[Customer Last Name]],", ",Table1[[#This Row],[Customer First Name]])</f>
        <v>No. 13452, Client</v>
      </c>
      <c r="F166" t="str">
        <f>IF(Table1[[#This Row],[Credit Amount]]&gt;-19.99,"Less than 19.99",IF(Table1[[#This Row],[Credit Amount]]=-20,"20",IF(Table1[[#This Row],[Credit Amount]]&gt;-49.98,"20.01-49.98",IF(Table1[[#This Row],[Credit Amount]]=-49.99,"49.99",IF(Table1[[#This Row],[Credit Amount]]=-50,"50",IF(Table1[[#This Row],[Credit Amount]]&lt;-50.01,"Greater than 50"))))))</f>
        <v>20.01-49.98</v>
      </c>
      <c r="G166" t="str">
        <f>IF(Table1[[#This Row],[Transaction Type]]="Maintenance","Non-Sales","Sales")</f>
        <v>Non-Sales</v>
      </c>
      <c r="H166" t="str">
        <f>IF(Table1[[#This Row],[Quarter]]="q2",1,"")</f>
        <v/>
      </c>
      <c r="I166">
        <f>IF(Table1[[#This Row],[Quarter]]="q3",1,"")</f>
        <v>1</v>
      </c>
      <c r="J166" t="str">
        <f>IF(Table1[[#This Row],[Quarter]]="Q2",Table1[[#This Row],[Credit Amount]],"")</f>
        <v/>
      </c>
      <c r="K166">
        <f>IF(Table1[[#This Row],[Quarter]]="Q3",Table1[[#This Row],[Credit Amount]],"")</f>
        <v>-27.06</v>
      </c>
      <c r="L166" t="str">
        <f>IF(Table1[[#This Row],[Transaction Type]]="Upgrade",Table1[[#This Row],[Credit Amount]],IF(Table1[[#This Row],[Transaction Type]]="Activation",Table1[[#This Row],[Credit Amount]],""))</f>
        <v/>
      </c>
      <c r="M166">
        <f>IF(Table1[[#This Row],[Transaction Type]]="Maintenance",Table1[[#This Row],[Credit Amount]],"")</f>
        <v>-27.06</v>
      </c>
      <c r="N166">
        <v>10034</v>
      </c>
      <c r="O166" t="s">
        <v>2489</v>
      </c>
      <c r="P166" t="s">
        <v>2523</v>
      </c>
      <c r="Q166" t="s">
        <v>289</v>
      </c>
      <c r="R166">
        <v>10034</v>
      </c>
      <c r="S166" t="s">
        <v>2489</v>
      </c>
      <c r="T166" t="s">
        <v>2523</v>
      </c>
      <c r="U166" t="s">
        <v>289</v>
      </c>
      <c r="V166" t="s">
        <v>34</v>
      </c>
      <c r="W166">
        <v>100004451</v>
      </c>
      <c r="X166">
        <v>8005553452</v>
      </c>
      <c r="Y166" t="s">
        <v>2595</v>
      </c>
      <c r="Z166" t="s">
        <v>6040</v>
      </c>
      <c r="AA166" s="13">
        <v>-27.06</v>
      </c>
      <c r="AB166" s="14">
        <v>42627</v>
      </c>
      <c r="AC166" t="s">
        <v>36</v>
      </c>
    </row>
    <row r="167" spans="1:29" x14ac:dyDescent="0.25">
      <c r="A167" t="str">
        <f>CONCATENATE("Q",ROUNDUP(MONTH(Table1[[#This Row],[Month]])/3,0))</f>
        <v>Q3</v>
      </c>
      <c r="B167" s="14">
        <f>EOMONTH(Table1[[#This Row],[Credit Date]],-1)+1</f>
        <v>42614</v>
      </c>
      <c r="C167" t="str">
        <f>CONCATENATE(Table1[[#This Row],[Issuer Last Name]],", ",Table1[[#This Row],[Issuer First Name]])</f>
        <v>No. 034, Employee</v>
      </c>
      <c r="D167" t="str">
        <f>CONCATENATE(Table1[[#This Row],[Approver Last Name]],", ",Table1[[#This Row],[Approver First Name]])</f>
        <v>No. 034, Employee</v>
      </c>
      <c r="E167" t="str">
        <f>CONCATENATE(Table1[[#This Row],[Customer Last Name]],", ",Table1[[#This Row],[Customer First Name]])</f>
        <v>No. 13212, Client</v>
      </c>
      <c r="F167" t="str">
        <f>IF(Table1[[#This Row],[Credit Amount]]&gt;-19.99,"Less than 19.99",IF(Table1[[#This Row],[Credit Amount]]=-20,"20",IF(Table1[[#This Row],[Credit Amount]]&gt;-49.98,"20.01-49.98",IF(Table1[[#This Row],[Credit Amount]]=-49.99,"49.99",IF(Table1[[#This Row],[Credit Amount]]=-50,"50",IF(Table1[[#This Row],[Credit Amount]]&lt;-50.01,"Greater than 50"))))))</f>
        <v>Less than 19.99</v>
      </c>
      <c r="G167" t="str">
        <f>IF(Table1[[#This Row],[Transaction Type]]="Maintenance","Non-Sales","Sales")</f>
        <v>Sales</v>
      </c>
      <c r="H167" t="str">
        <f>IF(Table1[[#This Row],[Quarter]]="q2",1,"")</f>
        <v/>
      </c>
      <c r="I167">
        <f>IF(Table1[[#This Row],[Quarter]]="q3",1,"")</f>
        <v>1</v>
      </c>
      <c r="J167" t="str">
        <f>IF(Table1[[#This Row],[Quarter]]="Q2",Table1[[#This Row],[Credit Amount]],"")</f>
        <v/>
      </c>
      <c r="K167">
        <f>IF(Table1[[#This Row],[Quarter]]="Q3",Table1[[#This Row],[Credit Amount]],"")</f>
        <v>-16.760000000000002</v>
      </c>
      <c r="L167">
        <f>IF(Table1[[#This Row],[Transaction Type]]="Upgrade",Table1[[#This Row],[Credit Amount]],IF(Table1[[#This Row],[Transaction Type]]="Activation",Table1[[#This Row],[Credit Amount]],""))</f>
        <v>-16.760000000000002</v>
      </c>
      <c r="M167" t="str">
        <f>IF(Table1[[#This Row],[Transaction Type]]="Maintenance",Table1[[#This Row],[Credit Amount]],"")</f>
        <v/>
      </c>
      <c r="N167">
        <v>10034</v>
      </c>
      <c r="O167" t="s">
        <v>2489</v>
      </c>
      <c r="P167" t="s">
        <v>2523</v>
      </c>
      <c r="Q167" t="s">
        <v>289</v>
      </c>
      <c r="R167">
        <v>10034</v>
      </c>
      <c r="S167" t="s">
        <v>2489</v>
      </c>
      <c r="T167" t="s">
        <v>2523</v>
      </c>
      <c r="U167" t="s">
        <v>289</v>
      </c>
      <c r="V167" t="s">
        <v>34</v>
      </c>
      <c r="W167">
        <v>100004211</v>
      </c>
      <c r="X167">
        <v>8005553212</v>
      </c>
      <c r="Y167" t="s">
        <v>2595</v>
      </c>
      <c r="Z167" t="s">
        <v>5800</v>
      </c>
      <c r="AA167" s="13">
        <v>-16.760000000000002</v>
      </c>
      <c r="AB167" s="14">
        <v>42628</v>
      </c>
      <c r="AC167" t="s">
        <v>35</v>
      </c>
    </row>
    <row r="168" spans="1:29" x14ac:dyDescent="0.25">
      <c r="A168" t="str">
        <f>CONCATENATE("Q",ROUNDUP(MONTH(Table1[[#This Row],[Month]])/3,0))</f>
        <v>Q3</v>
      </c>
      <c r="B168" s="14">
        <f>EOMONTH(Table1[[#This Row],[Credit Date]],-1)+1</f>
        <v>42614</v>
      </c>
      <c r="C168" t="str">
        <f>CONCATENATE(Table1[[#This Row],[Issuer Last Name]],", ",Table1[[#This Row],[Issuer First Name]])</f>
        <v>No. 034, Employee</v>
      </c>
      <c r="D168" t="str">
        <f>CONCATENATE(Table1[[#This Row],[Approver Last Name]],", ",Table1[[#This Row],[Approver First Name]])</f>
        <v>No. 034, Employee</v>
      </c>
      <c r="E168" t="str">
        <f>CONCATENATE(Table1[[#This Row],[Customer Last Name]],", ",Table1[[#This Row],[Customer First Name]])</f>
        <v>No. 12963, Client</v>
      </c>
      <c r="F168" t="str">
        <f>IF(Table1[[#This Row],[Credit Amount]]&gt;-19.99,"Less than 19.99",IF(Table1[[#This Row],[Credit Amount]]=-20,"20",IF(Table1[[#This Row],[Credit Amount]]&gt;-49.98,"20.01-49.98",IF(Table1[[#This Row],[Credit Amount]]=-49.99,"49.99",IF(Table1[[#This Row],[Credit Amount]]=-50,"50",IF(Table1[[#This Row],[Credit Amount]]&lt;-50.01,"Greater than 50"))))))</f>
        <v>20.01-49.98</v>
      </c>
      <c r="G168" t="str">
        <f>IF(Table1[[#This Row],[Transaction Type]]="Maintenance","Non-Sales","Sales")</f>
        <v>Non-Sales</v>
      </c>
      <c r="H168" t="str">
        <f>IF(Table1[[#This Row],[Quarter]]="q2",1,"")</f>
        <v/>
      </c>
      <c r="I168">
        <f>IF(Table1[[#This Row],[Quarter]]="q3",1,"")</f>
        <v>1</v>
      </c>
      <c r="J168" t="str">
        <f>IF(Table1[[#This Row],[Quarter]]="Q2",Table1[[#This Row],[Credit Amount]],"")</f>
        <v/>
      </c>
      <c r="K168">
        <f>IF(Table1[[#This Row],[Quarter]]="Q3",Table1[[#This Row],[Credit Amount]],"")</f>
        <v>-39.19</v>
      </c>
      <c r="L168" t="str">
        <f>IF(Table1[[#This Row],[Transaction Type]]="Upgrade",Table1[[#This Row],[Credit Amount]],IF(Table1[[#This Row],[Transaction Type]]="Activation",Table1[[#This Row],[Credit Amount]],""))</f>
        <v/>
      </c>
      <c r="M168">
        <f>IF(Table1[[#This Row],[Transaction Type]]="Maintenance",Table1[[#This Row],[Credit Amount]],"")</f>
        <v>-39.19</v>
      </c>
      <c r="N168">
        <v>10034</v>
      </c>
      <c r="O168" t="s">
        <v>2489</v>
      </c>
      <c r="P168" t="s">
        <v>2523</v>
      </c>
      <c r="Q168" t="s">
        <v>289</v>
      </c>
      <c r="R168">
        <v>10034</v>
      </c>
      <c r="S168" t="s">
        <v>2489</v>
      </c>
      <c r="T168" t="s">
        <v>2523</v>
      </c>
      <c r="U168" t="s">
        <v>289</v>
      </c>
      <c r="V168" t="s">
        <v>34</v>
      </c>
      <c r="W168">
        <v>100003962</v>
      </c>
      <c r="X168">
        <v>8005552963</v>
      </c>
      <c r="Y168" t="s">
        <v>2595</v>
      </c>
      <c r="Z168" t="s">
        <v>5552</v>
      </c>
      <c r="AA168" s="13">
        <v>-39.19</v>
      </c>
      <c r="AB168" s="14">
        <v>42630</v>
      </c>
      <c r="AC168" t="s">
        <v>36</v>
      </c>
    </row>
    <row r="169" spans="1:29" x14ac:dyDescent="0.25">
      <c r="A169" t="str">
        <f>CONCATENATE("Q",ROUNDUP(MONTH(Table1[[#This Row],[Month]])/3,0))</f>
        <v>Q3</v>
      </c>
      <c r="B169" s="14">
        <f>EOMONTH(Table1[[#This Row],[Credit Date]],-1)+1</f>
        <v>42614</v>
      </c>
      <c r="C169" t="str">
        <f>CONCATENATE(Table1[[#This Row],[Issuer Last Name]],", ",Table1[[#This Row],[Issuer First Name]])</f>
        <v>No. 034, Employee</v>
      </c>
      <c r="D169" t="str">
        <f>CONCATENATE(Table1[[#This Row],[Approver Last Name]],", ",Table1[[#This Row],[Approver First Name]])</f>
        <v>No. 004, Employee</v>
      </c>
      <c r="E169" t="str">
        <f>CONCATENATE(Table1[[#This Row],[Customer Last Name]],", ",Table1[[#This Row],[Customer First Name]])</f>
        <v>No. 12365, Client</v>
      </c>
      <c r="F1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 t="str">
        <f>IF(Table1[[#This Row],[Transaction Type]]="Maintenance","Non-Sales","Sales")</f>
        <v>Non-Sales</v>
      </c>
      <c r="H169" t="str">
        <f>IF(Table1[[#This Row],[Quarter]]="q2",1,"")</f>
        <v/>
      </c>
      <c r="I169">
        <f>IF(Table1[[#This Row],[Quarter]]="q3",1,"")</f>
        <v>1</v>
      </c>
      <c r="J169" t="str">
        <f>IF(Table1[[#This Row],[Quarter]]="Q2",Table1[[#This Row],[Credit Amount]],"")</f>
        <v/>
      </c>
      <c r="K169">
        <f>IF(Table1[[#This Row],[Quarter]]="Q3",Table1[[#This Row],[Credit Amount]],"")</f>
        <v>-78.11</v>
      </c>
      <c r="L169" t="str">
        <f>IF(Table1[[#This Row],[Transaction Type]]="Upgrade",Table1[[#This Row],[Credit Amount]],IF(Table1[[#This Row],[Transaction Type]]="Activation",Table1[[#This Row],[Credit Amount]],""))</f>
        <v/>
      </c>
      <c r="M169">
        <f>IF(Table1[[#This Row],[Transaction Type]]="Maintenance",Table1[[#This Row],[Credit Amount]],"")</f>
        <v>-78.11</v>
      </c>
      <c r="N169">
        <v>10034</v>
      </c>
      <c r="O169" t="s">
        <v>2489</v>
      </c>
      <c r="P169" t="s">
        <v>2523</v>
      </c>
      <c r="Q169" t="s">
        <v>289</v>
      </c>
      <c r="R169">
        <v>10004</v>
      </c>
      <c r="S169" t="s">
        <v>2489</v>
      </c>
      <c r="T169" t="s">
        <v>2493</v>
      </c>
      <c r="U169" t="s">
        <v>290</v>
      </c>
      <c r="V169" t="s">
        <v>34</v>
      </c>
      <c r="W169">
        <v>100003364</v>
      </c>
      <c r="X169">
        <v>8005552365</v>
      </c>
      <c r="Y169" t="s">
        <v>2595</v>
      </c>
      <c r="Z169" t="s">
        <v>4960</v>
      </c>
      <c r="AA169" s="13">
        <v>-78.11</v>
      </c>
      <c r="AB169" s="14">
        <v>42631</v>
      </c>
      <c r="AC169" t="s">
        <v>36</v>
      </c>
    </row>
    <row r="170" spans="1:29" x14ac:dyDescent="0.25">
      <c r="A170" t="str">
        <f>CONCATENATE("Q",ROUNDUP(MONTH(Table1[[#This Row],[Month]])/3,0))</f>
        <v>Q3</v>
      </c>
      <c r="B170" s="14">
        <f>EOMONTH(Table1[[#This Row],[Credit Date]],-1)+1</f>
        <v>42614</v>
      </c>
      <c r="C170" t="str">
        <f>CONCATENATE(Table1[[#This Row],[Issuer Last Name]],", ",Table1[[#This Row],[Issuer First Name]])</f>
        <v>No. 034, Employee</v>
      </c>
      <c r="D170" t="str">
        <f>CONCATENATE(Table1[[#This Row],[Approver Last Name]],", ",Table1[[#This Row],[Approver First Name]])</f>
        <v>No. 034, Employee</v>
      </c>
      <c r="E170" t="str">
        <f>CONCATENATE(Table1[[#This Row],[Customer Last Name]],", ",Table1[[#This Row],[Customer First Name]])</f>
        <v>No. 13637, Client</v>
      </c>
      <c r="F170" t="str">
        <f>IF(Table1[[#This Row],[Credit Amount]]&gt;-19.99,"Less than 19.99",IF(Table1[[#This Row],[Credit Amount]]=-20,"20",IF(Table1[[#This Row],[Credit Amount]]&gt;-49.98,"20.01-49.98",IF(Table1[[#This Row],[Credit Amount]]=-49.99,"49.99",IF(Table1[[#This Row],[Credit Amount]]=-50,"50",IF(Table1[[#This Row],[Credit Amount]]&lt;-50.01,"Greater than 50"))))))</f>
        <v>20.01-49.98</v>
      </c>
      <c r="G170" t="str">
        <f>IF(Table1[[#This Row],[Transaction Type]]="Maintenance","Non-Sales","Sales")</f>
        <v>Non-Sales</v>
      </c>
      <c r="H170" t="str">
        <f>IF(Table1[[#This Row],[Quarter]]="q2",1,"")</f>
        <v/>
      </c>
      <c r="I170">
        <f>IF(Table1[[#This Row],[Quarter]]="q3",1,"")</f>
        <v>1</v>
      </c>
      <c r="J170" t="str">
        <f>IF(Table1[[#This Row],[Quarter]]="Q2",Table1[[#This Row],[Credit Amount]],"")</f>
        <v/>
      </c>
      <c r="K170">
        <f>IF(Table1[[#This Row],[Quarter]]="Q3",Table1[[#This Row],[Credit Amount]],"")</f>
        <v>-21.81</v>
      </c>
      <c r="L170" t="str">
        <f>IF(Table1[[#This Row],[Transaction Type]]="Upgrade",Table1[[#This Row],[Credit Amount]],IF(Table1[[#This Row],[Transaction Type]]="Activation",Table1[[#This Row],[Credit Amount]],""))</f>
        <v/>
      </c>
      <c r="M170">
        <f>IF(Table1[[#This Row],[Transaction Type]]="Maintenance",Table1[[#This Row],[Credit Amount]],"")</f>
        <v>-21.81</v>
      </c>
      <c r="N170">
        <v>10034</v>
      </c>
      <c r="O170" t="s">
        <v>2489</v>
      </c>
      <c r="P170" t="s">
        <v>2523</v>
      </c>
      <c r="Q170" t="s">
        <v>289</v>
      </c>
      <c r="R170">
        <v>10034</v>
      </c>
      <c r="S170" t="s">
        <v>2489</v>
      </c>
      <c r="T170" t="s">
        <v>2523</v>
      </c>
      <c r="U170" t="s">
        <v>289</v>
      </c>
      <c r="V170" t="s">
        <v>34</v>
      </c>
      <c r="W170">
        <v>100004636</v>
      </c>
      <c r="X170">
        <v>8005553637</v>
      </c>
      <c r="Y170" t="s">
        <v>2595</v>
      </c>
      <c r="Z170" t="s">
        <v>6225</v>
      </c>
      <c r="AA170" s="13">
        <v>-21.81</v>
      </c>
      <c r="AB170" s="14">
        <v>42633</v>
      </c>
      <c r="AC170" t="s">
        <v>36</v>
      </c>
    </row>
    <row r="171" spans="1:29" x14ac:dyDescent="0.25">
      <c r="A171" t="str">
        <f>CONCATENATE("Q",ROUNDUP(MONTH(Table1[[#This Row],[Month]])/3,0))</f>
        <v>Q3</v>
      </c>
      <c r="B171" s="14">
        <f>EOMONTH(Table1[[#This Row],[Credit Date]],-1)+1</f>
        <v>42614</v>
      </c>
      <c r="C171" t="str">
        <f>CONCATENATE(Table1[[#This Row],[Issuer Last Name]],", ",Table1[[#This Row],[Issuer First Name]])</f>
        <v>No. 034, Employee</v>
      </c>
      <c r="D171" t="str">
        <f>CONCATENATE(Table1[[#This Row],[Approver Last Name]],", ",Table1[[#This Row],[Approver First Name]])</f>
        <v>No. 004, Employee</v>
      </c>
      <c r="E171" t="str">
        <f>CONCATENATE(Table1[[#This Row],[Customer Last Name]],", ",Table1[[#This Row],[Customer First Name]])</f>
        <v>No. 11940, Client</v>
      </c>
      <c r="F1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 t="str">
        <f>IF(Table1[[#This Row],[Transaction Type]]="Maintenance","Non-Sales","Sales")</f>
        <v>Non-Sales</v>
      </c>
      <c r="H171" t="str">
        <f>IF(Table1[[#This Row],[Quarter]]="q2",1,"")</f>
        <v/>
      </c>
      <c r="I171">
        <f>IF(Table1[[#This Row],[Quarter]]="q3",1,"")</f>
        <v>1</v>
      </c>
      <c r="J171" t="str">
        <f>IF(Table1[[#This Row],[Quarter]]="Q2",Table1[[#This Row],[Credit Amount]],"")</f>
        <v/>
      </c>
      <c r="K171">
        <f>IF(Table1[[#This Row],[Quarter]]="Q3",Table1[[#This Row],[Credit Amount]],"")</f>
        <v>-97.18</v>
      </c>
      <c r="L171" t="str">
        <f>IF(Table1[[#This Row],[Transaction Type]]="Upgrade",Table1[[#This Row],[Credit Amount]],IF(Table1[[#This Row],[Transaction Type]]="Activation",Table1[[#This Row],[Credit Amount]],""))</f>
        <v/>
      </c>
      <c r="M171">
        <f>IF(Table1[[#This Row],[Transaction Type]]="Maintenance",Table1[[#This Row],[Credit Amount]],"")</f>
        <v>-97.18</v>
      </c>
      <c r="N171">
        <v>10034</v>
      </c>
      <c r="O171" t="s">
        <v>2489</v>
      </c>
      <c r="P171" t="s">
        <v>2523</v>
      </c>
      <c r="Q171" t="s">
        <v>289</v>
      </c>
      <c r="R171">
        <v>10004</v>
      </c>
      <c r="S171" t="s">
        <v>2489</v>
      </c>
      <c r="T171" t="s">
        <v>2493</v>
      </c>
      <c r="U171" t="s">
        <v>290</v>
      </c>
      <c r="V171" t="s">
        <v>34</v>
      </c>
      <c r="W171">
        <v>100002939</v>
      </c>
      <c r="X171">
        <v>8005551940</v>
      </c>
      <c r="Y171" t="s">
        <v>2595</v>
      </c>
      <c r="Z171" t="s">
        <v>4535</v>
      </c>
      <c r="AA171" s="13">
        <v>-97.18</v>
      </c>
      <c r="AB171" s="14">
        <v>42637</v>
      </c>
      <c r="AC171" t="s">
        <v>36</v>
      </c>
    </row>
    <row r="172" spans="1:29" x14ac:dyDescent="0.25">
      <c r="A172" t="str">
        <f>CONCATENATE("Q",ROUNDUP(MONTH(Table1[[#This Row],[Month]])/3,0))</f>
        <v>Q2</v>
      </c>
      <c r="B172" s="14">
        <f>EOMONTH(Table1[[#This Row],[Credit Date]],-1)+1</f>
        <v>42461</v>
      </c>
      <c r="C172" t="str">
        <f>CONCATENATE(Table1[[#This Row],[Issuer Last Name]],", ",Table1[[#This Row],[Issuer First Name]])</f>
        <v>No. 099, Employee</v>
      </c>
      <c r="D172" t="str">
        <f>CONCATENATE(Table1[[#This Row],[Approver Last Name]],", ",Table1[[#This Row],[Approver First Name]])</f>
        <v>No. 004, Employee</v>
      </c>
      <c r="E172" t="str">
        <f>CONCATENATE(Table1[[#This Row],[Customer Last Name]],", ",Table1[[#This Row],[Customer First Name]])</f>
        <v>No. 13553, Client</v>
      </c>
      <c r="F1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 t="str">
        <f>IF(Table1[[#This Row],[Transaction Type]]="Maintenance","Non-Sales","Sales")</f>
        <v>Non-Sales</v>
      </c>
      <c r="H172">
        <f>IF(Table1[[#This Row],[Quarter]]="q2",1,"")</f>
        <v>1</v>
      </c>
      <c r="I172" t="str">
        <f>IF(Table1[[#This Row],[Quarter]]="q3",1,"")</f>
        <v/>
      </c>
      <c r="J172">
        <f>IF(Table1[[#This Row],[Quarter]]="Q2",Table1[[#This Row],[Credit Amount]],"")</f>
        <v>-79.489999999999995</v>
      </c>
      <c r="K172" t="str">
        <f>IF(Table1[[#This Row],[Quarter]]="Q3",Table1[[#This Row],[Credit Amount]],"")</f>
        <v/>
      </c>
      <c r="L172" t="str">
        <f>IF(Table1[[#This Row],[Transaction Type]]="Upgrade",Table1[[#This Row],[Credit Amount]],IF(Table1[[#This Row],[Transaction Type]]="Activation",Table1[[#This Row],[Credit Amount]],""))</f>
        <v/>
      </c>
      <c r="M172">
        <f>IF(Table1[[#This Row],[Transaction Type]]="Maintenance",Table1[[#This Row],[Credit Amount]],"")</f>
        <v>-79.489999999999995</v>
      </c>
      <c r="N172">
        <v>10099</v>
      </c>
      <c r="O172" t="s">
        <v>2489</v>
      </c>
      <c r="P172" t="s">
        <v>2588</v>
      </c>
      <c r="Q172" t="s">
        <v>289</v>
      </c>
      <c r="R172">
        <v>10004</v>
      </c>
      <c r="S172" t="s">
        <v>2489</v>
      </c>
      <c r="T172" t="s">
        <v>2493</v>
      </c>
      <c r="U172" t="s">
        <v>290</v>
      </c>
      <c r="V172" t="s">
        <v>34</v>
      </c>
      <c r="W172">
        <v>100004552</v>
      </c>
      <c r="X172">
        <v>8005553553</v>
      </c>
      <c r="Y172" t="s">
        <v>2595</v>
      </c>
      <c r="Z172" t="s">
        <v>6141</v>
      </c>
      <c r="AA172" s="13">
        <v>-79.489999999999995</v>
      </c>
      <c r="AB172" s="14">
        <v>42461</v>
      </c>
      <c r="AC172" t="s">
        <v>36</v>
      </c>
    </row>
    <row r="173" spans="1:29" x14ac:dyDescent="0.25">
      <c r="A173" t="str">
        <f>CONCATENATE("Q",ROUNDUP(MONTH(Table1[[#This Row],[Month]])/3,0))</f>
        <v>Q2</v>
      </c>
      <c r="B173" s="14">
        <f>EOMONTH(Table1[[#This Row],[Credit Date]],-1)+1</f>
        <v>42461</v>
      </c>
      <c r="C173" t="str">
        <f>CONCATENATE(Table1[[#This Row],[Issuer Last Name]],", ",Table1[[#This Row],[Issuer First Name]])</f>
        <v>No. 099, Employee</v>
      </c>
      <c r="D173" t="str">
        <f>CONCATENATE(Table1[[#This Row],[Approver Last Name]],", ",Table1[[#This Row],[Approver First Name]])</f>
        <v>No. 004, Employee</v>
      </c>
      <c r="E173" t="str">
        <f>CONCATENATE(Table1[[#This Row],[Customer Last Name]],", ",Table1[[#This Row],[Customer First Name]])</f>
        <v>No. 13798, Client</v>
      </c>
      <c r="F1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 t="str">
        <f>IF(Table1[[#This Row],[Transaction Type]]="Maintenance","Non-Sales","Sales")</f>
        <v>Non-Sales</v>
      </c>
      <c r="H173">
        <f>IF(Table1[[#This Row],[Quarter]]="q2",1,"")</f>
        <v>1</v>
      </c>
      <c r="I173" t="str">
        <f>IF(Table1[[#This Row],[Quarter]]="q3",1,"")</f>
        <v/>
      </c>
      <c r="J173">
        <f>IF(Table1[[#This Row],[Quarter]]="Q2",Table1[[#This Row],[Credit Amount]],"")</f>
        <v>-59.66</v>
      </c>
      <c r="K173" t="str">
        <f>IF(Table1[[#This Row],[Quarter]]="Q3",Table1[[#This Row],[Credit Amount]],"")</f>
        <v/>
      </c>
      <c r="L173" t="str">
        <f>IF(Table1[[#This Row],[Transaction Type]]="Upgrade",Table1[[#This Row],[Credit Amount]],IF(Table1[[#This Row],[Transaction Type]]="Activation",Table1[[#This Row],[Credit Amount]],""))</f>
        <v/>
      </c>
      <c r="M173">
        <f>IF(Table1[[#This Row],[Transaction Type]]="Maintenance",Table1[[#This Row],[Credit Amount]],"")</f>
        <v>-59.66</v>
      </c>
      <c r="N173">
        <v>10099</v>
      </c>
      <c r="O173" t="s">
        <v>2489</v>
      </c>
      <c r="P173" t="s">
        <v>2588</v>
      </c>
      <c r="Q173" t="s">
        <v>289</v>
      </c>
      <c r="R173">
        <v>10004</v>
      </c>
      <c r="S173" t="s">
        <v>2489</v>
      </c>
      <c r="T173" t="s">
        <v>2493</v>
      </c>
      <c r="U173" t="s">
        <v>290</v>
      </c>
      <c r="V173" t="s">
        <v>34</v>
      </c>
      <c r="W173">
        <v>100004797</v>
      </c>
      <c r="X173">
        <v>8005553798</v>
      </c>
      <c r="Y173" t="s">
        <v>2595</v>
      </c>
      <c r="Z173" t="s">
        <v>6386</v>
      </c>
      <c r="AA173" s="13">
        <v>-59.66</v>
      </c>
      <c r="AB173" s="14">
        <v>42462</v>
      </c>
      <c r="AC173" t="s">
        <v>36</v>
      </c>
    </row>
    <row r="174" spans="1:29" x14ac:dyDescent="0.25">
      <c r="A174" t="str">
        <f>CONCATENATE("Q",ROUNDUP(MONTH(Table1[[#This Row],[Month]])/3,0))</f>
        <v>Q2</v>
      </c>
      <c r="B174" s="14">
        <f>EOMONTH(Table1[[#This Row],[Credit Date]],-1)+1</f>
        <v>42461</v>
      </c>
      <c r="C174" t="str">
        <f>CONCATENATE(Table1[[#This Row],[Issuer Last Name]],", ",Table1[[#This Row],[Issuer First Name]])</f>
        <v>No. 099, Employee</v>
      </c>
      <c r="D174" t="str">
        <f>CONCATENATE(Table1[[#This Row],[Approver Last Name]],", ",Table1[[#This Row],[Approver First Name]])</f>
        <v>No. 004, Employee</v>
      </c>
      <c r="E174" t="str">
        <f>CONCATENATE(Table1[[#This Row],[Customer Last Name]],", ",Table1[[#This Row],[Customer First Name]])</f>
        <v>No. 12316, Client</v>
      </c>
      <c r="F174" t="str">
        <f>IF(Table1[[#This Row],[Credit Amount]]&gt;-19.99,"Less than 19.99",IF(Table1[[#This Row],[Credit Amount]]=-20,"20",IF(Table1[[#This Row],[Credit Amount]]&gt;-49.98,"20.01-49.98",IF(Table1[[#This Row],[Credit Amount]]=-49.99,"49.99",IF(Table1[[#This Row],[Credit Amount]]=-50,"50",IF(Table1[[#This Row],[Credit Amount]]&lt;-50.01,"Greater than 50"))))))</f>
        <v>Less than 19.99</v>
      </c>
      <c r="G174" t="str">
        <f>IF(Table1[[#This Row],[Transaction Type]]="Maintenance","Non-Sales","Sales")</f>
        <v>Non-Sales</v>
      </c>
      <c r="H174">
        <f>IF(Table1[[#This Row],[Quarter]]="q2",1,"")</f>
        <v>1</v>
      </c>
      <c r="I174" t="str">
        <f>IF(Table1[[#This Row],[Quarter]]="q3",1,"")</f>
        <v/>
      </c>
      <c r="J174">
        <f>IF(Table1[[#This Row],[Quarter]]="Q2",Table1[[#This Row],[Credit Amount]],"")</f>
        <v>-15.98</v>
      </c>
      <c r="K174" t="str">
        <f>IF(Table1[[#This Row],[Quarter]]="Q3",Table1[[#This Row],[Credit Amount]],"")</f>
        <v/>
      </c>
      <c r="L174" t="str">
        <f>IF(Table1[[#This Row],[Transaction Type]]="Upgrade",Table1[[#This Row],[Credit Amount]],IF(Table1[[#This Row],[Transaction Type]]="Activation",Table1[[#This Row],[Credit Amount]],""))</f>
        <v/>
      </c>
      <c r="M174">
        <f>IF(Table1[[#This Row],[Transaction Type]]="Maintenance",Table1[[#This Row],[Credit Amount]],"")</f>
        <v>-15.98</v>
      </c>
      <c r="N174">
        <v>10099</v>
      </c>
      <c r="O174" t="s">
        <v>2489</v>
      </c>
      <c r="P174" t="s">
        <v>2588</v>
      </c>
      <c r="Q174" t="s">
        <v>289</v>
      </c>
      <c r="R174">
        <v>10004</v>
      </c>
      <c r="S174" t="s">
        <v>2489</v>
      </c>
      <c r="T174" t="s">
        <v>2493</v>
      </c>
      <c r="U174" t="s">
        <v>290</v>
      </c>
      <c r="V174" t="s">
        <v>34</v>
      </c>
      <c r="W174">
        <v>100003315</v>
      </c>
      <c r="X174">
        <v>8005552316</v>
      </c>
      <c r="Y174" t="s">
        <v>2595</v>
      </c>
      <c r="Z174" t="s">
        <v>4911</v>
      </c>
      <c r="AA174" s="13">
        <v>-15.98</v>
      </c>
      <c r="AB174" s="14">
        <v>42464</v>
      </c>
      <c r="AC174" t="s">
        <v>36</v>
      </c>
    </row>
    <row r="175" spans="1:29" x14ac:dyDescent="0.25">
      <c r="A175" t="str">
        <f>CONCATENATE("Q",ROUNDUP(MONTH(Table1[[#This Row],[Month]])/3,0))</f>
        <v>Q2</v>
      </c>
      <c r="B175" s="14">
        <f>EOMONTH(Table1[[#This Row],[Credit Date]],-1)+1</f>
        <v>42461</v>
      </c>
      <c r="C175" t="str">
        <f>CONCATENATE(Table1[[#This Row],[Issuer Last Name]],", ",Table1[[#This Row],[Issuer First Name]])</f>
        <v>No. 099, Employee</v>
      </c>
      <c r="D175" t="str">
        <f>CONCATENATE(Table1[[#This Row],[Approver Last Name]],", ",Table1[[#This Row],[Approver First Name]])</f>
        <v>No. 004, Employee</v>
      </c>
      <c r="E175" t="str">
        <f>CONCATENATE(Table1[[#This Row],[Customer Last Name]],", ",Table1[[#This Row],[Customer First Name]])</f>
        <v>No. 10272, Client</v>
      </c>
      <c r="F175" t="str">
        <f>IF(Table1[[#This Row],[Credit Amount]]&gt;-19.99,"Less than 19.99",IF(Table1[[#This Row],[Credit Amount]]=-20,"20",IF(Table1[[#This Row],[Credit Amount]]&gt;-49.98,"20.01-49.98",IF(Table1[[#This Row],[Credit Amount]]=-49.99,"49.99",IF(Table1[[#This Row],[Credit Amount]]=-50,"50",IF(Table1[[#This Row],[Credit Amount]]&lt;-50.01,"Greater than 50"))))))</f>
        <v>20.01-49.98</v>
      </c>
      <c r="G175" t="str">
        <f>IF(Table1[[#This Row],[Transaction Type]]="Maintenance","Non-Sales","Sales")</f>
        <v>Non-Sales</v>
      </c>
      <c r="H175">
        <f>IF(Table1[[#This Row],[Quarter]]="q2",1,"")</f>
        <v>1</v>
      </c>
      <c r="I175" t="str">
        <f>IF(Table1[[#This Row],[Quarter]]="q3",1,"")</f>
        <v/>
      </c>
      <c r="J175">
        <f>IF(Table1[[#This Row],[Quarter]]="Q2",Table1[[#This Row],[Credit Amount]],"")</f>
        <v>-33.020000000000003</v>
      </c>
      <c r="K175" t="str">
        <f>IF(Table1[[#This Row],[Quarter]]="Q3",Table1[[#This Row],[Credit Amount]],"")</f>
        <v/>
      </c>
      <c r="L175" t="str">
        <f>IF(Table1[[#This Row],[Transaction Type]]="Upgrade",Table1[[#This Row],[Credit Amount]],IF(Table1[[#This Row],[Transaction Type]]="Activation",Table1[[#This Row],[Credit Amount]],""))</f>
        <v/>
      </c>
      <c r="M175">
        <f>IF(Table1[[#This Row],[Transaction Type]]="Maintenance",Table1[[#This Row],[Credit Amount]],"")</f>
        <v>-33.020000000000003</v>
      </c>
      <c r="N175">
        <v>10099</v>
      </c>
      <c r="O175" t="s">
        <v>2489</v>
      </c>
      <c r="P175" t="s">
        <v>2588</v>
      </c>
      <c r="Q175" t="s">
        <v>289</v>
      </c>
      <c r="R175">
        <v>10004</v>
      </c>
      <c r="S175" t="s">
        <v>2489</v>
      </c>
      <c r="T175" t="s">
        <v>2493</v>
      </c>
      <c r="U175" t="s">
        <v>290</v>
      </c>
      <c r="V175" t="s">
        <v>34</v>
      </c>
      <c r="W175">
        <v>100001271</v>
      </c>
      <c r="X175">
        <v>8005550272</v>
      </c>
      <c r="Y175" t="s">
        <v>2595</v>
      </c>
      <c r="Z175" t="s">
        <v>2867</v>
      </c>
      <c r="AA175" s="13">
        <v>-33.020000000000003</v>
      </c>
      <c r="AB175" s="14">
        <v>42465</v>
      </c>
      <c r="AC175" t="s">
        <v>36</v>
      </c>
    </row>
    <row r="176" spans="1:29" x14ac:dyDescent="0.25">
      <c r="A176" t="str">
        <f>CONCATENATE("Q",ROUNDUP(MONTH(Table1[[#This Row],[Month]])/3,0))</f>
        <v>Q2</v>
      </c>
      <c r="B176" s="14">
        <f>EOMONTH(Table1[[#This Row],[Credit Date]],-1)+1</f>
        <v>42461</v>
      </c>
      <c r="C176" t="str">
        <f>CONCATENATE(Table1[[#This Row],[Issuer Last Name]],", ",Table1[[#This Row],[Issuer First Name]])</f>
        <v>No. 099, Employee</v>
      </c>
      <c r="D176" t="str">
        <f>CONCATENATE(Table1[[#This Row],[Approver Last Name]],", ",Table1[[#This Row],[Approver First Name]])</f>
        <v>No. 004, Employee</v>
      </c>
      <c r="E176" t="str">
        <f>CONCATENATE(Table1[[#This Row],[Customer Last Name]],", ",Table1[[#This Row],[Customer First Name]])</f>
        <v>No. 11052, Client</v>
      </c>
      <c r="F1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 t="str">
        <f>IF(Table1[[#This Row],[Transaction Type]]="Maintenance","Non-Sales","Sales")</f>
        <v>Non-Sales</v>
      </c>
      <c r="H176">
        <f>IF(Table1[[#This Row],[Quarter]]="q2",1,"")</f>
        <v>1</v>
      </c>
      <c r="I176" t="str">
        <f>IF(Table1[[#This Row],[Quarter]]="q3",1,"")</f>
        <v/>
      </c>
      <c r="J176">
        <f>IF(Table1[[#This Row],[Quarter]]="Q2",Table1[[#This Row],[Credit Amount]],"")</f>
        <v>-70.66</v>
      </c>
      <c r="K176" t="str">
        <f>IF(Table1[[#This Row],[Quarter]]="Q3",Table1[[#This Row],[Credit Amount]],"")</f>
        <v/>
      </c>
      <c r="L176" t="str">
        <f>IF(Table1[[#This Row],[Transaction Type]]="Upgrade",Table1[[#This Row],[Credit Amount]],IF(Table1[[#This Row],[Transaction Type]]="Activation",Table1[[#This Row],[Credit Amount]],""))</f>
        <v/>
      </c>
      <c r="M176">
        <f>IF(Table1[[#This Row],[Transaction Type]]="Maintenance",Table1[[#This Row],[Credit Amount]],"")</f>
        <v>-70.66</v>
      </c>
      <c r="N176">
        <v>10099</v>
      </c>
      <c r="O176" t="s">
        <v>2489</v>
      </c>
      <c r="P176" t="s">
        <v>2588</v>
      </c>
      <c r="Q176" t="s">
        <v>289</v>
      </c>
      <c r="R176">
        <v>10004</v>
      </c>
      <c r="S176" t="s">
        <v>2489</v>
      </c>
      <c r="T176" t="s">
        <v>2493</v>
      </c>
      <c r="U176" t="s">
        <v>290</v>
      </c>
      <c r="V176" t="s">
        <v>34</v>
      </c>
      <c r="W176">
        <v>100002051</v>
      </c>
      <c r="X176">
        <v>8005551052</v>
      </c>
      <c r="Y176" t="s">
        <v>2595</v>
      </c>
      <c r="Z176" t="s">
        <v>3647</v>
      </c>
      <c r="AA176" s="13">
        <v>-70.66</v>
      </c>
      <c r="AB176" s="14">
        <v>42474</v>
      </c>
      <c r="AC176" t="s">
        <v>36</v>
      </c>
    </row>
    <row r="177" spans="1:29" x14ac:dyDescent="0.25">
      <c r="A177" t="str">
        <f>CONCATENATE("Q",ROUNDUP(MONTH(Table1[[#This Row],[Month]])/3,0))</f>
        <v>Q2</v>
      </c>
      <c r="B177" s="14">
        <f>EOMONTH(Table1[[#This Row],[Credit Date]],-1)+1</f>
        <v>42461</v>
      </c>
      <c r="C177" t="str">
        <f>CONCATENATE(Table1[[#This Row],[Issuer Last Name]],", ",Table1[[#This Row],[Issuer First Name]])</f>
        <v>No. 099, Employee</v>
      </c>
      <c r="D177" t="str">
        <f>CONCATENATE(Table1[[#This Row],[Approver Last Name]],", ",Table1[[#This Row],[Approver First Name]])</f>
        <v>No. 004, Employee</v>
      </c>
      <c r="E177" t="str">
        <f>CONCATENATE(Table1[[#This Row],[Customer Last Name]],", ",Table1[[#This Row],[Customer First Name]])</f>
        <v>No. 10873, Client</v>
      </c>
      <c r="F1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7" t="str">
        <f>IF(Table1[[#This Row],[Transaction Type]]="Maintenance","Non-Sales","Sales")</f>
        <v>Non-Sales</v>
      </c>
      <c r="H177">
        <f>IF(Table1[[#This Row],[Quarter]]="q2",1,"")</f>
        <v>1</v>
      </c>
      <c r="I177" t="str">
        <f>IF(Table1[[#This Row],[Quarter]]="q3",1,"")</f>
        <v/>
      </c>
      <c r="J177">
        <f>IF(Table1[[#This Row],[Quarter]]="Q2",Table1[[#This Row],[Credit Amount]],"")</f>
        <v>-95.24</v>
      </c>
      <c r="K177" t="str">
        <f>IF(Table1[[#This Row],[Quarter]]="Q3",Table1[[#This Row],[Credit Amount]],"")</f>
        <v/>
      </c>
      <c r="L177" t="str">
        <f>IF(Table1[[#This Row],[Transaction Type]]="Upgrade",Table1[[#This Row],[Credit Amount]],IF(Table1[[#This Row],[Transaction Type]]="Activation",Table1[[#This Row],[Credit Amount]],""))</f>
        <v/>
      </c>
      <c r="M177">
        <f>IF(Table1[[#This Row],[Transaction Type]]="Maintenance",Table1[[#This Row],[Credit Amount]],"")</f>
        <v>-95.24</v>
      </c>
      <c r="N177">
        <v>10099</v>
      </c>
      <c r="O177" t="s">
        <v>2489</v>
      </c>
      <c r="P177" t="s">
        <v>2588</v>
      </c>
      <c r="Q177" t="s">
        <v>289</v>
      </c>
      <c r="R177">
        <v>10004</v>
      </c>
      <c r="S177" t="s">
        <v>2489</v>
      </c>
      <c r="T177" t="s">
        <v>2493</v>
      </c>
      <c r="U177" t="s">
        <v>290</v>
      </c>
      <c r="V177" t="s">
        <v>34</v>
      </c>
      <c r="W177">
        <v>100001872</v>
      </c>
      <c r="X177">
        <v>8005550873</v>
      </c>
      <c r="Y177" t="s">
        <v>2595</v>
      </c>
      <c r="Z177" t="s">
        <v>3468</v>
      </c>
      <c r="AA177" s="13">
        <v>-95.24</v>
      </c>
      <c r="AB177" s="14">
        <v>42476</v>
      </c>
      <c r="AC177" t="s">
        <v>36</v>
      </c>
    </row>
    <row r="178" spans="1:29" x14ac:dyDescent="0.25">
      <c r="A178" t="str">
        <f>CONCATENATE("Q",ROUNDUP(MONTH(Table1[[#This Row],[Month]])/3,0))</f>
        <v>Q2</v>
      </c>
      <c r="B178" s="14">
        <f>EOMONTH(Table1[[#This Row],[Credit Date]],-1)+1</f>
        <v>42461</v>
      </c>
      <c r="C178" t="str">
        <f>CONCATENATE(Table1[[#This Row],[Issuer Last Name]],", ",Table1[[#This Row],[Issuer First Name]])</f>
        <v>No. 099, Employee</v>
      </c>
      <c r="D178" t="str">
        <f>CONCATENATE(Table1[[#This Row],[Approver Last Name]],", ",Table1[[#This Row],[Approver First Name]])</f>
        <v>No. 004, Employee</v>
      </c>
      <c r="E178" t="str">
        <f>CONCATENATE(Table1[[#This Row],[Customer Last Name]],", ",Table1[[#This Row],[Customer First Name]])</f>
        <v>No. 13112, Client</v>
      </c>
      <c r="F178" t="str">
        <f>IF(Table1[[#This Row],[Credit Amount]]&gt;-19.99,"Less than 19.99",IF(Table1[[#This Row],[Credit Amount]]=-20,"20",IF(Table1[[#This Row],[Credit Amount]]&gt;-49.98,"20.01-49.98",IF(Table1[[#This Row],[Credit Amount]]=-49.99,"49.99",IF(Table1[[#This Row],[Credit Amount]]=-50,"50",IF(Table1[[#This Row],[Credit Amount]]&lt;-50.01,"Greater than 50"))))))</f>
        <v>Less than 19.99</v>
      </c>
      <c r="G178" t="str">
        <f>IF(Table1[[#This Row],[Transaction Type]]="Maintenance","Non-Sales","Sales")</f>
        <v>Non-Sales</v>
      </c>
      <c r="H178">
        <f>IF(Table1[[#This Row],[Quarter]]="q2",1,"")</f>
        <v>1</v>
      </c>
      <c r="I178" t="str">
        <f>IF(Table1[[#This Row],[Quarter]]="q3",1,"")</f>
        <v/>
      </c>
      <c r="J178">
        <f>IF(Table1[[#This Row],[Quarter]]="Q2",Table1[[#This Row],[Credit Amount]],"")</f>
        <v>-12.71</v>
      </c>
      <c r="K178" t="str">
        <f>IF(Table1[[#This Row],[Quarter]]="Q3",Table1[[#This Row],[Credit Amount]],"")</f>
        <v/>
      </c>
      <c r="L178" t="str">
        <f>IF(Table1[[#This Row],[Transaction Type]]="Upgrade",Table1[[#This Row],[Credit Amount]],IF(Table1[[#This Row],[Transaction Type]]="Activation",Table1[[#This Row],[Credit Amount]],""))</f>
        <v/>
      </c>
      <c r="M178">
        <f>IF(Table1[[#This Row],[Transaction Type]]="Maintenance",Table1[[#This Row],[Credit Amount]],"")</f>
        <v>-12.71</v>
      </c>
      <c r="N178">
        <v>10099</v>
      </c>
      <c r="O178" t="s">
        <v>2489</v>
      </c>
      <c r="P178" t="s">
        <v>2588</v>
      </c>
      <c r="Q178" t="s">
        <v>289</v>
      </c>
      <c r="R178">
        <v>10004</v>
      </c>
      <c r="S178" t="s">
        <v>2489</v>
      </c>
      <c r="T178" t="s">
        <v>2493</v>
      </c>
      <c r="U178" t="s">
        <v>290</v>
      </c>
      <c r="V178" t="s">
        <v>34</v>
      </c>
      <c r="W178">
        <v>100004111</v>
      </c>
      <c r="X178">
        <v>8005553112</v>
      </c>
      <c r="Y178" t="s">
        <v>2595</v>
      </c>
      <c r="Z178" t="s">
        <v>5700</v>
      </c>
      <c r="AA178" s="13">
        <v>-12.71</v>
      </c>
      <c r="AB178" s="14">
        <v>42479</v>
      </c>
      <c r="AC178" t="s">
        <v>36</v>
      </c>
    </row>
    <row r="179" spans="1:29" x14ac:dyDescent="0.25">
      <c r="A179" t="str">
        <f>CONCATENATE("Q",ROUNDUP(MONTH(Table1[[#This Row],[Month]])/3,0))</f>
        <v>Q2</v>
      </c>
      <c r="B179" s="14">
        <f>EOMONTH(Table1[[#This Row],[Credit Date]],-1)+1</f>
        <v>42461</v>
      </c>
      <c r="C179" t="str">
        <f>CONCATENATE(Table1[[#This Row],[Issuer Last Name]],", ",Table1[[#This Row],[Issuer First Name]])</f>
        <v>No. 099, Employee</v>
      </c>
      <c r="D179" t="str">
        <f>CONCATENATE(Table1[[#This Row],[Approver Last Name]],", ",Table1[[#This Row],[Approver First Name]])</f>
        <v>No. 004, Employee</v>
      </c>
      <c r="E179" t="str">
        <f>CONCATENATE(Table1[[#This Row],[Customer Last Name]],", ",Table1[[#This Row],[Customer First Name]])</f>
        <v>No. 12833, Client</v>
      </c>
      <c r="F1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 t="str">
        <f>IF(Table1[[#This Row],[Transaction Type]]="Maintenance","Non-Sales","Sales")</f>
        <v>Non-Sales</v>
      </c>
      <c r="H179">
        <f>IF(Table1[[#This Row],[Quarter]]="q2",1,"")</f>
        <v>1</v>
      </c>
      <c r="I179" t="str">
        <f>IF(Table1[[#This Row],[Quarter]]="q3",1,"")</f>
        <v/>
      </c>
      <c r="J179">
        <f>IF(Table1[[#This Row],[Quarter]]="Q2",Table1[[#This Row],[Credit Amount]],"")</f>
        <v>-92.95</v>
      </c>
      <c r="K179" t="str">
        <f>IF(Table1[[#This Row],[Quarter]]="Q3",Table1[[#This Row],[Credit Amount]],"")</f>
        <v/>
      </c>
      <c r="L179" t="str">
        <f>IF(Table1[[#This Row],[Transaction Type]]="Upgrade",Table1[[#This Row],[Credit Amount]],IF(Table1[[#This Row],[Transaction Type]]="Activation",Table1[[#This Row],[Credit Amount]],""))</f>
        <v/>
      </c>
      <c r="M179">
        <f>IF(Table1[[#This Row],[Transaction Type]]="Maintenance",Table1[[#This Row],[Credit Amount]],"")</f>
        <v>-92.95</v>
      </c>
      <c r="N179">
        <v>10099</v>
      </c>
      <c r="O179" t="s">
        <v>2489</v>
      </c>
      <c r="P179" t="s">
        <v>2588</v>
      </c>
      <c r="Q179" t="s">
        <v>289</v>
      </c>
      <c r="R179">
        <v>10004</v>
      </c>
      <c r="S179" t="s">
        <v>2489</v>
      </c>
      <c r="T179" t="s">
        <v>2493</v>
      </c>
      <c r="U179" t="s">
        <v>290</v>
      </c>
      <c r="V179" t="s">
        <v>34</v>
      </c>
      <c r="W179">
        <v>100003832</v>
      </c>
      <c r="X179">
        <v>8005552833</v>
      </c>
      <c r="Y179" t="s">
        <v>2595</v>
      </c>
      <c r="Z179" t="s">
        <v>5425</v>
      </c>
      <c r="AA179" s="13">
        <v>-92.95</v>
      </c>
      <c r="AB179" s="14">
        <v>42481</v>
      </c>
      <c r="AC179" t="s">
        <v>36</v>
      </c>
    </row>
    <row r="180" spans="1:29" x14ac:dyDescent="0.25">
      <c r="A180" t="str">
        <f>CONCATENATE("Q",ROUNDUP(MONTH(Table1[[#This Row],[Month]])/3,0))</f>
        <v>Q2</v>
      </c>
      <c r="B180" s="14">
        <f>EOMONTH(Table1[[#This Row],[Credit Date]],-1)+1</f>
        <v>42461</v>
      </c>
      <c r="C180" t="str">
        <f>CONCATENATE(Table1[[#This Row],[Issuer Last Name]],", ",Table1[[#This Row],[Issuer First Name]])</f>
        <v>No. 099, Employee</v>
      </c>
      <c r="D180" t="str">
        <f>CONCATENATE(Table1[[#This Row],[Approver Last Name]],", ",Table1[[#This Row],[Approver First Name]])</f>
        <v>No. 004, Employee</v>
      </c>
      <c r="E180" t="str">
        <f>CONCATENATE(Table1[[#This Row],[Customer Last Name]],", ",Table1[[#This Row],[Customer First Name]])</f>
        <v>No. 12162, Client</v>
      </c>
      <c r="F180" t="str">
        <f>IF(Table1[[#This Row],[Credit Amount]]&gt;-19.99,"Less than 19.99",IF(Table1[[#This Row],[Credit Amount]]=-20,"20",IF(Table1[[#This Row],[Credit Amount]]&gt;-49.98,"20.01-49.98",IF(Table1[[#This Row],[Credit Amount]]=-49.99,"49.99",IF(Table1[[#This Row],[Credit Amount]]=-50,"50",IF(Table1[[#This Row],[Credit Amount]]&lt;-50.01,"Greater than 50"))))))</f>
        <v>20.01-49.98</v>
      </c>
      <c r="G180" t="str">
        <f>IF(Table1[[#This Row],[Transaction Type]]="Maintenance","Non-Sales","Sales")</f>
        <v>Sales</v>
      </c>
      <c r="H180">
        <f>IF(Table1[[#This Row],[Quarter]]="q2",1,"")</f>
        <v>1</v>
      </c>
      <c r="I180" t="str">
        <f>IF(Table1[[#This Row],[Quarter]]="q3",1,"")</f>
        <v/>
      </c>
      <c r="J180">
        <f>IF(Table1[[#This Row],[Quarter]]="Q2",Table1[[#This Row],[Credit Amount]],"")</f>
        <v>-20.13</v>
      </c>
      <c r="K180" t="str">
        <f>IF(Table1[[#This Row],[Quarter]]="Q3",Table1[[#This Row],[Credit Amount]],"")</f>
        <v/>
      </c>
      <c r="L180">
        <f>IF(Table1[[#This Row],[Transaction Type]]="Upgrade",Table1[[#This Row],[Credit Amount]],IF(Table1[[#This Row],[Transaction Type]]="Activation",Table1[[#This Row],[Credit Amount]],""))</f>
        <v>-20.13</v>
      </c>
      <c r="M180" t="str">
        <f>IF(Table1[[#This Row],[Transaction Type]]="Maintenance",Table1[[#This Row],[Credit Amount]],"")</f>
        <v/>
      </c>
      <c r="N180">
        <v>10099</v>
      </c>
      <c r="O180" t="s">
        <v>2489</v>
      </c>
      <c r="P180" t="s">
        <v>2588</v>
      </c>
      <c r="Q180" t="s">
        <v>289</v>
      </c>
      <c r="R180">
        <v>10004</v>
      </c>
      <c r="S180" t="s">
        <v>2489</v>
      </c>
      <c r="T180" t="s">
        <v>2493</v>
      </c>
      <c r="U180" t="s">
        <v>290</v>
      </c>
      <c r="V180" t="s">
        <v>34</v>
      </c>
      <c r="W180">
        <v>100003161</v>
      </c>
      <c r="X180">
        <v>8005552162</v>
      </c>
      <c r="Y180" t="s">
        <v>2595</v>
      </c>
      <c r="Z180" t="s">
        <v>4757</v>
      </c>
      <c r="AA180" s="13">
        <v>-20.13</v>
      </c>
      <c r="AB180" s="14">
        <v>42482</v>
      </c>
      <c r="AC180" t="s">
        <v>35</v>
      </c>
    </row>
    <row r="181" spans="1:29" x14ac:dyDescent="0.25">
      <c r="A181" t="str">
        <f>CONCATENATE("Q",ROUNDUP(MONTH(Table1[[#This Row],[Month]])/3,0))</f>
        <v>Q2</v>
      </c>
      <c r="B181" s="14">
        <f>EOMONTH(Table1[[#This Row],[Credit Date]],-1)+1</f>
        <v>42461</v>
      </c>
      <c r="C181" t="str">
        <f>CONCATENATE(Table1[[#This Row],[Issuer Last Name]],", ",Table1[[#This Row],[Issuer First Name]])</f>
        <v>No. 099, Employee</v>
      </c>
      <c r="D181" t="str">
        <f>CONCATENATE(Table1[[#This Row],[Approver Last Name]],", ",Table1[[#This Row],[Approver First Name]])</f>
        <v>No. 004, Employee</v>
      </c>
      <c r="E181" t="str">
        <f>CONCATENATE(Table1[[#This Row],[Customer Last Name]],", ",Table1[[#This Row],[Customer First Name]])</f>
        <v>No. 12479, Client</v>
      </c>
      <c r="F1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 t="str">
        <f>IF(Table1[[#This Row],[Transaction Type]]="Maintenance","Non-Sales","Sales")</f>
        <v>Non-Sales</v>
      </c>
      <c r="H181">
        <f>IF(Table1[[#This Row],[Quarter]]="q2",1,"")</f>
        <v>1</v>
      </c>
      <c r="I181" t="str">
        <f>IF(Table1[[#This Row],[Quarter]]="q3",1,"")</f>
        <v/>
      </c>
      <c r="J181">
        <f>IF(Table1[[#This Row],[Quarter]]="Q2",Table1[[#This Row],[Credit Amount]],"")</f>
        <v>-61.27</v>
      </c>
      <c r="K181" t="str">
        <f>IF(Table1[[#This Row],[Quarter]]="Q3",Table1[[#This Row],[Credit Amount]],"")</f>
        <v/>
      </c>
      <c r="L181" t="str">
        <f>IF(Table1[[#This Row],[Transaction Type]]="Upgrade",Table1[[#This Row],[Credit Amount]],IF(Table1[[#This Row],[Transaction Type]]="Activation",Table1[[#This Row],[Credit Amount]],""))</f>
        <v/>
      </c>
      <c r="M181">
        <f>IF(Table1[[#This Row],[Transaction Type]]="Maintenance",Table1[[#This Row],[Credit Amount]],"")</f>
        <v>-61.27</v>
      </c>
      <c r="N181">
        <v>10099</v>
      </c>
      <c r="O181" t="s">
        <v>2489</v>
      </c>
      <c r="P181" t="s">
        <v>2588</v>
      </c>
      <c r="Q181" t="s">
        <v>289</v>
      </c>
      <c r="R181">
        <v>10004</v>
      </c>
      <c r="S181" t="s">
        <v>2489</v>
      </c>
      <c r="T181" t="s">
        <v>2493</v>
      </c>
      <c r="U181" t="s">
        <v>290</v>
      </c>
      <c r="V181" t="s">
        <v>34</v>
      </c>
      <c r="W181">
        <v>100003478</v>
      </c>
      <c r="X181">
        <v>8005552479</v>
      </c>
      <c r="Y181" t="s">
        <v>2595</v>
      </c>
      <c r="Z181" t="s">
        <v>5074</v>
      </c>
      <c r="AA181" s="13">
        <v>-61.27</v>
      </c>
      <c r="AB181" s="14">
        <v>42485</v>
      </c>
      <c r="AC181" t="s">
        <v>36</v>
      </c>
    </row>
    <row r="182" spans="1:29" x14ac:dyDescent="0.25">
      <c r="A182" t="str">
        <f>CONCATENATE("Q",ROUNDUP(MONTH(Table1[[#This Row],[Month]])/3,0))</f>
        <v>Q2</v>
      </c>
      <c r="B182" s="14">
        <f>EOMONTH(Table1[[#This Row],[Credit Date]],-1)+1</f>
        <v>42491</v>
      </c>
      <c r="C182" t="str">
        <f>CONCATENATE(Table1[[#This Row],[Issuer Last Name]],", ",Table1[[#This Row],[Issuer First Name]])</f>
        <v>No. 099, Employee</v>
      </c>
      <c r="D182" t="str">
        <f>CONCATENATE(Table1[[#This Row],[Approver Last Name]],", ",Table1[[#This Row],[Approver First Name]])</f>
        <v>No. 004, Employee</v>
      </c>
      <c r="E182" t="str">
        <f>CONCATENATE(Table1[[#This Row],[Customer Last Name]],", ",Table1[[#This Row],[Customer First Name]])</f>
        <v>No. 12056, Client</v>
      </c>
      <c r="F182" t="str">
        <f>IF(Table1[[#This Row],[Credit Amount]]&gt;-19.99,"Less than 19.99",IF(Table1[[#This Row],[Credit Amount]]=-20,"20",IF(Table1[[#This Row],[Credit Amount]]&gt;-49.98,"20.01-49.98",IF(Table1[[#This Row],[Credit Amount]]=-49.99,"49.99",IF(Table1[[#This Row],[Credit Amount]]=-50,"50",IF(Table1[[#This Row],[Credit Amount]]&lt;-50.01,"Greater than 50"))))))</f>
        <v>20.01-49.98</v>
      </c>
      <c r="G182" t="str">
        <f>IF(Table1[[#This Row],[Transaction Type]]="Maintenance","Non-Sales","Sales")</f>
        <v>Sales</v>
      </c>
      <c r="H182">
        <f>IF(Table1[[#This Row],[Quarter]]="q2",1,"")</f>
        <v>1</v>
      </c>
      <c r="I182" t="str">
        <f>IF(Table1[[#This Row],[Quarter]]="q3",1,"")</f>
        <v/>
      </c>
      <c r="J182">
        <f>IF(Table1[[#This Row],[Quarter]]="Q2",Table1[[#This Row],[Credit Amount]],"")</f>
        <v>-37.72</v>
      </c>
      <c r="K182" t="str">
        <f>IF(Table1[[#This Row],[Quarter]]="Q3",Table1[[#This Row],[Credit Amount]],"")</f>
        <v/>
      </c>
      <c r="L182">
        <f>IF(Table1[[#This Row],[Transaction Type]]="Upgrade",Table1[[#This Row],[Credit Amount]],IF(Table1[[#This Row],[Transaction Type]]="Activation",Table1[[#This Row],[Credit Amount]],""))</f>
        <v>-37.72</v>
      </c>
      <c r="M182" t="str">
        <f>IF(Table1[[#This Row],[Transaction Type]]="Maintenance",Table1[[#This Row],[Credit Amount]],"")</f>
        <v/>
      </c>
      <c r="N182">
        <v>10099</v>
      </c>
      <c r="O182" t="s">
        <v>2489</v>
      </c>
      <c r="P182" t="s">
        <v>2588</v>
      </c>
      <c r="Q182" t="s">
        <v>289</v>
      </c>
      <c r="R182">
        <v>10004</v>
      </c>
      <c r="S182" t="s">
        <v>2489</v>
      </c>
      <c r="T182" t="s">
        <v>2493</v>
      </c>
      <c r="U182" t="s">
        <v>290</v>
      </c>
      <c r="V182" t="s">
        <v>34</v>
      </c>
      <c r="W182">
        <v>100003055</v>
      </c>
      <c r="X182">
        <v>8005552056</v>
      </c>
      <c r="Y182" t="s">
        <v>2595</v>
      </c>
      <c r="Z182" t="s">
        <v>4651</v>
      </c>
      <c r="AA182" s="13">
        <v>-37.72</v>
      </c>
      <c r="AB182" s="14">
        <v>42491</v>
      </c>
      <c r="AC182" t="s">
        <v>37</v>
      </c>
    </row>
    <row r="183" spans="1:29" x14ac:dyDescent="0.25">
      <c r="A183" t="str">
        <f>CONCATENATE("Q",ROUNDUP(MONTH(Table1[[#This Row],[Month]])/3,0))</f>
        <v>Q2</v>
      </c>
      <c r="B183" s="14">
        <f>EOMONTH(Table1[[#This Row],[Credit Date]],-1)+1</f>
        <v>42491</v>
      </c>
      <c r="C183" t="str">
        <f>CONCATENATE(Table1[[#This Row],[Issuer Last Name]],", ",Table1[[#This Row],[Issuer First Name]])</f>
        <v>No. 099, Employee</v>
      </c>
      <c r="D183" t="str">
        <f>CONCATENATE(Table1[[#This Row],[Approver Last Name]],", ",Table1[[#This Row],[Approver First Name]])</f>
        <v>No. 004, Employee</v>
      </c>
      <c r="E183" t="str">
        <f>CONCATENATE(Table1[[#This Row],[Customer Last Name]],", ",Table1[[#This Row],[Customer First Name]])</f>
        <v>No. 13399, Client</v>
      </c>
      <c r="F183" t="str">
        <f>IF(Table1[[#This Row],[Credit Amount]]&gt;-19.99,"Less than 19.99",IF(Table1[[#This Row],[Credit Amount]]=-20,"20",IF(Table1[[#This Row],[Credit Amount]]&gt;-49.98,"20.01-49.98",IF(Table1[[#This Row],[Credit Amount]]=-49.99,"49.99",IF(Table1[[#This Row],[Credit Amount]]=-50,"50",IF(Table1[[#This Row],[Credit Amount]]&lt;-50.01,"Greater than 50"))))))</f>
        <v>Less than 19.99</v>
      </c>
      <c r="G183" t="str">
        <f>IF(Table1[[#This Row],[Transaction Type]]="Maintenance","Non-Sales","Sales")</f>
        <v>Non-Sales</v>
      </c>
      <c r="H183">
        <f>IF(Table1[[#This Row],[Quarter]]="q2",1,"")</f>
        <v>1</v>
      </c>
      <c r="I183" t="str">
        <f>IF(Table1[[#This Row],[Quarter]]="q3",1,"")</f>
        <v/>
      </c>
      <c r="J183">
        <f>IF(Table1[[#This Row],[Quarter]]="Q2",Table1[[#This Row],[Credit Amount]],"")</f>
        <v>-8.06</v>
      </c>
      <c r="K183" t="str">
        <f>IF(Table1[[#This Row],[Quarter]]="Q3",Table1[[#This Row],[Credit Amount]],"")</f>
        <v/>
      </c>
      <c r="L183" t="str">
        <f>IF(Table1[[#This Row],[Transaction Type]]="Upgrade",Table1[[#This Row],[Credit Amount]],IF(Table1[[#This Row],[Transaction Type]]="Activation",Table1[[#This Row],[Credit Amount]],""))</f>
        <v/>
      </c>
      <c r="M183">
        <f>IF(Table1[[#This Row],[Transaction Type]]="Maintenance",Table1[[#This Row],[Credit Amount]],"")</f>
        <v>-8.06</v>
      </c>
      <c r="N183">
        <v>10099</v>
      </c>
      <c r="O183" t="s">
        <v>2489</v>
      </c>
      <c r="P183" t="s">
        <v>2588</v>
      </c>
      <c r="Q183" t="s">
        <v>289</v>
      </c>
      <c r="R183">
        <v>10004</v>
      </c>
      <c r="S183" t="s">
        <v>2489</v>
      </c>
      <c r="T183" t="s">
        <v>2493</v>
      </c>
      <c r="U183" t="s">
        <v>290</v>
      </c>
      <c r="V183" t="s">
        <v>34</v>
      </c>
      <c r="W183">
        <v>100004398</v>
      </c>
      <c r="X183">
        <v>8005553399</v>
      </c>
      <c r="Y183" t="s">
        <v>2595</v>
      </c>
      <c r="Z183" t="s">
        <v>5987</v>
      </c>
      <c r="AA183" s="13">
        <v>-8.06</v>
      </c>
      <c r="AB183" s="14">
        <v>42497</v>
      </c>
      <c r="AC183" t="s">
        <v>36</v>
      </c>
    </row>
    <row r="184" spans="1:29" x14ac:dyDescent="0.25">
      <c r="A184" t="str">
        <f>CONCATENATE("Q",ROUNDUP(MONTH(Table1[[#This Row],[Month]])/3,0))</f>
        <v>Q2</v>
      </c>
      <c r="B184" s="14">
        <f>EOMONTH(Table1[[#This Row],[Credit Date]],-1)+1</f>
        <v>42491</v>
      </c>
      <c r="C184" t="str">
        <f>CONCATENATE(Table1[[#This Row],[Issuer Last Name]],", ",Table1[[#This Row],[Issuer First Name]])</f>
        <v>No. 099, Employee</v>
      </c>
      <c r="D184" t="str">
        <f>CONCATENATE(Table1[[#This Row],[Approver Last Name]],", ",Table1[[#This Row],[Approver First Name]])</f>
        <v>No. 004, Employee</v>
      </c>
      <c r="E184" t="str">
        <f>CONCATENATE(Table1[[#This Row],[Customer Last Name]],", ",Table1[[#This Row],[Customer First Name]])</f>
        <v>No. 12922, Client</v>
      </c>
      <c r="F1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4" t="str">
        <f>IF(Table1[[#This Row],[Transaction Type]]="Maintenance","Non-Sales","Sales")</f>
        <v>Non-Sales</v>
      </c>
      <c r="H184">
        <f>IF(Table1[[#This Row],[Quarter]]="q2",1,"")</f>
        <v>1</v>
      </c>
      <c r="I184" t="str">
        <f>IF(Table1[[#This Row],[Quarter]]="q3",1,"")</f>
        <v/>
      </c>
      <c r="J184">
        <f>IF(Table1[[#This Row],[Quarter]]="Q2",Table1[[#This Row],[Credit Amount]],"")</f>
        <v>-73.52</v>
      </c>
      <c r="K184" t="str">
        <f>IF(Table1[[#This Row],[Quarter]]="Q3",Table1[[#This Row],[Credit Amount]],"")</f>
        <v/>
      </c>
      <c r="L184" t="str">
        <f>IF(Table1[[#This Row],[Transaction Type]]="Upgrade",Table1[[#This Row],[Credit Amount]],IF(Table1[[#This Row],[Transaction Type]]="Activation",Table1[[#This Row],[Credit Amount]],""))</f>
        <v/>
      </c>
      <c r="M184">
        <f>IF(Table1[[#This Row],[Transaction Type]]="Maintenance",Table1[[#This Row],[Credit Amount]],"")</f>
        <v>-73.52</v>
      </c>
      <c r="N184">
        <v>10099</v>
      </c>
      <c r="O184" t="s">
        <v>2489</v>
      </c>
      <c r="P184" t="s">
        <v>2588</v>
      </c>
      <c r="Q184" t="s">
        <v>289</v>
      </c>
      <c r="R184">
        <v>10004</v>
      </c>
      <c r="S184" t="s">
        <v>2489</v>
      </c>
      <c r="T184" t="s">
        <v>2493</v>
      </c>
      <c r="U184" t="s">
        <v>290</v>
      </c>
      <c r="V184" t="s">
        <v>34</v>
      </c>
      <c r="W184">
        <v>100003921</v>
      </c>
      <c r="X184">
        <v>8005552922</v>
      </c>
      <c r="Y184" t="s">
        <v>2595</v>
      </c>
      <c r="Z184" t="s">
        <v>5512</v>
      </c>
      <c r="AA184" s="13">
        <v>-73.52</v>
      </c>
      <c r="AB184" s="14">
        <v>42502</v>
      </c>
      <c r="AC184" t="s">
        <v>36</v>
      </c>
    </row>
    <row r="185" spans="1:29" x14ac:dyDescent="0.25">
      <c r="A185" t="str">
        <f>CONCATENATE("Q",ROUNDUP(MONTH(Table1[[#This Row],[Month]])/3,0))</f>
        <v>Q2</v>
      </c>
      <c r="B185" s="14">
        <f>EOMONTH(Table1[[#This Row],[Credit Date]],-1)+1</f>
        <v>42491</v>
      </c>
      <c r="C185" t="str">
        <f>CONCATENATE(Table1[[#This Row],[Issuer Last Name]],", ",Table1[[#This Row],[Issuer First Name]])</f>
        <v>No. 099, Employee</v>
      </c>
      <c r="D185" t="str">
        <f>CONCATENATE(Table1[[#This Row],[Approver Last Name]],", ",Table1[[#This Row],[Approver First Name]])</f>
        <v>No. 004, Employee</v>
      </c>
      <c r="E185" t="str">
        <f>CONCATENATE(Table1[[#This Row],[Customer Last Name]],", ",Table1[[#This Row],[Customer First Name]])</f>
        <v>No. 11068, Client</v>
      </c>
      <c r="F185" t="str">
        <f>IF(Table1[[#This Row],[Credit Amount]]&gt;-19.99,"Less than 19.99",IF(Table1[[#This Row],[Credit Amount]]=-20,"20",IF(Table1[[#This Row],[Credit Amount]]&gt;-49.98,"20.01-49.98",IF(Table1[[#This Row],[Credit Amount]]=-49.99,"49.99",IF(Table1[[#This Row],[Credit Amount]]=-50,"50",IF(Table1[[#This Row],[Credit Amount]]&lt;-50.01,"Greater than 50"))))))</f>
        <v>20.01-49.98</v>
      </c>
      <c r="G185" t="str">
        <f>IF(Table1[[#This Row],[Transaction Type]]="Maintenance","Non-Sales","Sales")</f>
        <v>Non-Sales</v>
      </c>
      <c r="H185">
        <f>IF(Table1[[#This Row],[Quarter]]="q2",1,"")</f>
        <v>1</v>
      </c>
      <c r="I185" t="str">
        <f>IF(Table1[[#This Row],[Quarter]]="q3",1,"")</f>
        <v/>
      </c>
      <c r="J185">
        <f>IF(Table1[[#This Row],[Quarter]]="Q2",Table1[[#This Row],[Credit Amount]],"")</f>
        <v>-38.35</v>
      </c>
      <c r="K185" t="str">
        <f>IF(Table1[[#This Row],[Quarter]]="Q3",Table1[[#This Row],[Credit Amount]],"")</f>
        <v/>
      </c>
      <c r="L185" t="str">
        <f>IF(Table1[[#This Row],[Transaction Type]]="Upgrade",Table1[[#This Row],[Credit Amount]],IF(Table1[[#This Row],[Transaction Type]]="Activation",Table1[[#This Row],[Credit Amount]],""))</f>
        <v/>
      </c>
      <c r="M185">
        <f>IF(Table1[[#This Row],[Transaction Type]]="Maintenance",Table1[[#This Row],[Credit Amount]],"")</f>
        <v>-38.35</v>
      </c>
      <c r="N185">
        <v>10099</v>
      </c>
      <c r="O185" t="s">
        <v>2489</v>
      </c>
      <c r="P185" t="s">
        <v>2588</v>
      </c>
      <c r="Q185" t="s">
        <v>289</v>
      </c>
      <c r="R185">
        <v>10004</v>
      </c>
      <c r="S185" t="s">
        <v>2489</v>
      </c>
      <c r="T185" t="s">
        <v>2493</v>
      </c>
      <c r="U185" t="s">
        <v>290</v>
      </c>
      <c r="V185" t="s">
        <v>34</v>
      </c>
      <c r="W185">
        <v>100002067</v>
      </c>
      <c r="X185">
        <v>8005551068</v>
      </c>
      <c r="Y185" t="s">
        <v>2595</v>
      </c>
      <c r="Z185" t="s">
        <v>3663</v>
      </c>
      <c r="AA185" s="13">
        <v>-38.35</v>
      </c>
      <c r="AB185" s="14">
        <v>42502</v>
      </c>
      <c r="AC185" t="s">
        <v>36</v>
      </c>
    </row>
    <row r="186" spans="1:29" x14ac:dyDescent="0.25">
      <c r="A186" t="str">
        <f>CONCATENATE("Q",ROUNDUP(MONTH(Table1[[#This Row],[Month]])/3,0))</f>
        <v>Q2</v>
      </c>
      <c r="B186" s="14">
        <f>EOMONTH(Table1[[#This Row],[Credit Date]],-1)+1</f>
        <v>42491</v>
      </c>
      <c r="C186" t="str">
        <f>CONCATENATE(Table1[[#This Row],[Issuer Last Name]],", ",Table1[[#This Row],[Issuer First Name]])</f>
        <v>No. 099, Employee</v>
      </c>
      <c r="D186" t="str">
        <f>CONCATENATE(Table1[[#This Row],[Approver Last Name]],", ",Table1[[#This Row],[Approver First Name]])</f>
        <v>No. 004, Employee</v>
      </c>
      <c r="E186" t="str">
        <f>CONCATENATE(Table1[[#This Row],[Customer Last Name]],", ",Table1[[#This Row],[Customer First Name]])</f>
        <v>No. 10339, Client</v>
      </c>
      <c r="F1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6" t="str">
        <f>IF(Table1[[#This Row],[Transaction Type]]="Maintenance","Non-Sales","Sales")</f>
        <v>Non-Sales</v>
      </c>
      <c r="H186">
        <f>IF(Table1[[#This Row],[Quarter]]="q2",1,"")</f>
        <v>1</v>
      </c>
      <c r="I186" t="str">
        <f>IF(Table1[[#This Row],[Quarter]]="q3",1,"")</f>
        <v/>
      </c>
      <c r="J186">
        <f>IF(Table1[[#This Row],[Quarter]]="Q2",Table1[[#This Row],[Credit Amount]],"")</f>
        <v>-76.48</v>
      </c>
      <c r="K186" t="str">
        <f>IF(Table1[[#This Row],[Quarter]]="Q3",Table1[[#This Row],[Credit Amount]],"")</f>
        <v/>
      </c>
      <c r="L186" t="str">
        <f>IF(Table1[[#This Row],[Transaction Type]]="Upgrade",Table1[[#This Row],[Credit Amount]],IF(Table1[[#This Row],[Transaction Type]]="Activation",Table1[[#This Row],[Credit Amount]],""))</f>
        <v/>
      </c>
      <c r="M186">
        <f>IF(Table1[[#This Row],[Transaction Type]]="Maintenance",Table1[[#This Row],[Credit Amount]],"")</f>
        <v>-76.48</v>
      </c>
      <c r="N186">
        <v>10099</v>
      </c>
      <c r="O186" t="s">
        <v>2489</v>
      </c>
      <c r="P186" t="s">
        <v>2588</v>
      </c>
      <c r="Q186" t="s">
        <v>289</v>
      </c>
      <c r="R186">
        <v>10004</v>
      </c>
      <c r="S186" t="s">
        <v>2489</v>
      </c>
      <c r="T186" t="s">
        <v>2493</v>
      </c>
      <c r="U186" t="s">
        <v>290</v>
      </c>
      <c r="V186" t="s">
        <v>34</v>
      </c>
      <c r="W186">
        <v>100001338</v>
      </c>
      <c r="X186">
        <v>8005550339</v>
      </c>
      <c r="Y186" t="s">
        <v>2595</v>
      </c>
      <c r="Z186" t="s">
        <v>2934</v>
      </c>
      <c r="AA186" s="13">
        <v>-76.48</v>
      </c>
      <c r="AB186" s="14">
        <v>42505</v>
      </c>
      <c r="AC186" t="s">
        <v>36</v>
      </c>
    </row>
    <row r="187" spans="1:29" x14ac:dyDescent="0.25">
      <c r="A187" t="str">
        <f>CONCATENATE("Q",ROUNDUP(MONTH(Table1[[#This Row],[Month]])/3,0))</f>
        <v>Q2</v>
      </c>
      <c r="B187" s="14">
        <f>EOMONTH(Table1[[#This Row],[Credit Date]],-1)+1</f>
        <v>42491</v>
      </c>
      <c r="C187" t="str">
        <f>CONCATENATE(Table1[[#This Row],[Issuer Last Name]],", ",Table1[[#This Row],[Issuer First Name]])</f>
        <v>No. 099, Employee</v>
      </c>
      <c r="D187" t="str">
        <f>CONCATENATE(Table1[[#This Row],[Approver Last Name]],", ",Table1[[#This Row],[Approver First Name]])</f>
        <v>No. 004, Employee</v>
      </c>
      <c r="E187" t="str">
        <f>CONCATENATE(Table1[[#This Row],[Customer Last Name]],", ",Table1[[#This Row],[Customer First Name]])</f>
        <v>No. 12103, Client</v>
      </c>
      <c r="F187" t="str">
        <f>IF(Table1[[#This Row],[Credit Amount]]&gt;-19.99,"Less than 19.99",IF(Table1[[#This Row],[Credit Amount]]=-20,"20",IF(Table1[[#This Row],[Credit Amount]]&gt;-49.98,"20.01-49.98",IF(Table1[[#This Row],[Credit Amount]]=-49.99,"49.99",IF(Table1[[#This Row],[Credit Amount]]=-50,"50",IF(Table1[[#This Row],[Credit Amount]]&lt;-50.01,"Greater than 50"))))))</f>
        <v>20.01-49.98</v>
      </c>
      <c r="G187" t="str">
        <f>IF(Table1[[#This Row],[Transaction Type]]="Maintenance","Non-Sales","Sales")</f>
        <v>Non-Sales</v>
      </c>
      <c r="H187">
        <f>IF(Table1[[#This Row],[Quarter]]="q2",1,"")</f>
        <v>1</v>
      </c>
      <c r="I187" t="str">
        <f>IF(Table1[[#This Row],[Quarter]]="q3",1,"")</f>
        <v/>
      </c>
      <c r="J187">
        <f>IF(Table1[[#This Row],[Quarter]]="Q2",Table1[[#This Row],[Credit Amount]],"")</f>
        <v>-22.44</v>
      </c>
      <c r="K187" t="str">
        <f>IF(Table1[[#This Row],[Quarter]]="Q3",Table1[[#This Row],[Credit Amount]],"")</f>
        <v/>
      </c>
      <c r="L187" t="str">
        <f>IF(Table1[[#This Row],[Transaction Type]]="Upgrade",Table1[[#This Row],[Credit Amount]],IF(Table1[[#This Row],[Transaction Type]]="Activation",Table1[[#This Row],[Credit Amount]],""))</f>
        <v/>
      </c>
      <c r="M187">
        <f>IF(Table1[[#This Row],[Transaction Type]]="Maintenance",Table1[[#This Row],[Credit Amount]],"")</f>
        <v>-22.44</v>
      </c>
      <c r="N187">
        <v>10099</v>
      </c>
      <c r="O187" t="s">
        <v>2489</v>
      </c>
      <c r="P187" t="s">
        <v>2588</v>
      </c>
      <c r="Q187" t="s">
        <v>289</v>
      </c>
      <c r="R187">
        <v>10004</v>
      </c>
      <c r="S187" t="s">
        <v>2489</v>
      </c>
      <c r="T187" t="s">
        <v>2493</v>
      </c>
      <c r="U187" t="s">
        <v>290</v>
      </c>
      <c r="V187" t="s">
        <v>34</v>
      </c>
      <c r="W187">
        <v>100003102</v>
      </c>
      <c r="X187">
        <v>8005552103</v>
      </c>
      <c r="Y187" t="s">
        <v>2595</v>
      </c>
      <c r="Z187" t="s">
        <v>4698</v>
      </c>
      <c r="AA187" s="13">
        <v>-22.44</v>
      </c>
      <c r="AB187" s="14">
        <v>42507</v>
      </c>
      <c r="AC187" t="s">
        <v>36</v>
      </c>
    </row>
    <row r="188" spans="1:29" x14ac:dyDescent="0.25">
      <c r="A188" t="str">
        <f>CONCATENATE("Q",ROUNDUP(MONTH(Table1[[#This Row],[Month]])/3,0))</f>
        <v>Q2</v>
      </c>
      <c r="B188" s="14">
        <f>EOMONTH(Table1[[#This Row],[Credit Date]],-1)+1</f>
        <v>42491</v>
      </c>
      <c r="C188" t="str">
        <f>CONCATENATE(Table1[[#This Row],[Issuer Last Name]],", ",Table1[[#This Row],[Issuer First Name]])</f>
        <v>No. 099, Employee</v>
      </c>
      <c r="D188" t="str">
        <f>CONCATENATE(Table1[[#This Row],[Approver Last Name]],", ",Table1[[#This Row],[Approver First Name]])</f>
        <v>No. 004, Employee</v>
      </c>
      <c r="E188" t="str">
        <f>CONCATENATE(Table1[[#This Row],[Customer Last Name]],", ",Table1[[#This Row],[Customer First Name]])</f>
        <v>No. 11309, Client</v>
      </c>
      <c r="F188" t="str">
        <f>IF(Table1[[#This Row],[Credit Amount]]&gt;-19.99,"Less than 19.99",IF(Table1[[#This Row],[Credit Amount]]=-20,"20",IF(Table1[[#This Row],[Credit Amount]]&gt;-49.98,"20.01-49.98",IF(Table1[[#This Row],[Credit Amount]]=-49.99,"49.99",IF(Table1[[#This Row],[Credit Amount]]=-50,"50",IF(Table1[[#This Row],[Credit Amount]]&lt;-50.01,"Greater than 50"))))))</f>
        <v>20.01-49.98</v>
      </c>
      <c r="G188" t="str">
        <f>IF(Table1[[#This Row],[Transaction Type]]="Maintenance","Non-Sales","Sales")</f>
        <v>Non-Sales</v>
      </c>
      <c r="H188">
        <f>IF(Table1[[#This Row],[Quarter]]="q2",1,"")</f>
        <v>1</v>
      </c>
      <c r="I188" t="str">
        <f>IF(Table1[[#This Row],[Quarter]]="q3",1,"")</f>
        <v/>
      </c>
      <c r="J188">
        <f>IF(Table1[[#This Row],[Quarter]]="Q2",Table1[[#This Row],[Credit Amount]],"")</f>
        <v>-32.78</v>
      </c>
      <c r="K188" t="str">
        <f>IF(Table1[[#This Row],[Quarter]]="Q3",Table1[[#This Row],[Credit Amount]],"")</f>
        <v/>
      </c>
      <c r="L188" t="str">
        <f>IF(Table1[[#This Row],[Transaction Type]]="Upgrade",Table1[[#This Row],[Credit Amount]],IF(Table1[[#This Row],[Transaction Type]]="Activation",Table1[[#This Row],[Credit Amount]],""))</f>
        <v/>
      </c>
      <c r="M188">
        <f>IF(Table1[[#This Row],[Transaction Type]]="Maintenance",Table1[[#This Row],[Credit Amount]],"")</f>
        <v>-32.78</v>
      </c>
      <c r="N188">
        <v>10099</v>
      </c>
      <c r="O188" t="s">
        <v>2489</v>
      </c>
      <c r="P188" t="s">
        <v>2588</v>
      </c>
      <c r="Q188" t="s">
        <v>289</v>
      </c>
      <c r="R188">
        <v>10004</v>
      </c>
      <c r="S188" t="s">
        <v>2489</v>
      </c>
      <c r="T188" t="s">
        <v>2493</v>
      </c>
      <c r="U188" t="s">
        <v>290</v>
      </c>
      <c r="V188" t="s">
        <v>34</v>
      </c>
      <c r="W188">
        <v>100002308</v>
      </c>
      <c r="X188">
        <v>8005551309</v>
      </c>
      <c r="Y188" t="s">
        <v>2595</v>
      </c>
      <c r="Z188" t="s">
        <v>3904</v>
      </c>
      <c r="AA188" s="13">
        <v>-32.78</v>
      </c>
      <c r="AB188" s="14">
        <v>42508</v>
      </c>
      <c r="AC188" t="s">
        <v>36</v>
      </c>
    </row>
    <row r="189" spans="1:29" x14ac:dyDescent="0.25">
      <c r="A189" t="str">
        <f>CONCATENATE("Q",ROUNDUP(MONTH(Table1[[#This Row],[Month]])/3,0))</f>
        <v>Q2</v>
      </c>
      <c r="B189" s="14">
        <f>EOMONTH(Table1[[#This Row],[Credit Date]],-1)+1</f>
        <v>42491</v>
      </c>
      <c r="C189" t="str">
        <f>CONCATENATE(Table1[[#This Row],[Issuer Last Name]],", ",Table1[[#This Row],[Issuer First Name]])</f>
        <v>No. 099, Employee</v>
      </c>
      <c r="D189" t="str">
        <f>CONCATENATE(Table1[[#This Row],[Approver Last Name]],", ",Table1[[#This Row],[Approver First Name]])</f>
        <v>No. 004, Employee</v>
      </c>
      <c r="E189" t="str">
        <f>CONCATENATE(Table1[[#This Row],[Customer Last Name]],", ",Table1[[#This Row],[Customer First Name]])</f>
        <v>No. 11988, Client</v>
      </c>
      <c r="F1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 t="str">
        <f>IF(Table1[[#This Row],[Transaction Type]]="Maintenance","Non-Sales","Sales")</f>
        <v>Non-Sales</v>
      </c>
      <c r="H189">
        <f>IF(Table1[[#This Row],[Quarter]]="q2",1,"")</f>
        <v>1</v>
      </c>
      <c r="I189" t="str">
        <f>IF(Table1[[#This Row],[Quarter]]="q3",1,"")</f>
        <v/>
      </c>
      <c r="J189">
        <f>IF(Table1[[#This Row],[Quarter]]="Q2",Table1[[#This Row],[Credit Amount]],"")</f>
        <v>-71.7</v>
      </c>
      <c r="K189" t="str">
        <f>IF(Table1[[#This Row],[Quarter]]="Q3",Table1[[#This Row],[Credit Amount]],"")</f>
        <v/>
      </c>
      <c r="L189" t="str">
        <f>IF(Table1[[#This Row],[Transaction Type]]="Upgrade",Table1[[#This Row],[Credit Amount]],IF(Table1[[#This Row],[Transaction Type]]="Activation",Table1[[#This Row],[Credit Amount]],""))</f>
        <v/>
      </c>
      <c r="M189">
        <f>IF(Table1[[#This Row],[Transaction Type]]="Maintenance",Table1[[#This Row],[Credit Amount]],"")</f>
        <v>-71.7</v>
      </c>
      <c r="N189">
        <v>10099</v>
      </c>
      <c r="O189" t="s">
        <v>2489</v>
      </c>
      <c r="P189" t="s">
        <v>2588</v>
      </c>
      <c r="Q189" t="s">
        <v>289</v>
      </c>
      <c r="R189">
        <v>10004</v>
      </c>
      <c r="S189" t="s">
        <v>2489</v>
      </c>
      <c r="T189" t="s">
        <v>2493</v>
      </c>
      <c r="U189" t="s">
        <v>290</v>
      </c>
      <c r="V189" t="s">
        <v>34</v>
      </c>
      <c r="W189">
        <v>100002987</v>
      </c>
      <c r="X189">
        <v>8005551988</v>
      </c>
      <c r="Y189" t="s">
        <v>2595</v>
      </c>
      <c r="Z189" t="s">
        <v>4583</v>
      </c>
      <c r="AA189" s="13">
        <v>-71.7</v>
      </c>
      <c r="AB189" s="14">
        <v>42510</v>
      </c>
      <c r="AC189" t="s">
        <v>36</v>
      </c>
    </row>
    <row r="190" spans="1:29" x14ac:dyDescent="0.25">
      <c r="A190" t="str">
        <f>CONCATENATE("Q",ROUNDUP(MONTH(Table1[[#This Row],[Month]])/3,0))</f>
        <v>Q2</v>
      </c>
      <c r="B190" s="14">
        <f>EOMONTH(Table1[[#This Row],[Credit Date]],-1)+1</f>
        <v>42491</v>
      </c>
      <c r="C190" t="str">
        <f>CONCATENATE(Table1[[#This Row],[Issuer Last Name]],", ",Table1[[#This Row],[Issuer First Name]])</f>
        <v>No. 099, Employee</v>
      </c>
      <c r="D190" t="str">
        <f>CONCATENATE(Table1[[#This Row],[Approver Last Name]],", ",Table1[[#This Row],[Approver First Name]])</f>
        <v>No. 004, Employee</v>
      </c>
      <c r="E190" t="str">
        <f>CONCATENATE(Table1[[#This Row],[Customer Last Name]],", ",Table1[[#This Row],[Customer First Name]])</f>
        <v>No. 13702, Client</v>
      </c>
      <c r="F1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 t="str">
        <f>IF(Table1[[#This Row],[Transaction Type]]="Maintenance","Non-Sales","Sales")</f>
        <v>Sales</v>
      </c>
      <c r="H190">
        <f>IF(Table1[[#This Row],[Quarter]]="q2",1,"")</f>
        <v>1</v>
      </c>
      <c r="I190" t="str">
        <f>IF(Table1[[#This Row],[Quarter]]="q3",1,"")</f>
        <v/>
      </c>
      <c r="J190">
        <f>IF(Table1[[#This Row],[Quarter]]="Q2",Table1[[#This Row],[Credit Amount]],"")</f>
        <v>-50.7</v>
      </c>
      <c r="K190" t="str">
        <f>IF(Table1[[#This Row],[Quarter]]="Q3",Table1[[#This Row],[Credit Amount]],"")</f>
        <v/>
      </c>
      <c r="L190">
        <f>IF(Table1[[#This Row],[Transaction Type]]="Upgrade",Table1[[#This Row],[Credit Amount]],IF(Table1[[#This Row],[Transaction Type]]="Activation",Table1[[#This Row],[Credit Amount]],""))</f>
        <v>-50.7</v>
      </c>
      <c r="M190" t="str">
        <f>IF(Table1[[#This Row],[Transaction Type]]="Maintenance",Table1[[#This Row],[Credit Amount]],"")</f>
        <v/>
      </c>
      <c r="N190">
        <v>10099</v>
      </c>
      <c r="O190" t="s">
        <v>2489</v>
      </c>
      <c r="P190" t="s">
        <v>2588</v>
      </c>
      <c r="Q190" t="s">
        <v>289</v>
      </c>
      <c r="R190">
        <v>10004</v>
      </c>
      <c r="S190" t="s">
        <v>2489</v>
      </c>
      <c r="T190" t="s">
        <v>2493</v>
      </c>
      <c r="U190" t="s">
        <v>290</v>
      </c>
      <c r="V190" t="s">
        <v>34</v>
      </c>
      <c r="W190">
        <v>100004701</v>
      </c>
      <c r="X190">
        <v>8005553702</v>
      </c>
      <c r="Y190" t="s">
        <v>2595</v>
      </c>
      <c r="Z190" t="s">
        <v>6290</v>
      </c>
      <c r="AA190" s="13">
        <v>-50.7</v>
      </c>
      <c r="AB190" s="14">
        <v>42510</v>
      </c>
      <c r="AC190" t="s">
        <v>35</v>
      </c>
    </row>
    <row r="191" spans="1:29" x14ac:dyDescent="0.25">
      <c r="A191" t="str">
        <f>CONCATENATE("Q",ROUNDUP(MONTH(Table1[[#This Row],[Month]])/3,0))</f>
        <v>Q2</v>
      </c>
      <c r="B191" s="14">
        <f>EOMONTH(Table1[[#This Row],[Credit Date]],-1)+1</f>
        <v>42491</v>
      </c>
      <c r="C191" t="str">
        <f>CONCATENATE(Table1[[#This Row],[Issuer Last Name]],", ",Table1[[#This Row],[Issuer First Name]])</f>
        <v>No. 099, Employee</v>
      </c>
      <c r="D191" t="str">
        <f>CONCATENATE(Table1[[#This Row],[Approver Last Name]],", ",Table1[[#This Row],[Approver First Name]])</f>
        <v>No. 004, Employee</v>
      </c>
      <c r="E191" t="str">
        <f>CONCATENATE(Table1[[#This Row],[Customer Last Name]],", ",Table1[[#This Row],[Customer First Name]])</f>
        <v>No. 11263, Client</v>
      </c>
      <c r="F191" t="str">
        <f>IF(Table1[[#This Row],[Credit Amount]]&gt;-19.99,"Less than 19.99",IF(Table1[[#This Row],[Credit Amount]]=-20,"20",IF(Table1[[#This Row],[Credit Amount]]&gt;-49.98,"20.01-49.98",IF(Table1[[#This Row],[Credit Amount]]=-49.99,"49.99",IF(Table1[[#This Row],[Credit Amount]]=-50,"50",IF(Table1[[#This Row],[Credit Amount]]&lt;-50.01,"Greater than 50"))))))</f>
        <v>20.01-49.98</v>
      </c>
      <c r="G191" t="str">
        <f>IF(Table1[[#This Row],[Transaction Type]]="Maintenance","Non-Sales","Sales")</f>
        <v>Non-Sales</v>
      </c>
      <c r="H191">
        <f>IF(Table1[[#This Row],[Quarter]]="q2",1,"")</f>
        <v>1</v>
      </c>
      <c r="I191" t="str">
        <f>IF(Table1[[#This Row],[Quarter]]="q3",1,"")</f>
        <v/>
      </c>
      <c r="J191">
        <f>IF(Table1[[#This Row],[Quarter]]="Q2",Table1[[#This Row],[Credit Amount]],"")</f>
        <v>-38.79</v>
      </c>
      <c r="K191" t="str">
        <f>IF(Table1[[#This Row],[Quarter]]="Q3",Table1[[#This Row],[Credit Amount]],"")</f>
        <v/>
      </c>
      <c r="L191" t="str">
        <f>IF(Table1[[#This Row],[Transaction Type]]="Upgrade",Table1[[#This Row],[Credit Amount]],IF(Table1[[#This Row],[Transaction Type]]="Activation",Table1[[#This Row],[Credit Amount]],""))</f>
        <v/>
      </c>
      <c r="M191">
        <f>IF(Table1[[#This Row],[Transaction Type]]="Maintenance",Table1[[#This Row],[Credit Amount]],"")</f>
        <v>-38.79</v>
      </c>
      <c r="N191">
        <v>10099</v>
      </c>
      <c r="O191" t="s">
        <v>2489</v>
      </c>
      <c r="P191" t="s">
        <v>2588</v>
      </c>
      <c r="Q191" t="s">
        <v>289</v>
      </c>
      <c r="R191">
        <v>10004</v>
      </c>
      <c r="S191" t="s">
        <v>2489</v>
      </c>
      <c r="T191" t="s">
        <v>2493</v>
      </c>
      <c r="U191" t="s">
        <v>290</v>
      </c>
      <c r="V191" t="s">
        <v>34</v>
      </c>
      <c r="W191">
        <v>100002262</v>
      </c>
      <c r="X191">
        <v>8005551263</v>
      </c>
      <c r="Y191" t="s">
        <v>2595</v>
      </c>
      <c r="Z191" t="s">
        <v>3858</v>
      </c>
      <c r="AA191" s="13">
        <v>-38.79</v>
      </c>
      <c r="AB191" s="14">
        <v>42511</v>
      </c>
      <c r="AC191" t="s">
        <v>36</v>
      </c>
    </row>
    <row r="192" spans="1:29" x14ac:dyDescent="0.25">
      <c r="A192" t="str">
        <f>CONCATENATE("Q",ROUNDUP(MONTH(Table1[[#This Row],[Month]])/3,0))</f>
        <v>Q2</v>
      </c>
      <c r="B192" s="14">
        <f>EOMONTH(Table1[[#This Row],[Credit Date]],-1)+1</f>
        <v>42491</v>
      </c>
      <c r="C192" t="str">
        <f>CONCATENATE(Table1[[#This Row],[Issuer Last Name]],", ",Table1[[#This Row],[Issuer First Name]])</f>
        <v>No. 099, Employee</v>
      </c>
      <c r="D192" t="str">
        <f>CONCATENATE(Table1[[#This Row],[Approver Last Name]],", ",Table1[[#This Row],[Approver First Name]])</f>
        <v>No. 004, Employee</v>
      </c>
      <c r="E192" t="str">
        <f>CONCATENATE(Table1[[#This Row],[Customer Last Name]],", ",Table1[[#This Row],[Customer First Name]])</f>
        <v>No. 12671, Client</v>
      </c>
      <c r="F1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 t="str">
        <f>IF(Table1[[#This Row],[Transaction Type]]="Maintenance","Non-Sales","Sales")</f>
        <v>Sales</v>
      </c>
      <c r="H192">
        <f>IF(Table1[[#This Row],[Quarter]]="q2",1,"")</f>
        <v>1</v>
      </c>
      <c r="I192" t="str">
        <f>IF(Table1[[#This Row],[Quarter]]="q3",1,"")</f>
        <v/>
      </c>
      <c r="J192">
        <f>IF(Table1[[#This Row],[Quarter]]="Q2",Table1[[#This Row],[Credit Amount]],"")</f>
        <v>-83.46</v>
      </c>
      <c r="K192" t="str">
        <f>IF(Table1[[#This Row],[Quarter]]="Q3",Table1[[#This Row],[Credit Amount]],"")</f>
        <v/>
      </c>
      <c r="L192">
        <f>IF(Table1[[#This Row],[Transaction Type]]="Upgrade",Table1[[#This Row],[Credit Amount]],IF(Table1[[#This Row],[Transaction Type]]="Activation",Table1[[#This Row],[Credit Amount]],""))</f>
        <v>-83.46</v>
      </c>
      <c r="M192" t="str">
        <f>IF(Table1[[#This Row],[Transaction Type]]="Maintenance",Table1[[#This Row],[Credit Amount]],"")</f>
        <v/>
      </c>
      <c r="N192">
        <v>10099</v>
      </c>
      <c r="O192" t="s">
        <v>2489</v>
      </c>
      <c r="P192" t="s">
        <v>2588</v>
      </c>
      <c r="Q192" t="s">
        <v>289</v>
      </c>
      <c r="R192">
        <v>10004</v>
      </c>
      <c r="S192" t="s">
        <v>2489</v>
      </c>
      <c r="T192" t="s">
        <v>2493</v>
      </c>
      <c r="U192" t="s">
        <v>290</v>
      </c>
      <c r="V192" t="s">
        <v>34</v>
      </c>
      <c r="W192">
        <v>100003670</v>
      </c>
      <c r="X192">
        <v>8005552671</v>
      </c>
      <c r="Y192" t="s">
        <v>2595</v>
      </c>
      <c r="Z192" t="s">
        <v>5265</v>
      </c>
      <c r="AA192" s="13">
        <v>-83.46</v>
      </c>
      <c r="AB192" s="14">
        <v>42516</v>
      </c>
      <c r="AC192" t="s">
        <v>35</v>
      </c>
    </row>
    <row r="193" spans="1:29" x14ac:dyDescent="0.25">
      <c r="A193" t="str">
        <f>CONCATENATE("Q",ROUNDUP(MONTH(Table1[[#This Row],[Month]])/3,0))</f>
        <v>Q2</v>
      </c>
      <c r="B193" s="14">
        <f>EOMONTH(Table1[[#This Row],[Credit Date]],-1)+1</f>
        <v>42491</v>
      </c>
      <c r="C193" t="str">
        <f>CONCATENATE(Table1[[#This Row],[Issuer Last Name]],", ",Table1[[#This Row],[Issuer First Name]])</f>
        <v>No. 099, Employee</v>
      </c>
      <c r="D193" t="str">
        <f>CONCATENATE(Table1[[#This Row],[Approver Last Name]],", ",Table1[[#This Row],[Approver First Name]])</f>
        <v>No. 004, Employee</v>
      </c>
      <c r="E193" t="str">
        <f>CONCATENATE(Table1[[#This Row],[Customer Last Name]],", ",Table1[[#This Row],[Customer First Name]])</f>
        <v>No. 11368, Client</v>
      </c>
      <c r="F193" t="str">
        <f>IF(Table1[[#This Row],[Credit Amount]]&gt;-19.99,"Less than 19.99",IF(Table1[[#This Row],[Credit Amount]]=-20,"20",IF(Table1[[#This Row],[Credit Amount]]&gt;-49.98,"20.01-49.98",IF(Table1[[#This Row],[Credit Amount]]=-49.99,"49.99",IF(Table1[[#This Row],[Credit Amount]]=-50,"50",IF(Table1[[#This Row],[Credit Amount]]&lt;-50.01,"Greater than 50"))))))</f>
        <v>20.01-49.98</v>
      </c>
      <c r="G193" t="str">
        <f>IF(Table1[[#This Row],[Transaction Type]]="Maintenance","Non-Sales","Sales")</f>
        <v>Sales</v>
      </c>
      <c r="H193">
        <f>IF(Table1[[#This Row],[Quarter]]="q2",1,"")</f>
        <v>1</v>
      </c>
      <c r="I193" t="str">
        <f>IF(Table1[[#This Row],[Quarter]]="q3",1,"")</f>
        <v/>
      </c>
      <c r="J193">
        <f>IF(Table1[[#This Row],[Quarter]]="Q2",Table1[[#This Row],[Credit Amount]],"")</f>
        <v>-22.02</v>
      </c>
      <c r="K193" t="str">
        <f>IF(Table1[[#This Row],[Quarter]]="Q3",Table1[[#This Row],[Credit Amount]],"")</f>
        <v/>
      </c>
      <c r="L193">
        <f>IF(Table1[[#This Row],[Transaction Type]]="Upgrade",Table1[[#This Row],[Credit Amount]],IF(Table1[[#This Row],[Transaction Type]]="Activation",Table1[[#This Row],[Credit Amount]],""))</f>
        <v>-22.02</v>
      </c>
      <c r="M193" t="str">
        <f>IF(Table1[[#This Row],[Transaction Type]]="Maintenance",Table1[[#This Row],[Credit Amount]],"")</f>
        <v/>
      </c>
      <c r="N193">
        <v>10099</v>
      </c>
      <c r="O193" t="s">
        <v>2489</v>
      </c>
      <c r="P193" t="s">
        <v>2588</v>
      </c>
      <c r="Q193" t="s">
        <v>289</v>
      </c>
      <c r="R193">
        <v>10004</v>
      </c>
      <c r="S193" t="s">
        <v>2489</v>
      </c>
      <c r="T193" t="s">
        <v>2493</v>
      </c>
      <c r="U193" t="s">
        <v>290</v>
      </c>
      <c r="V193" t="s">
        <v>34</v>
      </c>
      <c r="W193">
        <v>100002367</v>
      </c>
      <c r="X193">
        <v>8005551368</v>
      </c>
      <c r="Y193" t="s">
        <v>2595</v>
      </c>
      <c r="Z193" t="s">
        <v>3963</v>
      </c>
      <c r="AA193" s="13">
        <v>-22.02</v>
      </c>
      <c r="AB193" s="14">
        <v>42518</v>
      </c>
      <c r="AC193" t="s">
        <v>35</v>
      </c>
    </row>
    <row r="194" spans="1:29" x14ac:dyDescent="0.25">
      <c r="A194" t="str">
        <f>CONCATENATE("Q",ROUNDUP(MONTH(Table1[[#This Row],[Month]])/3,0))</f>
        <v>Q2</v>
      </c>
      <c r="B194" s="14">
        <f>EOMONTH(Table1[[#This Row],[Credit Date]],-1)+1</f>
        <v>42522</v>
      </c>
      <c r="C194" t="str">
        <f>CONCATENATE(Table1[[#This Row],[Issuer Last Name]],", ",Table1[[#This Row],[Issuer First Name]])</f>
        <v>No. 099, Employee</v>
      </c>
      <c r="D194" t="str">
        <f>CONCATENATE(Table1[[#This Row],[Approver Last Name]],", ",Table1[[#This Row],[Approver First Name]])</f>
        <v>No. 004, Employee</v>
      </c>
      <c r="E194" t="str">
        <f>CONCATENATE(Table1[[#This Row],[Customer Last Name]],", ",Table1[[#This Row],[Customer First Name]])</f>
        <v>No. 13871, Client</v>
      </c>
      <c r="F1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4" t="str">
        <f>IF(Table1[[#This Row],[Transaction Type]]="Maintenance","Non-Sales","Sales")</f>
        <v>Sales</v>
      </c>
      <c r="H194">
        <f>IF(Table1[[#This Row],[Quarter]]="q2",1,"")</f>
        <v>1</v>
      </c>
      <c r="I194" t="str">
        <f>IF(Table1[[#This Row],[Quarter]]="q3",1,"")</f>
        <v/>
      </c>
      <c r="J194">
        <f>IF(Table1[[#This Row],[Quarter]]="Q2",Table1[[#This Row],[Credit Amount]],"")</f>
        <v>-69.22</v>
      </c>
      <c r="K194" t="str">
        <f>IF(Table1[[#This Row],[Quarter]]="Q3",Table1[[#This Row],[Credit Amount]],"")</f>
        <v/>
      </c>
      <c r="L194">
        <f>IF(Table1[[#This Row],[Transaction Type]]="Upgrade",Table1[[#This Row],[Credit Amount]],IF(Table1[[#This Row],[Transaction Type]]="Activation",Table1[[#This Row],[Credit Amount]],""))</f>
        <v>-69.22</v>
      </c>
      <c r="M194" t="str">
        <f>IF(Table1[[#This Row],[Transaction Type]]="Maintenance",Table1[[#This Row],[Credit Amount]],"")</f>
        <v/>
      </c>
      <c r="N194">
        <v>10099</v>
      </c>
      <c r="O194" t="s">
        <v>2489</v>
      </c>
      <c r="P194" t="s">
        <v>2588</v>
      </c>
      <c r="Q194" t="s">
        <v>289</v>
      </c>
      <c r="R194">
        <v>10004</v>
      </c>
      <c r="S194" t="s">
        <v>2489</v>
      </c>
      <c r="T194" t="s">
        <v>2493</v>
      </c>
      <c r="U194" t="s">
        <v>290</v>
      </c>
      <c r="V194" t="s">
        <v>34</v>
      </c>
      <c r="W194">
        <v>100004870</v>
      </c>
      <c r="X194">
        <v>8005553871</v>
      </c>
      <c r="Y194" t="s">
        <v>2595</v>
      </c>
      <c r="Z194" t="s">
        <v>6459</v>
      </c>
      <c r="AA194" s="13">
        <v>-69.22</v>
      </c>
      <c r="AB194" s="14">
        <v>42523</v>
      </c>
      <c r="AC194" t="s">
        <v>37</v>
      </c>
    </row>
    <row r="195" spans="1:29" x14ac:dyDescent="0.25">
      <c r="A195" t="str">
        <f>CONCATENATE("Q",ROUNDUP(MONTH(Table1[[#This Row],[Month]])/3,0))</f>
        <v>Q2</v>
      </c>
      <c r="B195" s="14">
        <f>EOMONTH(Table1[[#This Row],[Credit Date]],-1)+1</f>
        <v>42522</v>
      </c>
      <c r="C195" t="str">
        <f>CONCATENATE(Table1[[#This Row],[Issuer Last Name]],", ",Table1[[#This Row],[Issuer First Name]])</f>
        <v>No. 099, Employee</v>
      </c>
      <c r="D195" t="str">
        <f>CONCATENATE(Table1[[#This Row],[Approver Last Name]],", ",Table1[[#This Row],[Approver First Name]])</f>
        <v>No. 004, Employee</v>
      </c>
      <c r="E195" t="str">
        <f>CONCATENATE(Table1[[#This Row],[Customer Last Name]],", ",Table1[[#This Row],[Customer First Name]])</f>
        <v>No. 10007, Client</v>
      </c>
      <c r="F1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5" t="str">
        <f>IF(Table1[[#This Row],[Transaction Type]]="Maintenance","Non-Sales","Sales")</f>
        <v>Non-Sales</v>
      </c>
      <c r="H195">
        <f>IF(Table1[[#This Row],[Quarter]]="q2",1,"")</f>
        <v>1</v>
      </c>
      <c r="I195" t="str">
        <f>IF(Table1[[#This Row],[Quarter]]="q3",1,"")</f>
        <v/>
      </c>
      <c r="J195">
        <f>IF(Table1[[#This Row],[Quarter]]="Q2",Table1[[#This Row],[Credit Amount]],"")</f>
        <v>-58.13</v>
      </c>
      <c r="K195" t="str">
        <f>IF(Table1[[#This Row],[Quarter]]="Q3",Table1[[#This Row],[Credit Amount]],"")</f>
        <v/>
      </c>
      <c r="L195" t="str">
        <f>IF(Table1[[#This Row],[Transaction Type]]="Upgrade",Table1[[#This Row],[Credit Amount]],IF(Table1[[#This Row],[Transaction Type]]="Activation",Table1[[#This Row],[Credit Amount]],""))</f>
        <v/>
      </c>
      <c r="M195">
        <f>IF(Table1[[#This Row],[Transaction Type]]="Maintenance",Table1[[#This Row],[Credit Amount]],"")</f>
        <v>-58.13</v>
      </c>
      <c r="N195">
        <v>10099</v>
      </c>
      <c r="O195" t="s">
        <v>2489</v>
      </c>
      <c r="P195" t="s">
        <v>2588</v>
      </c>
      <c r="Q195" t="s">
        <v>289</v>
      </c>
      <c r="R195">
        <v>10004</v>
      </c>
      <c r="S195" t="s">
        <v>2489</v>
      </c>
      <c r="T195" t="s">
        <v>2493</v>
      </c>
      <c r="U195" t="s">
        <v>290</v>
      </c>
      <c r="V195" t="s">
        <v>34</v>
      </c>
      <c r="W195">
        <v>100001006</v>
      </c>
      <c r="X195">
        <v>8005550007</v>
      </c>
      <c r="Y195" t="s">
        <v>2595</v>
      </c>
      <c r="Z195" t="s">
        <v>2602</v>
      </c>
      <c r="AA195" s="13">
        <v>-58.13</v>
      </c>
      <c r="AB195" s="14">
        <v>42543</v>
      </c>
      <c r="AC195" t="s">
        <v>36</v>
      </c>
    </row>
    <row r="196" spans="1:29" x14ac:dyDescent="0.25">
      <c r="A196" t="str">
        <f>CONCATENATE("Q",ROUNDUP(MONTH(Table1[[#This Row],[Month]])/3,0))</f>
        <v>Q2</v>
      </c>
      <c r="B196" s="14">
        <f>EOMONTH(Table1[[#This Row],[Credit Date]],-1)+1</f>
        <v>42522</v>
      </c>
      <c r="C196" t="str">
        <f>CONCATENATE(Table1[[#This Row],[Issuer Last Name]],", ",Table1[[#This Row],[Issuer First Name]])</f>
        <v>No. 099, Employee</v>
      </c>
      <c r="D196" t="str">
        <f>CONCATENATE(Table1[[#This Row],[Approver Last Name]],", ",Table1[[#This Row],[Approver First Name]])</f>
        <v>No. 004, Employee</v>
      </c>
      <c r="E196" t="str">
        <f>CONCATENATE(Table1[[#This Row],[Customer Last Name]],", ",Table1[[#This Row],[Customer First Name]])</f>
        <v>No. 11610, Client</v>
      </c>
      <c r="F1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 t="str">
        <f>IF(Table1[[#This Row],[Transaction Type]]="Maintenance","Non-Sales","Sales")</f>
        <v>Non-Sales</v>
      </c>
      <c r="H196">
        <f>IF(Table1[[#This Row],[Quarter]]="q2",1,"")</f>
        <v>1</v>
      </c>
      <c r="I196" t="str">
        <f>IF(Table1[[#This Row],[Quarter]]="q3",1,"")</f>
        <v/>
      </c>
      <c r="J196">
        <f>IF(Table1[[#This Row],[Quarter]]="Q2",Table1[[#This Row],[Credit Amount]],"")</f>
        <v>-84.41</v>
      </c>
      <c r="K196" t="str">
        <f>IF(Table1[[#This Row],[Quarter]]="Q3",Table1[[#This Row],[Credit Amount]],"")</f>
        <v/>
      </c>
      <c r="L196" t="str">
        <f>IF(Table1[[#This Row],[Transaction Type]]="Upgrade",Table1[[#This Row],[Credit Amount]],IF(Table1[[#This Row],[Transaction Type]]="Activation",Table1[[#This Row],[Credit Amount]],""))</f>
        <v/>
      </c>
      <c r="M196">
        <f>IF(Table1[[#This Row],[Transaction Type]]="Maintenance",Table1[[#This Row],[Credit Amount]],"")</f>
        <v>-84.41</v>
      </c>
      <c r="N196">
        <v>10099</v>
      </c>
      <c r="O196" t="s">
        <v>2489</v>
      </c>
      <c r="P196" t="s">
        <v>2588</v>
      </c>
      <c r="Q196" t="s">
        <v>289</v>
      </c>
      <c r="R196">
        <v>10004</v>
      </c>
      <c r="S196" t="s">
        <v>2489</v>
      </c>
      <c r="T196" t="s">
        <v>2493</v>
      </c>
      <c r="U196" t="s">
        <v>290</v>
      </c>
      <c r="V196" t="s">
        <v>34</v>
      </c>
      <c r="W196">
        <v>100002609</v>
      </c>
      <c r="X196">
        <v>8005551610</v>
      </c>
      <c r="Y196" t="s">
        <v>2595</v>
      </c>
      <c r="Z196" t="s">
        <v>4205</v>
      </c>
      <c r="AA196" s="13">
        <v>-84.41</v>
      </c>
      <c r="AB196" s="14">
        <v>42546</v>
      </c>
      <c r="AC196" t="s">
        <v>36</v>
      </c>
    </row>
    <row r="197" spans="1:29" x14ac:dyDescent="0.25">
      <c r="A197" t="str">
        <f>CONCATENATE("Q",ROUNDUP(MONTH(Table1[[#This Row],[Month]])/3,0))</f>
        <v>Q3</v>
      </c>
      <c r="B197" s="14">
        <f>EOMONTH(Table1[[#This Row],[Credit Date]],-1)+1</f>
        <v>42552</v>
      </c>
      <c r="C197" t="str">
        <f>CONCATENATE(Table1[[#This Row],[Issuer Last Name]],", ",Table1[[#This Row],[Issuer First Name]])</f>
        <v>No. 099, Employee</v>
      </c>
      <c r="D197" t="str">
        <f>CONCATENATE(Table1[[#This Row],[Approver Last Name]],", ",Table1[[#This Row],[Approver First Name]])</f>
        <v>No. 099, Employee</v>
      </c>
      <c r="E197" t="str">
        <f>CONCATENATE(Table1[[#This Row],[Customer Last Name]],", ",Table1[[#This Row],[Customer First Name]])</f>
        <v>No. 13432, Client</v>
      </c>
      <c r="F197" t="str">
        <f>IF(Table1[[#This Row],[Credit Amount]]&gt;-19.99,"Less than 19.99",IF(Table1[[#This Row],[Credit Amount]]=-20,"20",IF(Table1[[#This Row],[Credit Amount]]&gt;-49.98,"20.01-49.98",IF(Table1[[#This Row],[Credit Amount]]=-49.99,"49.99",IF(Table1[[#This Row],[Credit Amount]]=-50,"50",IF(Table1[[#This Row],[Credit Amount]]&lt;-50.01,"Greater than 50"))))))</f>
        <v>20.01-49.98</v>
      </c>
      <c r="G197" t="str">
        <f>IF(Table1[[#This Row],[Transaction Type]]="Maintenance","Non-Sales","Sales")</f>
        <v>Non-Sales</v>
      </c>
      <c r="H197" t="str">
        <f>IF(Table1[[#This Row],[Quarter]]="q2",1,"")</f>
        <v/>
      </c>
      <c r="I197">
        <f>IF(Table1[[#This Row],[Quarter]]="q3",1,"")</f>
        <v>1</v>
      </c>
      <c r="J197" t="str">
        <f>IF(Table1[[#This Row],[Quarter]]="Q2",Table1[[#This Row],[Credit Amount]],"")</f>
        <v/>
      </c>
      <c r="K197">
        <f>IF(Table1[[#This Row],[Quarter]]="Q3",Table1[[#This Row],[Credit Amount]],"")</f>
        <v>-20.55</v>
      </c>
      <c r="L197" t="str">
        <f>IF(Table1[[#This Row],[Transaction Type]]="Upgrade",Table1[[#This Row],[Credit Amount]],IF(Table1[[#This Row],[Transaction Type]]="Activation",Table1[[#This Row],[Credit Amount]],""))</f>
        <v/>
      </c>
      <c r="M197">
        <f>IF(Table1[[#This Row],[Transaction Type]]="Maintenance",Table1[[#This Row],[Credit Amount]],"")</f>
        <v>-20.55</v>
      </c>
      <c r="N197">
        <v>10099</v>
      </c>
      <c r="O197" t="s">
        <v>2489</v>
      </c>
      <c r="P197" t="s">
        <v>2588</v>
      </c>
      <c r="Q197" t="s">
        <v>289</v>
      </c>
      <c r="R197">
        <v>10099</v>
      </c>
      <c r="S197" t="s">
        <v>2489</v>
      </c>
      <c r="T197" t="s">
        <v>2588</v>
      </c>
      <c r="U197" t="s">
        <v>289</v>
      </c>
      <c r="V197" t="s">
        <v>34</v>
      </c>
      <c r="W197">
        <v>100004431</v>
      </c>
      <c r="X197">
        <v>8005553432</v>
      </c>
      <c r="Y197" t="s">
        <v>2595</v>
      </c>
      <c r="Z197" t="s">
        <v>6020</v>
      </c>
      <c r="AA197" s="13">
        <v>-20.55</v>
      </c>
      <c r="AB197" s="14">
        <v>42553</v>
      </c>
      <c r="AC197" t="s">
        <v>36</v>
      </c>
    </row>
    <row r="198" spans="1:29" x14ac:dyDescent="0.25">
      <c r="A198" t="str">
        <f>CONCATENATE("Q",ROUNDUP(MONTH(Table1[[#This Row],[Month]])/3,0))</f>
        <v>Q3</v>
      </c>
      <c r="B198" s="14">
        <f>EOMONTH(Table1[[#This Row],[Credit Date]],-1)+1</f>
        <v>42552</v>
      </c>
      <c r="C198" t="str">
        <f>CONCATENATE(Table1[[#This Row],[Issuer Last Name]],", ",Table1[[#This Row],[Issuer First Name]])</f>
        <v>No. 099, Employee</v>
      </c>
      <c r="D198" t="str">
        <f>CONCATENATE(Table1[[#This Row],[Approver Last Name]],", ",Table1[[#This Row],[Approver First Name]])</f>
        <v>No. 004, Employee</v>
      </c>
      <c r="E198" t="str">
        <f>CONCATENATE(Table1[[#This Row],[Customer Last Name]],", ",Table1[[#This Row],[Customer First Name]])</f>
        <v>No. 12213, Client</v>
      </c>
      <c r="F1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 t="str">
        <f>IF(Table1[[#This Row],[Transaction Type]]="Maintenance","Non-Sales","Sales")</f>
        <v>Non-Sales</v>
      </c>
      <c r="H198" t="str">
        <f>IF(Table1[[#This Row],[Quarter]]="q2",1,"")</f>
        <v/>
      </c>
      <c r="I198">
        <f>IF(Table1[[#This Row],[Quarter]]="q3",1,"")</f>
        <v>1</v>
      </c>
      <c r="J198" t="str">
        <f>IF(Table1[[#This Row],[Quarter]]="Q2",Table1[[#This Row],[Credit Amount]],"")</f>
        <v/>
      </c>
      <c r="K198">
        <f>IF(Table1[[#This Row],[Quarter]]="Q3",Table1[[#This Row],[Credit Amount]],"")</f>
        <v>-50.25</v>
      </c>
      <c r="L198" t="str">
        <f>IF(Table1[[#This Row],[Transaction Type]]="Upgrade",Table1[[#This Row],[Credit Amount]],IF(Table1[[#This Row],[Transaction Type]]="Activation",Table1[[#This Row],[Credit Amount]],""))</f>
        <v/>
      </c>
      <c r="M198">
        <f>IF(Table1[[#This Row],[Transaction Type]]="Maintenance",Table1[[#This Row],[Credit Amount]],"")</f>
        <v>-50.25</v>
      </c>
      <c r="N198">
        <v>10099</v>
      </c>
      <c r="O198" t="s">
        <v>2489</v>
      </c>
      <c r="P198" t="s">
        <v>2588</v>
      </c>
      <c r="Q198" t="s">
        <v>289</v>
      </c>
      <c r="R198">
        <v>10004</v>
      </c>
      <c r="S198" t="s">
        <v>2489</v>
      </c>
      <c r="T198" t="s">
        <v>2493</v>
      </c>
      <c r="U198" t="s">
        <v>290</v>
      </c>
      <c r="V198" t="s">
        <v>34</v>
      </c>
      <c r="W198">
        <v>100003212</v>
      </c>
      <c r="X198">
        <v>8005552213</v>
      </c>
      <c r="Y198" t="s">
        <v>2595</v>
      </c>
      <c r="Z198" t="s">
        <v>4808</v>
      </c>
      <c r="AA198" s="13">
        <v>-50.25</v>
      </c>
      <c r="AB198" s="14">
        <v>42554</v>
      </c>
      <c r="AC198" t="s">
        <v>36</v>
      </c>
    </row>
    <row r="199" spans="1:29" x14ac:dyDescent="0.25">
      <c r="A199" t="str">
        <f>CONCATENATE("Q",ROUNDUP(MONTH(Table1[[#This Row],[Month]])/3,0))</f>
        <v>Q3</v>
      </c>
      <c r="B199" s="14">
        <f>EOMONTH(Table1[[#This Row],[Credit Date]],-1)+1</f>
        <v>42552</v>
      </c>
      <c r="C199" t="str">
        <f>CONCATENATE(Table1[[#This Row],[Issuer Last Name]],", ",Table1[[#This Row],[Issuer First Name]])</f>
        <v>No. 099, Employee</v>
      </c>
      <c r="D199" t="str">
        <f>CONCATENATE(Table1[[#This Row],[Approver Last Name]],", ",Table1[[#This Row],[Approver First Name]])</f>
        <v>No. 099, Employee</v>
      </c>
      <c r="E199" t="str">
        <f>CONCATENATE(Table1[[#This Row],[Customer Last Name]],", ",Table1[[#This Row],[Customer First Name]])</f>
        <v>No. 11852, Client</v>
      </c>
      <c r="F199" t="str">
        <f>IF(Table1[[#This Row],[Credit Amount]]&gt;-19.99,"Less than 19.99",IF(Table1[[#This Row],[Credit Amount]]=-20,"20",IF(Table1[[#This Row],[Credit Amount]]&gt;-49.98,"20.01-49.98",IF(Table1[[#This Row],[Credit Amount]]=-49.99,"49.99",IF(Table1[[#This Row],[Credit Amount]]=-50,"50",IF(Table1[[#This Row],[Credit Amount]]&lt;-50.01,"Greater than 50"))))))</f>
        <v>Less than 19.99</v>
      </c>
      <c r="G199" t="str">
        <f>IF(Table1[[#This Row],[Transaction Type]]="Maintenance","Non-Sales","Sales")</f>
        <v>Non-Sales</v>
      </c>
      <c r="H199" t="str">
        <f>IF(Table1[[#This Row],[Quarter]]="q2",1,"")</f>
        <v/>
      </c>
      <c r="I199">
        <f>IF(Table1[[#This Row],[Quarter]]="q3",1,"")</f>
        <v>1</v>
      </c>
      <c r="J199" t="str">
        <f>IF(Table1[[#This Row],[Quarter]]="Q2",Table1[[#This Row],[Credit Amount]],"")</f>
        <v/>
      </c>
      <c r="K199">
        <f>IF(Table1[[#This Row],[Quarter]]="Q3",Table1[[#This Row],[Credit Amount]],"")</f>
        <v>-18.34</v>
      </c>
      <c r="L199" t="str">
        <f>IF(Table1[[#This Row],[Transaction Type]]="Upgrade",Table1[[#This Row],[Credit Amount]],IF(Table1[[#This Row],[Transaction Type]]="Activation",Table1[[#This Row],[Credit Amount]],""))</f>
        <v/>
      </c>
      <c r="M199">
        <f>IF(Table1[[#This Row],[Transaction Type]]="Maintenance",Table1[[#This Row],[Credit Amount]],"")</f>
        <v>-18.34</v>
      </c>
      <c r="N199">
        <v>10099</v>
      </c>
      <c r="O199" t="s">
        <v>2489</v>
      </c>
      <c r="P199" t="s">
        <v>2588</v>
      </c>
      <c r="Q199" t="s">
        <v>289</v>
      </c>
      <c r="R199">
        <v>10099</v>
      </c>
      <c r="S199" t="s">
        <v>2489</v>
      </c>
      <c r="T199" t="s">
        <v>2588</v>
      </c>
      <c r="U199" t="s">
        <v>289</v>
      </c>
      <c r="V199" t="s">
        <v>34</v>
      </c>
      <c r="W199">
        <v>100002851</v>
      </c>
      <c r="X199">
        <v>8005551852</v>
      </c>
      <c r="Y199" t="s">
        <v>2595</v>
      </c>
      <c r="Z199" t="s">
        <v>4447</v>
      </c>
      <c r="AA199" s="13">
        <v>-18.34</v>
      </c>
      <c r="AB199" s="14">
        <v>42557</v>
      </c>
      <c r="AC199" t="s">
        <v>36</v>
      </c>
    </row>
    <row r="200" spans="1:29" x14ac:dyDescent="0.25">
      <c r="A200" t="str">
        <f>CONCATENATE("Q",ROUNDUP(MONTH(Table1[[#This Row],[Month]])/3,0))</f>
        <v>Q3</v>
      </c>
      <c r="B200" s="14">
        <f>EOMONTH(Table1[[#This Row],[Credit Date]],-1)+1</f>
        <v>42552</v>
      </c>
      <c r="C200" t="str">
        <f>CONCATENATE(Table1[[#This Row],[Issuer Last Name]],", ",Table1[[#This Row],[Issuer First Name]])</f>
        <v>No. 099, Employee</v>
      </c>
      <c r="D200" t="str">
        <f>CONCATENATE(Table1[[#This Row],[Approver Last Name]],", ",Table1[[#This Row],[Approver First Name]])</f>
        <v>No. 099, Employee</v>
      </c>
      <c r="E200" t="str">
        <f>CONCATENATE(Table1[[#This Row],[Customer Last Name]],", ",Table1[[#This Row],[Customer First Name]])</f>
        <v>No. 11575, Client</v>
      </c>
      <c r="F200" t="str">
        <f>IF(Table1[[#This Row],[Credit Amount]]&gt;-19.99,"Less than 19.99",IF(Table1[[#This Row],[Credit Amount]]=-20,"20",IF(Table1[[#This Row],[Credit Amount]]&gt;-49.98,"20.01-49.98",IF(Table1[[#This Row],[Credit Amount]]=-49.99,"49.99",IF(Table1[[#This Row],[Credit Amount]]=-50,"50",IF(Table1[[#This Row],[Credit Amount]]&lt;-50.01,"Greater than 50"))))))</f>
        <v>20.01-49.98</v>
      </c>
      <c r="G200" t="str">
        <f>IF(Table1[[#This Row],[Transaction Type]]="Maintenance","Non-Sales","Sales")</f>
        <v>Non-Sales</v>
      </c>
      <c r="H200" t="str">
        <f>IF(Table1[[#This Row],[Quarter]]="q2",1,"")</f>
        <v/>
      </c>
      <c r="I200">
        <f>IF(Table1[[#This Row],[Quarter]]="q3",1,"")</f>
        <v>1</v>
      </c>
      <c r="J200" t="str">
        <f>IF(Table1[[#This Row],[Quarter]]="Q2",Table1[[#This Row],[Credit Amount]],"")</f>
        <v/>
      </c>
      <c r="K200">
        <f>IF(Table1[[#This Row],[Quarter]]="Q3",Table1[[#This Row],[Credit Amount]],"")</f>
        <v>-40.32</v>
      </c>
      <c r="L200" t="str">
        <f>IF(Table1[[#This Row],[Transaction Type]]="Upgrade",Table1[[#This Row],[Credit Amount]],IF(Table1[[#This Row],[Transaction Type]]="Activation",Table1[[#This Row],[Credit Amount]],""))</f>
        <v/>
      </c>
      <c r="M200">
        <f>IF(Table1[[#This Row],[Transaction Type]]="Maintenance",Table1[[#This Row],[Credit Amount]],"")</f>
        <v>-40.32</v>
      </c>
      <c r="N200">
        <v>10099</v>
      </c>
      <c r="O200" t="s">
        <v>2489</v>
      </c>
      <c r="P200" t="s">
        <v>2588</v>
      </c>
      <c r="Q200" t="s">
        <v>289</v>
      </c>
      <c r="R200">
        <v>10099</v>
      </c>
      <c r="S200" t="s">
        <v>2489</v>
      </c>
      <c r="T200" t="s">
        <v>2588</v>
      </c>
      <c r="U200" t="s">
        <v>289</v>
      </c>
      <c r="V200" t="s">
        <v>34</v>
      </c>
      <c r="W200">
        <v>100002574</v>
      </c>
      <c r="X200">
        <v>8005551575</v>
      </c>
      <c r="Y200" t="s">
        <v>2595</v>
      </c>
      <c r="Z200" t="s">
        <v>4170</v>
      </c>
      <c r="AA200" s="13">
        <v>-40.32</v>
      </c>
      <c r="AB200" s="14">
        <v>42561</v>
      </c>
      <c r="AC200" t="s">
        <v>36</v>
      </c>
    </row>
    <row r="201" spans="1:29" x14ac:dyDescent="0.25">
      <c r="A201" t="str">
        <f>CONCATENATE("Q",ROUNDUP(MONTH(Table1[[#This Row],[Month]])/3,0))</f>
        <v>Q3</v>
      </c>
      <c r="B201" s="14">
        <f>EOMONTH(Table1[[#This Row],[Credit Date]],-1)+1</f>
        <v>42552</v>
      </c>
      <c r="C201" t="str">
        <f>CONCATENATE(Table1[[#This Row],[Issuer Last Name]],", ",Table1[[#This Row],[Issuer First Name]])</f>
        <v>No. 099, Employee</v>
      </c>
      <c r="D201" t="str">
        <f>CONCATENATE(Table1[[#This Row],[Approver Last Name]],", ",Table1[[#This Row],[Approver First Name]])</f>
        <v>No. 004, Employee</v>
      </c>
      <c r="E201" t="str">
        <f>CONCATENATE(Table1[[#This Row],[Customer Last Name]],", ",Table1[[#This Row],[Customer First Name]])</f>
        <v>No. 10713, Client</v>
      </c>
      <c r="F2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1" t="str">
        <f>IF(Table1[[#This Row],[Transaction Type]]="Maintenance","Non-Sales","Sales")</f>
        <v>Non-Sales</v>
      </c>
      <c r="H201" t="str">
        <f>IF(Table1[[#This Row],[Quarter]]="q2",1,"")</f>
        <v/>
      </c>
      <c r="I201">
        <f>IF(Table1[[#This Row],[Quarter]]="q3",1,"")</f>
        <v>1</v>
      </c>
      <c r="J201" t="str">
        <f>IF(Table1[[#This Row],[Quarter]]="Q2",Table1[[#This Row],[Credit Amount]],"")</f>
        <v/>
      </c>
      <c r="K201">
        <f>IF(Table1[[#This Row],[Quarter]]="Q3",Table1[[#This Row],[Credit Amount]],"")</f>
        <v>-83.81</v>
      </c>
      <c r="L201" t="str">
        <f>IF(Table1[[#This Row],[Transaction Type]]="Upgrade",Table1[[#This Row],[Credit Amount]],IF(Table1[[#This Row],[Transaction Type]]="Activation",Table1[[#This Row],[Credit Amount]],""))</f>
        <v/>
      </c>
      <c r="M201">
        <f>IF(Table1[[#This Row],[Transaction Type]]="Maintenance",Table1[[#This Row],[Credit Amount]],"")</f>
        <v>-83.81</v>
      </c>
      <c r="N201">
        <v>10099</v>
      </c>
      <c r="O201" t="s">
        <v>2489</v>
      </c>
      <c r="P201" t="s">
        <v>2588</v>
      </c>
      <c r="Q201" t="s">
        <v>289</v>
      </c>
      <c r="R201">
        <v>10004</v>
      </c>
      <c r="S201" t="s">
        <v>2489</v>
      </c>
      <c r="T201" t="s">
        <v>2493</v>
      </c>
      <c r="U201" t="s">
        <v>290</v>
      </c>
      <c r="V201" t="s">
        <v>34</v>
      </c>
      <c r="W201">
        <v>100001712</v>
      </c>
      <c r="X201">
        <v>8005550713</v>
      </c>
      <c r="Y201" t="s">
        <v>2595</v>
      </c>
      <c r="Z201" t="s">
        <v>3308</v>
      </c>
      <c r="AA201" s="13">
        <v>-83.81</v>
      </c>
      <c r="AB201" s="14">
        <v>42567</v>
      </c>
      <c r="AC201" t="s">
        <v>36</v>
      </c>
    </row>
    <row r="202" spans="1:29" x14ac:dyDescent="0.25">
      <c r="A202" t="str">
        <f>CONCATENATE("Q",ROUNDUP(MONTH(Table1[[#This Row],[Month]])/3,0))</f>
        <v>Q3</v>
      </c>
      <c r="B202" s="14">
        <f>EOMONTH(Table1[[#This Row],[Credit Date]],-1)+1</f>
        <v>42552</v>
      </c>
      <c r="C202" t="str">
        <f>CONCATENATE(Table1[[#This Row],[Issuer Last Name]],", ",Table1[[#This Row],[Issuer First Name]])</f>
        <v>No. 099, Employee</v>
      </c>
      <c r="D202" t="str">
        <f>CONCATENATE(Table1[[#This Row],[Approver Last Name]],", ",Table1[[#This Row],[Approver First Name]])</f>
        <v>No. 004, Employee</v>
      </c>
      <c r="E202" t="str">
        <f>CONCATENATE(Table1[[#This Row],[Customer Last Name]],", ",Table1[[#This Row],[Customer First Name]])</f>
        <v>No. 13101, Client</v>
      </c>
      <c r="F2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2" t="str">
        <f>IF(Table1[[#This Row],[Transaction Type]]="Maintenance","Non-Sales","Sales")</f>
        <v>Non-Sales</v>
      </c>
      <c r="H202" t="str">
        <f>IF(Table1[[#This Row],[Quarter]]="q2",1,"")</f>
        <v/>
      </c>
      <c r="I202">
        <f>IF(Table1[[#This Row],[Quarter]]="q3",1,"")</f>
        <v>1</v>
      </c>
      <c r="J202" t="str">
        <f>IF(Table1[[#This Row],[Quarter]]="Q2",Table1[[#This Row],[Credit Amount]],"")</f>
        <v/>
      </c>
      <c r="K202">
        <f>IF(Table1[[#This Row],[Quarter]]="Q3",Table1[[#This Row],[Credit Amount]],"")</f>
        <v>-55.96</v>
      </c>
      <c r="L202" t="str">
        <f>IF(Table1[[#This Row],[Transaction Type]]="Upgrade",Table1[[#This Row],[Credit Amount]],IF(Table1[[#This Row],[Transaction Type]]="Activation",Table1[[#This Row],[Credit Amount]],""))</f>
        <v/>
      </c>
      <c r="M202">
        <f>IF(Table1[[#This Row],[Transaction Type]]="Maintenance",Table1[[#This Row],[Credit Amount]],"")</f>
        <v>-55.96</v>
      </c>
      <c r="N202">
        <v>10099</v>
      </c>
      <c r="O202" t="s">
        <v>2489</v>
      </c>
      <c r="P202" t="s">
        <v>2588</v>
      </c>
      <c r="Q202" t="s">
        <v>289</v>
      </c>
      <c r="R202">
        <v>10004</v>
      </c>
      <c r="S202" t="s">
        <v>2489</v>
      </c>
      <c r="T202" t="s">
        <v>2493</v>
      </c>
      <c r="U202" t="s">
        <v>290</v>
      </c>
      <c r="V202" t="s">
        <v>34</v>
      </c>
      <c r="W202">
        <v>100004100</v>
      </c>
      <c r="X202">
        <v>8005553101</v>
      </c>
      <c r="Y202" t="s">
        <v>2595</v>
      </c>
      <c r="Z202" t="s">
        <v>5689</v>
      </c>
      <c r="AA202" s="13">
        <v>-55.96</v>
      </c>
      <c r="AB202" s="14">
        <v>42568</v>
      </c>
      <c r="AC202" t="s">
        <v>36</v>
      </c>
    </row>
    <row r="203" spans="1:29" x14ac:dyDescent="0.25">
      <c r="A203" t="str">
        <f>CONCATENATE("Q",ROUNDUP(MONTH(Table1[[#This Row],[Month]])/3,0))</f>
        <v>Q3</v>
      </c>
      <c r="B203" s="14">
        <f>EOMONTH(Table1[[#This Row],[Credit Date]],-1)+1</f>
        <v>42552</v>
      </c>
      <c r="C203" t="str">
        <f>CONCATENATE(Table1[[#This Row],[Issuer Last Name]],", ",Table1[[#This Row],[Issuer First Name]])</f>
        <v>No. 099, Employee</v>
      </c>
      <c r="D203" t="str">
        <f>CONCATENATE(Table1[[#This Row],[Approver Last Name]],", ",Table1[[#This Row],[Approver First Name]])</f>
        <v>No. 004, Employee</v>
      </c>
      <c r="E203" t="str">
        <f>CONCATENATE(Table1[[#This Row],[Customer Last Name]],", ",Table1[[#This Row],[Customer First Name]])</f>
        <v>No. 10337, Client</v>
      </c>
      <c r="F2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3" t="str">
        <f>IF(Table1[[#This Row],[Transaction Type]]="Maintenance","Non-Sales","Sales")</f>
        <v>Non-Sales</v>
      </c>
      <c r="H203" t="str">
        <f>IF(Table1[[#This Row],[Quarter]]="q2",1,"")</f>
        <v/>
      </c>
      <c r="I203">
        <f>IF(Table1[[#This Row],[Quarter]]="q3",1,"")</f>
        <v>1</v>
      </c>
      <c r="J203" t="str">
        <f>IF(Table1[[#This Row],[Quarter]]="Q2",Table1[[#This Row],[Credit Amount]],"")</f>
        <v/>
      </c>
      <c r="K203">
        <f>IF(Table1[[#This Row],[Quarter]]="Q3",Table1[[#This Row],[Credit Amount]],"")</f>
        <v>-53.34</v>
      </c>
      <c r="L203" t="str">
        <f>IF(Table1[[#This Row],[Transaction Type]]="Upgrade",Table1[[#This Row],[Credit Amount]],IF(Table1[[#This Row],[Transaction Type]]="Activation",Table1[[#This Row],[Credit Amount]],""))</f>
        <v/>
      </c>
      <c r="M203">
        <f>IF(Table1[[#This Row],[Transaction Type]]="Maintenance",Table1[[#This Row],[Credit Amount]],"")</f>
        <v>-53.34</v>
      </c>
      <c r="N203">
        <v>10099</v>
      </c>
      <c r="O203" t="s">
        <v>2489</v>
      </c>
      <c r="P203" t="s">
        <v>2588</v>
      </c>
      <c r="Q203" t="s">
        <v>289</v>
      </c>
      <c r="R203">
        <v>10004</v>
      </c>
      <c r="S203" t="s">
        <v>2489</v>
      </c>
      <c r="T203" t="s">
        <v>2493</v>
      </c>
      <c r="U203" t="s">
        <v>290</v>
      </c>
      <c r="V203" t="s">
        <v>34</v>
      </c>
      <c r="W203">
        <v>100001336</v>
      </c>
      <c r="X203">
        <v>8005550337</v>
      </c>
      <c r="Y203" t="s">
        <v>2595</v>
      </c>
      <c r="Z203" t="s">
        <v>2932</v>
      </c>
      <c r="AA203" s="13">
        <v>-53.34</v>
      </c>
      <c r="AB203" s="14">
        <v>42576</v>
      </c>
      <c r="AC203" t="s">
        <v>36</v>
      </c>
    </row>
    <row r="204" spans="1:29" x14ac:dyDescent="0.25">
      <c r="A204" t="str">
        <f>CONCATENATE("Q",ROUNDUP(MONTH(Table1[[#This Row],[Month]])/3,0))</f>
        <v>Q3</v>
      </c>
      <c r="B204" s="14">
        <f>EOMONTH(Table1[[#This Row],[Credit Date]],-1)+1</f>
        <v>42552</v>
      </c>
      <c r="C204" t="str">
        <f>CONCATENATE(Table1[[#This Row],[Issuer Last Name]],", ",Table1[[#This Row],[Issuer First Name]])</f>
        <v>No. 099, Employee</v>
      </c>
      <c r="D204" t="str">
        <f>CONCATENATE(Table1[[#This Row],[Approver Last Name]],", ",Table1[[#This Row],[Approver First Name]])</f>
        <v>No. 004, Employee</v>
      </c>
      <c r="E204" t="str">
        <f>CONCATENATE(Table1[[#This Row],[Customer Last Name]],", ",Table1[[#This Row],[Customer First Name]])</f>
        <v>No. 11653, Client</v>
      </c>
      <c r="F2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4" t="str">
        <f>IF(Table1[[#This Row],[Transaction Type]]="Maintenance","Non-Sales","Sales")</f>
        <v>Non-Sales</v>
      </c>
      <c r="H204" t="str">
        <f>IF(Table1[[#This Row],[Quarter]]="q2",1,"")</f>
        <v/>
      </c>
      <c r="I204">
        <f>IF(Table1[[#This Row],[Quarter]]="q3",1,"")</f>
        <v>1</v>
      </c>
      <c r="J204" t="str">
        <f>IF(Table1[[#This Row],[Quarter]]="Q2",Table1[[#This Row],[Credit Amount]],"")</f>
        <v/>
      </c>
      <c r="K204">
        <f>IF(Table1[[#This Row],[Quarter]]="Q3",Table1[[#This Row],[Credit Amount]],"")</f>
        <v>-70.400000000000006</v>
      </c>
      <c r="L204" t="str">
        <f>IF(Table1[[#This Row],[Transaction Type]]="Upgrade",Table1[[#This Row],[Credit Amount]],IF(Table1[[#This Row],[Transaction Type]]="Activation",Table1[[#This Row],[Credit Amount]],""))</f>
        <v/>
      </c>
      <c r="M204">
        <f>IF(Table1[[#This Row],[Transaction Type]]="Maintenance",Table1[[#This Row],[Credit Amount]],"")</f>
        <v>-70.400000000000006</v>
      </c>
      <c r="N204">
        <v>10099</v>
      </c>
      <c r="O204" t="s">
        <v>2489</v>
      </c>
      <c r="P204" t="s">
        <v>2588</v>
      </c>
      <c r="Q204" t="s">
        <v>289</v>
      </c>
      <c r="R204">
        <v>10004</v>
      </c>
      <c r="S204" t="s">
        <v>2489</v>
      </c>
      <c r="T204" t="s">
        <v>2493</v>
      </c>
      <c r="U204" t="s">
        <v>290</v>
      </c>
      <c r="V204" t="s">
        <v>34</v>
      </c>
      <c r="W204">
        <v>100002652</v>
      </c>
      <c r="X204">
        <v>8005551653</v>
      </c>
      <c r="Y204" t="s">
        <v>2595</v>
      </c>
      <c r="Z204" t="s">
        <v>4248</v>
      </c>
      <c r="AA204" s="13">
        <v>-70.400000000000006</v>
      </c>
      <c r="AB204" s="14">
        <v>42576</v>
      </c>
      <c r="AC204" t="s">
        <v>36</v>
      </c>
    </row>
    <row r="205" spans="1:29" x14ac:dyDescent="0.25">
      <c r="A205" t="str">
        <f>CONCATENATE("Q",ROUNDUP(MONTH(Table1[[#This Row],[Month]])/3,0))</f>
        <v>Q3</v>
      </c>
      <c r="B205" s="14">
        <f>EOMONTH(Table1[[#This Row],[Credit Date]],-1)+1</f>
        <v>42552</v>
      </c>
      <c r="C205" t="str">
        <f>CONCATENATE(Table1[[#This Row],[Issuer Last Name]],", ",Table1[[#This Row],[Issuer First Name]])</f>
        <v>No. 099, Employee</v>
      </c>
      <c r="D205" t="str">
        <f>CONCATENATE(Table1[[#This Row],[Approver Last Name]],", ",Table1[[#This Row],[Approver First Name]])</f>
        <v>No. 099, Employee</v>
      </c>
      <c r="E205" t="str">
        <f>CONCATENATE(Table1[[#This Row],[Customer Last Name]],", ",Table1[[#This Row],[Customer First Name]])</f>
        <v>No. 11359, Client</v>
      </c>
      <c r="F205" t="str">
        <f>IF(Table1[[#This Row],[Credit Amount]]&gt;-19.99,"Less than 19.99",IF(Table1[[#This Row],[Credit Amount]]=-20,"20",IF(Table1[[#This Row],[Credit Amount]]&gt;-49.98,"20.01-49.98",IF(Table1[[#This Row],[Credit Amount]]=-49.99,"49.99",IF(Table1[[#This Row],[Credit Amount]]=-50,"50",IF(Table1[[#This Row],[Credit Amount]]&lt;-50.01,"Greater than 50"))))))</f>
        <v>20.01-49.98</v>
      </c>
      <c r="G205" t="str">
        <f>IF(Table1[[#This Row],[Transaction Type]]="Maintenance","Non-Sales","Sales")</f>
        <v>Sales</v>
      </c>
      <c r="H205" t="str">
        <f>IF(Table1[[#This Row],[Quarter]]="q2",1,"")</f>
        <v/>
      </c>
      <c r="I205">
        <f>IF(Table1[[#This Row],[Quarter]]="q3",1,"")</f>
        <v>1</v>
      </c>
      <c r="J205" t="str">
        <f>IF(Table1[[#This Row],[Quarter]]="Q2",Table1[[#This Row],[Credit Amount]],"")</f>
        <v/>
      </c>
      <c r="K205">
        <f>IF(Table1[[#This Row],[Quarter]]="Q3",Table1[[#This Row],[Credit Amount]],"")</f>
        <v>-44.66</v>
      </c>
      <c r="L205">
        <f>IF(Table1[[#This Row],[Transaction Type]]="Upgrade",Table1[[#This Row],[Credit Amount]],IF(Table1[[#This Row],[Transaction Type]]="Activation",Table1[[#This Row],[Credit Amount]],""))</f>
        <v>-44.66</v>
      </c>
      <c r="M205" t="str">
        <f>IF(Table1[[#This Row],[Transaction Type]]="Maintenance",Table1[[#This Row],[Credit Amount]],"")</f>
        <v/>
      </c>
      <c r="N205">
        <v>10099</v>
      </c>
      <c r="O205" t="s">
        <v>2489</v>
      </c>
      <c r="P205" t="s">
        <v>2588</v>
      </c>
      <c r="Q205" t="s">
        <v>289</v>
      </c>
      <c r="R205">
        <v>10099</v>
      </c>
      <c r="S205" t="s">
        <v>2489</v>
      </c>
      <c r="T205" t="s">
        <v>2588</v>
      </c>
      <c r="U205" t="s">
        <v>289</v>
      </c>
      <c r="V205" t="s">
        <v>34</v>
      </c>
      <c r="W205">
        <v>100002358</v>
      </c>
      <c r="X205">
        <v>8005551359</v>
      </c>
      <c r="Y205" t="s">
        <v>2595</v>
      </c>
      <c r="Z205" t="s">
        <v>3954</v>
      </c>
      <c r="AA205" s="13">
        <v>-44.66</v>
      </c>
      <c r="AB205" s="14">
        <v>42577</v>
      </c>
      <c r="AC205" t="s">
        <v>37</v>
      </c>
    </row>
    <row r="206" spans="1:29" x14ac:dyDescent="0.25">
      <c r="A206" t="str">
        <f>CONCATENATE("Q",ROUNDUP(MONTH(Table1[[#This Row],[Month]])/3,0))</f>
        <v>Q3</v>
      </c>
      <c r="B206" s="14">
        <f>EOMONTH(Table1[[#This Row],[Credit Date]],-1)+1</f>
        <v>42552</v>
      </c>
      <c r="C206" t="str">
        <f>CONCATENATE(Table1[[#This Row],[Issuer Last Name]],", ",Table1[[#This Row],[Issuer First Name]])</f>
        <v>No. 099, Employee</v>
      </c>
      <c r="D206" t="str">
        <f>CONCATENATE(Table1[[#This Row],[Approver Last Name]],", ",Table1[[#This Row],[Approver First Name]])</f>
        <v>No. 004, Employee</v>
      </c>
      <c r="E206" t="str">
        <f>CONCATENATE(Table1[[#This Row],[Customer Last Name]],", ",Table1[[#This Row],[Customer First Name]])</f>
        <v>No. 12721, Client</v>
      </c>
      <c r="F2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 t="str">
        <f>IF(Table1[[#This Row],[Transaction Type]]="Maintenance","Non-Sales","Sales")</f>
        <v>Non-Sales</v>
      </c>
      <c r="H206" t="str">
        <f>IF(Table1[[#This Row],[Quarter]]="q2",1,"")</f>
        <v/>
      </c>
      <c r="I206">
        <f>IF(Table1[[#This Row],[Quarter]]="q3",1,"")</f>
        <v>1</v>
      </c>
      <c r="J206" t="str">
        <f>IF(Table1[[#This Row],[Quarter]]="Q2",Table1[[#This Row],[Credit Amount]],"")</f>
        <v/>
      </c>
      <c r="K206">
        <f>IF(Table1[[#This Row],[Quarter]]="Q3",Table1[[#This Row],[Credit Amount]],"")</f>
        <v>-50.79</v>
      </c>
      <c r="L206" t="str">
        <f>IF(Table1[[#This Row],[Transaction Type]]="Upgrade",Table1[[#This Row],[Credit Amount]],IF(Table1[[#This Row],[Transaction Type]]="Activation",Table1[[#This Row],[Credit Amount]],""))</f>
        <v/>
      </c>
      <c r="M206">
        <f>IF(Table1[[#This Row],[Transaction Type]]="Maintenance",Table1[[#This Row],[Credit Amount]],"")</f>
        <v>-50.79</v>
      </c>
      <c r="N206">
        <v>10099</v>
      </c>
      <c r="O206" t="s">
        <v>2489</v>
      </c>
      <c r="P206" t="s">
        <v>2588</v>
      </c>
      <c r="Q206" t="s">
        <v>289</v>
      </c>
      <c r="R206">
        <v>10004</v>
      </c>
      <c r="S206" t="s">
        <v>2489</v>
      </c>
      <c r="T206" t="s">
        <v>2493</v>
      </c>
      <c r="U206" t="s">
        <v>290</v>
      </c>
      <c r="V206" t="s">
        <v>34</v>
      </c>
      <c r="W206">
        <v>100003720</v>
      </c>
      <c r="X206">
        <v>8005552721</v>
      </c>
      <c r="Y206" t="s">
        <v>2595</v>
      </c>
      <c r="Z206" t="s">
        <v>5314</v>
      </c>
      <c r="AA206" s="13">
        <v>-50.79</v>
      </c>
      <c r="AB206" s="14">
        <v>42577</v>
      </c>
      <c r="AC206" t="s">
        <v>36</v>
      </c>
    </row>
    <row r="207" spans="1:29" x14ac:dyDescent="0.25">
      <c r="A207" t="str">
        <f>CONCATENATE("Q",ROUNDUP(MONTH(Table1[[#This Row],[Month]])/3,0))</f>
        <v>Q3</v>
      </c>
      <c r="B207" s="14">
        <f>EOMONTH(Table1[[#This Row],[Credit Date]],-1)+1</f>
        <v>42583</v>
      </c>
      <c r="C207" t="str">
        <f>CONCATENATE(Table1[[#This Row],[Issuer Last Name]],", ",Table1[[#This Row],[Issuer First Name]])</f>
        <v>No. 099, Employee</v>
      </c>
      <c r="D207" t="str">
        <f>CONCATENATE(Table1[[#This Row],[Approver Last Name]],", ",Table1[[#This Row],[Approver First Name]])</f>
        <v>No. 099, Employee</v>
      </c>
      <c r="E207" t="str">
        <f>CONCATENATE(Table1[[#This Row],[Customer Last Name]],", ",Table1[[#This Row],[Customer First Name]])</f>
        <v>No. 11591, Client</v>
      </c>
      <c r="F207" t="str">
        <f>IF(Table1[[#This Row],[Credit Amount]]&gt;-19.99,"Less than 19.99",IF(Table1[[#This Row],[Credit Amount]]=-20,"20",IF(Table1[[#This Row],[Credit Amount]]&gt;-49.98,"20.01-49.98",IF(Table1[[#This Row],[Credit Amount]]=-49.99,"49.99",IF(Table1[[#This Row],[Credit Amount]]=-50,"50",IF(Table1[[#This Row],[Credit Amount]]&lt;-50.01,"Greater than 50"))))))</f>
        <v>20.01-49.98</v>
      </c>
      <c r="G207" t="str">
        <f>IF(Table1[[#This Row],[Transaction Type]]="Maintenance","Non-Sales","Sales")</f>
        <v>Non-Sales</v>
      </c>
      <c r="H207" t="str">
        <f>IF(Table1[[#This Row],[Quarter]]="q2",1,"")</f>
        <v/>
      </c>
      <c r="I207">
        <f>IF(Table1[[#This Row],[Quarter]]="q3",1,"")</f>
        <v>1</v>
      </c>
      <c r="J207" t="str">
        <f>IF(Table1[[#This Row],[Quarter]]="Q2",Table1[[#This Row],[Credit Amount]],"")</f>
        <v/>
      </c>
      <c r="K207">
        <f>IF(Table1[[#This Row],[Quarter]]="Q3",Table1[[#This Row],[Credit Amount]],"")</f>
        <v>-42.58</v>
      </c>
      <c r="L207" t="str">
        <f>IF(Table1[[#This Row],[Transaction Type]]="Upgrade",Table1[[#This Row],[Credit Amount]],IF(Table1[[#This Row],[Transaction Type]]="Activation",Table1[[#This Row],[Credit Amount]],""))</f>
        <v/>
      </c>
      <c r="M207">
        <f>IF(Table1[[#This Row],[Transaction Type]]="Maintenance",Table1[[#This Row],[Credit Amount]],"")</f>
        <v>-42.58</v>
      </c>
      <c r="N207">
        <v>10099</v>
      </c>
      <c r="O207" t="s">
        <v>2489</v>
      </c>
      <c r="P207" t="s">
        <v>2588</v>
      </c>
      <c r="Q207" t="s">
        <v>289</v>
      </c>
      <c r="R207">
        <v>10099</v>
      </c>
      <c r="S207" t="s">
        <v>2489</v>
      </c>
      <c r="T207" t="s">
        <v>2588</v>
      </c>
      <c r="U207" t="s">
        <v>289</v>
      </c>
      <c r="V207" t="s">
        <v>34</v>
      </c>
      <c r="W207">
        <v>100002590</v>
      </c>
      <c r="X207">
        <v>8005551591</v>
      </c>
      <c r="Y207" t="s">
        <v>2595</v>
      </c>
      <c r="Z207" t="s">
        <v>4186</v>
      </c>
      <c r="AA207" s="13">
        <v>-42.58</v>
      </c>
      <c r="AB207" s="14">
        <v>42586</v>
      </c>
      <c r="AC207" t="s">
        <v>36</v>
      </c>
    </row>
    <row r="208" spans="1:29" x14ac:dyDescent="0.25">
      <c r="A208" t="str">
        <f>CONCATENATE("Q",ROUNDUP(MONTH(Table1[[#This Row],[Month]])/3,0))</f>
        <v>Q3</v>
      </c>
      <c r="B208" s="14">
        <f>EOMONTH(Table1[[#This Row],[Credit Date]],-1)+1</f>
        <v>42583</v>
      </c>
      <c r="C208" t="str">
        <f>CONCATENATE(Table1[[#This Row],[Issuer Last Name]],", ",Table1[[#This Row],[Issuer First Name]])</f>
        <v>No. 099, Employee</v>
      </c>
      <c r="D208" t="str">
        <f>CONCATENATE(Table1[[#This Row],[Approver Last Name]],", ",Table1[[#This Row],[Approver First Name]])</f>
        <v>No. 004, Employee</v>
      </c>
      <c r="E208" t="str">
        <f>CONCATENATE(Table1[[#This Row],[Customer Last Name]],", ",Table1[[#This Row],[Customer First Name]])</f>
        <v>No. 10246, Client</v>
      </c>
      <c r="F2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 t="str">
        <f>IF(Table1[[#This Row],[Transaction Type]]="Maintenance","Non-Sales","Sales")</f>
        <v>Sales</v>
      </c>
      <c r="H208" t="str">
        <f>IF(Table1[[#This Row],[Quarter]]="q2",1,"")</f>
        <v/>
      </c>
      <c r="I208">
        <f>IF(Table1[[#This Row],[Quarter]]="q3",1,"")</f>
        <v>1</v>
      </c>
      <c r="J208" t="str">
        <f>IF(Table1[[#This Row],[Quarter]]="Q2",Table1[[#This Row],[Credit Amount]],"")</f>
        <v/>
      </c>
      <c r="K208">
        <f>IF(Table1[[#This Row],[Quarter]]="Q3",Table1[[#This Row],[Credit Amount]],"")</f>
        <v>-91.29</v>
      </c>
      <c r="L208">
        <f>IF(Table1[[#This Row],[Transaction Type]]="Upgrade",Table1[[#This Row],[Credit Amount]],IF(Table1[[#This Row],[Transaction Type]]="Activation",Table1[[#This Row],[Credit Amount]],""))</f>
        <v>-91.29</v>
      </c>
      <c r="M208" t="str">
        <f>IF(Table1[[#This Row],[Transaction Type]]="Maintenance",Table1[[#This Row],[Credit Amount]],"")</f>
        <v/>
      </c>
      <c r="N208">
        <v>10099</v>
      </c>
      <c r="O208" t="s">
        <v>2489</v>
      </c>
      <c r="P208" t="s">
        <v>2588</v>
      </c>
      <c r="Q208" t="s">
        <v>289</v>
      </c>
      <c r="R208">
        <v>10004</v>
      </c>
      <c r="S208" t="s">
        <v>2489</v>
      </c>
      <c r="T208" t="s">
        <v>2493</v>
      </c>
      <c r="U208" t="s">
        <v>290</v>
      </c>
      <c r="V208" t="s">
        <v>34</v>
      </c>
      <c r="W208">
        <v>100001245</v>
      </c>
      <c r="X208">
        <v>8005550246</v>
      </c>
      <c r="Y208" t="s">
        <v>2595</v>
      </c>
      <c r="Z208" t="s">
        <v>2841</v>
      </c>
      <c r="AA208" s="13">
        <v>-91.29</v>
      </c>
      <c r="AB208" s="14">
        <v>42590</v>
      </c>
      <c r="AC208" t="s">
        <v>37</v>
      </c>
    </row>
    <row r="209" spans="1:29" x14ac:dyDescent="0.25">
      <c r="A209" t="str">
        <f>CONCATENATE("Q",ROUNDUP(MONTH(Table1[[#This Row],[Month]])/3,0))</f>
        <v>Q3</v>
      </c>
      <c r="B209" s="14">
        <f>EOMONTH(Table1[[#This Row],[Credit Date]],-1)+1</f>
        <v>42583</v>
      </c>
      <c r="C209" t="str">
        <f>CONCATENATE(Table1[[#This Row],[Issuer Last Name]],", ",Table1[[#This Row],[Issuer First Name]])</f>
        <v>No. 099, Employee</v>
      </c>
      <c r="D209" t="str">
        <f>CONCATENATE(Table1[[#This Row],[Approver Last Name]],", ",Table1[[#This Row],[Approver First Name]])</f>
        <v>No. 099, Employee</v>
      </c>
      <c r="E209" t="str">
        <f>CONCATENATE(Table1[[#This Row],[Customer Last Name]],", ",Table1[[#This Row],[Customer First Name]])</f>
        <v>No. 13745, Client</v>
      </c>
      <c r="F209" t="str">
        <f>IF(Table1[[#This Row],[Credit Amount]]&gt;-19.99,"Less than 19.99",IF(Table1[[#This Row],[Credit Amount]]=-20,"20",IF(Table1[[#This Row],[Credit Amount]]&gt;-49.98,"20.01-49.98",IF(Table1[[#This Row],[Credit Amount]]=-49.99,"49.99",IF(Table1[[#This Row],[Credit Amount]]=-50,"50",IF(Table1[[#This Row],[Credit Amount]]&lt;-50.01,"Greater than 50"))))))</f>
        <v>Less than 19.99</v>
      </c>
      <c r="G209" t="str">
        <f>IF(Table1[[#This Row],[Transaction Type]]="Maintenance","Non-Sales","Sales")</f>
        <v>Non-Sales</v>
      </c>
      <c r="H209" t="str">
        <f>IF(Table1[[#This Row],[Quarter]]="q2",1,"")</f>
        <v/>
      </c>
      <c r="I209">
        <f>IF(Table1[[#This Row],[Quarter]]="q3",1,"")</f>
        <v>1</v>
      </c>
      <c r="J209" t="str">
        <f>IF(Table1[[#This Row],[Quarter]]="Q2",Table1[[#This Row],[Credit Amount]],"")</f>
        <v/>
      </c>
      <c r="K209">
        <f>IF(Table1[[#This Row],[Quarter]]="Q3",Table1[[#This Row],[Credit Amount]],"")</f>
        <v>-12.92</v>
      </c>
      <c r="L209" t="str">
        <f>IF(Table1[[#This Row],[Transaction Type]]="Upgrade",Table1[[#This Row],[Credit Amount]],IF(Table1[[#This Row],[Transaction Type]]="Activation",Table1[[#This Row],[Credit Amount]],""))</f>
        <v/>
      </c>
      <c r="M209">
        <f>IF(Table1[[#This Row],[Transaction Type]]="Maintenance",Table1[[#This Row],[Credit Amount]],"")</f>
        <v>-12.92</v>
      </c>
      <c r="N209">
        <v>10099</v>
      </c>
      <c r="O209" t="s">
        <v>2489</v>
      </c>
      <c r="P209" t="s">
        <v>2588</v>
      </c>
      <c r="Q209" t="s">
        <v>289</v>
      </c>
      <c r="R209">
        <v>10099</v>
      </c>
      <c r="S209" t="s">
        <v>2489</v>
      </c>
      <c r="T209" t="s">
        <v>2588</v>
      </c>
      <c r="U209" t="s">
        <v>289</v>
      </c>
      <c r="V209" t="s">
        <v>34</v>
      </c>
      <c r="W209">
        <v>100004744</v>
      </c>
      <c r="X209">
        <v>8005553745</v>
      </c>
      <c r="Y209" t="s">
        <v>2595</v>
      </c>
      <c r="Z209" t="s">
        <v>6333</v>
      </c>
      <c r="AA209" s="13">
        <v>-12.92</v>
      </c>
      <c r="AB209" s="14">
        <v>42593</v>
      </c>
      <c r="AC209" t="s">
        <v>36</v>
      </c>
    </row>
    <row r="210" spans="1:29" x14ac:dyDescent="0.25">
      <c r="A210" t="str">
        <f>CONCATENATE("Q",ROUNDUP(MONTH(Table1[[#This Row],[Month]])/3,0))</f>
        <v>Q3</v>
      </c>
      <c r="B210" s="14">
        <f>EOMONTH(Table1[[#This Row],[Credit Date]],-1)+1</f>
        <v>42583</v>
      </c>
      <c r="C210" t="str">
        <f>CONCATENATE(Table1[[#This Row],[Issuer Last Name]],", ",Table1[[#This Row],[Issuer First Name]])</f>
        <v>No. 099, Employee</v>
      </c>
      <c r="D210" t="str">
        <f>CONCATENATE(Table1[[#This Row],[Approver Last Name]],", ",Table1[[#This Row],[Approver First Name]])</f>
        <v>No. 004, Employee</v>
      </c>
      <c r="E210" t="str">
        <f>CONCATENATE(Table1[[#This Row],[Customer Last Name]],", ",Table1[[#This Row],[Customer First Name]])</f>
        <v>No. 10911, Client</v>
      </c>
      <c r="F2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 t="str">
        <f>IF(Table1[[#This Row],[Transaction Type]]="Maintenance","Non-Sales","Sales")</f>
        <v>Non-Sales</v>
      </c>
      <c r="H210" t="str">
        <f>IF(Table1[[#This Row],[Quarter]]="q2",1,"")</f>
        <v/>
      </c>
      <c r="I210">
        <f>IF(Table1[[#This Row],[Quarter]]="q3",1,"")</f>
        <v>1</v>
      </c>
      <c r="J210" t="str">
        <f>IF(Table1[[#This Row],[Quarter]]="Q2",Table1[[#This Row],[Credit Amount]],"")</f>
        <v/>
      </c>
      <c r="K210">
        <f>IF(Table1[[#This Row],[Quarter]]="Q3",Table1[[#This Row],[Credit Amount]],"")</f>
        <v>-59.82</v>
      </c>
      <c r="L210" t="str">
        <f>IF(Table1[[#This Row],[Transaction Type]]="Upgrade",Table1[[#This Row],[Credit Amount]],IF(Table1[[#This Row],[Transaction Type]]="Activation",Table1[[#This Row],[Credit Amount]],""))</f>
        <v/>
      </c>
      <c r="M210">
        <f>IF(Table1[[#This Row],[Transaction Type]]="Maintenance",Table1[[#This Row],[Credit Amount]],"")</f>
        <v>-59.82</v>
      </c>
      <c r="N210">
        <v>10099</v>
      </c>
      <c r="O210" t="s">
        <v>2489</v>
      </c>
      <c r="P210" t="s">
        <v>2588</v>
      </c>
      <c r="Q210" t="s">
        <v>289</v>
      </c>
      <c r="R210">
        <v>10004</v>
      </c>
      <c r="S210" t="s">
        <v>2489</v>
      </c>
      <c r="T210" t="s">
        <v>2493</v>
      </c>
      <c r="U210" t="s">
        <v>290</v>
      </c>
      <c r="V210" t="s">
        <v>34</v>
      </c>
      <c r="W210">
        <v>100001910</v>
      </c>
      <c r="X210">
        <v>8005550911</v>
      </c>
      <c r="Y210" t="s">
        <v>2595</v>
      </c>
      <c r="Z210" t="s">
        <v>3506</v>
      </c>
      <c r="AA210" s="13">
        <v>-59.82</v>
      </c>
      <c r="AB210" s="14">
        <v>42593</v>
      </c>
      <c r="AC210" t="s">
        <v>36</v>
      </c>
    </row>
    <row r="211" spans="1:29" x14ac:dyDescent="0.25">
      <c r="A211" t="str">
        <f>CONCATENATE("Q",ROUNDUP(MONTH(Table1[[#This Row],[Month]])/3,0))</f>
        <v>Q3</v>
      </c>
      <c r="B211" s="14">
        <f>EOMONTH(Table1[[#This Row],[Credit Date]],-1)+1</f>
        <v>42583</v>
      </c>
      <c r="C211" t="str">
        <f>CONCATENATE(Table1[[#This Row],[Issuer Last Name]],", ",Table1[[#This Row],[Issuer First Name]])</f>
        <v>No. 099, Employee</v>
      </c>
      <c r="D211" t="str">
        <f>CONCATENATE(Table1[[#This Row],[Approver Last Name]],", ",Table1[[#This Row],[Approver First Name]])</f>
        <v>No. 004, Employee</v>
      </c>
      <c r="E211" t="str">
        <f>CONCATENATE(Table1[[#This Row],[Customer Last Name]],", ",Table1[[#This Row],[Customer First Name]])</f>
        <v>No. 11243, Client</v>
      </c>
      <c r="F2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1" t="str">
        <f>IF(Table1[[#This Row],[Transaction Type]]="Maintenance","Non-Sales","Sales")</f>
        <v>Non-Sales</v>
      </c>
      <c r="H211" t="str">
        <f>IF(Table1[[#This Row],[Quarter]]="q2",1,"")</f>
        <v/>
      </c>
      <c r="I211">
        <f>IF(Table1[[#This Row],[Quarter]]="q3",1,"")</f>
        <v>1</v>
      </c>
      <c r="J211" t="str">
        <f>IF(Table1[[#This Row],[Quarter]]="Q2",Table1[[#This Row],[Credit Amount]],"")</f>
        <v/>
      </c>
      <c r="K211">
        <f>IF(Table1[[#This Row],[Quarter]]="Q3",Table1[[#This Row],[Credit Amount]],"")</f>
        <v>-51.32</v>
      </c>
      <c r="L211" t="str">
        <f>IF(Table1[[#This Row],[Transaction Type]]="Upgrade",Table1[[#This Row],[Credit Amount]],IF(Table1[[#This Row],[Transaction Type]]="Activation",Table1[[#This Row],[Credit Amount]],""))</f>
        <v/>
      </c>
      <c r="M211">
        <f>IF(Table1[[#This Row],[Transaction Type]]="Maintenance",Table1[[#This Row],[Credit Amount]],"")</f>
        <v>-51.32</v>
      </c>
      <c r="N211">
        <v>10099</v>
      </c>
      <c r="O211" t="s">
        <v>2489</v>
      </c>
      <c r="P211" t="s">
        <v>2588</v>
      </c>
      <c r="Q211" t="s">
        <v>289</v>
      </c>
      <c r="R211">
        <v>10004</v>
      </c>
      <c r="S211" t="s">
        <v>2489</v>
      </c>
      <c r="T211" t="s">
        <v>2493</v>
      </c>
      <c r="U211" t="s">
        <v>290</v>
      </c>
      <c r="V211" t="s">
        <v>34</v>
      </c>
      <c r="W211">
        <v>100002242</v>
      </c>
      <c r="X211">
        <v>8005551243</v>
      </c>
      <c r="Y211" t="s">
        <v>2595</v>
      </c>
      <c r="Z211" t="s">
        <v>3838</v>
      </c>
      <c r="AA211" s="13">
        <v>-51.32</v>
      </c>
      <c r="AB211" s="14">
        <v>42593</v>
      </c>
      <c r="AC211" t="s">
        <v>36</v>
      </c>
    </row>
    <row r="212" spans="1:29" x14ac:dyDescent="0.25">
      <c r="A212" t="str">
        <f>CONCATENATE("Q",ROUNDUP(MONTH(Table1[[#This Row],[Month]])/3,0))</f>
        <v>Q3</v>
      </c>
      <c r="B212" s="14">
        <f>EOMONTH(Table1[[#This Row],[Credit Date]],-1)+1</f>
        <v>42583</v>
      </c>
      <c r="C212" t="str">
        <f>CONCATENATE(Table1[[#This Row],[Issuer Last Name]],", ",Table1[[#This Row],[Issuer First Name]])</f>
        <v>No. 099, Employee</v>
      </c>
      <c r="D212" t="str">
        <f>CONCATENATE(Table1[[#This Row],[Approver Last Name]],", ",Table1[[#This Row],[Approver First Name]])</f>
        <v>No. 004, Employee</v>
      </c>
      <c r="E212" t="str">
        <f>CONCATENATE(Table1[[#This Row],[Customer Last Name]],", ",Table1[[#This Row],[Customer First Name]])</f>
        <v>No. 11969, Client</v>
      </c>
      <c r="F2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 t="str">
        <f>IF(Table1[[#This Row],[Transaction Type]]="Maintenance","Non-Sales","Sales")</f>
        <v>Non-Sales</v>
      </c>
      <c r="H212" t="str">
        <f>IF(Table1[[#This Row],[Quarter]]="q2",1,"")</f>
        <v/>
      </c>
      <c r="I212">
        <f>IF(Table1[[#This Row],[Quarter]]="q3",1,"")</f>
        <v>1</v>
      </c>
      <c r="J212" t="str">
        <f>IF(Table1[[#This Row],[Quarter]]="Q2",Table1[[#This Row],[Credit Amount]],"")</f>
        <v/>
      </c>
      <c r="K212">
        <f>IF(Table1[[#This Row],[Quarter]]="Q3",Table1[[#This Row],[Credit Amount]],"")</f>
        <v>-83.91</v>
      </c>
      <c r="L212" t="str">
        <f>IF(Table1[[#This Row],[Transaction Type]]="Upgrade",Table1[[#This Row],[Credit Amount]],IF(Table1[[#This Row],[Transaction Type]]="Activation",Table1[[#This Row],[Credit Amount]],""))</f>
        <v/>
      </c>
      <c r="M212">
        <f>IF(Table1[[#This Row],[Transaction Type]]="Maintenance",Table1[[#This Row],[Credit Amount]],"")</f>
        <v>-83.91</v>
      </c>
      <c r="N212">
        <v>10099</v>
      </c>
      <c r="O212" t="s">
        <v>2489</v>
      </c>
      <c r="P212" t="s">
        <v>2588</v>
      </c>
      <c r="Q212" t="s">
        <v>289</v>
      </c>
      <c r="R212">
        <v>10004</v>
      </c>
      <c r="S212" t="s">
        <v>2489</v>
      </c>
      <c r="T212" t="s">
        <v>2493</v>
      </c>
      <c r="U212" t="s">
        <v>290</v>
      </c>
      <c r="V212" t="s">
        <v>34</v>
      </c>
      <c r="W212">
        <v>100002968</v>
      </c>
      <c r="X212">
        <v>8005551969</v>
      </c>
      <c r="Y212" t="s">
        <v>2595</v>
      </c>
      <c r="Z212" t="s">
        <v>4564</v>
      </c>
      <c r="AA212" s="13">
        <v>-83.91</v>
      </c>
      <c r="AB212" s="14">
        <v>42596</v>
      </c>
      <c r="AC212" t="s">
        <v>36</v>
      </c>
    </row>
    <row r="213" spans="1:29" x14ac:dyDescent="0.25">
      <c r="A213" t="str">
        <f>CONCATENATE("Q",ROUNDUP(MONTH(Table1[[#This Row],[Month]])/3,0))</f>
        <v>Q3</v>
      </c>
      <c r="B213" s="14">
        <f>EOMONTH(Table1[[#This Row],[Credit Date]],-1)+1</f>
        <v>42583</v>
      </c>
      <c r="C213" t="str">
        <f>CONCATENATE(Table1[[#This Row],[Issuer Last Name]],", ",Table1[[#This Row],[Issuer First Name]])</f>
        <v>No. 099, Employee</v>
      </c>
      <c r="D213" t="str">
        <f>CONCATENATE(Table1[[#This Row],[Approver Last Name]],", ",Table1[[#This Row],[Approver First Name]])</f>
        <v>No. 004, Employee</v>
      </c>
      <c r="E213" t="str">
        <f>CONCATENATE(Table1[[#This Row],[Customer Last Name]],", ",Table1[[#This Row],[Customer First Name]])</f>
        <v>No. 14061, Client</v>
      </c>
      <c r="F2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3" t="str">
        <f>IF(Table1[[#This Row],[Transaction Type]]="Maintenance","Non-Sales","Sales")</f>
        <v>Sales</v>
      </c>
      <c r="H213" t="str">
        <f>IF(Table1[[#This Row],[Quarter]]="q2",1,"")</f>
        <v/>
      </c>
      <c r="I213">
        <f>IF(Table1[[#This Row],[Quarter]]="q3",1,"")</f>
        <v>1</v>
      </c>
      <c r="J213" t="str">
        <f>IF(Table1[[#This Row],[Quarter]]="Q2",Table1[[#This Row],[Credit Amount]],"")</f>
        <v/>
      </c>
      <c r="K213">
        <f>IF(Table1[[#This Row],[Quarter]]="Q3",Table1[[#This Row],[Credit Amount]],"")</f>
        <v>-98.73</v>
      </c>
      <c r="L213">
        <f>IF(Table1[[#This Row],[Transaction Type]]="Upgrade",Table1[[#This Row],[Credit Amount]],IF(Table1[[#This Row],[Transaction Type]]="Activation",Table1[[#This Row],[Credit Amount]],""))</f>
        <v>-98.73</v>
      </c>
      <c r="M213" t="str">
        <f>IF(Table1[[#This Row],[Transaction Type]]="Maintenance",Table1[[#This Row],[Credit Amount]],"")</f>
        <v/>
      </c>
      <c r="N213">
        <v>10099</v>
      </c>
      <c r="O213" t="s">
        <v>2489</v>
      </c>
      <c r="P213" t="s">
        <v>2588</v>
      </c>
      <c r="Q213" t="s">
        <v>289</v>
      </c>
      <c r="R213">
        <v>10004</v>
      </c>
      <c r="S213" t="s">
        <v>2489</v>
      </c>
      <c r="T213" t="s">
        <v>2493</v>
      </c>
      <c r="U213" t="s">
        <v>290</v>
      </c>
      <c r="V213" t="s">
        <v>34</v>
      </c>
      <c r="W213">
        <v>100005060</v>
      </c>
      <c r="X213">
        <v>8005554061</v>
      </c>
      <c r="Y213" t="s">
        <v>2595</v>
      </c>
      <c r="Z213" t="s">
        <v>6649</v>
      </c>
      <c r="AA213" s="13">
        <v>-98.73</v>
      </c>
      <c r="AB213" s="14">
        <v>42596</v>
      </c>
      <c r="AC213" t="s">
        <v>37</v>
      </c>
    </row>
    <row r="214" spans="1:29" x14ac:dyDescent="0.25">
      <c r="A214" t="str">
        <f>CONCATENATE("Q",ROUNDUP(MONTH(Table1[[#This Row],[Month]])/3,0))</f>
        <v>Q3</v>
      </c>
      <c r="B214" s="14">
        <f>EOMONTH(Table1[[#This Row],[Credit Date]],-1)+1</f>
        <v>42583</v>
      </c>
      <c r="C214" t="str">
        <f>CONCATENATE(Table1[[#This Row],[Issuer Last Name]],", ",Table1[[#This Row],[Issuer First Name]])</f>
        <v>No. 099, Employee</v>
      </c>
      <c r="D214" t="str">
        <f>CONCATENATE(Table1[[#This Row],[Approver Last Name]],", ",Table1[[#This Row],[Approver First Name]])</f>
        <v>No. 004, Employee</v>
      </c>
      <c r="E214" t="str">
        <f>CONCATENATE(Table1[[#This Row],[Customer Last Name]],", ",Table1[[#This Row],[Customer First Name]])</f>
        <v>No. 11325, Client</v>
      </c>
      <c r="F2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 t="str">
        <f>IF(Table1[[#This Row],[Transaction Type]]="Maintenance","Non-Sales","Sales")</f>
        <v>Sales</v>
      </c>
      <c r="H214" t="str">
        <f>IF(Table1[[#This Row],[Quarter]]="q2",1,"")</f>
        <v/>
      </c>
      <c r="I214">
        <f>IF(Table1[[#This Row],[Quarter]]="q3",1,"")</f>
        <v>1</v>
      </c>
      <c r="J214" t="str">
        <f>IF(Table1[[#This Row],[Quarter]]="Q2",Table1[[#This Row],[Credit Amount]],"")</f>
        <v/>
      </c>
      <c r="K214">
        <f>IF(Table1[[#This Row],[Quarter]]="Q3",Table1[[#This Row],[Credit Amount]],"")</f>
        <v>-52.07</v>
      </c>
      <c r="L214">
        <f>IF(Table1[[#This Row],[Transaction Type]]="Upgrade",Table1[[#This Row],[Credit Amount]],IF(Table1[[#This Row],[Transaction Type]]="Activation",Table1[[#This Row],[Credit Amount]],""))</f>
        <v>-52.07</v>
      </c>
      <c r="M214" t="str">
        <f>IF(Table1[[#This Row],[Transaction Type]]="Maintenance",Table1[[#This Row],[Credit Amount]],"")</f>
        <v/>
      </c>
      <c r="N214">
        <v>10099</v>
      </c>
      <c r="O214" t="s">
        <v>2489</v>
      </c>
      <c r="P214" t="s">
        <v>2588</v>
      </c>
      <c r="Q214" t="s">
        <v>289</v>
      </c>
      <c r="R214">
        <v>10004</v>
      </c>
      <c r="S214" t="s">
        <v>2489</v>
      </c>
      <c r="T214" t="s">
        <v>2493</v>
      </c>
      <c r="U214" t="s">
        <v>290</v>
      </c>
      <c r="V214" t="s">
        <v>34</v>
      </c>
      <c r="W214">
        <v>100002324</v>
      </c>
      <c r="X214">
        <v>8005551325</v>
      </c>
      <c r="Y214" t="s">
        <v>2595</v>
      </c>
      <c r="Z214" t="s">
        <v>3920</v>
      </c>
      <c r="AA214" s="13">
        <v>-52.07</v>
      </c>
      <c r="AB214" s="14">
        <v>42598</v>
      </c>
      <c r="AC214" t="s">
        <v>37</v>
      </c>
    </row>
    <row r="215" spans="1:29" x14ac:dyDescent="0.25">
      <c r="A215" t="str">
        <f>CONCATENATE("Q",ROUNDUP(MONTH(Table1[[#This Row],[Month]])/3,0))</f>
        <v>Q3</v>
      </c>
      <c r="B215" s="14">
        <f>EOMONTH(Table1[[#This Row],[Credit Date]],-1)+1</f>
        <v>42583</v>
      </c>
      <c r="C215" t="str">
        <f>CONCATENATE(Table1[[#This Row],[Issuer Last Name]],", ",Table1[[#This Row],[Issuer First Name]])</f>
        <v>No. 099, Employee</v>
      </c>
      <c r="D215" t="str">
        <f>CONCATENATE(Table1[[#This Row],[Approver Last Name]],", ",Table1[[#This Row],[Approver First Name]])</f>
        <v>No. 099, Employee</v>
      </c>
      <c r="E215" t="str">
        <f>CONCATENATE(Table1[[#This Row],[Customer Last Name]],", ",Table1[[#This Row],[Customer First Name]])</f>
        <v>No. 12917, Client</v>
      </c>
      <c r="F215" t="str">
        <f>IF(Table1[[#This Row],[Credit Amount]]&gt;-19.99,"Less than 19.99",IF(Table1[[#This Row],[Credit Amount]]=-20,"20",IF(Table1[[#This Row],[Credit Amount]]&gt;-49.98,"20.01-49.98",IF(Table1[[#This Row],[Credit Amount]]=-49.99,"49.99",IF(Table1[[#This Row],[Credit Amount]]=-50,"50",IF(Table1[[#This Row],[Credit Amount]]&lt;-50.01,"Greater than 50"))))))</f>
        <v>Less than 19.99</v>
      </c>
      <c r="G215" t="str">
        <f>IF(Table1[[#This Row],[Transaction Type]]="Maintenance","Non-Sales","Sales")</f>
        <v>Sales</v>
      </c>
      <c r="H215" t="str">
        <f>IF(Table1[[#This Row],[Quarter]]="q2",1,"")</f>
        <v/>
      </c>
      <c r="I215">
        <f>IF(Table1[[#This Row],[Quarter]]="q3",1,"")</f>
        <v>1</v>
      </c>
      <c r="J215" t="str">
        <f>IF(Table1[[#This Row],[Quarter]]="Q2",Table1[[#This Row],[Credit Amount]],"")</f>
        <v/>
      </c>
      <c r="K215">
        <f>IF(Table1[[#This Row],[Quarter]]="Q3",Table1[[#This Row],[Credit Amount]],"")</f>
        <v>-11.56</v>
      </c>
      <c r="L215">
        <f>IF(Table1[[#This Row],[Transaction Type]]="Upgrade",Table1[[#This Row],[Credit Amount]],IF(Table1[[#This Row],[Transaction Type]]="Activation",Table1[[#This Row],[Credit Amount]],""))</f>
        <v>-11.56</v>
      </c>
      <c r="M215" t="str">
        <f>IF(Table1[[#This Row],[Transaction Type]]="Maintenance",Table1[[#This Row],[Credit Amount]],"")</f>
        <v/>
      </c>
      <c r="N215">
        <v>10099</v>
      </c>
      <c r="O215" t="s">
        <v>2489</v>
      </c>
      <c r="P215" t="s">
        <v>2588</v>
      </c>
      <c r="Q215" t="s">
        <v>289</v>
      </c>
      <c r="R215">
        <v>10099</v>
      </c>
      <c r="S215" t="s">
        <v>2489</v>
      </c>
      <c r="T215" t="s">
        <v>2588</v>
      </c>
      <c r="U215" t="s">
        <v>289</v>
      </c>
      <c r="V215" t="s">
        <v>34</v>
      </c>
      <c r="W215">
        <v>100003916</v>
      </c>
      <c r="X215">
        <v>8005552917</v>
      </c>
      <c r="Y215" t="s">
        <v>2595</v>
      </c>
      <c r="Z215" t="s">
        <v>5507</v>
      </c>
      <c r="AA215" s="13">
        <v>-11.56</v>
      </c>
      <c r="AB215" s="14">
        <v>42600</v>
      </c>
      <c r="AC215" t="s">
        <v>37</v>
      </c>
    </row>
    <row r="216" spans="1:29" x14ac:dyDescent="0.25">
      <c r="A216" t="str">
        <f>CONCATENATE("Q",ROUNDUP(MONTH(Table1[[#This Row],[Month]])/3,0))</f>
        <v>Q3</v>
      </c>
      <c r="B216" s="14">
        <f>EOMONTH(Table1[[#This Row],[Credit Date]],-1)+1</f>
        <v>42583</v>
      </c>
      <c r="C216" t="str">
        <f>CONCATENATE(Table1[[#This Row],[Issuer Last Name]],", ",Table1[[#This Row],[Issuer First Name]])</f>
        <v>No. 099, Employee</v>
      </c>
      <c r="D216" t="str">
        <f>CONCATENATE(Table1[[#This Row],[Approver Last Name]],", ",Table1[[#This Row],[Approver First Name]])</f>
        <v>No. 004, Employee</v>
      </c>
      <c r="E216" t="str">
        <f>CONCATENATE(Table1[[#This Row],[Customer Last Name]],", ",Table1[[#This Row],[Customer First Name]])</f>
        <v>No. 13391, Client</v>
      </c>
      <c r="F2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 t="str">
        <f>IF(Table1[[#This Row],[Transaction Type]]="Maintenance","Non-Sales","Sales")</f>
        <v>Non-Sales</v>
      </c>
      <c r="H216" t="str">
        <f>IF(Table1[[#This Row],[Quarter]]="q2",1,"")</f>
        <v/>
      </c>
      <c r="I216">
        <f>IF(Table1[[#This Row],[Quarter]]="q3",1,"")</f>
        <v>1</v>
      </c>
      <c r="J216" t="str">
        <f>IF(Table1[[#This Row],[Quarter]]="Q2",Table1[[#This Row],[Credit Amount]],"")</f>
        <v/>
      </c>
      <c r="K216">
        <f>IF(Table1[[#This Row],[Quarter]]="Q3",Table1[[#This Row],[Credit Amount]],"")</f>
        <v>-94.96</v>
      </c>
      <c r="L216" t="str">
        <f>IF(Table1[[#This Row],[Transaction Type]]="Upgrade",Table1[[#This Row],[Credit Amount]],IF(Table1[[#This Row],[Transaction Type]]="Activation",Table1[[#This Row],[Credit Amount]],""))</f>
        <v/>
      </c>
      <c r="M216">
        <f>IF(Table1[[#This Row],[Transaction Type]]="Maintenance",Table1[[#This Row],[Credit Amount]],"")</f>
        <v>-94.96</v>
      </c>
      <c r="N216">
        <v>10099</v>
      </c>
      <c r="O216" t="s">
        <v>2489</v>
      </c>
      <c r="P216" t="s">
        <v>2588</v>
      </c>
      <c r="Q216" t="s">
        <v>289</v>
      </c>
      <c r="R216">
        <v>10004</v>
      </c>
      <c r="S216" t="s">
        <v>2489</v>
      </c>
      <c r="T216" t="s">
        <v>2493</v>
      </c>
      <c r="U216" t="s">
        <v>290</v>
      </c>
      <c r="V216" t="s">
        <v>34</v>
      </c>
      <c r="W216">
        <v>100004390</v>
      </c>
      <c r="X216">
        <v>8005553391</v>
      </c>
      <c r="Y216" t="s">
        <v>2595</v>
      </c>
      <c r="Z216" t="s">
        <v>5979</v>
      </c>
      <c r="AA216" s="13">
        <v>-94.96</v>
      </c>
      <c r="AB216" s="14">
        <v>42600</v>
      </c>
      <c r="AC216" t="s">
        <v>36</v>
      </c>
    </row>
    <row r="217" spans="1:29" x14ac:dyDescent="0.25">
      <c r="A217" t="str">
        <f>CONCATENATE("Q",ROUNDUP(MONTH(Table1[[#This Row],[Month]])/3,0))</f>
        <v>Q3</v>
      </c>
      <c r="B217" s="14">
        <f>EOMONTH(Table1[[#This Row],[Credit Date]],-1)+1</f>
        <v>42583</v>
      </c>
      <c r="C217" t="str">
        <f>CONCATENATE(Table1[[#This Row],[Issuer Last Name]],", ",Table1[[#This Row],[Issuer First Name]])</f>
        <v>No. 099, Employee</v>
      </c>
      <c r="D217" t="str">
        <f>CONCATENATE(Table1[[#This Row],[Approver Last Name]],", ",Table1[[#This Row],[Approver First Name]])</f>
        <v>No. 004, Employee</v>
      </c>
      <c r="E217" t="str">
        <f>CONCATENATE(Table1[[#This Row],[Customer Last Name]],", ",Table1[[#This Row],[Customer First Name]])</f>
        <v>No. 12689, Client</v>
      </c>
      <c r="F2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 t="str">
        <f>IF(Table1[[#This Row],[Transaction Type]]="Maintenance","Non-Sales","Sales")</f>
        <v>Non-Sales</v>
      </c>
      <c r="H217" t="str">
        <f>IF(Table1[[#This Row],[Quarter]]="q2",1,"")</f>
        <v/>
      </c>
      <c r="I217">
        <f>IF(Table1[[#This Row],[Quarter]]="q3",1,"")</f>
        <v>1</v>
      </c>
      <c r="J217" t="str">
        <f>IF(Table1[[#This Row],[Quarter]]="Q2",Table1[[#This Row],[Credit Amount]],"")</f>
        <v/>
      </c>
      <c r="K217">
        <f>IF(Table1[[#This Row],[Quarter]]="Q3",Table1[[#This Row],[Credit Amount]],"")</f>
        <v>-51.21</v>
      </c>
      <c r="L217" t="str">
        <f>IF(Table1[[#This Row],[Transaction Type]]="Upgrade",Table1[[#This Row],[Credit Amount]],IF(Table1[[#This Row],[Transaction Type]]="Activation",Table1[[#This Row],[Credit Amount]],""))</f>
        <v/>
      </c>
      <c r="M217">
        <f>IF(Table1[[#This Row],[Transaction Type]]="Maintenance",Table1[[#This Row],[Credit Amount]],"")</f>
        <v>-51.21</v>
      </c>
      <c r="N217">
        <v>10099</v>
      </c>
      <c r="O217" t="s">
        <v>2489</v>
      </c>
      <c r="P217" t="s">
        <v>2588</v>
      </c>
      <c r="Q217" t="s">
        <v>289</v>
      </c>
      <c r="R217">
        <v>10004</v>
      </c>
      <c r="S217" t="s">
        <v>2489</v>
      </c>
      <c r="T217" t="s">
        <v>2493</v>
      </c>
      <c r="U217" t="s">
        <v>290</v>
      </c>
      <c r="V217" t="s">
        <v>34</v>
      </c>
      <c r="W217">
        <v>100003688</v>
      </c>
      <c r="X217">
        <v>8005552689</v>
      </c>
      <c r="Y217" t="s">
        <v>2595</v>
      </c>
      <c r="Z217" t="s">
        <v>5283</v>
      </c>
      <c r="AA217" s="13">
        <v>-51.21</v>
      </c>
      <c r="AB217" s="14">
        <v>42601</v>
      </c>
      <c r="AC217" t="s">
        <v>36</v>
      </c>
    </row>
    <row r="218" spans="1:29" x14ac:dyDescent="0.25">
      <c r="A218" t="str">
        <f>CONCATENATE("Q",ROUNDUP(MONTH(Table1[[#This Row],[Month]])/3,0))</f>
        <v>Q3</v>
      </c>
      <c r="B218" s="14">
        <f>EOMONTH(Table1[[#This Row],[Credit Date]],-1)+1</f>
        <v>42583</v>
      </c>
      <c r="C218" t="str">
        <f>CONCATENATE(Table1[[#This Row],[Issuer Last Name]],", ",Table1[[#This Row],[Issuer First Name]])</f>
        <v>No. 099, Employee</v>
      </c>
      <c r="D218" t="str">
        <f>CONCATENATE(Table1[[#This Row],[Approver Last Name]],", ",Table1[[#This Row],[Approver First Name]])</f>
        <v>No. 004, Employee</v>
      </c>
      <c r="E218" t="str">
        <f>CONCATENATE(Table1[[#This Row],[Customer Last Name]],", ",Table1[[#This Row],[Customer First Name]])</f>
        <v>No. 12149, Client</v>
      </c>
      <c r="F2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 t="str">
        <f>IF(Table1[[#This Row],[Transaction Type]]="Maintenance","Non-Sales","Sales")</f>
        <v>Non-Sales</v>
      </c>
      <c r="H218" t="str">
        <f>IF(Table1[[#This Row],[Quarter]]="q2",1,"")</f>
        <v/>
      </c>
      <c r="I218">
        <f>IF(Table1[[#This Row],[Quarter]]="q3",1,"")</f>
        <v>1</v>
      </c>
      <c r="J218" t="str">
        <f>IF(Table1[[#This Row],[Quarter]]="Q2",Table1[[#This Row],[Credit Amount]],"")</f>
        <v/>
      </c>
      <c r="K218">
        <f>IF(Table1[[#This Row],[Quarter]]="Q3",Table1[[#This Row],[Credit Amount]],"")</f>
        <v>-71.790000000000006</v>
      </c>
      <c r="L218" t="str">
        <f>IF(Table1[[#This Row],[Transaction Type]]="Upgrade",Table1[[#This Row],[Credit Amount]],IF(Table1[[#This Row],[Transaction Type]]="Activation",Table1[[#This Row],[Credit Amount]],""))</f>
        <v/>
      </c>
      <c r="M218">
        <f>IF(Table1[[#This Row],[Transaction Type]]="Maintenance",Table1[[#This Row],[Credit Amount]],"")</f>
        <v>-71.790000000000006</v>
      </c>
      <c r="N218">
        <v>10099</v>
      </c>
      <c r="O218" t="s">
        <v>2489</v>
      </c>
      <c r="P218" t="s">
        <v>2588</v>
      </c>
      <c r="Q218" t="s">
        <v>289</v>
      </c>
      <c r="R218">
        <v>10004</v>
      </c>
      <c r="S218" t="s">
        <v>2489</v>
      </c>
      <c r="T218" t="s">
        <v>2493</v>
      </c>
      <c r="U218" t="s">
        <v>290</v>
      </c>
      <c r="V218" t="s">
        <v>34</v>
      </c>
      <c r="W218">
        <v>100003148</v>
      </c>
      <c r="X218">
        <v>8005552149</v>
      </c>
      <c r="Y218" t="s">
        <v>2595</v>
      </c>
      <c r="Z218" t="s">
        <v>4744</v>
      </c>
      <c r="AA218" s="13">
        <v>-71.790000000000006</v>
      </c>
      <c r="AB218" s="14">
        <v>42607</v>
      </c>
      <c r="AC218" t="s">
        <v>36</v>
      </c>
    </row>
    <row r="219" spans="1:29" x14ac:dyDescent="0.25">
      <c r="A219" t="str">
        <f>CONCATENATE("Q",ROUNDUP(MONTH(Table1[[#This Row],[Month]])/3,0))</f>
        <v>Q3</v>
      </c>
      <c r="B219" s="14">
        <f>EOMONTH(Table1[[#This Row],[Credit Date]],-1)+1</f>
        <v>42583</v>
      </c>
      <c r="C219" t="str">
        <f>CONCATENATE(Table1[[#This Row],[Issuer Last Name]],", ",Table1[[#This Row],[Issuer First Name]])</f>
        <v>No. 099, Employee</v>
      </c>
      <c r="D219" t="str">
        <f>CONCATENATE(Table1[[#This Row],[Approver Last Name]],", ",Table1[[#This Row],[Approver First Name]])</f>
        <v>No. 099, Employee</v>
      </c>
      <c r="E219" t="str">
        <f>CONCATENATE(Table1[[#This Row],[Customer Last Name]],", ",Table1[[#This Row],[Customer First Name]])</f>
        <v>No. 13831, Client</v>
      </c>
      <c r="F219" t="str">
        <f>IF(Table1[[#This Row],[Credit Amount]]&gt;-19.99,"Less than 19.99",IF(Table1[[#This Row],[Credit Amount]]=-20,"20",IF(Table1[[#This Row],[Credit Amount]]&gt;-49.98,"20.01-49.98",IF(Table1[[#This Row],[Credit Amount]]=-49.99,"49.99",IF(Table1[[#This Row],[Credit Amount]]=-50,"50",IF(Table1[[#This Row],[Credit Amount]]&lt;-50.01,"Greater than 50"))))))</f>
        <v>20.01-49.98</v>
      </c>
      <c r="G219" t="str">
        <f>IF(Table1[[#This Row],[Transaction Type]]="Maintenance","Non-Sales","Sales")</f>
        <v>Non-Sales</v>
      </c>
      <c r="H219" t="str">
        <f>IF(Table1[[#This Row],[Quarter]]="q2",1,"")</f>
        <v/>
      </c>
      <c r="I219">
        <f>IF(Table1[[#This Row],[Quarter]]="q3",1,"")</f>
        <v>1</v>
      </c>
      <c r="J219" t="str">
        <f>IF(Table1[[#This Row],[Quarter]]="Q2",Table1[[#This Row],[Credit Amount]],"")</f>
        <v/>
      </c>
      <c r="K219">
        <f>IF(Table1[[#This Row],[Quarter]]="Q3",Table1[[#This Row],[Credit Amount]],"")</f>
        <v>-31.45</v>
      </c>
      <c r="L219" t="str">
        <f>IF(Table1[[#This Row],[Transaction Type]]="Upgrade",Table1[[#This Row],[Credit Amount]],IF(Table1[[#This Row],[Transaction Type]]="Activation",Table1[[#This Row],[Credit Amount]],""))</f>
        <v/>
      </c>
      <c r="M219">
        <f>IF(Table1[[#This Row],[Transaction Type]]="Maintenance",Table1[[#This Row],[Credit Amount]],"")</f>
        <v>-31.45</v>
      </c>
      <c r="N219">
        <v>10099</v>
      </c>
      <c r="O219" t="s">
        <v>2489</v>
      </c>
      <c r="P219" t="s">
        <v>2588</v>
      </c>
      <c r="Q219" t="s">
        <v>289</v>
      </c>
      <c r="R219">
        <v>10099</v>
      </c>
      <c r="S219" t="s">
        <v>2489</v>
      </c>
      <c r="T219" t="s">
        <v>2588</v>
      </c>
      <c r="U219" t="s">
        <v>289</v>
      </c>
      <c r="V219" t="s">
        <v>34</v>
      </c>
      <c r="W219">
        <v>100004830</v>
      </c>
      <c r="X219">
        <v>8005553831</v>
      </c>
      <c r="Y219" t="s">
        <v>2595</v>
      </c>
      <c r="Z219" t="s">
        <v>6419</v>
      </c>
      <c r="AA219" s="13">
        <v>-31.45</v>
      </c>
      <c r="AB219" s="14">
        <v>42608</v>
      </c>
      <c r="AC219" t="s">
        <v>36</v>
      </c>
    </row>
    <row r="220" spans="1:29" x14ac:dyDescent="0.25">
      <c r="A220" t="str">
        <f>CONCATENATE("Q",ROUNDUP(MONTH(Table1[[#This Row],[Month]])/3,0))</f>
        <v>Q3</v>
      </c>
      <c r="B220" s="14">
        <f>EOMONTH(Table1[[#This Row],[Credit Date]],-1)+1</f>
        <v>42614</v>
      </c>
      <c r="C220" t="str">
        <f>CONCATENATE(Table1[[#This Row],[Issuer Last Name]],", ",Table1[[#This Row],[Issuer First Name]])</f>
        <v>No. 099, Employee</v>
      </c>
      <c r="D220" t="str">
        <f>CONCATENATE(Table1[[#This Row],[Approver Last Name]],", ",Table1[[#This Row],[Approver First Name]])</f>
        <v>No. 004, Employee</v>
      </c>
      <c r="E220" t="str">
        <f>CONCATENATE(Table1[[#This Row],[Customer Last Name]],", ",Table1[[#This Row],[Customer First Name]])</f>
        <v>No. 12646, Client</v>
      </c>
      <c r="F2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 t="str">
        <f>IF(Table1[[#This Row],[Transaction Type]]="Maintenance","Non-Sales","Sales")</f>
        <v>Sales</v>
      </c>
      <c r="H220" t="str">
        <f>IF(Table1[[#This Row],[Quarter]]="q2",1,"")</f>
        <v/>
      </c>
      <c r="I220">
        <f>IF(Table1[[#This Row],[Quarter]]="q3",1,"")</f>
        <v>1</v>
      </c>
      <c r="J220" t="str">
        <f>IF(Table1[[#This Row],[Quarter]]="Q2",Table1[[#This Row],[Credit Amount]],"")</f>
        <v/>
      </c>
      <c r="K220">
        <f>IF(Table1[[#This Row],[Quarter]]="Q3",Table1[[#This Row],[Credit Amount]],"")</f>
        <v>-68.63</v>
      </c>
      <c r="L220">
        <f>IF(Table1[[#This Row],[Transaction Type]]="Upgrade",Table1[[#This Row],[Credit Amount]],IF(Table1[[#This Row],[Transaction Type]]="Activation",Table1[[#This Row],[Credit Amount]],""))</f>
        <v>-68.63</v>
      </c>
      <c r="M220" t="str">
        <f>IF(Table1[[#This Row],[Transaction Type]]="Maintenance",Table1[[#This Row],[Credit Amount]],"")</f>
        <v/>
      </c>
      <c r="N220">
        <v>10099</v>
      </c>
      <c r="O220" t="s">
        <v>2489</v>
      </c>
      <c r="P220" t="s">
        <v>2588</v>
      </c>
      <c r="Q220" t="s">
        <v>289</v>
      </c>
      <c r="R220">
        <v>10004</v>
      </c>
      <c r="S220" t="s">
        <v>2489</v>
      </c>
      <c r="T220" t="s">
        <v>2493</v>
      </c>
      <c r="U220" t="s">
        <v>290</v>
      </c>
      <c r="V220" t="s">
        <v>34</v>
      </c>
      <c r="W220">
        <v>100003645</v>
      </c>
      <c r="X220">
        <v>8005552646</v>
      </c>
      <c r="Y220" t="s">
        <v>2595</v>
      </c>
      <c r="Z220" t="s">
        <v>5241</v>
      </c>
      <c r="AA220" s="13">
        <v>-68.63</v>
      </c>
      <c r="AB220" s="14">
        <v>42620</v>
      </c>
      <c r="AC220" t="s">
        <v>35</v>
      </c>
    </row>
    <row r="221" spans="1:29" x14ac:dyDescent="0.25">
      <c r="A221" t="str">
        <f>CONCATENATE("Q",ROUNDUP(MONTH(Table1[[#This Row],[Month]])/3,0))</f>
        <v>Q3</v>
      </c>
      <c r="B221" s="14">
        <f>EOMONTH(Table1[[#This Row],[Credit Date]],-1)+1</f>
        <v>42614</v>
      </c>
      <c r="C221" t="str">
        <f>CONCATENATE(Table1[[#This Row],[Issuer Last Name]],", ",Table1[[#This Row],[Issuer First Name]])</f>
        <v>No. 099, Employee</v>
      </c>
      <c r="D221" t="str">
        <f>CONCATENATE(Table1[[#This Row],[Approver Last Name]],", ",Table1[[#This Row],[Approver First Name]])</f>
        <v>No. 004, Employee</v>
      </c>
      <c r="E221" t="str">
        <f>CONCATENATE(Table1[[#This Row],[Customer Last Name]],", ",Table1[[#This Row],[Customer First Name]])</f>
        <v>No. 12847, Client</v>
      </c>
      <c r="F2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 t="str">
        <f>IF(Table1[[#This Row],[Transaction Type]]="Maintenance","Non-Sales","Sales")</f>
        <v>Sales</v>
      </c>
      <c r="H221" t="str">
        <f>IF(Table1[[#This Row],[Quarter]]="q2",1,"")</f>
        <v/>
      </c>
      <c r="I221">
        <f>IF(Table1[[#This Row],[Quarter]]="q3",1,"")</f>
        <v>1</v>
      </c>
      <c r="J221" t="str">
        <f>IF(Table1[[#This Row],[Quarter]]="Q2",Table1[[#This Row],[Credit Amount]],"")</f>
        <v/>
      </c>
      <c r="K221">
        <f>IF(Table1[[#This Row],[Quarter]]="Q3",Table1[[#This Row],[Credit Amount]],"")</f>
        <v>-57.44</v>
      </c>
      <c r="L221">
        <f>IF(Table1[[#This Row],[Transaction Type]]="Upgrade",Table1[[#This Row],[Credit Amount]],IF(Table1[[#This Row],[Transaction Type]]="Activation",Table1[[#This Row],[Credit Amount]],""))</f>
        <v>-57.44</v>
      </c>
      <c r="M221" t="str">
        <f>IF(Table1[[#This Row],[Transaction Type]]="Maintenance",Table1[[#This Row],[Credit Amount]],"")</f>
        <v/>
      </c>
      <c r="N221">
        <v>10099</v>
      </c>
      <c r="O221" t="s">
        <v>2489</v>
      </c>
      <c r="P221" t="s">
        <v>2588</v>
      </c>
      <c r="Q221" t="s">
        <v>289</v>
      </c>
      <c r="R221">
        <v>10004</v>
      </c>
      <c r="S221" t="s">
        <v>2489</v>
      </c>
      <c r="T221" t="s">
        <v>2493</v>
      </c>
      <c r="U221" t="s">
        <v>290</v>
      </c>
      <c r="V221" t="s">
        <v>34</v>
      </c>
      <c r="W221">
        <v>100003846</v>
      </c>
      <c r="X221">
        <v>8005552847</v>
      </c>
      <c r="Y221" t="s">
        <v>2595</v>
      </c>
      <c r="Z221" t="s">
        <v>5438</v>
      </c>
      <c r="AA221" s="13">
        <v>-57.44</v>
      </c>
      <c r="AB221" s="14">
        <v>42622</v>
      </c>
      <c r="AC221" t="s">
        <v>37</v>
      </c>
    </row>
    <row r="222" spans="1:29" x14ac:dyDescent="0.25">
      <c r="A222" t="str">
        <f>CONCATENATE("Q",ROUNDUP(MONTH(Table1[[#This Row],[Month]])/3,0))</f>
        <v>Q3</v>
      </c>
      <c r="B222" s="14">
        <f>EOMONTH(Table1[[#This Row],[Credit Date]],-1)+1</f>
        <v>42614</v>
      </c>
      <c r="C222" t="str">
        <f>CONCATENATE(Table1[[#This Row],[Issuer Last Name]],", ",Table1[[#This Row],[Issuer First Name]])</f>
        <v>No. 099, Employee</v>
      </c>
      <c r="D222" t="str">
        <f>CONCATENATE(Table1[[#This Row],[Approver Last Name]],", ",Table1[[#This Row],[Approver First Name]])</f>
        <v>No. 004, Employee</v>
      </c>
      <c r="E222" t="str">
        <f>CONCATENATE(Table1[[#This Row],[Customer Last Name]],", ",Table1[[#This Row],[Customer First Name]])</f>
        <v>No. 12780, Client</v>
      </c>
      <c r="F2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 t="str">
        <f>IF(Table1[[#This Row],[Transaction Type]]="Maintenance","Non-Sales","Sales")</f>
        <v>Non-Sales</v>
      </c>
      <c r="H222" t="str">
        <f>IF(Table1[[#This Row],[Quarter]]="q2",1,"")</f>
        <v/>
      </c>
      <c r="I222">
        <f>IF(Table1[[#This Row],[Quarter]]="q3",1,"")</f>
        <v>1</v>
      </c>
      <c r="J222" t="str">
        <f>IF(Table1[[#This Row],[Quarter]]="Q2",Table1[[#This Row],[Credit Amount]],"")</f>
        <v/>
      </c>
      <c r="K222">
        <f>IF(Table1[[#This Row],[Quarter]]="Q3",Table1[[#This Row],[Credit Amount]],"")</f>
        <v>-97.68</v>
      </c>
      <c r="L222" t="str">
        <f>IF(Table1[[#This Row],[Transaction Type]]="Upgrade",Table1[[#This Row],[Credit Amount]],IF(Table1[[#This Row],[Transaction Type]]="Activation",Table1[[#This Row],[Credit Amount]],""))</f>
        <v/>
      </c>
      <c r="M222">
        <f>IF(Table1[[#This Row],[Transaction Type]]="Maintenance",Table1[[#This Row],[Credit Amount]],"")</f>
        <v>-97.68</v>
      </c>
      <c r="N222">
        <v>10099</v>
      </c>
      <c r="O222" t="s">
        <v>2489</v>
      </c>
      <c r="P222" t="s">
        <v>2588</v>
      </c>
      <c r="Q222" t="s">
        <v>289</v>
      </c>
      <c r="R222">
        <v>10004</v>
      </c>
      <c r="S222" t="s">
        <v>2489</v>
      </c>
      <c r="T222" t="s">
        <v>2493</v>
      </c>
      <c r="U222" t="s">
        <v>290</v>
      </c>
      <c r="V222" t="s">
        <v>34</v>
      </c>
      <c r="W222">
        <v>100003779</v>
      </c>
      <c r="X222">
        <v>8005552780</v>
      </c>
      <c r="Y222" t="s">
        <v>2595</v>
      </c>
      <c r="Z222" t="s">
        <v>5372</v>
      </c>
      <c r="AA222" s="13">
        <v>-97.68</v>
      </c>
      <c r="AB222" s="14">
        <v>42627</v>
      </c>
      <c r="AC222" t="s">
        <v>36</v>
      </c>
    </row>
    <row r="223" spans="1:29" x14ac:dyDescent="0.25">
      <c r="A223" t="str">
        <f>CONCATENATE("Q",ROUNDUP(MONTH(Table1[[#This Row],[Month]])/3,0))</f>
        <v>Q3</v>
      </c>
      <c r="B223" s="14">
        <f>EOMONTH(Table1[[#This Row],[Credit Date]],-1)+1</f>
        <v>42614</v>
      </c>
      <c r="C223" t="str">
        <f>CONCATENATE(Table1[[#This Row],[Issuer Last Name]],", ",Table1[[#This Row],[Issuer First Name]])</f>
        <v>No. 099, Employee</v>
      </c>
      <c r="D223" t="str">
        <f>CONCATENATE(Table1[[#This Row],[Approver Last Name]],", ",Table1[[#This Row],[Approver First Name]])</f>
        <v>No. 004, Employee</v>
      </c>
      <c r="E223" t="str">
        <f>CONCATENATE(Table1[[#This Row],[Customer Last Name]],", ",Table1[[#This Row],[Customer First Name]])</f>
        <v>No. 13677, Client</v>
      </c>
      <c r="F2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 t="str">
        <f>IF(Table1[[#This Row],[Transaction Type]]="Maintenance","Non-Sales","Sales")</f>
        <v>Non-Sales</v>
      </c>
      <c r="H223" t="str">
        <f>IF(Table1[[#This Row],[Quarter]]="q2",1,"")</f>
        <v/>
      </c>
      <c r="I223">
        <f>IF(Table1[[#This Row],[Quarter]]="q3",1,"")</f>
        <v>1</v>
      </c>
      <c r="J223" t="str">
        <f>IF(Table1[[#This Row],[Quarter]]="Q2",Table1[[#This Row],[Credit Amount]],"")</f>
        <v/>
      </c>
      <c r="K223">
        <f>IF(Table1[[#This Row],[Quarter]]="Q3",Table1[[#This Row],[Credit Amount]],"")</f>
        <v>-94.99</v>
      </c>
      <c r="L223" t="str">
        <f>IF(Table1[[#This Row],[Transaction Type]]="Upgrade",Table1[[#This Row],[Credit Amount]],IF(Table1[[#This Row],[Transaction Type]]="Activation",Table1[[#This Row],[Credit Amount]],""))</f>
        <v/>
      </c>
      <c r="M223">
        <f>IF(Table1[[#This Row],[Transaction Type]]="Maintenance",Table1[[#This Row],[Credit Amount]],"")</f>
        <v>-94.99</v>
      </c>
      <c r="N223">
        <v>10099</v>
      </c>
      <c r="O223" t="s">
        <v>2489</v>
      </c>
      <c r="P223" t="s">
        <v>2588</v>
      </c>
      <c r="Q223" t="s">
        <v>289</v>
      </c>
      <c r="R223">
        <v>10004</v>
      </c>
      <c r="S223" t="s">
        <v>2489</v>
      </c>
      <c r="T223" t="s">
        <v>2493</v>
      </c>
      <c r="U223" t="s">
        <v>290</v>
      </c>
      <c r="V223" t="s">
        <v>34</v>
      </c>
      <c r="W223">
        <v>100004676</v>
      </c>
      <c r="X223">
        <v>8005553677</v>
      </c>
      <c r="Y223" t="s">
        <v>2595</v>
      </c>
      <c r="Z223" t="s">
        <v>6265</v>
      </c>
      <c r="AA223" s="13">
        <v>-94.99</v>
      </c>
      <c r="AB223" s="14">
        <v>42632</v>
      </c>
      <c r="AC223" t="s">
        <v>36</v>
      </c>
    </row>
    <row r="224" spans="1:29" x14ac:dyDescent="0.25">
      <c r="A224" t="str">
        <f>CONCATENATE("Q",ROUNDUP(MONTH(Table1[[#This Row],[Month]])/3,0))</f>
        <v>Q3</v>
      </c>
      <c r="B224" s="14">
        <f>EOMONTH(Table1[[#This Row],[Credit Date]],-1)+1</f>
        <v>42614</v>
      </c>
      <c r="C224" t="str">
        <f>CONCATENATE(Table1[[#This Row],[Issuer Last Name]],", ",Table1[[#This Row],[Issuer First Name]])</f>
        <v>No. 099, Employee</v>
      </c>
      <c r="D224" t="str">
        <f>CONCATENATE(Table1[[#This Row],[Approver Last Name]],", ",Table1[[#This Row],[Approver First Name]])</f>
        <v>No. 004, Employee</v>
      </c>
      <c r="E224" t="str">
        <f>CONCATENATE(Table1[[#This Row],[Customer Last Name]],", ",Table1[[#This Row],[Customer First Name]])</f>
        <v>No. 12158, Client</v>
      </c>
      <c r="F2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 t="str">
        <f>IF(Table1[[#This Row],[Transaction Type]]="Maintenance","Non-Sales","Sales")</f>
        <v>Sales</v>
      </c>
      <c r="H224" t="str">
        <f>IF(Table1[[#This Row],[Quarter]]="q2",1,"")</f>
        <v/>
      </c>
      <c r="I224">
        <f>IF(Table1[[#This Row],[Quarter]]="q3",1,"")</f>
        <v>1</v>
      </c>
      <c r="J224" t="str">
        <f>IF(Table1[[#This Row],[Quarter]]="Q2",Table1[[#This Row],[Credit Amount]],"")</f>
        <v/>
      </c>
      <c r="K224">
        <f>IF(Table1[[#This Row],[Quarter]]="Q3",Table1[[#This Row],[Credit Amount]],"")</f>
        <v>-93</v>
      </c>
      <c r="L224">
        <f>IF(Table1[[#This Row],[Transaction Type]]="Upgrade",Table1[[#This Row],[Credit Amount]],IF(Table1[[#This Row],[Transaction Type]]="Activation",Table1[[#This Row],[Credit Amount]],""))</f>
        <v>-93</v>
      </c>
      <c r="M224" t="str">
        <f>IF(Table1[[#This Row],[Transaction Type]]="Maintenance",Table1[[#This Row],[Credit Amount]],"")</f>
        <v/>
      </c>
      <c r="N224">
        <v>10099</v>
      </c>
      <c r="O224" t="s">
        <v>2489</v>
      </c>
      <c r="P224" t="s">
        <v>2588</v>
      </c>
      <c r="Q224" t="s">
        <v>289</v>
      </c>
      <c r="R224">
        <v>10004</v>
      </c>
      <c r="S224" t="s">
        <v>2489</v>
      </c>
      <c r="T224" t="s">
        <v>2493</v>
      </c>
      <c r="U224" t="s">
        <v>290</v>
      </c>
      <c r="V224" t="s">
        <v>34</v>
      </c>
      <c r="W224">
        <v>100003157</v>
      </c>
      <c r="X224">
        <v>8005552158</v>
      </c>
      <c r="Y224" t="s">
        <v>2595</v>
      </c>
      <c r="Z224" t="s">
        <v>4753</v>
      </c>
      <c r="AA224" s="13">
        <v>-93</v>
      </c>
      <c r="AB224" s="14">
        <v>42636</v>
      </c>
      <c r="AC224" t="s">
        <v>35</v>
      </c>
    </row>
    <row r="225" spans="1:29" x14ac:dyDescent="0.25">
      <c r="A225" t="str">
        <f>CONCATENATE("Q",ROUNDUP(MONTH(Table1[[#This Row],[Month]])/3,0))</f>
        <v>Q3</v>
      </c>
      <c r="B225" s="14">
        <f>EOMONTH(Table1[[#This Row],[Credit Date]],-1)+1</f>
        <v>42614</v>
      </c>
      <c r="C225" t="str">
        <f>CONCATENATE(Table1[[#This Row],[Issuer Last Name]],", ",Table1[[#This Row],[Issuer First Name]])</f>
        <v>No. 099, Employee</v>
      </c>
      <c r="D225" t="str">
        <f>CONCATENATE(Table1[[#This Row],[Approver Last Name]],", ",Table1[[#This Row],[Approver First Name]])</f>
        <v>No. 099, Employee</v>
      </c>
      <c r="E225" t="str">
        <f>CONCATENATE(Table1[[#This Row],[Customer Last Name]],", ",Table1[[#This Row],[Customer First Name]])</f>
        <v>No. 13243, Client</v>
      </c>
      <c r="F225" t="str">
        <f>IF(Table1[[#This Row],[Credit Amount]]&gt;-19.99,"Less than 19.99",IF(Table1[[#This Row],[Credit Amount]]=-20,"20",IF(Table1[[#This Row],[Credit Amount]]&gt;-49.98,"20.01-49.98",IF(Table1[[#This Row],[Credit Amount]]=-49.99,"49.99",IF(Table1[[#This Row],[Credit Amount]]=-50,"50",IF(Table1[[#This Row],[Credit Amount]]&lt;-50.01,"Greater than 50"))))))</f>
        <v>20.01-49.98</v>
      </c>
      <c r="G225" t="str">
        <f>IF(Table1[[#This Row],[Transaction Type]]="Maintenance","Non-Sales","Sales")</f>
        <v>Sales</v>
      </c>
      <c r="H225" t="str">
        <f>IF(Table1[[#This Row],[Quarter]]="q2",1,"")</f>
        <v/>
      </c>
      <c r="I225">
        <f>IF(Table1[[#This Row],[Quarter]]="q3",1,"")</f>
        <v>1</v>
      </c>
      <c r="J225" t="str">
        <f>IF(Table1[[#This Row],[Quarter]]="Q2",Table1[[#This Row],[Credit Amount]],"")</f>
        <v/>
      </c>
      <c r="K225">
        <f>IF(Table1[[#This Row],[Quarter]]="Q3",Table1[[#This Row],[Credit Amount]],"")</f>
        <v>-20.21</v>
      </c>
      <c r="L225">
        <f>IF(Table1[[#This Row],[Transaction Type]]="Upgrade",Table1[[#This Row],[Credit Amount]],IF(Table1[[#This Row],[Transaction Type]]="Activation",Table1[[#This Row],[Credit Amount]],""))</f>
        <v>-20.21</v>
      </c>
      <c r="M225" t="str">
        <f>IF(Table1[[#This Row],[Transaction Type]]="Maintenance",Table1[[#This Row],[Credit Amount]],"")</f>
        <v/>
      </c>
      <c r="N225">
        <v>10099</v>
      </c>
      <c r="O225" t="s">
        <v>2489</v>
      </c>
      <c r="P225" t="s">
        <v>2588</v>
      </c>
      <c r="Q225" t="s">
        <v>289</v>
      </c>
      <c r="R225">
        <v>10099</v>
      </c>
      <c r="S225" t="s">
        <v>2489</v>
      </c>
      <c r="T225" t="s">
        <v>2588</v>
      </c>
      <c r="U225" t="s">
        <v>289</v>
      </c>
      <c r="V225" t="s">
        <v>34</v>
      </c>
      <c r="W225">
        <v>100004242</v>
      </c>
      <c r="X225">
        <v>8005553243</v>
      </c>
      <c r="Y225" t="s">
        <v>2595</v>
      </c>
      <c r="Z225" t="s">
        <v>5831</v>
      </c>
      <c r="AA225" s="13">
        <v>-20.21</v>
      </c>
      <c r="AB225" s="14">
        <v>42639</v>
      </c>
      <c r="AC225" t="s">
        <v>35</v>
      </c>
    </row>
    <row r="226" spans="1:29" x14ac:dyDescent="0.25">
      <c r="A226" t="str">
        <f>CONCATENATE("Q",ROUNDUP(MONTH(Table1[[#This Row],[Month]])/3,0))</f>
        <v>Q2</v>
      </c>
      <c r="B226" s="14">
        <f>EOMONTH(Table1[[#This Row],[Credit Date]],-1)+1</f>
        <v>42461</v>
      </c>
      <c r="C226" t="str">
        <f>CONCATENATE(Table1[[#This Row],[Issuer Last Name]],", ",Table1[[#This Row],[Issuer First Name]])</f>
        <v>No. 015, Employee</v>
      </c>
      <c r="D226" t="str">
        <f>CONCATENATE(Table1[[#This Row],[Approver Last Name]],", ",Table1[[#This Row],[Approver First Name]])</f>
        <v>No. 004, Employee</v>
      </c>
      <c r="E226" t="str">
        <f>CONCATENATE(Table1[[#This Row],[Customer Last Name]],", ",Table1[[#This Row],[Customer First Name]])</f>
        <v>No. 10537, Client</v>
      </c>
      <c r="F226" t="str">
        <f>IF(Table1[[#This Row],[Credit Amount]]&gt;-19.99,"Less than 19.99",IF(Table1[[#This Row],[Credit Amount]]=-20,"20",IF(Table1[[#This Row],[Credit Amount]]&gt;-49.98,"20.01-49.98",IF(Table1[[#This Row],[Credit Amount]]=-49.99,"49.99",IF(Table1[[#This Row],[Credit Amount]]=-50,"50",IF(Table1[[#This Row],[Credit Amount]]&lt;-50.01,"Greater than 50"))))))</f>
        <v>Less than 19.99</v>
      </c>
      <c r="G226" t="str">
        <f>IF(Table1[[#This Row],[Transaction Type]]="Maintenance","Non-Sales","Sales")</f>
        <v>Non-Sales</v>
      </c>
      <c r="H226">
        <f>IF(Table1[[#This Row],[Quarter]]="q2",1,"")</f>
        <v>1</v>
      </c>
      <c r="I226" t="str">
        <f>IF(Table1[[#This Row],[Quarter]]="q3",1,"")</f>
        <v/>
      </c>
      <c r="J226">
        <f>IF(Table1[[#This Row],[Quarter]]="Q2",Table1[[#This Row],[Credit Amount]],"")</f>
        <v>-13.32</v>
      </c>
      <c r="K226" t="str">
        <f>IF(Table1[[#This Row],[Quarter]]="Q3",Table1[[#This Row],[Credit Amount]],"")</f>
        <v/>
      </c>
      <c r="L226" t="str">
        <f>IF(Table1[[#This Row],[Transaction Type]]="Upgrade",Table1[[#This Row],[Credit Amount]],IF(Table1[[#This Row],[Transaction Type]]="Activation",Table1[[#This Row],[Credit Amount]],""))</f>
        <v/>
      </c>
      <c r="M226">
        <f>IF(Table1[[#This Row],[Transaction Type]]="Maintenance",Table1[[#This Row],[Credit Amount]],"")</f>
        <v>-13.32</v>
      </c>
      <c r="N226">
        <v>10015</v>
      </c>
      <c r="O226" t="s">
        <v>2489</v>
      </c>
      <c r="P226" t="s">
        <v>2504</v>
      </c>
      <c r="Q226" t="s">
        <v>289</v>
      </c>
      <c r="R226">
        <v>10004</v>
      </c>
      <c r="S226" t="s">
        <v>2489</v>
      </c>
      <c r="T226" t="s">
        <v>2493</v>
      </c>
      <c r="U226" t="s">
        <v>290</v>
      </c>
      <c r="V226" t="s">
        <v>34</v>
      </c>
      <c r="W226">
        <v>100001536</v>
      </c>
      <c r="X226">
        <v>8005550537</v>
      </c>
      <c r="Y226" t="s">
        <v>2595</v>
      </c>
      <c r="Z226" t="s">
        <v>3132</v>
      </c>
      <c r="AA226" s="13">
        <v>-13.32</v>
      </c>
      <c r="AB226" s="14">
        <v>42471</v>
      </c>
      <c r="AC226" t="s">
        <v>36</v>
      </c>
    </row>
    <row r="227" spans="1:29" x14ac:dyDescent="0.25">
      <c r="A227" t="str">
        <f>CONCATENATE("Q",ROUNDUP(MONTH(Table1[[#This Row],[Month]])/3,0))</f>
        <v>Q2</v>
      </c>
      <c r="B227" s="14">
        <f>EOMONTH(Table1[[#This Row],[Credit Date]],-1)+1</f>
        <v>42461</v>
      </c>
      <c r="C227" t="str">
        <f>CONCATENATE(Table1[[#This Row],[Issuer Last Name]],", ",Table1[[#This Row],[Issuer First Name]])</f>
        <v>No. 015, Employee</v>
      </c>
      <c r="D227" t="str">
        <f>CONCATENATE(Table1[[#This Row],[Approver Last Name]],", ",Table1[[#This Row],[Approver First Name]])</f>
        <v>No. 004, Employee</v>
      </c>
      <c r="E227" t="str">
        <f>CONCATENATE(Table1[[#This Row],[Customer Last Name]],", ",Table1[[#This Row],[Customer First Name]])</f>
        <v>No. 13681, Client</v>
      </c>
      <c r="F2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7" t="str">
        <f>IF(Table1[[#This Row],[Transaction Type]]="Maintenance","Non-Sales","Sales")</f>
        <v>Sales</v>
      </c>
      <c r="H227">
        <f>IF(Table1[[#This Row],[Quarter]]="q2",1,"")</f>
        <v>1</v>
      </c>
      <c r="I227" t="str">
        <f>IF(Table1[[#This Row],[Quarter]]="q3",1,"")</f>
        <v/>
      </c>
      <c r="J227">
        <f>IF(Table1[[#This Row],[Quarter]]="Q2",Table1[[#This Row],[Credit Amount]],"")</f>
        <v>-80.010000000000005</v>
      </c>
      <c r="K227" t="str">
        <f>IF(Table1[[#This Row],[Quarter]]="Q3",Table1[[#This Row],[Credit Amount]],"")</f>
        <v/>
      </c>
      <c r="L227">
        <f>IF(Table1[[#This Row],[Transaction Type]]="Upgrade",Table1[[#This Row],[Credit Amount]],IF(Table1[[#This Row],[Transaction Type]]="Activation",Table1[[#This Row],[Credit Amount]],""))</f>
        <v>-80.010000000000005</v>
      </c>
      <c r="M227" t="str">
        <f>IF(Table1[[#This Row],[Transaction Type]]="Maintenance",Table1[[#This Row],[Credit Amount]],"")</f>
        <v/>
      </c>
      <c r="N227">
        <v>10015</v>
      </c>
      <c r="O227" t="s">
        <v>2489</v>
      </c>
      <c r="P227" t="s">
        <v>2504</v>
      </c>
      <c r="Q227" t="s">
        <v>289</v>
      </c>
      <c r="R227">
        <v>10004</v>
      </c>
      <c r="S227" t="s">
        <v>2489</v>
      </c>
      <c r="T227" t="s">
        <v>2493</v>
      </c>
      <c r="U227" t="s">
        <v>290</v>
      </c>
      <c r="V227" t="s">
        <v>34</v>
      </c>
      <c r="W227">
        <v>100004680</v>
      </c>
      <c r="X227">
        <v>8005553681</v>
      </c>
      <c r="Y227" t="s">
        <v>2595</v>
      </c>
      <c r="Z227" t="s">
        <v>6269</v>
      </c>
      <c r="AA227" s="13">
        <v>-80.010000000000005</v>
      </c>
      <c r="AB227" s="14">
        <v>42479</v>
      </c>
      <c r="AC227" t="s">
        <v>35</v>
      </c>
    </row>
    <row r="228" spans="1:29" x14ac:dyDescent="0.25">
      <c r="A228" t="str">
        <f>CONCATENATE("Q",ROUNDUP(MONTH(Table1[[#This Row],[Month]])/3,0))</f>
        <v>Q2</v>
      </c>
      <c r="B228" s="14">
        <f>EOMONTH(Table1[[#This Row],[Credit Date]],-1)+1</f>
        <v>42461</v>
      </c>
      <c r="C228" t="str">
        <f>CONCATENATE(Table1[[#This Row],[Issuer Last Name]],", ",Table1[[#This Row],[Issuer First Name]])</f>
        <v>No. 015, Employee</v>
      </c>
      <c r="D228" t="str">
        <f>CONCATENATE(Table1[[#This Row],[Approver Last Name]],", ",Table1[[#This Row],[Approver First Name]])</f>
        <v>No. 004, Employee</v>
      </c>
      <c r="E228" t="str">
        <f>CONCATENATE(Table1[[#This Row],[Customer Last Name]],", ",Table1[[#This Row],[Customer First Name]])</f>
        <v>No. 12465, Client</v>
      </c>
      <c r="F228" t="str">
        <f>IF(Table1[[#This Row],[Credit Amount]]&gt;-19.99,"Less than 19.99",IF(Table1[[#This Row],[Credit Amount]]=-20,"20",IF(Table1[[#This Row],[Credit Amount]]&gt;-49.98,"20.01-49.98",IF(Table1[[#This Row],[Credit Amount]]=-49.99,"49.99",IF(Table1[[#This Row],[Credit Amount]]=-50,"50",IF(Table1[[#This Row],[Credit Amount]]&lt;-50.01,"Greater than 50"))))))</f>
        <v>20.01-49.98</v>
      </c>
      <c r="G228" t="str">
        <f>IF(Table1[[#This Row],[Transaction Type]]="Maintenance","Non-Sales","Sales")</f>
        <v>Sales</v>
      </c>
      <c r="H228">
        <f>IF(Table1[[#This Row],[Quarter]]="q2",1,"")</f>
        <v>1</v>
      </c>
      <c r="I228" t="str">
        <f>IF(Table1[[#This Row],[Quarter]]="q3",1,"")</f>
        <v/>
      </c>
      <c r="J228">
        <f>IF(Table1[[#This Row],[Quarter]]="Q2",Table1[[#This Row],[Credit Amount]],"")</f>
        <v>-21.67</v>
      </c>
      <c r="K228" t="str">
        <f>IF(Table1[[#This Row],[Quarter]]="Q3",Table1[[#This Row],[Credit Amount]],"")</f>
        <v/>
      </c>
      <c r="L228">
        <f>IF(Table1[[#This Row],[Transaction Type]]="Upgrade",Table1[[#This Row],[Credit Amount]],IF(Table1[[#This Row],[Transaction Type]]="Activation",Table1[[#This Row],[Credit Amount]],""))</f>
        <v>-21.67</v>
      </c>
      <c r="M228" t="str">
        <f>IF(Table1[[#This Row],[Transaction Type]]="Maintenance",Table1[[#This Row],[Credit Amount]],"")</f>
        <v/>
      </c>
      <c r="N228">
        <v>10015</v>
      </c>
      <c r="O228" t="s">
        <v>2489</v>
      </c>
      <c r="P228" t="s">
        <v>2504</v>
      </c>
      <c r="Q228" t="s">
        <v>289</v>
      </c>
      <c r="R228">
        <v>10004</v>
      </c>
      <c r="S228" t="s">
        <v>2489</v>
      </c>
      <c r="T228" t="s">
        <v>2493</v>
      </c>
      <c r="U228" t="s">
        <v>290</v>
      </c>
      <c r="V228" t="s">
        <v>34</v>
      </c>
      <c r="W228">
        <v>100003464</v>
      </c>
      <c r="X228">
        <v>8005552465</v>
      </c>
      <c r="Y228" t="s">
        <v>2595</v>
      </c>
      <c r="Z228" t="s">
        <v>5060</v>
      </c>
      <c r="AA228" s="13">
        <v>-21.67</v>
      </c>
      <c r="AB228" s="14">
        <v>42487</v>
      </c>
      <c r="AC228" t="s">
        <v>37</v>
      </c>
    </row>
    <row r="229" spans="1:29" x14ac:dyDescent="0.25">
      <c r="A229" t="str">
        <f>CONCATENATE("Q",ROUNDUP(MONTH(Table1[[#This Row],[Month]])/3,0))</f>
        <v>Q2</v>
      </c>
      <c r="B229" s="14">
        <f>EOMONTH(Table1[[#This Row],[Credit Date]],-1)+1</f>
        <v>42491</v>
      </c>
      <c r="C229" t="str">
        <f>CONCATENATE(Table1[[#This Row],[Issuer Last Name]],", ",Table1[[#This Row],[Issuer First Name]])</f>
        <v>No. 015, Employee</v>
      </c>
      <c r="D229" t="str">
        <f>CONCATENATE(Table1[[#This Row],[Approver Last Name]],", ",Table1[[#This Row],[Approver First Name]])</f>
        <v>No. 004, Employee</v>
      </c>
      <c r="E229" t="str">
        <f>CONCATENATE(Table1[[#This Row],[Customer Last Name]],", ",Table1[[#This Row],[Customer First Name]])</f>
        <v>No. 10962, Client</v>
      </c>
      <c r="F2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9" t="str">
        <f>IF(Table1[[#This Row],[Transaction Type]]="Maintenance","Non-Sales","Sales")</f>
        <v>Sales</v>
      </c>
      <c r="H229">
        <f>IF(Table1[[#This Row],[Quarter]]="q2",1,"")</f>
        <v>1</v>
      </c>
      <c r="I229" t="str">
        <f>IF(Table1[[#This Row],[Quarter]]="q3",1,"")</f>
        <v/>
      </c>
      <c r="J229">
        <f>IF(Table1[[#This Row],[Quarter]]="Q2",Table1[[#This Row],[Credit Amount]],"")</f>
        <v>-88.43</v>
      </c>
      <c r="K229" t="str">
        <f>IF(Table1[[#This Row],[Quarter]]="Q3",Table1[[#This Row],[Credit Amount]],"")</f>
        <v/>
      </c>
      <c r="L229">
        <f>IF(Table1[[#This Row],[Transaction Type]]="Upgrade",Table1[[#This Row],[Credit Amount]],IF(Table1[[#This Row],[Transaction Type]]="Activation",Table1[[#This Row],[Credit Amount]],""))</f>
        <v>-88.43</v>
      </c>
      <c r="M229" t="str">
        <f>IF(Table1[[#This Row],[Transaction Type]]="Maintenance",Table1[[#This Row],[Credit Amount]],"")</f>
        <v/>
      </c>
      <c r="N229">
        <v>10015</v>
      </c>
      <c r="O229" t="s">
        <v>2489</v>
      </c>
      <c r="P229" t="s">
        <v>2504</v>
      </c>
      <c r="Q229" t="s">
        <v>289</v>
      </c>
      <c r="R229">
        <v>10004</v>
      </c>
      <c r="S229" t="s">
        <v>2489</v>
      </c>
      <c r="T229" t="s">
        <v>2493</v>
      </c>
      <c r="U229" t="s">
        <v>290</v>
      </c>
      <c r="V229" t="s">
        <v>34</v>
      </c>
      <c r="W229">
        <v>100001961</v>
      </c>
      <c r="X229">
        <v>8005550962</v>
      </c>
      <c r="Y229" t="s">
        <v>2595</v>
      </c>
      <c r="Z229" t="s">
        <v>3557</v>
      </c>
      <c r="AA229" s="13">
        <v>-88.43</v>
      </c>
      <c r="AB229" s="14">
        <v>42492</v>
      </c>
      <c r="AC229" t="s">
        <v>35</v>
      </c>
    </row>
    <row r="230" spans="1:29" x14ac:dyDescent="0.25">
      <c r="A230" t="str">
        <f>CONCATENATE("Q",ROUNDUP(MONTH(Table1[[#This Row],[Month]])/3,0))</f>
        <v>Q2</v>
      </c>
      <c r="B230" s="14">
        <f>EOMONTH(Table1[[#This Row],[Credit Date]],-1)+1</f>
        <v>42491</v>
      </c>
      <c r="C230" t="str">
        <f>CONCATENATE(Table1[[#This Row],[Issuer Last Name]],", ",Table1[[#This Row],[Issuer First Name]])</f>
        <v>No. 015, Employee</v>
      </c>
      <c r="D230" t="str">
        <f>CONCATENATE(Table1[[#This Row],[Approver Last Name]],", ",Table1[[#This Row],[Approver First Name]])</f>
        <v>No. 004, Employee</v>
      </c>
      <c r="E230" t="str">
        <f>CONCATENATE(Table1[[#This Row],[Customer Last Name]],", ",Table1[[#This Row],[Customer First Name]])</f>
        <v>No. 10867, Client</v>
      </c>
      <c r="F230" t="str">
        <f>IF(Table1[[#This Row],[Credit Amount]]&gt;-19.99,"Less than 19.99",IF(Table1[[#This Row],[Credit Amount]]=-20,"20",IF(Table1[[#This Row],[Credit Amount]]&gt;-49.98,"20.01-49.98",IF(Table1[[#This Row],[Credit Amount]]=-49.99,"49.99",IF(Table1[[#This Row],[Credit Amount]]=-50,"50",IF(Table1[[#This Row],[Credit Amount]]&lt;-50.01,"Greater than 50"))))))</f>
        <v>20.01-49.98</v>
      </c>
      <c r="G230" t="str">
        <f>IF(Table1[[#This Row],[Transaction Type]]="Maintenance","Non-Sales","Sales")</f>
        <v>Non-Sales</v>
      </c>
      <c r="H230">
        <f>IF(Table1[[#This Row],[Quarter]]="q2",1,"")</f>
        <v>1</v>
      </c>
      <c r="I230" t="str">
        <f>IF(Table1[[#This Row],[Quarter]]="q3",1,"")</f>
        <v/>
      </c>
      <c r="J230">
        <f>IF(Table1[[#This Row],[Quarter]]="Q2",Table1[[#This Row],[Credit Amount]],"")</f>
        <v>-33.659999999999997</v>
      </c>
      <c r="K230" t="str">
        <f>IF(Table1[[#This Row],[Quarter]]="Q3",Table1[[#This Row],[Credit Amount]],"")</f>
        <v/>
      </c>
      <c r="L230" t="str">
        <f>IF(Table1[[#This Row],[Transaction Type]]="Upgrade",Table1[[#This Row],[Credit Amount]],IF(Table1[[#This Row],[Transaction Type]]="Activation",Table1[[#This Row],[Credit Amount]],""))</f>
        <v/>
      </c>
      <c r="M230">
        <f>IF(Table1[[#This Row],[Transaction Type]]="Maintenance",Table1[[#This Row],[Credit Amount]],"")</f>
        <v>-33.659999999999997</v>
      </c>
      <c r="N230">
        <v>10015</v>
      </c>
      <c r="O230" t="s">
        <v>2489</v>
      </c>
      <c r="P230" t="s">
        <v>2504</v>
      </c>
      <c r="Q230" t="s">
        <v>289</v>
      </c>
      <c r="R230">
        <v>10004</v>
      </c>
      <c r="S230" t="s">
        <v>2489</v>
      </c>
      <c r="T230" t="s">
        <v>2493</v>
      </c>
      <c r="U230" t="s">
        <v>290</v>
      </c>
      <c r="V230" t="s">
        <v>34</v>
      </c>
      <c r="W230">
        <v>100001866</v>
      </c>
      <c r="X230">
        <v>8005550867</v>
      </c>
      <c r="Y230" t="s">
        <v>2595</v>
      </c>
      <c r="Z230" t="s">
        <v>3462</v>
      </c>
      <c r="AA230" s="13">
        <v>-33.659999999999997</v>
      </c>
      <c r="AB230" s="14">
        <v>42494</v>
      </c>
      <c r="AC230" t="s">
        <v>36</v>
      </c>
    </row>
    <row r="231" spans="1:29" x14ac:dyDescent="0.25">
      <c r="A231" t="str">
        <f>CONCATENATE("Q",ROUNDUP(MONTH(Table1[[#This Row],[Month]])/3,0))</f>
        <v>Q2</v>
      </c>
      <c r="B231" s="14">
        <f>EOMONTH(Table1[[#This Row],[Credit Date]],-1)+1</f>
        <v>42491</v>
      </c>
      <c r="C231" t="str">
        <f>CONCATENATE(Table1[[#This Row],[Issuer Last Name]],", ",Table1[[#This Row],[Issuer First Name]])</f>
        <v>No. 015, Employee</v>
      </c>
      <c r="D231" t="str">
        <f>CONCATENATE(Table1[[#This Row],[Approver Last Name]],", ",Table1[[#This Row],[Approver First Name]])</f>
        <v>No. 004, Employee</v>
      </c>
      <c r="E231" t="str">
        <f>CONCATENATE(Table1[[#This Row],[Customer Last Name]],", ",Table1[[#This Row],[Customer First Name]])</f>
        <v>No. 10078, Client</v>
      </c>
      <c r="F2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 t="str">
        <f>IF(Table1[[#This Row],[Transaction Type]]="Maintenance","Non-Sales","Sales")</f>
        <v>Sales</v>
      </c>
      <c r="H231">
        <f>IF(Table1[[#This Row],[Quarter]]="q2",1,"")</f>
        <v>1</v>
      </c>
      <c r="I231" t="str">
        <f>IF(Table1[[#This Row],[Quarter]]="q3",1,"")</f>
        <v/>
      </c>
      <c r="J231">
        <f>IF(Table1[[#This Row],[Quarter]]="Q2",Table1[[#This Row],[Credit Amount]],"")</f>
        <v>-85.95</v>
      </c>
      <c r="K231" t="str">
        <f>IF(Table1[[#This Row],[Quarter]]="Q3",Table1[[#This Row],[Credit Amount]],"")</f>
        <v/>
      </c>
      <c r="L231">
        <f>IF(Table1[[#This Row],[Transaction Type]]="Upgrade",Table1[[#This Row],[Credit Amount]],IF(Table1[[#This Row],[Transaction Type]]="Activation",Table1[[#This Row],[Credit Amount]],""))</f>
        <v>-85.95</v>
      </c>
      <c r="M231" t="str">
        <f>IF(Table1[[#This Row],[Transaction Type]]="Maintenance",Table1[[#This Row],[Credit Amount]],"")</f>
        <v/>
      </c>
      <c r="N231">
        <v>10015</v>
      </c>
      <c r="O231" t="s">
        <v>2489</v>
      </c>
      <c r="P231" t="s">
        <v>2504</v>
      </c>
      <c r="Q231" t="s">
        <v>289</v>
      </c>
      <c r="R231">
        <v>10004</v>
      </c>
      <c r="S231" t="s">
        <v>2489</v>
      </c>
      <c r="T231" t="s">
        <v>2493</v>
      </c>
      <c r="U231" t="s">
        <v>290</v>
      </c>
      <c r="V231" t="s">
        <v>34</v>
      </c>
      <c r="W231">
        <v>100001077</v>
      </c>
      <c r="X231">
        <v>8005550078</v>
      </c>
      <c r="Y231" t="s">
        <v>2595</v>
      </c>
      <c r="Z231" t="s">
        <v>2673</v>
      </c>
      <c r="AA231" s="13">
        <v>-85.95</v>
      </c>
      <c r="AB231" s="14">
        <v>42497</v>
      </c>
      <c r="AC231" t="s">
        <v>37</v>
      </c>
    </row>
    <row r="232" spans="1:29" x14ac:dyDescent="0.25">
      <c r="A232" t="str">
        <f>CONCATENATE("Q",ROUNDUP(MONTH(Table1[[#This Row],[Month]])/3,0))</f>
        <v>Q2</v>
      </c>
      <c r="B232" s="14">
        <f>EOMONTH(Table1[[#This Row],[Credit Date]],-1)+1</f>
        <v>42491</v>
      </c>
      <c r="C232" t="str">
        <f>CONCATENATE(Table1[[#This Row],[Issuer Last Name]],", ",Table1[[#This Row],[Issuer First Name]])</f>
        <v>No. 015, Employee</v>
      </c>
      <c r="D232" t="str">
        <f>CONCATENATE(Table1[[#This Row],[Approver Last Name]],", ",Table1[[#This Row],[Approver First Name]])</f>
        <v>No. 004, Employee</v>
      </c>
      <c r="E232" t="str">
        <f>CONCATENATE(Table1[[#This Row],[Customer Last Name]],", ",Table1[[#This Row],[Customer First Name]])</f>
        <v>No. 13134, Client</v>
      </c>
      <c r="F2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 t="str">
        <f>IF(Table1[[#This Row],[Transaction Type]]="Maintenance","Non-Sales","Sales")</f>
        <v>Sales</v>
      </c>
      <c r="H232">
        <f>IF(Table1[[#This Row],[Quarter]]="q2",1,"")</f>
        <v>1</v>
      </c>
      <c r="I232" t="str">
        <f>IF(Table1[[#This Row],[Quarter]]="q3",1,"")</f>
        <v/>
      </c>
      <c r="J232">
        <f>IF(Table1[[#This Row],[Quarter]]="Q2",Table1[[#This Row],[Credit Amount]],"")</f>
        <v>-68.52</v>
      </c>
      <c r="K232" t="str">
        <f>IF(Table1[[#This Row],[Quarter]]="Q3",Table1[[#This Row],[Credit Amount]],"")</f>
        <v/>
      </c>
      <c r="L232">
        <f>IF(Table1[[#This Row],[Transaction Type]]="Upgrade",Table1[[#This Row],[Credit Amount]],IF(Table1[[#This Row],[Transaction Type]]="Activation",Table1[[#This Row],[Credit Amount]],""))</f>
        <v>-68.52</v>
      </c>
      <c r="M232" t="str">
        <f>IF(Table1[[#This Row],[Transaction Type]]="Maintenance",Table1[[#This Row],[Credit Amount]],"")</f>
        <v/>
      </c>
      <c r="N232">
        <v>10015</v>
      </c>
      <c r="O232" t="s">
        <v>2489</v>
      </c>
      <c r="P232" t="s">
        <v>2504</v>
      </c>
      <c r="Q232" t="s">
        <v>289</v>
      </c>
      <c r="R232">
        <v>10004</v>
      </c>
      <c r="S232" t="s">
        <v>2489</v>
      </c>
      <c r="T232" t="s">
        <v>2493</v>
      </c>
      <c r="U232" t="s">
        <v>290</v>
      </c>
      <c r="V232" t="s">
        <v>34</v>
      </c>
      <c r="W232">
        <v>100004133</v>
      </c>
      <c r="X232">
        <v>8005553134</v>
      </c>
      <c r="Y232" t="s">
        <v>2595</v>
      </c>
      <c r="Z232" t="s">
        <v>5722</v>
      </c>
      <c r="AA232" s="13">
        <v>-68.52</v>
      </c>
      <c r="AB232" s="14">
        <v>42499</v>
      </c>
      <c r="AC232" t="s">
        <v>37</v>
      </c>
    </row>
    <row r="233" spans="1:29" x14ac:dyDescent="0.25">
      <c r="A233" t="str">
        <f>CONCATENATE("Q",ROUNDUP(MONTH(Table1[[#This Row],[Month]])/3,0))</f>
        <v>Q2</v>
      </c>
      <c r="B233" s="14">
        <f>EOMONTH(Table1[[#This Row],[Credit Date]],-1)+1</f>
        <v>42491</v>
      </c>
      <c r="C233" t="str">
        <f>CONCATENATE(Table1[[#This Row],[Issuer Last Name]],", ",Table1[[#This Row],[Issuer First Name]])</f>
        <v>No. 015, Employee</v>
      </c>
      <c r="D233" t="str">
        <f>CONCATENATE(Table1[[#This Row],[Approver Last Name]],", ",Table1[[#This Row],[Approver First Name]])</f>
        <v>No. 004, Employee</v>
      </c>
      <c r="E233" t="str">
        <f>CONCATENATE(Table1[[#This Row],[Customer Last Name]],", ",Table1[[#This Row],[Customer First Name]])</f>
        <v>No. 11025, Client</v>
      </c>
      <c r="F233" t="str">
        <f>IF(Table1[[#This Row],[Credit Amount]]&gt;-19.99,"Less than 19.99",IF(Table1[[#This Row],[Credit Amount]]=-20,"20",IF(Table1[[#This Row],[Credit Amount]]&gt;-49.98,"20.01-49.98",IF(Table1[[#This Row],[Credit Amount]]=-49.99,"49.99",IF(Table1[[#This Row],[Credit Amount]]=-50,"50",IF(Table1[[#This Row],[Credit Amount]]&lt;-50.01,"Greater than 50"))))))</f>
        <v>20.01-49.98</v>
      </c>
      <c r="G233" t="str">
        <f>IF(Table1[[#This Row],[Transaction Type]]="Maintenance","Non-Sales","Sales")</f>
        <v>Non-Sales</v>
      </c>
      <c r="H233">
        <f>IF(Table1[[#This Row],[Quarter]]="q2",1,"")</f>
        <v>1</v>
      </c>
      <c r="I233" t="str">
        <f>IF(Table1[[#This Row],[Quarter]]="q3",1,"")</f>
        <v/>
      </c>
      <c r="J233">
        <f>IF(Table1[[#This Row],[Quarter]]="Q2",Table1[[#This Row],[Credit Amount]],"")</f>
        <v>-35.229999999999997</v>
      </c>
      <c r="K233" t="str">
        <f>IF(Table1[[#This Row],[Quarter]]="Q3",Table1[[#This Row],[Credit Amount]],"")</f>
        <v/>
      </c>
      <c r="L233" t="str">
        <f>IF(Table1[[#This Row],[Transaction Type]]="Upgrade",Table1[[#This Row],[Credit Amount]],IF(Table1[[#This Row],[Transaction Type]]="Activation",Table1[[#This Row],[Credit Amount]],""))</f>
        <v/>
      </c>
      <c r="M233">
        <f>IF(Table1[[#This Row],[Transaction Type]]="Maintenance",Table1[[#This Row],[Credit Amount]],"")</f>
        <v>-35.229999999999997</v>
      </c>
      <c r="N233">
        <v>10015</v>
      </c>
      <c r="O233" t="s">
        <v>2489</v>
      </c>
      <c r="P233" t="s">
        <v>2504</v>
      </c>
      <c r="Q233" t="s">
        <v>289</v>
      </c>
      <c r="R233">
        <v>10004</v>
      </c>
      <c r="S233" t="s">
        <v>2489</v>
      </c>
      <c r="T233" t="s">
        <v>2493</v>
      </c>
      <c r="U233" t="s">
        <v>290</v>
      </c>
      <c r="V233" t="s">
        <v>34</v>
      </c>
      <c r="W233">
        <v>100002024</v>
      </c>
      <c r="X233">
        <v>8005551025</v>
      </c>
      <c r="Y233" t="s">
        <v>2595</v>
      </c>
      <c r="Z233" t="s">
        <v>3620</v>
      </c>
      <c r="AA233" s="13">
        <v>-35.229999999999997</v>
      </c>
      <c r="AB233" s="14">
        <v>42505</v>
      </c>
      <c r="AC233" t="s">
        <v>36</v>
      </c>
    </row>
    <row r="234" spans="1:29" x14ac:dyDescent="0.25">
      <c r="A234" t="str">
        <f>CONCATENATE("Q",ROUNDUP(MONTH(Table1[[#This Row],[Month]])/3,0))</f>
        <v>Q2</v>
      </c>
      <c r="B234" s="14">
        <f>EOMONTH(Table1[[#This Row],[Credit Date]],-1)+1</f>
        <v>42491</v>
      </c>
      <c r="C234" t="str">
        <f>CONCATENATE(Table1[[#This Row],[Issuer Last Name]],", ",Table1[[#This Row],[Issuer First Name]])</f>
        <v>No. 015, Employee</v>
      </c>
      <c r="D234" t="str">
        <f>CONCATENATE(Table1[[#This Row],[Approver Last Name]],", ",Table1[[#This Row],[Approver First Name]])</f>
        <v>No. 004, Employee</v>
      </c>
      <c r="E234" t="str">
        <f>CONCATENATE(Table1[[#This Row],[Customer Last Name]],", ",Table1[[#This Row],[Customer First Name]])</f>
        <v>No. 12379, Client</v>
      </c>
      <c r="F234" t="str">
        <f>IF(Table1[[#This Row],[Credit Amount]]&gt;-19.99,"Less than 19.99",IF(Table1[[#This Row],[Credit Amount]]=-20,"20",IF(Table1[[#This Row],[Credit Amount]]&gt;-49.98,"20.01-49.98",IF(Table1[[#This Row],[Credit Amount]]=-49.99,"49.99",IF(Table1[[#This Row],[Credit Amount]]=-50,"50",IF(Table1[[#This Row],[Credit Amount]]&lt;-50.01,"Greater than 50"))))))</f>
        <v>20.01-49.98</v>
      </c>
      <c r="G234" t="str">
        <f>IF(Table1[[#This Row],[Transaction Type]]="Maintenance","Non-Sales","Sales")</f>
        <v>Sales</v>
      </c>
      <c r="H234">
        <f>IF(Table1[[#This Row],[Quarter]]="q2",1,"")</f>
        <v>1</v>
      </c>
      <c r="I234" t="str">
        <f>IF(Table1[[#This Row],[Quarter]]="q3",1,"")</f>
        <v/>
      </c>
      <c r="J234">
        <f>IF(Table1[[#This Row],[Quarter]]="Q2",Table1[[#This Row],[Credit Amount]],"")</f>
        <v>-44.13</v>
      </c>
      <c r="K234" t="str">
        <f>IF(Table1[[#This Row],[Quarter]]="Q3",Table1[[#This Row],[Credit Amount]],"")</f>
        <v/>
      </c>
      <c r="L234">
        <f>IF(Table1[[#This Row],[Transaction Type]]="Upgrade",Table1[[#This Row],[Credit Amount]],IF(Table1[[#This Row],[Transaction Type]]="Activation",Table1[[#This Row],[Credit Amount]],""))</f>
        <v>-44.13</v>
      </c>
      <c r="M234" t="str">
        <f>IF(Table1[[#This Row],[Transaction Type]]="Maintenance",Table1[[#This Row],[Credit Amount]],"")</f>
        <v/>
      </c>
      <c r="N234">
        <v>10015</v>
      </c>
      <c r="O234" t="s">
        <v>2489</v>
      </c>
      <c r="P234" t="s">
        <v>2504</v>
      </c>
      <c r="Q234" t="s">
        <v>289</v>
      </c>
      <c r="R234">
        <v>10004</v>
      </c>
      <c r="S234" t="s">
        <v>2489</v>
      </c>
      <c r="T234" t="s">
        <v>2493</v>
      </c>
      <c r="U234" t="s">
        <v>290</v>
      </c>
      <c r="V234" t="s">
        <v>34</v>
      </c>
      <c r="W234">
        <v>100003378</v>
      </c>
      <c r="X234">
        <v>8005552379</v>
      </c>
      <c r="Y234" t="s">
        <v>2595</v>
      </c>
      <c r="Z234" t="s">
        <v>4974</v>
      </c>
      <c r="AA234" s="13">
        <v>-44.13</v>
      </c>
      <c r="AB234" s="14">
        <v>42506</v>
      </c>
      <c r="AC234" t="s">
        <v>35</v>
      </c>
    </row>
    <row r="235" spans="1:29" x14ac:dyDescent="0.25">
      <c r="A235" t="str">
        <f>CONCATENATE("Q",ROUNDUP(MONTH(Table1[[#This Row],[Month]])/3,0))</f>
        <v>Q2</v>
      </c>
      <c r="B235" s="14">
        <f>EOMONTH(Table1[[#This Row],[Credit Date]],-1)+1</f>
        <v>42491</v>
      </c>
      <c r="C235" t="str">
        <f>CONCATENATE(Table1[[#This Row],[Issuer Last Name]],", ",Table1[[#This Row],[Issuer First Name]])</f>
        <v>No. 015, Employee</v>
      </c>
      <c r="D235" t="str">
        <f>CONCATENATE(Table1[[#This Row],[Approver Last Name]],", ",Table1[[#This Row],[Approver First Name]])</f>
        <v>No. 004, Employee</v>
      </c>
      <c r="E235" t="str">
        <f>CONCATENATE(Table1[[#This Row],[Customer Last Name]],", ",Table1[[#This Row],[Customer First Name]])</f>
        <v>No. 10843, Client</v>
      </c>
      <c r="F235" t="str">
        <f>IF(Table1[[#This Row],[Credit Amount]]&gt;-19.99,"Less than 19.99",IF(Table1[[#This Row],[Credit Amount]]=-20,"20",IF(Table1[[#This Row],[Credit Amount]]&gt;-49.98,"20.01-49.98",IF(Table1[[#This Row],[Credit Amount]]=-49.99,"49.99",IF(Table1[[#This Row],[Credit Amount]]=-50,"50",IF(Table1[[#This Row],[Credit Amount]]&lt;-50.01,"Greater than 50"))))))</f>
        <v>20.01-49.98</v>
      </c>
      <c r="G235" t="str">
        <f>IF(Table1[[#This Row],[Transaction Type]]="Maintenance","Non-Sales","Sales")</f>
        <v>Non-Sales</v>
      </c>
      <c r="H235">
        <f>IF(Table1[[#This Row],[Quarter]]="q2",1,"")</f>
        <v>1</v>
      </c>
      <c r="I235" t="str">
        <f>IF(Table1[[#This Row],[Quarter]]="q3",1,"")</f>
        <v/>
      </c>
      <c r="J235">
        <f>IF(Table1[[#This Row],[Quarter]]="Q2",Table1[[#This Row],[Credit Amount]],"")</f>
        <v>-40.67</v>
      </c>
      <c r="K235" t="str">
        <f>IF(Table1[[#This Row],[Quarter]]="Q3",Table1[[#This Row],[Credit Amount]],"")</f>
        <v/>
      </c>
      <c r="L235" t="str">
        <f>IF(Table1[[#This Row],[Transaction Type]]="Upgrade",Table1[[#This Row],[Credit Amount]],IF(Table1[[#This Row],[Transaction Type]]="Activation",Table1[[#This Row],[Credit Amount]],""))</f>
        <v/>
      </c>
      <c r="M235">
        <f>IF(Table1[[#This Row],[Transaction Type]]="Maintenance",Table1[[#This Row],[Credit Amount]],"")</f>
        <v>-40.67</v>
      </c>
      <c r="N235">
        <v>10015</v>
      </c>
      <c r="O235" t="s">
        <v>2489</v>
      </c>
      <c r="P235" t="s">
        <v>2504</v>
      </c>
      <c r="Q235" t="s">
        <v>289</v>
      </c>
      <c r="R235">
        <v>10004</v>
      </c>
      <c r="S235" t="s">
        <v>2489</v>
      </c>
      <c r="T235" t="s">
        <v>2493</v>
      </c>
      <c r="U235" t="s">
        <v>290</v>
      </c>
      <c r="V235" t="s">
        <v>34</v>
      </c>
      <c r="W235">
        <v>100001842</v>
      </c>
      <c r="X235">
        <v>8005550843</v>
      </c>
      <c r="Y235" t="s">
        <v>2595</v>
      </c>
      <c r="Z235" t="s">
        <v>3438</v>
      </c>
      <c r="AA235" s="13">
        <v>-40.67</v>
      </c>
      <c r="AB235" s="14">
        <v>42507</v>
      </c>
      <c r="AC235" t="s">
        <v>36</v>
      </c>
    </row>
    <row r="236" spans="1:29" x14ac:dyDescent="0.25">
      <c r="A236" t="str">
        <f>CONCATENATE("Q",ROUNDUP(MONTH(Table1[[#This Row],[Month]])/3,0))</f>
        <v>Q2</v>
      </c>
      <c r="B236" s="14">
        <f>EOMONTH(Table1[[#This Row],[Credit Date]],-1)+1</f>
        <v>42491</v>
      </c>
      <c r="C236" t="str">
        <f>CONCATENATE(Table1[[#This Row],[Issuer Last Name]],", ",Table1[[#This Row],[Issuer First Name]])</f>
        <v>No. 015, Employee</v>
      </c>
      <c r="D236" t="str">
        <f>CONCATENATE(Table1[[#This Row],[Approver Last Name]],", ",Table1[[#This Row],[Approver First Name]])</f>
        <v>No. 004, Employee</v>
      </c>
      <c r="E236" t="str">
        <f>CONCATENATE(Table1[[#This Row],[Customer Last Name]],", ",Table1[[#This Row],[Customer First Name]])</f>
        <v>No. 13725, Client</v>
      </c>
      <c r="F236" t="str">
        <f>IF(Table1[[#This Row],[Credit Amount]]&gt;-19.99,"Less than 19.99",IF(Table1[[#This Row],[Credit Amount]]=-20,"20",IF(Table1[[#This Row],[Credit Amount]]&gt;-49.98,"20.01-49.98",IF(Table1[[#This Row],[Credit Amount]]=-49.99,"49.99",IF(Table1[[#This Row],[Credit Amount]]=-50,"50",IF(Table1[[#This Row],[Credit Amount]]&lt;-50.01,"Greater than 50"))))))</f>
        <v>20.01-49.98</v>
      </c>
      <c r="G236" t="str">
        <f>IF(Table1[[#This Row],[Transaction Type]]="Maintenance","Non-Sales","Sales")</f>
        <v>Non-Sales</v>
      </c>
      <c r="H236">
        <f>IF(Table1[[#This Row],[Quarter]]="q2",1,"")</f>
        <v>1</v>
      </c>
      <c r="I236" t="str">
        <f>IF(Table1[[#This Row],[Quarter]]="q3",1,"")</f>
        <v/>
      </c>
      <c r="J236">
        <f>IF(Table1[[#This Row],[Quarter]]="Q2",Table1[[#This Row],[Credit Amount]],"")</f>
        <v>-28.04</v>
      </c>
      <c r="K236" t="str">
        <f>IF(Table1[[#This Row],[Quarter]]="Q3",Table1[[#This Row],[Credit Amount]],"")</f>
        <v/>
      </c>
      <c r="L236" t="str">
        <f>IF(Table1[[#This Row],[Transaction Type]]="Upgrade",Table1[[#This Row],[Credit Amount]],IF(Table1[[#This Row],[Transaction Type]]="Activation",Table1[[#This Row],[Credit Amount]],""))</f>
        <v/>
      </c>
      <c r="M236">
        <f>IF(Table1[[#This Row],[Transaction Type]]="Maintenance",Table1[[#This Row],[Credit Amount]],"")</f>
        <v>-28.04</v>
      </c>
      <c r="N236">
        <v>10015</v>
      </c>
      <c r="O236" t="s">
        <v>2489</v>
      </c>
      <c r="P236" t="s">
        <v>2504</v>
      </c>
      <c r="Q236" t="s">
        <v>289</v>
      </c>
      <c r="R236">
        <v>10004</v>
      </c>
      <c r="S236" t="s">
        <v>2489</v>
      </c>
      <c r="T236" t="s">
        <v>2493</v>
      </c>
      <c r="U236" t="s">
        <v>290</v>
      </c>
      <c r="V236" t="s">
        <v>34</v>
      </c>
      <c r="W236">
        <v>100004724</v>
      </c>
      <c r="X236">
        <v>8005553725</v>
      </c>
      <c r="Y236" t="s">
        <v>2595</v>
      </c>
      <c r="Z236" t="s">
        <v>6313</v>
      </c>
      <c r="AA236" s="13">
        <v>-28.04</v>
      </c>
      <c r="AB236" s="14">
        <v>42512</v>
      </c>
      <c r="AC236" t="s">
        <v>36</v>
      </c>
    </row>
    <row r="237" spans="1:29" x14ac:dyDescent="0.25">
      <c r="A237" t="str">
        <f>CONCATENATE("Q",ROUNDUP(MONTH(Table1[[#This Row],[Month]])/3,0))</f>
        <v>Q2</v>
      </c>
      <c r="B237" s="14">
        <f>EOMONTH(Table1[[#This Row],[Credit Date]],-1)+1</f>
        <v>42491</v>
      </c>
      <c r="C237" t="str">
        <f>CONCATENATE(Table1[[#This Row],[Issuer Last Name]],", ",Table1[[#This Row],[Issuer First Name]])</f>
        <v>No. 015, Employee</v>
      </c>
      <c r="D237" t="str">
        <f>CONCATENATE(Table1[[#This Row],[Approver Last Name]],", ",Table1[[#This Row],[Approver First Name]])</f>
        <v>No. 004, Employee</v>
      </c>
      <c r="E237" t="str">
        <f>CONCATENATE(Table1[[#This Row],[Customer Last Name]],", ",Table1[[#This Row],[Customer First Name]])</f>
        <v>No. 12829, Client</v>
      </c>
      <c r="F2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7" t="str">
        <f>IF(Table1[[#This Row],[Transaction Type]]="Maintenance","Non-Sales","Sales")</f>
        <v>Non-Sales</v>
      </c>
      <c r="H237">
        <f>IF(Table1[[#This Row],[Quarter]]="q2",1,"")</f>
        <v>1</v>
      </c>
      <c r="I237" t="str">
        <f>IF(Table1[[#This Row],[Quarter]]="q3",1,"")</f>
        <v/>
      </c>
      <c r="J237">
        <f>IF(Table1[[#This Row],[Quarter]]="Q2",Table1[[#This Row],[Credit Amount]],"")</f>
        <v>-76.64</v>
      </c>
      <c r="K237" t="str">
        <f>IF(Table1[[#This Row],[Quarter]]="Q3",Table1[[#This Row],[Credit Amount]],"")</f>
        <v/>
      </c>
      <c r="L237" t="str">
        <f>IF(Table1[[#This Row],[Transaction Type]]="Upgrade",Table1[[#This Row],[Credit Amount]],IF(Table1[[#This Row],[Transaction Type]]="Activation",Table1[[#This Row],[Credit Amount]],""))</f>
        <v/>
      </c>
      <c r="M237">
        <f>IF(Table1[[#This Row],[Transaction Type]]="Maintenance",Table1[[#This Row],[Credit Amount]],"")</f>
        <v>-76.64</v>
      </c>
      <c r="N237">
        <v>10015</v>
      </c>
      <c r="O237" t="s">
        <v>2489</v>
      </c>
      <c r="P237" t="s">
        <v>2504</v>
      </c>
      <c r="Q237" t="s">
        <v>289</v>
      </c>
      <c r="R237">
        <v>10004</v>
      </c>
      <c r="S237" t="s">
        <v>2489</v>
      </c>
      <c r="T237" t="s">
        <v>2493</v>
      </c>
      <c r="U237" t="s">
        <v>290</v>
      </c>
      <c r="V237" t="s">
        <v>34</v>
      </c>
      <c r="W237">
        <v>100003828</v>
      </c>
      <c r="X237">
        <v>8005552829</v>
      </c>
      <c r="Y237" t="s">
        <v>2595</v>
      </c>
      <c r="Z237" t="s">
        <v>5421</v>
      </c>
      <c r="AA237" s="13">
        <v>-76.64</v>
      </c>
      <c r="AB237" s="14">
        <v>42516</v>
      </c>
      <c r="AC237" t="s">
        <v>36</v>
      </c>
    </row>
    <row r="238" spans="1:29" x14ac:dyDescent="0.25">
      <c r="A238" t="str">
        <f>CONCATENATE("Q",ROUNDUP(MONTH(Table1[[#This Row],[Month]])/3,0))</f>
        <v>Q2</v>
      </c>
      <c r="B238" s="14">
        <f>EOMONTH(Table1[[#This Row],[Credit Date]],-1)+1</f>
        <v>42491</v>
      </c>
      <c r="C238" t="str">
        <f>CONCATENATE(Table1[[#This Row],[Issuer Last Name]],", ",Table1[[#This Row],[Issuer First Name]])</f>
        <v>No. 015, Employee</v>
      </c>
      <c r="D238" t="str">
        <f>CONCATENATE(Table1[[#This Row],[Approver Last Name]],", ",Table1[[#This Row],[Approver First Name]])</f>
        <v>No. 004, Employee</v>
      </c>
      <c r="E238" t="str">
        <f>CONCATENATE(Table1[[#This Row],[Customer Last Name]],", ",Table1[[#This Row],[Customer First Name]])</f>
        <v>No. 12690, Client</v>
      </c>
      <c r="F238" t="str">
        <f>IF(Table1[[#This Row],[Credit Amount]]&gt;-19.99,"Less than 19.99",IF(Table1[[#This Row],[Credit Amount]]=-20,"20",IF(Table1[[#This Row],[Credit Amount]]&gt;-49.98,"20.01-49.98",IF(Table1[[#This Row],[Credit Amount]]=-49.99,"49.99",IF(Table1[[#This Row],[Credit Amount]]=-50,"50",IF(Table1[[#This Row],[Credit Amount]]&lt;-50.01,"Greater than 50"))))))</f>
        <v>Less than 19.99</v>
      </c>
      <c r="G238" t="str">
        <f>IF(Table1[[#This Row],[Transaction Type]]="Maintenance","Non-Sales","Sales")</f>
        <v>Sales</v>
      </c>
      <c r="H238">
        <f>IF(Table1[[#This Row],[Quarter]]="q2",1,"")</f>
        <v>1</v>
      </c>
      <c r="I238" t="str">
        <f>IF(Table1[[#This Row],[Quarter]]="q3",1,"")</f>
        <v/>
      </c>
      <c r="J238">
        <f>IF(Table1[[#This Row],[Quarter]]="Q2",Table1[[#This Row],[Credit Amount]],"")</f>
        <v>-13.07</v>
      </c>
      <c r="K238" t="str">
        <f>IF(Table1[[#This Row],[Quarter]]="Q3",Table1[[#This Row],[Credit Amount]],"")</f>
        <v/>
      </c>
      <c r="L238">
        <f>IF(Table1[[#This Row],[Transaction Type]]="Upgrade",Table1[[#This Row],[Credit Amount]],IF(Table1[[#This Row],[Transaction Type]]="Activation",Table1[[#This Row],[Credit Amount]],""))</f>
        <v>-13.07</v>
      </c>
      <c r="M238" t="str">
        <f>IF(Table1[[#This Row],[Transaction Type]]="Maintenance",Table1[[#This Row],[Credit Amount]],"")</f>
        <v/>
      </c>
      <c r="N238">
        <v>10015</v>
      </c>
      <c r="O238" t="s">
        <v>2489</v>
      </c>
      <c r="P238" t="s">
        <v>2504</v>
      </c>
      <c r="Q238" t="s">
        <v>289</v>
      </c>
      <c r="R238">
        <v>10004</v>
      </c>
      <c r="S238" t="s">
        <v>2489</v>
      </c>
      <c r="T238" t="s">
        <v>2493</v>
      </c>
      <c r="U238" t="s">
        <v>290</v>
      </c>
      <c r="V238" t="s">
        <v>34</v>
      </c>
      <c r="W238">
        <v>100003689</v>
      </c>
      <c r="X238">
        <v>8005552690</v>
      </c>
      <c r="Y238" t="s">
        <v>2595</v>
      </c>
      <c r="Z238" t="s">
        <v>5284</v>
      </c>
      <c r="AA238" s="13">
        <v>-13.07</v>
      </c>
      <c r="AB238" s="14">
        <v>42517</v>
      </c>
      <c r="AC238" t="s">
        <v>35</v>
      </c>
    </row>
    <row r="239" spans="1:29" x14ac:dyDescent="0.25">
      <c r="A239" t="str">
        <f>CONCATENATE("Q",ROUNDUP(MONTH(Table1[[#This Row],[Month]])/3,0))</f>
        <v>Q2</v>
      </c>
      <c r="B239" s="14">
        <f>EOMONTH(Table1[[#This Row],[Credit Date]],-1)+1</f>
        <v>42522</v>
      </c>
      <c r="C239" t="str">
        <f>CONCATENATE(Table1[[#This Row],[Issuer Last Name]],", ",Table1[[#This Row],[Issuer First Name]])</f>
        <v>No. 015, Employee</v>
      </c>
      <c r="D239" t="str">
        <f>CONCATENATE(Table1[[#This Row],[Approver Last Name]],", ",Table1[[#This Row],[Approver First Name]])</f>
        <v>No. 004, Employee</v>
      </c>
      <c r="E239" t="str">
        <f>CONCATENATE(Table1[[#This Row],[Customer Last Name]],", ",Table1[[#This Row],[Customer First Name]])</f>
        <v>No. 10811, Client</v>
      </c>
      <c r="F239" t="str">
        <f>IF(Table1[[#This Row],[Credit Amount]]&gt;-19.99,"Less than 19.99",IF(Table1[[#This Row],[Credit Amount]]=-20,"20",IF(Table1[[#This Row],[Credit Amount]]&gt;-49.98,"20.01-49.98",IF(Table1[[#This Row],[Credit Amount]]=-49.99,"49.99",IF(Table1[[#This Row],[Credit Amount]]=-50,"50",IF(Table1[[#This Row],[Credit Amount]]&lt;-50.01,"Greater than 50"))))))</f>
        <v>20.01-49.98</v>
      </c>
      <c r="G239" t="str">
        <f>IF(Table1[[#This Row],[Transaction Type]]="Maintenance","Non-Sales","Sales")</f>
        <v>Non-Sales</v>
      </c>
      <c r="H239">
        <f>IF(Table1[[#This Row],[Quarter]]="q2",1,"")</f>
        <v>1</v>
      </c>
      <c r="I239" t="str">
        <f>IF(Table1[[#This Row],[Quarter]]="q3",1,"")</f>
        <v/>
      </c>
      <c r="J239">
        <f>IF(Table1[[#This Row],[Quarter]]="Q2",Table1[[#This Row],[Credit Amount]],"")</f>
        <v>-29.67</v>
      </c>
      <c r="K239" t="str">
        <f>IF(Table1[[#This Row],[Quarter]]="Q3",Table1[[#This Row],[Credit Amount]],"")</f>
        <v/>
      </c>
      <c r="L239" t="str">
        <f>IF(Table1[[#This Row],[Transaction Type]]="Upgrade",Table1[[#This Row],[Credit Amount]],IF(Table1[[#This Row],[Transaction Type]]="Activation",Table1[[#This Row],[Credit Amount]],""))</f>
        <v/>
      </c>
      <c r="M239">
        <f>IF(Table1[[#This Row],[Transaction Type]]="Maintenance",Table1[[#This Row],[Credit Amount]],"")</f>
        <v>-29.67</v>
      </c>
      <c r="N239">
        <v>10015</v>
      </c>
      <c r="O239" t="s">
        <v>2489</v>
      </c>
      <c r="P239" t="s">
        <v>2504</v>
      </c>
      <c r="Q239" t="s">
        <v>289</v>
      </c>
      <c r="R239">
        <v>10004</v>
      </c>
      <c r="S239" t="s">
        <v>2489</v>
      </c>
      <c r="T239" t="s">
        <v>2493</v>
      </c>
      <c r="U239" t="s">
        <v>290</v>
      </c>
      <c r="V239" t="s">
        <v>34</v>
      </c>
      <c r="W239">
        <v>100001810</v>
      </c>
      <c r="X239">
        <v>8005550811</v>
      </c>
      <c r="Y239" t="s">
        <v>2595</v>
      </c>
      <c r="Z239" t="s">
        <v>3406</v>
      </c>
      <c r="AA239" s="13">
        <v>-29.67</v>
      </c>
      <c r="AB239" s="14">
        <v>42529</v>
      </c>
      <c r="AC239" t="s">
        <v>36</v>
      </c>
    </row>
    <row r="240" spans="1:29" x14ac:dyDescent="0.25">
      <c r="A240" t="str">
        <f>CONCATENATE("Q",ROUNDUP(MONTH(Table1[[#This Row],[Month]])/3,0))</f>
        <v>Q2</v>
      </c>
      <c r="B240" s="14">
        <f>EOMONTH(Table1[[#This Row],[Credit Date]],-1)+1</f>
        <v>42522</v>
      </c>
      <c r="C240" t="str">
        <f>CONCATENATE(Table1[[#This Row],[Issuer Last Name]],", ",Table1[[#This Row],[Issuer First Name]])</f>
        <v>No. 015, Employee</v>
      </c>
      <c r="D240" t="str">
        <f>CONCATENATE(Table1[[#This Row],[Approver Last Name]],", ",Table1[[#This Row],[Approver First Name]])</f>
        <v>No. 004, Employee</v>
      </c>
      <c r="E240" t="str">
        <f>CONCATENATE(Table1[[#This Row],[Customer Last Name]],", ",Table1[[#This Row],[Customer First Name]])</f>
        <v>No. 11187, Client</v>
      </c>
      <c r="F240" t="str">
        <f>IF(Table1[[#This Row],[Credit Amount]]&gt;-19.99,"Less than 19.99",IF(Table1[[#This Row],[Credit Amount]]=-20,"20",IF(Table1[[#This Row],[Credit Amount]]&gt;-49.98,"20.01-49.98",IF(Table1[[#This Row],[Credit Amount]]=-49.99,"49.99",IF(Table1[[#This Row],[Credit Amount]]=-50,"50",IF(Table1[[#This Row],[Credit Amount]]&lt;-50.01,"Greater than 50"))))))</f>
        <v>Less than 19.99</v>
      </c>
      <c r="G240" t="str">
        <f>IF(Table1[[#This Row],[Transaction Type]]="Maintenance","Non-Sales","Sales")</f>
        <v>Non-Sales</v>
      </c>
      <c r="H240">
        <f>IF(Table1[[#This Row],[Quarter]]="q2",1,"")</f>
        <v>1</v>
      </c>
      <c r="I240" t="str">
        <f>IF(Table1[[#This Row],[Quarter]]="q3",1,"")</f>
        <v/>
      </c>
      <c r="J240">
        <f>IF(Table1[[#This Row],[Quarter]]="Q2",Table1[[#This Row],[Credit Amount]],"")</f>
        <v>-16.05</v>
      </c>
      <c r="K240" t="str">
        <f>IF(Table1[[#This Row],[Quarter]]="Q3",Table1[[#This Row],[Credit Amount]],"")</f>
        <v/>
      </c>
      <c r="L240" t="str">
        <f>IF(Table1[[#This Row],[Transaction Type]]="Upgrade",Table1[[#This Row],[Credit Amount]],IF(Table1[[#This Row],[Transaction Type]]="Activation",Table1[[#This Row],[Credit Amount]],""))</f>
        <v/>
      </c>
      <c r="M240">
        <f>IF(Table1[[#This Row],[Transaction Type]]="Maintenance",Table1[[#This Row],[Credit Amount]],"")</f>
        <v>-16.05</v>
      </c>
      <c r="N240">
        <v>10015</v>
      </c>
      <c r="O240" t="s">
        <v>2489</v>
      </c>
      <c r="P240" t="s">
        <v>2504</v>
      </c>
      <c r="Q240" t="s">
        <v>289</v>
      </c>
      <c r="R240">
        <v>10004</v>
      </c>
      <c r="S240" t="s">
        <v>2489</v>
      </c>
      <c r="T240" t="s">
        <v>2493</v>
      </c>
      <c r="U240" t="s">
        <v>290</v>
      </c>
      <c r="V240" t="s">
        <v>34</v>
      </c>
      <c r="W240">
        <v>100002186</v>
      </c>
      <c r="X240">
        <v>8005551187</v>
      </c>
      <c r="Y240" t="s">
        <v>2595</v>
      </c>
      <c r="Z240" t="s">
        <v>3782</v>
      </c>
      <c r="AA240" s="13">
        <v>-16.05</v>
      </c>
      <c r="AB240" s="14">
        <v>42535</v>
      </c>
      <c r="AC240" t="s">
        <v>36</v>
      </c>
    </row>
    <row r="241" spans="1:29" x14ac:dyDescent="0.25">
      <c r="A241" t="str">
        <f>CONCATENATE("Q",ROUNDUP(MONTH(Table1[[#This Row],[Month]])/3,0))</f>
        <v>Q2</v>
      </c>
      <c r="B241" s="14">
        <f>EOMONTH(Table1[[#This Row],[Credit Date]],-1)+1</f>
        <v>42522</v>
      </c>
      <c r="C241" t="str">
        <f>CONCATENATE(Table1[[#This Row],[Issuer Last Name]],", ",Table1[[#This Row],[Issuer First Name]])</f>
        <v>No. 015, Employee</v>
      </c>
      <c r="D241" t="str">
        <f>CONCATENATE(Table1[[#This Row],[Approver Last Name]],", ",Table1[[#This Row],[Approver First Name]])</f>
        <v>No. 004, Employee</v>
      </c>
      <c r="E241" t="str">
        <f>CONCATENATE(Table1[[#This Row],[Customer Last Name]],", ",Table1[[#This Row],[Customer First Name]])</f>
        <v>No. 13532, Client</v>
      </c>
      <c r="F241" t="str">
        <f>IF(Table1[[#This Row],[Credit Amount]]&gt;-19.99,"Less than 19.99",IF(Table1[[#This Row],[Credit Amount]]=-20,"20",IF(Table1[[#This Row],[Credit Amount]]&gt;-49.98,"20.01-49.98",IF(Table1[[#This Row],[Credit Amount]]=-49.99,"49.99",IF(Table1[[#This Row],[Credit Amount]]=-50,"50",IF(Table1[[#This Row],[Credit Amount]]&lt;-50.01,"Greater than 50"))))))</f>
        <v>Less than 19.99</v>
      </c>
      <c r="G241" t="str">
        <f>IF(Table1[[#This Row],[Transaction Type]]="Maintenance","Non-Sales","Sales")</f>
        <v>Non-Sales</v>
      </c>
      <c r="H241">
        <f>IF(Table1[[#This Row],[Quarter]]="q2",1,"")</f>
        <v>1</v>
      </c>
      <c r="I241" t="str">
        <f>IF(Table1[[#This Row],[Quarter]]="q3",1,"")</f>
        <v/>
      </c>
      <c r="J241">
        <f>IF(Table1[[#This Row],[Quarter]]="Q2",Table1[[#This Row],[Credit Amount]],"")</f>
        <v>-14.2</v>
      </c>
      <c r="K241" t="str">
        <f>IF(Table1[[#This Row],[Quarter]]="Q3",Table1[[#This Row],[Credit Amount]],"")</f>
        <v/>
      </c>
      <c r="L241" t="str">
        <f>IF(Table1[[#This Row],[Transaction Type]]="Upgrade",Table1[[#This Row],[Credit Amount]],IF(Table1[[#This Row],[Transaction Type]]="Activation",Table1[[#This Row],[Credit Amount]],""))</f>
        <v/>
      </c>
      <c r="M241">
        <f>IF(Table1[[#This Row],[Transaction Type]]="Maintenance",Table1[[#This Row],[Credit Amount]],"")</f>
        <v>-14.2</v>
      </c>
      <c r="N241">
        <v>10015</v>
      </c>
      <c r="O241" t="s">
        <v>2489</v>
      </c>
      <c r="P241" t="s">
        <v>2504</v>
      </c>
      <c r="Q241" t="s">
        <v>289</v>
      </c>
      <c r="R241">
        <v>10004</v>
      </c>
      <c r="S241" t="s">
        <v>2489</v>
      </c>
      <c r="T241" t="s">
        <v>2493</v>
      </c>
      <c r="U241" t="s">
        <v>290</v>
      </c>
      <c r="V241" t="s">
        <v>34</v>
      </c>
      <c r="W241">
        <v>100004531</v>
      </c>
      <c r="X241">
        <v>8005553532</v>
      </c>
      <c r="Y241" t="s">
        <v>2595</v>
      </c>
      <c r="Z241" t="s">
        <v>6120</v>
      </c>
      <c r="AA241" s="13">
        <v>-14.2</v>
      </c>
      <c r="AB241" s="14">
        <v>42536</v>
      </c>
      <c r="AC241" t="s">
        <v>36</v>
      </c>
    </row>
    <row r="242" spans="1:29" x14ac:dyDescent="0.25">
      <c r="A242" t="str">
        <f>CONCATENATE("Q",ROUNDUP(MONTH(Table1[[#This Row],[Month]])/3,0))</f>
        <v>Q2</v>
      </c>
      <c r="B242" s="14">
        <f>EOMONTH(Table1[[#This Row],[Credit Date]],-1)+1</f>
        <v>42522</v>
      </c>
      <c r="C242" t="str">
        <f>CONCATENATE(Table1[[#This Row],[Issuer Last Name]],", ",Table1[[#This Row],[Issuer First Name]])</f>
        <v>No. 015, Employee</v>
      </c>
      <c r="D242" t="str">
        <f>CONCATENATE(Table1[[#This Row],[Approver Last Name]],", ",Table1[[#This Row],[Approver First Name]])</f>
        <v>No. 004, Employee</v>
      </c>
      <c r="E242" t="str">
        <f>CONCATENATE(Table1[[#This Row],[Customer Last Name]],", ",Table1[[#This Row],[Customer First Name]])</f>
        <v>No. 10044, Client</v>
      </c>
      <c r="F2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2" t="str">
        <f>IF(Table1[[#This Row],[Transaction Type]]="Maintenance","Non-Sales","Sales")</f>
        <v>Sales</v>
      </c>
      <c r="H242">
        <f>IF(Table1[[#This Row],[Quarter]]="q2",1,"")</f>
        <v>1</v>
      </c>
      <c r="I242" t="str">
        <f>IF(Table1[[#This Row],[Quarter]]="q3",1,"")</f>
        <v/>
      </c>
      <c r="J242">
        <f>IF(Table1[[#This Row],[Quarter]]="Q2",Table1[[#This Row],[Credit Amount]],"")</f>
        <v>-87.51</v>
      </c>
      <c r="K242" t="str">
        <f>IF(Table1[[#This Row],[Quarter]]="Q3",Table1[[#This Row],[Credit Amount]],"")</f>
        <v/>
      </c>
      <c r="L242">
        <f>IF(Table1[[#This Row],[Transaction Type]]="Upgrade",Table1[[#This Row],[Credit Amount]],IF(Table1[[#This Row],[Transaction Type]]="Activation",Table1[[#This Row],[Credit Amount]],""))</f>
        <v>-87.51</v>
      </c>
      <c r="M242" t="str">
        <f>IF(Table1[[#This Row],[Transaction Type]]="Maintenance",Table1[[#This Row],[Credit Amount]],"")</f>
        <v/>
      </c>
      <c r="N242">
        <v>10015</v>
      </c>
      <c r="O242" t="s">
        <v>2489</v>
      </c>
      <c r="P242" t="s">
        <v>2504</v>
      </c>
      <c r="Q242" t="s">
        <v>289</v>
      </c>
      <c r="R242">
        <v>10004</v>
      </c>
      <c r="S242" t="s">
        <v>2489</v>
      </c>
      <c r="T242" t="s">
        <v>2493</v>
      </c>
      <c r="U242" t="s">
        <v>290</v>
      </c>
      <c r="V242" t="s">
        <v>34</v>
      </c>
      <c r="W242">
        <v>100001043</v>
      </c>
      <c r="X242">
        <v>8005550044</v>
      </c>
      <c r="Y242" t="s">
        <v>2595</v>
      </c>
      <c r="Z242" t="s">
        <v>2639</v>
      </c>
      <c r="AA242" s="13">
        <v>-87.51</v>
      </c>
      <c r="AB242" s="14">
        <v>42539</v>
      </c>
      <c r="AC242" t="s">
        <v>35</v>
      </c>
    </row>
    <row r="243" spans="1:29" x14ac:dyDescent="0.25">
      <c r="A243" t="str">
        <f>CONCATENATE("Q",ROUNDUP(MONTH(Table1[[#This Row],[Month]])/3,0))</f>
        <v>Q2</v>
      </c>
      <c r="B243" s="14">
        <f>EOMONTH(Table1[[#This Row],[Credit Date]],-1)+1</f>
        <v>42522</v>
      </c>
      <c r="C243" t="str">
        <f>CONCATENATE(Table1[[#This Row],[Issuer Last Name]],", ",Table1[[#This Row],[Issuer First Name]])</f>
        <v>No. 015, Employee</v>
      </c>
      <c r="D243" t="str">
        <f>CONCATENATE(Table1[[#This Row],[Approver Last Name]],", ",Table1[[#This Row],[Approver First Name]])</f>
        <v>No. 004, Employee</v>
      </c>
      <c r="E243" t="str">
        <f>CONCATENATE(Table1[[#This Row],[Customer Last Name]],", ",Table1[[#This Row],[Customer First Name]])</f>
        <v>No. 13348, Client</v>
      </c>
      <c r="F2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3" t="str">
        <f>IF(Table1[[#This Row],[Transaction Type]]="Maintenance","Non-Sales","Sales")</f>
        <v>Sales</v>
      </c>
      <c r="H243">
        <f>IF(Table1[[#This Row],[Quarter]]="q2",1,"")</f>
        <v>1</v>
      </c>
      <c r="I243" t="str">
        <f>IF(Table1[[#This Row],[Quarter]]="q3",1,"")</f>
        <v/>
      </c>
      <c r="J243">
        <f>IF(Table1[[#This Row],[Quarter]]="Q2",Table1[[#This Row],[Credit Amount]],"")</f>
        <v>-73.03</v>
      </c>
      <c r="K243" t="str">
        <f>IF(Table1[[#This Row],[Quarter]]="Q3",Table1[[#This Row],[Credit Amount]],"")</f>
        <v/>
      </c>
      <c r="L243">
        <f>IF(Table1[[#This Row],[Transaction Type]]="Upgrade",Table1[[#This Row],[Credit Amount]],IF(Table1[[#This Row],[Transaction Type]]="Activation",Table1[[#This Row],[Credit Amount]],""))</f>
        <v>-73.03</v>
      </c>
      <c r="M243" t="str">
        <f>IF(Table1[[#This Row],[Transaction Type]]="Maintenance",Table1[[#This Row],[Credit Amount]],"")</f>
        <v/>
      </c>
      <c r="N243">
        <v>10015</v>
      </c>
      <c r="O243" t="s">
        <v>2489</v>
      </c>
      <c r="P243" t="s">
        <v>2504</v>
      </c>
      <c r="Q243" t="s">
        <v>289</v>
      </c>
      <c r="R243">
        <v>10004</v>
      </c>
      <c r="S243" t="s">
        <v>2489</v>
      </c>
      <c r="T243" t="s">
        <v>2493</v>
      </c>
      <c r="U243" t="s">
        <v>290</v>
      </c>
      <c r="V243" t="s">
        <v>34</v>
      </c>
      <c r="W243">
        <v>100004347</v>
      </c>
      <c r="X243">
        <v>8005553348</v>
      </c>
      <c r="Y243" t="s">
        <v>2595</v>
      </c>
      <c r="Z243" t="s">
        <v>5936</v>
      </c>
      <c r="AA243" s="13">
        <v>-73.03</v>
      </c>
      <c r="AB243" s="14">
        <v>42542</v>
      </c>
      <c r="AC243" t="s">
        <v>37</v>
      </c>
    </row>
    <row r="244" spans="1:29" x14ac:dyDescent="0.25">
      <c r="A244" t="str">
        <f>CONCATENATE("Q",ROUNDUP(MONTH(Table1[[#This Row],[Month]])/3,0))</f>
        <v>Q2</v>
      </c>
      <c r="B244" s="14">
        <f>EOMONTH(Table1[[#This Row],[Credit Date]],-1)+1</f>
        <v>42522</v>
      </c>
      <c r="C244" t="str">
        <f>CONCATENATE(Table1[[#This Row],[Issuer Last Name]],", ",Table1[[#This Row],[Issuer First Name]])</f>
        <v>No. 015, Employee</v>
      </c>
      <c r="D244" t="str">
        <f>CONCATENATE(Table1[[#This Row],[Approver Last Name]],", ",Table1[[#This Row],[Approver First Name]])</f>
        <v>No. 004, Employee</v>
      </c>
      <c r="E244" t="str">
        <f>CONCATENATE(Table1[[#This Row],[Customer Last Name]],", ",Table1[[#This Row],[Customer First Name]])</f>
        <v>No. 10654, Client</v>
      </c>
      <c r="F244" t="str">
        <f>IF(Table1[[#This Row],[Credit Amount]]&gt;-19.99,"Less than 19.99",IF(Table1[[#This Row],[Credit Amount]]=-20,"20",IF(Table1[[#This Row],[Credit Amount]]&gt;-49.98,"20.01-49.98",IF(Table1[[#This Row],[Credit Amount]]=-49.99,"49.99",IF(Table1[[#This Row],[Credit Amount]]=-50,"50",IF(Table1[[#This Row],[Credit Amount]]&lt;-50.01,"Greater than 50"))))))</f>
        <v>Less than 19.99</v>
      </c>
      <c r="G244" t="str">
        <f>IF(Table1[[#This Row],[Transaction Type]]="Maintenance","Non-Sales","Sales")</f>
        <v>Non-Sales</v>
      </c>
      <c r="H244">
        <f>IF(Table1[[#This Row],[Quarter]]="q2",1,"")</f>
        <v>1</v>
      </c>
      <c r="I244" t="str">
        <f>IF(Table1[[#This Row],[Quarter]]="q3",1,"")</f>
        <v/>
      </c>
      <c r="J244">
        <f>IF(Table1[[#This Row],[Quarter]]="Q2",Table1[[#This Row],[Credit Amount]],"")</f>
        <v>-12.74</v>
      </c>
      <c r="K244" t="str">
        <f>IF(Table1[[#This Row],[Quarter]]="Q3",Table1[[#This Row],[Credit Amount]],"")</f>
        <v/>
      </c>
      <c r="L244" t="str">
        <f>IF(Table1[[#This Row],[Transaction Type]]="Upgrade",Table1[[#This Row],[Credit Amount]],IF(Table1[[#This Row],[Transaction Type]]="Activation",Table1[[#This Row],[Credit Amount]],""))</f>
        <v/>
      </c>
      <c r="M244">
        <f>IF(Table1[[#This Row],[Transaction Type]]="Maintenance",Table1[[#This Row],[Credit Amount]],"")</f>
        <v>-12.74</v>
      </c>
      <c r="N244">
        <v>10015</v>
      </c>
      <c r="O244" t="s">
        <v>2489</v>
      </c>
      <c r="P244" t="s">
        <v>2504</v>
      </c>
      <c r="Q244" t="s">
        <v>289</v>
      </c>
      <c r="R244">
        <v>10004</v>
      </c>
      <c r="S244" t="s">
        <v>2489</v>
      </c>
      <c r="T244" t="s">
        <v>2493</v>
      </c>
      <c r="U244" t="s">
        <v>290</v>
      </c>
      <c r="V244" t="s">
        <v>34</v>
      </c>
      <c r="W244">
        <v>100001653</v>
      </c>
      <c r="X244">
        <v>8005550654</v>
      </c>
      <c r="Y244" t="s">
        <v>2595</v>
      </c>
      <c r="Z244" t="s">
        <v>3249</v>
      </c>
      <c r="AA244" s="13">
        <v>-12.74</v>
      </c>
      <c r="AB244" s="14">
        <v>42550</v>
      </c>
      <c r="AC244" t="s">
        <v>36</v>
      </c>
    </row>
    <row r="245" spans="1:29" x14ac:dyDescent="0.25">
      <c r="A245" t="str">
        <f>CONCATENATE("Q",ROUNDUP(MONTH(Table1[[#This Row],[Month]])/3,0))</f>
        <v>Q2</v>
      </c>
      <c r="B245" s="14">
        <f>EOMONTH(Table1[[#This Row],[Credit Date]],-1)+1</f>
        <v>42522</v>
      </c>
      <c r="C245" t="str">
        <f>CONCATENATE(Table1[[#This Row],[Issuer Last Name]],", ",Table1[[#This Row],[Issuer First Name]])</f>
        <v>No. 015, Employee</v>
      </c>
      <c r="D245" t="str">
        <f>CONCATENATE(Table1[[#This Row],[Approver Last Name]],", ",Table1[[#This Row],[Approver First Name]])</f>
        <v>No. 004, Employee</v>
      </c>
      <c r="E245" t="str">
        <f>CONCATENATE(Table1[[#This Row],[Customer Last Name]],", ",Table1[[#This Row],[Customer First Name]])</f>
        <v>No. 11371, Client</v>
      </c>
      <c r="F2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 t="str">
        <f>IF(Table1[[#This Row],[Transaction Type]]="Maintenance","Non-Sales","Sales")</f>
        <v>Non-Sales</v>
      </c>
      <c r="H245">
        <f>IF(Table1[[#This Row],[Quarter]]="q2",1,"")</f>
        <v>1</v>
      </c>
      <c r="I245" t="str">
        <f>IF(Table1[[#This Row],[Quarter]]="q3",1,"")</f>
        <v/>
      </c>
      <c r="J245">
        <f>IF(Table1[[#This Row],[Quarter]]="Q2",Table1[[#This Row],[Credit Amount]],"")</f>
        <v>-79.58</v>
      </c>
      <c r="K245" t="str">
        <f>IF(Table1[[#This Row],[Quarter]]="Q3",Table1[[#This Row],[Credit Amount]],"")</f>
        <v/>
      </c>
      <c r="L245" t="str">
        <f>IF(Table1[[#This Row],[Transaction Type]]="Upgrade",Table1[[#This Row],[Credit Amount]],IF(Table1[[#This Row],[Transaction Type]]="Activation",Table1[[#This Row],[Credit Amount]],""))</f>
        <v/>
      </c>
      <c r="M245">
        <f>IF(Table1[[#This Row],[Transaction Type]]="Maintenance",Table1[[#This Row],[Credit Amount]],"")</f>
        <v>-79.58</v>
      </c>
      <c r="N245">
        <v>10015</v>
      </c>
      <c r="O245" t="s">
        <v>2489</v>
      </c>
      <c r="P245" t="s">
        <v>2504</v>
      </c>
      <c r="Q245" t="s">
        <v>289</v>
      </c>
      <c r="R245">
        <v>10004</v>
      </c>
      <c r="S245" t="s">
        <v>2489</v>
      </c>
      <c r="T245" t="s">
        <v>2493</v>
      </c>
      <c r="U245" t="s">
        <v>290</v>
      </c>
      <c r="V245" t="s">
        <v>34</v>
      </c>
      <c r="W245">
        <v>100002370</v>
      </c>
      <c r="X245">
        <v>8005551371</v>
      </c>
      <c r="Y245" t="s">
        <v>2595</v>
      </c>
      <c r="Z245" t="s">
        <v>3966</v>
      </c>
      <c r="AA245" s="13">
        <v>-79.58</v>
      </c>
      <c r="AB245" s="14">
        <v>42550</v>
      </c>
      <c r="AC245" t="s">
        <v>36</v>
      </c>
    </row>
    <row r="246" spans="1:29" x14ac:dyDescent="0.25">
      <c r="A246" t="str">
        <f>CONCATENATE("Q",ROUNDUP(MONTH(Table1[[#This Row],[Month]])/3,0))</f>
        <v>Q3</v>
      </c>
      <c r="B246" s="14">
        <f>EOMONTH(Table1[[#This Row],[Credit Date]],-1)+1</f>
        <v>42552</v>
      </c>
      <c r="C246" t="str">
        <f>CONCATENATE(Table1[[#This Row],[Issuer Last Name]],", ",Table1[[#This Row],[Issuer First Name]])</f>
        <v>No. 015, Employee</v>
      </c>
      <c r="D246" t="str">
        <f>CONCATENATE(Table1[[#This Row],[Approver Last Name]],", ",Table1[[#This Row],[Approver First Name]])</f>
        <v>No. 015, Employee</v>
      </c>
      <c r="E246" t="str">
        <f>CONCATENATE(Table1[[#This Row],[Customer Last Name]],", ",Table1[[#This Row],[Customer First Name]])</f>
        <v>No. 12480, Client</v>
      </c>
      <c r="F246" t="str">
        <f>IF(Table1[[#This Row],[Credit Amount]]&gt;-19.99,"Less than 19.99",IF(Table1[[#This Row],[Credit Amount]]=-20,"20",IF(Table1[[#This Row],[Credit Amount]]&gt;-49.98,"20.01-49.98",IF(Table1[[#This Row],[Credit Amount]]=-49.99,"49.99",IF(Table1[[#This Row],[Credit Amount]]=-50,"50",IF(Table1[[#This Row],[Credit Amount]]&lt;-50.01,"Greater than 50"))))))</f>
        <v>Less than 19.99</v>
      </c>
      <c r="G246" t="str">
        <f>IF(Table1[[#This Row],[Transaction Type]]="Maintenance","Non-Sales","Sales")</f>
        <v>Non-Sales</v>
      </c>
      <c r="H246" t="str">
        <f>IF(Table1[[#This Row],[Quarter]]="q2",1,"")</f>
        <v/>
      </c>
      <c r="I246">
        <f>IF(Table1[[#This Row],[Quarter]]="q3",1,"")</f>
        <v>1</v>
      </c>
      <c r="J246" t="str">
        <f>IF(Table1[[#This Row],[Quarter]]="Q2",Table1[[#This Row],[Credit Amount]],"")</f>
        <v/>
      </c>
      <c r="K246">
        <f>IF(Table1[[#This Row],[Quarter]]="Q3",Table1[[#This Row],[Credit Amount]],"")</f>
        <v>-19.27</v>
      </c>
      <c r="L246" t="str">
        <f>IF(Table1[[#This Row],[Transaction Type]]="Upgrade",Table1[[#This Row],[Credit Amount]],IF(Table1[[#This Row],[Transaction Type]]="Activation",Table1[[#This Row],[Credit Amount]],""))</f>
        <v/>
      </c>
      <c r="M246">
        <f>IF(Table1[[#This Row],[Transaction Type]]="Maintenance",Table1[[#This Row],[Credit Amount]],"")</f>
        <v>-19.27</v>
      </c>
      <c r="N246">
        <v>10015</v>
      </c>
      <c r="O246" t="s">
        <v>2489</v>
      </c>
      <c r="P246" t="s">
        <v>2504</v>
      </c>
      <c r="Q246" t="s">
        <v>289</v>
      </c>
      <c r="R246">
        <v>10015</v>
      </c>
      <c r="S246" t="s">
        <v>2489</v>
      </c>
      <c r="T246" t="s">
        <v>2504</v>
      </c>
      <c r="U246" t="s">
        <v>289</v>
      </c>
      <c r="V246" t="s">
        <v>34</v>
      </c>
      <c r="W246">
        <v>100003479</v>
      </c>
      <c r="X246">
        <v>8005552480</v>
      </c>
      <c r="Y246" t="s">
        <v>2595</v>
      </c>
      <c r="Z246" t="s">
        <v>5075</v>
      </c>
      <c r="AA246" s="13">
        <v>-19.27</v>
      </c>
      <c r="AB246" s="14">
        <v>42559</v>
      </c>
      <c r="AC246" t="s">
        <v>36</v>
      </c>
    </row>
    <row r="247" spans="1:29" x14ac:dyDescent="0.25">
      <c r="A247" t="str">
        <f>CONCATENATE("Q",ROUNDUP(MONTH(Table1[[#This Row],[Month]])/3,0))</f>
        <v>Q3</v>
      </c>
      <c r="B247" s="14">
        <f>EOMONTH(Table1[[#This Row],[Credit Date]],-1)+1</f>
        <v>42552</v>
      </c>
      <c r="C247" t="str">
        <f>CONCATENATE(Table1[[#This Row],[Issuer Last Name]],", ",Table1[[#This Row],[Issuer First Name]])</f>
        <v>No. 015, Employee</v>
      </c>
      <c r="D247" t="str">
        <f>CONCATENATE(Table1[[#This Row],[Approver Last Name]],", ",Table1[[#This Row],[Approver First Name]])</f>
        <v>No. 004, Employee</v>
      </c>
      <c r="E247" t="str">
        <f>CONCATENATE(Table1[[#This Row],[Customer Last Name]],", ",Table1[[#This Row],[Customer First Name]])</f>
        <v>No. 11619, Client</v>
      </c>
      <c r="F2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 t="str">
        <f>IF(Table1[[#This Row],[Transaction Type]]="Maintenance","Non-Sales","Sales")</f>
        <v>Non-Sales</v>
      </c>
      <c r="H247" t="str">
        <f>IF(Table1[[#This Row],[Quarter]]="q2",1,"")</f>
        <v/>
      </c>
      <c r="I247">
        <f>IF(Table1[[#This Row],[Quarter]]="q3",1,"")</f>
        <v>1</v>
      </c>
      <c r="J247" t="str">
        <f>IF(Table1[[#This Row],[Quarter]]="Q2",Table1[[#This Row],[Credit Amount]],"")</f>
        <v/>
      </c>
      <c r="K247">
        <f>IF(Table1[[#This Row],[Quarter]]="Q3",Table1[[#This Row],[Credit Amount]],"")</f>
        <v>-66.03</v>
      </c>
      <c r="L247" t="str">
        <f>IF(Table1[[#This Row],[Transaction Type]]="Upgrade",Table1[[#This Row],[Credit Amount]],IF(Table1[[#This Row],[Transaction Type]]="Activation",Table1[[#This Row],[Credit Amount]],""))</f>
        <v/>
      </c>
      <c r="M247">
        <f>IF(Table1[[#This Row],[Transaction Type]]="Maintenance",Table1[[#This Row],[Credit Amount]],"")</f>
        <v>-66.03</v>
      </c>
      <c r="N247">
        <v>10015</v>
      </c>
      <c r="O247" t="s">
        <v>2489</v>
      </c>
      <c r="P247" t="s">
        <v>2504</v>
      </c>
      <c r="Q247" t="s">
        <v>289</v>
      </c>
      <c r="R247">
        <v>10004</v>
      </c>
      <c r="S247" t="s">
        <v>2489</v>
      </c>
      <c r="T247" t="s">
        <v>2493</v>
      </c>
      <c r="U247" t="s">
        <v>290</v>
      </c>
      <c r="V247" t="s">
        <v>34</v>
      </c>
      <c r="W247">
        <v>100002618</v>
      </c>
      <c r="X247">
        <v>8005551619</v>
      </c>
      <c r="Y247" t="s">
        <v>2595</v>
      </c>
      <c r="Z247" t="s">
        <v>4214</v>
      </c>
      <c r="AA247" s="13">
        <v>-66.03</v>
      </c>
      <c r="AB247" s="14">
        <v>42565</v>
      </c>
      <c r="AC247" t="s">
        <v>36</v>
      </c>
    </row>
    <row r="248" spans="1:29" x14ac:dyDescent="0.25">
      <c r="A248" t="str">
        <f>CONCATENATE("Q",ROUNDUP(MONTH(Table1[[#This Row],[Month]])/3,0))</f>
        <v>Q3</v>
      </c>
      <c r="B248" s="14">
        <f>EOMONTH(Table1[[#This Row],[Credit Date]],-1)+1</f>
        <v>42552</v>
      </c>
      <c r="C248" t="str">
        <f>CONCATENATE(Table1[[#This Row],[Issuer Last Name]],", ",Table1[[#This Row],[Issuer First Name]])</f>
        <v>No. 015, Employee</v>
      </c>
      <c r="D248" t="str">
        <f>CONCATENATE(Table1[[#This Row],[Approver Last Name]],", ",Table1[[#This Row],[Approver First Name]])</f>
        <v>No. 015, Employee</v>
      </c>
      <c r="E248" t="str">
        <f>CONCATENATE(Table1[[#This Row],[Customer Last Name]],", ",Table1[[#This Row],[Customer First Name]])</f>
        <v>No. 13557, Client</v>
      </c>
      <c r="F248" t="str">
        <f>IF(Table1[[#This Row],[Credit Amount]]&gt;-19.99,"Less than 19.99",IF(Table1[[#This Row],[Credit Amount]]=-20,"20",IF(Table1[[#This Row],[Credit Amount]]&gt;-49.98,"20.01-49.98",IF(Table1[[#This Row],[Credit Amount]]=-49.99,"49.99",IF(Table1[[#This Row],[Credit Amount]]=-50,"50",IF(Table1[[#This Row],[Credit Amount]]&lt;-50.01,"Greater than 50"))))))</f>
        <v>20.01-49.98</v>
      </c>
      <c r="G248" t="str">
        <f>IF(Table1[[#This Row],[Transaction Type]]="Maintenance","Non-Sales","Sales")</f>
        <v>Non-Sales</v>
      </c>
      <c r="H248" t="str">
        <f>IF(Table1[[#This Row],[Quarter]]="q2",1,"")</f>
        <v/>
      </c>
      <c r="I248">
        <f>IF(Table1[[#This Row],[Quarter]]="q3",1,"")</f>
        <v>1</v>
      </c>
      <c r="J248" t="str">
        <f>IF(Table1[[#This Row],[Quarter]]="Q2",Table1[[#This Row],[Credit Amount]],"")</f>
        <v/>
      </c>
      <c r="K248">
        <f>IF(Table1[[#This Row],[Quarter]]="Q3",Table1[[#This Row],[Credit Amount]],"")</f>
        <v>-22.8</v>
      </c>
      <c r="L248" t="str">
        <f>IF(Table1[[#This Row],[Transaction Type]]="Upgrade",Table1[[#This Row],[Credit Amount]],IF(Table1[[#This Row],[Transaction Type]]="Activation",Table1[[#This Row],[Credit Amount]],""))</f>
        <v/>
      </c>
      <c r="M248">
        <f>IF(Table1[[#This Row],[Transaction Type]]="Maintenance",Table1[[#This Row],[Credit Amount]],"")</f>
        <v>-22.8</v>
      </c>
      <c r="N248">
        <v>10015</v>
      </c>
      <c r="O248" t="s">
        <v>2489</v>
      </c>
      <c r="P248" t="s">
        <v>2504</v>
      </c>
      <c r="Q248" t="s">
        <v>289</v>
      </c>
      <c r="R248">
        <v>10015</v>
      </c>
      <c r="S248" t="s">
        <v>2489</v>
      </c>
      <c r="T248" t="s">
        <v>2504</v>
      </c>
      <c r="U248" t="s">
        <v>289</v>
      </c>
      <c r="V248" t="s">
        <v>34</v>
      </c>
      <c r="W248">
        <v>100004556</v>
      </c>
      <c r="X248">
        <v>8005553557</v>
      </c>
      <c r="Y248" t="s">
        <v>2595</v>
      </c>
      <c r="Z248" t="s">
        <v>6145</v>
      </c>
      <c r="AA248" s="13">
        <v>-22.8</v>
      </c>
      <c r="AB248" s="14">
        <v>42566</v>
      </c>
      <c r="AC248" t="s">
        <v>36</v>
      </c>
    </row>
    <row r="249" spans="1:29" x14ac:dyDescent="0.25">
      <c r="A249" t="str">
        <f>CONCATENATE("Q",ROUNDUP(MONTH(Table1[[#This Row],[Month]])/3,0))</f>
        <v>Q3</v>
      </c>
      <c r="B249" s="14">
        <f>EOMONTH(Table1[[#This Row],[Credit Date]],-1)+1</f>
        <v>42552</v>
      </c>
      <c r="C249" t="str">
        <f>CONCATENATE(Table1[[#This Row],[Issuer Last Name]],", ",Table1[[#This Row],[Issuer First Name]])</f>
        <v>No. 015, Employee</v>
      </c>
      <c r="D249" t="str">
        <f>CONCATENATE(Table1[[#This Row],[Approver Last Name]],", ",Table1[[#This Row],[Approver First Name]])</f>
        <v>No. 004, Employee</v>
      </c>
      <c r="E249" t="str">
        <f>CONCATENATE(Table1[[#This Row],[Customer Last Name]],", ",Table1[[#This Row],[Customer First Name]])</f>
        <v>No. 12683, Client</v>
      </c>
      <c r="F2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9" t="str">
        <f>IF(Table1[[#This Row],[Transaction Type]]="Maintenance","Non-Sales","Sales")</f>
        <v>Non-Sales</v>
      </c>
      <c r="H249" t="str">
        <f>IF(Table1[[#This Row],[Quarter]]="q2",1,"")</f>
        <v/>
      </c>
      <c r="I249">
        <f>IF(Table1[[#This Row],[Quarter]]="q3",1,"")</f>
        <v>1</v>
      </c>
      <c r="J249" t="str">
        <f>IF(Table1[[#This Row],[Quarter]]="Q2",Table1[[#This Row],[Credit Amount]],"")</f>
        <v/>
      </c>
      <c r="K249">
        <f>IF(Table1[[#This Row],[Quarter]]="Q3",Table1[[#This Row],[Credit Amount]],"")</f>
        <v>-72.900000000000006</v>
      </c>
      <c r="L249" t="str">
        <f>IF(Table1[[#This Row],[Transaction Type]]="Upgrade",Table1[[#This Row],[Credit Amount]],IF(Table1[[#This Row],[Transaction Type]]="Activation",Table1[[#This Row],[Credit Amount]],""))</f>
        <v/>
      </c>
      <c r="M249">
        <f>IF(Table1[[#This Row],[Transaction Type]]="Maintenance",Table1[[#This Row],[Credit Amount]],"")</f>
        <v>-72.900000000000006</v>
      </c>
      <c r="N249">
        <v>10015</v>
      </c>
      <c r="O249" t="s">
        <v>2489</v>
      </c>
      <c r="P249" t="s">
        <v>2504</v>
      </c>
      <c r="Q249" t="s">
        <v>289</v>
      </c>
      <c r="R249">
        <v>10004</v>
      </c>
      <c r="S249" t="s">
        <v>2489</v>
      </c>
      <c r="T249" t="s">
        <v>2493</v>
      </c>
      <c r="U249" t="s">
        <v>290</v>
      </c>
      <c r="V249" t="s">
        <v>34</v>
      </c>
      <c r="W249">
        <v>100003682</v>
      </c>
      <c r="X249">
        <v>8005552683</v>
      </c>
      <c r="Y249" t="s">
        <v>2595</v>
      </c>
      <c r="Z249" t="s">
        <v>5277</v>
      </c>
      <c r="AA249" s="13">
        <v>-72.900000000000006</v>
      </c>
      <c r="AB249" s="14">
        <v>42567</v>
      </c>
      <c r="AC249" t="s">
        <v>36</v>
      </c>
    </row>
    <row r="250" spans="1:29" x14ac:dyDescent="0.25">
      <c r="A250" t="str">
        <f>CONCATENATE("Q",ROUNDUP(MONTH(Table1[[#This Row],[Month]])/3,0))</f>
        <v>Q3</v>
      </c>
      <c r="B250" s="14">
        <f>EOMONTH(Table1[[#This Row],[Credit Date]],-1)+1</f>
        <v>42552</v>
      </c>
      <c r="C250" t="str">
        <f>CONCATENATE(Table1[[#This Row],[Issuer Last Name]],", ",Table1[[#This Row],[Issuer First Name]])</f>
        <v>No. 015, Employee</v>
      </c>
      <c r="D250" t="str">
        <f>CONCATENATE(Table1[[#This Row],[Approver Last Name]],", ",Table1[[#This Row],[Approver First Name]])</f>
        <v>No. 004, Employee</v>
      </c>
      <c r="E250" t="str">
        <f>CONCATENATE(Table1[[#This Row],[Customer Last Name]],", ",Table1[[#This Row],[Customer First Name]])</f>
        <v>No. 11259, Client</v>
      </c>
      <c r="F2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 t="str">
        <f>IF(Table1[[#This Row],[Transaction Type]]="Maintenance","Non-Sales","Sales")</f>
        <v>Non-Sales</v>
      </c>
      <c r="H250" t="str">
        <f>IF(Table1[[#This Row],[Quarter]]="q2",1,"")</f>
        <v/>
      </c>
      <c r="I250">
        <f>IF(Table1[[#This Row],[Quarter]]="q3",1,"")</f>
        <v>1</v>
      </c>
      <c r="J250" t="str">
        <f>IF(Table1[[#This Row],[Quarter]]="Q2",Table1[[#This Row],[Credit Amount]],"")</f>
        <v/>
      </c>
      <c r="K250">
        <f>IF(Table1[[#This Row],[Quarter]]="Q3",Table1[[#This Row],[Credit Amount]],"")</f>
        <v>-84.97</v>
      </c>
      <c r="L250" t="str">
        <f>IF(Table1[[#This Row],[Transaction Type]]="Upgrade",Table1[[#This Row],[Credit Amount]],IF(Table1[[#This Row],[Transaction Type]]="Activation",Table1[[#This Row],[Credit Amount]],""))</f>
        <v/>
      </c>
      <c r="M250">
        <f>IF(Table1[[#This Row],[Transaction Type]]="Maintenance",Table1[[#This Row],[Credit Amount]],"")</f>
        <v>-84.97</v>
      </c>
      <c r="N250">
        <v>10015</v>
      </c>
      <c r="O250" t="s">
        <v>2489</v>
      </c>
      <c r="P250" t="s">
        <v>2504</v>
      </c>
      <c r="Q250" t="s">
        <v>289</v>
      </c>
      <c r="R250">
        <v>10004</v>
      </c>
      <c r="S250" t="s">
        <v>2489</v>
      </c>
      <c r="T250" t="s">
        <v>2493</v>
      </c>
      <c r="U250" t="s">
        <v>290</v>
      </c>
      <c r="V250" t="s">
        <v>34</v>
      </c>
      <c r="W250">
        <v>100002258</v>
      </c>
      <c r="X250">
        <v>8005551259</v>
      </c>
      <c r="Y250" t="s">
        <v>2595</v>
      </c>
      <c r="Z250" t="s">
        <v>3854</v>
      </c>
      <c r="AA250" s="13">
        <v>-84.97</v>
      </c>
      <c r="AB250" s="14">
        <v>42568</v>
      </c>
      <c r="AC250" t="s">
        <v>36</v>
      </c>
    </row>
    <row r="251" spans="1:29" x14ac:dyDescent="0.25">
      <c r="A251" t="str">
        <f>CONCATENATE("Q",ROUNDUP(MONTH(Table1[[#This Row],[Month]])/3,0))</f>
        <v>Q3</v>
      </c>
      <c r="B251" s="14">
        <f>EOMONTH(Table1[[#This Row],[Credit Date]],-1)+1</f>
        <v>42552</v>
      </c>
      <c r="C251" t="str">
        <f>CONCATENATE(Table1[[#This Row],[Issuer Last Name]],", ",Table1[[#This Row],[Issuer First Name]])</f>
        <v>No. 015, Employee</v>
      </c>
      <c r="D251" t="str">
        <f>CONCATENATE(Table1[[#This Row],[Approver Last Name]],", ",Table1[[#This Row],[Approver First Name]])</f>
        <v>No. 004, Employee</v>
      </c>
      <c r="E251" t="str">
        <f>CONCATENATE(Table1[[#This Row],[Customer Last Name]],", ",Table1[[#This Row],[Customer First Name]])</f>
        <v>No. 10027, Client</v>
      </c>
      <c r="F2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1" t="str">
        <f>IF(Table1[[#This Row],[Transaction Type]]="Maintenance","Non-Sales","Sales")</f>
        <v>Non-Sales</v>
      </c>
      <c r="H251" t="str">
        <f>IF(Table1[[#This Row],[Quarter]]="q2",1,"")</f>
        <v/>
      </c>
      <c r="I251">
        <f>IF(Table1[[#This Row],[Quarter]]="q3",1,"")</f>
        <v>1</v>
      </c>
      <c r="J251" t="str">
        <f>IF(Table1[[#This Row],[Quarter]]="Q2",Table1[[#This Row],[Credit Amount]],"")</f>
        <v/>
      </c>
      <c r="K251">
        <f>IF(Table1[[#This Row],[Quarter]]="Q3",Table1[[#This Row],[Credit Amount]],"")</f>
        <v>-98.92</v>
      </c>
      <c r="L251" t="str">
        <f>IF(Table1[[#This Row],[Transaction Type]]="Upgrade",Table1[[#This Row],[Credit Amount]],IF(Table1[[#This Row],[Transaction Type]]="Activation",Table1[[#This Row],[Credit Amount]],""))</f>
        <v/>
      </c>
      <c r="M251">
        <f>IF(Table1[[#This Row],[Transaction Type]]="Maintenance",Table1[[#This Row],[Credit Amount]],"")</f>
        <v>-98.92</v>
      </c>
      <c r="N251">
        <v>10015</v>
      </c>
      <c r="O251" t="s">
        <v>2489</v>
      </c>
      <c r="P251" t="s">
        <v>2504</v>
      </c>
      <c r="Q251" t="s">
        <v>289</v>
      </c>
      <c r="R251">
        <v>10004</v>
      </c>
      <c r="S251" t="s">
        <v>2489</v>
      </c>
      <c r="T251" t="s">
        <v>2493</v>
      </c>
      <c r="U251" t="s">
        <v>290</v>
      </c>
      <c r="V251" t="s">
        <v>34</v>
      </c>
      <c r="W251">
        <v>100001026</v>
      </c>
      <c r="X251">
        <v>8005550027</v>
      </c>
      <c r="Y251" t="s">
        <v>2595</v>
      </c>
      <c r="Z251" t="s">
        <v>2622</v>
      </c>
      <c r="AA251" s="13">
        <v>-98.92</v>
      </c>
      <c r="AB251" s="14">
        <v>42572</v>
      </c>
      <c r="AC251" t="s">
        <v>36</v>
      </c>
    </row>
    <row r="252" spans="1:29" x14ac:dyDescent="0.25">
      <c r="A252" t="str">
        <f>CONCATENATE("Q",ROUNDUP(MONTH(Table1[[#This Row],[Month]])/3,0))</f>
        <v>Q3</v>
      </c>
      <c r="B252" s="14">
        <f>EOMONTH(Table1[[#This Row],[Credit Date]],-1)+1</f>
        <v>42552</v>
      </c>
      <c r="C252" t="str">
        <f>CONCATENATE(Table1[[#This Row],[Issuer Last Name]],", ",Table1[[#This Row],[Issuer First Name]])</f>
        <v>No. 015, Employee</v>
      </c>
      <c r="D252" t="str">
        <f>CONCATENATE(Table1[[#This Row],[Approver Last Name]],", ",Table1[[#This Row],[Approver First Name]])</f>
        <v>No. 015, Employee</v>
      </c>
      <c r="E252" t="str">
        <f>CONCATENATE(Table1[[#This Row],[Customer Last Name]],", ",Table1[[#This Row],[Customer First Name]])</f>
        <v>No. 12242, Client</v>
      </c>
      <c r="F252" t="str">
        <f>IF(Table1[[#This Row],[Credit Amount]]&gt;-19.99,"Less than 19.99",IF(Table1[[#This Row],[Credit Amount]]=-20,"20",IF(Table1[[#This Row],[Credit Amount]]&gt;-49.98,"20.01-49.98",IF(Table1[[#This Row],[Credit Amount]]=-49.99,"49.99",IF(Table1[[#This Row],[Credit Amount]]=-50,"50",IF(Table1[[#This Row],[Credit Amount]]&lt;-50.01,"Greater than 50"))))))</f>
        <v>20.01-49.98</v>
      </c>
      <c r="G252" t="str">
        <f>IF(Table1[[#This Row],[Transaction Type]]="Maintenance","Non-Sales","Sales")</f>
        <v>Non-Sales</v>
      </c>
      <c r="H252" t="str">
        <f>IF(Table1[[#This Row],[Quarter]]="q2",1,"")</f>
        <v/>
      </c>
      <c r="I252">
        <f>IF(Table1[[#This Row],[Quarter]]="q3",1,"")</f>
        <v>1</v>
      </c>
      <c r="J252" t="str">
        <f>IF(Table1[[#This Row],[Quarter]]="Q2",Table1[[#This Row],[Credit Amount]],"")</f>
        <v/>
      </c>
      <c r="K252">
        <f>IF(Table1[[#This Row],[Quarter]]="Q3",Table1[[#This Row],[Credit Amount]],"")</f>
        <v>-33.72</v>
      </c>
      <c r="L252" t="str">
        <f>IF(Table1[[#This Row],[Transaction Type]]="Upgrade",Table1[[#This Row],[Credit Amount]],IF(Table1[[#This Row],[Transaction Type]]="Activation",Table1[[#This Row],[Credit Amount]],""))</f>
        <v/>
      </c>
      <c r="M252">
        <f>IF(Table1[[#This Row],[Transaction Type]]="Maintenance",Table1[[#This Row],[Credit Amount]],"")</f>
        <v>-33.72</v>
      </c>
      <c r="N252">
        <v>10015</v>
      </c>
      <c r="O252" t="s">
        <v>2489</v>
      </c>
      <c r="P252" t="s">
        <v>2504</v>
      </c>
      <c r="Q252" t="s">
        <v>289</v>
      </c>
      <c r="R252">
        <v>10015</v>
      </c>
      <c r="S252" t="s">
        <v>2489</v>
      </c>
      <c r="T252" t="s">
        <v>2504</v>
      </c>
      <c r="U252" t="s">
        <v>289</v>
      </c>
      <c r="V252" t="s">
        <v>34</v>
      </c>
      <c r="W252">
        <v>100003241</v>
      </c>
      <c r="X252">
        <v>8005552242</v>
      </c>
      <c r="Y252" t="s">
        <v>2595</v>
      </c>
      <c r="Z252" t="s">
        <v>4837</v>
      </c>
      <c r="AA252" s="13">
        <v>-33.72</v>
      </c>
      <c r="AB252" s="14">
        <v>42581</v>
      </c>
      <c r="AC252" t="s">
        <v>36</v>
      </c>
    </row>
    <row r="253" spans="1:29" x14ac:dyDescent="0.25">
      <c r="A253" t="str">
        <f>CONCATENATE("Q",ROUNDUP(MONTH(Table1[[#This Row],[Month]])/3,0))</f>
        <v>Q3</v>
      </c>
      <c r="B253" s="14">
        <f>EOMONTH(Table1[[#This Row],[Credit Date]],-1)+1</f>
        <v>42583</v>
      </c>
      <c r="C253" t="str">
        <f>CONCATENATE(Table1[[#This Row],[Issuer Last Name]],", ",Table1[[#This Row],[Issuer First Name]])</f>
        <v>No. 015, Employee</v>
      </c>
      <c r="D253" t="str">
        <f>CONCATENATE(Table1[[#This Row],[Approver Last Name]],", ",Table1[[#This Row],[Approver First Name]])</f>
        <v>No. 004, Employee</v>
      </c>
      <c r="E253" t="str">
        <f>CONCATENATE(Table1[[#This Row],[Customer Last Name]],", ",Table1[[#This Row],[Customer First Name]])</f>
        <v>No. 10022, Client</v>
      </c>
      <c r="F2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 t="str">
        <f>IF(Table1[[#This Row],[Transaction Type]]="Maintenance","Non-Sales","Sales")</f>
        <v>Sales</v>
      </c>
      <c r="H253" t="str">
        <f>IF(Table1[[#This Row],[Quarter]]="q2",1,"")</f>
        <v/>
      </c>
      <c r="I253">
        <f>IF(Table1[[#This Row],[Quarter]]="q3",1,"")</f>
        <v>1</v>
      </c>
      <c r="J253" t="str">
        <f>IF(Table1[[#This Row],[Quarter]]="Q2",Table1[[#This Row],[Credit Amount]],"")</f>
        <v/>
      </c>
      <c r="K253">
        <f>IF(Table1[[#This Row],[Quarter]]="Q3",Table1[[#This Row],[Credit Amount]],"")</f>
        <v>-87.53</v>
      </c>
      <c r="L253">
        <f>IF(Table1[[#This Row],[Transaction Type]]="Upgrade",Table1[[#This Row],[Credit Amount]],IF(Table1[[#This Row],[Transaction Type]]="Activation",Table1[[#This Row],[Credit Amount]],""))</f>
        <v>-87.53</v>
      </c>
      <c r="M253" t="str">
        <f>IF(Table1[[#This Row],[Transaction Type]]="Maintenance",Table1[[#This Row],[Credit Amount]],"")</f>
        <v/>
      </c>
      <c r="N253">
        <v>10015</v>
      </c>
      <c r="O253" t="s">
        <v>2489</v>
      </c>
      <c r="P253" t="s">
        <v>2504</v>
      </c>
      <c r="Q253" t="s">
        <v>289</v>
      </c>
      <c r="R253">
        <v>10004</v>
      </c>
      <c r="S253" t="s">
        <v>2489</v>
      </c>
      <c r="T253" t="s">
        <v>2493</v>
      </c>
      <c r="U253" t="s">
        <v>290</v>
      </c>
      <c r="V253" t="s">
        <v>34</v>
      </c>
      <c r="W253">
        <v>100001021</v>
      </c>
      <c r="X253">
        <v>8005550022</v>
      </c>
      <c r="Y253" t="s">
        <v>2595</v>
      </c>
      <c r="Z253" t="s">
        <v>2617</v>
      </c>
      <c r="AA253" s="13">
        <v>-87.53</v>
      </c>
      <c r="AB253" s="14">
        <v>42587</v>
      </c>
      <c r="AC253" t="s">
        <v>35</v>
      </c>
    </row>
    <row r="254" spans="1:29" x14ac:dyDescent="0.25">
      <c r="A254" t="str">
        <f>CONCATENATE("Q",ROUNDUP(MONTH(Table1[[#This Row],[Month]])/3,0))</f>
        <v>Q3</v>
      </c>
      <c r="B254" s="14">
        <f>EOMONTH(Table1[[#This Row],[Credit Date]],-1)+1</f>
        <v>42583</v>
      </c>
      <c r="C254" t="str">
        <f>CONCATENATE(Table1[[#This Row],[Issuer Last Name]],", ",Table1[[#This Row],[Issuer First Name]])</f>
        <v>No. 015, Employee</v>
      </c>
      <c r="D254" t="str">
        <f>CONCATENATE(Table1[[#This Row],[Approver Last Name]],", ",Table1[[#This Row],[Approver First Name]])</f>
        <v>No. 004, Employee</v>
      </c>
      <c r="E254" t="str">
        <f>CONCATENATE(Table1[[#This Row],[Customer Last Name]],", ",Table1[[#This Row],[Customer First Name]])</f>
        <v>No. 11806, Client</v>
      </c>
      <c r="F2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4" t="str">
        <f>IF(Table1[[#This Row],[Transaction Type]]="Maintenance","Non-Sales","Sales")</f>
        <v>Sales</v>
      </c>
      <c r="H254" t="str">
        <f>IF(Table1[[#This Row],[Quarter]]="q2",1,"")</f>
        <v/>
      </c>
      <c r="I254">
        <f>IF(Table1[[#This Row],[Quarter]]="q3",1,"")</f>
        <v>1</v>
      </c>
      <c r="J254" t="str">
        <f>IF(Table1[[#This Row],[Quarter]]="Q2",Table1[[#This Row],[Credit Amount]],"")</f>
        <v/>
      </c>
      <c r="K254">
        <f>IF(Table1[[#This Row],[Quarter]]="Q3",Table1[[#This Row],[Credit Amount]],"")</f>
        <v>-85.48</v>
      </c>
      <c r="L254">
        <f>IF(Table1[[#This Row],[Transaction Type]]="Upgrade",Table1[[#This Row],[Credit Amount]],IF(Table1[[#This Row],[Transaction Type]]="Activation",Table1[[#This Row],[Credit Amount]],""))</f>
        <v>-85.48</v>
      </c>
      <c r="M254" t="str">
        <f>IF(Table1[[#This Row],[Transaction Type]]="Maintenance",Table1[[#This Row],[Credit Amount]],"")</f>
        <v/>
      </c>
      <c r="N254">
        <v>10015</v>
      </c>
      <c r="O254" t="s">
        <v>2489</v>
      </c>
      <c r="P254" t="s">
        <v>2504</v>
      </c>
      <c r="Q254" t="s">
        <v>289</v>
      </c>
      <c r="R254">
        <v>10004</v>
      </c>
      <c r="S254" t="s">
        <v>2489</v>
      </c>
      <c r="T254" t="s">
        <v>2493</v>
      </c>
      <c r="U254" t="s">
        <v>290</v>
      </c>
      <c r="V254" t="s">
        <v>34</v>
      </c>
      <c r="W254">
        <v>100002805</v>
      </c>
      <c r="X254">
        <v>8005551806</v>
      </c>
      <c r="Y254" t="s">
        <v>2595</v>
      </c>
      <c r="Z254" t="s">
        <v>4401</v>
      </c>
      <c r="AA254" s="13">
        <v>-85.48</v>
      </c>
      <c r="AB254" s="14">
        <v>42588</v>
      </c>
      <c r="AC254" t="s">
        <v>37</v>
      </c>
    </row>
    <row r="255" spans="1:29" x14ac:dyDescent="0.25">
      <c r="A255" t="str">
        <f>CONCATENATE("Q",ROUNDUP(MONTH(Table1[[#This Row],[Month]])/3,0))</f>
        <v>Q3</v>
      </c>
      <c r="B255" s="14">
        <f>EOMONTH(Table1[[#This Row],[Credit Date]],-1)+1</f>
        <v>42583</v>
      </c>
      <c r="C255" t="str">
        <f>CONCATENATE(Table1[[#This Row],[Issuer Last Name]],", ",Table1[[#This Row],[Issuer First Name]])</f>
        <v>No. 015, Employee</v>
      </c>
      <c r="D255" t="str">
        <f>CONCATENATE(Table1[[#This Row],[Approver Last Name]],", ",Table1[[#This Row],[Approver First Name]])</f>
        <v>No. 015, Employee</v>
      </c>
      <c r="E255" t="str">
        <f>CONCATENATE(Table1[[#This Row],[Customer Last Name]],", ",Table1[[#This Row],[Customer First Name]])</f>
        <v>No. 10801, Client</v>
      </c>
      <c r="F255" t="str">
        <f>IF(Table1[[#This Row],[Credit Amount]]&gt;-19.99,"Less than 19.99",IF(Table1[[#This Row],[Credit Amount]]=-20,"20",IF(Table1[[#This Row],[Credit Amount]]&gt;-49.98,"20.01-49.98",IF(Table1[[#This Row],[Credit Amount]]=-49.99,"49.99",IF(Table1[[#This Row],[Credit Amount]]=-50,"50",IF(Table1[[#This Row],[Credit Amount]]&lt;-50.01,"Greater than 50"))))))</f>
        <v>20.01-49.98</v>
      </c>
      <c r="G255" t="str">
        <f>IF(Table1[[#This Row],[Transaction Type]]="Maintenance","Non-Sales","Sales")</f>
        <v>Non-Sales</v>
      </c>
      <c r="H255" t="str">
        <f>IF(Table1[[#This Row],[Quarter]]="q2",1,"")</f>
        <v/>
      </c>
      <c r="I255">
        <f>IF(Table1[[#This Row],[Quarter]]="q3",1,"")</f>
        <v>1</v>
      </c>
      <c r="J255" t="str">
        <f>IF(Table1[[#This Row],[Quarter]]="Q2",Table1[[#This Row],[Credit Amount]],"")</f>
        <v/>
      </c>
      <c r="K255">
        <f>IF(Table1[[#This Row],[Quarter]]="Q3",Table1[[#This Row],[Credit Amount]],"")</f>
        <v>-49.91</v>
      </c>
      <c r="L255" t="str">
        <f>IF(Table1[[#This Row],[Transaction Type]]="Upgrade",Table1[[#This Row],[Credit Amount]],IF(Table1[[#This Row],[Transaction Type]]="Activation",Table1[[#This Row],[Credit Amount]],""))</f>
        <v/>
      </c>
      <c r="M255">
        <f>IF(Table1[[#This Row],[Transaction Type]]="Maintenance",Table1[[#This Row],[Credit Amount]],"")</f>
        <v>-49.91</v>
      </c>
      <c r="N255">
        <v>10015</v>
      </c>
      <c r="O255" t="s">
        <v>2489</v>
      </c>
      <c r="P255" t="s">
        <v>2504</v>
      </c>
      <c r="Q255" t="s">
        <v>289</v>
      </c>
      <c r="R255">
        <v>10015</v>
      </c>
      <c r="S255" t="s">
        <v>2489</v>
      </c>
      <c r="T255" t="s">
        <v>2504</v>
      </c>
      <c r="U255" t="s">
        <v>289</v>
      </c>
      <c r="V255" t="s">
        <v>34</v>
      </c>
      <c r="W255">
        <v>100001800</v>
      </c>
      <c r="X255">
        <v>8005550801</v>
      </c>
      <c r="Y255" t="s">
        <v>2595</v>
      </c>
      <c r="Z255" t="s">
        <v>3396</v>
      </c>
      <c r="AA255" s="13">
        <v>-49.91</v>
      </c>
      <c r="AB255" s="14">
        <v>42592</v>
      </c>
      <c r="AC255" t="s">
        <v>36</v>
      </c>
    </row>
    <row r="256" spans="1:29" x14ac:dyDescent="0.25">
      <c r="A256" t="str">
        <f>CONCATENATE("Q",ROUNDUP(MONTH(Table1[[#This Row],[Month]])/3,0))</f>
        <v>Q3</v>
      </c>
      <c r="B256" s="14">
        <f>EOMONTH(Table1[[#This Row],[Credit Date]],-1)+1</f>
        <v>42583</v>
      </c>
      <c r="C256" t="str">
        <f>CONCATENATE(Table1[[#This Row],[Issuer Last Name]],", ",Table1[[#This Row],[Issuer First Name]])</f>
        <v>No. 015, Employee</v>
      </c>
      <c r="D256" t="str">
        <f>CONCATENATE(Table1[[#This Row],[Approver Last Name]],", ",Table1[[#This Row],[Approver First Name]])</f>
        <v>No. 004, Employee</v>
      </c>
      <c r="E256" t="str">
        <f>CONCATENATE(Table1[[#This Row],[Customer Last Name]],", ",Table1[[#This Row],[Customer First Name]])</f>
        <v>No. 13686, Client</v>
      </c>
      <c r="F2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 t="str">
        <f>IF(Table1[[#This Row],[Transaction Type]]="Maintenance","Non-Sales","Sales")</f>
        <v>Non-Sales</v>
      </c>
      <c r="H256" t="str">
        <f>IF(Table1[[#This Row],[Quarter]]="q2",1,"")</f>
        <v/>
      </c>
      <c r="I256">
        <f>IF(Table1[[#This Row],[Quarter]]="q3",1,"")</f>
        <v>1</v>
      </c>
      <c r="J256" t="str">
        <f>IF(Table1[[#This Row],[Quarter]]="Q2",Table1[[#This Row],[Credit Amount]],"")</f>
        <v/>
      </c>
      <c r="K256">
        <f>IF(Table1[[#This Row],[Quarter]]="Q3",Table1[[#This Row],[Credit Amount]],"")</f>
        <v>-95.28</v>
      </c>
      <c r="L256" t="str">
        <f>IF(Table1[[#This Row],[Transaction Type]]="Upgrade",Table1[[#This Row],[Credit Amount]],IF(Table1[[#This Row],[Transaction Type]]="Activation",Table1[[#This Row],[Credit Amount]],""))</f>
        <v/>
      </c>
      <c r="M256">
        <f>IF(Table1[[#This Row],[Transaction Type]]="Maintenance",Table1[[#This Row],[Credit Amount]],"")</f>
        <v>-95.28</v>
      </c>
      <c r="N256">
        <v>10015</v>
      </c>
      <c r="O256" t="s">
        <v>2489</v>
      </c>
      <c r="P256" t="s">
        <v>2504</v>
      </c>
      <c r="Q256" t="s">
        <v>289</v>
      </c>
      <c r="R256">
        <v>10004</v>
      </c>
      <c r="S256" t="s">
        <v>2489</v>
      </c>
      <c r="T256" t="s">
        <v>2493</v>
      </c>
      <c r="U256" t="s">
        <v>290</v>
      </c>
      <c r="V256" t="s">
        <v>34</v>
      </c>
      <c r="W256">
        <v>100004685</v>
      </c>
      <c r="X256">
        <v>8005553686</v>
      </c>
      <c r="Y256" t="s">
        <v>2595</v>
      </c>
      <c r="Z256" t="s">
        <v>6274</v>
      </c>
      <c r="AA256" s="13">
        <v>-95.28</v>
      </c>
      <c r="AB256" s="14">
        <v>42596</v>
      </c>
      <c r="AC256" t="s">
        <v>36</v>
      </c>
    </row>
    <row r="257" spans="1:29" x14ac:dyDescent="0.25">
      <c r="A257" t="str">
        <f>CONCATENATE("Q",ROUNDUP(MONTH(Table1[[#This Row],[Month]])/3,0))</f>
        <v>Q3</v>
      </c>
      <c r="B257" s="14">
        <f>EOMONTH(Table1[[#This Row],[Credit Date]],-1)+1</f>
        <v>42583</v>
      </c>
      <c r="C257" t="str">
        <f>CONCATENATE(Table1[[#This Row],[Issuer Last Name]],", ",Table1[[#This Row],[Issuer First Name]])</f>
        <v>No. 015, Employee</v>
      </c>
      <c r="D257" t="str">
        <f>CONCATENATE(Table1[[#This Row],[Approver Last Name]],", ",Table1[[#This Row],[Approver First Name]])</f>
        <v>No. 004, Employee</v>
      </c>
      <c r="E257" t="str">
        <f>CONCATENATE(Table1[[#This Row],[Customer Last Name]],", ",Table1[[#This Row],[Customer First Name]])</f>
        <v>No. 10934, Client</v>
      </c>
      <c r="F2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7" t="str">
        <f>IF(Table1[[#This Row],[Transaction Type]]="Maintenance","Non-Sales","Sales")</f>
        <v>Non-Sales</v>
      </c>
      <c r="H257" t="str">
        <f>IF(Table1[[#This Row],[Quarter]]="q2",1,"")</f>
        <v/>
      </c>
      <c r="I257">
        <f>IF(Table1[[#This Row],[Quarter]]="q3",1,"")</f>
        <v>1</v>
      </c>
      <c r="J257" t="str">
        <f>IF(Table1[[#This Row],[Quarter]]="Q2",Table1[[#This Row],[Credit Amount]],"")</f>
        <v/>
      </c>
      <c r="K257">
        <f>IF(Table1[[#This Row],[Quarter]]="Q3",Table1[[#This Row],[Credit Amount]],"")</f>
        <v>-63.94</v>
      </c>
      <c r="L257" t="str">
        <f>IF(Table1[[#This Row],[Transaction Type]]="Upgrade",Table1[[#This Row],[Credit Amount]],IF(Table1[[#This Row],[Transaction Type]]="Activation",Table1[[#This Row],[Credit Amount]],""))</f>
        <v/>
      </c>
      <c r="M257">
        <f>IF(Table1[[#This Row],[Transaction Type]]="Maintenance",Table1[[#This Row],[Credit Amount]],"")</f>
        <v>-63.94</v>
      </c>
      <c r="N257">
        <v>10015</v>
      </c>
      <c r="O257" t="s">
        <v>2489</v>
      </c>
      <c r="P257" t="s">
        <v>2504</v>
      </c>
      <c r="Q257" t="s">
        <v>289</v>
      </c>
      <c r="R257">
        <v>10004</v>
      </c>
      <c r="S257" t="s">
        <v>2489</v>
      </c>
      <c r="T257" t="s">
        <v>2493</v>
      </c>
      <c r="U257" t="s">
        <v>290</v>
      </c>
      <c r="V257" t="s">
        <v>34</v>
      </c>
      <c r="W257">
        <v>100001933</v>
      </c>
      <c r="X257">
        <v>8005550934</v>
      </c>
      <c r="Y257" t="s">
        <v>2595</v>
      </c>
      <c r="Z257" t="s">
        <v>3529</v>
      </c>
      <c r="AA257" s="13">
        <v>-63.94</v>
      </c>
      <c r="AB257" s="14">
        <v>42597</v>
      </c>
      <c r="AC257" t="s">
        <v>36</v>
      </c>
    </row>
    <row r="258" spans="1:29" x14ac:dyDescent="0.25">
      <c r="A258" t="str">
        <f>CONCATENATE("Q",ROUNDUP(MONTH(Table1[[#This Row],[Month]])/3,0))</f>
        <v>Q3</v>
      </c>
      <c r="B258" s="14">
        <f>EOMONTH(Table1[[#This Row],[Credit Date]],-1)+1</f>
        <v>42583</v>
      </c>
      <c r="C258" t="str">
        <f>CONCATENATE(Table1[[#This Row],[Issuer Last Name]],", ",Table1[[#This Row],[Issuer First Name]])</f>
        <v>No. 015, Employee</v>
      </c>
      <c r="D258" t="str">
        <f>CONCATENATE(Table1[[#This Row],[Approver Last Name]],", ",Table1[[#This Row],[Approver First Name]])</f>
        <v>No. 004, Employee</v>
      </c>
      <c r="E258" t="str">
        <f>CONCATENATE(Table1[[#This Row],[Customer Last Name]],", ",Table1[[#This Row],[Customer First Name]])</f>
        <v>No. 11901, Client</v>
      </c>
      <c r="F2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8" t="str">
        <f>IF(Table1[[#This Row],[Transaction Type]]="Maintenance","Non-Sales","Sales")</f>
        <v>Non-Sales</v>
      </c>
      <c r="H258" t="str">
        <f>IF(Table1[[#This Row],[Quarter]]="q2",1,"")</f>
        <v/>
      </c>
      <c r="I258">
        <f>IF(Table1[[#This Row],[Quarter]]="q3",1,"")</f>
        <v>1</v>
      </c>
      <c r="J258" t="str">
        <f>IF(Table1[[#This Row],[Quarter]]="Q2",Table1[[#This Row],[Credit Amount]],"")</f>
        <v/>
      </c>
      <c r="K258">
        <f>IF(Table1[[#This Row],[Quarter]]="Q3",Table1[[#This Row],[Credit Amount]],"")</f>
        <v>-58.44</v>
      </c>
      <c r="L258" t="str">
        <f>IF(Table1[[#This Row],[Transaction Type]]="Upgrade",Table1[[#This Row],[Credit Amount]],IF(Table1[[#This Row],[Transaction Type]]="Activation",Table1[[#This Row],[Credit Amount]],""))</f>
        <v/>
      </c>
      <c r="M258">
        <f>IF(Table1[[#This Row],[Transaction Type]]="Maintenance",Table1[[#This Row],[Credit Amount]],"")</f>
        <v>-58.44</v>
      </c>
      <c r="N258">
        <v>10015</v>
      </c>
      <c r="O258" t="s">
        <v>2489</v>
      </c>
      <c r="P258" t="s">
        <v>2504</v>
      </c>
      <c r="Q258" t="s">
        <v>289</v>
      </c>
      <c r="R258">
        <v>10004</v>
      </c>
      <c r="S258" t="s">
        <v>2489</v>
      </c>
      <c r="T258" t="s">
        <v>2493</v>
      </c>
      <c r="U258" t="s">
        <v>290</v>
      </c>
      <c r="V258" t="s">
        <v>34</v>
      </c>
      <c r="W258">
        <v>100002900</v>
      </c>
      <c r="X258">
        <v>8005551901</v>
      </c>
      <c r="Y258" t="s">
        <v>2595</v>
      </c>
      <c r="Z258" t="s">
        <v>4496</v>
      </c>
      <c r="AA258" s="13">
        <v>-58.44</v>
      </c>
      <c r="AB258" s="14">
        <v>42599</v>
      </c>
      <c r="AC258" t="s">
        <v>36</v>
      </c>
    </row>
    <row r="259" spans="1:29" x14ac:dyDescent="0.25">
      <c r="A259" t="str">
        <f>CONCATENATE("Q",ROUNDUP(MONTH(Table1[[#This Row],[Month]])/3,0))</f>
        <v>Q3</v>
      </c>
      <c r="B259" s="14">
        <f>EOMONTH(Table1[[#This Row],[Credit Date]],-1)+1</f>
        <v>42583</v>
      </c>
      <c r="C259" t="str">
        <f>CONCATENATE(Table1[[#This Row],[Issuer Last Name]],", ",Table1[[#This Row],[Issuer First Name]])</f>
        <v>No. 015, Employee</v>
      </c>
      <c r="D259" t="str">
        <f>CONCATENATE(Table1[[#This Row],[Approver Last Name]],", ",Table1[[#This Row],[Approver First Name]])</f>
        <v>No. 015, Employee</v>
      </c>
      <c r="E259" t="str">
        <f>CONCATENATE(Table1[[#This Row],[Customer Last Name]],", ",Table1[[#This Row],[Customer First Name]])</f>
        <v>No. 13747, Client</v>
      </c>
      <c r="F259" t="str">
        <f>IF(Table1[[#This Row],[Credit Amount]]&gt;-19.99,"Less than 19.99",IF(Table1[[#This Row],[Credit Amount]]=-20,"20",IF(Table1[[#This Row],[Credit Amount]]&gt;-49.98,"20.01-49.98",IF(Table1[[#This Row],[Credit Amount]]=-49.99,"49.99",IF(Table1[[#This Row],[Credit Amount]]=-50,"50",IF(Table1[[#This Row],[Credit Amount]]&lt;-50.01,"Greater than 50"))))))</f>
        <v>20.01-49.98</v>
      </c>
      <c r="G259" t="str">
        <f>IF(Table1[[#This Row],[Transaction Type]]="Maintenance","Non-Sales","Sales")</f>
        <v>Sales</v>
      </c>
      <c r="H259" t="str">
        <f>IF(Table1[[#This Row],[Quarter]]="q2",1,"")</f>
        <v/>
      </c>
      <c r="I259">
        <f>IF(Table1[[#This Row],[Quarter]]="q3",1,"")</f>
        <v>1</v>
      </c>
      <c r="J259" t="str">
        <f>IF(Table1[[#This Row],[Quarter]]="Q2",Table1[[#This Row],[Credit Amount]],"")</f>
        <v/>
      </c>
      <c r="K259">
        <f>IF(Table1[[#This Row],[Quarter]]="Q3",Table1[[#This Row],[Credit Amount]],"")</f>
        <v>-40.72</v>
      </c>
      <c r="L259">
        <f>IF(Table1[[#This Row],[Transaction Type]]="Upgrade",Table1[[#This Row],[Credit Amount]],IF(Table1[[#This Row],[Transaction Type]]="Activation",Table1[[#This Row],[Credit Amount]],""))</f>
        <v>-40.72</v>
      </c>
      <c r="M259" t="str">
        <f>IF(Table1[[#This Row],[Transaction Type]]="Maintenance",Table1[[#This Row],[Credit Amount]],"")</f>
        <v/>
      </c>
      <c r="N259">
        <v>10015</v>
      </c>
      <c r="O259" t="s">
        <v>2489</v>
      </c>
      <c r="P259" t="s">
        <v>2504</v>
      </c>
      <c r="Q259" t="s">
        <v>289</v>
      </c>
      <c r="R259">
        <v>10015</v>
      </c>
      <c r="S259" t="s">
        <v>2489</v>
      </c>
      <c r="T259" t="s">
        <v>2504</v>
      </c>
      <c r="U259" t="s">
        <v>289</v>
      </c>
      <c r="V259" t="s">
        <v>34</v>
      </c>
      <c r="W259">
        <v>100004746</v>
      </c>
      <c r="X259">
        <v>8005553747</v>
      </c>
      <c r="Y259" t="s">
        <v>2595</v>
      </c>
      <c r="Z259" t="s">
        <v>6335</v>
      </c>
      <c r="AA259" s="13">
        <v>-40.72</v>
      </c>
      <c r="AB259" s="14">
        <v>42608</v>
      </c>
      <c r="AC259" t="s">
        <v>35</v>
      </c>
    </row>
    <row r="260" spans="1:29" x14ac:dyDescent="0.25">
      <c r="A260" t="str">
        <f>CONCATENATE("Q",ROUNDUP(MONTH(Table1[[#This Row],[Month]])/3,0))</f>
        <v>Q3</v>
      </c>
      <c r="B260" s="14">
        <f>EOMONTH(Table1[[#This Row],[Credit Date]],-1)+1</f>
        <v>42614</v>
      </c>
      <c r="C260" t="str">
        <f>CONCATENATE(Table1[[#This Row],[Issuer Last Name]],", ",Table1[[#This Row],[Issuer First Name]])</f>
        <v>No. 015, Employee</v>
      </c>
      <c r="D260" t="str">
        <f>CONCATENATE(Table1[[#This Row],[Approver Last Name]],", ",Table1[[#This Row],[Approver First Name]])</f>
        <v>No. 004, Employee</v>
      </c>
      <c r="E260" t="str">
        <f>CONCATENATE(Table1[[#This Row],[Customer Last Name]],", ",Table1[[#This Row],[Customer First Name]])</f>
        <v>No. 10228, Client</v>
      </c>
      <c r="F2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0" t="str">
        <f>IF(Table1[[#This Row],[Transaction Type]]="Maintenance","Non-Sales","Sales")</f>
        <v>Sales</v>
      </c>
      <c r="H260" t="str">
        <f>IF(Table1[[#This Row],[Quarter]]="q2",1,"")</f>
        <v/>
      </c>
      <c r="I260">
        <f>IF(Table1[[#This Row],[Quarter]]="q3",1,"")</f>
        <v>1</v>
      </c>
      <c r="J260" t="str">
        <f>IF(Table1[[#This Row],[Quarter]]="Q2",Table1[[#This Row],[Credit Amount]],"")</f>
        <v/>
      </c>
      <c r="K260">
        <f>IF(Table1[[#This Row],[Quarter]]="Q3",Table1[[#This Row],[Credit Amount]],"")</f>
        <v>-83.59</v>
      </c>
      <c r="L260">
        <f>IF(Table1[[#This Row],[Transaction Type]]="Upgrade",Table1[[#This Row],[Credit Amount]],IF(Table1[[#This Row],[Transaction Type]]="Activation",Table1[[#This Row],[Credit Amount]],""))</f>
        <v>-83.59</v>
      </c>
      <c r="M260" t="str">
        <f>IF(Table1[[#This Row],[Transaction Type]]="Maintenance",Table1[[#This Row],[Credit Amount]],"")</f>
        <v/>
      </c>
      <c r="N260">
        <v>10015</v>
      </c>
      <c r="O260" t="s">
        <v>2489</v>
      </c>
      <c r="P260" t="s">
        <v>2504</v>
      </c>
      <c r="Q260" t="s">
        <v>289</v>
      </c>
      <c r="R260">
        <v>10004</v>
      </c>
      <c r="S260" t="s">
        <v>2489</v>
      </c>
      <c r="T260" t="s">
        <v>2493</v>
      </c>
      <c r="U260" t="s">
        <v>290</v>
      </c>
      <c r="V260" t="s">
        <v>34</v>
      </c>
      <c r="W260">
        <v>100001227</v>
      </c>
      <c r="X260">
        <v>8005550228</v>
      </c>
      <c r="Y260" t="s">
        <v>2595</v>
      </c>
      <c r="Z260" t="s">
        <v>2823</v>
      </c>
      <c r="AA260" s="13">
        <v>-83.59</v>
      </c>
      <c r="AB260" s="14">
        <v>42618</v>
      </c>
      <c r="AC260" t="s">
        <v>37</v>
      </c>
    </row>
    <row r="261" spans="1:29" x14ac:dyDescent="0.25">
      <c r="A261" t="str">
        <f>CONCATENATE("Q",ROUNDUP(MONTH(Table1[[#This Row],[Month]])/3,0))</f>
        <v>Q3</v>
      </c>
      <c r="B261" s="14">
        <f>EOMONTH(Table1[[#This Row],[Credit Date]],-1)+1</f>
        <v>42614</v>
      </c>
      <c r="C261" t="str">
        <f>CONCATENATE(Table1[[#This Row],[Issuer Last Name]],", ",Table1[[#This Row],[Issuer First Name]])</f>
        <v>No. 015, Employee</v>
      </c>
      <c r="D261" t="str">
        <f>CONCATENATE(Table1[[#This Row],[Approver Last Name]],", ",Table1[[#This Row],[Approver First Name]])</f>
        <v>No. 015, Employee</v>
      </c>
      <c r="E261" t="str">
        <f>CONCATENATE(Table1[[#This Row],[Customer Last Name]],", ",Table1[[#This Row],[Customer First Name]])</f>
        <v>No. 11394, Client</v>
      </c>
      <c r="F261" t="str">
        <f>IF(Table1[[#This Row],[Credit Amount]]&gt;-19.99,"Less than 19.99",IF(Table1[[#This Row],[Credit Amount]]=-20,"20",IF(Table1[[#This Row],[Credit Amount]]&gt;-49.98,"20.01-49.98",IF(Table1[[#This Row],[Credit Amount]]=-49.99,"49.99",IF(Table1[[#This Row],[Credit Amount]]=-50,"50",IF(Table1[[#This Row],[Credit Amount]]&lt;-50.01,"Greater than 50"))))))</f>
        <v>Less than 19.99</v>
      </c>
      <c r="G261" t="str">
        <f>IF(Table1[[#This Row],[Transaction Type]]="Maintenance","Non-Sales","Sales")</f>
        <v>Sales</v>
      </c>
      <c r="H261" t="str">
        <f>IF(Table1[[#This Row],[Quarter]]="q2",1,"")</f>
        <v/>
      </c>
      <c r="I261">
        <f>IF(Table1[[#This Row],[Quarter]]="q3",1,"")</f>
        <v>1</v>
      </c>
      <c r="J261" t="str">
        <f>IF(Table1[[#This Row],[Quarter]]="Q2",Table1[[#This Row],[Credit Amount]],"")</f>
        <v/>
      </c>
      <c r="K261">
        <f>IF(Table1[[#This Row],[Quarter]]="Q3",Table1[[#This Row],[Credit Amount]],"")</f>
        <v>-13.94</v>
      </c>
      <c r="L261">
        <f>IF(Table1[[#This Row],[Transaction Type]]="Upgrade",Table1[[#This Row],[Credit Amount]],IF(Table1[[#This Row],[Transaction Type]]="Activation",Table1[[#This Row],[Credit Amount]],""))</f>
        <v>-13.94</v>
      </c>
      <c r="M261" t="str">
        <f>IF(Table1[[#This Row],[Transaction Type]]="Maintenance",Table1[[#This Row],[Credit Amount]],"")</f>
        <v/>
      </c>
      <c r="N261">
        <v>10015</v>
      </c>
      <c r="O261" t="s">
        <v>2489</v>
      </c>
      <c r="P261" t="s">
        <v>2504</v>
      </c>
      <c r="Q261" t="s">
        <v>289</v>
      </c>
      <c r="R261">
        <v>10015</v>
      </c>
      <c r="S261" t="s">
        <v>2489</v>
      </c>
      <c r="T261" t="s">
        <v>2504</v>
      </c>
      <c r="U261" t="s">
        <v>289</v>
      </c>
      <c r="V261" t="s">
        <v>34</v>
      </c>
      <c r="W261">
        <v>100002393</v>
      </c>
      <c r="X261">
        <v>8005551394</v>
      </c>
      <c r="Y261" t="s">
        <v>2595</v>
      </c>
      <c r="Z261" t="s">
        <v>3989</v>
      </c>
      <c r="AA261" s="13">
        <v>-13.94</v>
      </c>
      <c r="AB261" s="14">
        <v>42621</v>
      </c>
      <c r="AC261" t="s">
        <v>37</v>
      </c>
    </row>
    <row r="262" spans="1:29" x14ac:dyDescent="0.25">
      <c r="A262" t="str">
        <f>CONCATENATE("Q",ROUNDUP(MONTH(Table1[[#This Row],[Month]])/3,0))</f>
        <v>Q3</v>
      </c>
      <c r="B262" s="14">
        <f>EOMONTH(Table1[[#This Row],[Credit Date]],-1)+1</f>
        <v>42614</v>
      </c>
      <c r="C262" t="str">
        <f>CONCATENATE(Table1[[#This Row],[Issuer Last Name]],", ",Table1[[#This Row],[Issuer First Name]])</f>
        <v>No. 015, Employee</v>
      </c>
      <c r="D262" t="str">
        <f>CONCATENATE(Table1[[#This Row],[Approver Last Name]],", ",Table1[[#This Row],[Approver First Name]])</f>
        <v>No. 015, Employee</v>
      </c>
      <c r="E262" t="str">
        <f>CONCATENATE(Table1[[#This Row],[Customer Last Name]],", ",Table1[[#This Row],[Customer First Name]])</f>
        <v>No. 13336, Client</v>
      </c>
      <c r="F262" t="str">
        <f>IF(Table1[[#This Row],[Credit Amount]]&gt;-19.99,"Less than 19.99",IF(Table1[[#This Row],[Credit Amount]]=-20,"20",IF(Table1[[#This Row],[Credit Amount]]&gt;-49.98,"20.01-49.98",IF(Table1[[#This Row],[Credit Amount]]=-49.99,"49.99",IF(Table1[[#This Row],[Credit Amount]]=-50,"50",IF(Table1[[#This Row],[Credit Amount]]&lt;-50.01,"Greater than 50"))))))</f>
        <v>20.01-49.98</v>
      </c>
      <c r="G262" t="str">
        <f>IF(Table1[[#This Row],[Transaction Type]]="Maintenance","Non-Sales","Sales")</f>
        <v>Non-Sales</v>
      </c>
      <c r="H262" t="str">
        <f>IF(Table1[[#This Row],[Quarter]]="q2",1,"")</f>
        <v/>
      </c>
      <c r="I262">
        <f>IF(Table1[[#This Row],[Quarter]]="q3",1,"")</f>
        <v>1</v>
      </c>
      <c r="J262" t="str">
        <f>IF(Table1[[#This Row],[Quarter]]="Q2",Table1[[#This Row],[Credit Amount]],"")</f>
        <v/>
      </c>
      <c r="K262">
        <f>IF(Table1[[#This Row],[Quarter]]="Q3",Table1[[#This Row],[Credit Amount]],"")</f>
        <v>-49.61</v>
      </c>
      <c r="L262" t="str">
        <f>IF(Table1[[#This Row],[Transaction Type]]="Upgrade",Table1[[#This Row],[Credit Amount]],IF(Table1[[#This Row],[Transaction Type]]="Activation",Table1[[#This Row],[Credit Amount]],""))</f>
        <v/>
      </c>
      <c r="M262">
        <f>IF(Table1[[#This Row],[Transaction Type]]="Maintenance",Table1[[#This Row],[Credit Amount]],"")</f>
        <v>-49.61</v>
      </c>
      <c r="N262">
        <v>10015</v>
      </c>
      <c r="O262" t="s">
        <v>2489</v>
      </c>
      <c r="P262" t="s">
        <v>2504</v>
      </c>
      <c r="Q262" t="s">
        <v>289</v>
      </c>
      <c r="R262">
        <v>10015</v>
      </c>
      <c r="S262" t="s">
        <v>2489</v>
      </c>
      <c r="T262" t="s">
        <v>2504</v>
      </c>
      <c r="U262" t="s">
        <v>289</v>
      </c>
      <c r="V262" t="s">
        <v>34</v>
      </c>
      <c r="W262">
        <v>100004335</v>
      </c>
      <c r="X262">
        <v>8005553336</v>
      </c>
      <c r="Y262" t="s">
        <v>2595</v>
      </c>
      <c r="Z262" t="s">
        <v>5924</v>
      </c>
      <c r="AA262" s="13">
        <v>-49.61</v>
      </c>
      <c r="AB262" s="14">
        <v>42623</v>
      </c>
      <c r="AC262" t="s">
        <v>36</v>
      </c>
    </row>
    <row r="263" spans="1:29" x14ac:dyDescent="0.25">
      <c r="A263" t="str">
        <f>CONCATENATE("Q",ROUNDUP(MONTH(Table1[[#This Row],[Month]])/3,0))</f>
        <v>Q3</v>
      </c>
      <c r="B263" s="14">
        <f>EOMONTH(Table1[[#This Row],[Credit Date]],-1)+1</f>
        <v>42614</v>
      </c>
      <c r="C263" t="str">
        <f>CONCATENATE(Table1[[#This Row],[Issuer Last Name]],", ",Table1[[#This Row],[Issuer First Name]])</f>
        <v>No. 015, Employee</v>
      </c>
      <c r="D263" t="str">
        <f>CONCATENATE(Table1[[#This Row],[Approver Last Name]],", ",Table1[[#This Row],[Approver First Name]])</f>
        <v>No. 015, Employee</v>
      </c>
      <c r="E263" t="str">
        <f>CONCATENATE(Table1[[#This Row],[Customer Last Name]],", ",Table1[[#This Row],[Customer First Name]])</f>
        <v>No. 12429, Client</v>
      </c>
      <c r="F263" t="str">
        <f>IF(Table1[[#This Row],[Credit Amount]]&gt;-19.99,"Less than 19.99",IF(Table1[[#This Row],[Credit Amount]]=-20,"20",IF(Table1[[#This Row],[Credit Amount]]&gt;-49.98,"20.01-49.98",IF(Table1[[#This Row],[Credit Amount]]=-49.99,"49.99",IF(Table1[[#This Row],[Credit Amount]]=-50,"50",IF(Table1[[#This Row],[Credit Amount]]&lt;-50.01,"Greater than 50"))))))</f>
        <v>Less than 19.99</v>
      </c>
      <c r="G263" t="str">
        <f>IF(Table1[[#This Row],[Transaction Type]]="Maintenance","Non-Sales","Sales")</f>
        <v>Sales</v>
      </c>
      <c r="H263" t="str">
        <f>IF(Table1[[#This Row],[Quarter]]="q2",1,"")</f>
        <v/>
      </c>
      <c r="I263">
        <f>IF(Table1[[#This Row],[Quarter]]="q3",1,"")</f>
        <v>1</v>
      </c>
      <c r="J263" t="str">
        <f>IF(Table1[[#This Row],[Quarter]]="Q2",Table1[[#This Row],[Credit Amount]],"")</f>
        <v/>
      </c>
      <c r="K263">
        <f>IF(Table1[[#This Row],[Quarter]]="Q3",Table1[[#This Row],[Credit Amount]],"")</f>
        <v>-13.49</v>
      </c>
      <c r="L263">
        <f>IF(Table1[[#This Row],[Transaction Type]]="Upgrade",Table1[[#This Row],[Credit Amount]],IF(Table1[[#This Row],[Transaction Type]]="Activation",Table1[[#This Row],[Credit Amount]],""))</f>
        <v>-13.49</v>
      </c>
      <c r="M263" t="str">
        <f>IF(Table1[[#This Row],[Transaction Type]]="Maintenance",Table1[[#This Row],[Credit Amount]],"")</f>
        <v/>
      </c>
      <c r="N263">
        <v>10015</v>
      </c>
      <c r="O263" t="s">
        <v>2489</v>
      </c>
      <c r="P263" t="s">
        <v>2504</v>
      </c>
      <c r="Q263" t="s">
        <v>289</v>
      </c>
      <c r="R263">
        <v>10015</v>
      </c>
      <c r="S263" t="s">
        <v>2489</v>
      </c>
      <c r="T263" t="s">
        <v>2504</v>
      </c>
      <c r="U263" t="s">
        <v>289</v>
      </c>
      <c r="V263" t="s">
        <v>34</v>
      </c>
      <c r="W263">
        <v>100003428</v>
      </c>
      <c r="X263">
        <v>8005552429</v>
      </c>
      <c r="Y263" t="s">
        <v>2595</v>
      </c>
      <c r="Z263" t="s">
        <v>5024</v>
      </c>
      <c r="AA263" s="13">
        <v>-13.49</v>
      </c>
      <c r="AB263" s="14">
        <v>42623</v>
      </c>
      <c r="AC263" t="s">
        <v>37</v>
      </c>
    </row>
    <row r="264" spans="1:29" x14ac:dyDescent="0.25">
      <c r="A264" t="str">
        <f>CONCATENATE("Q",ROUNDUP(MONTH(Table1[[#This Row],[Month]])/3,0))</f>
        <v>Q3</v>
      </c>
      <c r="B264" s="14">
        <f>EOMONTH(Table1[[#This Row],[Credit Date]],-1)+1</f>
        <v>42614</v>
      </c>
      <c r="C264" t="str">
        <f>CONCATENATE(Table1[[#This Row],[Issuer Last Name]],", ",Table1[[#This Row],[Issuer First Name]])</f>
        <v>No. 015, Employee</v>
      </c>
      <c r="D264" t="str">
        <f>CONCATENATE(Table1[[#This Row],[Approver Last Name]],", ",Table1[[#This Row],[Approver First Name]])</f>
        <v>No. 004, Employee</v>
      </c>
      <c r="E264" t="str">
        <f>CONCATENATE(Table1[[#This Row],[Customer Last Name]],", ",Table1[[#This Row],[Customer First Name]])</f>
        <v>No. 10255, Client</v>
      </c>
      <c r="F2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 t="str">
        <f>IF(Table1[[#This Row],[Transaction Type]]="Maintenance","Non-Sales","Sales")</f>
        <v>Sales</v>
      </c>
      <c r="H264" t="str">
        <f>IF(Table1[[#This Row],[Quarter]]="q2",1,"")</f>
        <v/>
      </c>
      <c r="I264">
        <f>IF(Table1[[#This Row],[Quarter]]="q3",1,"")</f>
        <v>1</v>
      </c>
      <c r="J264" t="str">
        <f>IF(Table1[[#This Row],[Quarter]]="Q2",Table1[[#This Row],[Credit Amount]],"")</f>
        <v/>
      </c>
      <c r="K264">
        <f>IF(Table1[[#This Row],[Quarter]]="Q3",Table1[[#This Row],[Credit Amount]],"")</f>
        <v>-88.26</v>
      </c>
      <c r="L264">
        <f>IF(Table1[[#This Row],[Transaction Type]]="Upgrade",Table1[[#This Row],[Credit Amount]],IF(Table1[[#This Row],[Transaction Type]]="Activation",Table1[[#This Row],[Credit Amount]],""))</f>
        <v>-88.26</v>
      </c>
      <c r="M264" t="str">
        <f>IF(Table1[[#This Row],[Transaction Type]]="Maintenance",Table1[[#This Row],[Credit Amount]],"")</f>
        <v/>
      </c>
      <c r="N264">
        <v>10015</v>
      </c>
      <c r="O264" t="s">
        <v>2489</v>
      </c>
      <c r="P264" t="s">
        <v>2504</v>
      </c>
      <c r="Q264" t="s">
        <v>289</v>
      </c>
      <c r="R264">
        <v>10004</v>
      </c>
      <c r="S264" t="s">
        <v>2489</v>
      </c>
      <c r="T264" t="s">
        <v>2493</v>
      </c>
      <c r="U264" t="s">
        <v>290</v>
      </c>
      <c r="V264" t="s">
        <v>34</v>
      </c>
      <c r="W264">
        <v>100001254</v>
      </c>
      <c r="X264">
        <v>8005550255</v>
      </c>
      <c r="Y264" t="s">
        <v>2595</v>
      </c>
      <c r="Z264" t="s">
        <v>2850</v>
      </c>
      <c r="AA264" s="13">
        <v>-88.26</v>
      </c>
      <c r="AB264" s="14">
        <v>42626</v>
      </c>
      <c r="AC264" t="s">
        <v>37</v>
      </c>
    </row>
    <row r="265" spans="1:29" x14ac:dyDescent="0.25">
      <c r="A265" t="str">
        <f>CONCATENATE("Q",ROUNDUP(MONTH(Table1[[#This Row],[Month]])/3,0))</f>
        <v>Q3</v>
      </c>
      <c r="B265" s="14">
        <f>EOMONTH(Table1[[#This Row],[Credit Date]],-1)+1</f>
        <v>42614</v>
      </c>
      <c r="C265" t="str">
        <f>CONCATENATE(Table1[[#This Row],[Issuer Last Name]],", ",Table1[[#This Row],[Issuer First Name]])</f>
        <v>No. 015, Employee</v>
      </c>
      <c r="D265" t="str">
        <f>CONCATENATE(Table1[[#This Row],[Approver Last Name]],", ",Table1[[#This Row],[Approver First Name]])</f>
        <v>No. 015, Employee</v>
      </c>
      <c r="E265" t="str">
        <f>CONCATENATE(Table1[[#This Row],[Customer Last Name]],", ",Table1[[#This Row],[Customer First Name]])</f>
        <v>No. 10408, Client</v>
      </c>
      <c r="F265" t="str">
        <f>IF(Table1[[#This Row],[Credit Amount]]&gt;-19.99,"Less than 19.99",IF(Table1[[#This Row],[Credit Amount]]=-20,"20",IF(Table1[[#This Row],[Credit Amount]]&gt;-49.98,"20.01-49.98",IF(Table1[[#This Row],[Credit Amount]]=-49.99,"49.99",IF(Table1[[#This Row],[Credit Amount]]=-50,"50",IF(Table1[[#This Row],[Credit Amount]]&lt;-50.01,"Greater than 50"))))))</f>
        <v>Less than 19.99</v>
      </c>
      <c r="G265" t="str">
        <f>IF(Table1[[#This Row],[Transaction Type]]="Maintenance","Non-Sales","Sales")</f>
        <v>Non-Sales</v>
      </c>
      <c r="H265" t="str">
        <f>IF(Table1[[#This Row],[Quarter]]="q2",1,"")</f>
        <v/>
      </c>
      <c r="I265">
        <f>IF(Table1[[#This Row],[Quarter]]="q3",1,"")</f>
        <v>1</v>
      </c>
      <c r="J265" t="str">
        <f>IF(Table1[[#This Row],[Quarter]]="Q2",Table1[[#This Row],[Credit Amount]],"")</f>
        <v/>
      </c>
      <c r="K265">
        <f>IF(Table1[[#This Row],[Quarter]]="Q3",Table1[[#This Row],[Credit Amount]],"")</f>
        <v>-19.420000000000002</v>
      </c>
      <c r="L265" t="str">
        <f>IF(Table1[[#This Row],[Transaction Type]]="Upgrade",Table1[[#This Row],[Credit Amount]],IF(Table1[[#This Row],[Transaction Type]]="Activation",Table1[[#This Row],[Credit Amount]],""))</f>
        <v/>
      </c>
      <c r="M265">
        <f>IF(Table1[[#This Row],[Transaction Type]]="Maintenance",Table1[[#This Row],[Credit Amount]],"")</f>
        <v>-19.420000000000002</v>
      </c>
      <c r="N265">
        <v>10015</v>
      </c>
      <c r="O265" t="s">
        <v>2489</v>
      </c>
      <c r="P265" t="s">
        <v>2504</v>
      </c>
      <c r="Q265" t="s">
        <v>289</v>
      </c>
      <c r="R265">
        <v>10015</v>
      </c>
      <c r="S265" t="s">
        <v>2489</v>
      </c>
      <c r="T265" t="s">
        <v>2504</v>
      </c>
      <c r="U265" t="s">
        <v>289</v>
      </c>
      <c r="V265" t="s">
        <v>34</v>
      </c>
      <c r="W265">
        <v>100001407</v>
      </c>
      <c r="X265">
        <v>8005550408</v>
      </c>
      <c r="Y265" t="s">
        <v>2595</v>
      </c>
      <c r="Z265" t="s">
        <v>3003</v>
      </c>
      <c r="AA265" s="13">
        <v>-19.420000000000002</v>
      </c>
      <c r="AB265" s="14">
        <v>42630</v>
      </c>
      <c r="AC265" t="s">
        <v>36</v>
      </c>
    </row>
    <row r="266" spans="1:29" x14ac:dyDescent="0.25">
      <c r="A266" t="str">
        <f>CONCATENATE("Q",ROUNDUP(MONTH(Table1[[#This Row],[Month]])/3,0))</f>
        <v>Q3</v>
      </c>
      <c r="B266" s="14">
        <f>EOMONTH(Table1[[#This Row],[Credit Date]],-1)+1</f>
        <v>42614</v>
      </c>
      <c r="C266" t="str">
        <f>CONCATENATE(Table1[[#This Row],[Issuer Last Name]],", ",Table1[[#This Row],[Issuer First Name]])</f>
        <v>No. 015, Employee</v>
      </c>
      <c r="D266" t="str">
        <f>CONCATENATE(Table1[[#This Row],[Approver Last Name]],", ",Table1[[#This Row],[Approver First Name]])</f>
        <v>No. 004, Employee</v>
      </c>
      <c r="E266" t="str">
        <f>CONCATENATE(Table1[[#This Row],[Customer Last Name]],", ",Table1[[#This Row],[Customer First Name]])</f>
        <v>No. 13146, Client</v>
      </c>
      <c r="F2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 t="str">
        <f>IF(Table1[[#This Row],[Transaction Type]]="Maintenance","Non-Sales","Sales")</f>
        <v>Sales</v>
      </c>
      <c r="H266" t="str">
        <f>IF(Table1[[#This Row],[Quarter]]="q2",1,"")</f>
        <v/>
      </c>
      <c r="I266">
        <f>IF(Table1[[#This Row],[Quarter]]="q3",1,"")</f>
        <v>1</v>
      </c>
      <c r="J266" t="str">
        <f>IF(Table1[[#This Row],[Quarter]]="Q2",Table1[[#This Row],[Credit Amount]],"")</f>
        <v/>
      </c>
      <c r="K266">
        <f>IF(Table1[[#This Row],[Quarter]]="Q3",Table1[[#This Row],[Credit Amount]],"")</f>
        <v>-97.6</v>
      </c>
      <c r="L266">
        <f>IF(Table1[[#This Row],[Transaction Type]]="Upgrade",Table1[[#This Row],[Credit Amount]],IF(Table1[[#This Row],[Transaction Type]]="Activation",Table1[[#This Row],[Credit Amount]],""))</f>
        <v>-97.6</v>
      </c>
      <c r="M266" t="str">
        <f>IF(Table1[[#This Row],[Transaction Type]]="Maintenance",Table1[[#This Row],[Credit Amount]],"")</f>
        <v/>
      </c>
      <c r="N266">
        <v>10015</v>
      </c>
      <c r="O266" t="s">
        <v>2489</v>
      </c>
      <c r="P266" t="s">
        <v>2504</v>
      </c>
      <c r="Q266" t="s">
        <v>289</v>
      </c>
      <c r="R266">
        <v>10004</v>
      </c>
      <c r="S266" t="s">
        <v>2489</v>
      </c>
      <c r="T266" t="s">
        <v>2493</v>
      </c>
      <c r="U266" t="s">
        <v>290</v>
      </c>
      <c r="V266" t="s">
        <v>34</v>
      </c>
      <c r="W266">
        <v>100004145</v>
      </c>
      <c r="X266">
        <v>8005553146</v>
      </c>
      <c r="Y266" t="s">
        <v>2595</v>
      </c>
      <c r="Z266" t="s">
        <v>5734</v>
      </c>
      <c r="AA266" s="13">
        <v>-97.6</v>
      </c>
      <c r="AB266" s="14">
        <v>42630</v>
      </c>
      <c r="AC266" t="s">
        <v>37</v>
      </c>
    </row>
    <row r="267" spans="1:29" x14ac:dyDescent="0.25">
      <c r="A267" t="str">
        <f>CONCATENATE("Q",ROUNDUP(MONTH(Table1[[#This Row],[Month]])/3,0))</f>
        <v>Q3</v>
      </c>
      <c r="B267" s="14">
        <f>EOMONTH(Table1[[#This Row],[Credit Date]],-1)+1</f>
        <v>42614</v>
      </c>
      <c r="C267" t="str">
        <f>CONCATENATE(Table1[[#This Row],[Issuer Last Name]],", ",Table1[[#This Row],[Issuer First Name]])</f>
        <v>No. 015, Employee</v>
      </c>
      <c r="D267" t="str">
        <f>CONCATENATE(Table1[[#This Row],[Approver Last Name]],", ",Table1[[#This Row],[Approver First Name]])</f>
        <v>No. 004, Employee</v>
      </c>
      <c r="E267" t="str">
        <f>CONCATENATE(Table1[[#This Row],[Customer Last Name]],", ",Table1[[#This Row],[Customer First Name]])</f>
        <v>No. 13886, Client</v>
      </c>
      <c r="F2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 t="str">
        <f>IF(Table1[[#This Row],[Transaction Type]]="Maintenance","Non-Sales","Sales")</f>
        <v>Sales</v>
      </c>
      <c r="H267" t="str">
        <f>IF(Table1[[#This Row],[Quarter]]="q2",1,"")</f>
        <v/>
      </c>
      <c r="I267">
        <f>IF(Table1[[#This Row],[Quarter]]="q3",1,"")</f>
        <v>1</v>
      </c>
      <c r="J267" t="str">
        <f>IF(Table1[[#This Row],[Quarter]]="Q2",Table1[[#This Row],[Credit Amount]],"")</f>
        <v/>
      </c>
      <c r="K267">
        <f>IF(Table1[[#This Row],[Quarter]]="Q3",Table1[[#This Row],[Credit Amount]],"")</f>
        <v>-91.2</v>
      </c>
      <c r="L267">
        <f>IF(Table1[[#This Row],[Transaction Type]]="Upgrade",Table1[[#This Row],[Credit Amount]],IF(Table1[[#This Row],[Transaction Type]]="Activation",Table1[[#This Row],[Credit Amount]],""))</f>
        <v>-91.2</v>
      </c>
      <c r="M267" t="str">
        <f>IF(Table1[[#This Row],[Transaction Type]]="Maintenance",Table1[[#This Row],[Credit Amount]],"")</f>
        <v/>
      </c>
      <c r="N267">
        <v>10015</v>
      </c>
      <c r="O267" t="s">
        <v>2489</v>
      </c>
      <c r="P267" t="s">
        <v>2504</v>
      </c>
      <c r="Q267" t="s">
        <v>289</v>
      </c>
      <c r="R267">
        <v>10004</v>
      </c>
      <c r="S267" t="s">
        <v>2489</v>
      </c>
      <c r="T267" t="s">
        <v>2493</v>
      </c>
      <c r="U267" t="s">
        <v>290</v>
      </c>
      <c r="V267" t="s">
        <v>34</v>
      </c>
      <c r="W267">
        <v>100004885</v>
      </c>
      <c r="X267">
        <v>8005553886</v>
      </c>
      <c r="Y267" t="s">
        <v>2595</v>
      </c>
      <c r="Z267" t="s">
        <v>6474</v>
      </c>
      <c r="AA267" s="13">
        <v>-91.2</v>
      </c>
      <c r="AB267" s="14">
        <v>42631</v>
      </c>
      <c r="AC267" t="s">
        <v>35</v>
      </c>
    </row>
    <row r="268" spans="1:29" x14ac:dyDescent="0.25">
      <c r="A268" t="str">
        <f>CONCATENATE("Q",ROUNDUP(MONTH(Table1[[#This Row],[Month]])/3,0))</f>
        <v>Q3</v>
      </c>
      <c r="B268" s="14">
        <f>EOMONTH(Table1[[#This Row],[Credit Date]],-1)+1</f>
        <v>42614</v>
      </c>
      <c r="C268" t="str">
        <f>CONCATENATE(Table1[[#This Row],[Issuer Last Name]],", ",Table1[[#This Row],[Issuer First Name]])</f>
        <v>No. 015, Employee</v>
      </c>
      <c r="D268" t="str">
        <f>CONCATENATE(Table1[[#This Row],[Approver Last Name]],", ",Table1[[#This Row],[Approver First Name]])</f>
        <v>No. 015, Employee</v>
      </c>
      <c r="E268" t="str">
        <f>CONCATENATE(Table1[[#This Row],[Customer Last Name]],", ",Table1[[#This Row],[Customer First Name]])</f>
        <v>No. 12352, Client</v>
      </c>
      <c r="F268" t="str">
        <f>IF(Table1[[#This Row],[Credit Amount]]&gt;-19.99,"Less than 19.99",IF(Table1[[#This Row],[Credit Amount]]=-20,"20",IF(Table1[[#This Row],[Credit Amount]]&gt;-49.98,"20.01-49.98",IF(Table1[[#This Row],[Credit Amount]]=-49.99,"49.99",IF(Table1[[#This Row],[Credit Amount]]=-50,"50",IF(Table1[[#This Row],[Credit Amount]]&lt;-50.01,"Greater than 50"))))))</f>
        <v>20.01-49.98</v>
      </c>
      <c r="G268" t="str">
        <f>IF(Table1[[#This Row],[Transaction Type]]="Maintenance","Non-Sales","Sales")</f>
        <v>Sales</v>
      </c>
      <c r="H268" t="str">
        <f>IF(Table1[[#This Row],[Quarter]]="q2",1,"")</f>
        <v/>
      </c>
      <c r="I268">
        <f>IF(Table1[[#This Row],[Quarter]]="q3",1,"")</f>
        <v>1</v>
      </c>
      <c r="J268" t="str">
        <f>IF(Table1[[#This Row],[Quarter]]="Q2",Table1[[#This Row],[Credit Amount]],"")</f>
        <v/>
      </c>
      <c r="K268">
        <f>IF(Table1[[#This Row],[Quarter]]="Q3",Table1[[#This Row],[Credit Amount]],"")</f>
        <v>-48.75</v>
      </c>
      <c r="L268">
        <f>IF(Table1[[#This Row],[Transaction Type]]="Upgrade",Table1[[#This Row],[Credit Amount]],IF(Table1[[#This Row],[Transaction Type]]="Activation",Table1[[#This Row],[Credit Amount]],""))</f>
        <v>-48.75</v>
      </c>
      <c r="M268" t="str">
        <f>IF(Table1[[#This Row],[Transaction Type]]="Maintenance",Table1[[#This Row],[Credit Amount]],"")</f>
        <v/>
      </c>
      <c r="N268">
        <v>10015</v>
      </c>
      <c r="O268" t="s">
        <v>2489</v>
      </c>
      <c r="P268" t="s">
        <v>2504</v>
      </c>
      <c r="Q268" t="s">
        <v>289</v>
      </c>
      <c r="R268">
        <v>10015</v>
      </c>
      <c r="S268" t="s">
        <v>2489</v>
      </c>
      <c r="T268" t="s">
        <v>2504</v>
      </c>
      <c r="U268" t="s">
        <v>289</v>
      </c>
      <c r="V268" t="s">
        <v>34</v>
      </c>
      <c r="W268">
        <v>100003351</v>
      </c>
      <c r="X268">
        <v>8005552352</v>
      </c>
      <c r="Y268" t="s">
        <v>2595</v>
      </c>
      <c r="Z268" t="s">
        <v>4947</v>
      </c>
      <c r="AA268" s="13">
        <v>-48.75</v>
      </c>
      <c r="AB268" s="14">
        <v>42639</v>
      </c>
      <c r="AC268" t="s">
        <v>35</v>
      </c>
    </row>
    <row r="269" spans="1:29" x14ac:dyDescent="0.25">
      <c r="A269" t="str">
        <f>CONCATENATE("Q",ROUNDUP(MONTH(Table1[[#This Row],[Month]])/3,0))</f>
        <v>Q3</v>
      </c>
      <c r="B269" s="14">
        <f>EOMONTH(Table1[[#This Row],[Credit Date]],-1)+1</f>
        <v>42614</v>
      </c>
      <c r="C269" t="str">
        <f>CONCATENATE(Table1[[#This Row],[Issuer Last Name]],", ",Table1[[#This Row],[Issuer First Name]])</f>
        <v>No. 015, Employee</v>
      </c>
      <c r="D269" t="str">
        <f>CONCATENATE(Table1[[#This Row],[Approver Last Name]],", ",Table1[[#This Row],[Approver First Name]])</f>
        <v>No. 015, Employee</v>
      </c>
      <c r="E269" t="str">
        <f>CONCATENATE(Table1[[#This Row],[Customer Last Name]],", ",Table1[[#This Row],[Customer First Name]])</f>
        <v>No. 10682, Client</v>
      </c>
      <c r="F269" t="str">
        <f>IF(Table1[[#This Row],[Credit Amount]]&gt;-19.99,"Less than 19.99",IF(Table1[[#This Row],[Credit Amount]]=-20,"20",IF(Table1[[#This Row],[Credit Amount]]&gt;-49.98,"20.01-49.98",IF(Table1[[#This Row],[Credit Amount]]=-49.99,"49.99",IF(Table1[[#This Row],[Credit Amount]]=-50,"50",IF(Table1[[#This Row],[Credit Amount]]&lt;-50.01,"Greater than 50"))))))</f>
        <v>20.01-49.98</v>
      </c>
      <c r="G269" t="str">
        <f>IF(Table1[[#This Row],[Transaction Type]]="Maintenance","Non-Sales","Sales")</f>
        <v>Sales</v>
      </c>
      <c r="H269" t="str">
        <f>IF(Table1[[#This Row],[Quarter]]="q2",1,"")</f>
        <v/>
      </c>
      <c r="I269">
        <f>IF(Table1[[#This Row],[Quarter]]="q3",1,"")</f>
        <v>1</v>
      </c>
      <c r="J269" t="str">
        <f>IF(Table1[[#This Row],[Quarter]]="Q2",Table1[[#This Row],[Credit Amount]],"")</f>
        <v/>
      </c>
      <c r="K269">
        <f>IF(Table1[[#This Row],[Quarter]]="Q3",Table1[[#This Row],[Credit Amount]],"")</f>
        <v>-30.34</v>
      </c>
      <c r="L269">
        <f>IF(Table1[[#This Row],[Transaction Type]]="Upgrade",Table1[[#This Row],[Credit Amount]],IF(Table1[[#This Row],[Transaction Type]]="Activation",Table1[[#This Row],[Credit Amount]],""))</f>
        <v>-30.34</v>
      </c>
      <c r="M269" t="str">
        <f>IF(Table1[[#This Row],[Transaction Type]]="Maintenance",Table1[[#This Row],[Credit Amount]],"")</f>
        <v/>
      </c>
      <c r="N269">
        <v>10015</v>
      </c>
      <c r="O269" t="s">
        <v>2489</v>
      </c>
      <c r="P269" t="s">
        <v>2504</v>
      </c>
      <c r="Q269" t="s">
        <v>289</v>
      </c>
      <c r="R269">
        <v>10015</v>
      </c>
      <c r="S269" t="s">
        <v>2489</v>
      </c>
      <c r="T269" t="s">
        <v>2504</v>
      </c>
      <c r="U269" t="s">
        <v>289</v>
      </c>
      <c r="V269" t="s">
        <v>34</v>
      </c>
      <c r="W269">
        <v>100001681</v>
      </c>
      <c r="X269">
        <v>8005550682</v>
      </c>
      <c r="Y269" t="s">
        <v>2595</v>
      </c>
      <c r="Z269" t="s">
        <v>3277</v>
      </c>
      <c r="AA269" s="13">
        <v>-30.34</v>
      </c>
      <c r="AB269" s="14">
        <v>42642</v>
      </c>
      <c r="AC269" t="s">
        <v>35</v>
      </c>
    </row>
    <row r="270" spans="1:29" x14ac:dyDescent="0.25">
      <c r="A270" t="str">
        <f>CONCATENATE("Q",ROUNDUP(MONTH(Table1[[#This Row],[Month]])/3,0))</f>
        <v>Q3</v>
      </c>
      <c r="B270" s="14">
        <f>EOMONTH(Table1[[#This Row],[Credit Date]],-1)+1</f>
        <v>42614</v>
      </c>
      <c r="C270" t="str">
        <f>CONCATENATE(Table1[[#This Row],[Issuer Last Name]],", ",Table1[[#This Row],[Issuer First Name]])</f>
        <v>No. 015, Employee</v>
      </c>
      <c r="D270" t="str">
        <f>CONCATENATE(Table1[[#This Row],[Approver Last Name]],", ",Table1[[#This Row],[Approver First Name]])</f>
        <v>No. 004, Employee</v>
      </c>
      <c r="E270" t="str">
        <f>CONCATENATE(Table1[[#This Row],[Customer Last Name]],", ",Table1[[#This Row],[Customer First Name]])</f>
        <v>No. 13898, Client</v>
      </c>
      <c r="F2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 t="str">
        <f>IF(Table1[[#This Row],[Transaction Type]]="Maintenance","Non-Sales","Sales")</f>
        <v>Non-Sales</v>
      </c>
      <c r="H270" t="str">
        <f>IF(Table1[[#This Row],[Quarter]]="q2",1,"")</f>
        <v/>
      </c>
      <c r="I270">
        <f>IF(Table1[[#This Row],[Quarter]]="q3",1,"")</f>
        <v>1</v>
      </c>
      <c r="J270" t="str">
        <f>IF(Table1[[#This Row],[Quarter]]="Q2",Table1[[#This Row],[Credit Amount]],"")</f>
        <v/>
      </c>
      <c r="K270">
        <f>IF(Table1[[#This Row],[Quarter]]="Q3",Table1[[#This Row],[Credit Amount]],"")</f>
        <v>-76.5</v>
      </c>
      <c r="L270" t="str">
        <f>IF(Table1[[#This Row],[Transaction Type]]="Upgrade",Table1[[#This Row],[Credit Amount]],IF(Table1[[#This Row],[Transaction Type]]="Activation",Table1[[#This Row],[Credit Amount]],""))</f>
        <v/>
      </c>
      <c r="M270">
        <f>IF(Table1[[#This Row],[Transaction Type]]="Maintenance",Table1[[#This Row],[Credit Amount]],"")</f>
        <v>-76.5</v>
      </c>
      <c r="N270">
        <v>10015</v>
      </c>
      <c r="O270" t="s">
        <v>2489</v>
      </c>
      <c r="P270" t="s">
        <v>2504</v>
      </c>
      <c r="Q270" t="s">
        <v>289</v>
      </c>
      <c r="R270">
        <v>10004</v>
      </c>
      <c r="S270" t="s">
        <v>2489</v>
      </c>
      <c r="T270" t="s">
        <v>2493</v>
      </c>
      <c r="U270" t="s">
        <v>290</v>
      </c>
      <c r="V270" t="s">
        <v>34</v>
      </c>
      <c r="W270">
        <v>100004897</v>
      </c>
      <c r="X270">
        <v>8005553898</v>
      </c>
      <c r="Y270" t="s">
        <v>2595</v>
      </c>
      <c r="Z270" t="s">
        <v>6486</v>
      </c>
      <c r="AA270" s="13">
        <v>-76.5</v>
      </c>
      <c r="AB270" s="14">
        <v>42642</v>
      </c>
      <c r="AC270" t="s">
        <v>36</v>
      </c>
    </row>
    <row r="271" spans="1:29" x14ac:dyDescent="0.25">
      <c r="A271" t="str">
        <f>CONCATENATE("Q",ROUNDUP(MONTH(Table1[[#This Row],[Month]])/3,0))</f>
        <v>Q2</v>
      </c>
      <c r="B271" s="14">
        <f>EOMONTH(Table1[[#This Row],[Credit Date]],-1)+1</f>
        <v>42461</v>
      </c>
      <c r="C271" t="str">
        <f>CONCATENATE(Table1[[#This Row],[Issuer Last Name]],", ",Table1[[#This Row],[Issuer First Name]])</f>
        <v>No. 103, Employee</v>
      </c>
      <c r="D271" t="str">
        <f>CONCATENATE(Table1[[#This Row],[Approver Last Name]],", ",Table1[[#This Row],[Approver First Name]])</f>
        <v>No. 004, Employee</v>
      </c>
      <c r="E271" t="str">
        <f>CONCATENATE(Table1[[#This Row],[Customer Last Name]],", ",Table1[[#This Row],[Customer First Name]])</f>
        <v>No. 11520, Client</v>
      </c>
      <c r="F2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 t="str">
        <f>IF(Table1[[#This Row],[Transaction Type]]="Maintenance","Non-Sales","Sales")</f>
        <v>Sales</v>
      </c>
      <c r="H271">
        <f>IF(Table1[[#This Row],[Quarter]]="q2",1,"")</f>
        <v>1</v>
      </c>
      <c r="I271" t="str">
        <f>IF(Table1[[#This Row],[Quarter]]="q3",1,"")</f>
        <v/>
      </c>
      <c r="J271">
        <f>IF(Table1[[#This Row],[Quarter]]="Q2",Table1[[#This Row],[Credit Amount]],"")</f>
        <v>-61.01</v>
      </c>
      <c r="K271" t="str">
        <f>IF(Table1[[#This Row],[Quarter]]="Q3",Table1[[#This Row],[Credit Amount]],"")</f>
        <v/>
      </c>
      <c r="L271">
        <f>IF(Table1[[#This Row],[Transaction Type]]="Upgrade",Table1[[#This Row],[Credit Amount]],IF(Table1[[#This Row],[Transaction Type]]="Activation",Table1[[#This Row],[Credit Amount]],""))</f>
        <v>-61.01</v>
      </c>
      <c r="M271" t="str">
        <f>IF(Table1[[#This Row],[Transaction Type]]="Maintenance",Table1[[#This Row],[Credit Amount]],"")</f>
        <v/>
      </c>
      <c r="N271">
        <v>10103</v>
      </c>
      <c r="O271" t="s">
        <v>2489</v>
      </c>
      <c r="P271" t="s">
        <v>2592</v>
      </c>
      <c r="Q271" t="s">
        <v>289</v>
      </c>
      <c r="R271">
        <v>10004</v>
      </c>
      <c r="S271" t="s">
        <v>2489</v>
      </c>
      <c r="T271" t="s">
        <v>2493</v>
      </c>
      <c r="U271" t="s">
        <v>290</v>
      </c>
      <c r="V271" t="s">
        <v>34</v>
      </c>
      <c r="W271">
        <v>100002519</v>
      </c>
      <c r="X271">
        <v>8005551520</v>
      </c>
      <c r="Y271" t="s">
        <v>2595</v>
      </c>
      <c r="Z271" t="s">
        <v>4115</v>
      </c>
      <c r="AA271" s="13">
        <v>-61.01</v>
      </c>
      <c r="AB271" s="14">
        <v>42466</v>
      </c>
      <c r="AC271" t="s">
        <v>37</v>
      </c>
    </row>
    <row r="272" spans="1:29" x14ac:dyDescent="0.25">
      <c r="A272" t="str">
        <f>CONCATENATE("Q",ROUNDUP(MONTH(Table1[[#This Row],[Month]])/3,0))</f>
        <v>Q2</v>
      </c>
      <c r="B272" s="14">
        <f>EOMONTH(Table1[[#This Row],[Credit Date]],-1)+1</f>
        <v>42461</v>
      </c>
      <c r="C272" t="str">
        <f>CONCATENATE(Table1[[#This Row],[Issuer Last Name]],", ",Table1[[#This Row],[Issuer First Name]])</f>
        <v>No. 103, Employee</v>
      </c>
      <c r="D272" t="str">
        <f>CONCATENATE(Table1[[#This Row],[Approver Last Name]],", ",Table1[[#This Row],[Approver First Name]])</f>
        <v>No. 004, Employee</v>
      </c>
      <c r="E272" t="str">
        <f>CONCATENATE(Table1[[#This Row],[Customer Last Name]],", ",Table1[[#This Row],[Customer First Name]])</f>
        <v>No. 10939, Client</v>
      </c>
      <c r="F272" t="str">
        <f>IF(Table1[[#This Row],[Credit Amount]]&gt;-19.99,"Less than 19.99",IF(Table1[[#This Row],[Credit Amount]]=-20,"20",IF(Table1[[#This Row],[Credit Amount]]&gt;-49.98,"20.01-49.98",IF(Table1[[#This Row],[Credit Amount]]=-49.99,"49.99",IF(Table1[[#This Row],[Credit Amount]]=-50,"50",IF(Table1[[#This Row],[Credit Amount]]&lt;-50.01,"Greater than 50"))))))</f>
        <v>20.01-49.98</v>
      </c>
      <c r="G272" t="str">
        <f>IF(Table1[[#This Row],[Transaction Type]]="Maintenance","Non-Sales","Sales")</f>
        <v>Sales</v>
      </c>
      <c r="H272">
        <f>IF(Table1[[#This Row],[Quarter]]="q2",1,"")</f>
        <v>1</v>
      </c>
      <c r="I272" t="str">
        <f>IF(Table1[[#This Row],[Quarter]]="q3",1,"")</f>
        <v/>
      </c>
      <c r="J272">
        <f>IF(Table1[[#This Row],[Quarter]]="Q2",Table1[[#This Row],[Credit Amount]],"")</f>
        <v>-24.46</v>
      </c>
      <c r="K272" t="str">
        <f>IF(Table1[[#This Row],[Quarter]]="Q3",Table1[[#This Row],[Credit Amount]],"")</f>
        <v/>
      </c>
      <c r="L272">
        <f>IF(Table1[[#This Row],[Transaction Type]]="Upgrade",Table1[[#This Row],[Credit Amount]],IF(Table1[[#This Row],[Transaction Type]]="Activation",Table1[[#This Row],[Credit Amount]],""))</f>
        <v>-24.46</v>
      </c>
      <c r="M272" t="str">
        <f>IF(Table1[[#This Row],[Transaction Type]]="Maintenance",Table1[[#This Row],[Credit Amount]],"")</f>
        <v/>
      </c>
      <c r="N272">
        <v>10103</v>
      </c>
      <c r="O272" t="s">
        <v>2489</v>
      </c>
      <c r="P272" t="s">
        <v>2592</v>
      </c>
      <c r="Q272" t="s">
        <v>289</v>
      </c>
      <c r="R272">
        <v>10004</v>
      </c>
      <c r="S272" t="s">
        <v>2489</v>
      </c>
      <c r="T272" t="s">
        <v>2493</v>
      </c>
      <c r="U272" t="s">
        <v>290</v>
      </c>
      <c r="V272" t="s">
        <v>34</v>
      </c>
      <c r="W272">
        <v>100001938</v>
      </c>
      <c r="X272">
        <v>8005550939</v>
      </c>
      <c r="Y272" t="s">
        <v>2595</v>
      </c>
      <c r="Z272" t="s">
        <v>3534</v>
      </c>
      <c r="AA272" s="13">
        <v>-24.46</v>
      </c>
      <c r="AB272" s="14">
        <v>42481</v>
      </c>
      <c r="AC272" t="s">
        <v>37</v>
      </c>
    </row>
    <row r="273" spans="1:29" x14ac:dyDescent="0.25">
      <c r="A273" t="str">
        <f>CONCATENATE("Q",ROUNDUP(MONTH(Table1[[#This Row],[Month]])/3,0))</f>
        <v>Q2</v>
      </c>
      <c r="B273" s="14">
        <f>EOMONTH(Table1[[#This Row],[Credit Date]],-1)+1</f>
        <v>42461</v>
      </c>
      <c r="C273" t="str">
        <f>CONCATENATE(Table1[[#This Row],[Issuer Last Name]],", ",Table1[[#This Row],[Issuer First Name]])</f>
        <v>No. 103, Employee</v>
      </c>
      <c r="D273" t="str">
        <f>CONCATENATE(Table1[[#This Row],[Approver Last Name]],", ",Table1[[#This Row],[Approver First Name]])</f>
        <v>No. 004, Employee</v>
      </c>
      <c r="E273" t="str">
        <f>CONCATENATE(Table1[[#This Row],[Customer Last Name]],", ",Table1[[#This Row],[Customer First Name]])</f>
        <v>No. 12991, Client</v>
      </c>
      <c r="F2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 t="str">
        <f>IF(Table1[[#This Row],[Transaction Type]]="Maintenance","Non-Sales","Sales")</f>
        <v>Sales</v>
      </c>
      <c r="H273">
        <f>IF(Table1[[#This Row],[Quarter]]="q2",1,"")</f>
        <v>1</v>
      </c>
      <c r="I273" t="str">
        <f>IF(Table1[[#This Row],[Quarter]]="q3",1,"")</f>
        <v/>
      </c>
      <c r="J273">
        <f>IF(Table1[[#This Row],[Quarter]]="Q2",Table1[[#This Row],[Credit Amount]],"")</f>
        <v>-82.11</v>
      </c>
      <c r="K273" t="str">
        <f>IF(Table1[[#This Row],[Quarter]]="Q3",Table1[[#This Row],[Credit Amount]],"")</f>
        <v/>
      </c>
      <c r="L273">
        <f>IF(Table1[[#This Row],[Transaction Type]]="Upgrade",Table1[[#This Row],[Credit Amount]],IF(Table1[[#This Row],[Transaction Type]]="Activation",Table1[[#This Row],[Credit Amount]],""))</f>
        <v>-82.11</v>
      </c>
      <c r="M273" t="str">
        <f>IF(Table1[[#This Row],[Transaction Type]]="Maintenance",Table1[[#This Row],[Credit Amount]],"")</f>
        <v/>
      </c>
      <c r="N273">
        <v>10103</v>
      </c>
      <c r="O273" t="s">
        <v>2489</v>
      </c>
      <c r="P273" t="s">
        <v>2592</v>
      </c>
      <c r="Q273" t="s">
        <v>289</v>
      </c>
      <c r="R273">
        <v>10004</v>
      </c>
      <c r="S273" t="s">
        <v>2489</v>
      </c>
      <c r="T273" t="s">
        <v>2493</v>
      </c>
      <c r="U273" t="s">
        <v>290</v>
      </c>
      <c r="V273" t="s">
        <v>34</v>
      </c>
      <c r="W273">
        <v>100003990</v>
      </c>
      <c r="X273">
        <v>8005552991</v>
      </c>
      <c r="Y273" t="s">
        <v>2595</v>
      </c>
      <c r="Z273" t="s">
        <v>5579</v>
      </c>
      <c r="AA273" s="13">
        <v>-82.11</v>
      </c>
      <c r="AB273" s="14">
        <v>42482</v>
      </c>
      <c r="AC273" t="s">
        <v>35</v>
      </c>
    </row>
    <row r="274" spans="1:29" x14ac:dyDescent="0.25">
      <c r="A274" t="str">
        <f>CONCATENATE("Q",ROUNDUP(MONTH(Table1[[#This Row],[Month]])/3,0))</f>
        <v>Q2</v>
      </c>
      <c r="B274" s="14">
        <f>EOMONTH(Table1[[#This Row],[Credit Date]],-1)+1</f>
        <v>42461</v>
      </c>
      <c r="C274" t="str">
        <f>CONCATENATE(Table1[[#This Row],[Issuer Last Name]],", ",Table1[[#This Row],[Issuer First Name]])</f>
        <v>No. 103, Employee</v>
      </c>
      <c r="D274" t="str">
        <f>CONCATENATE(Table1[[#This Row],[Approver Last Name]],", ",Table1[[#This Row],[Approver First Name]])</f>
        <v>No. 004, Employee</v>
      </c>
      <c r="E274" t="str">
        <f>CONCATENATE(Table1[[#This Row],[Customer Last Name]],", ",Table1[[#This Row],[Customer First Name]])</f>
        <v>No. 12493, Client</v>
      </c>
      <c r="F2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4" t="str">
        <f>IF(Table1[[#This Row],[Transaction Type]]="Maintenance","Non-Sales","Sales")</f>
        <v>Non-Sales</v>
      </c>
      <c r="H274">
        <f>IF(Table1[[#This Row],[Quarter]]="q2",1,"")</f>
        <v>1</v>
      </c>
      <c r="I274" t="str">
        <f>IF(Table1[[#This Row],[Quarter]]="q3",1,"")</f>
        <v/>
      </c>
      <c r="J274">
        <f>IF(Table1[[#This Row],[Quarter]]="Q2",Table1[[#This Row],[Credit Amount]],"")</f>
        <v>-67.349999999999994</v>
      </c>
      <c r="K274" t="str">
        <f>IF(Table1[[#This Row],[Quarter]]="Q3",Table1[[#This Row],[Credit Amount]],"")</f>
        <v/>
      </c>
      <c r="L274" t="str">
        <f>IF(Table1[[#This Row],[Transaction Type]]="Upgrade",Table1[[#This Row],[Credit Amount]],IF(Table1[[#This Row],[Transaction Type]]="Activation",Table1[[#This Row],[Credit Amount]],""))</f>
        <v/>
      </c>
      <c r="M274">
        <f>IF(Table1[[#This Row],[Transaction Type]]="Maintenance",Table1[[#This Row],[Credit Amount]],"")</f>
        <v>-67.349999999999994</v>
      </c>
      <c r="N274">
        <v>10103</v>
      </c>
      <c r="O274" t="s">
        <v>2489</v>
      </c>
      <c r="P274" t="s">
        <v>2592</v>
      </c>
      <c r="Q274" t="s">
        <v>289</v>
      </c>
      <c r="R274">
        <v>10004</v>
      </c>
      <c r="S274" t="s">
        <v>2489</v>
      </c>
      <c r="T274" t="s">
        <v>2493</v>
      </c>
      <c r="U274" t="s">
        <v>290</v>
      </c>
      <c r="V274" t="s">
        <v>34</v>
      </c>
      <c r="W274">
        <v>100003492</v>
      </c>
      <c r="X274">
        <v>8005552493</v>
      </c>
      <c r="Y274" t="s">
        <v>2595</v>
      </c>
      <c r="Z274" t="s">
        <v>5088</v>
      </c>
      <c r="AA274" s="13">
        <v>-67.349999999999994</v>
      </c>
      <c r="AB274" s="14">
        <v>42483</v>
      </c>
      <c r="AC274" t="s">
        <v>36</v>
      </c>
    </row>
    <row r="275" spans="1:29" x14ac:dyDescent="0.25">
      <c r="A275" t="str">
        <f>CONCATENATE("Q",ROUNDUP(MONTH(Table1[[#This Row],[Month]])/3,0))</f>
        <v>Q2</v>
      </c>
      <c r="B275" s="14">
        <f>EOMONTH(Table1[[#This Row],[Credit Date]],-1)+1</f>
        <v>42461</v>
      </c>
      <c r="C275" t="str">
        <f>CONCATENATE(Table1[[#This Row],[Issuer Last Name]],", ",Table1[[#This Row],[Issuer First Name]])</f>
        <v>No. 103, Employee</v>
      </c>
      <c r="D275" t="str">
        <f>CONCATENATE(Table1[[#This Row],[Approver Last Name]],", ",Table1[[#This Row],[Approver First Name]])</f>
        <v>No. 004, Employee</v>
      </c>
      <c r="E275" t="str">
        <f>CONCATENATE(Table1[[#This Row],[Customer Last Name]],", ",Table1[[#This Row],[Customer First Name]])</f>
        <v>No. 12259, Client</v>
      </c>
      <c r="F2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 t="str">
        <f>IF(Table1[[#This Row],[Transaction Type]]="Maintenance","Non-Sales","Sales")</f>
        <v>Sales</v>
      </c>
      <c r="H275">
        <f>IF(Table1[[#This Row],[Quarter]]="q2",1,"")</f>
        <v>1</v>
      </c>
      <c r="I275" t="str">
        <f>IF(Table1[[#This Row],[Quarter]]="q3",1,"")</f>
        <v/>
      </c>
      <c r="J275">
        <f>IF(Table1[[#This Row],[Quarter]]="Q2",Table1[[#This Row],[Credit Amount]],"")</f>
        <v>-52.92</v>
      </c>
      <c r="K275" t="str">
        <f>IF(Table1[[#This Row],[Quarter]]="Q3",Table1[[#This Row],[Credit Amount]],"")</f>
        <v/>
      </c>
      <c r="L275">
        <f>IF(Table1[[#This Row],[Transaction Type]]="Upgrade",Table1[[#This Row],[Credit Amount]],IF(Table1[[#This Row],[Transaction Type]]="Activation",Table1[[#This Row],[Credit Amount]],""))</f>
        <v>-52.92</v>
      </c>
      <c r="M275" t="str">
        <f>IF(Table1[[#This Row],[Transaction Type]]="Maintenance",Table1[[#This Row],[Credit Amount]],"")</f>
        <v/>
      </c>
      <c r="N275">
        <v>10103</v>
      </c>
      <c r="O275" t="s">
        <v>2489</v>
      </c>
      <c r="P275" t="s">
        <v>2592</v>
      </c>
      <c r="Q275" t="s">
        <v>289</v>
      </c>
      <c r="R275">
        <v>10004</v>
      </c>
      <c r="S275" t="s">
        <v>2489</v>
      </c>
      <c r="T275" t="s">
        <v>2493</v>
      </c>
      <c r="U275" t="s">
        <v>290</v>
      </c>
      <c r="V275" t="s">
        <v>34</v>
      </c>
      <c r="W275">
        <v>100003258</v>
      </c>
      <c r="X275">
        <v>8005552259</v>
      </c>
      <c r="Y275" t="s">
        <v>2595</v>
      </c>
      <c r="Z275" t="s">
        <v>4854</v>
      </c>
      <c r="AA275" s="13">
        <v>-52.92</v>
      </c>
      <c r="AB275" s="14">
        <v>42484</v>
      </c>
      <c r="AC275" t="s">
        <v>37</v>
      </c>
    </row>
    <row r="276" spans="1:29" x14ac:dyDescent="0.25">
      <c r="A276" t="str">
        <f>CONCATENATE("Q",ROUNDUP(MONTH(Table1[[#This Row],[Month]])/3,0))</f>
        <v>Q2</v>
      </c>
      <c r="B276" s="14">
        <f>EOMONTH(Table1[[#This Row],[Credit Date]],-1)+1</f>
        <v>42461</v>
      </c>
      <c r="C276" t="str">
        <f>CONCATENATE(Table1[[#This Row],[Issuer Last Name]],", ",Table1[[#This Row],[Issuer First Name]])</f>
        <v>No. 103, Employee</v>
      </c>
      <c r="D276" t="str">
        <f>CONCATENATE(Table1[[#This Row],[Approver Last Name]],", ",Table1[[#This Row],[Approver First Name]])</f>
        <v>No. 004, Employee</v>
      </c>
      <c r="E276" t="str">
        <f>CONCATENATE(Table1[[#This Row],[Customer Last Name]],", ",Table1[[#This Row],[Customer First Name]])</f>
        <v>No. 11244, Client</v>
      </c>
      <c r="F2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 t="str">
        <f>IF(Table1[[#This Row],[Transaction Type]]="Maintenance","Non-Sales","Sales")</f>
        <v>Sales</v>
      </c>
      <c r="H276">
        <f>IF(Table1[[#This Row],[Quarter]]="q2",1,"")</f>
        <v>1</v>
      </c>
      <c r="I276" t="str">
        <f>IF(Table1[[#This Row],[Quarter]]="q3",1,"")</f>
        <v/>
      </c>
      <c r="J276">
        <f>IF(Table1[[#This Row],[Quarter]]="Q2",Table1[[#This Row],[Credit Amount]],"")</f>
        <v>-60.49</v>
      </c>
      <c r="K276" t="str">
        <f>IF(Table1[[#This Row],[Quarter]]="Q3",Table1[[#This Row],[Credit Amount]],"")</f>
        <v/>
      </c>
      <c r="L276">
        <f>IF(Table1[[#This Row],[Transaction Type]]="Upgrade",Table1[[#This Row],[Credit Amount]],IF(Table1[[#This Row],[Transaction Type]]="Activation",Table1[[#This Row],[Credit Amount]],""))</f>
        <v>-60.49</v>
      </c>
      <c r="M276" t="str">
        <f>IF(Table1[[#This Row],[Transaction Type]]="Maintenance",Table1[[#This Row],[Credit Amount]],"")</f>
        <v/>
      </c>
      <c r="N276">
        <v>10103</v>
      </c>
      <c r="O276" t="s">
        <v>2489</v>
      </c>
      <c r="P276" t="s">
        <v>2592</v>
      </c>
      <c r="Q276" t="s">
        <v>289</v>
      </c>
      <c r="R276">
        <v>10004</v>
      </c>
      <c r="S276" t="s">
        <v>2489</v>
      </c>
      <c r="T276" t="s">
        <v>2493</v>
      </c>
      <c r="U276" t="s">
        <v>290</v>
      </c>
      <c r="V276" t="s">
        <v>34</v>
      </c>
      <c r="W276">
        <v>100002243</v>
      </c>
      <c r="X276">
        <v>8005551244</v>
      </c>
      <c r="Y276" t="s">
        <v>2595</v>
      </c>
      <c r="Z276" t="s">
        <v>3839</v>
      </c>
      <c r="AA276" s="13">
        <v>-60.49</v>
      </c>
      <c r="AB276" s="14">
        <v>42484</v>
      </c>
      <c r="AC276" t="s">
        <v>35</v>
      </c>
    </row>
    <row r="277" spans="1:29" x14ac:dyDescent="0.25">
      <c r="A277" t="str">
        <f>CONCATENATE("Q",ROUNDUP(MONTH(Table1[[#This Row],[Month]])/3,0))</f>
        <v>Q2</v>
      </c>
      <c r="B277" s="14">
        <f>EOMONTH(Table1[[#This Row],[Credit Date]],-1)+1</f>
        <v>42461</v>
      </c>
      <c r="C277" t="str">
        <f>CONCATENATE(Table1[[#This Row],[Issuer Last Name]],", ",Table1[[#This Row],[Issuer First Name]])</f>
        <v>No. 103, Employee</v>
      </c>
      <c r="D277" t="str">
        <f>CONCATENATE(Table1[[#This Row],[Approver Last Name]],", ",Table1[[#This Row],[Approver First Name]])</f>
        <v>No. 004, Employee</v>
      </c>
      <c r="E277" t="str">
        <f>CONCATENATE(Table1[[#This Row],[Customer Last Name]],", ",Table1[[#This Row],[Customer First Name]])</f>
        <v>No. 13858, Client</v>
      </c>
      <c r="F277" t="str">
        <f>IF(Table1[[#This Row],[Credit Amount]]&gt;-19.99,"Less than 19.99",IF(Table1[[#This Row],[Credit Amount]]=-20,"20",IF(Table1[[#This Row],[Credit Amount]]&gt;-49.98,"20.01-49.98",IF(Table1[[#This Row],[Credit Amount]]=-49.99,"49.99",IF(Table1[[#This Row],[Credit Amount]]=-50,"50",IF(Table1[[#This Row],[Credit Amount]]&lt;-50.01,"Greater than 50"))))))</f>
        <v>20.01-49.98</v>
      </c>
      <c r="G277" t="str">
        <f>IF(Table1[[#This Row],[Transaction Type]]="Maintenance","Non-Sales","Sales")</f>
        <v>Non-Sales</v>
      </c>
      <c r="H277">
        <f>IF(Table1[[#This Row],[Quarter]]="q2",1,"")</f>
        <v>1</v>
      </c>
      <c r="I277" t="str">
        <f>IF(Table1[[#This Row],[Quarter]]="q3",1,"")</f>
        <v/>
      </c>
      <c r="J277">
        <f>IF(Table1[[#This Row],[Quarter]]="Q2",Table1[[#This Row],[Credit Amount]],"")</f>
        <v>-27.78</v>
      </c>
      <c r="K277" t="str">
        <f>IF(Table1[[#This Row],[Quarter]]="Q3",Table1[[#This Row],[Credit Amount]],"")</f>
        <v/>
      </c>
      <c r="L277" t="str">
        <f>IF(Table1[[#This Row],[Transaction Type]]="Upgrade",Table1[[#This Row],[Credit Amount]],IF(Table1[[#This Row],[Transaction Type]]="Activation",Table1[[#This Row],[Credit Amount]],""))</f>
        <v/>
      </c>
      <c r="M277">
        <f>IF(Table1[[#This Row],[Transaction Type]]="Maintenance",Table1[[#This Row],[Credit Amount]],"")</f>
        <v>-27.78</v>
      </c>
      <c r="N277">
        <v>10103</v>
      </c>
      <c r="O277" t="s">
        <v>2489</v>
      </c>
      <c r="P277" t="s">
        <v>2592</v>
      </c>
      <c r="Q277" t="s">
        <v>289</v>
      </c>
      <c r="R277">
        <v>10004</v>
      </c>
      <c r="S277" t="s">
        <v>2489</v>
      </c>
      <c r="T277" t="s">
        <v>2493</v>
      </c>
      <c r="U277" t="s">
        <v>290</v>
      </c>
      <c r="V277" t="s">
        <v>34</v>
      </c>
      <c r="W277">
        <v>100004857</v>
      </c>
      <c r="X277">
        <v>8005553858</v>
      </c>
      <c r="Y277" t="s">
        <v>2595</v>
      </c>
      <c r="Z277" t="s">
        <v>6446</v>
      </c>
      <c r="AA277" s="13">
        <v>-27.78</v>
      </c>
      <c r="AB277" s="14">
        <v>42485</v>
      </c>
      <c r="AC277" t="s">
        <v>36</v>
      </c>
    </row>
    <row r="278" spans="1:29" x14ac:dyDescent="0.25">
      <c r="A278" t="str">
        <f>CONCATENATE("Q",ROUNDUP(MONTH(Table1[[#This Row],[Month]])/3,0))</f>
        <v>Q2</v>
      </c>
      <c r="B278" s="14">
        <f>EOMONTH(Table1[[#This Row],[Credit Date]],-1)+1</f>
        <v>42461</v>
      </c>
      <c r="C278" t="str">
        <f>CONCATENATE(Table1[[#This Row],[Issuer Last Name]],", ",Table1[[#This Row],[Issuer First Name]])</f>
        <v>No. 103, Employee</v>
      </c>
      <c r="D278" t="str">
        <f>CONCATENATE(Table1[[#This Row],[Approver Last Name]],", ",Table1[[#This Row],[Approver First Name]])</f>
        <v>No. 004, Employee</v>
      </c>
      <c r="E278" t="str">
        <f>CONCATENATE(Table1[[#This Row],[Customer Last Name]],", ",Table1[[#This Row],[Customer First Name]])</f>
        <v>No. 12436, Client</v>
      </c>
      <c r="F2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 t="str">
        <f>IF(Table1[[#This Row],[Transaction Type]]="Maintenance","Non-Sales","Sales")</f>
        <v>Non-Sales</v>
      </c>
      <c r="H278">
        <f>IF(Table1[[#This Row],[Quarter]]="q2",1,"")</f>
        <v>1</v>
      </c>
      <c r="I278" t="str">
        <f>IF(Table1[[#This Row],[Quarter]]="q3",1,"")</f>
        <v/>
      </c>
      <c r="J278">
        <f>IF(Table1[[#This Row],[Quarter]]="Q2",Table1[[#This Row],[Credit Amount]],"")</f>
        <v>-88.84</v>
      </c>
      <c r="K278" t="str">
        <f>IF(Table1[[#This Row],[Quarter]]="Q3",Table1[[#This Row],[Credit Amount]],"")</f>
        <v/>
      </c>
      <c r="L278" t="str">
        <f>IF(Table1[[#This Row],[Transaction Type]]="Upgrade",Table1[[#This Row],[Credit Amount]],IF(Table1[[#This Row],[Transaction Type]]="Activation",Table1[[#This Row],[Credit Amount]],""))</f>
        <v/>
      </c>
      <c r="M278">
        <f>IF(Table1[[#This Row],[Transaction Type]]="Maintenance",Table1[[#This Row],[Credit Amount]],"")</f>
        <v>-88.84</v>
      </c>
      <c r="N278">
        <v>10103</v>
      </c>
      <c r="O278" t="s">
        <v>2489</v>
      </c>
      <c r="P278" t="s">
        <v>2592</v>
      </c>
      <c r="Q278" t="s">
        <v>289</v>
      </c>
      <c r="R278">
        <v>10004</v>
      </c>
      <c r="S278" t="s">
        <v>2489</v>
      </c>
      <c r="T278" t="s">
        <v>2493</v>
      </c>
      <c r="U278" t="s">
        <v>290</v>
      </c>
      <c r="V278" t="s">
        <v>34</v>
      </c>
      <c r="W278">
        <v>100003435</v>
      </c>
      <c r="X278">
        <v>8005552436</v>
      </c>
      <c r="Y278" t="s">
        <v>2595</v>
      </c>
      <c r="Z278" t="s">
        <v>5031</v>
      </c>
      <c r="AA278" s="13">
        <v>-88.84</v>
      </c>
      <c r="AB278" s="14">
        <v>42489</v>
      </c>
      <c r="AC278" t="s">
        <v>36</v>
      </c>
    </row>
    <row r="279" spans="1:29" x14ac:dyDescent="0.25">
      <c r="A279" t="str">
        <f>CONCATENATE("Q",ROUNDUP(MONTH(Table1[[#This Row],[Month]])/3,0))</f>
        <v>Q2</v>
      </c>
      <c r="B279" s="14">
        <f>EOMONTH(Table1[[#This Row],[Credit Date]],-1)+1</f>
        <v>42491</v>
      </c>
      <c r="C279" t="str">
        <f>CONCATENATE(Table1[[#This Row],[Issuer Last Name]],", ",Table1[[#This Row],[Issuer First Name]])</f>
        <v>No. 103, Employee</v>
      </c>
      <c r="D279" t="str">
        <f>CONCATENATE(Table1[[#This Row],[Approver Last Name]],", ",Table1[[#This Row],[Approver First Name]])</f>
        <v>No. 004, Employee</v>
      </c>
      <c r="E279" t="str">
        <f>CONCATENATE(Table1[[#This Row],[Customer Last Name]],", ",Table1[[#This Row],[Customer First Name]])</f>
        <v>No. 10689, Client</v>
      </c>
      <c r="F279" t="str">
        <f>IF(Table1[[#This Row],[Credit Amount]]&gt;-19.99,"Less than 19.99",IF(Table1[[#This Row],[Credit Amount]]=-20,"20",IF(Table1[[#This Row],[Credit Amount]]&gt;-49.98,"20.01-49.98",IF(Table1[[#This Row],[Credit Amount]]=-49.99,"49.99",IF(Table1[[#This Row],[Credit Amount]]=-50,"50",IF(Table1[[#This Row],[Credit Amount]]&lt;-50.01,"Greater than 50"))))))</f>
        <v>Less than 19.99</v>
      </c>
      <c r="G279" t="str">
        <f>IF(Table1[[#This Row],[Transaction Type]]="Maintenance","Non-Sales","Sales")</f>
        <v>Non-Sales</v>
      </c>
      <c r="H279">
        <f>IF(Table1[[#This Row],[Quarter]]="q2",1,"")</f>
        <v>1</v>
      </c>
      <c r="I279" t="str">
        <f>IF(Table1[[#This Row],[Quarter]]="q3",1,"")</f>
        <v/>
      </c>
      <c r="J279">
        <f>IF(Table1[[#This Row],[Quarter]]="Q2",Table1[[#This Row],[Credit Amount]],"")</f>
        <v>-13.13</v>
      </c>
      <c r="K279" t="str">
        <f>IF(Table1[[#This Row],[Quarter]]="Q3",Table1[[#This Row],[Credit Amount]],"")</f>
        <v/>
      </c>
      <c r="L279" t="str">
        <f>IF(Table1[[#This Row],[Transaction Type]]="Upgrade",Table1[[#This Row],[Credit Amount]],IF(Table1[[#This Row],[Transaction Type]]="Activation",Table1[[#This Row],[Credit Amount]],""))</f>
        <v/>
      </c>
      <c r="M279">
        <f>IF(Table1[[#This Row],[Transaction Type]]="Maintenance",Table1[[#This Row],[Credit Amount]],"")</f>
        <v>-13.13</v>
      </c>
      <c r="N279">
        <v>10103</v>
      </c>
      <c r="O279" t="s">
        <v>2489</v>
      </c>
      <c r="P279" t="s">
        <v>2592</v>
      </c>
      <c r="Q279" t="s">
        <v>289</v>
      </c>
      <c r="R279">
        <v>10004</v>
      </c>
      <c r="S279" t="s">
        <v>2489</v>
      </c>
      <c r="T279" t="s">
        <v>2493</v>
      </c>
      <c r="U279" t="s">
        <v>290</v>
      </c>
      <c r="V279" t="s">
        <v>34</v>
      </c>
      <c r="W279">
        <v>100001688</v>
      </c>
      <c r="X279">
        <v>8005550689</v>
      </c>
      <c r="Y279" t="s">
        <v>2595</v>
      </c>
      <c r="Z279" t="s">
        <v>3284</v>
      </c>
      <c r="AA279" s="13">
        <v>-13.13</v>
      </c>
      <c r="AB279" s="14">
        <v>42492</v>
      </c>
      <c r="AC279" t="s">
        <v>36</v>
      </c>
    </row>
    <row r="280" spans="1:29" x14ac:dyDescent="0.25">
      <c r="A280" t="str">
        <f>CONCATENATE("Q",ROUNDUP(MONTH(Table1[[#This Row],[Month]])/3,0))</f>
        <v>Q2</v>
      </c>
      <c r="B280" s="14">
        <f>EOMONTH(Table1[[#This Row],[Credit Date]],-1)+1</f>
        <v>42491</v>
      </c>
      <c r="C280" t="str">
        <f>CONCATENATE(Table1[[#This Row],[Issuer Last Name]],", ",Table1[[#This Row],[Issuer First Name]])</f>
        <v>No. 103, Employee</v>
      </c>
      <c r="D280" t="str">
        <f>CONCATENATE(Table1[[#This Row],[Approver Last Name]],", ",Table1[[#This Row],[Approver First Name]])</f>
        <v>No. 004, Employee</v>
      </c>
      <c r="E280" t="str">
        <f>CONCATENATE(Table1[[#This Row],[Customer Last Name]],", ",Table1[[#This Row],[Customer First Name]])</f>
        <v>No. 10377, Client</v>
      </c>
      <c r="F2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 t="str">
        <f>IF(Table1[[#This Row],[Transaction Type]]="Maintenance","Non-Sales","Sales")</f>
        <v>Non-Sales</v>
      </c>
      <c r="H280">
        <f>IF(Table1[[#This Row],[Quarter]]="q2",1,"")</f>
        <v>1</v>
      </c>
      <c r="I280" t="str">
        <f>IF(Table1[[#This Row],[Quarter]]="q3",1,"")</f>
        <v/>
      </c>
      <c r="J280">
        <f>IF(Table1[[#This Row],[Quarter]]="Q2",Table1[[#This Row],[Credit Amount]],"")</f>
        <v>-89.78</v>
      </c>
      <c r="K280" t="str">
        <f>IF(Table1[[#This Row],[Quarter]]="Q3",Table1[[#This Row],[Credit Amount]],"")</f>
        <v/>
      </c>
      <c r="L280" t="str">
        <f>IF(Table1[[#This Row],[Transaction Type]]="Upgrade",Table1[[#This Row],[Credit Amount]],IF(Table1[[#This Row],[Transaction Type]]="Activation",Table1[[#This Row],[Credit Amount]],""))</f>
        <v/>
      </c>
      <c r="M280">
        <f>IF(Table1[[#This Row],[Transaction Type]]="Maintenance",Table1[[#This Row],[Credit Amount]],"")</f>
        <v>-89.78</v>
      </c>
      <c r="N280">
        <v>10103</v>
      </c>
      <c r="O280" t="s">
        <v>2489</v>
      </c>
      <c r="P280" t="s">
        <v>2592</v>
      </c>
      <c r="Q280" t="s">
        <v>289</v>
      </c>
      <c r="R280">
        <v>10004</v>
      </c>
      <c r="S280" t="s">
        <v>2489</v>
      </c>
      <c r="T280" t="s">
        <v>2493</v>
      </c>
      <c r="U280" t="s">
        <v>290</v>
      </c>
      <c r="V280" t="s">
        <v>34</v>
      </c>
      <c r="W280">
        <v>100001376</v>
      </c>
      <c r="X280">
        <v>8005550377</v>
      </c>
      <c r="Y280" t="s">
        <v>2595</v>
      </c>
      <c r="Z280" t="s">
        <v>2972</v>
      </c>
      <c r="AA280" s="13">
        <v>-89.78</v>
      </c>
      <c r="AB280" s="14">
        <v>42493</v>
      </c>
      <c r="AC280" t="s">
        <v>36</v>
      </c>
    </row>
    <row r="281" spans="1:29" x14ac:dyDescent="0.25">
      <c r="A281" t="str">
        <f>CONCATENATE("Q",ROUNDUP(MONTH(Table1[[#This Row],[Month]])/3,0))</f>
        <v>Q2</v>
      </c>
      <c r="B281" s="14">
        <f>EOMONTH(Table1[[#This Row],[Credit Date]],-1)+1</f>
        <v>42491</v>
      </c>
      <c r="C281" t="str">
        <f>CONCATENATE(Table1[[#This Row],[Issuer Last Name]],", ",Table1[[#This Row],[Issuer First Name]])</f>
        <v>No. 103, Employee</v>
      </c>
      <c r="D281" t="str">
        <f>CONCATENATE(Table1[[#This Row],[Approver Last Name]],", ",Table1[[#This Row],[Approver First Name]])</f>
        <v>No. 004, Employee</v>
      </c>
      <c r="E281" t="str">
        <f>CONCATENATE(Table1[[#This Row],[Customer Last Name]],", ",Table1[[#This Row],[Customer First Name]])</f>
        <v>No. 13363, Client</v>
      </c>
      <c r="F2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 t="str">
        <f>IF(Table1[[#This Row],[Transaction Type]]="Maintenance","Non-Sales","Sales")</f>
        <v>Sales</v>
      </c>
      <c r="H281">
        <f>IF(Table1[[#This Row],[Quarter]]="q2",1,"")</f>
        <v>1</v>
      </c>
      <c r="I281" t="str">
        <f>IF(Table1[[#This Row],[Quarter]]="q3",1,"")</f>
        <v/>
      </c>
      <c r="J281">
        <f>IF(Table1[[#This Row],[Quarter]]="Q2",Table1[[#This Row],[Credit Amount]],"")</f>
        <v>-63.83</v>
      </c>
      <c r="K281" t="str">
        <f>IF(Table1[[#This Row],[Quarter]]="Q3",Table1[[#This Row],[Credit Amount]],"")</f>
        <v/>
      </c>
      <c r="L281">
        <f>IF(Table1[[#This Row],[Transaction Type]]="Upgrade",Table1[[#This Row],[Credit Amount]],IF(Table1[[#This Row],[Transaction Type]]="Activation",Table1[[#This Row],[Credit Amount]],""))</f>
        <v>-63.83</v>
      </c>
      <c r="M281" t="str">
        <f>IF(Table1[[#This Row],[Transaction Type]]="Maintenance",Table1[[#This Row],[Credit Amount]],"")</f>
        <v/>
      </c>
      <c r="N281">
        <v>10103</v>
      </c>
      <c r="O281" t="s">
        <v>2489</v>
      </c>
      <c r="P281" t="s">
        <v>2592</v>
      </c>
      <c r="Q281" t="s">
        <v>289</v>
      </c>
      <c r="R281">
        <v>10004</v>
      </c>
      <c r="S281" t="s">
        <v>2489</v>
      </c>
      <c r="T281" t="s">
        <v>2493</v>
      </c>
      <c r="U281" t="s">
        <v>290</v>
      </c>
      <c r="V281" t="s">
        <v>34</v>
      </c>
      <c r="W281">
        <v>100004362</v>
      </c>
      <c r="X281">
        <v>8005553363</v>
      </c>
      <c r="Y281" t="s">
        <v>2595</v>
      </c>
      <c r="Z281" t="s">
        <v>5951</v>
      </c>
      <c r="AA281" s="13">
        <v>-63.83</v>
      </c>
      <c r="AB281" s="14">
        <v>42506</v>
      </c>
      <c r="AC281" t="s">
        <v>35</v>
      </c>
    </row>
    <row r="282" spans="1:29" x14ac:dyDescent="0.25">
      <c r="A282" t="str">
        <f>CONCATENATE("Q",ROUNDUP(MONTH(Table1[[#This Row],[Month]])/3,0))</f>
        <v>Q2</v>
      </c>
      <c r="B282" s="14">
        <f>EOMONTH(Table1[[#This Row],[Credit Date]],-1)+1</f>
        <v>42491</v>
      </c>
      <c r="C282" t="str">
        <f>CONCATENATE(Table1[[#This Row],[Issuer Last Name]],", ",Table1[[#This Row],[Issuer First Name]])</f>
        <v>No. 103, Employee</v>
      </c>
      <c r="D282" t="str">
        <f>CONCATENATE(Table1[[#This Row],[Approver Last Name]],", ",Table1[[#This Row],[Approver First Name]])</f>
        <v>No. 004, Employee</v>
      </c>
      <c r="E282" t="str">
        <f>CONCATENATE(Table1[[#This Row],[Customer Last Name]],", ",Table1[[#This Row],[Customer First Name]])</f>
        <v>No. 13135, Client</v>
      </c>
      <c r="F282" t="str">
        <f>IF(Table1[[#This Row],[Credit Amount]]&gt;-19.99,"Less than 19.99",IF(Table1[[#This Row],[Credit Amount]]=-20,"20",IF(Table1[[#This Row],[Credit Amount]]&gt;-49.98,"20.01-49.98",IF(Table1[[#This Row],[Credit Amount]]=-49.99,"49.99",IF(Table1[[#This Row],[Credit Amount]]=-50,"50",IF(Table1[[#This Row],[Credit Amount]]&lt;-50.01,"Greater than 50"))))))</f>
        <v>20.01-49.98</v>
      </c>
      <c r="G282" t="str">
        <f>IF(Table1[[#This Row],[Transaction Type]]="Maintenance","Non-Sales","Sales")</f>
        <v>Non-Sales</v>
      </c>
      <c r="H282">
        <f>IF(Table1[[#This Row],[Quarter]]="q2",1,"")</f>
        <v>1</v>
      </c>
      <c r="I282" t="str">
        <f>IF(Table1[[#This Row],[Quarter]]="q3",1,"")</f>
        <v/>
      </c>
      <c r="J282">
        <f>IF(Table1[[#This Row],[Quarter]]="Q2",Table1[[#This Row],[Credit Amount]],"")</f>
        <v>-24.93</v>
      </c>
      <c r="K282" t="str">
        <f>IF(Table1[[#This Row],[Quarter]]="Q3",Table1[[#This Row],[Credit Amount]],"")</f>
        <v/>
      </c>
      <c r="L282" t="str">
        <f>IF(Table1[[#This Row],[Transaction Type]]="Upgrade",Table1[[#This Row],[Credit Amount]],IF(Table1[[#This Row],[Transaction Type]]="Activation",Table1[[#This Row],[Credit Amount]],""))</f>
        <v/>
      </c>
      <c r="M282">
        <f>IF(Table1[[#This Row],[Transaction Type]]="Maintenance",Table1[[#This Row],[Credit Amount]],"")</f>
        <v>-24.93</v>
      </c>
      <c r="N282">
        <v>10103</v>
      </c>
      <c r="O282" t="s">
        <v>2489</v>
      </c>
      <c r="P282" t="s">
        <v>2592</v>
      </c>
      <c r="Q282" t="s">
        <v>289</v>
      </c>
      <c r="R282">
        <v>10004</v>
      </c>
      <c r="S282" t="s">
        <v>2489</v>
      </c>
      <c r="T282" t="s">
        <v>2493</v>
      </c>
      <c r="U282" t="s">
        <v>290</v>
      </c>
      <c r="V282" t="s">
        <v>34</v>
      </c>
      <c r="W282">
        <v>100004134</v>
      </c>
      <c r="X282">
        <v>8005553135</v>
      </c>
      <c r="Y282" t="s">
        <v>2595</v>
      </c>
      <c r="Z282" t="s">
        <v>5723</v>
      </c>
      <c r="AA282" s="13">
        <v>-24.93</v>
      </c>
      <c r="AB282" s="14">
        <v>42507</v>
      </c>
      <c r="AC282" t="s">
        <v>36</v>
      </c>
    </row>
    <row r="283" spans="1:29" x14ac:dyDescent="0.25">
      <c r="A283" t="str">
        <f>CONCATENATE("Q",ROUNDUP(MONTH(Table1[[#This Row],[Month]])/3,0))</f>
        <v>Q2</v>
      </c>
      <c r="B283" s="14">
        <f>EOMONTH(Table1[[#This Row],[Credit Date]],-1)+1</f>
        <v>42491</v>
      </c>
      <c r="C283" t="str">
        <f>CONCATENATE(Table1[[#This Row],[Issuer Last Name]],", ",Table1[[#This Row],[Issuer First Name]])</f>
        <v>No. 103, Employee</v>
      </c>
      <c r="D283" t="str">
        <f>CONCATENATE(Table1[[#This Row],[Approver Last Name]],", ",Table1[[#This Row],[Approver First Name]])</f>
        <v>No. 004, Employee</v>
      </c>
      <c r="E283" t="str">
        <f>CONCATENATE(Table1[[#This Row],[Customer Last Name]],", ",Table1[[#This Row],[Customer First Name]])</f>
        <v>No. 11155, Client</v>
      </c>
      <c r="F283" t="str">
        <f>IF(Table1[[#This Row],[Credit Amount]]&gt;-19.99,"Less than 19.99",IF(Table1[[#This Row],[Credit Amount]]=-20,"20",IF(Table1[[#This Row],[Credit Amount]]&gt;-49.98,"20.01-49.98",IF(Table1[[#This Row],[Credit Amount]]=-49.99,"49.99",IF(Table1[[#This Row],[Credit Amount]]=-50,"50",IF(Table1[[#This Row],[Credit Amount]]&lt;-50.01,"Greater than 50"))))))</f>
        <v>Less than 19.99</v>
      </c>
      <c r="G283" t="str">
        <f>IF(Table1[[#This Row],[Transaction Type]]="Maintenance","Non-Sales","Sales")</f>
        <v>Sales</v>
      </c>
      <c r="H283">
        <f>IF(Table1[[#This Row],[Quarter]]="q2",1,"")</f>
        <v>1</v>
      </c>
      <c r="I283" t="str">
        <f>IF(Table1[[#This Row],[Quarter]]="q3",1,"")</f>
        <v/>
      </c>
      <c r="J283">
        <f>IF(Table1[[#This Row],[Quarter]]="Q2",Table1[[#This Row],[Credit Amount]],"")</f>
        <v>-8.3699999999999992</v>
      </c>
      <c r="K283" t="str">
        <f>IF(Table1[[#This Row],[Quarter]]="Q3",Table1[[#This Row],[Credit Amount]],"")</f>
        <v/>
      </c>
      <c r="L283">
        <f>IF(Table1[[#This Row],[Transaction Type]]="Upgrade",Table1[[#This Row],[Credit Amount]],IF(Table1[[#This Row],[Transaction Type]]="Activation",Table1[[#This Row],[Credit Amount]],""))</f>
        <v>-8.3699999999999992</v>
      </c>
      <c r="M283" t="str">
        <f>IF(Table1[[#This Row],[Transaction Type]]="Maintenance",Table1[[#This Row],[Credit Amount]],"")</f>
        <v/>
      </c>
      <c r="N283">
        <v>10103</v>
      </c>
      <c r="O283" t="s">
        <v>2489</v>
      </c>
      <c r="P283" t="s">
        <v>2592</v>
      </c>
      <c r="Q283" t="s">
        <v>289</v>
      </c>
      <c r="R283">
        <v>10004</v>
      </c>
      <c r="S283" t="s">
        <v>2489</v>
      </c>
      <c r="T283" t="s">
        <v>2493</v>
      </c>
      <c r="U283" t="s">
        <v>290</v>
      </c>
      <c r="V283" t="s">
        <v>34</v>
      </c>
      <c r="W283">
        <v>100002154</v>
      </c>
      <c r="X283">
        <v>8005551155</v>
      </c>
      <c r="Y283" t="s">
        <v>2595</v>
      </c>
      <c r="Z283" t="s">
        <v>3750</v>
      </c>
      <c r="AA283" s="13">
        <v>-8.3699999999999992</v>
      </c>
      <c r="AB283" s="14">
        <v>42509</v>
      </c>
      <c r="AC283" t="s">
        <v>35</v>
      </c>
    </row>
    <row r="284" spans="1:29" x14ac:dyDescent="0.25">
      <c r="A284" t="str">
        <f>CONCATENATE("Q",ROUNDUP(MONTH(Table1[[#This Row],[Month]])/3,0))</f>
        <v>Q2</v>
      </c>
      <c r="B284" s="14">
        <f>EOMONTH(Table1[[#This Row],[Credit Date]],-1)+1</f>
        <v>42522</v>
      </c>
      <c r="C284" t="str">
        <f>CONCATENATE(Table1[[#This Row],[Issuer Last Name]],", ",Table1[[#This Row],[Issuer First Name]])</f>
        <v>No. 103, Employee</v>
      </c>
      <c r="D284" t="str">
        <f>CONCATENATE(Table1[[#This Row],[Approver Last Name]],", ",Table1[[#This Row],[Approver First Name]])</f>
        <v>No. 004, Employee</v>
      </c>
      <c r="E284" t="str">
        <f>CONCATENATE(Table1[[#This Row],[Customer Last Name]],", ",Table1[[#This Row],[Customer First Name]])</f>
        <v>No. 11226, Client</v>
      </c>
      <c r="F2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4" t="str">
        <f>IF(Table1[[#This Row],[Transaction Type]]="Maintenance","Non-Sales","Sales")</f>
        <v>Sales</v>
      </c>
      <c r="H284">
        <f>IF(Table1[[#This Row],[Quarter]]="q2",1,"")</f>
        <v>1</v>
      </c>
      <c r="I284" t="str">
        <f>IF(Table1[[#This Row],[Quarter]]="q3",1,"")</f>
        <v/>
      </c>
      <c r="J284">
        <f>IF(Table1[[#This Row],[Quarter]]="Q2",Table1[[#This Row],[Credit Amount]],"")</f>
        <v>-91.47</v>
      </c>
      <c r="K284" t="str">
        <f>IF(Table1[[#This Row],[Quarter]]="Q3",Table1[[#This Row],[Credit Amount]],"")</f>
        <v/>
      </c>
      <c r="L284">
        <f>IF(Table1[[#This Row],[Transaction Type]]="Upgrade",Table1[[#This Row],[Credit Amount]],IF(Table1[[#This Row],[Transaction Type]]="Activation",Table1[[#This Row],[Credit Amount]],""))</f>
        <v>-91.47</v>
      </c>
      <c r="M284" t="str">
        <f>IF(Table1[[#This Row],[Transaction Type]]="Maintenance",Table1[[#This Row],[Credit Amount]],"")</f>
        <v/>
      </c>
      <c r="N284">
        <v>10103</v>
      </c>
      <c r="O284" t="s">
        <v>2489</v>
      </c>
      <c r="P284" t="s">
        <v>2592</v>
      </c>
      <c r="Q284" t="s">
        <v>289</v>
      </c>
      <c r="R284">
        <v>10004</v>
      </c>
      <c r="S284" t="s">
        <v>2489</v>
      </c>
      <c r="T284" t="s">
        <v>2493</v>
      </c>
      <c r="U284" t="s">
        <v>290</v>
      </c>
      <c r="V284" t="s">
        <v>34</v>
      </c>
      <c r="W284">
        <v>100002225</v>
      </c>
      <c r="X284">
        <v>8005551226</v>
      </c>
      <c r="Y284" t="s">
        <v>2595</v>
      </c>
      <c r="Z284" t="s">
        <v>3821</v>
      </c>
      <c r="AA284" s="13">
        <v>-91.47</v>
      </c>
      <c r="AB284" s="14">
        <v>42522</v>
      </c>
      <c r="AC284" t="s">
        <v>35</v>
      </c>
    </row>
    <row r="285" spans="1:29" x14ac:dyDescent="0.25">
      <c r="A285" t="str">
        <f>CONCATENATE("Q",ROUNDUP(MONTH(Table1[[#This Row],[Month]])/3,0))</f>
        <v>Q2</v>
      </c>
      <c r="B285" s="14">
        <f>EOMONTH(Table1[[#This Row],[Credit Date]],-1)+1</f>
        <v>42522</v>
      </c>
      <c r="C285" t="str">
        <f>CONCATENATE(Table1[[#This Row],[Issuer Last Name]],", ",Table1[[#This Row],[Issuer First Name]])</f>
        <v>No. 103, Employee</v>
      </c>
      <c r="D285" t="str">
        <f>CONCATENATE(Table1[[#This Row],[Approver Last Name]],", ",Table1[[#This Row],[Approver First Name]])</f>
        <v>No. 004, Employee</v>
      </c>
      <c r="E285" t="str">
        <f>CONCATENATE(Table1[[#This Row],[Customer Last Name]],", ",Table1[[#This Row],[Customer First Name]])</f>
        <v>No. 12913, Client</v>
      </c>
      <c r="F2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5" t="str">
        <f>IF(Table1[[#This Row],[Transaction Type]]="Maintenance","Non-Sales","Sales")</f>
        <v>Non-Sales</v>
      </c>
      <c r="H285">
        <f>IF(Table1[[#This Row],[Quarter]]="q2",1,"")</f>
        <v>1</v>
      </c>
      <c r="I285" t="str">
        <f>IF(Table1[[#This Row],[Quarter]]="q3",1,"")</f>
        <v/>
      </c>
      <c r="J285">
        <f>IF(Table1[[#This Row],[Quarter]]="Q2",Table1[[#This Row],[Credit Amount]],"")</f>
        <v>-85.62</v>
      </c>
      <c r="K285" t="str">
        <f>IF(Table1[[#This Row],[Quarter]]="Q3",Table1[[#This Row],[Credit Amount]],"")</f>
        <v/>
      </c>
      <c r="L285" t="str">
        <f>IF(Table1[[#This Row],[Transaction Type]]="Upgrade",Table1[[#This Row],[Credit Amount]],IF(Table1[[#This Row],[Transaction Type]]="Activation",Table1[[#This Row],[Credit Amount]],""))</f>
        <v/>
      </c>
      <c r="M285">
        <f>IF(Table1[[#This Row],[Transaction Type]]="Maintenance",Table1[[#This Row],[Credit Amount]],"")</f>
        <v>-85.62</v>
      </c>
      <c r="N285">
        <v>10103</v>
      </c>
      <c r="O285" t="s">
        <v>2489</v>
      </c>
      <c r="P285" t="s">
        <v>2592</v>
      </c>
      <c r="Q285" t="s">
        <v>289</v>
      </c>
      <c r="R285">
        <v>10004</v>
      </c>
      <c r="S285" t="s">
        <v>2489</v>
      </c>
      <c r="T285" t="s">
        <v>2493</v>
      </c>
      <c r="U285" t="s">
        <v>290</v>
      </c>
      <c r="V285" t="s">
        <v>34</v>
      </c>
      <c r="W285">
        <v>100003912</v>
      </c>
      <c r="X285">
        <v>8005552913</v>
      </c>
      <c r="Y285" t="s">
        <v>2595</v>
      </c>
      <c r="Z285" t="s">
        <v>5503</v>
      </c>
      <c r="AA285" s="13">
        <v>-85.62</v>
      </c>
      <c r="AB285" s="14">
        <v>42525</v>
      </c>
      <c r="AC285" t="s">
        <v>36</v>
      </c>
    </row>
    <row r="286" spans="1:29" x14ac:dyDescent="0.25">
      <c r="A286" t="str">
        <f>CONCATENATE("Q",ROUNDUP(MONTH(Table1[[#This Row],[Month]])/3,0))</f>
        <v>Q2</v>
      </c>
      <c r="B286" s="14">
        <f>EOMONTH(Table1[[#This Row],[Credit Date]],-1)+1</f>
        <v>42522</v>
      </c>
      <c r="C286" t="str">
        <f>CONCATENATE(Table1[[#This Row],[Issuer Last Name]],", ",Table1[[#This Row],[Issuer First Name]])</f>
        <v>No. 103, Employee</v>
      </c>
      <c r="D286" t="str">
        <f>CONCATENATE(Table1[[#This Row],[Approver Last Name]],", ",Table1[[#This Row],[Approver First Name]])</f>
        <v>No. 004, Employee</v>
      </c>
      <c r="E286" t="str">
        <f>CONCATENATE(Table1[[#This Row],[Customer Last Name]],", ",Table1[[#This Row],[Customer First Name]])</f>
        <v>No. 13545, Client</v>
      </c>
      <c r="F2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 t="str">
        <f>IF(Table1[[#This Row],[Transaction Type]]="Maintenance","Non-Sales","Sales")</f>
        <v>Sales</v>
      </c>
      <c r="H286">
        <f>IF(Table1[[#This Row],[Quarter]]="q2",1,"")</f>
        <v>1</v>
      </c>
      <c r="I286" t="str">
        <f>IF(Table1[[#This Row],[Quarter]]="q3",1,"")</f>
        <v/>
      </c>
      <c r="J286">
        <f>IF(Table1[[#This Row],[Quarter]]="Q2",Table1[[#This Row],[Credit Amount]],"")</f>
        <v>-66.02</v>
      </c>
      <c r="K286" t="str">
        <f>IF(Table1[[#This Row],[Quarter]]="Q3",Table1[[#This Row],[Credit Amount]],"")</f>
        <v/>
      </c>
      <c r="L286">
        <f>IF(Table1[[#This Row],[Transaction Type]]="Upgrade",Table1[[#This Row],[Credit Amount]],IF(Table1[[#This Row],[Transaction Type]]="Activation",Table1[[#This Row],[Credit Amount]],""))</f>
        <v>-66.02</v>
      </c>
      <c r="M286" t="str">
        <f>IF(Table1[[#This Row],[Transaction Type]]="Maintenance",Table1[[#This Row],[Credit Amount]],"")</f>
        <v/>
      </c>
      <c r="N286">
        <v>10103</v>
      </c>
      <c r="O286" t="s">
        <v>2489</v>
      </c>
      <c r="P286" t="s">
        <v>2592</v>
      </c>
      <c r="Q286" t="s">
        <v>289</v>
      </c>
      <c r="R286">
        <v>10004</v>
      </c>
      <c r="S286" t="s">
        <v>2489</v>
      </c>
      <c r="T286" t="s">
        <v>2493</v>
      </c>
      <c r="U286" t="s">
        <v>290</v>
      </c>
      <c r="V286" t="s">
        <v>34</v>
      </c>
      <c r="W286">
        <v>100004544</v>
      </c>
      <c r="X286">
        <v>8005553545</v>
      </c>
      <c r="Y286" t="s">
        <v>2595</v>
      </c>
      <c r="Z286" t="s">
        <v>6133</v>
      </c>
      <c r="AA286" s="13">
        <v>-66.02</v>
      </c>
      <c r="AB286" s="14">
        <v>42529</v>
      </c>
      <c r="AC286" t="s">
        <v>37</v>
      </c>
    </row>
    <row r="287" spans="1:29" x14ac:dyDescent="0.25">
      <c r="A287" t="str">
        <f>CONCATENATE("Q",ROUNDUP(MONTH(Table1[[#This Row],[Month]])/3,0))</f>
        <v>Q2</v>
      </c>
      <c r="B287" s="14">
        <f>EOMONTH(Table1[[#This Row],[Credit Date]],-1)+1</f>
        <v>42522</v>
      </c>
      <c r="C287" t="str">
        <f>CONCATENATE(Table1[[#This Row],[Issuer Last Name]],", ",Table1[[#This Row],[Issuer First Name]])</f>
        <v>No. 103, Employee</v>
      </c>
      <c r="D287" t="str">
        <f>CONCATENATE(Table1[[#This Row],[Approver Last Name]],", ",Table1[[#This Row],[Approver First Name]])</f>
        <v>No. 004, Employee</v>
      </c>
      <c r="E287" t="str">
        <f>CONCATENATE(Table1[[#This Row],[Customer Last Name]],", ",Table1[[#This Row],[Customer First Name]])</f>
        <v>No. 12231, Client</v>
      </c>
      <c r="F2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7" t="str">
        <f>IF(Table1[[#This Row],[Transaction Type]]="Maintenance","Non-Sales","Sales")</f>
        <v>Non-Sales</v>
      </c>
      <c r="H287">
        <f>IF(Table1[[#This Row],[Quarter]]="q2",1,"")</f>
        <v>1</v>
      </c>
      <c r="I287" t="str">
        <f>IF(Table1[[#This Row],[Quarter]]="q3",1,"")</f>
        <v/>
      </c>
      <c r="J287">
        <f>IF(Table1[[#This Row],[Quarter]]="Q2",Table1[[#This Row],[Credit Amount]],"")</f>
        <v>-58.29</v>
      </c>
      <c r="K287" t="str">
        <f>IF(Table1[[#This Row],[Quarter]]="Q3",Table1[[#This Row],[Credit Amount]],"")</f>
        <v/>
      </c>
      <c r="L287" t="str">
        <f>IF(Table1[[#This Row],[Transaction Type]]="Upgrade",Table1[[#This Row],[Credit Amount]],IF(Table1[[#This Row],[Transaction Type]]="Activation",Table1[[#This Row],[Credit Amount]],""))</f>
        <v/>
      </c>
      <c r="M287">
        <f>IF(Table1[[#This Row],[Transaction Type]]="Maintenance",Table1[[#This Row],[Credit Amount]],"")</f>
        <v>-58.29</v>
      </c>
      <c r="N287">
        <v>10103</v>
      </c>
      <c r="O287" t="s">
        <v>2489</v>
      </c>
      <c r="P287" t="s">
        <v>2592</v>
      </c>
      <c r="Q287" t="s">
        <v>289</v>
      </c>
      <c r="R287">
        <v>10004</v>
      </c>
      <c r="S287" t="s">
        <v>2489</v>
      </c>
      <c r="T287" t="s">
        <v>2493</v>
      </c>
      <c r="U287" t="s">
        <v>290</v>
      </c>
      <c r="V287" t="s">
        <v>34</v>
      </c>
      <c r="W287">
        <v>100003230</v>
      </c>
      <c r="X287">
        <v>8005552231</v>
      </c>
      <c r="Y287" t="s">
        <v>2595</v>
      </c>
      <c r="Z287" t="s">
        <v>4826</v>
      </c>
      <c r="AA287" s="13">
        <v>-58.29</v>
      </c>
      <c r="AB287" s="14">
        <v>42534</v>
      </c>
      <c r="AC287" t="s">
        <v>36</v>
      </c>
    </row>
    <row r="288" spans="1:29" x14ac:dyDescent="0.25">
      <c r="A288" t="str">
        <f>CONCATENATE("Q",ROUNDUP(MONTH(Table1[[#This Row],[Month]])/3,0))</f>
        <v>Q2</v>
      </c>
      <c r="B288" s="14">
        <f>EOMONTH(Table1[[#This Row],[Credit Date]],-1)+1</f>
        <v>42522</v>
      </c>
      <c r="C288" t="str">
        <f>CONCATENATE(Table1[[#This Row],[Issuer Last Name]],", ",Table1[[#This Row],[Issuer First Name]])</f>
        <v>No. 103, Employee</v>
      </c>
      <c r="D288" t="str">
        <f>CONCATENATE(Table1[[#This Row],[Approver Last Name]],", ",Table1[[#This Row],[Approver First Name]])</f>
        <v>No. 004, Employee</v>
      </c>
      <c r="E288" t="str">
        <f>CONCATENATE(Table1[[#This Row],[Customer Last Name]],", ",Table1[[#This Row],[Customer First Name]])</f>
        <v>No. 11803, Client</v>
      </c>
      <c r="F2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 t="str">
        <f>IF(Table1[[#This Row],[Transaction Type]]="Maintenance","Non-Sales","Sales")</f>
        <v>Non-Sales</v>
      </c>
      <c r="H288">
        <f>IF(Table1[[#This Row],[Quarter]]="q2",1,"")</f>
        <v>1</v>
      </c>
      <c r="I288" t="str">
        <f>IF(Table1[[#This Row],[Quarter]]="q3",1,"")</f>
        <v/>
      </c>
      <c r="J288">
        <f>IF(Table1[[#This Row],[Quarter]]="Q2",Table1[[#This Row],[Credit Amount]],"")</f>
        <v>-58.05</v>
      </c>
      <c r="K288" t="str">
        <f>IF(Table1[[#This Row],[Quarter]]="Q3",Table1[[#This Row],[Credit Amount]],"")</f>
        <v/>
      </c>
      <c r="L288" t="str">
        <f>IF(Table1[[#This Row],[Transaction Type]]="Upgrade",Table1[[#This Row],[Credit Amount]],IF(Table1[[#This Row],[Transaction Type]]="Activation",Table1[[#This Row],[Credit Amount]],""))</f>
        <v/>
      </c>
      <c r="M288">
        <f>IF(Table1[[#This Row],[Transaction Type]]="Maintenance",Table1[[#This Row],[Credit Amount]],"")</f>
        <v>-58.05</v>
      </c>
      <c r="N288">
        <v>10103</v>
      </c>
      <c r="O288" t="s">
        <v>2489</v>
      </c>
      <c r="P288" t="s">
        <v>2592</v>
      </c>
      <c r="Q288" t="s">
        <v>289</v>
      </c>
      <c r="R288">
        <v>10004</v>
      </c>
      <c r="S288" t="s">
        <v>2489</v>
      </c>
      <c r="T288" t="s">
        <v>2493</v>
      </c>
      <c r="U288" t="s">
        <v>290</v>
      </c>
      <c r="V288" t="s">
        <v>34</v>
      </c>
      <c r="W288">
        <v>100002802</v>
      </c>
      <c r="X288">
        <v>8005551803</v>
      </c>
      <c r="Y288" t="s">
        <v>2595</v>
      </c>
      <c r="Z288" t="s">
        <v>4398</v>
      </c>
      <c r="AA288" s="13">
        <v>-58.05</v>
      </c>
      <c r="AB288" s="14">
        <v>42535</v>
      </c>
      <c r="AC288" t="s">
        <v>36</v>
      </c>
    </row>
    <row r="289" spans="1:29" x14ac:dyDescent="0.25">
      <c r="A289" t="str">
        <f>CONCATENATE("Q",ROUNDUP(MONTH(Table1[[#This Row],[Month]])/3,0))</f>
        <v>Q2</v>
      </c>
      <c r="B289" s="14">
        <f>EOMONTH(Table1[[#This Row],[Credit Date]],-1)+1</f>
        <v>42522</v>
      </c>
      <c r="C289" t="str">
        <f>CONCATENATE(Table1[[#This Row],[Issuer Last Name]],", ",Table1[[#This Row],[Issuer First Name]])</f>
        <v>No. 103, Employee</v>
      </c>
      <c r="D289" t="str">
        <f>CONCATENATE(Table1[[#This Row],[Approver Last Name]],", ",Table1[[#This Row],[Approver First Name]])</f>
        <v>No. 004, Employee</v>
      </c>
      <c r="E289" t="str">
        <f>CONCATENATE(Table1[[#This Row],[Customer Last Name]],", ",Table1[[#This Row],[Customer First Name]])</f>
        <v>No. 10216, Client</v>
      </c>
      <c r="F2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 t="str">
        <f>IF(Table1[[#This Row],[Transaction Type]]="Maintenance","Non-Sales","Sales")</f>
        <v>Sales</v>
      </c>
      <c r="H289">
        <f>IF(Table1[[#This Row],[Quarter]]="q2",1,"")</f>
        <v>1</v>
      </c>
      <c r="I289" t="str">
        <f>IF(Table1[[#This Row],[Quarter]]="q3",1,"")</f>
        <v/>
      </c>
      <c r="J289">
        <f>IF(Table1[[#This Row],[Quarter]]="Q2",Table1[[#This Row],[Credit Amount]],"")</f>
        <v>-71.239999999999995</v>
      </c>
      <c r="K289" t="str">
        <f>IF(Table1[[#This Row],[Quarter]]="Q3",Table1[[#This Row],[Credit Amount]],"")</f>
        <v/>
      </c>
      <c r="L289">
        <f>IF(Table1[[#This Row],[Transaction Type]]="Upgrade",Table1[[#This Row],[Credit Amount]],IF(Table1[[#This Row],[Transaction Type]]="Activation",Table1[[#This Row],[Credit Amount]],""))</f>
        <v>-71.239999999999995</v>
      </c>
      <c r="M289" t="str">
        <f>IF(Table1[[#This Row],[Transaction Type]]="Maintenance",Table1[[#This Row],[Credit Amount]],"")</f>
        <v/>
      </c>
      <c r="N289">
        <v>10103</v>
      </c>
      <c r="O289" t="s">
        <v>2489</v>
      </c>
      <c r="P289" t="s">
        <v>2592</v>
      </c>
      <c r="Q289" t="s">
        <v>289</v>
      </c>
      <c r="R289">
        <v>10004</v>
      </c>
      <c r="S289" t="s">
        <v>2489</v>
      </c>
      <c r="T289" t="s">
        <v>2493</v>
      </c>
      <c r="U289" t="s">
        <v>290</v>
      </c>
      <c r="V289" t="s">
        <v>34</v>
      </c>
      <c r="W289">
        <v>100001215</v>
      </c>
      <c r="X289">
        <v>8005550216</v>
      </c>
      <c r="Y289" t="s">
        <v>2595</v>
      </c>
      <c r="Z289" t="s">
        <v>2811</v>
      </c>
      <c r="AA289" s="13">
        <v>-71.239999999999995</v>
      </c>
      <c r="AB289" s="14">
        <v>42540</v>
      </c>
      <c r="AC289" t="s">
        <v>37</v>
      </c>
    </row>
    <row r="290" spans="1:29" x14ac:dyDescent="0.25">
      <c r="A290" t="str">
        <f>CONCATENATE("Q",ROUNDUP(MONTH(Table1[[#This Row],[Month]])/3,0))</f>
        <v>Q2</v>
      </c>
      <c r="B290" s="14">
        <f>EOMONTH(Table1[[#This Row],[Credit Date]],-1)+1</f>
        <v>42522</v>
      </c>
      <c r="C290" t="str">
        <f>CONCATENATE(Table1[[#This Row],[Issuer Last Name]],", ",Table1[[#This Row],[Issuer First Name]])</f>
        <v>No. 103, Employee</v>
      </c>
      <c r="D290" t="str">
        <f>CONCATENATE(Table1[[#This Row],[Approver Last Name]],", ",Table1[[#This Row],[Approver First Name]])</f>
        <v>No. 004, Employee</v>
      </c>
      <c r="E290" t="str">
        <f>CONCATENATE(Table1[[#This Row],[Customer Last Name]],", ",Table1[[#This Row],[Customer First Name]])</f>
        <v>No. 10731, Client</v>
      </c>
      <c r="F290" t="str">
        <f>IF(Table1[[#This Row],[Credit Amount]]&gt;-19.99,"Less than 19.99",IF(Table1[[#This Row],[Credit Amount]]=-20,"20",IF(Table1[[#This Row],[Credit Amount]]&gt;-49.98,"20.01-49.98",IF(Table1[[#This Row],[Credit Amount]]=-49.99,"49.99",IF(Table1[[#This Row],[Credit Amount]]=-50,"50",IF(Table1[[#This Row],[Credit Amount]]&lt;-50.01,"Greater than 50"))))))</f>
        <v>20.01-49.98</v>
      </c>
      <c r="G290" t="str">
        <f>IF(Table1[[#This Row],[Transaction Type]]="Maintenance","Non-Sales","Sales")</f>
        <v>Non-Sales</v>
      </c>
      <c r="H290">
        <f>IF(Table1[[#This Row],[Quarter]]="q2",1,"")</f>
        <v>1</v>
      </c>
      <c r="I290" t="str">
        <f>IF(Table1[[#This Row],[Quarter]]="q3",1,"")</f>
        <v/>
      </c>
      <c r="J290">
        <f>IF(Table1[[#This Row],[Quarter]]="Q2",Table1[[#This Row],[Credit Amount]],"")</f>
        <v>-44.71</v>
      </c>
      <c r="K290" t="str">
        <f>IF(Table1[[#This Row],[Quarter]]="Q3",Table1[[#This Row],[Credit Amount]],"")</f>
        <v/>
      </c>
      <c r="L290" t="str">
        <f>IF(Table1[[#This Row],[Transaction Type]]="Upgrade",Table1[[#This Row],[Credit Amount]],IF(Table1[[#This Row],[Transaction Type]]="Activation",Table1[[#This Row],[Credit Amount]],""))</f>
        <v/>
      </c>
      <c r="M290">
        <f>IF(Table1[[#This Row],[Transaction Type]]="Maintenance",Table1[[#This Row],[Credit Amount]],"")</f>
        <v>-44.71</v>
      </c>
      <c r="N290">
        <v>10103</v>
      </c>
      <c r="O290" t="s">
        <v>2489</v>
      </c>
      <c r="P290" t="s">
        <v>2592</v>
      </c>
      <c r="Q290" t="s">
        <v>289</v>
      </c>
      <c r="R290">
        <v>10004</v>
      </c>
      <c r="S290" t="s">
        <v>2489</v>
      </c>
      <c r="T290" t="s">
        <v>2493</v>
      </c>
      <c r="U290" t="s">
        <v>290</v>
      </c>
      <c r="V290" t="s">
        <v>34</v>
      </c>
      <c r="W290">
        <v>100001730</v>
      </c>
      <c r="X290">
        <v>8005550731</v>
      </c>
      <c r="Y290" t="s">
        <v>2595</v>
      </c>
      <c r="Z290" t="s">
        <v>3326</v>
      </c>
      <c r="AA290" s="13">
        <v>-44.71</v>
      </c>
      <c r="AB290" s="14">
        <v>42544</v>
      </c>
      <c r="AC290" t="s">
        <v>36</v>
      </c>
    </row>
    <row r="291" spans="1:29" x14ac:dyDescent="0.25">
      <c r="A291" t="str">
        <f>CONCATENATE("Q",ROUNDUP(MONTH(Table1[[#This Row],[Month]])/3,0))</f>
        <v>Q2</v>
      </c>
      <c r="B291" s="14">
        <f>EOMONTH(Table1[[#This Row],[Credit Date]],-1)+1</f>
        <v>42522</v>
      </c>
      <c r="C291" t="str">
        <f>CONCATENATE(Table1[[#This Row],[Issuer Last Name]],", ",Table1[[#This Row],[Issuer First Name]])</f>
        <v>No. 103, Employee</v>
      </c>
      <c r="D291" t="str">
        <f>CONCATENATE(Table1[[#This Row],[Approver Last Name]],", ",Table1[[#This Row],[Approver First Name]])</f>
        <v>No. 004, Employee</v>
      </c>
      <c r="E291" t="str">
        <f>CONCATENATE(Table1[[#This Row],[Customer Last Name]],", ",Table1[[#This Row],[Customer First Name]])</f>
        <v>No. 11067, Client</v>
      </c>
      <c r="F2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1" t="str">
        <f>IF(Table1[[#This Row],[Transaction Type]]="Maintenance","Non-Sales","Sales")</f>
        <v>Sales</v>
      </c>
      <c r="H291">
        <f>IF(Table1[[#This Row],[Quarter]]="q2",1,"")</f>
        <v>1</v>
      </c>
      <c r="I291" t="str">
        <f>IF(Table1[[#This Row],[Quarter]]="q3",1,"")</f>
        <v/>
      </c>
      <c r="J291">
        <f>IF(Table1[[#This Row],[Quarter]]="Q2",Table1[[#This Row],[Credit Amount]],"")</f>
        <v>-78.81</v>
      </c>
      <c r="K291" t="str">
        <f>IF(Table1[[#This Row],[Quarter]]="Q3",Table1[[#This Row],[Credit Amount]],"")</f>
        <v/>
      </c>
      <c r="L291">
        <f>IF(Table1[[#This Row],[Transaction Type]]="Upgrade",Table1[[#This Row],[Credit Amount]],IF(Table1[[#This Row],[Transaction Type]]="Activation",Table1[[#This Row],[Credit Amount]],""))</f>
        <v>-78.81</v>
      </c>
      <c r="M291" t="str">
        <f>IF(Table1[[#This Row],[Transaction Type]]="Maintenance",Table1[[#This Row],[Credit Amount]],"")</f>
        <v/>
      </c>
      <c r="N291">
        <v>10103</v>
      </c>
      <c r="O291" t="s">
        <v>2489</v>
      </c>
      <c r="P291" t="s">
        <v>2592</v>
      </c>
      <c r="Q291" t="s">
        <v>289</v>
      </c>
      <c r="R291">
        <v>10004</v>
      </c>
      <c r="S291" t="s">
        <v>2489</v>
      </c>
      <c r="T291" t="s">
        <v>2493</v>
      </c>
      <c r="U291" t="s">
        <v>290</v>
      </c>
      <c r="V291" t="s">
        <v>34</v>
      </c>
      <c r="W291">
        <v>100002066</v>
      </c>
      <c r="X291">
        <v>8005551067</v>
      </c>
      <c r="Y291" t="s">
        <v>2595</v>
      </c>
      <c r="Z291" t="s">
        <v>3662</v>
      </c>
      <c r="AA291" s="13">
        <v>-78.81</v>
      </c>
      <c r="AB291" s="14">
        <v>42545</v>
      </c>
      <c r="AC291" t="s">
        <v>37</v>
      </c>
    </row>
    <row r="292" spans="1:29" x14ac:dyDescent="0.25">
      <c r="A292" t="str">
        <f>CONCATENATE("Q",ROUNDUP(MONTH(Table1[[#This Row],[Month]])/3,0))</f>
        <v>Q2</v>
      </c>
      <c r="B292" s="14">
        <f>EOMONTH(Table1[[#This Row],[Credit Date]],-1)+1</f>
        <v>42522</v>
      </c>
      <c r="C292" t="str">
        <f>CONCATENATE(Table1[[#This Row],[Issuer Last Name]],", ",Table1[[#This Row],[Issuer First Name]])</f>
        <v>No. 103, Employee</v>
      </c>
      <c r="D292" t="str">
        <f>CONCATENATE(Table1[[#This Row],[Approver Last Name]],", ",Table1[[#This Row],[Approver First Name]])</f>
        <v>No. 004, Employee</v>
      </c>
      <c r="E292" t="str">
        <f>CONCATENATE(Table1[[#This Row],[Customer Last Name]],", ",Table1[[#This Row],[Customer First Name]])</f>
        <v>No. 10056, Client</v>
      </c>
      <c r="F292" t="str">
        <f>IF(Table1[[#This Row],[Credit Amount]]&gt;-19.99,"Less than 19.99",IF(Table1[[#This Row],[Credit Amount]]=-20,"20",IF(Table1[[#This Row],[Credit Amount]]&gt;-49.98,"20.01-49.98",IF(Table1[[#This Row],[Credit Amount]]=-49.99,"49.99",IF(Table1[[#This Row],[Credit Amount]]=-50,"50",IF(Table1[[#This Row],[Credit Amount]]&lt;-50.01,"Greater than 50"))))))</f>
        <v>20.01-49.98</v>
      </c>
      <c r="G292" t="str">
        <f>IF(Table1[[#This Row],[Transaction Type]]="Maintenance","Non-Sales","Sales")</f>
        <v>Sales</v>
      </c>
      <c r="H292">
        <f>IF(Table1[[#This Row],[Quarter]]="q2",1,"")</f>
        <v>1</v>
      </c>
      <c r="I292" t="str">
        <f>IF(Table1[[#This Row],[Quarter]]="q3",1,"")</f>
        <v/>
      </c>
      <c r="J292">
        <f>IF(Table1[[#This Row],[Quarter]]="Q2",Table1[[#This Row],[Credit Amount]],"")</f>
        <v>-22.51</v>
      </c>
      <c r="K292" t="str">
        <f>IF(Table1[[#This Row],[Quarter]]="Q3",Table1[[#This Row],[Credit Amount]],"")</f>
        <v/>
      </c>
      <c r="L292">
        <f>IF(Table1[[#This Row],[Transaction Type]]="Upgrade",Table1[[#This Row],[Credit Amount]],IF(Table1[[#This Row],[Transaction Type]]="Activation",Table1[[#This Row],[Credit Amount]],""))</f>
        <v>-22.51</v>
      </c>
      <c r="M292" t="str">
        <f>IF(Table1[[#This Row],[Transaction Type]]="Maintenance",Table1[[#This Row],[Credit Amount]],"")</f>
        <v/>
      </c>
      <c r="N292">
        <v>10103</v>
      </c>
      <c r="O292" t="s">
        <v>2489</v>
      </c>
      <c r="P292" t="s">
        <v>2592</v>
      </c>
      <c r="Q292" t="s">
        <v>289</v>
      </c>
      <c r="R292">
        <v>10004</v>
      </c>
      <c r="S292" t="s">
        <v>2489</v>
      </c>
      <c r="T292" t="s">
        <v>2493</v>
      </c>
      <c r="U292" t="s">
        <v>290</v>
      </c>
      <c r="V292" t="s">
        <v>34</v>
      </c>
      <c r="W292">
        <v>100001055</v>
      </c>
      <c r="X292">
        <v>8005550056</v>
      </c>
      <c r="Y292" t="s">
        <v>2595</v>
      </c>
      <c r="Z292" t="s">
        <v>2651</v>
      </c>
      <c r="AA292" s="13">
        <v>-22.51</v>
      </c>
      <c r="AB292" s="14">
        <v>42546</v>
      </c>
      <c r="AC292" t="s">
        <v>37</v>
      </c>
    </row>
    <row r="293" spans="1:29" x14ac:dyDescent="0.25">
      <c r="A293" t="str">
        <f>CONCATENATE("Q",ROUNDUP(MONTH(Table1[[#This Row],[Month]])/3,0))</f>
        <v>Q2</v>
      </c>
      <c r="B293" s="14">
        <f>EOMONTH(Table1[[#This Row],[Credit Date]],-1)+1</f>
        <v>42522</v>
      </c>
      <c r="C293" t="str">
        <f>CONCATENATE(Table1[[#This Row],[Issuer Last Name]],", ",Table1[[#This Row],[Issuer First Name]])</f>
        <v>No. 103, Employee</v>
      </c>
      <c r="D293" t="str">
        <f>CONCATENATE(Table1[[#This Row],[Approver Last Name]],", ",Table1[[#This Row],[Approver First Name]])</f>
        <v>No. 004, Employee</v>
      </c>
      <c r="E293" t="str">
        <f>CONCATENATE(Table1[[#This Row],[Customer Last Name]],", ",Table1[[#This Row],[Customer First Name]])</f>
        <v>No. 11725, Client</v>
      </c>
      <c r="F2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 t="str">
        <f>IF(Table1[[#This Row],[Transaction Type]]="Maintenance","Non-Sales","Sales")</f>
        <v>Sales</v>
      </c>
      <c r="H293">
        <f>IF(Table1[[#This Row],[Quarter]]="q2",1,"")</f>
        <v>1</v>
      </c>
      <c r="I293" t="str">
        <f>IF(Table1[[#This Row],[Quarter]]="q3",1,"")</f>
        <v/>
      </c>
      <c r="J293">
        <f>IF(Table1[[#This Row],[Quarter]]="Q2",Table1[[#This Row],[Credit Amount]],"")</f>
        <v>-92.43</v>
      </c>
      <c r="K293" t="str">
        <f>IF(Table1[[#This Row],[Quarter]]="Q3",Table1[[#This Row],[Credit Amount]],"")</f>
        <v/>
      </c>
      <c r="L293">
        <f>IF(Table1[[#This Row],[Transaction Type]]="Upgrade",Table1[[#This Row],[Credit Amount]],IF(Table1[[#This Row],[Transaction Type]]="Activation",Table1[[#This Row],[Credit Amount]],""))</f>
        <v>-92.43</v>
      </c>
      <c r="M293" t="str">
        <f>IF(Table1[[#This Row],[Transaction Type]]="Maintenance",Table1[[#This Row],[Credit Amount]],"")</f>
        <v/>
      </c>
      <c r="N293">
        <v>10103</v>
      </c>
      <c r="O293" t="s">
        <v>2489</v>
      </c>
      <c r="P293" t="s">
        <v>2592</v>
      </c>
      <c r="Q293" t="s">
        <v>289</v>
      </c>
      <c r="R293">
        <v>10004</v>
      </c>
      <c r="S293" t="s">
        <v>2489</v>
      </c>
      <c r="T293" t="s">
        <v>2493</v>
      </c>
      <c r="U293" t="s">
        <v>290</v>
      </c>
      <c r="V293" t="s">
        <v>34</v>
      </c>
      <c r="W293">
        <v>100002724</v>
      </c>
      <c r="X293">
        <v>8005551725</v>
      </c>
      <c r="Y293" t="s">
        <v>2595</v>
      </c>
      <c r="Z293" t="s">
        <v>4320</v>
      </c>
      <c r="AA293" s="13">
        <v>-92.43</v>
      </c>
      <c r="AB293" s="14">
        <v>42549</v>
      </c>
      <c r="AC293" t="s">
        <v>37</v>
      </c>
    </row>
    <row r="294" spans="1:29" x14ac:dyDescent="0.25">
      <c r="A294" t="str">
        <f>CONCATENATE("Q",ROUNDUP(MONTH(Table1[[#This Row],[Month]])/3,0))</f>
        <v>Q3</v>
      </c>
      <c r="B294" s="14">
        <f>EOMONTH(Table1[[#This Row],[Credit Date]],-1)+1</f>
        <v>42552</v>
      </c>
      <c r="C294" t="str">
        <f>CONCATENATE(Table1[[#This Row],[Issuer Last Name]],", ",Table1[[#This Row],[Issuer First Name]])</f>
        <v>No. 103, Employee</v>
      </c>
      <c r="D294" t="str">
        <f>CONCATENATE(Table1[[#This Row],[Approver Last Name]],", ",Table1[[#This Row],[Approver First Name]])</f>
        <v>No. 004, Employee</v>
      </c>
      <c r="E294" t="str">
        <f>CONCATENATE(Table1[[#This Row],[Customer Last Name]],", ",Table1[[#This Row],[Customer First Name]])</f>
        <v>No. 11078, Client</v>
      </c>
      <c r="F2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 t="str">
        <f>IF(Table1[[#This Row],[Transaction Type]]="Maintenance","Non-Sales","Sales")</f>
        <v>Non-Sales</v>
      </c>
      <c r="H294" t="str">
        <f>IF(Table1[[#This Row],[Quarter]]="q2",1,"")</f>
        <v/>
      </c>
      <c r="I294">
        <f>IF(Table1[[#This Row],[Quarter]]="q3",1,"")</f>
        <v>1</v>
      </c>
      <c r="J294" t="str">
        <f>IF(Table1[[#This Row],[Quarter]]="Q2",Table1[[#This Row],[Credit Amount]],"")</f>
        <v/>
      </c>
      <c r="K294">
        <f>IF(Table1[[#This Row],[Quarter]]="Q3",Table1[[#This Row],[Credit Amount]],"")</f>
        <v>-87.9</v>
      </c>
      <c r="L294" t="str">
        <f>IF(Table1[[#This Row],[Transaction Type]]="Upgrade",Table1[[#This Row],[Credit Amount]],IF(Table1[[#This Row],[Transaction Type]]="Activation",Table1[[#This Row],[Credit Amount]],""))</f>
        <v/>
      </c>
      <c r="M294">
        <f>IF(Table1[[#This Row],[Transaction Type]]="Maintenance",Table1[[#This Row],[Credit Amount]],"")</f>
        <v>-87.9</v>
      </c>
      <c r="N294">
        <v>10103</v>
      </c>
      <c r="O294" t="s">
        <v>2489</v>
      </c>
      <c r="P294" t="s">
        <v>2592</v>
      </c>
      <c r="Q294" t="s">
        <v>289</v>
      </c>
      <c r="R294">
        <v>10004</v>
      </c>
      <c r="S294" t="s">
        <v>2489</v>
      </c>
      <c r="T294" t="s">
        <v>2493</v>
      </c>
      <c r="U294" t="s">
        <v>290</v>
      </c>
      <c r="V294" t="s">
        <v>34</v>
      </c>
      <c r="W294">
        <v>100002077</v>
      </c>
      <c r="X294">
        <v>8005551078</v>
      </c>
      <c r="Y294" t="s">
        <v>2595</v>
      </c>
      <c r="Z294" t="s">
        <v>3673</v>
      </c>
      <c r="AA294" s="13">
        <v>-87.9</v>
      </c>
      <c r="AB294" s="14">
        <v>42553</v>
      </c>
      <c r="AC294" t="s">
        <v>36</v>
      </c>
    </row>
    <row r="295" spans="1:29" x14ac:dyDescent="0.25">
      <c r="A295" t="str">
        <f>CONCATENATE("Q",ROUNDUP(MONTH(Table1[[#This Row],[Month]])/3,0))</f>
        <v>Q3</v>
      </c>
      <c r="B295" s="14">
        <f>EOMONTH(Table1[[#This Row],[Credit Date]],-1)+1</f>
        <v>42552</v>
      </c>
      <c r="C295" t="str">
        <f>CONCATENATE(Table1[[#This Row],[Issuer Last Name]],", ",Table1[[#This Row],[Issuer First Name]])</f>
        <v>No. 103, Employee</v>
      </c>
      <c r="D295" t="str">
        <f>CONCATENATE(Table1[[#This Row],[Approver Last Name]],", ",Table1[[#This Row],[Approver First Name]])</f>
        <v>No. 004, Employee</v>
      </c>
      <c r="E295" t="str">
        <f>CONCATENATE(Table1[[#This Row],[Customer Last Name]],", ",Table1[[#This Row],[Customer First Name]])</f>
        <v>No. 11853, Client</v>
      </c>
      <c r="F2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5" t="str">
        <f>IF(Table1[[#This Row],[Transaction Type]]="Maintenance","Non-Sales","Sales")</f>
        <v>Non-Sales</v>
      </c>
      <c r="H295" t="str">
        <f>IF(Table1[[#This Row],[Quarter]]="q2",1,"")</f>
        <v/>
      </c>
      <c r="I295">
        <f>IF(Table1[[#This Row],[Quarter]]="q3",1,"")</f>
        <v>1</v>
      </c>
      <c r="J295" t="str">
        <f>IF(Table1[[#This Row],[Quarter]]="Q2",Table1[[#This Row],[Credit Amount]],"")</f>
        <v/>
      </c>
      <c r="K295">
        <f>IF(Table1[[#This Row],[Quarter]]="Q3",Table1[[#This Row],[Credit Amount]],"")</f>
        <v>-85.12</v>
      </c>
      <c r="L295" t="str">
        <f>IF(Table1[[#This Row],[Transaction Type]]="Upgrade",Table1[[#This Row],[Credit Amount]],IF(Table1[[#This Row],[Transaction Type]]="Activation",Table1[[#This Row],[Credit Amount]],""))</f>
        <v/>
      </c>
      <c r="M295">
        <f>IF(Table1[[#This Row],[Transaction Type]]="Maintenance",Table1[[#This Row],[Credit Amount]],"")</f>
        <v>-85.12</v>
      </c>
      <c r="N295">
        <v>10103</v>
      </c>
      <c r="O295" t="s">
        <v>2489</v>
      </c>
      <c r="P295" t="s">
        <v>2592</v>
      </c>
      <c r="Q295" t="s">
        <v>289</v>
      </c>
      <c r="R295">
        <v>10004</v>
      </c>
      <c r="S295" t="s">
        <v>2489</v>
      </c>
      <c r="T295" t="s">
        <v>2493</v>
      </c>
      <c r="U295" t="s">
        <v>290</v>
      </c>
      <c r="V295" t="s">
        <v>34</v>
      </c>
      <c r="W295">
        <v>100002852</v>
      </c>
      <c r="X295">
        <v>8005551853</v>
      </c>
      <c r="Y295" t="s">
        <v>2595</v>
      </c>
      <c r="Z295" t="s">
        <v>4448</v>
      </c>
      <c r="AA295" s="13">
        <v>-85.12</v>
      </c>
      <c r="AB295" s="14">
        <v>42557</v>
      </c>
      <c r="AC295" t="s">
        <v>36</v>
      </c>
    </row>
    <row r="296" spans="1:29" x14ac:dyDescent="0.25">
      <c r="A296" t="str">
        <f>CONCATENATE("Q",ROUNDUP(MONTH(Table1[[#This Row],[Month]])/3,0))</f>
        <v>Q3</v>
      </c>
      <c r="B296" s="14">
        <f>EOMONTH(Table1[[#This Row],[Credit Date]],-1)+1</f>
        <v>42552</v>
      </c>
      <c r="C296" t="str">
        <f>CONCATENATE(Table1[[#This Row],[Issuer Last Name]],", ",Table1[[#This Row],[Issuer First Name]])</f>
        <v>No. 103, Employee</v>
      </c>
      <c r="D296" t="str">
        <f>CONCATENATE(Table1[[#This Row],[Approver Last Name]],", ",Table1[[#This Row],[Approver First Name]])</f>
        <v>No. 004, Employee</v>
      </c>
      <c r="E296" t="str">
        <f>CONCATENATE(Table1[[#This Row],[Customer Last Name]],", ",Table1[[#This Row],[Customer First Name]])</f>
        <v>No. 10319, Client</v>
      </c>
      <c r="F2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 t="str">
        <f>IF(Table1[[#This Row],[Transaction Type]]="Maintenance","Non-Sales","Sales")</f>
        <v>Non-Sales</v>
      </c>
      <c r="H296" t="str">
        <f>IF(Table1[[#This Row],[Quarter]]="q2",1,"")</f>
        <v/>
      </c>
      <c r="I296">
        <f>IF(Table1[[#This Row],[Quarter]]="q3",1,"")</f>
        <v>1</v>
      </c>
      <c r="J296" t="str">
        <f>IF(Table1[[#This Row],[Quarter]]="Q2",Table1[[#This Row],[Credit Amount]],"")</f>
        <v/>
      </c>
      <c r="K296">
        <f>IF(Table1[[#This Row],[Quarter]]="Q3",Table1[[#This Row],[Credit Amount]],"")</f>
        <v>-91.53</v>
      </c>
      <c r="L296" t="str">
        <f>IF(Table1[[#This Row],[Transaction Type]]="Upgrade",Table1[[#This Row],[Credit Amount]],IF(Table1[[#This Row],[Transaction Type]]="Activation",Table1[[#This Row],[Credit Amount]],""))</f>
        <v/>
      </c>
      <c r="M296">
        <f>IF(Table1[[#This Row],[Transaction Type]]="Maintenance",Table1[[#This Row],[Credit Amount]],"")</f>
        <v>-91.53</v>
      </c>
      <c r="N296">
        <v>10103</v>
      </c>
      <c r="O296" t="s">
        <v>2489</v>
      </c>
      <c r="P296" t="s">
        <v>2592</v>
      </c>
      <c r="Q296" t="s">
        <v>289</v>
      </c>
      <c r="R296">
        <v>10004</v>
      </c>
      <c r="S296" t="s">
        <v>2489</v>
      </c>
      <c r="T296" t="s">
        <v>2493</v>
      </c>
      <c r="U296" t="s">
        <v>290</v>
      </c>
      <c r="V296" t="s">
        <v>34</v>
      </c>
      <c r="W296">
        <v>100001318</v>
      </c>
      <c r="X296">
        <v>8005550319</v>
      </c>
      <c r="Y296" t="s">
        <v>2595</v>
      </c>
      <c r="Z296" t="s">
        <v>2914</v>
      </c>
      <c r="AA296" s="13">
        <v>-91.53</v>
      </c>
      <c r="AB296" s="14">
        <v>42563</v>
      </c>
      <c r="AC296" t="s">
        <v>36</v>
      </c>
    </row>
    <row r="297" spans="1:29" x14ac:dyDescent="0.25">
      <c r="A297" t="str">
        <f>CONCATENATE("Q",ROUNDUP(MONTH(Table1[[#This Row],[Month]])/3,0))</f>
        <v>Q3</v>
      </c>
      <c r="B297" s="14">
        <f>EOMONTH(Table1[[#This Row],[Credit Date]],-1)+1</f>
        <v>42552</v>
      </c>
      <c r="C297" t="str">
        <f>CONCATENATE(Table1[[#This Row],[Issuer Last Name]],", ",Table1[[#This Row],[Issuer First Name]])</f>
        <v>No. 103, Employee</v>
      </c>
      <c r="D297" t="str">
        <f>CONCATENATE(Table1[[#This Row],[Approver Last Name]],", ",Table1[[#This Row],[Approver First Name]])</f>
        <v>No. 103, Employee</v>
      </c>
      <c r="E297" t="str">
        <f>CONCATENATE(Table1[[#This Row],[Customer Last Name]],", ",Table1[[#This Row],[Customer First Name]])</f>
        <v>No. 10983, Client</v>
      </c>
      <c r="F297" t="str">
        <f>IF(Table1[[#This Row],[Credit Amount]]&gt;-19.99,"Less than 19.99",IF(Table1[[#This Row],[Credit Amount]]=-20,"20",IF(Table1[[#This Row],[Credit Amount]]&gt;-49.98,"20.01-49.98",IF(Table1[[#This Row],[Credit Amount]]=-49.99,"49.99",IF(Table1[[#This Row],[Credit Amount]]=-50,"50",IF(Table1[[#This Row],[Credit Amount]]&lt;-50.01,"Greater than 50"))))))</f>
        <v>Less than 19.99</v>
      </c>
      <c r="G297" t="str">
        <f>IF(Table1[[#This Row],[Transaction Type]]="Maintenance","Non-Sales","Sales")</f>
        <v>Non-Sales</v>
      </c>
      <c r="H297" t="str">
        <f>IF(Table1[[#This Row],[Quarter]]="q2",1,"")</f>
        <v/>
      </c>
      <c r="I297">
        <f>IF(Table1[[#This Row],[Quarter]]="q3",1,"")</f>
        <v>1</v>
      </c>
      <c r="J297" t="str">
        <f>IF(Table1[[#This Row],[Quarter]]="Q2",Table1[[#This Row],[Credit Amount]],"")</f>
        <v/>
      </c>
      <c r="K297">
        <f>IF(Table1[[#This Row],[Quarter]]="Q3",Table1[[#This Row],[Credit Amount]],"")</f>
        <v>-6.53</v>
      </c>
      <c r="L297" t="str">
        <f>IF(Table1[[#This Row],[Transaction Type]]="Upgrade",Table1[[#This Row],[Credit Amount]],IF(Table1[[#This Row],[Transaction Type]]="Activation",Table1[[#This Row],[Credit Amount]],""))</f>
        <v/>
      </c>
      <c r="M297">
        <f>IF(Table1[[#This Row],[Transaction Type]]="Maintenance",Table1[[#This Row],[Credit Amount]],"")</f>
        <v>-6.53</v>
      </c>
      <c r="N297">
        <v>10103</v>
      </c>
      <c r="O297" t="s">
        <v>2489</v>
      </c>
      <c r="P297" t="s">
        <v>2592</v>
      </c>
      <c r="Q297" t="s">
        <v>289</v>
      </c>
      <c r="R297">
        <v>10103</v>
      </c>
      <c r="S297" t="s">
        <v>2489</v>
      </c>
      <c r="T297" t="s">
        <v>2592</v>
      </c>
      <c r="U297" t="s">
        <v>289</v>
      </c>
      <c r="V297" t="s">
        <v>34</v>
      </c>
      <c r="W297">
        <v>100001982</v>
      </c>
      <c r="X297">
        <v>8005550983</v>
      </c>
      <c r="Y297" t="s">
        <v>2595</v>
      </c>
      <c r="Z297" t="s">
        <v>3578</v>
      </c>
      <c r="AA297" s="13">
        <v>-6.53</v>
      </c>
      <c r="AB297" s="14">
        <v>42570</v>
      </c>
      <c r="AC297" t="s">
        <v>36</v>
      </c>
    </row>
    <row r="298" spans="1:29" x14ac:dyDescent="0.25">
      <c r="A298" t="str">
        <f>CONCATENATE("Q",ROUNDUP(MONTH(Table1[[#This Row],[Month]])/3,0))</f>
        <v>Q3</v>
      </c>
      <c r="B298" s="14">
        <f>EOMONTH(Table1[[#This Row],[Credit Date]],-1)+1</f>
        <v>42552</v>
      </c>
      <c r="C298" t="str">
        <f>CONCATENATE(Table1[[#This Row],[Issuer Last Name]],", ",Table1[[#This Row],[Issuer First Name]])</f>
        <v>No. 103, Employee</v>
      </c>
      <c r="D298" t="str">
        <f>CONCATENATE(Table1[[#This Row],[Approver Last Name]],", ",Table1[[#This Row],[Approver First Name]])</f>
        <v>No. 004, Employee</v>
      </c>
      <c r="E298" t="str">
        <f>CONCATENATE(Table1[[#This Row],[Customer Last Name]],", ",Table1[[#This Row],[Customer First Name]])</f>
        <v>No. 13450, Client</v>
      </c>
      <c r="F2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8" t="str">
        <f>IF(Table1[[#This Row],[Transaction Type]]="Maintenance","Non-Sales","Sales")</f>
        <v>Non-Sales</v>
      </c>
      <c r="H298" t="str">
        <f>IF(Table1[[#This Row],[Quarter]]="q2",1,"")</f>
        <v/>
      </c>
      <c r="I298">
        <f>IF(Table1[[#This Row],[Quarter]]="q3",1,"")</f>
        <v>1</v>
      </c>
      <c r="J298" t="str">
        <f>IF(Table1[[#This Row],[Quarter]]="Q2",Table1[[#This Row],[Credit Amount]],"")</f>
        <v/>
      </c>
      <c r="K298">
        <f>IF(Table1[[#This Row],[Quarter]]="Q3",Table1[[#This Row],[Credit Amount]],"")</f>
        <v>-96.06</v>
      </c>
      <c r="L298" t="str">
        <f>IF(Table1[[#This Row],[Transaction Type]]="Upgrade",Table1[[#This Row],[Credit Amount]],IF(Table1[[#This Row],[Transaction Type]]="Activation",Table1[[#This Row],[Credit Amount]],""))</f>
        <v/>
      </c>
      <c r="M298">
        <f>IF(Table1[[#This Row],[Transaction Type]]="Maintenance",Table1[[#This Row],[Credit Amount]],"")</f>
        <v>-96.06</v>
      </c>
      <c r="N298">
        <v>10103</v>
      </c>
      <c r="O298" t="s">
        <v>2489</v>
      </c>
      <c r="P298" t="s">
        <v>2592</v>
      </c>
      <c r="Q298" t="s">
        <v>289</v>
      </c>
      <c r="R298">
        <v>10004</v>
      </c>
      <c r="S298" t="s">
        <v>2489</v>
      </c>
      <c r="T298" t="s">
        <v>2493</v>
      </c>
      <c r="U298" t="s">
        <v>290</v>
      </c>
      <c r="V298" t="s">
        <v>34</v>
      </c>
      <c r="W298">
        <v>100004449</v>
      </c>
      <c r="X298">
        <v>8005553450</v>
      </c>
      <c r="Y298" t="s">
        <v>2595</v>
      </c>
      <c r="Z298" t="s">
        <v>6038</v>
      </c>
      <c r="AA298" s="13">
        <v>-96.06</v>
      </c>
      <c r="AB298" s="14">
        <v>42575</v>
      </c>
      <c r="AC298" t="s">
        <v>36</v>
      </c>
    </row>
    <row r="299" spans="1:29" x14ac:dyDescent="0.25">
      <c r="A299" t="str">
        <f>CONCATENATE("Q",ROUNDUP(MONTH(Table1[[#This Row],[Month]])/3,0))</f>
        <v>Q3</v>
      </c>
      <c r="B299" s="14">
        <f>EOMONTH(Table1[[#This Row],[Credit Date]],-1)+1</f>
        <v>42552</v>
      </c>
      <c r="C299" t="str">
        <f>CONCATENATE(Table1[[#This Row],[Issuer Last Name]],", ",Table1[[#This Row],[Issuer First Name]])</f>
        <v>No. 103, Employee</v>
      </c>
      <c r="D299" t="str">
        <f>CONCATENATE(Table1[[#This Row],[Approver Last Name]],", ",Table1[[#This Row],[Approver First Name]])</f>
        <v>No. 004, Employee</v>
      </c>
      <c r="E299" t="str">
        <f>CONCATENATE(Table1[[#This Row],[Customer Last Name]],", ",Table1[[#This Row],[Customer First Name]])</f>
        <v>No. 10512, Client</v>
      </c>
      <c r="F2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9" t="str">
        <f>IF(Table1[[#This Row],[Transaction Type]]="Maintenance","Non-Sales","Sales")</f>
        <v>Non-Sales</v>
      </c>
      <c r="H299" t="str">
        <f>IF(Table1[[#This Row],[Quarter]]="q2",1,"")</f>
        <v/>
      </c>
      <c r="I299">
        <f>IF(Table1[[#This Row],[Quarter]]="q3",1,"")</f>
        <v>1</v>
      </c>
      <c r="J299" t="str">
        <f>IF(Table1[[#This Row],[Quarter]]="Q2",Table1[[#This Row],[Credit Amount]],"")</f>
        <v/>
      </c>
      <c r="K299">
        <f>IF(Table1[[#This Row],[Quarter]]="Q3",Table1[[#This Row],[Credit Amount]],"")</f>
        <v>-95.93</v>
      </c>
      <c r="L299" t="str">
        <f>IF(Table1[[#This Row],[Transaction Type]]="Upgrade",Table1[[#This Row],[Credit Amount]],IF(Table1[[#This Row],[Transaction Type]]="Activation",Table1[[#This Row],[Credit Amount]],""))</f>
        <v/>
      </c>
      <c r="M299">
        <f>IF(Table1[[#This Row],[Transaction Type]]="Maintenance",Table1[[#This Row],[Credit Amount]],"")</f>
        <v>-95.93</v>
      </c>
      <c r="N299">
        <v>10103</v>
      </c>
      <c r="O299" t="s">
        <v>2489</v>
      </c>
      <c r="P299" t="s">
        <v>2592</v>
      </c>
      <c r="Q299" t="s">
        <v>289</v>
      </c>
      <c r="R299">
        <v>10004</v>
      </c>
      <c r="S299" t="s">
        <v>2489</v>
      </c>
      <c r="T299" t="s">
        <v>2493</v>
      </c>
      <c r="U299" t="s">
        <v>290</v>
      </c>
      <c r="V299" t="s">
        <v>34</v>
      </c>
      <c r="W299">
        <v>100001511</v>
      </c>
      <c r="X299">
        <v>8005550512</v>
      </c>
      <c r="Y299" t="s">
        <v>2595</v>
      </c>
      <c r="Z299" t="s">
        <v>3107</v>
      </c>
      <c r="AA299" s="13">
        <v>-95.93</v>
      </c>
      <c r="AB299" s="14">
        <v>42576</v>
      </c>
      <c r="AC299" t="s">
        <v>36</v>
      </c>
    </row>
    <row r="300" spans="1:29" x14ac:dyDescent="0.25">
      <c r="A300" t="str">
        <f>CONCATENATE("Q",ROUNDUP(MONTH(Table1[[#This Row],[Month]])/3,0))</f>
        <v>Q3</v>
      </c>
      <c r="B300" s="14">
        <f>EOMONTH(Table1[[#This Row],[Credit Date]],-1)+1</f>
        <v>42552</v>
      </c>
      <c r="C300" t="str">
        <f>CONCATENATE(Table1[[#This Row],[Issuer Last Name]],", ",Table1[[#This Row],[Issuer First Name]])</f>
        <v>No. 103, Employee</v>
      </c>
      <c r="D300" t="str">
        <f>CONCATENATE(Table1[[#This Row],[Approver Last Name]],", ",Table1[[#This Row],[Approver First Name]])</f>
        <v>No. 004, Employee</v>
      </c>
      <c r="E300" t="str">
        <f>CONCATENATE(Table1[[#This Row],[Customer Last Name]],", ",Table1[[#This Row],[Customer First Name]])</f>
        <v>No. 12140, Client</v>
      </c>
      <c r="F3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0" t="str">
        <f>IF(Table1[[#This Row],[Transaction Type]]="Maintenance","Non-Sales","Sales")</f>
        <v>Sales</v>
      </c>
      <c r="H300" t="str">
        <f>IF(Table1[[#This Row],[Quarter]]="q2",1,"")</f>
        <v/>
      </c>
      <c r="I300">
        <f>IF(Table1[[#This Row],[Quarter]]="q3",1,"")</f>
        <v>1</v>
      </c>
      <c r="J300" t="str">
        <f>IF(Table1[[#This Row],[Quarter]]="Q2",Table1[[#This Row],[Credit Amount]],"")</f>
        <v/>
      </c>
      <c r="K300">
        <f>IF(Table1[[#This Row],[Quarter]]="Q3",Table1[[#This Row],[Credit Amount]],"")</f>
        <v>-64.25</v>
      </c>
      <c r="L300">
        <f>IF(Table1[[#This Row],[Transaction Type]]="Upgrade",Table1[[#This Row],[Credit Amount]],IF(Table1[[#This Row],[Transaction Type]]="Activation",Table1[[#This Row],[Credit Amount]],""))</f>
        <v>-64.25</v>
      </c>
      <c r="M300" t="str">
        <f>IF(Table1[[#This Row],[Transaction Type]]="Maintenance",Table1[[#This Row],[Credit Amount]],"")</f>
        <v/>
      </c>
      <c r="N300">
        <v>10103</v>
      </c>
      <c r="O300" t="s">
        <v>2489</v>
      </c>
      <c r="P300" t="s">
        <v>2592</v>
      </c>
      <c r="Q300" t="s">
        <v>289</v>
      </c>
      <c r="R300">
        <v>10004</v>
      </c>
      <c r="S300" t="s">
        <v>2489</v>
      </c>
      <c r="T300" t="s">
        <v>2493</v>
      </c>
      <c r="U300" t="s">
        <v>290</v>
      </c>
      <c r="V300" t="s">
        <v>34</v>
      </c>
      <c r="W300">
        <v>100003139</v>
      </c>
      <c r="X300">
        <v>8005552140</v>
      </c>
      <c r="Y300" t="s">
        <v>2595</v>
      </c>
      <c r="Z300" t="s">
        <v>4735</v>
      </c>
      <c r="AA300" s="13">
        <v>-64.25</v>
      </c>
      <c r="AB300" s="14">
        <v>42579</v>
      </c>
      <c r="AC300" t="s">
        <v>37</v>
      </c>
    </row>
    <row r="301" spans="1:29" x14ac:dyDescent="0.25">
      <c r="A301" t="str">
        <f>CONCATENATE("Q",ROUNDUP(MONTH(Table1[[#This Row],[Month]])/3,0))</f>
        <v>Q3</v>
      </c>
      <c r="B301" s="14">
        <f>EOMONTH(Table1[[#This Row],[Credit Date]],-1)+1</f>
        <v>42552</v>
      </c>
      <c r="C301" t="str">
        <f>CONCATENATE(Table1[[#This Row],[Issuer Last Name]],", ",Table1[[#This Row],[Issuer First Name]])</f>
        <v>No. 103, Employee</v>
      </c>
      <c r="D301" t="str">
        <f>CONCATENATE(Table1[[#This Row],[Approver Last Name]],", ",Table1[[#This Row],[Approver First Name]])</f>
        <v>No. 103, Employee</v>
      </c>
      <c r="E301" t="str">
        <f>CONCATENATE(Table1[[#This Row],[Customer Last Name]],", ",Table1[[#This Row],[Customer First Name]])</f>
        <v>No. 13233, Client</v>
      </c>
      <c r="F301" t="str">
        <f>IF(Table1[[#This Row],[Credit Amount]]&gt;-19.99,"Less than 19.99",IF(Table1[[#This Row],[Credit Amount]]=-20,"20",IF(Table1[[#This Row],[Credit Amount]]&gt;-49.98,"20.01-49.98",IF(Table1[[#This Row],[Credit Amount]]=-49.99,"49.99",IF(Table1[[#This Row],[Credit Amount]]=-50,"50",IF(Table1[[#This Row],[Credit Amount]]&lt;-50.01,"Greater than 50"))))))</f>
        <v>Less than 19.99</v>
      </c>
      <c r="G301" t="str">
        <f>IF(Table1[[#This Row],[Transaction Type]]="Maintenance","Non-Sales","Sales")</f>
        <v>Non-Sales</v>
      </c>
      <c r="H301" t="str">
        <f>IF(Table1[[#This Row],[Quarter]]="q2",1,"")</f>
        <v/>
      </c>
      <c r="I301">
        <f>IF(Table1[[#This Row],[Quarter]]="q3",1,"")</f>
        <v>1</v>
      </c>
      <c r="J301" t="str">
        <f>IF(Table1[[#This Row],[Quarter]]="Q2",Table1[[#This Row],[Credit Amount]],"")</f>
        <v/>
      </c>
      <c r="K301">
        <f>IF(Table1[[#This Row],[Quarter]]="Q3",Table1[[#This Row],[Credit Amount]],"")</f>
        <v>-15.92</v>
      </c>
      <c r="L301" t="str">
        <f>IF(Table1[[#This Row],[Transaction Type]]="Upgrade",Table1[[#This Row],[Credit Amount]],IF(Table1[[#This Row],[Transaction Type]]="Activation",Table1[[#This Row],[Credit Amount]],""))</f>
        <v/>
      </c>
      <c r="M301">
        <f>IF(Table1[[#This Row],[Transaction Type]]="Maintenance",Table1[[#This Row],[Credit Amount]],"")</f>
        <v>-15.92</v>
      </c>
      <c r="N301">
        <v>10103</v>
      </c>
      <c r="O301" t="s">
        <v>2489</v>
      </c>
      <c r="P301" t="s">
        <v>2592</v>
      </c>
      <c r="Q301" t="s">
        <v>289</v>
      </c>
      <c r="R301">
        <v>10103</v>
      </c>
      <c r="S301" t="s">
        <v>2489</v>
      </c>
      <c r="T301" t="s">
        <v>2592</v>
      </c>
      <c r="U301" t="s">
        <v>289</v>
      </c>
      <c r="V301" t="s">
        <v>34</v>
      </c>
      <c r="W301">
        <v>100004232</v>
      </c>
      <c r="X301">
        <v>8005553233</v>
      </c>
      <c r="Y301" t="s">
        <v>2595</v>
      </c>
      <c r="Z301" t="s">
        <v>5821</v>
      </c>
      <c r="AA301" s="13">
        <v>-15.92</v>
      </c>
      <c r="AB301" s="14">
        <v>42579</v>
      </c>
      <c r="AC301" t="s">
        <v>36</v>
      </c>
    </row>
    <row r="302" spans="1:29" x14ac:dyDescent="0.25">
      <c r="A302" t="str">
        <f>CONCATENATE("Q",ROUNDUP(MONTH(Table1[[#This Row],[Month]])/3,0))</f>
        <v>Q3</v>
      </c>
      <c r="B302" s="14">
        <f>EOMONTH(Table1[[#This Row],[Credit Date]],-1)+1</f>
        <v>42583</v>
      </c>
      <c r="C302" t="str">
        <f>CONCATENATE(Table1[[#This Row],[Issuer Last Name]],", ",Table1[[#This Row],[Issuer First Name]])</f>
        <v>No. 103, Employee</v>
      </c>
      <c r="D302" t="str">
        <f>CONCATENATE(Table1[[#This Row],[Approver Last Name]],", ",Table1[[#This Row],[Approver First Name]])</f>
        <v>No. 103, Employee</v>
      </c>
      <c r="E302" t="str">
        <f>CONCATENATE(Table1[[#This Row],[Customer Last Name]],", ",Table1[[#This Row],[Customer First Name]])</f>
        <v>No. 10282, Client</v>
      </c>
      <c r="F302" t="str">
        <f>IF(Table1[[#This Row],[Credit Amount]]&gt;-19.99,"Less than 19.99",IF(Table1[[#This Row],[Credit Amount]]=-20,"20",IF(Table1[[#This Row],[Credit Amount]]&gt;-49.98,"20.01-49.98",IF(Table1[[#This Row],[Credit Amount]]=-49.99,"49.99",IF(Table1[[#This Row],[Credit Amount]]=-50,"50",IF(Table1[[#This Row],[Credit Amount]]&lt;-50.01,"Greater than 50"))))))</f>
        <v>20.01-49.98</v>
      </c>
      <c r="G302" t="str">
        <f>IF(Table1[[#This Row],[Transaction Type]]="Maintenance","Non-Sales","Sales")</f>
        <v>Non-Sales</v>
      </c>
      <c r="H302" t="str">
        <f>IF(Table1[[#This Row],[Quarter]]="q2",1,"")</f>
        <v/>
      </c>
      <c r="I302">
        <f>IF(Table1[[#This Row],[Quarter]]="q3",1,"")</f>
        <v>1</v>
      </c>
      <c r="J302" t="str">
        <f>IF(Table1[[#This Row],[Quarter]]="Q2",Table1[[#This Row],[Credit Amount]],"")</f>
        <v/>
      </c>
      <c r="K302">
        <f>IF(Table1[[#This Row],[Quarter]]="Q3",Table1[[#This Row],[Credit Amount]],"")</f>
        <v>-32.31</v>
      </c>
      <c r="L302" t="str">
        <f>IF(Table1[[#This Row],[Transaction Type]]="Upgrade",Table1[[#This Row],[Credit Amount]],IF(Table1[[#This Row],[Transaction Type]]="Activation",Table1[[#This Row],[Credit Amount]],""))</f>
        <v/>
      </c>
      <c r="M302">
        <f>IF(Table1[[#This Row],[Transaction Type]]="Maintenance",Table1[[#This Row],[Credit Amount]],"")</f>
        <v>-32.31</v>
      </c>
      <c r="N302">
        <v>10103</v>
      </c>
      <c r="O302" t="s">
        <v>2489</v>
      </c>
      <c r="P302" t="s">
        <v>2592</v>
      </c>
      <c r="Q302" t="s">
        <v>289</v>
      </c>
      <c r="R302">
        <v>10103</v>
      </c>
      <c r="S302" t="s">
        <v>2489</v>
      </c>
      <c r="T302" t="s">
        <v>2592</v>
      </c>
      <c r="U302" t="s">
        <v>289</v>
      </c>
      <c r="V302" t="s">
        <v>34</v>
      </c>
      <c r="W302">
        <v>100001281</v>
      </c>
      <c r="X302">
        <v>8005550282</v>
      </c>
      <c r="Y302" t="s">
        <v>2595</v>
      </c>
      <c r="Z302" t="s">
        <v>2877</v>
      </c>
      <c r="AA302" s="13">
        <v>-32.31</v>
      </c>
      <c r="AB302" s="14">
        <v>42583</v>
      </c>
      <c r="AC302" t="s">
        <v>36</v>
      </c>
    </row>
    <row r="303" spans="1:29" x14ac:dyDescent="0.25">
      <c r="A303" t="str">
        <f>CONCATENATE("Q",ROUNDUP(MONTH(Table1[[#This Row],[Month]])/3,0))</f>
        <v>Q3</v>
      </c>
      <c r="B303" s="14">
        <f>EOMONTH(Table1[[#This Row],[Credit Date]],-1)+1</f>
        <v>42583</v>
      </c>
      <c r="C303" t="str">
        <f>CONCATENATE(Table1[[#This Row],[Issuer Last Name]],", ",Table1[[#This Row],[Issuer First Name]])</f>
        <v>No. 103, Employee</v>
      </c>
      <c r="D303" t="str">
        <f>CONCATENATE(Table1[[#This Row],[Approver Last Name]],", ",Table1[[#This Row],[Approver First Name]])</f>
        <v>No. 103, Employee</v>
      </c>
      <c r="E303" t="str">
        <f>CONCATENATE(Table1[[#This Row],[Customer Last Name]],", ",Table1[[#This Row],[Customer First Name]])</f>
        <v>No. 11360, Client</v>
      </c>
      <c r="F303" t="str">
        <f>IF(Table1[[#This Row],[Credit Amount]]&gt;-19.99,"Less than 19.99",IF(Table1[[#This Row],[Credit Amount]]=-20,"20",IF(Table1[[#This Row],[Credit Amount]]&gt;-49.98,"20.01-49.98",IF(Table1[[#This Row],[Credit Amount]]=-49.99,"49.99",IF(Table1[[#This Row],[Credit Amount]]=-50,"50",IF(Table1[[#This Row],[Credit Amount]]&lt;-50.01,"Greater than 50"))))))</f>
        <v>20.01-49.98</v>
      </c>
      <c r="G303" t="str">
        <f>IF(Table1[[#This Row],[Transaction Type]]="Maintenance","Non-Sales","Sales")</f>
        <v>Sales</v>
      </c>
      <c r="H303" t="str">
        <f>IF(Table1[[#This Row],[Quarter]]="q2",1,"")</f>
        <v/>
      </c>
      <c r="I303">
        <f>IF(Table1[[#This Row],[Quarter]]="q3",1,"")</f>
        <v>1</v>
      </c>
      <c r="J303" t="str">
        <f>IF(Table1[[#This Row],[Quarter]]="Q2",Table1[[#This Row],[Credit Amount]],"")</f>
        <v/>
      </c>
      <c r="K303">
        <f>IF(Table1[[#This Row],[Quarter]]="Q3",Table1[[#This Row],[Credit Amount]],"")</f>
        <v>-24.78</v>
      </c>
      <c r="L303">
        <f>IF(Table1[[#This Row],[Transaction Type]]="Upgrade",Table1[[#This Row],[Credit Amount]],IF(Table1[[#This Row],[Transaction Type]]="Activation",Table1[[#This Row],[Credit Amount]],""))</f>
        <v>-24.78</v>
      </c>
      <c r="M303" t="str">
        <f>IF(Table1[[#This Row],[Transaction Type]]="Maintenance",Table1[[#This Row],[Credit Amount]],"")</f>
        <v/>
      </c>
      <c r="N303">
        <v>10103</v>
      </c>
      <c r="O303" t="s">
        <v>2489</v>
      </c>
      <c r="P303" t="s">
        <v>2592</v>
      </c>
      <c r="Q303" t="s">
        <v>289</v>
      </c>
      <c r="R303">
        <v>10103</v>
      </c>
      <c r="S303" t="s">
        <v>2489</v>
      </c>
      <c r="T303" t="s">
        <v>2592</v>
      </c>
      <c r="U303" t="s">
        <v>289</v>
      </c>
      <c r="V303" t="s">
        <v>34</v>
      </c>
      <c r="W303">
        <v>100002359</v>
      </c>
      <c r="X303">
        <v>8005551360</v>
      </c>
      <c r="Y303" t="s">
        <v>2595</v>
      </c>
      <c r="Z303" t="s">
        <v>3955</v>
      </c>
      <c r="AA303" s="13">
        <v>-24.78</v>
      </c>
      <c r="AB303" s="14">
        <v>42584</v>
      </c>
      <c r="AC303" t="s">
        <v>35</v>
      </c>
    </row>
    <row r="304" spans="1:29" x14ac:dyDescent="0.25">
      <c r="A304" t="str">
        <f>CONCATENATE("Q",ROUNDUP(MONTH(Table1[[#This Row],[Month]])/3,0))</f>
        <v>Q3</v>
      </c>
      <c r="B304" s="14">
        <f>EOMONTH(Table1[[#This Row],[Credit Date]],-1)+1</f>
        <v>42583</v>
      </c>
      <c r="C304" t="str">
        <f>CONCATENATE(Table1[[#This Row],[Issuer Last Name]],", ",Table1[[#This Row],[Issuer First Name]])</f>
        <v>No. 103, Employee</v>
      </c>
      <c r="D304" t="str">
        <f>CONCATENATE(Table1[[#This Row],[Approver Last Name]],", ",Table1[[#This Row],[Approver First Name]])</f>
        <v>No. 103, Employee</v>
      </c>
      <c r="E304" t="str">
        <f>CONCATENATE(Table1[[#This Row],[Customer Last Name]],", ",Table1[[#This Row],[Customer First Name]])</f>
        <v>No. 13275, Client</v>
      </c>
      <c r="F304" t="str">
        <f>IF(Table1[[#This Row],[Credit Amount]]&gt;-19.99,"Less than 19.99",IF(Table1[[#This Row],[Credit Amount]]=-20,"20",IF(Table1[[#This Row],[Credit Amount]]&gt;-49.98,"20.01-49.98",IF(Table1[[#This Row],[Credit Amount]]=-49.99,"49.99",IF(Table1[[#This Row],[Credit Amount]]=-50,"50",IF(Table1[[#This Row],[Credit Amount]]&lt;-50.01,"Greater than 50"))))))</f>
        <v>20.01-49.98</v>
      </c>
      <c r="G304" t="str">
        <f>IF(Table1[[#This Row],[Transaction Type]]="Maintenance","Non-Sales","Sales")</f>
        <v>Non-Sales</v>
      </c>
      <c r="H304" t="str">
        <f>IF(Table1[[#This Row],[Quarter]]="q2",1,"")</f>
        <v/>
      </c>
      <c r="I304">
        <f>IF(Table1[[#This Row],[Quarter]]="q3",1,"")</f>
        <v>1</v>
      </c>
      <c r="J304" t="str">
        <f>IF(Table1[[#This Row],[Quarter]]="Q2",Table1[[#This Row],[Credit Amount]],"")</f>
        <v/>
      </c>
      <c r="K304">
        <f>IF(Table1[[#This Row],[Quarter]]="Q3",Table1[[#This Row],[Credit Amount]],"")</f>
        <v>-48.98</v>
      </c>
      <c r="L304" t="str">
        <f>IF(Table1[[#This Row],[Transaction Type]]="Upgrade",Table1[[#This Row],[Credit Amount]],IF(Table1[[#This Row],[Transaction Type]]="Activation",Table1[[#This Row],[Credit Amount]],""))</f>
        <v/>
      </c>
      <c r="M304">
        <f>IF(Table1[[#This Row],[Transaction Type]]="Maintenance",Table1[[#This Row],[Credit Amount]],"")</f>
        <v>-48.98</v>
      </c>
      <c r="N304">
        <v>10103</v>
      </c>
      <c r="O304" t="s">
        <v>2489</v>
      </c>
      <c r="P304" t="s">
        <v>2592</v>
      </c>
      <c r="Q304" t="s">
        <v>289</v>
      </c>
      <c r="R304">
        <v>10103</v>
      </c>
      <c r="S304" t="s">
        <v>2489</v>
      </c>
      <c r="T304" t="s">
        <v>2592</v>
      </c>
      <c r="U304" t="s">
        <v>289</v>
      </c>
      <c r="V304" t="s">
        <v>34</v>
      </c>
      <c r="W304">
        <v>100004274</v>
      </c>
      <c r="X304">
        <v>8005553275</v>
      </c>
      <c r="Y304" t="s">
        <v>2595</v>
      </c>
      <c r="Z304" t="s">
        <v>5863</v>
      </c>
      <c r="AA304" s="13">
        <v>-48.98</v>
      </c>
      <c r="AB304" s="14">
        <v>42586</v>
      </c>
      <c r="AC304" t="s">
        <v>36</v>
      </c>
    </row>
    <row r="305" spans="1:29" x14ac:dyDescent="0.25">
      <c r="A305" t="str">
        <f>CONCATENATE("Q",ROUNDUP(MONTH(Table1[[#This Row],[Month]])/3,0))</f>
        <v>Q3</v>
      </c>
      <c r="B305" s="14">
        <f>EOMONTH(Table1[[#This Row],[Credit Date]],-1)+1</f>
        <v>42583</v>
      </c>
      <c r="C305" t="str">
        <f>CONCATENATE(Table1[[#This Row],[Issuer Last Name]],", ",Table1[[#This Row],[Issuer First Name]])</f>
        <v>No. 103, Employee</v>
      </c>
      <c r="D305" t="str">
        <f>CONCATENATE(Table1[[#This Row],[Approver Last Name]],", ",Table1[[#This Row],[Approver First Name]])</f>
        <v>No. 004, Employee</v>
      </c>
      <c r="E305" t="str">
        <f>CONCATENATE(Table1[[#This Row],[Customer Last Name]],", ",Table1[[#This Row],[Customer First Name]])</f>
        <v>No. 10596, Client</v>
      </c>
      <c r="F3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5" t="str">
        <f>IF(Table1[[#This Row],[Transaction Type]]="Maintenance","Non-Sales","Sales")</f>
        <v>Non-Sales</v>
      </c>
      <c r="H305" t="str">
        <f>IF(Table1[[#This Row],[Quarter]]="q2",1,"")</f>
        <v/>
      </c>
      <c r="I305">
        <f>IF(Table1[[#This Row],[Quarter]]="q3",1,"")</f>
        <v>1</v>
      </c>
      <c r="J305" t="str">
        <f>IF(Table1[[#This Row],[Quarter]]="Q2",Table1[[#This Row],[Credit Amount]],"")</f>
        <v/>
      </c>
      <c r="K305">
        <f>IF(Table1[[#This Row],[Quarter]]="Q3",Table1[[#This Row],[Credit Amount]],"")</f>
        <v>-82.69</v>
      </c>
      <c r="L305" t="str">
        <f>IF(Table1[[#This Row],[Transaction Type]]="Upgrade",Table1[[#This Row],[Credit Amount]],IF(Table1[[#This Row],[Transaction Type]]="Activation",Table1[[#This Row],[Credit Amount]],""))</f>
        <v/>
      </c>
      <c r="M305">
        <f>IF(Table1[[#This Row],[Transaction Type]]="Maintenance",Table1[[#This Row],[Credit Amount]],"")</f>
        <v>-82.69</v>
      </c>
      <c r="N305">
        <v>10103</v>
      </c>
      <c r="O305" t="s">
        <v>2489</v>
      </c>
      <c r="P305" t="s">
        <v>2592</v>
      </c>
      <c r="Q305" t="s">
        <v>289</v>
      </c>
      <c r="R305">
        <v>10004</v>
      </c>
      <c r="S305" t="s">
        <v>2489</v>
      </c>
      <c r="T305" t="s">
        <v>2493</v>
      </c>
      <c r="U305" t="s">
        <v>290</v>
      </c>
      <c r="V305" t="s">
        <v>34</v>
      </c>
      <c r="W305">
        <v>100001595</v>
      </c>
      <c r="X305">
        <v>8005550596</v>
      </c>
      <c r="Y305" t="s">
        <v>2595</v>
      </c>
      <c r="Z305" t="s">
        <v>3191</v>
      </c>
      <c r="AA305" s="13">
        <v>-82.69</v>
      </c>
      <c r="AB305" s="14">
        <v>42586</v>
      </c>
      <c r="AC305" t="s">
        <v>36</v>
      </c>
    </row>
    <row r="306" spans="1:29" x14ac:dyDescent="0.25">
      <c r="A306" t="str">
        <f>CONCATENATE("Q",ROUNDUP(MONTH(Table1[[#This Row],[Month]])/3,0))</f>
        <v>Q3</v>
      </c>
      <c r="B306" s="14">
        <f>EOMONTH(Table1[[#This Row],[Credit Date]],-1)+1</f>
        <v>42583</v>
      </c>
      <c r="C306" t="str">
        <f>CONCATENATE(Table1[[#This Row],[Issuer Last Name]],", ",Table1[[#This Row],[Issuer First Name]])</f>
        <v>No. 103, Employee</v>
      </c>
      <c r="D306" t="str">
        <f>CONCATENATE(Table1[[#This Row],[Approver Last Name]],", ",Table1[[#This Row],[Approver First Name]])</f>
        <v>No. 103, Employee</v>
      </c>
      <c r="E306" t="str">
        <f>CONCATENATE(Table1[[#This Row],[Customer Last Name]],", ",Table1[[#This Row],[Customer First Name]])</f>
        <v>No. 12903, Client</v>
      </c>
      <c r="F306" t="str">
        <f>IF(Table1[[#This Row],[Credit Amount]]&gt;-19.99,"Less than 19.99",IF(Table1[[#This Row],[Credit Amount]]=-20,"20",IF(Table1[[#This Row],[Credit Amount]]&gt;-49.98,"20.01-49.98",IF(Table1[[#This Row],[Credit Amount]]=-49.99,"49.99",IF(Table1[[#This Row],[Credit Amount]]=-50,"50",IF(Table1[[#This Row],[Credit Amount]]&lt;-50.01,"Greater than 50"))))))</f>
        <v>Less than 19.99</v>
      </c>
      <c r="G306" t="str">
        <f>IF(Table1[[#This Row],[Transaction Type]]="Maintenance","Non-Sales","Sales")</f>
        <v>Sales</v>
      </c>
      <c r="H306" t="str">
        <f>IF(Table1[[#This Row],[Quarter]]="q2",1,"")</f>
        <v/>
      </c>
      <c r="I306">
        <f>IF(Table1[[#This Row],[Quarter]]="q3",1,"")</f>
        <v>1</v>
      </c>
      <c r="J306" t="str">
        <f>IF(Table1[[#This Row],[Quarter]]="Q2",Table1[[#This Row],[Credit Amount]],"")</f>
        <v/>
      </c>
      <c r="K306">
        <f>IF(Table1[[#This Row],[Quarter]]="Q3",Table1[[#This Row],[Credit Amount]],"")</f>
        <v>-16.760000000000002</v>
      </c>
      <c r="L306">
        <f>IF(Table1[[#This Row],[Transaction Type]]="Upgrade",Table1[[#This Row],[Credit Amount]],IF(Table1[[#This Row],[Transaction Type]]="Activation",Table1[[#This Row],[Credit Amount]],""))</f>
        <v>-16.760000000000002</v>
      </c>
      <c r="M306" t="str">
        <f>IF(Table1[[#This Row],[Transaction Type]]="Maintenance",Table1[[#This Row],[Credit Amount]],"")</f>
        <v/>
      </c>
      <c r="N306">
        <v>10103</v>
      </c>
      <c r="O306" t="s">
        <v>2489</v>
      </c>
      <c r="P306" t="s">
        <v>2592</v>
      </c>
      <c r="Q306" t="s">
        <v>289</v>
      </c>
      <c r="R306">
        <v>10103</v>
      </c>
      <c r="S306" t="s">
        <v>2489</v>
      </c>
      <c r="T306" t="s">
        <v>2592</v>
      </c>
      <c r="U306" t="s">
        <v>289</v>
      </c>
      <c r="V306" t="s">
        <v>34</v>
      </c>
      <c r="W306">
        <v>100003902</v>
      </c>
      <c r="X306">
        <v>8005552903</v>
      </c>
      <c r="Y306" t="s">
        <v>2595</v>
      </c>
      <c r="Z306" t="s">
        <v>5493</v>
      </c>
      <c r="AA306" s="13">
        <v>-16.760000000000002</v>
      </c>
      <c r="AB306" s="14">
        <v>42595</v>
      </c>
      <c r="AC306" t="s">
        <v>35</v>
      </c>
    </row>
    <row r="307" spans="1:29" x14ac:dyDescent="0.25">
      <c r="A307" t="str">
        <f>CONCATENATE("Q",ROUNDUP(MONTH(Table1[[#This Row],[Month]])/3,0))</f>
        <v>Q3</v>
      </c>
      <c r="B307" s="14">
        <f>EOMONTH(Table1[[#This Row],[Credit Date]],-1)+1</f>
        <v>42583</v>
      </c>
      <c r="C307" t="str">
        <f>CONCATENATE(Table1[[#This Row],[Issuer Last Name]],", ",Table1[[#This Row],[Issuer First Name]])</f>
        <v>No. 103, Employee</v>
      </c>
      <c r="D307" t="str">
        <f>CONCATENATE(Table1[[#This Row],[Approver Last Name]],", ",Table1[[#This Row],[Approver First Name]])</f>
        <v>No. 004, Employee</v>
      </c>
      <c r="E307" t="str">
        <f>CONCATENATE(Table1[[#This Row],[Customer Last Name]],", ",Table1[[#This Row],[Customer First Name]])</f>
        <v>No. 10106, Client</v>
      </c>
      <c r="F3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 t="str">
        <f>IF(Table1[[#This Row],[Transaction Type]]="Maintenance","Non-Sales","Sales")</f>
        <v>Sales</v>
      </c>
      <c r="H307" t="str">
        <f>IF(Table1[[#This Row],[Quarter]]="q2",1,"")</f>
        <v/>
      </c>
      <c r="I307">
        <f>IF(Table1[[#This Row],[Quarter]]="q3",1,"")</f>
        <v>1</v>
      </c>
      <c r="J307" t="str">
        <f>IF(Table1[[#This Row],[Quarter]]="Q2",Table1[[#This Row],[Credit Amount]],"")</f>
        <v/>
      </c>
      <c r="K307">
        <f>IF(Table1[[#This Row],[Quarter]]="Q3",Table1[[#This Row],[Credit Amount]],"")</f>
        <v>-64.17</v>
      </c>
      <c r="L307">
        <f>IF(Table1[[#This Row],[Transaction Type]]="Upgrade",Table1[[#This Row],[Credit Amount]],IF(Table1[[#This Row],[Transaction Type]]="Activation",Table1[[#This Row],[Credit Amount]],""))</f>
        <v>-64.17</v>
      </c>
      <c r="M307" t="str">
        <f>IF(Table1[[#This Row],[Transaction Type]]="Maintenance",Table1[[#This Row],[Credit Amount]],"")</f>
        <v/>
      </c>
      <c r="N307">
        <v>10103</v>
      </c>
      <c r="O307" t="s">
        <v>2489</v>
      </c>
      <c r="P307" t="s">
        <v>2592</v>
      </c>
      <c r="Q307" t="s">
        <v>289</v>
      </c>
      <c r="R307">
        <v>10004</v>
      </c>
      <c r="S307" t="s">
        <v>2489</v>
      </c>
      <c r="T307" t="s">
        <v>2493</v>
      </c>
      <c r="U307" t="s">
        <v>290</v>
      </c>
      <c r="V307" t="s">
        <v>34</v>
      </c>
      <c r="W307">
        <v>100001105</v>
      </c>
      <c r="X307">
        <v>8005550106</v>
      </c>
      <c r="Y307" t="s">
        <v>2595</v>
      </c>
      <c r="Z307" t="s">
        <v>2701</v>
      </c>
      <c r="AA307" s="13">
        <v>-64.17</v>
      </c>
      <c r="AB307" s="14">
        <v>42596</v>
      </c>
      <c r="AC307" t="s">
        <v>37</v>
      </c>
    </row>
    <row r="308" spans="1:29" x14ac:dyDescent="0.25">
      <c r="A308" t="str">
        <f>CONCATENATE("Q",ROUNDUP(MONTH(Table1[[#This Row],[Month]])/3,0))</f>
        <v>Q3</v>
      </c>
      <c r="B308" s="14">
        <f>EOMONTH(Table1[[#This Row],[Credit Date]],-1)+1</f>
        <v>42583</v>
      </c>
      <c r="C308" t="str">
        <f>CONCATENATE(Table1[[#This Row],[Issuer Last Name]],", ",Table1[[#This Row],[Issuer First Name]])</f>
        <v>No. 103, Employee</v>
      </c>
      <c r="D308" t="str">
        <f>CONCATENATE(Table1[[#This Row],[Approver Last Name]],", ",Table1[[#This Row],[Approver First Name]])</f>
        <v>No. 004, Employee</v>
      </c>
      <c r="E308" t="str">
        <f>CONCATENATE(Table1[[#This Row],[Customer Last Name]],", ",Table1[[#This Row],[Customer First Name]])</f>
        <v>No. 11813, Client</v>
      </c>
      <c r="F3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 t="str">
        <f>IF(Table1[[#This Row],[Transaction Type]]="Maintenance","Non-Sales","Sales")</f>
        <v>Sales</v>
      </c>
      <c r="H308" t="str">
        <f>IF(Table1[[#This Row],[Quarter]]="q2",1,"")</f>
        <v/>
      </c>
      <c r="I308">
        <f>IF(Table1[[#This Row],[Quarter]]="q3",1,"")</f>
        <v>1</v>
      </c>
      <c r="J308" t="str">
        <f>IF(Table1[[#This Row],[Quarter]]="Q2",Table1[[#This Row],[Credit Amount]],"")</f>
        <v/>
      </c>
      <c r="K308">
        <f>IF(Table1[[#This Row],[Quarter]]="Q3",Table1[[#This Row],[Credit Amount]],"")</f>
        <v>-57.36</v>
      </c>
      <c r="L308">
        <f>IF(Table1[[#This Row],[Transaction Type]]="Upgrade",Table1[[#This Row],[Credit Amount]],IF(Table1[[#This Row],[Transaction Type]]="Activation",Table1[[#This Row],[Credit Amount]],""))</f>
        <v>-57.36</v>
      </c>
      <c r="M308" t="str">
        <f>IF(Table1[[#This Row],[Transaction Type]]="Maintenance",Table1[[#This Row],[Credit Amount]],"")</f>
        <v/>
      </c>
      <c r="N308">
        <v>10103</v>
      </c>
      <c r="O308" t="s">
        <v>2489</v>
      </c>
      <c r="P308" t="s">
        <v>2592</v>
      </c>
      <c r="Q308" t="s">
        <v>289</v>
      </c>
      <c r="R308">
        <v>10004</v>
      </c>
      <c r="S308" t="s">
        <v>2489</v>
      </c>
      <c r="T308" t="s">
        <v>2493</v>
      </c>
      <c r="U308" t="s">
        <v>290</v>
      </c>
      <c r="V308" t="s">
        <v>34</v>
      </c>
      <c r="W308">
        <v>100002812</v>
      </c>
      <c r="X308">
        <v>8005551813</v>
      </c>
      <c r="Y308" t="s">
        <v>2595</v>
      </c>
      <c r="Z308" t="s">
        <v>4408</v>
      </c>
      <c r="AA308" s="13">
        <v>-57.36</v>
      </c>
      <c r="AB308" s="14">
        <v>42599</v>
      </c>
      <c r="AC308" t="s">
        <v>35</v>
      </c>
    </row>
    <row r="309" spans="1:29" x14ac:dyDescent="0.25">
      <c r="A309" t="str">
        <f>CONCATENATE("Q",ROUNDUP(MONTH(Table1[[#This Row],[Month]])/3,0))</f>
        <v>Q3</v>
      </c>
      <c r="B309" s="14">
        <f>EOMONTH(Table1[[#This Row],[Credit Date]],-1)+1</f>
        <v>42583</v>
      </c>
      <c r="C309" t="str">
        <f>CONCATENATE(Table1[[#This Row],[Issuer Last Name]],", ",Table1[[#This Row],[Issuer First Name]])</f>
        <v>No. 103, Employee</v>
      </c>
      <c r="D309" t="str">
        <f>CONCATENATE(Table1[[#This Row],[Approver Last Name]],", ",Table1[[#This Row],[Approver First Name]])</f>
        <v>No. 103, Employee</v>
      </c>
      <c r="E309" t="str">
        <f>CONCATENATE(Table1[[#This Row],[Customer Last Name]],", ",Table1[[#This Row],[Customer First Name]])</f>
        <v>No. 11108, Client</v>
      </c>
      <c r="F309" t="str">
        <f>IF(Table1[[#This Row],[Credit Amount]]&gt;-19.99,"Less than 19.99",IF(Table1[[#This Row],[Credit Amount]]=-20,"20",IF(Table1[[#This Row],[Credit Amount]]&gt;-49.98,"20.01-49.98",IF(Table1[[#This Row],[Credit Amount]]=-49.99,"49.99",IF(Table1[[#This Row],[Credit Amount]]=-50,"50",IF(Table1[[#This Row],[Credit Amount]]&lt;-50.01,"Greater than 50"))))))</f>
        <v>Less than 19.99</v>
      </c>
      <c r="G309" t="str">
        <f>IF(Table1[[#This Row],[Transaction Type]]="Maintenance","Non-Sales","Sales")</f>
        <v>Non-Sales</v>
      </c>
      <c r="H309" t="str">
        <f>IF(Table1[[#This Row],[Quarter]]="q2",1,"")</f>
        <v/>
      </c>
      <c r="I309">
        <f>IF(Table1[[#This Row],[Quarter]]="q3",1,"")</f>
        <v>1</v>
      </c>
      <c r="J309" t="str">
        <f>IF(Table1[[#This Row],[Quarter]]="Q2",Table1[[#This Row],[Credit Amount]],"")</f>
        <v/>
      </c>
      <c r="K309">
        <f>IF(Table1[[#This Row],[Quarter]]="Q3",Table1[[#This Row],[Credit Amount]],"")</f>
        <v>-17.829999999999998</v>
      </c>
      <c r="L309" t="str">
        <f>IF(Table1[[#This Row],[Transaction Type]]="Upgrade",Table1[[#This Row],[Credit Amount]],IF(Table1[[#This Row],[Transaction Type]]="Activation",Table1[[#This Row],[Credit Amount]],""))</f>
        <v/>
      </c>
      <c r="M309">
        <f>IF(Table1[[#This Row],[Transaction Type]]="Maintenance",Table1[[#This Row],[Credit Amount]],"")</f>
        <v>-17.829999999999998</v>
      </c>
      <c r="N309">
        <v>10103</v>
      </c>
      <c r="O309" t="s">
        <v>2489</v>
      </c>
      <c r="P309" t="s">
        <v>2592</v>
      </c>
      <c r="Q309" t="s">
        <v>289</v>
      </c>
      <c r="R309">
        <v>10103</v>
      </c>
      <c r="S309" t="s">
        <v>2489</v>
      </c>
      <c r="T309" t="s">
        <v>2592</v>
      </c>
      <c r="U309" t="s">
        <v>289</v>
      </c>
      <c r="V309" t="s">
        <v>34</v>
      </c>
      <c r="W309">
        <v>100002107</v>
      </c>
      <c r="X309">
        <v>8005551108</v>
      </c>
      <c r="Y309" t="s">
        <v>2595</v>
      </c>
      <c r="Z309" t="s">
        <v>3703</v>
      </c>
      <c r="AA309" s="13">
        <v>-17.829999999999998</v>
      </c>
      <c r="AB309" s="14">
        <v>42601</v>
      </c>
      <c r="AC309" t="s">
        <v>36</v>
      </c>
    </row>
    <row r="310" spans="1:29" x14ac:dyDescent="0.25">
      <c r="A310" t="str">
        <f>CONCATENATE("Q",ROUNDUP(MONTH(Table1[[#This Row],[Month]])/3,0))</f>
        <v>Q3</v>
      </c>
      <c r="B310" s="14">
        <f>EOMONTH(Table1[[#This Row],[Credit Date]],-1)+1</f>
        <v>42583</v>
      </c>
      <c r="C310" t="str">
        <f>CONCATENATE(Table1[[#This Row],[Issuer Last Name]],", ",Table1[[#This Row],[Issuer First Name]])</f>
        <v>No. 103, Employee</v>
      </c>
      <c r="D310" t="str">
        <f>CONCATENATE(Table1[[#This Row],[Approver Last Name]],", ",Table1[[#This Row],[Approver First Name]])</f>
        <v>No. 004, Employee</v>
      </c>
      <c r="E310" t="str">
        <f>CONCATENATE(Table1[[#This Row],[Customer Last Name]],", ",Table1[[#This Row],[Customer First Name]])</f>
        <v>No. 10176, Client</v>
      </c>
      <c r="F3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 t="str">
        <f>IF(Table1[[#This Row],[Transaction Type]]="Maintenance","Non-Sales","Sales")</f>
        <v>Sales</v>
      </c>
      <c r="H310" t="str">
        <f>IF(Table1[[#This Row],[Quarter]]="q2",1,"")</f>
        <v/>
      </c>
      <c r="I310">
        <f>IF(Table1[[#This Row],[Quarter]]="q3",1,"")</f>
        <v>1</v>
      </c>
      <c r="J310" t="str">
        <f>IF(Table1[[#This Row],[Quarter]]="Q2",Table1[[#This Row],[Credit Amount]],"")</f>
        <v/>
      </c>
      <c r="K310">
        <f>IF(Table1[[#This Row],[Quarter]]="Q3",Table1[[#This Row],[Credit Amount]],"")</f>
        <v>-71.5</v>
      </c>
      <c r="L310">
        <f>IF(Table1[[#This Row],[Transaction Type]]="Upgrade",Table1[[#This Row],[Credit Amount]],IF(Table1[[#This Row],[Transaction Type]]="Activation",Table1[[#This Row],[Credit Amount]],""))</f>
        <v>-71.5</v>
      </c>
      <c r="M310" t="str">
        <f>IF(Table1[[#This Row],[Transaction Type]]="Maintenance",Table1[[#This Row],[Credit Amount]],"")</f>
        <v/>
      </c>
      <c r="N310">
        <v>10103</v>
      </c>
      <c r="O310" t="s">
        <v>2489</v>
      </c>
      <c r="P310" t="s">
        <v>2592</v>
      </c>
      <c r="Q310" t="s">
        <v>289</v>
      </c>
      <c r="R310">
        <v>10004</v>
      </c>
      <c r="S310" t="s">
        <v>2489</v>
      </c>
      <c r="T310" t="s">
        <v>2493</v>
      </c>
      <c r="U310" t="s">
        <v>290</v>
      </c>
      <c r="V310" t="s">
        <v>34</v>
      </c>
      <c r="W310">
        <v>100001175</v>
      </c>
      <c r="X310">
        <v>8005550176</v>
      </c>
      <c r="Y310" t="s">
        <v>2595</v>
      </c>
      <c r="Z310" t="s">
        <v>2771</v>
      </c>
      <c r="AA310" s="13">
        <v>-71.5</v>
      </c>
      <c r="AB310" s="14">
        <v>42603</v>
      </c>
      <c r="AC310" t="s">
        <v>35</v>
      </c>
    </row>
    <row r="311" spans="1:29" x14ac:dyDescent="0.25">
      <c r="A311" t="str">
        <f>CONCATENATE("Q",ROUNDUP(MONTH(Table1[[#This Row],[Month]])/3,0))</f>
        <v>Q3</v>
      </c>
      <c r="B311" s="14">
        <f>EOMONTH(Table1[[#This Row],[Credit Date]],-1)+1</f>
        <v>42583</v>
      </c>
      <c r="C311" t="str">
        <f>CONCATENATE(Table1[[#This Row],[Issuer Last Name]],", ",Table1[[#This Row],[Issuer First Name]])</f>
        <v>No. 103, Employee</v>
      </c>
      <c r="D311" t="str">
        <f>CONCATENATE(Table1[[#This Row],[Approver Last Name]],", ",Table1[[#This Row],[Approver First Name]])</f>
        <v>No. 103, Employee</v>
      </c>
      <c r="E311" t="str">
        <f>CONCATENATE(Table1[[#This Row],[Customer Last Name]],", ",Table1[[#This Row],[Customer First Name]])</f>
        <v>No. 12176, Client</v>
      </c>
      <c r="F311" t="str">
        <f>IF(Table1[[#This Row],[Credit Amount]]&gt;-19.99,"Less than 19.99",IF(Table1[[#This Row],[Credit Amount]]=-20,"20",IF(Table1[[#This Row],[Credit Amount]]&gt;-49.98,"20.01-49.98",IF(Table1[[#This Row],[Credit Amount]]=-49.99,"49.99",IF(Table1[[#This Row],[Credit Amount]]=-50,"50",IF(Table1[[#This Row],[Credit Amount]]&lt;-50.01,"Greater than 50"))))))</f>
        <v>20.01-49.98</v>
      </c>
      <c r="G311" t="str">
        <f>IF(Table1[[#This Row],[Transaction Type]]="Maintenance","Non-Sales","Sales")</f>
        <v>Sales</v>
      </c>
      <c r="H311" t="str">
        <f>IF(Table1[[#This Row],[Quarter]]="q2",1,"")</f>
        <v/>
      </c>
      <c r="I311">
        <f>IF(Table1[[#This Row],[Quarter]]="q3",1,"")</f>
        <v>1</v>
      </c>
      <c r="J311" t="str">
        <f>IF(Table1[[#This Row],[Quarter]]="Q2",Table1[[#This Row],[Credit Amount]],"")</f>
        <v/>
      </c>
      <c r="K311">
        <f>IF(Table1[[#This Row],[Quarter]]="Q3",Table1[[#This Row],[Credit Amount]],"")</f>
        <v>-34.35</v>
      </c>
      <c r="L311">
        <f>IF(Table1[[#This Row],[Transaction Type]]="Upgrade",Table1[[#This Row],[Credit Amount]],IF(Table1[[#This Row],[Transaction Type]]="Activation",Table1[[#This Row],[Credit Amount]],""))</f>
        <v>-34.35</v>
      </c>
      <c r="M311" t="str">
        <f>IF(Table1[[#This Row],[Transaction Type]]="Maintenance",Table1[[#This Row],[Credit Amount]],"")</f>
        <v/>
      </c>
      <c r="N311">
        <v>10103</v>
      </c>
      <c r="O311" t="s">
        <v>2489</v>
      </c>
      <c r="P311" t="s">
        <v>2592</v>
      </c>
      <c r="Q311" t="s">
        <v>289</v>
      </c>
      <c r="R311">
        <v>10103</v>
      </c>
      <c r="S311" t="s">
        <v>2489</v>
      </c>
      <c r="T311" t="s">
        <v>2592</v>
      </c>
      <c r="U311" t="s">
        <v>289</v>
      </c>
      <c r="V311" t="s">
        <v>34</v>
      </c>
      <c r="W311">
        <v>100003175</v>
      </c>
      <c r="X311">
        <v>8005552176</v>
      </c>
      <c r="Y311" t="s">
        <v>2595</v>
      </c>
      <c r="Z311" t="s">
        <v>4771</v>
      </c>
      <c r="AA311" s="13">
        <v>-34.35</v>
      </c>
      <c r="AB311" s="14">
        <v>42605</v>
      </c>
      <c r="AC311" t="s">
        <v>35</v>
      </c>
    </row>
    <row r="312" spans="1:29" x14ac:dyDescent="0.25">
      <c r="A312" t="str">
        <f>CONCATENATE("Q",ROUNDUP(MONTH(Table1[[#This Row],[Month]])/3,0))</f>
        <v>Q3</v>
      </c>
      <c r="B312" s="14">
        <f>EOMONTH(Table1[[#This Row],[Credit Date]],-1)+1</f>
        <v>42583</v>
      </c>
      <c r="C312" t="str">
        <f>CONCATENATE(Table1[[#This Row],[Issuer Last Name]],", ",Table1[[#This Row],[Issuer First Name]])</f>
        <v>No. 103, Employee</v>
      </c>
      <c r="D312" t="str">
        <f>CONCATENATE(Table1[[#This Row],[Approver Last Name]],", ",Table1[[#This Row],[Approver First Name]])</f>
        <v>No. 004, Employee</v>
      </c>
      <c r="E312" t="str">
        <f>CONCATENATE(Table1[[#This Row],[Customer Last Name]],", ",Table1[[#This Row],[Customer First Name]])</f>
        <v>No. 10584, Client</v>
      </c>
      <c r="F3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 t="str">
        <f>IF(Table1[[#This Row],[Transaction Type]]="Maintenance","Non-Sales","Sales")</f>
        <v>Non-Sales</v>
      </c>
      <c r="H312" t="str">
        <f>IF(Table1[[#This Row],[Quarter]]="q2",1,"")</f>
        <v/>
      </c>
      <c r="I312">
        <f>IF(Table1[[#This Row],[Quarter]]="q3",1,"")</f>
        <v>1</v>
      </c>
      <c r="J312" t="str">
        <f>IF(Table1[[#This Row],[Quarter]]="Q2",Table1[[#This Row],[Credit Amount]],"")</f>
        <v/>
      </c>
      <c r="K312">
        <f>IF(Table1[[#This Row],[Quarter]]="Q3",Table1[[#This Row],[Credit Amount]],"")</f>
        <v>-55.84</v>
      </c>
      <c r="L312" t="str">
        <f>IF(Table1[[#This Row],[Transaction Type]]="Upgrade",Table1[[#This Row],[Credit Amount]],IF(Table1[[#This Row],[Transaction Type]]="Activation",Table1[[#This Row],[Credit Amount]],""))</f>
        <v/>
      </c>
      <c r="M312">
        <f>IF(Table1[[#This Row],[Transaction Type]]="Maintenance",Table1[[#This Row],[Credit Amount]],"")</f>
        <v>-55.84</v>
      </c>
      <c r="N312">
        <v>10103</v>
      </c>
      <c r="O312" t="s">
        <v>2489</v>
      </c>
      <c r="P312" t="s">
        <v>2592</v>
      </c>
      <c r="Q312" t="s">
        <v>289</v>
      </c>
      <c r="R312">
        <v>10004</v>
      </c>
      <c r="S312" t="s">
        <v>2489</v>
      </c>
      <c r="T312" t="s">
        <v>2493</v>
      </c>
      <c r="U312" t="s">
        <v>290</v>
      </c>
      <c r="V312" t="s">
        <v>34</v>
      </c>
      <c r="W312">
        <v>100001583</v>
      </c>
      <c r="X312">
        <v>8005550584</v>
      </c>
      <c r="Y312" t="s">
        <v>2595</v>
      </c>
      <c r="Z312" t="s">
        <v>3179</v>
      </c>
      <c r="AA312" s="13">
        <v>-55.84</v>
      </c>
      <c r="AB312" s="14">
        <v>42611</v>
      </c>
      <c r="AC312" t="s">
        <v>36</v>
      </c>
    </row>
    <row r="313" spans="1:29" x14ac:dyDescent="0.25">
      <c r="A313" t="str">
        <f>CONCATENATE("Q",ROUNDUP(MONTH(Table1[[#This Row],[Month]])/3,0))</f>
        <v>Q3</v>
      </c>
      <c r="B313" s="14">
        <f>EOMONTH(Table1[[#This Row],[Credit Date]],-1)+1</f>
        <v>42583</v>
      </c>
      <c r="C313" t="str">
        <f>CONCATENATE(Table1[[#This Row],[Issuer Last Name]],", ",Table1[[#This Row],[Issuer First Name]])</f>
        <v>No. 103, Employee</v>
      </c>
      <c r="D313" t="str">
        <f>CONCATENATE(Table1[[#This Row],[Approver Last Name]],", ",Table1[[#This Row],[Approver First Name]])</f>
        <v>No. 103, Employee</v>
      </c>
      <c r="E313" t="str">
        <f>CONCATENATE(Table1[[#This Row],[Customer Last Name]],", ",Table1[[#This Row],[Customer First Name]])</f>
        <v>No. 12105, Client</v>
      </c>
      <c r="F313" t="str">
        <f>IF(Table1[[#This Row],[Credit Amount]]&gt;-19.99,"Less than 19.99",IF(Table1[[#This Row],[Credit Amount]]=-20,"20",IF(Table1[[#This Row],[Credit Amount]]&gt;-49.98,"20.01-49.98",IF(Table1[[#This Row],[Credit Amount]]=-49.99,"49.99",IF(Table1[[#This Row],[Credit Amount]]=-50,"50",IF(Table1[[#This Row],[Credit Amount]]&lt;-50.01,"Greater than 50"))))))</f>
        <v>20.01-49.98</v>
      </c>
      <c r="G313" t="str">
        <f>IF(Table1[[#This Row],[Transaction Type]]="Maintenance","Non-Sales","Sales")</f>
        <v>Non-Sales</v>
      </c>
      <c r="H313" t="str">
        <f>IF(Table1[[#This Row],[Quarter]]="q2",1,"")</f>
        <v/>
      </c>
      <c r="I313">
        <f>IF(Table1[[#This Row],[Quarter]]="q3",1,"")</f>
        <v>1</v>
      </c>
      <c r="J313" t="str">
        <f>IF(Table1[[#This Row],[Quarter]]="Q2",Table1[[#This Row],[Credit Amount]],"")</f>
        <v/>
      </c>
      <c r="K313">
        <f>IF(Table1[[#This Row],[Quarter]]="Q3",Table1[[#This Row],[Credit Amount]],"")</f>
        <v>-49.07</v>
      </c>
      <c r="L313" t="str">
        <f>IF(Table1[[#This Row],[Transaction Type]]="Upgrade",Table1[[#This Row],[Credit Amount]],IF(Table1[[#This Row],[Transaction Type]]="Activation",Table1[[#This Row],[Credit Amount]],""))</f>
        <v/>
      </c>
      <c r="M313">
        <f>IF(Table1[[#This Row],[Transaction Type]]="Maintenance",Table1[[#This Row],[Credit Amount]],"")</f>
        <v>-49.07</v>
      </c>
      <c r="N313">
        <v>10103</v>
      </c>
      <c r="O313" t="s">
        <v>2489</v>
      </c>
      <c r="P313" t="s">
        <v>2592</v>
      </c>
      <c r="Q313" t="s">
        <v>289</v>
      </c>
      <c r="R313">
        <v>10103</v>
      </c>
      <c r="S313" t="s">
        <v>2489</v>
      </c>
      <c r="T313" t="s">
        <v>2592</v>
      </c>
      <c r="U313" t="s">
        <v>289</v>
      </c>
      <c r="V313" t="s">
        <v>34</v>
      </c>
      <c r="W313">
        <v>100003104</v>
      </c>
      <c r="X313">
        <v>8005552105</v>
      </c>
      <c r="Y313" t="s">
        <v>2595</v>
      </c>
      <c r="Z313" t="s">
        <v>4700</v>
      </c>
      <c r="AA313" s="13">
        <v>-49.07</v>
      </c>
      <c r="AB313" s="14">
        <v>42611</v>
      </c>
      <c r="AC313" t="s">
        <v>36</v>
      </c>
    </row>
    <row r="314" spans="1:29" x14ac:dyDescent="0.25">
      <c r="A314" t="str">
        <f>CONCATENATE("Q",ROUNDUP(MONTH(Table1[[#This Row],[Month]])/3,0))</f>
        <v>Q3</v>
      </c>
      <c r="B314" s="14">
        <f>EOMONTH(Table1[[#This Row],[Credit Date]],-1)+1</f>
        <v>42583</v>
      </c>
      <c r="C314" t="str">
        <f>CONCATENATE(Table1[[#This Row],[Issuer Last Name]],", ",Table1[[#This Row],[Issuer First Name]])</f>
        <v>No. 103, Employee</v>
      </c>
      <c r="D314" t="str">
        <f>CONCATENATE(Table1[[#This Row],[Approver Last Name]],", ",Table1[[#This Row],[Approver First Name]])</f>
        <v>No. 103, Employee</v>
      </c>
      <c r="E314" t="str">
        <f>CONCATENATE(Table1[[#This Row],[Customer Last Name]],", ",Table1[[#This Row],[Customer First Name]])</f>
        <v>No. 12622, Client</v>
      </c>
      <c r="F314" t="str">
        <f>IF(Table1[[#This Row],[Credit Amount]]&gt;-19.99,"Less than 19.99",IF(Table1[[#This Row],[Credit Amount]]=-20,"20",IF(Table1[[#This Row],[Credit Amount]]&gt;-49.98,"20.01-49.98",IF(Table1[[#This Row],[Credit Amount]]=-49.99,"49.99",IF(Table1[[#This Row],[Credit Amount]]=-50,"50",IF(Table1[[#This Row],[Credit Amount]]&lt;-50.01,"Greater than 50"))))))</f>
        <v>Less than 19.99</v>
      </c>
      <c r="G314" t="str">
        <f>IF(Table1[[#This Row],[Transaction Type]]="Maintenance","Non-Sales","Sales")</f>
        <v>Sales</v>
      </c>
      <c r="H314" t="str">
        <f>IF(Table1[[#This Row],[Quarter]]="q2",1,"")</f>
        <v/>
      </c>
      <c r="I314">
        <f>IF(Table1[[#This Row],[Quarter]]="q3",1,"")</f>
        <v>1</v>
      </c>
      <c r="J314" t="str">
        <f>IF(Table1[[#This Row],[Quarter]]="Q2",Table1[[#This Row],[Credit Amount]],"")</f>
        <v/>
      </c>
      <c r="K314">
        <f>IF(Table1[[#This Row],[Quarter]]="Q3",Table1[[#This Row],[Credit Amount]],"")</f>
        <v>-8.81</v>
      </c>
      <c r="L314">
        <f>IF(Table1[[#This Row],[Transaction Type]]="Upgrade",Table1[[#This Row],[Credit Amount]],IF(Table1[[#This Row],[Transaction Type]]="Activation",Table1[[#This Row],[Credit Amount]],""))</f>
        <v>-8.81</v>
      </c>
      <c r="M314" t="str">
        <f>IF(Table1[[#This Row],[Transaction Type]]="Maintenance",Table1[[#This Row],[Credit Amount]],"")</f>
        <v/>
      </c>
      <c r="N314">
        <v>10103</v>
      </c>
      <c r="O314" t="s">
        <v>2489</v>
      </c>
      <c r="P314" t="s">
        <v>2592</v>
      </c>
      <c r="Q314" t="s">
        <v>289</v>
      </c>
      <c r="R314">
        <v>10103</v>
      </c>
      <c r="S314" t="s">
        <v>2489</v>
      </c>
      <c r="T314" t="s">
        <v>2592</v>
      </c>
      <c r="U314" t="s">
        <v>289</v>
      </c>
      <c r="V314" t="s">
        <v>34</v>
      </c>
      <c r="W314">
        <v>100003621</v>
      </c>
      <c r="X314">
        <v>8005552622</v>
      </c>
      <c r="Y314" t="s">
        <v>2595</v>
      </c>
      <c r="Z314" t="s">
        <v>5217</v>
      </c>
      <c r="AA314" s="13">
        <v>-8.81</v>
      </c>
      <c r="AB314" s="14">
        <v>42611</v>
      </c>
      <c r="AC314" t="s">
        <v>37</v>
      </c>
    </row>
    <row r="315" spans="1:29" x14ac:dyDescent="0.25">
      <c r="A315" t="str">
        <f>CONCATENATE("Q",ROUNDUP(MONTH(Table1[[#This Row],[Month]])/3,0))</f>
        <v>Q3</v>
      </c>
      <c r="B315" s="14">
        <f>EOMONTH(Table1[[#This Row],[Credit Date]],-1)+1</f>
        <v>42614</v>
      </c>
      <c r="C315" t="str">
        <f>CONCATENATE(Table1[[#This Row],[Issuer Last Name]],", ",Table1[[#This Row],[Issuer First Name]])</f>
        <v>No. 103, Employee</v>
      </c>
      <c r="D315" t="str">
        <f>CONCATENATE(Table1[[#This Row],[Approver Last Name]],", ",Table1[[#This Row],[Approver First Name]])</f>
        <v>No. 004, Employee</v>
      </c>
      <c r="E315" t="str">
        <f>CONCATENATE(Table1[[#This Row],[Customer Last Name]],", ",Table1[[#This Row],[Customer First Name]])</f>
        <v>No. 13941, Client</v>
      </c>
      <c r="F3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 t="str">
        <f>IF(Table1[[#This Row],[Transaction Type]]="Maintenance","Non-Sales","Sales")</f>
        <v>Non-Sales</v>
      </c>
      <c r="H315" t="str">
        <f>IF(Table1[[#This Row],[Quarter]]="q2",1,"")</f>
        <v/>
      </c>
      <c r="I315">
        <f>IF(Table1[[#This Row],[Quarter]]="q3",1,"")</f>
        <v>1</v>
      </c>
      <c r="J315" t="str">
        <f>IF(Table1[[#This Row],[Quarter]]="Q2",Table1[[#This Row],[Credit Amount]],"")</f>
        <v/>
      </c>
      <c r="K315">
        <f>IF(Table1[[#This Row],[Quarter]]="Q3",Table1[[#This Row],[Credit Amount]],"")</f>
        <v>-61.48</v>
      </c>
      <c r="L315" t="str">
        <f>IF(Table1[[#This Row],[Transaction Type]]="Upgrade",Table1[[#This Row],[Credit Amount]],IF(Table1[[#This Row],[Transaction Type]]="Activation",Table1[[#This Row],[Credit Amount]],""))</f>
        <v/>
      </c>
      <c r="M315">
        <f>IF(Table1[[#This Row],[Transaction Type]]="Maintenance",Table1[[#This Row],[Credit Amount]],"")</f>
        <v>-61.48</v>
      </c>
      <c r="N315">
        <v>10103</v>
      </c>
      <c r="O315" t="s">
        <v>2489</v>
      </c>
      <c r="P315" t="s">
        <v>2592</v>
      </c>
      <c r="Q315" t="s">
        <v>289</v>
      </c>
      <c r="R315">
        <v>10004</v>
      </c>
      <c r="S315" t="s">
        <v>2489</v>
      </c>
      <c r="T315" t="s">
        <v>2493</v>
      </c>
      <c r="U315" t="s">
        <v>290</v>
      </c>
      <c r="V315" t="s">
        <v>34</v>
      </c>
      <c r="W315">
        <v>100004940</v>
      </c>
      <c r="X315">
        <v>8005553941</v>
      </c>
      <c r="Y315" t="s">
        <v>2595</v>
      </c>
      <c r="Z315" t="s">
        <v>6529</v>
      </c>
      <c r="AA315" s="13">
        <v>-61.48</v>
      </c>
      <c r="AB315" s="14">
        <v>42617</v>
      </c>
      <c r="AC315" t="s">
        <v>36</v>
      </c>
    </row>
    <row r="316" spans="1:29" x14ac:dyDescent="0.25">
      <c r="A316" t="str">
        <f>CONCATENATE("Q",ROUNDUP(MONTH(Table1[[#This Row],[Month]])/3,0))</f>
        <v>Q3</v>
      </c>
      <c r="B316" s="14">
        <f>EOMONTH(Table1[[#This Row],[Credit Date]],-1)+1</f>
        <v>42614</v>
      </c>
      <c r="C316" t="str">
        <f>CONCATENATE(Table1[[#This Row],[Issuer Last Name]],", ",Table1[[#This Row],[Issuer First Name]])</f>
        <v>No. 103, Employee</v>
      </c>
      <c r="D316" t="str">
        <f>CONCATENATE(Table1[[#This Row],[Approver Last Name]],", ",Table1[[#This Row],[Approver First Name]])</f>
        <v>No. 103, Employee</v>
      </c>
      <c r="E316" t="str">
        <f>CONCATENATE(Table1[[#This Row],[Customer Last Name]],", ",Table1[[#This Row],[Customer First Name]])</f>
        <v>No. 11480, Client</v>
      </c>
      <c r="F316" t="str">
        <f>IF(Table1[[#This Row],[Credit Amount]]&gt;-19.99,"Less than 19.99",IF(Table1[[#This Row],[Credit Amount]]=-20,"20",IF(Table1[[#This Row],[Credit Amount]]&gt;-49.98,"20.01-49.98",IF(Table1[[#This Row],[Credit Amount]]=-49.99,"49.99",IF(Table1[[#This Row],[Credit Amount]]=-50,"50",IF(Table1[[#This Row],[Credit Amount]]&lt;-50.01,"Greater than 50"))))))</f>
        <v>Less than 19.99</v>
      </c>
      <c r="G316" t="str">
        <f>IF(Table1[[#This Row],[Transaction Type]]="Maintenance","Non-Sales","Sales")</f>
        <v>Sales</v>
      </c>
      <c r="H316" t="str">
        <f>IF(Table1[[#This Row],[Quarter]]="q2",1,"")</f>
        <v/>
      </c>
      <c r="I316">
        <f>IF(Table1[[#This Row],[Quarter]]="q3",1,"")</f>
        <v>1</v>
      </c>
      <c r="J316" t="str">
        <f>IF(Table1[[#This Row],[Quarter]]="Q2",Table1[[#This Row],[Credit Amount]],"")</f>
        <v/>
      </c>
      <c r="K316">
        <f>IF(Table1[[#This Row],[Quarter]]="Q3",Table1[[#This Row],[Credit Amount]],"")</f>
        <v>-11.38</v>
      </c>
      <c r="L316">
        <f>IF(Table1[[#This Row],[Transaction Type]]="Upgrade",Table1[[#This Row],[Credit Amount]],IF(Table1[[#This Row],[Transaction Type]]="Activation",Table1[[#This Row],[Credit Amount]],""))</f>
        <v>-11.38</v>
      </c>
      <c r="M316" t="str">
        <f>IF(Table1[[#This Row],[Transaction Type]]="Maintenance",Table1[[#This Row],[Credit Amount]],"")</f>
        <v/>
      </c>
      <c r="N316">
        <v>10103</v>
      </c>
      <c r="O316" t="s">
        <v>2489</v>
      </c>
      <c r="P316" t="s">
        <v>2592</v>
      </c>
      <c r="Q316" t="s">
        <v>289</v>
      </c>
      <c r="R316">
        <v>10103</v>
      </c>
      <c r="S316" t="s">
        <v>2489</v>
      </c>
      <c r="T316" t="s">
        <v>2592</v>
      </c>
      <c r="U316" t="s">
        <v>289</v>
      </c>
      <c r="V316" t="s">
        <v>34</v>
      </c>
      <c r="W316">
        <v>100002479</v>
      </c>
      <c r="X316">
        <v>8005551480</v>
      </c>
      <c r="Y316" t="s">
        <v>2595</v>
      </c>
      <c r="Z316" t="s">
        <v>4075</v>
      </c>
      <c r="AA316" s="13">
        <v>-11.38</v>
      </c>
      <c r="AB316" s="14">
        <v>42640</v>
      </c>
      <c r="AC316" t="s">
        <v>37</v>
      </c>
    </row>
    <row r="317" spans="1:29" x14ac:dyDescent="0.25">
      <c r="A317" t="str">
        <f>CONCATENATE("Q",ROUNDUP(MONTH(Table1[[#This Row],[Month]])/3,0))</f>
        <v>Q3</v>
      </c>
      <c r="B317" s="14">
        <f>EOMONTH(Table1[[#This Row],[Credit Date]],-1)+1</f>
        <v>42614</v>
      </c>
      <c r="C317" t="str">
        <f>CONCATENATE(Table1[[#This Row],[Issuer Last Name]],", ",Table1[[#This Row],[Issuer First Name]])</f>
        <v>No. 103, Employee</v>
      </c>
      <c r="D317" t="str">
        <f>CONCATENATE(Table1[[#This Row],[Approver Last Name]],", ",Table1[[#This Row],[Approver First Name]])</f>
        <v>No. 004, Employee</v>
      </c>
      <c r="E317" t="str">
        <f>CONCATENATE(Table1[[#This Row],[Customer Last Name]],", ",Table1[[#This Row],[Customer First Name]])</f>
        <v>No. 12669, Client</v>
      </c>
      <c r="F3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 t="str">
        <f>IF(Table1[[#This Row],[Transaction Type]]="Maintenance","Non-Sales","Sales")</f>
        <v>Non-Sales</v>
      </c>
      <c r="H317" t="str">
        <f>IF(Table1[[#This Row],[Quarter]]="q2",1,"")</f>
        <v/>
      </c>
      <c r="I317">
        <f>IF(Table1[[#This Row],[Quarter]]="q3",1,"")</f>
        <v>1</v>
      </c>
      <c r="J317" t="str">
        <f>IF(Table1[[#This Row],[Quarter]]="Q2",Table1[[#This Row],[Credit Amount]],"")</f>
        <v/>
      </c>
      <c r="K317">
        <f>IF(Table1[[#This Row],[Quarter]]="Q3",Table1[[#This Row],[Credit Amount]],"")</f>
        <v>-88.46</v>
      </c>
      <c r="L317" t="str">
        <f>IF(Table1[[#This Row],[Transaction Type]]="Upgrade",Table1[[#This Row],[Credit Amount]],IF(Table1[[#This Row],[Transaction Type]]="Activation",Table1[[#This Row],[Credit Amount]],""))</f>
        <v/>
      </c>
      <c r="M317">
        <f>IF(Table1[[#This Row],[Transaction Type]]="Maintenance",Table1[[#This Row],[Credit Amount]],"")</f>
        <v>-88.46</v>
      </c>
      <c r="N317">
        <v>10103</v>
      </c>
      <c r="O317" t="s">
        <v>2489</v>
      </c>
      <c r="P317" t="s">
        <v>2592</v>
      </c>
      <c r="Q317" t="s">
        <v>289</v>
      </c>
      <c r="R317">
        <v>10004</v>
      </c>
      <c r="S317" t="s">
        <v>2489</v>
      </c>
      <c r="T317" t="s">
        <v>2493</v>
      </c>
      <c r="U317" t="s">
        <v>290</v>
      </c>
      <c r="V317" t="s">
        <v>34</v>
      </c>
      <c r="W317">
        <v>100003668</v>
      </c>
      <c r="X317">
        <v>8005552669</v>
      </c>
      <c r="Y317" t="s">
        <v>2595</v>
      </c>
      <c r="Z317" t="s">
        <v>5263</v>
      </c>
      <c r="AA317" s="13">
        <v>-88.46</v>
      </c>
      <c r="AB317" s="14">
        <v>42640</v>
      </c>
      <c r="AC317" t="s">
        <v>36</v>
      </c>
    </row>
    <row r="318" spans="1:29" x14ac:dyDescent="0.25">
      <c r="A318" t="str">
        <f>CONCATENATE("Q",ROUNDUP(MONTH(Table1[[#This Row],[Month]])/3,0))</f>
        <v>Q2</v>
      </c>
      <c r="B318" s="14">
        <f>EOMONTH(Table1[[#This Row],[Credit Date]],-1)+1</f>
        <v>42461</v>
      </c>
      <c r="C318" t="str">
        <f>CONCATENATE(Table1[[#This Row],[Issuer Last Name]],", ",Table1[[#This Row],[Issuer First Name]])</f>
        <v>No. 098, Employee</v>
      </c>
      <c r="D318" t="str">
        <f>CONCATENATE(Table1[[#This Row],[Approver Last Name]],", ",Table1[[#This Row],[Approver First Name]])</f>
        <v>No. 004, Employee</v>
      </c>
      <c r="E318" t="str">
        <f>CONCATENATE(Table1[[#This Row],[Customer Last Name]],", ",Table1[[#This Row],[Customer First Name]])</f>
        <v>No. 13330, Client</v>
      </c>
      <c r="F318" t="str">
        <f>IF(Table1[[#This Row],[Credit Amount]]&gt;-19.99,"Less than 19.99",IF(Table1[[#This Row],[Credit Amount]]=-20,"20",IF(Table1[[#This Row],[Credit Amount]]&gt;-49.98,"20.01-49.98",IF(Table1[[#This Row],[Credit Amount]]=-49.99,"49.99",IF(Table1[[#This Row],[Credit Amount]]=-50,"50",IF(Table1[[#This Row],[Credit Amount]]&lt;-50.01,"Greater than 50"))))))</f>
        <v>Less than 19.99</v>
      </c>
      <c r="G318" t="str">
        <f>IF(Table1[[#This Row],[Transaction Type]]="Maintenance","Non-Sales","Sales")</f>
        <v>Non-Sales</v>
      </c>
      <c r="H318">
        <f>IF(Table1[[#This Row],[Quarter]]="q2",1,"")</f>
        <v>1</v>
      </c>
      <c r="I318" t="str">
        <f>IF(Table1[[#This Row],[Quarter]]="q3",1,"")</f>
        <v/>
      </c>
      <c r="J318">
        <f>IF(Table1[[#This Row],[Quarter]]="Q2",Table1[[#This Row],[Credit Amount]],"")</f>
        <v>-9.08</v>
      </c>
      <c r="K318" t="str">
        <f>IF(Table1[[#This Row],[Quarter]]="Q3",Table1[[#This Row],[Credit Amount]],"")</f>
        <v/>
      </c>
      <c r="L318" t="str">
        <f>IF(Table1[[#This Row],[Transaction Type]]="Upgrade",Table1[[#This Row],[Credit Amount]],IF(Table1[[#This Row],[Transaction Type]]="Activation",Table1[[#This Row],[Credit Amount]],""))</f>
        <v/>
      </c>
      <c r="M318">
        <f>IF(Table1[[#This Row],[Transaction Type]]="Maintenance",Table1[[#This Row],[Credit Amount]],"")</f>
        <v>-9.08</v>
      </c>
      <c r="N318">
        <v>10098</v>
      </c>
      <c r="O318" t="s">
        <v>2489</v>
      </c>
      <c r="P318" t="s">
        <v>2587</v>
      </c>
      <c r="Q318" t="s">
        <v>289</v>
      </c>
      <c r="R318">
        <v>10004</v>
      </c>
      <c r="S318" t="s">
        <v>2489</v>
      </c>
      <c r="T318" t="s">
        <v>2493</v>
      </c>
      <c r="U318" t="s">
        <v>290</v>
      </c>
      <c r="V318" t="s">
        <v>34</v>
      </c>
      <c r="W318">
        <v>100004329</v>
      </c>
      <c r="X318">
        <v>8005553330</v>
      </c>
      <c r="Y318" t="s">
        <v>2595</v>
      </c>
      <c r="Z318" t="s">
        <v>5918</v>
      </c>
      <c r="AA318" s="13">
        <v>-9.08</v>
      </c>
      <c r="AB318" s="14">
        <v>42461</v>
      </c>
      <c r="AC318" t="s">
        <v>36</v>
      </c>
    </row>
    <row r="319" spans="1:29" x14ac:dyDescent="0.25">
      <c r="A319" t="str">
        <f>CONCATENATE("Q",ROUNDUP(MONTH(Table1[[#This Row],[Month]])/3,0))</f>
        <v>Q2</v>
      </c>
      <c r="B319" s="14">
        <f>EOMONTH(Table1[[#This Row],[Credit Date]],-1)+1</f>
        <v>42461</v>
      </c>
      <c r="C319" t="str">
        <f>CONCATENATE(Table1[[#This Row],[Issuer Last Name]],", ",Table1[[#This Row],[Issuer First Name]])</f>
        <v>No. 098, Employee</v>
      </c>
      <c r="D319" t="str">
        <f>CONCATENATE(Table1[[#This Row],[Approver Last Name]],", ",Table1[[#This Row],[Approver First Name]])</f>
        <v>No. 004, Employee</v>
      </c>
      <c r="E319" t="str">
        <f>CONCATENATE(Table1[[#This Row],[Customer Last Name]],", ",Table1[[#This Row],[Customer First Name]])</f>
        <v>No. 13974, Client</v>
      </c>
      <c r="F3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9" t="str">
        <f>IF(Table1[[#This Row],[Transaction Type]]="Maintenance","Non-Sales","Sales")</f>
        <v>Sales</v>
      </c>
      <c r="H319">
        <f>IF(Table1[[#This Row],[Quarter]]="q2",1,"")</f>
        <v>1</v>
      </c>
      <c r="I319" t="str">
        <f>IF(Table1[[#This Row],[Quarter]]="q3",1,"")</f>
        <v/>
      </c>
      <c r="J319">
        <f>IF(Table1[[#This Row],[Quarter]]="Q2",Table1[[#This Row],[Credit Amount]],"")</f>
        <v>-72.67</v>
      </c>
      <c r="K319" t="str">
        <f>IF(Table1[[#This Row],[Quarter]]="Q3",Table1[[#This Row],[Credit Amount]],"")</f>
        <v/>
      </c>
      <c r="L319">
        <f>IF(Table1[[#This Row],[Transaction Type]]="Upgrade",Table1[[#This Row],[Credit Amount]],IF(Table1[[#This Row],[Transaction Type]]="Activation",Table1[[#This Row],[Credit Amount]],""))</f>
        <v>-72.67</v>
      </c>
      <c r="M319" t="str">
        <f>IF(Table1[[#This Row],[Transaction Type]]="Maintenance",Table1[[#This Row],[Credit Amount]],"")</f>
        <v/>
      </c>
      <c r="N319">
        <v>10098</v>
      </c>
      <c r="O319" t="s">
        <v>2489</v>
      </c>
      <c r="P319" t="s">
        <v>2587</v>
      </c>
      <c r="Q319" t="s">
        <v>289</v>
      </c>
      <c r="R319">
        <v>10004</v>
      </c>
      <c r="S319" t="s">
        <v>2489</v>
      </c>
      <c r="T319" t="s">
        <v>2493</v>
      </c>
      <c r="U319" t="s">
        <v>290</v>
      </c>
      <c r="V319" t="s">
        <v>34</v>
      </c>
      <c r="W319">
        <v>100004973</v>
      </c>
      <c r="X319">
        <v>8005553974</v>
      </c>
      <c r="Y319" t="s">
        <v>2595</v>
      </c>
      <c r="Z319" t="s">
        <v>6562</v>
      </c>
      <c r="AA319" s="13">
        <v>-72.67</v>
      </c>
      <c r="AB319" s="14">
        <v>42461</v>
      </c>
      <c r="AC319" t="s">
        <v>37</v>
      </c>
    </row>
    <row r="320" spans="1:29" x14ac:dyDescent="0.25">
      <c r="A320" t="str">
        <f>CONCATENATE("Q",ROUNDUP(MONTH(Table1[[#This Row],[Month]])/3,0))</f>
        <v>Q2</v>
      </c>
      <c r="B320" s="14">
        <f>EOMONTH(Table1[[#This Row],[Credit Date]],-1)+1</f>
        <v>42461</v>
      </c>
      <c r="C320" t="str">
        <f>CONCATENATE(Table1[[#This Row],[Issuer Last Name]],", ",Table1[[#This Row],[Issuer First Name]])</f>
        <v>No. 098, Employee</v>
      </c>
      <c r="D320" t="str">
        <f>CONCATENATE(Table1[[#This Row],[Approver Last Name]],", ",Table1[[#This Row],[Approver First Name]])</f>
        <v>No. 004, Employee</v>
      </c>
      <c r="E320" t="str">
        <f>CONCATENATE(Table1[[#This Row],[Customer Last Name]],", ",Table1[[#This Row],[Customer First Name]])</f>
        <v>No. 14021, Client</v>
      </c>
      <c r="F320" t="str">
        <f>IF(Table1[[#This Row],[Credit Amount]]&gt;-19.99,"Less than 19.99",IF(Table1[[#This Row],[Credit Amount]]=-20,"20",IF(Table1[[#This Row],[Credit Amount]]&gt;-49.98,"20.01-49.98",IF(Table1[[#This Row],[Credit Amount]]=-49.99,"49.99",IF(Table1[[#This Row],[Credit Amount]]=-50,"50",IF(Table1[[#This Row],[Credit Amount]]&lt;-50.01,"Greater than 50"))))))</f>
        <v>20.01-49.98</v>
      </c>
      <c r="G320" t="str">
        <f>IF(Table1[[#This Row],[Transaction Type]]="Maintenance","Non-Sales","Sales")</f>
        <v>Sales</v>
      </c>
      <c r="H320">
        <f>IF(Table1[[#This Row],[Quarter]]="q2",1,"")</f>
        <v>1</v>
      </c>
      <c r="I320" t="str">
        <f>IF(Table1[[#This Row],[Quarter]]="q3",1,"")</f>
        <v/>
      </c>
      <c r="J320">
        <f>IF(Table1[[#This Row],[Quarter]]="Q2",Table1[[#This Row],[Credit Amount]],"")</f>
        <v>-21.97</v>
      </c>
      <c r="K320" t="str">
        <f>IF(Table1[[#This Row],[Quarter]]="Q3",Table1[[#This Row],[Credit Amount]],"")</f>
        <v/>
      </c>
      <c r="L320">
        <f>IF(Table1[[#This Row],[Transaction Type]]="Upgrade",Table1[[#This Row],[Credit Amount]],IF(Table1[[#This Row],[Transaction Type]]="Activation",Table1[[#This Row],[Credit Amount]],""))</f>
        <v>-21.97</v>
      </c>
      <c r="M320" t="str">
        <f>IF(Table1[[#This Row],[Transaction Type]]="Maintenance",Table1[[#This Row],[Credit Amount]],"")</f>
        <v/>
      </c>
      <c r="N320">
        <v>10098</v>
      </c>
      <c r="O320" t="s">
        <v>2489</v>
      </c>
      <c r="P320" t="s">
        <v>2587</v>
      </c>
      <c r="Q320" t="s">
        <v>289</v>
      </c>
      <c r="R320">
        <v>10004</v>
      </c>
      <c r="S320" t="s">
        <v>2489</v>
      </c>
      <c r="T320" t="s">
        <v>2493</v>
      </c>
      <c r="U320" t="s">
        <v>290</v>
      </c>
      <c r="V320" t="s">
        <v>34</v>
      </c>
      <c r="W320">
        <v>100005020</v>
      </c>
      <c r="X320">
        <v>8005554021</v>
      </c>
      <c r="Y320" t="s">
        <v>2595</v>
      </c>
      <c r="Z320" t="s">
        <v>6609</v>
      </c>
      <c r="AA320" s="13">
        <v>-21.97</v>
      </c>
      <c r="AB320" s="14">
        <v>42466</v>
      </c>
      <c r="AC320" t="s">
        <v>37</v>
      </c>
    </row>
    <row r="321" spans="1:29" x14ac:dyDescent="0.25">
      <c r="A321" t="str">
        <f>CONCATENATE("Q",ROUNDUP(MONTH(Table1[[#This Row],[Month]])/3,0))</f>
        <v>Q2</v>
      </c>
      <c r="B321" s="14">
        <f>EOMONTH(Table1[[#This Row],[Credit Date]],-1)+1</f>
        <v>42461</v>
      </c>
      <c r="C321" t="str">
        <f>CONCATENATE(Table1[[#This Row],[Issuer Last Name]],", ",Table1[[#This Row],[Issuer First Name]])</f>
        <v>No. 098, Employee</v>
      </c>
      <c r="D321" t="str">
        <f>CONCATENATE(Table1[[#This Row],[Approver Last Name]],", ",Table1[[#This Row],[Approver First Name]])</f>
        <v>No. 004, Employee</v>
      </c>
      <c r="E321" t="str">
        <f>CONCATENATE(Table1[[#This Row],[Customer Last Name]],", ",Table1[[#This Row],[Customer First Name]])</f>
        <v>No. 10532, Client</v>
      </c>
      <c r="F3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1" t="str">
        <f>IF(Table1[[#This Row],[Transaction Type]]="Maintenance","Non-Sales","Sales")</f>
        <v>Non-Sales</v>
      </c>
      <c r="H321">
        <f>IF(Table1[[#This Row],[Quarter]]="q2",1,"")</f>
        <v>1</v>
      </c>
      <c r="I321" t="str">
        <f>IF(Table1[[#This Row],[Quarter]]="q3",1,"")</f>
        <v/>
      </c>
      <c r="J321">
        <f>IF(Table1[[#This Row],[Quarter]]="Q2",Table1[[#This Row],[Credit Amount]],"")</f>
        <v>-69.53</v>
      </c>
      <c r="K321" t="str">
        <f>IF(Table1[[#This Row],[Quarter]]="Q3",Table1[[#This Row],[Credit Amount]],"")</f>
        <v/>
      </c>
      <c r="L321" t="str">
        <f>IF(Table1[[#This Row],[Transaction Type]]="Upgrade",Table1[[#This Row],[Credit Amount]],IF(Table1[[#This Row],[Transaction Type]]="Activation",Table1[[#This Row],[Credit Amount]],""))</f>
        <v/>
      </c>
      <c r="M321">
        <f>IF(Table1[[#This Row],[Transaction Type]]="Maintenance",Table1[[#This Row],[Credit Amount]],"")</f>
        <v>-69.53</v>
      </c>
      <c r="N321">
        <v>10098</v>
      </c>
      <c r="O321" t="s">
        <v>2489</v>
      </c>
      <c r="P321" t="s">
        <v>2587</v>
      </c>
      <c r="Q321" t="s">
        <v>289</v>
      </c>
      <c r="R321">
        <v>10004</v>
      </c>
      <c r="S321" t="s">
        <v>2489</v>
      </c>
      <c r="T321" t="s">
        <v>2493</v>
      </c>
      <c r="U321" t="s">
        <v>290</v>
      </c>
      <c r="V321" t="s">
        <v>34</v>
      </c>
      <c r="W321">
        <v>100001531</v>
      </c>
      <c r="X321">
        <v>8005550532</v>
      </c>
      <c r="Y321" t="s">
        <v>2595</v>
      </c>
      <c r="Z321" t="s">
        <v>3127</v>
      </c>
      <c r="AA321" s="13">
        <v>-69.53</v>
      </c>
      <c r="AB321" s="14">
        <v>42470</v>
      </c>
      <c r="AC321" t="s">
        <v>36</v>
      </c>
    </row>
    <row r="322" spans="1:29" x14ac:dyDescent="0.25">
      <c r="A322" t="str">
        <f>CONCATENATE("Q",ROUNDUP(MONTH(Table1[[#This Row],[Month]])/3,0))</f>
        <v>Q2</v>
      </c>
      <c r="B322" s="14">
        <f>EOMONTH(Table1[[#This Row],[Credit Date]],-1)+1</f>
        <v>42461</v>
      </c>
      <c r="C322" t="str">
        <f>CONCATENATE(Table1[[#This Row],[Issuer Last Name]],", ",Table1[[#This Row],[Issuer First Name]])</f>
        <v>No. 098, Employee</v>
      </c>
      <c r="D322" t="str">
        <f>CONCATENATE(Table1[[#This Row],[Approver Last Name]],", ",Table1[[#This Row],[Approver First Name]])</f>
        <v>No. 004, Employee</v>
      </c>
      <c r="E322" t="str">
        <f>CONCATENATE(Table1[[#This Row],[Customer Last Name]],", ",Table1[[#This Row],[Customer First Name]])</f>
        <v>No. 13279, Client</v>
      </c>
      <c r="F3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2" t="str">
        <f>IF(Table1[[#This Row],[Transaction Type]]="Maintenance","Non-Sales","Sales")</f>
        <v>Non-Sales</v>
      </c>
      <c r="H322">
        <f>IF(Table1[[#This Row],[Quarter]]="q2",1,"")</f>
        <v>1</v>
      </c>
      <c r="I322" t="str">
        <f>IF(Table1[[#This Row],[Quarter]]="q3",1,"")</f>
        <v/>
      </c>
      <c r="J322">
        <f>IF(Table1[[#This Row],[Quarter]]="Q2",Table1[[#This Row],[Credit Amount]],"")</f>
        <v>-65.87</v>
      </c>
      <c r="K322" t="str">
        <f>IF(Table1[[#This Row],[Quarter]]="Q3",Table1[[#This Row],[Credit Amount]],"")</f>
        <v/>
      </c>
      <c r="L322" t="str">
        <f>IF(Table1[[#This Row],[Transaction Type]]="Upgrade",Table1[[#This Row],[Credit Amount]],IF(Table1[[#This Row],[Transaction Type]]="Activation",Table1[[#This Row],[Credit Amount]],""))</f>
        <v/>
      </c>
      <c r="M322">
        <f>IF(Table1[[#This Row],[Transaction Type]]="Maintenance",Table1[[#This Row],[Credit Amount]],"")</f>
        <v>-65.87</v>
      </c>
      <c r="N322">
        <v>10098</v>
      </c>
      <c r="O322" t="s">
        <v>2489</v>
      </c>
      <c r="P322" t="s">
        <v>2587</v>
      </c>
      <c r="Q322" t="s">
        <v>289</v>
      </c>
      <c r="R322">
        <v>10004</v>
      </c>
      <c r="S322" t="s">
        <v>2489</v>
      </c>
      <c r="T322" t="s">
        <v>2493</v>
      </c>
      <c r="U322" t="s">
        <v>290</v>
      </c>
      <c r="V322" t="s">
        <v>34</v>
      </c>
      <c r="W322">
        <v>100004278</v>
      </c>
      <c r="X322">
        <v>8005553279</v>
      </c>
      <c r="Y322" t="s">
        <v>2595</v>
      </c>
      <c r="Z322" t="s">
        <v>5867</v>
      </c>
      <c r="AA322" s="13">
        <v>-65.87</v>
      </c>
      <c r="AB322" s="14">
        <v>42472</v>
      </c>
      <c r="AC322" t="s">
        <v>36</v>
      </c>
    </row>
    <row r="323" spans="1:29" x14ac:dyDescent="0.25">
      <c r="A323" t="str">
        <f>CONCATENATE("Q",ROUNDUP(MONTH(Table1[[#This Row],[Month]])/3,0))</f>
        <v>Q2</v>
      </c>
      <c r="B323" s="14">
        <f>EOMONTH(Table1[[#This Row],[Credit Date]],-1)+1</f>
        <v>42461</v>
      </c>
      <c r="C323" t="str">
        <f>CONCATENATE(Table1[[#This Row],[Issuer Last Name]],", ",Table1[[#This Row],[Issuer First Name]])</f>
        <v>No. 098, Employee</v>
      </c>
      <c r="D323" t="str">
        <f>CONCATENATE(Table1[[#This Row],[Approver Last Name]],", ",Table1[[#This Row],[Approver First Name]])</f>
        <v>No. 004, Employee</v>
      </c>
      <c r="E323" t="str">
        <f>CONCATENATE(Table1[[#This Row],[Customer Last Name]],", ",Table1[[#This Row],[Customer First Name]])</f>
        <v>No. 10959, Client</v>
      </c>
      <c r="F323" t="str">
        <f>IF(Table1[[#This Row],[Credit Amount]]&gt;-19.99,"Less than 19.99",IF(Table1[[#This Row],[Credit Amount]]=-20,"20",IF(Table1[[#This Row],[Credit Amount]]&gt;-49.98,"20.01-49.98",IF(Table1[[#This Row],[Credit Amount]]=-49.99,"49.99",IF(Table1[[#This Row],[Credit Amount]]=-50,"50",IF(Table1[[#This Row],[Credit Amount]]&lt;-50.01,"Greater than 50"))))))</f>
        <v>20.01-49.98</v>
      </c>
      <c r="G323" t="str">
        <f>IF(Table1[[#This Row],[Transaction Type]]="Maintenance","Non-Sales","Sales")</f>
        <v>Non-Sales</v>
      </c>
      <c r="H323">
        <f>IF(Table1[[#This Row],[Quarter]]="q2",1,"")</f>
        <v>1</v>
      </c>
      <c r="I323" t="str">
        <f>IF(Table1[[#This Row],[Quarter]]="q3",1,"")</f>
        <v/>
      </c>
      <c r="J323">
        <f>IF(Table1[[#This Row],[Quarter]]="Q2",Table1[[#This Row],[Credit Amount]],"")</f>
        <v>-49.06</v>
      </c>
      <c r="K323" t="str">
        <f>IF(Table1[[#This Row],[Quarter]]="Q3",Table1[[#This Row],[Credit Amount]],"")</f>
        <v/>
      </c>
      <c r="L323" t="str">
        <f>IF(Table1[[#This Row],[Transaction Type]]="Upgrade",Table1[[#This Row],[Credit Amount]],IF(Table1[[#This Row],[Transaction Type]]="Activation",Table1[[#This Row],[Credit Amount]],""))</f>
        <v/>
      </c>
      <c r="M323">
        <f>IF(Table1[[#This Row],[Transaction Type]]="Maintenance",Table1[[#This Row],[Credit Amount]],"")</f>
        <v>-49.06</v>
      </c>
      <c r="N323">
        <v>10098</v>
      </c>
      <c r="O323" t="s">
        <v>2489</v>
      </c>
      <c r="P323" t="s">
        <v>2587</v>
      </c>
      <c r="Q323" t="s">
        <v>289</v>
      </c>
      <c r="R323">
        <v>10004</v>
      </c>
      <c r="S323" t="s">
        <v>2489</v>
      </c>
      <c r="T323" t="s">
        <v>2493</v>
      </c>
      <c r="U323" t="s">
        <v>290</v>
      </c>
      <c r="V323" t="s">
        <v>34</v>
      </c>
      <c r="W323">
        <v>100001958</v>
      </c>
      <c r="X323">
        <v>8005550959</v>
      </c>
      <c r="Y323" t="s">
        <v>2595</v>
      </c>
      <c r="Z323" t="s">
        <v>3554</v>
      </c>
      <c r="AA323" s="13">
        <v>-49.06</v>
      </c>
      <c r="AB323" s="14">
        <v>42473</v>
      </c>
      <c r="AC323" t="s">
        <v>36</v>
      </c>
    </row>
    <row r="324" spans="1:29" x14ac:dyDescent="0.25">
      <c r="A324" t="str">
        <f>CONCATENATE("Q",ROUNDUP(MONTH(Table1[[#This Row],[Month]])/3,0))</f>
        <v>Q2</v>
      </c>
      <c r="B324" s="14">
        <f>EOMONTH(Table1[[#This Row],[Credit Date]],-1)+1</f>
        <v>42461</v>
      </c>
      <c r="C324" t="str">
        <f>CONCATENATE(Table1[[#This Row],[Issuer Last Name]],", ",Table1[[#This Row],[Issuer First Name]])</f>
        <v>No. 098, Employee</v>
      </c>
      <c r="D324" t="str">
        <f>CONCATENATE(Table1[[#This Row],[Approver Last Name]],", ",Table1[[#This Row],[Approver First Name]])</f>
        <v>No. 004, Employee</v>
      </c>
      <c r="E324" t="str">
        <f>CONCATENATE(Table1[[#This Row],[Customer Last Name]],", ",Table1[[#This Row],[Customer First Name]])</f>
        <v>No. 10448, Client</v>
      </c>
      <c r="F3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4" t="str">
        <f>IF(Table1[[#This Row],[Transaction Type]]="Maintenance","Non-Sales","Sales")</f>
        <v>Sales</v>
      </c>
      <c r="H324">
        <f>IF(Table1[[#This Row],[Quarter]]="q2",1,"")</f>
        <v>1</v>
      </c>
      <c r="I324" t="str">
        <f>IF(Table1[[#This Row],[Quarter]]="q3",1,"")</f>
        <v/>
      </c>
      <c r="J324">
        <f>IF(Table1[[#This Row],[Quarter]]="Q2",Table1[[#This Row],[Credit Amount]],"")</f>
        <v>-83.37</v>
      </c>
      <c r="K324" t="str">
        <f>IF(Table1[[#This Row],[Quarter]]="Q3",Table1[[#This Row],[Credit Amount]],"")</f>
        <v/>
      </c>
      <c r="L324">
        <f>IF(Table1[[#This Row],[Transaction Type]]="Upgrade",Table1[[#This Row],[Credit Amount]],IF(Table1[[#This Row],[Transaction Type]]="Activation",Table1[[#This Row],[Credit Amount]],""))</f>
        <v>-83.37</v>
      </c>
      <c r="M324" t="str">
        <f>IF(Table1[[#This Row],[Transaction Type]]="Maintenance",Table1[[#This Row],[Credit Amount]],"")</f>
        <v/>
      </c>
      <c r="N324">
        <v>10098</v>
      </c>
      <c r="O324" t="s">
        <v>2489</v>
      </c>
      <c r="P324" t="s">
        <v>2587</v>
      </c>
      <c r="Q324" t="s">
        <v>289</v>
      </c>
      <c r="R324">
        <v>10004</v>
      </c>
      <c r="S324" t="s">
        <v>2489</v>
      </c>
      <c r="T324" t="s">
        <v>2493</v>
      </c>
      <c r="U324" t="s">
        <v>290</v>
      </c>
      <c r="V324" t="s">
        <v>34</v>
      </c>
      <c r="W324">
        <v>100001447</v>
      </c>
      <c r="X324">
        <v>8005550448</v>
      </c>
      <c r="Y324" t="s">
        <v>2595</v>
      </c>
      <c r="Z324" t="s">
        <v>3043</v>
      </c>
      <c r="AA324" s="13">
        <v>-83.37</v>
      </c>
      <c r="AB324" s="14">
        <v>42474</v>
      </c>
      <c r="AC324" t="s">
        <v>37</v>
      </c>
    </row>
    <row r="325" spans="1:29" x14ac:dyDescent="0.25">
      <c r="A325" t="str">
        <f>CONCATENATE("Q",ROUNDUP(MONTH(Table1[[#This Row],[Month]])/3,0))</f>
        <v>Q2</v>
      </c>
      <c r="B325" s="14">
        <f>EOMONTH(Table1[[#This Row],[Credit Date]],-1)+1</f>
        <v>42461</v>
      </c>
      <c r="C325" t="str">
        <f>CONCATENATE(Table1[[#This Row],[Issuer Last Name]],", ",Table1[[#This Row],[Issuer First Name]])</f>
        <v>No. 098, Employee</v>
      </c>
      <c r="D325" t="str">
        <f>CONCATENATE(Table1[[#This Row],[Approver Last Name]],", ",Table1[[#This Row],[Approver First Name]])</f>
        <v>No. 004, Employee</v>
      </c>
      <c r="E325" t="str">
        <f>CONCATENATE(Table1[[#This Row],[Customer Last Name]],", ",Table1[[#This Row],[Customer First Name]])</f>
        <v>No. 12515, Client</v>
      </c>
      <c r="F3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 t="str">
        <f>IF(Table1[[#This Row],[Transaction Type]]="Maintenance","Non-Sales","Sales")</f>
        <v>Sales</v>
      </c>
      <c r="H325">
        <f>IF(Table1[[#This Row],[Quarter]]="q2",1,"")</f>
        <v>1</v>
      </c>
      <c r="I325" t="str">
        <f>IF(Table1[[#This Row],[Quarter]]="q3",1,"")</f>
        <v/>
      </c>
      <c r="J325">
        <f>IF(Table1[[#This Row],[Quarter]]="Q2",Table1[[#This Row],[Credit Amount]],"")</f>
        <v>-83.72</v>
      </c>
      <c r="K325" t="str">
        <f>IF(Table1[[#This Row],[Quarter]]="Q3",Table1[[#This Row],[Credit Amount]],"")</f>
        <v/>
      </c>
      <c r="L325">
        <f>IF(Table1[[#This Row],[Transaction Type]]="Upgrade",Table1[[#This Row],[Credit Amount]],IF(Table1[[#This Row],[Transaction Type]]="Activation",Table1[[#This Row],[Credit Amount]],""))</f>
        <v>-83.72</v>
      </c>
      <c r="M325" t="str">
        <f>IF(Table1[[#This Row],[Transaction Type]]="Maintenance",Table1[[#This Row],[Credit Amount]],"")</f>
        <v/>
      </c>
      <c r="N325">
        <v>10098</v>
      </c>
      <c r="O325" t="s">
        <v>2489</v>
      </c>
      <c r="P325" t="s">
        <v>2587</v>
      </c>
      <c r="Q325" t="s">
        <v>289</v>
      </c>
      <c r="R325">
        <v>10004</v>
      </c>
      <c r="S325" t="s">
        <v>2489</v>
      </c>
      <c r="T325" t="s">
        <v>2493</v>
      </c>
      <c r="U325" t="s">
        <v>290</v>
      </c>
      <c r="V325" t="s">
        <v>34</v>
      </c>
      <c r="W325">
        <v>100003514</v>
      </c>
      <c r="X325">
        <v>8005552515</v>
      </c>
      <c r="Y325" t="s">
        <v>2595</v>
      </c>
      <c r="Z325" t="s">
        <v>5110</v>
      </c>
      <c r="AA325" s="13">
        <v>-83.72</v>
      </c>
      <c r="AB325" s="14">
        <v>42478</v>
      </c>
      <c r="AC325" t="s">
        <v>35</v>
      </c>
    </row>
    <row r="326" spans="1:29" x14ac:dyDescent="0.25">
      <c r="A326" t="str">
        <f>CONCATENATE("Q",ROUNDUP(MONTH(Table1[[#This Row],[Month]])/3,0))</f>
        <v>Q2</v>
      </c>
      <c r="B326" s="14">
        <f>EOMONTH(Table1[[#This Row],[Credit Date]],-1)+1</f>
        <v>42461</v>
      </c>
      <c r="C326" t="str">
        <f>CONCATENATE(Table1[[#This Row],[Issuer Last Name]],", ",Table1[[#This Row],[Issuer First Name]])</f>
        <v>No. 098, Employee</v>
      </c>
      <c r="D326" t="str">
        <f>CONCATENATE(Table1[[#This Row],[Approver Last Name]],", ",Table1[[#This Row],[Approver First Name]])</f>
        <v>No. 004, Employee</v>
      </c>
      <c r="E326" t="str">
        <f>CONCATENATE(Table1[[#This Row],[Customer Last Name]],", ",Table1[[#This Row],[Customer First Name]])</f>
        <v>No. 12127, Client</v>
      </c>
      <c r="F326" t="str">
        <f>IF(Table1[[#This Row],[Credit Amount]]&gt;-19.99,"Less than 19.99",IF(Table1[[#This Row],[Credit Amount]]=-20,"20",IF(Table1[[#This Row],[Credit Amount]]&gt;-49.98,"20.01-49.98",IF(Table1[[#This Row],[Credit Amount]]=-49.99,"49.99",IF(Table1[[#This Row],[Credit Amount]]=-50,"50",IF(Table1[[#This Row],[Credit Amount]]&lt;-50.01,"Greater than 50"))))))</f>
        <v>Less than 19.99</v>
      </c>
      <c r="G326" t="str">
        <f>IF(Table1[[#This Row],[Transaction Type]]="Maintenance","Non-Sales","Sales")</f>
        <v>Non-Sales</v>
      </c>
      <c r="H326">
        <f>IF(Table1[[#This Row],[Quarter]]="q2",1,"")</f>
        <v>1</v>
      </c>
      <c r="I326" t="str">
        <f>IF(Table1[[#This Row],[Quarter]]="q3",1,"")</f>
        <v/>
      </c>
      <c r="J326">
        <f>IF(Table1[[#This Row],[Quarter]]="Q2",Table1[[#This Row],[Credit Amount]],"")</f>
        <v>-8.49</v>
      </c>
      <c r="K326" t="str">
        <f>IF(Table1[[#This Row],[Quarter]]="Q3",Table1[[#This Row],[Credit Amount]],"")</f>
        <v/>
      </c>
      <c r="L326" t="str">
        <f>IF(Table1[[#This Row],[Transaction Type]]="Upgrade",Table1[[#This Row],[Credit Amount]],IF(Table1[[#This Row],[Transaction Type]]="Activation",Table1[[#This Row],[Credit Amount]],""))</f>
        <v/>
      </c>
      <c r="M326">
        <f>IF(Table1[[#This Row],[Transaction Type]]="Maintenance",Table1[[#This Row],[Credit Amount]],"")</f>
        <v>-8.49</v>
      </c>
      <c r="N326">
        <v>10098</v>
      </c>
      <c r="O326" t="s">
        <v>2489</v>
      </c>
      <c r="P326" t="s">
        <v>2587</v>
      </c>
      <c r="Q326" t="s">
        <v>289</v>
      </c>
      <c r="R326">
        <v>10004</v>
      </c>
      <c r="S326" t="s">
        <v>2489</v>
      </c>
      <c r="T326" t="s">
        <v>2493</v>
      </c>
      <c r="U326" t="s">
        <v>290</v>
      </c>
      <c r="V326" t="s">
        <v>34</v>
      </c>
      <c r="W326">
        <v>100003126</v>
      </c>
      <c r="X326">
        <v>8005552127</v>
      </c>
      <c r="Y326" t="s">
        <v>2595</v>
      </c>
      <c r="Z326" t="s">
        <v>4722</v>
      </c>
      <c r="AA326" s="13">
        <v>-8.49</v>
      </c>
      <c r="AB326" s="14">
        <v>42481</v>
      </c>
      <c r="AC326" t="s">
        <v>36</v>
      </c>
    </row>
    <row r="327" spans="1:29" x14ac:dyDescent="0.25">
      <c r="A327" t="str">
        <f>CONCATENATE("Q",ROUNDUP(MONTH(Table1[[#This Row],[Month]])/3,0))</f>
        <v>Q2</v>
      </c>
      <c r="B327" s="14">
        <f>EOMONTH(Table1[[#This Row],[Credit Date]],-1)+1</f>
        <v>42461</v>
      </c>
      <c r="C327" t="str">
        <f>CONCATENATE(Table1[[#This Row],[Issuer Last Name]],", ",Table1[[#This Row],[Issuer First Name]])</f>
        <v>No. 098, Employee</v>
      </c>
      <c r="D327" t="str">
        <f>CONCATENATE(Table1[[#This Row],[Approver Last Name]],", ",Table1[[#This Row],[Approver First Name]])</f>
        <v>No. 004, Employee</v>
      </c>
      <c r="E327" t="str">
        <f>CONCATENATE(Table1[[#This Row],[Customer Last Name]],", ",Table1[[#This Row],[Customer First Name]])</f>
        <v>No. 13186, Client</v>
      </c>
      <c r="F3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7" t="str">
        <f>IF(Table1[[#This Row],[Transaction Type]]="Maintenance","Non-Sales","Sales")</f>
        <v>Non-Sales</v>
      </c>
      <c r="H327">
        <f>IF(Table1[[#This Row],[Quarter]]="q2",1,"")</f>
        <v>1</v>
      </c>
      <c r="I327" t="str">
        <f>IF(Table1[[#This Row],[Quarter]]="q3",1,"")</f>
        <v/>
      </c>
      <c r="J327">
        <f>IF(Table1[[#This Row],[Quarter]]="Q2",Table1[[#This Row],[Credit Amount]],"")</f>
        <v>-85.25</v>
      </c>
      <c r="K327" t="str">
        <f>IF(Table1[[#This Row],[Quarter]]="Q3",Table1[[#This Row],[Credit Amount]],"")</f>
        <v/>
      </c>
      <c r="L327" t="str">
        <f>IF(Table1[[#This Row],[Transaction Type]]="Upgrade",Table1[[#This Row],[Credit Amount]],IF(Table1[[#This Row],[Transaction Type]]="Activation",Table1[[#This Row],[Credit Amount]],""))</f>
        <v/>
      </c>
      <c r="M327">
        <f>IF(Table1[[#This Row],[Transaction Type]]="Maintenance",Table1[[#This Row],[Credit Amount]],"")</f>
        <v>-85.25</v>
      </c>
      <c r="N327">
        <v>10098</v>
      </c>
      <c r="O327" t="s">
        <v>2489</v>
      </c>
      <c r="P327" t="s">
        <v>2587</v>
      </c>
      <c r="Q327" t="s">
        <v>289</v>
      </c>
      <c r="R327">
        <v>10004</v>
      </c>
      <c r="S327" t="s">
        <v>2489</v>
      </c>
      <c r="T327" t="s">
        <v>2493</v>
      </c>
      <c r="U327" t="s">
        <v>290</v>
      </c>
      <c r="V327" t="s">
        <v>34</v>
      </c>
      <c r="W327">
        <v>100004185</v>
      </c>
      <c r="X327">
        <v>8005553186</v>
      </c>
      <c r="Y327" t="s">
        <v>2595</v>
      </c>
      <c r="Z327" t="s">
        <v>5774</v>
      </c>
      <c r="AA327" s="13">
        <v>-85.25</v>
      </c>
      <c r="AB327" s="14">
        <v>42482</v>
      </c>
      <c r="AC327" t="s">
        <v>36</v>
      </c>
    </row>
    <row r="328" spans="1:29" x14ac:dyDescent="0.25">
      <c r="A328" t="str">
        <f>CONCATENATE("Q",ROUNDUP(MONTH(Table1[[#This Row],[Month]])/3,0))</f>
        <v>Q2</v>
      </c>
      <c r="B328" s="14">
        <f>EOMONTH(Table1[[#This Row],[Credit Date]],-1)+1</f>
        <v>42461</v>
      </c>
      <c r="C328" t="str">
        <f>CONCATENATE(Table1[[#This Row],[Issuer Last Name]],", ",Table1[[#This Row],[Issuer First Name]])</f>
        <v>No. 098, Employee</v>
      </c>
      <c r="D328" t="str">
        <f>CONCATENATE(Table1[[#This Row],[Approver Last Name]],", ",Table1[[#This Row],[Approver First Name]])</f>
        <v>No. 004, Employee</v>
      </c>
      <c r="E328" t="str">
        <f>CONCATENATE(Table1[[#This Row],[Customer Last Name]],", ",Table1[[#This Row],[Customer First Name]])</f>
        <v>No. 12725, Client</v>
      </c>
      <c r="F328" t="str">
        <f>IF(Table1[[#This Row],[Credit Amount]]&gt;-19.99,"Less than 19.99",IF(Table1[[#This Row],[Credit Amount]]=-20,"20",IF(Table1[[#This Row],[Credit Amount]]&gt;-49.98,"20.01-49.98",IF(Table1[[#This Row],[Credit Amount]]=-49.99,"49.99",IF(Table1[[#This Row],[Credit Amount]]=-50,"50",IF(Table1[[#This Row],[Credit Amount]]&lt;-50.01,"Greater than 50"))))))</f>
        <v>Less than 19.99</v>
      </c>
      <c r="G328" t="str">
        <f>IF(Table1[[#This Row],[Transaction Type]]="Maintenance","Non-Sales","Sales")</f>
        <v>Sales</v>
      </c>
      <c r="H328">
        <f>IF(Table1[[#This Row],[Quarter]]="q2",1,"")</f>
        <v>1</v>
      </c>
      <c r="I328" t="str">
        <f>IF(Table1[[#This Row],[Quarter]]="q3",1,"")</f>
        <v/>
      </c>
      <c r="J328">
        <f>IF(Table1[[#This Row],[Quarter]]="Q2",Table1[[#This Row],[Credit Amount]],"")</f>
        <v>-6.43</v>
      </c>
      <c r="K328" t="str">
        <f>IF(Table1[[#This Row],[Quarter]]="Q3",Table1[[#This Row],[Credit Amount]],"")</f>
        <v/>
      </c>
      <c r="L328">
        <f>IF(Table1[[#This Row],[Transaction Type]]="Upgrade",Table1[[#This Row],[Credit Amount]],IF(Table1[[#This Row],[Transaction Type]]="Activation",Table1[[#This Row],[Credit Amount]],""))</f>
        <v>-6.43</v>
      </c>
      <c r="M328" t="str">
        <f>IF(Table1[[#This Row],[Transaction Type]]="Maintenance",Table1[[#This Row],[Credit Amount]],"")</f>
        <v/>
      </c>
      <c r="N328">
        <v>10098</v>
      </c>
      <c r="O328" t="s">
        <v>2489</v>
      </c>
      <c r="P328" t="s">
        <v>2587</v>
      </c>
      <c r="Q328" t="s">
        <v>289</v>
      </c>
      <c r="R328">
        <v>10004</v>
      </c>
      <c r="S328" t="s">
        <v>2489</v>
      </c>
      <c r="T328" t="s">
        <v>2493</v>
      </c>
      <c r="U328" t="s">
        <v>290</v>
      </c>
      <c r="V328" t="s">
        <v>34</v>
      </c>
      <c r="W328">
        <v>100003724</v>
      </c>
      <c r="X328">
        <v>8005552725</v>
      </c>
      <c r="Y328" t="s">
        <v>2595</v>
      </c>
      <c r="Z328" t="s">
        <v>5318</v>
      </c>
      <c r="AA328" s="13">
        <v>-6.43</v>
      </c>
      <c r="AB328" s="14">
        <v>42489</v>
      </c>
      <c r="AC328" t="s">
        <v>37</v>
      </c>
    </row>
    <row r="329" spans="1:29" x14ac:dyDescent="0.25">
      <c r="A329" t="str">
        <f>CONCATENATE("Q",ROUNDUP(MONTH(Table1[[#This Row],[Month]])/3,0))</f>
        <v>Q2</v>
      </c>
      <c r="B329" s="14">
        <f>EOMONTH(Table1[[#This Row],[Credit Date]],-1)+1</f>
        <v>42491</v>
      </c>
      <c r="C329" t="str">
        <f>CONCATENATE(Table1[[#This Row],[Issuer Last Name]],", ",Table1[[#This Row],[Issuer First Name]])</f>
        <v>No. 098, Employee</v>
      </c>
      <c r="D329" t="str">
        <f>CONCATENATE(Table1[[#This Row],[Approver Last Name]],", ",Table1[[#This Row],[Approver First Name]])</f>
        <v>No. 004, Employee</v>
      </c>
      <c r="E329" t="str">
        <f>CONCATENATE(Table1[[#This Row],[Customer Last Name]],", ",Table1[[#This Row],[Customer First Name]])</f>
        <v>No. 10590, Client</v>
      </c>
      <c r="F329" t="str">
        <f>IF(Table1[[#This Row],[Credit Amount]]&gt;-19.99,"Less than 19.99",IF(Table1[[#This Row],[Credit Amount]]=-20,"20",IF(Table1[[#This Row],[Credit Amount]]&gt;-49.98,"20.01-49.98",IF(Table1[[#This Row],[Credit Amount]]=-49.99,"49.99",IF(Table1[[#This Row],[Credit Amount]]=-50,"50",IF(Table1[[#This Row],[Credit Amount]]&lt;-50.01,"Greater than 50"))))))</f>
        <v>20.01-49.98</v>
      </c>
      <c r="G329" t="str">
        <f>IF(Table1[[#This Row],[Transaction Type]]="Maintenance","Non-Sales","Sales")</f>
        <v>Sales</v>
      </c>
      <c r="H329">
        <f>IF(Table1[[#This Row],[Quarter]]="q2",1,"")</f>
        <v>1</v>
      </c>
      <c r="I329" t="str">
        <f>IF(Table1[[#This Row],[Quarter]]="q3",1,"")</f>
        <v/>
      </c>
      <c r="J329">
        <f>IF(Table1[[#This Row],[Quarter]]="Q2",Table1[[#This Row],[Credit Amount]],"")</f>
        <v>-40</v>
      </c>
      <c r="K329" t="str">
        <f>IF(Table1[[#This Row],[Quarter]]="Q3",Table1[[#This Row],[Credit Amount]],"")</f>
        <v/>
      </c>
      <c r="L329">
        <f>IF(Table1[[#This Row],[Transaction Type]]="Upgrade",Table1[[#This Row],[Credit Amount]],IF(Table1[[#This Row],[Transaction Type]]="Activation",Table1[[#This Row],[Credit Amount]],""))</f>
        <v>-40</v>
      </c>
      <c r="M329" t="str">
        <f>IF(Table1[[#This Row],[Transaction Type]]="Maintenance",Table1[[#This Row],[Credit Amount]],"")</f>
        <v/>
      </c>
      <c r="N329">
        <v>10098</v>
      </c>
      <c r="O329" t="s">
        <v>2489</v>
      </c>
      <c r="P329" t="s">
        <v>2587</v>
      </c>
      <c r="Q329" t="s">
        <v>289</v>
      </c>
      <c r="R329">
        <v>10004</v>
      </c>
      <c r="S329" t="s">
        <v>2489</v>
      </c>
      <c r="T329" t="s">
        <v>2493</v>
      </c>
      <c r="U329" t="s">
        <v>290</v>
      </c>
      <c r="V329" t="s">
        <v>34</v>
      </c>
      <c r="W329">
        <v>100001589</v>
      </c>
      <c r="X329">
        <v>8005550590</v>
      </c>
      <c r="Y329" t="s">
        <v>2595</v>
      </c>
      <c r="Z329" t="s">
        <v>3185</v>
      </c>
      <c r="AA329" s="13">
        <v>-40</v>
      </c>
      <c r="AB329" s="14">
        <v>42491</v>
      </c>
      <c r="AC329" t="s">
        <v>35</v>
      </c>
    </row>
    <row r="330" spans="1:29" x14ac:dyDescent="0.25">
      <c r="A330" t="str">
        <f>CONCATENATE("Q",ROUNDUP(MONTH(Table1[[#This Row],[Month]])/3,0))</f>
        <v>Q2</v>
      </c>
      <c r="B330" s="14">
        <f>EOMONTH(Table1[[#This Row],[Credit Date]],-1)+1</f>
        <v>42491</v>
      </c>
      <c r="C330" t="str">
        <f>CONCATENATE(Table1[[#This Row],[Issuer Last Name]],", ",Table1[[#This Row],[Issuer First Name]])</f>
        <v>No. 098, Employee</v>
      </c>
      <c r="D330" t="str">
        <f>CONCATENATE(Table1[[#This Row],[Approver Last Name]],", ",Table1[[#This Row],[Approver First Name]])</f>
        <v>No. 004, Employee</v>
      </c>
      <c r="E330" t="str">
        <f>CONCATENATE(Table1[[#This Row],[Customer Last Name]],", ",Table1[[#This Row],[Customer First Name]])</f>
        <v>No. 10315, Client</v>
      </c>
      <c r="F3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0" t="str">
        <f>IF(Table1[[#This Row],[Transaction Type]]="Maintenance","Non-Sales","Sales")</f>
        <v>Sales</v>
      </c>
      <c r="H330">
        <f>IF(Table1[[#This Row],[Quarter]]="q2",1,"")</f>
        <v>1</v>
      </c>
      <c r="I330" t="str">
        <f>IF(Table1[[#This Row],[Quarter]]="q3",1,"")</f>
        <v/>
      </c>
      <c r="J330">
        <f>IF(Table1[[#This Row],[Quarter]]="Q2",Table1[[#This Row],[Credit Amount]],"")</f>
        <v>-82.3</v>
      </c>
      <c r="K330" t="str">
        <f>IF(Table1[[#This Row],[Quarter]]="Q3",Table1[[#This Row],[Credit Amount]],"")</f>
        <v/>
      </c>
      <c r="L330">
        <f>IF(Table1[[#This Row],[Transaction Type]]="Upgrade",Table1[[#This Row],[Credit Amount]],IF(Table1[[#This Row],[Transaction Type]]="Activation",Table1[[#This Row],[Credit Amount]],""))</f>
        <v>-82.3</v>
      </c>
      <c r="M330" t="str">
        <f>IF(Table1[[#This Row],[Transaction Type]]="Maintenance",Table1[[#This Row],[Credit Amount]],"")</f>
        <v/>
      </c>
      <c r="N330">
        <v>10098</v>
      </c>
      <c r="O330" t="s">
        <v>2489</v>
      </c>
      <c r="P330" t="s">
        <v>2587</v>
      </c>
      <c r="Q330" t="s">
        <v>289</v>
      </c>
      <c r="R330">
        <v>10004</v>
      </c>
      <c r="S330" t="s">
        <v>2489</v>
      </c>
      <c r="T330" t="s">
        <v>2493</v>
      </c>
      <c r="U330" t="s">
        <v>290</v>
      </c>
      <c r="V330" t="s">
        <v>34</v>
      </c>
      <c r="W330">
        <v>100001314</v>
      </c>
      <c r="X330">
        <v>8005550315</v>
      </c>
      <c r="Y330" t="s">
        <v>2595</v>
      </c>
      <c r="Z330" t="s">
        <v>2910</v>
      </c>
      <c r="AA330" s="13">
        <v>-82.3</v>
      </c>
      <c r="AB330" s="14">
        <v>42494</v>
      </c>
      <c r="AC330" t="s">
        <v>35</v>
      </c>
    </row>
    <row r="331" spans="1:29" x14ac:dyDescent="0.25">
      <c r="A331" t="str">
        <f>CONCATENATE("Q",ROUNDUP(MONTH(Table1[[#This Row],[Month]])/3,0))</f>
        <v>Q2</v>
      </c>
      <c r="B331" s="14">
        <f>EOMONTH(Table1[[#This Row],[Credit Date]],-1)+1</f>
        <v>42491</v>
      </c>
      <c r="C331" t="str">
        <f>CONCATENATE(Table1[[#This Row],[Issuer Last Name]],", ",Table1[[#This Row],[Issuer First Name]])</f>
        <v>No. 098, Employee</v>
      </c>
      <c r="D331" t="str">
        <f>CONCATENATE(Table1[[#This Row],[Approver Last Name]],", ",Table1[[#This Row],[Approver First Name]])</f>
        <v>No. 004, Employee</v>
      </c>
      <c r="E331" t="str">
        <f>CONCATENATE(Table1[[#This Row],[Customer Last Name]],", ",Table1[[#This Row],[Customer First Name]])</f>
        <v>No. 13803, Client</v>
      </c>
      <c r="F3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 t="str">
        <f>IF(Table1[[#This Row],[Transaction Type]]="Maintenance","Non-Sales","Sales")</f>
        <v>Sales</v>
      </c>
      <c r="H331">
        <f>IF(Table1[[#This Row],[Quarter]]="q2",1,"")</f>
        <v>1</v>
      </c>
      <c r="I331" t="str">
        <f>IF(Table1[[#This Row],[Quarter]]="q3",1,"")</f>
        <v/>
      </c>
      <c r="J331">
        <f>IF(Table1[[#This Row],[Quarter]]="Q2",Table1[[#This Row],[Credit Amount]],"")</f>
        <v>-68.92</v>
      </c>
      <c r="K331" t="str">
        <f>IF(Table1[[#This Row],[Quarter]]="Q3",Table1[[#This Row],[Credit Amount]],"")</f>
        <v/>
      </c>
      <c r="L331">
        <f>IF(Table1[[#This Row],[Transaction Type]]="Upgrade",Table1[[#This Row],[Credit Amount]],IF(Table1[[#This Row],[Transaction Type]]="Activation",Table1[[#This Row],[Credit Amount]],""))</f>
        <v>-68.92</v>
      </c>
      <c r="M331" t="str">
        <f>IF(Table1[[#This Row],[Transaction Type]]="Maintenance",Table1[[#This Row],[Credit Amount]],"")</f>
        <v/>
      </c>
      <c r="N331">
        <v>10098</v>
      </c>
      <c r="O331" t="s">
        <v>2489</v>
      </c>
      <c r="P331" t="s">
        <v>2587</v>
      </c>
      <c r="Q331" t="s">
        <v>289</v>
      </c>
      <c r="R331">
        <v>10004</v>
      </c>
      <c r="S331" t="s">
        <v>2489</v>
      </c>
      <c r="T331" t="s">
        <v>2493</v>
      </c>
      <c r="U331" t="s">
        <v>290</v>
      </c>
      <c r="V331" t="s">
        <v>34</v>
      </c>
      <c r="W331">
        <v>100004802</v>
      </c>
      <c r="X331">
        <v>8005553803</v>
      </c>
      <c r="Y331" t="s">
        <v>2595</v>
      </c>
      <c r="Z331" t="s">
        <v>6391</v>
      </c>
      <c r="AA331" s="13">
        <v>-68.92</v>
      </c>
      <c r="AB331" s="14">
        <v>42496</v>
      </c>
      <c r="AC331" t="s">
        <v>37</v>
      </c>
    </row>
    <row r="332" spans="1:29" x14ac:dyDescent="0.25">
      <c r="A332" t="str">
        <f>CONCATENATE("Q",ROUNDUP(MONTH(Table1[[#This Row],[Month]])/3,0))</f>
        <v>Q2</v>
      </c>
      <c r="B332" s="14">
        <f>EOMONTH(Table1[[#This Row],[Credit Date]],-1)+1</f>
        <v>42491</v>
      </c>
      <c r="C332" t="str">
        <f>CONCATENATE(Table1[[#This Row],[Issuer Last Name]],", ",Table1[[#This Row],[Issuer First Name]])</f>
        <v>No. 098, Employee</v>
      </c>
      <c r="D332" t="str">
        <f>CONCATENATE(Table1[[#This Row],[Approver Last Name]],", ",Table1[[#This Row],[Approver First Name]])</f>
        <v>No. 004, Employee</v>
      </c>
      <c r="E332" t="str">
        <f>CONCATENATE(Table1[[#This Row],[Customer Last Name]],", ",Table1[[#This Row],[Customer First Name]])</f>
        <v>No. 13406, Client</v>
      </c>
      <c r="F3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 t="str">
        <f>IF(Table1[[#This Row],[Transaction Type]]="Maintenance","Non-Sales","Sales")</f>
        <v>Non-Sales</v>
      </c>
      <c r="H332">
        <f>IF(Table1[[#This Row],[Quarter]]="q2",1,"")</f>
        <v>1</v>
      </c>
      <c r="I332" t="str">
        <f>IF(Table1[[#This Row],[Quarter]]="q3",1,"")</f>
        <v/>
      </c>
      <c r="J332">
        <f>IF(Table1[[#This Row],[Quarter]]="Q2",Table1[[#This Row],[Credit Amount]],"")</f>
        <v>-96.77</v>
      </c>
      <c r="K332" t="str">
        <f>IF(Table1[[#This Row],[Quarter]]="Q3",Table1[[#This Row],[Credit Amount]],"")</f>
        <v/>
      </c>
      <c r="L332" t="str">
        <f>IF(Table1[[#This Row],[Transaction Type]]="Upgrade",Table1[[#This Row],[Credit Amount]],IF(Table1[[#This Row],[Transaction Type]]="Activation",Table1[[#This Row],[Credit Amount]],""))</f>
        <v/>
      </c>
      <c r="M332">
        <f>IF(Table1[[#This Row],[Transaction Type]]="Maintenance",Table1[[#This Row],[Credit Amount]],"")</f>
        <v>-96.77</v>
      </c>
      <c r="N332">
        <v>10098</v>
      </c>
      <c r="O332" t="s">
        <v>2489</v>
      </c>
      <c r="P332" t="s">
        <v>2587</v>
      </c>
      <c r="Q332" t="s">
        <v>289</v>
      </c>
      <c r="R332">
        <v>10004</v>
      </c>
      <c r="S332" t="s">
        <v>2489</v>
      </c>
      <c r="T332" t="s">
        <v>2493</v>
      </c>
      <c r="U332" t="s">
        <v>290</v>
      </c>
      <c r="V332" t="s">
        <v>34</v>
      </c>
      <c r="W332">
        <v>100004405</v>
      </c>
      <c r="X332">
        <v>8005553406</v>
      </c>
      <c r="Y332" t="s">
        <v>2595</v>
      </c>
      <c r="Z332" t="s">
        <v>5994</v>
      </c>
      <c r="AA332" s="13">
        <v>-96.77</v>
      </c>
      <c r="AB332" s="14">
        <v>42496</v>
      </c>
      <c r="AC332" t="s">
        <v>36</v>
      </c>
    </row>
    <row r="333" spans="1:29" x14ac:dyDescent="0.25">
      <c r="A333" t="str">
        <f>CONCATENATE("Q",ROUNDUP(MONTH(Table1[[#This Row],[Month]])/3,0))</f>
        <v>Q2</v>
      </c>
      <c r="B333" s="14">
        <f>EOMONTH(Table1[[#This Row],[Credit Date]],-1)+1</f>
        <v>42491</v>
      </c>
      <c r="C333" t="str">
        <f>CONCATENATE(Table1[[#This Row],[Issuer Last Name]],", ",Table1[[#This Row],[Issuer First Name]])</f>
        <v>No. 098, Employee</v>
      </c>
      <c r="D333" t="str">
        <f>CONCATENATE(Table1[[#This Row],[Approver Last Name]],", ",Table1[[#This Row],[Approver First Name]])</f>
        <v>No. 004, Employee</v>
      </c>
      <c r="E333" t="str">
        <f>CONCATENATE(Table1[[#This Row],[Customer Last Name]],", ",Table1[[#This Row],[Customer First Name]])</f>
        <v>No. 13561, Client</v>
      </c>
      <c r="F333" t="str">
        <f>IF(Table1[[#This Row],[Credit Amount]]&gt;-19.99,"Less than 19.99",IF(Table1[[#This Row],[Credit Amount]]=-20,"20",IF(Table1[[#This Row],[Credit Amount]]&gt;-49.98,"20.01-49.98",IF(Table1[[#This Row],[Credit Amount]]=-49.99,"49.99",IF(Table1[[#This Row],[Credit Amount]]=-50,"50",IF(Table1[[#This Row],[Credit Amount]]&lt;-50.01,"Greater than 50"))))))</f>
        <v>20.01-49.98</v>
      </c>
      <c r="G333" t="str">
        <f>IF(Table1[[#This Row],[Transaction Type]]="Maintenance","Non-Sales","Sales")</f>
        <v>Non-Sales</v>
      </c>
      <c r="H333">
        <f>IF(Table1[[#This Row],[Quarter]]="q2",1,"")</f>
        <v>1</v>
      </c>
      <c r="I333" t="str">
        <f>IF(Table1[[#This Row],[Quarter]]="q3",1,"")</f>
        <v/>
      </c>
      <c r="J333">
        <f>IF(Table1[[#This Row],[Quarter]]="Q2",Table1[[#This Row],[Credit Amount]],"")</f>
        <v>-25.63</v>
      </c>
      <c r="K333" t="str">
        <f>IF(Table1[[#This Row],[Quarter]]="Q3",Table1[[#This Row],[Credit Amount]],"")</f>
        <v/>
      </c>
      <c r="L333" t="str">
        <f>IF(Table1[[#This Row],[Transaction Type]]="Upgrade",Table1[[#This Row],[Credit Amount]],IF(Table1[[#This Row],[Transaction Type]]="Activation",Table1[[#This Row],[Credit Amount]],""))</f>
        <v/>
      </c>
      <c r="M333">
        <f>IF(Table1[[#This Row],[Transaction Type]]="Maintenance",Table1[[#This Row],[Credit Amount]],"")</f>
        <v>-25.63</v>
      </c>
      <c r="N333">
        <v>10098</v>
      </c>
      <c r="O333" t="s">
        <v>2489</v>
      </c>
      <c r="P333" t="s">
        <v>2587</v>
      </c>
      <c r="Q333" t="s">
        <v>289</v>
      </c>
      <c r="R333">
        <v>10004</v>
      </c>
      <c r="S333" t="s">
        <v>2489</v>
      </c>
      <c r="T333" t="s">
        <v>2493</v>
      </c>
      <c r="U333" t="s">
        <v>290</v>
      </c>
      <c r="V333" t="s">
        <v>34</v>
      </c>
      <c r="W333">
        <v>100004560</v>
      </c>
      <c r="X333">
        <v>8005553561</v>
      </c>
      <c r="Y333" t="s">
        <v>2595</v>
      </c>
      <c r="Z333" t="s">
        <v>6149</v>
      </c>
      <c r="AA333" s="13">
        <v>-25.63</v>
      </c>
      <c r="AB333" s="14">
        <v>42499</v>
      </c>
      <c r="AC333" t="s">
        <v>36</v>
      </c>
    </row>
    <row r="334" spans="1:29" x14ac:dyDescent="0.25">
      <c r="A334" t="str">
        <f>CONCATENATE("Q",ROUNDUP(MONTH(Table1[[#This Row],[Month]])/3,0))</f>
        <v>Q2</v>
      </c>
      <c r="B334" s="14">
        <f>EOMONTH(Table1[[#This Row],[Credit Date]],-1)+1</f>
        <v>42491</v>
      </c>
      <c r="C334" t="str">
        <f>CONCATENATE(Table1[[#This Row],[Issuer Last Name]],", ",Table1[[#This Row],[Issuer First Name]])</f>
        <v>No. 098, Employee</v>
      </c>
      <c r="D334" t="str">
        <f>CONCATENATE(Table1[[#This Row],[Approver Last Name]],", ",Table1[[#This Row],[Approver First Name]])</f>
        <v>No. 004, Employee</v>
      </c>
      <c r="E334" t="str">
        <f>CONCATENATE(Table1[[#This Row],[Customer Last Name]],", ",Table1[[#This Row],[Customer First Name]])</f>
        <v>No. 11546, Client</v>
      </c>
      <c r="F3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4" t="str">
        <f>IF(Table1[[#This Row],[Transaction Type]]="Maintenance","Non-Sales","Sales")</f>
        <v>Non-Sales</v>
      </c>
      <c r="H334">
        <f>IF(Table1[[#This Row],[Quarter]]="q2",1,"")</f>
        <v>1</v>
      </c>
      <c r="I334" t="str">
        <f>IF(Table1[[#This Row],[Quarter]]="q3",1,"")</f>
        <v/>
      </c>
      <c r="J334">
        <f>IF(Table1[[#This Row],[Quarter]]="Q2",Table1[[#This Row],[Credit Amount]],"")</f>
        <v>-88</v>
      </c>
      <c r="K334" t="str">
        <f>IF(Table1[[#This Row],[Quarter]]="Q3",Table1[[#This Row],[Credit Amount]],"")</f>
        <v/>
      </c>
      <c r="L334" t="str">
        <f>IF(Table1[[#This Row],[Transaction Type]]="Upgrade",Table1[[#This Row],[Credit Amount]],IF(Table1[[#This Row],[Transaction Type]]="Activation",Table1[[#This Row],[Credit Amount]],""))</f>
        <v/>
      </c>
      <c r="M334">
        <f>IF(Table1[[#This Row],[Transaction Type]]="Maintenance",Table1[[#This Row],[Credit Amount]],"")</f>
        <v>-88</v>
      </c>
      <c r="N334">
        <v>10098</v>
      </c>
      <c r="O334" t="s">
        <v>2489</v>
      </c>
      <c r="P334" t="s">
        <v>2587</v>
      </c>
      <c r="Q334" t="s">
        <v>289</v>
      </c>
      <c r="R334">
        <v>10004</v>
      </c>
      <c r="S334" t="s">
        <v>2489</v>
      </c>
      <c r="T334" t="s">
        <v>2493</v>
      </c>
      <c r="U334" t="s">
        <v>290</v>
      </c>
      <c r="V334" t="s">
        <v>34</v>
      </c>
      <c r="W334">
        <v>100002545</v>
      </c>
      <c r="X334">
        <v>8005551546</v>
      </c>
      <c r="Y334" t="s">
        <v>2595</v>
      </c>
      <c r="Z334" t="s">
        <v>4141</v>
      </c>
      <c r="AA334" s="13">
        <v>-88</v>
      </c>
      <c r="AB334" s="14">
        <v>42505</v>
      </c>
      <c r="AC334" t="s">
        <v>36</v>
      </c>
    </row>
    <row r="335" spans="1:29" x14ac:dyDescent="0.25">
      <c r="A335" t="str">
        <f>CONCATENATE("Q",ROUNDUP(MONTH(Table1[[#This Row],[Month]])/3,0))</f>
        <v>Q2</v>
      </c>
      <c r="B335" s="14">
        <f>EOMONTH(Table1[[#This Row],[Credit Date]],-1)+1</f>
        <v>42491</v>
      </c>
      <c r="C335" t="str">
        <f>CONCATENATE(Table1[[#This Row],[Issuer Last Name]],", ",Table1[[#This Row],[Issuer First Name]])</f>
        <v>No. 098, Employee</v>
      </c>
      <c r="D335" t="str">
        <f>CONCATENATE(Table1[[#This Row],[Approver Last Name]],", ",Table1[[#This Row],[Approver First Name]])</f>
        <v>No. 004, Employee</v>
      </c>
      <c r="E335" t="str">
        <f>CONCATENATE(Table1[[#This Row],[Customer Last Name]],", ",Table1[[#This Row],[Customer First Name]])</f>
        <v>No. 13715, Client</v>
      </c>
      <c r="F3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5" t="str">
        <f>IF(Table1[[#This Row],[Transaction Type]]="Maintenance","Non-Sales","Sales")</f>
        <v>Sales</v>
      </c>
      <c r="H335">
        <f>IF(Table1[[#This Row],[Quarter]]="q2",1,"")</f>
        <v>1</v>
      </c>
      <c r="I335" t="str">
        <f>IF(Table1[[#This Row],[Quarter]]="q3",1,"")</f>
        <v/>
      </c>
      <c r="J335">
        <f>IF(Table1[[#This Row],[Quarter]]="Q2",Table1[[#This Row],[Credit Amount]],"")</f>
        <v>-71.430000000000007</v>
      </c>
      <c r="K335" t="str">
        <f>IF(Table1[[#This Row],[Quarter]]="Q3",Table1[[#This Row],[Credit Amount]],"")</f>
        <v/>
      </c>
      <c r="L335">
        <f>IF(Table1[[#This Row],[Transaction Type]]="Upgrade",Table1[[#This Row],[Credit Amount]],IF(Table1[[#This Row],[Transaction Type]]="Activation",Table1[[#This Row],[Credit Amount]],""))</f>
        <v>-71.430000000000007</v>
      </c>
      <c r="M335" t="str">
        <f>IF(Table1[[#This Row],[Transaction Type]]="Maintenance",Table1[[#This Row],[Credit Amount]],"")</f>
        <v/>
      </c>
      <c r="N335">
        <v>10098</v>
      </c>
      <c r="O335" t="s">
        <v>2489</v>
      </c>
      <c r="P335" t="s">
        <v>2587</v>
      </c>
      <c r="Q335" t="s">
        <v>289</v>
      </c>
      <c r="R335">
        <v>10004</v>
      </c>
      <c r="S335" t="s">
        <v>2489</v>
      </c>
      <c r="T335" t="s">
        <v>2493</v>
      </c>
      <c r="U335" t="s">
        <v>290</v>
      </c>
      <c r="V335" t="s">
        <v>34</v>
      </c>
      <c r="W335">
        <v>100004714</v>
      </c>
      <c r="X335">
        <v>8005553715</v>
      </c>
      <c r="Y335" t="s">
        <v>2595</v>
      </c>
      <c r="Z335" t="s">
        <v>6303</v>
      </c>
      <c r="AA335" s="13">
        <v>-71.430000000000007</v>
      </c>
      <c r="AB335" s="14">
        <v>42509</v>
      </c>
      <c r="AC335" t="s">
        <v>35</v>
      </c>
    </row>
    <row r="336" spans="1:29" x14ac:dyDescent="0.25">
      <c r="A336" t="str">
        <f>CONCATENATE("Q",ROUNDUP(MONTH(Table1[[#This Row],[Month]])/3,0))</f>
        <v>Q2</v>
      </c>
      <c r="B336" s="14">
        <f>EOMONTH(Table1[[#This Row],[Credit Date]],-1)+1</f>
        <v>42491</v>
      </c>
      <c r="C336" t="str">
        <f>CONCATENATE(Table1[[#This Row],[Issuer Last Name]],", ",Table1[[#This Row],[Issuer First Name]])</f>
        <v>No. 098, Employee</v>
      </c>
      <c r="D336" t="str">
        <f>CONCATENATE(Table1[[#This Row],[Approver Last Name]],", ",Table1[[#This Row],[Approver First Name]])</f>
        <v>No. 004, Employee</v>
      </c>
      <c r="E336" t="str">
        <f>CONCATENATE(Table1[[#This Row],[Customer Last Name]],", ",Table1[[#This Row],[Customer First Name]])</f>
        <v>No. 12412, Client</v>
      </c>
      <c r="F336" t="str">
        <f>IF(Table1[[#This Row],[Credit Amount]]&gt;-19.99,"Less than 19.99",IF(Table1[[#This Row],[Credit Amount]]=-20,"20",IF(Table1[[#This Row],[Credit Amount]]&gt;-49.98,"20.01-49.98",IF(Table1[[#This Row],[Credit Amount]]=-49.99,"49.99",IF(Table1[[#This Row],[Credit Amount]]=-50,"50",IF(Table1[[#This Row],[Credit Amount]]&lt;-50.01,"Greater than 50"))))))</f>
        <v>Less than 19.99</v>
      </c>
      <c r="G336" t="str">
        <f>IF(Table1[[#This Row],[Transaction Type]]="Maintenance","Non-Sales","Sales")</f>
        <v>Non-Sales</v>
      </c>
      <c r="H336">
        <f>IF(Table1[[#This Row],[Quarter]]="q2",1,"")</f>
        <v>1</v>
      </c>
      <c r="I336" t="str">
        <f>IF(Table1[[#This Row],[Quarter]]="q3",1,"")</f>
        <v/>
      </c>
      <c r="J336">
        <f>IF(Table1[[#This Row],[Quarter]]="Q2",Table1[[#This Row],[Credit Amount]],"")</f>
        <v>-14.59</v>
      </c>
      <c r="K336" t="str">
        <f>IF(Table1[[#This Row],[Quarter]]="Q3",Table1[[#This Row],[Credit Amount]],"")</f>
        <v/>
      </c>
      <c r="L336" t="str">
        <f>IF(Table1[[#This Row],[Transaction Type]]="Upgrade",Table1[[#This Row],[Credit Amount]],IF(Table1[[#This Row],[Transaction Type]]="Activation",Table1[[#This Row],[Credit Amount]],""))</f>
        <v/>
      </c>
      <c r="M336">
        <f>IF(Table1[[#This Row],[Transaction Type]]="Maintenance",Table1[[#This Row],[Credit Amount]],"")</f>
        <v>-14.59</v>
      </c>
      <c r="N336">
        <v>10098</v>
      </c>
      <c r="O336" t="s">
        <v>2489</v>
      </c>
      <c r="P336" t="s">
        <v>2587</v>
      </c>
      <c r="Q336" t="s">
        <v>289</v>
      </c>
      <c r="R336">
        <v>10004</v>
      </c>
      <c r="S336" t="s">
        <v>2489</v>
      </c>
      <c r="T336" t="s">
        <v>2493</v>
      </c>
      <c r="U336" t="s">
        <v>290</v>
      </c>
      <c r="V336" t="s">
        <v>34</v>
      </c>
      <c r="W336">
        <v>100003411</v>
      </c>
      <c r="X336">
        <v>8005552412</v>
      </c>
      <c r="Y336" t="s">
        <v>2595</v>
      </c>
      <c r="Z336" t="s">
        <v>5007</v>
      </c>
      <c r="AA336" s="13">
        <v>-14.59</v>
      </c>
      <c r="AB336" s="14">
        <v>42514</v>
      </c>
      <c r="AC336" t="s">
        <v>36</v>
      </c>
    </row>
    <row r="337" spans="1:29" x14ac:dyDescent="0.25">
      <c r="A337" t="str">
        <f>CONCATENATE("Q",ROUNDUP(MONTH(Table1[[#This Row],[Month]])/3,0))</f>
        <v>Q2</v>
      </c>
      <c r="B337" s="14">
        <f>EOMONTH(Table1[[#This Row],[Credit Date]],-1)+1</f>
        <v>42491</v>
      </c>
      <c r="C337" t="str">
        <f>CONCATENATE(Table1[[#This Row],[Issuer Last Name]],", ",Table1[[#This Row],[Issuer First Name]])</f>
        <v>No. 098, Employee</v>
      </c>
      <c r="D337" t="str">
        <f>CONCATENATE(Table1[[#This Row],[Approver Last Name]],", ",Table1[[#This Row],[Approver First Name]])</f>
        <v>No. 004, Employee</v>
      </c>
      <c r="E337" t="str">
        <f>CONCATENATE(Table1[[#This Row],[Customer Last Name]],", ",Table1[[#This Row],[Customer First Name]])</f>
        <v>No. 10571, Client</v>
      </c>
      <c r="F3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 t="str">
        <f>IF(Table1[[#This Row],[Transaction Type]]="Maintenance","Non-Sales","Sales")</f>
        <v>Sales</v>
      </c>
      <c r="H337">
        <f>IF(Table1[[#This Row],[Quarter]]="q2",1,"")</f>
        <v>1</v>
      </c>
      <c r="I337" t="str">
        <f>IF(Table1[[#This Row],[Quarter]]="q3",1,"")</f>
        <v/>
      </c>
      <c r="J337">
        <f>IF(Table1[[#This Row],[Quarter]]="Q2",Table1[[#This Row],[Credit Amount]],"")</f>
        <v>-63.41</v>
      </c>
      <c r="K337" t="str">
        <f>IF(Table1[[#This Row],[Quarter]]="Q3",Table1[[#This Row],[Credit Amount]],"")</f>
        <v/>
      </c>
      <c r="L337">
        <f>IF(Table1[[#This Row],[Transaction Type]]="Upgrade",Table1[[#This Row],[Credit Amount]],IF(Table1[[#This Row],[Transaction Type]]="Activation",Table1[[#This Row],[Credit Amount]],""))</f>
        <v>-63.41</v>
      </c>
      <c r="M337" t="str">
        <f>IF(Table1[[#This Row],[Transaction Type]]="Maintenance",Table1[[#This Row],[Credit Amount]],"")</f>
        <v/>
      </c>
      <c r="N337">
        <v>10098</v>
      </c>
      <c r="O337" t="s">
        <v>2489</v>
      </c>
      <c r="P337" t="s">
        <v>2587</v>
      </c>
      <c r="Q337" t="s">
        <v>289</v>
      </c>
      <c r="R337">
        <v>10004</v>
      </c>
      <c r="S337" t="s">
        <v>2489</v>
      </c>
      <c r="T337" t="s">
        <v>2493</v>
      </c>
      <c r="U337" t="s">
        <v>290</v>
      </c>
      <c r="V337" t="s">
        <v>34</v>
      </c>
      <c r="W337">
        <v>100001570</v>
      </c>
      <c r="X337">
        <v>8005550571</v>
      </c>
      <c r="Y337" t="s">
        <v>2595</v>
      </c>
      <c r="Z337" t="s">
        <v>3166</v>
      </c>
      <c r="AA337" s="13">
        <v>-63.41</v>
      </c>
      <c r="AB337" s="14">
        <v>42517</v>
      </c>
      <c r="AC337" t="s">
        <v>37</v>
      </c>
    </row>
    <row r="338" spans="1:29" x14ac:dyDescent="0.25">
      <c r="A338" t="str">
        <f>CONCATENATE("Q",ROUNDUP(MONTH(Table1[[#This Row],[Month]])/3,0))</f>
        <v>Q2</v>
      </c>
      <c r="B338" s="14">
        <f>EOMONTH(Table1[[#This Row],[Credit Date]],-1)+1</f>
        <v>42491</v>
      </c>
      <c r="C338" t="str">
        <f>CONCATENATE(Table1[[#This Row],[Issuer Last Name]],", ",Table1[[#This Row],[Issuer First Name]])</f>
        <v>No. 098, Employee</v>
      </c>
      <c r="D338" t="str">
        <f>CONCATENATE(Table1[[#This Row],[Approver Last Name]],", ",Table1[[#This Row],[Approver First Name]])</f>
        <v>No. 004, Employee</v>
      </c>
      <c r="E338" t="str">
        <f>CONCATENATE(Table1[[#This Row],[Customer Last Name]],", ",Table1[[#This Row],[Customer First Name]])</f>
        <v>No. 12970, Client</v>
      </c>
      <c r="F3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8" t="str">
        <f>IF(Table1[[#This Row],[Transaction Type]]="Maintenance","Non-Sales","Sales")</f>
        <v>Non-Sales</v>
      </c>
      <c r="H338">
        <f>IF(Table1[[#This Row],[Quarter]]="q2",1,"")</f>
        <v>1</v>
      </c>
      <c r="I338" t="str">
        <f>IF(Table1[[#This Row],[Quarter]]="q3",1,"")</f>
        <v/>
      </c>
      <c r="J338">
        <f>IF(Table1[[#This Row],[Quarter]]="Q2",Table1[[#This Row],[Credit Amount]],"")</f>
        <v>-76.36</v>
      </c>
      <c r="K338" t="str">
        <f>IF(Table1[[#This Row],[Quarter]]="Q3",Table1[[#This Row],[Credit Amount]],"")</f>
        <v/>
      </c>
      <c r="L338" t="str">
        <f>IF(Table1[[#This Row],[Transaction Type]]="Upgrade",Table1[[#This Row],[Credit Amount]],IF(Table1[[#This Row],[Transaction Type]]="Activation",Table1[[#This Row],[Credit Amount]],""))</f>
        <v/>
      </c>
      <c r="M338">
        <f>IF(Table1[[#This Row],[Transaction Type]]="Maintenance",Table1[[#This Row],[Credit Amount]],"")</f>
        <v>-76.36</v>
      </c>
      <c r="N338">
        <v>10098</v>
      </c>
      <c r="O338" t="s">
        <v>2489</v>
      </c>
      <c r="P338" t="s">
        <v>2587</v>
      </c>
      <c r="Q338" t="s">
        <v>289</v>
      </c>
      <c r="R338">
        <v>10004</v>
      </c>
      <c r="S338" t="s">
        <v>2489</v>
      </c>
      <c r="T338" t="s">
        <v>2493</v>
      </c>
      <c r="U338" t="s">
        <v>290</v>
      </c>
      <c r="V338" t="s">
        <v>34</v>
      </c>
      <c r="W338">
        <v>100003969</v>
      </c>
      <c r="X338">
        <v>8005552970</v>
      </c>
      <c r="Y338" t="s">
        <v>2595</v>
      </c>
      <c r="Z338" t="s">
        <v>5559</v>
      </c>
      <c r="AA338" s="13">
        <v>-76.36</v>
      </c>
      <c r="AB338" s="14">
        <v>42520</v>
      </c>
      <c r="AC338" t="s">
        <v>36</v>
      </c>
    </row>
    <row r="339" spans="1:29" x14ac:dyDescent="0.25">
      <c r="A339" t="str">
        <f>CONCATENATE("Q",ROUNDUP(MONTH(Table1[[#This Row],[Month]])/3,0))</f>
        <v>Q2</v>
      </c>
      <c r="B339" s="14">
        <f>EOMONTH(Table1[[#This Row],[Credit Date]],-1)+1</f>
        <v>42522</v>
      </c>
      <c r="C339" t="str">
        <f>CONCATENATE(Table1[[#This Row],[Issuer Last Name]],", ",Table1[[#This Row],[Issuer First Name]])</f>
        <v>No. 098, Employee</v>
      </c>
      <c r="D339" t="str">
        <f>CONCATENATE(Table1[[#This Row],[Approver Last Name]],", ",Table1[[#This Row],[Approver First Name]])</f>
        <v>No. 004, Employee</v>
      </c>
      <c r="E339" t="str">
        <f>CONCATENATE(Table1[[#This Row],[Customer Last Name]],", ",Table1[[#This Row],[Customer First Name]])</f>
        <v>No. 13643, Client</v>
      </c>
      <c r="F339" t="str">
        <f>IF(Table1[[#This Row],[Credit Amount]]&gt;-19.99,"Less than 19.99",IF(Table1[[#This Row],[Credit Amount]]=-20,"20",IF(Table1[[#This Row],[Credit Amount]]&gt;-49.98,"20.01-49.98",IF(Table1[[#This Row],[Credit Amount]]=-49.99,"49.99",IF(Table1[[#This Row],[Credit Amount]]=-50,"50",IF(Table1[[#This Row],[Credit Amount]]&lt;-50.01,"Greater than 50"))))))</f>
        <v>20.01-49.98</v>
      </c>
      <c r="G339" t="str">
        <f>IF(Table1[[#This Row],[Transaction Type]]="Maintenance","Non-Sales","Sales")</f>
        <v>Non-Sales</v>
      </c>
      <c r="H339">
        <f>IF(Table1[[#This Row],[Quarter]]="q2",1,"")</f>
        <v>1</v>
      </c>
      <c r="I339" t="str">
        <f>IF(Table1[[#This Row],[Quarter]]="q3",1,"")</f>
        <v/>
      </c>
      <c r="J339">
        <f>IF(Table1[[#This Row],[Quarter]]="Q2",Table1[[#This Row],[Credit Amount]],"")</f>
        <v>-41.87</v>
      </c>
      <c r="K339" t="str">
        <f>IF(Table1[[#This Row],[Quarter]]="Q3",Table1[[#This Row],[Credit Amount]],"")</f>
        <v/>
      </c>
      <c r="L339" t="str">
        <f>IF(Table1[[#This Row],[Transaction Type]]="Upgrade",Table1[[#This Row],[Credit Amount]],IF(Table1[[#This Row],[Transaction Type]]="Activation",Table1[[#This Row],[Credit Amount]],""))</f>
        <v/>
      </c>
      <c r="M339">
        <f>IF(Table1[[#This Row],[Transaction Type]]="Maintenance",Table1[[#This Row],[Credit Amount]],"")</f>
        <v>-41.87</v>
      </c>
      <c r="N339">
        <v>10098</v>
      </c>
      <c r="O339" t="s">
        <v>2489</v>
      </c>
      <c r="P339" t="s">
        <v>2587</v>
      </c>
      <c r="Q339" t="s">
        <v>289</v>
      </c>
      <c r="R339">
        <v>10004</v>
      </c>
      <c r="S339" t="s">
        <v>2489</v>
      </c>
      <c r="T339" t="s">
        <v>2493</v>
      </c>
      <c r="U339" t="s">
        <v>290</v>
      </c>
      <c r="V339" t="s">
        <v>34</v>
      </c>
      <c r="W339">
        <v>100004642</v>
      </c>
      <c r="X339">
        <v>8005553643</v>
      </c>
      <c r="Y339" t="s">
        <v>2595</v>
      </c>
      <c r="Z339" t="s">
        <v>6231</v>
      </c>
      <c r="AA339" s="13">
        <v>-41.87</v>
      </c>
      <c r="AB339" s="14">
        <v>42526</v>
      </c>
      <c r="AC339" t="s">
        <v>36</v>
      </c>
    </row>
    <row r="340" spans="1:29" x14ac:dyDescent="0.25">
      <c r="A340" t="str">
        <f>CONCATENATE("Q",ROUNDUP(MONTH(Table1[[#This Row],[Month]])/3,0))</f>
        <v>Q2</v>
      </c>
      <c r="B340" s="14">
        <f>EOMONTH(Table1[[#This Row],[Credit Date]],-1)+1</f>
        <v>42522</v>
      </c>
      <c r="C340" t="str">
        <f>CONCATENATE(Table1[[#This Row],[Issuer Last Name]],", ",Table1[[#This Row],[Issuer First Name]])</f>
        <v>No. 098, Employee</v>
      </c>
      <c r="D340" t="str">
        <f>CONCATENATE(Table1[[#This Row],[Approver Last Name]],", ",Table1[[#This Row],[Approver First Name]])</f>
        <v>No. 004, Employee</v>
      </c>
      <c r="E340" t="str">
        <f>CONCATENATE(Table1[[#This Row],[Customer Last Name]],", ",Table1[[#This Row],[Customer First Name]])</f>
        <v>No. 11815, Client</v>
      </c>
      <c r="F3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 t="str">
        <f>IF(Table1[[#This Row],[Transaction Type]]="Maintenance","Non-Sales","Sales")</f>
        <v>Non-Sales</v>
      </c>
      <c r="H340">
        <f>IF(Table1[[#This Row],[Quarter]]="q2",1,"")</f>
        <v>1</v>
      </c>
      <c r="I340" t="str">
        <f>IF(Table1[[#This Row],[Quarter]]="q3",1,"")</f>
        <v/>
      </c>
      <c r="J340">
        <f>IF(Table1[[#This Row],[Quarter]]="Q2",Table1[[#This Row],[Credit Amount]],"")</f>
        <v>-55.17</v>
      </c>
      <c r="K340" t="str">
        <f>IF(Table1[[#This Row],[Quarter]]="Q3",Table1[[#This Row],[Credit Amount]],"")</f>
        <v/>
      </c>
      <c r="L340" t="str">
        <f>IF(Table1[[#This Row],[Transaction Type]]="Upgrade",Table1[[#This Row],[Credit Amount]],IF(Table1[[#This Row],[Transaction Type]]="Activation",Table1[[#This Row],[Credit Amount]],""))</f>
        <v/>
      </c>
      <c r="M340">
        <f>IF(Table1[[#This Row],[Transaction Type]]="Maintenance",Table1[[#This Row],[Credit Amount]],"")</f>
        <v>-55.17</v>
      </c>
      <c r="N340">
        <v>10098</v>
      </c>
      <c r="O340" t="s">
        <v>2489</v>
      </c>
      <c r="P340" t="s">
        <v>2587</v>
      </c>
      <c r="Q340" t="s">
        <v>289</v>
      </c>
      <c r="R340">
        <v>10004</v>
      </c>
      <c r="S340" t="s">
        <v>2489</v>
      </c>
      <c r="T340" t="s">
        <v>2493</v>
      </c>
      <c r="U340" t="s">
        <v>290</v>
      </c>
      <c r="V340" t="s">
        <v>34</v>
      </c>
      <c r="W340">
        <v>100002814</v>
      </c>
      <c r="X340">
        <v>8005551815</v>
      </c>
      <c r="Y340" t="s">
        <v>2595</v>
      </c>
      <c r="Z340" t="s">
        <v>4410</v>
      </c>
      <c r="AA340" s="13">
        <v>-55.17</v>
      </c>
      <c r="AB340" s="14">
        <v>42528</v>
      </c>
      <c r="AC340" t="s">
        <v>36</v>
      </c>
    </row>
    <row r="341" spans="1:29" x14ac:dyDescent="0.25">
      <c r="A341" t="str">
        <f>CONCATENATE("Q",ROUNDUP(MONTH(Table1[[#This Row],[Month]])/3,0))</f>
        <v>Q2</v>
      </c>
      <c r="B341" s="14">
        <f>EOMONTH(Table1[[#This Row],[Credit Date]],-1)+1</f>
        <v>42522</v>
      </c>
      <c r="C341" t="str">
        <f>CONCATENATE(Table1[[#This Row],[Issuer Last Name]],", ",Table1[[#This Row],[Issuer First Name]])</f>
        <v>No. 098, Employee</v>
      </c>
      <c r="D341" t="str">
        <f>CONCATENATE(Table1[[#This Row],[Approver Last Name]],", ",Table1[[#This Row],[Approver First Name]])</f>
        <v>No. 004, Employee</v>
      </c>
      <c r="E341" t="str">
        <f>CONCATENATE(Table1[[#This Row],[Customer Last Name]],", ",Table1[[#This Row],[Customer First Name]])</f>
        <v>No. 11102, Client</v>
      </c>
      <c r="F341" t="str">
        <f>IF(Table1[[#This Row],[Credit Amount]]&gt;-19.99,"Less than 19.99",IF(Table1[[#This Row],[Credit Amount]]=-20,"20",IF(Table1[[#This Row],[Credit Amount]]&gt;-49.98,"20.01-49.98",IF(Table1[[#This Row],[Credit Amount]]=-49.99,"49.99",IF(Table1[[#This Row],[Credit Amount]]=-50,"50",IF(Table1[[#This Row],[Credit Amount]]&lt;-50.01,"Greater than 50"))))))</f>
        <v>20.01-49.98</v>
      </c>
      <c r="G341" t="str">
        <f>IF(Table1[[#This Row],[Transaction Type]]="Maintenance","Non-Sales","Sales")</f>
        <v>Non-Sales</v>
      </c>
      <c r="H341">
        <f>IF(Table1[[#This Row],[Quarter]]="q2",1,"")</f>
        <v>1</v>
      </c>
      <c r="I341" t="str">
        <f>IF(Table1[[#This Row],[Quarter]]="q3",1,"")</f>
        <v/>
      </c>
      <c r="J341">
        <f>IF(Table1[[#This Row],[Quarter]]="Q2",Table1[[#This Row],[Credit Amount]],"")</f>
        <v>-25.07</v>
      </c>
      <c r="K341" t="str">
        <f>IF(Table1[[#This Row],[Quarter]]="Q3",Table1[[#This Row],[Credit Amount]],"")</f>
        <v/>
      </c>
      <c r="L341" t="str">
        <f>IF(Table1[[#This Row],[Transaction Type]]="Upgrade",Table1[[#This Row],[Credit Amount]],IF(Table1[[#This Row],[Transaction Type]]="Activation",Table1[[#This Row],[Credit Amount]],""))</f>
        <v/>
      </c>
      <c r="M341">
        <f>IF(Table1[[#This Row],[Transaction Type]]="Maintenance",Table1[[#This Row],[Credit Amount]],"")</f>
        <v>-25.07</v>
      </c>
      <c r="N341">
        <v>10098</v>
      </c>
      <c r="O341" t="s">
        <v>2489</v>
      </c>
      <c r="P341" t="s">
        <v>2587</v>
      </c>
      <c r="Q341" t="s">
        <v>289</v>
      </c>
      <c r="R341">
        <v>10004</v>
      </c>
      <c r="S341" t="s">
        <v>2489</v>
      </c>
      <c r="T341" t="s">
        <v>2493</v>
      </c>
      <c r="U341" t="s">
        <v>290</v>
      </c>
      <c r="V341" t="s">
        <v>34</v>
      </c>
      <c r="W341">
        <v>100002101</v>
      </c>
      <c r="X341">
        <v>8005551102</v>
      </c>
      <c r="Y341" t="s">
        <v>2595</v>
      </c>
      <c r="Z341" t="s">
        <v>3697</v>
      </c>
      <c r="AA341" s="13">
        <v>-25.07</v>
      </c>
      <c r="AB341" s="14">
        <v>42528</v>
      </c>
      <c r="AC341" t="s">
        <v>36</v>
      </c>
    </row>
    <row r="342" spans="1:29" x14ac:dyDescent="0.25">
      <c r="A342" t="str">
        <f>CONCATENATE("Q",ROUNDUP(MONTH(Table1[[#This Row],[Month]])/3,0))</f>
        <v>Q2</v>
      </c>
      <c r="B342" s="14">
        <f>EOMONTH(Table1[[#This Row],[Credit Date]],-1)+1</f>
        <v>42522</v>
      </c>
      <c r="C342" t="str">
        <f>CONCATENATE(Table1[[#This Row],[Issuer Last Name]],", ",Table1[[#This Row],[Issuer First Name]])</f>
        <v>No. 098, Employee</v>
      </c>
      <c r="D342" t="str">
        <f>CONCATENATE(Table1[[#This Row],[Approver Last Name]],", ",Table1[[#This Row],[Approver First Name]])</f>
        <v>No. 004, Employee</v>
      </c>
      <c r="E342" t="str">
        <f>CONCATENATE(Table1[[#This Row],[Customer Last Name]],", ",Table1[[#This Row],[Customer First Name]])</f>
        <v>No. 11798, Client</v>
      </c>
      <c r="F342" t="str">
        <f>IF(Table1[[#This Row],[Credit Amount]]&gt;-19.99,"Less than 19.99",IF(Table1[[#This Row],[Credit Amount]]=-20,"20",IF(Table1[[#This Row],[Credit Amount]]&gt;-49.98,"20.01-49.98",IF(Table1[[#This Row],[Credit Amount]]=-49.99,"49.99",IF(Table1[[#This Row],[Credit Amount]]=-50,"50",IF(Table1[[#This Row],[Credit Amount]]&lt;-50.01,"Greater than 50"))))))</f>
        <v>Less than 19.99</v>
      </c>
      <c r="G342" t="str">
        <f>IF(Table1[[#This Row],[Transaction Type]]="Maintenance","Non-Sales","Sales")</f>
        <v>Non-Sales</v>
      </c>
      <c r="H342">
        <f>IF(Table1[[#This Row],[Quarter]]="q2",1,"")</f>
        <v>1</v>
      </c>
      <c r="I342" t="str">
        <f>IF(Table1[[#This Row],[Quarter]]="q3",1,"")</f>
        <v/>
      </c>
      <c r="J342">
        <f>IF(Table1[[#This Row],[Quarter]]="Q2",Table1[[#This Row],[Credit Amount]],"")</f>
        <v>-11.53</v>
      </c>
      <c r="K342" t="str">
        <f>IF(Table1[[#This Row],[Quarter]]="Q3",Table1[[#This Row],[Credit Amount]],"")</f>
        <v/>
      </c>
      <c r="L342" t="str">
        <f>IF(Table1[[#This Row],[Transaction Type]]="Upgrade",Table1[[#This Row],[Credit Amount]],IF(Table1[[#This Row],[Transaction Type]]="Activation",Table1[[#This Row],[Credit Amount]],""))</f>
        <v/>
      </c>
      <c r="M342">
        <f>IF(Table1[[#This Row],[Transaction Type]]="Maintenance",Table1[[#This Row],[Credit Amount]],"")</f>
        <v>-11.53</v>
      </c>
      <c r="N342">
        <v>10098</v>
      </c>
      <c r="O342" t="s">
        <v>2489</v>
      </c>
      <c r="P342" t="s">
        <v>2587</v>
      </c>
      <c r="Q342" t="s">
        <v>289</v>
      </c>
      <c r="R342">
        <v>10004</v>
      </c>
      <c r="S342" t="s">
        <v>2489</v>
      </c>
      <c r="T342" t="s">
        <v>2493</v>
      </c>
      <c r="U342" t="s">
        <v>290</v>
      </c>
      <c r="V342" t="s">
        <v>34</v>
      </c>
      <c r="W342">
        <v>100002797</v>
      </c>
      <c r="X342">
        <v>8005551798</v>
      </c>
      <c r="Y342" t="s">
        <v>2595</v>
      </c>
      <c r="Z342" t="s">
        <v>4393</v>
      </c>
      <c r="AA342" s="13">
        <v>-11.53</v>
      </c>
      <c r="AB342" s="14">
        <v>42529</v>
      </c>
      <c r="AC342" t="s">
        <v>36</v>
      </c>
    </row>
    <row r="343" spans="1:29" x14ac:dyDescent="0.25">
      <c r="A343" t="str">
        <f>CONCATENATE("Q",ROUNDUP(MONTH(Table1[[#This Row],[Month]])/3,0))</f>
        <v>Q2</v>
      </c>
      <c r="B343" s="14">
        <f>EOMONTH(Table1[[#This Row],[Credit Date]],-1)+1</f>
        <v>42522</v>
      </c>
      <c r="C343" t="str">
        <f>CONCATENATE(Table1[[#This Row],[Issuer Last Name]],", ",Table1[[#This Row],[Issuer First Name]])</f>
        <v>No. 098, Employee</v>
      </c>
      <c r="D343" t="str">
        <f>CONCATENATE(Table1[[#This Row],[Approver Last Name]],", ",Table1[[#This Row],[Approver First Name]])</f>
        <v>No. 004, Employee</v>
      </c>
      <c r="E343" t="str">
        <f>CONCATENATE(Table1[[#This Row],[Customer Last Name]],", ",Table1[[#This Row],[Customer First Name]])</f>
        <v>No. 12619, Client</v>
      </c>
      <c r="F3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3" t="str">
        <f>IF(Table1[[#This Row],[Transaction Type]]="Maintenance","Non-Sales","Sales")</f>
        <v>Sales</v>
      </c>
      <c r="H343">
        <f>IF(Table1[[#This Row],[Quarter]]="q2",1,"")</f>
        <v>1</v>
      </c>
      <c r="I343" t="str">
        <f>IF(Table1[[#This Row],[Quarter]]="q3",1,"")</f>
        <v/>
      </c>
      <c r="J343">
        <f>IF(Table1[[#This Row],[Quarter]]="Q2",Table1[[#This Row],[Credit Amount]],"")</f>
        <v>-58.33</v>
      </c>
      <c r="K343" t="str">
        <f>IF(Table1[[#This Row],[Quarter]]="Q3",Table1[[#This Row],[Credit Amount]],"")</f>
        <v/>
      </c>
      <c r="L343">
        <f>IF(Table1[[#This Row],[Transaction Type]]="Upgrade",Table1[[#This Row],[Credit Amount]],IF(Table1[[#This Row],[Transaction Type]]="Activation",Table1[[#This Row],[Credit Amount]],""))</f>
        <v>-58.33</v>
      </c>
      <c r="M343" t="str">
        <f>IF(Table1[[#This Row],[Transaction Type]]="Maintenance",Table1[[#This Row],[Credit Amount]],"")</f>
        <v/>
      </c>
      <c r="N343">
        <v>10098</v>
      </c>
      <c r="O343" t="s">
        <v>2489</v>
      </c>
      <c r="P343" t="s">
        <v>2587</v>
      </c>
      <c r="Q343" t="s">
        <v>289</v>
      </c>
      <c r="R343">
        <v>10004</v>
      </c>
      <c r="S343" t="s">
        <v>2489</v>
      </c>
      <c r="T343" t="s">
        <v>2493</v>
      </c>
      <c r="U343" t="s">
        <v>290</v>
      </c>
      <c r="V343" t="s">
        <v>34</v>
      </c>
      <c r="W343">
        <v>100003618</v>
      </c>
      <c r="X343">
        <v>8005552619</v>
      </c>
      <c r="Y343" t="s">
        <v>2595</v>
      </c>
      <c r="Z343" t="s">
        <v>5214</v>
      </c>
      <c r="AA343" s="13">
        <v>-58.33</v>
      </c>
      <c r="AB343" s="14">
        <v>42530</v>
      </c>
      <c r="AC343" t="s">
        <v>37</v>
      </c>
    </row>
    <row r="344" spans="1:29" x14ac:dyDescent="0.25">
      <c r="A344" t="str">
        <f>CONCATENATE("Q",ROUNDUP(MONTH(Table1[[#This Row],[Month]])/3,0))</f>
        <v>Q2</v>
      </c>
      <c r="B344" s="14">
        <f>EOMONTH(Table1[[#This Row],[Credit Date]],-1)+1</f>
        <v>42522</v>
      </c>
      <c r="C344" t="str">
        <f>CONCATENATE(Table1[[#This Row],[Issuer Last Name]],", ",Table1[[#This Row],[Issuer First Name]])</f>
        <v>No. 098, Employee</v>
      </c>
      <c r="D344" t="str">
        <f>CONCATENATE(Table1[[#This Row],[Approver Last Name]],", ",Table1[[#This Row],[Approver First Name]])</f>
        <v>No. 004, Employee</v>
      </c>
      <c r="E344" t="str">
        <f>CONCATENATE(Table1[[#This Row],[Customer Last Name]],", ",Table1[[#This Row],[Customer First Name]])</f>
        <v>No. 11202, Client</v>
      </c>
      <c r="F344" t="str">
        <f>IF(Table1[[#This Row],[Credit Amount]]&gt;-19.99,"Less than 19.99",IF(Table1[[#This Row],[Credit Amount]]=-20,"20",IF(Table1[[#This Row],[Credit Amount]]&gt;-49.98,"20.01-49.98",IF(Table1[[#This Row],[Credit Amount]]=-49.99,"49.99",IF(Table1[[#This Row],[Credit Amount]]=-50,"50",IF(Table1[[#This Row],[Credit Amount]]&lt;-50.01,"Greater than 50"))))))</f>
        <v>Less than 19.99</v>
      </c>
      <c r="G344" t="str">
        <f>IF(Table1[[#This Row],[Transaction Type]]="Maintenance","Non-Sales","Sales")</f>
        <v>Non-Sales</v>
      </c>
      <c r="H344">
        <f>IF(Table1[[#This Row],[Quarter]]="q2",1,"")</f>
        <v>1</v>
      </c>
      <c r="I344" t="str">
        <f>IF(Table1[[#This Row],[Quarter]]="q3",1,"")</f>
        <v/>
      </c>
      <c r="J344">
        <f>IF(Table1[[#This Row],[Quarter]]="Q2",Table1[[#This Row],[Credit Amount]],"")</f>
        <v>-18.12</v>
      </c>
      <c r="K344" t="str">
        <f>IF(Table1[[#This Row],[Quarter]]="Q3",Table1[[#This Row],[Credit Amount]],"")</f>
        <v/>
      </c>
      <c r="L344" t="str">
        <f>IF(Table1[[#This Row],[Transaction Type]]="Upgrade",Table1[[#This Row],[Credit Amount]],IF(Table1[[#This Row],[Transaction Type]]="Activation",Table1[[#This Row],[Credit Amount]],""))</f>
        <v/>
      </c>
      <c r="M344">
        <f>IF(Table1[[#This Row],[Transaction Type]]="Maintenance",Table1[[#This Row],[Credit Amount]],"")</f>
        <v>-18.12</v>
      </c>
      <c r="N344">
        <v>10098</v>
      </c>
      <c r="O344" t="s">
        <v>2489</v>
      </c>
      <c r="P344" t="s">
        <v>2587</v>
      </c>
      <c r="Q344" t="s">
        <v>289</v>
      </c>
      <c r="R344">
        <v>10004</v>
      </c>
      <c r="S344" t="s">
        <v>2489</v>
      </c>
      <c r="T344" t="s">
        <v>2493</v>
      </c>
      <c r="U344" t="s">
        <v>290</v>
      </c>
      <c r="V344" t="s">
        <v>34</v>
      </c>
      <c r="W344">
        <v>100002201</v>
      </c>
      <c r="X344">
        <v>8005551202</v>
      </c>
      <c r="Y344" t="s">
        <v>2595</v>
      </c>
      <c r="Z344" t="s">
        <v>3797</v>
      </c>
      <c r="AA344" s="13">
        <v>-18.12</v>
      </c>
      <c r="AB344" s="14">
        <v>42530</v>
      </c>
      <c r="AC344" t="s">
        <v>36</v>
      </c>
    </row>
    <row r="345" spans="1:29" x14ac:dyDescent="0.25">
      <c r="A345" t="str">
        <f>CONCATENATE("Q",ROUNDUP(MONTH(Table1[[#This Row],[Month]])/3,0))</f>
        <v>Q2</v>
      </c>
      <c r="B345" s="14">
        <f>EOMONTH(Table1[[#This Row],[Credit Date]],-1)+1</f>
        <v>42522</v>
      </c>
      <c r="C345" t="str">
        <f>CONCATENATE(Table1[[#This Row],[Issuer Last Name]],", ",Table1[[#This Row],[Issuer First Name]])</f>
        <v>No. 098, Employee</v>
      </c>
      <c r="D345" t="str">
        <f>CONCATENATE(Table1[[#This Row],[Approver Last Name]],", ",Table1[[#This Row],[Approver First Name]])</f>
        <v>No. 004, Employee</v>
      </c>
      <c r="E345" t="str">
        <f>CONCATENATE(Table1[[#This Row],[Customer Last Name]],", ",Table1[[#This Row],[Customer First Name]])</f>
        <v>No. 12778, Client</v>
      </c>
      <c r="F3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5" t="str">
        <f>IF(Table1[[#This Row],[Transaction Type]]="Maintenance","Non-Sales","Sales")</f>
        <v>Non-Sales</v>
      </c>
      <c r="H345">
        <f>IF(Table1[[#This Row],[Quarter]]="q2",1,"")</f>
        <v>1</v>
      </c>
      <c r="I345" t="str">
        <f>IF(Table1[[#This Row],[Quarter]]="q3",1,"")</f>
        <v/>
      </c>
      <c r="J345">
        <f>IF(Table1[[#This Row],[Quarter]]="Q2",Table1[[#This Row],[Credit Amount]],"")</f>
        <v>-59.64</v>
      </c>
      <c r="K345" t="str">
        <f>IF(Table1[[#This Row],[Quarter]]="Q3",Table1[[#This Row],[Credit Amount]],"")</f>
        <v/>
      </c>
      <c r="L345" t="str">
        <f>IF(Table1[[#This Row],[Transaction Type]]="Upgrade",Table1[[#This Row],[Credit Amount]],IF(Table1[[#This Row],[Transaction Type]]="Activation",Table1[[#This Row],[Credit Amount]],""))</f>
        <v/>
      </c>
      <c r="M345">
        <f>IF(Table1[[#This Row],[Transaction Type]]="Maintenance",Table1[[#This Row],[Credit Amount]],"")</f>
        <v>-59.64</v>
      </c>
      <c r="N345">
        <v>10098</v>
      </c>
      <c r="O345" t="s">
        <v>2489</v>
      </c>
      <c r="P345" t="s">
        <v>2587</v>
      </c>
      <c r="Q345" t="s">
        <v>289</v>
      </c>
      <c r="R345">
        <v>10004</v>
      </c>
      <c r="S345" t="s">
        <v>2489</v>
      </c>
      <c r="T345" t="s">
        <v>2493</v>
      </c>
      <c r="U345" t="s">
        <v>290</v>
      </c>
      <c r="V345" t="s">
        <v>34</v>
      </c>
      <c r="W345">
        <v>100003777</v>
      </c>
      <c r="X345">
        <v>8005552778</v>
      </c>
      <c r="Y345" t="s">
        <v>2595</v>
      </c>
      <c r="Z345" t="s">
        <v>5370</v>
      </c>
      <c r="AA345" s="13">
        <v>-59.64</v>
      </c>
      <c r="AB345" s="14">
        <v>42534</v>
      </c>
      <c r="AC345" t="s">
        <v>36</v>
      </c>
    </row>
    <row r="346" spans="1:29" x14ac:dyDescent="0.25">
      <c r="A346" t="str">
        <f>CONCATENATE("Q",ROUNDUP(MONTH(Table1[[#This Row],[Month]])/3,0))</f>
        <v>Q2</v>
      </c>
      <c r="B346" s="14">
        <f>EOMONTH(Table1[[#This Row],[Credit Date]],-1)+1</f>
        <v>42522</v>
      </c>
      <c r="C346" t="str">
        <f>CONCATENATE(Table1[[#This Row],[Issuer Last Name]],", ",Table1[[#This Row],[Issuer First Name]])</f>
        <v>No. 098, Employee</v>
      </c>
      <c r="D346" t="str">
        <f>CONCATENATE(Table1[[#This Row],[Approver Last Name]],", ",Table1[[#This Row],[Approver First Name]])</f>
        <v>No. 004, Employee</v>
      </c>
      <c r="E346" t="str">
        <f>CONCATENATE(Table1[[#This Row],[Customer Last Name]],", ",Table1[[#This Row],[Customer First Name]])</f>
        <v>No. 11386, Client</v>
      </c>
      <c r="F3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 t="str">
        <f>IF(Table1[[#This Row],[Transaction Type]]="Maintenance","Non-Sales","Sales")</f>
        <v>Sales</v>
      </c>
      <c r="H346">
        <f>IF(Table1[[#This Row],[Quarter]]="q2",1,"")</f>
        <v>1</v>
      </c>
      <c r="I346" t="str">
        <f>IF(Table1[[#This Row],[Quarter]]="q3",1,"")</f>
        <v/>
      </c>
      <c r="J346">
        <f>IF(Table1[[#This Row],[Quarter]]="Q2",Table1[[#This Row],[Credit Amount]],"")</f>
        <v>-99.7</v>
      </c>
      <c r="K346" t="str">
        <f>IF(Table1[[#This Row],[Quarter]]="Q3",Table1[[#This Row],[Credit Amount]],"")</f>
        <v/>
      </c>
      <c r="L346">
        <f>IF(Table1[[#This Row],[Transaction Type]]="Upgrade",Table1[[#This Row],[Credit Amount]],IF(Table1[[#This Row],[Transaction Type]]="Activation",Table1[[#This Row],[Credit Amount]],""))</f>
        <v>-99.7</v>
      </c>
      <c r="M346" t="str">
        <f>IF(Table1[[#This Row],[Transaction Type]]="Maintenance",Table1[[#This Row],[Credit Amount]],"")</f>
        <v/>
      </c>
      <c r="N346">
        <v>10098</v>
      </c>
      <c r="O346" t="s">
        <v>2489</v>
      </c>
      <c r="P346" t="s">
        <v>2587</v>
      </c>
      <c r="Q346" t="s">
        <v>289</v>
      </c>
      <c r="R346">
        <v>10004</v>
      </c>
      <c r="S346" t="s">
        <v>2489</v>
      </c>
      <c r="T346" t="s">
        <v>2493</v>
      </c>
      <c r="U346" t="s">
        <v>290</v>
      </c>
      <c r="V346" t="s">
        <v>34</v>
      </c>
      <c r="W346">
        <v>100002385</v>
      </c>
      <c r="X346">
        <v>8005551386</v>
      </c>
      <c r="Y346" t="s">
        <v>2595</v>
      </c>
      <c r="Z346" t="s">
        <v>3981</v>
      </c>
      <c r="AA346" s="13">
        <v>-99.7</v>
      </c>
      <c r="AB346" s="14">
        <v>42538</v>
      </c>
      <c r="AC346" t="s">
        <v>37</v>
      </c>
    </row>
    <row r="347" spans="1:29" x14ac:dyDescent="0.25">
      <c r="A347" t="str">
        <f>CONCATENATE("Q",ROUNDUP(MONTH(Table1[[#This Row],[Month]])/3,0))</f>
        <v>Q2</v>
      </c>
      <c r="B347" s="14">
        <f>EOMONTH(Table1[[#This Row],[Credit Date]],-1)+1</f>
        <v>42522</v>
      </c>
      <c r="C347" t="str">
        <f>CONCATENATE(Table1[[#This Row],[Issuer Last Name]],", ",Table1[[#This Row],[Issuer First Name]])</f>
        <v>No. 098, Employee</v>
      </c>
      <c r="D347" t="str">
        <f>CONCATENATE(Table1[[#This Row],[Approver Last Name]],", ",Table1[[#This Row],[Approver First Name]])</f>
        <v>No. 004, Employee</v>
      </c>
      <c r="E347" t="str">
        <f>CONCATENATE(Table1[[#This Row],[Customer Last Name]],", ",Table1[[#This Row],[Customer First Name]])</f>
        <v>No. 13660, Client</v>
      </c>
      <c r="F3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 t="str">
        <f>IF(Table1[[#This Row],[Transaction Type]]="Maintenance","Non-Sales","Sales")</f>
        <v>Sales</v>
      </c>
      <c r="H347">
        <f>IF(Table1[[#This Row],[Quarter]]="q2",1,"")</f>
        <v>1</v>
      </c>
      <c r="I347" t="str">
        <f>IF(Table1[[#This Row],[Quarter]]="q3",1,"")</f>
        <v/>
      </c>
      <c r="J347">
        <f>IF(Table1[[#This Row],[Quarter]]="Q2",Table1[[#This Row],[Credit Amount]],"")</f>
        <v>-95.42</v>
      </c>
      <c r="K347" t="str">
        <f>IF(Table1[[#This Row],[Quarter]]="Q3",Table1[[#This Row],[Credit Amount]],"")</f>
        <v/>
      </c>
      <c r="L347">
        <f>IF(Table1[[#This Row],[Transaction Type]]="Upgrade",Table1[[#This Row],[Credit Amount]],IF(Table1[[#This Row],[Transaction Type]]="Activation",Table1[[#This Row],[Credit Amount]],""))</f>
        <v>-95.42</v>
      </c>
      <c r="M347" t="str">
        <f>IF(Table1[[#This Row],[Transaction Type]]="Maintenance",Table1[[#This Row],[Credit Amount]],"")</f>
        <v/>
      </c>
      <c r="N347">
        <v>10098</v>
      </c>
      <c r="O347" t="s">
        <v>2489</v>
      </c>
      <c r="P347" t="s">
        <v>2587</v>
      </c>
      <c r="Q347" t="s">
        <v>289</v>
      </c>
      <c r="R347">
        <v>10004</v>
      </c>
      <c r="S347" t="s">
        <v>2489</v>
      </c>
      <c r="T347" t="s">
        <v>2493</v>
      </c>
      <c r="U347" t="s">
        <v>290</v>
      </c>
      <c r="V347" t="s">
        <v>34</v>
      </c>
      <c r="W347">
        <v>100004659</v>
      </c>
      <c r="X347">
        <v>8005553660</v>
      </c>
      <c r="Y347" t="s">
        <v>2595</v>
      </c>
      <c r="Z347" t="s">
        <v>6248</v>
      </c>
      <c r="AA347" s="13">
        <v>-95.42</v>
      </c>
      <c r="AB347" s="14">
        <v>42540</v>
      </c>
      <c r="AC347" t="s">
        <v>37</v>
      </c>
    </row>
    <row r="348" spans="1:29" x14ac:dyDescent="0.25">
      <c r="A348" t="str">
        <f>CONCATENATE("Q",ROUNDUP(MONTH(Table1[[#This Row],[Month]])/3,0))</f>
        <v>Q2</v>
      </c>
      <c r="B348" s="14">
        <f>EOMONTH(Table1[[#This Row],[Credit Date]],-1)+1</f>
        <v>42522</v>
      </c>
      <c r="C348" t="str">
        <f>CONCATENATE(Table1[[#This Row],[Issuer Last Name]],", ",Table1[[#This Row],[Issuer First Name]])</f>
        <v>No. 098, Employee</v>
      </c>
      <c r="D348" t="str">
        <f>CONCATENATE(Table1[[#This Row],[Approver Last Name]],", ",Table1[[#This Row],[Approver First Name]])</f>
        <v>No. 004, Employee</v>
      </c>
      <c r="E348" t="str">
        <f>CONCATENATE(Table1[[#This Row],[Customer Last Name]],", ",Table1[[#This Row],[Customer First Name]])</f>
        <v>No. 11821, Client</v>
      </c>
      <c r="F3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 t="str">
        <f>IF(Table1[[#This Row],[Transaction Type]]="Maintenance","Non-Sales","Sales")</f>
        <v>Non-Sales</v>
      </c>
      <c r="H348">
        <f>IF(Table1[[#This Row],[Quarter]]="q2",1,"")</f>
        <v>1</v>
      </c>
      <c r="I348" t="str">
        <f>IF(Table1[[#This Row],[Quarter]]="q3",1,"")</f>
        <v/>
      </c>
      <c r="J348">
        <f>IF(Table1[[#This Row],[Quarter]]="Q2",Table1[[#This Row],[Credit Amount]],"")</f>
        <v>-85.71</v>
      </c>
      <c r="K348" t="str">
        <f>IF(Table1[[#This Row],[Quarter]]="Q3",Table1[[#This Row],[Credit Amount]],"")</f>
        <v/>
      </c>
      <c r="L348" t="str">
        <f>IF(Table1[[#This Row],[Transaction Type]]="Upgrade",Table1[[#This Row],[Credit Amount]],IF(Table1[[#This Row],[Transaction Type]]="Activation",Table1[[#This Row],[Credit Amount]],""))</f>
        <v/>
      </c>
      <c r="M348">
        <f>IF(Table1[[#This Row],[Transaction Type]]="Maintenance",Table1[[#This Row],[Credit Amount]],"")</f>
        <v>-85.71</v>
      </c>
      <c r="N348">
        <v>10098</v>
      </c>
      <c r="O348" t="s">
        <v>2489</v>
      </c>
      <c r="P348" t="s">
        <v>2587</v>
      </c>
      <c r="Q348" t="s">
        <v>289</v>
      </c>
      <c r="R348">
        <v>10004</v>
      </c>
      <c r="S348" t="s">
        <v>2489</v>
      </c>
      <c r="T348" t="s">
        <v>2493</v>
      </c>
      <c r="U348" t="s">
        <v>290</v>
      </c>
      <c r="V348" t="s">
        <v>34</v>
      </c>
      <c r="W348">
        <v>100002820</v>
      </c>
      <c r="X348">
        <v>8005551821</v>
      </c>
      <c r="Y348" t="s">
        <v>2595</v>
      </c>
      <c r="Z348" t="s">
        <v>4416</v>
      </c>
      <c r="AA348" s="13">
        <v>-85.71</v>
      </c>
      <c r="AB348" s="14">
        <v>42549</v>
      </c>
      <c r="AC348" t="s">
        <v>36</v>
      </c>
    </row>
    <row r="349" spans="1:29" x14ac:dyDescent="0.25">
      <c r="A349" t="str">
        <f>CONCATENATE("Q",ROUNDUP(MONTH(Table1[[#This Row],[Month]])/3,0))</f>
        <v>Q2</v>
      </c>
      <c r="B349" s="14">
        <f>EOMONTH(Table1[[#This Row],[Credit Date]],-1)+1</f>
        <v>42522</v>
      </c>
      <c r="C349" t="str">
        <f>CONCATENATE(Table1[[#This Row],[Issuer Last Name]],", ",Table1[[#This Row],[Issuer First Name]])</f>
        <v>No. 098, Employee</v>
      </c>
      <c r="D349" t="str">
        <f>CONCATENATE(Table1[[#This Row],[Approver Last Name]],", ",Table1[[#This Row],[Approver First Name]])</f>
        <v>No. 004, Employee</v>
      </c>
      <c r="E349" t="str">
        <f>CONCATENATE(Table1[[#This Row],[Customer Last Name]],", ",Table1[[#This Row],[Customer First Name]])</f>
        <v>No. 12404, Client</v>
      </c>
      <c r="F349" t="str">
        <f>IF(Table1[[#This Row],[Credit Amount]]&gt;-19.99,"Less than 19.99",IF(Table1[[#This Row],[Credit Amount]]=-20,"20",IF(Table1[[#This Row],[Credit Amount]]&gt;-49.98,"20.01-49.98",IF(Table1[[#This Row],[Credit Amount]]=-49.99,"49.99",IF(Table1[[#This Row],[Credit Amount]]=-50,"50",IF(Table1[[#This Row],[Credit Amount]]&lt;-50.01,"Greater than 50"))))))</f>
        <v>Less than 19.99</v>
      </c>
      <c r="G349" t="str">
        <f>IF(Table1[[#This Row],[Transaction Type]]="Maintenance","Non-Sales","Sales")</f>
        <v>Sales</v>
      </c>
      <c r="H349">
        <f>IF(Table1[[#This Row],[Quarter]]="q2",1,"")</f>
        <v>1</v>
      </c>
      <c r="I349" t="str">
        <f>IF(Table1[[#This Row],[Quarter]]="q3",1,"")</f>
        <v/>
      </c>
      <c r="J349">
        <f>IF(Table1[[#This Row],[Quarter]]="Q2",Table1[[#This Row],[Credit Amount]],"")</f>
        <v>-6.54</v>
      </c>
      <c r="K349" t="str">
        <f>IF(Table1[[#This Row],[Quarter]]="Q3",Table1[[#This Row],[Credit Amount]],"")</f>
        <v/>
      </c>
      <c r="L349">
        <f>IF(Table1[[#This Row],[Transaction Type]]="Upgrade",Table1[[#This Row],[Credit Amount]],IF(Table1[[#This Row],[Transaction Type]]="Activation",Table1[[#This Row],[Credit Amount]],""))</f>
        <v>-6.54</v>
      </c>
      <c r="M349" t="str">
        <f>IF(Table1[[#This Row],[Transaction Type]]="Maintenance",Table1[[#This Row],[Credit Amount]],"")</f>
        <v/>
      </c>
      <c r="N349">
        <v>10098</v>
      </c>
      <c r="O349" t="s">
        <v>2489</v>
      </c>
      <c r="P349" t="s">
        <v>2587</v>
      </c>
      <c r="Q349" t="s">
        <v>289</v>
      </c>
      <c r="R349">
        <v>10004</v>
      </c>
      <c r="S349" t="s">
        <v>2489</v>
      </c>
      <c r="T349" t="s">
        <v>2493</v>
      </c>
      <c r="U349" t="s">
        <v>290</v>
      </c>
      <c r="V349" t="s">
        <v>34</v>
      </c>
      <c r="W349">
        <v>100003403</v>
      </c>
      <c r="X349">
        <v>8005552404</v>
      </c>
      <c r="Y349" t="s">
        <v>2595</v>
      </c>
      <c r="Z349" t="s">
        <v>4999</v>
      </c>
      <c r="AA349" s="13">
        <v>-6.54</v>
      </c>
      <c r="AB349" s="14">
        <v>42550</v>
      </c>
      <c r="AC349" t="s">
        <v>35</v>
      </c>
    </row>
    <row r="350" spans="1:29" x14ac:dyDescent="0.25">
      <c r="A350" t="str">
        <f>CONCATENATE("Q",ROUNDUP(MONTH(Table1[[#This Row],[Month]])/3,0))</f>
        <v>Q3</v>
      </c>
      <c r="B350" s="14">
        <f>EOMONTH(Table1[[#This Row],[Credit Date]],-1)+1</f>
        <v>42552</v>
      </c>
      <c r="C350" t="str">
        <f>CONCATENATE(Table1[[#This Row],[Issuer Last Name]],", ",Table1[[#This Row],[Issuer First Name]])</f>
        <v>No. 098, Employee</v>
      </c>
      <c r="D350" t="str">
        <f>CONCATENATE(Table1[[#This Row],[Approver Last Name]],", ",Table1[[#This Row],[Approver First Name]])</f>
        <v>No. 098, Employee</v>
      </c>
      <c r="E350" t="str">
        <f>CONCATENATE(Table1[[#This Row],[Customer Last Name]],", ",Table1[[#This Row],[Customer First Name]])</f>
        <v>No. 11432, Client</v>
      </c>
      <c r="F350" t="str">
        <f>IF(Table1[[#This Row],[Credit Amount]]&gt;-19.99,"Less than 19.99",IF(Table1[[#This Row],[Credit Amount]]=-20,"20",IF(Table1[[#This Row],[Credit Amount]]&gt;-49.98,"20.01-49.98",IF(Table1[[#This Row],[Credit Amount]]=-49.99,"49.99",IF(Table1[[#This Row],[Credit Amount]]=-50,"50",IF(Table1[[#This Row],[Credit Amount]]&lt;-50.01,"Greater than 50"))))))</f>
        <v>20.01-49.98</v>
      </c>
      <c r="G350" t="str">
        <f>IF(Table1[[#This Row],[Transaction Type]]="Maintenance","Non-Sales","Sales")</f>
        <v>Non-Sales</v>
      </c>
      <c r="H350" t="str">
        <f>IF(Table1[[#This Row],[Quarter]]="q2",1,"")</f>
        <v/>
      </c>
      <c r="I350">
        <f>IF(Table1[[#This Row],[Quarter]]="q3",1,"")</f>
        <v>1</v>
      </c>
      <c r="J350" t="str">
        <f>IF(Table1[[#This Row],[Quarter]]="Q2",Table1[[#This Row],[Credit Amount]],"")</f>
        <v/>
      </c>
      <c r="K350">
        <f>IF(Table1[[#This Row],[Quarter]]="Q3",Table1[[#This Row],[Credit Amount]],"")</f>
        <v>-49.5</v>
      </c>
      <c r="L350" t="str">
        <f>IF(Table1[[#This Row],[Transaction Type]]="Upgrade",Table1[[#This Row],[Credit Amount]],IF(Table1[[#This Row],[Transaction Type]]="Activation",Table1[[#This Row],[Credit Amount]],""))</f>
        <v/>
      </c>
      <c r="M350">
        <f>IF(Table1[[#This Row],[Transaction Type]]="Maintenance",Table1[[#This Row],[Credit Amount]],"")</f>
        <v>-49.5</v>
      </c>
      <c r="N350">
        <v>10098</v>
      </c>
      <c r="O350" t="s">
        <v>2489</v>
      </c>
      <c r="P350" t="s">
        <v>2587</v>
      </c>
      <c r="Q350" t="s">
        <v>289</v>
      </c>
      <c r="R350">
        <v>10098</v>
      </c>
      <c r="S350" t="s">
        <v>2489</v>
      </c>
      <c r="T350" t="s">
        <v>2587</v>
      </c>
      <c r="U350" t="s">
        <v>289</v>
      </c>
      <c r="V350" t="s">
        <v>34</v>
      </c>
      <c r="W350">
        <v>100002431</v>
      </c>
      <c r="X350">
        <v>8005551432</v>
      </c>
      <c r="Y350" t="s">
        <v>2595</v>
      </c>
      <c r="Z350" t="s">
        <v>4027</v>
      </c>
      <c r="AA350" s="13">
        <v>-49.5</v>
      </c>
      <c r="AB350" s="14">
        <v>42557</v>
      </c>
      <c r="AC350" t="s">
        <v>36</v>
      </c>
    </row>
    <row r="351" spans="1:29" x14ac:dyDescent="0.25">
      <c r="A351" t="str">
        <f>CONCATENATE("Q",ROUNDUP(MONTH(Table1[[#This Row],[Month]])/3,0))</f>
        <v>Q3</v>
      </c>
      <c r="B351" s="14">
        <f>EOMONTH(Table1[[#This Row],[Credit Date]],-1)+1</f>
        <v>42552</v>
      </c>
      <c r="C351" t="str">
        <f>CONCATENATE(Table1[[#This Row],[Issuer Last Name]],", ",Table1[[#This Row],[Issuer First Name]])</f>
        <v>No. 098, Employee</v>
      </c>
      <c r="D351" t="str">
        <f>CONCATENATE(Table1[[#This Row],[Approver Last Name]],", ",Table1[[#This Row],[Approver First Name]])</f>
        <v>No. 004, Employee</v>
      </c>
      <c r="E351" t="str">
        <f>CONCATENATE(Table1[[#This Row],[Customer Last Name]],", ",Table1[[#This Row],[Customer First Name]])</f>
        <v>No. 11631, Client</v>
      </c>
      <c r="F3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 t="str">
        <f>IF(Table1[[#This Row],[Transaction Type]]="Maintenance","Non-Sales","Sales")</f>
        <v>Non-Sales</v>
      </c>
      <c r="H351" t="str">
        <f>IF(Table1[[#This Row],[Quarter]]="q2",1,"")</f>
        <v/>
      </c>
      <c r="I351">
        <f>IF(Table1[[#This Row],[Quarter]]="q3",1,"")</f>
        <v>1</v>
      </c>
      <c r="J351" t="str">
        <f>IF(Table1[[#This Row],[Quarter]]="Q2",Table1[[#This Row],[Credit Amount]],"")</f>
        <v/>
      </c>
      <c r="K351">
        <f>IF(Table1[[#This Row],[Quarter]]="Q3",Table1[[#This Row],[Credit Amount]],"")</f>
        <v>-71.959999999999994</v>
      </c>
      <c r="L351" t="str">
        <f>IF(Table1[[#This Row],[Transaction Type]]="Upgrade",Table1[[#This Row],[Credit Amount]],IF(Table1[[#This Row],[Transaction Type]]="Activation",Table1[[#This Row],[Credit Amount]],""))</f>
        <v/>
      </c>
      <c r="M351">
        <f>IF(Table1[[#This Row],[Transaction Type]]="Maintenance",Table1[[#This Row],[Credit Amount]],"")</f>
        <v>-71.959999999999994</v>
      </c>
      <c r="N351">
        <v>10098</v>
      </c>
      <c r="O351" t="s">
        <v>2489</v>
      </c>
      <c r="P351" t="s">
        <v>2587</v>
      </c>
      <c r="Q351" t="s">
        <v>289</v>
      </c>
      <c r="R351">
        <v>10004</v>
      </c>
      <c r="S351" t="s">
        <v>2489</v>
      </c>
      <c r="T351" t="s">
        <v>2493</v>
      </c>
      <c r="U351" t="s">
        <v>290</v>
      </c>
      <c r="V351" t="s">
        <v>34</v>
      </c>
      <c r="W351">
        <v>100002630</v>
      </c>
      <c r="X351">
        <v>8005551631</v>
      </c>
      <c r="Y351" t="s">
        <v>2595</v>
      </c>
      <c r="Z351" t="s">
        <v>4226</v>
      </c>
      <c r="AA351" s="13">
        <v>-71.959999999999994</v>
      </c>
      <c r="AB351" s="14">
        <v>42563</v>
      </c>
      <c r="AC351" t="s">
        <v>36</v>
      </c>
    </row>
    <row r="352" spans="1:29" x14ac:dyDescent="0.25">
      <c r="A352" t="str">
        <f>CONCATENATE("Q",ROUNDUP(MONTH(Table1[[#This Row],[Month]])/3,0))</f>
        <v>Q3</v>
      </c>
      <c r="B352" s="14">
        <f>EOMONTH(Table1[[#This Row],[Credit Date]],-1)+1</f>
        <v>42552</v>
      </c>
      <c r="C352" t="str">
        <f>CONCATENATE(Table1[[#This Row],[Issuer Last Name]],", ",Table1[[#This Row],[Issuer First Name]])</f>
        <v>No. 098, Employee</v>
      </c>
      <c r="D352" t="str">
        <f>CONCATENATE(Table1[[#This Row],[Approver Last Name]],", ",Table1[[#This Row],[Approver First Name]])</f>
        <v>No. 004, Employee</v>
      </c>
      <c r="E352" t="str">
        <f>CONCATENATE(Table1[[#This Row],[Customer Last Name]],", ",Table1[[#This Row],[Customer First Name]])</f>
        <v>No. 14010, Client</v>
      </c>
      <c r="F3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 t="str">
        <f>IF(Table1[[#This Row],[Transaction Type]]="Maintenance","Non-Sales","Sales")</f>
        <v>Non-Sales</v>
      </c>
      <c r="H352" t="str">
        <f>IF(Table1[[#This Row],[Quarter]]="q2",1,"")</f>
        <v/>
      </c>
      <c r="I352">
        <f>IF(Table1[[#This Row],[Quarter]]="q3",1,"")</f>
        <v>1</v>
      </c>
      <c r="J352" t="str">
        <f>IF(Table1[[#This Row],[Quarter]]="Q2",Table1[[#This Row],[Credit Amount]],"")</f>
        <v/>
      </c>
      <c r="K352">
        <f>IF(Table1[[#This Row],[Quarter]]="Q3",Table1[[#This Row],[Credit Amount]],"")</f>
        <v>-62.57</v>
      </c>
      <c r="L352" t="str">
        <f>IF(Table1[[#This Row],[Transaction Type]]="Upgrade",Table1[[#This Row],[Credit Amount]],IF(Table1[[#This Row],[Transaction Type]]="Activation",Table1[[#This Row],[Credit Amount]],""))</f>
        <v/>
      </c>
      <c r="M352">
        <f>IF(Table1[[#This Row],[Transaction Type]]="Maintenance",Table1[[#This Row],[Credit Amount]],"")</f>
        <v>-62.57</v>
      </c>
      <c r="N352">
        <v>10098</v>
      </c>
      <c r="O352" t="s">
        <v>2489</v>
      </c>
      <c r="P352" t="s">
        <v>2587</v>
      </c>
      <c r="Q352" t="s">
        <v>289</v>
      </c>
      <c r="R352">
        <v>10004</v>
      </c>
      <c r="S352" t="s">
        <v>2489</v>
      </c>
      <c r="T352" t="s">
        <v>2493</v>
      </c>
      <c r="U352" t="s">
        <v>290</v>
      </c>
      <c r="V352" t="s">
        <v>34</v>
      </c>
      <c r="W352">
        <v>100005009</v>
      </c>
      <c r="X352">
        <v>8005554010</v>
      </c>
      <c r="Y352" t="s">
        <v>2595</v>
      </c>
      <c r="Z352" t="s">
        <v>6598</v>
      </c>
      <c r="AA352" s="13">
        <v>-62.57</v>
      </c>
      <c r="AB352" s="14">
        <v>42566</v>
      </c>
      <c r="AC352" t="s">
        <v>36</v>
      </c>
    </row>
    <row r="353" spans="1:29" x14ac:dyDescent="0.25">
      <c r="A353" t="str">
        <f>CONCATENATE("Q",ROUNDUP(MONTH(Table1[[#This Row],[Month]])/3,0))</f>
        <v>Q3</v>
      </c>
      <c r="B353" s="14">
        <f>EOMONTH(Table1[[#This Row],[Credit Date]],-1)+1</f>
        <v>42552</v>
      </c>
      <c r="C353" t="str">
        <f>CONCATENATE(Table1[[#This Row],[Issuer Last Name]],", ",Table1[[#This Row],[Issuer First Name]])</f>
        <v>No. 098, Employee</v>
      </c>
      <c r="D353" t="str">
        <f>CONCATENATE(Table1[[#This Row],[Approver Last Name]],", ",Table1[[#This Row],[Approver First Name]])</f>
        <v>No. 004, Employee</v>
      </c>
      <c r="E353" t="str">
        <f>CONCATENATE(Table1[[#This Row],[Customer Last Name]],", ",Table1[[#This Row],[Customer First Name]])</f>
        <v>No. 10944, Client</v>
      </c>
      <c r="F3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 t="str">
        <f>IF(Table1[[#This Row],[Transaction Type]]="Maintenance","Non-Sales","Sales")</f>
        <v>Non-Sales</v>
      </c>
      <c r="H353" t="str">
        <f>IF(Table1[[#This Row],[Quarter]]="q2",1,"")</f>
        <v/>
      </c>
      <c r="I353">
        <f>IF(Table1[[#This Row],[Quarter]]="q3",1,"")</f>
        <v>1</v>
      </c>
      <c r="J353" t="str">
        <f>IF(Table1[[#This Row],[Quarter]]="Q2",Table1[[#This Row],[Credit Amount]],"")</f>
        <v/>
      </c>
      <c r="K353">
        <f>IF(Table1[[#This Row],[Quarter]]="Q3",Table1[[#This Row],[Credit Amount]],"")</f>
        <v>-89.36</v>
      </c>
      <c r="L353" t="str">
        <f>IF(Table1[[#This Row],[Transaction Type]]="Upgrade",Table1[[#This Row],[Credit Amount]],IF(Table1[[#This Row],[Transaction Type]]="Activation",Table1[[#This Row],[Credit Amount]],""))</f>
        <v/>
      </c>
      <c r="M353">
        <f>IF(Table1[[#This Row],[Transaction Type]]="Maintenance",Table1[[#This Row],[Credit Amount]],"")</f>
        <v>-89.36</v>
      </c>
      <c r="N353">
        <v>10098</v>
      </c>
      <c r="O353" t="s">
        <v>2489</v>
      </c>
      <c r="P353" t="s">
        <v>2587</v>
      </c>
      <c r="Q353" t="s">
        <v>289</v>
      </c>
      <c r="R353">
        <v>10004</v>
      </c>
      <c r="S353" t="s">
        <v>2489</v>
      </c>
      <c r="T353" t="s">
        <v>2493</v>
      </c>
      <c r="U353" t="s">
        <v>290</v>
      </c>
      <c r="V353" t="s">
        <v>34</v>
      </c>
      <c r="W353">
        <v>100001943</v>
      </c>
      <c r="X353">
        <v>8005550944</v>
      </c>
      <c r="Y353" t="s">
        <v>2595</v>
      </c>
      <c r="Z353" t="s">
        <v>3539</v>
      </c>
      <c r="AA353" s="13">
        <v>-89.36</v>
      </c>
      <c r="AB353" s="14">
        <v>42569</v>
      </c>
      <c r="AC353" t="s">
        <v>36</v>
      </c>
    </row>
    <row r="354" spans="1:29" x14ac:dyDescent="0.25">
      <c r="A354" t="str">
        <f>CONCATENATE("Q",ROUNDUP(MONTH(Table1[[#This Row],[Month]])/3,0))</f>
        <v>Q3</v>
      </c>
      <c r="B354" s="14">
        <f>EOMONTH(Table1[[#This Row],[Credit Date]],-1)+1</f>
        <v>42552</v>
      </c>
      <c r="C354" t="str">
        <f>CONCATENATE(Table1[[#This Row],[Issuer Last Name]],", ",Table1[[#This Row],[Issuer First Name]])</f>
        <v>No. 098, Employee</v>
      </c>
      <c r="D354" t="str">
        <f>CONCATENATE(Table1[[#This Row],[Approver Last Name]],", ",Table1[[#This Row],[Approver First Name]])</f>
        <v>No. 004, Employee</v>
      </c>
      <c r="E354" t="str">
        <f>CONCATENATE(Table1[[#This Row],[Customer Last Name]],", ",Table1[[#This Row],[Customer First Name]])</f>
        <v>No. 13040, Client</v>
      </c>
      <c r="F3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 t="str">
        <f>IF(Table1[[#This Row],[Transaction Type]]="Maintenance","Non-Sales","Sales")</f>
        <v>Sales</v>
      </c>
      <c r="H354" t="str">
        <f>IF(Table1[[#This Row],[Quarter]]="q2",1,"")</f>
        <v/>
      </c>
      <c r="I354">
        <f>IF(Table1[[#This Row],[Quarter]]="q3",1,"")</f>
        <v>1</v>
      </c>
      <c r="J354" t="str">
        <f>IF(Table1[[#This Row],[Quarter]]="Q2",Table1[[#This Row],[Credit Amount]],"")</f>
        <v/>
      </c>
      <c r="K354">
        <f>IF(Table1[[#This Row],[Quarter]]="Q3",Table1[[#This Row],[Credit Amount]],"")</f>
        <v>-57.59</v>
      </c>
      <c r="L354">
        <f>IF(Table1[[#This Row],[Transaction Type]]="Upgrade",Table1[[#This Row],[Credit Amount]],IF(Table1[[#This Row],[Transaction Type]]="Activation",Table1[[#This Row],[Credit Amount]],""))</f>
        <v>-57.59</v>
      </c>
      <c r="M354" t="str">
        <f>IF(Table1[[#This Row],[Transaction Type]]="Maintenance",Table1[[#This Row],[Credit Amount]],"")</f>
        <v/>
      </c>
      <c r="N354">
        <v>10098</v>
      </c>
      <c r="O354" t="s">
        <v>2489</v>
      </c>
      <c r="P354" t="s">
        <v>2587</v>
      </c>
      <c r="Q354" t="s">
        <v>289</v>
      </c>
      <c r="R354">
        <v>10004</v>
      </c>
      <c r="S354" t="s">
        <v>2489</v>
      </c>
      <c r="T354" t="s">
        <v>2493</v>
      </c>
      <c r="U354" t="s">
        <v>290</v>
      </c>
      <c r="V354" t="s">
        <v>34</v>
      </c>
      <c r="W354">
        <v>100004039</v>
      </c>
      <c r="X354">
        <v>8005553040</v>
      </c>
      <c r="Y354" t="s">
        <v>2595</v>
      </c>
      <c r="Z354" t="s">
        <v>5628</v>
      </c>
      <c r="AA354" s="13">
        <v>-57.59</v>
      </c>
      <c r="AB354" s="14">
        <v>42575</v>
      </c>
      <c r="AC354" t="s">
        <v>37</v>
      </c>
    </row>
    <row r="355" spans="1:29" x14ac:dyDescent="0.25">
      <c r="A355" t="str">
        <f>CONCATENATE("Q",ROUNDUP(MONTH(Table1[[#This Row],[Month]])/3,0))</f>
        <v>Q3</v>
      </c>
      <c r="B355" s="14">
        <f>EOMONTH(Table1[[#This Row],[Credit Date]],-1)+1</f>
        <v>42552</v>
      </c>
      <c r="C355" t="str">
        <f>CONCATENATE(Table1[[#This Row],[Issuer Last Name]],", ",Table1[[#This Row],[Issuer First Name]])</f>
        <v>No. 098, Employee</v>
      </c>
      <c r="D355" t="str">
        <f>CONCATENATE(Table1[[#This Row],[Approver Last Name]],", ",Table1[[#This Row],[Approver First Name]])</f>
        <v>No. 098, Employee</v>
      </c>
      <c r="E355" t="str">
        <f>CONCATENATE(Table1[[#This Row],[Customer Last Name]],", ",Table1[[#This Row],[Customer First Name]])</f>
        <v>No. 10203, Client</v>
      </c>
      <c r="F355" t="str">
        <f>IF(Table1[[#This Row],[Credit Amount]]&gt;-19.99,"Less than 19.99",IF(Table1[[#This Row],[Credit Amount]]=-20,"20",IF(Table1[[#This Row],[Credit Amount]]&gt;-49.98,"20.01-49.98",IF(Table1[[#This Row],[Credit Amount]]=-49.99,"49.99",IF(Table1[[#This Row],[Credit Amount]]=-50,"50",IF(Table1[[#This Row],[Credit Amount]]&lt;-50.01,"Greater than 50"))))))</f>
        <v>20.01-49.98</v>
      </c>
      <c r="G355" t="str">
        <f>IF(Table1[[#This Row],[Transaction Type]]="Maintenance","Non-Sales","Sales")</f>
        <v>Non-Sales</v>
      </c>
      <c r="H355" t="str">
        <f>IF(Table1[[#This Row],[Quarter]]="q2",1,"")</f>
        <v/>
      </c>
      <c r="I355">
        <f>IF(Table1[[#This Row],[Quarter]]="q3",1,"")</f>
        <v>1</v>
      </c>
      <c r="J355" t="str">
        <f>IF(Table1[[#This Row],[Quarter]]="Q2",Table1[[#This Row],[Credit Amount]],"")</f>
        <v/>
      </c>
      <c r="K355">
        <f>IF(Table1[[#This Row],[Quarter]]="Q3",Table1[[#This Row],[Credit Amount]],"")</f>
        <v>-25.95</v>
      </c>
      <c r="L355" t="str">
        <f>IF(Table1[[#This Row],[Transaction Type]]="Upgrade",Table1[[#This Row],[Credit Amount]],IF(Table1[[#This Row],[Transaction Type]]="Activation",Table1[[#This Row],[Credit Amount]],""))</f>
        <v/>
      </c>
      <c r="M355">
        <f>IF(Table1[[#This Row],[Transaction Type]]="Maintenance",Table1[[#This Row],[Credit Amount]],"")</f>
        <v>-25.95</v>
      </c>
      <c r="N355">
        <v>10098</v>
      </c>
      <c r="O355" t="s">
        <v>2489</v>
      </c>
      <c r="P355" t="s">
        <v>2587</v>
      </c>
      <c r="Q355" t="s">
        <v>289</v>
      </c>
      <c r="R355">
        <v>10098</v>
      </c>
      <c r="S355" t="s">
        <v>2489</v>
      </c>
      <c r="T355" t="s">
        <v>2587</v>
      </c>
      <c r="U355" t="s">
        <v>289</v>
      </c>
      <c r="V355" t="s">
        <v>34</v>
      </c>
      <c r="W355">
        <v>100001202</v>
      </c>
      <c r="X355">
        <v>8005550203</v>
      </c>
      <c r="Y355" t="s">
        <v>2595</v>
      </c>
      <c r="Z355" t="s">
        <v>2798</v>
      </c>
      <c r="AA355" s="13">
        <v>-25.95</v>
      </c>
      <c r="AB355" s="14">
        <v>42577</v>
      </c>
      <c r="AC355" t="s">
        <v>36</v>
      </c>
    </row>
    <row r="356" spans="1:29" x14ac:dyDescent="0.25">
      <c r="A356" t="str">
        <f>CONCATENATE("Q",ROUNDUP(MONTH(Table1[[#This Row],[Month]])/3,0))</f>
        <v>Q3</v>
      </c>
      <c r="B356" s="14">
        <f>EOMONTH(Table1[[#This Row],[Credit Date]],-1)+1</f>
        <v>42583</v>
      </c>
      <c r="C356" t="str">
        <f>CONCATENATE(Table1[[#This Row],[Issuer Last Name]],", ",Table1[[#This Row],[Issuer First Name]])</f>
        <v>No. 098, Employee</v>
      </c>
      <c r="D356" t="str">
        <f>CONCATENATE(Table1[[#This Row],[Approver Last Name]],", ",Table1[[#This Row],[Approver First Name]])</f>
        <v>No. 004, Employee</v>
      </c>
      <c r="E356" t="str">
        <f>CONCATENATE(Table1[[#This Row],[Customer Last Name]],", ",Table1[[#This Row],[Customer First Name]])</f>
        <v>No. 12633, Client</v>
      </c>
      <c r="F3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 t="str">
        <f>IF(Table1[[#This Row],[Transaction Type]]="Maintenance","Non-Sales","Sales")</f>
        <v>Sales</v>
      </c>
      <c r="H356" t="str">
        <f>IF(Table1[[#This Row],[Quarter]]="q2",1,"")</f>
        <v/>
      </c>
      <c r="I356">
        <f>IF(Table1[[#This Row],[Quarter]]="q3",1,"")</f>
        <v>1</v>
      </c>
      <c r="J356" t="str">
        <f>IF(Table1[[#This Row],[Quarter]]="Q2",Table1[[#This Row],[Credit Amount]],"")</f>
        <v/>
      </c>
      <c r="K356">
        <f>IF(Table1[[#This Row],[Quarter]]="Q3",Table1[[#This Row],[Credit Amount]],"")</f>
        <v>-87.3</v>
      </c>
      <c r="L356">
        <f>IF(Table1[[#This Row],[Transaction Type]]="Upgrade",Table1[[#This Row],[Credit Amount]],IF(Table1[[#This Row],[Transaction Type]]="Activation",Table1[[#This Row],[Credit Amount]],""))</f>
        <v>-87.3</v>
      </c>
      <c r="M356" t="str">
        <f>IF(Table1[[#This Row],[Transaction Type]]="Maintenance",Table1[[#This Row],[Credit Amount]],"")</f>
        <v/>
      </c>
      <c r="N356">
        <v>10098</v>
      </c>
      <c r="O356" t="s">
        <v>2489</v>
      </c>
      <c r="P356" t="s">
        <v>2587</v>
      </c>
      <c r="Q356" t="s">
        <v>289</v>
      </c>
      <c r="R356">
        <v>10004</v>
      </c>
      <c r="S356" t="s">
        <v>2489</v>
      </c>
      <c r="T356" t="s">
        <v>2493</v>
      </c>
      <c r="U356" t="s">
        <v>290</v>
      </c>
      <c r="V356" t="s">
        <v>34</v>
      </c>
      <c r="W356">
        <v>100003632</v>
      </c>
      <c r="X356">
        <v>8005552633</v>
      </c>
      <c r="Y356" t="s">
        <v>2595</v>
      </c>
      <c r="Z356" t="s">
        <v>5228</v>
      </c>
      <c r="AA356" s="13">
        <v>-87.3</v>
      </c>
      <c r="AB356" s="14">
        <v>42587</v>
      </c>
      <c r="AC356" t="s">
        <v>35</v>
      </c>
    </row>
    <row r="357" spans="1:29" x14ac:dyDescent="0.25">
      <c r="A357" t="str">
        <f>CONCATENATE("Q",ROUNDUP(MONTH(Table1[[#This Row],[Month]])/3,0))</f>
        <v>Q3</v>
      </c>
      <c r="B357" s="14">
        <f>EOMONTH(Table1[[#This Row],[Credit Date]],-1)+1</f>
        <v>42583</v>
      </c>
      <c r="C357" t="str">
        <f>CONCATENATE(Table1[[#This Row],[Issuer Last Name]],", ",Table1[[#This Row],[Issuer First Name]])</f>
        <v>No. 098, Employee</v>
      </c>
      <c r="D357" t="str">
        <f>CONCATENATE(Table1[[#This Row],[Approver Last Name]],", ",Table1[[#This Row],[Approver First Name]])</f>
        <v>No. 098, Employee</v>
      </c>
      <c r="E357" t="str">
        <f>CONCATENATE(Table1[[#This Row],[Customer Last Name]],", ",Table1[[#This Row],[Customer First Name]])</f>
        <v>No. 11293, Client</v>
      </c>
      <c r="F357" t="str">
        <f>IF(Table1[[#This Row],[Credit Amount]]&gt;-19.99,"Less than 19.99",IF(Table1[[#This Row],[Credit Amount]]=-20,"20",IF(Table1[[#This Row],[Credit Amount]]&gt;-49.98,"20.01-49.98",IF(Table1[[#This Row],[Credit Amount]]=-49.99,"49.99",IF(Table1[[#This Row],[Credit Amount]]=-50,"50",IF(Table1[[#This Row],[Credit Amount]]&lt;-50.01,"Greater than 50"))))))</f>
        <v>20.01-49.98</v>
      </c>
      <c r="G357" t="str">
        <f>IF(Table1[[#This Row],[Transaction Type]]="Maintenance","Non-Sales","Sales")</f>
        <v>Non-Sales</v>
      </c>
      <c r="H357" t="str">
        <f>IF(Table1[[#This Row],[Quarter]]="q2",1,"")</f>
        <v/>
      </c>
      <c r="I357">
        <f>IF(Table1[[#This Row],[Quarter]]="q3",1,"")</f>
        <v>1</v>
      </c>
      <c r="J357" t="str">
        <f>IF(Table1[[#This Row],[Quarter]]="Q2",Table1[[#This Row],[Credit Amount]],"")</f>
        <v/>
      </c>
      <c r="K357">
        <f>IF(Table1[[#This Row],[Quarter]]="Q3",Table1[[#This Row],[Credit Amount]],"")</f>
        <v>-36.020000000000003</v>
      </c>
      <c r="L357" t="str">
        <f>IF(Table1[[#This Row],[Transaction Type]]="Upgrade",Table1[[#This Row],[Credit Amount]],IF(Table1[[#This Row],[Transaction Type]]="Activation",Table1[[#This Row],[Credit Amount]],""))</f>
        <v/>
      </c>
      <c r="M357">
        <f>IF(Table1[[#This Row],[Transaction Type]]="Maintenance",Table1[[#This Row],[Credit Amount]],"")</f>
        <v>-36.020000000000003</v>
      </c>
      <c r="N357">
        <v>10098</v>
      </c>
      <c r="O357" t="s">
        <v>2489</v>
      </c>
      <c r="P357" t="s">
        <v>2587</v>
      </c>
      <c r="Q357" t="s">
        <v>289</v>
      </c>
      <c r="R357">
        <v>10098</v>
      </c>
      <c r="S357" t="s">
        <v>2489</v>
      </c>
      <c r="T357" t="s">
        <v>2587</v>
      </c>
      <c r="U357" t="s">
        <v>289</v>
      </c>
      <c r="V357" t="s">
        <v>34</v>
      </c>
      <c r="W357">
        <v>100002292</v>
      </c>
      <c r="X357">
        <v>8005551293</v>
      </c>
      <c r="Y357" t="s">
        <v>2595</v>
      </c>
      <c r="Z357" t="s">
        <v>3888</v>
      </c>
      <c r="AA357" s="13">
        <v>-36.020000000000003</v>
      </c>
      <c r="AB357" s="14">
        <v>42595</v>
      </c>
      <c r="AC357" t="s">
        <v>36</v>
      </c>
    </row>
    <row r="358" spans="1:29" x14ac:dyDescent="0.25">
      <c r="A358" t="str">
        <f>CONCATENATE("Q",ROUNDUP(MONTH(Table1[[#This Row],[Month]])/3,0))</f>
        <v>Q3</v>
      </c>
      <c r="B358" s="14">
        <f>EOMONTH(Table1[[#This Row],[Credit Date]],-1)+1</f>
        <v>42614</v>
      </c>
      <c r="C358" t="str">
        <f>CONCATENATE(Table1[[#This Row],[Issuer Last Name]],", ",Table1[[#This Row],[Issuer First Name]])</f>
        <v>No. 098, Employee</v>
      </c>
      <c r="D358" t="str">
        <f>CONCATENATE(Table1[[#This Row],[Approver Last Name]],", ",Table1[[#This Row],[Approver First Name]])</f>
        <v>No. 098, Employee</v>
      </c>
      <c r="E358" t="str">
        <f>CONCATENATE(Table1[[#This Row],[Customer Last Name]],", ",Table1[[#This Row],[Customer First Name]])</f>
        <v>No. 13482, Client</v>
      </c>
      <c r="F358" t="str">
        <f>IF(Table1[[#This Row],[Credit Amount]]&gt;-19.99,"Less than 19.99",IF(Table1[[#This Row],[Credit Amount]]=-20,"20",IF(Table1[[#This Row],[Credit Amount]]&gt;-49.98,"20.01-49.98",IF(Table1[[#This Row],[Credit Amount]]=-49.99,"49.99",IF(Table1[[#This Row],[Credit Amount]]=-50,"50",IF(Table1[[#This Row],[Credit Amount]]&lt;-50.01,"Greater than 50"))))))</f>
        <v>20.01-49.98</v>
      </c>
      <c r="G358" t="str">
        <f>IF(Table1[[#This Row],[Transaction Type]]="Maintenance","Non-Sales","Sales")</f>
        <v>Non-Sales</v>
      </c>
      <c r="H358" t="str">
        <f>IF(Table1[[#This Row],[Quarter]]="q2",1,"")</f>
        <v/>
      </c>
      <c r="I358">
        <f>IF(Table1[[#This Row],[Quarter]]="q3",1,"")</f>
        <v>1</v>
      </c>
      <c r="J358" t="str">
        <f>IF(Table1[[#This Row],[Quarter]]="Q2",Table1[[#This Row],[Credit Amount]],"")</f>
        <v/>
      </c>
      <c r="K358">
        <f>IF(Table1[[#This Row],[Quarter]]="Q3",Table1[[#This Row],[Credit Amount]],"")</f>
        <v>-30</v>
      </c>
      <c r="L358" t="str">
        <f>IF(Table1[[#This Row],[Transaction Type]]="Upgrade",Table1[[#This Row],[Credit Amount]],IF(Table1[[#This Row],[Transaction Type]]="Activation",Table1[[#This Row],[Credit Amount]],""))</f>
        <v/>
      </c>
      <c r="M358">
        <f>IF(Table1[[#This Row],[Transaction Type]]="Maintenance",Table1[[#This Row],[Credit Amount]],"")</f>
        <v>-30</v>
      </c>
      <c r="N358">
        <v>10098</v>
      </c>
      <c r="O358" t="s">
        <v>2489</v>
      </c>
      <c r="P358" t="s">
        <v>2587</v>
      </c>
      <c r="Q358" t="s">
        <v>289</v>
      </c>
      <c r="R358">
        <v>10098</v>
      </c>
      <c r="S358" t="s">
        <v>2489</v>
      </c>
      <c r="T358" t="s">
        <v>2587</v>
      </c>
      <c r="U358" t="s">
        <v>289</v>
      </c>
      <c r="V358" t="s">
        <v>34</v>
      </c>
      <c r="W358">
        <v>100004481</v>
      </c>
      <c r="X358">
        <v>8005553482</v>
      </c>
      <c r="Y358" t="s">
        <v>2595</v>
      </c>
      <c r="Z358" t="s">
        <v>6070</v>
      </c>
      <c r="AA358" s="13">
        <v>-30</v>
      </c>
      <c r="AB358" s="14">
        <v>42619</v>
      </c>
      <c r="AC358" t="s">
        <v>36</v>
      </c>
    </row>
    <row r="359" spans="1:29" x14ac:dyDescent="0.25">
      <c r="A359" t="str">
        <f>CONCATENATE("Q",ROUNDUP(MONTH(Table1[[#This Row],[Month]])/3,0))</f>
        <v>Q3</v>
      </c>
      <c r="B359" s="14">
        <f>EOMONTH(Table1[[#This Row],[Credit Date]],-1)+1</f>
        <v>42614</v>
      </c>
      <c r="C359" t="str">
        <f>CONCATENATE(Table1[[#This Row],[Issuer Last Name]],", ",Table1[[#This Row],[Issuer First Name]])</f>
        <v>No. 098, Employee</v>
      </c>
      <c r="D359" t="str">
        <f>CONCATENATE(Table1[[#This Row],[Approver Last Name]],", ",Table1[[#This Row],[Approver First Name]])</f>
        <v>No. 098, Employee</v>
      </c>
      <c r="E359" t="str">
        <f>CONCATENATE(Table1[[#This Row],[Customer Last Name]],", ",Table1[[#This Row],[Customer First Name]])</f>
        <v>No. 12426, Client</v>
      </c>
      <c r="F359" t="str">
        <f>IF(Table1[[#This Row],[Credit Amount]]&gt;-19.99,"Less than 19.99",IF(Table1[[#This Row],[Credit Amount]]=-20,"20",IF(Table1[[#This Row],[Credit Amount]]&gt;-49.98,"20.01-49.98",IF(Table1[[#This Row],[Credit Amount]]=-49.99,"49.99",IF(Table1[[#This Row],[Credit Amount]]=-50,"50",IF(Table1[[#This Row],[Credit Amount]]&lt;-50.01,"Greater than 50"))))))</f>
        <v>Less than 19.99</v>
      </c>
      <c r="G359" t="str">
        <f>IF(Table1[[#This Row],[Transaction Type]]="Maintenance","Non-Sales","Sales")</f>
        <v>Sales</v>
      </c>
      <c r="H359" t="str">
        <f>IF(Table1[[#This Row],[Quarter]]="q2",1,"")</f>
        <v/>
      </c>
      <c r="I359">
        <f>IF(Table1[[#This Row],[Quarter]]="q3",1,"")</f>
        <v>1</v>
      </c>
      <c r="J359" t="str">
        <f>IF(Table1[[#This Row],[Quarter]]="Q2",Table1[[#This Row],[Credit Amount]],"")</f>
        <v/>
      </c>
      <c r="K359">
        <f>IF(Table1[[#This Row],[Quarter]]="Q3",Table1[[#This Row],[Credit Amount]],"")</f>
        <v>-17.41</v>
      </c>
      <c r="L359">
        <f>IF(Table1[[#This Row],[Transaction Type]]="Upgrade",Table1[[#This Row],[Credit Amount]],IF(Table1[[#This Row],[Transaction Type]]="Activation",Table1[[#This Row],[Credit Amount]],""))</f>
        <v>-17.41</v>
      </c>
      <c r="M359" t="str">
        <f>IF(Table1[[#This Row],[Transaction Type]]="Maintenance",Table1[[#This Row],[Credit Amount]],"")</f>
        <v/>
      </c>
      <c r="N359">
        <v>10098</v>
      </c>
      <c r="O359" t="s">
        <v>2489</v>
      </c>
      <c r="P359" t="s">
        <v>2587</v>
      </c>
      <c r="Q359" t="s">
        <v>289</v>
      </c>
      <c r="R359">
        <v>10098</v>
      </c>
      <c r="S359" t="s">
        <v>2489</v>
      </c>
      <c r="T359" t="s">
        <v>2587</v>
      </c>
      <c r="U359" t="s">
        <v>289</v>
      </c>
      <c r="V359" t="s">
        <v>34</v>
      </c>
      <c r="W359">
        <v>100003425</v>
      </c>
      <c r="X359">
        <v>8005552426</v>
      </c>
      <c r="Y359" t="s">
        <v>2595</v>
      </c>
      <c r="Z359" t="s">
        <v>5021</v>
      </c>
      <c r="AA359" s="13">
        <v>-17.41</v>
      </c>
      <c r="AB359" s="14">
        <v>42621</v>
      </c>
      <c r="AC359" t="s">
        <v>35</v>
      </c>
    </row>
    <row r="360" spans="1:29" x14ac:dyDescent="0.25">
      <c r="A360" t="str">
        <f>CONCATENATE("Q",ROUNDUP(MONTH(Table1[[#This Row],[Month]])/3,0))</f>
        <v>Q3</v>
      </c>
      <c r="B360" s="14">
        <f>EOMONTH(Table1[[#This Row],[Credit Date]],-1)+1</f>
        <v>42614</v>
      </c>
      <c r="C360" t="str">
        <f>CONCATENATE(Table1[[#This Row],[Issuer Last Name]],", ",Table1[[#This Row],[Issuer First Name]])</f>
        <v>No. 098, Employee</v>
      </c>
      <c r="D360" t="str">
        <f>CONCATENATE(Table1[[#This Row],[Approver Last Name]],", ",Table1[[#This Row],[Approver First Name]])</f>
        <v>No. 004, Employee</v>
      </c>
      <c r="E360" t="str">
        <f>CONCATENATE(Table1[[#This Row],[Customer Last Name]],", ",Table1[[#This Row],[Customer First Name]])</f>
        <v>No. 11284, Client</v>
      </c>
      <c r="F3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 t="str">
        <f>IF(Table1[[#This Row],[Transaction Type]]="Maintenance","Non-Sales","Sales")</f>
        <v>Sales</v>
      </c>
      <c r="H360" t="str">
        <f>IF(Table1[[#This Row],[Quarter]]="q2",1,"")</f>
        <v/>
      </c>
      <c r="I360">
        <f>IF(Table1[[#This Row],[Quarter]]="q3",1,"")</f>
        <v>1</v>
      </c>
      <c r="J360" t="str">
        <f>IF(Table1[[#This Row],[Quarter]]="Q2",Table1[[#This Row],[Credit Amount]],"")</f>
        <v/>
      </c>
      <c r="K360">
        <f>IF(Table1[[#This Row],[Quarter]]="Q3",Table1[[#This Row],[Credit Amount]],"")</f>
        <v>-78.989999999999995</v>
      </c>
      <c r="L360">
        <f>IF(Table1[[#This Row],[Transaction Type]]="Upgrade",Table1[[#This Row],[Credit Amount]],IF(Table1[[#This Row],[Transaction Type]]="Activation",Table1[[#This Row],[Credit Amount]],""))</f>
        <v>-78.989999999999995</v>
      </c>
      <c r="M360" t="str">
        <f>IF(Table1[[#This Row],[Transaction Type]]="Maintenance",Table1[[#This Row],[Credit Amount]],"")</f>
        <v/>
      </c>
      <c r="N360">
        <v>10098</v>
      </c>
      <c r="O360" t="s">
        <v>2489</v>
      </c>
      <c r="P360" t="s">
        <v>2587</v>
      </c>
      <c r="Q360" t="s">
        <v>289</v>
      </c>
      <c r="R360">
        <v>10004</v>
      </c>
      <c r="S360" t="s">
        <v>2489</v>
      </c>
      <c r="T360" t="s">
        <v>2493</v>
      </c>
      <c r="U360" t="s">
        <v>290</v>
      </c>
      <c r="V360" t="s">
        <v>34</v>
      </c>
      <c r="W360">
        <v>100002283</v>
      </c>
      <c r="X360">
        <v>8005551284</v>
      </c>
      <c r="Y360" t="s">
        <v>2595</v>
      </c>
      <c r="Z360" t="s">
        <v>3879</v>
      </c>
      <c r="AA360" s="13">
        <v>-78.989999999999995</v>
      </c>
      <c r="AB360" s="14">
        <v>42622</v>
      </c>
      <c r="AC360" t="s">
        <v>35</v>
      </c>
    </row>
    <row r="361" spans="1:29" x14ac:dyDescent="0.25">
      <c r="A361" t="str">
        <f>CONCATENATE("Q",ROUNDUP(MONTH(Table1[[#This Row],[Month]])/3,0))</f>
        <v>Q3</v>
      </c>
      <c r="B361" s="14">
        <f>EOMONTH(Table1[[#This Row],[Credit Date]],-1)+1</f>
        <v>42614</v>
      </c>
      <c r="C361" t="str">
        <f>CONCATENATE(Table1[[#This Row],[Issuer Last Name]],", ",Table1[[#This Row],[Issuer First Name]])</f>
        <v>No. 098, Employee</v>
      </c>
      <c r="D361" t="str">
        <f>CONCATENATE(Table1[[#This Row],[Approver Last Name]],", ",Table1[[#This Row],[Approver First Name]])</f>
        <v>No. 004, Employee</v>
      </c>
      <c r="E361" t="str">
        <f>CONCATENATE(Table1[[#This Row],[Customer Last Name]],", ",Table1[[#This Row],[Customer First Name]])</f>
        <v>No. 11188, Client</v>
      </c>
      <c r="F3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 t="str">
        <f>IF(Table1[[#This Row],[Transaction Type]]="Maintenance","Non-Sales","Sales")</f>
        <v>Sales</v>
      </c>
      <c r="H361" t="str">
        <f>IF(Table1[[#This Row],[Quarter]]="q2",1,"")</f>
        <v/>
      </c>
      <c r="I361">
        <f>IF(Table1[[#This Row],[Quarter]]="q3",1,"")</f>
        <v>1</v>
      </c>
      <c r="J361" t="str">
        <f>IF(Table1[[#This Row],[Quarter]]="Q2",Table1[[#This Row],[Credit Amount]],"")</f>
        <v/>
      </c>
      <c r="K361">
        <f>IF(Table1[[#This Row],[Quarter]]="Q3",Table1[[#This Row],[Credit Amount]],"")</f>
        <v>-61.67</v>
      </c>
      <c r="L361">
        <f>IF(Table1[[#This Row],[Transaction Type]]="Upgrade",Table1[[#This Row],[Credit Amount]],IF(Table1[[#This Row],[Transaction Type]]="Activation",Table1[[#This Row],[Credit Amount]],""))</f>
        <v>-61.67</v>
      </c>
      <c r="M361" t="str">
        <f>IF(Table1[[#This Row],[Transaction Type]]="Maintenance",Table1[[#This Row],[Credit Amount]],"")</f>
        <v/>
      </c>
      <c r="N361">
        <v>10098</v>
      </c>
      <c r="O361" t="s">
        <v>2489</v>
      </c>
      <c r="P361" t="s">
        <v>2587</v>
      </c>
      <c r="Q361" t="s">
        <v>289</v>
      </c>
      <c r="R361">
        <v>10004</v>
      </c>
      <c r="S361" t="s">
        <v>2489</v>
      </c>
      <c r="T361" t="s">
        <v>2493</v>
      </c>
      <c r="U361" t="s">
        <v>290</v>
      </c>
      <c r="V361" t="s">
        <v>34</v>
      </c>
      <c r="W361">
        <v>100002187</v>
      </c>
      <c r="X361">
        <v>8005551188</v>
      </c>
      <c r="Y361" t="s">
        <v>2595</v>
      </c>
      <c r="Z361" t="s">
        <v>3783</v>
      </c>
      <c r="AA361" s="13">
        <v>-61.67</v>
      </c>
      <c r="AB361" s="14">
        <v>42625</v>
      </c>
      <c r="AC361" t="s">
        <v>37</v>
      </c>
    </row>
    <row r="362" spans="1:29" x14ac:dyDescent="0.25">
      <c r="A362" t="str">
        <f>CONCATENATE("Q",ROUNDUP(MONTH(Table1[[#This Row],[Month]])/3,0))</f>
        <v>Q3</v>
      </c>
      <c r="B362" s="14">
        <f>EOMONTH(Table1[[#This Row],[Credit Date]],-1)+1</f>
        <v>42614</v>
      </c>
      <c r="C362" t="str">
        <f>CONCATENATE(Table1[[#This Row],[Issuer Last Name]],", ",Table1[[#This Row],[Issuer First Name]])</f>
        <v>No. 098, Employee</v>
      </c>
      <c r="D362" t="str">
        <f>CONCATENATE(Table1[[#This Row],[Approver Last Name]],", ",Table1[[#This Row],[Approver First Name]])</f>
        <v>No. 098, Employee</v>
      </c>
      <c r="E362" t="str">
        <f>CONCATENATE(Table1[[#This Row],[Customer Last Name]],", ",Table1[[#This Row],[Customer First Name]])</f>
        <v>No. 13734, Client</v>
      </c>
      <c r="F362" t="str">
        <f>IF(Table1[[#This Row],[Credit Amount]]&gt;-19.99,"Less than 19.99",IF(Table1[[#This Row],[Credit Amount]]=-20,"20",IF(Table1[[#This Row],[Credit Amount]]&gt;-49.98,"20.01-49.98",IF(Table1[[#This Row],[Credit Amount]]=-49.99,"49.99",IF(Table1[[#This Row],[Credit Amount]]=-50,"50",IF(Table1[[#This Row],[Credit Amount]]&lt;-50.01,"Greater than 50"))))))</f>
        <v>20.01-49.98</v>
      </c>
      <c r="G362" t="str">
        <f>IF(Table1[[#This Row],[Transaction Type]]="Maintenance","Non-Sales","Sales")</f>
        <v>Sales</v>
      </c>
      <c r="H362" t="str">
        <f>IF(Table1[[#This Row],[Quarter]]="q2",1,"")</f>
        <v/>
      </c>
      <c r="I362">
        <f>IF(Table1[[#This Row],[Quarter]]="q3",1,"")</f>
        <v>1</v>
      </c>
      <c r="J362" t="str">
        <f>IF(Table1[[#This Row],[Quarter]]="Q2",Table1[[#This Row],[Credit Amount]],"")</f>
        <v/>
      </c>
      <c r="K362">
        <f>IF(Table1[[#This Row],[Quarter]]="Q3",Table1[[#This Row],[Credit Amount]],"")</f>
        <v>-20.39</v>
      </c>
      <c r="L362">
        <f>IF(Table1[[#This Row],[Transaction Type]]="Upgrade",Table1[[#This Row],[Credit Amount]],IF(Table1[[#This Row],[Transaction Type]]="Activation",Table1[[#This Row],[Credit Amount]],""))</f>
        <v>-20.39</v>
      </c>
      <c r="M362" t="str">
        <f>IF(Table1[[#This Row],[Transaction Type]]="Maintenance",Table1[[#This Row],[Credit Amount]],"")</f>
        <v/>
      </c>
      <c r="N362">
        <v>10098</v>
      </c>
      <c r="O362" t="s">
        <v>2489</v>
      </c>
      <c r="P362" t="s">
        <v>2587</v>
      </c>
      <c r="Q362" t="s">
        <v>289</v>
      </c>
      <c r="R362">
        <v>10098</v>
      </c>
      <c r="S362" t="s">
        <v>2489</v>
      </c>
      <c r="T362" t="s">
        <v>2587</v>
      </c>
      <c r="U362" t="s">
        <v>289</v>
      </c>
      <c r="V362" t="s">
        <v>34</v>
      </c>
      <c r="W362">
        <v>100004733</v>
      </c>
      <c r="X362">
        <v>8005553734</v>
      </c>
      <c r="Y362" t="s">
        <v>2595</v>
      </c>
      <c r="Z362" t="s">
        <v>6322</v>
      </c>
      <c r="AA362" s="13">
        <v>-20.39</v>
      </c>
      <c r="AB362" s="14">
        <v>42630</v>
      </c>
      <c r="AC362" t="s">
        <v>37</v>
      </c>
    </row>
    <row r="363" spans="1:29" x14ac:dyDescent="0.25">
      <c r="A363" t="str">
        <f>CONCATENATE("Q",ROUNDUP(MONTH(Table1[[#This Row],[Month]])/3,0))</f>
        <v>Q3</v>
      </c>
      <c r="B363" s="14">
        <f>EOMONTH(Table1[[#This Row],[Credit Date]],-1)+1</f>
        <v>42614</v>
      </c>
      <c r="C363" t="str">
        <f>CONCATENATE(Table1[[#This Row],[Issuer Last Name]],", ",Table1[[#This Row],[Issuer First Name]])</f>
        <v>No. 098, Employee</v>
      </c>
      <c r="D363" t="str">
        <f>CONCATENATE(Table1[[#This Row],[Approver Last Name]],", ",Table1[[#This Row],[Approver First Name]])</f>
        <v>No. 004, Employee</v>
      </c>
      <c r="E363" t="str">
        <f>CONCATENATE(Table1[[#This Row],[Customer Last Name]],", ",Table1[[#This Row],[Customer First Name]])</f>
        <v>No. 11053, Client</v>
      </c>
      <c r="F3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 t="str">
        <f>IF(Table1[[#This Row],[Transaction Type]]="Maintenance","Non-Sales","Sales")</f>
        <v>Non-Sales</v>
      </c>
      <c r="H363" t="str">
        <f>IF(Table1[[#This Row],[Quarter]]="q2",1,"")</f>
        <v/>
      </c>
      <c r="I363">
        <f>IF(Table1[[#This Row],[Quarter]]="q3",1,"")</f>
        <v>1</v>
      </c>
      <c r="J363" t="str">
        <f>IF(Table1[[#This Row],[Quarter]]="Q2",Table1[[#This Row],[Credit Amount]],"")</f>
        <v/>
      </c>
      <c r="K363">
        <f>IF(Table1[[#This Row],[Quarter]]="Q3",Table1[[#This Row],[Credit Amount]],"")</f>
        <v>-93.55</v>
      </c>
      <c r="L363" t="str">
        <f>IF(Table1[[#This Row],[Transaction Type]]="Upgrade",Table1[[#This Row],[Credit Amount]],IF(Table1[[#This Row],[Transaction Type]]="Activation",Table1[[#This Row],[Credit Amount]],""))</f>
        <v/>
      </c>
      <c r="M363">
        <f>IF(Table1[[#This Row],[Transaction Type]]="Maintenance",Table1[[#This Row],[Credit Amount]],"")</f>
        <v>-93.55</v>
      </c>
      <c r="N363">
        <v>10098</v>
      </c>
      <c r="O363" t="s">
        <v>2489</v>
      </c>
      <c r="P363" t="s">
        <v>2587</v>
      </c>
      <c r="Q363" t="s">
        <v>289</v>
      </c>
      <c r="R363">
        <v>10004</v>
      </c>
      <c r="S363" t="s">
        <v>2489</v>
      </c>
      <c r="T363" t="s">
        <v>2493</v>
      </c>
      <c r="U363" t="s">
        <v>290</v>
      </c>
      <c r="V363" t="s">
        <v>34</v>
      </c>
      <c r="W363">
        <v>100002052</v>
      </c>
      <c r="X363">
        <v>8005551053</v>
      </c>
      <c r="Y363" t="s">
        <v>2595</v>
      </c>
      <c r="Z363" t="s">
        <v>3648</v>
      </c>
      <c r="AA363" s="13">
        <v>-93.55</v>
      </c>
      <c r="AB363" s="14">
        <v>42636</v>
      </c>
      <c r="AC363" t="s">
        <v>36</v>
      </c>
    </row>
    <row r="364" spans="1:29" x14ac:dyDescent="0.25">
      <c r="A364" t="str">
        <f>CONCATENATE("Q",ROUNDUP(MONTH(Table1[[#This Row],[Month]])/3,0))</f>
        <v>Q3</v>
      </c>
      <c r="B364" s="14">
        <f>EOMONTH(Table1[[#This Row],[Credit Date]],-1)+1</f>
        <v>42614</v>
      </c>
      <c r="C364" t="str">
        <f>CONCATENATE(Table1[[#This Row],[Issuer Last Name]],", ",Table1[[#This Row],[Issuer First Name]])</f>
        <v>No. 098, Employee</v>
      </c>
      <c r="D364" t="str">
        <f>CONCATENATE(Table1[[#This Row],[Approver Last Name]],", ",Table1[[#This Row],[Approver First Name]])</f>
        <v>No. 098, Employee</v>
      </c>
      <c r="E364" t="str">
        <f>CONCATENATE(Table1[[#This Row],[Customer Last Name]],", ",Table1[[#This Row],[Customer First Name]])</f>
        <v>No. 12951, Client</v>
      </c>
      <c r="F364" t="str">
        <f>IF(Table1[[#This Row],[Credit Amount]]&gt;-19.99,"Less than 19.99",IF(Table1[[#This Row],[Credit Amount]]=-20,"20",IF(Table1[[#This Row],[Credit Amount]]&gt;-49.98,"20.01-49.98",IF(Table1[[#This Row],[Credit Amount]]=-49.99,"49.99",IF(Table1[[#This Row],[Credit Amount]]=-50,"50",IF(Table1[[#This Row],[Credit Amount]]&lt;-50.01,"Greater than 50"))))))</f>
        <v>20.01-49.98</v>
      </c>
      <c r="G364" t="str">
        <f>IF(Table1[[#This Row],[Transaction Type]]="Maintenance","Non-Sales","Sales")</f>
        <v>Sales</v>
      </c>
      <c r="H364" t="str">
        <f>IF(Table1[[#This Row],[Quarter]]="q2",1,"")</f>
        <v/>
      </c>
      <c r="I364">
        <f>IF(Table1[[#This Row],[Quarter]]="q3",1,"")</f>
        <v>1</v>
      </c>
      <c r="J364" t="str">
        <f>IF(Table1[[#This Row],[Quarter]]="Q2",Table1[[#This Row],[Credit Amount]],"")</f>
        <v/>
      </c>
      <c r="K364">
        <f>IF(Table1[[#This Row],[Quarter]]="Q3",Table1[[#This Row],[Credit Amount]],"")</f>
        <v>-40.56</v>
      </c>
      <c r="L364">
        <f>IF(Table1[[#This Row],[Transaction Type]]="Upgrade",Table1[[#This Row],[Credit Amount]],IF(Table1[[#This Row],[Transaction Type]]="Activation",Table1[[#This Row],[Credit Amount]],""))</f>
        <v>-40.56</v>
      </c>
      <c r="M364" t="str">
        <f>IF(Table1[[#This Row],[Transaction Type]]="Maintenance",Table1[[#This Row],[Credit Amount]],"")</f>
        <v/>
      </c>
      <c r="N364">
        <v>10098</v>
      </c>
      <c r="O364" t="s">
        <v>2489</v>
      </c>
      <c r="P364" t="s">
        <v>2587</v>
      </c>
      <c r="Q364" t="s">
        <v>289</v>
      </c>
      <c r="R364">
        <v>10098</v>
      </c>
      <c r="S364" t="s">
        <v>2489</v>
      </c>
      <c r="T364" t="s">
        <v>2587</v>
      </c>
      <c r="U364" t="s">
        <v>289</v>
      </c>
      <c r="V364" t="s">
        <v>34</v>
      </c>
      <c r="W364">
        <v>100003950</v>
      </c>
      <c r="X364">
        <v>8005552951</v>
      </c>
      <c r="Y364" t="s">
        <v>2595</v>
      </c>
      <c r="Z364" t="s">
        <v>5541</v>
      </c>
      <c r="AA364" s="13">
        <v>-40.56</v>
      </c>
      <c r="AB364" s="14">
        <v>42638</v>
      </c>
      <c r="AC364" t="s">
        <v>35</v>
      </c>
    </row>
    <row r="365" spans="1:29" x14ac:dyDescent="0.25">
      <c r="A365" t="str">
        <f>CONCATENATE("Q",ROUNDUP(MONTH(Table1[[#This Row],[Month]])/3,0))</f>
        <v>Q3</v>
      </c>
      <c r="B365" s="14">
        <f>EOMONTH(Table1[[#This Row],[Credit Date]],-1)+1</f>
        <v>42614</v>
      </c>
      <c r="C365" t="str">
        <f>CONCATENATE(Table1[[#This Row],[Issuer Last Name]],", ",Table1[[#This Row],[Issuer First Name]])</f>
        <v>No. 098, Employee</v>
      </c>
      <c r="D365" t="str">
        <f>CONCATENATE(Table1[[#This Row],[Approver Last Name]],", ",Table1[[#This Row],[Approver First Name]])</f>
        <v>No. 098, Employee</v>
      </c>
      <c r="E365" t="str">
        <f>CONCATENATE(Table1[[#This Row],[Customer Last Name]],", ",Table1[[#This Row],[Customer First Name]])</f>
        <v>No. 12113, Client</v>
      </c>
      <c r="F365" t="str">
        <f>IF(Table1[[#This Row],[Credit Amount]]&gt;-19.99,"Less than 19.99",IF(Table1[[#This Row],[Credit Amount]]=-20,"20",IF(Table1[[#This Row],[Credit Amount]]&gt;-49.98,"20.01-49.98",IF(Table1[[#This Row],[Credit Amount]]=-49.99,"49.99",IF(Table1[[#This Row],[Credit Amount]]=-50,"50",IF(Table1[[#This Row],[Credit Amount]]&lt;-50.01,"Greater than 50"))))))</f>
        <v>20.01-49.98</v>
      </c>
      <c r="G365" t="str">
        <f>IF(Table1[[#This Row],[Transaction Type]]="Maintenance","Non-Sales","Sales")</f>
        <v>Non-Sales</v>
      </c>
      <c r="H365" t="str">
        <f>IF(Table1[[#This Row],[Quarter]]="q2",1,"")</f>
        <v/>
      </c>
      <c r="I365">
        <f>IF(Table1[[#This Row],[Quarter]]="q3",1,"")</f>
        <v>1</v>
      </c>
      <c r="J365" t="str">
        <f>IF(Table1[[#This Row],[Quarter]]="Q2",Table1[[#This Row],[Credit Amount]],"")</f>
        <v/>
      </c>
      <c r="K365">
        <f>IF(Table1[[#This Row],[Quarter]]="Q3",Table1[[#This Row],[Credit Amount]],"")</f>
        <v>-29.24</v>
      </c>
      <c r="L365" t="str">
        <f>IF(Table1[[#This Row],[Transaction Type]]="Upgrade",Table1[[#This Row],[Credit Amount]],IF(Table1[[#This Row],[Transaction Type]]="Activation",Table1[[#This Row],[Credit Amount]],""))</f>
        <v/>
      </c>
      <c r="M365">
        <f>IF(Table1[[#This Row],[Transaction Type]]="Maintenance",Table1[[#This Row],[Credit Amount]],"")</f>
        <v>-29.24</v>
      </c>
      <c r="N365">
        <v>10098</v>
      </c>
      <c r="O365" t="s">
        <v>2489</v>
      </c>
      <c r="P365" t="s">
        <v>2587</v>
      </c>
      <c r="Q365" t="s">
        <v>289</v>
      </c>
      <c r="R365">
        <v>10098</v>
      </c>
      <c r="S365" t="s">
        <v>2489</v>
      </c>
      <c r="T365" t="s">
        <v>2587</v>
      </c>
      <c r="U365" t="s">
        <v>289</v>
      </c>
      <c r="V365" t="s">
        <v>34</v>
      </c>
      <c r="W365">
        <v>100003112</v>
      </c>
      <c r="X365">
        <v>8005552113</v>
      </c>
      <c r="Y365" t="s">
        <v>2595</v>
      </c>
      <c r="Z365" t="s">
        <v>4708</v>
      </c>
      <c r="AA365" s="13">
        <v>-29.24</v>
      </c>
      <c r="AB365" s="14">
        <v>42639</v>
      </c>
      <c r="AC365" t="s">
        <v>36</v>
      </c>
    </row>
    <row r="366" spans="1:29" x14ac:dyDescent="0.25">
      <c r="A366" t="str">
        <f>CONCATENATE("Q",ROUNDUP(MONTH(Table1[[#This Row],[Month]])/3,0))</f>
        <v>Q2</v>
      </c>
      <c r="B366" s="14">
        <f>EOMONTH(Table1[[#This Row],[Credit Date]],-1)+1</f>
        <v>42461</v>
      </c>
      <c r="C366" t="str">
        <f>CONCATENATE(Table1[[#This Row],[Issuer Last Name]],", ",Table1[[#This Row],[Issuer First Name]])</f>
        <v>No. 079, Employee</v>
      </c>
      <c r="D366" t="str">
        <f>CONCATENATE(Table1[[#This Row],[Approver Last Name]],", ",Table1[[#This Row],[Approver First Name]])</f>
        <v>No. 004, Employee</v>
      </c>
      <c r="E366" t="str">
        <f>CONCATENATE(Table1[[#This Row],[Customer Last Name]],", ",Table1[[#This Row],[Customer First Name]])</f>
        <v>No. 12250, Client</v>
      </c>
      <c r="F366" t="str">
        <f>IF(Table1[[#This Row],[Credit Amount]]&gt;-19.99,"Less than 19.99",IF(Table1[[#This Row],[Credit Amount]]=-20,"20",IF(Table1[[#This Row],[Credit Amount]]&gt;-49.98,"20.01-49.98",IF(Table1[[#This Row],[Credit Amount]]=-49.99,"49.99",IF(Table1[[#This Row],[Credit Amount]]=-50,"50",IF(Table1[[#This Row],[Credit Amount]]&lt;-50.01,"Greater than 50"))))))</f>
        <v>20.01-49.98</v>
      </c>
      <c r="G366" t="str">
        <f>IF(Table1[[#This Row],[Transaction Type]]="Maintenance","Non-Sales","Sales")</f>
        <v>Non-Sales</v>
      </c>
      <c r="H366">
        <f>IF(Table1[[#This Row],[Quarter]]="q2",1,"")</f>
        <v>1</v>
      </c>
      <c r="I366" t="str">
        <f>IF(Table1[[#This Row],[Quarter]]="q3",1,"")</f>
        <v/>
      </c>
      <c r="J366">
        <f>IF(Table1[[#This Row],[Quarter]]="Q2",Table1[[#This Row],[Credit Amount]],"")</f>
        <v>-41.29</v>
      </c>
      <c r="K366" t="str">
        <f>IF(Table1[[#This Row],[Quarter]]="Q3",Table1[[#This Row],[Credit Amount]],"")</f>
        <v/>
      </c>
      <c r="L366" t="str">
        <f>IF(Table1[[#This Row],[Transaction Type]]="Upgrade",Table1[[#This Row],[Credit Amount]],IF(Table1[[#This Row],[Transaction Type]]="Activation",Table1[[#This Row],[Credit Amount]],""))</f>
        <v/>
      </c>
      <c r="M366">
        <f>IF(Table1[[#This Row],[Transaction Type]]="Maintenance",Table1[[#This Row],[Credit Amount]],"")</f>
        <v>-41.29</v>
      </c>
      <c r="N366">
        <v>10079</v>
      </c>
      <c r="O366" t="s">
        <v>2489</v>
      </c>
      <c r="P366" t="s">
        <v>2568</v>
      </c>
      <c r="Q366" t="s">
        <v>289</v>
      </c>
      <c r="R366">
        <v>10004</v>
      </c>
      <c r="S366" t="s">
        <v>2489</v>
      </c>
      <c r="T366" t="s">
        <v>2493</v>
      </c>
      <c r="U366" t="s">
        <v>290</v>
      </c>
      <c r="V366" t="s">
        <v>34</v>
      </c>
      <c r="W366">
        <v>100003249</v>
      </c>
      <c r="X366">
        <v>8005552250</v>
      </c>
      <c r="Y366" t="s">
        <v>2595</v>
      </c>
      <c r="Z366" t="s">
        <v>4845</v>
      </c>
      <c r="AA366" s="13">
        <v>-41.29</v>
      </c>
      <c r="AB366" s="14">
        <v>42463</v>
      </c>
      <c r="AC366" t="s">
        <v>36</v>
      </c>
    </row>
    <row r="367" spans="1:29" x14ac:dyDescent="0.25">
      <c r="A367" t="str">
        <f>CONCATENATE("Q",ROUNDUP(MONTH(Table1[[#This Row],[Month]])/3,0))</f>
        <v>Q2</v>
      </c>
      <c r="B367" s="14">
        <f>EOMONTH(Table1[[#This Row],[Credit Date]],-1)+1</f>
        <v>42461</v>
      </c>
      <c r="C367" t="str">
        <f>CONCATENATE(Table1[[#This Row],[Issuer Last Name]],", ",Table1[[#This Row],[Issuer First Name]])</f>
        <v>No. 079, Employee</v>
      </c>
      <c r="D367" t="str">
        <f>CONCATENATE(Table1[[#This Row],[Approver Last Name]],", ",Table1[[#This Row],[Approver First Name]])</f>
        <v>No. 004, Employee</v>
      </c>
      <c r="E367" t="str">
        <f>CONCATENATE(Table1[[#This Row],[Customer Last Name]],", ",Table1[[#This Row],[Customer First Name]])</f>
        <v>No. 12348, Client</v>
      </c>
      <c r="F367" t="str">
        <f>IF(Table1[[#This Row],[Credit Amount]]&gt;-19.99,"Less than 19.99",IF(Table1[[#This Row],[Credit Amount]]=-20,"20",IF(Table1[[#This Row],[Credit Amount]]&gt;-49.98,"20.01-49.98",IF(Table1[[#This Row],[Credit Amount]]=-49.99,"49.99",IF(Table1[[#This Row],[Credit Amount]]=-50,"50",IF(Table1[[#This Row],[Credit Amount]]&lt;-50.01,"Greater than 50"))))))</f>
        <v>Less than 19.99</v>
      </c>
      <c r="G367" t="str">
        <f>IF(Table1[[#This Row],[Transaction Type]]="Maintenance","Non-Sales","Sales")</f>
        <v>Non-Sales</v>
      </c>
      <c r="H367">
        <f>IF(Table1[[#This Row],[Quarter]]="q2",1,"")</f>
        <v>1</v>
      </c>
      <c r="I367" t="str">
        <f>IF(Table1[[#This Row],[Quarter]]="q3",1,"")</f>
        <v/>
      </c>
      <c r="J367">
        <f>IF(Table1[[#This Row],[Quarter]]="Q2",Table1[[#This Row],[Credit Amount]],"")</f>
        <v>-13.28</v>
      </c>
      <c r="K367" t="str">
        <f>IF(Table1[[#This Row],[Quarter]]="Q3",Table1[[#This Row],[Credit Amount]],"")</f>
        <v/>
      </c>
      <c r="L367" t="str">
        <f>IF(Table1[[#This Row],[Transaction Type]]="Upgrade",Table1[[#This Row],[Credit Amount]],IF(Table1[[#This Row],[Transaction Type]]="Activation",Table1[[#This Row],[Credit Amount]],""))</f>
        <v/>
      </c>
      <c r="M367">
        <f>IF(Table1[[#This Row],[Transaction Type]]="Maintenance",Table1[[#This Row],[Credit Amount]],"")</f>
        <v>-13.28</v>
      </c>
      <c r="N367">
        <v>10079</v>
      </c>
      <c r="O367" t="s">
        <v>2489</v>
      </c>
      <c r="P367" t="s">
        <v>2568</v>
      </c>
      <c r="Q367" t="s">
        <v>289</v>
      </c>
      <c r="R367">
        <v>10004</v>
      </c>
      <c r="S367" t="s">
        <v>2489</v>
      </c>
      <c r="T367" t="s">
        <v>2493</v>
      </c>
      <c r="U367" t="s">
        <v>290</v>
      </c>
      <c r="V367" t="s">
        <v>34</v>
      </c>
      <c r="W367">
        <v>100003347</v>
      </c>
      <c r="X367">
        <v>8005552348</v>
      </c>
      <c r="Y367" t="s">
        <v>2595</v>
      </c>
      <c r="Z367" t="s">
        <v>4943</v>
      </c>
      <c r="AA367" s="13">
        <v>-13.28</v>
      </c>
      <c r="AB367" s="14">
        <v>42464</v>
      </c>
      <c r="AC367" t="s">
        <v>36</v>
      </c>
    </row>
    <row r="368" spans="1:29" x14ac:dyDescent="0.25">
      <c r="A368" t="str">
        <f>CONCATENATE("Q",ROUNDUP(MONTH(Table1[[#This Row],[Month]])/3,0))</f>
        <v>Q2</v>
      </c>
      <c r="B368" s="14">
        <f>EOMONTH(Table1[[#This Row],[Credit Date]],-1)+1</f>
        <v>42461</v>
      </c>
      <c r="C368" t="str">
        <f>CONCATENATE(Table1[[#This Row],[Issuer Last Name]],", ",Table1[[#This Row],[Issuer First Name]])</f>
        <v>No. 079, Employee</v>
      </c>
      <c r="D368" t="str">
        <f>CONCATENATE(Table1[[#This Row],[Approver Last Name]],", ",Table1[[#This Row],[Approver First Name]])</f>
        <v>No. 004, Employee</v>
      </c>
      <c r="E368" t="str">
        <f>CONCATENATE(Table1[[#This Row],[Customer Last Name]],", ",Table1[[#This Row],[Customer First Name]])</f>
        <v>No. 10434, Client</v>
      </c>
      <c r="F368" t="str">
        <f>IF(Table1[[#This Row],[Credit Amount]]&gt;-19.99,"Less than 19.99",IF(Table1[[#This Row],[Credit Amount]]=-20,"20",IF(Table1[[#This Row],[Credit Amount]]&gt;-49.98,"20.01-49.98",IF(Table1[[#This Row],[Credit Amount]]=-49.99,"49.99",IF(Table1[[#This Row],[Credit Amount]]=-50,"50",IF(Table1[[#This Row],[Credit Amount]]&lt;-50.01,"Greater than 50"))))))</f>
        <v>20.01-49.98</v>
      </c>
      <c r="G368" t="str">
        <f>IF(Table1[[#This Row],[Transaction Type]]="Maintenance","Non-Sales","Sales")</f>
        <v>Sales</v>
      </c>
      <c r="H368">
        <f>IF(Table1[[#This Row],[Quarter]]="q2",1,"")</f>
        <v>1</v>
      </c>
      <c r="I368" t="str">
        <f>IF(Table1[[#This Row],[Quarter]]="q3",1,"")</f>
        <v/>
      </c>
      <c r="J368">
        <f>IF(Table1[[#This Row],[Quarter]]="Q2",Table1[[#This Row],[Credit Amount]],"")</f>
        <v>-47.79</v>
      </c>
      <c r="K368" t="str">
        <f>IF(Table1[[#This Row],[Quarter]]="Q3",Table1[[#This Row],[Credit Amount]],"")</f>
        <v/>
      </c>
      <c r="L368">
        <f>IF(Table1[[#This Row],[Transaction Type]]="Upgrade",Table1[[#This Row],[Credit Amount]],IF(Table1[[#This Row],[Transaction Type]]="Activation",Table1[[#This Row],[Credit Amount]],""))</f>
        <v>-47.79</v>
      </c>
      <c r="M368" t="str">
        <f>IF(Table1[[#This Row],[Transaction Type]]="Maintenance",Table1[[#This Row],[Credit Amount]],"")</f>
        <v/>
      </c>
      <c r="N368">
        <v>10079</v>
      </c>
      <c r="O368" t="s">
        <v>2489</v>
      </c>
      <c r="P368" t="s">
        <v>2568</v>
      </c>
      <c r="Q368" t="s">
        <v>289</v>
      </c>
      <c r="R368">
        <v>10004</v>
      </c>
      <c r="S368" t="s">
        <v>2489</v>
      </c>
      <c r="T368" t="s">
        <v>2493</v>
      </c>
      <c r="U368" t="s">
        <v>290</v>
      </c>
      <c r="V368" t="s">
        <v>34</v>
      </c>
      <c r="W368">
        <v>100001433</v>
      </c>
      <c r="X368">
        <v>8005550434</v>
      </c>
      <c r="Y368" t="s">
        <v>2595</v>
      </c>
      <c r="Z368" t="s">
        <v>3029</v>
      </c>
      <c r="AA368" s="13">
        <v>-47.79</v>
      </c>
      <c r="AB368" s="14">
        <v>42465</v>
      </c>
      <c r="AC368" t="s">
        <v>35</v>
      </c>
    </row>
    <row r="369" spans="1:29" x14ac:dyDescent="0.25">
      <c r="A369" t="str">
        <f>CONCATENATE("Q",ROUNDUP(MONTH(Table1[[#This Row],[Month]])/3,0))</f>
        <v>Q2</v>
      </c>
      <c r="B369" s="14">
        <f>EOMONTH(Table1[[#This Row],[Credit Date]],-1)+1</f>
        <v>42461</v>
      </c>
      <c r="C369" t="str">
        <f>CONCATENATE(Table1[[#This Row],[Issuer Last Name]],", ",Table1[[#This Row],[Issuer First Name]])</f>
        <v>No. 079, Employee</v>
      </c>
      <c r="D369" t="str">
        <f>CONCATENATE(Table1[[#This Row],[Approver Last Name]],", ",Table1[[#This Row],[Approver First Name]])</f>
        <v>No. 004, Employee</v>
      </c>
      <c r="E369" t="str">
        <f>CONCATENATE(Table1[[#This Row],[Customer Last Name]],", ",Table1[[#This Row],[Customer First Name]])</f>
        <v>No. 13321, Client</v>
      </c>
      <c r="F369" t="str">
        <f>IF(Table1[[#This Row],[Credit Amount]]&gt;-19.99,"Less than 19.99",IF(Table1[[#This Row],[Credit Amount]]=-20,"20",IF(Table1[[#This Row],[Credit Amount]]&gt;-49.98,"20.01-49.98",IF(Table1[[#This Row],[Credit Amount]]=-49.99,"49.99",IF(Table1[[#This Row],[Credit Amount]]=-50,"50",IF(Table1[[#This Row],[Credit Amount]]&lt;-50.01,"Greater than 50"))))))</f>
        <v>20.01-49.98</v>
      </c>
      <c r="G369" t="str">
        <f>IF(Table1[[#This Row],[Transaction Type]]="Maintenance","Non-Sales","Sales")</f>
        <v>Sales</v>
      </c>
      <c r="H369">
        <f>IF(Table1[[#This Row],[Quarter]]="q2",1,"")</f>
        <v>1</v>
      </c>
      <c r="I369" t="str">
        <f>IF(Table1[[#This Row],[Quarter]]="q3",1,"")</f>
        <v/>
      </c>
      <c r="J369">
        <f>IF(Table1[[#This Row],[Quarter]]="Q2",Table1[[#This Row],[Credit Amount]],"")</f>
        <v>-30.91</v>
      </c>
      <c r="K369" t="str">
        <f>IF(Table1[[#This Row],[Quarter]]="Q3",Table1[[#This Row],[Credit Amount]],"")</f>
        <v/>
      </c>
      <c r="L369">
        <f>IF(Table1[[#This Row],[Transaction Type]]="Upgrade",Table1[[#This Row],[Credit Amount]],IF(Table1[[#This Row],[Transaction Type]]="Activation",Table1[[#This Row],[Credit Amount]],""))</f>
        <v>-30.91</v>
      </c>
      <c r="M369" t="str">
        <f>IF(Table1[[#This Row],[Transaction Type]]="Maintenance",Table1[[#This Row],[Credit Amount]],"")</f>
        <v/>
      </c>
      <c r="N369">
        <v>10079</v>
      </c>
      <c r="O369" t="s">
        <v>2489</v>
      </c>
      <c r="P369" t="s">
        <v>2568</v>
      </c>
      <c r="Q369" t="s">
        <v>289</v>
      </c>
      <c r="R369">
        <v>10004</v>
      </c>
      <c r="S369" t="s">
        <v>2489</v>
      </c>
      <c r="T369" t="s">
        <v>2493</v>
      </c>
      <c r="U369" t="s">
        <v>290</v>
      </c>
      <c r="V369" t="s">
        <v>34</v>
      </c>
      <c r="W369">
        <v>100004320</v>
      </c>
      <c r="X369">
        <v>8005553321</v>
      </c>
      <c r="Y369" t="s">
        <v>2595</v>
      </c>
      <c r="Z369" t="s">
        <v>5909</v>
      </c>
      <c r="AA369" s="13">
        <v>-30.91</v>
      </c>
      <c r="AB369" s="14">
        <v>42472</v>
      </c>
      <c r="AC369" t="s">
        <v>37</v>
      </c>
    </row>
    <row r="370" spans="1:29" x14ac:dyDescent="0.25">
      <c r="A370" t="str">
        <f>CONCATENATE("Q",ROUNDUP(MONTH(Table1[[#This Row],[Month]])/3,0))</f>
        <v>Q2</v>
      </c>
      <c r="B370" s="14">
        <f>EOMONTH(Table1[[#This Row],[Credit Date]],-1)+1</f>
        <v>42461</v>
      </c>
      <c r="C370" t="str">
        <f>CONCATENATE(Table1[[#This Row],[Issuer Last Name]],", ",Table1[[#This Row],[Issuer First Name]])</f>
        <v>No. 079, Employee</v>
      </c>
      <c r="D370" t="str">
        <f>CONCATENATE(Table1[[#This Row],[Approver Last Name]],", ",Table1[[#This Row],[Approver First Name]])</f>
        <v>No. 004, Employee</v>
      </c>
      <c r="E370" t="str">
        <f>CONCATENATE(Table1[[#This Row],[Customer Last Name]],", ",Table1[[#This Row],[Customer First Name]])</f>
        <v>No. 10136, Client</v>
      </c>
      <c r="F370" t="str">
        <f>IF(Table1[[#This Row],[Credit Amount]]&gt;-19.99,"Less than 19.99",IF(Table1[[#This Row],[Credit Amount]]=-20,"20",IF(Table1[[#This Row],[Credit Amount]]&gt;-49.98,"20.01-49.98",IF(Table1[[#This Row],[Credit Amount]]=-49.99,"49.99",IF(Table1[[#This Row],[Credit Amount]]=-50,"50",IF(Table1[[#This Row],[Credit Amount]]&lt;-50.01,"Greater than 50"))))))</f>
        <v>20.01-49.98</v>
      </c>
      <c r="G370" t="str">
        <f>IF(Table1[[#This Row],[Transaction Type]]="Maintenance","Non-Sales","Sales")</f>
        <v>Non-Sales</v>
      </c>
      <c r="H370">
        <f>IF(Table1[[#This Row],[Quarter]]="q2",1,"")</f>
        <v>1</v>
      </c>
      <c r="I370" t="str">
        <f>IF(Table1[[#This Row],[Quarter]]="q3",1,"")</f>
        <v/>
      </c>
      <c r="J370">
        <f>IF(Table1[[#This Row],[Quarter]]="Q2",Table1[[#This Row],[Credit Amount]],"")</f>
        <v>-23.78</v>
      </c>
      <c r="K370" t="str">
        <f>IF(Table1[[#This Row],[Quarter]]="Q3",Table1[[#This Row],[Credit Amount]],"")</f>
        <v/>
      </c>
      <c r="L370" t="str">
        <f>IF(Table1[[#This Row],[Transaction Type]]="Upgrade",Table1[[#This Row],[Credit Amount]],IF(Table1[[#This Row],[Transaction Type]]="Activation",Table1[[#This Row],[Credit Amount]],""))</f>
        <v/>
      </c>
      <c r="M370">
        <f>IF(Table1[[#This Row],[Transaction Type]]="Maintenance",Table1[[#This Row],[Credit Amount]],"")</f>
        <v>-23.78</v>
      </c>
      <c r="N370">
        <v>10079</v>
      </c>
      <c r="O370" t="s">
        <v>2489</v>
      </c>
      <c r="P370" t="s">
        <v>2568</v>
      </c>
      <c r="Q370" t="s">
        <v>289</v>
      </c>
      <c r="R370">
        <v>10004</v>
      </c>
      <c r="S370" t="s">
        <v>2489</v>
      </c>
      <c r="T370" t="s">
        <v>2493</v>
      </c>
      <c r="U370" t="s">
        <v>290</v>
      </c>
      <c r="V370" t="s">
        <v>34</v>
      </c>
      <c r="W370">
        <v>100001135</v>
      </c>
      <c r="X370">
        <v>8005550136</v>
      </c>
      <c r="Y370" t="s">
        <v>2595</v>
      </c>
      <c r="Z370" t="s">
        <v>2731</v>
      </c>
      <c r="AA370" s="13">
        <v>-23.78</v>
      </c>
      <c r="AB370" s="14">
        <v>42475</v>
      </c>
      <c r="AC370" t="s">
        <v>36</v>
      </c>
    </row>
    <row r="371" spans="1:29" x14ac:dyDescent="0.25">
      <c r="A371" t="str">
        <f>CONCATENATE("Q",ROUNDUP(MONTH(Table1[[#This Row],[Month]])/3,0))</f>
        <v>Q2</v>
      </c>
      <c r="B371" s="14">
        <f>EOMONTH(Table1[[#This Row],[Credit Date]],-1)+1</f>
        <v>42461</v>
      </c>
      <c r="C371" t="str">
        <f>CONCATENATE(Table1[[#This Row],[Issuer Last Name]],", ",Table1[[#This Row],[Issuer First Name]])</f>
        <v>No. 079, Employee</v>
      </c>
      <c r="D371" t="str">
        <f>CONCATENATE(Table1[[#This Row],[Approver Last Name]],", ",Table1[[#This Row],[Approver First Name]])</f>
        <v>No. 004, Employee</v>
      </c>
      <c r="E371" t="str">
        <f>CONCATENATE(Table1[[#This Row],[Customer Last Name]],", ",Table1[[#This Row],[Customer First Name]])</f>
        <v>No. 13569, Client</v>
      </c>
      <c r="F371" t="str">
        <f>IF(Table1[[#This Row],[Credit Amount]]&gt;-19.99,"Less than 19.99",IF(Table1[[#This Row],[Credit Amount]]=-20,"20",IF(Table1[[#This Row],[Credit Amount]]&gt;-49.98,"20.01-49.98",IF(Table1[[#This Row],[Credit Amount]]=-49.99,"49.99",IF(Table1[[#This Row],[Credit Amount]]=-50,"50",IF(Table1[[#This Row],[Credit Amount]]&lt;-50.01,"Greater than 50"))))))</f>
        <v>Less than 19.99</v>
      </c>
      <c r="G371" t="str">
        <f>IF(Table1[[#This Row],[Transaction Type]]="Maintenance","Non-Sales","Sales")</f>
        <v>Non-Sales</v>
      </c>
      <c r="H371">
        <f>IF(Table1[[#This Row],[Quarter]]="q2",1,"")</f>
        <v>1</v>
      </c>
      <c r="I371" t="str">
        <f>IF(Table1[[#This Row],[Quarter]]="q3",1,"")</f>
        <v/>
      </c>
      <c r="J371">
        <f>IF(Table1[[#This Row],[Quarter]]="Q2",Table1[[#This Row],[Credit Amount]],"")</f>
        <v>-19.5</v>
      </c>
      <c r="K371" t="str">
        <f>IF(Table1[[#This Row],[Quarter]]="Q3",Table1[[#This Row],[Credit Amount]],"")</f>
        <v/>
      </c>
      <c r="L371" t="str">
        <f>IF(Table1[[#This Row],[Transaction Type]]="Upgrade",Table1[[#This Row],[Credit Amount]],IF(Table1[[#This Row],[Transaction Type]]="Activation",Table1[[#This Row],[Credit Amount]],""))</f>
        <v/>
      </c>
      <c r="M371">
        <f>IF(Table1[[#This Row],[Transaction Type]]="Maintenance",Table1[[#This Row],[Credit Amount]],"")</f>
        <v>-19.5</v>
      </c>
      <c r="N371">
        <v>10079</v>
      </c>
      <c r="O371" t="s">
        <v>2489</v>
      </c>
      <c r="P371" t="s">
        <v>2568</v>
      </c>
      <c r="Q371" t="s">
        <v>289</v>
      </c>
      <c r="R371">
        <v>10004</v>
      </c>
      <c r="S371" t="s">
        <v>2489</v>
      </c>
      <c r="T371" t="s">
        <v>2493</v>
      </c>
      <c r="U371" t="s">
        <v>290</v>
      </c>
      <c r="V371" t="s">
        <v>34</v>
      </c>
      <c r="W371">
        <v>100004568</v>
      </c>
      <c r="X371">
        <v>8005553569</v>
      </c>
      <c r="Y371" t="s">
        <v>2595</v>
      </c>
      <c r="Z371" t="s">
        <v>6157</v>
      </c>
      <c r="AA371" s="13">
        <v>-19.5</v>
      </c>
      <c r="AB371" s="14">
        <v>42480</v>
      </c>
      <c r="AC371" t="s">
        <v>36</v>
      </c>
    </row>
    <row r="372" spans="1:29" x14ac:dyDescent="0.25">
      <c r="A372" t="str">
        <f>CONCATENATE("Q",ROUNDUP(MONTH(Table1[[#This Row],[Month]])/3,0))</f>
        <v>Q2</v>
      </c>
      <c r="B372" s="14">
        <f>EOMONTH(Table1[[#This Row],[Credit Date]],-1)+1</f>
        <v>42461</v>
      </c>
      <c r="C372" t="str">
        <f>CONCATENATE(Table1[[#This Row],[Issuer Last Name]],", ",Table1[[#This Row],[Issuer First Name]])</f>
        <v>No. 079, Employee</v>
      </c>
      <c r="D372" t="str">
        <f>CONCATENATE(Table1[[#This Row],[Approver Last Name]],", ",Table1[[#This Row],[Approver First Name]])</f>
        <v>No. 004, Employee</v>
      </c>
      <c r="E372" t="str">
        <f>CONCATENATE(Table1[[#This Row],[Customer Last Name]],", ",Table1[[#This Row],[Customer First Name]])</f>
        <v>No. 11611, Client</v>
      </c>
      <c r="F372" t="str">
        <f>IF(Table1[[#This Row],[Credit Amount]]&gt;-19.99,"Less than 19.99",IF(Table1[[#This Row],[Credit Amount]]=-20,"20",IF(Table1[[#This Row],[Credit Amount]]&gt;-49.98,"20.01-49.98",IF(Table1[[#This Row],[Credit Amount]]=-49.99,"49.99",IF(Table1[[#This Row],[Credit Amount]]=-50,"50",IF(Table1[[#This Row],[Credit Amount]]&lt;-50.01,"Greater than 50"))))))</f>
        <v>20.01-49.98</v>
      </c>
      <c r="G372" t="str">
        <f>IF(Table1[[#This Row],[Transaction Type]]="Maintenance","Non-Sales","Sales")</f>
        <v>Sales</v>
      </c>
      <c r="H372">
        <f>IF(Table1[[#This Row],[Quarter]]="q2",1,"")</f>
        <v>1</v>
      </c>
      <c r="I372" t="str">
        <f>IF(Table1[[#This Row],[Quarter]]="q3",1,"")</f>
        <v/>
      </c>
      <c r="J372">
        <f>IF(Table1[[#This Row],[Quarter]]="Q2",Table1[[#This Row],[Credit Amount]],"")</f>
        <v>-35.06</v>
      </c>
      <c r="K372" t="str">
        <f>IF(Table1[[#This Row],[Quarter]]="Q3",Table1[[#This Row],[Credit Amount]],"")</f>
        <v/>
      </c>
      <c r="L372">
        <f>IF(Table1[[#This Row],[Transaction Type]]="Upgrade",Table1[[#This Row],[Credit Amount]],IF(Table1[[#This Row],[Transaction Type]]="Activation",Table1[[#This Row],[Credit Amount]],""))</f>
        <v>-35.06</v>
      </c>
      <c r="M372" t="str">
        <f>IF(Table1[[#This Row],[Transaction Type]]="Maintenance",Table1[[#This Row],[Credit Amount]],"")</f>
        <v/>
      </c>
      <c r="N372">
        <v>10079</v>
      </c>
      <c r="O372" t="s">
        <v>2489</v>
      </c>
      <c r="P372" t="s">
        <v>2568</v>
      </c>
      <c r="Q372" t="s">
        <v>289</v>
      </c>
      <c r="R372">
        <v>10004</v>
      </c>
      <c r="S372" t="s">
        <v>2489</v>
      </c>
      <c r="T372" t="s">
        <v>2493</v>
      </c>
      <c r="U372" t="s">
        <v>290</v>
      </c>
      <c r="V372" t="s">
        <v>34</v>
      </c>
      <c r="W372">
        <v>100002610</v>
      </c>
      <c r="X372">
        <v>8005551611</v>
      </c>
      <c r="Y372" t="s">
        <v>2595</v>
      </c>
      <c r="Z372" t="s">
        <v>4206</v>
      </c>
      <c r="AA372" s="13">
        <v>-35.06</v>
      </c>
      <c r="AB372" s="14">
        <v>42481</v>
      </c>
      <c r="AC372" t="s">
        <v>35</v>
      </c>
    </row>
    <row r="373" spans="1:29" x14ac:dyDescent="0.25">
      <c r="A373" t="str">
        <f>CONCATENATE("Q",ROUNDUP(MONTH(Table1[[#This Row],[Month]])/3,0))</f>
        <v>Q2</v>
      </c>
      <c r="B373" s="14">
        <f>EOMONTH(Table1[[#This Row],[Credit Date]],-1)+1</f>
        <v>42461</v>
      </c>
      <c r="C373" t="str">
        <f>CONCATENATE(Table1[[#This Row],[Issuer Last Name]],", ",Table1[[#This Row],[Issuer First Name]])</f>
        <v>No. 079, Employee</v>
      </c>
      <c r="D373" t="str">
        <f>CONCATENATE(Table1[[#This Row],[Approver Last Name]],", ",Table1[[#This Row],[Approver First Name]])</f>
        <v>No. 004, Employee</v>
      </c>
      <c r="E373" t="str">
        <f>CONCATENATE(Table1[[#This Row],[Customer Last Name]],", ",Table1[[#This Row],[Customer First Name]])</f>
        <v>No. 10593, Client</v>
      </c>
      <c r="F373" t="str">
        <f>IF(Table1[[#This Row],[Credit Amount]]&gt;-19.99,"Less than 19.99",IF(Table1[[#This Row],[Credit Amount]]=-20,"20",IF(Table1[[#This Row],[Credit Amount]]&gt;-49.98,"20.01-49.98",IF(Table1[[#This Row],[Credit Amount]]=-49.99,"49.99",IF(Table1[[#This Row],[Credit Amount]]=-50,"50",IF(Table1[[#This Row],[Credit Amount]]&lt;-50.01,"Greater than 50"))))))</f>
        <v>20.01-49.98</v>
      </c>
      <c r="G373" t="str">
        <f>IF(Table1[[#This Row],[Transaction Type]]="Maintenance","Non-Sales","Sales")</f>
        <v>Non-Sales</v>
      </c>
      <c r="H373">
        <f>IF(Table1[[#This Row],[Quarter]]="q2",1,"")</f>
        <v>1</v>
      </c>
      <c r="I373" t="str">
        <f>IF(Table1[[#This Row],[Quarter]]="q3",1,"")</f>
        <v/>
      </c>
      <c r="J373">
        <f>IF(Table1[[#This Row],[Quarter]]="Q2",Table1[[#This Row],[Credit Amount]],"")</f>
        <v>-27.15</v>
      </c>
      <c r="K373" t="str">
        <f>IF(Table1[[#This Row],[Quarter]]="Q3",Table1[[#This Row],[Credit Amount]],"")</f>
        <v/>
      </c>
      <c r="L373" t="str">
        <f>IF(Table1[[#This Row],[Transaction Type]]="Upgrade",Table1[[#This Row],[Credit Amount]],IF(Table1[[#This Row],[Transaction Type]]="Activation",Table1[[#This Row],[Credit Amount]],""))</f>
        <v/>
      </c>
      <c r="M373">
        <f>IF(Table1[[#This Row],[Transaction Type]]="Maintenance",Table1[[#This Row],[Credit Amount]],"")</f>
        <v>-27.15</v>
      </c>
      <c r="N373">
        <v>10079</v>
      </c>
      <c r="O373" t="s">
        <v>2489</v>
      </c>
      <c r="P373" t="s">
        <v>2568</v>
      </c>
      <c r="Q373" t="s">
        <v>289</v>
      </c>
      <c r="R373">
        <v>10004</v>
      </c>
      <c r="S373" t="s">
        <v>2489</v>
      </c>
      <c r="T373" t="s">
        <v>2493</v>
      </c>
      <c r="U373" t="s">
        <v>290</v>
      </c>
      <c r="V373" t="s">
        <v>34</v>
      </c>
      <c r="W373">
        <v>100001592</v>
      </c>
      <c r="X373">
        <v>8005550593</v>
      </c>
      <c r="Y373" t="s">
        <v>2595</v>
      </c>
      <c r="Z373" t="s">
        <v>3188</v>
      </c>
      <c r="AA373" s="13">
        <v>-27.15</v>
      </c>
      <c r="AB373" s="14">
        <v>42482</v>
      </c>
      <c r="AC373" t="s">
        <v>36</v>
      </c>
    </row>
    <row r="374" spans="1:29" x14ac:dyDescent="0.25">
      <c r="A374" t="str">
        <f>CONCATENATE("Q",ROUNDUP(MONTH(Table1[[#This Row],[Month]])/3,0))</f>
        <v>Q2</v>
      </c>
      <c r="B374" s="14">
        <f>EOMONTH(Table1[[#This Row],[Credit Date]],-1)+1</f>
        <v>42461</v>
      </c>
      <c r="C374" t="str">
        <f>CONCATENATE(Table1[[#This Row],[Issuer Last Name]],", ",Table1[[#This Row],[Issuer First Name]])</f>
        <v>No. 079, Employee</v>
      </c>
      <c r="D374" t="str">
        <f>CONCATENATE(Table1[[#This Row],[Approver Last Name]],", ",Table1[[#This Row],[Approver First Name]])</f>
        <v>No. 004, Employee</v>
      </c>
      <c r="E374" t="str">
        <f>CONCATENATE(Table1[[#This Row],[Customer Last Name]],", ",Table1[[#This Row],[Customer First Name]])</f>
        <v>No. 11134, Client</v>
      </c>
      <c r="F374" t="str">
        <f>IF(Table1[[#This Row],[Credit Amount]]&gt;-19.99,"Less than 19.99",IF(Table1[[#This Row],[Credit Amount]]=-20,"20",IF(Table1[[#This Row],[Credit Amount]]&gt;-49.98,"20.01-49.98",IF(Table1[[#This Row],[Credit Amount]]=-49.99,"49.99",IF(Table1[[#This Row],[Credit Amount]]=-50,"50",IF(Table1[[#This Row],[Credit Amount]]&lt;-50.01,"Greater than 50"))))))</f>
        <v>20.01-49.98</v>
      </c>
      <c r="G374" t="str">
        <f>IF(Table1[[#This Row],[Transaction Type]]="Maintenance","Non-Sales","Sales")</f>
        <v>Sales</v>
      </c>
      <c r="H374">
        <f>IF(Table1[[#This Row],[Quarter]]="q2",1,"")</f>
        <v>1</v>
      </c>
      <c r="I374" t="str">
        <f>IF(Table1[[#This Row],[Quarter]]="q3",1,"")</f>
        <v/>
      </c>
      <c r="J374">
        <f>IF(Table1[[#This Row],[Quarter]]="Q2",Table1[[#This Row],[Credit Amount]],"")</f>
        <v>-43.93</v>
      </c>
      <c r="K374" t="str">
        <f>IF(Table1[[#This Row],[Quarter]]="Q3",Table1[[#This Row],[Credit Amount]],"")</f>
        <v/>
      </c>
      <c r="L374">
        <f>IF(Table1[[#This Row],[Transaction Type]]="Upgrade",Table1[[#This Row],[Credit Amount]],IF(Table1[[#This Row],[Transaction Type]]="Activation",Table1[[#This Row],[Credit Amount]],""))</f>
        <v>-43.93</v>
      </c>
      <c r="M374" t="str">
        <f>IF(Table1[[#This Row],[Transaction Type]]="Maintenance",Table1[[#This Row],[Credit Amount]],"")</f>
        <v/>
      </c>
      <c r="N374">
        <v>10079</v>
      </c>
      <c r="O374" t="s">
        <v>2489</v>
      </c>
      <c r="P374" t="s">
        <v>2568</v>
      </c>
      <c r="Q374" t="s">
        <v>289</v>
      </c>
      <c r="R374">
        <v>10004</v>
      </c>
      <c r="S374" t="s">
        <v>2489</v>
      </c>
      <c r="T374" t="s">
        <v>2493</v>
      </c>
      <c r="U374" t="s">
        <v>290</v>
      </c>
      <c r="V374" t="s">
        <v>34</v>
      </c>
      <c r="W374">
        <v>100002133</v>
      </c>
      <c r="X374">
        <v>8005551134</v>
      </c>
      <c r="Y374" t="s">
        <v>2595</v>
      </c>
      <c r="Z374" t="s">
        <v>3729</v>
      </c>
      <c r="AA374" s="13">
        <v>-43.93</v>
      </c>
      <c r="AB374" s="14">
        <v>42484</v>
      </c>
      <c r="AC374" t="s">
        <v>35</v>
      </c>
    </row>
    <row r="375" spans="1:29" x14ac:dyDescent="0.25">
      <c r="A375" t="str">
        <f>CONCATENATE("Q",ROUNDUP(MONTH(Table1[[#This Row],[Month]])/3,0))</f>
        <v>Q2</v>
      </c>
      <c r="B375" s="14">
        <f>EOMONTH(Table1[[#This Row],[Credit Date]],-1)+1</f>
        <v>42461</v>
      </c>
      <c r="C375" t="str">
        <f>CONCATENATE(Table1[[#This Row],[Issuer Last Name]],", ",Table1[[#This Row],[Issuer First Name]])</f>
        <v>No. 079, Employee</v>
      </c>
      <c r="D375" t="str">
        <f>CONCATENATE(Table1[[#This Row],[Approver Last Name]],", ",Table1[[#This Row],[Approver First Name]])</f>
        <v>No. 004, Employee</v>
      </c>
      <c r="E375" t="str">
        <f>CONCATENATE(Table1[[#This Row],[Customer Last Name]],", ",Table1[[#This Row],[Customer First Name]])</f>
        <v>No. 14007, Client</v>
      </c>
      <c r="F375" t="str">
        <f>IF(Table1[[#This Row],[Credit Amount]]&gt;-19.99,"Less than 19.99",IF(Table1[[#This Row],[Credit Amount]]=-20,"20",IF(Table1[[#This Row],[Credit Amount]]&gt;-49.98,"20.01-49.98",IF(Table1[[#This Row],[Credit Amount]]=-49.99,"49.99",IF(Table1[[#This Row],[Credit Amount]]=-50,"50",IF(Table1[[#This Row],[Credit Amount]]&lt;-50.01,"Greater than 50"))))))</f>
        <v>20.01-49.98</v>
      </c>
      <c r="G375" t="str">
        <f>IF(Table1[[#This Row],[Transaction Type]]="Maintenance","Non-Sales","Sales")</f>
        <v>Non-Sales</v>
      </c>
      <c r="H375">
        <f>IF(Table1[[#This Row],[Quarter]]="q2",1,"")</f>
        <v>1</v>
      </c>
      <c r="I375" t="str">
        <f>IF(Table1[[#This Row],[Quarter]]="q3",1,"")</f>
        <v/>
      </c>
      <c r="J375">
        <f>IF(Table1[[#This Row],[Quarter]]="Q2",Table1[[#This Row],[Credit Amount]],"")</f>
        <v>-30.03</v>
      </c>
      <c r="K375" t="str">
        <f>IF(Table1[[#This Row],[Quarter]]="Q3",Table1[[#This Row],[Credit Amount]],"")</f>
        <v/>
      </c>
      <c r="L375" t="str">
        <f>IF(Table1[[#This Row],[Transaction Type]]="Upgrade",Table1[[#This Row],[Credit Amount]],IF(Table1[[#This Row],[Transaction Type]]="Activation",Table1[[#This Row],[Credit Amount]],""))</f>
        <v/>
      </c>
      <c r="M375">
        <f>IF(Table1[[#This Row],[Transaction Type]]="Maintenance",Table1[[#This Row],[Credit Amount]],"")</f>
        <v>-30.03</v>
      </c>
      <c r="N375">
        <v>10079</v>
      </c>
      <c r="O375" t="s">
        <v>2489</v>
      </c>
      <c r="P375" t="s">
        <v>2568</v>
      </c>
      <c r="Q375" t="s">
        <v>289</v>
      </c>
      <c r="R375">
        <v>10004</v>
      </c>
      <c r="S375" t="s">
        <v>2489</v>
      </c>
      <c r="T375" t="s">
        <v>2493</v>
      </c>
      <c r="U375" t="s">
        <v>290</v>
      </c>
      <c r="V375" t="s">
        <v>34</v>
      </c>
      <c r="W375">
        <v>100005006</v>
      </c>
      <c r="X375">
        <v>8005554007</v>
      </c>
      <c r="Y375" t="s">
        <v>2595</v>
      </c>
      <c r="Z375" t="s">
        <v>6595</v>
      </c>
      <c r="AA375" s="13">
        <v>-30.03</v>
      </c>
      <c r="AB375" s="14">
        <v>42485</v>
      </c>
      <c r="AC375" t="s">
        <v>36</v>
      </c>
    </row>
    <row r="376" spans="1:29" x14ac:dyDescent="0.25">
      <c r="A376" t="str">
        <f>CONCATENATE("Q",ROUNDUP(MONTH(Table1[[#This Row],[Month]])/3,0))</f>
        <v>Q2</v>
      </c>
      <c r="B376" s="14">
        <f>EOMONTH(Table1[[#This Row],[Credit Date]],-1)+1</f>
        <v>42461</v>
      </c>
      <c r="C376" t="str">
        <f>CONCATENATE(Table1[[#This Row],[Issuer Last Name]],", ",Table1[[#This Row],[Issuer First Name]])</f>
        <v>No. 079, Employee</v>
      </c>
      <c r="D376" t="str">
        <f>CONCATENATE(Table1[[#This Row],[Approver Last Name]],", ",Table1[[#This Row],[Approver First Name]])</f>
        <v>No. 004, Employee</v>
      </c>
      <c r="E376" t="str">
        <f>CONCATENATE(Table1[[#This Row],[Customer Last Name]],", ",Table1[[#This Row],[Customer First Name]])</f>
        <v>No. 13848, Client</v>
      </c>
      <c r="F3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 t="str">
        <f>IF(Table1[[#This Row],[Transaction Type]]="Maintenance","Non-Sales","Sales")</f>
        <v>Non-Sales</v>
      </c>
      <c r="H376">
        <f>IF(Table1[[#This Row],[Quarter]]="q2",1,"")</f>
        <v>1</v>
      </c>
      <c r="I376" t="str">
        <f>IF(Table1[[#This Row],[Quarter]]="q3",1,"")</f>
        <v/>
      </c>
      <c r="J376">
        <f>IF(Table1[[#This Row],[Quarter]]="Q2",Table1[[#This Row],[Credit Amount]],"")</f>
        <v>-95.37</v>
      </c>
      <c r="K376" t="str">
        <f>IF(Table1[[#This Row],[Quarter]]="Q3",Table1[[#This Row],[Credit Amount]],"")</f>
        <v/>
      </c>
      <c r="L376" t="str">
        <f>IF(Table1[[#This Row],[Transaction Type]]="Upgrade",Table1[[#This Row],[Credit Amount]],IF(Table1[[#This Row],[Transaction Type]]="Activation",Table1[[#This Row],[Credit Amount]],""))</f>
        <v/>
      </c>
      <c r="M376">
        <f>IF(Table1[[#This Row],[Transaction Type]]="Maintenance",Table1[[#This Row],[Credit Amount]],"")</f>
        <v>-95.37</v>
      </c>
      <c r="N376">
        <v>10079</v>
      </c>
      <c r="O376" t="s">
        <v>2489</v>
      </c>
      <c r="P376" t="s">
        <v>2568</v>
      </c>
      <c r="Q376" t="s">
        <v>289</v>
      </c>
      <c r="R376">
        <v>10004</v>
      </c>
      <c r="S376" t="s">
        <v>2489</v>
      </c>
      <c r="T376" t="s">
        <v>2493</v>
      </c>
      <c r="U376" t="s">
        <v>290</v>
      </c>
      <c r="V376" t="s">
        <v>34</v>
      </c>
      <c r="W376">
        <v>100004847</v>
      </c>
      <c r="X376">
        <v>8005553848</v>
      </c>
      <c r="Y376" t="s">
        <v>2595</v>
      </c>
      <c r="Z376" t="s">
        <v>6436</v>
      </c>
      <c r="AA376" s="13">
        <v>-95.37</v>
      </c>
      <c r="AB376" s="14">
        <v>42490</v>
      </c>
      <c r="AC376" t="s">
        <v>36</v>
      </c>
    </row>
    <row r="377" spans="1:29" x14ac:dyDescent="0.25">
      <c r="A377" t="str">
        <f>CONCATENATE("Q",ROUNDUP(MONTH(Table1[[#This Row],[Month]])/3,0))</f>
        <v>Q2</v>
      </c>
      <c r="B377" s="14">
        <f>EOMONTH(Table1[[#This Row],[Credit Date]],-1)+1</f>
        <v>42491</v>
      </c>
      <c r="C377" t="str">
        <f>CONCATENATE(Table1[[#This Row],[Issuer Last Name]],", ",Table1[[#This Row],[Issuer First Name]])</f>
        <v>No. 079, Employee</v>
      </c>
      <c r="D377" t="str">
        <f>CONCATENATE(Table1[[#This Row],[Approver Last Name]],", ",Table1[[#This Row],[Approver First Name]])</f>
        <v>No. 004, Employee</v>
      </c>
      <c r="E377" t="str">
        <f>CONCATENATE(Table1[[#This Row],[Customer Last Name]],", ",Table1[[#This Row],[Customer First Name]])</f>
        <v>No. 12151, Client</v>
      </c>
      <c r="F377" t="str">
        <f>IF(Table1[[#This Row],[Credit Amount]]&gt;-19.99,"Less than 19.99",IF(Table1[[#This Row],[Credit Amount]]=-20,"20",IF(Table1[[#This Row],[Credit Amount]]&gt;-49.98,"20.01-49.98",IF(Table1[[#This Row],[Credit Amount]]=-49.99,"49.99",IF(Table1[[#This Row],[Credit Amount]]=-50,"50",IF(Table1[[#This Row],[Credit Amount]]&lt;-50.01,"Greater than 50"))))))</f>
        <v>20.01-49.98</v>
      </c>
      <c r="G377" t="str">
        <f>IF(Table1[[#This Row],[Transaction Type]]="Maintenance","Non-Sales","Sales")</f>
        <v>Non-Sales</v>
      </c>
      <c r="H377">
        <f>IF(Table1[[#This Row],[Quarter]]="q2",1,"")</f>
        <v>1</v>
      </c>
      <c r="I377" t="str">
        <f>IF(Table1[[#This Row],[Quarter]]="q3",1,"")</f>
        <v/>
      </c>
      <c r="J377">
        <f>IF(Table1[[#This Row],[Quarter]]="Q2",Table1[[#This Row],[Credit Amount]],"")</f>
        <v>-47.35</v>
      </c>
      <c r="K377" t="str">
        <f>IF(Table1[[#This Row],[Quarter]]="Q3",Table1[[#This Row],[Credit Amount]],"")</f>
        <v/>
      </c>
      <c r="L377" t="str">
        <f>IF(Table1[[#This Row],[Transaction Type]]="Upgrade",Table1[[#This Row],[Credit Amount]],IF(Table1[[#This Row],[Transaction Type]]="Activation",Table1[[#This Row],[Credit Amount]],""))</f>
        <v/>
      </c>
      <c r="M377">
        <f>IF(Table1[[#This Row],[Transaction Type]]="Maintenance",Table1[[#This Row],[Credit Amount]],"")</f>
        <v>-47.35</v>
      </c>
      <c r="N377">
        <v>10079</v>
      </c>
      <c r="O377" t="s">
        <v>2489</v>
      </c>
      <c r="P377" t="s">
        <v>2568</v>
      </c>
      <c r="Q377" t="s">
        <v>289</v>
      </c>
      <c r="R377">
        <v>10004</v>
      </c>
      <c r="S377" t="s">
        <v>2489</v>
      </c>
      <c r="T377" t="s">
        <v>2493</v>
      </c>
      <c r="U377" t="s">
        <v>290</v>
      </c>
      <c r="V377" t="s">
        <v>34</v>
      </c>
      <c r="W377">
        <v>100003150</v>
      </c>
      <c r="X377">
        <v>8005552151</v>
      </c>
      <c r="Y377" t="s">
        <v>2595</v>
      </c>
      <c r="Z377" t="s">
        <v>4746</v>
      </c>
      <c r="AA377" s="13">
        <v>-47.35</v>
      </c>
      <c r="AB377" s="14">
        <v>42491</v>
      </c>
      <c r="AC377" t="s">
        <v>36</v>
      </c>
    </row>
    <row r="378" spans="1:29" x14ac:dyDescent="0.25">
      <c r="A378" t="str">
        <f>CONCATENATE("Q",ROUNDUP(MONTH(Table1[[#This Row],[Month]])/3,0))</f>
        <v>Q2</v>
      </c>
      <c r="B378" s="14">
        <f>EOMONTH(Table1[[#This Row],[Credit Date]],-1)+1</f>
        <v>42491</v>
      </c>
      <c r="C378" t="str">
        <f>CONCATENATE(Table1[[#This Row],[Issuer Last Name]],", ",Table1[[#This Row],[Issuer First Name]])</f>
        <v>No. 079, Employee</v>
      </c>
      <c r="D378" t="str">
        <f>CONCATENATE(Table1[[#This Row],[Approver Last Name]],", ",Table1[[#This Row],[Approver First Name]])</f>
        <v>No. 004, Employee</v>
      </c>
      <c r="E378" t="str">
        <f>CONCATENATE(Table1[[#This Row],[Customer Last Name]],", ",Table1[[#This Row],[Customer First Name]])</f>
        <v>No. 11876, Client</v>
      </c>
      <c r="F3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8" t="str">
        <f>IF(Table1[[#This Row],[Transaction Type]]="Maintenance","Non-Sales","Sales")</f>
        <v>Non-Sales</v>
      </c>
      <c r="H378">
        <f>IF(Table1[[#This Row],[Quarter]]="q2",1,"")</f>
        <v>1</v>
      </c>
      <c r="I378" t="str">
        <f>IF(Table1[[#This Row],[Quarter]]="q3",1,"")</f>
        <v/>
      </c>
      <c r="J378">
        <f>IF(Table1[[#This Row],[Quarter]]="Q2",Table1[[#This Row],[Credit Amount]],"")</f>
        <v>-81.3</v>
      </c>
      <c r="K378" t="str">
        <f>IF(Table1[[#This Row],[Quarter]]="Q3",Table1[[#This Row],[Credit Amount]],"")</f>
        <v/>
      </c>
      <c r="L378" t="str">
        <f>IF(Table1[[#This Row],[Transaction Type]]="Upgrade",Table1[[#This Row],[Credit Amount]],IF(Table1[[#This Row],[Transaction Type]]="Activation",Table1[[#This Row],[Credit Amount]],""))</f>
        <v/>
      </c>
      <c r="M378">
        <f>IF(Table1[[#This Row],[Transaction Type]]="Maintenance",Table1[[#This Row],[Credit Amount]],"")</f>
        <v>-81.3</v>
      </c>
      <c r="N378">
        <v>10079</v>
      </c>
      <c r="O378" t="s">
        <v>2489</v>
      </c>
      <c r="P378" t="s">
        <v>2568</v>
      </c>
      <c r="Q378" t="s">
        <v>289</v>
      </c>
      <c r="R378">
        <v>10004</v>
      </c>
      <c r="S378" t="s">
        <v>2489</v>
      </c>
      <c r="T378" t="s">
        <v>2493</v>
      </c>
      <c r="U378" t="s">
        <v>290</v>
      </c>
      <c r="V378" t="s">
        <v>34</v>
      </c>
      <c r="W378">
        <v>100002875</v>
      </c>
      <c r="X378">
        <v>8005551876</v>
      </c>
      <c r="Y378" t="s">
        <v>2595</v>
      </c>
      <c r="Z378" t="s">
        <v>4471</v>
      </c>
      <c r="AA378" s="13">
        <v>-81.3</v>
      </c>
      <c r="AB378" s="14">
        <v>42497</v>
      </c>
      <c r="AC378" t="s">
        <v>36</v>
      </c>
    </row>
    <row r="379" spans="1:29" x14ac:dyDescent="0.25">
      <c r="A379" t="str">
        <f>CONCATENATE("Q",ROUNDUP(MONTH(Table1[[#This Row],[Month]])/3,0))</f>
        <v>Q2</v>
      </c>
      <c r="B379" s="14">
        <f>EOMONTH(Table1[[#This Row],[Credit Date]],-1)+1</f>
        <v>42491</v>
      </c>
      <c r="C379" t="str">
        <f>CONCATENATE(Table1[[#This Row],[Issuer Last Name]],", ",Table1[[#This Row],[Issuer First Name]])</f>
        <v>No. 079, Employee</v>
      </c>
      <c r="D379" t="str">
        <f>CONCATENATE(Table1[[#This Row],[Approver Last Name]],", ",Table1[[#This Row],[Approver First Name]])</f>
        <v>No. 004, Employee</v>
      </c>
      <c r="E379" t="str">
        <f>CONCATENATE(Table1[[#This Row],[Customer Last Name]],", ",Table1[[#This Row],[Customer First Name]])</f>
        <v>No. 13684, Client</v>
      </c>
      <c r="F3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 t="str">
        <f>IF(Table1[[#This Row],[Transaction Type]]="Maintenance","Non-Sales","Sales")</f>
        <v>Non-Sales</v>
      </c>
      <c r="H379">
        <f>IF(Table1[[#This Row],[Quarter]]="q2",1,"")</f>
        <v>1</v>
      </c>
      <c r="I379" t="str">
        <f>IF(Table1[[#This Row],[Quarter]]="q3",1,"")</f>
        <v/>
      </c>
      <c r="J379">
        <f>IF(Table1[[#This Row],[Quarter]]="Q2",Table1[[#This Row],[Credit Amount]],"")</f>
        <v>-56.11</v>
      </c>
      <c r="K379" t="str">
        <f>IF(Table1[[#This Row],[Quarter]]="Q3",Table1[[#This Row],[Credit Amount]],"")</f>
        <v/>
      </c>
      <c r="L379" t="str">
        <f>IF(Table1[[#This Row],[Transaction Type]]="Upgrade",Table1[[#This Row],[Credit Amount]],IF(Table1[[#This Row],[Transaction Type]]="Activation",Table1[[#This Row],[Credit Amount]],""))</f>
        <v/>
      </c>
      <c r="M379">
        <f>IF(Table1[[#This Row],[Transaction Type]]="Maintenance",Table1[[#This Row],[Credit Amount]],"")</f>
        <v>-56.11</v>
      </c>
      <c r="N379">
        <v>10079</v>
      </c>
      <c r="O379" t="s">
        <v>2489</v>
      </c>
      <c r="P379" t="s">
        <v>2568</v>
      </c>
      <c r="Q379" t="s">
        <v>289</v>
      </c>
      <c r="R379">
        <v>10004</v>
      </c>
      <c r="S379" t="s">
        <v>2489</v>
      </c>
      <c r="T379" t="s">
        <v>2493</v>
      </c>
      <c r="U379" t="s">
        <v>290</v>
      </c>
      <c r="V379" t="s">
        <v>34</v>
      </c>
      <c r="W379">
        <v>100004683</v>
      </c>
      <c r="X379">
        <v>8005553684</v>
      </c>
      <c r="Y379" t="s">
        <v>2595</v>
      </c>
      <c r="Z379" t="s">
        <v>6272</v>
      </c>
      <c r="AA379" s="13">
        <v>-56.11</v>
      </c>
      <c r="AB379" s="14">
        <v>42500</v>
      </c>
      <c r="AC379" t="s">
        <v>36</v>
      </c>
    </row>
    <row r="380" spans="1:29" x14ac:dyDescent="0.25">
      <c r="A380" t="str">
        <f>CONCATENATE("Q",ROUNDUP(MONTH(Table1[[#This Row],[Month]])/3,0))</f>
        <v>Q2</v>
      </c>
      <c r="B380" s="14">
        <f>EOMONTH(Table1[[#This Row],[Credit Date]],-1)+1</f>
        <v>42491</v>
      </c>
      <c r="C380" t="str">
        <f>CONCATENATE(Table1[[#This Row],[Issuer Last Name]],", ",Table1[[#This Row],[Issuer First Name]])</f>
        <v>No. 079, Employee</v>
      </c>
      <c r="D380" t="str">
        <f>CONCATENATE(Table1[[#This Row],[Approver Last Name]],", ",Table1[[#This Row],[Approver First Name]])</f>
        <v>No. 004, Employee</v>
      </c>
      <c r="E380" t="str">
        <f>CONCATENATE(Table1[[#This Row],[Customer Last Name]],", ",Table1[[#This Row],[Customer First Name]])</f>
        <v>No. 12548, Client</v>
      </c>
      <c r="F3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 t="str">
        <f>IF(Table1[[#This Row],[Transaction Type]]="Maintenance","Non-Sales","Sales")</f>
        <v>Sales</v>
      </c>
      <c r="H380">
        <f>IF(Table1[[#This Row],[Quarter]]="q2",1,"")</f>
        <v>1</v>
      </c>
      <c r="I380" t="str">
        <f>IF(Table1[[#This Row],[Quarter]]="q3",1,"")</f>
        <v/>
      </c>
      <c r="J380">
        <f>IF(Table1[[#This Row],[Quarter]]="Q2",Table1[[#This Row],[Credit Amount]],"")</f>
        <v>-73.930000000000007</v>
      </c>
      <c r="K380" t="str">
        <f>IF(Table1[[#This Row],[Quarter]]="Q3",Table1[[#This Row],[Credit Amount]],"")</f>
        <v/>
      </c>
      <c r="L380">
        <f>IF(Table1[[#This Row],[Transaction Type]]="Upgrade",Table1[[#This Row],[Credit Amount]],IF(Table1[[#This Row],[Transaction Type]]="Activation",Table1[[#This Row],[Credit Amount]],""))</f>
        <v>-73.930000000000007</v>
      </c>
      <c r="M380" t="str">
        <f>IF(Table1[[#This Row],[Transaction Type]]="Maintenance",Table1[[#This Row],[Credit Amount]],"")</f>
        <v/>
      </c>
      <c r="N380">
        <v>10079</v>
      </c>
      <c r="O380" t="s">
        <v>2489</v>
      </c>
      <c r="P380" t="s">
        <v>2568</v>
      </c>
      <c r="Q380" t="s">
        <v>289</v>
      </c>
      <c r="R380">
        <v>10004</v>
      </c>
      <c r="S380" t="s">
        <v>2489</v>
      </c>
      <c r="T380" t="s">
        <v>2493</v>
      </c>
      <c r="U380" t="s">
        <v>290</v>
      </c>
      <c r="V380" t="s">
        <v>34</v>
      </c>
      <c r="W380">
        <v>100003547</v>
      </c>
      <c r="X380">
        <v>8005552548</v>
      </c>
      <c r="Y380" t="s">
        <v>2595</v>
      </c>
      <c r="Z380" t="s">
        <v>5143</v>
      </c>
      <c r="AA380" s="13">
        <v>-73.930000000000007</v>
      </c>
      <c r="AB380" s="14">
        <v>42501</v>
      </c>
      <c r="AC380" t="s">
        <v>37</v>
      </c>
    </row>
    <row r="381" spans="1:29" x14ac:dyDescent="0.25">
      <c r="A381" t="str">
        <f>CONCATENATE("Q",ROUNDUP(MONTH(Table1[[#This Row],[Month]])/3,0))</f>
        <v>Q2</v>
      </c>
      <c r="B381" s="14">
        <f>EOMONTH(Table1[[#This Row],[Credit Date]],-1)+1</f>
        <v>42491</v>
      </c>
      <c r="C381" t="str">
        <f>CONCATENATE(Table1[[#This Row],[Issuer Last Name]],", ",Table1[[#This Row],[Issuer First Name]])</f>
        <v>No. 079, Employee</v>
      </c>
      <c r="D381" t="str">
        <f>CONCATENATE(Table1[[#This Row],[Approver Last Name]],", ",Table1[[#This Row],[Approver First Name]])</f>
        <v>No. 004, Employee</v>
      </c>
      <c r="E381" t="str">
        <f>CONCATENATE(Table1[[#This Row],[Customer Last Name]],", ",Table1[[#This Row],[Customer First Name]])</f>
        <v>No. 10785, Client</v>
      </c>
      <c r="F381" t="str">
        <f>IF(Table1[[#This Row],[Credit Amount]]&gt;-19.99,"Less than 19.99",IF(Table1[[#This Row],[Credit Amount]]=-20,"20",IF(Table1[[#This Row],[Credit Amount]]&gt;-49.98,"20.01-49.98",IF(Table1[[#This Row],[Credit Amount]]=-49.99,"49.99",IF(Table1[[#This Row],[Credit Amount]]=-50,"50",IF(Table1[[#This Row],[Credit Amount]]&lt;-50.01,"Greater than 50"))))))</f>
        <v>20.01-49.98</v>
      </c>
      <c r="G381" t="str">
        <f>IF(Table1[[#This Row],[Transaction Type]]="Maintenance","Non-Sales","Sales")</f>
        <v>Non-Sales</v>
      </c>
      <c r="H381">
        <f>IF(Table1[[#This Row],[Quarter]]="q2",1,"")</f>
        <v>1</v>
      </c>
      <c r="I381" t="str">
        <f>IF(Table1[[#This Row],[Quarter]]="q3",1,"")</f>
        <v/>
      </c>
      <c r="J381">
        <f>IF(Table1[[#This Row],[Quarter]]="Q2",Table1[[#This Row],[Credit Amount]],"")</f>
        <v>-29.17</v>
      </c>
      <c r="K381" t="str">
        <f>IF(Table1[[#This Row],[Quarter]]="Q3",Table1[[#This Row],[Credit Amount]],"")</f>
        <v/>
      </c>
      <c r="L381" t="str">
        <f>IF(Table1[[#This Row],[Transaction Type]]="Upgrade",Table1[[#This Row],[Credit Amount]],IF(Table1[[#This Row],[Transaction Type]]="Activation",Table1[[#This Row],[Credit Amount]],""))</f>
        <v/>
      </c>
      <c r="M381">
        <f>IF(Table1[[#This Row],[Transaction Type]]="Maintenance",Table1[[#This Row],[Credit Amount]],"")</f>
        <v>-29.17</v>
      </c>
      <c r="N381">
        <v>10079</v>
      </c>
      <c r="O381" t="s">
        <v>2489</v>
      </c>
      <c r="P381" t="s">
        <v>2568</v>
      </c>
      <c r="Q381" t="s">
        <v>289</v>
      </c>
      <c r="R381">
        <v>10004</v>
      </c>
      <c r="S381" t="s">
        <v>2489</v>
      </c>
      <c r="T381" t="s">
        <v>2493</v>
      </c>
      <c r="U381" t="s">
        <v>290</v>
      </c>
      <c r="V381" t="s">
        <v>34</v>
      </c>
      <c r="W381">
        <v>100001784</v>
      </c>
      <c r="X381">
        <v>8005550785</v>
      </c>
      <c r="Y381" t="s">
        <v>2595</v>
      </c>
      <c r="Z381" t="s">
        <v>3380</v>
      </c>
      <c r="AA381" s="13">
        <v>-29.17</v>
      </c>
      <c r="AB381" s="14">
        <v>42508</v>
      </c>
      <c r="AC381" t="s">
        <v>36</v>
      </c>
    </row>
    <row r="382" spans="1:29" x14ac:dyDescent="0.25">
      <c r="A382" t="str">
        <f>CONCATENATE("Q",ROUNDUP(MONTH(Table1[[#This Row],[Month]])/3,0))</f>
        <v>Q2</v>
      </c>
      <c r="B382" s="14">
        <f>EOMONTH(Table1[[#This Row],[Credit Date]],-1)+1</f>
        <v>42491</v>
      </c>
      <c r="C382" t="str">
        <f>CONCATENATE(Table1[[#This Row],[Issuer Last Name]],", ",Table1[[#This Row],[Issuer First Name]])</f>
        <v>No. 079, Employee</v>
      </c>
      <c r="D382" t="str">
        <f>CONCATENATE(Table1[[#This Row],[Approver Last Name]],", ",Table1[[#This Row],[Approver First Name]])</f>
        <v>No. 004, Employee</v>
      </c>
      <c r="E382" t="str">
        <f>CONCATENATE(Table1[[#This Row],[Customer Last Name]],", ",Table1[[#This Row],[Customer First Name]])</f>
        <v>No. 12596, Client</v>
      </c>
      <c r="F382" t="str">
        <f>IF(Table1[[#This Row],[Credit Amount]]&gt;-19.99,"Less than 19.99",IF(Table1[[#This Row],[Credit Amount]]=-20,"20",IF(Table1[[#This Row],[Credit Amount]]&gt;-49.98,"20.01-49.98",IF(Table1[[#This Row],[Credit Amount]]=-49.99,"49.99",IF(Table1[[#This Row],[Credit Amount]]=-50,"50",IF(Table1[[#This Row],[Credit Amount]]&lt;-50.01,"Greater than 50"))))))</f>
        <v>20.01-49.98</v>
      </c>
      <c r="G382" t="str">
        <f>IF(Table1[[#This Row],[Transaction Type]]="Maintenance","Non-Sales","Sales")</f>
        <v>Non-Sales</v>
      </c>
      <c r="H382">
        <f>IF(Table1[[#This Row],[Quarter]]="q2",1,"")</f>
        <v>1</v>
      </c>
      <c r="I382" t="str">
        <f>IF(Table1[[#This Row],[Quarter]]="q3",1,"")</f>
        <v/>
      </c>
      <c r="J382">
        <f>IF(Table1[[#This Row],[Quarter]]="Q2",Table1[[#This Row],[Credit Amount]],"")</f>
        <v>-32.049999999999997</v>
      </c>
      <c r="K382" t="str">
        <f>IF(Table1[[#This Row],[Quarter]]="Q3",Table1[[#This Row],[Credit Amount]],"")</f>
        <v/>
      </c>
      <c r="L382" t="str">
        <f>IF(Table1[[#This Row],[Transaction Type]]="Upgrade",Table1[[#This Row],[Credit Amount]],IF(Table1[[#This Row],[Transaction Type]]="Activation",Table1[[#This Row],[Credit Amount]],""))</f>
        <v/>
      </c>
      <c r="M382">
        <f>IF(Table1[[#This Row],[Transaction Type]]="Maintenance",Table1[[#This Row],[Credit Amount]],"")</f>
        <v>-32.049999999999997</v>
      </c>
      <c r="N382">
        <v>10079</v>
      </c>
      <c r="O382" t="s">
        <v>2489</v>
      </c>
      <c r="P382" t="s">
        <v>2568</v>
      </c>
      <c r="Q382" t="s">
        <v>289</v>
      </c>
      <c r="R382">
        <v>10004</v>
      </c>
      <c r="S382" t="s">
        <v>2489</v>
      </c>
      <c r="T382" t="s">
        <v>2493</v>
      </c>
      <c r="U382" t="s">
        <v>290</v>
      </c>
      <c r="V382" t="s">
        <v>34</v>
      </c>
      <c r="W382">
        <v>100003595</v>
      </c>
      <c r="X382">
        <v>8005552596</v>
      </c>
      <c r="Y382" t="s">
        <v>2595</v>
      </c>
      <c r="Z382" t="s">
        <v>5191</v>
      </c>
      <c r="AA382" s="13">
        <v>-32.049999999999997</v>
      </c>
      <c r="AB382" s="14">
        <v>42512</v>
      </c>
      <c r="AC382" t="s">
        <v>36</v>
      </c>
    </row>
    <row r="383" spans="1:29" x14ac:dyDescent="0.25">
      <c r="A383" t="str">
        <f>CONCATENATE("Q",ROUNDUP(MONTH(Table1[[#This Row],[Month]])/3,0))</f>
        <v>Q2</v>
      </c>
      <c r="B383" s="14">
        <f>EOMONTH(Table1[[#This Row],[Credit Date]],-1)+1</f>
        <v>42491</v>
      </c>
      <c r="C383" t="str">
        <f>CONCATENATE(Table1[[#This Row],[Issuer Last Name]],", ",Table1[[#This Row],[Issuer First Name]])</f>
        <v>No. 079, Employee</v>
      </c>
      <c r="D383" t="str">
        <f>CONCATENATE(Table1[[#This Row],[Approver Last Name]],", ",Table1[[#This Row],[Approver First Name]])</f>
        <v>No. 004, Employee</v>
      </c>
      <c r="E383" t="str">
        <f>CONCATENATE(Table1[[#This Row],[Customer Last Name]],", ",Table1[[#This Row],[Customer First Name]])</f>
        <v>No. 11884, Client</v>
      </c>
      <c r="F3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 t="str">
        <f>IF(Table1[[#This Row],[Transaction Type]]="Maintenance","Non-Sales","Sales")</f>
        <v>Sales</v>
      </c>
      <c r="H383">
        <f>IF(Table1[[#This Row],[Quarter]]="q2",1,"")</f>
        <v>1</v>
      </c>
      <c r="I383" t="str">
        <f>IF(Table1[[#This Row],[Quarter]]="q3",1,"")</f>
        <v/>
      </c>
      <c r="J383">
        <f>IF(Table1[[#This Row],[Quarter]]="Q2",Table1[[#This Row],[Credit Amount]],"")</f>
        <v>-59.07</v>
      </c>
      <c r="K383" t="str">
        <f>IF(Table1[[#This Row],[Quarter]]="Q3",Table1[[#This Row],[Credit Amount]],"")</f>
        <v/>
      </c>
      <c r="L383">
        <f>IF(Table1[[#This Row],[Transaction Type]]="Upgrade",Table1[[#This Row],[Credit Amount]],IF(Table1[[#This Row],[Transaction Type]]="Activation",Table1[[#This Row],[Credit Amount]],""))</f>
        <v>-59.07</v>
      </c>
      <c r="M383" t="str">
        <f>IF(Table1[[#This Row],[Transaction Type]]="Maintenance",Table1[[#This Row],[Credit Amount]],"")</f>
        <v/>
      </c>
      <c r="N383">
        <v>10079</v>
      </c>
      <c r="O383" t="s">
        <v>2489</v>
      </c>
      <c r="P383" t="s">
        <v>2568</v>
      </c>
      <c r="Q383" t="s">
        <v>289</v>
      </c>
      <c r="R383">
        <v>10004</v>
      </c>
      <c r="S383" t="s">
        <v>2489</v>
      </c>
      <c r="T383" t="s">
        <v>2493</v>
      </c>
      <c r="U383" t="s">
        <v>290</v>
      </c>
      <c r="V383" t="s">
        <v>34</v>
      </c>
      <c r="W383">
        <v>100002883</v>
      </c>
      <c r="X383">
        <v>8005551884</v>
      </c>
      <c r="Y383" t="s">
        <v>2595</v>
      </c>
      <c r="Z383" t="s">
        <v>4479</v>
      </c>
      <c r="AA383" s="13">
        <v>-59.07</v>
      </c>
      <c r="AB383" s="14">
        <v>42512</v>
      </c>
      <c r="AC383" t="s">
        <v>35</v>
      </c>
    </row>
    <row r="384" spans="1:29" x14ac:dyDescent="0.25">
      <c r="A384" t="str">
        <f>CONCATENATE("Q",ROUNDUP(MONTH(Table1[[#This Row],[Month]])/3,0))</f>
        <v>Q2</v>
      </c>
      <c r="B384" s="14">
        <f>EOMONTH(Table1[[#This Row],[Credit Date]],-1)+1</f>
        <v>42491</v>
      </c>
      <c r="C384" t="str">
        <f>CONCATENATE(Table1[[#This Row],[Issuer Last Name]],", ",Table1[[#This Row],[Issuer First Name]])</f>
        <v>No. 079, Employee</v>
      </c>
      <c r="D384" t="str">
        <f>CONCATENATE(Table1[[#This Row],[Approver Last Name]],", ",Table1[[#This Row],[Approver First Name]])</f>
        <v>No. 004, Employee</v>
      </c>
      <c r="E384" t="str">
        <f>CONCATENATE(Table1[[#This Row],[Customer Last Name]],", ",Table1[[#This Row],[Customer First Name]])</f>
        <v>No. 12329, Client</v>
      </c>
      <c r="F384" t="str">
        <f>IF(Table1[[#This Row],[Credit Amount]]&gt;-19.99,"Less than 19.99",IF(Table1[[#This Row],[Credit Amount]]=-20,"20",IF(Table1[[#This Row],[Credit Amount]]&gt;-49.98,"20.01-49.98",IF(Table1[[#This Row],[Credit Amount]]=-49.99,"49.99",IF(Table1[[#This Row],[Credit Amount]]=-50,"50",IF(Table1[[#This Row],[Credit Amount]]&lt;-50.01,"Greater than 50"))))))</f>
        <v>20.01-49.98</v>
      </c>
      <c r="G384" t="str">
        <f>IF(Table1[[#This Row],[Transaction Type]]="Maintenance","Non-Sales","Sales")</f>
        <v>Non-Sales</v>
      </c>
      <c r="H384">
        <f>IF(Table1[[#This Row],[Quarter]]="q2",1,"")</f>
        <v>1</v>
      </c>
      <c r="I384" t="str">
        <f>IF(Table1[[#This Row],[Quarter]]="q3",1,"")</f>
        <v/>
      </c>
      <c r="J384">
        <f>IF(Table1[[#This Row],[Quarter]]="Q2",Table1[[#This Row],[Credit Amount]],"")</f>
        <v>-30.38</v>
      </c>
      <c r="K384" t="str">
        <f>IF(Table1[[#This Row],[Quarter]]="Q3",Table1[[#This Row],[Credit Amount]],"")</f>
        <v/>
      </c>
      <c r="L384" t="str">
        <f>IF(Table1[[#This Row],[Transaction Type]]="Upgrade",Table1[[#This Row],[Credit Amount]],IF(Table1[[#This Row],[Transaction Type]]="Activation",Table1[[#This Row],[Credit Amount]],""))</f>
        <v/>
      </c>
      <c r="M384">
        <f>IF(Table1[[#This Row],[Transaction Type]]="Maintenance",Table1[[#This Row],[Credit Amount]],"")</f>
        <v>-30.38</v>
      </c>
      <c r="N384">
        <v>10079</v>
      </c>
      <c r="O384" t="s">
        <v>2489</v>
      </c>
      <c r="P384" t="s">
        <v>2568</v>
      </c>
      <c r="Q384" t="s">
        <v>289</v>
      </c>
      <c r="R384">
        <v>10004</v>
      </c>
      <c r="S384" t="s">
        <v>2489</v>
      </c>
      <c r="T384" t="s">
        <v>2493</v>
      </c>
      <c r="U384" t="s">
        <v>290</v>
      </c>
      <c r="V384" t="s">
        <v>34</v>
      </c>
      <c r="W384">
        <v>100003328</v>
      </c>
      <c r="X384">
        <v>8005552329</v>
      </c>
      <c r="Y384" t="s">
        <v>2595</v>
      </c>
      <c r="Z384" t="s">
        <v>4924</v>
      </c>
      <c r="AA384" s="13">
        <v>-30.38</v>
      </c>
      <c r="AB384" s="14">
        <v>42516</v>
      </c>
      <c r="AC384" t="s">
        <v>36</v>
      </c>
    </row>
    <row r="385" spans="1:29" x14ac:dyDescent="0.25">
      <c r="A385" t="str">
        <f>CONCATENATE("Q",ROUNDUP(MONTH(Table1[[#This Row],[Month]])/3,0))</f>
        <v>Q2</v>
      </c>
      <c r="B385" s="14">
        <f>EOMONTH(Table1[[#This Row],[Credit Date]],-1)+1</f>
        <v>42491</v>
      </c>
      <c r="C385" t="str">
        <f>CONCATENATE(Table1[[#This Row],[Issuer Last Name]],", ",Table1[[#This Row],[Issuer First Name]])</f>
        <v>No. 079, Employee</v>
      </c>
      <c r="D385" t="str">
        <f>CONCATENATE(Table1[[#This Row],[Approver Last Name]],", ",Table1[[#This Row],[Approver First Name]])</f>
        <v>No. 004, Employee</v>
      </c>
      <c r="E385" t="str">
        <f>CONCATENATE(Table1[[#This Row],[Customer Last Name]],", ",Table1[[#This Row],[Customer First Name]])</f>
        <v>No. 13268, Client</v>
      </c>
      <c r="F3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5" t="str">
        <f>IF(Table1[[#This Row],[Transaction Type]]="Maintenance","Non-Sales","Sales")</f>
        <v>Non-Sales</v>
      </c>
      <c r="H385">
        <f>IF(Table1[[#This Row],[Quarter]]="q2",1,"")</f>
        <v>1</v>
      </c>
      <c r="I385" t="str">
        <f>IF(Table1[[#This Row],[Quarter]]="q3",1,"")</f>
        <v/>
      </c>
      <c r="J385">
        <f>IF(Table1[[#This Row],[Quarter]]="Q2",Table1[[#This Row],[Credit Amount]],"")</f>
        <v>-50.35</v>
      </c>
      <c r="K385" t="str">
        <f>IF(Table1[[#This Row],[Quarter]]="Q3",Table1[[#This Row],[Credit Amount]],"")</f>
        <v/>
      </c>
      <c r="L385" t="str">
        <f>IF(Table1[[#This Row],[Transaction Type]]="Upgrade",Table1[[#This Row],[Credit Amount]],IF(Table1[[#This Row],[Transaction Type]]="Activation",Table1[[#This Row],[Credit Amount]],""))</f>
        <v/>
      </c>
      <c r="M385">
        <f>IF(Table1[[#This Row],[Transaction Type]]="Maintenance",Table1[[#This Row],[Credit Amount]],"")</f>
        <v>-50.35</v>
      </c>
      <c r="N385">
        <v>10079</v>
      </c>
      <c r="O385" t="s">
        <v>2489</v>
      </c>
      <c r="P385" t="s">
        <v>2568</v>
      </c>
      <c r="Q385" t="s">
        <v>289</v>
      </c>
      <c r="R385">
        <v>10004</v>
      </c>
      <c r="S385" t="s">
        <v>2489</v>
      </c>
      <c r="T385" t="s">
        <v>2493</v>
      </c>
      <c r="U385" t="s">
        <v>290</v>
      </c>
      <c r="V385" t="s">
        <v>34</v>
      </c>
      <c r="W385">
        <v>100004267</v>
      </c>
      <c r="X385">
        <v>8005553268</v>
      </c>
      <c r="Y385" t="s">
        <v>2595</v>
      </c>
      <c r="Z385" t="s">
        <v>5856</v>
      </c>
      <c r="AA385" s="13">
        <v>-50.35</v>
      </c>
      <c r="AB385" s="14">
        <v>42518</v>
      </c>
      <c r="AC385" t="s">
        <v>36</v>
      </c>
    </row>
    <row r="386" spans="1:29" x14ac:dyDescent="0.25">
      <c r="A386" t="str">
        <f>CONCATENATE("Q",ROUNDUP(MONTH(Table1[[#This Row],[Month]])/3,0))</f>
        <v>Q2</v>
      </c>
      <c r="B386" s="14">
        <f>EOMONTH(Table1[[#This Row],[Credit Date]],-1)+1</f>
        <v>42522</v>
      </c>
      <c r="C386" t="str">
        <f>CONCATENATE(Table1[[#This Row],[Issuer Last Name]],", ",Table1[[#This Row],[Issuer First Name]])</f>
        <v>No. 079, Employee</v>
      </c>
      <c r="D386" t="str">
        <f>CONCATENATE(Table1[[#This Row],[Approver Last Name]],", ",Table1[[#This Row],[Approver First Name]])</f>
        <v>No. 004, Employee</v>
      </c>
      <c r="E386" t="str">
        <f>CONCATENATE(Table1[[#This Row],[Customer Last Name]],", ",Table1[[#This Row],[Customer First Name]])</f>
        <v>No. 11542, Client</v>
      </c>
      <c r="F386" t="str">
        <f>IF(Table1[[#This Row],[Credit Amount]]&gt;-19.99,"Less than 19.99",IF(Table1[[#This Row],[Credit Amount]]=-20,"20",IF(Table1[[#This Row],[Credit Amount]]&gt;-49.98,"20.01-49.98",IF(Table1[[#This Row],[Credit Amount]]=-49.99,"49.99",IF(Table1[[#This Row],[Credit Amount]]=-50,"50",IF(Table1[[#This Row],[Credit Amount]]&lt;-50.01,"Greater than 50"))))))</f>
        <v>20.01-49.98</v>
      </c>
      <c r="G386" t="str">
        <f>IF(Table1[[#This Row],[Transaction Type]]="Maintenance","Non-Sales","Sales")</f>
        <v>Non-Sales</v>
      </c>
      <c r="H386">
        <f>IF(Table1[[#This Row],[Quarter]]="q2",1,"")</f>
        <v>1</v>
      </c>
      <c r="I386" t="str">
        <f>IF(Table1[[#This Row],[Quarter]]="q3",1,"")</f>
        <v/>
      </c>
      <c r="J386">
        <f>IF(Table1[[#This Row],[Quarter]]="Q2",Table1[[#This Row],[Credit Amount]],"")</f>
        <v>-43.56</v>
      </c>
      <c r="K386" t="str">
        <f>IF(Table1[[#This Row],[Quarter]]="Q3",Table1[[#This Row],[Credit Amount]],"")</f>
        <v/>
      </c>
      <c r="L386" t="str">
        <f>IF(Table1[[#This Row],[Transaction Type]]="Upgrade",Table1[[#This Row],[Credit Amount]],IF(Table1[[#This Row],[Transaction Type]]="Activation",Table1[[#This Row],[Credit Amount]],""))</f>
        <v/>
      </c>
      <c r="M386">
        <f>IF(Table1[[#This Row],[Transaction Type]]="Maintenance",Table1[[#This Row],[Credit Amount]],"")</f>
        <v>-43.56</v>
      </c>
      <c r="N386">
        <v>10079</v>
      </c>
      <c r="O386" t="s">
        <v>2489</v>
      </c>
      <c r="P386" t="s">
        <v>2568</v>
      </c>
      <c r="Q386" t="s">
        <v>289</v>
      </c>
      <c r="R386">
        <v>10004</v>
      </c>
      <c r="S386" t="s">
        <v>2489</v>
      </c>
      <c r="T386" t="s">
        <v>2493</v>
      </c>
      <c r="U386" t="s">
        <v>290</v>
      </c>
      <c r="V386" t="s">
        <v>34</v>
      </c>
      <c r="W386">
        <v>100002541</v>
      </c>
      <c r="X386">
        <v>8005551542</v>
      </c>
      <c r="Y386" t="s">
        <v>2595</v>
      </c>
      <c r="Z386" t="s">
        <v>4137</v>
      </c>
      <c r="AA386" s="13">
        <v>-43.56</v>
      </c>
      <c r="AB386" s="14">
        <v>42546</v>
      </c>
      <c r="AC386" t="s">
        <v>36</v>
      </c>
    </row>
    <row r="387" spans="1:29" x14ac:dyDescent="0.25">
      <c r="A387" t="str">
        <f>CONCATENATE("Q",ROUNDUP(MONTH(Table1[[#This Row],[Month]])/3,0))</f>
        <v>Q2</v>
      </c>
      <c r="B387" s="14">
        <f>EOMONTH(Table1[[#This Row],[Credit Date]],-1)+1</f>
        <v>42522</v>
      </c>
      <c r="C387" t="str">
        <f>CONCATENATE(Table1[[#This Row],[Issuer Last Name]],", ",Table1[[#This Row],[Issuer First Name]])</f>
        <v>No. 079, Employee</v>
      </c>
      <c r="D387" t="str">
        <f>CONCATENATE(Table1[[#This Row],[Approver Last Name]],", ",Table1[[#This Row],[Approver First Name]])</f>
        <v>No. 004, Employee</v>
      </c>
      <c r="E387" t="str">
        <f>CONCATENATE(Table1[[#This Row],[Customer Last Name]],", ",Table1[[#This Row],[Customer First Name]])</f>
        <v>No. 12573, Client</v>
      </c>
      <c r="F3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7" t="str">
        <f>IF(Table1[[#This Row],[Transaction Type]]="Maintenance","Non-Sales","Sales")</f>
        <v>Non-Sales</v>
      </c>
      <c r="H387">
        <f>IF(Table1[[#This Row],[Quarter]]="q2",1,"")</f>
        <v>1</v>
      </c>
      <c r="I387" t="str">
        <f>IF(Table1[[#This Row],[Quarter]]="q3",1,"")</f>
        <v/>
      </c>
      <c r="J387">
        <f>IF(Table1[[#This Row],[Quarter]]="Q2",Table1[[#This Row],[Credit Amount]],"")</f>
        <v>-91.04</v>
      </c>
      <c r="K387" t="str">
        <f>IF(Table1[[#This Row],[Quarter]]="Q3",Table1[[#This Row],[Credit Amount]],"")</f>
        <v/>
      </c>
      <c r="L387" t="str">
        <f>IF(Table1[[#This Row],[Transaction Type]]="Upgrade",Table1[[#This Row],[Credit Amount]],IF(Table1[[#This Row],[Transaction Type]]="Activation",Table1[[#This Row],[Credit Amount]],""))</f>
        <v/>
      </c>
      <c r="M387">
        <f>IF(Table1[[#This Row],[Transaction Type]]="Maintenance",Table1[[#This Row],[Credit Amount]],"")</f>
        <v>-91.04</v>
      </c>
      <c r="N387">
        <v>10079</v>
      </c>
      <c r="O387" t="s">
        <v>2489</v>
      </c>
      <c r="P387" t="s">
        <v>2568</v>
      </c>
      <c r="Q387" t="s">
        <v>289</v>
      </c>
      <c r="R387">
        <v>10004</v>
      </c>
      <c r="S387" t="s">
        <v>2489</v>
      </c>
      <c r="T387" t="s">
        <v>2493</v>
      </c>
      <c r="U387" t="s">
        <v>290</v>
      </c>
      <c r="V387" t="s">
        <v>34</v>
      </c>
      <c r="W387">
        <v>100003572</v>
      </c>
      <c r="X387">
        <v>8005552573</v>
      </c>
      <c r="Y387" t="s">
        <v>2595</v>
      </c>
      <c r="Z387" t="s">
        <v>5168</v>
      </c>
      <c r="AA387" s="13">
        <v>-91.04</v>
      </c>
      <c r="AB387" s="14">
        <v>42551</v>
      </c>
      <c r="AC387" t="s">
        <v>36</v>
      </c>
    </row>
    <row r="388" spans="1:29" x14ac:dyDescent="0.25">
      <c r="A388" t="str">
        <f>CONCATENATE("Q",ROUNDUP(MONTH(Table1[[#This Row],[Month]])/3,0))</f>
        <v>Q3</v>
      </c>
      <c r="B388" s="14">
        <f>EOMONTH(Table1[[#This Row],[Credit Date]],-1)+1</f>
        <v>42552</v>
      </c>
      <c r="C388" t="str">
        <f>CONCATENATE(Table1[[#This Row],[Issuer Last Name]],", ",Table1[[#This Row],[Issuer First Name]])</f>
        <v>No. 079, Employee</v>
      </c>
      <c r="D388" t="str">
        <f>CONCATENATE(Table1[[#This Row],[Approver Last Name]],", ",Table1[[#This Row],[Approver First Name]])</f>
        <v>No. 004, Employee</v>
      </c>
      <c r="E388" t="str">
        <f>CONCATENATE(Table1[[#This Row],[Customer Last Name]],", ",Table1[[#This Row],[Customer First Name]])</f>
        <v>No. 12788, Client</v>
      </c>
      <c r="F3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8" t="str">
        <f>IF(Table1[[#This Row],[Transaction Type]]="Maintenance","Non-Sales","Sales")</f>
        <v>Non-Sales</v>
      </c>
      <c r="H388" t="str">
        <f>IF(Table1[[#This Row],[Quarter]]="q2",1,"")</f>
        <v/>
      </c>
      <c r="I388">
        <f>IF(Table1[[#This Row],[Quarter]]="q3",1,"")</f>
        <v>1</v>
      </c>
      <c r="J388" t="str">
        <f>IF(Table1[[#This Row],[Quarter]]="Q2",Table1[[#This Row],[Credit Amount]],"")</f>
        <v/>
      </c>
      <c r="K388">
        <f>IF(Table1[[#This Row],[Quarter]]="Q3",Table1[[#This Row],[Credit Amount]],"")</f>
        <v>-79.17</v>
      </c>
      <c r="L388" t="str">
        <f>IF(Table1[[#This Row],[Transaction Type]]="Upgrade",Table1[[#This Row],[Credit Amount]],IF(Table1[[#This Row],[Transaction Type]]="Activation",Table1[[#This Row],[Credit Amount]],""))</f>
        <v/>
      </c>
      <c r="M388">
        <f>IF(Table1[[#This Row],[Transaction Type]]="Maintenance",Table1[[#This Row],[Credit Amount]],"")</f>
        <v>-79.17</v>
      </c>
      <c r="N388">
        <v>10079</v>
      </c>
      <c r="O388" t="s">
        <v>2489</v>
      </c>
      <c r="P388" t="s">
        <v>2568</v>
      </c>
      <c r="Q388" t="s">
        <v>289</v>
      </c>
      <c r="R388">
        <v>10004</v>
      </c>
      <c r="S388" t="s">
        <v>2489</v>
      </c>
      <c r="T388" t="s">
        <v>2493</v>
      </c>
      <c r="U388" t="s">
        <v>290</v>
      </c>
      <c r="V388" t="s">
        <v>34</v>
      </c>
      <c r="W388">
        <v>100003787</v>
      </c>
      <c r="X388">
        <v>8005552788</v>
      </c>
      <c r="Y388" t="s">
        <v>2595</v>
      </c>
      <c r="Z388" t="s">
        <v>5380</v>
      </c>
      <c r="AA388" s="13">
        <v>-79.17</v>
      </c>
      <c r="AB388" s="14">
        <v>42558</v>
      </c>
      <c r="AC388" t="s">
        <v>36</v>
      </c>
    </row>
    <row r="389" spans="1:29" x14ac:dyDescent="0.25">
      <c r="A389" t="str">
        <f>CONCATENATE("Q",ROUNDUP(MONTH(Table1[[#This Row],[Month]])/3,0))</f>
        <v>Q3</v>
      </c>
      <c r="B389" s="14">
        <f>EOMONTH(Table1[[#This Row],[Credit Date]],-1)+1</f>
        <v>42552</v>
      </c>
      <c r="C389" t="str">
        <f>CONCATENATE(Table1[[#This Row],[Issuer Last Name]],", ",Table1[[#This Row],[Issuer First Name]])</f>
        <v>No. 079, Employee</v>
      </c>
      <c r="D389" t="str">
        <f>CONCATENATE(Table1[[#This Row],[Approver Last Name]],", ",Table1[[#This Row],[Approver First Name]])</f>
        <v>No. 004, Employee</v>
      </c>
      <c r="E389" t="str">
        <f>CONCATENATE(Table1[[#This Row],[Customer Last Name]],", ",Table1[[#This Row],[Customer First Name]])</f>
        <v>No. 10598, Client</v>
      </c>
      <c r="F3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9" t="str">
        <f>IF(Table1[[#This Row],[Transaction Type]]="Maintenance","Non-Sales","Sales")</f>
        <v>Sales</v>
      </c>
      <c r="H389" t="str">
        <f>IF(Table1[[#This Row],[Quarter]]="q2",1,"")</f>
        <v/>
      </c>
      <c r="I389">
        <f>IF(Table1[[#This Row],[Quarter]]="q3",1,"")</f>
        <v>1</v>
      </c>
      <c r="J389" t="str">
        <f>IF(Table1[[#This Row],[Quarter]]="Q2",Table1[[#This Row],[Credit Amount]],"")</f>
        <v/>
      </c>
      <c r="K389">
        <f>IF(Table1[[#This Row],[Quarter]]="Q3",Table1[[#This Row],[Credit Amount]],"")</f>
        <v>-61.04</v>
      </c>
      <c r="L389">
        <f>IF(Table1[[#This Row],[Transaction Type]]="Upgrade",Table1[[#This Row],[Credit Amount]],IF(Table1[[#This Row],[Transaction Type]]="Activation",Table1[[#This Row],[Credit Amount]],""))</f>
        <v>-61.04</v>
      </c>
      <c r="M389" t="str">
        <f>IF(Table1[[#This Row],[Transaction Type]]="Maintenance",Table1[[#This Row],[Credit Amount]],"")</f>
        <v/>
      </c>
      <c r="N389">
        <v>10079</v>
      </c>
      <c r="O389" t="s">
        <v>2489</v>
      </c>
      <c r="P389" t="s">
        <v>2568</v>
      </c>
      <c r="Q389" t="s">
        <v>289</v>
      </c>
      <c r="R389">
        <v>10004</v>
      </c>
      <c r="S389" t="s">
        <v>2489</v>
      </c>
      <c r="T389" t="s">
        <v>2493</v>
      </c>
      <c r="U389" t="s">
        <v>290</v>
      </c>
      <c r="V389" t="s">
        <v>34</v>
      </c>
      <c r="W389">
        <v>100001597</v>
      </c>
      <c r="X389">
        <v>8005550598</v>
      </c>
      <c r="Y389" t="s">
        <v>2595</v>
      </c>
      <c r="Z389" t="s">
        <v>3193</v>
      </c>
      <c r="AA389" s="13">
        <v>-61.04</v>
      </c>
      <c r="AB389" s="14">
        <v>42572</v>
      </c>
      <c r="AC389" t="s">
        <v>37</v>
      </c>
    </row>
    <row r="390" spans="1:29" x14ac:dyDescent="0.25">
      <c r="A390" t="str">
        <f>CONCATENATE("Q",ROUNDUP(MONTH(Table1[[#This Row],[Month]])/3,0))</f>
        <v>Q3</v>
      </c>
      <c r="B390" s="14">
        <f>EOMONTH(Table1[[#This Row],[Credit Date]],-1)+1</f>
        <v>42552</v>
      </c>
      <c r="C390" t="str">
        <f>CONCATENATE(Table1[[#This Row],[Issuer Last Name]],", ",Table1[[#This Row],[Issuer First Name]])</f>
        <v>No. 079, Employee</v>
      </c>
      <c r="D390" t="str">
        <f>CONCATENATE(Table1[[#This Row],[Approver Last Name]],", ",Table1[[#This Row],[Approver First Name]])</f>
        <v>No. 079, Employee</v>
      </c>
      <c r="E390" t="str">
        <f>CONCATENATE(Table1[[#This Row],[Customer Last Name]],", ",Table1[[#This Row],[Customer First Name]])</f>
        <v>No. 10404, Client</v>
      </c>
      <c r="F390" t="str">
        <f>IF(Table1[[#This Row],[Credit Amount]]&gt;-19.99,"Less than 19.99",IF(Table1[[#This Row],[Credit Amount]]=-20,"20",IF(Table1[[#This Row],[Credit Amount]]&gt;-49.98,"20.01-49.98",IF(Table1[[#This Row],[Credit Amount]]=-49.99,"49.99",IF(Table1[[#This Row],[Credit Amount]]=-50,"50",IF(Table1[[#This Row],[Credit Amount]]&lt;-50.01,"Greater than 50"))))))</f>
        <v>20.01-49.98</v>
      </c>
      <c r="G390" t="str">
        <f>IF(Table1[[#This Row],[Transaction Type]]="Maintenance","Non-Sales","Sales")</f>
        <v>Non-Sales</v>
      </c>
      <c r="H390" t="str">
        <f>IF(Table1[[#This Row],[Quarter]]="q2",1,"")</f>
        <v/>
      </c>
      <c r="I390">
        <f>IF(Table1[[#This Row],[Quarter]]="q3",1,"")</f>
        <v>1</v>
      </c>
      <c r="J390" t="str">
        <f>IF(Table1[[#This Row],[Quarter]]="Q2",Table1[[#This Row],[Credit Amount]],"")</f>
        <v/>
      </c>
      <c r="K390">
        <f>IF(Table1[[#This Row],[Quarter]]="Q3",Table1[[#This Row],[Credit Amount]],"")</f>
        <v>-44.02</v>
      </c>
      <c r="L390" t="str">
        <f>IF(Table1[[#This Row],[Transaction Type]]="Upgrade",Table1[[#This Row],[Credit Amount]],IF(Table1[[#This Row],[Transaction Type]]="Activation",Table1[[#This Row],[Credit Amount]],""))</f>
        <v/>
      </c>
      <c r="M390">
        <f>IF(Table1[[#This Row],[Transaction Type]]="Maintenance",Table1[[#This Row],[Credit Amount]],"")</f>
        <v>-44.02</v>
      </c>
      <c r="N390">
        <v>10079</v>
      </c>
      <c r="O390" t="s">
        <v>2489</v>
      </c>
      <c r="P390" t="s">
        <v>2568</v>
      </c>
      <c r="Q390" t="s">
        <v>289</v>
      </c>
      <c r="R390">
        <v>10079</v>
      </c>
      <c r="S390" t="s">
        <v>2489</v>
      </c>
      <c r="T390" t="s">
        <v>2568</v>
      </c>
      <c r="U390" t="s">
        <v>289</v>
      </c>
      <c r="V390" t="s">
        <v>34</v>
      </c>
      <c r="W390">
        <v>100001403</v>
      </c>
      <c r="X390">
        <v>8005550404</v>
      </c>
      <c r="Y390" t="s">
        <v>2595</v>
      </c>
      <c r="Z390" t="s">
        <v>2999</v>
      </c>
      <c r="AA390" s="13">
        <v>-44.02</v>
      </c>
      <c r="AB390" s="14">
        <v>42574</v>
      </c>
      <c r="AC390" t="s">
        <v>36</v>
      </c>
    </row>
    <row r="391" spans="1:29" x14ac:dyDescent="0.25">
      <c r="A391" t="str">
        <f>CONCATENATE("Q",ROUNDUP(MONTH(Table1[[#This Row],[Month]])/3,0))</f>
        <v>Q3</v>
      </c>
      <c r="B391" s="14">
        <f>EOMONTH(Table1[[#This Row],[Credit Date]],-1)+1</f>
        <v>42583</v>
      </c>
      <c r="C391" t="str">
        <f>CONCATENATE(Table1[[#This Row],[Issuer Last Name]],", ",Table1[[#This Row],[Issuer First Name]])</f>
        <v>No. 079, Employee</v>
      </c>
      <c r="D391" t="str">
        <f>CONCATENATE(Table1[[#This Row],[Approver Last Name]],", ",Table1[[#This Row],[Approver First Name]])</f>
        <v>No. 079, Employee</v>
      </c>
      <c r="E391" t="str">
        <f>CONCATENATE(Table1[[#This Row],[Customer Last Name]],", ",Table1[[#This Row],[Customer First Name]])</f>
        <v>No. 10423, Client</v>
      </c>
      <c r="F391" t="str">
        <f>IF(Table1[[#This Row],[Credit Amount]]&gt;-19.99,"Less than 19.99",IF(Table1[[#This Row],[Credit Amount]]=-20,"20",IF(Table1[[#This Row],[Credit Amount]]&gt;-49.98,"20.01-49.98",IF(Table1[[#This Row],[Credit Amount]]=-49.99,"49.99",IF(Table1[[#This Row],[Credit Amount]]=-50,"50",IF(Table1[[#This Row],[Credit Amount]]&lt;-50.01,"Greater than 50"))))))</f>
        <v>Less than 19.99</v>
      </c>
      <c r="G391" t="str">
        <f>IF(Table1[[#This Row],[Transaction Type]]="Maintenance","Non-Sales","Sales")</f>
        <v>Non-Sales</v>
      </c>
      <c r="H391" t="str">
        <f>IF(Table1[[#This Row],[Quarter]]="q2",1,"")</f>
        <v/>
      </c>
      <c r="I391">
        <f>IF(Table1[[#This Row],[Quarter]]="q3",1,"")</f>
        <v>1</v>
      </c>
      <c r="J391" t="str">
        <f>IF(Table1[[#This Row],[Quarter]]="Q2",Table1[[#This Row],[Credit Amount]],"")</f>
        <v/>
      </c>
      <c r="K391">
        <f>IF(Table1[[#This Row],[Quarter]]="Q3",Table1[[#This Row],[Credit Amount]],"")</f>
        <v>-10.31</v>
      </c>
      <c r="L391" t="str">
        <f>IF(Table1[[#This Row],[Transaction Type]]="Upgrade",Table1[[#This Row],[Credit Amount]],IF(Table1[[#This Row],[Transaction Type]]="Activation",Table1[[#This Row],[Credit Amount]],""))</f>
        <v/>
      </c>
      <c r="M391">
        <f>IF(Table1[[#This Row],[Transaction Type]]="Maintenance",Table1[[#This Row],[Credit Amount]],"")</f>
        <v>-10.31</v>
      </c>
      <c r="N391">
        <v>10079</v>
      </c>
      <c r="O391" t="s">
        <v>2489</v>
      </c>
      <c r="P391" t="s">
        <v>2568</v>
      </c>
      <c r="Q391" t="s">
        <v>289</v>
      </c>
      <c r="R391">
        <v>10079</v>
      </c>
      <c r="S391" t="s">
        <v>2489</v>
      </c>
      <c r="T391" t="s">
        <v>2568</v>
      </c>
      <c r="U391" t="s">
        <v>289</v>
      </c>
      <c r="V391" t="s">
        <v>34</v>
      </c>
      <c r="W391">
        <v>100001422</v>
      </c>
      <c r="X391">
        <v>8005550423</v>
      </c>
      <c r="Y391" t="s">
        <v>2595</v>
      </c>
      <c r="Z391" t="s">
        <v>3018</v>
      </c>
      <c r="AA391" s="13">
        <v>-10.31</v>
      </c>
      <c r="AB391" s="14">
        <v>42584</v>
      </c>
      <c r="AC391" t="s">
        <v>36</v>
      </c>
    </row>
    <row r="392" spans="1:29" x14ac:dyDescent="0.25">
      <c r="A392" t="str">
        <f>CONCATENATE("Q",ROUNDUP(MONTH(Table1[[#This Row],[Month]])/3,0))</f>
        <v>Q3</v>
      </c>
      <c r="B392" s="14">
        <f>EOMONTH(Table1[[#This Row],[Credit Date]],-1)+1</f>
        <v>42583</v>
      </c>
      <c r="C392" t="str">
        <f>CONCATENATE(Table1[[#This Row],[Issuer Last Name]],", ",Table1[[#This Row],[Issuer First Name]])</f>
        <v>No. 079, Employee</v>
      </c>
      <c r="D392" t="str">
        <f>CONCATENATE(Table1[[#This Row],[Approver Last Name]],", ",Table1[[#This Row],[Approver First Name]])</f>
        <v>No. 004, Employee</v>
      </c>
      <c r="E392" t="str">
        <f>CONCATENATE(Table1[[#This Row],[Customer Last Name]],", ",Table1[[#This Row],[Customer First Name]])</f>
        <v>No. 10326, Client</v>
      </c>
      <c r="F3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2" t="str">
        <f>IF(Table1[[#This Row],[Transaction Type]]="Maintenance","Non-Sales","Sales")</f>
        <v>Non-Sales</v>
      </c>
      <c r="H392" t="str">
        <f>IF(Table1[[#This Row],[Quarter]]="q2",1,"")</f>
        <v/>
      </c>
      <c r="I392">
        <f>IF(Table1[[#This Row],[Quarter]]="q3",1,"")</f>
        <v>1</v>
      </c>
      <c r="J392" t="str">
        <f>IF(Table1[[#This Row],[Quarter]]="Q2",Table1[[#This Row],[Credit Amount]],"")</f>
        <v/>
      </c>
      <c r="K392">
        <f>IF(Table1[[#This Row],[Quarter]]="Q3",Table1[[#This Row],[Credit Amount]],"")</f>
        <v>-95.19</v>
      </c>
      <c r="L392" t="str">
        <f>IF(Table1[[#This Row],[Transaction Type]]="Upgrade",Table1[[#This Row],[Credit Amount]],IF(Table1[[#This Row],[Transaction Type]]="Activation",Table1[[#This Row],[Credit Amount]],""))</f>
        <v/>
      </c>
      <c r="M392">
        <f>IF(Table1[[#This Row],[Transaction Type]]="Maintenance",Table1[[#This Row],[Credit Amount]],"")</f>
        <v>-95.19</v>
      </c>
      <c r="N392">
        <v>10079</v>
      </c>
      <c r="O392" t="s">
        <v>2489</v>
      </c>
      <c r="P392" t="s">
        <v>2568</v>
      </c>
      <c r="Q392" t="s">
        <v>289</v>
      </c>
      <c r="R392">
        <v>10004</v>
      </c>
      <c r="S392" t="s">
        <v>2489</v>
      </c>
      <c r="T392" t="s">
        <v>2493</v>
      </c>
      <c r="U392" t="s">
        <v>290</v>
      </c>
      <c r="V392" t="s">
        <v>34</v>
      </c>
      <c r="W392">
        <v>100001325</v>
      </c>
      <c r="X392">
        <v>8005550326</v>
      </c>
      <c r="Y392" t="s">
        <v>2595</v>
      </c>
      <c r="Z392" t="s">
        <v>2921</v>
      </c>
      <c r="AA392" s="13">
        <v>-95.19</v>
      </c>
      <c r="AB392" s="14">
        <v>42588</v>
      </c>
      <c r="AC392" t="s">
        <v>36</v>
      </c>
    </row>
    <row r="393" spans="1:29" x14ac:dyDescent="0.25">
      <c r="A393" t="str">
        <f>CONCATENATE("Q",ROUNDUP(MONTH(Table1[[#This Row],[Month]])/3,0))</f>
        <v>Q3</v>
      </c>
      <c r="B393" s="14">
        <f>EOMONTH(Table1[[#This Row],[Credit Date]],-1)+1</f>
        <v>42583</v>
      </c>
      <c r="C393" t="str">
        <f>CONCATENATE(Table1[[#This Row],[Issuer Last Name]],", ",Table1[[#This Row],[Issuer First Name]])</f>
        <v>No. 079, Employee</v>
      </c>
      <c r="D393" t="str">
        <f>CONCATENATE(Table1[[#This Row],[Approver Last Name]],", ",Table1[[#This Row],[Approver First Name]])</f>
        <v>No. 004, Employee</v>
      </c>
      <c r="E393" t="str">
        <f>CONCATENATE(Table1[[#This Row],[Customer Last Name]],", ",Table1[[#This Row],[Customer First Name]])</f>
        <v>No. 12189, Client</v>
      </c>
      <c r="F3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3" t="str">
        <f>IF(Table1[[#This Row],[Transaction Type]]="Maintenance","Non-Sales","Sales")</f>
        <v>Non-Sales</v>
      </c>
      <c r="H393" t="str">
        <f>IF(Table1[[#This Row],[Quarter]]="q2",1,"")</f>
        <v/>
      </c>
      <c r="I393">
        <f>IF(Table1[[#This Row],[Quarter]]="q3",1,"")</f>
        <v>1</v>
      </c>
      <c r="J393" t="str">
        <f>IF(Table1[[#This Row],[Quarter]]="Q2",Table1[[#This Row],[Credit Amount]],"")</f>
        <v/>
      </c>
      <c r="K393">
        <f>IF(Table1[[#This Row],[Quarter]]="Q3",Table1[[#This Row],[Credit Amount]],"")</f>
        <v>-54.93</v>
      </c>
      <c r="L393" t="str">
        <f>IF(Table1[[#This Row],[Transaction Type]]="Upgrade",Table1[[#This Row],[Credit Amount]],IF(Table1[[#This Row],[Transaction Type]]="Activation",Table1[[#This Row],[Credit Amount]],""))</f>
        <v/>
      </c>
      <c r="M393">
        <f>IF(Table1[[#This Row],[Transaction Type]]="Maintenance",Table1[[#This Row],[Credit Amount]],"")</f>
        <v>-54.93</v>
      </c>
      <c r="N393">
        <v>10079</v>
      </c>
      <c r="O393" t="s">
        <v>2489</v>
      </c>
      <c r="P393" t="s">
        <v>2568</v>
      </c>
      <c r="Q393" t="s">
        <v>289</v>
      </c>
      <c r="R393">
        <v>10004</v>
      </c>
      <c r="S393" t="s">
        <v>2489</v>
      </c>
      <c r="T393" t="s">
        <v>2493</v>
      </c>
      <c r="U393" t="s">
        <v>290</v>
      </c>
      <c r="V393" t="s">
        <v>34</v>
      </c>
      <c r="W393">
        <v>100003188</v>
      </c>
      <c r="X393">
        <v>8005552189</v>
      </c>
      <c r="Y393" t="s">
        <v>2595</v>
      </c>
      <c r="Z393" t="s">
        <v>4784</v>
      </c>
      <c r="AA393" s="13">
        <v>-54.93</v>
      </c>
      <c r="AB393" s="14">
        <v>42590</v>
      </c>
      <c r="AC393" t="s">
        <v>36</v>
      </c>
    </row>
    <row r="394" spans="1:29" x14ac:dyDescent="0.25">
      <c r="A394" t="str">
        <f>CONCATENATE("Q",ROUNDUP(MONTH(Table1[[#This Row],[Month]])/3,0))</f>
        <v>Q3</v>
      </c>
      <c r="B394" s="14">
        <f>EOMONTH(Table1[[#This Row],[Credit Date]],-1)+1</f>
        <v>42583</v>
      </c>
      <c r="C394" t="str">
        <f>CONCATENATE(Table1[[#This Row],[Issuer Last Name]],", ",Table1[[#This Row],[Issuer First Name]])</f>
        <v>No. 079, Employee</v>
      </c>
      <c r="D394" t="str">
        <f>CONCATENATE(Table1[[#This Row],[Approver Last Name]],", ",Table1[[#This Row],[Approver First Name]])</f>
        <v>No. 079, Employee</v>
      </c>
      <c r="E394" t="str">
        <f>CONCATENATE(Table1[[#This Row],[Customer Last Name]],", ",Table1[[#This Row],[Customer First Name]])</f>
        <v>No. 11448, Client</v>
      </c>
      <c r="F394" t="str">
        <f>IF(Table1[[#This Row],[Credit Amount]]&gt;-19.99,"Less than 19.99",IF(Table1[[#This Row],[Credit Amount]]=-20,"20",IF(Table1[[#This Row],[Credit Amount]]&gt;-49.98,"20.01-49.98",IF(Table1[[#This Row],[Credit Amount]]=-49.99,"49.99",IF(Table1[[#This Row],[Credit Amount]]=-50,"50",IF(Table1[[#This Row],[Credit Amount]]&lt;-50.01,"Greater than 50"))))))</f>
        <v>Less than 19.99</v>
      </c>
      <c r="G394" t="str">
        <f>IF(Table1[[#This Row],[Transaction Type]]="Maintenance","Non-Sales","Sales")</f>
        <v>Non-Sales</v>
      </c>
      <c r="H394" t="str">
        <f>IF(Table1[[#This Row],[Quarter]]="q2",1,"")</f>
        <v/>
      </c>
      <c r="I394">
        <f>IF(Table1[[#This Row],[Quarter]]="q3",1,"")</f>
        <v>1</v>
      </c>
      <c r="J394" t="str">
        <f>IF(Table1[[#This Row],[Quarter]]="Q2",Table1[[#This Row],[Credit Amount]],"")</f>
        <v/>
      </c>
      <c r="K394">
        <f>IF(Table1[[#This Row],[Quarter]]="Q3",Table1[[#This Row],[Credit Amount]],"")</f>
        <v>-18.489999999999998</v>
      </c>
      <c r="L394" t="str">
        <f>IF(Table1[[#This Row],[Transaction Type]]="Upgrade",Table1[[#This Row],[Credit Amount]],IF(Table1[[#This Row],[Transaction Type]]="Activation",Table1[[#This Row],[Credit Amount]],""))</f>
        <v/>
      </c>
      <c r="M394">
        <f>IF(Table1[[#This Row],[Transaction Type]]="Maintenance",Table1[[#This Row],[Credit Amount]],"")</f>
        <v>-18.489999999999998</v>
      </c>
      <c r="N394">
        <v>10079</v>
      </c>
      <c r="O394" t="s">
        <v>2489</v>
      </c>
      <c r="P394" t="s">
        <v>2568</v>
      </c>
      <c r="Q394" t="s">
        <v>289</v>
      </c>
      <c r="R394">
        <v>10079</v>
      </c>
      <c r="S394" t="s">
        <v>2489</v>
      </c>
      <c r="T394" t="s">
        <v>2568</v>
      </c>
      <c r="U394" t="s">
        <v>289</v>
      </c>
      <c r="V394" t="s">
        <v>34</v>
      </c>
      <c r="W394">
        <v>100002447</v>
      </c>
      <c r="X394">
        <v>8005551448</v>
      </c>
      <c r="Y394" t="s">
        <v>2595</v>
      </c>
      <c r="Z394" t="s">
        <v>4043</v>
      </c>
      <c r="AA394" s="13">
        <v>-18.489999999999998</v>
      </c>
      <c r="AB394" s="14">
        <v>42596</v>
      </c>
      <c r="AC394" t="s">
        <v>36</v>
      </c>
    </row>
    <row r="395" spans="1:29" x14ac:dyDescent="0.25">
      <c r="A395" t="str">
        <f>CONCATENATE("Q",ROUNDUP(MONTH(Table1[[#This Row],[Month]])/3,0))</f>
        <v>Q3</v>
      </c>
      <c r="B395" s="14">
        <f>EOMONTH(Table1[[#This Row],[Credit Date]],-1)+1</f>
        <v>42583</v>
      </c>
      <c r="C395" t="str">
        <f>CONCATENATE(Table1[[#This Row],[Issuer Last Name]],", ",Table1[[#This Row],[Issuer First Name]])</f>
        <v>No. 079, Employee</v>
      </c>
      <c r="D395" t="str">
        <f>CONCATENATE(Table1[[#This Row],[Approver Last Name]],", ",Table1[[#This Row],[Approver First Name]])</f>
        <v>No. 004, Employee</v>
      </c>
      <c r="E395" t="str">
        <f>CONCATENATE(Table1[[#This Row],[Customer Last Name]],", ",Table1[[#This Row],[Customer First Name]])</f>
        <v>No. 11628, Client</v>
      </c>
      <c r="F3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5" t="str">
        <f>IF(Table1[[#This Row],[Transaction Type]]="Maintenance","Non-Sales","Sales")</f>
        <v>Non-Sales</v>
      </c>
      <c r="H395" t="str">
        <f>IF(Table1[[#This Row],[Quarter]]="q2",1,"")</f>
        <v/>
      </c>
      <c r="I395">
        <f>IF(Table1[[#This Row],[Quarter]]="q3",1,"")</f>
        <v>1</v>
      </c>
      <c r="J395" t="str">
        <f>IF(Table1[[#This Row],[Quarter]]="Q2",Table1[[#This Row],[Credit Amount]],"")</f>
        <v/>
      </c>
      <c r="K395">
        <f>IF(Table1[[#This Row],[Quarter]]="Q3",Table1[[#This Row],[Credit Amount]],"")</f>
        <v>-59.62</v>
      </c>
      <c r="L395" t="str">
        <f>IF(Table1[[#This Row],[Transaction Type]]="Upgrade",Table1[[#This Row],[Credit Amount]],IF(Table1[[#This Row],[Transaction Type]]="Activation",Table1[[#This Row],[Credit Amount]],""))</f>
        <v/>
      </c>
      <c r="M395">
        <f>IF(Table1[[#This Row],[Transaction Type]]="Maintenance",Table1[[#This Row],[Credit Amount]],"")</f>
        <v>-59.62</v>
      </c>
      <c r="N395">
        <v>10079</v>
      </c>
      <c r="O395" t="s">
        <v>2489</v>
      </c>
      <c r="P395" t="s">
        <v>2568</v>
      </c>
      <c r="Q395" t="s">
        <v>289</v>
      </c>
      <c r="R395">
        <v>10004</v>
      </c>
      <c r="S395" t="s">
        <v>2489</v>
      </c>
      <c r="T395" t="s">
        <v>2493</v>
      </c>
      <c r="U395" t="s">
        <v>290</v>
      </c>
      <c r="V395" t="s">
        <v>34</v>
      </c>
      <c r="W395">
        <v>100002627</v>
      </c>
      <c r="X395">
        <v>8005551628</v>
      </c>
      <c r="Y395" t="s">
        <v>2595</v>
      </c>
      <c r="Z395" t="s">
        <v>4223</v>
      </c>
      <c r="AA395" s="13">
        <v>-59.62</v>
      </c>
      <c r="AB395" s="14">
        <v>42598</v>
      </c>
      <c r="AC395" t="s">
        <v>36</v>
      </c>
    </row>
    <row r="396" spans="1:29" x14ac:dyDescent="0.25">
      <c r="A396" t="str">
        <f>CONCATENATE("Q",ROUNDUP(MONTH(Table1[[#This Row],[Month]])/3,0))</f>
        <v>Q3</v>
      </c>
      <c r="B396" s="14">
        <f>EOMONTH(Table1[[#This Row],[Credit Date]],-1)+1</f>
        <v>42583</v>
      </c>
      <c r="C396" t="str">
        <f>CONCATENATE(Table1[[#This Row],[Issuer Last Name]],", ",Table1[[#This Row],[Issuer First Name]])</f>
        <v>No. 079, Employee</v>
      </c>
      <c r="D396" t="str">
        <f>CONCATENATE(Table1[[#This Row],[Approver Last Name]],", ",Table1[[#This Row],[Approver First Name]])</f>
        <v>No. 004, Employee</v>
      </c>
      <c r="E396" t="str">
        <f>CONCATENATE(Table1[[#This Row],[Customer Last Name]],", ",Table1[[#This Row],[Customer First Name]])</f>
        <v>No. 11470, Client</v>
      </c>
      <c r="F3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6" t="str">
        <f>IF(Table1[[#This Row],[Transaction Type]]="Maintenance","Non-Sales","Sales")</f>
        <v>Non-Sales</v>
      </c>
      <c r="H396" t="str">
        <f>IF(Table1[[#This Row],[Quarter]]="q2",1,"")</f>
        <v/>
      </c>
      <c r="I396">
        <f>IF(Table1[[#This Row],[Quarter]]="q3",1,"")</f>
        <v>1</v>
      </c>
      <c r="J396" t="str">
        <f>IF(Table1[[#This Row],[Quarter]]="Q2",Table1[[#This Row],[Credit Amount]],"")</f>
        <v/>
      </c>
      <c r="K396">
        <f>IF(Table1[[#This Row],[Quarter]]="Q3",Table1[[#This Row],[Credit Amount]],"")</f>
        <v>-51.72</v>
      </c>
      <c r="L396" t="str">
        <f>IF(Table1[[#This Row],[Transaction Type]]="Upgrade",Table1[[#This Row],[Credit Amount]],IF(Table1[[#This Row],[Transaction Type]]="Activation",Table1[[#This Row],[Credit Amount]],""))</f>
        <v/>
      </c>
      <c r="M396">
        <f>IF(Table1[[#This Row],[Transaction Type]]="Maintenance",Table1[[#This Row],[Credit Amount]],"")</f>
        <v>-51.72</v>
      </c>
      <c r="N396">
        <v>10079</v>
      </c>
      <c r="O396" t="s">
        <v>2489</v>
      </c>
      <c r="P396" t="s">
        <v>2568</v>
      </c>
      <c r="Q396" t="s">
        <v>289</v>
      </c>
      <c r="R396">
        <v>10004</v>
      </c>
      <c r="S396" t="s">
        <v>2489</v>
      </c>
      <c r="T396" t="s">
        <v>2493</v>
      </c>
      <c r="U396" t="s">
        <v>290</v>
      </c>
      <c r="V396" t="s">
        <v>34</v>
      </c>
      <c r="W396">
        <v>100002469</v>
      </c>
      <c r="X396">
        <v>8005551470</v>
      </c>
      <c r="Y396" t="s">
        <v>2595</v>
      </c>
      <c r="Z396" t="s">
        <v>4065</v>
      </c>
      <c r="AA396" s="13">
        <v>-51.72</v>
      </c>
      <c r="AB396" s="14">
        <v>42599</v>
      </c>
      <c r="AC396" t="s">
        <v>36</v>
      </c>
    </row>
    <row r="397" spans="1:29" x14ac:dyDescent="0.25">
      <c r="A397" t="str">
        <f>CONCATENATE("Q",ROUNDUP(MONTH(Table1[[#This Row],[Month]])/3,0))</f>
        <v>Q3</v>
      </c>
      <c r="B397" s="14">
        <f>EOMONTH(Table1[[#This Row],[Credit Date]],-1)+1</f>
        <v>42583</v>
      </c>
      <c r="C397" t="str">
        <f>CONCATENATE(Table1[[#This Row],[Issuer Last Name]],", ",Table1[[#This Row],[Issuer First Name]])</f>
        <v>No. 079, Employee</v>
      </c>
      <c r="D397" t="str">
        <f>CONCATENATE(Table1[[#This Row],[Approver Last Name]],", ",Table1[[#This Row],[Approver First Name]])</f>
        <v>No. 004, Employee</v>
      </c>
      <c r="E397" t="str">
        <f>CONCATENATE(Table1[[#This Row],[Customer Last Name]],", ",Table1[[#This Row],[Customer First Name]])</f>
        <v>No. 13375, Client</v>
      </c>
      <c r="F3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 t="str">
        <f>IF(Table1[[#This Row],[Transaction Type]]="Maintenance","Non-Sales","Sales")</f>
        <v>Non-Sales</v>
      </c>
      <c r="H397" t="str">
        <f>IF(Table1[[#This Row],[Quarter]]="q2",1,"")</f>
        <v/>
      </c>
      <c r="I397">
        <f>IF(Table1[[#This Row],[Quarter]]="q3",1,"")</f>
        <v>1</v>
      </c>
      <c r="J397" t="str">
        <f>IF(Table1[[#This Row],[Quarter]]="Q2",Table1[[#This Row],[Credit Amount]],"")</f>
        <v/>
      </c>
      <c r="K397">
        <f>IF(Table1[[#This Row],[Quarter]]="Q3",Table1[[#This Row],[Credit Amount]],"")</f>
        <v>-68.11</v>
      </c>
      <c r="L397" t="str">
        <f>IF(Table1[[#This Row],[Transaction Type]]="Upgrade",Table1[[#This Row],[Credit Amount]],IF(Table1[[#This Row],[Transaction Type]]="Activation",Table1[[#This Row],[Credit Amount]],""))</f>
        <v/>
      </c>
      <c r="M397">
        <f>IF(Table1[[#This Row],[Transaction Type]]="Maintenance",Table1[[#This Row],[Credit Amount]],"")</f>
        <v>-68.11</v>
      </c>
      <c r="N397">
        <v>10079</v>
      </c>
      <c r="O397" t="s">
        <v>2489</v>
      </c>
      <c r="P397" t="s">
        <v>2568</v>
      </c>
      <c r="Q397" t="s">
        <v>289</v>
      </c>
      <c r="R397">
        <v>10004</v>
      </c>
      <c r="S397" t="s">
        <v>2489</v>
      </c>
      <c r="T397" t="s">
        <v>2493</v>
      </c>
      <c r="U397" t="s">
        <v>290</v>
      </c>
      <c r="V397" t="s">
        <v>34</v>
      </c>
      <c r="W397">
        <v>100004374</v>
      </c>
      <c r="X397">
        <v>8005553375</v>
      </c>
      <c r="Y397" t="s">
        <v>2595</v>
      </c>
      <c r="Z397" t="s">
        <v>5963</v>
      </c>
      <c r="AA397" s="13">
        <v>-68.11</v>
      </c>
      <c r="AB397" s="14">
        <v>42599</v>
      </c>
      <c r="AC397" t="s">
        <v>36</v>
      </c>
    </row>
    <row r="398" spans="1:29" x14ac:dyDescent="0.25">
      <c r="A398" t="str">
        <f>CONCATENATE("Q",ROUNDUP(MONTH(Table1[[#This Row],[Month]])/3,0))</f>
        <v>Q3</v>
      </c>
      <c r="B398" s="14">
        <f>EOMONTH(Table1[[#This Row],[Credit Date]],-1)+1</f>
        <v>42583</v>
      </c>
      <c r="C398" t="str">
        <f>CONCATENATE(Table1[[#This Row],[Issuer Last Name]],", ",Table1[[#This Row],[Issuer First Name]])</f>
        <v>No. 079, Employee</v>
      </c>
      <c r="D398" t="str">
        <f>CONCATENATE(Table1[[#This Row],[Approver Last Name]],", ",Table1[[#This Row],[Approver First Name]])</f>
        <v>No. 004, Employee</v>
      </c>
      <c r="E398" t="str">
        <f>CONCATENATE(Table1[[#This Row],[Customer Last Name]],", ",Table1[[#This Row],[Customer First Name]])</f>
        <v>No. 10545, Client</v>
      </c>
      <c r="F3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 t="str">
        <f>IF(Table1[[#This Row],[Transaction Type]]="Maintenance","Non-Sales","Sales")</f>
        <v>Non-Sales</v>
      </c>
      <c r="H398" t="str">
        <f>IF(Table1[[#This Row],[Quarter]]="q2",1,"")</f>
        <v/>
      </c>
      <c r="I398">
        <f>IF(Table1[[#This Row],[Quarter]]="q3",1,"")</f>
        <v>1</v>
      </c>
      <c r="J398" t="str">
        <f>IF(Table1[[#This Row],[Quarter]]="Q2",Table1[[#This Row],[Credit Amount]],"")</f>
        <v/>
      </c>
      <c r="K398">
        <f>IF(Table1[[#This Row],[Quarter]]="Q3",Table1[[#This Row],[Credit Amount]],"")</f>
        <v>-62.57</v>
      </c>
      <c r="L398" t="str">
        <f>IF(Table1[[#This Row],[Transaction Type]]="Upgrade",Table1[[#This Row],[Credit Amount]],IF(Table1[[#This Row],[Transaction Type]]="Activation",Table1[[#This Row],[Credit Amount]],""))</f>
        <v/>
      </c>
      <c r="M398">
        <f>IF(Table1[[#This Row],[Transaction Type]]="Maintenance",Table1[[#This Row],[Credit Amount]],"")</f>
        <v>-62.57</v>
      </c>
      <c r="N398">
        <v>10079</v>
      </c>
      <c r="O398" t="s">
        <v>2489</v>
      </c>
      <c r="P398" t="s">
        <v>2568</v>
      </c>
      <c r="Q398" t="s">
        <v>289</v>
      </c>
      <c r="R398">
        <v>10004</v>
      </c>
      <c r="S398" t="s">
        <v>2489</v>
      </c>
      <c r="T398" t="s">
        <v>2493</v>
      </c>
      <c r="U398" t="s">
        <v>290</v>
      </c>
      <c r="V398" t="s">
        <v>34</v>
      </c>
      <c r="W398">
        <v>100001544</v>
      </c>
      <c r="X398">
        <v>8005550545</v>
      </c>
      <c r="Y398" t="s">
        <v>2595</v>
      </c>
      <c r="Z398" t="s">
        <v>3140</v>
      </c>
      <c r="AA398" s="13">
        <v>-62.57</v>
      </c>
      <c r="AB398" s="14">
        <v>42600</v>
      </c>
      <c r="AC398" t="s">
        <v>36</v>
      </c>
    </row>
    <row r="399" spans="1:29" x14ac:dyDescent="0.25">
      <c r="A399" t="str">
        <f>CONCATENATE("Q",ROUNDUP(MONTH(Table1[[#This Row],[Month]])/3,0))</f>
        <v>Q3</v>
      </c>
      <c r="B399" s="14">
        <f>EOMONTH(Table1[[#This Row],[Credit Date]],-1)+1</f>
        <v>42583</v>
      </c>
      <c r="C399" t="str">
        <f>CONCATENATE(Table1[[#This Row],[Issuer Last Name]],", ",Table1[[#This Row],[Issuer First Name]])</f>
        <v>No. 079, Employee</v>
      </c>
      <c r="D399" t="str">
        <f>CONCATENATE(Table1[[#This Row],[Approver Last Name]],", ",Table1[[#This Row],[Approver First Name]])</f>
        <v>No. 079, Employee</v>
      </c>
      <c r="E399" t="str">
        <f>CONCATENATE(Table1[[#This Row],[Customer Last Name]],", ",Table1[[#This Row],[Customer First Name]])</f>
        <v>No. 11514, Client</v>
      </c>
      <c r="F399" t="str">
        <f>IF(Table1[[#This Row],[Credit Amount]]&gt;-19.99,"Less than 19.99",IF(Table1[[#This Row],[Credit Amount]]=-20,"20",IF(Table1[[#This Row],[Credit Amount]]&gt;-49.98,"20.01-49.98",IF(Table1[[#This Row],[Credit Amount]]=-49.99,"49.99",IF(Table1[[#This Row],[Credit Amount]]=-50,"50",IF(Table1[[#This Row],[Credit Amount]]&lt;-50.01,"Greater than 50"))))))</f>
        <v>Less than 19.99</v>
      </c>
      <c r="G399" t="str">
        <f>IF(Table1[[#This Row],[Transaction Type]]="Maintenance","Non-Sales","Sales")</f>
        <v>Sales</v>
      </c>
      <c r="H399" t="str">
        <f>IF(Table1[[#This Row],[Quarter]]="q2",1,"")</f>
        <v/>
      </c>
      <c r="I399">
        <f>IF(Table1[[#This Row],[Quarter]]="q3",1,"")</f>
        <v>1</v>
      </c>
      <c r="J399" t="str">
        <f>IF(Table1[[#This Row],[Quarter]]="Q2",Table1[[#This Row],[Credit Amount]],"")</f>
        <v/>
      </c>
      <c r="K399">
        <f>IF(Table1[[#This Row],[Quarter]]="Q3",Table1[[#This Row],[Credit Amount]],"")</f>
        <v>-11.6</v>
      </c>
      <c r="L399">
        <f>IF(Table1[[#This Row],[Transaction Type]]="Upgrade",Table1[[#This Row],[Credit Amount]],IF(Table1[[#This Row],[Transaction Type]]="Activation",Table1[[#This Row],[Credit Amount]],""))</f>
        <v>-11.6</v>
      </c>
      <c r="M399" t="str">
        <f>IF(Table1[[#This Row],[Transaction Type]]="Maintenance",Table1[[#This Row],[Credit Amount]],"")</f>
        <v/>
      </c>
      <c r="N399">
        <v>10079</v>
      </c>
      <c r="O399" t="s">
        <v>2489</v>
      </c>
      <c r="P399" t="s">
        <v>2568</v>
      </c>
      <c r="Q399" t="s">
        <v>289</v>
      </c>
      <c r="R399">
        <v>10079</v>
      </c>
      <c r="S399" t="s">
        <v>2489</v>
      </c>
      <c r="T399" t="s">
        <v>2568</v>
      </c>
      <c r="U399" t="s">
        <v>289</v>
      </c>
      <c r="V399" t="s">
        <v>34</v>
      </c>
      <c r="W399">
        <v>100002513</v>
      </c>
      <c r="X399">
        <v>8005551514</v>
      </c>
      <c r="Y399" t="s">
        <v>2595</v>
      </c>
      <c r="Z399" t="s">
        <v>4109</v>
      </c>
      <c r="AA399" s="13">
        <v>-11.6</v>
      </c>
      <c r="AB399" s="14">
        <v>42602</v>
      </c>
      <c r="AC399" t="s">
        <v>37</v>
      </c>
    </row>
    <row r="400" spans="1:29" x14ac:dyDescent="0.25">
      <c r="A400" t="str">
        <f>CONCATENATE("Q",ROUNDUP(MONTH(Table1[[#This Row],[Month]])/3,0))</f>
        <v>Q3</v>
      </c>
      <c r="B400" s="14">
        <f>EOMONTH(Table1[[#This Row],[Credit Date]],-1)+1</f>
        <v>42583</v>
      </c>
      <c r="C400" t="str">
        <f>CONCATENATE(Table1[[#This Row],[Issuer Last Name]],", ",Table1[[#This Row],[Issuer First Name]])</f>
        <v>No. 079, Employee</v>
      </c>
      <c r="D400" t="str">
        <f>CONCATENATE(Table1[[#This Row],[Approver Last Name]],", ",Table1[[#This Row],[Approver First Name]])</f>
        <v>No. 004, Employee</v>
      </c>
      <c r="E400" t="str">
        <f>CONCATENATE(Table1[[#This Row],[Customer Last Name]],", ",Table1[[#This Row],[Customer First Name]])</f>
        <v>No. 12627, Client</v>
      </c>
      <c r="F4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 t="str">
        <f>IF(Table1[[#This Row],[Transaction Type]]="Maintenance","Non-Sales","Sales")</f>
        <v>Sales</v>
      </c>
      <c r="H400" t="str">
        <f>IF(Table1[[#This Row],[Quarter]]="q2",1,"")</f>
        <v/>
      </c>
      <c r="I400">
        <f>IF(Table1[[#This Row],[Quarter]]="q3",1,"")</f>
        <v>1</v>
      </c>
      <c r="J400" t="str">
        <f>IF(Table1[[#This Row],[Quarter]]="Q2",Table1[[#This Row],[Credit Amount]],"")</f>
        <v/>
      </c>
      <c r="K400">
        <f>IF(Table1[[#This Row],[Quarter]]="Q3",Table1[[#This Row],[Credit Amount]],"")</f>
        <v>-97.59</v>
      </c>
      <c r="L400">
        <f>IF(Table1[[#This Row],[Transaction Type]]="Upgrade",Table1[[#This Row],[Credit Amount]],IF(Table1[[#This Row],[Transaction Type]]="Activation",Table1[[#This Row],[Credit Amount]],""))</f>
        <v>-97.59</v>
      </c>
      <c r="M400" t="str">
        <f>IF(Table1[[#This Row],[Transaction Type]]="Maintenance",Table1[[#This Row],[Credit Amount]],"")</f>
        <v/>
      </c>
      <c r="N400">
        <v>10079</v>
      </c>
      <c r="O400" t="s">
        <v>2489</v>
      </c>
      <c r="P400" t="s">
        <v>2568</v>
      </c>
      <c r="Q400" t="s">
        <v>289</v>
      </c>
      <c r="R400">
        <v>10004</v>
      </c>
      <c r="S400" t="s">
        <v>2489</v>
      </c>
      <c r="T400" t="s">
        <v>2493</v>
      </c>
      <c r="U400" t="s">
        <v>290</v>
      </c>
      <c r="V400" t="s">
        <v>34</v>
      </c>
      <c r="W400">
        <v>100003626</v>
      </c>
      <c r="X400">
        <v>8005552627</v>
      </c>
      <c r="Y400" t="s">
        <v>2595</v>
      </c>
      <c r="Z400" t="s">
        <v>5222</v>
      </c>
      <c r="AA400" s="13">
        <v>-97.59</v>
      </c>
      <c r="AB400" s="14">
        <v>42604</v>
      </c>
      <c r="AC400" t="s">
        <v>37</v>
      </c>
    </row>
    <row r="401" spans="1:29" x14ac:dyDescent="0.25">
      <c r="A401" t="str">
        <f>CONCATENATE("Q",ROUNDUP(MONTH(Table1[[#This Row],[Month]])/3,0))</f>
        <v>Q3</v>
      </c>
      <c r="B401" s="14">
        <f>EOMONTH(Table1[[#This Row],[Credit Date]],-1)+1</f>
        <v>42583</v>
      </c>
      <c r="C401" t="str">
        <f>CONCATENATE(Table1[[#This Row],[Issuer Last Name]],", ",Table1[[#This Row],[Issuer First Name]])</f>
        <v>No. 079, Employee</v>
      </c>
      <c r="D401" t="str">
        <f>CONCATENATE(Table1[[#This Row],[Approver Last Name]],", ",Table1[[#This Row],[Approver First Name]])</f>
        <v>No. 079, Employee</v>
      </c>
      <c r="E401" t="str">
        <f>CONCATENATE(Table1[[#This Row],[Customer Last Name]],", ",Table1[[#This Row],[Customer First Name]])</f>
        <v>No. 12709, Client</v>
      </c>
      <c r="F401" t="str">
        <f>IF(Table1[[#This Row],[Credit Amount]]&gt;-19.99,"Less than 19.99",IF(Table1[[#This Row],[Credit Amount]]=-20,"20",IF(Table1[[#This Row],[Credit Amount]]&gt;-49.98,"20.01-49.98",IF(Table1[[#This Row],[Credit Amount]]=-49.99,"49.99",IF(Table1[[#This Row],[Credit Amount]]=-50,"50",IF(Table1[[#This Row],[Credit Amount]]&lt;-50.01,"Greater than 50"))))))</f>
        <v>Less than 19.99</v>
      </c>
      <c r="G401" t="str">
        <f>IF(Table1[[#This Row],[Transaction Type]]="Maintenance","Non-Sales","Sales")</f>
        <v>Non-Sales</v>
      </c>
      <c r="H401" t="str">
        <f>IF(Table1[[#This Row],[Quarter]]="q2",1,"")</f>
        <v/>
      </c>
      <c r="I401">
        <f>IF(Table1[[#This Row],[Quarter]]="q3",1,"")</f>
        <v>1</v>
      </c>
      <c r="J401" t="str">
        <f>IF(Table1[[#This Row],[Quarter]]="Q2",Table1[[#This Row],[Credit Amount]],"")</f>
        <v/>
      </c>
      <c r="K401">
        <f>IF(Table1[[#This Row],[Quarter]]="Q3",Table1[[#This Row],[Credit Amount]],"")</f>
        <v>-18.25</v>
      </c>
      <c r="L401" t="str">
        <f>IF(Table1[[#This Row],[Transaction Type]]="Upgrade",Table1[[#This Row],[Credit Amount]],IF(Table1[[#This Row],[Transaction Type]]="Activation",Table1[[#This Row],[Credit Amount]],""))</f>
        <v/>
      </c>
      <c r="M401">
        <f>IF(Table1[[#This Row],[Transaction Type]]="Maintenance",Table1[[#This Row],[Credit Amount]],"")</f>
        <v>-18.25</v>
      </c>
      <c r="N401">
        <v>10079</v>
      </c>
      <c r="O401" t="s">
        <v>2489</v>
      </c>
      <c r="P401" t="s">
        <v>2568</v>
      </c>
      <c r="Q401" t="s">
        <v>289</v>
      </c>
      <c r="R401">
        <v>10079</v>
      </c>
      <c r="S401" t="s">
        <v>2489</v>
      </c>
      <c r="T401" t="s">
        <v>2568</v>
      </c>
      <c r="U401" t="s">
        <v>289</v>
      </c>
      <c r="V401" t="s">
        <v>34</v>
      </c>
      <c r="W401">
        <v>100003708</v>
      </c>
      <c r="X401">
        <v>8005552709</v>
      </c>
      <c r="Y401" t="s">
        <v>2595</v>
      </c>
      <c r="Z401" t="s">
        <v>5302</v>
      </c>
      <c r="AA401" s="13">
        <v>-18.25</v>
      </c>
      <c r="AB401" s="14">
        <v>42606</v>
      </c>
      <c r="AC401" t="s">
        <v>36</v>
      </c>
    </row>
    <row r="402" spans="1:29" x14ac:dyDescent="0.25">
      <c r="A402" t="str">
        <f>CONCATENATE("Q",ROUNDUP(MONTH(Table1[[#This Row],[Month]])/3,0))</f>
        <v>Q3</v>
      </c>
      <c r="B402" s="14">
        <f>EOMONTH(Table1[[#This Row],[Credit Date]],-1)+1</f>
        <v>42583</v>
      </c>
      <c r="C402" t="str">
        <f>CONCATENATE(Table1[[#This Row],[Issuer Last Name]],", ",Table1[[#This Row],[Issuer First Name]])</f>
        <v>No. 079, Employee</v>
      </c>
      <c r="D402" t="str">
        <f>CONCATENATE(Table1[[#This Row],[Approver Last Name]],", ",Table1[[#This Row],[Approver First Name]])</f>
        <v>No. 079, Employee</v>
      </c>
      <c r="E402" t="str">
        <f>CONCATENATE(Table1[[#This Row],[Customer Last Name]],", ",Table1[[#This Row],[Customer First Name]])</f>
        <v>No. 13603, Client</v>
      </c>
      <c r="F402" t="str">
        <f>IF(Table1[[#This Row],[Credit Amount]]&gt;-19.99,"Less than 19.99",IF(Table1[[#This Row],[Credit Amount]]=-20,"20",IF(Table1[[#This Row],[Credit Amount]]&gt;-49.98,"20.01-49.98",IF(Table1[[#This Row],[Credit Amount]]=-49.99,"49.99",IF(Table1[[#This Row],[Credit Amount]]=-50,"50",IF(Table1[[#This Row],[Credit Amount]]&lt;-50.01,"Greater than 50"))))))</f>
        <v>20.01-49.98</v>
      </c>
      <c r="G402" t="str">
        <f>IF(Table1[[#This Row],[Transaction Type]]="Maintenance","Non-Sales","Sales")</f>
        <v>Non-Sales</v>
      </c>
      <c r="H402" t="str">
        <f>IF(Table1[[#This Row],[Quarter]]="q2",1,"")</f>
        <v/>
      </c>
      <c r="I402">
        <f>IF(Table1[[#This Row],[Quarter]]="q3",1,"")</f>
        <v>1</v>
      </c>
      <c r="J402" t="str">
        <f>IF(Table1[[#This Row],[Quarter]]="Q2",Table1[[#This Row],[Credit Amount]],"")</f>
        <v/>
      </c>
      <c r="K402">
        <f>IF(Table1[[#This Row],[Quarter]]="Q3",Table1[[#This Row],[Credit Amount]],"")</f>
        <v>-42.59</v>
      </c>
      <c r="L402" t="str">
        <f>IF(Table1[[#This Row],[Transaction Type]]="Upgrade",Table1[[#This Row],[Credit Amount]],IF(Table1[[#This Row],[Transaction Type]]="Activation",Table1[[#This Row],[Credit Amount]],""))</f>
        <v/>
      </c>
      <c r="M402">
        <f>IF(Table1[[#This Row],[Transaction Type]]="Maintenance",Table1[[#This Row],[Credit Amount]],"")</f>
        <v>-42.59</v>
      </c>
      <c r="N402">
        <v>10079</v>
      </c>
      <c r="O402" t="s">
        <v>2489</v>
      </c>
      <c r="P402" t="s">
        <v>2568</v>
      </c>
      <c r="Q402" t="s">
        <v>289</v>
      </c>
      <c r="R402">
        <v>10079</v>
      </c>
      <c r="S402" t="s">
        <v>2489</v>
      </c>
      <c r="T402" t="s">
        <v>2568</v>
      </c>
      <c r="U402" t="s">
        <v>289</v>
      </c>
      <c r="V402" t="s">
        <v>34</v>
      </c>
      <c r="W402">
        <v>100004602</v>
      </c>
      <c r="X402">
        <v>8005553603</v>
      </c>
      <c r="Y402" t="s">
        <v>2595</v>
      </c>
      <c r="Z402" t="s">
        <v>6191</v>
      </c>
      <c r="AA402" s="13">
        <v>-42.59</v>
      </c>
      <c r="AB402" s="14">
        <v>42612</v>
      </c>
      <c r="AC402" t="s">
        <v>36</v>
      </c>
    </row>
    <row r="403" spans="1:29" x14ac:dyDescent="0.25">
      <c r="A403" t="str">
        <f>CONCATENATE("Q",ROUNDUP(MONTH(Table1[[#This Row],[Month]])/3,0))</f>
        <v>Q3</v>
      </c>
      <c r="B403" s="14">
        <f>EOMONTH(Table1[[#This Row],[Credit Date]],-1)+1</f>
        <v>42614</v>
      </c>
      <c r="C403" t="str">
        <f>CONCATENATE(Table1[[#This Row],[Issuer Last Name]],", ",Table1[[#This Row],[Issuer First Name]])</f>
        <v>No. 079, Employee</v>
      </c>
      <c r="D403" t="str">
        <f>CONCATENATE(Table1[[#This Row],[Approver Last Name]],", ",Table1[[#This Row],[Approver First Name]])</f>
        <v>No. 004, Employee</v>
      </c>
      <c r="E403" t="str">
        <f>CONCATENATE(Table1[[#This Row],[Customer Last Name]],", ",Table1[[#This Row],[Customer First Name]])</f>
        <v>No. 12396, Client</v>
      </c>
      <c r="F4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 t="str">
        <f>IF(Table1[[#This Row],[Transaction Type]]="Maintenance","Non-Sales","Sales")</f>
        <v>Non-Sales</v>
      </c>
      <c r="H403" t="str">
        <f>IF(Table1[[#This Row],[Quarter]]="q2",1,"")</f>
        <v/>
      </c>
      <c r="I403">
        <f>IF(Table1[[#This Row],[Quarter]]="q3",1,"")</f>
        <v>1</v>
      </c>
      <c r="J403" t="str">
        <f>IF(Table1[[#This Row],[Quarter]]="Q2",Table1[[#This Row],[Credit Amount]],"")</f>
        <v/>
      </c>
      <c r="K403">
        <f>IF(Table1[[#This Row],[Quarter]]="Q3",Table1[[#This Row],[Credit Amount]],"")</f>
        <v>-55.91</v>
      </c>
      <c r="L403" t="str">
        <f>IF(Table1[[#This Row],[Transaction Type]]="Upgrade",Table1[[#This Row],[Credit Amount]],IF(Table1[[#This Row],[Transaction Type]]="Activation",Table1[[#This Row],[Credit Amount]],""))</f>
        <v/>
      </c>
      <c r="M403">
        <f>IF(Table1[[#This Row],[Transaction Type]]="Maintenance",Table1[[#This Row],[Credit Amount]],"")</f>
        <v>-55.91</v>
      </c>
      <c r="N403">
        <v>10079</v>
      </c>
      <c r="O403" t="s">
        <v>2489</v>
      </c>
      <c r="P403" t="s">
        <v>2568</v>
      </c>
      <c r="Q403" t="s">
        <v>289</v>
      </c>
      <c r="R403">
        <v>10004</v>
      </c>
      <c r="S403" t="s">
        <v>2489</v>
      </c>
      <c r="T403" t="s">
        <v>2493</v>
      </c>
      <c r="U403" t="s">
        <v>290</v>
      </c>
      <c r="V403" t="s">
        <v>34</v>
      </c>
      <c r="W403">
        <v>100003395</v>
      </c>
      <c r="X403">
        <v>8005552396</v>
      </c>
      <c r="Y403" t="s">
        <v>2595</v>
      </c>
      <c r="Z403" t="s">
        <v>4991</v>
      </c>
      <c r="AA403" s="13">
        <v>-55.91</v>
      </c>
      <c r="AB403" s="14">
        <v>42615</v>
      </c>
      <c r="AC403" t="s">
        <v>36</v>
      </c>
    </row>
    <row r="404" spans="1:29" x14ac:dyDescent="0.25">
      <c r="A404" t="str">
        <f>CONCATENATE("Q",ROUNDUP(MONTH(Table1[[#This Row],[Month]])/3,0))</f>
        <v>Q3</v>
      </c>
      <c r="B404" s="14">
        <f>EOMONTH(Table1[[#This Row],[Credit Date]],-1)+1</f>
        <v>42614</v>
      </c>
      <c r="C404" t="str">
        <f>CONCATENATE(Table1[[#This Row],[Issuer Last Name]],", ",Table1[[#This Row],[Issuer First Name]])</f>
        <v>No. 079, Employee</v>
      </c>
      <c r="D404" t="str">
        <f>CONCATENATE(Table1[[#This Row],[Approver Last Name]],", ",Table1[[#This Row],[Approver First Name]])</f>
        <v>No. 004, Employee</v>
      </c>
      <c r="E404" t="str">
        <f>CONCATENATE(Table1[[#This Row],[Customer Last Name]],", ",Table1[[#This Row],[Customer First Name]])</f>
        <v>No. 13437, Client</v>
      </c>
      <c r="F4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 t="str">
        <f>IF(Table1[[#This Row],[Transaction Type]]="Maintenance","Non-Sales","Sales")</f>
        <v>Non-Sales</v>
      </c>
      <c r="H404" t="str">
        <f>IF(Table1[[#This Row],[Quarter]]="q2",1,"")</f>
        <v/>
      </c>
      <c r="I404">
        <f>IF(Table1[[#This Row],[Quarter]]="q3",1,"")</f>
        <v>1</v>
      </c>
      <c r="J404" t="str">
        <f>IF(Table1[[#This Row],[Quarter]]="Q2",Table1[[#This Row],[Credit Amount]],"")</f>
        <v/>
      </c>
      <c r="K404">
        <f>IF(Table1[[#This Row],[Quarter]]="Q3",Table1[[#This Row],[Credit Amount]],"")</f>
        <v>-57.16</v>
      </c>
      <c r="L404" t="str">
        <f>IF(Table1[[#This Row],[Transaction Type]]="Upgrade",Table1[[#This Row],[Credit Amount]],IF(Table1[[#This Row],[Transaction Type]]="Activation",Table1[[#This Row],[Credit Amount]],""))</f>
        <v/>
      </c>
      <c r="M404">
        <f>IF(Table1[[#This Row],[Transaction Type]]="Maintenance",Table1[[#This Row],[Credit Amount]],"")</f>
        <v>-57.16</v>
      </c>
      <c r="N404">
        <v>10079</v>
      </c>
      <c r="O404" t="s">
        <v>2489</v>
      </c>
      <c r="P404" t="s">
        <v>2568</v>
      </c>
      <c r="Q404" t="s">
        <v>289</v>
      </c>
      <c r="R404">
        <v>10004</v>
      </c>
      <c r="S404" t="s">
        <v>2489</v>
      </c>
      <c r="T404" t="s">
        <v>2493</v>
      </c>
      <c r="U404" t="s">
        <v>290</v>
      </c>
      <c r="V404" t="s">
        <v>34</v>
      </c>
      <c r="W404">
        <v>100004436</v>
      </c>
      <c r="X404">
        <v>8005553437</v>
      </c>
      <c r="Y404" t="s">
        <v>2595</v>
      </c>
      <c r="Z404" t="s">
        <v>6025</v>
      </c>
      <c r="AA404" s="13">
        <v>-57.16</v>
      </c>
      <c r="AB404" s="14">
        <v>42616</v>
      </c>
      <c r="AC404" t="s">
        <v>36</v>
      </c>
    </row>
    <row r="405" spans="1:29" x14ac:dyDescent="0.25">
      <c r="A405" t="str">
        <f>CONCATENATE("Q",ROUNDUP(MONTH(Table1[[#This Row],[Month]])/3,0))</f>
        <v>Q3</v>
      </c>
      <c r="B405" s="14">
        <f>EOMONTH(Table1[[#This Row],[Credit Date]],-1)+1</f>
        <v>42614</v>
      </c>
      <c r="C405" t="str">
        <f>CONCATENATE(Table1[[#This Row],[Issuer Last Name]],", ",Table1[[#This Row],[Issuer First Name]])</f>
        <v>No. 079, Employee</v>
      </c>
      <c r="D405" t="str">
        <f>CONCATENATE(Table1[[#This Row],[Approver Last Name]],", ",Table1[[#This Row],[Approver First Name]])</f>
        <v>No. 004, Employee</v>
      </c>
      <c r="E405" t="str">
        <f>CONCATENATE(Table1[[#This Row],[Customer Last Name]],", ",Table1[[#This Row],[Customer First Name]])</f>
        <v>No. 11146, Client</v>
      </c>
      <c r="F4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 t="str">
        <f>IF(Table1[[#This Row],[Transaction Type]]="Maintenance","Non-Sales","Sales")</f>
        <v>Non-Sales</v>
      </c>
      <c r="H405" t="str">
        <f>IF(Table1[[#This Row],[Quarter]]="q2",1,"")</f>
        <v/>
      </c>
      <c r="I405">
        <f>IF(Table1[[#This Row],[Quarter]]="q3",1,"")</f>
        <v>1</v>
      </c>
      <c r="J405" t="str">
        <f>IF(Table1[[#This Row],[Quarter]]="Q2",Table1[[#This Row],[Credit Amount]],"")</f>
        <v/>
      </c>
      <c r="K405">
        <f>IF(Table1[[#This Row],[Quarter]]="Q3",Table1[[#This Row],[Credit Amount]],"")</f>
        <v>-98.48</v>
      </c>
      <c r="L405" t="str">
        <f>IF(Table1[[#This Row],[Transaction Type]]="Upgrade",Table1[[#This Row],[Credit Amount]],IF(Table1[[#This Row],[Transaction Type]]="Activation",Table1[[#This Row],[Credit Amount]],""))</f>
        <v/>
      </c>
      <c r="M405">
        <f>IF(Table1[[#This Row],[Transaction Type]]="Maintenance",Table1[[#This Row],[Credit Amount]],"")</f>
        <v>-98.48</v>
      </c>
      <c r="N405">
        <v>10079</v>
      </c>
      <c r="O405" t="s">
        <v>2489</v>
      </c>
      <c r="P405" t="s">
        <v>2568</v>
      </c>
      <c r="Q405" t="s">
        <v>289</v>
      </c>
      <c r="R405">
        <v>10004</v>
      </c>
      <c r="S405" t="s">
        <v>2489</v>
      </c>
      <c r="T405" t="s">
        <v>2493</v>
      </c>
      <c r="U405" t="s">
        <v>290</v>
      </c>
      <c r="V405" t="s">
        <v>34</v>
      </c>
      <c r="W405">
        <v>100002145</v>
      </c>
      <c r="X405">
        <v>8005551146</v>
      </c>
      <c r="Y405" t="s">
        <v>2595</v>
      </c>
      <c r="Z405" t="s">
        <v>3741</v>
      </c>
      <c r="AA405" s="13">
        <v>-98.48</v>
      </c>
      <c r="AB405" s="14">
        <v>42616</v>
      </c>
      <c r="AC405" t="s">
        <v>36</v>
      </c>
    </row>
    <row r="406" spans="1:29" x14ac:dyDescent="0.25">
      <c r="A406" t="str">
        <f>CONCATENATE("Q",ROUNDUP(MONTH(Table1[[#This Row],[Month]])/3,0))</f>
        <v>Q3</v>
      </c>
      <c r="B406" s="14">
        <f>EOMONTH(Table1[[#This Row],[Credit Date]],-1)+1</f>
        <v>42614</v>
      </c>
      <c r="C406" t="str">
        <f>CONCATENATE(Table1[[#This Row],[Issuer Last Name]],", ",Table1[[#This Row],[Issuer First Name]])</f>
        <v>No. 079, Employee</v>
      </c>
      <c r="D406" t="str">
        <f>CONCATENATE(Table1[[#This Row],[Approver Last Name]],", ",Table1[[#This Row],[Approver First Name]])</f>
        <v>No. 004, Employee</v>
      </c>
      <c r="E406" t="str">
        <f>CONCATENATE(Table1[[#This Row],[Customer Last Name]],", ",Table1[[#This Row],[Customer First Name]])</f>
        <v>No. 12685, Client</v>
      </c>
      <c r="F4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 t="str">
        <f>IF(Table1[[#This Row],[Transaction Type]]="Maintenance","Non-Sales","Sales")</f>
        <v>Non-Sales</v>
      </c>
      <c r="H406" t="str">
        <f>IF(Table1[[#This Row],[Quarter]]="q2",1,"")</f>
        <v/>
      </c>
      <c r="I406">
        <f>IF(Table1[[#This Row],[Quarter]]="q3",1,"")</f>
        <v>1</v>
      </c>
      <c r="J406" t="str">
        <f>IF(Table1[[#This Row],[Quarter]]="Q2",Table1[[#This Row],[Credit Amount]],"")</f>
        <v/>
      </c>
      <c r="K406">
        <f>IF(Table1[[#This Row],[Quarter]]="Q3",Table1[[#This Row],[Credit Amount]],"")</f>
        <v>-60.97</v>
      </c>
      <c r="L406" t="str">
        <f>IF(Table1[[#This Row],[Transaction Type]]="Upgrade",Table1[[#This Row],[Credit Amount]],IF(Table1[[#This Row],[Transaction Type]]="Activation",Table1[[#This Row],[Credit Amount]],""))</f>
        <v/>
      </c>
      <c r="M406">
        <f>IF(Table1[[#This Row],[Transaction Type]]="Maintenance",Table1[[#This Row],[Credit Amount]],"")</f>
        <v>-60.97</v>
      </c>
      <c r="N406">
        <v>10079</v>
      </c>
      <c r="O406" t="s">
        <v>2489</v>
      </c>
      <c r="P406" t="s">
        <v>2568</v>
      </c>
      <c r="Q406" t="s">
        <v>289</v>
      </c>
      <c r="R406">
        <v>10004</v>
      </c>
      <c r="S406" t="s">
        <v>2489</v>
      </c>
      <c r="T406" t="s">
        <v>2493</v>
      </c>
      <c r="U406" t="s">
        <v>290</v>
      </c>
      <c r="V406" t="s">
        <v>34</v>
      </c>
      <c r="W406">
        <v>100003684</v>
      </c>
      <c r="X406">
        <v>8005552685</v>
      </c>
      <c r="Y406" t="s">
        <v>2595</v>
      </c>
      <c r="Z406" t="s">
        <v>5279</v>
      </c>
      <c r="AA406" s="13">
        <v>-60.97</v>
      </c>
      <c r="AB406" s="14">
        <v>42619</v>
      </c>
      <c r="AC406" t="s">
        <v>36</v>
      </c>
    </row>
    <row r="407" spans="1:29" x14ac:dyDescent="0.25">
      <c r="A407" t="str">
        <f>CONCATENATE("Q",ROUNDUP(MONTH(Table1[[#This Row],[Month]])/3,0))</f>
        <v>Q3</v>
      </c>
      <c r="B407" s="14">
        <f>EOMONTH(Table1[[#This Row],[Credit Date]],-1)+1</f>
        <v>42614</v>
      </c>
      <c r="C407" t="str">
        <f>CONCATENATE(Table1[[#This Row],[Issuer Last Name]],", ",Table1[[#This Row],[Issuer First Name]])</f>
        <v>No. 079, Employee</v>
      </c>
      <c r="D407" t="str">
        <f>CONCATENATE(Table1[[#This Row],[Approver Last Name]],", ",Table1[[#This Row],[Approver First Name]])</f>
        <v>No. 004, Employee</v>
      </c>
      <c r="E407" t="str">
        <f>CONCATENATE(Table1[[#This Row],[Customer Last Name]],", ",Table1[[#This Row],[Customer First Name]])</f>
        <v>No. 13939, Client</v>
      </c>
      <c r="F4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 t="str">
        <f>IF(Table1[[#This Row],[Transaction Type]]="Maintenance","Non-Sales","Sales")</f>
        <v>Non-Sales</v>
      </c>
      <c r="H407" t="str">
        <f>IF(Table1[[#This Row],[Quarter]]="q2",1,"")</f>
        <v/>
      </c>
      <c r="I407">
        <f>IF(Table1[[#This Row],[Quarter]]="q3",1,"")</f>
        <v>1</v>
      </c>
      <c r="J407" t="str">
        <f>IF(Table1[[#This Row],[Quarter]]="Q2",Table1[[#This Row],[Credit Amount]],"")</f>
        <v/>
      </c>
      <c r="K407">
        <f>IF(Table1[[#This Row],[Quarter]]="Q3",Table1[[#This Row],[Credit Amount]],"")</f>
        <v>-71.180000000000007</v>
      </c>
      <c r="L407" t="str">
        <f>IF(Table1[[#This Row],[Transaction Type]]="Upgrade",Table1[[#This Row],[Credit Amount]],IF(Table1[[#This Row],[Transaction Type]]="Activation",Table1[[#This Row],[Credit Amount]],""))</f>
        <v/>
      </c>
      <c r="M407">
        <f>IF(Table1[[#This Row],[Transaction Type]]="Maintenance",Table1[[#This Row],[Credit Amount]],"")</f>
        <v>-71.180000000000007</v>
      </c>
      <c r="N407">
        <v>10079</v>
      </c>
      <c r="O407" t="s">
        <v>2489</v>
      </c>
      <c r="P407" t="s">
        <v>2568</v>
      </c>
      <c r="Q407" t="s">
        <v>289</v>
      </c>
      <c r="R407">
        <v>10004</v>
      </c>
      <c r="S407" t="s">
        <v>2489</v>
      </c>
      <c r="T407" t="s">
        <v>2493</v>
      </c>
      <c r="U407" t="s">
        <v>290</v>
      </c>
      <c r="V407" t="s">
        <v>34</v>
      </c>
      <c r="W407">
        <v>100004938</v>
      </c>
      <c r="X407">
        <v>8005553939</v>
      </c>
      <c r="Y407" t="s">
        <v>2595</v>
      </c>
      <c r="Z407" t="s">
        <v>6527</v>
      </c>
      <c r="AA407" s="13">
        <v>-71.180000000000007</v>
      </c>
      <c r="AB407" s="14">
        <v>42620</v>
      </c>
      <c r="AC407" t="s">
        <v>36</v>
      </c>
    </row>
    <row r="408" spans="1:29" x14ac:dyDescent="0.25">
      <c r="A408" t="str">
        <f>CONCATENATE("Q",ROUNDUP(MONTH(Table1[[#This Row],[Month]])/3,0))</f>
        <v>Q3</v>
      </c>
      <c r="B408" s="14">
        <f>EOMONTH(Table1[[#This Row],[Credit Date]],-1)+1</f>
        <v>42614</v>
      </c>
      <c r="C408" t="str">
        <f>CONCATENATE(Table1[[#This Row],[Issuer Last Name]],", ",Table1[[#This Row],[Issuer First Name]])</f>
        <v>No. 079, Employee</v>
      </c>
      <c r="D408" t="str">
        <f>CONCATENATE(Table1[[#This Row],[Approver Last Name]],", ",Table1[[#This Row],[Approver First Name]])</f>
        <v>No. 004, Employee</v>
      </c>
      <c r="E408" t="str">
        <f>CONCATENATE(Table1[[#This Row],[Customer Last Name]],", ",Table1[[#This Row],[Customer First Name]])</f>
        <v>No. 11214, Client</v>
      </c>
      <c r="F4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 t="str">
        <f>IF(Table1[[#This Row],[Transaction Type]]="Maintenance","Non-Sales","Sales")</f>
        <v>Non-Sales</v>
      </c>
      <c r="H408" t="str">
        <f>IF(Table1[[#This Row],[Quarter]]="q2",1,"")</f>
        <v/>
      </c>
      <c r="I408">
        <f>IF(Table1[[#This Row],[Quarter]]="q3",1,"")</f>
        <v>1</v>
      </c>
      <c r="J408" t="str">
        <f>IF(Table1[[#This Row],[Quarter]]="Q2",Table1[[#This Row],[Credit Amount]],"")</f>
        <v/>
      </c>
      <c r="K408">
        <f>IF(Table1[[#This Row],[Quarter]]="Q3",Table1[[#This Row],[Credit Amount]],"")</f>
        <v>-82.28</v>
      </c>
      <c r="L408" t="str">
        <f>IF(Table1[[#This Row],[Transaction Type]]="Upgrade",Table1[[#This Row],[Credit Amount]],IF(Table1[[#This Row],[Transaction Type]]="Activation",Table1[[#This Row],[Credit Amount]],""))</f>
        <v/>
      </c>
      <c r="M408">
        <f>IF(Table1[[#This Row],[Transaction Type]]="Maintenance",Table1[[#This Row],[Credit Amount]],"")</f>
        <v>-82.28</v>
      </c>
      <c r="N408">
        <v>10079</v>
      </c>
      <c r="O408" t="s">
        <v>2489</v>
      </c>
      <c r="P408" t="s">
        <v>2568</v>
      </c>
      <c r="Q408" t="s">
        <v>289</v>
      </c>
      <c r="R408">
        <v>10004</v>
      </c>
      <c r="S408" t="s">
        <v>2489</v>
      </c>
      <c r="T408" t="s">
        <v>2493</v>
      </c>
      <c r="U408" t="s">
        <v>290</v>
      </c>
      <c r="V408" t="s">
        <v>34</v>
      </c>
      <c r="W408">
        <v>100002213</v>
      </c>
      <c r="X408">
        <v>8005551214</v>
      </c>
      <c r="Y408" t="s">
        <v>2595</v>
      </c>
      <c r="Z408" t="s">
        <v>3809</v>
      </c>
      <c r="AA408" s="13">
        <v>-82.28</v>
      </c>
      <c r="AB408" s="14">
        <v>42621</v>
      </c>
      <c r="AC408" t="s">
        <v>36</v>
      </c>
    </row>
    <row r="409" spans="1:29" x14ac:dyDescent="0.25">
      <c r="A409" t="str">
        <f>CONCATENATE("Q",ROUNDUP(MONTH(Table1[[#This Row],[Month]])/3,0))</f>
        <v>Q3</v>
      </c>
      <c r="B409" s="14">
        <f>EOMONTH(Table1[[#This Row],[Credit Date]],-1)+1</f>
        <v>42614</v>
      </c>
      <c r="C409" t="str">
        <f>CONCATENATE(Table1[[#This Row],[Issuer Last Name]],", ",Table1[[#This Row],[Issuer First Name]])</f>
        <v>No. 079, Employee</v>
      </c>
      <c r="D409" t="str">
        <f>CONCATENATE(Table1[[#This Row],[Approver Last Name]],", ",Table1[[#This Row],[Approver First Name]])</f>
        <v>No. 004, Employee</v>
      </c>
      <c r="E409" t="str">
        <f>CONCATENATE(Table1[[#This Row],[Customer Last Name]],", ",Table1[[#This Row],[Customer First Name]])</f>
        <v>No. 12910, Client</v>
      </c>
      <c r="F4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 t="str">
        <f>IF(Table1[[#This Row],[Transaction Type]]="Maintenance","Non-Sales","Sales")</f>
        <v>Sales</v>
      </c>
      <c r="H409" t="str">
        <f>IF(Table1[[#This Row],[Quarter]]="q2",1,"")</f>
        <v/>
      </c>
      <c r="I409">
        <f>IF(Table1[[#This Row],[Quarter]]="q3",1,"")</f>
        <v>1</v>
      </c>
      <c r="J409" t="str">
        <f>IF(Table1[[#This Row],[Quarter]]="Q2",Table1[[#This Row],[Credit Amount]],"")</f>
        <v/>
      </c>
      <c r="K409">
        <f>IF(Table1[[#This Row],[Quarter]]="Q3",Table1[[#This Row],[Credit Amount]],"")</f>
        <v>-85.48</v>
      </c>
      <c r="L409">
        <f>IF(Table1[[#This Row],[Transaction Type]]="Upgrade",Table1[[#This Row],[Credit Amount]],IF(Table1[[#This Row],[Transaction Type]]="Activation",Table1[[#This Row],[Credit Amount]],""))</f>
        <v>-85.48</v>
      </c>
      <c r="M409" t="str">
        <f>IF(Table1[[#This Row],[Transaction Type]]="Maintenance",Table1[[#This Row],[Credit Amount]],"")</f>
        <v/>
      </c>
      <c r="N409">
        <v>10079</v>
      </c>
      <c r="O409" t="s">
        <v>2489</v>
      </c>
      <c r="P409" t="s">
        <v>2568</v>
      </c>
      <c r="Q409" t="s">
        <v>289</v>
      </c>
      <c r="R409">
        <v>10004</v>
      </c>
      <c r="S409" t="s">
        <v>2489</v>
      </c>
      <c r="T409" t="s">
        <v>2493</v>
      </c>
      <c r="U409" t="s">
        <v>290</v>
      </c>
      <c r="V409" t="s">
        <v>34</v>
      </c>
      <c r="W409">
        <v>100003909</v>
      </c>
      <c r="X409">
        <v>8005552910</v>
      </c>
      <c r="Y409" t="s">
        <v>2595</v>
      </c>
      <c r="Z409" t="s">
        <v>5500</v>
      </c>
      <c r="AA409" s="13">
        <v>-85.48</v>
      </c>
      <c r="AB409" s="14">
        <v>42622</v>
      </c>
      <c r="AC409" t="s">
        <v>35</v>
      </c>
    </row>
    <row r="410" spans="1:29" x14ac:dyDescent="0.25">
      <c r="A410" t="str">
        <f>CONCATENATE("Q",ROUNDUP(MONTH(Table1[[#This Row],[Month]])/3,0))</f>
        <v>Q3</v>
      </c>
      <c r="B410" s="14">
        <f>EOMONTH(Table1[[#This Row],[Credit Date]],-1)+1</f>
        <v>42614</v>
      </c>
      <c r="C410" t="str">
        <f>CONCATENATE(Table1[[#This Row],[Issuer Last Name]],", ",Table1[[#This Row],[Issuer First Name]])</f>
        <v>No. 079, Employee</v>
      </c>
      <c r="D410" t="str">
        <f>CONCATENATE(Table1[[#This Row],[Approver Last Name]],", ",Table1[[#This Row],[Approver First Name]])</f>
        <v>No. 004, Employee</v>
      </c>
      <c r="E410" t="str">
        <f>CONCATENATE(Table1[[#This Row],[Customer Last Name]],", ",Table1[[#This Row],[Customer First Name]])</f>
        <v>No. 12647, Client</v>
      </c>
      <c r="F4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0" t="str">
        <f>IF(Table1[[#This Row],[Transaction Type]]="Maintenance","Non-Sales","Sales")</f>
        <v>Non-Sales</v>
      </c>
      <c r="H410" t="str">
        <f>IF(Table1[[#This Row],[Quarter]]="q2",1,"")</f>
        <v/>
      </c>
      <c r="I410">
        <f>IF(Table1[[#This Row],[Quarter]]="q3",1,"")</f>
        <v>1</v>
      </c>
      <c r="J410" t="str">
        <f>IF(Table1[[#This Row],[Quarter]]="Q2",Table1[[#This Row],[Credit Amount]],"")</f>
        <v/>
      </c>
      <c r="K410">
        <f>IF(Table1[[#This Row],[Quarter]]="Q3",Table1[[#This Row],[Credit Amount]],"")</f>
        <v>-57.75</v>
      </c>
      <c r="L410" t="str">
        <f>IF(Table1[[#This Row],[Transaction Type]]="Upgrade",Table1[[#This Row],[Credit Amount]],IF(Table1[[#This Row],[Transaction Type]]="Activation",Table1[[#This Row],[Credit Amount]],""))</f>
        <v/>
      </c>
      <c r="M410">
        <f>IF(Table1[[#This Row],[Transaction Type]]="Maintenance",Table1[[#This Row],[Credit Amount]],"")</f>
        <v>-57.75</v>
      </c>
      <c r="N410">
        <v>10079</v>
      </c>
      <c r="O410" t="s">
        <v>2489</v>
      </c>
      <c r="P410" t="s">
        <v>2568</v>
      </c>
      <c r="Q410" t="s">
        <v>289</v>
      </c>
      <c r="R410">
        <v>10004</v>
      </c>
      <c r="S410" t="s">
        <v>2489</v>
      </c>
      <c r="T410" t="s">
        <v>2493</v>
      </c>
      <c r="U410" t="s">
        <v>290</v>
      </c>
      <c r="V410" t="s">
        <v>34</v>
      </c>
      <c r="W410">
        <v>100003646</v>
      </c>
      <c r="X410">
        <v>8005552647</v>
      </c>
      <c r="Y410" t="s">
        <v>2595</v>
      </c>
      <c r="Z410" t="s">
        <v>5242</v>
      </c>
      <c r="AA410" s="13">
        <v>-57.75</v>
      </c>
      <c r="AB410" s="14">
        <v>42623</v>
      </c>
      <c r="AC410" t="s">
        <v>36</v>
      </c>
    </row>
    <row r="411" spans="1:29" x14ac:dyDescent="0.25">
      <c r="A411" t="str">
        <f>CONCATENATE("Q",ROUNDUP(MONTH(Table1[[#This Row],[Month]])/3,0))</f>
        <v>Q3</v>
      </c>
      <c r="B411" s="14">
        <f>EOMONTH(Table1[[#This Row],[Credit Date]],-1)+1</f>
        <v>42614</v>
      </c>
      <c r="C411" t="str">
        <f>CONCATENATE(Table1[[#This Row],[Issuer Last Name]],", ",Table1[[#This Row],[Issuer First Name]])</f>
        <v>No. 079, Employee</v>
      </c>
      <c r="D411" t="str">
        <f>CONCATENATE(Table1[[#This Row],[Approver Last Name]],", ",Table1[[#This Row],[Approver First Name]])</f>
        <v>No. 079, Employee</v>
      </c>
      <c r="E411" t="str">
        <f>CONCATENATE(Table1[[#This Row],[Customer Last Name]],", ",Table1[[#This Row],[Customer First Name]])</f>
        <v>No. 13057, Client</v>
      </c>
      <c r="F411" t="str">
        <f>IF(Table1[[#This Row],[Credit Amount]]&gt;-19.99,"Less than 19.99",IF(Table1[[#This Row],[Credit Amount]]=-20,"20",IF(Table1[[#This Row],[Credit Amount]]&gt;-49.98,"20.01-49.98",IF(Table1[[#This Row],[Credit Amount]]=-49.99,"49.99",IF(Table1[[#This Row],[Credit Amount]]=-50,"50",IF(Table1[[#This Row],[Credit Amount]]&lt;-50.01,"Greater than 50"))))))</f>
        <v>20.01-49.98</v>
      </c>
      <c r="G411" t="str">
        <f>IF(Table1[[#This Row],[Transaction Type]]="Maintenance","Non-Sales","Sales")</f>
        <v>Non-Sales</v>
      </c>
      <c r="H411" t="str">
        <f>IF(Table1[[#This Row],[Quarter]]="q2",1,"")</f>
        <v/>
      </c>
      <c r="I411">
        <f>IF(Table1[[#This Row],[Quarter]]="q3",1,"")</f>
        <v>1</v>
      </c>
      <c r="J411" t="str">
        <f>IF(Table1[[#This Row],[Quarter]]="Q2",Table1[[#This Row],[Credit Amount]],"")</f>
        <v/>
      </c>
      <c r="K411">
        <f>IF(Table1[[#This Row],[Quarter]]="Q3",Table1[[#This Row],[Credit Amount]],"")</f>
        <v>-23.71</v>
      </c>
      <c r="L411" t="str">
        <f>IF(Table1[[#This Row],[Transaction Type]]="Upgrade",Table1[[#This Row],[Credit Amount]],IF(Table1[[#This Row],[Transaction Type]]="Activation",Table1[[#This Row],[Credit Amount]],""))</f>
        <v/>
      </c>
      <c r="M411">
        <f>IF(Table1[[#This Row],[Transaction Type]]="Maintenance",Table1[[#This Row],[Credit Amount]],"")</f>
        <v>-23.71</v>
      </c>
      <c r="N411">
        <v>10079</v>
      </c>
      <c r="O411" t="s">
        <v>2489</v>
      </c>
      <c r="P411" t="s">
        <v>2568</v>
      </c>
      <c r="Q411" t="s">
        <v>289</v>
      </c>
      <c r="R411">
        <v>10079</v>
      </c>
      <c r="S411" t="s">
        <v>2489</v>
      </c>
      <c r="T411" t="s">
        <v>2568</v>
      </c>
      <c r="U411" t="s">
        <v>289</v>
      </c>
      <c r="V411" t="s">
        <v>34</v>
      </c>
      <c r="W411">
        <v>100004056</v>
      </c>
      <c r="X411">
        <v>8005553057</v>
      </c>
      <c r="Y411" t="s">
        <v>2595</v>
      </c>
      <c r="Z411" t="s">
        <v>5645</v>
      </c>
      <c r="AA411" s="13">
        <v>-23.71</v>
      </c>
      <c r="AB411" s="14">
        <v>42628</v>
      </c>
      <c r="AC411" t="s">
        <v>36</v>
      </c>
    </row>
    <row r="412" spans="1:29" x14ac:dyDescent="0.25">
      <c r="A412" t="str">
        <f>CONCATENATE("Q",ROUNDUP(MONTH(Table1[[#This Row],[Month]])/3,0))</f>
        <v>Q3</v>
      </c>
      <c r="B412" s="14">
        <f>EOMONTH(Table1[[#This Row],[Credit Date]],-1)+1</f>
        <v>42614</v>
      </c>
      <c r="C412" t="str">
        <f>CONCATENATE(Table1[[#This Row],[Issuer Last Name]],", ",Table1[[#This Row],[Issuer First Name]])</f>
        <v>No. 079, Employee</v>
      </c>
      <c r="D412" t="str">
        <f>CONCATENATE(Table1[[#This Row],[Approver Last Name]],", ",Table1[[#This Row],[Approver First Name]])</f>
        <v>No. 004, Employee</v>
      </c>
      <c r="E412" t="str">
        <f>CONCATENATE(Table1[[#This Row],[Customer Last Name]],", ",Table1[[#This Row],[Customer First Name]])</f>
        <v>No. 10475, Client</v>
      </c>
      <c r="F4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 t="str">
        <f>IF(Table1[[#This Row],[Transaction Type]]="Maintenance","Non-Sales","Sales")</f>
        <v>Sales</v>
      </c>
      <c r="H412" t="str">
        <f>IF(Table1[[#This Row],[Quarter]]="q2",1,"")</f>
        <v/>
      </c>
      <c r="I412">
        <f>IF(Table1[[#This Row],[Quarter]]="q3",1,"")</f>
        <v>1</v>
      </c>
      <c r="J412" t="str">
        <f>IF(Table1[[#This Row],[Quarter]]="Q2",Table1[[#This Row],[Credit Amount]],"")</f>
        <v/>
      </c>
      <c r="K412">
        <f>IF(Table1[[#This Row],[Quarter]]="Q3",Table1[[#This Row],[Credit Amount]],"")</f>
        <v>-87.28</v>
      </c>
      <c r="L412">
        <f>IF(Table1[[#This Row],[Transaction Type]]="Upgrade",Table1[[#This Row],[Credit Amount]],IF(Table1[[#This Row],[Transaction Type]]="Activation",Table1[[#This Row],[Credit Amount]],""))</f>
        <v>-87.28</v>
      </c>
      <c r="M412" t="str">
        <f>IF(Table1[[#This Row],[Transaction Type]]="Maintenance",Table1[[#This Row],[Credit Amount]],"")</f>
        <v/>
      </c>
      <c r="N412">
        <v>10079</v>
      </c>
      <c r="O412" t="s">
        <v>2489</v>
      </c>
      <c r="P412" t="s">
        <v>2568</v>
      </c>
      <c r="Q412" t="s">
        <v>289</v>
      </c>
      <c r="R412">
        <v>10004</v>
      </c>
      <c r="S412" t="s">
        <v>2489</v>
      </c>
      <c r="T412" t="s">
        <v>2493</v>
      </c>
      <c r="U412" t="s">
        <v>290</v>
      </c>
      <c r="V412" t="s">
        <v>34</v>
      </c>
      <c r="W412">
        <v>100001474</v>
      </c>
      <c r="X412">
        <v>8005550475</v>
      </c>
      <c r="Y412" t="s">
        <v>2595</v>
      </c>
      <c r="Z412" t="s">
        <v>3070</v>
      </c>
      <c r="AA412" s="13">
        <v>-87.28</v>
      </c>
      <c r="AB412" s="14">
        <v>42635</v>
      </c>
      <c r="AC412" t="s">
        <v>35</v>
      </c>
    </row>
    <row r="413" spans="1:29" x14ac:dyDescent="0.25">
      <c r="A413" t="str">
        <f>CONCATENATE("Q",ROUNDUP(MONTH(Table1[[#This Row],[Month]])/3,0))</f>
        <v>Q3</v>
      </c>
      <c r="B413" s="14">
        <f>EOMONTH(Table1[[#This Row],[Credit Date]],-1)+1</f>
        <v>42614</v>
      </c>
      <c r="C413" t="str">
        <f>CONCATENATE(Table1[[#This Row],[Issuer Last Name]],", ",Table1[[#This Row],[Issuer First Name]])</f>
        <v>No. 079, Employee</v>
      </c>
      <c r="D413" t="str">
        <f>CONCATENATE(Table1[[#This Row],[Approver Last Name]],", ",Table1[[#This Row],[Approver First Name]])</f>
        <v>No. 004, Employee</v>
      </c>
      <c r="E413" t="str">
        <f>CONCATENATE(Table1[[#This Row],[Customer Last Name]],", ",Table1[[#This Row],[Customer First Name]])</f>
        <v>No. 11020, Client</v>
      </c>
      <c r="F4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 t="str">
        <f>IF(Table1[[#This Row],[Transaction Type]]="Maintenance","Non-Sales","Sales")</f>
        <v>Non-Sales</v>
      </c>
      <c r="H413" t="str">
        <f>IF(Table1[[#This Row],[Quarter]]="q2",1,"")</f>
        <v/>
      </c>
      <c r="I413">
        <f>IF(Table1[[#This Row],[Quarter]]="q3",1,"")</f>
        <v>1</v>
      </c>
      <c r="J413" t="str">
        <f>IF(Table1[[#This Row],[Quarter]]="Q2",Table1[[#This Row],[Credit Amount]],"")</f>
        <v/>
      </c>
      <c r="K413">
        <f>IF(Table1[[#This Row],[Quarter]]="Q3",Table1[[#This Row],[Credit Amount]],"")</f>
        <v>-98.88</v>
      </c>
      <c r="L413" t="str">
        <f>IF(Table1[[#This Row],[Transaction Type]]="Upgrade",Table1[[#This Row],[Credit Amount]],IF(Table1[[#This Row],[Transaction Type]]="Activation",Table1[[#This Row],[Credit Amount]],""))</f>
        <v/>
      </c>
      <c r="M413">
        <f>IF(Table1[[#This Row],[Transaction Type]]="Maintenance",Table1[[#This Row],[Credit Amount]],"")</f>
        <v>-98.88</v>
      </c>
      <c r="N413">
        <v>10079</v>
      </c>
      <c r="O413" t="s">
        <v>2489</v>
      </c>
      <c r="P413" t="s">
        <v>2568</v>
      </c>
      <c r="Q413" t="s">
        <v>289</v>
      </c>
      <c r="R413">
        <v>10004</v>
      </c>
      <c r="S413" t="s">
        <v>2489</v>
      </c>
      <c r="T413" t="s">
        <v>2493</v>
      </c>
      <c r="U413" t="s">
        <v>290</v>
      </c>
      <c r="V413" t="s">
        <v>34</v>
      </c>
      <c r="W413">
        <v>100002019</v>
      </c>
      <c r="X413">
        <v>8005551020</v>
      </c>
      <c r="Y413" t="s">
        <v>2595</v>
      </c>
      <c r="Z413" t="s">
        <v>3615</v>
      </c>
      <c r="AA413" s="13">
        <v>-98.88</v>
      </c>
      <c r="AB413" s="14">
        <v>42642</v>
      </c>
      <c r="AC413" t="s">
        <v>36</v>
      </c>
    </row>
    <row r="414" spans="1:29" x14ac:dyDescent="0.25">
      <c r="A414" t="str">
        <f>CONCATENATE("Q",ROUNDUP(MONTH(Table1[[#This Row],[Month]])/3,0))</f>
        <v>Q2</v>
      </c>
      <c r="B414" s="14">
        <f>EOMONTH(Table1[[#This Row],[Credit Date]],-1)+1</f>
        <v>42461</v>
      </c>
      <c r="C414" t="str">
        <f>CONCATENATE(Table1[[#This Row],[Issuer Last Name]],", ",Table1[[#This Row],[Issuer First Name]])</f>
        <v>No. 004, Employee</v>
      </c>
      <c r="D414" t="str">
        <f>CONCATENATE(Table1[[#This Row],[Approver Last Name]],", ",Table1[[#This Row],[Approver First Name]])</f>
        <v>No. 004, Employee</v>
      </c>
      <c r="E414" t="str">
        <f>CONCATENATE(Table1[[#This Row],[Customer Last Name]],", ",Table1[[#This Row],[Customer First Name]])</f>
        <v>No. 12094, Client</v>
      </c>
      <c r="F4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4" t="str">
        <f>IF(Table1[[#This Row],[Transaction Type]]="Maintenance","Non-Sales","Sales")</f>
        <v>Non-Sales</v>
      </c>
      <c r="H414">
        <f>IF(Table1[[#This Row],[Quarter]]="q2",1,"")</f>
        <v>1</v>
      </c>
      <c r="I414" t="str">
        <f>IF(Table1[[#This Row],[Quarter]]="q3",1,"")</f>
        <v/>
      </c>
      <c r="J414">
        <f>IF(Table1[[#This Row],[Quarter]]="Q2",Table1[[#This Row],[Credit Amount]],"")</f>
        <v>-276.37</v>
      </c>
      <c r="K414" t="str">
        <f>IF(Table1[[#This Row],[Quarter]]="Q3",Table1[[#This Row],[Credit Amount]],"")</f>
        <v/>
      </c>
      <c r="L414" t="str">
        <f>IF(Table1[[#This Row],[Transaction Type]]="Upgrade",Table1[[#This Row],[Credit Amount]],IF(Table1[[#This Row],[Transaction Type]]="Activation",Table1[[#This Row],[Credit Amount]],""))</f>
        <v/>
      </c>
      <c r="M414">
        <f>IF(Table1[[#This Row],[Transaction Type]]="Maintenance",Table1[[#This Row],[Credit Amount]],"")</f>
        <v>-276.37</v>
      </c>
      <c r="N414">
        <v>10004</v>
      </c>
      <c r="O414" t="s">
        <v>2489</v>
      </c>
      <c r="P414" t="s">
        <v>2493</v>
      </c>
      <c r="Q414" t="s">
        <v>290</v>
      </c>
      <c r="R414">
        <v>10004</v>
      </c>
      <c r="S414" t="s">
        <v>2489</v>
      </c>
      <c r="T414" t="s">
        <v>2493</v>
      </c>
      <c r="U414" t="s">
        <v>290</v>
      </c>
      <c r="V414" t="s">
        <v>34</v>
      </c>
      <c r="W414">
        <v>100003093</v>
      </c>
      <c r="X414">
        <v>8005552094</v>
      </c>
      <c r="Y414" t="s">
        <v>2595</v>
      </c>
      <c r="Z414" t="s">
        <v>4689</v>
      </c>
      <c r="AA414" s="13">
        <v>-276.37</v>
      </c>
      <c r="AB414" s="14">
        <v>42465</v>
      </c>
      <c r="AC414" t="s">
        <v>36</v>
      </c>
    </row>
    <row r="415" spans="1:29" x14ac:dyDescent="0.25">
      <c r="A415" t="str">
        <f>CONCATENATE("Q",ROUNDUP(MONTH(Table1[[#This Row],[Month]])/3,0))</f>
        <v>Q2</v>
      </c>
      <c r="B415" s="14">
        <f>EOMONTH(Table1[[#This Row],[Credit Date]],-1)+1</f>
        <v>42491</v>
      </c>
      <c r="C415" t="str">
        <f>CONCATENATE(Table1[[#This Row],[Issuer Last Name]],", ",Table1[[#This Row],[Issuer First Name]])</f>
        <v>No. 004, Employee</v>
      </c>
      <c r="D415" t="str">
        <f>CONCATENATE(Table1[[#This Row],[Approver Last Name]],", ",Table1[[#This Row],[Approver First Name]])</f>
        <v>No. 004, Employee</v>
      </c>
      <c r="E415" t="str">
        <f>CONCATENATE(Table1[[#This Row],[Customer Last Name]],", ",Table1[[#This Row],[Customer First Name]])</f>
        <v>No. 12079, Client</v>
      </c>
      <c r="F4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 t="str">
        <f>IF(Table1[[#This Row],[Transaction Type]]="Maintenance","Non-Sales","Sales")</f>
        <v>Non-Sales</v>
      </c>
      <c r="H415">
        <f>IF(Table1[[#This Row],[Quarter]]="q2",1,"")</f>
        <v>1</v>
      </c>
      <c r="I415" t="str">
        <f>IF(Table1[[#This Row],[Quarter]]="q3",1,"")</f>
        <v/>
      </c>
      <c r="J415">
        <f>IF(Table1[[#This Row],[Quarter]]="Q2",Table1[[#This Row],[Credit Amount]],"")</f>
        <v>-134.78</v>
      </c>
      <c r="K415" t="str">
        <f>IF(Table1[[#This Row],[Quarter]]="Q3",Table1[[#This Row],[Credit Amount]],"")</f>
        <v/>
      </c>
      <c r="L415" t="str">
        <f>IF(Table1[[#This Row],[Transaction Type]]="Upgrade",Table1[[#This Row],[Credit Amount]],IF(Table1[[#This Row],[Transaction Type]]="Activation",Table1[[#This Row],[Credit Amount]],""))</f>
        <v/>
      </c>
      <c r="M415">
        <f>IF(Table1[[#This Row],[Transaction Type]]="Maintenance",Table1[[#This Row],[Credit Amount]],"")</f>
        <v>-134.78</v>
      </c>
      <c r="N415">
        <v>10004</v>
      </c>
      <c r="O415" t="s">
        <v>2489</v>
      </c>
      <c r="P415" t="s">
        <v>2493</v>
      </c>
      <c r="Q415" t="s">
        <v>290</v>
      </c>
      <c r="R415">
        <v>10004</v>
      </c>
      <c r="S415" t="s">
        <v>2489</v>
      </c>
      <c r="T415" t="s">
        <v>2493</v>
      </c>
      <c r="U415" t="s">
        <v>290</v>
      </c>
      <c r="V415" t="s">
        <v>34</v>
      </c>
      <c r="W415">
        <v>100003078</v>
      </c>
      <c r="X415">
        <v>8005552079</v>
      </c>
      <c r="Y415" t="s">
        <v>2595</v>
      </c>
      <c r="Z415" t="s">
        <v>4674</v>
      </c>
      <c r="AA415" s="13">
        <v>-134.78</v>
      </c>
      <c r="AB415" s="14">
        <v>42491</v>
      </c>
      <c r="AC415" t="s">
        <v>36</v>
      </c>
    </row>
    <row r="416" spans="1:29" x14ac:dyDescent="0.25">
      <c r="A416" t="str">
        <f>CONCATENATE("Q",ROUNDUP(MONTH(Table1[[#This Row],[Month]])/3,0))</f>
        <v>Q2</v>
      </c>
      <c r="B416" s="14">
        <f>EOMONTH(Table1[[#This Row],[Credit Date]],-1)+1</f>
        <v>42491</v>
      </c>
      <c r="C416" t="str">
        <f>CONCATENATE(Table1[[#This Row],[Issuer Last Name]],", ",Table1[[#This Row],[Issuer First Name]])</f>
        <v>No. 004, Employee</v>
      </c>
      <c r="D416" t="str">
        <f>CONCATENATE(Table1[[#This Row],[Approver Last Name]],", ",Table1[[#This Row],[Approver First Name]])</f>
        <v>No. 004, Employee</v>
      </c>
      <c r="E416" t="str">
        <f>CONCATENATE(Table1[[#This Row],[Customer Last Name]],", ",Table1[[#This Row],[Customer First Name]])</f>
        <v>No. 10354, Client</v>
      </c>
      <c r="F4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 t="str">
        <f>IF(Table1[[#This Row],[Transaction Type]]="Maintenance","Non-Sales","Sales")</f>
        <v>Non-Sales</v>
      </c>
      <c r="H416">
        <f>IF(Table1[[#This Row],[Quarter]]="q2",1,"")</f>
        <v>1</v>
      </c>
      <c r="I416" t="str">
        <f>IF(Table1[[#This Row],[Quarter]]="q3",1,"")</f>
        <v/>
      </c>
      <c r="J416">
        <f>IF(Table1[[#This Row],[Quarter]]="Q2",Table1[[#This Row],[Credit Amount]],"")</f>
        <v>-282.66000000000003</v>
      </c>
      <c r="K416" t="str">
        <f>IF(Table1[[#This Row],[Quarter]]="Q3",Table1[[#This Row],[Credit Amount]],"")</f>
        <v/>
      </c>
      <c r="L416" t="str">
        <f>IF(Table1[[#This Row],[Transaction Type]]="Upgrade",Table1[[#This Row],[Credit Amount]],IF(Table1[[#This Row],[Transaction Type]]="Activation",Table1[[#This Row],[Credit Amount]],""))</f>
        <v/>
      </c>
      <c r="M416">
        <f>IF(Table1[[#This Row],[Transaction Type]]="Maintenance",Table1[[#This Row],[Credit Amount]],"")</f>
        <v>-282.66000000000003</v>
      </c>
      <c r="N416">
        <v>10004</v>
      </c>
      <c r="O416" t="s">
        <v>2489</v>
      </c>
      <c r="P416" t="s">
        <v>2493</v>
      </c>
      <c r="Q416" t="s">
        <v>290</v>
      </c>
      <c r="R416">
        <v>10004</v>
      </c>
      <c r="S416" t="s">
        <v>2489</v>
      </c>
      <c r="T416" t="s">
        <v>2493</v>
      </c>
      <c r="U416" t="s">
        <v>290</v>
      </c>
      <c r="V416" t="s">
        <v>34</v>
      </c>
      <c r="W416">
        <v>100001353</v>
      </c>
      <c r="X416">
        <v>8005550354</v>
      </c>
      <c r="Y416" t="s">
        <v>2595</v>
      </c>
      <c r="Z416" t="s">
        <v>2949</v>
      </c>
      <c r="AA416" s="13">
        <v>-282.66000000000003</v>
      </c>
      <c r="AB416" s="14">
        <v>42501</v>
      </c>
      <c r="AC416" t="s">
        <v>36</v>
      </c>
    </row>
    <row r="417" spans="1:29" x14ac:dyDescent="0.25">
      <c r="A417" t="str">
        <f>CONCATENATE("Q",ROUNDUP(MONTH(Table1[[#This Row],[Month]])/3,0))</f>
        <v>Q2</v>
      </c>
      <c r="B417" s="14">
        <f>EOMONTH(Table1[[#This Row],[Credit Date]],-1)+1</f>
        <v>42491</v>
      </c>
      <c r="C417" t="str">
        <f>CONCATENATE(Table1[[#This Row],[Issuer Last Name]],", ",Table1[[#This Row],[Issuer First Name]])</f>
        <v>No. 004, Employee</v>
      </c>
      <c r="D417" t="str">
        <f>CONCATENATE(Table1[[#This Row],[Approver Last Name]],", ",Table1[[#This Row],[Approver First Name]])</f>
        <v>No. 004, Employee</v>
      </c>
      <c r="E417" t="str">
        <f>CONCATENATE(Table1[[#This Row],[Customer Last Name]],", ",Table1[[#This Row],[Customer First Name]])</f>
        <v>No. 10479, Client</v>
      </c>
      <c r="F4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7" t="str">
        <f>IF(Table1[[#This Row],[Transaction Type]]="Maintenance","Non-Sales","Sales")</f>
        <v>Non-Sales</v>
      </c>
      <c r="H417">
        <f>IF(Table1[[#This Row],[Quarter]]="q2",1,"")</f>
        <v>1</v>
      </c>
      <c r="I417" t="str">
        <f>IF(Table1[[#This Row],[Quarter]]="q3",1,"")</f>
        <v/>
      </c>
      <c r="J417">
        <f>IF(Table1[[#This Row],[Quarter]]="Q2",Table1[[#This Row],[Credit Amount]],"")</f>
        <v>-225.25</v>
      </c>
      <c r="K417" t="str">
        <f>IF(Table1[[#This Row],[Quarter]]="Q3",Table1[[#This Row],[Credit Amount]],"")</f>
        <v/>
      </c>
      <c r="L417" t="str">
        <f>IF(Table1[[#This Row],[Transaction Type]]="Upgrade",Table1[[#This Row],[Credit Amount]],IF(Table1[[#This Row],[Transaction Type]]="Activation",Table1[[#This Row],[Credit Amount]],""))</f>
        <v/>
      </c>
      <c r="M417">
        <f>IF(Table1[[#This Row],[Transaction Type]]="Maintenance",Table1[[#This Row],[Credit Amount]],"")</f>
        <v>-225.25</v>
      </c>
      <c r="N417">
        <v>10004</v>
      </c>
      <c r="O417" t="s">
        <v>2489</v>
      </c>
      <c r="P417" t="s">
        <v>2493</v>
      </c>
      <c r="Q417" t="s">
        <v>290</v>
      </c>
      <c r="R417">
        <v>10004</v>
      </c>
      <c r="S417" t="s">
        <v>2489</v>
      </c>
      <c r="T417" t="s">
        <v>2493</v>
      </c>
      <c r="U417" t="s">
        <v>290</v>
      </c>
      <c r="V417" t="s">
        <v>34</v>
      </c>
      <c r="W417">
        <v>100001478</v>
      </c>
      <c r="X417">
        <v>8005550479</v>
      </c>
      <c r="Y417" t="s">
        <v>2595</v>
      </c>
      <c r="Z417" t="s">
        <v>3074</v>
      </c>
      <c r="AA417" s="13">
        <v>-225.25</v>
      </c>
      <c r="AB417" s="14">
        <v>42502</v>
      </c>
      <c r="AC417" t="s">
        <v>36</v>
      </c>
    </row>
    <row r="418" spans="1:29" x14ac:dyDescent="0.25">
      <c r="A418" t="str">
        <f>CONCATENATE("Q",ROUNDUP(MONTH(Table1[[#This Row],[Month]])/3,0))</f>
        <v>Q2</v>
      </c>
      <c r="B418" s="14">
        <f>EOMONTH(Table1[[#This Row],[Credit Date]],-1)+1</f>
        <v>42491</v>
      </c>
      <c r="C418" t="str">
        <f>CONCATENATE(Table1[[#This Row],[Issuer Last Name]],", ",Table1[[#This Row],[Issuer First Name]])</f>
        <v>No. 004, Employee</v>
      </c>
      <c r="D418" t="str">
        <f>CONCATENATE(Table1[[#This Row],[Approver Last Name]],", ",Table1[[#This Row],[Approver First Name]])</f>
        <v>No. 004, Employee</v>
      </c>
      <c r="E418" t="str">
        <f>CONCATENATE(Table1[[#This Row],[Customer Last Name]],", ",Table1[[#This Row],[Customer First Name]])</f>
        <v>No. 12616, Client</v>
      </c>
      <c r="F4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8" t="str">
        <f>IF(Table1[[#This Row],[Transaction Type]]="Maintenance","Non-Sales","Sales")</f>
        <v>Non-Sales</v>
      </c>
      <c r="H418">
        <f>IF(Table1[[#This Row],[Quarter]]="q2",1,"")</f>
        <v>1</v>
      </c>
      <c r="I418" t="str">
        <f>IF(Table1[[#This Row],[Quarter]]="q3",1,"")</f>
        <v/>
      </c>
      <c r="J418">
        <f>IF(Table1[[#This Row],[Quarter]]="Q2",Table1[[#This Row],[Credit Amount]],"")</f>
        <v>-90.76</v>
      </c>
      <c r="K418" t="str">
        <f>IF(Table1[[#This Row],[Quarter]]="Q3",Table1[[#This Row],[Credit Amount]],"")</f>
        <v/>
      </c>
      <c r="L418" t="str">
        <f>IF(Table1[[#This Row],[Transaction Type]]="Upgrade",Table1[[#This Row],[Credit Amount]],IF(Table1[[#This Row],[Transaction Type]]="Activation",Table1[[#This Row],[Credit Amount]],""))</f>
        <v/>
      </c>
      <c r="M418">
        <f>IF(Table1[[#This Row],[Transaction Type]]="Maintenance",Table1[[#This Row],[Credit Amount]],"")</f>
        <v>-90.76</v>
      </c>
      <c r="N418">
        <v>10004</v>
      </c>
      <c r="O418" t="s">
        <v>2489</v>
      </c>
      <c r="P418" t="s">
        <v>2493</v>
      </c>
      <c r="Q418" t="s">
        <v>290</v>
      </c>
      <c r="R418">
        <v>10004</v>
      </c>
      <c r="S418" t="s">
        <v>2489</v>
      </c>
      <c r="T418" t="s">
        <v>2493</v>
      </c>
      <c r="U418" t="s">
        <v>290</v>
      </c>
      <c r="V418" t="s">
        <v>34</v>
      </c>
      <c r="W418">
        <v>100003615</v>
      </c>
      <c r="X418">
        <v>8005552616</v>
      </c>
      <c r="Y418" t="s">
        <v>2595</v>
      </c>
      <c r="Z418" t="s">
        <v>5211</v>
      </c>
      <c r="AA418" s="13">
        <v>-90.76</v>
      </c>
      <c r="AB418" s="14">
        <v>42517</v>
      </c>
      <c r="AC418" t="s">
        <v>36</v>
      </c>
    </row>
    <row r="419" spans="1:29" x14ac:dyDescent="0.25">
      <c r="A419" t="str">
        <f>CONCATENATE("Q",ROUNDUP(MONTH(Table1[[#This Row],[Month]])/3,0))</f>
        <v>Q2</v>
      </c>
      <c r="B419" s="14">
        <f>EOMONTH(Table1[[#This Row],[Credit Date]],-1)+1</f>
        <v>42522</v>
      </c>
      <c r="C419" t="str">
        <f>CONCATENATE(Table1[[#This Row],[Issuer Last Name]],", ",Table1[[#This Row],[Issuer First Name]])</f>
        <v>No. 004, Employee</v>
      </c>
      <c r="D419" t="str">
        <f>CONCATENATE(Table1[[#This Row],[Approver Last Name]],", ",Table1[[#This Row],[Approver First Name]])</f>
        <v>No. 004, Employee</v>
      </c>
      <c r="E419" t="str">
        <f>CONCATENATE(Table1[[#This Row],[Customer Last Name]],", ",Table1[[#This Row],[Customer First Name]])</f>
        <v>No. 12844, Client</v>
      </c>
      <c r="F4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9" t="str">
        <f>IF(Table1[[#This Row],[Transaction Type]]="Maintenance","Non-Sales","Sales")</f>
        <v>Sales</v>
      </c>
      <c r="H419">
        <f>IF(Table1[[#This Row],[Quarter]]="q2",1,"")</f>
        <v>1</v>
      </c>
      <c r="I419" t="str">
        <f>IF(Table1[[#This Row],[Quarter]]="q3",1,"")</f>
        <v/>
      </c>
      <c r="J419">
        <f>IF(Table1[[#This Row],[Quarter]]="Q2",Table1[[#This Row],[Credit Amount]],"")</f>
        <v>-165.12</v>
      </c>
      <c r="K419" t="str">
        <f>IF(Table1[[#This Row],[Quarter]]="Q3",Table1[[#This Row],[Credit Amount]],"")</f>
        <v/>
      </c>
      <c r="L419">
        <f>IF(Table1[[#This Row],[Transaction Type]]="Upgrade",Table1[[#This Row],[Credit Amount]],IF(Table1[[#This Row],[Transaction Type]]="Activation",Table1[[#This Row],[Credit Amount]],""))</f>
        <v>-165.12</v>
      </c>
      <c r="M419" t="str">
        <f>IF(Table1[[#This Row],[Transaction Type]]="Maintenance",Table1[[#This Row],[Credit Amount]],"")</f>
        <v/>
      </c>
      <c r="N419">
        <v>10004</v>
      </c>
      <c r="O419" t="s">
        <v>2489</v>
      </c>
      <c r="P419" t="s">
        <v>2493</v>
      </c>
      <c r="Q419" t="s">
        <v>290</v>
      </c>
      <c r="R419">
        <v>10004</v>
      </c>
      <c r="S419" t="s">
        <v>2489</v>
      </c>
      <c r="T419" t="s">
        <v>2493</v>
      </c>
      <c r="U419" t="s">
        <v>290</v>
      </c>
      <c r="V419" t="s">
        <v>34</v>
      </c>
      <c r="W419">
        <v>100003843</v>
      </c>
      <c r="X419">
        <v>8005552844</v>
      </c>
      <c r="Y419" t="s">
        <v>2595</v>
      </c>
      <c r="Z419" t="s">
        <v>5435</v>
      </c>
      <c r="AA419" s="13">
        <v>-165.12</v>
      </c>
      <c r="AB419" s="14">
        <v>42525</v>
      </c>
      <c r="AC419" t="s">
        <v>35</v>
      </c>
    </row>
    <row r="420" spans="1:29" x14ac:dyDescent="0.25">
      <c r="A420" t="str">
        <f>CONCATENATE("Q",ROUNDUP(MONTH(Table1[[#This Row],[Month]])/3,0))</f>
        <v>Q2</v>
      </c>
      <c r="B420" s="14">
        <f>EOMONTH(Table1[[#This Row],[Credit Date]],-1)+1</f>
        <v>42522</v>
      </c>
      <c r="C420" t="str">
        <f>CONCATENATE(Table1[[#This Row],[Issuer Last Name]],", ",Table1[[#This Row],[Issuer First Name]])</f>
        <v>No. 004, Employee</v>
      </c>
      <c r="D420" t="str">
        <f>CONCATENATE(Table1[[#This Row],[Approver Last Name]],", ",Table1[[#This Row],[Approver First Name]])</f>
        <v>No. 004, Employee</v>
      </c>
      <c r="E420" t="str">
        <f>CONCATENATE(Table1[[#This Row],[Customer Last Name]],", ",Table1[[#This Row],[Customer First Name]])</f>
        <v>No. 13385, Client</v>
      </c>
      <c r="F4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0" t="str">
        <f>IF(Table1[[#This Row],[Transaction Type]]="Maintenance","Non-Sales","Sales")</f>
        <v>Non-Sales</v>
      </c>
      <c r="H420">
        <f>IF(Table1[[#This Row],[Quarter]]="q2",1,"")</f>
        <v>1</v>
      </c>
      <c r="I420" t="str">
        <f>IF(Table1[[#This Row],[Quarter]]="q3",1,"")</f>
        <v/>
      </c>
      <c r="J420">
        <f>IF(Table1[[#This Row],[Quarter]]="Q2",Table1[[#This Row],[Credit Amount]],"")</f>
        <v>-447.94</v>
      </c>
      <c r="K420" t="str">
        <f>IF(Table1[[#This Row],[Quarter]]="Q3",Table1[[#This Row],[Credit Amount]],"")</f>
        <v/>
      </c>
      <c r="L420" t="str">
        <f>IF(Table1[[#This Row],[Transaction Type]]="Upgrade",Table1[[#This Row],[Credit Amount]],IF(Table1[[#This Row],[Transaction Type]]="Activation",Table1[[#This Row],[Credit Amount]],""))</f>
        <v/>
      </c>
      <c r="M420">
        <f>IF(Table1[[#This Row],[Transaction Type]]="Maintenance",Table1[[#This Row],[Credit Amount]],"")</f>
        <v>-447.94</v>
      </c>
      <c r="N420">
        <v>10004</v>
      </c>
      <c r="O420" t="s">
        <v>2489</v>
      </c>
      <c r="P420" t="s">
        <v>2493</v>
      </c>
      <c r="Q420" t="s">
        <v>290</v>
      </c>
      <c r="R420">
        <v>10004</v>
      </c>
      <c r="S420" t="s">
        <v>2489</v>
      </c>
      <c r="T420" t="s">
        <v>2493</v>
      </c>
      <c r="U420" t="s">
        <v>290</v>
      </c>
      <c r="V420" t="s">
        <v>34</v>
      </c>
      <c r="W420">
        <v>100004384</v>
      </c>
      <c r="X420">
        <v>8005553385</v>
      </c>
      <c r="Y420" t="s">
        <v>2595</v>
      </c>
      <c r="Z420" t="s">
        <v>5973</v>
      </c>
      <c r="AA420" s="13">
        <v>-447.94</v>
      </c>
      <c r="AB420" s="14">
        <v>42526</v>
      </c>
      <c r="AC420" t="s">
        <v>36</v>
      </c>
    </row>
    <row r="421" spans="1:29" x14ac:dyDescent="0.25">
      <c r="A421" t="str">
        <f>CONCATENATE("Q",ROUNDUP(MONTH(Table1[[#This Row],[Month]])/3,0))</f>
        <v>Q2</v>
      </c>
      <c r="B421" s="14">
        <f>EOMONTH(Table1[[#This Row],[Credit Date]],-1)+1</f>
        <v>42522</v>
      </c>
      <c r="C421" t="str">
        <f>CONCATENATE(Table1[[#This Row],[Issuer Last Name]],", ",Table1[[#This Row],[Issuer First Name]])</f>
        <v>No. 004, Employee</v>
      </c>
      <c r="D421" t="str">
        <f>CONCATENATE(Table1[[#This Row],[Approver Last Name]],", ",Table1[[#This Row],[Approver First Name]])</f>
        <v>No. 004, Employee</v>
      </c>
      <c r="E421" t="str">
        <f>CONCATENATE(Table1[[#This Row],[Customer Last Name]],", ",Table1[[#This Row],[Customer First Name]])</f>
        <v>No. 11674, Client</v>
      </c>
      <c r="F4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1" t="str">
        <f>IF(Table1[[#This Row],[Transaction Type]]="Maintenance","Non-Sales","Sales")</f>
        <v>Non-Sales</v>
      </c>
      <c r="H421">
        <f>IF(Table1[[#This Row],[Quarter]]="q2",1,"")</f>
        <v>1</v>
      </c>
      <c r="I421" t="str">
        <f>IF(Table1[[#This Row],[Quarter]]="q3",1,"")</f>
        <v/>
      </c>
      <c r="J421">
        <f>IF(Table1[[#This Row],[Quarter]]="Q2",Table1[[#This Row],[Credit Amount]],"")</f>
        <v>-393.76</v>
      </c>
      <c r="K421" t="str">
        <f>IF(Table1[[#This Row],[Quarter]]="Q3",Table1[[#This Row],[Credit Amount]],"")</f>
        <v/>
      </c>
      <c r="L421" t="str">
        <f>IF(Table1[[#This Row],[Transaction Type]]="Upgrade",Table1[[#This Row],[Credit Amount]],IF(Table1[[#This Row],[Transaction Type]]="Activation",Table1[[#This Row],[Credit Amount]],""))</f>
        <v/>
      </c>
      <c r="M421">
        <f>IF(Table1[[#This Row],[Transaction Type]]="Maintenance",Table1[[#This Row],[Credit Amount]],"")</f>
        <v>-393.76</v>
      </c>
      <c r="N421">
        <v>10004</v>
      </c>
      <c r="O421" t="s">
        <v>2489</v>
      </c>
      <c r="P421" t="s">
        <v>2493</v>
      </c>
      <c r="Q421" t="s">
        <v>290</v>
      </c>
      <c r="R421">
        <v>10004</v>
      </c>
      <c r="S421" t="s">
        <v>2489</v>
      </c>
      <c r="T421" t="s">
        <v>2493</v>
      </c>
      <c r="U421" t="s">
        <v>290</v>
      </c>
      <c r="V421" t="s">
        <v>34</v>
      </c>
      <c r="W421">
        <v>100002673</v>
      </c>
      <c r="X421">
        <v>8005551674</v>
      </c>
      <c r="Y421" t="s">
        <v>2595</v>
      </c>
      <c r="Z421" t="s">
        <v>4269</v>
      </c>
      <c r="AA421" s="13">
        <v>-393.76</v>
      </c>
      <c r="AB421" s="14">
        <v>42526</v>
      </c>
      <c r="AC421" t="s">
        <v>36</v>
      </c>
    </row>
    <row r="422" spans="1:29" x14ac:dyDescent="0.25">
      <c r="A422" t="str">
        <f>CONCATENATE("Q",ROUNDUP(MONTH(Table1[[#This Row],[Month]])/3,0))</f>
        <v>Q2</v>
      </c>
      <c r="B422" s="14">
        <f>EOMONTH(Table1[[#This Row],[Credit Date]],-1)+1</f>
        <v>42522</v>
      </c>
      <c r="C422" t="str">
        <f>CONCATENATE(Table1[[#This Row],[Issuer Last Name]],", ",Table1[[#This Row],[Issuer First Name]])</f>
        <v>No. 004, Employee</v>
      </c>
      <c r="D422" t="str">
        <f>CONCATENATE(Table1[[#This Row],[Approver Last Name]],", ",Table1[[#This Row],[Approver First Name]])</f>
        <v>No. 004, Employee</v>
      </c>
      <c r="E422" t="str">
        <f>CONCATENATE(Table1[[#This Row],[Customer Last Name]],", ",Table1[[#This Row],[Customer First Name]])</f>
        <v>No. 13722, Client</v>
      </c>
      <c r="F4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 t="str">
        <f>IF(Table1[[#This Row],[Transaction Type]]="Maintenance","Non-Sales","Sales")</f>
        <v>Sales</v>
      </c>
      <c r="H422">
        <f>IF(Table1[[#This Row],[Quarter]]="q2",1,"")</f>
        <v>1</v>
      </c>
      <c r="I422" t="str">
        <f>IF(Table1[[#This Row],[Quarter]]="q3",1,"")</f>
        <v/>
      </c>
      <c r="J422">
        <f>IF(Table1[[#This Row],[Quarter]]="Q2",Table1[[#This Row],[Credit Amount]],"")</f>
        <v>-378.53</v>
      </c>
      <c r="K422" t="str">
        <f>IF(Table1[[#This Row],[Quarter]]="Q3",Table1[[#This Row],[Credit Amount]],"")</f>
        <v/>
      </c>
      <c r="L422">
        <f>IF(Table1[[#This Row],[Transaction Type]]="Upgrade",Table1[[#This Row],[Credit Amount]],IF(Table1[[#This Row],[Transaction Type]]="Activation",Table1[[#This Row],[Credit Amount]],""))</f>
        <v>-378.53</v>
      </c>
      <c r="M422" t="str">
        <f>IF(Table1[[#This Row],[Transaction Type]]="Maintenance",Table1[[#This Row],[Credit Amount]],"")</f>
        <v/>
      </c>
      <c r="N422">
        <v>10004</v>
      </c>
      <c r="O422" t="s">
        <v>2489</v>
      </c>
      <c r="P422" t="s">
        <v>2493</v>
      </c>
      <c r="Q422" t="s">
        <v>290</v>
      </c>
      <c r="R422">
        <v>10004</v>
      </c>
      <c r="S422" t="s">
        <v>2489</v>
      </c>
      <c r="T422" t="s">
        <v>2493</v>
      </c>
      <c r="U422" t="s">
        <v>290</v>
      </c>
      <c r="V422" t="s">
        <v>34</v>
      </c>
      <c r="W422">
        <v>100004721</v>
      </c>
      <c r="X422">
        <v>8005553722</v>
      </c>
      <c r="Y422" t="s">
        <v>2595</v>
      </c>
      <c r="Z422" t="s">
        <v>6310</v>
      </c>
      <c r="AA422" s="13">
        <v>-378.53</v>
      </c>
      <c r="AB422" s="14">
        <v>42533</v>
      </c>
      <c r="AC422" t="s">
        <v>35</v>
      </c>
    </row>
    <row r="423" spans="1:29" x14ac:dyDescent="0.25">
      <c r="A423" t="str">
        <f>CONCATENATE("Q",ROUNDUP(MONTH(Table1[[#This Row],[Month]])/3,0))</f>
        <v>Q2</v>
      </c>
      <c r="B423" s="14">
        <f>EOMONTH(Table1[[#This Row],[Credit Date]],-1)+1</f>
        <v>42522</v>
      </c>
      <c r="C423" t="str">
        <f>CONCATENATE(Table1[[#This Row],[Issuer Last Name]],", ",Table1[[#This Row],[Issuer First Name]])</f>
        <v>No. 004, Employee</v>
      </c>
      <c r="D423" t="str">
        <f>CONCATENATE(Table1[[#This Row],[Approver Last Name]],", ",Table1[[#This Row],[Approver First Name]])</f>
        <v>No. 004, Employee</v>
      </c>
      <c r="E423" t="str">
        <f>CONCATENATE(Table1[[#This Row],[Customer Last Name]],", ",Table1[[#This Row],[Customer First Name]])</f>
        <v>No. 10373, Client</v>
      </c>
      <c r="F4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 t="str">
        <f>IF(Table1[[#This Row],[Transaction Type]]="Maintenance","Non-Sales","Sales")</f>
        <v>Non-Sales</v>
      </c>
      <c r="H423">
        <f>IF(Table1[[#This Row],[Quarter]]="q2",1,"")</f>
        <v>1</v>
      </c>
      <c r="I423" t="str">
        <f>IF(Table1[[#This Row],[Quarter]]="q3",1,"")</f>
        <v/>
      </c>
      <c r="J423">
        <f>IF(Table1[[#This Row],[Quarter]]="Q2",Table1[[#This Row],[Credit Amount]],"")</f>
        <v>-410.31</v>
      </c>
      <c r="K423" t="str">
        <f>IF(Table1[[#This Row],[Quarter]]="Q3",Table1[[#This Row],[Credit Amount]],"")</f>
        <v/>
      </c>
      <c r="L423" t="str">
        <f>IF(Table1[[#This Row],[Transaction Type]]="Upgrade",Table1[[#This Row],[Credit Amount]],IF(Table1[[#This Row],[Transaction Type]]="Activation",Table1[[#This Row],[Credit Amount]],""))</f>
        <v/>
      </c>
      <c r="M423">
        <f>IF(Table1[[#This Row],[Transaction Type]]="Maintenance",Table1[[#This Row],[Credit Amount]],"")</f>
        <v>-410.31</v>
      </c>
      <c r="N423">
        <v>10004</v>
      </c>
      <c r="O423" t="s">
        <v>2489</v>
      </c>
      <c r="P423" t="s">
        <v>2493</v>
      </c>
      <c r="Q423" t="s">
        <v>290</v>
      </c>
      <c r="R423">
        <v>10004</v>
      </c>
      <c r="S423" t="s">
        <v>2489</v>
      </c>
      <c r="T423" t="s">
        <v>2493</v>
      </c>
      <c r="U423" t="s">
        <v>290</v>
      </c>
      <c r="V423" t="s">
        <v>34</v>
      </c>
      <c r="W423">
        <v>100001372</v>
      </c>
      <c r="X423">
        <v>8005550373</v>
      </c>
      <c r="Y423" t="s">
        <v>2595</v>
      </c>
      <c r="Z423" t="s">
        <v>2968</v>
      </c>
      <c r="AA423" s="13">
        <v>-410.31</v>
      </c>
      <c r="AB423" s="14">
        <v>42534</v>
      </c>
      <c r="AC423" t="s">
        <v>36</v>
      </c>
    </row>
    <row r="424" spans="1:29" x14ac:dyDescent="0.25">
      <c r="A424" t="str">
        <f>CONCATENATE("Q",ROUNDUP(MONTH(Table1[[#This Row],[Month]])/3,0))</f>
        <v>Q2</v>
      </c>
      <c r="B424" s="14">
        <f>EOMONTH(Table1[[#This Row],[Credit Date]],-1)+1</f>
        <v>42522</v>
      </c>
      <c r="C424" t="str">
        <f>CONCATENATE(Table1[[#This Row],[Issuer Last Name]],", ",Table1[[#This Row],[Issuer First Name]])</f>
        <v>No. 004, Employee</v>
      </c>
      <c r="D424" t="str">
        <f>CONCATENATE(Table1[[#This Row],[Approver Last Name]],", ",Table1[[#This Row],[Approver First Name]])</f>
        <v>No. 004, Employee</v>
      </c>
      <c r="E424" t="str">
        <f>CONCATENATE(Table1[[#This Row],[Customer Last Name]],", ",Table1[[#This Row],[Customer First Name]])</f>
        <v>No. 11246, Client</v>
      </c>
      <c r="F4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4" t="str">
        <f>IF(Table1[[#This Row],[Transaction Type]]="Maintenance","Non-Sales","Sales")</f>
        <v>Sales</v>
      </c>
      <c r="H424">
        <f>IF(Table1[[#This Row],[Quarter]]="q2",1,"")</f>
        <v>1</v>
      </c>
      <c r="I424" t="str">
        <f>IF(Table1[[#This Row],[Quarter]]="q3",1,"")</f>
        <v/>
      </c>
      <c r="J424">
        <f>IF(Table1[[#This Row],[Quarter]]="Q2",Table1[[#This Row],[Credit Amount]],"")</f>
        <v>-294.98</v>
      </c>
      <c r="K424" t="str">
        <f>IF(Table1[[#This Row],[Quarter]]="Q3",Table1[[#This Row],[Credit Amount]],"")</f>
        <v/>
      </c>
      <c r="L424">
        <f>IF(Table1[[#This Row],[Transaction Type]]="Upgrade",Table1[[#This Row],[Credit Amount]],IF(Table1[[#This Row],[Transaction Type]]="Activation",Table1[[#This Row],[Credit Amount]],""))</f>
        <v>-294.98</v>
      </c>
      <c r="M424" t="str">
        <f>IF(Table1[[#This Row],[Transaction Type]]="Maintenance",Table1[[#This Row],[Credit Amount]],"")</f>
        <v/>
      </c>
      <c r="N424">
        <v>10004</v>
      </c>
      <c r="O424" t="s">
        <v>2489</v>
      </c>
      <c r="P424" t="s">
        <v>2493</v>
      </c>
      <c r="Q424" t="s">
        <v>290</v>
      </c>
      <c r="R424">
        <v>10004</v>
      </c>
      <c r="S424" t="s">
        <v>2489</v>
      </c>
      <c r="T424" t="s">
        <v>2493</v>
      </c>
      <c r="U424" t="s">
        <v>290</v>
      </c>
      <c r="V424" t="s">
        <v>34</v>
      </c>
      <c r="W424">
        <v>100002245</v>
      </c>
      <c r="X424">
        <v>8005551246</v>
      </c>
      <c r="Y424" t="s">
        <v>2595</v>
      </c>
      <c r="Z424" t="s">
        <v>3841</v>
      </c>
      <c r="AA424" s="13">
        <v>-294.98</v>
      </c>
      <c r="AB424" s="14">
        <v>42539</v>
      </c>
      <c r="AC424" t="s">
        <v>37</v>
      </c>
    </row>
    <row r="425" spans="1:29" x14ac:dyDescent="0.25">
      <c r="A425" t="str">
        <f>CONCATENATE("Q",ROUNDUP(MONTH(Table1[[#This Row],[Month]])/3,0))</f>
        <v>Q2</v>
      </c>
      <c r="B425" s="14">
        <f>EOMONTH(Table1[[#This Row],[Credit Date]],-1)+1</f>
        <v>42522</v>
      </c>
      <c r="C425" t="str">
        <f>CONCATENATE(Table1[[#This Row],[Issuer Last Name]],", ",Table1[[#This Row],[Issuer First Name]])</f>
        <v>No. 004, Employee</v>
      </c>
      <c r="D425" t="str">
        <f>CONCATENATE(Table1[[#This Row],[Approver Last Name]],", ",Table1[[#This Row],[Approver First Name]])</f>
        <v>No. 004, Employee</v>
      </c>
      <c r="E425" t="str">
        <f>CONCATENATE(Table1[[#This Row],[Customer Last Name]],", ",Table1[[#This Row],[Customer First Name]])</f>
        <v>No. 12338, Client</v>
      </c>
      <c r="F4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5" t="str">
        <f>IF(Table1[[#This Row],[Transaction Type]]="Maintenance","Non-Sales","Sales")</f>
        <v>Sales</v>
      </c>
      <c r="H425">
        <f>IF(Table1[[#This Row],[Quarter]]="q2",1,"")</f>
        <v>1</v>
      </c>
      <c r="I425" t="str">
        <f>IF(Table1[[#This Row],[Quarter]]="q3",1,"")</f>
        <v/>
      </c>
      <c r="J425">
        <f>IF(Table1[[#This Row],[Quarter]]="Q2",Table1[[#This Row],[Credit Amount]],"")</f>
        <v>-394.04</v>
      </c>
      <c r="K425" t="str">
        <f>IF(Table1[[#This Row],[Quarter]]="Q3",Table1[[#This Row],[Credit Amount]],"")</f>
        <v/>
      </c>
      <c r="L425">
        <f>IF(Table1[[#This Row],[Transaction Type]]="Upgrade",Table1[[#This Row],[Credit Amount]],IF(Table1[[#This Row],[Transaction Type]]="Activation",Table1[[#This Row],[Credit Amount]],""))</f>
        <v>-394.04</v>
      </c>
      <c r="M425" t="str">
        <f>IF(Table1[[#This Row],[Transaction Type]]="Maintenance",Table1[[#This Row],[Credit Amount]],"")</f>
        <v/>
      </c>
      <c r="N425">
        <v>10004</v>
      </c>
      <c r="O425" t="s">
        <v>2489</v>
      </c>
      <c r="P425" t="s">
        <v>2493</v>
      </c>
      <c r="Q425" t="s">
        <v>290</v>
      </c>
      <c r="R425">
        <v>10004</v>
      </c>
      <c r="S425" t="s">
        <v>2489</v>
      </c>
      <c r="T425" t="s">
        <v>2493</v>
      </c>
      <c r="U425" t="s">
        <v>290</v>
      </c>
      <c r="V425" t="s">
        <v>34</v>
      </c>
      <c r="W425">
        <v>100003337</v>
      </c>
      <c r="X425">
        <v>8005552338</v>
      </c>
      <c r="Y425" t="s">
        <v>2595</v>
      </c>
      <c r="Z425" t="s">
        <v>4933</v>
      </c>
      <c r="AA425" s="13">
        <v>-394.04</v>
      </c>
      <c r="AB425" s="14">
        <v>42540</v>
      </c>
      <c r="AC425" t="s">
        <v>35</v>
      </c>
    </row>
    <row r="426" spans="1:29" x14ac:dyDescent="0.25">
      <c r="A426" t="str">
        <f>CONCATENATE("Q",ROUNDUP(MONTH(Table1[[#This Row],[Month]])/3,0))</f>
        <v>Q2</v>
      </c>
      <c r="B426" s="14">
        <f>EOMONTH(Table1[[#This Row],[Credit Date]],-1)+1</f>
        <v>42522</v>
      </c>
      <c r="C426" t="str">
        <f>CONCATENATE(Table1[[#This Row],[Issuer Last Name]],", ",Table1[[#This Row],[Issuer First Name]])</f>
        <v>No. 004, Employee</v>
      </c>
      <c r="D426" t="str">
        <f>CONCATENATE(Table1[[#This Row],[Approver Last Name]],", ",Table1[[#This Row],[Approver First Name]])</f>
        <v>No. 004, Employee</v>
      </c>
      <c r="E426" t="str">
        <f>CONCATENATE(Table1[[#This Row],[Customer Last Name]],", ",Table1[[#This Row],[Customer First Name]])</f>
        <v>No. 12667, Client</v>
      </c>
      <c r="F4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 t="str">
        <f>IF(Table1[[#This Row],[Transaction Type]]="Maintenance","Non-Sales","Sales")</f>
        <v>Non-Sales</v>
      </c>
      <c r="H426">
        <f>IF(Table1[[#This Row],[Quarter]]="q2",1,"")</f>
        <v>1</v>
      </c>
      <c r="I426" t="str">
        <f>IF(Table1[[#This Row],[Quarter]]="q3",1,"")</f>
        <v/>
      </c>
      <c r="J426">
        <f>IF(Table1[[#This Row],[Quarter]]="Q2",Table1[[#This Row],[Credit Amount]],"")</f>
        <v>-463.73</v>
      </c>
      <c r="K426" t="str">
        <f>IF(Table1[[#This Row],[Quarter]]="Q3",Table1[[#This Row],[Credit Amount]],"")</f>
        <v/>
      </c>
      <c r="L426" t="str">
        <f>IF(Table1[[#This Row],[Transaction Type]]="Upgrade",Table1[[#This Row],[Credit Amount]],IF(Table1[[#This Row],[Transaction Type]]="Activation",Table1[[#This Row],[Credit Amount]],""))</f>
        <v/>
      </c>
      <c r="M426">
        <f>IF(Table1[[#This Row],[Transaction Type]]="Maintenance",Table1[[#This Row],[Credit Amount]],"")</f>
        <v>-463.73</v>
      </c>
      <c r="N426">
        <v>10004</v>
      </c>
      <c r="O426" t="s">
        <v>2489</v>
      </c>
      <c r="P426" t="s">
        <v>2493</v>
      </c>
      <c r="Q426" t="s">
        <v>290</v>
      </c>
      <c r="R426">
        <v>10004</v>
      </c>
      <c r="S426" t="s">
        <v>2489</v>
      </c>
      <c r="T426" t="s">
        <v>2493</v>
      </c>
      <c r="U426" t="s">
        <v>290</v>
      </c>
      <c r="V426" t="s">
        <v>34</v>
      </c>
      <c r="W426">
        <v>100003666</v>
      </c>
      <c r="X426">
        <v>8005552667</v>
      </c>
      <c r="Y426" t="s">
        <v>2595</v>
      </c>
      <c r="Z426" t="s">
        <v>5261</v>
      </c>
      <c r="AA426" s="13">
        <v>-463.73</v>
      </c>
      <c r="AB426" s="14">
        <v>42542</v>
      </c>
      <c r="AC426" t="s">
        <v>36</v>
      </c>
    </row>
    <row r="427" spans="1:29" x14ac:dyDescent="0.25">
      <c r="A427" t="str">
        <f>CONCATENATE("Q",ROUNDUP(MONTH(Table1[[#This Row],[Month]])/3,0))</f>
        <v>Q2</v>
      </c>
      <c r="B427" s="14">
        <f>EOMONTH(Table1[[#This Row],[Credit Date]],-1)+1</f>
        <v>42522</v>
      </c>
      <c r="C427" t="str">
        <f>CONCATENATE(Table1[[#This Row],[Issuer Last Name]],", ",Table1[[#This Row],[Issuer First Name]])</f>
        <v>No. 004, Employee</v>
      </c>
      <c r="D427" t="str">
        <f>CONCATENATE(Table1[[#This Row],[Approver Last Name]],", ",Table1[[#This Row],[Approver First Name]])</f>
        <v>No. 004, Employee</v>
      </c>
      <c r="E427" t="str">
        <f>CONCATENATE(Table1[[#This Row],[Customer Last Name]],", ",Table1[[#This Row],[Customer First Name]])</f>
        <v>No. 13838, Client</v>
      </c>
      <c r="F4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7" t="str">
        <f>IF(Table1[[#This Row],[Transaction Type]]="Maintenance","Non-Sales","Sales")</f>
        <v>Sales</v>
      </c>
      <c r="H427">
        <f>IF(Table1[[#This Row],[Quarter]]="q2",1,"")</f>
        <v>1</v>
      </c>
      <c r="I427" t="str">
        <f>IF(Table1[[#This Row],[Quarter]]="q3",1,"")</f>
        <v/>
      </c>
      <c r="J427">
        <f>IF(Table1[[#This Row],[Quarter]]="Q2",Table1[[#This Row],[Credit Amount]],"")</f>
        <v>-411.92</v>
      </c>
      <c r="K427" t="str">
        <f>IF(Table1[[#This Row],[Quarter]]="Q3",Table1[[#This Row],[Credit Amount]],"")</f>
        <v/>
      </c>
      <c r="L427">
        <f>IF(Table1[[#This Row],[Transaction Type]]="Upgrade",Table1[[#This Row],[Credit Amount]],IF(Table1[[#This Row],[Transaction Type]]="Activation",Table1[[#This Row],[Credit Amount]],""))</f>
        <v>-411.92</v>
      </c>
      <c r="M427" t="str">
        <f>IF(Table1[[#This Row],[Transaction Type]]="Maintenance",Table1[[#This Row],[Credit Amount]],"")</f>
        <v/>
      </c>
      <c r="N427">
        <v>10004</v>
      </c>
      <c r="O427" t="s">
        <v>2489</v>
      </c>
      <c r="P427" t="s">
        <v>2493</v>
      </c>
      <c r="Q427" t="s">
        <v>290</v>
      </c>
      <c r="R427">
        <v>10004</v>
      </c>
      <c r="S427" t="s">
        <v>2489</v>
      </c>
      <c r="T427" t="s">
        <v>2493</v>
      </c>
      <c r="U427" t="s">
        <v>290</v>
      </c>
      <c r="V427" t="s">
        <v>34</v>
      </c>
      <c r="W427">
        <v>100004837</v>
      </c>
      <c r="X427">
        <v>8005553838</v>
      </c>
      <c r="Y427" t="s">
        <v>2595</v>
      </c>
      <c r="Z427" t="s">
        <v>6426</v>
      </c>
      <c r="AA427" s="13">
        <v>-411.92</v>
      </c>
      <c r="AB427" s="14">
        <v>42543</v>
      </c>
      <c r="AC427" t="s">
        <v>37</v>
      </c>
    </row>
    <row r="428" spans="1:29" x14ac:dyDescent="0.25">
      <c r="A428" t="str">
        <f>CONCATENATE("Q",ROUNDUP(MONTH(Table1[[#This Row],[Month]])/3,0))</f>
        <v>Q2</v>
      </c>
      <c r="B428" s="14">
        <f>EOMONTH(Table1[[#This Row],[Credit Date]],-1)+1</f>
        <v>42522</v>
      </c>
      <c r="C428" t="str">
        <f>CONCATENATE(Table1[[#This Row],[Issuer Last Name]],", ",Table1[[#This Row],[Issuer First Name]])</f>
        <v>No. 004, Employee</v>
      </c>
      <c r="D428" t="str">
        <f>CONCATENATE(Table1[[#This Row],[Approver Last Name]],", ",Table1[[#This Row],[Approver First Name]])</f>
        <v>No. 004, Employee</v>
      </c>
      <c r="E428" t="str">
        <f>CONCATENATE(Table1[[#This Row],[Customer Last Name]],", ",Table1[[#This Row],[Customer First Name]])</f>
        <v>No. 14067, Client</v>
      </c>
      <c r="F4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8" t="str">
        <f>IF(Table1[[#This Row],[Transaction Type]]="Maintenance","Non-Sales","Sales")</f>
        <v>Non-Sales</v>
      </c>
      <c r="H428">
        <f>IF(Table1[[#This Row],[Quarter]]="q2",1,"")</f>
        <v>1</v>
      </c>
      <c r="I428" t="str">
        <f>IF(Table1[[#This Row],[Quarter]]="q3",1,"")</f>
        <v/>
      </c>
      <c r="J428">
        <f>IF(Table1[[#This Row],[Quarter]]="Q2",Table1[[#This Row],[Credit Amount]],"")</f>
        <v>-74.98</v>
      </c>
      <c r="K428" t="str">
        <f>IF(Table1[[#This Row],[Quarter]]="Q3",Table1[[#This Row],[Credit Amount]],"")</f>
        <v/>
      </c>
      <c r="L428" t="str">
        <f>IF(Table1[[#This Row],[Transaction Type]]="Upgrade",Table1[[#This Row],[Credit Amount]],IF(Table1[[#This Row],[Transaction Type]]="Activation",Table1[[#This Row],[Credit Amount]],""))</f>
        <v/>
      </c>
      <c r="M428">
        <f>IF(Table1[[#This Row],[Transaction Type]]="Maintenance",Table1[[#This Row],[Credit Amount]],"")</f>
        <v>-74.98</v>
      </c>
      <c r="N428">
        <v>10004</v>
      </c>
      <c r="O428" t="s">
        <v>2489</v>
      </c>
      <c r="P428" t="s">
        <v>2493</v>
      </c>
      <c r="Q428" t="s">
        <v>290</v>
      </c>
      <c r="R428">
        <v>10004</v>
      </c>
      <c r="S428" t="s">
        <v>2489</v>
      </c>
      <c r="T428" t="s">
        <v>2493</v>
      </c>
      <c r="U428" t="s">
        <v>290</v>
      </c>
      <c r="V428" t="s">
        <v>34</v>
      </c>
      <c r="W428">
        <v>100005066</v>
      </c>
      <c r="X428">
        <v>8005554067</v>
      </c>
      <c r="Y428" t="s">
        <v>2595</v>
      </c>
      <c r="Z428" t="s">
        <v>6655</v>
      </c>
      <c r="AA428" s="13">
        <v>-74.98</v>
      </c>
      <c r="AB428" s="14">
        <v>42545</v>
      </c>
      <c r="AC428" t="s">
        <v>36</v>
      </c>
    </row>
    <row r="429" spans="1:29" x14ac:dyDescent="0.25">
      <c r="A429" t="str">
        <f>CONCATENATE("Q",ROUNDUP(MONTH(Table1[[#This Row],[Month]])/3,0))</f>
        <v>Q2</v>
      </c>
      <c r="B429" s="14">
        <f>EOMONTH(Table1[[#This Row],[Credit Date]],-1)+1</f>
        <v>42522</v>
      </c>
      <c r="C429" t="str">
        <f>CONCATENATE(Table1[[#This Row],[Issuer Last Name]],", ",Table1[[#This Row],[Issuer First Name]])</f>
        <v>No. 004, Employee</v>
      </c>
      <c r="D429" t="str">
        <f>CONCATENATE(Table1[[#This Row],[Approver Last Name]],", ",Table1[[#This Row],[Approver First Name]])</f>
        <v>No. 004, Employee</v>
      </c>
      <c r="E429" t="str">
        <f>CONCATENATE(Table1[[#This Row],[Customer Last Name]],", ",Table1[[#This Row],[Customer First Name]])</f>
        <v>No. 10956, Client</v>
      </c>
      <c r="F4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9" t="str">
        <f>IF(Table1[[#This Row],[Transaction Type]]="Maintenance","Non-Sales","Sales")</f>
        <v>Sales</v>
      </c>
      <c r="H429">
        <f>IF(Table1[[#This Row],[Quarter]]="q2",1,"")</f>
        <v>1</v>
      </c>
      <c r="I429" t="str">
        <f>IF(Table1[[#This Row],[Quarter]]="q3",1,"")</f>
        <v/>
      </c>
      <c r="J429">
        <f>IF(Table1[[#This Row],[Quarter]]="Q2",Table1[[#This Row],[Credit Amount]],"")</f>
        <v>-164.53</v>
      </c>
      <c r="K429" t="str">
        <f>IF(Table1[[#This Row],[Quarter]]="Q3",Table1[[#This Row],[Credit Amount]],"")</f>
        <v/>
      </c>
      <c r="L429">
        <f>IF(Table1[[#This Row],[Transaction Type]]="Upgrade",Table1[[#This Row],[Credit Amount]],IF(Table1[[#This Row],[Transaction Type]]="Activation",Table1[[#This Row],[Credit Amount]],""))</f>
        <v>-164.53</v>
      </c>
      <c r="M429" t="str">
        <f>IF(Table1[[#This Row],[Transaction Type]]="Maintenance",Table1[[#This Row],[Credit Amount]],"")</f>
        <v/>
      </c>
      <c r="N429">
        <v>10004</v>
      </c>
      <c r="O429" t="s">
        <v>2489</v>
      </c>
      <c r="P429" t="s">
        <v>2493</v>
      </c>
      <c r="Q429" t="s">
        <v>290</v>
      </c>
      <c r="R429">
        <v>10004</v>
      </c>
      <c r="S429" t="s">
        <v>2489</v>
      </c>
      <c r="T429" t="s">
        <v>2493</v>
      </c>
      <c r="U429" t="s">
        <v>290</v>
      </c>
      <c r="V429" t="s">
        <v>34</v>
      </c>
      <c r="W429">
        <v>100001955</v>
      </c>
      <c r="X429">
        <v>8005550956</v>
      </c>
      <c r="Y429" t="s">
        <v>2595</v>
      </c>
      <c r="Z429" t="s">
        <v>3551</v>
      </c>
      <c r="AA429" s="13">
        <v>-164.53</v>
      </c>
      <c r="AB429" s="14">
        <v>42545</v>
      </c>
      <c r="AC429" t="s">
        <v>35</v>
      </c>
    </row>
    <row r="430" spans="1:29" x14ac:dyDescent="0.25">
      <c r="A430" t="str">
        <f>CONCATENATE("Q",ROUNDUP(MONTH(Table1[[#This Row],[Month]])/3,0))</f>
        <v>Q2</v>
      </c>
      <c r="B430" s="14">
        <f>EOMONTH(Table1[[#This Row],[Credit Date]],-1)+1</f>
        <v>42522</v>
      </c>
      <c r="C430" t="str">
        <f>CONCATENATE(Table1[[#This Row],[Issuer Last Name]],", ",Table1[[#This Row],[Issuer First Name]])</f>
        <v>No. 004, Employee</v>
      </c>
      <c r="D430" t="str">
        <f>CONCATENATE(Table1[[#This Row],[Approver Last Name]],", ",Table1[[#This Row],[Approver First Name]])</f>
        <v>No. 004, Employee</v>
      </c>
      <c r="E430" t="str">
        <f>CONCATENATE(Table1[[#This Row],[Customer Last Name]],", ",Table1[[#This Row],[Customer First Name]])</f>
        <v>No. 12743, Client</v>
      </c>
      <c r="F4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0" t="str">
        <f>IF(Table1[[#This Row],[Transaction Type]]="Maintenance","Non-Sales","Sales")</f>
        <v>Sales</v>
      </c>
      <c r="H430">
        <f>IF(Table1[[#This Row],[Quarter]]="q2",1,"")</f>
        <v>1</v>
      </c>
      <c r="I430" t="str">
        <f>IF(Table1[[#This Row],[Quarter]]="q3",1,"")</f>
        <v/>
      </c>
      <c r="J430">
        <f>IF(Table1[[#This Row],[Quarter]]="Q2",Table1[[#This Row],[Credit Amount]],"")</f>
        <v>-103.05</v>
      </c>
      <c r="K430" t="str">
        <f>IF(Table1[[#This Row],[Quarter]]="Q3",Table1[[#This Row],[Credit Amount]],"")</f>
        <v/>
      </c>
      <c r="L430">
        <f>IF(Table1[[#This Row],[Transaction Type]]="Upgrade",Table1[[#This Row],[Credit Amount]],IF(Table1[[#This Row],[Transaction Type]]="Activation",Table1[[#This Row],[Credit Amount]],""))</f>
        <v>-103.05</v>
      </c>
      <c r="M430" t="str">
        <f>IF(Table1[[#This Row],[Transaction Type]]="Maintenance",Table1[[#This Row],[Credit Amount]],"")</f>
        <v/>
      </c>
      <c r="N430">
        <v>10004</v>
      </c>
      <c r="O430" t="s">
        <v>2489</v>
      </c>
      <c r="P430" t="s">
        <v>2493</v>
      </c>
      <c r="Q430" t="s">
        <v>290</v>
      </c>
      <c r="R430">
        <v>10004</v>
      </c>
      <c r="S430" t="s">
        <v>2489</v>
      </c>
      <c r="T430" t="s">
        <v>2493</v>
      </c>
      <c r="U430" t="s">
        <v>290</v>
      </c>
      <c r="V430" t="s">
        <v>34</v>
      </c>
      <c r="W430">
        <v>100003742</v>
      </c>
      <c r="X430">
        <v>8005552743</v>
      </c>
      <c r="Y430" t="s">
        <v>2595</v>
      </c>
      <c r="Z430" t="s">
        <v>5335</v>
      </c>
      <c r="AA430" s="13">
        <v>-103.05</v>
      </c>
      <c r="AB430" s="14">
        <v>42547</v>
      </c>
      <c r="AC430" t="s">
        <v>35</v>
      </c>
    </row>
    <row r="431" spans="1:29" x14ac:dyDescent="0.25">
      <c r="A431" t="str">
        <f>CONCATENATE("Q",ROUNDUP(MONTH(Table1[[#This Row],[Month]])/3,0))</f>
        <v>Q3</v>
      </c>
      <c r="B431" s="14">
        <f>EOMONTH(Table1[[#This Row],[Credit Date]],-1)+1</f>
        <v>42552</v>
      </c>
      <c r="C431" t="str">
        <f>CONCATENATE(Table1[[#This Row],[Issuer Last Name]],", ",Table1[[#This Row],[Issuer First Name]])</f>
        <v>No. 004, Employee</v>
      </c>
      <c r="D431" t="str">
        <f>CONCATENATE(Table1[[#This Row],[Approver Last Name]],", ",Table1[[#This Row],[Approver First Name]])</f>
        <v>No. 004, Employee</v>
      </c>
      <c r="E431" t="str">
        <f>CONCATENATE(Table1[[#This Row],[Customer Last Name]],", ",Table1[[#This Row],[Customer First Name]])</f>
        <v>No. 13188, Client</v>
      </c>
      <c r="F4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1" t="str">
        <f>IF(Table1[[#This Row],[Transaction Type]]="Maintenance","Non-Sales","Sales")</f>
        <v>Non-Sales</v>
      </c>
      <c r="H431" t="str">
        <f>IF(Table1[[#This Row],[Quarter]]="q2",1,"")</f>
        <v/>
      </c>
      <c r="I431">
        <f>IF(Table1[[#This Row],[Quarter]]="q3",1,"")</f>
        <v>1</v>
      </c>
      <c r="J431" t="str">
        <f>IF(Table1[[#This Row],[Quarter]]="Q2",Table1[[#This Row],[Credit Amount]],"")</f>
        <v/>
      </c>
      <c r="K431">
        <f>IF(Table1[[#This Row],[Quarter]]="Q3",Table1[[#This Row],[Credit Amount]],"")</f>
        <v>-424.35</v>
      </c>
      <c r="L431" t="str">
        <f>IF(Table1[[#This Row],[Transaction Type]]="Upgrade",Table1[[#This Row],[Credit Amount]],IF(Table1[[#This Row],[Transaction Type]]="Activation",Table1[[#This Row],[Credit Amount]],""))</f>
        <v/>
      </c>
      <c r="M431">
        <f>IF(Table1[[#This Row],[Transaction Type]]="Maintenance",Table1[[#This Row],[Credit Amount]],"")</f>
        <v>-424.35</v>
      </c>
      <c r="N431">
        <v>10004</v>
      </c>
      <c r="O431" t="s">
        <v>2489</v>
      </c>
      <c r="P431" t="s">
        <v>2493</v>
      </c>
      <c r="Q431" t="s">
        <v>290</v>
      </c>
      <c r="R431">
        <v>10004</v>
      </c>
      <c r="S431" t="s">
        <v>2489</v>
      </c>
      <c r="T431" t="s">
        <v>2493</v>
      </c>
      <c r="U431" t="s">
        <v>290</v>
      </c>
      <c r="V431" t="s">
        <v>34</v>
      </c>
      <c r="W431">
        <v>100004187</v>
      </c>
      <c r="X431">
        <v>8005553188</v>
      </c>
      <c r="Y431" t="s">
        <v>2595</v>
      </c>
      <c r="Z431" t="s">
        <v>5776</v>
      </c>
      <c r="AA431" s="13">
        <v>-424.35</v>
      </c>
      <c r="AB431" s="14">
        <v>42553</v>
      </c>
      <c r="AC431" t="s">
        <v>36</v>
      </c>
    </row>
    <row r="432" spans="1:29" x14ac:dyDescent="0.25">
      <c r="A432" t="str">
        <f>CONCATENATE("Q",ROUNDUP(MONTH(Table1[[#This Row],[Month]])/3,0))</f>
        <v>Q3</v>
      </c>
      <c r="B432" s="14">
        <f>EOMONTH(Table1[[#This Row],[Credit Date]],-1)+1</f>
        <v>42552</v>
      </c>
      <c r="C432" t="str">
        <f>CONCATENATE(Table1[[#This Row],[Issuer Last Name]],", ",Table1[[#This Row],[Issuer First Name]])</f>
        <v>No. 004, Employee</v>
      </c>
      <c r="D432" t="str">
        <f>CONCATENATE(Table1[[#This Row],[Approver Last Name]],", ",Table1[[#This Row],[Approver First Name]])</f>
        <v>No. 004, Employee</v>
      </c>
      <c r="E432" t="str">
        <f>CONCATENATE(Table1[[#This Row],[Customer Last Name]],", ",Table1[[#This Row],[Customer First Name]])</f>
        <v>No. 13993, Client</v>
      </c>
      <c r="F4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 t="str">
        <f>IF(Table1[[#This Row],[Transaction Type]]="Maintenance","Non-Sales","Sales")</f>
        <v>Sales</v>
      </c>
      <c r="H432" t="str">
        <f>IF(Table1[[#This Row],[Quarter]]="q2",1,"")</f>
        <v/>
      </c>
      <c r="I432">
        <f>IF(Table1[[#This Row],[Quarter]]="q3",1,"")</f>
        <v>1</v>
      </c>
      <c r="J432" t="str">
        <f>IF(Table1[[#This Row],[Quarter]]="Q2",Table1[[#This Row],[Credit Amount]],"")</f>
        <v/>
      </c>
      <c r="K432">
        <f>IF(Table1[[#This Row],[Quarter]]="Q3",Table1[[#This Row],[Credit Amount]],"")</f>
        <v>-54.8</v>
      </c>
      <c r="L432">
        <f>IF(Table1[[#This Row],[Transaction Type]]="Upgrade",Table1[[#This Row],[Credit Amount]],IF(Table1[[#This Row],[Transaction Type]]="Activation",Table1[[#This Row],[Credit Amount]],""))</f>
        <v>-54.8</v>
      </c>
      <c r="M432" t="str">
        <f>IF(Table1[[#This Row],[Transaction Type]]="Maintenance",Table1[[#This Row],[Credit Amount]],"")</f>
        <v/>
      </c>
      <c r="N432">
        <v>10004</v>
      </c>
      <c r="O432" t="s">
        <v>2489</v>
      </c>
      <c r="P432" t="s">
        <v>2493</v>
      </c>
      <c r="Q432" t="s">
        <v>290</v>
      </c>
      <c r="R432">
        <v>10004</v>
      </c>
      <c r="S432" t="s">
        <v>2489</v>
      </c>
      <c r="T432" t="s">
        <v>2493</v>
      </c>
      <c r="U432" t="s">
        <v>290</v>
      </c>
      <c r="V432" t="s">
        <v>34</v>
      </c>
      <c r="W432">
        <v>100004992</v>
      </c>
      <c r="X432">
        <v>8005553993</v>
      </c>
      <c r="Y432" t="s">
        <v>2595</v>
      </c>
      <c r="Z432" t="s">
        <v>6581</v>
      </c>
      <c r="AA432" s="13">
        <v>-54.8</v>
      </c>
      <c r="AB432" s="14">
        <v>42556</v>
      </c>
      <c r="AC432" t="s">
        <v>37</v>
      </c>
    </row>
    <row r="433" spans="1:29" x14ac:dyDescent="0.25">
      <c r="A433" t="str">
        <f>CONCATENATE("Q",ROUNDUP(MONTH(Table1[[#This Row],[Month]])/3,0))</f>
        <v>Q3</v>
      </c>
      <c r="B433" s="14">
        <f>EOMONTH(Table1[[#This Row],[Credit Date]],-1)+1</f>
        <v>42552</v>
      </c>
      <c r="C433" t="str">
        <f>CONCATENATE(Table1[[#This Row],[Issuer Last Name]],", ",Table1[[#This Row],[Issuer First Name]])</f>
        <v>No. 004, Employee</v>
      </c>
      <c r="D433" t="str">
        <f>CONCATENATE(Table1[[#This Row],[Approver Last Name]],", ",Table1[[#This Row],[Approver First Name]])</f>
        <v>No. 004, Employee</v>
      </c>
      <c r="E433" t="str">
        <f>CONCATENATE(Table1[[#This Row],[Customer Last Name]],", ",Table1[[#This Row],[Customer First Name]])</f>
        <v>No. 13987, Client</v>
      </c>
      <c r="F4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3" t="str">
        <f>IF(Table1[[#This Row],[Transaction Type]]="Maintenance","Non-Sales","Sales")</f>
        <v>Sales</v>
      </c>
      <c r="H433" t="str">
        <f>IF(Table1[[#This Row],[Quarter]]="q2",1,"")</f>
        <v/>
      </c>
      <c r="I433">
        <f>IF(Table1[[#This Row],[Quarter]]="q3",1,"")</f>
        <v>1</v>
      </c>
      <c r="J433" t="str">
        <f>IF(Table1[[#This Row],[Quarter]]="Q2",Table1[[#This Row],[Credit Amount]],"")</f>
        <v/>
      </c>
      <c r="K433">
        <f>IF(Table1[[#This Row],[Quarter]]="Q3",Table1[[#This Row],[Credit Amount]],"")</f>
        <v>-65.87</v>
      </c>
      <c r="L433">
        <f>IF(Table1[[#This Row],[Transaction Type]]="Upgrade",Table1[[#This Row],[Credit Amount]],IF(Table1[[#This Row],[Transaction Type]]="Activation",Table1[[#This Row],[Credit Amount]],""))</f>
        <v>-65.87</v>
      </c>
      <c r="M433" t="str">
        <f>IF(Table1[[#This Row],[Transaction Type]]="Maintenance",Table1[[#This Row],[Credit Amount]],"")</f>
        <v/>
      </c>
      <c r="N433">
        <v>10004</v>
      </c>
      <c r="O433" t="s">
        <v>2489</v>
      </c>
      <c r="P433" t="s">
        <v>2493</v>
      </c>
      <c r="Q433" t="s">
        <v>290</v>
      </c>
      <c r="R433">
        <v>10004</v>
      </c>
      <c r="S433" t="s">
        <v>2489</v>
      </c>
      <c r="T433" t="s">
        <v>2493</v>
      </c>
      <c r="U433" t="s">
        <v>290</v>
      </c>
      <c r="V433" t="s">
        <v>34</v>
      </c>
      <c r="W433">
        <v>100004986</v>
      </c>
      <c r="X433">
        <v>8005553987</v>
      </c>
      <c r="Y433" t="s">
        <v>2595</v>
      </c>
      <c r="Z433" t="s">
        <v>6575</v>
      </c>
      <c r="AA433" s="13">
        <v>-65.87</v>
      </c>
      <c r="AB433" s="14">
        <v>42565</v>
      </c>
      <c r="AC433" t="s">
        <v>37</v>
      </c>
    </row>
    <row r="434" spans="1:29" x14ac:dyDescent="0.25">
      <c r="A434" t="str">
        <f>CONCATENATE("Q",ROUNDUP(MONTH(Table1[[#This Row],[Month]])/3,0))</f>
        <v>Q3</v>
      </c>
      <c r="B434" s="14">
        <f>EOMONTH(Table1[[#This Row],[Credit Date]],-1)+1</f>
        <v>42583</v>
      </c>
      <c r="C434" t="str">
        <f>CONCATENATE(Table1[[#This Row],[Issuer Last Name]],", ",Table1[[#This Row],[Issuer First Name]])</f>
        <v>No. 004, Employee</v>
      </c>
      <c r="D434" t="str">
        <f>CONCATENATE(Table1[[#This Row],[Approver Last Name]],", ",Table1[[#This Row],[Approver First Name]])</f>
        <v>No. 004, Employee</v>
      </c>
      <c r="E434" t="str">
        <f>CONCATENATE(Table1[[#This Row],[Customer Last Name]],", ",Table1[[#This Row],[Customer First Name]])</f>
        <v>No. 12450, Client</v>
      </c>
      <c r="F4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 t="str">
        <f>IF(Table1[[#This Row],[Transaction Type]]="Maintenance","Non-Sales","Sales")</f>
        <v>Non-Sales</v>
      </c>
      <c r="H434" t="str">
        <f>IF(Table1[[#This Row],[Quarter]]="q2",1,"")</f>
        <v/>
      </c>
      <c r="I434">
        <f>IF(Table1[[#This Row],[Quarter]]="q3",1,"")</f>
        <v>1</v>
      </c>
      <c r="J434" t="str">
        <f>IF(Table1[[#This Row],[Quarter]]="Q2",Table1[[#This Row],[Credit Amount]],"")</f>
        <v/>
      </c>
      <c r="K434">
        <f>IF(Table1[[#This Row],[Quarter]]="Q3",Table1[[#This Row],[Credit Amount]],"")</f>
        <v>-252.08</v>
      </c>
      <c r="L434" t="str">
        <f>IF(Table1[[#This Row],[Transaction Type]]="Upgrade",Table1[[#This Row],[Credit Amount]],IF(Table1[[#This Row],[Transaction Type]]="Activation",Table1[[#This Row],[Credit Amount]],""))</f>
        <v/>
      </c>
      <c r="M434">
        <f>IF(Table1[[#This Row],[Transaction Type]]="Maintenance",Table1[[#This Row],[Credit Amount]],"")</f>
        <v>-252.08</v>
      </c>
      <c r="N434">
        <v>10004</v>
      </c>
      <c r="O434" t="s">
        <v>2489</v>
      </c>
      <c r="P434" t="s">
        <v>2493</v>
      </c>
      <c r="Q434" t="s">
        <v>290</v>
      </c>
      <c r="R434">
        <v>10004</v>
      </c>
      <c r="S434" t="s">
        <v>2489</v>
      </c>
      <c r="T434" t="s">
        <v>2493</v>
      </c>
      <c r="U434" t="s">
        <v>290</v>
      </c>
      <c r="V434" t="s">
        <v>34</v>
      </c>
      <c r="W434">
        <v>100003449</v>
      </c>
      <c r="X434">
        <v>8005552450</v>
      </c>
      <c r="Y434" t="s">
        <v>2595</v>
      </c>
      <c r="Z434" t="s">
        <v>5045</v>
      </c>
      <c r="AA434" s="13">
        <v>-252.08</v>
      </c>
      <c r="AB434" s="14">
        <v>42584</v>
      </c>
      <c r="AC434" t="s">
        <v>36</v>
      </c>
    </row>
    <row r="435" spans="1:29" x14ac:dyDescent="0.25">
      <c r="A435" t="str">
        <f>CONCATENATE("Q",ROUNDUP(MONTH(Table1[[#This Row],[Month]])/3,0))</f>
        <v>Q3</v>
      </c>
      <c r="B435" s="14">
        <f>EOMONTH(Table1[[#This Row],[Credit Date]],-1)+1</f>
        <v>42583</v>
      </c>
      <c r="C435" t="str">
        <f>CONCATENATE(Table1[[#This Row],[Issuer Last Name]],", ",Table1[[#This Row],[Issuer First Name]])</f>
        <v>No. 004, Employee</v>
      </c>
      <c r="D435" t="str">
        <f>CONCATENATE(Table1[[#This Row],[Approver Last Name]],", ",Table1[[#This Row],[Approver First Name]])</f>
        <v>No. 004, Employee</v>
      </c>
      <c r="E435" t="str">
        <f>CONCATENATE(Table1[[#This Row],[Customer Last Name]],", ",Table1[[#This Row],[Customer First Name]])</f>
        <v>No. 12331, Client</v>
      </c>
      <c r="F4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5" t="str">
        <f>IF(Table1[[#This Row],[Transaction Type]]="Maintenance","Non-Sales","Sales")</f>
        <v>Non-Sales</v>
      </c>
      <c r="H435" t="str">
        <f>IF(Table1[[#This Row],[Quarter]]="q2",1,"")</f>
        <v/>
      </c>
      <c r="I435">
        <f>IF(Table1[[#This Row],[Quarter]]="q3",1,"")</f>
        <v>1</v>
      </c>
      <c r="J435" t="str">
        <f>IF(Table1[[#This Row],[Quarter]]="Q2",Table1[[#This Row],[Credit Amount]],"")</f>
        <v/>
      </c>
      <c r="K435">
        <f>IF(Table1[[#This Row],[Quarter]]="Q3",Table1[[#This Row],[Credit Amount]],"")</f>
        <v>-425.84</v>
      </c>
      <c r="L435" t="str">
        <f>IF(Table1[[#This Row],[Transaction Type]]="Upgrade",Table1[[#This Row],[Credit Amount]],IF(Table1[[#This Row],[Transaction Type]]="Activation",Table1[[#This Row],[Credit Amount]],""))</f>
        <v/>
      </c>
      <c r="M435">
        <f>IF(Table1[[#This Row],[Transaction Type]]="Maintenance",Table1[[#This Row],[Credit Amount]],"")</f>
        <v>-425.84</v>
      </c>
      <c r="N435">
        <v>10004</v>
      </c>
      <c r="O435" t="s">
        <v>2489</v>
      </c>
      <c r="P435" t="s">
        <v>2493</v>
      </c>
      <c r="Q435" t="s">
        <v>290</v>
      </c>
      <c r="R435">
        <v>10004</v>
      </c>
      <c r="S435" t="s">
        <v>2489</v>
      </c>
      <c r="T435" t="s">
        <v>2493</v>
      </c>
      <c r="U435" t="s">
        <v>290</v>
      </c>
      <c r="V435" t="s">
        <v>34</v>
      </c>
      <c r="W435">
        <v>100003330</v>
      </c>
      <c r="X435">
        <v>8005552331</v>
      </c>
      <c r="Y435" t="s">
        <v>2595</v>
      </c>
      <c r="Z435" t="s">
        <v>4926</v>
      </c>
      <c r="AA435" s="13">
        <v>-425.84</v>
      </c>
      <c r="AB435" s="14">
        <v>42586</v>
      </c>
      <c r="AC435" t="s">
        <v>36</v>
      </c>
    </row>
    <row r="436" spans="1:29" x14ac:dyDescent="0.25">
      <c r="A436" t="str">
        <f>CONCATENATE("Q",ROUNDUP(MONTH(Table1[[#This Row],[Month]])/3,0))</f>
        <v>Q3</v>
      </c>
      <c r="B436" s="14">
        <f>EOMONTH(Table1[[#This Row],[Credit Date]],-1)+1</f>
        <v>42583</v>
      </c>
      <c r="C436" t="str">
        <f>CONCATENATE(Table1[[#This Row],[Issuer Last Name]],", ",Table1[[#This Row],[Issuer First Name]])</f>
        <v>No. 004, Employee</v>
      </c>
      <c r="D436" t="str">
        <f>CONCATENATE(Table1[[#This Row],[Approver Last Name]],", ",Table1[[#This Row],[Approver First Name]])</f>
        <v>No. 004, Employee</v>
      </c>
      <c r="E436" t="str">
        <f>CONCATENATE(Table1[[#This Row],[Customer Last Name]],", ",Table1[[#This Row],[Customer First Name]])</f>
        <v>No. 12525, Client</v>
      </c>
      <c r="F4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6" t="str">
        <f>IF(Table1[[#This Row],[Transaction Type]]="Maintenance","Non-Sales","Sales")</f>
        <v>Non-Sales</v>
      </c>
      <c r="H436" t="str">
        <f>IF(Table1[[#This Row],[Quarter]]="q2",1,"")</f>
        <v/>
      </c>
      <c r="I436">
        <f>IF(Table1[[#This Row],[Quarter]]="q3",1,"")</f>
        <v>1</v>
      </c>
      <c r="J436" t="str">
        <f>IF(Table1[[#This Row],[Quarter]]="Q2",Table1[[#This Row],[Credit Amount]],"")</f>
        <v/>
      </c>
      <c r="K436">
        <f>IF(Table1[[#This Row],[Quarter]]="Q3",Table1[[#This Row],[Credit Amount]],"")</f>
        <v>-439.16</v>
      </c>
      <c r="L436" t="str">
        <f>IF(Table1[[#This Row],[Transaction Type]]="Upgrade",Table1[[#This Row],[Credit Amount]],IF(Table1[[#This Row],[Transaction Type]]="Activation",Table1[[#This Row],[Credit Amount]],""))</f>
        <v/>
      </c>
      <c r="M436">
        <f>IF(Table1[[#This Row],[Transaction Type]]="Maintenance",Table1[[#This Row],[Credit Amount]],"")</f>
        <v>-439.16</v>
      </c>
      <c r="N436">
        <v>10004</v>
      </c>
      <c r="O436" t="s">
        <v>2489</v>
      </c>
      <c r="P436" t="s">
        <v>2493</v>
      </c>
      <c r="Q436" t="s">
        <v>290</v>
      </c>
      <c r="R436">
        <v>10004</v>
      </c>
      <c r="S436" t="s">
        <v>2489</v>
      </c>
      <c r="T436" t="s">
        <v>2493</v>
      </c>
      <c r="U436" t="s">
        <v>290</v>
      </c>
      <c r="V436" t="s">
        <v>34</v>
      </c>
      <c r="W436">
        <v>100003524</v>
      </c>
      <c r="X436">
        <v>8005552525</v>
      </c>
      <c r="Y436" t="s">
        <v>2595</v>
      </c>
      <c r="Z436" t="s">
        <v>5120</v>
      </c>
      <c r="AA436" s="13">
        <v>-439.16</v>
      </c>
      <c r="AB436" s="14">
        <v>42588</v>
      </c>
      <c r="AC436" t="s">
        <v>36</v>
      </c>
    </row>
    <row r="437" spans="1:29" x14ac:dyDescent="0.25">
      <c r="A437" t="str">
        <f>CONCATENATE("Q",ROUNDUP(MONTH(Table1[[#This Row],[Month]])/3,0))</f>
        <v>Q3</v>
      </c>
      <c r="B437" s="14">
        <f>EOMONTH(Table1[[#This Row],[Credit Date]],-1)+1</f>
        <v>42583</v>
      </c>
      <c r="C437" t="str">
        <f>CONCATENATE(Table1[[#This Row],[Issuer Last Name]],", ",Table1[[#This Row],[Issuer First Name]])</f>
        <v>No. 004, Employee</v>
      </c>
      <c r="D437" t="str">
        <f>CONCATENATE(Table1[[#This Row],[Approver Last Name]],", ",Table1[[#This Row],[Approver First Name]])</f>
        <v>No. 004, Employee</v>
      </c>
      <c r="E437" t="str">
        <f>CONCATENATE(Table1[[#This Row],[Customer Last Name]],", ",Table1[[#This Row],[Customer First Name]])</f>
        <v>No. 11766, Client</v>
      </c>
      <c r="F4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7" t="str">
        <f>IF(Table1[[#This Row],[Transaction Type]]="Maintenance","Non-Sales","Sales")</f>
        <v>Non-Sales</v>
      </c>
      <c r="H437" t="str">
        <f>IF(Table1[[#This Row],[Quarter]]="q2",1,"")</f>
        <v/>
      </c>
      <c r="I437">
        <f>IF(Table1[[#This Row],[Quarter]]="q3",1,"")</f>
        <v>1</v>
      </c>
      <c r="J437" t="str">
        <f>IF(Table1[[#This Row],[Quarter]]="Q2",Table1[[#This Row],[Credit Amount]],"")</f>
        <v/>
      </c>
      <c r="K437">
        <f>IF(Table1[[#This Row],[Quarter]]="Q3",Table1[[#This Row],[Credit Amount]],"")</f>
        <v>-263.8</v>
      </c>
      <c r="L437" t="str">
        <f>IF(Table1[[#This Row],[Transaction Type]]="Upgrade",Table1[[#This Row],[Credit Amount]],IF(Table1[[#This Row],[Transaction Type]]="Activation",Table1[[#This Row],[Credit Amount]],""))</f>
        <v/>
      </c>
      <c r="M437">
        <f>IF(Table1[[#This Row],[Transaction Type]]="Maintenance",Table1[[#This Row],[Credit Amount]],"")</f>
        <v>-263.8</v>
      </c>
      <c r="N437">
        <v>10004</v>
      </c>
      <c r="O437" t="s">
        <v>2489</v>
      </c>
      <c r="P437" t="s">
        <v>2493</v>
      </c>
      <c r="Q437" t="s">
        <v>290</v>
      </c>
      <c r="R437">
        <v>10004</v>
      </c>
      <c r="S437" t="s">
        <v>2489</v>
      </c>
      <c r="T437" t="s">
        <v>2493</v>
      </c>
      <c r="U437" t="s">
        <v>290</v>
      </c>
      <c r="V437" t="s">
        <v>34</v>
      </c>
      <c r="W437">
        <v>100002765</v>
      </c>
      <c r="X437">
        <v>8005551766</v>
      </c>
      <c r="Y437" t="s">
        <v>2595</v>
      </c>
      <c r="Z437" t="s">
        <v>4361</v>
      </c>
      <c r="AA437" s="13">
        <v>-263.8</v>
      </c>
      <c r="AB437" s="14">
        <v>42590</v>
      </c>
      <c r="AC437" t="s">
        <v>36</v>
      </c>
    </row>
    <row r="438" spans="1:29" x14ac:dyDescent="0.25">
      <c r="A438" t="str">
        <f>CONCATENATE("Q",ROUNDUP(MONTH(Table1[[#This Row],[Month]])/3,0))</f>
        <v>Q3</v>
      </c>
      <c r="B438" s="14">
        <f>EOMONTH(Table1[[#This Row],[Credit Date]],-1)+1</f>
        <v>42583</v>
      </c>
      <c r="C438" t="str">
        <f>CONCATENATE(Table1[[#This Row],[Issuer Last Name]],", ",Table1[[#This Row],[Issuer First Name]])</f>
        <v>No. 004, Employee</v>
      </c>
      <c r="D438" t="str">
        <f>CONCATENATE(Table1[[#This Row],[Approver Last Name]],", ",Table1[[#This Row],[Approver First Name]])</f>
        <v>No. 004, Employee</v>
      </c>
      <c r="E438" t="str">
        <f>CONCATENATE(Table1[[#This Row],[Customer Last Name]],", ",Table1[[#This Row],[Customer First Name]])</f>
        <v>No. 13768, Client</v>
      </c>
      <c r="F4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8" t="str">
        <f>IF(Table1[[#This Row],[Transaction Type]]="Maintenance","Non-Sales","Sales")</f>
        <v>Non-Sales</v>
      </c>
      <c r="H438" t="str">
        <f>IF(Table1[[#This Row],[Quarter]]="q2",1,"")</f>
        <v/>
      </c>
      <c r="I438">
        <f>IF(Table1[[#This Row],[Quarter]]="q3",1,"")</f>
        <v>1</v>
      </c>
      <c r="J438" t="str">
        <f>IF(Table1[[#This Row],[Quarter]]="Q2",Table1[[#This Row],[Credit Amount]],"")</f>
        <v/>
      </c>
      <c r="K438">
        <f>IF(Table1[[#This Row],[Quarter]]="Q3",Table1[[#This Row],[Credit Amount]],"")</f>
        <v>-326.45</v>
      </c>
      <c r="L438" t="str">
        <f>IF(Table1[[#This Row],[Transaction Type]]="Upgrade",Table1[[#This Row],[Credit Amount]],IF(Table1[[#This Row],[Transaction Type]]="Activation",Table1[[#This Row],[Credit Amount]],""))</f>
        <v/>
      </c>
      <c r="M438">
        <f>IF(Table1[[#This Row],[Transaction Type]]="Maintenance",Table1[[#This Row],[Credit Amount]],"")</f>
        <v>-326.45</v>
      </c>
      <c r="N438">
        <v>10004</v>
      </c>
      <c r="O438" t="s">
        <v>2489</v>
      </c>
      <c r="P438" t="s">
        <v>2493</v>
      </c>
      <c r="Q438" t="s">
        <v>290</v>
      </c>
      <c r="R438">
        <v>10004</v>
      </c>
      <c r="S438" t="s">
        <v>2489</v>
      </c>
      <c r="T438" t="s">
        <v>2493</v>
      </c>
      <c r="U438" t="s">
        <v>290</v>
      </c>
      <c r="V438" t="s">
        <v>34</v>
      </c>
      <c r="W438">
        <v>100004767</v>
      </c>
      <c r="X438">
        <v>8005553768</v>
      </c>
      <c r="Y438" t="s">
        <v>2595</v>
      </c>
      <c r="Z438" t="s">
        <v>6356</v>
      </c>
      <c r="AA438" s="13">
        <v>-326.45</v>
      </c>
      <c r="AB438" s="14">
        <v>42597</v>
      </c>
      <c r="AC438" t="s">
        <v>36</v>
      </c>
    </row>
    <row r="439" spans="1:29" x14ac:dyDescent="0.25">
      <c r="A439" t="str">
        <f>CONCATENATE("Q",ROUNDUP(MONTH(Table1[[#This Row],[Month]])/3,0))</f>
        <v>Q3</v>
      </c>
      <c r="B439" s="14">
        <f>EOMONTH(Table1[[#This Row],[Credit Date]],-1)+1</f>
        <v>42583</v>
      </c>
      <c r="C439" t="str">
        <f>CONCATENATE(Table1[[#This Row],[Issuer Last Name]],", ",Table1[[#This Row],[Issuer First Name]])</f>
        <v>No. 004, Employee</v>
      </c>
      <c r="D439" t="str">
        <f>CONCATENATE(Table1[[#This Row],[Approver Last Name]],", ",Table1[[#This Row],[Approver First Name]])</f>
        <v>No. 004, Employee</v>
      </c>
      <c r="E439" t="str">
        <f>CONCATENATE(Table1[[#This Row],[Customer Last Name]],", ",Table1[[#This Row],[Customer First Name]])</f>
        <v>No. 10671, Client</v>
      </c>
      <c r="F4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 t="str">
        <f>IF(Table1[[#This Row],[Transaction Type]]="Maintenance","Non-Sales","Sales")</f>
        <v>Sales</v>
      </c>
      <c r="H439" t="str">
        <f>IF(Table1[[#This Row],[Quarter]]="q2",1,"")</f>
        <v/>
      </c>
      <c r="I439">
        <f>IF(Table1[[#This Row],[Quarter]]="q3",1,"")</f>
        <v>1</v>
      </c>
      <c r="J439" t="str">
        <f>IF(Table1[[#This Row],[Quarter]]="Q2",Table1[[#This Row],[Credit Amount]],"")</f>
        <v/>
      </c>
      <c r="K439">
        <f>IF(Table1[[#This Row],[Quarter]]="Q3",Table1[[#This Row],[Credit Amount]],"")</f>
        <v>-140.41999999999999</v>
      </c>
      <c r="L439">
        <f>IF(Table1[[#This Row],[Transaction Type]]="Upgrade",Table1[[#This Row],[Credit Amount]],IF(Table1[[#This Row],[Transaction Type]]="Activation",Table1[[#This Row],[Credit Amount]],""))</f>
        <v>-140.41999999999999</v>
      </c>
      <c r="M439" t="str">
        <f>IF(Table1[[#This Row],[Transaction Type]]="Maintenance",Table1[[#This Row],[Credit Amount]],"")</f>
        <v/>
      </c>
      <c r="N439">
        <v>10004</v>
      </c>
      <c r="O439" t="s">
        <v>2489</v>
      </c>
      <c r="P439" t="s">
        <v>2493</v>
      </c>
      <c r="Q439" t="s">
        <v>290</v>
      </c>
      <c r="R439">
        <v>10004</v>
      </c>
      <c r="S439" t="s">
        <v>2489</v>
      </c>
      <c r="T439" t="s">
        <v>2493</v>
      </c>
      <c r="U439" t="s">
        <v>290</v>
      </c>
      <c r="V439" t="s">
        <v>34</v>
      </c>
      <c r="W439">
        <v>100001670</v>
      </c>
      <c r="X439">
        <v>8005550671</v>
      </c>
      <c r="Y439" t="s">
        <v>2595</v>
      </c>
      <c r="Z439" t="s">
        <v>3266</v>
      </c>
      <c r="AA439" s="13">
        <v>-140.41999999999999</v>
      </c>
      <c r="AB439" s="14">
        <v>42598</v>
      </c>
      <c r="AC439" t="s">
        <v>35</v>
      </c>
    </row>
    <row r="440" spans="1:29" x14ac:dyDescent="0.25">
      <c r="A440" t="str">
        <f>CONCATENATE("Q",ROUNDUP(MONTH(Table1[[#This Row],[Month]])/3,0))</f>
        <v>Q3</v>
      </c>
      <c r="B440" s="14">
        <f>EOMONTH(Table1[[#This Row],[Credit Date]],-1)+1</f>
        <v>42583</v>
      </c>
      <c r="C440" t="str">
        <f>CONCATENATE(Table1[[#This Row],[Issuer Last Name]],", ",Table1[[#This Row],[Issuer First Name]])</f>
        <v>No. 004, Employee</v>
      </c>
      <c r="D440" t="str">
        <f>CONCATENATE(Table1[[#This Row],[Approver Last Name]],", ",Table1[[#This Row],[Approver First Name]])</f>
        <v>No. 004, Employee</v>
      </c>
      <c r="E440" t="str">
        <f>CONCATENATE(Table1[[#This Row],[Customer Last Name]],", ",Table1[[#This Row],[Customer First Name]])</f>
        <v>No. 11948, Client</v>
      </c>
      <c r="F4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 t="str">
        <f>IF(Table1[[#This Row],[Transaction Type]]="Maintenance","Non-Sales","Sales")</f>
        <v>Non-Sales</v>
      </c>
      <c r="H440" t="str">
        <f>IF(Table1[[#This Row],[Quarter]]="q2",1,"")</f>
        <v/>
      </c>
      <c r="I440">
        <f>IF(Table1[[#This Row],[Quarter]]="q3",1,"")</f>
        <v>1</v>
      </c>
      <c r="J440" t="str">
        <f>IF(Table1[[#This Row],[Quarter]]="Q2",Table1[[#This Row],[Credit Amount]],"")</f>
        <v/>
      </c>
      <c r="K440">
        <f>IF(Table1[[#This Row],[Quarter]]="Q3",Table1[[#This Row],[Credit Amount]],"")</f>
        <v>-381.25</v>
      </c>
      <c r="L440" t="str">
        <f>IF(Table1[[#This Row],[Transaction Type]]="Upgrade",Table1[[#This Row],[Credit Amount]],IF(Table1[[#This Row],[Transaction Type]]="Activation",Table1[[#This Row],[Credit Amount]],""))</f>
        <v/>
      </c>
      <c r="M440">
        <f>IF(Table1[[#This Row],[Transaction Type]]="Maintenance",Table1[[#This Row],[Credit Amount]],"")</f>
        <v>-381.25</v>
      </c>
      <c r="N440">
        <v>10004</v>
      </c>
      <c r="O440" t="s">
        <v>2489</v>
      </c>
      <c r="P440" t="s">
        <v>2493</v>
      </c>
      <c r="Q440" t="s">
        <v>290</v>
      </c>
      <c r="R440">
        <v>10004</v>
      </c>
      <c r="S440" t="s">
        <v>2489</v>
      </c>
      <c r="T440" t="s">
        <v>2493</v>
      </c>
      <c r="U440" t="s">
        <v>290</v>
      </c>
      <c r="V440" t="s">
        <v>34</v>
      </c>
      <c r="W440">
        <v>100002947</v>
      </c>
      <c r="X440">
        <v>8005551948</v>
      </c>
      <c r="Y440" t="s">
        <v>2595</v>
      </c>
      <c r="Z440" t="s">
        <v>4543</v>
      </c>
      <c r="AA440" s="13">
        <v>-381.25</v>
      </c>
      <c r="AB440" s="14">
        <v>42599</v>
      </c>
      <c r="AC440" t="s">
        <v>36</v>
      </c>
    </row>
    <row r="441" spans="1:29" x14ac:dyDescent="0.25">
      <c r="A441" t="str">
        <f>CONCATENATE("Q",ROUNDUP(MONTH(Table1[[#This Row],[Month]])/3,0))</f>
        <v>Q3</v>
      </c>
      <c r="B441" s="14">
        <f>EOMONTH(Table1[[#This Row],[Credit Date]],-1)+1</f>
        <v>42583</v>
      </c>
      <c r="C441" t="str">
        <f>CONCATENATE(Table1[[#This Row],[Issuer Last Name]],", ",Table1[[#This Row],[Issuer First Name]])</f>
        <v>No. 004, Employee</v>
      </c>
      <c r="D441" t="str">
        <f>CONCATENATE(Table1[[#This Row],[Approver Last Name]],", ",Table1[[#This Row],[Approver First Name]])</f>
        <v>No. 004, Employee</v>
      </c>
      <c r="E441" t="str">
        <f>CONCATENATE(Table1[[#This Row],[Customer Last Name]],", ",Table1[[#This Row],[Customer First Name]])</f>
        <v>No. 12141, Client</v>
      </c>
      <c r="F4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1" t="str">
        <f>IF(Table1[[#This Row],[Transaction Type]]="Maintenance","Non-Sales","Sales")</f>
        <v>Non-Sales</v>
      </c>
      <c r="H441" t="str">
        <f>IF(Table1[[#This Row],[Quarter]]="q2",1,"")</f>
        <v/>
      </c>
      <c r="I441">
        <f>IF(Table1[[#This Row],[Quarter]]="q3",1,"")</f>
        <v>1</v>
      </c>
      <c r="J441" t="str">
        <f>IF(Table1[[#This Row],[Quarter]]="Q2",Table1[[#This Row],[Credit Amount]],"")</f>
        <v/>
      </c>
      <c r="K441">
        <f>IF(Table1[[#This Row],[Quarter]]="Q3",Table1[[#This Row],[Credit Amount]],"")</f>
        <v>-97.54</v>
      </c>
      <c r="L441" t="str">
        <f>IF(Table1[[#This Row],[Transaction Type]]="Upgrade",Table1[[#This Row],[Credit Amount]],IF(Table1[[#This Row],[Transaction Type]]="Activation",Table1[[#This Row],[Credit Amount]],""))</f>
        <v/>
      </c>
      <c r="M441">
        <f>IF(Table1[[#This Row],[Transaction Type]]="Maintenance",Table1[[#This Row],[Credit Amount]],"")</f>
        <v>-97.54</v>
      </c>
      <c r="N441">
        <v>10004</v>
      </c>
      <c r="O441" t="s">
        <v>2489</v>
      </c>
      <c r="P441" t="s">
        <v>2493</v>
      </c>
      <c r="Q441" t="s">
        <v>290</v>
      </c>
      <c r="R441">
        <v>10004</v>
      </c>
      <c r="S441" t="s">
        <v>2489</v>
      </c>
      <c r="T441" t="s">
        <v>2493</v>
      </c>
      <c r="U441" t="s">
        <v>290</v>
      </c>
      <c r="V441" t="s">
        <v>34</v>
      </c>
      <c r="W441">
        <v>100003140</v>
      </c>
      <c r="X441">
        <v>8005552141</v>
      </c>
      <c r="Y441" t="s">
        <v>2595</v>
      </c>
      <c r="Z441" t="s">
        <v>4736</v>
      </c>
      <c r="AA441" s="13">
        <v>-97.54</v>
      </c>
      <c r="AB441" s="14">
        <v>42602</v>
      </c>
      <c r="AC441" t="s">
        <v>36</v>
      </c>
    </row>
    <row r="442" spans="1:29" x14ac:dyDescent="0.25">
      <c r="A442" t="str">
        <f>CONCATENATE("Q",ROUNDUP(MONTH(Table1[[#This Row],[Month]])/3,0))</f>
        <v>Q3</v>
      </c>
      <c r="B442" s="14">
        <f>EOMONTH(Table1[[#This Row],[Credit Date]],-1)+1</f>
        <v>42583</v>
      </c>
      <c r="C442" t="str">
        <f>CONCATENATE(Table1[[#This Row],[Issuer Last Name]],", ",Table1[[#This Row],[Issuer First Name]])</f>
        <v>No. 004, Employee</v>
      </c>
      <c r="D442" t="str">
        <f>CONCATENATE(Table1[[#This Row],[Approver Last Name]],", ",Table1[[#This Row],[Approver First Name]])</f>
        <v>No. 004, Employee</v>
      </c>
      <c r="E442" t="str">
        <f>CONCATENATE(Table1[[#This Row],[Customer Last Name]],", ",Table1[[#This Row],[Customer First Name]])</f>
        <v>No. 11328, Client</v>
      </c>
      <c r="F4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 t="str">
        <f>IF(Table1[[#This Row],[Transaction Type]]="Maintenance","Non-Sales","Sales")</f>
        <v>Non-Sales</v>
      </c>
      <c r="H442" t="str">
        <f>IF(Table1[[#This Row],[Quarter]]="q2",1,"")</f>
        <v/>
      </c>
      <c r="I442">
        <f>IF(Table1[[#This Row],[Quarter]]="q3",1,"")</f>
        <v>1</v>
      </c>
      <c r="J442" t="str">
        <f>IF(Table1[[#This Row],[Quarter]]="Q2",Table1[[#This Row],[Credit Amount]],"")</f>
        <v/>
      </c>
      <c r="K442">
        <f>IF(Table1[[#This Row],[Quarter]]="Q3",Table1[[#This Row],[Credit Amount]],"")</f>
        <v>-202.55</v>
      </c>
      <c r="L442" t="str">
        <f>IF(Table1[[#This Row],[Transaction Type]]="Upgrade",Table1[[#This Row],[Credit Amount]],IF(Table1[[#This Row],[Transaction Type]]="Activation",Table1[[#This Row],[Credit Amount]],""))</f>
        <v/>
      </c>
      <c r="M442">
        <f>IF(Table1[[#This Row],[Transaction Type]]="Maintenance",Table1[[#This Row],[Credit Amount]],"")</f>
        <v>-202.55</v>
      </c>
      <c r="N442">
        <v>10004</v>
      </c>
      <c r="O442" t="s">
        <v>2489</v>
      </c>
      <c r="P442" t="s">
        <v>2493</v>
      </c>
      <c r="Q442" t="s">
        <v>290</v>
      </c>
      <c r="R442">
        <v>10004</v>
      </c>
      <c r="S442" t="s">
        <v>2489</v>
      </c>
      <c r="T442" t="s">
        <v>2493</v>
      </c>
      <c r="U442" t="s">
        <v>290</v>
      </c>
      <c r="V442" t="s">
        <v>34</v>
      </c>
      <c r="W442">
        <v>100002327</v>
      </c>
      <c r="X442">
        <v>8005551328</v>
      </c>
      <c r="Y442" t="s">
        <v>2595</v>
      </c>
      <c r="Z442" t="s">
        <v>3923</v>
      </c>
      <c r="AA442" s="13">
        <v>-202.55</v>
      </c>
      <c r="AB442" s="14">
        <v>42608</v>
      </c>
      <c r="AC442" t="s">
        <v>36</v>
      </c>
    </row>
    <row r="443" spans="1:29" x14ac:dyDescent="0.25">
      <c r="A443" t="str">
        <f>CONCATENATE("Q",ROUNDUP(MONTH(Table1[[#This Row],[Month]])/3,0))</f>
        <v>Q3</v>
      </c>
      <c r="B443" s="14">
        <f>EOMONTH(Table1[[#This Row],[Credit Date]],-1)+1</f>
        <v>42583</v>
      </c>
      <c r="C443" t="str">
        <f>CONCATENATE(Table1[[#This Row],[Issuer Last Name]],", ",Table1[[#This Row],[Issuer First Name]])</f>
        <v>No. 004, Employee</v>
      </c>
      <c r="D443" t="str">
        <f>CONCATENATE(Table1[[#This Row],[Approver Last Name]],", ",Table1[[#This Row],[Approver First Name]])</f>
        <v>No. 004, Employee</v>
      </c>
      <c r="E443" t="str">
        <f>CONCATENATE(Table1[[#This Row],[Customer Last Name]],", ",Table1[[#This Row],[Customer First Name]])</f>
        <v>No. 11608, Client</v>
      </c>
      <c r="F4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3" t="str">
        <f>IF(Table1[[#This Row],[Transaction Type]]="Maintenance","Non-Sales","Sales")</f>
        <v>Non-Sales</v>
      </c>
      <c r="H443" t="str">
        <f>IF(Table1[[#This Row],[Quarter]]="q2",1,"")</f>
        <v/>
      </c>
      <c r="I443">
        <f>IF(Table1[[#This Row],[Quarter]]="q3",1,"")</f>
        <v>1</v>
      </c>
      <c r="J443" t="str">
        <f>IF(Table1[[#This Row],[Quarter]]="Q2",Table1[[#This Row],[Credit Amount]],"")</f>
        <v/>
      </c>
      <c r="K443">
        <f>IF(Table1[[#This Row],[Quarter]]="Q3",Table1[[#This Row],[Credit Amount]],"")</f>
        <v>-179.02</v>
      </c>
      <c r="L443" t="str">
        <f>IF(Table1[[#This Row],[Transaction Type]]="Upgrade",Table1[[#This Row],[Credit Amount]],IF(Table1[[#This Row],[Transaction Type]]="Activation",Table1[[#This Row],[Credit Amount]],""))</f>
        <v/>
      </c>
      <c r="M443">
        <f>IF(Table1[[#This Row],[Transaction Type]]="Maintenance",Table1[[#This Row],[Credit Amount]],"")</f>
        <v>-179.02</v>
      </c>
      <c r="N443">
        <v>10004</v>
      </c>
      <c r="O443" t="s">
        <v>2489</v>
      </c>
      <c r="P443" t="s">
        <v>2493</v>
      </c>
      <c r="Q443" t="s">
        <v>290</v>
      </c>
      <c r="R443">
        <v>10004</v>
      </c>
      <c r="S443" t="s">
        <v>2489</v>
      </c>
      <c r="T443" t="s">
        <v>2493</v>
      </c>
      <c r="U443" t="s">
        <v>290</v>
      </c>
      <c r="V443" t="s">
        <v>34</v>
      </c>
      <c r="W443">
        <v>100002607</v>
      </c>
      <c r="X443">
        <v>8005551608</v>
      </c>
      <c r="Y443" t="s">
        <v>2595</v>
      </c>
      <c r="Z443" t="s">
        <v>4203</v>
      </c>
      <c r="AA443" s="13">
        <v>-179.02</v>
      </c>
      <c r="AB443" s="14">
        <v>42609</v>
      </c>
      <c r="AC443" t="s">
        <v>36</v>
      </c>
    </row>
    <row r="444" spans="1:29" x14ac:dyDescent="0.25">
      <c r="A444" t="str">
        <f>CONCATENATE("Q",ROUNDUP(MONTH(Table1[[#This Row],[Month]])/3,0))</f>
        <v>Q3</v>
      </c>
      <c r="B444" s="14">
        <f>EOMONTH(Table1[[#This Row],[Credit Date]],-1)+1</f>
        <v>42583</v>
      </c>
      <c r="C444" t="str">
        <f>CONCATENATE(Table1[[#This Row],[Issuer Last Name]],", ",Table1[[#This Row],[Issuer First Name]])</f>
        <v>No. 004, Employee</v>
      </c>
      <c r="D444" t="str">
        <f>CONCATENATE(Table1[[#This Row],[Approver Last Name]],", ",Table1[[#This Row],[Approver First Name]])</f>
        <v>No. 004, Employee</v>
      </c>
      <c r="E444" t="str">
        <f>CONCATENATE(Table1[[#This Row],[Customer Last Name]],", ",Table1[[#This Row],[Customer First Name]])</f>
        <v>No. 10985, Client</v>
      </c>
      <c r="F4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4" t="str">
        <f>IF(Table1[[#This Row],[Transaction Type]]="Maintenance","Non-Sales","Sales")</f>
        <v>Non-Sales</v>
      </c>
      <c r="H444" t="str">
        <f>IF(Table1[[#This Row],[Quarter]]="q2",1,"")</f>
        <v/>
      </c>
      <c r="I444">
        <f>IF(Table1[[#This Row],[Quarter]]="q3",1,"")</f>
        <v>1</v>
      </c>
      <c r="J444" t="str">
        <f>IF(Table1[[#This Row],[Quarter]]="Q2",Table1[[#This Row],[Credit Amount]],"")</f>
        <v/>
      </c>
      <c r="K444">
        <f>IF(Table1[[#This Row],[Quarter]]="Q3",Table1[[#This Row],[Credit Amount]],"")</f>
        <v>-155.5</v>
      </c>
      <c r="L444" t="str">
        <f>IF(Table1[[#This Row],[Transaction Type]]="Upgrade",Table1[[#This Row],[Credit Amount]],IF(Table1[[#This Row],[Transaction Type]]="Activation",Table1[[#This Row],[Credit Amount]],""))</f>
        <v/>
      </c>
      <c r="M444">
        <f>IF(Table1[[#This Row],[Transaction Type]]="Maintenance",Table1[[#This Row],[Credit Amount]],"")</f>
        <v>-155.5</v>
      </c>
      <c r="N444">
        <v>10004</v>
      </c>
      <c r="O444" t="s">
        <v>2489</v>
      </c>
      <c r="P444" t="s">
        <v>2493</v>
      </c>
      <c r="Q444" t="s">
        <v>290</v>
      </c>
      <c r="R444">
        <v>10004</v>
      </c>
      <c r="S444" t="s">
        <v>2489</v>
      </c>
      <c r="T444" t="s">
        <v>2493</v>
      </c>
      <c r="U444" t="s">
        <v>290</v>
      </c>
      <c r="V444" t="s">
        <v>34</v>
      </c>
      <c r="W444">
        <v>100001984</v>
      </c>
      <c r="X444">
        <v>8005550985</v>
      </c>
      <c r="Y444" t="s">
        <v>2595</v>
      </c>
      <c r="Z444" t="s">
        <v>3580</v>
      </c>
      <c r="AA444" s="13">
        <v>-155.5</v>
      </c>
      <c r="AB444" s="14">
        <v>42612</v>
      </c>
      <c r="AC444" t="s">
        <v>36</v>
      </c>
    </row>
    <row r="445" spans="1:29" x14ac:dyDescent="0.25">
      <c r="A445" t="str">
        <f>CONCATENATE("Q",ROUNDUP(MONTH(Table1[[#This Row],[Month]])/3,0))</f>
        <v>Q3</v>
      </c>
      <c r="B445" s="14">
        <f>EOMONTH(Table1[[#This Row],[Credit Date]],-1)+1</f>
        <v>42583</v>
      </c>
      <c r="C445" t="str">
        <f>CONCATENATE(Table1[[#This Row],[Issuer Last Name]],", ",Table1[[#This Row],[Issuer First Name]])</f>
        <v>No. 004, Employee</v>
      </c>
      <c r="D445" t="str">
        <f>CONCATENATE(Table1[[#This Row],[Approver Last Name]],", ",Table1[[#This Row],[Approver First Name]])</f>
        <v>No. 004, Employee</v>
      </c>
      <c r="E445" t="str">
        <f>CONCATENATE(Table1[[#This Row],[Customer Last Name]],", ",Table1[[#This Row],[Customer First Name]])</f>
        <v>No. 10553, Client</v>
      </c>
      <c r="F4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5" t="str">
        <f>IF(Table1[[#This Row],[Transaction Type]]="Maintenance","Non-Sales","Sales")</f>
        <v>Non-Sales</v>
      </c>
      <c r="H445" t="str">
        <f>IF(Table1[[#This Row],[Quarter]]="q2",1,"")</f>
        <v/>
      </c>
      <c r="I445">
        <f>IF(Table1[[#This Row],[Quarter]]="q3",1,"")</f>
        <v>1</v>
      </c>
      <c r="J445" t="str">
        <f>IF(Table1[[#This Row],[Quarter]]="Q2",Table1[[#This Row],[Credit Amount]],"")</f>
        <v/>
      </c>
      <c r="K445">
        <f>IF(Table1[[#This Row],[Quarter]]="Q3",Table1[[#This Row],[Credit Amount]],"")</f>
        <v>-467.22</v>
      </c>
      <c r="L445" t="str">
        <f>IF(Table1[[#This Row],[Transaction Type]]="Upgrade",Table1[[#This Row],[Credit Amount]],IF(Table1[[#This Row],[Transaction Type]]="Activation",Table1[[#This Row],[Credit Amount]],""))</f>
        <v/>
      </c>
      <c r="M445">
        <f>IF(Table1[[#This Row],[Transaction Type]]="Maintenance",Table1[[#This Row],[Credit Amount]],"")</f>
        <v>-467.22</v>
      </c>
      <c r="N445">
        <v>10004</v>
      </c>
      <c r="O445" t="s">
        <v>2489</v>
      </c>
      <c r="P445" t="s">
        <v>2493</v>
      </c>
      <c r="Q445" t="s">
        <v>290</v>
      </c>
      <c r="R445">
        <v>10004</v>
      </c>
      <c r="S445" t="s">
        <v>2489</v>
      </c>
      <c r="T445" t="s">
        <v>2493</v>
      </c>
      <c r="U445" t="s">
        <v>290</v>
      </c>
      <c r="V445" t="s">
        <v>34</v>
      </c>
      <c r="W445">
        <v>100001552</v>
      </c>
      <c r="X445">
        <v>8005550553</v>
      </c>
      <c r="Y445" t="s">
        <v>2595</v>
      </c>
      <c r="Z445" t="s">
        <v>3148</v>
      </c>
      <c r="AA445" s="13">
        <v>-467.22</v>
      </c>
      <c r="AB445" s="14">
        <v>42612</v>
      </c>
      <c r="AC445" t="s">
        <v>36</v>
      </c>
    </row>
    <row r="446" spans="1:29" x14ac:dyDescent="0.25">
      <c r="A446" t="str">
        <f>CONCATENATE("Q",ROUNDUP(MONTH(Table1[[#This Row],[Month]])/3,0))</f>
        <v>Q3</v>
      </c>
      <c r="B446" s="14">
        <f>EOMONTH(Table1[[#This Row],[Credit Date]],-1)+1</f>
        <v>42614</v>
      </c>
      <c r="C446" t="str">
        <f>CONCATENATE(Table1[[#This Row],[Issuer Last Name]],", ",Table1[[#This Row],[Issuer First Name]])</f>
        <v>No. 004, Employee</v>
      </c>
      <c r="D446" t="str">
        <f>CONCATENATE(Table1[[#This Row],[Approver Last Name]],", ",Table1[[#This Row],[Approver First Name]])</f>
        <v>No. 004, Employee</v>
      </c>
      <c r="E446" t="str">
        <f>CONCATENATE(Table1[[#This Row],[Customer Last Name]],", ",Table1[[#This Row],[Customer First Name]])</f>
        <v>No. 11001, Client</v>
      </c>
      <c r="F4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6" t="str">
        <f>IF(Table1[[#This Row],[Transaction Type]]="Maintenance","Non-Sales","Sales")</f>
        <v>Sales</v>
      </c>
      <c r="H446" t="str">
        <f>IF(Table1[[#This Row],[Quarter]]="q2",1,"")</f>
        <v/>
      </c>
      <c r="I446">
        <f>IF(Table1[[#This Row],[Quarter]]="q3",1,"")</f>
        <v>1</v>
      </c>
      <c r="J446" t="str">
        <f>IF(Table1[[#This Row],[Quarter]]="Q2",Table1[[#This Row],[Credit Amount]],"")</f>
        <v/>
      </c>
      <c r="K446">
        <f>IF(Table1[[#This Row],[Quarter]]="Q3",Table1[[#This Row],[Credit Amount]],"")</f>
        <v>-102.07</v>
      </c>
      <c r="L446">
        <f>IF(Table1[[#This Row],[Transaction Type]]="Upgrade",Table1[[#This Row],[Credit Amount]],IF(Table1[[#This Row],[Transaction Type]]="Activation",Table1[[#This Row],[Credit Amount]],""))</f>
        <v>-102.07</v>
      </c>
      <c r="M446" t="str">
        <f>IF(Table1[[#This Row],[Transaction Type]]="Maintenance",Table1[[#This Row],[Credit Amount]],"")</f>
        <v/>
      </c>
      <c r="N446">
        <v>10004</v>
      </c>
      <c r="O446" t="s">
        <v>2489</v>
      </c>
      <c r="P446" t="s">
        <v>2493</v>
      </c>
      <c r="Q446" t="s">
        <v>290</v>
      </c>
      <c r="R446">
        <v>10004</v>
      </c>
      <c r="S446" t="s">
        <v>2489</v>
      </c>
      <c r="T446" t="s">
        <v>2493</v>
      </c>
      <c r="U446" t="s">
        <v>290</v>
      </c>
      <c r="V446" t="s">
        <v>34</v>
      </c>
      <c r="W446">
        <v>100002000</v>
      </c>
      <c r="X446">
        <v>8005551001</v>
      </c>
      <c r="Y446" t="s">
        <v>2595</v>
      </c>
      <c r="Z446" t="s">
        <v>3596</v>
      </c>
      <c r="AA446" s="13">
        <v>-102.07</v>
      </c>
      <c r="AB446" s="14">
        <v>42621</v>
      </c>
      <c r="AC446" t="s">
        <v>35</v>
      </c>
    </row>
    <row r="447" spans="1:29" x14ac:dyDescent="0.25">
      <c r="A447" t="str">
        <f>CONCATENATE("Q",ROUNDUP(MONTH(Table1[[#This Row],[Month]])/3,0))</f>
        <v>Q3</v>
      </c>
      <c r="B447" s="14">
        <f>EOMONTH(Table1[[#This Row],[Credit Date]],-1)+1</f>
        <v>42614</v>
      </c>
      <c r="C447" t="str">
        <f>CONCATENATE(Table1[[#This Row],[Issuer Last Name]],", ",Table1[[#This Row],[Issuer First Name]])</f>
        <v>No. 004, Employee</v>
      </c>
      <c r="D447" t="str">
        <f>CONCATENATE(Table1[[#This Row],[Approver Last Name]],", ",Table1[[#This Row],[Approver First Name]])</f>
        <v>No. 004, Employee</v>
      </c>
      <c r="E447" t="str">
        <f>CONCATENATE(Table1[[#This Row],[Customer Last Name]],", ",Table1[[#This Row],[Customer First Name]])</f>
        <v>No. 12835, Client</v>
      </c>
      <c r="F4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7" t="str">
        <f>IF(Table1[[#This Row],[Transaction Type]]="Maintenance","Non-Sales","Sales")</f>
        <v>Sales</v>
      </c>
      <c r="H447" t="str">
        <f>IF(Table1[[#This Row],[Quarter]]="q2",1,"")</f>
        <v/>
      </c>
      <c r="I447">
        <f>IF(Table1[[#This Row],[Quarter]]="q3",1,"")</f>
        <v>1</v>
      </c>
      <c r="J447" t="str">
        <f>IF(Table1[[#This Row],[Quarter]]="Q2",Table1[[#This Row],[Credit Amount]],"")</f>
        <v/>
      </c>
      <c r="K447">
        <f>IF(Table1[[#This Row],[Quarter]]="Q3",Table1[[#This Row],[Credit Amount]],"")</f>
        <v>-109.04</v>
      </c>
      <c r="L447">
        <f>IF(Table1[[#This Row],[Transaction Type]]="Upgrade",Table1[[#This Row],[Credit Amount]],IF(Table1[[#This Row],[Transaction Type]]="Activation",Table1[[#This Row],[Credit Amount]],""))</f>
        <v>-109.04</v>
      </c>
      <c r="M447" t="str">
        <f>IF(Table1[[#This Row],[Transaction Type]]="Maintenance",Table1[[#This Row],[Credit Amount]],"")</f>
        <v/>
      </c>
      <c r="N447">
        <v>10004</v>
      </c>
      <c r="O447" t="s">
        <v>2489</v>
      </c>
      <c r="P447" t="s">
        <v>2493</v>
      </c>
      <c r="Q447" t="s">
        <v>290</v>
      </c>
      <c r="R447">
        <v>10004</v>
      </c>
      <c r="S447" t="s">
        <v>2489</v>
      </c>
      <c r="T447" t="s">
        <v>2493</v>
      </c>
      <c r="U447" t="s">
        <v>290</v>
      </c>
      <c r="V447" t="s">
        <v>34</v>
      </c>
      <c r="W447">
        <v>100003834</v>
      </c>
      <c r="X447">
        <v>8005552835</v>
      </c>
      <c r="Y447" t="s">
        <v>2595</v>
      </c>
      <c r="Z447" t="s">
        <v>5427</v>
      </c>
      <c r="AA447" s="13">
        <v>-109.04</v>
      </c>
      <c r="AB447" s="14">
        <v>42622</v>
      </c>
      <c r="AC447" t="s">
        <v>35</v>
      </c>
    </row>
    <row r="448" spans="1:29" x14ac:dyDescent="0.25">
      <c r="A448" t="str">
        <f>CONCATENATE("Q",ROUNDUP(MONTH(Table1[[#This Row],[Month]])/3,0))</f>
        <v>Q3</v>
      </c>
      <c r="B448" s="14">
        <f>EOMONTH(Table1[[#This Row],[Credit Date]],-1)+1</f>
        <v>42614</v>
      </c>
      <c r="C448" t="str">
        <f>CONCATENATE(Table1[[#This Row],[Issuer Last Name]],", ",Table1[[#This Row],[Issuer First Name]])</f>
        <v>No. 004, Employee</v>
      </c>
      <c r="D448" t="str">
        <f>CONCATENATE(Table1[[#This Row],[Approver Last Name]],", ",Table1[[#This Row],[Approver First Name]])</f>
        <v>No. 004, Employee</v>
      </c>
      <c r="E448" t="str">
        <f>CONCATENATE(Table1[[#This Row],[Customer Last Name]],", ",Table1[[#This Row],[Customer First Name]])</f>
        <v>No. 10565, Client</v>
      </c>
      <c r="F4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 t="str">
        <f>IF(Table1[[#This Row],[Transaction Type]]="Maintenance","Non-Sales","Sales")</f>
        <v>Non-Sales</v>
      </c>
      <c r="H448" t="str">
        <f>IF(Table1[[#This Row],[Quarter]]="q2",1,"")</f>
        <v/>
      </c>
      <c r="I448">
        <f>IF(Table1[[#This Row],[Quarter]]="q3",1,"")</f>
        <v>1</v>
      </c>
      <c r="J448" t="str">
        <f>IF(Table1[[#This Row],[Quarter]]="Q2",Table1[[#This Row],[Credit Amount]],"")</f>
        <v/>
      </c>
      <c r="K448">
        <f>IF(Table1[[#This Row],[Quarter]]="Q3",Table1[[#This Row],[Credit Amount]],"")</f>
        <v>-144.13999999999999</v>
      </c>
      <c r="L448" t="str">
        <f>IF(Table1[[#This Row],[Transaction Type]]="Upgrade",Table1[[#This Row],[Credit Amount]],IF(Table1[[#This Row],[Transaction Type]]="Activation",Table1[[#This Row],[Credit Amount]],""))</f>
        <v/>
      </c>
      <c r="M448">
        <f>IF(Table1[[#This Row],[Transaction Type]]="Maintenance",Table1[[#This Row],[Credit Amount]],"")</f>
        <v>-144.13999999999999</v>
      </c>
      <c r="N448">
        <v>10004</v>
      </c>
      <c r="O448" t="s">
        <v>2489</v>
      </c>
      <c r="P448" t="s">
        <v>2493</v>
      </c>
      <c r="Q448" t="s">
        <v>290</v>
      </c>
      <c r="R448">
        <v>10004</v>
      </c>
      <c r="S448" t="s">
        <v>2489</v>
      </c>
      <c r="T448" t="s">
        <v>2493</v>
      </c>
      <c r="U448" t="s">
        <v>290</v>
      </c>
      <c r="V448" t="s">
        <v>34</v>
      </c>
      <c r="W448">
        <v>100001564</v>
      </c>
      <c r="X448">
        <v>8005550565</v>
      </c>
      <c r="Y448" t="s">
        <v>2595</v>
      </c>
      <c r="Z448" t="s">
        <v>3160</v>
      </c>
      <c r="AA448" s="13">
        <v>-144.13999999999999</v>
      </c>
      <c r="AB448" s="14">
        <v>42627</v>
      </c>
      <c r="AC448" t="s">
        <v>36</v>
      </c>
    </row>
    <row r="449" spans="1:29" x14ac:dyDescent="0.25">
      <c r="A449" t="str">
        <f>CONCATENATE("Q",ROUNDUP(MONTH(Table1[[#This Row],[Month]])/3,0))</f>
        <v>Q2</v>
      </c>
      <c r="B449" s="14">
        <f>EOMONTH(Table1[[#This Row],[Credit Date]],-1)+1</f>
        <v>42461</v>
      </c>
      <c r="C449" t="str">
        <f>CONCATENATE(Table1[[#This Row],[Issuer Last Name]],", ",Table1[[#This Row],[Issuer First Name]])</f>
        <v>No. 064, Employee</v>
      </c>
      <c r="D449" t="str">
        <f>CONCATENATE(Table1[[#This Row],[Approver Last Name]],", ",Table1[[#This Row],[Approver First Name]])</f>
        <v>No. 064, Employee</v>
      </c>
      <c r="E449" t="str">
        <f>CONCATENATE(Table1[[#This Row],[Customer Last Name]],", ",Table1[[#This Row],[Customer First Name]])</f>
        <v>No. 11574, Client</v>
      </c>
      <c r="F4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 t="str">
        <f>IF(Table1[[#This Row],[Transaction Type]]="Maintenance","Non-Sales","Sales")</f>
        <v>Non-Sales</v>
      </c>
      <c r="H449">
        <f>IF(Table1[[#This Row],[Quarter]]="q2",1,"")</f>
        <v>1</v>
      </c>
      <c r="I449" t="str">
        <f>IF(Table1[[#This Row],[Quarter]]="q3",1,"")</f>
        <v/>
      </c>
      <c r="J449">
        <f>IF(Table1[[#This Row],[Quarter]]="Q2",Table1[[#This Row],[Credit Amount]],"")</f>
        <v>-91.41</v>
      </c>
      <c r="K449" t="str">
        <f>IF(Table1[[#This Row],[Quarter]]="Q3",Table1[[#This Row],[Credit Amount]],"")</f>
        <v/>
      </c>
      <c r="L449" t="str">
        <f>IF(Table1[[#This Row],[Transaction Type]]="Upgrade",Table1[[#This Row],[Credit Amount]],IF(Table1[[#This Row],[Transaction Type]]="Activation",Table1[[#This Row],[Credit Amount]],""))</f>
        <v/>
      </c>
      <c r="M449">
        <f>IF(Table1[[#This Row],[Transaction Type]]="Maintenance",Table1[[#This Row],[Credit Amount]],"")</f>
        <v>-91.41</v>
      </c>
      <c r="N449">
        <v>10064</v>
      </c>
      <c r="O449" t="s">
        <v>2489</v>
      </c>
      <c r="P449" t="s">
        <v>2553</v>
      </c>
      <c r="Q449" t="s">
        <v>2340</v>
      </c>
      <c r="R449">
        <v>10064</v>
      </c>
      <c r="S449" t="s">
        <v>2489</v>
      </c>
      <c r="T449" t="s">
        <v>2553</v>
      </c>
      <c r="U449" t="s">
        <v>2340</v>
      </c>
      <c r="V449" t="s">
        <v>66</v>
      </c>
      <c r="W449">
        <v>100002573</v>
      </c>
      <c r="X449">
        <v>8005551574</v>
      </c>
      <c r="Y449" t="s">
        <v>2595</v>
      </c>
      <c r="Z449" t="s">
        <v>4169</v>
      </c>
      <c r="AA449" s="13">
        <v>-91.41</v>
      </c>
      <c r="AB449" s="14">
        <v>42487</v>
      </c>
      <c r="AC449" t="s">
        <v>36</v>
      </c>
    </row>
    <row r="450" spans="1:29" x14ac:dyDescent="0.25">
      <c r="A450" t="str">
        <f>CONCATENATE("Q",ROUNDUP(MONTH(Table1[[#This Row],[Month]])/3,0))</f>
        <v>Q2</v>
      </c>
      <c r="B450" s="14">
        <f>EOMONTH(Table1[[#This Row],[Credit Date]],-1)+1</f>
        <v>42491</v>
      </c>
      <c r="C450" t="str">
        <f>CONCATENATE(Table1[[#This Row],[Issuer Last Name]],", ",Table1[[#This Row],[Issuer First Name]])</f>
        <v>No. 064, Employee</v>
      </c>
      <c r="D450" t="str">
        <f>CONCATENATE(Table1[[#This Row],[Approver Last Name]],", ",Table1[[#This Row],[Approver First Name]])</f>
        <v>No. 064, Employee</v>
      </c>
      <c r="E450" t="str">
        <f>CONCATENATE(Table1[[#This Row],[Customer Last Name]],", ",Table1[[#This Row],[Customer First Name]])</f>
        <v>No. 13529, Client</v>
      </c>
      <c r="F4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0" t="str">
        <f>IF(Table1[[#This Row],[Transaction Type]]="Maintenance","Non-Sales","Sales")</f>
        <v>Non-Sales</v>
      </c>
      <c r="H450">
        <f>IF(Table1[[#This Row],[Quarter]]="q2",1,"")</f>
        <v>1</v>
      </c>
      <c r="I450" t="str">
        <f>IF(Table1[[#This Row],[Quarter]]="q3",1,"")</f>
        <v/>
      </c>
      <c r="J450">
        <f>IF(Table1[[#This Row],[Quarter]]="Q2",Table1[[#This Row],[Credit Amount]],"")</f>
        <v>-352.82</v>
      </c>
      <c r="K450" t="str">
        <f>IF(Table1[[#This Row],[Quarter]]="Q3",Table1[[#This Row],[Credit Amount]],"")</f>
        <v/>
      </c>
      <c r="L450" t="str">
        <f>IF(Table1[[#This Row],[Transaction Type]]="Upgrade",Table1[[#This Row],[Credit Amount]],IF(Table1[[#This Row],[Transaction Type]]="Activation",Table1[[#This Row],[Credit Amount]],""))</f>
        <v/>
      </c>
      <c r="M450">
        <f>IF(Table1[[#This Row],[Transaction Type]]="Maintenance",Table1[[#This Row],[Credit Amount]],"")</f>
        <v>-352.82</v>
      </c>
      <c r="N450">
        <v>10064</v>
      </c>
      <c r="O450" t="s">
        <v>2489</v>
      </c>
      <c r="P450" t="s">
        <v>2553</v>
      </c>
      <c r="Q450" t="s">
        <v>2340</v>
      </c>
      <c r="R450">
        <v>10064</v>
      </c>
      <c r="S450" t="s">
        <v>2489</v>
      </c>
      <c r="T450" t="s">
        <v>2553</v>
      </c>
      <c r="U450" t="s">
        <v>2340</v>
      </c>
      <c r="V450" t="s">
        <v>66</v>
      </c>
      <c r="W450">
        <v>100004528</v>
      </c>
      <c r="X450">
        <v>8005553529</v>
      </c>
      <c r="Y450" t="s">
        <v>2595</v>
      </c>
      <c r="Z450" t="s">
        <v>6117</v>
      </c>
      <c r="AA450" s="13">
        <v>-352.82</v>
      </c>
      <c r="AB450" s="14">
        <v>42506</v>
      </c>
      <c r="AC450" t="s">
        <v>36</v>
      </c>
    </row>
    <row r="451" spans="1:29" x14ac:dyDescent="0.25">
      <c r="A451" t="str">
        <f>CONCATENATE("Q",ROUNDUP(MONTH(Table1[[#This Row],[Month]])/3,0))</f>
        <v>Q2</v>
      </c>
      <c r="B451" s="14">
        <f>EOMONTH(Table1[[#This Row],[Credit Date]],-1)+1</f>
        <v>42491</v>
      </c>
      <c r="C451" t="str">
        <f>CONCATENATE(Table1[[#This Row],[Issuer Last Name]],", ",Table1[[#This Row],[Issuer First Name]])</f>
        <v>No. 064, Employee</v>
      </c>
      <c r="D451" t="str">
        <f>CONCATENATE(Table1[[#This Row],[Approver Last Name]],", ",Table1[[#This Row],[Approver First Name]])</f>
        <v>No. 064, Employee</v>
      </c>
      <c r="E451" t="str">
        <f>CONCATENATE(Table1[[#This Row],[Customer Last Name]],", ",Table1[[#This Row],[Customer First Name]])</f>
        <v>No. 11408, Client</v>
      </c>
      <c r="F4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1" t="str">
        <f>IF(Table1[[#This Row],[Transaction Type]]="Maintenance","Non-Sales","Sales")</f>
        <v>Sales</v>
      </c>
      <c r="H451">
        <f>IF(Table1[[#This Row],[Quarter]]="q2",1,"")</f>
        <v>1</v>
      </c>
      <c r="I451" t="str">
        <f>IF(Table1[[#This Row],[Quarter]]="q3",1,"")</f>
        <v/>
      </c>
      <c r="J451">
        <f>IF(Table1[[#This Row],[Quarter]]="Q2",Table1[[#This Row],[Credit Amount]],"")</f>
        <v>-151.88</v>
      </c>
      <c r="K451" t="str">
        <f>IF(Table1[[#This Row],[Quarter]]="Q3",Table1[[#This Row],[Credit Amount]],"")</f>
        <v/>
      </c>
      <c r="L451">
        <f>IF(Table1[[#This Row],[Transaction Type]]="Upgrade",Table1[[#This Row],[Credit Amount]],IF(Table1[[#This Row],[Transaction Type]]="Activation",Table1[[#This Row],[Credit Amount]],""))</f>
        <v>-151.88</v>
      </c>
      <c r="M451" t="str">
        <f>IF(Table1[[#This Row],[Transaction Type]]="Maintenance",Table1[[#This Row],[Credit Amount]],"")</f>
        <v/>
      </c>
      <c r="N451">
        <v>10064</v>
      </c>
      <c r="O451" t="s">
        <v>2489</v>
      </c>
      <c r="P451" t="s">
        <v>2553</v>
      </c>
      <c r="Q451" t="s">
        <v>2340</v>
      </c>
      <c r="R451">
        <v>10064</v>
      </c>
      <c r="S451" t="s">
        <v>2489</v>
      </c>
      <c r="T451" t="s">
        <v>2553</v>
      </c>
      <c r="U451" t="s">
        <v>2340</v>
      </c>
      <c r="V451" t="s">
        <v>66</v>
      </c>
      <c r="W451">
        <v>100002407</v>
      </c>
      <c r="X451">
        <v>8005551408</v>
      </c>
      <c r="Y451" t="s">
        <v>2595</v>
      </c>
      <c r="Z451" t="s">
        <v>4003</v>
      </c>
      <c r="AA451" s="13">
        <v>-151.88</v>
      </c>
      <c r="AB451" s="14">
        <v>42510</v>
      </c>
      <c r="AC451" t="s">
        <v>37</v>
      </c>
    </row>
    <row r="452" spans="1:29" x14ac:dyDescent="0.25">
      <c r="A452" t="str">
        <f>CONCATENATE("Q",ROUNDUP(MONTH(Table1[[#This Row],[Month]])/3,0))</f>
        <v>Q2</v>
      </c>
      <c r="B452" s="14">
        <f>EOMONTH(Table1[[#This Row],[Credit Date]],-1)+1</f>
        <v>42522</v>
      </c>
      <c r="C452" t="str">
        <f>CONCATENATE(Table1[[#This Row],[Issuer Last Name]],", ",Table1[[#This Row],[Issuer First Name]])</f>
        <v>No. 064, Employee</v>
      </c>
      <c r="D452" t="str">
        <f>CONCATENATE(Table1[[#This Row],[Approver Last Name]],", ",Table1[[#This Row],[Approver First Name]])</f>
        <v>No. 064, Employee</v>
      </c>
      <c r="E452" t="str">
        <f>CONCATENATE(Table1[[#This Row],[Customer Last Name]],", ",Table1[[#This Row],[Customer First Name]])</f>
        <v>No. 10099, Client</v>
      </c>
      <c r="F4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2" t="str">
        <f>IF(Table1[[#This Row],[Transaction Type]]="Maintenance","Non-Sales","Sales")</f>
        <v>Non-Sales</v>
      </c>
      <c r="H452">
        <f>IF(Table1[[#This Row],[Quarter]]="q2",1,"")</f>
        <v>1</v>
      </c>
      <c r="I452" t="str">
        <f>IF(Table1[[#This Row],[Quarter]]="q3",1,"")</f>
        <v/>
      </c>
      <c r="J452">
        <f>IF(Table1[[#This Row],[Quarter]]="Q2",Table1[[#This Row],[Credit Amount]],"")</f>
        <v>-98.65</v>
      </c>
      <c r="K452" t="str">
        <f>IF(Table1[[#This Row],[Quarter]]="Q3",Table1[[#This Row],[Credit Amount]],"")</f>
        <v/>
      </c>
      <c r="L452" t="str">
        <f>IF(Table1[[#This Row],[Transaction Type]]="Upgrade",Table1[[#This Row],[Credit Amount]],IF(Table1[[#This Row],[Transaction Type]]="Activation",Table1[[#This Row],[Credit Amount]],""))</f>
        <v/>
      </c>
      <c r="M452">
        <f>IF(Table1[[#This Row],[Transaction Type]]="Maintenance",Table1[[#This Row],[Credit Amount]],"")</f>
        <v>-98.65</v>
      </c>
      <c r="N452">
        <v>10064</v>
      </c>
      <c r="O452" t="s">
        <v>2489</v>
      </c>
      <c r="P452" t="s">
        <v>2553</v>
      </c>
      <c r="Q452" t="s">
        <v>2340</v>
      </c>
      <c r="R452">
        <v>10064</v>
      </c>
      <c r="S452" t="s">
        <v>2489</v>
      </c>
      <c r="T452" t="s">
        <v>2553</v>
      </c>
      <c r="U452" t="s">
        <v>2340</v>
      </c>
      <c r="V452" t="s">
        <v>66</v>
      </c>
      <c r="W452">
        <v>100001098</v>
      </c>
      <c r="X452">
        <v>8005550099</v>
      </c>
      <c r="Y452" t="s">
        <v>2595</v>
      </c>
      <c r="Z452" t="s">
        <v>2694</v>
      </c>
      <c r="AA452" s="13">
        <v>-98.65</v>
      </c>
      <c r="AB452" s="14">
        <v>42526</v>
      </c>
      <c r="AC452" t="s">
        <v>36</v>
      </c>
    </row>
    <row r="453" spans="1:29" x14ac:dyDescent="0.25">
      <c r="A453" t="str">
        <f>CONCATENATE("Q",ROUNDUP(MONTH(Table1[[#This Row],[Month]])/3,0))</f>
        <v>Q2</v>
      </c>
      <c r="B453" s="14">
        <f>EOMONTH(Table1[[#This Row],[Credit Date]],-1)+1</f>
        <v>42522</v>
      </c>
      <c r="C453" t="str">
        <f>CONCATENATE(Table1[[#This Row],[Issuer Last Name]],", ",Table1[[#This Row],[Issuer First Name]])</f>
        <v>No. 064, Employee</v>
      </c>
      <c r="D453" t="str">
        <f>CONCATENATE(Table1[[#This Row],[Approver Last Name]],", ",Table1[[#This Row],[Approver First Name]])</f>
        <v>No. 064, Employee</v>
      </c>
      <c r="E453" t="str">
        <f>CONCATENATE(Table1[[#This Row],[Customer Last Name]],", ",Table1[[#This Row],[Customer First Name]])</f>
        <v>No. 13304, Client</v>
      </c>
      <c r="F4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3" t="str">
        <f>IF(Table1[[#This Row],[Transaction Type]]="Maintenance","Non-Sales","Sales")</f>
        <v>Non-Sales</v>
      </c>
      <c r="H453">
        <f>IF(Table1[[#This Row],[Quarter]]="q2",1,"")</f>
        <v>1</v>
      </c>
      <c r="I453" t="str">
        <f>IF(Table1[[#This Row],[Quarter]]="q3",1,"")</f>
        <v/>
      </c>
      <c r="J453">
        <f>IF(Table1[[#This Row],[Quarter]]="Q2",Table1[[#This Row],[Credit Amount]],"")</f>
        <v>-264.64999999999998</v>
      </c>
      <c r="K453" t="str">
        <f>IF(Table1[[#This Row],[Quarter]]="Q3",Table1[[#This Row],[Credit Amount]],"")</f>
        <v/>
      </c>
      <c r="L453" t="str">
        <f>IF(Table1[[#This Row],[Transaction Type]]="Upgrade",Table1[[#This Row],[Credit Amount]],IF(Table1[[#This Row],[Transaction Type]]="Activation",Table1[[#This Row],[Credit Amount]],""))</f>
        <v/>
      </c>
      <c r="M453">
        <f>IF(Table1[[#This Row],[Transaction Type]]="Maintenance",Table1[[#This Row],[Credit Amount]],"")</f>
        <v>-264.64999999999998</v>
      </c>
      <c r="N453">
        <v>10064</v>
      </c>
      <c r="O453" t="s">
        <v>2489</v>
      </c>
      <c r="P453" t="s">
        <v>2553</v>
      </c>
      <c r="Q453" t="s">
        <v>2340</v>
      </c>
      <c r="R453">
        <v>10064</v>
      </c>
      <c r="S453" t="s">
        <v>2489</v>
      </c>
      <c r="T453" t="s">
        <v>2553</v>
      </c>
      <c r="U453" t="s">
        <v>2340</v>
      </c>
      <c r="V453" t="s">
        <v>66</v>
      </c>
      <c r="W453">
        <v>100004303</v>
      </c>
      <c r="X453">
        <v>8005553304</v>
      </c>
      <c r="Y453" t="s">
        <v>2595</v>
      </c>
      <c r="Z453" t="s">
        <v>5892</v>
      </c>
      <c r="AA453" s="13">
        <v>-264.64999999999998</v>
      </c>
      <c r="AB453" s="14">
        <v>42537</v>
      </c>
      <c r="AC453" t="s">
        <v>36</v>
      </c>
    </row>
    <row r="454" spans="1:29" x14ac:dyDescent="0.25">
      <c r="A454" t="str">
        <f>CONCATENATE("Q",ROUNDUP(MONTH(Table1[[#This Row],[Month]])/3,0))</f>
        <v>Q2</v>
      </c>
      <c r="B454" s="14">
        <f>EOMONTH(Table1[[#This Row],[Credit Date]],-1)+1</f>
        <v>42522</v>
      </c>
      <c r="C454" t="str">
        <f>CONCATENATE(Table1[[#This Row],[Issuer Last Name]],", ",Table1[[#This Row],[Issuer First Name]])</f>
        <v>No. 064, Employee</v>
      </c>
      <c r="D454" t="str">
        <f>CONCATENATE(Table1[[#This Row],[Approver Last Name]],", ",Table1[[#This Row],[Approver First Name]])</f>
        <v>No. 064, Employee</v>
      </c>
      <c r="E454" t="str">
        <f>CONCATENATE(Table1[[#This Row],[Customer Last Name]],", ",Table1[[#This Row],[Customer First Name]])</f>
        <v>No. 12234, Client</v>
      </c>
      <c r="F4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4" t="str">
        <f>IF(Table1[[#This Row],[Transaction Type]]="Maintenance","Non-Sales","Sales")</f>
        <v>Sales</v>
      </c>
      <c r="H454">
        <f>IF(Table1[[#This Row],[Quarter]]="q2",1,"")</f>
        <v>1</v>
      </c>
      <c r="I454" t="str">
        <f>IF(Table1[[#This Row],[Quarter]]="q3",1,"")</f>
        <v/>
      </c>
      <c r="J454">
        <f>IF(Table1[[#This Row],[Quarter]]="Q2",Table1[[#This Row],[Credit Amount]],"")</f>
        <v>-476.5</v>
      </c>
      <c r="K454" t="str">
        <f>IF(Table1[[#This Row],[Quarter]]="Q3",Table1[[#This Row],[Credit Amount]],"")</f>
        <v/>
      </c>
      <c r="L454">
        <f>IF(Table1[[#This Row],[Transaction Type]]="Upgrade",Table1[[#This Row],[Credit Amount]],IF(Table1[[#This Row],[Transaction Type]]="Activation",Table1[[#This Row],[Credit Amount]],""))</f>
        <v>-476.5</v>
      </c>
      <c r="M454" t="str">
        <f>IF(Table1[[#This Row],[Transaction Type]]="Maintenance",Table1[[#This Row],[Credit Amount]],"")</f>
        <v/>
      </c>
      <c r="N454">
        <v>10064</v>
      </c>
      <c r="O454" t="s">
        <v>2489</v>
      </c>
      <c r="P454" t="s">
        <v>2553</v>
      </c>
      <c r="Q454" t="s">
        <v>2340</v>
      </c>
      <c r="R454">
        <v>10064</v>
      </c>
      <c r="S454" t="s">
        <v>2489</v>
      </c>
      <c r="T454" t="s">
        <v>2553</v>
      </c>
      <c r="U454" t="s">
        <v>2340</v>
      </c>
      <c r="V454" t="s">
        <v>66</v>
      </c>
      <c r="W454">
        <v>100003233</v>
      </c>
      <c r="X454">
        <v>8005552234</v>
      </c>
      <c r="Y454" t="s">
        <v>2595</v>
      </c>
      <c r="Z454" t="s">
        <v>4829</v>
      </c>
      <c r="AA454" s="13">
        <v>-476.5</v>
      </c>
      <c r="AB454" s="14">
        <v>42539</v>
      </c>
      <c r="AC454" t="s">
        <v>35</v>
      </c>
    </row>
    <row r="455" spans="1:29" x14ac:dyDescent="0.25">
      <c r="A455" t="str">
        <f>CONCATENATE("Q",ROUNDUP(MONTH(Table1[[#This Row],[Month]])/3,0))</f>
        <v>Q2</v>
      </c>
      <c r="B455" s="14">
        <f>EOMONTH(Table1[[#This Row],[Credit Date]],-1)+1</f>
        <v>42522</v>
      </c>
      <c r="C455" t="str">
        <f>CONCATENATE(Table1[[#This Row],[Issuer Last Name]],", ",Table1[[#This Row],[Issuer First Name]])</f>
        <v>No. 064, Employee</v>
      </c>
      <c r="D455" t="str">
        <f>CONCATENATE(Table1[[#This Row],[Approver Last Name]],", ",Table1[[#This Row],[Approver First Name]])</f>
        <v>No. 064, Employee</v>
      </c>
      <c r="E455" t="str">
        <f>CONCATENATE(Table1[[#This Row],[Customer Last Name]],", ",Table1[[#This Row],[Customer First Name]])</f>
        <v>No. 12031, Client</v>
      </c>
      <c r="F4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5" t="str">
        <f>IF(Table1[[#This Row],[Transaction Type]]="Maintenance","Non-Sales","Sales")</f>
        <v>Non-Sales</v>
      </c>
      <c r="H455">
        <f>IF(Table1[[#This Row],[Quarter]]="q2",1,"")</f>
        <v>1</v>
      </c>
      <c r="I455" t="str">
        <f>IF(Table1[[#This Row],[Quarter]]="q3",1,"")</f>
        <v/>
      </c>
      <c r="J455">
        <f>IF(Table1[[#This Row],[Quarter]]="Q2",Table1[[#This Row],[Credit Amount]],"")</f>
        <v>-158.63999999999999</v>
      </c>
      <c r="K455" t="str">
        <f>IF(Table1[[#This Row],[Quarter]]="Q3",Table1[[#This Row],[Credit Amount]],"")</f>
        <v/>
      </c>
      <c r="L455" t="str">
        <f>IF(Table1[[#This Row],[Transaction Type]]="Upgrade",Table1[[#This Row],[Credit Amount]],IF(Table1[[#This Row],[Transaction Type]]="Activation",Table1[[#This Row],[Credit Amount]],""))</f>
        <v/>
      </c>
      <c r="M455">
        <f>IF(Table1[[#This Row],[Transaction Type]]="Maintenance",Table1[[#This Row],[Credit Amount]],"")</f>
        <v>-158.63999999999999</v>
      </c>
      <c r="N455">
        <v>10064</v>
      </c>
      <c r="O455" t="s">
        <v>2489</v>
      </c>
      <c r="P455" t="s">
        <v>2553</v>
      </c>
      <c r="Q455" t="s">
        <v>2340</v>
      </c>
      <c r="R455">
        <v>10064</v>
      </c>
      <c r="S455" t="s">
        <v>2489</v>
      </c>
      <c r="T455" t="s">
        <v>2553</v>
      </c>
      <c r="U455" t="s">
        <v>2340</v>
      </c>
      <c r="V455" t="s">
        <v>66</v>
      </c>
      <c r="W455">
        <v>100003030</v>
      </c>
      <c r="X455">
        <v>8005552031</v>
      </c>
      <c r="Y455" t="s">
        <v>2595</v>
      </c>
      <c r="Z455" t="s">
        <v>4626</v>
      </c>
      <c r="AA455" s="13">
        <v>-158.63999999999999</v>
      </c>
      <c r="AB455" s="14">
        <v>42546</v>
      </c>
      <c r="AC455" t="s">
        <v>36</v>
      </c>
    </row>
    <row r="456" spans="1:29" x14ac:dyDescent="0.25">
      <c r="A456" t="str">
        <f>CONCATENATE("Q",ROUNDUP(MONTH(Table1[[#This Row],[Month]])/3,0))</f>
        <v>Q2</v>
      </c>
      <c r="B456" s="14">
        <f>EOMONTH(Table1[[#This Row],[Credit Date]],-1)+1</f>
        <v>42522</v>
      </c>
      <c r="C456" t="str">
        <f>CONCATENATE(Table1[[#This Row],[Issuer Last Name]],", ",Table1[[#This Row],[Issuer First Name]])</f>
        <v>No. 064, Employee</v>
      </c>
      <c r="D456" t="str">
        <f>CONCATENATE(Table1[[#This Row],[Approver Last Name]],", ",Table1[[#This Row],[Approver First Name]])</f>
        <v>No. 064, Employee</v>
      </c>
      <c r="E456" t="str">
        <f>CONCATENATE(Table1[[#This Row],[Customer Last Name]],", ",Table1[[#This Row],[Customer First Name]])</f>
        <v>No. 12576, Client</v>
      </c>
      <c r="F4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6" t="str">
        <f>IF(Table1[[#This Row],[Transaction Type]]="Maintenance","Non-Sales","Sales")</f>
        <v>Sales</v>
      </c>
      <c r="H456">
        <f>IF(Table1[[#This Row],[Quarter]]="q2",1,"")</f>
        <v>1</v>
      </c>
      <c r="I456" t="str">
        <f>IF(Table1[[#This Row],[Quarter]]="q3",1,"")</f>
        <v/>
      </c>
      <c r="J456">
        <f>IF(Table1[[#This Row],[Quarter]]="Q2",Table1[[#This Row],[Credit Amount]],"")</f>
        <v>-308.68</v>
      </c>
      <c r="K456" t="str">
        <f>IF(Table1[[#This Row],[Quarter]]="Q3",Table1[[#This Row],[Credit Amount]],"")</f>
        <v/>
      </c>
      <c r="L456">
        <f>IF(Table1[[#This Row],[Transaction Type]]="Upgrade",Table1[[#This Row],[Credit Amount]],IF(Table1[[#This Row],[Transaction Type]]="Activation",Table1[[#This Row],[Credit Amount]],""))</f>
        <v>-308.68</v>
      </c>
      <c r="M456" t="str">
        <f>IF(Table1[[#This Row],[Transaction Type]]="Maintenance",Table1[[#This Row],[Credit Amount]],"")</f>
        <v/>
      </c>
      <c r="N456">
        <v>10064</v>
      </c>
      <c r="O456" t="s">
        <v>2489</v>
      </c>
      <c r="P456" t="s">
        <v>2553</v>
      </c>
      <c r="Q456" t="s">
        <v>2340</v>
      </c>
      <c r="R456">
        <v>10064</v>
      </c>
      <c r="S456" t="s">
        <v>2489</v>
      </c>
      <c r="T456" t="s">
        <v>2553</v>
      </c>
      <c r="U456" t="s">
        <v>2340</v>
      </c>
      <c r="V456" t="s">
        <v>66</v>
      </c>
      <c r="W456">
        <v>100003575</v>
      </c>
      <c r="X456">
        <v>8005552576</v>
      </c>
      <c r="Y456" t="s">
        <v>2595</v>
      </c>
      <c r="Z456" t="s">
        <v>5171</v>
      </c>
      <c r="AA456" s="13">
        <v>-308.68</v>
      </c>
      <c r="AB456" s="14">
        <v>42550</v>
      </c>
      <c r="AC456" t="s">
        <v>37</v>
      </c>
    </row>
    <row r="457" spans="1:29" x14ac:dyDescent="0.25">
      <c r="A457" t="str">
        <f>CONCATENATE("Q",ROUNDUP(MONTH(Table1[[#This Row],[Month]])/3,0))</f>
        <v>Q3</v>
      </c>
      <c r="B457" s="14">
        <f>EOMONTH(Table1[[#This Row],[Credit Date]],-1)+1</f>
        <v>42552</v>
      </c>
      <c r="C457" t="str">
        <f>CONCATENATE(Table1[[#This Row],[Issuer Last Name]],", ",Table1[[#This Row],[Issuer First Name]])</f>
        <v>No. 064, Employee</v>
      </c>
      <c r="D457" t="str">
        <f>CONCATENATE(Table1[[#This Row],[Approver Last Name]],", ",Table1[[#This Row],[Approver First Name]])</f>
        <v>No. 064, Employee</v>
      </c>
      <c r="E457" t="str">
        <f>CONCATENATE(Table1[[#This Row],[Customer Last Name]],", ",Table1[[#This Row],[Customer First Name]])</f>
        <v>No. 12729, Client</v>
      </c>
      <c r="F4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7" t="str">
        <f>IF(Table1[[#This Row],[Transaction Type]]="Maintenance","Non-Sales","Sales")</f>
        <v>Non-Sales</v>
      </c>
      <c r="H457" t="str">
        <f>IF(Table1[[#This Row],[Quarter]]="q2",1,"")</f>
        <v/>
      </c>
      <c r="I457">
        <f>IF(Table1[[#This Row],[Quarter]]="q3",1,"")</f>
        <v>1</v>
      </c>
      <c r="J457" t="str">
        <f>IF(Table1[[#This Row],[Quarter]]="Q2",Table1[[#This Row],[Credit Amount]],"")</f>
        <v/>
      </c>
      <c r="K457">
        <f>IF(Table1[[#This Row],[Quarter]]="Q3",Table1[[#This Row],[Credit Amount]],"")</f>
        <v>-386.66</v>
      </c>
      <c r="L457" t="str">
        <f>IF(Table1[[#This Row],[Transaction Type]]="Upgrade",Table1[[#This Row],[Credit Amount]],IF(Table1[[#This Row],[Transaction Type]]="Activation",Table1[[#This Row],[Credit Amount]],""))</f>
        <v/>
      </c>
      <c r="M457">
        <f>IF(Table1[[#This Row],[Transaction Type]]="Maintenance",Table1[[#This Row],[Credit Amount]],"")</f>
        <v>-386.66</v>
      </c>
      <c r="N457">
        <v>10064</v>
      </c>
      <c r="O457" t="s">
        <v>2489</v>
      </c>
      <c r="P457" t="s">
        <v>2553</v>
      </c>
      <c r="Q457" t="s">
        <v>2340</v>
      </c>
      <c r="R457">
        <v>10064</v>
      </c>
      <c r="S457" t="s">
        <v>2489</v>
      </c>
      <c r="T457" t="s">
        <v>2553</v>
      </c>
      <c r="U457" t="s">
        <v>2340</v>
      </c>
      <c r="V457" t="s">
        <v>66</v>
      </c>
      <c r="W457">
        <v>100003728</v>
      </c>
      <c r="X457">
        <v>8005552729</v>
      </c>
      <c r="Y457" t="s">
        <v>2595</v>
      </c>
      <c r="Z457" t="s">
        <v>5322</v>
      </c>
      <c r="AA457" s="13">
        <v>-386.66</v>
      </c>
      <c r="AB457" s="14">
        <v>42555</v>
      </c>
      <c r="AC457" t="s">
        <v>36</v>
      </c>
    </row>
    <row r="458" spans="1:29" x14ac:dyDescent="0.25">
      <c r="A458" t="str">
        <f>CONCATENATE("Q",ROUNDUP(MONTH(Table1[[#This Row],[Month]])/3,0))</f>
        <v>Q3</v>
      </c>
      <c r="B458" s="14">
        <f>EOMONTH(Table1[[#This Row],[Credit Date]],-1)+1</f>
        <v>42552</v>
      </c>
      <c r="C458" t="str">
        <f>CONCATENATE(Table1[[#This Row],[Issuer Last Name]],", ",Table1[[#This Row],[Issuer First Name]])</f>
        <v>No. 064, Employee</v>
      </c>
      <c r="D458" t="str">
        <f>CONCATENATE(Table1[[#This Row],[Approver Last Name]],", ",Table1[[#This Row],[Approver First Name]])</f>
        <v>No. 064, Employee</v>
      </c>
      <c r="E458" t="str">
        <f>CONCATENATE(Table1[[#This Row],[Customer Last Name]],", ",Table1[[#This Row],[Customer First Name]])</f>
        <v>No. 11446, Client</v>
      </c>
      <c r="F4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8" t="str">
        <f>IF(Table1[[#This Row],[Transaction Type]]="Maintenance","Non-Sales","Sales")</f>
        <v>Non-Sales</v>
      </c>
      <c r="H458" t="str">
        <f>IF(Table1[[#This Row],[Quarter]]="q2",1,"")</f>
        <v/>
      </c>
      <c r="I458">
        <f>IF(Table1[[#This Row],[Quarter]]="q3",1,"")</f>
        <v>1</v>
      </c>
      <c r="J458" t="str">
        <f>IF(Table1[[#This Row],[Quarter]]="Q2",Table1[[#This Row],[Credit Amount]],"")</f>
        <v/>
      </c>
      <c r="K458">
        <f>IF(Table1[[#This Row],[Quarter]]="Q3",Table1[[#This Row],[Credit Amount]],"")</f>
        <v>-252</v>
      </c>
      <c r="L458" t="str">
        <f>IF(Table1[[#This Row],[Transaction Type]]="Upgrade",Table1[[#This Row],[Credit Amount]],IF(Table1[[#This Row],[Transaction Type]]="Activation",Table1[[#This Row],[Credit Amount]],""))</f>
        <v/>
      </c>
      <c r="M458">
        <f>IF(Table1[[#This Row],[Transaction Type]]="Maintenance",Table1[[#This Row],[Credit Amount]],"")</f>
        <v>-252</v>
      </c>
      <c r="N458">
        <v>10064</v>
      </c>
      <c r="O458" t="s">
        <v>2489</v>
      </c>
      <c r="P458" t="s">
        <v>2553</v>
      </c>
      <c r="Q458" t="s">
        <v>2340</v>
      </c>
      <c r="R458">
        <v>10064</v>
      </c>
      <c r="S458" t="s">
        <v>2489</v>
      </c>
      <c r="T458" t="s">
        <v>2553</v>
      </c>
      <c r="U458" t="s">
        <v>2340</v>
      </c>
      <c r="V458" t="s">
        <v>66</v>
      </c>
      <c r="W458">
        <v>100002445</v>
      </c>
      <c r="X458">
        <v>8005551446</v>
      </c>
      <c r="Y458" t="s">
        <v>2595</v>
      </c>
      <c r="Z458" t="s">
        <v>4041</v>
      </c>
      <c r="AA458" s="13">
        <v>-252</v>
      </c>
      <c r="AB458" s="14">
        <v>42560</v>
      </c>
      <c r="AC458" t="s">
        <v>36</v>
      </c>
    </row>
    <row r="459" spans="1:29" x14ac:dyDescent="0.25">
      <c r="A459" t="str">
        <f>CONCATENATE("Q",ROUNDUP(MONTH(Table1[[#This Row],[Month]])/3,0))</f>
        <v>Q3</v>
      </c>
      <c r="B459" s="14">
        <f>EOMONTH(Table1[[#This Row],[Credit Date]],-1)+1</f>
        <v>42552</v>
      </c>
      <c r="C459" t="str">
        <f>CONCATENATE(Table1[[#This Row],[Issuer Last Name]],", ",Table1[[#This Row],[Issuer First Name]])</f>
        <v>No. 064, Employee</v>
      </c>
      <c r="D459" t="str">
        <f>CONCATENATE(Table1[[#This Row],[Approver Last Name]],", ",Table1[[#This Row],[Approver First Name]])</f>
        <v>No. 064, Employee</v>
      </c>
      <c r="E459" t="str">
        <f>CONCATENATE(Table1[[#This Row],[Customer Last Name]],", ",Table1[[#This Row],[Customer First Name]])</f>
        <v>No. 11851, Client</v>
      </c>
      <c r="F4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59" t="str">
        <f>IF(Table1[[#This Row],[Transaction Type]]="Maintenance","Non-Sales","Sales")</f>
        <v>Non-Sales</v>
      </c>
      <c r="H459" t="str">
        <f>IF(Table1[[#This Row],[Quarter]]="q2",1,"")</f>
        <v/>
      </c>
      <c r="I459">
        <f>IF(Table1[[#This Row],[Quarter]]="q3",1,"")</f>
        <v>1</v>
      </c>
      <c r="J459" t="str">
        <f>IF(Table1[[#This Row],[Quarter]]="Q2",Table1[[#This Row],[Credit Amount]],"")</f>
        <v/>
      </c>
      <c r="K459">
        <f>IF(Table1[[#This Row],[Quarter]]="Q3",Table1[[#This Row],[Credit Amount]],"")</f>
        <v>-415.91</v>
      </c>
      <c r="L459" t="str">
        <f>IF(Table1[[#This Row],[Transaction Type]]="Upgrade",Table1[[#This Row],[Credit Amount]],IF(Table1[[#This Row],[Transaction Type]]="Activation",Table1[[#This Row],[Credit Amount]],""))</f>
        <v/>
      </c>
      <c r="M459">
        <f>IF(Table1[[#This Row],[Transaction Type]]="Maintenance",Table1[[#This Row],[Credit Amount]],"")</f>
        <v>-415.91</v>
      </c>
      <c r="N459">
        <v>10064</v>
      </c>
      <c r="O459" t="s">
        <v>2489</v>
      </c>
      <c r="P459" t="s">
        <v>2553</v>
      </c>
      <c r="Q459" t="s">
        <v>2340</v>
      </c>
      <c r="R459">
        <v>10064</v>
      </c>
      <c r="S459" t="s">
        <v>2489</v>
      </c>
      <c r="T459" t="s">
        <v>2553</v>
      </c>
      <c r="U459" t="s">
        <v>2340</v>
      </c>
      <c r="V459" t="s">
        <v>66</v>
      </c>
      <c r="W459">
        <v>100002850</v>
      </c>
      <c r="X459">
        <v>8005551851</v>
      </c>
      <c r="Y459" t="s">
        <v>2595</v>
      </c>
      <c r="Z459" t="s">
        <v>4446</v>
      </c>
      <c r="AA459" s="13">
        <v>-415.91</v>
      </c>
      <c r="AB459" s="14">
        <v>42563</v>
      </c>
      <c r="AC459" t="s">
        <v>36</v>
      </c>
    </row>
    <row r="460" spans="1:29" x14ac:dyDescent="0.25">
      <c r="A460" t="str">
        <f>CONCATENATE("Q",ROUNDUP(MONTH(Table1[[#This Row],[Month]])/3,0))</f>
        <v>Q3</v>
      </c>
      <c r="B460" s="14">
        <f>EOMONTH(Table1[[#This Row],[Credit Date]],-1)+1</f>
        <v>42552</v>
      </c>
      <c r="C460" t="str">
        <f>CONCATENATE(Table1[[#This Row],[Issuer Last Name]],", ",Table1[[#This Row],[Issuer First Name]])</f>
        <v>No. 064, Employee</v>
      </c>
      <c r="D460" t="str">
        <f>CONCATENATE(Table1[[#This Row],[Approver Last Name]],", ",Table1[[#This Row],[Approver First Name]])</f>
        <v>No. 064, Employee</v>
      </c>
      <c r="E460" t="str">
        <f>CONCATENATE(Table1[[#This Row],[Customer Last Name]],", ",Table1[[#This Row],[Customer First Name]])</f>
        <v>No. 13294, Client</v>
      </c>
      <c r="F4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0" t="str">
        <f>IF(Table1[[#This Row],[Transaction Type]]="Maintenance","Non-Sales","Sales")</f>
        <v>Non-Sales</v>
      </c>
      <c r="H460" t="str">
        <f>IF(Table1[[#This Row],[Quarter]]="q2",1,"")</f>
        <v/>
      </c>
      <c r="I460">
        <f>IF(Table1[[#This Row],[Quarter]]="q3",1,"")</f>
        <v>1</v>
      </c>
      <c r="J460" t="str">
        <f>IF(Table1[[#This Row],[Quarter]]="Q2",Table1[[#This Row],[Credit Amount]],"")</f>
        <v/>
      </c>
      <c r="K460">
        <f>IF(Table1[[#This Row],[Quarter]]="Q3",Table1[[#This Row],[Credit Amount]],"")</f>
        <v>-135.51</v>
      </c>
      <c r="L460" t="str">
        <f>IF(Table1[[#This Row],[Transaction Type]]="Upgrade",Table1[[#This Row],[Credit Amount]],IF(Table1[[#This Row],[Transaction Type]]="Activation",Table1[[#This Row],[Credit Amount]],""))</f>
        <v/>
      </c>
      <c r="M460">
        <f>IF(Table1[[#This Row],[Transaction Type]]="Maintenance",Table1[[#This Row],[Credit Amount]],"")</f>
        <v>-135.51</v>
      </c>
      <c r="N460">
        <v>10064</v>
      </c>
      <c r="O460" t="s">
        <v>2489</v>
      </c>
      <c r="P460" t="s">
        <v>2553</v>
      </c>
      <c r="Q460" t="s">
        <v>2340</v>
      </c>
      <c r="R460">
        <v>10064</v>
      </c>
      <c r="S460" t="s">
        <v>2489</v>
      </c>
      <c r="T460" t="s">
        <v>2553</v>
      </c>
      <c r="U460" t="s">
        <v>2340</v>
      </c>
      <c r="V460" t="s">
        <v>66</v>
      </c>
      <c r="W460">
        <v>100004293</v>
      </c>
      <c r="X460">
        <v>8005553294</v>
      </c>
      <c r="Y460" t="s">
        <v>2595</v>
      </c>
      <c r="Z460" t="s">
        <v>5882</v>
      </c>
      <c r="AA460" s="13">
        <v>-135.51</v>
      </c>
      <c r="AB460" s="14">
        <v>42565</v>
      </c>
      <c r="AC460" t="s">
        <v>36</v>
      </c>
    </row>
    <row r="461" spans="1:29" x14ac:dyDescent="0.25">
      <c r="A461" t="str">
        <f>CONCATENATE("Q",ROUNDUP(MONTH(Table1[[#This Row],[Month]])/3,0))</f>
        <v>Q3</v>
      </c>
      <c r="B461" s="14">
        <f>EOMONTH(Table1[[#This Row],[Credit Date]],-1)+1</f>
        <v>42552</v>
      </c>
      <c r="C461" t="str">
        <f>CONCATENATE(Table1[[#This Row],[Issuer Last Name]],", ",Table1[[#This Row],[Issuer First Name]])</f>
        <v>No. 064, Employee</v>
      </c>
      <c r="D461" t="str">
        <f>CONCATENATE(Table1[[#This Row],[Approver Last Name]],", ",Table1[[#This Row],[Approver First Name]])</f>
        <v>No. 064, Employee</v>
      </c>
      <c r="E461" t="str">
        <f>CONCATENATE(Table1[[#This Row],[Customer Last Name]],", ",Table1[[#This Row],[Customer First Name]])</f>
        <v>No. 10295, Client</v>
      </c>
      <c r="F4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1" t="str">
        <f>IF(Table1[[#This Row],[Transaction Type]]="Maintenance","Non-Sales","Sales")</f>
        <v>Non-Sales</v>
      </c>
      <c r="H461" t="str">
        <f>IF(Table1[[#This Row],[Quarter]]="q2",1,"")</f>
        <v/>
      </c>
      <c r="I461">
        <f>IF(Table1[[#This Row],[Quarter]]="q3",1,"")</f>
        <v>1</v>
      </c>
      <c r="J461" t="str">
        <f>IF(Table1[[#This Row],[Quarter]]="Q2",Table1[[#This Row],[Credit Amount]],"")</f>
        <v/>
      </c>
      <c r="K461">
        <f>IF(Table1[[#This Row],[Quarter]]="Q3",Table1[[#This Row],[Credit Amount]],"")</f>
        <v>-480.54</v>
      </c>
      <c r="L461" t="str">
        <f>IF(Table1[[#This Row],[Transaction Type]]="Upgrade",Table1[[#This Row],[Credit Amount]],IF(Table1[[#This Row],[Transaction Type]]="Activation",Table1[[#This Row],[Credit Amount]],""))</f>
        <v/>
      </c>
      <c r="M461">
        <f>IF(Table1[[#This Row],[Transaction Type]]="Maintenance",Table1[[#This Row],[Credit Amount]],"")</f>
        <v>-480.54</v>
      </c>
      <c r="N461">
        <v>10064</v>
      </c>
      <c r="O461" t="s">
        <v>2489</v>
      </c>
      <c r="P461" t="s">
        <v>2553</v>
      </c>
      <c r="Q461" t="s">
        <v>2340</v>
      </c>
      <c r="R461">
        <v>10064</v>
      </c>
      <c r="S461" t="s">
        <v>2489</v>
      </c>
      <c r="T461" t="s">
        <v>2553</v>
      </c>
      <c r="U461" t="s">
        <v>2340</v>
      </c>
      <c r="V461" t="s">
        <v>66</v>
      </c>
      <c r="W461">
        <v>100001294</v>
      </c>
      <c r="X461">
        <v>8005550295</v>
      </c>
      <c r="Y461" t="s">
        <v>2595</v>
      </c>
      <c r="Z461" t="s">
        <v>2890</v>
      </c>
      <c r="AA461" s="13">
        <v>-480.54</v>
      </c>
      <c r="AB461" s="14">
        <v>42567</v>
      </c>
      <c r="AC461" t="s">
        <v>36</v>
      </c>
    </row>
    <row r="462" spans="1:29" x14ac:dyDescent="0.25">
      <c r="A462" t="str">
        <f>CONCATENATE("Q",ROUNDUP(MONTH(Table1[[#This Row],[Month]])/3,0))</f>
        <v>Q3</v>
      </c>
      <c r="B462" s="14">
        <f>EOMONTH(Table1[[#This Row],[Credit Date]],-1)+1</f>
        <v>42552</v>
      </c>
      <c r="C462" t="str">
        <f>CONCATENATE(Table1[[#This Row],[Issuer Last Name]],", ",Table1[[#This Row],[Issuer First Name]])</f>
        <v>No. 064, Employee</v>
      </c>
      <c r="D462" t="str">
        <f>CONCATENATE(Table1[[#This Row],[Approver Last Name]],", ",Table1[[#This Row],[Approver First Name]])</f>
        <v>No. 064, Employee</v>
      </c>
      <c r="E462" t="str">
        <f>CONCATENATE(Table1[[#This Row],[Customer Last Name]],", ",Table1[[#This Row],[Customer First Name]])</f>
        <v>No. 11981, Client</v>
      </c>
      <c r="F4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2" t="str">
        <f>IF(Table1[[#This Row],[Transaction Type]]="Maintenance","Non-Sales","Sales")</f>
        <v>Non-Sales</v>
      </c>
      <c r="H462" t="str">
        <f>IF(Table1[[#This Row],[Quarter]]="q2",1,"")</f>
        <v/>
      </c>
      <c r="I462">
        <f>IF(Table1[[#This Row],[Quarter]]="q3",1,"")</f>
        <v>1</v>
      </c>
      <c r="J462" t="str">
        <f>IF(Table1[[#This Row],[Quarter]]="Q2",Table1[[#This Row],[Credit Amount]],"")</f>
        <v/>
      </c>
      <c r="K462">
        <f>IF(Table1[[#This Row],[Quarter]]="Q3",Table1[[#This Row],[Credit Amount]],"")</f>
        <v>-426.02</v>
      </c>
      <c r="L462" t="str">
        <f>IF(Table1[[#This Row],[Transaction Type]]="Upgrade",Table1[[#This Row],[Credit Amount]],IF(Table1[[#This Row],[Transaction Type]]="Activation",Table1[[#This Row],[Credit Amount]],""))</f>
        <v/>
      </c>
      <c r="M462">
        <f>IF(Table1[[#This Row],[Transaction Type]]="Maintenance",Table1[[#This Row],[Credit Amount]],"")</f>
        <v>-426.02</v>
      </c>
      <c r="N462">
        <v>10064</v>
      </c>
      <c r="O462" t="s">
        <v>2489</v>
      </c>
      <c r="P462" t="s">
        <v>2553</v>
      </c>
      <c r="Q462" t="s">
        <v>2340</v>
      </c>
      <c r="R462">
        <v>10064</v>
      </c>
      <c r="S462" t="s">
        <v>2489</v>
      </c>
      <c r="T462" t="s">
        <v>2553</v>
      </c>
      <c r="U462" t="s">
        <v>2340</v>
      </c>
      <c r="V462" t="s">
        <v>66</v>
      </c>
      <c r="W462">
        <v>100002980</v>
      </c>
      <c r="X462">
        <v>8005551981</v>
      </c>
      <c r="Y462" t="s">
        <v>2595</v>
      </c>
      <c r="Z462" t="s">
        <v>4576</v>
      </c>
      <c r="AA462" s="13">
        <v>-426.02</v>
      </c>
      <c r="AB462" s="14">
        <v>42567</v>
      </c>
      <c r="AC462" t="s">
        <v>36</v>
      </c>
    </row>
    <row r="463" spans="1:29" x14ac:dyDescent="0.25">
      <c r="A463" t="str">
        <f>CONCATENATE("Q",ROUNDUP(MONTH(Table1[[#This Row],[Month]])/3,0))</f>
        <v>Q3</v>
      </c>
      <c r="B463" s="14">
        <f>EOMONTH(Table1[[#This Row],[Credit Date]],-1)+1</f>
        <v>42552</v>
      </c>
      <c r="C463" t="str">
        <f>CONCATENATE(Table1[[#This Row],[Issuer Last Name]],", ",Table1[[#This Row],[Issuer First Name]])</f>
        <v>No. 064, Employee</v>
      </c>
      <c r="D463" t="str">
        <f>CONCATENATE(Table1[[#This Row],[Approver Last Name]],", ",Table1[[#This Row],[Approver First Name]])</f>
        <v>No. 064, Employee</v>
      </c>
      <c r="E463" t="str">
        <f>CONCATENATE(Table1[[#This Row],[Customer Last Name]],", ",Table1[[#This Row],[Customer First Name]])</f>
        <v>No. 12121, Client</v>
      </c>
      <c r="F4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3" t="str">
        <f>IF(Table1[[#This Row],[Transaction Type]]="Maintenance","Non-Sales","Sales")</f>
        <v>Non-Sales</v>
      </c>
      <c r="H463" t="str">
        <f>IF(Table1[[#This Row],[Quarter]]="q2",1,"")</f>
        <v/>
      </c>
      <c r="I463">
        <f>IF(Table1[[#This Row],[Quarter]]="q3",1,"")</f>
        <v>1</v>
      </c>
      <c r="J463" t="str">
        <f>IF(Table1[[#This Row],[Quarter]]="Q2",Table1[[#This Row],[Credit Amount]],"")</f>
        <v/>
      </c>
      <c r="K463">
        <f>IF(Table1[[#This Row],[Quarter]]="Q3",Table1[[#This Row],[Credit Amount]],"")</f>
        <v>-122.23</v>
      </c>
      <c r="L463" t="str">
        <f>IF(Table1[[#This Row],[Transaction Type]]="Upgrade",Table1[[#This Row],[Credit Amount]],IF(Table1[[#This Row],[Transaction Type]]="Activation",Table1[[#This Row],[Credit Amount]],""))</f>
        <v/>
      </c>
      <c r="M463">
        <f>IF(Table1[[#This Row],[Transaction Type]]="Maintenance",Table1[[#This Row],[Credit Amount]],"")</f>
        <v>-122.23</v>
      </c>
      <c r="N463">
        <v>10064</v>
      </c>
      <c r="O463" t="s">
        <v>2489</v>
      </c>
      <c r="P463" t="s">
        <v>2553</v>
      </c>
      <c r="Q463" t="s">
        <v>2340</v>
      </c>
      <c r="R463">
        <v>10064</v>
      </c>
      <c r="S463" t="s">
        <v>2489</v>
      </c>
      <c r="T463" t="s">
        <v>2553</v>
      </c>
      <c r="U463" t="s">
        <v>2340</v>
      </c>
      <c r="V463" t="s">
        <v>66</v>
      </c>
      <c r="W463">
        <v>100003120</v>
      </c>
      <c r="X463">
        <v>8005552121</v>
      </c>
      <c r="Y463" t="s">
        <v>2595</v>
      </c>
      <c r="Z463" t="s">
        <v>4716</v>
      </c>
      <c r="AA463" s="13">
        <v>-122.23</v>
      </c>
      <c r="AB463" s="14">
        <v>42570</v>
      </c>
      <c r="AC463" t="s">
        <v>36</v>
      </c>
    </row>
    <row r="464" spans="1:29" x14ac:dyDescent="0.25">
      <c r="A464" t="str">
        <f>CONCATENATE("Q",ROUNDUP(MONTH(Table1[[#This Row],[Month]])/3,0))</f>
        <v>Q3</v>
      </c>
      <c r="B464" s="14">
        <f>EOMONTH(Table1[[#This Row],[Credit Date]],-1)+1</f>
        <v>42552</v>
      </c>
      <c r="C464" t="str">
        <f>CONCATENATE(Table1[[#This Row],[Issuer Last Name]],", ",Table1[[#This Row],[Issuer First Name]])</f>
        <v>No. 064, Employee</v>
      </c>
      <c r="D464" t="str">
        <f>CONCATENATE(Table1[[#This Row],[Approver Last Name]],", ",Table1[[#This Row],[Approver First Name]])</f>
        <v>No. 064, Employee</v>
      </c>
      <c r="E464" t="str">
        <f>CONCATENATE(Table1[[#This Row],[Customer Last Name]],", ",Table1[[#This Row],[Customer First Name]])</f>
        <v>No. 13925, Client</v>
      </c>
      <c r="F4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4" t="str">
        <f>IF(Table1[[#This Row],[Transaction Type]]="Maintenance","Non-Sales","Sales")</f>
        <v>Non-Sales</v>
      </c>
      <c r="H464" t="str">
        <f>IF(Table1[[#This Row],[Quarter]]="q2",1,"")</f>
        <v/>
      </c>
      <c r="I464">
        <f>IF(Table1[[#This Row],[Quarter]]="q3",1,"")</f>
        <v>1</v>
      </c>
      <c r="J464" t="str">
        <f>IF(Table1[[#This Row],[Quarter]]="Q2",Table1[[#This Row],[Credit Amount]],"")</f>
        <v/>
      </c>
      <c r="K464">
        <f>IF(Table1[[#This Row],[Quarter]]="Q3",Table1[[#This Row],[Credit Amount]],"")</f>
        <v>-184.36</v>
      </c>
      <c r="L464" t="str">
        <f>IF(Table1[[#This Row],[Transaction Type]]="Upgrade",Table1[[#This Row],[Credit Amount]],IF(Table1[[#This Row],[Transaction Type]]="Activation",Table1[[#This Row],[Credit Amount]],""))</f>
        <v/>
      </c>
      <c r="M464">
        <f>IF(Table1[[#This Row],[Transaction Type]]="Maintenance",Table1[[#This Row],[Credit Amount]],"")</f>
        <v>-184.36</v>
      </c>
      <c r="N464">
        <v>10064</v>
      </c>
      <c r="O464" t="s">
        <v>2489</v>
      </c>
      <c r="P464" t="s">
        <v>2553</v>
      </c>
      <c r="Q464" t="s">
        <v>2340</v>
      </c>
      <c r="R464">
        <v>10064</v>
      </c>
      <c r="S464" t="s">
        <v>2489</v>
      </c>
      <c r="T464" t="s">
        <v>2553</v>
      </c>
      <c r="U464" t="s">
        <v>2340</v>
      </c>
      <c r="V464" t="s">
        <v>66</v>
      </c>
      <c r="W464">
        <v>100004924</v>
      </c>
      <c r="X464">
        <v>8005553925</v>
      </c>
      <c r="Y464" t="s">
        <v>2595</v>
      </c>
      <c r="Z464" t="s">
        <v>6513</v>
      </c>
      <c r="AA464" s="13">
        <v>-184.36</v>
      </c>
      <c r="AB464" s="14">
        <v>42572</v>
      </c>
      <c r="AC464" t="s">
        <v>36</v>
      </c>
    </row>
    <row r="465" spans="1:29" x14ac:dyDescent="0.25">
      <c r="A465" t="str">
        <f>CONCATENATE("Q",ROUNDUP(MONTH(Table1[[#This Row],[Month]])/3,0))</f>
        <v>Q3</v>
      </c>
      <c r="B465" s="14">
        <f>EOMONTH(Table1[[#This Row],[Credit Date]],-1)+1</f>
        <v>42552</v>
      </c>
      <c r="C465" t="str">
        <f>CONCATENATE(Table1[[#This Row],[Issuer Last Name]],", ",Table1[[#This Row],[Issuer First Name]])</f>
        <v>No. 064, Employee</v>
      </c>
      <c r="D465" t="str">
        <f>CONCATENATE(Table1[[#This Row],[Approver Last Name]],", ",Table1[[#This Row],[Approver First Name]])</f>
        <v>No. 064, Employee</v>
      </c>
      <c r="E465" t="str">
        <f>CONCATENATE(Table1[[#This Row],[Customer Last Name]],", ",Table1[[#This Row],[Customer First Name]])</f>
        <v>No. 10333, Client</v>
      </c>
      <c r="F4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5" t="str">
        <f>IF(Table1[[#This Row],[Transaction Type]]="Maintenance","Non-Sales","Sales")</f>
        <v>Sales</v>
      </c>
      <c r="H465" t="str">
        <f>IF(Table1[[#This Row],[Quarter]]="q2",1,"")</f>
        <v/>
      </c>
      <c r="I465">
        <f>IF(Table1[[#This Row],[Quarter]]="q3",1,"")</f>
        <v>1</v>
      </c>
      <c r="J465" t="str">
        <f>IF(Table1[[#This Row],[Quarter]]="Q2",Table1[[#This Row],[Credit Amount]],"")</f>
        <v/>
      </c>
      <c r="K465">
        <f>IF(Table1[[#This Row],[Quarter]]="Q3",Table1[[#This Row],[Credit Amount]],"")</f>
        <v>-477.04</v>
      </c>
      <c r="L465">
        <f>IF(Table1[[#This Row],[Transaction Type]]="Upgrade",Table1[[#This Row],[Credit Amount]],IF(Table1[[#This Row],[Transaction Type]]="Activation",Table1[[#This Row],[Credit Amount]],""))</f>
        <v>-477.04</v>
      </c>
      <c r="M465" t="str">
        <f>IF(Table1[[#This Row],[Transaction Type]]="Maintenance",Table1[[#This Row],[Credit Amount]],"")</f>
        <v/>
      </c>
      <c r="N465">
        <v>10064</v>
      </c>
      <c r="O465" t="s">
        <v>2489</v>
      </c>
      <c r="P465" t="s">
        <v>2553</v>
      </c>
      <c r="Q465" t="s">
        <v>2340</v>
      </c>
      <c r="R465">
        <v>10064</v>
      </c>
      <c r="S465" t="s">
        <v>2489</v>
      </c>
      <c r="T465" t="s">
        <v>2553</v>
      </c>
      <c r="U465" t="s">
        <v>2340</v>
      </c>
      <c r="V465" t="s">
        <v>66</v>
      </c>
      <c r="W465">
        <v>100001332</v>
      </c>
      <c r="X465">
        <v>8005550333</v>
      </c>
      <c r="Y465" t="s">
        <v>2595</v>
      </c>
      <c r="Z465" t="s">
        <v>2928</v>
      </c>
      <c r="AA465" s="13">
        <v>-477.04</v>
      </c>
      <c r="AB465" s="14">
        <v>42573</v>
      </c>
      <c r="AC465" t="s">
        <v>35</v>
      </c>
    </row>
    <row r="466" spans="1:29" x14ac:dyDescent="0.25">
      <c r="A466" t="str">
        <f>CONCATENATE("Q",ROUNDUP(MONTH(Table1[[#This Row],[Month]])/3,0))</f>
        <v>Q3</v>
      </c>
      <c r="B466" s="14">
        <f>EOMONTH(Table1[[#This Row],[Credit Date]],-1)+1</f>
        <v>42552</v>
      </c>
      <c r="C466" t="str">
        <f>CONCATENATE(Table1[[#This Row],[Issuer Last Name]],", ",Table1[[#This Row],[Issuer First Name]])</f>
        <v>No. 064, Employee</v>
      </c>
      <c r="D466" t="str">
        <f>CONCATENATE(Table1[[#This Row],[Approver Last Name]],", ",Table1[[#This Row],[Approver First Name]])</f>
        <v>No. 064, Employee</v>
      </c>
      <c r="E466" t="str">
        <f>CONCATENATE(Table1[[#This Row],[Customer Last Name]],", ",Table1[[#This Row],[Customer First Name]])</f>
        <v>No. 12305, Client</v>
      </c>
      <c r="F4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6" t="str">
        <f>IF(Table1[[#This Row],[Transaction Type]]="Maintenance","Non-Sales","Sales")</f>
        <v>Sales</v>
      </c>
      <c r="H466" t="str">
        <f>IF(Table1[[#This Row],[Quarter]]="q2",1,"")</f>
        <v/>
      </c>
      <c r="I466">
        <f>IF(Table1[[#This Row],[Quarter]]="q3",1,"")</f>
        <v>1</v>
      </c>
      <c r="J466" t="str">
        <f>IF(Table1[[#This Row],[Quarter]]="Q2",Table1[[#This Row],[Credit Amount]],"")</f>
        <v/>
      </c>
      <c r="K466">
        <f>IF(Table1[[#This Row],[Quarter]]="Q3",Table1[[#This Row],[Credit Amount]],"")</f>
        <v>-82.44</v>
      </c>
      <c r="L466">
        <f>IF(Table1[[#This Row],[Transaction Type]]="Upgrade",Table1[[#This Row],[Credit Amount]],IF(Table1[[#This Row],[Transaction Type]]="Activation",Table1[[#This Row],[Credit Amount]],""))</f>
        <v>-82.44</v>
      </c>
      <c r="M466" t="str">
        <f>IF(Table1[[#This Row],[Transaction Type]]="Maintenance",Table1[[#This Row],[Credit Amount]],"")</f>
        <v/>
      </c>
      <c r="N466">
        <v>10064</v>
      </c>
      <c r="O466" t="s">
        <v>2489</v>
      </c>
      <c r="P466" t="s">
        <v>2553</v>
      </c>
      <c r="Q466" t="s">
        <v>2340</v>
      </c>
      <c r="R466">
        <v>10064</v>
      </c>
      <c r="S466" t="s">
        <v>2489</v>
      </c>
      <c r="T466" t="s">
        <v>2553</v>
      </c>
      <c r="U466" t="s">
        <v>2340</v>
      </c>
      <c r="V466" t="s">
        <v>66</v>
      </c>
      <c r="W466">
        <v>100003304</v>
      </c>
      <c r="X466">
        <v>8005552305</v>
      </c>
      <c r="Y466" t="s">
        <v>2595</v>
      </c>
      <c r="Z466" t="s">
        <v>4900</v>
      </c>
      <c r="AA466" s="13">
        <v>-82.44</v>
      </c>
      <c r="AB466" s="14">
        <v>42577</v>
      </c>
      <c r="AC466" t="s">
        <v>35</v>
      </c>
    </row>
    <row r="467" spans="1:29" x14ac:dyDescent="0.25">
      <c r="A467" t="str">
        <f>CONCATENATE("Q",ROUNDUP(MONTH(Table1[[#This Row],[Month]])/3,0))</f>
        <v>Q3</v>
      </c>
      <c r="B467" s="14">
        <f>EOMONTH(Table1[[#This Row],[Credit Date]],-1)+1</f>
        <v>42552</v>
      </c>
      <c r="C467" t="str">
        <f>CONCATENATE(Table1[[#This Row],[Issuer Last Name]],", ",Table1[[#This Row],[Issuer First Name]])</f>
        <v>No. 064, Employee</v>
      </c>
      <c r="D467" t="str">
        <f>CONCATENATE(Table1[[#This Row],[Approver Last Name]],", ",Table1[[#This Row],[Approver First Name]])</f>
        <v>No. 064, Employee</v>
      </c>
      <c r="E467" t="str">
        <f>CONCATENATE(Table1[[#This Row],[Customer Last Name]],", ",Table1[[#This Row],[Customer First Name]])</f>
        <v>No. 13352, Client</v>
      </c>
      <c r="F4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7" t="str">
        <f>IF(Table1[[#This Row],[Transaction Type]]="Maintenance","Non-Sales","Sales")</f>
        <v>Non-Sales</v>
      </c>
      <c r="H467" t="str">
        <f>IF(Table1[[#This Row],[Quarter]]="q2",1,"")</f>
        <v/>
      </c>
      <c r="I467">
        <f>IF(Table1[[#This Row],[Quarter]]="q3",1,"")</f>
        <v>1</v>
      </c>
      <c r="J467" t="str">
        <f>IF(Table1[[#This Row],[Quarter]]="Q2",Table1[[#This Row],[Credit Amount]],"")</f>
        <v/>
      </c>
      <c r="K467">
        <f>IF(Table1[[#This Row],[Quarter]]="Q3",Table1[[#This Row],[Credit Amount]],"")</f>
        <v>-357.24</v>
      </c>
      <c r="L467" t="str">
        <f>IF(Table1[[#This Row],[Transaction Type]]="Upgrade",Table1[[#This Row],[Credit Amount]],IF(Table1[[#This Row],[Transaction Type]]="Activation",Table1[[#This Row],[Credit Amount]],""))</f>
        <v/>
      </c>
      <c r="M467">
        <f>IF(Table1[[#This Row],[Transaction Type]]="Maintenance",Table1[[#This Row],[Credit Amount]],"")</f>
        <v>-357.24</v>
      </c>
      <c r="N467">
        <v>10064</v>
      </c>
      <c r="O467" t="s">
        <v>2489</v>
      </c>
      <c r="P467" t="s">
        <v>2553</v>
      </c>
      <c r="Q467" t="s">
        <v>2340</v>
      </c>
      <c r="R467">
        <v>10064</v>
      </c>
      <c r="S467" t="s">
        <v>2489</v>
      </c>
      <c r="T467" t="s">
        <v>2553</v>
      </c>
      <c r="U467" t="s">
        <v>2340</v>
      </c>
      <c r="V467" t="s">
        <v>66</v>
      </c>
      <c r="W467">
        <v>100004351</v>
      </c>
      <c r="X467">
        <v>8005553352</v>
      </c>
      <c r="Y467" t="s">
        <v>2595</v>
      </c>
      <c r="Z467" t="s">
        <v>5940</v>
      </c>
      <c r="AA467" s="13">
        <v>-357.24</v>
      </c>
      <c r="AB467" s="14">
        <v>42579</v>
      </c>
      <c r="AC467" t="s">
        <v>36</v>
      </c>
    </row>
    <row r="468" spans="1:29" x14ac:dyDescent="0.25">
      <c r="A468" t="str">
        <f>CONCATENATE("Q",ROUNDUP(MONTH(Table1[[#This Row],[Month]])/3,0))</f>
        <v>Q3</v>
      </c>
      <c r="B468" s="14">
        <f>EOMONTH(Table1[[#This Row],[Credit Date]],-1)+1</f>
        <v>42583</v>
      </c>
      <c r="C468" t="str">
        <f>CONCATENATE(Table1[[#This Row],[Issuer Last Name]],", ",Table1[[#This Row],[Issuer First Name]])</f>
        <v>No. 064, Employee</v>
      </c>
      <c r="D468" t="str">
        <f>CONCATENATE(Table1[[#This Row],[Approver Last Name]],", ",Table1[[#This Row],[Approver First Name]])</f>
        <v>No. 064, Employee</v>
      </c>
      <c r="E468" t="str">
        <f>CONCATENATE(Table1[[#This Row],[Customer Last Name]],", ",Table1[[#This Row],[Customer First Name]])</f>
        <v>No. 10988, Client</v>
      </c>
      <c r="F4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8" t="str">
        <f>IF(Table1[[#This Row],[Transaction Type]]="Maintenance","Non-Sales","Sales")</f>
        <v>Non-Sales</v>
      </c>
      <c r="H468" t="str">
        <f>IF(Table1[[#This Row],[Quarter]]="q2",1,"")</f>
        <v/>
      </c>
      <c r="I468">
        <f>IF(Table1[[#This Row],[Quarter]]="q3",1,"")</f>
        <v>1</v>
      </c>
      <c r="J468" t="str">
        <f>IF(Table1[[#This Row],[Quarter]]="Q2",Table1[[#This Row],[Credit Amount]],"")</f>
        <v/>
      </c>
      <c r="K468">
        <f>IF(Table1[[#This Row],[Quarter]]="Q3",Table1[[#This Row],[Credit Amount]],"")</f>
        <v>-336.45</v>
      </c>
      <c r="L468" t="str">
        <f>IF(Table1[[#This Row],[Transaction Type]]="Upgrade",Table1[[#This Row],[Credit Amount]],IF(Table1[[#This Row],[Transaction Type]]="Activation",Table1[[#This Row],[Credit Amount]],""))</f>
        <v/>
      </c>
      <c r="M468">
        <f>IF(Table1[[#This Row],[Transaction Type]]="Maintenance",Table1[[#This Row],[Credit Amount]],"")</f>
        <v>-336.45</v>
      </c>
      <c r="N468">
        <v>10064</v>
      </c>
      <c r="O468" t="s">
        <v>2489</v>
      </c>
      <c r="P468" t="s">
        <v>2553</v>
      </c>
      <c r="Q468" t="s">
        <v>2340</v>
      </c>
      <c r="R468">
        <v>10064</v>
      </c>
      <c r="S468" t="s">
        <v>2489</v>
      </c>
      <c r="T468" t="s">
        <v>2553</v>
      </c>
      <c r="U468" t="s">
        <v>2340</v>
      </c>
      <c r="V468" t="s">
        <v>66</v>
      </c>
      <c r="W468">
        <v>100001987</v>
      </c>
      <c r="X468">
        <v>8005550988</v>
      </c>
      <c r="Y468" t="s">
        <v>2595</v>
      </c>
      <c r="Z468" t="s">
        <v>3583</v>
      </c>
      <c r="AA468" s="13">
        <v>-336.45</v>
      </c>
      <c r="AB468" s="14">
        <v>42602</v>
      </c>
      <c r="AC468" t="s">
        <v>36</v>
      </c>
    </row>
    <row r="469" spans="1:29" x14ac:dyDescent="0.25">
      <c r="A469" t="str">
        <f>CONCATENATE("Q",ROUNDUP(MONTH(Table1[[#This Row],[Month]])/3,0))</f>
        <v>Q3</v>
      </c>
      <c r="B469" s="14">
        <f>EOMONTH(Table1[[#This Row],[Credit Date]],-1)+1</f>
        <v>42583</v>
      </c>
      <c r="C469" t="str">
        <f>CONCATENATE(Table1[[#This Row],[Issuer Last Name]],", ",Table1[[#This Row],[Issuer First Name]])</f>
        <v>No. 064, Employee</v>
      </c>
      <c r="D469" t="str">
        <f>CONCATENATE(Table1[[#This Row],[Approver Last Name]],", ",Table1[[#This Row],[Approver First Name]])</f>
        <v>No. 064, Employee</v>
      </c>
      <c r="E469" t="str">
        <f>CONCATENATE(Table1[[#This Row],[Customer Last Name]],", ",Table1[[#This Row],[Customer First Name]])</f>
        <v>No. 13462, Client</v>
      </c>
      <c r="F4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69" t="str">
        <f>IF(Table1[[#This Row],[Transaction Type]]="Maintenance","Non-Sales","Sales")</f>
        <v>Sales</v>
      </c>
      <c r="H469" t="str">
        <f>IF(Table1[[#This Row],[Quarter]]="q2",1,"")</f>
        <v/>
      </c>
      <c r="I469">
        <f>IF(Table1[[#This Row],[Quarter]]="q3",1,"")</f>
        <v>1</v>
      </c>
      <c r="J469" t="str">
        <f>IF(Table1[[#This Row],[Quarter]]="Q2",Table1[[#This Row],[Credit Amount]],"")</f>
        <v/>
      </c>
      <c r="K469">
        <f>IF(Table1[[#This Row],[Quarter]]="Q3",Table1[[#This Row],[Credit Amount]],"")</f>
        <v>-450.67</v>
      </c>
      <c r="L469">
        <f>IF(Table1[[#This Row],[Transaction Type]]="Upgrade",Table1[[#This Row],[Credit Amount]],IF(Table1[[#This Row],[Transaction Type]]="Activation",Table1[[#This Row],[Credit Amount]],""))</f>
        <v>-450.67</v>
      </c>
      <c r="M469" t="str">
        <f>IF(Table1[[#This Row],[Transaction Type]]="Maintenance",Table1[[#This Row],[Credit Amount]],"")</f>
        <v/>
      </c>
      <c r="N469">
        <v>10064</v>
      </c>
      <c r="O469" t="s">
        <v>2489</v>
      </c>
      <c r="P469" t="s">
        <v>2553</v>
      </c>
      <c r="Q469" t="s">
        <v>2340</v>
      </c>
      <c r="R469">
        <v>10064</v>
      </c>
      <c r="S469" t="s">
        <v>2489</v>
      </c>
      <c r="T469" t="s">
        <v>2553</v>
      </c>
      <c r="U469" t="s">
        <v>2340</v>
      </c>
      <c r="V469" t="s">
        <v>66</v>
      </c>
      <c r="W469">
        <v>100004461</v>
      </c>
      <c r="X469">
        <v>8005553462</v>
      </c>
      <c r="Y469" t="s">
        <v>2595</v>
      </c>
      <c r="Z469" t="s">
        <v>6050</v>
      </c>
      <c r="AA469" s="13">
        <v>-450.67</v>
      </c>
      <c r="AB469" s="14">
        <v>42603</v>
      </c>
      <c r="AC469" t="s">
        <v>37</v>
      </c>
    </row>
    <row r="470" spans="1:29" x14ac:dyDescent="0.25">
      <c r="A470" t="str">
        <f>CONCATENATE("Q",ROUNDUP(MONTH(Table1[[#This Row],[Month]])/3,0))</f>
        <v>Q3</v>
      </c>
      <c r="B470" s="14">
        <f>EOMONTH(Table1[[#This Row],[Credit Date]],-1)+1</f>
        <v>42583</v>
      </c>
      <c r="C470" t="str">
        <f>CONCATENATE(Table1[[#This Row],[Issuer Last Name]],", ",Table1[[#This Row],[Issuer First Name]])</f>
        <v>No. 064, Employee</v>
      </c>
      <c r="D470" t="str">
        <f>CONCATENATE(Table1[[#This Row],[Approver Last Name]],", ",Table1[[#This Row],[Approver First Name]])</f>
        <v>No. 064, Employee</v>
      </c>
      <c r="E470" t="str">
        <f>CONCATENATE(Table1[[#This Row],[Customer Last Name]],", ",Table1[[#This Row],[Customer First Name]])</f>
        <v>No. 11022, Client</v>
      </c>
      <c r="F4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70" t="str">
        <f>IF(Table1[[#This Row],[Transaction Type]]="Maintenance","Non-Sales","Sales")</f>
        <v>Sales</v>
      </c>
      <c r="H470" t="str">
        <f>IF(Table1[[#This Row],[Quarter]]="q2",1,"")</f>
        <v/>
      </c>
      <c r="I470">
        <f>IF(Table1[[#This Row],[Quarter]]="q3",1,"")</f>
        <v>1</v>
      </c>
      <c r="J470" t="str">
        <f>IF(Table1[[#This Row],[Quarter]]="Q2",Table1[[#This Row],[Credit Amount]],"")</f>
        <v/>
      </c>
      <c r="K470">
        <f>IF(Table1[[#This Row],[Quarter]]="Q3",Table1[[#This Row],[Credit Amount]],"")</f>
        <v>-308.74</v>
      </c>
      <c r="L470">
        <f>IF(Table1[[#This Row],[Transaction Type]]="Upgrade",Table1[[#This Row],[Credit Amount]],IF(Table1[[#This Row],[Transaction Type]]="Activation",Table1[[#This Row],[Credit Amount]],""))</f>
        <v>-308.74</v>
      </c>
      <c r="M470" t="str">
        <f>IF(Table1[[#This Row],[Transaction Type]]="Maintenance",Table1[[#This Row],[Credit Amount]],"")</f>
        <v/>
      </c>
      <c r="N470">
        <v>10064</v>
      </c>
      <c r="O470" t="s">
        <v>2489</v>
      </c>
      <c r="P470" t="s">
        <v>2553</v>
      </c>
      <c r="Q470" t="s">
        <v>2340</v>
      </c>
      <c r="R470">
        <v>10064</v>
      </c>
      <c r="S470" t="s">
        <v>2489</v>
      </c>
      <c r="T470" t="s">
        <v>2553</v>
      </c>
      <c r="U470" t="s">
        <v>2340</v>
      </c>
      <c r="V470" t="s">
        <v>66</v>
      </c>
      <c r="W470">
        <v>100002021</v>
      </c>
      <c r="X470">
        <v>8005551022</v>
      </c>
      <c r="Y470" t="s">
        <v>2595</v>
      </c>
      <c r="Z470" t="s">
        <v>3617</v>
      </c>
      <c r="AA470" s="13">
        <v>-308.74</v>
      </c>
      <c r="AB470" s="14">
        <v>42603</v>
      </c>
      <c r="AC470" t="s">
        <v>37</v>
      </c>
    </row>
    <row r="471" spans="1:29" x14ac:dyDescent="0.25">
      <c r="A471" t="str">
        <f>CONCATENATE("Q",ROUNDUP(MONTH(Table1[[#This Row],[Month]])/3,0))</f>
        <v>Q3</v>
      </c>
      <c r="B471" s="14">
        <f>EOMONTH(Table1[[#This Row],[Credit Date]],-1)+1</f>
        <v>42614</v>
      </c>
      <c r="C471" t="str">
        <f>CONCATENATE(Table1[[#This Row],[Issuer Last Name]],", ",Table1[[#This Row],[Issuer First Name]])</f>
        <v>No. 064, Employee</v>
      </c>
      <c r="D471" t="str">
        <f>CONCATENATE(Table1[[#This Row],[Approver Last Name]],", ",Table1[[#This Row],[Approver First Name]])</f>
        <v>No. 064, Employee</v>
      </c>
      <c r="E471" t="str">
        <f>CONCATENATE(Table1[[#This Row],[Customer Last Name]],", ",Table1[[#This Row],[Customer First Name]])</f>
        <v>No. 11445, Client</v>
      </c>
      <c r="F4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71" t="str">
        <f>IF(Table1[[#This Row],[Transaction Type]]="Maintenance","Non-Sales","Sales")</f>
        <v>Non-Sales</v>
      </c>
      <c r="H471" t="str">
        <f>IF(Table1[[#This Row],[Quarter]]="q2",1,"")</f>
        <v/>
      </c>
      <c r="I471">
        <f>IF(Table1[[#This Row],[Quarter]]="q3",1,"")</f>
        <v>1</v>
      </c>
      <c r="J471" t="str">
        <f>IF(Table1[[#This Row],[Quarter]]="Q2",Table1[[#This Row],[Credit Amount]],"")</f>
        <v/>
      </c>
      <c r="K471">
        <f>IF(Table1[[#This Row],[Quarter]]="Q3",Table1[[#This Row],[Credit Amount]],"")</f>
        <v>-89.11</v>
      </c>
      <c r="L471" t="str">
        <f>IF(Table1[[#This Row],[Transaction Type]]="Upgrade",Table1[[#This Row],[Credit Amount]],IF(Table1[[#This Row],[Transaction Type]]="Activation",Table1[[#This Row],[Credit Amount]],""))</f>
        <v/>
      </c>
      <c r="M471">
        <f>IF(Table1[[#This Row],[Transaction Type]]="Maintenance",Table1[[#This Row],[Credit Amount]],"")</f>
        <v>-89.11</v>
      </c>
      <c r="N471">
        <v>10064</v>
      </c>
      <c r="O471" t="s">
        <v>2489</v>
      </c>
      <c r="P471" t="s">
        <v>2553</v>
      </c>
      <c r="Q471" t="s">
        <v>2340</v>
      </c>
      <c r="R471">
        <v>10064</v>
      </c>
      <c r="S471" t="s">
        <v>2489</v>
      </c>
      <c r="T471" t="s">
        <v>2553</v>
      </c>
      <c r="U471" t="s">
        <v>2340</v>
      </c>
      <c r="V471" t="s">
        <v>66</v>
      </c>
      <c r="W471">
        <v>100002444</v>
      </c>
      <c r="X471">
        <v>8005551445</v>
      </c>
      <c r="Y471" t="s">
        <v>2595</v>
      </c>
      <c r="Z471" t="s">
        <v>4040</v>
      </c>
      <c r="AA471" s="13">
        <v>-89.11</v>
      </c>
      <c r="AB471" s="14">
        <v>42621</v>
      </c>
      <c r="AC471" t="s">
        <v>36</v>
      </c>
    </row>
    <row r="472" spans="1:29" x14ac:dyDescent="0.25">
      <c r="A472" t="str">
        <f>CONCATENATE("Q",ROUNDUP(MONTH(Table1[[#This Row],[Month]])/3,0))</f>
        <v>Q3</v>
      </c>
      <c r="B472" s="14">
        <f>EOMONTH(Table1[[#This Row],[Credit Date]],-1)+1</f>
        <v>42614</v>
      </c>
      <c r="C472" t="str">
        <f>CONCATENATE(Table1[[#This Row],[Issuer Last Name]],", ",Table1[[#This Row],[Issuer First Name]])</f>
        <v>No. 064, Employee</v>
      </c>
      <c r="D472" t="str">
        <f>CONCATENATE(Table1[[#This Row],[Approver Last Name]],", ",Table1[[#This Row],[Approver First Name]])</f>
        <v>No. 064, Employee</v>
      </c>
      <c r="E472" t="str">
        <f>CONCATENATE(Table1[[#This Row],[Customer Last Name]],", ",Table1[[#This Row],[Customer First Name]])</f>
        <v>No. 11508, Client</v>
      </c>
      <c r="F4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72" t="str">
        <f>IF(Table1[[#This Row],[Transaction Type]]="Maintenance","Non-Sales","Sales")</f>
        <v>Non-Sales</v>
      </c>
      <c r="H472" t="str">
        <f>IF(Table1[[#This Row],[Quarter]]="q2",1,"")</f>
        <v/>
      </c>
      <c r="I472">
        <f>IF(Table1[[#This Row],[Quarter]]="q3",1,"")</f>
        <v>1</v>
      </c>
      <c r="J472" t="str">
        <f>IF(Table1[[#This Row],[Quarter]]="Q2",Table1[[#This Row],[Credit Amount]],"")</f>
        <v/>
      </c>
      <c r="K472">
        <f>IF(Table1[[#This Row],[Quarter]]="Q3",Table1[[#This Row],[Credit Amount]],"")</f>
        <v>-362.91</v>
      </c>
      <c r="L472" t="str">
        <f>IF(Table1[[#This Row],[Transaction Type]]="Upgrade",Table1[[#This Row],[Credit Amount]],IF(Table1[[#This Row],[Transaction Type]]="Activation",Table1[[#This Row],[Credit Amount]],""))</f>
        <v/>
      </c>
      <c r="M472">
        <f>IF(Table1[[#This Row],[Transaction Type]]="Maintenance",Table1[[#This Row],[Credit Amount]],"")</f>
        <v>-362.91</v>
      </c>
      <c r="N472">
        <v>10064</v>
      </c>
      <c r="O472" t="s">
        <v>2489</v>
      </c>
      <c r="P472" t="s">
        <v>2553</v>
      </c>
      <c r="Q472" t="s">
        <v>2340</v>
      </c>
      <c r="R472">
        <v>10064</v>
      </c>
      <c r="S472" t="s">
        <v>2489</v>
      </c>
      <c r="T472" t="s">
        <v>2553</v>
      </c>
      <c r="U472" t="s">
        <v>2340</v>
      </c>
      <c r="V472" t="s">
        <v>66</v>
      </c>
      <c r="W472">
        <v>100002507</v>
      </c>
      <c r="X472">
        <v>8005551508</v>
      </c>
      <c r="Y472" t="s">
        <v>2595</v>
      </c>
      <c r="Z472" t="s">
        <v>4103</v>
      </c>
      <c r="AA472" s="13">
        <v>-362.91</v>
      </c>
      <c r="AB472" s="14">
        <v>42624</v>
      </c>
      <c r="AC472" t="s">
        <v>36</v>
      </c>
    </row>
    <row r="473" spans="1:29" x14ac:dyDescent="0.25">
      <c r="A473" t="str">
        <f>CONCATENATE("Q",ROUNDUP(MONTH(Table1[[#This Row],[Month]])/3,0))</f>
        <v>Q3</v>
      </c>
      <c r="B473" s="14">
        <f>EOMONTH(Table1[[#This Row],[Credit Date]],-1)+1</f>
        <v>42614</v>
      </c>
      <c r="C473" t="str">
        <f>CONCATENATE(Table1[[#This Row],[Issuer Last Name]],", ",Table1[[#This Row],[Issuer First Name]])</f>
        <v>No. 064, Employee</v>
      </c>
      <c r="D473" t="str">
        <f>CONCATENATE(Table1[[#This Row],[Approver Last Name]],", ",Table1[[#This Row],[Approver First Name]])</f>
        <v>No. 064, Employee</v>
      </c>
      <c r="E473" t="str">
        <f>CONCATENATE(Table1[[#This Row],[Customer Last Name]],", ",Table1[[#This Row],[Customer First Name]])</f>
        <v>No. 12541, Client</v>
      </c>
      <c r="F4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73" t="str">
        <f>IF(Table1[[#This Row],[Transaction Type]]="Maintenance","Non-Sales","Sales")</f>
        <v>Non-Sales</v>
      </c>
      <c r="H473" t="str">
        <f>IF(Table1[[#This Row],[Quarter]]="q2",1,"")</f>
        <v/>
      </c>
      <c r="I473">
        <f>IF(Table1[[#This Row],[Quarter]]="q3",1,"")</f>
        <v>1</v>
      </c>
      <c r="J473" t="str">
        <f>IF(Table1[[#This Row],[Quarter]]="Q2",Table1[[#This Row],[Credit Amount]],"")</f>
        <v/>
      </c>
      <c r="K473">
        <f>IF(Table1[[#This Row],[Quarter]]="Q3",Table1[[#This Row],[Credit Amount]],"")</f>
        <v>-189.38</v>
      </c>
      <c r="L473" t="str">
        <f>IF(Table1[[#This Row],[Transaction Type]]="Upgrade",Table1[[#This Row],[Credit Amount]],IF(Table1[[#This Row],[Transaction Type]]="Activation",Table1[[#This Row],[Credit Amount]],""))</f>
        <v/>
      </c>
      <c r="M473">
        <f>IF(Table1[[#This Row],[Transaction Type]]="Maintenance",Table1[[#This Row],[Credit Amount]],"")</f>
        <v>-189.38</v>
      </c>
      <c r="N473">
        <v>10064</v>
      </c>
      <c r="O473" t="s">
        <v>2489</v>
      </c>
      <c r="P473" t="s">
        <v>2553</v>
      </c>
      <c r="Q473" t="s">
        <v>2340</v>
      </c>
      <c r="R473">
        <v>10064</v>
      </c>
      <c r="S473" t="s">
        <v>2489</v>
      </c>
      <c r="T473" t="s">
        <v>2553</v>
      </c>
      <c r="U473" t="s">
        <v>2340</v>
      </c>
      <c r="V473" t="s">
        <v>66</v>
      </c>
      <c r="W473">
        <v>100003540</v>
      </c>
      <c r="X473">
        <v>8005552541</v>
      </c>
      <c r="Y473" t="s">
        <v>2595</v>
      </c>
      <c r="Z473" t="s">
        <v>5136</v>
      </c>
      <c r="AA473" s="13">
        <v>-189.38</v>
      </c>
      <c r="AB473" s="14">
        <v>42642</v>
      </c>
      <c r="AC473" t="s">
        <v>36</v>
      </c>
    </row>
    <row r="474" spans="1:29" x14ac:dyDescent="0.25">
      <c r="A474" t="str">
        <f>CONCATENATE("Q",ROUNDUP(MONTH(Table1[[#This Row],[Month]])/3,0))</f>
        <v>Q2</v>
      </c>
      <c r="B474" s="14">
        <f>EOMONTH(Table1[[#This Row],[Credit Date]],-1)+1</f>
        <v>42461</v>
      </c>
      <c r="C474" t="str">
        <f>CONCATENATE(Table1[[#This Row],[Issuer Last Name]],", ",Table1[[#This Row],[Issuer First Name]])</f>
        <v>No. 047, Employee</v>
      </c>
      <c r="D474" t="str">
        <f>CONCATENATE(Table1[[#This Row],[Approver Last Name]],", ",Table1[[#This Row],[Approver First Name]])</f>
        <v>No. 009, Employee</v>
      </c>
      <c r="E474" t="str">
        <f>CONCATENATE(Table1[[#This Row],[Customer Last Name]],", ",Table1[[#This Row],[Customer First Name]])</f>
        <v>No. 14008, Client</v>
      </c>
      <c r="F474" t="str">
        <f>IF(Table1[[#This Row],[Credit Amount]]&gt;-19.99,"Less than 19.99",IF(Table1[[#This Row],[Credit Amount]]=-20,"20",IF(Table1[[#This Row],[Credit Amount]]&gt;-49.98,"20.01-49.98",IF(Table1[[#This Row],[Credit Amount]]=-49.99,"49.99",IF(Table1[[#This Row],[Credit Amount]]=-50,"50",IF(Table1[[#This Row],[Credit Amount]]&lt;-50.01,"Greater than 50"))))))</f>
        <v>20.01-49.98</v>
      </c>
      <c r="G474" t="str">
        <f>IF(Table1[[#This Row],[Transaction Type]]="Maintenance","Non-Sales","Sales")</f>
        <v>Non-Sales</v>
      </c>
      <c r="H474">
        <f>IF(Table1[[#This Row],[Quarter]]="q2",1,"")</f>
        <v>1</v>
      </c>
      <c r="I474" t="str">
        <f>IF(Table1[[#This Row],[Quarter]]="q3",1,"")</f>
        <v/>
      </c>
      <c r="J474">
        <f>IF(Table1[[#This Row],[Quarter]]="Q2",Table1[[#This Row],[Credit Amount]],"")</f>
        <v>-44.38</v>
      </c>
      <c r="K474" t="str">
        <f>IF(Table1[[#This Row],[Quarter]]="Q3",Table1[[#This Row],[Credit Amount]],"")</f>
        <v/>
      </c>
      <c r="L474" t="str">
        <f>IF(Table1[[#This Row],[Transaction Type]]="Upgrade",Table1[[#This Row],[Credit Amount]],IF(Table1[[#This Row],[Transaction Type]]="Activation",Table1[[#This Row],[Credit Amount]],""))</f>
        <v/>
      </c>
      <c r="M474">
        <f>IF(Table1[[#This Row],[Transaction Type]]="Maintenance",Table1[[#This Row],[Credit Amount]],"")</f>
        <v>-44.38</v>
      </c>
      <c r="N474">
        <v>10047</v>
      </c>
      <c r="O474" t="s">
        <v>2489</v>
      </c>
      <c r="P474" t="s">
        <v>2536</v>
      </c>
      <c r="Q474" t="s">
        <v>289</v>
      </c>
      <c r="R474">
        <v>10009</v>
      </c>
      <c r="S474" t="s">
        <v>2489</v>
      </c>
      <c r="T474" t="s">
        <v>2498</v>
      </c>
      <c r="U474" t="s">
        <v>290</v>
      </c>
      <c r="V474" t="s">
        <v>66</v>
      </c>
      <c r="W474">
        <v>100005007</v>
      </c>
      <c r="X474">
        <v>8005554008</v>
      </c>
      <c r="Y474" t="s">
        <v>2595</v>
      </c>
      <c r="Z474" t="s">
        <v>6596</v>
      </c>
      <c r="AA474" s="13">
        <v>-44.38</v>
      </c>
      <c r="AB474" s="14">
        <v>42464</v>
      </c>
      <c r="AC474" t="s">
        <v>36</v>
      </c>
    </row>
    <row r="475" spans="1:29" x14ac:dyDescent="0.25">
      <c r="A475" t="str">
        <f>CONCATENATE("Q",ROUNDUP(MONTH(Table1[[#This Row],[Month]])/3,0))</f>
        <v>Q2</v>
      </c>
      <c r="B475" s="14">
        <f>EOMONTH(Table1[[#This Row],[Credit Date]],-1)+1</f>
        <v>42461</v>
      </c>
      <c r="C475" t="str">
        <f>CONCATENATE(Table1[[#This Row],[Issuer Last Name]],", ",Table1[[#This Row],[Issuer First Name]])</f>
        <v>No. 047, Employee</v>
      </c>
      <c r="D475" t="str">
        <f>CONCATENATE(Table1[[#This Row],[Approver Last Name]],", ",Table1[[#This Row],[Approver First Name]])</f>
        <v>No. 009, Employee</v>
      </c>
      <c r="E475" t="str">
        <f>CONCATENATE(Table1[[#This Row],[Customer Last Name]],", ",Table1[[#This Row],[Customer First Name]])</f>
        <v>No. 12501, Client</v>
      </c>
      <c r="F475" t="str">
        <f>IF(Table1[[#This Row],[Credit Amount]]&gt;-19.99,"Less than 19.99",IF(Table1[[#This Row],[Credit Amount]]=-20,"20",IF(Table1[[#This Row],[Credit Amount]]&gt;-49.98,"20.01-49.98",IF(Table1[[#This Row],[Credit Amount]]=-49.99,"49.99",IF(Table1[[#This Row],[Credit Amount]]=-50,"50",IF(Table1[[#This Row],[Credit Amount]]&lt;-50.01,"Greater than 50"))))))</f>
        <v>20.01-49.98</v>
      </c>
      <c r="G475" t="str">
        <f>IF(Table1[[#This Row],[Transaction Type]]="Maintenance","Non-Sales","Sales")</f>
        <v>Non-Sales</v>
      </c>
      <c r="H475">
        <f>IF(Table1[[#This Row],[Quarter]]="q2",1,"")</f>
        <v>1</v>
      </c>
      <c r="I475" t="str">
        <f>IF(Table1[[#This Row],[Quarter]]="q3",1,"")</f>
        <v/>
      </c>
      <c r="J475">
        <f>IF(Table1[[#This Row],[Quarter]]="Q2",Table1[[#This Row],[Credit Amount]],"")</f>
        <v>-38.25</v>
      </c>
      <c r="K475" t="str">
        <f>IF(Table1[[#This Row],[Quarter]]="Q3",Table1[[#This Row],[Credit Amount]],"")</f>
        <v/>
      </c>
      <c r="L475" t="str">
        <f>IF(Table1[[#This Row],[Transaction Type]]="Upgrade",Table1[[#This Row],[Credit Amount]],IF(Table1[[#This Row],[Transaction Type]]="Activation",Table1[[#This Row],[Credit Amount]],""))</f>
        <v/>
      </c>
      <c r="M475">
        <f>IF(Table1[[#This Row],[Transaction Type]]="Maintenance",Table1[[#This Row],[Credit Amount]],"")</f>
        <v>-38.25</v>
      </c>
      <c r="N475">
        <v>10047</v>
      </c>
      <c r="O475" t="s">
        <v>2489</v>
      </c>
      <c r="P475" t="s">
        <v>2536</v>
      </c>
      <c r="Q475" t="s">
        <v>289</v>
      </c>
      <c r="R475">
        <v>10009</v>
      </c>
      <c r="S475" t="s">
        <v>2489</v>
      </c>
      <c r="T475" t="s">
        <v>2498</v>
      </c>
      <c r="U475" t="s">
        <v>290</v>
      </c>
      <c r="V475" t="s">
        <v>66</v>
      </c>
      <c r="W475">
        <v>100003500</v>
      </c>
      <c r="X475">
        <v>8005552501</v>
      </c>
      <c r="Y475" t="s">
        <v>2595</v>
      </c>
      <c r="Z475" t="s">
        <v>5096</v>
      </c>
      <c r="AA475" s="13">
        <v>-38.25</v>
      </c>
      <c r="AB475" s="14">
        <v>42479</v>
      </c>
      <c r="AC475" t="s">
        <v>36</v>
      </c>
    </row>
    <row r="476" spans="1:29" x14ac:dyDescent="0.25">
      <c r="A476" t="str">
        <f>CONCATENATE("Q",ROUNDUP(MONTH(Table1[[#This Row],[Month]])/3,0))</f>
        <v>Q2</v>
      </c>
      <c r="B476" s="14">
        <f>EOMONTH(Table1[[#This Row],[Credit Date]],-1)+1</f>
        <v>42461</v>
      </c>
      <c r="C476" t="str">
        <f>CONCATENATE(Table1[[#This Row],[Issuer Last Name]],", ",Table1[[#This Row],[Issuer First Name]])</f>
        <v>No. 047, Employee</v>
      </c>
      <c r="D476" t="str">
        <f>CONCATENATE(Table1[[#This Row],[Approver Last Name]],", ",Table1[[#This Row],[Approver First Name]])</f>
        <v>No. 009, Employee</v>
      </c>
      <c r="E476" t="str">
        <f>CONCATENATE(Table1[[#This Row],[Customer Last Name]],", ",Table1[[#This Row],[Customer First Name]])</f>
        <v>No. 11270, Client</v>
      </c>
      <c r="F4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76" t="str">
        <f>IF(Table1[[#This Row],[Transaction Type]]="Maintenance","Non-Sales","Sales")</f>
        <v>Non-Sales</v>
      </c>
      <c r="H476">
        <f>IF(Table1[[#This Row],[Quarter]]="q2",1,"")</f>
        <v>1</v>
      </c>
      <c r="I476" t="str">
        <f>IF(Table1[[#This Row],[Quarter]]="q3",1,"")</f>
        <v/>
      </c>
      <c r="J476">
        <f>IF(Table1[[#This Row],[Quarter]]="Q2",Table1[[#This Row],[Credit Amount]],"")</f>
        <v>-85.68</v>
      </c>
      <c r="K476" t="str">
        <f>IF(Table1[[#This Row],[Quarter]]="Q3",Table1[[#This Row],[Credit Amount]],"")</f>
        <v/>
      </c>
      <c r="L476" t="str">
        <f>IF(Table1[[#This Row],[Transaction Type]]="Upgrade",Table1[[#This Row],[Credit Amount]],IF(Table1[[#This Row],[Transaction Type]]="Activation",Table1[[#This Row],[Credit Amount]],""))</f>
        <v/>
      </c>
      <c r="M476">
        <f>IF(Table1[[#This Row],[Transaction Type]]="Maintenance",Table1[[#This Row],[Credit Amount]],"")</f>
        <v>-85.68</v>
      </c>
      <c r="N476">
        <v>10047</v>
      </c>
      <c r="O476" t="s">
        <v>2489</v>
      </c>
      <c r="P476" t="s">
        <v>2536</v>
      </c>
      <c r="Q476" t="s">
        <v>289</v>
      </c>
      <c r="R476">
        <v>10009</v>
      </c>
      <c r="S476" t="s">
        <v>2489</v>
      </c>
      <c r="T476" t="s">
        <v>2498</v>
      </c>
      <c r="U476" t="s">
        <v>290</v>
      </c>
      <c r="V476" t="s">
        <v>66</v>
      </c>
      <c r="W476">
        <v>100002269</v>
      </c>
      <c r="X476">
        <v>8005551270</v>
      </c>
      <c r="Y476" t="s">
        <v>2595</v>
      </c>
      <c r="Z476" t="s">
        <v>3865</v>
      </c>
      <c r="AA476" s="13">
        <v>-85.68</v>
      </c>
      <c r="AB476" s="14">
        <v>42490</v>
      </c>
      <c r="AC476" t="s">
        <v>36</v>
      </c>
    </row>
    <row r="477" spans="1:29" x14ac:dyDescent="0.25">
      <c r="A477" t="str">
        <f>CONCATENATE("Q",ROUNDUP(MONTH(Table1[[#This Row],[Month]])/3,0))</f>
        <v>Q2</v>
      </c>
      <c r="B477" s="14">
        <f>EOMONTH(Table1[[#This Row],[Credit Date]],-1)+1</f>
        <v>42491</v>
      </c>
      <c r="C477" t="str">
        <f>CONCATENATE(Table1[[#This Row],[Issuer Last Name]],", ",Table1[[#This Row],[Issuer First Name]])</f>
        <v>No. 047, Employee</v>
      </c>
      <c r="D477" t="str">
        <f>CONCATENATE(Table1[[#This Row],[Approver Last Name]],", ",Table1[[#This Row],[Approver First Name]])</f>
        <v>No. 009, Employee</v>
      </c>
      <c r="E477" t="str">
        <f>CONCATENATE(Table1[[#This Row],[Customer Last Name]],", ",Table1[[#This Row],[Customer First Name]])</f>
        <v>No. 13950, Client</v>
      </c>
      <c r="F477" t="str">
        <f>IF(Table1[[#This Row],[Credit Amount]]&gt;-19.99,"Less than 19.99",IF(Table1[[#This Row],[Credit Amount]]=-20,"20",IF(Table1[[#This Row],[Credit Amount]]&gt;-49.98,"20.01-49.98",IF(Table1[[#This Row],[Credit Amount]]=-49.99,"49.99",IF(Table1[[#This Row],[Credit Amount]]=-50,"50",IF(Table1[[#This Row],[Credit Amount]]&lt;-50.01,"Greater than 50"))))))</f>
        <v>Less than 19.99</v>
      </c>
      <c r="G477" t="str">
        <f>IF(Table1[[#This Row],[Transaction Type]]="Maintenance","Non-Sales","Sales")</f>
        <v>Non-Sales</v>
      </c>
      <c r="H477">
        <f>IF(Table1[[#This Row],[Quarter]]="q2",1,"")</f>
        <v>1</v>
      </c>
      <c r="I477" t="str">
        <f>IF(Table1[[#This Row],[Quarter]]="q3",1,"")</f>
        <v/>
      </c>
      <c r="J477">
        <f>IF(Table1[[#This Row],[Quarter]]="Q2",Table1[[#This Row],[Credit Amount]],"")</f>
        <v>-17.52</v>
      </c>
      <c r="K477" t="str">
        <f>IF(Table1[[#This Row],[Quarter]]="Q3",Table1[[#This Row],[Credit Amount]],"")</f>
        <v/>
      </c>
      <c r="L477" t="str">
        <f>IF(Table1[[#This Row],[Transaction Type]]="Upgrade",Table1[[#This Row],[Credit Amount]],IF(Table1[[#This Row],[Transaction Type]]="Activation",Table1[[#This Row],[Credit Amount]],""))</f>
        <v/>
      </c>
      <c r="M477">
        <f>IF(Table1[[#This Row],[Transaction Type]]="Maintenance",Table1[[#This Row],[Credit Amount]],"")</f>
        <v>-17.52</v>
      </c>
      <c r="N477">
        <v>10047</v>
      </c>
      <c r="O477" t="s">
        <v>2489</v>
      </c>
      <c r="P477" t="s">
        <v>2536</v>
      </c>
      <c r="Q477" t="s">
        <v>289</v>
      </c>
      <c r="R477">
        <v>10009</v>
      </c>
      <c r="S477" t="s">
        <v>2489</v>
      </c>
      <c r="T477" t="s">
        <v>2498</v>
      </c>
      <c r="U477" t="s">
        <v>290</v>
      </c>
      <c r="V477" t="s">
        <v>66</v>
      </c>
      <c r="W477">
        <v>100004949</v>
      </c>
      <c r="X477">
        <v>8005553950</v>
      </c>
      <c r="Y477" t="s">
        <v>2595</v>
      </c>
      <c r="Z477" t="s">
        <v>6538</v>
      </c>
      <c r="AA477" s="13">
        <v>-17.52</v>
      </c>
      <c r="AB477" s="14">
        <v>42491</v>
      </c>
      <c r="AC477" t="s">
        <v>36</v>
      </c>
    </row>
    <row r="478" spans="1:29" x14ac:dyDescent="0.25">
      <c r="A478" t="str">
        <f>CONCATENATE("Q",ROUNDUP(MONTH(Table1[[#This Row],[Month]])/3,0))</f>
        <v>Q2</v>
      </c>
      <c r="B478" s="14">
        <f>EOMONTH(Table1[[#This Row],[Credit Date]],-1)+1</f>
        <v>42491</v>
      </c>
      <c r="C478" t="str">
        <f>CONCATENATE(Table1[[#This Row],[Issuer Last Name]],", ",Table1[[#This Row],[Issuer First Name]])</f>
        <v>No. 047, Employee</v>
      </c>
      <c r="D478" t="str">
        <f>CONCATENATE(Table1[[#This Row],[Approver Last Name]],", ",Table1[[#This Row],[Approver First Name]])</f>
        <v>No. 009, Employee</v>
      </c>
      <c r="E478" t="str">
        <f>CONCATENATE(Table1[[#This Row],[Customer Last Name]],", ",Table1[[#This Row],[Customer First Name]])</f>
        <v>No. 13546, Client</v>
      </c>
      <c r="F4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78" t="str">
        <f>IF(Table1[[#This Row],[Transaction Type]]="Maintenance","Non-Sales","Sales")</f>
        <v>Non-Sales</v>
      </c>
      <c r="H478">
        <f>IF(Table1[[#This Row],[Quarter]]="q2",1,"")</f>
        <v>1</v>
      </c>
      <c r="I478" t="str">
        <f>IF(Table1[[#This Row],[Quarter]]="q3",1,"")</f>
        <v/>
      </c>
      <c r="J478">
        <f>IF(Table1[[#This Row],[Quarter]]="Q2",Table1[[#This Row],[Credit Amount]],"")</f>
        <v>-60.53</v>
      </c>
      <c r="K478" t="str">
        <f>IF(Table1[[#This Row],[Quarter]]="Q3",Table1[[#This Row],[Credit Amount]],"")</f>
        <v/>
      </c>
      <c r="L478" t="str">
        <f>IF(Table1[[#This Row],[Transaction Type]]="Upgrade",Table1[[#This Row],[Credit Amount]],IF(Table1[[#This Row],[Transaction Type]]="Activation",Table1[[#This Row],[Credit Amount]],""))</f>
        <v/>
      </c>
      <c r="M478">
        <f>IF(Table1[[#This Row],[Transaction Type]]="Maintenance",Table1[[#This Row],[Credit Amount]],"")</f>
        <v>-60.53</v>
      </c>
      <c r="N478">
        <v>10047</v>
      </c>
      <c r="O478" t="s">
        <v>2489</v>
      </c>
      <c r="P478" t="s">
        <v>2536</v>
      </c>
      <c r="Q478" t="s">
        <v>289</v>
      </c>
      <c r="R478">
        <v>10009</v>
      </c>
      <c r="S478" t="s">
        <v>2489</v>
      </c>
      <c r="T478" t="s">
        <v>2498</v>
      </c>
      <c r="U478" t="s">
        <v>290</v>
      </c>
      <c r="V478" t="s">
        <v>66</v>
      </c>
      <c r="W478">
        <v>100004545</v>
      </c>
      <c r="X478">
        <v>8005553546</v>
      </c>
      <c r="Y478" t="s">
        <v>2595</v>
      </c>
      <c r="Z478" t="s">
        <v>6134</v>
      </c>
      <c r="AA478" s="13">
        <v>-60.53</v>
      </c>
      <c r="AB478" s="14">
        <v>42493</v>
      </c>
      <c r="AC478" t="s">
        <v>36</v>
      </c>
    </row>
    <row r="479" spans="1:29" x14ac:dyDescent="0.25">
      <c r="A479" t="str">
        <f>CONCATENATE("Q",ROUNDUP(MONTH(Table1[[#This Row],[Month]])/3,0))</f>
        <v>Q2</v>
      </c>
      <c r="B479" s="14">
        <f>EOMONTH(Table1[[#This Row],[Credit Date]],-1)+1</f>
        <v>42491</v>
      </c>
      <c r="C479" t="str">
        <f>CONCATENATE(Table1[[#This Row],[Issuer Last Name]],", ",Table1[[#This Row],[Issuer First Name]])</f>
        <v>No. 047, Employee</v>
      </c>
      <c r="D479" t="str">
        <f>CONCATENATE(Table1[[#This Row],[Approver Last Name]],", ",Table1[[#This Row],[Approver First Name]])</f>
        <v>No. 009, Employee</v>
      </c>
      <c r="E479" t="str">
        <f>CONCATENATE(Table1[[#This Row],[Customer Last Name]],", ",Table1[[#This Row],[Customer First Name]])</f>
        <v>No. 11370, Client</v>
      </c>
      <c r="F479" t="str">
        <f>IF(Table1[[#This Row],[Credit Amount]]&gt;-19.99,"Less than 19.99",IF(Table1[[#This Row],[Credit Amount]]=-20,"20",IF(Table1[[#This Row],[Credit Amount]]&gt;-49.98,"20.01-49.98",IF(Table1[[#This Row],[Credit Amount]]=-49.99,"49.99",IF(Table1[[#This Row],[Credit Amount]]=-50,"50",IF(Table1[[#This Row],[Credit Amount]]&lt;-50.01,"Greater than 50"))))))</f>
        <v>20.01-49.98</v>
      </c>
      <c r="G479" t="str">
        <f>IF(Table1[[#This Row],[Transaction Type]]="Maintenance","Non-Sales","Sales")</f>
        <v>Non-Sales</v>
      </c>
      <c r="H479">
        <f>IF(Table1[[#This Row],[Quarter]]="q2",1,"")</f>
        <v>1</v>
      </c>
      <c r="I479" t="str">
        <f>IF(Table1[[#This Row],[Quarter]]="q3",1,"")</f>
        <v/>
      </c>
      <c r="J479">
        <f>IF(Table1[[#This Row],[Quarter]]="Q2",Table1[[#This Row],[Credit Amount]],"")</f>
        <v>-32.26</v>
      </c>
      <c r="K479" t="str">
        <f>IF(Table1[[#This Row],[Quarter]]="Q3",Table1[[#This Row],[Credit Amount]],"")</f>
        <v/>
      </c>
      <c r="L479" t="str">
        <f>IF(Table1[[#This Row],[Transaction Type]]="Upgrade",Table1[[#This Row],[Credit Amount]],IF(Table1[[#This Row],[Transaction Type]]="Activation",Table1[[#This Row],[Credit Amount]],""))</f>
        <v/>
      </c>
      <c r="M479">
        <f>IF(Table1[[#This Row],[Transaction Type]]="Maintenance",Table1[[#This Row],[Credit Amount]],"")</f>
        <v>-32.26</v>
      </c>
      <c r="N479">
        <v>10047</v>
      </c>
      <c r="O479" t="s">
        <v>2489</v>
      </c>
      <c r="P479" t="s">
        <v>2536</v>
      </c>
      <c r="Q479" t="s">
        <v>289</v>
      </c>
      <c r="R479">
        <v>10009</v>
      </c>
      <c r="S479" t="s">
        <v>2489</v>
      </c>
      <c r="T479" t="s">
        <v>2498</v>
      </c>
      <c r="U479" t="s">
        <v>290</v>
      </c>
      <c r="V479" t="s">
        <v>66</v>
      </c>
      <c r="W479">
        <v>100002369</v>
      </c>
      <c r="X479">
        <v>8005551370</v>
      </c>
      <c r="Y479" t="s">
        <v>2595</v>
      </c>
      <c r="Z479" t="s">
        <v>3965</v>
      </c>
      <c r="AA479" s="13">
        <v>-32.26</v>
      </c>
      <c r="AB479" s="14">
        <v>42493</v>
      </c>
      <c r="AC479" t="s">
        <v>36</v>
      </c>
    </row>
    <row r="480" spans="1:29" x14ac:dyDescent="0.25">
      <c r="A480" t="str">
        <f>CONCATENATE("Q",ROUNDUP(MONTH(Table1[[#This Row],[Month]])/3,0))</f>
        <v>Q2</v>
      </c>
      <c r="B480" s="14">
        <f>EOMONTH(Table1[[#This Row],[Credit Date]],-1)+1</f>
        <v>42491</v>
      </c>
      <c r="C480" t="str">
        <f>CONCATENATE(Table1[[#This Row],[Issuer Last Name]],", ",Table1[[#This Row],[Issuer First Name]])</f>
        <v>No. 047, Employee</v>
      </c>
      <c r="D480" t="str">
        <f>CONCATENATE(Table1[[#This Row],[Approver Last Name]],", ",Table1[[#This Row],[Approver First Name]])</f>
        <v>No. 009, Employee</v>
      </c>
      <c r="E480" t="str">
        <f>CONCATENATE(Table1[[#This Row],[Customer Last Name]],", ",Table1[[#This Row],[Customer First Name]])</f>
        <v>No. 10463, Client</v>
      </c>
      <c r="F480" t="str">
        <f>IF(Table1[[#This Row],[Credit Amount]]&gt;-19.99,"Less than 19.99",IF(Table1[[#This Row],[Credit Amount]]=-20,"20",IF(Table1[[#This Row],[Credit Amount]]&gt;-49.98,"20.01-49.98",IF(Table1[[#This Row],[Credit Amount]]=-49.99,"49.99",IF(Table1[[#This Row],[Credit Amount]]=-50,"50",IF(Table1[[#This Row],[Credit Amount]]&lt;-50.01,"Greater than 50"))))))</f>
        <v>Less than 19.99</v>
      </c>
      <c r="G480" t="str">
        <f>IF(Table1[[#This Row],[Transaction Type]]="Maintenance","Non-Sales","Sales")</f>
        <v>Non-Sales</v>
      </c>
      <c r="H480">
        <f>IF(Table1[[#This Row],[Quarter]]="q2",1,"")</f>
        <v>1</v>
      </c>
      <c r="I480" t="str">
        <f>IF(Table1[[#This Row],[Quarter]]="q3",1,"")</f>
        <v/>
      </c>
      <c r="J480">
        <f>IF(Table1[[#This Row],[Quarter]]="Q2",Table1[[#This Row],[Credit Amount]],"")</f>
        <v>-6.12</v>
      </c>
      <c r="K480" t="str">
        <f>IF(Table1[[#This Row],[Quarter]]="Q3",Table1[[#This Row],[Credit Amount]],"")</f>
        <v/>
      </c>
      <c r="L480" t="str">
        <f>IF(Table1[[#This Row],[Transaction Type]]="Upgrade",Table1[[#This Row],[Credit Amount]],IF(Table1[[#This Row],[Transaction Type]]="Activation",Table1[[#This Row],[Credit Amount]],""))</f>
        <v/>
      </c>
      <c r="M480">
        <f>IF(Table1[[#This Row],[Transaction Type]]="Maintenance",Table1[[#This Row],[Credit Amount]],"")</f>
        <v>-6.12</v>
      </c>
      <c r="N480">
        <v>10047</v>
      </c>
      <c r="O480" t="s">
        <v>2489</v>
      </c>
      <c r="P480" t="s">
        <v>2536</v>
      </c>
      <c r="Q480" t="s">
        <v>289</v>
      </c>
      <c r="R480">
        <v>10009</v>
      </c>
      <c r="S480" t="s">
        <v>2489</v>
      </c>
      <c r="T480" t="s">
        <v>2498</v>
      </c>
      <c r="U480" t="s">
        <v>290</v>
      </c>
      <c r="V480" t="s">
        <v>66</v>
      </c>
      <c r="W480">
        <v>100001462</v>
      </c>
      <c r="X480">
        <v>8005550463</v>
      </c>
      <c r="Y480" t="s">
        <v>2595</v>
      </c>
      <c r="Z480" t="s">
        <v>3058</v>
      </c>
      <c r="AA480" s="13">
        <v>-6.12</v>
      </c>
      <c r="AB480" s="14">
        <v>42498</v>
      </c>
      <c r="AC480" t="s">
        <v>36</v>
      </c>
    </row>
    <row r="481" spans="1:29" x14ac:dyDescent="0.25">
      <c r="A481" t="str">
        <f>CONCATENATE("Q",ROUNDUP(MONTH(Table1[[#This Row],[Month]])/3,0))</f>
        <v>Q2</v>
      </c>
      <c r="B481" s="14">
        <f>EOMONTH(Table1[[#This Row],[Credit Date]],-1)+1</f>
        <v>42491</v>
      </c>
      <c r="C481" t="str">
        <f>CONCATENATE(Table1[[#This Row],[Issuer Last Name]],", ",Table1[[#This Row],[Issuer First Name]])</f>
        <v>No. 047, Employee</v>
      </c>
      <c r="D481" t="str">
        <f>CONCATENATE(Table1[[#This Row],[Approver Last Name]],", ",Table1[[#This Row],[Approver First Name]])</f>
        <v>No. 009, Employee</v>
      </c>
      <c r="E481" t="str">
        <f>CONCATENATE(Table1[[#This Row],[Customer Last Name]],", ",Table1[[#This Row],[Customer First Name]])</f>
        <v>No. 12354, Client</v>
      </c>
      <c r="F4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81" t="str">
        <f>IF(Table1[[#This Row],[Transaction Type]]="Maintenance","Non-Sales","Sales")</f>
        <v>Sales</v>
      </c>
      <c r="H481">
        <f>IF(Table1[[#This Row],[Quarter]]="q2",1,"")</f>
        <v>1</v>
      </c>
      <c r="I481" t="str">
        <f>IF(Table1[[#This Row],[Quarter]]="q3",1,"")</f>
        <v/>
      </c>
      <c r="J481">
        <f>IF(Table1[[#This Row],[Quarter]]="Q2",Table1[[#This Row],[Credit Amount]],"")</f>
        <v>-87.01</v>
      </c>
      <c r="K481" t="str">
        <f>IF(Table1[[#This Row],[Quarter]]="Q3",Table1[[#This Row],[Credit Amount]],"")</f>
        <v/>
      </c>
      <c r="L481">
        <f>IF(Table1[[#This Row],[Transaction Type]]="Upgrade",Table1[[#This Row],[Credit Amount]],IF(Table1[[#This Row],[Transaction Type]]="Activation",Table1[[#This Row],[Credit Amount]],""))</f>
        <v>-87.01</v>
      </c>
      <c r="M481" t="str">
        <f>IF(Table1[[#This Row],[Transaction Type]]="Maintenance",Table1[[#This Row],[Credit Amount]],"")</f>
        <v/>
      </c>
      <c r="N481">
        <v>10047</v>
      </c>
      <c r="O481" t="s">
        <v>2489</v>
      </c>
      <c r="P481" t="s">
        <v>2536</v>
      </c>
      <c r="Q481" t="s">
        <v>289</v>
      </c>
      <c r="R481">
        <v>10009</v>
      </c>
      <c r="S481" t="s">
        <v>2489</v>
      </c>
      <c r="T481" t="s">
        <v>2498</v>
      </c>
      <c r="U481" t="s">
        <v>290</v>
      </c>
      <c r="V481" t="s">
        <v>66</v>
      </c>
      <c r="W481">
        <v>100003353</v>
      </c>
      <c r="X481">
        <v>8005552354</v>
      </c>
      <c r="Y481" t="s">
        <v>2595</v>
      </c>
      <c r="Z481" t="s">
        <v>4949</v>
      </c>
      <c r="AA481" s="13">
        <v>-87.01</v>
      </c>
      <c r="AB481" s="14">
        <v>42506</v>
      </c>
      <c r="AC481" t="s">
        <v>35</v>
      </c>
    </row>
    <row r="482" spans="1:29" x14ac:dyDescent="0.25">
      <c r="A482" t="str">
        <f>CONCATENATE("Q",ROUNDUP(MONTH(Table1[[#This Row],[Month]])/3,0))</f>
        <v>Q2</v>
      </c>
      <c r="B482" s="14">
        <f>EOMONTH(Table1[[#This Row],[Credit Date]],-1)+1</f>
        <v>42491</v>
      </c>
      <c r="C482" t="str">
        <f>CONCATENATE(Table1[[#This Row],[Issuer Last Name]],", ",Table1[[#This Row],[Issuer First Name]])</f>
        <v>No. 047, Employee</v>
      </c>
      <c r="D482" t="str">
        <f>CONCATENATE(Table1[[#This Row],[Approver Last Name]],", ",Table1[[#This Row],[Approver First Name]])</f>
        <v>No. 009, Employee</v>
      </c>
      <c r="E482" t="str">
        <f>CONCATENATE(Table1[[#This Row],[Customer Last Name]],", ",Table1[[#This Row],[Customer First Name]])</f>
        <v>No. 13598, Client</v>
      </c>
      <c r="F482" t="str">
        <f>IF(Table1[[#This Row],[Credit Amount]]&gt;-19.99,"Less than 19.99",IF(Table1[[#This Row],[Credit Amount]]=-20,"20",IF(Table1[[#This Row],[Credit Amount]]&gt;-49.98,"20.01-49.98",IF(Table1[[#This Row],[Credit Amount]]=-49.99,"49.99",IF(Table1[[#This Row],[Credit Amount]]=-50,"50",IF(Table1[[#This Row],[Credit Amount]]&lt;-50.01,"Greater than 50"))))))</f>
        <v>20.01-49.98</v>
      </c>
      <c r="G482" t="str">
        <f>IF(Table1[[#This Row],[Transaction Type]]="Maintenance","Non-Sales","Sales")</f>
        <v>Non-Sales</v>
      </c>
      <c r="H482">
        <f>IF(Table1[[#This Row],[Quarter]]="q2",1,"")</f>
        <v>1</v>
      </c>
      <c r="I482" t="str">
        <f>IF(Table1[[#This Row],[Quarter]]="q3",1,"")</f>
        <v/>
      </c>
      <c r="J482">
        <f>IF(Table1[[#This Row],[Quarter]]="Q2",Table1[[#This Row],[Credit Amount]],"")</f>
        <v>-41.51</v>
      </c>
      <c r="K482" t="str">
        <f>IF(Table1[[#This Row],[Quarter]]="Q3",Table1[[#This Row],[Credit Amount]],"")</f>
        <v/>
      </c>
      <c r="L482" t="str">
        <f>IF(Table1[[#This Row],[Transaction Type]]="Upgrade",Table1[[#This Row],[Credit Amount]],IF(Table1[[#This Row],[Transaction Type]]="Activation",Table1[[#This Row],[Credit Amount]],""))</f>
        <v/>
      </c>
      <c r="M482">
        <f>IF(Table1[[#This Row],[Transaction Type]]="Maintenance",Table1[[#This Row],[Credit Amount]],"")</f>
        <v>-41.51</v>
      </c>
      <c r="N482">
        <v>10047</v>
      </c>
      <c r="O482" t="s">
        <v>2489</v>
      </c>
      <c r="P482" t="s">
        <v>2536</v>
      </c>
      <c r="Q482" t="s">
        <v>289</v>
      </c>
      <c r="R482">
        <v>10009</v>
      </c>
      <c r="S482" t="s">
        <v>2489</v>
      </c>
      <c r="T482" t="s">
        <v>2498</v>
      </c>
      <c r="U482" t="s">
        <v>290</v>
      </c>
      <c r="V482" t="s">
        <v>66</v>
      </c>
      <c r="W482">
        <v>100004597</v>
      </c>
      <c r="X482">
        <v>8005553598</v>
      </c>
      <c r="Y482" t="s">
        <v>2595</v>
      </c>
      <c r="Z482" t="s">
        <v>6186</v>
      </c>
      <c r="AA482" s="13">
        <v>-41.51</v>
      </c>
      <c r="AB482" s="14">
        <v>42506</v>
      </c>
      <c r="AC482" t="s">
        <v>36</v>
      </c>
    </row>
    <row r="483" spans="1:29" x14ac:dyDescent="0.25">
      <c r="A483" t="str">
        <f>CONCATENATE("Q",ROUNDUP(MONTH(Table1[[#This Row],[Month]])/3,0))</f>
        <v>Q2</v>
      </c>
      <c r="B483" s="14">
        <f>EOMONTH(Table1[[#This Row],[Credit Date]],-1)+1</f>
        <v>42491</v>
      </c>
      <c r="C483" t="str">
        <f>CONCATENATE(Table1[[#This Row],[Issuer Last Name]],", ",Table1[[#This Row],[Issuer First Name]])</f>
        <v>No. 047, Employee</v>
      </c>
      <c r="D483" t="str">
        <f>CONCATENATE(Table1[[#This Row],[Approver Last Name]],", ",Table1[[#This Row],[Approver First Name]])</f>
        <v>No. 009, Employee</v>
      </c>
      <c r="E483" t="str">
        <f>CONCATENATE(Table1[[#This Row],[Customer Last Name]],", ",Table1[[#This Row],[Customer First Name]])</f>
        <v>No. 12881, Client</v>
      </c>
      <c r="F4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83" t="str">
        <f>IF(Table1[[#This Row],[Transaction Type]]="Maintenance","Non-Sales","Sales")</f>
        <v>Non-Sales</v>
      </c>
      <c r="H483">
        <f>IF(Table1[[#This Row],[Quarter]]="q2",1,"")</f>
        <v>1</v>
      </c>
      <c r="I483" t="str">
        <f>IF(Table1[[#This Row],[Quarter]]="q3",1,"")</f>
        <v/>
      </c>
      <c r="J483">
        <f>IF(Table1[[#This Row],[Quarter]]="Q2",Table1[[#This Row],[Credit Amount]],"")</f>
        <v>-68.069999999999993</v>
      </c>
      <c r="K483" t="str">
        <f>IF(Table1[[#This Row],[Quarter]]="Q3",Table1[[#This Row],[Credit Amount]],"")</f>
        <v/>
      </c>
      <c r="L483" t="str">
        <f>IF(Table1[[#This Row],[Transaction Type]]="Upgrade",Table1[[#This Row],[Credit Amount]],IF(Table1[[#This Row],[Transaction Type]]="Activation",Table1[[#This Row],[Credit Amount]],""))</f>
        <v/>
      </c>
      <c r="M483">
        <f>IF(Table1[[#This Row],[Transaction Type]]="Maintenance",Table1[[#This Row],[Credit Amount]],"")</f>
        <v>-68.069999999999993</v>
      </c>
      <c r="N483">
        <v>10047</v>
      </c>
      <c r="O483" t="s">
        <v>2489</v>
      </c>
      <c r="P483" t="s">
        <v>2536</v>
      </c>
      <c r="Q483" t="s">
        <v>289</v>
      </c>
      <c r="R483">
        <v>10009</v>
      </c>
      <c r="S483" t="s">
        <v>2489</v>
      </c>
      <c r="T483" t="s">
        <v>2498</v>
      </c>
      <c r="U483" t="s">
        <v>290</v>
      </c>
      <c r="V483" t="s">
        <v>66</v>
      </c>
      <c r="W483">
        <v>100003880</v>
      </c>
      <c r="X483">
        <v>8005552881</v>
      </c>
      <c r="Y483" t="s">
        <v>2595</v>
      </c>
      <c r="Z483" t="s">
        <v>5471</v>
      </c>
      <c r="AA483" s="13">
        <v>-68.069999999999993</v>
      </c>
      <c r="AB483" s="14">
        <v>42507</v>
      </c>
      <c r="AC483" t="s">
        <v>36</v>
      </c>
    </row>
    <row r="484" spans="1:29" x14ac:dyDescent="0.25">
      <c r="A484" t="str">
        <f>CONCATENATE("Q",ROUNDUP(MONTH(Table1[[#This Row],[Month]])/3,0))</f>
        <v>Q2</v>
      </c>
      <c r="B484" s="14">
        <f>EOMONTH(Table1[[#This Row],[Credit Date]],-1)+1</f>
        <v>42491</v>
      </c>
      <c r="C484" t="str">
        <f>CONCATENATE(Table1[[#This Row],[Issuer Last Name]],", ",Table1[[#This Row],[Issuer First Name]])</f>
        <v>No. 047, Employee</v>
      </c>
      <c r="D484" t="str">
        <f>CONCATENATE(Table1[[#This Row],[Approver Last Name]],", ",Table1[[#This Row],[Approver First Name]])</f>
        <v>No. 009, Employee</v>
      </c>
      <c r="E484" t="str">
        <f>CONCATENATE(Table1[[#This Row],[Customer Last Name]],", ",Table1[[#This Row],[Customer First Name]])</f>
        <v>No. 10366, Client</v>
      </c>
      <c r="F4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84" t="str">
        <f>IF(Table1[[#This Row],[Transaction Type]]="Maintenance","Non-Sales","Sales")</f>
        <v>Sales</v>
      </c>
      <c r="H484">
        <f>IF(Table1[[#This Row],[Quarter]]="q2",1,"")</f>
        <v>1</v>
      </c>
      <c r="I484" t="str">
        <f>IF(Table1[[#This Row],[Quarter]]="q3",1,"")</f>
        <v/>
      </c>
      <c r="J484">
        <f>IF(Table1[[#This Row],[Quarter]]="Q2",Table1[[#This Row],[Credit Amount]],"")</f>
        <v>-64.11</v>
      </c>
      <c r="K484" t="str">
        <f>IF(Table1[[#This Row],[Quarter]]="Q3",Table1[[#This Row],[Credit Amount]],"")</f>
        <v/>
      </c>
      <c r="L484">
        <f>IF(Table1[[#This Row],[Transaction Type]]="Upgrade",Table1[[#This Row],[Credit Amount]],IF(Table1[[#This Row],[Transaction Type]]="Activation",Table1[[#This Row],[Credit Amount]],""))</f>
        <v>-64.11</v>
      </c>
      <c r="M484" t="str">
        <f>IF(Table1[[#This Row],[Transaction Type]]="Maintenance",Table1[[#This Row],[Credit Amount]],"")</f>
        <v/>
      </c>
      <c r="N484">
        <v>10047</v>
      </c>
      <c r="O484" t="s">
        <v>2489</v>
      </c>
      <c r="P484" t="s">
        <v>2536</v>
      </c>
      <c r="Q484" t="s">
        <v>289</v>
      </c>
      <c r="R484">
        <v>10009</v>
      </c>
      <c r="S484" t="s">
        <v>2489</v>
      </c>
      <c r="T484" t="s">
        <v>2498</v>
      </c>
      <c r="U484" t="s">
        <v>290</v>
      </c>
      <c r="V484" t="s">
        <v>66</v>
      </c>
      <c r="W484">
        <v>100001365</v>
      </c>
      <c r="X484">
        <v>8005550366</v>
      </c>
      <c r="Y484" t="s">
        <v>2595</v>
      </c>
      <c r="Z484" t="s">
        <v>2961</v>
      </c>
      <c r="AA484" s="13">
        <v>-64.11</v>
      </c>
      <c r="AB484" s="14">
        <v>42508</v>
      </c>
      <c r="AC484" t="s">
        <v>37</v>
      </c>
    </row>
    <row r="485" spans="1:29" x14ac:dyDescent="0.25">
      <c r="A485" t="str">
        <f>CONCATENATE("Q",ROUNDUP(MONTH(Table1[[#This Row],[Month]])/3,0))</f>
        <v>Q2</v>
      </c>
      <c r="B485" s="14">
        <f>EOMONTH(Table1[[#This Row],[Credit Date]],-1)+1</f>
        <v>42491</v>
      </c>
      <c r="C485" t="str">
        <f>CONCATENATE(Table1[[#This Row],[Issuer Last Name]],", ",Table1[[#This Row],[Issuer First Name]])</f>
        <v>No. 047, Employee</v>
      </c>
      <c r="D485" t="str">
        <f>CONCATENATE(Table1[[#This Row],[Approver Last Name]],", ",Table1[[#This Row],[Approver First Name]])</f>
        <v>No. 009, Employee</v>
      </c>
      <c r="E485" t="str">
        <f>CONCATENATE(Table1[[#This Row],[Customer Last Name]],", ",Table1[[#This Row],[Customer First Name]])</f>
        <v>No. 11320, Client</v>
      </c>
      <c r="F485" t="str">
        <f>IF(Table1[[#This Row],[Credit Amount]]&gt;-19.99,"Less than 19.99",IF(Table1[[#This Row],[Credit Amount]]=-20,"20",IF(Table1[[#This Row],[Credit Amount]]&gt;-49.98,"20.01-49.98",IF(Table1[[#This Row],[Credit Amount]]=-49.99,"49.99",IF(Table1[[#This Row],[Credit Amount]]=-50,"50",IF(Table1[[#This Row],[Credit Amount]]&lt;-50.01,"Greater than 50"))))))</f>
        <v>20.01-49.98</v>
      </c>
      <c r="G485" t="str">
        <f>IF(Table1[[#This Row],[Transaction Type]]="Maintenance","Non-Sales","Sales")</f>
        <v>Sales</v>
      </c>
      <c r="H485">
        <f>IF(Table1[[#This Row],[Quarter]]="q2",1,"")</f>
        <v>1</v>
      </c>
      <c r="I485" t="str">
        <f>IF(Table1[[#This Row],[Quarter]]="q3",1,"")</f>
        <v/>
      </c>
      <c r="J485">
        <f>IF(Table1[[#This Row],[Quarter]]="Q2",Table1[[#This Row],[Credit Amount]],"")</f>
        <v>-36.14</v>
      </c>
      <c r="K485" t="str">
        <f>IF(Table1[[#This Row],[Quarter]]="Q3",Table1[[#This Row],[Credit Amount]],"")</f>
        <v/>
      </c>
      <c r="L485">
        <f>IF(Table1[[#This Row],[Transaction Type]]="Upgrade",Table1[[#This Row],[Credit Amount]],IF(Table1[[#This Row],[Transaction Type]]="Activation",Table1[[#This Row],[Credit Amount]],""))</f>
        <v>-36.14</v>
      </c>
      <c r="M485" t="str">
        <f>IF(Table1[[#This Row],[Transaction Type]]="Maintenance",Table1[[#This Row],[Credit Amount]],"")</f>
        <v/>
      </c>
      <c r="N485">
        <v>10047</v>
      </c>
      <c r="O485" t="s">
        <v>2489</v>
      </c>
      <c r="P485" t="s">
        <v>2536</v>
      </c>
      <c r="Q485" t="s">
        <v>289</v>
      </c>
      <c r="R485">
        <v>10009</v>
      </c>
      <c r="S485" t="s">
        <v>2489</v>
      </c>
      <c r="T485" t="s">
        <v>2498</v>
      </c>
      <c r="U485" t="s">
        <v>290</v>
      </c>
      <c r="V485" t="s">
        <v>66</v>
      </c>
      <c r="W485">
        <v>100002319</v>
      </c>
      <c r="X485">
        <v>8005551320</v>
      </c>
      <c r="Y485" t="s">
        <v>2595</v>
      </c>
      <c r="Z485" t="s">
        <v>3915</v>
      </c>
      <c r="AA485" s="13">
        <v>-36.14</v>
      </c>
      <c r="AB485" s="14">
        <v>42516</v>
      </c>
      <c r="AC485" t="s">
        <v>37</v>
      </c>
    </row>
    <row r="486" spans="1:29" x14ac:dyDescent="0.25">
      <c r="A486" t="str">
        <f>CONCATENATE("Q",ROUNDUP(MONTH(Table1[[#This Row],[Month]])/3,0))</f>
        <v>Q2</v>
      </c>
      <c r="B486" s="14">
        <f>EOMONTH(Table1[[#This Row],[Credit Date]],-1)+1</f>
        <v>42522</v>
      </c>
      <c r="C486" t="str">
        <f>CONCATENATE(Table1[[#This Row],[Issuer Last Name]],", ",Table1[[#This Row],[Issuer First Name]])</f>
        <v>No. 047, Employee</v>
      </c>
      <c r="D486" t="str">
        <f>CONCATENATE(Table1[[#This Row],[Approver Last Name]],", ",Table1[[#This Row],[Approver First Name]])</f>
        <v>No. 009, Employee</v>
      </c>
      <c r="E486" t="str">
        <f>CONCATENATE(Table1[[#This Row],[Customer Last Name]],", ",Table1[[#This Row],[Customer First Name]])</f>
        <v>No. 13400, Client</v>
      </c>
      <c r="F4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86" t="str">
        <f>IF(Table1[[#This Row],[Transaction Type]]="Maintenance","Non-Sales","Sales")</f>
        <v>Non-Sales</v>
      </c>
      <c r="H486">
        <f>IF(Table1[[#This Row],[Quarter]]="q2",1,"")</f>
        <v>1</v>
      </c>
      <c r="I486" t="str">
        <f>IF(Table1[[#This Row],[Quarter]]="q3",1,"")</f>
        <v/>
      </c>
      <c r="J486">
        <f>IF(Table1[[#This Row],[Quarter]]="Q2",Table1[[#This Row],[Credit Amount]],"")</f>
        <v>-73.36</v>
      </c>
      <c r="K486" t="str">
        <f>IF(Table1[[#This Row],[Quarter]]="Q3",Table1[[#This Row],[Credit Amount]],"")</f>
        <v/>
      </c>
      <c r="L486" t="str">
        <f>IF(Table1[[#This Row],[Transaction Type]]="Upgrade",Table1[[#This Row],[Credit Amount]],IF(Table1[[#This Row],[Transaction Type]]="Activation",Table1[[#This Row],[Credit Amount]],""))</f>
        <v/>
      </c>
      <c r="M486">
        <f>IF(Table1[[#This Row],[Transaction Type]]="Maintenance",Table1[[#This Row],[Credit Amount]],"")</f>
        <v>-73.36</v>
      </c>
      <c r="N486">
        <v>10047</v>
      </c>
      <c r="O486" t="s">
        <v>2489</v>
      </c>
      <c r="P486" t="s">
        <v>2536</v>
      </c>
      <c r="Q486" t="s">
        <v>289</v>
      </c>
      <c r="R486">
        <v>10009</v>
      </c>
      <c r="S486" t="s">
        <v>2489</v>
      </c>
      <c r="T486" t="s">
        <v>2498</v>
      </c>
      <c r="U486" t="s">
        <v>290</v>
      </c>
      <c r="V486" t="s">
        <v>66</v>
      </c>
      <c r="W486">
        <v>100004399</v>
      </c>
      <c r="X486">
        <v>8005553400</v>
      </c>
      <c r="Y486" t="s">
        <v>2595</v>
      </c>
      <c r="Z486" t="s">
        <v>5988</v>
      </c>
      <c r="AA486" s="13">
        <v>-73.36</v>
      </c>
      <c r="AB486" s="14">
        <v>42525</v>
      </c>
      <c r="AC486" t="s">
        <v>36</v>
      </c>
    </row>
    <row r="487" spans="1:29" x14ac:dyDescent="0.25">
      <c r="A487" t="str">
        <f>CONCATENATE("Q",ROUNDUP(MONTH(Table1[[#This Row],[Month]])/3,0))</f>
        <v>Q2</v>
      </c>
      <c r="B487" s="14">
        <f>EOMONTH(Table1[[#This Row],[Credit Date]],-1)+1</f>
        <v>42522</v>
      </c>
      <c r="C487" t="str">
        <f>CONCATENATE(Table1[[#This Row],[Issuer Last Name]],", ",Table1[[#This Row],[Issuer First Name]])</f>
        <v>No. 047, Employee</v>
      </c>
      <c r="D487" t="str">
        <f>CONCATENATE(Table1[[#This Row],[Approver Last Name]],", ",Table1[[#This Row],[Approver First Name]])</f>
        <v>No. 009, Employee</v>
      </c>
      <c r="E487" t="str">
        <f>CONCATENATE(Table1[[#This Row],[Customer Last Name]],", ",Table1[[#This Row],[Customer First Name]])</f>
        <v>No. 11719, Client</v>
      </c>
      <c r="F4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87" t="str">
        <f>IF(Table1[[#This Row],[Transaction Type]]="Maintenance","Non-Sales","Sales")</f>
        <v>Sales</v>
      </c>
      <c r="H487">
        <f>IF(Table1[[#This Row],[Quarter]]="q2",1,"")</f>
        <v>1</v>
      </c>
      <c r="I487" t="str">
        <f>IF(Table1[[#This Row],[Quarter]]="q3",1,"")</f>
        <v/>
      </c>
      <c r="J487">
        <f>IF(Table1[[#This Row],[Quarter]]="Q2",Table1[[#This Row],[Credit Amount]],"")</f>
        <v>-56.43</v>
      </c>
      <c r="K487" t="str">
        <f>IF(Table1[[#This Row],[Quarter]]="Q3",Table1[[#This Row],[Credit Amount]],"")</f>
        <v/>
      </c>
      <c r="L487">
        <f>IF(Table1[[#This Row],[Transaction Type]]="Upgrade",Table1[[#This Row],[Credit Amount]],IF(Table1[[#This Row],[Transaction Type]]="Activation",Table1[[#This Row],[Credit Amount]],""))</f>
        <v>-56.43</v>
      </c>
      <c r="M487" t="str">
        <f>IF(Table1[[#This Row],[Transaction Type]]="Maintenance",Table1[[#This Row],[Credit Amount]],"")</f>
        <v/>
      </c>
      <c r="N487">
        <v>10047</v>
      </c>
      <c r="O487" t="s">
        <v>2489</v>
      </c>
      <c r="P487" t="s">
        <v>2536</v>
      </c>
      <c r="Q487" t="s">
        <v>289</v>
      </c>
      <c r="R487">
        <v>10009</v>
      </c>
      <c r="S487" t="s">
        <v>2489</v>
      </c>
      <c r="T487" t="s">
        <v>2498</v>
      </c>
      <c r="U487" t="s">
        <v>290</v>
      </c>
      <c r="V487" t="s">
        <v>66</v>
      </c>
      <c r="W487">
        <v>100002718</v>
      </c>
      <c r="X487">
        <v>8005551719</v>
      </c>
      <c r="Y487" t="s">
        <v>2595</v>
      </c>
      <c r="Z487" t="s">
        <v>4314</v>
      </c>
      <c r="AA487" s="13">
        <v>-56.43</v>
      </c>
      <c r="AB487" s="14">
        <v>42551</v>
      </c>
      <c r="AC487" t="s">
        <v>37</v>
      </c>
    </row>
    <row r="488" spans="1:29" x14ac:dyDescent="0.25">
      <c r="A488" t="str">
        <f>CONCATENATE("Q",ROUNDUP(MONTH(Table1[[#This Row],[Month]])/3,0))</f>
        <v>Q3</v>
      </c>
      <c r="B488" s="14">
        <f>EOMONTH(Table1[[#This Row],[Credit Date]],-1)+1</f>
        <v>42552</v>
      </c>
      <c r="C488" t="str">
        <f>CONCATENATE(Table1[[#This Row],[Issuer Last Name]],", ",Table1[[#This Row],[Issuer First Name]])</f>
        <v>No. 047, Employee</v>
      </c>
      <c r="D488" t="str">
        <f>CONCATENATE(Table1[[#This Row],[Approver Last Name]],", ",Table1[[#This Row],[Approver First Name]])</f>
        <v>No. 047, Employee</v>
      </c>
      <c r="E488" t="str">
        <f>CONCATENATE(Table1[[#This Row],[Customer Last Name]],", ",Table1[[#This Row],[Customer First Name]])</f>
        <v>No. 13876, Client</v>
      </c>
      <c r="F488" t="str">
        <f>IF(Table1[[#This Row],[Credit Amount]]&gt;-19.99,"Less than 19.99",IF(Table1[[#This Row],[Credit Amount]]=-20,"20",IF(Table1[[#This Row],[Credit Amount]]&gt;-49.98,"20.01-49.98",IF(Table1[[#This Row],[Credit Amount]]=-49.99,"49.99",IF(Table1[[#This Row],[Credit Amount]]=-50,"50",IF(Table1[[#This Row],[Credit Amount]]&lt;-50.01,"Greater than 50"))))))</f>
        <v>20.01-49.98</v>
      </c>
      <c r="G488" t="str">
        <f>IF(Table1[[#This Row],[Transaction Type]]="Maintenance","Non-Sales","Sales")</f>
        <v>Sales</v>
      </c>
      <c r="H488" t="str">
        <f>IF(Table1[[#This Row],[Quarter]]="q2",1,"")</f>
        <v/>
      </c>
      <c r="I488">
        <f>IF(Table1[[#This Row],[Quarter]]="q3",1,"")</f>
        <v>1</v>
      </c>
      <c r="J488" t="str">
        <f>IF(Table1[[#This Row],[Quarter]]="Q2",Table1[[#This Row],[Credit Amount]],"")</f>
        <v/>
      </c>
      <c r="K488">
        <f>IF(Table1[[#This Row],[Quarter]]="Q3",Table1[[#This Row],[Credit Amount]],"")</f>
        <v>-37.57</v>
      </c>
      <c r="L488">
        <f>IF(Table1[[#This Row],[Transaction Type]]="Upgrade",Table1[[#This Row],[Credit Amount]],IF(Table1[[#This Row],[Transaction Type]]="Activation",Table1[[#This Row],[Credit Amount]],""))</f>
        <v>-37.57</v>
      </c>
      <c r="M488" t="str">
        <f>IF(Table1[[#This Row],[Transaction Type]]="Maintenance",Table1[[#This Row],[Credit Amount]],"")</f>
        <v/>
      </c>
      <c r="N488">
        <v>10047</v>
      </c>
      <c r="O488" t="s">
        <v>2489</v>
      </c>
      <c r="P488" t="s">
        <v>2536</v>
      </c>
      <c r="Q488" t="s">
        <v>289</v>
      </c>
      <c r="R488">
        <v>10047</v>
      </c>
      <c r="S488" t="s">
        <v>2489</v>
      </c>
      <c r="T488" t="s">
        <v>2536</v>
      </c>
      <c r="U488" t="s">
        <v>289</v>
      </c>
      <c r="V488" t="s">
        <v>66</v>
      </c>
      <c r="W488">
        <v>100004875</v>
      </c>
      <c r="X488">
        <v>8005553876</v>
      </c>
      <c r="Y488" t="s">
        <v>2595</v>
      </c>
      <c r="Z488" t="s">
        <v>6464</v>
      </c>
      <c r="AA488" s="13">
        <v>-37.57</v>
      </c>
      <c r="AB488" s="14">
        <v>42552</v>
      </c>
      <c r="AC488" t="s">
        <v>37</v>
      </c>
    </row>
    <row r="489" spans="1:29" x14ac:dyDescent="0.25">
      <c r="A489" t="str">
        <f>CONCATENATE("Q",ROUNDUP(MONTH(Table1[[#This Row],[Month]])/3,0))</f>
        <v>Q3</v>
      </c>
      <c r="B489" s="14">
        <f>EOMONTH(Table1[[#This Row],[Credit Date]],-1)+1</f>
        <v>42552</v>
      </c>
      <c r="C489" t="str">
        <f>CONCATENATE(Table1[[#This Row],[Issuer Last Name]],", ",Table1[[#This Row],[Issuer First Name]])</f>
        <v>No. 047, Employee</v>
      </c>
      <c r="D489" t="str">
        <f>CONCATENATE(Table1[[#This Row],[Approver Last Name]],", ",Table1[[#This Row],[Approver First Name]])</f>
        <v>No. 047, Employee</v>
      </c>
      <c r="E489" t="str">
        <f>CONCATENATE(Table1[[#This Row],[Customer Last Name]],", ",Table1[[#This Row],[Customer First Name]])</f>
        <v>No. 13173, Client</v>
      </c>
      <c r="F489" t="str">
        <f>IF(Table1[[#This Row],[Credit Amount]]&gt;-19.99,"Less than 19.99",IF(Table1[[#This Row],[Credit Amount]]=-20,"20",IF(Table1[[#This Row],[Credit Amount]]&gt;-49.98,"20.01-49.98",IF(Table1[[#This Row],[Credit Amount]]=-49.99,"49.99",IF(Table1[[#This Row],[Credit Amount]]=-50,"50",IF(Table1[[#This Row],[Credit Amount]]&lt;-50.01,"Greater than 50"))))))</f>
        <v>20.01-49.98</v>
      </c>
      <c r="G489" t="str">
        <f>IF(Table1[[#This Row],[Transaction Type]]="Maintenance","Non-Sales","Sales")</f>
        <v>Non-Sales</v>
      </c>
      <c r="H489" t="str">
        <f>IF(Table1[[#This Row],[Quarter]]="q2",1,"")</f>
        <v/>
      </c>
      <c r="I489">
        <f>IF(Table1[[#This Row],[Quarter]]="q3",1,"")</f>
        <v>1</v>
      </c>
      <c r="J489" t="str">
        <f>IF(Table1[[#This Row],[Quarter]]="Q2",Table1[[#This Row],[Credit Amount]],"")</f>
        <v/>
      </c>
      <c r="K489">
        <f>IF(Table1[[#This Row],[Quarter]]="Q3",Table1[[#This Row],[Credit Amount]],"")</f>
        <v>-45.54</v>
      </c>
      <c r="L489" t="str">
        <f>IF(Table1[[#This Row],[Transaction Type]]="Upgrade",Table1[[#This Row],[Credit Amount]],IF(Table1[[#This Row],[Transaction Type]]="Activation",Table1[[#This Row],[Credit Amount]],""))</f>
        <v/>
      </c>
      <c r="M489">
        <f>IF(Table1[[#This Row],[Transaction Type]]="Maintenance",Table1[[#This Row],[Credit Amount]],"")</f>
        <v>-45.54</v>
      </c>
      <c r="N489">
        <v>10047</v>
      </c>
      <c r="O489" t="s">
        <v>2489</v>
      </c>
      <c r="P489" t="s">
        <v>2536</v>
      </c>
      <c r="Q489" t="s">
        <v>289</v>
      </c>
      <c r="R489">
        <v>10047</v>
      </c>
      <c r="S489" t="s">
        <v>2489</v>
      </c>
      <c r="T489" t="s">
        <v>2536</v>
      </c>
      <c r="U489" t="s">
        <v>289</v>
      </c>
      <c r="V489" t="s">
        <v>66</v>
      </c>
      <c r="W489">
        <v>100004172</v>
      </c>
      <c r="X489">
        <v>8005553173</v>
      </c>
      <c r="Y489" t="s">
        <v>2595</v>
      </c>
      <c r="Z489" t="s">
        <v>5761</v>
      </c>
      <c r="AA489" s="13">
        <v>-45.54</v>
      </c>
      <c r="AB489" s="14">
        <v>42553</v>
      </c>
      <c r="AC489" t="s">
        <v>36</v>
      </c>
    </row>
    <row r="490" spans="1:29" x14ac:dyDescent="0.25">
      <c r="A490" t="str">
        <f>CONCATENATE("Q",ROUNDUP(MONTH(Table1[[#This Row],[Month]])/3,0))</f>
        <v>Q3</v>
      </c>
      <c r="B490" s="14">
        <f>EOMONTH(Table1[[#This Row],[Credit Date]],-1)+1</f>
        <v>42552</v>
      </c>
      <c r="C490" t="str">
        <f>CONCATENATE(Table1[[#This Row],[Issuer Last Name]],", ",Table1[[#This Row],[Issuer First Name]])</f>
        <v>No. 047, Employee</v>
      </c>
      <c r="D490" t="str">
        <f>CONCATENATE(Table1[[#This Row],[Approver Last Name]],", ",Table1[[#This Row],[Approver First Name]])</f>
        <v>No. 047, Employee</v>
      </c>
      <c r="E490" t="str">
        <f>CONCATENATE(Table1[[#This Row],[Customer Last Name]],", ",Table1[[#This Row],[Customer First Name]])</f>
        <v>No. 11255, Client</v>
      </c>
      <c r="F490" t="str">
        <f>IF(Table1[[#This Row],[Credit Amount]]&gt;-19.99,"Less than 19.99",IF(Table1[[#This Row],[Credit Amount]]=-20,"20",IF(Table1[[#This Row],[Credit Amount]]&gt;-49.98,"20.01-49.98",IF(Table1[[#This Row],[Credit Amount]]=-49.99,"49.99",IF(Table1[[#This Row],[Credit Amount]]=-50,"50",IF(Table1[[#This Row],[Credit Amount]]&lt;-50.01,"Greater than 50"))))))</f>
        <v>20.01-49.98</v>
      </c>
      <c r="G490" t="str">
        <f>IF(Table1[[#This Row],[Transaction Type]]="Maintenance","Non-Sales","Sales")</f>
        <v>Non-Sales</v>
      </c>
      <c r="H490" t="str">
        <f>IF(Table1[[#This Row],[Quarter]]="q2",1,"")</f>
        <v/>
      </c>
      <c r="I490">
        <f>IF(Table1[[#This Row],[Quarter]]="q3",1,"")</f>
        <v>1</v>
      </c>
      <c r="J490" t="str">
        <f>IF(Table1[[#This Row],[Quarter]]="Q2",Table1[[#This Row],[Credit Amount]],"")</f>
        <v/>
      </c>
      <c r="K490">
        <f>IF(Table1[[#This Row],[Quarter]]="Q3",Table1[[#This Row],[Credit Amount]],"")</f>
        <v>-21.95</v>
      </c>
      <c r="L490" t="str">
        <f>IF(Table1[[#This Row],[Transaction Type]]="Upgrade",Table1[[#This Row],[Credit Amount]],IF(Table1[[#This Row],[Transaction Type]]="Activation",Table1[[#This Row],[Credit Amount]],""))</f>
        <v/>
      </c>
      <c r="M490">
        <f>IF(Table1[[#This Row],[Transaction Type]]="Maintenance",Table1[[#This Row],[Credit Amount]],"")</f>
        <v>-21.95</v>
      </c>
      <c r="N490">
        <v>10047</v>
      </c>
      <c r="O490" t="s">
        <v>2489</v>
      </c>
      <c r="P490" t="s">
        <v>2536</v>
      </c>
      <c r="Q490" t="s">
        <v>289</v>
      </c>
      <c r="R490">
        <v>10047</v>
      </c>
      <c r="S490" t="s">
        <v>2489</v>
      </c>
      <c r="T490" t="s">
        <v>2536</v>
      </c>
      <c r="U490" t="s">
        <v>289</v>
      </c>
      <c r="V490" t="s">
        <v>66</v>
      </c>
      <c r="W490">
        <v>100002254</v>
      </c>
      <c r="X490">
        <v>8005551255</v>
      </c>
      <c r="Y490" t="s">
        <v>2595</v>
      </c>
      <c r="Z490" t="s">
        <v>3850</v>
      </c>
      <c r="AA490" s="13">
        <v>-21.95</v>
      </c>
      <c r="AB490" s="14">
        <v>42562</v>
      </c>
      <c r="AC490" t="s">
        <v>36</v>
      </c>
    </row>
    <row r="491" spans="1:29" x14ac:dyDescent="0.25">
      <c r="A491" t="str">
        <f>CONCATENATE("Q",ROUNDUP(MONTH(Table1[[#This Row],[Month]])/3,0))</f>
        <v>Q3</v>
      </c>
      <c r="B491" s="14">
        <f>EOMONTH(Table1[[#This Row],[Credit Date]],-1)+1</f>
        <v>42552</v>
      </c>
      <c r="C491" t="str">
        <f>CONCATENATE(Table1[[#This Row],[Issuer Last Name]],", ",Table1[[#This Row],[Issuer First Name]])</f>
        <v>No. 047, Employee</v>
      </c>
      <c r="D491" t="str">
        <f>CONCATENATE(Table1[[#This Row],[Approver Last Name]],", ",Table1[[#This Row],[Approver First Name]])</f>
        <v>No. 047, Employee</v>
      </c>
      <c r="E491" t="str">
        <f>CONCATENATE(Table1[[#This Row],[Customer Last Name]],", ",Table1[[#This Row],[Customer First Name]])</f>
        <v>No. 12240, Client</v>
      </c>
      <c r="F491" t="str">
        <f>IF(Table1[[#This Row],[Credit Amount]]&gt;-19.99,"Less than 19.99",IF(Table1[[#This Row],[Credit Amount]]=-20,"20",IF(Table1[[#This Row],[Credit Amount]]&gt;-49.98,"20.01-49.98",IF(Table1[[#This Row],[Credit Amount]]=-49.99,"49.99",IF(Table1[[#This Row],[Credit Amount]]=-50,"50",IF(Table1[[#This Row],[Credit Amount]]&lt;-50.01,"Greater than 50"))))))</f>
        <v>Less than 19.99</v>
      </c>
      <c r="G491" t="str">
        <f>IF(Table1[[#This Row],[Transaction Type]]="Maintenance","Non-Sales","Sales")</f>
        <v>Non-Sales</v>
      </c>
      <c r="H491" t="str">
        <f>IF(Table1[[#This Row],[Quarter]]="q2",1,"")</f>
        <v/>
      </c>
      <c r="I491">
        <f>IF(Table1[[#This Row],[Quarter]]="q3",1,"")</f>
        <v>1</v>
      </c>
      <c r="J491" t="str">
        <f>IF(Table1[[#This Row],[Quarter]]="Q2",Table1[[#This Row],[Credit Amount]],"")</f>
        <v/>
      </c>
      <c r="K491">
        <f>IF(Table1[[#This Row],[Quarter]]="Q3",Table1[[#This Row],[Credit Amount]],"")</f>
        <v>-19.350000000000001</v>
      </c>
      <c r="L491" t="str">
        <f>IF(Table1[[#This Row],[Transaction Type]]="Upgrade",Table1[[#This Row],[Credit Amount]],IF(Table1[[#This Row],[Transaction Type]]="Activation",Table1[[#This Row],[Credit Amount]],""))</f>
        <v/>
      </c>
      <c r="M491">
        <f>IF(Table1[[#This Row],[Transaction Type]]="Maintenance",Table1[[#This Row],[Credit Amount]],"")</f>
        <v>-19.350000000000001</v>
      </c>
      <c r="N491">
        <v>10047</v>
      </c>
      <c r="O491" t="s">
        <v>2489</v>
      </c>
      <c r="P491" t="s">
        <v>2536</v>
      </c>
      <c r="Q491" t="s">
        <v>289</v>
      </c>
      <c r="R491">
        <v>10047</v>
      </c>
      <c r="S491" t="s">
        <v>2489</v>
      </c>
      <c r="T491" t="s">
        <v>2536</v>
      </c>
      <c r="U491" t="s">
        <v>289</v>
      </c>
      <c r="V491" t="s">
        <v>66</v>
      </c>
      <c r="W491">
        <v>100003239</v>
      </c>
      <c r="X491">
        <v>8005552240</v>
      </c>
      <c r="Y491" t="s">
        <v>2595</v>
      </c>
      <c r="Z491" t="s">
        <v>4835</v>
      </c>
      <c r="AA491" s="13">
        <v>-19.350000000000001</v>
      </c>
      <c r="AB491" s="14">
        <v>42564</v>
      </c>
      <c r="AC491" t="s">
        <v>36</v>
      </c>
    </row>
    <row r="492" spans="1:29" x14ac:dyDescent="0.25">
      <c r="A492" t="str">
        <f>CONCATENATE("Q",ROUNDUP(MONTH(Table1[[#This Row],[Month]])/3,0))</f>
        <v>Q3</v>
      </c>
      <c r="B492" s="14">
        <f>EOMONTH(Table1[[#This Row],[Credit Date]],-1)+1</f>
        <v>42552</v>
      </c>
      <c r="C492" t="str">
        <f>CONCATENATE(Table1[[#This Row],[Issuer Last Name]],", ",Table1[[#This Row],[Issuer First Name]])</f>
        <v>No. 047, Employee</v>
      </c>
      <c r="D492" t="str">
        <f>CONCATENATE(Table1[[#This Row],[Approver Last Name]],", ",Table1[[#This Row],[Approver First Name]])</f>
        <v>No. 009, Employee</v>
      </c>
      <c r="E492" t="str">
        <f>CONCATENATE(Table1[[#This Row],[Customer Last Name]],", ",Table1[[#This Row],[Customer First Name]])</f>
        <v>No. 11173, Client</v>
      </c>
      <c r="F4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92" t="str">
        <f>IF(Table1[[#This Row],[Transaction Type]]="Maintenance","Non-Sales","Sales")</f>
        <v>Non-Sales</v>
      </c>
      <c r="H492" t="str">
        <f>IF(Table1[[#This Row],[Quarter]]="q2",1,"")</f>
        <v/>
      </c>
      <c r="I492">
        <f>IF(Table1[[#This Row],[Quarter]]="q3",1,"")</f>
        <v>1</v>
      </c>
      <c r="J492" t="str">
        <f>IF(Table1[[#This Row],[Quarter]]="Q2",Table1[[#This Row],[Credit Amount]],"")</f>
        <v/>
      </c>
      <c r="K492">
        <f>IF(Table1[[#This Row],[Quarter]]="Q3",Table1[[#This Row],[Credit Amount]],"")</f>
        <v>-62.16</v>
      </c>
      <c r="L492" t="str">
        <f>IF(Table1[[#This Row],[Transaction Type]]="Upgrade",Table1[[#This Row],[Credit Amount]],IF(Table1[[#This Row],[Transaction Type]]="Activation",Table1[[#This Row],[Credit Amount]],""))</f>
        <v/>
      </c>
      <c r="M492">
        <f>IF(Table1[[#This Row],[Transaction Type]]="Maintenance",Table1[[#This Row],[Credit Amount]],"")</f>
        <v>-62.16</v>
      </c>
      <c r="N492">
        <v>10047</v>
      </c>
      <c r="O492" t="s">
        <v>2489</v>
      </c>
      <c r="P492" t="s">
        <v>2536</v>
      </c>
      <c r="Q492" t="s">
        <v>289</v>
      </c>
      <c r="R492">
        <v>10009</v>
      </c>
      <c r="S492" t="s">
        <v>2489</v>
      </c>
      <c r="T492" t="s">
        <v>2498</v>
      </c>
      <c r="U492" t="s">
        <v>290</v>
      </c>
      <c r="V492" t="s">
        <v>66</v>
      </c>
      <c r="W492">
        <v>100002172</v>
      </c>
      <c r="X492">
        <v>8005551173</v>
      </c>
      <c r="Y492" t="s">
        <v>2595</v>
      </c>
      <c r="Z492" t="s">
        <v>3768</v>
      </c>
      <c r="AA492" s="13">
        <v>-62.16</v>
      </c>
      <c r="AB492" s="14">
        <v>42569</v>
      </c>
      <c r="AC492" t="s">
        <v>36</v>
      </c>
    </row>
    <row r="493" spans="1:29" x14ac:dyDescent="0.25">
      <c r="A493" t="str">
        <f>CONCATENATE("Q",ROUNDUP(MONTH(Table1[[#This Row],[Month]])/3,0))</f>
        <v>Q3</v>
      </c>
      <c r="B493" s="14">
        <f>EOMONTH(Table1[[#This Row],[Credit Date]],-1)+1</f>
        <v>42552</v>
      </c>
      <c r="C493" t="str">
        <f>CONCATENATE(Table1[[#This Row],[Issuer Last Name]],", ",Table1[[#This Row],[Issuer First Name]])</f>
        <v>No. 047, Employee</v>
      </c>
      <c r="D493" t="str">
        <f>CONCATENATE(Table1[[#This Row],[Approver Last Name]],", ",Table1[[#This Row],[Approver First Name]])</f>
        <v>No. 047, Employee</v>
      </c>
      <c r="E493" t="str">
        <f>CONCATENATE(Table1[[#This Row],[Customer Last Name]],", ",Table1[[#This Row],[Customer First Name]])</f>
        <v>No. 11231, Client</v>
      </c>
      <c r="F493" t="str">
        <f>IF(Table1[[#This Row],[Credit Amount]]&gt;-19.99,"Less than 19.99",IF(Table1[[#This Row],[Credit Amount]]=-20,"20",IF(Table1[[#This Row],[Credit Amount]]&gt;-49.98,"20.01-49.98",IF(Table1[[#This Row],[Credit Amount]]=-49.99,"49.99",IF(Table1[[#This Row],[Credit Amount]]=-50,"50",IF(Table1[[#This Row],[Credit Amount]]&lt;-50.01,"Greater than 50"))))))</f>
        <v>Less than 19.99</v>
      </c>
      <c r="G493" t="str">
        <f>IF(Table1[[#This Row],[Transaction Type]]="Maintenance","Non-Sales","Sales")</f>
        <v>Non-Sales</v>
      </c>
      <c r="H493" t="str">
        <f>IF(Table1[[#This Row],[Quarter]]="q2",1,"")</f>
        <v/>
      </c>
      <c r="I493">
        <f>IF(Table1[[#This Row],[Quarter]]="q3",1,"")</f>
        <v>1</v>
      </c>
      <c r="J493" t="str">
        <f>IF(Table1[[#This Row],[Quarter]]="Q2",Table1[[#This Row],[Credit Amount]],"")</f>
        <v/>
      </c>
      <c r="K493">
        <f>IF(Table1[[#This Row],[Quarter]]="Q3",Table1[[#This Row],[Credit Amount]],"")</f>
        <v>-8.83</v>
      </c>
      <c r="L493" t="str">
        <f>IF(Table1[[#This Row],[Transaction Type]]="Upgrade",Table1[[#This Row],[Credit Amount]],IF(Table1[[#This Row],[Transaction Type]]="Activation",Table1[[#This Row],[Credit Amount]],""))</f>
        <v/>
      </c>
      <c r="M493">
        <f>IF(Table1[[#This Row],[Transaction Type]]="Maintenance",Table1[[#This Row],[Credit Amount]],"")</f>
        <v>-8.83</v>
      </c>
      <c r="N493">
        <v>10047</v>
      </c>
      <c r="O493" t="s">
        <v>2489</v>
      </c>
      <c r="P493" t="s">
        <v>2536</v>
      </c>
      <c r="Q493" t="s">
        <v>289</v>
      </c>
      <c r="R493">
        <v>10047</v>
      </c>
      <c r="S493" t="s">
        <v>2489</v>
      </c>
      <c r="T493" t="s">
        <v>2536</v>
      </c>
      <c r="U493" t="s">
        <v>289</v>
      </c>
      <c r="V493" t="s">
        <v>66</v>
      </c>
      <c r="W493">
        <v>100002230</v>
      </c>
      <c r="X493">
        <v>8005551231</v>
      </c>
      <c r="Y493" t="s">
        <v>2595</v>
      </c>
      <c r="Z493" t="s">
        <v>3826</v>
      </c>
      <c r="AA493" s="13">
        <v>-8.83</v>
      </c>
      <c r="AB493" s="14">
        <v>42577</v>
      </c>
      <c r="AC493" t="s">
        <v>36</v>
      </c>
    </row>
    <row r="494" spans="1:29" x14ac:dyDescent="0.25">
      <c r="A494" t="str">
        <f>CONCATENATE("Q",ROUNDUP(MONTH(Table1[[#This Row],[Month]])/3,0))</f>
        <v>Q3</v>
      </c>
      <c r="B494" s="14">
        <f>EOMONTH(Table1[[#This Row],[Credit Date]],-1)+1</f>
        <v>42552</v>
      </c>
      <c r="C494" t="str">
        <f>CONCATENATE(Table1[[#This Row],[Issuer Last Name]],", ",Table1[[#This Row],[Issuer First Name]])</f>
        <v>No. 047, Employee</v>
      </c>
      <c r="D494" t="str">
        <f>CONCATENATE(Table1[[#This Row],[Approver Last Name]],", ",Table1[[#This Row],[Approver First Name]])</f>
        <v>No. 047, Employee</v>
      </c>
      <c r="E494" t="str">
        <f>CONCATENATE(Table1[[#This Row],[Customer Last Name]],", ",Table1[[#This Row],[Customer First Name]])</f>
        <v>No. 13531, Client</v>
      </c>
      <c r="F494" t="str">
        <f>IF(Table1[[#This Row],[Credit Amount]]&gt;-19.99,"Less than 19.99",IF(Table1[[#This Row],[Credit Amount]]=-20,"20",IF(Table1[[#This Row],[Credit Amount]]&gt;-49.98,"20.01-49.98",IF(Table1[[#This Row],[Credit Amount]]=-49.99,"49.99",IF(Table1[[#This Row],[Credit Amount]]=-50,"50",IF(Table1[[#This Row],[Credit Amount]]&lt;-50.01,"Greater than 50"))))))</f>
        <v>20.01-49.98</v>
      </c>
      <c r="G494" t="str">
        <f>IF(Table1[[#This Row],[Transaction Type]]="Maintenance","Non-Sales","Sales")</f>
        <v>Non-Sales</v>
      </c>
      <c r="H494" t="str">
        <f>IF(Table1[[#This Row],[Quarter]]="q2",1,"")</f>
        <v/>
      </c>
      <c r="I494">
        <f>IF(Table1[[#This Row],[Quarter]]="q3",1,"")</f>
        <v>1</v>
      </c>
      <c r="J494" t="str">
        <f>IF(Table1[[#This Row],[Quarter]]="Q2",Table1[[#This Row],[Credit Amount]],"")</f>
        <v/>
      </c>
      <c r="K494">
        <f>IF(Table1[[#This Row],[Quarter]]="Q3",Table1[[#This Row],[Credit Amount]],"")</f>
        <v>-46.23</v>
      </c>
      <c r="L494" t="str">
        <f>IF(Table1[[#This Row],[Transaction Type]]="Upgrade",Table1[[#This Row],[Credit Amount]],IF(Table1[[#This Row],[Transaction Type]]="Activation",Table1[[#This Row],[Credit Amount]],""))</f>
        <v/>
      </c>
      <c r="M494">
        <f>IF(Table1[[#This Row],[Transaction Type]]="Maintenance",Table1[[#This Row],[Credit Amount]],"")</f>
        <v>-46.23</v>
      </c>
      <c r="N494">
        <v>10047</v>
      </c>
      <c r="O494" t="s">
        <v>2489</v>
      </c>
      <c r="P494" t="s">
        <v>2536</v>
      </c>
      <c r="Q494" t="s">
        <v>289</v>
      </c>
      <c r="R494">
        <v>10047</v>
      </c>
      <c r="S494" t="s">
        <v>2489</v>
      </c>
      <c r="T494" t="s">
        <v>2536</v>
      </c>
      <c r="U494" t="s">
        <v>289</v>
      </c>
      <c r="V494" t="s">
        <v>66</v>
      </c>
      <c r="W494">
        <v>100004530</v>
      </c>
      <c r="X494">
        <v>8005553531</v>
      </c>
      <c r="Y494" t="s">
        <v>2595</v>
      </c>
      <c r="Z494" t="s">
        <v>6119</v>
      </c>
      <c r="AA494" s="13">
        <v>-46.23</v>
      </c>
      <c r="AB494" s="14">
        <v>42580</v>
      </c>
      <c r="AC494" t="s">
        <v>36</v>
      </c>
    </row>
    <row r="495" spans="1:29" x14ac:dyDescent="0.25">
      <c r="A495" t="str">
        <f>CONCATENATE("Q",ROUNDUP(MONTH(Table1[[#This Row],[Month]])/3,0))</f>
        <v>Q3</v>
      </c>
      <c r="B495" s="14">
        <f>EOMONTH(Table1[[#This Row],[Credit Date]],-1)+1</f>
        <v>42583</v>
      </c>
      <c r="C495" t="str">
        <f>CONCATENATE(Table1[[#This Row],[Issuer Last Name]],", ",Table1[[#This Row],[Issuer First Name]])</f>
        <v>No. 047, Employee</v>
      </c>
      <c r="D495" t="str">
        <f>CONCATENATE(Table1[[#This Row],[Approver Last Name]],", ",Table1[[#This Row],[Approver First Name]])</f>
        <v>No. 009, Employee</v>
      </c>
      <c r="E495" t="str">
        <f>CONCATENATE(Table1[[#This Row],[Customer Last Name]],", ",Table1[[#This Row],[Customer First Name]])</f>
        <v>No. 12654, Client</v>
      </c>
      <c r="F4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95" t="str">
        <f>IF(Table1[[#This Row],[Transaction Type]]="Maintenance","Non-Sales","Sales")</f>
        <v>Non-Sales</v>
      </c>
      <c r="H495" t="str">
        <f>IF(Table1[[#This Row],[Quarter]]="q2",1,"")</f>
        <v/>
      </c>
      <c r="I495">
        <f>IF(Table1[[#This Row],[Quarter]]="q3",1,"")</f>
        <v>1</v>
      </c>
      <c r="J495" t="str">
        <f>IF(Table1[[#This Row],[Quarter]]="Q2",Table1[[#This Row],[Credit Amount]],"")</f>
        <v/>
      </c>
      <c r="K495">
        <f>IF(Table1[[#This Row],[Quarter]]="Q3",Table1[[#This Row],[Credit Amount]],"")</f>
        <v>-55.97</v>
      </c>
      <c r="L495" t="str">
        <f>IF(Table1[[#This Row],[Transaction Type]]="Upgrade",Table1[[#This Row],[Credit Amount]],IF(Table1[[#This Row],[Transaction Type]]="Activation",Table1[[#This Row],[Credit Amount]],""))</f>
        <v/>
      </c>
      <c r="M495">
        <f>IF(Table1[[#This Row],[Transaction Type]]="Maintenance",Table1[[#This Row],[Credit Amount]],"")</f>
        <v>-55.97</v>
      </c>
      <c r="N495">
        <v>10047</v>
      </c>
      <c r="O495" t="s">
        <v>2489</v>
      </c>
      <c r="P495" t="s">
        <v>2536</v>
      </c>
      <c r="Q495" t="s">
        <v>289</v>
      </c>
      <c r="R495">
        <v>10009</v>
      </c>
      <c r="S495" t="s">
        <v>2489</v>
      </c>
      <c r="T495" t="s">
        <v>2498</v>
      </c>
      <c r="U495" t="s">
        <v>290</v>
      </c>
      <c r="V495" t="s">
        <v>66</v>
      </c>
      <c r="W495">
        <v>100003653</v>
      </c>
      <c r="X495">
        <v>8005552654</v>
      </c>
      <c r="Y495" t="s">
        <v>2595</v>
      </c>
      <c r="Z495" t="s">
        <v>5249</v>
      </c>
      <c r="AA495" s="13">
        <v>-55.97</v>
      </c>
      <c r="AB495" s="14">
        <v>42585</v>
      </c>
      <c r="AC495" t="s">
        <v>36</v>
      </c>
    </row>
    <row r="496" spans="1:29" x14ac:dyDescent="0.25">
      <c r="A496" t="str">
        <f>CONCATENATE("Q",ROUNDUP(MONTH(Table1[[#This Row],[Month]])/3,0))</f>
        <v>Q3</v>
      </c>
      <c r="B496" s="14">
        <f>EOMONTH(Table1[[#This Row],[Credit Date]],-1)+1</f>
        <v>42583</v>
      </c>
      <c r="C496" t="str">
        <f>CONCATENATE(Table1[[#This Row],[Issuer Last Name]],", ",Table1[[#This Row],[Issuer First Name]])</f>
        <v>No. 047, Employee</v>
      </c>
      <c r="D496" t="str">
        <f>CONCATENATE(Table1[[#This Row],[Approver Last Name]],", ",Table1[[#This Row],[Approver First Name]])</f>
        <v>No. 047, Employee</v>
      </c>
      <c r="E496" t="str">
        <f>CONCATENATE(Table1[[#This Row],[Customer Last Name]],", ",Table1[[#This Row],[Customer First Name]])</f>
        <v>No. 10650, Client</v>
      </c>
      <c r="F496" t="str">
        <f>IF(Table1[[#This Row],[Credit Amount]]&gt;-19.99,"Less than 19.99",IF(Table1[[#This Row],[Credit Amount]]=-20,"20",IF(Table1[[#This Row],[Credit Amount]]&gt;-49.98,"20.01-49.98",IF(Table1[[#This Row],[Credit Amount]]=-49.99,"49.99",IF(Table1[[#This Row],[Credit Amount]]=-50,"50",IF(Table1[[#This Row],[Credit Amount]]&lt;-50.01,"Greater than 50"))))))</f>
        <v>Less than 19.99</v>
      </c>
      <c r="G496" t="str">
        <f>IF(Table1[[#This Row],[Transaction Type]]="Maintenance","Non-Sales","Sales")</f>
        <v>Non-Sales</v>
      </c>
      <c r="H496" t="str">
        <f>IF(Table1[[#This Row],[Quarter]]="q2",1,"")</f>
        <v/>
      </c>
      <c r="I496">
        <f>IF(Table1[[#This Row],[Quarter]]="q3",1,"")</f>
        <v>1</v>
      </c>
      <c r="J496" t="str">
        <f>IF(Table1[[#This Row],[Quarter]]="Q2",Table1[[#This Row],[Credit Amount]],"")</f>
        <v/>
      </c>
      <c r="K496">
        <f>IF(Table1[[#This Row],[Quarter]]="Q3",Table1[[#This Row],[Credit Amount]],"")</f>
        <v>-7.48</v>
      </c>
      <c r="L496" t="str">
        <f>IF(Table1[[#This Row],[Transaction Type]]="Upgrade",Table1[[#This Row],[Credit Amount]],IF(Table1[[#This Row],[Transaction Type]]="Activation",Table1[[#This Row],[Credit Amount]],""))</f>
        <v/>
      </c>
      <c r="M496">
        <f>IF(Table1[[#This Row],[Transaction Type]]="Maintenance",Table1[[#This Row],[Credit Amount]],"")</f>
        <v>-7.48</v>
      </c>
      <c r="N496">
        <v>10047</v>
      </c>
      <c r="O496" t="s">
        <v>2489</v>
      </c>
      <c r="P496" t="s">
        <v>2536</v>
      </c>
      <c r="Q496" t="s">
        <v>289</v>
      </c>
      <c r="R496">
        <v>10047</v>
      </c>
      <c r="S496" t="s">
        <v>2489</v>
      </c>
      <c r="T496" t="s">
        <v>2536</v>
      </c>
      <c r="U496" t="s">
        <v>289</v>
      </c>
      <c r="V496" t="s">
        <v>66</v>
      </c>
      <c r="W496">
        <v>100001649</v>
      </c>
      <c r="X496">
        <v>8005550650</v>
      </c>
      <c r="Y496" t="s">
        <v>2595</v>
      </c>
      <c r="Z496" t="s">
        <v>3245</v>
      </c>
      <c r="AA496" s="13">
        <v>-7.48</v>
      </c>
      <c r="AB496" s="14">
        <v>42588</v>
      </c>
      <c r="AC496" t="s">
        <v>36</v>
      </c>
    </row>
    <row r="497" spans="1:29" x14ac:dyDescent="0.25">
      <c r="A497" t="str">
        <f>CONCATENATE("Q",ROUNDUP(MONTH(Table1[[#This Row],[Month]])/3,0))</f>
        <v>Q3</v>
      </c>
      <c r="B497" s="14">
        <f>EOMONTH(Table1[[#This Row],[Credit Date]],-1)+1</f>
        <v>42583</v>
      </c>
      <c r="C497" t="str">
        <f>CONCATENATE(Table1[[#This Row],[Issuer Last Name]],", ",Table1[[#This Row],[Issuer First Name]])</f>
        <v>No. 047, Employee</v>
      </c>
      <c r="D497" t="str">
        <f>CONCATENATE(Table1[[#This Row],[Approver Last Name]],", ",Table1[[#This Row],[Approver First Name]])</f>
        <v>No. 047, Employee</v>
      </c>
      <c r="E497" t="str">
        <f>CONCATENATE(Table1[[#This Row],[Customer Last Name]],", ",Table1[[#This Row],[Customer First Name]])</f>
        <v>No. 10941, Client</v>
      </c>
      <c r="F497" t="str">
        <f>IF(Table1[[#This Row],[Credit Amount]]&gt;-19.99,"Less than 19.99",IF(Table1[[#This Row],[Credit Amount]]=-20,"20",IF(Table1[[#This Row],[Credit Amount]]&gt;-49.98,"20.01-49.98",IF(Table1[[#This Row],[Credit Amount]]=-49.99,"49.99",IF(Table1[[#This Row],[Credit Amount]]=-50,"50",IF(Table1[[#This Row],[Credit Amount]]&lt;-50.01,"Greater than 50"))))))</f>
        <v>Less than 19.99</v>
      </c>
      <c r="G497" t="str">
        <f>IF(Table1[[#This Row],[Transaction Type]]="Maintenance","Non-Sales","Sales")</f>
        <v>Non-Sales</v>
      </c>
      <c r="H497" t="str">
        <f>IF(Table1[[#This Row],[Quarter]]="q2",1,"")</f>
        <v/>
      </c>
      <c r="I497">
        <f>IF(Table1[[#This Row],[Quarter]]="q3",1,"")</f>
        <v>1</v>
      </c>
      <c r="J497" t="str">
        <f>IF(Table1[[#This Row],[Quarter]]="Q2",Table1[[#This Row],[Credit Amount]],"")</f>
        <v/>
      </c>
      <c r="K497">
        <f>IF(Table1[[#This Row],[Quarter]]="Q3",Table1[[#This Row],[Credit Amount]],"")</f>
        <v>-16.100000000000001</v>
      </c>
      <c r="L497" t="str">
        <f>IF(Table1[[#This Row],[Transaction Type]]="Upgrade",Table1[[#This Row],[Credit Amount]],IF(Table1[[#This Row],[Transaction Type]]="Activation",Table1[[#This Row],[Credit Amount]],""))</f>
        <v/>
      </c>
      <c r="M497">
        <f>IF(Table1[[#This Row],[Transaction Type]]="Maintenance",Table1[[#This Row],[Credit Amount]],"")</f>
        <v>-16.100000000000001</v>
      </c>
      <c r="N497">
        <v>10047</v>
      </c>
      <c r="O497" t="s">
        <v>2489</v>
      </c>
      <c r="P497" t="s">
        <v>2536</v>
      </c>
      <c r="Q497" t="s">
        <v>289</v>
      </c>
      <c r="R497">
        <v>10047</v>
      </c>
      <c r="S497" t="s">
        <v>2489</v>
      </c>
      <c r="T497" t="s">
        <v>2536</v>
      </c>
      <c r="U497" t="s">
        <v>289</v>
      </c>
      <c r="V497" t="s">
        <v>66</v>
      </c>
      <c r="W497">
        <v>100001940</v>
      </c>
      <c r="X497">
        <v>8005550941</v>
      </c>
      <c r="Y497" t="s">
        <v>2595</v>
      </c>
      <c r="Z497" t="s">
        <v>3536</v>
      </c>
      <c r="AA497" s="13">
        <v>-16.100000000000001</v>
      </c>
      <c r="AB497" s="14">
        <v>42592</v>
      </c>
      <c r="AC497" t="s">
        <v>36</v>
      </c>
    </row>
    <row r="498" spans="1:29" x14ac:dyDescent="0.25">
      <c r="A498" t="str">
        <f>CONCATENATE("Q",ROUNDUP(MONTH(Table1[[#This Row],[Month]])/3,0))</f>
        <v>Q3</v>
      </c>
      <c r="B498" s="14">
        <f>EOMONTH(Table1[[#This Row],[Credit Date]],-1)+1</f>
        <v>42583</v>
      </c>
      <c r="C498" t="str">
        <f>CONCATENATE(Table1[[#This Row],[Issuer Last Name]],", ",Table1[[#This Row],[Issuer First Name]])</f>
        <v>No. 047, Employee</v>
      </c>
      <c r="D498" t="str">
        <f>CONCATENATE(Table1[[#This Row],[Approver Last Name]],", ",Table1[[#This Row],[Approver First Name]])</f>
        <v>No. 047, Employee</v>
      </c>
      <c r="E498" t="str">
        <f>CONCATENATE(Table1[[#This Row],[Customer Last Name]],", ",Table1[[#This Row],[Customer First Name]])</f>
        <v>No. 11951, Client</v>
      </c>
      <c r="F498" t="str">
        <f>IF(Table1[[#This Row],[Credit Amount]]&gt;-19.99,"Less than 19.99",IF(Table1[[#This Row],[Credit Amount]]=-20,"20",IF(Table1[[#This Row],[Credit Amount]]&gt;-49.98,"20.01-49.98",IF(Table1[[#This Row],[Credit Amount]]=-49.99,"49.99",IF(Table1[[#This Row],[Credit Amount]]=-50,"50",IF(Table1[[#This Row],[Credit Amount]]&lt;-50.01,"Greater than 50"))))))</f>
        <v>20.01-49.98</v>
      </c>
      <c r="G498" t="str">
        <f>IF(Table1[[#This Row],[Transaction Type]]="Maintenance","Non-Sales","Sales")</f>
        <v>Non-Sales</v>
      </c>
      <c r="H498" t="str">
        <f>IF(Table1[[#This Row],[Quarter]]="q2",1,"")</f>
        <v/>
      </c>
      <c r="I498">
        <f>IF(Table1[[#This Row],[Quarter]]="q3",1,"")</f>
        <v>1</v>
      </c>
      <c r="J498" t="str">
        <f>IF(Table1[[#This Row],[Quarter]]="Q2",Table1[[#This Row],[Credit Amount]],"")</f>
        <v/>
      </c>
      <c r="K498">
        <f>IF(Table1[[#This Row],[Quarter]]="Q3",Table1[[#This Row],[Credit Amount]],"")</f>
        <v>-28.34</v>
      </c>
      <c r="L498" t="str">
        <f>IF(Table1[[#This Row],[Transaction Type]]="Upgrade",Table1[[#This Row],[Credit Amount]],IF(Table1[[#This Row],[Transaction Type]]="Activation",Table1[[#This Row],[Credit Amount]],""))</f>
        <v/>
      </c>
      <c r="M498">
        <f>IF(Table1[[#This Row],[Transaction Type]]="Maintenance",Table1[[#This Row],[Credit Amount]],"")</f>
        <v>-28.34</v>
      </c>
      <c r="N498">
        <v>10047</v>
      </c>
      <c r="O498" t="s">
        <v>2489</v>
      </c>
      <c r="P498" t="s">
        <v>2536</v>
      </c>
      <c r="Q498" t="s">
        <v>289</v>
      </c>
      <c r="R498">
        <v>10047</v>
      </c>
      <c r="S498" t="s">
        <v>2489</v>
      </c>
      <c r="T498" t="s">
        <v>2536</v>
      </c>
      <c r="U498" t="s">
        <v>289</v>
      </c>
      <c r="V498" t="s">
        <v>66</v>
      </c>
      <c r="W498">
        <v>100002950</v>
      </c>
      <c r="X498">
        <v>8005551951</v>
      </c>
      <c r="Y498" t="s">
        <v>2595</v>
      </c>
      <c r="Z498" t="s">
        <v>4546</v>
      </c>
      <c r="AA498" s="13">
        <v>-28.34</v>
      </c>
      <c r="AB498" s="14">
        <v>42597</v>
      </c>
      <c r="AC498" t="s">
        <v>36</v>
      </c>
    </row>
    <row r="499" spans="1:29" x14ac:dyDescent="0.25">
      <c r="A499" t="str">
        <f>CONCATENATE("Q",ROUNDUP(MONTH(Table1[[#This Row],[Month]])/3,0))</f>
        <v>Q3</v>
      </c>
      <c r="B499" s="14">
        <f>EOMONTH(Table1[[#This Row],[Credit Date]],-1)+1</f>
        <v>42583</v>
      </c>
      <c r="C499" t="str">
        <f>CONCATENATE(Table1[[#This Row],[Issuer Last Name]],", ",Table1[[#This Row],[Issuer First Name]])</f>
        <v>No. 047, Employee</v>
      </c>
      <c r="D499" t="str">
        <f>CONCATENATE(Table1[[#This Row],[Approver Last Name]],", ",Table1[[#This Row],[Approver First Name]])</f>
        <v>No. 009, Employee</v>
      </c>
      <c r="E499" t="str">
        <f>CONCATENATE(Table1[[#This Row],[Customer Last Name]],", ",Table1[[#This Row],[Customer First Name]])</f>
        <v>No. 10069, Client</v>
      </c>
      <c r="F4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99" t="str">
        <f>IF(Table1[[#This Row],[Transaction Type]]="Maintenance","Non-Sales","Sales")</f>
        <v>Non-Sales</v>
      </c>
      <c r="H499" t="str">
        <f>IF(Table1[[#This Row],[Quarter]]="q2",1,"")</f>
        <v/>
      </c>
      <c r="I499">
        <f>IF(Table1[[#This Row],[Quarter]]="q3",1,"")</f>
        <v>1</v>
      </c>
      <c r="J499" t="str">
        <f>IF(Table1[[#This Row],[Quarter]]="Q2",Table1[[#This Row],[Credit Amount]],"")</f>
        <v/>
      </c>
      <c r="K499">
        <f>IF(Table1[[#This Row],[Quarter]]="Q3",Table1[[#This Row],[Credit Amount]],"")</f>
        <v>-93.27</v>
      </c>
      <c r="L499" t="str">
        <f>IF(Table1[[#This Row],[Transaction Type]]="Upgrade",Table1[[#This Row],[Credit Amount]],IF(Table1[[#This Row],[Transaction Type]]="Activation",Table1[[#This Row],[Credit Amount]],""))</f>
        <v/>
      </c>
      <c r="M499">
        <f>IF(Table1[[#This Row],[Transaction Type]]="Maintenance",Table1[[#This Row],[Credit Amount]],"")</f>
        <v>-93.27</v>
      </c>
      <c r="N499">
        <v>10047</v>
      </c>
      <c r="O499" t="s">
        <v>2489</v>
      </c>
      <c r="P499" t="s">
        <v>2536</v>
      </c>
      <c r="Q499" t="s">
        <v>289</v>
      </c>
      <c r="R499">
        <v>10009</v>
      </c>
      <c r="S499" t="s">
        <v>2489</v>
      </c>
      <c r="T499" t="s">
        <v>2498</v>
      </c>
      <c r="U499" t="s">
        <v>290</v>
      </c>
      <c r="V499" t="s">
        <v>66</v>
      </c>
      <c r="W499">
        <v>100001068</v>
      </c>
      <c r="X499">
        <v>8005550069</v>
      </c>
      <c r="Y499" t="s">
        <v>2595</v>
      </c>
      <c r="Z499" t="s">
        <v>2664</v>
      </c>
      <c r="AA499" s="13">
        <v>-93.27</v>
      </c>
      <c r="AB499" s="14">
        <v>42598</v>
      </c>
      <c r="AC499" t="s">
        <v>36</v>
      </c>
    </row>
    <row r="500" spans="1:29" x14ac:dyDescent="0.25">
      <c r="A500" t="str">
        <f>CONCATENATE("Q",ROUNDUP(MONTH(Table1[[#This Row],[Month]])/3,0))</f>
        <v>Q3</v>
      </c>
      <c r="B500" s="14">
        <f>EOMONTH(Table1[[#This Row],[Credit Date]],-1)+1</f>
        <v>42583</v>
      </c>
      <c r="C500" t="str">
        <f>CONCATENATE(Table1[[#This Row],[Issuer Last Name]],", ",Table1[[#This Row],[Issuer First Name]])</f>
        <v>No. 047, Employee</v>
      </c>
      <c r="D500" t="str">
        <f>CONCATENATE(Table1[[#This Row],[Approver Last Name]],", ",Table1[[#This Row],[Approver First Name]])</f>
        <v>No. 009, Employee</v>
      </c>
      <c r="E500" t="str">
        <f>CONCATENATE(Table1[[#This Row],[Customer Last Name]],", ",Table1[[#This Row],[Customer First Name]])</f>
        <v>No. 11802, Client</v>
      </c>
      <c r="F5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00" t="str">
        <f>IF(Table1[[#This Row],[Transaction Type]]="Maintenance","Non-Sales","Sales")</f>
        <v>Non-Sales</v>
      </c>
      <c r="H500" t="str">
        <f>IF(Table1[[#This Row],[Quarter]]="q2",1,"")</f>
        <v/>
      </c>
      <c r="I500">
        <f>IF(Table1[[#This Row],[Quarter]]="q3",1,"")</f>
        <v>1</v>
      </c>
      <c r="J500" t="str">
        <f>IF(Table1[[#This Row],[Quarter]]="Q2",Table1[[#This Row],[Credit Amount]],"")</f>
        <v/>
      </c>
      <c r="K500">
        <f>IF(Table1[[#This Row],[Quarter]]="Q3",Table1[[#This Row],[Credit Amount]],"")</f>
        <v>-90.71</v>
      </c>
      <c r="L500" t="str">
        <f>IF(Table1[[#This Row],[Transaction Type]]="Upgrade",Table1[[#This Row],[Credit Amount]],IF(Table1[[#This Row],[Transaction Type]]="Activation",Table1[[#This Row],[Credit Amount]],""))</f>
        <v/>
      </c>
      <c r="M500">
        <f>IF(Table1[[#This Row],[Transaction Type]]="Maintenance",Table1[[#This Row],[Credit Amount]],"")</f>
        <v>-90.71</v>
      </c>
      <c r="N500">
        <v>10047</v>
      </c>
      <c r="O500" t="s">
        <v>2489</v>
      </c>
      <c r="P500" t="s">
        <v>2536</v>
      </c>
      <c r="Q500" t="s">
        <v>289</v>
      </c>
      <c r="R500">
        <v>10009</v>
      </c>
      <c r="S500" t="s">
        <v>2489</v>
      </c>
      <c r="T500" t="s">
        <v>2498</v>
      </c>
      <c r="U500" t="s">
        <v>290</v>
      </c>
      <c r="V500" t="s">
        <v>66</v>
      </c>
      <c r="W500">
        <v>100002801</v>
      </c>
      <c r="X500">
        <v>8005551802</v>
      </c>
      <c r="Y500" t="s">
        <v>2595</v>
      </c>
      <c r="Z500" t="s">
        <v>4397</v>
      </c>
      <c r="AA500" s="13">
        <v>-90.71</v>
      </c>
      <c r="AB500" s="14">
        <v>42599</v>
      </c>
      <c r="AC500" t="s">
        <v>36</v>
      </c>
    </row>
    <row r="501" spans="1:29" x14ac:dyDescent="0.25">
      <c r="A501" t="str">
        <f>CONCATENATE("Q",ROUNDUP(MONTH(Table1[[#This Row],[Month]])/3,0))</f>
        <v>Q3</v>
      </c>
      <c r="B501" s="14">
        <f>EOMONTH(Table1[[#This Row],[Credit Date]],-1)+1</f>
        <v>42583</v>
      </c>
      <c r="C501" t="str">
        <f>CONCATENATE(Table1[[#This Row],[Issuer Last Name]],", ",Table1[[#This Row],[Issuer First Name]])</f>
        <v>No. 047, Employee</v>
      </c>
      <c r="D501" t="str">
        <f>CONCATENATE(Table1[[#This Row],[Approver Last Name]],", ",Table1[[#This Row],[Approver First Name]])</f>
        <v>No. 047, Employee</v>
      </c>
      <c r="E501" t="str">
        <f>CONCATENATE(Table1[[#This Row],[Customer Last Name]],", ",Table1[[#This Row],[Customer First Name]])</f>
        <v>No. 13828, Client</v>
      </c>
      <c r="F501" t="str">
        <f>IF(Table1[[#This Row],[Credit Amount]]&gt;-19.99,"Less than 19.99",IF(Table1[[#This Row],[Credit Amount]]=-20,"20",IF(Table1[[#This Row],[Credit Amount]]&gt;-49.98,"20.01-49.98",IF(Table1[[#This Row],[Credit Amount]]=-49.99,"49.99",IF(Table1[[#This Row],[Credit Amount]]=-50,"50",IF(Table1[[#This Row],[Credit Amount]]&lt;-50.01,"Greater than 50"))))))</f>
        <v>20.01-49.98</v>
      </c>
      <c r="G501" t="str">
        <f>IF(Table1[[#This Row],[Transaction Type]]="Maintenance","Non-Sales","Sales")</f>
        <v>Non-Sales</v>
      </c>
      <c r="H501" t="str">
        <f>IF(Table1[[#This Row],[Quarter]]="q2",1,"")</f>
        <v/>
      </c>
      <c r="I501">
        <f>IF(Table1[[#This Row],[Quarter]]="q3",1,"")</f>
        <v>1</v>
      </c>
      <c r="J501" t="str">
        <f>IF(Table1[[#This Row],[Quarter]]="Q2",Table1[[#This Row],[Credit Amount]],"")</f>
        <v/>
      </c>
      <c r="K501">
        <f>IF(Table1[[#This Row],[Quarter]]="Q3",Table1[[#This Row],[Credit Amount]],"")</f>
        <v>-38.19</v>
      </c>
      <c r="L501" t="str">
        <f>IF(Table1[[#This Row],[Transaction Type]]="Upgrade",Table1[[#This Row],[Credit Amount]],IF(Table1[[#This Row],[Transaction Type]]="Activation",Table1[[#This Row],[Credit Amount]],""))</f>
        <v/>
      </c>
      <c r="M501">
        <f>IF(Table1[[#This Row],[Transaction Type]]="Maintenance",Table1[[#This Row],[Credit Amount]],"")</f>
        <v>-38.19</v>
      </c>
      <c r="N501">
        <v>10047</v>
      </c>
      <c r="O501" t="s">
        <v>2489</v>
      </c>
      <c r="P501" t="s">
        <v>2536</v>
      </c>
      <c r="Q501" t="s">
        <v>289</v>
      </c>
      <c r="R501">
        <v>10047</v>
      </c>
      <c r="S501" t="s">
        <v>2489</v>
      </c>
      <c r="T501" t="s">
        <v>2536</v>
      </c>
      <c r="U501" t="s">
        <v>289</v>
      </c>
      <c r="V501" t="s">
        <v>66</v>
      </c>
      <c r="W501">
        <v>100004827</v>
      </c>
      <c r="X501">
        <v>8005553828</v>
      </c>
      <c r="Y501" t="s">
        <v>2595</v>
      </c>
      <c r="Z501" t="s">
        <v>6416</v>
      </c>
      <c r="AA501" s="13">
        <v>-38.19</v>
      </c>
      <c r="AB501" s="14">
        <v>42601</v>
      </c>
      <c r="AC501" t="s">
        <v>36</v>
      </c>
    </row>
    <row r="502" spans="1:29" x14ac:dyDescent="0.25">
      <c r="A502" t="str">
        <f>CONCATENATE("Q",ROUNDUP(MONTH(Table1[[#This Row],[Month]])/3,0))</f>
        <v>Q3</v>
      </c>
      <c r="B502" s="14">
        <f>EOMONTH(Table1[[#This Row],[Credit Date]],-1)+1</f>
        <v>42583</v>
      </c>
      <c r="C502" t="str">
        <f>CONCATENATE(Table1[[#This Row],[Issuer Last Name]],", ",Table1[[#This Row],[Issuer First Name]])</f>
        <v>No. 047, Employee</v>
      </c>
      <c r="D502" t="str">
        <f>CONCATENATE(Table1[[#This Row],[Approver Last Name]],", ",Table1[[#This Row],[Approver First Name]])</f>
        <v>No. 047, Employee</v>
      </c>
      <c r="E502" t="str">
        <f>CONCATENATE(Table1[[#This Row],[Customer Last Name]],", ",Table1[[#This Row],[Customer First Name]])</f>
        <v>No. 10903, Client</v>
      </c>
      <c r="F502" t="str">
        <f>IF(Table1[[#This Row],[Credit Amount]]&gt;-19.99,"Less than 19.99",IF(Table1[[#This Row],[Credit Amount]]=-20,"20",IF(Table1[[#This Row],[Credit Amount]]&gt;-49.98,"20.01-49.98",IF(Table1[[#This Row],[Credit Amount]]=-49.99,"49.99",IF(Table1[[#This Row],[Credit Amount]]=-50,"50",IF(Table1[[#This Row],[Credit Amount]]&lt;-50.01,"Greater than 50"))))))</f>
        <v>Less than 19.99</v>
      </c>
      <c r="G502" t="str">
        <f>IF(Table1[[#This Row],[Transaction Type]]="Maintenance","Non-Sales","Sales")</f>
        <v>Non-Sales</v>
      </c>
      <c r="H502" t="str">
        <f>IF(Table1[[#This Row],[Quarter]]="q2",1,"")</f>
        <v/>
      </c>
      <c r="I502">
        <f>IF(Table1[[#This Row],[Quarter]]="q3",1,"")</f>
        <v>1</v>
      </c>
      <c r="J502" t="str">
        <f>IF(Table1[[#This Row],[Quarter]]="Q2",Table1[[#This Row],[Credit Amount]],"")</f>
        <v/>
      </c>
      <c r="K502">
        <f>IF(Table1[[#This Row],[Quarter]]="Q3",Table1[[#This Row],[Credit Amount]],"")</f>
        <v>-7.14</v>
      </c>
      <c r="L502" t="str">
        <f>IF(Table1[[#This Row],[Transaction Type]]="Upgrade",Table1[[#This Row],[Credit Amount]],IF(Table1[[#This Row],[Transaction Type]]="Activation",Table1[[#This Row],[Credit Amount]],""))</f>
        <v/>
      </c>
      <c r="M502">
        <f>IF(Table1[[#This Row],[Transaction Type]]="Maintenance",Table1[[#This Row],[Credit Amount]],"")</f>
        <v>-7.14</v>
      </c>
      <c r="N502">
        <v>10047</v>
      </c>
      <c r="O502" t="s">
        <v>2489</v>
      </c>
      <c r="P502" t="s">
        <v>2536</v>
      </c>
      <c r="Q502" t="s">
        <v>289</v>
      </c>
      <c r="R502">
        <v>10047</v>
      </c>
      <c r="S502" t="s">
        <v>2489</v>
      </c>
      <c r="T502" t="s">
        <v>2536</v>
      </c>
      <c r="U502" t="s">
        <v>289</v>
      </c>
      <c r="V502" t="s">
        <v>66</v>
      </c>
      <c r="W502">
        <v>100001902</v>
      </c>
      <c r="X502">
        <v>8005550903</v>
      </c>
      <c r="Y502" t="s">
        <v>2595</v>
      </c>
      <c r="Z502" t="s">
        <v>3498</v>
      </c>
      <c r="AA502" s="13">
        <v>-7.14</v>
      </c>
      <c r="AB502" s="14">
        <v>42604</v>
      </c>
      <c r="AC502" t="s">
        <v>36</v>
      </c>
    </row>
    <row r="503" spans="1:29" x14ac:dyDescent="0.25">
      <c r="A503" t="str">
        <f>CONCATENATE("Q",ROUNDUP(MONTH(Table1[[#This Row],[Month]])/3,0))</f>
        <v>Q3</v>
      </c>
      <c r="B503" s="14">
        <f>EOMONTH(Table1[[#This Row],[Credit Date]],-1)+1</f>
        <v>42583</v>
      </c>
      <c r="C503" t="str">
        <f>CONCATENATE(Table1[[#This Row],[Issuer Last Name]],", ",Table1[[#This Row],[Issuer First Name]])</f>
        <v>No. 047, Employee</v>
      </c>
      <c r="D503" t="str">
        <f>CONCATENATE(Table1[[#This Row],[Approver Last Name]],", ",Table1[[#This Row],[Approver First Name]])</f>
        <v>No. 047, Employee</v>
      </c>
      <c r="E503" t="str">
        <f>CONCATENATE(Table1[[#This Row],[Customer Last Name]],", ",Table1[[#This Row],[Customer First Name]])</f>
        <v>No. 12361, Client</v>
      </c>
      <c r="F503" t="str">
        <f>IF(Table1[[#This Row],[Credit Amount]]&gt;-19.99,"Less than 19.99",IF(Table1[[#This Row],[Credit Amount]]=-20,"20",IF(Table1[[#This Row],[Credit Amount]]&gt;-49.98,"20.01-49.98",IF(Table1[[#This Row],[Credit Amount]]=-49.99,"49.99",IF(Table1[[#This Row],[Credit Amount]]=-50,"50",IF(Table1[[#This Row],[Credit Amount]]&lt;-50.01,"Greater than 50"))))))</f>
        <v>20.01-49.98</v>
      </c>
      <c r="G503" t="str">
        <f>IF(Table1[[#This Row],[Transaction Type]]="Maintenance","Non-Sales","Sales")</f>
        <v>Non-Sales</v>
      </c>
      <c r="H503" t="str">
        <f>IF(Table1[[#This Row],[Quarter]]="q2",1,"")</f>
        <v/>
      </c>
      <c r="I503">
        <f>IF(Table1[[#This Row],[Quarter]]="q3",1,"")</f>
        <v>1</v>
      </c>
      <c r="J503" t="str">
        <f>IF(Table1[[#This Row],[Quarter]]="Q2",Table1[[#This Row],[Credit Amount]],"")</f>
        <v/>
      </c>
      <c r="K503">
        <f>IF(Table1[[#This Row],[Quarter]]="Q3",Table1[[#This Row],[Credit Amount]],"")</f>
        <v>-35.46</v>
      </c>
      <c r="L503" t="str">
        <f>IF(Table1[[#This Row],[Transaction Type]]="Upgrade",Table1[[#This Row],[Credit Amount]],IF(Table1[[#This Row],[Transaction Type]]="Activation",Table1[[#This Row],[Credit Amount]],""))</f>
        <v/>
      </c>
      <c r="M503">
        <f>IF(Table1[[#This Row],[Transaction Type]]="Maintenance",Table1[[#This Row],[Credit Amount]],"")</f>
        <v>-35.46</v>
      </c>
      <c r="N503">
        <v>10047</v>
      </c>
      <c r="O503" t="s">
        <v>2489</v>
      </c>
      <c r="P503" t="s">
        <v>2536</v>
      </c>
      <c r="Q503" t="s">
        <v>289</v>
      </c>
      <c r="R503">
        <v>10047</v>
      </c>
      <c r="S503" t="s">
        <v>2489</v>
      </c>
      <c r="T503" t="s">
        <v>2536</v>
      </c>
      <c r="U503" t="s">
        <v>289</v>
      </c>
      <c r="V503" t="s">
        <v>66</v>
      </c>
      <c r="W503">
        <v>100003360</v>
      </c>
      <c r="X503">
        <v>8005552361</v>
      </c>
      <c r="Y503" t="s">
        <v>2595</v>
      </c>
      <c r="Z503" t="s">
        <v>4956</v>
      </c>
      <c r="AA503" s="13">
        <v>-35.46</v>
      </c>
      <c r="AB503" s="14">
        <v>42606</v>
      </c>
      <c r="AC503" t="s">
        <v>36</v>
      </c>
    </row>
    <row r="504" spans="1:29" x14ac:dyDescent="0.25">
      <c r="A504" t="str">
        <f>CONCATENATE("Q",ROUNDUP(MONTH(Table1[[#This Row],[Month]])/3,0))</f>
        <v>Q3</v>
      </c>
      <c r="B504" s="14">
        <f>EOMONTH(Table1[[#This Row],[Credit Date]],-1)+1</f>
        <v>42583</v>
      </c>
      <c r="C504" t="str">
        <f>CONCATENATE(Table1[[#This Row],[Issuer Last Name]],", ",Table1[[#This Row],[Issuer First Name]])</f>
        <v>No. 047, Employee</v>
      </c>
      <c r="D504" t="str">
        <f>CONCATENATE(Table1[[#This Row],[Approver Last Name]],", ",Table1[[#This Row],[Approver First Name]])</f>
        <v>No. 047, Employee</v>
      </c>
      <c r="E504" t="str">
        <f>CONCATENATE(Table1[[#This Row],[Customer Last Name]],", ",Table1[[#This Row],[Customer First Name]])</f>
        <v>No. 11213, Client</v>
      </c>
      <c r="F504" t="str">
        <f>IF(Table1[[#This Row],[Credit Amount]]&gt;-19.99,"Less than 19.99",IF(Table1[[#This Row],[Credit Amount]]=-20,"20",IF(Table1[[#This Row],[Credit Amount]]&gt;-49.98,"20.01-49.98",IF(Table1[[#This Row],[Credit Amount]]=-49.99,"49.99",IF(Table1[[#This Row],[Credit Amount]]=-50,"50",IF(Table1[[#This Row],[Credit Amount]]&lt;-50.01,"Greater than 50"))))))</f>
        <v>20.01-49.98</v>
      </c>
      <c r="G504" t="str">
        <f>IF(Table1[[#This Row],[Transaction Type]]="Maintenance","Non-Sales","Sales")</f>
        <v>Sales</v>
      </c>
      <c r="H504" t="str">
        <f>IF(Table1[[#This Row],[Quarter]]="q2",1,"")</f>
        <v/>
      </c>
      <c r="I504">
        <f>IF(Table1[[#This Row],[Quarter]]="q3",1,"")</f>
        <v>1</v>
      </c>
      <c r="J504" t="str">
        <f>IF(Table1[[#This Row],[Quarter]]="Q2",Table1[[#This Row],[Credit Amount]],"")</f>
        <v/>
      </c>
      <c r="K504">
        <f>IF(Table1[[#This Row],[Quarter]]="Q3",Table1[[#This Row],[Credit Amount]],"")</f>
        <v>-41.44</v>
      </c>
      <c r="L504">
        <f>IF(Table1[[#This Row],[Transaction Type]]="Upgrade",Table1[[#This Row],[Credit Amount]],IF(Table1[[#This Row],[Transaction Type]]="Activation",Table1[[#This Row],[Credit Amount]],""))</f>
        <v>-41.44</v>
      </c>
      <c r="M504" t="str">
        <f>IF(Table1[[#This Row],[Transaction Type]]="Maintenance",Table1[[#This Row],[Credit Amount]],"")</f>
        <v/>
      </c>
      <c r="N504">
        <v>10047</v>
      </c>
      <c r="O504" t="s">
        <v>2489</v>
      </c>
      <c r="P504" t="s">
        <v>2536</v>
      </c>
      <c r="Q504" t="s">
        <v>289</v>
      </c>
      <c r="R504">
        <v>10047</v>
      </c>
      <c r="S504" t="s">
        <v>2489</v>
      </c>
      <c r="T504" t="s">
        <v>2536</v>
      </c>
      <c r="U504" t="s">
        <v>289</v>
      </c>
      <c r="V504" t="s">
        <v>66</v>
      </c>
      <c r="W504">
        <v>100002212</v>
      </c>
      <c r="X504">
        <v>8005551213</v>
      </c>
      <c r="Y504" t="s">
        <v>2595</v>
      </c>
      <c r="Z504" t="s">
        <v>3808</v>
      </c>
      <c r="AA504" s="13">
        <v>-41.44</v>
      </c>
      <c r="AB504" s="14">
        <v>42611</v>
      </c>
      <c r="AC504" t="s">
        <v>35</v>
      </c>
    </row>
    <row r="505" spans="1:29" x14ac:dyDescent="0.25">
      <c r="A505" t="str">
        <f>CONCATENATE("Q",ROUNDUP(MONTH(Table1[[#This Row],[Month]])/3,0))</f>
        <v>Q3</v>
      </c>
      <c r="B505" s="14">
        <f>EOMONTH(Table1[[#This Row],[Credit Date]],-1)+1</f>
        <v>42614</v>
      </c>
      <c r="C505" t="str">
        <f>CONCATENATE(Table1[[#This Row],[Issuer Last Name]],", ",Table1[[#This Row],[Issuer First Name]])</f>
        <v>No. 047, Employee</v>
      </c>
      <c r="D505" t="str">
        <f>CONCATENATE(Table1[[#This Row],[Approver Last Name]],", ",Table1[[#This Row],[Approver First Name]])</f>
        <v>No. 047, Employee</v>
      </c>
      <c r="E505" t="str">
        <f>CONCATENATE(Table1[[#This Row],[Customer Last Name]],", ",Table1[[#This Row],[Customer First Name]])</f>
        <v>No. 13721, Client</v>
      </c>
      <c r="F505" t="str">
        <f>IF(Table1[[#This Row],[Credit Amount]]&gt;-19.99,"Less than 19.99",IF(Table1[[#This Row],[Credit Amount]]=-20,"20",IF(Table1[[#This Row],[Credit Amount]]&gt;-49.98,"20.01-49.98",IF(Table1[[#This Row],[Credit Amount]]=-49.99,"49.99",IF(Table1[[#This Row],[Credit Amount]]=-50,"50",IF(Table1[[#This Row],[Credit Amount]]&lt;-50.01,"Greater than 50"))))))</f>
        <v>20.01-49.98</v>
      </c>
      <c r="G505" t="str">
        <f>IF(Table1[[#This Row],[Transaction Type]]="Maintenance","Non-Sales","Sales")</f>
        <v>Non-Sales</v>
      </c>
      <c r="H505" t="str">
        <f>IF(Table1[[#This Row],[Quarter]]="q2",1,"")</f>
        <v/>
      </c>
      <c r="I505">
        <f>IF(Table1[[#This Row],[Quarter]]="q3",1,"")</f>
        <v>1</v>
      </c>
      <c r="J505" t="str">
        <f>IF(Table1[[#This Row],[Quarter]]="Q2",Table1[[#This Row],[Credit Amount]],"")</f>
        <v/>
      </c>
      <c r="K505">
        <f>IF(Table1[[#This Row],[Quarter]]="Q3",Table1[[#This Row],[Credit Amount]],"")</f>
        <v>-47.69</v>
      </c>
      <c r="L505" t="str">
        <f>IF(Table1[[#This Row],[Transaction Type]]="Upgrade",Table1[[#This Row],[Credit Amount]],IF(Table1[[#This Row],[Transaction Type]]="Activation",Table1[[#This Row],[Credit Amount]],""))</f>
        <v/>
      </c>
      <c r="M505">
        <f>IF(Table1[[#This Row],[Transaction Type]]="Maintenance",Table1[[#This Row],[Credit Amount]],"")</f>
        <v>-47.69</v>
      </c>
      <c r="N505">
        <v>10047</v>
      </c>
      <c r="O505" t="s">
        <v>2489</v>
      </c>
      <c r="P505" t="s">
        <v>2536</v>
      </c>
      <c r="Q505" t="s">
        <v>289</v>
      </c>
      <c r="R505">
        <v>10047</v>
      </c>
      <c r="S505" t="s">
        <v>2489</v>
      </c>
      <c r="T505" t="s">
        <v>2536</v>
      </c>
      <c r="U505" t="s">
        <v>289</v>
      </c>
      <c r="V505" t="s">
        <v>66</v>
      </c>
      <c r="W505">
        <v>100004720</v>
      </c>
      <c r="X505">
        <v>8005553721</v>
      </c>
      <c r="Y505" t="s">
        <v>2595</v>
      </c>
      <c r="Z505" t="s">
        <v>6309</v>
      </c>
      <c r="AA505" s="13">
        <v>-47.69</v>
      </c>
      <c r="AB505" s="14">
        <v>42622</v>
      </c>
      <c r="AC505" t="s">
        <v>36</v>
      </c>
    </row>
    <row r="506" spans="1:29" x14ac:dyDescent="0.25">
      <c r="A506" t="str">
        <f>CONCATENATE("Q",ROUNDUP(MONTH(Table1[[#This Row],[Month]])/3,0))</f>
        <v>Q3</v>
      </c>
      <c r="B506" s="14">
        <f>EOMONTH(Table1[[#This Row],[Credit Date]],-1)+1</f>
        <v>42614</v>
      </c>
      <c r="C506" t="str">
        <f>CONCATENATE(Table1[[#This Row],[Issuer Last Name]],", ",Table1[[#This Row],[Issuer First Name]])</f>
        <v>No. 047, Employee</v>
      </c>
      <c r="D506" t="str">
        <f>CONCATENATE(Table1[[#This Row],[Approver Last Name]],", ",Table1[[#This Row],[Approver First Name]])</f>
        <v>No. 009, Employee</v>
      </c>
      <c r="E506" t="str">
        <f>CONCATENATE(Table1[[#This Row],[Customer Last Name]],", ",Table1[[#This Row],[Customer First Name]])</f>
        <v>No. 11517, Client</v>
      </c>
      <c r="F5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06" t="str">
        <f>IF(Table1[[#This Row],[Transaction Type]]="Maintenance","Non-Sales","Sales")</f>
        <v>Non-Sales</v>
      </c>
      <c r="H506" t="str">
        <f>IF(Table1[[#This Row],[Quarter]]="q2",1,"")</f>
        <v/>
      </c>
      <c r="I506">
        <f>IF(Table1[[#This Row],[Quarter]]="q3",1,"")</f>
        <v>1</v>
      </c>
      <c r="J506" t="str">
        <f>IF(Table1[[#This Row],[Quarter]]="Q2",Table1[[#This Row],[Credit Amount]],"")</f>
        <v/>
      </c>
      <c r="K506">
        <f>IF(Table1[[#This Row],[Quarter]]="Q3",Table1[[#This Row],[Credit Amount]],"")</f>
        <v>-56.72</v>
      </c>
      <c r="L506" t="str">
        <f>IF(Table1[[#This Row],[Transaction Type]]="Upgrade",Table1[[#This Row],[Credit Amount]],IF(Table1[[#This Row],[Transaction Type]]="Activation",Table1[[#This Row],[Credit Amount]],""))</f>
        <v/>
      </c>
      <c r="M506">
        <f>IF(Table1[[#This Row],[Transaction Type]]="Maintenance",Table1[[#This Row],[Credit Amount]],"")</f>
        <v>-56.72</v>
      </c>
      <c r="N506">
        <v>10047</v>
      </c>
      <c r="O506" t="s">
        <v>2489</v>
      </c>
      <c r="P506" t="s">
        <v>2536</v>
      </c>
      <c r="Q506" t="s">
        <v>289</v>
      </c>
      <c r="R506">
        <v>10009</v>
      </c>
      <c r="S506" t="s">
        <v>2489</v>
      </c>
      <c r="T506" t="s">
        <v>2498</v>
      </c>
      <c r="U506" t="s">
        <v>290</v>
      </c>
      <c r="V506" t="s">
        <v>66</v>
      </c>
      <c r="W506">
        <v>100002516</v>
      </c>
      <c r="X506">
        <v>8005551517</v>
      </c>
      <c r="Y506" t="s">
        <v>2595</v>
      </c>
      <c r="Z506" t="s">
        <v>4112</v>
      </c>
      <c r="AA506" s="13">
        <v>-56.72</v>
      </c>
      <c r="AB506" s="14">
        <v>42625</v>
      </c>
      <c r="AC506" t="s">
        <v>36</v>
      </c>
    </row>
    <row r="507" spans="1:29" x14ac:dyDescent="0.25">
      <c r="A507" t="str">
        <f>CONCATENATE("Q",ROUNDUP(MONTH(Table1[[#This Row],[Month]])/3,0))</f>
        <v>Q3</v>
      </c>
      <c r="B507" s="14">
        <f>EOMONTH(Table1[[#This Row],[Credit Date]],-1)+1</f>
        <v>42614</v>
      </c>
      <c r="C507" t="str">
        <f>CONCATENATE(Table1[[#This Row],[Issuer Last Name]],", ",Table1[[#This Row],[Issuer First Name]])</f>
        <v>No. 047, Employee</v>
      </c>
      <c r="D507" t="str">
        <f>CONCATENATE(Table1[[#This Row],[Approver Last Name]],", ",Table1[[#This Row],[Approver First Name]])</f>
        <v>No. 009, Employee</v>
      </c>
      <c r="E507" t="str">
        <f>CONCATENATE(Table1[[#This Row],[Customer Last Name]],", ",Table1[[#This Row],[Customer First Name]])</f>
        <v>No. 10031, Client</v>
      </c>
      <c r="F5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07" t="str">
        <f>IF(Table1[[#This Row],[Transaction Type]]="Maintenance","Non-Sales","Sales")</f>
        <v>Sales</v>
      </c>
      <c r="H507" t="str">
        <f>IF(Table1[[#This Row],[Quarter]]="q2",1,"")</f>
        <v/>
      </c>
      <c r="I507">
        <f>IF(Table1[[#This Row],[Quarter]]="q3",1,"")</f>
        <v>1</v>
      </c>
      <c r="J507" t="str">
        <f>IF(Table1[[#This Row],[Quarter]]="Q2",Table1[[#This Row],[Credit Amount]],"")</f>
        <v/>
      </c>
      <c r="K507">
        <f>IF(Table1[[#This Row],[Quarter]]="Q3",Table1[[#This Row],[Credit Amount]],"")</f>
        <v>-56.42</v>
      </c>
      <c r="L507">
        <f>IF(Table1[[#This Row],[Transaction Type]]="Upgrade",Table1[[#This Row],[Credit Amount]],IF(Table1[[#This Row],[Transaction Type]]="Activation",Table1[[#This Row],[Credit Amount]],""))</f>
        <v>-56.42</v>
      </c>
      <c r="M507" t="str">
        <f>IF(Table1[[#This Row],[Transaction Type]]="Maintenance",Table1[[#This Row],[Credit Amount]],"")</f>
        <v/>
      </c>
      <c r="N507">
        <v>10047</v>
      </c>
      <c r="O507" t="s">
        <v>2489</v>
      </c>
      <c r="P507" t="s">
        <v>2536</v>
      </c>
      <c r="Q507" t="s">
        <v>289</v>
      </c>
      <c r="R507">
        <v>10009</v>
      </c>
      <c r="S507" t="s">
        <v>2489</v>
      </c>
      <c r="T507" t="s">
        <v>2498</v>
      </c>
      <c r="U507" t="s">
        <v>290</v>
      </c>
      <c r="V507" t="s">
        <v>66</v>
      </c>
      <c r="W507">
        <v>100001030</v>
      </c>
      <c r="X507">
        <v>8005550031</v>
      </c>
      <c r="Y507" t="s">
        <v>2595</v>
      </c>
      <c r="Z507" t="s">
        <v>2626</v>
      </c>
      <c r="AA507" s="13">
        <v>-56.42</v>
      </c>
      <c r="AB507" s="14">
        <v>42625</v>
      </c>
      <c r="AC507" t="s">
        <v>35</v>
      </c>
    </row>
    <row r="508" spans="1:29" x14ac:dyDescent="0.25">
      <c r="A508" t="str">
        <f>CONCATENATE("Q",ROUNDUP(MONTH(Table1[[#This Row],[Month]])/3,0))</f>
        <v>Q3</v>
      </c>
      <c r="B508" s="14">
        <f>EOMONTH(Table1[[#This Row],[Credit Date]],-1)+1</f>
        <v>42614</v>
      </c>
      <c r="C508" t="str">
        <f>CONCATENATE(Table1[[#This Row],[Issuer Last Name]],", ",Table1[[#This Row],[Issuer First Name]])</f>
        <v>No. 047, Employee</v>
      </c>
      <c r="D508" t="str">
        <f>CONCATENATE(Table1[[#This Row],[Approver Last Name]],", ",Table1[[#This Row],[Approver First Name]])</f>
        <v>No. 047, Employee</v>
      </c>
      <c r="E508" t="str">
        <f>CONCATENATE(Table1[[#This Row],[Customer Last Name]],", ",Table1[[#This Row],[Customer First Name]])</f>
        <v>No. 12931, Client</v>
      </c>
      <c r="F508" t="str">
        <f>IF(Table1[[#This Row],[Credit Amount]]&gt;-19.99,"Less than 19.99",IF(Table1[[#This Row],[Credit Amount]]=-20,"20",IF(Table1[[#This Row],[Credit Amount]]&gt;-49.98,"20.01-49.98",IF(Table1[[#This Row],[Credit Amount]]=-49.99,"49.99",IF(Table1[[#This Row],[Credit Amount]]=-50,"50",IF(Table1[[#This Row],[Credit Amount]]&lt;-50.01,"Greater than 50"))))))</f>
        <v>20.01-49.98</v>
      </c>
      <c r="G508" t="str">
        <f>IF(Table1[[#This Row],[Transaction Type]]="Maintenance","Non-Sales","Sales")</f>
        <v>Non-Sales</v>
      </c>
      <c r="H508" t="str">
        <f>IF(Table1[[#This Row],[Quarter]]="q2",1,"")</f>
        <v/>
      </c>
      <c r="I508">
        <f>IF(Table1[[#This Row],[Quarter]]="q3",1,"")</f>
        <v>1</v>
      </c>
      <c r="J508" t="str">
        <f>IF(Table1[[#This Row],[Quarter]]="Q2",Table1[[#This Row],[Credit Amount]],"")</f>
        <v/>
      </c>
      <c r="K508">
        <f>IF(Table1[[#This Row],[Quarter]]="Q3",Table1[[#This Row],[Credit Amount]],"")</f>
        <v>-38.21</v>
      </c>
      <c r="L508" t="str">
        <f>IF(Table1[[#This Row],[Transaction Type]]="Upgrade",Table1[[#This Row],[Credit Amount]],IF(Table1[[#This Row],[Transaction Type]]="Activation",Table1[[#This Row],[Credit Amount]],""))</f>
        <v/>
      </c>
      <c r="M508">
        <f>IF(Table1[[#This Row],[Transaction Type]]="Maintenance",Table1[[#This Row],[Credit Amount]],"")</f>
        <v>-38.21</v>
      </c>
      <c r="N508">
        <v>10047</v>
      </c>
      <c r="O508" t="s">
        <v>2489</v>
      </c>
      <c r="P508" t="s">
        <v>2536</v>
      </c>
      <c r="Q508" t="s">
        <v>289</v>
      </c>
      <c r="R508">
        <v>10047</v>
      </c>
      <c r="S508" t="s">
        <v>2489</v>
      </c>
      <c r="T508" t="s">
        <v>2536</v>
      </c>
      <c r="U508" t="s">
        <v>289</v>
      </c>
      <c r="V508" t="s">
        <v>66</v>
      </c>
      <c r="W508">
        <v>100003930</v>
      </c>
      <c r="X508">
        <v>8005552931</v>
      </c>
      <c r="Y508" t="s">
        <v>2595</v>
      </c>
      <c r="Z508" t="s">
        <v>5521</v>
      </c>
      <c r="AA508" s="13">
        <v>-38.21</v>
      </c>
      <c r="AB508" s="14">
        <v>42626</v>
      </c>
      <c r="AC508" t="s">
        <v>36</v>
      </c>
    </row>
    <row r="509" spans="1:29" x14ac:dyDescent="0.25">
      <c r="A509" t="str">
        <f>CONCATENATE("Q",ROUNDUP(MONTH(Table1[[#This Row],[Month]])/3,0))</f>
        <v>Q3</v>
      </c>
      <c r="B509" s="14">
        <f>EOMONTH(Table1[[#This Row],[Credit Date]],-1)+1</f>
        <v>42614</v>
      </c>
      <c r="C509" t="str">
        <f>CONCATENATE(Table1[[#This Row],[Issuer Last Name]],", ",Table1[[#This Row],[Issuer First Name]])</f>
        <v>No. 047, Employee</v>
      </c>
      <c r="D509" t="str">
        <f>CONCATENATE(Table1[[#This Row],[Approver Last Name]],", ",Table1[[#This Row],[Approver First Name]])</f>
        <v>No. 009, Employee</v>
      </c>
      <c r="E509" t="str">
        <f>CONCATENATE(Table1[[#This Row],[Customer Last Name]],", ",Table1[[#This Row],[Customer First Name]])</f>
        <v>No. 12680, Client</v>
      </c>
      <c r="F5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09" t="str">
        <f>IF(Table1[[#This Row],[Transaction Type]]="Maintenance","Non-Sales","Sales")</f>
        <v>Non-Sales</v>
      </c>
      <c r="H509" t="str">
        <f>IF(Table1[[#This Row],[Quarter]]="q2",1,"")</f>
        <v/>
      </c>
      <c r="I509">
        <f>IF(Table1[[#This Row],[Quarter]]="q3",1,"")</f>
        <v>1</v>
      </c>
      <c r="J509" t="str">
        <f>IF(Table1[[#This Row],[Quarter]]="Q2",Table1[[#This Row],[Credit Amount]],"")</f>
        <v/>
      </c>
      <c r="K509">
        <f>IF(Table1[[#This Row],[Quarter]]="Q3",Table1[[#This Row],[Credit Amount]],"")</f>
        <v>-63.37</v>
      </c>
      <c r="L509" t="str">
        <f>IF(Table1[[#This Row],[Transaction Type]]="Upgrade",Table1[[#This Row],[Credit Amount]],IF(Table1[[#This Row],[Transaction Type]]="Activation",Table1[[#This Row],[Credit Amount]],""))</f>
        <v/>
      </c>
      <c r="M509">
        <f>IF(Table1[[#This Row],[Transaction Type]]="Maintenance",Table1[[#This Row],[Credit Amount]],"")</f>
        <v>-63.37</v>
      </c>
      <c r="N509">
        <v>10047</v>
      </c>
      <c r="O509" t="s">
        <v>2489</v>
      </c>
      <c r="P509" t="s">
        <v>2536</v>
      </c>
      <c r="Q509" t="s">
        <v>289</v>
      </c>
      <c r="R509">
        <v>10009</v>
      </c>
      <c r="S509" t="s">
        <v>2489</v>
      </c>
      <c r="T509" t="s">
        <v>2498</v>
      </c>
      <c r="U509" t="s">
        <v>290</v>
      </c>
      <c r="V509" t="s">
        <v>66</v>
      </c>
      <c r="W509">
        <v>100003679</v>
      </c>
      <c r="X509">
        <v>8005552680</v>
      </c>
      <c r="Y509" t="s">
        <v>2595</v>
      </c>
      <c r="Z509" t="s">
        <v>5274</v>
      </c>
      <c r="AA509" s="13">
        <v>-63.37</v>
      </c>
      <c r="AB509" s="14">
        <v>42634</v>
      </c>
      <c r="AC509" t="s">
        <v>36</v>
      </c>
    </row>
    <row r="510" spans="1:29" x14ac:dyDescent="0.25">
      <c r="A510" t="str">
        <f>CONCATENATE("Q",ROUNDUP(MONTH(Table1[[#This Row],[Month]])/3,0))</f>
        <v>Q3</v>
      </c>
      <c r="B510" s="14">
        <f>EOMONTH(Table1[[#This Row],[Credit Date]],-1)+1</f>
        <v>42614</v>
      </c>
      <c r="C510" t="str">
        <f>CONCATENATE(Table1[[#This Row],[Issuer Last Name]],", ",Table1[[#This Row],[Issuer First Name]])</f>
        <v>No. 047, Employee</v>
      </c>
      <c r="D510" t="str">
        <f>CONCATENATE(Table1[[#This Row],[Approver Last Name]],", ",Table1[[#This Row],[Approver First Name]])</f>
        <v>No. 047, Employee</v>
      </c>
      <c r="E510" t="str">
        <f>CONCATENATE(Table1[[#This Row],[Customer Last Name]],", ",Table1[[#This Row],[Customer First Name]])</f>
        <v>No. 10477, Client</v>
      </c>
      <c r="F510" t="str">
        <f>IF(Table1[[#This Row],[Credit Amount]]&gt;-19.99,"Less than 19.99",IF(Table1[[#This Row],[Credit Amount]]=-20,"20",IF(Table1[[#This Row],[Credit Amount]]&gt;-49.98,"20.01-49.98",IF(Table1[[#This Row],[Credit Amount]]=-49.99,"49.99",IF(Table1[[#This Row],[Credit Amount]]=-50,"50",IF(Table1[[#This Row],[Credit Amount]]&lt;-50.01,"Greater than 50"))))))</f>
        <v>20.01-49.98</v>
      </c>
      <c r="G510" t="str">
        <f>IF(Table1[[#This Row],[Transaction Type]]="Maintenance","Non-Sales","Sales")</f>
        <v>Non-Sales</v>
      </c>
      <c r="H510" t="str">
        <f>IF(Table1[[#This Row],[Quarter]]="q2",1,"")</f>
        <v/>
      </c>
      <c r="I510">
        <f>IF(Table1[[#This Row],[Quarter]]="q3",1,"")</f>
        <v>1</v>
      </c>
      <c r="J510" t="str">
        <f>IF(Table1[[#This Row],[Quarter]]="Q2",Table1[[#This Row],[Credit Amount]],"")</f>
        <v/>
      </c>
      <c r="K510">
        <f>IF(Table1[[#This Row],[Quarter]]="Q3",Table1[[#This Row],[Credit Amount]],"")</f>
        <v>-47.16</v>
      </c>
      <c r="L510" t="str">
        <f>IF(Table1[[#This Row],[Transaction Type]]="Upgrade",Table1[[#This Row],[Credit Amount]],IF(Table1[[#This Row],[Transaction Type]]="Activation",Table1[[#This Row],[Credit Amount]],""))</f>
        <v/>
      </c>
      <c r="M510">
        <f>IF(Table1[[#This Row],[Transaction Type]]="Maintenance",Table1[[#This Row],[Credit Amount]],"")</f>
        <v>-47.16</v>
      </c>
      <c r="N510">
        <v>10047</v>
      </c>
      <c r="O510" t="s">
        <v>2489</v>
      </c>
      <c r="P510" t="s">
        <v>2536</v>
      </c>
      <c r="Q510" t="s">
        <v>289</v>
      </c>
      <c r="R510">
        <v>10047</v>
      </c>
      <c r="S510" t="s">
        <v>2489</v>
      </c>
      <c r="T510" t="s">
        <v>2536</v>
      </c>
      <c r="U510" t="s">
        <v>289</v>
      </c>
      <c r="V510" t="s">
        <v>66</v>
      </c>
      <c r="W510">
        <v>100001476</v>
      </c>
      <c r="X510">
        <v>8005550477</v>
      </c>
      <c r="Y510" t="s">
        <v>2595</v>
      </c>
      <c r="Z510" t="s">
        <v>3072</v>
      </c>
      <c r="AA510" s="13">
        <v>-47.16</v>
      </c>
      <c r="AB510" s="14">
        <v>42636</v>
      </c>
      <c r="AC510" t="s">
        <v>36</v>
      </c>
    </row>
    <row r="511" spans="1:29" x14ac:dyDescent="0.25">
      <c r="A511" t="str">
        <f>CONCATENATE("Q",ROUNDUP(MONTH(Table1[[#This Row],[Month]])/3,0))</f>
        <v>Q3</v>
      </c>
      <c r="B511" s="14">
        <f>EOMONTH(Table1[[#This Row],[Credit Date]],-1)+1</f>
        <v>42614</v>
      </c>
      <c r="C511" t="str">
        <f>CONCATENATE(Table1[[#This Row],[Issuer Last Name]],", ",Table1[[#This Row],[Issuer First Name]])</f>
        <v>No. 047, Employee</v>
      </c>
      <c r="D511" t="str">
        <f>CONCATENATE(Table1[[#This Row],[Approver Last Name]],", ",Table1[[#This Row],[Approver First Name]])</f>
        <v>No. 047, Employee</v>
      </c>
      <c r="E511" t="str">
        <f>CONCATENATE(Table1[[#This Row],[Customer Last Name]],", ",Table1[[#This Row],[Customer First Name]])</f>
        <v>No. 13326, Client</v>
      </c>
      <c r="F511" t="str">
        <f>IF(Table1[[#This Row],[Credit Amount]]&gt;-19.99,"Less than 19.99",IF(Table1[[#This Row],[Credit Amount]]=-20,"20",IF(Table1[[#This Row],[Credit Amount]]&gt;-49.98,"20.01-49.98",IF(Table1[[#This Row],[Credit Amount]]=-49.99,"49.99",IF(Table1[[#This Row],[Credit Amount]]=-50,"50",IF(Table1[[#This Row],[Credit Amount]]&lt;-50.01,"Greater than 50"))))))</f>
        <v>Less than 19.99</v>
      </c>
      <c r="G511" t="str">
        <f>IF(Table1[[#This Row],[Transaction Type]]="Maintenance","Non-Sales","Sales")</f>
        <v>Non-Sales</v>
      </c>
      <c r="H511" t="str">
        <f>IF(Table1[[#This Row],[Quarter]]="q2",1,"")</f>
        <v/>
      </c>
      <c r="I511">
        <f>IF(Table1[[#This Row],[Quarter]]="q3",1,"")</f>
        <v>1</v>
      </c>
      <c r="J511" t="str">
        <f>IF(Table1[[#This Row],[Quarter]]="Q2",Table1[[#This Row],[Credit Amount]],"")</f>
        <v/>
      </c>
      <c r="K511">
        <f>IF(Table1[[#This Row],[Quarter]]="Q3",Table1[[#This Row],[Credit Amount]],"")</f>
        <v>-12.36</v>
      </c>
      <c r="L511" t="str">
        <f>IF(Table1[[#This Row],[Transaction Type]]="Upgrade",Table1[[#This Row],[Credit Amount]],IF(Table1[[#This Row],[Transaction Type]]="Activation",Table1[[#This Row],[Credit Amount]],""))</f>
        <v/>
      </c>
      <c r="M511">
        <f>IF(Table1[[#This Row],[Transaction Type]]="Maintenance",Table1[[#This Row],[Credit Amount]],"")</f>
        <v>-12.36</v>
      </c>
      <c r="N511">
        <v>10047</v>
      </c>
      <c r="O511" t="s">
        <v>2489</v>
      </c>
      <c r="P511" t="s">
        <v>2536</v>
      </c>
      <c r="Q511" t="s">
        <v>289</v>
      </c>
      <c r="R511">
        <v>10047</v>
      </c>
      <c r="S511" t="s">
        <v>2489</v>
      </c>
      <c r="T511" t="s">
        <v>2536</v>
      </c>
      <c r="U511" t="s">
        <v>289</v>
      </c>
      <c r="V511" t="s">
        <v>66</v>
      </c>
      <c r="W511">
        <v>100004325</v>
      </c>
      <c r="X511">
        <v>8005553326</v>
      </c>
      <c r="Y511" t="s">
        <v>2595</v>
      </c>
      <c r="Z511" t="s">
        <v>5914</v>
      </c>
      <c r="AA511" s="13">
        <v>-12.36</v>
      </c>
      <c r="AB511" s="14">
        <v>42639</v>
      </c>
      <c r="AC511" t="s">
        <v>36</v>
      </c>
    </row>
    <row r="512" spans="1:29" x14ac:dyDescent="0.25">
      <c r="A512" t="str">
        <f>CONCATENATE("Q",ROUNDUP(MONTH(Table1[[#This Row],[Month]])/3,0))</f>
        <v>Q2</v>
      </c>
      <c r="B512" s="14">
        <f>EOMONTH(Table1[[#This Row],[Credit Date]],-1)+1</f>
        <v>42461</v>
      </c>
      <c r="C512" t="str">
        <f>CONCATENATE(Table1[[#This Row],[Issuer Last Name]],", ",Table1[[#This Row],[Issuer First Name]])</f>
        <v>No. 097, Employee</v>
      </c>
      <c r="D512" t="str">
        <f>CONCATENATE(Table1[[#This Row],[Approver Last Name]],", ",Table1[[#This Row],[Approver First Name]])</f>
        <v>No. 009, Employee</v>
      </c>
      <c r="E512" t="str">
        <f>CONCATENATE(Table1[[#This Row],[Customer Last Name]],", ",Table1[[#This Row],[Customer First Name]])</f>
        <v>No. 11929, Client</v>
      </c>
      <c r="F512" t="str">
        <f>IF(Table1[[#This Row],[Credit Amount]]&gt;-19.99,"Less than 19.99",IF(Table1[[#This Row],[Credit Amount]]=-20,"20",IF(Table1[[#This Row],[Credit Amount]]&gt;-49.98,"20.01-49.98",IF(Table1[[#This Row],[Credit Amount]]=-49.99,"49.99",IF(Table1[[#This Row],[Credit Amount]]=-50,"50",IF(Table1[[#This Row],[Credit Amount]]&lt;-50.01,"Greater than 50"))))))</f>
        <v>20.01-49.98</v>
      </c>
      <c r="G512" t="str">
        <f>IF(Table1[[#This Row],[Transaction Type]]="Maintenance","Non-Sales","Sales")</f>
        <v>Non-Sales</v>
      </c>
      <c r="H512">
        <f>IF(Table1[[#This Row],[Quarter]]="q2",1,"")</f>
        <v>1</v>
      </c>
      <c r="I512" t="str">
        <f>IF(Table1[[#This Row],[Quarter]]="q3",1,"")</f>
        <v/>
      </c>
      <c r="J512">
        <f>IF(Table1[[#This Row],[Quarter]]="Q2",Table1[[#This Row],[Credit Amount]],"")</f>
        <v>-31.38</v>
      </c>
      <c r="K512" t="str">
        <f>IF(Table1[[#This Row],[Quarter]]="Q3",Table1[[#This Row],[Credit Amount]],"")</f>
        <v/>
      </c>
      <c r="L512" t="str">
        <f>IF(Table1[[#This Row],[Transaction Type]]="Upgrade",Table1[[#This Row],[Credit Amount]],IF(Table1[[#This Row],[Transaction Type]]="Activation",Table1[[#This Row],[Credit Amount]],""))</f>
        <v/>
      </c>
      <c r="M512">
        <f>IF(Table1[[#This Row],[Transaction Type]]="Maintenance",Table1[[#This Row],[Credit Amount]],"")</f>
        <v>-31.38</v>
      </c>
      <c r="N512">
        <v>10097</v>
      </c>
      <c r="O512" t="s">
        <v>2489</v>
      </c>
      <c r="P512" t="s">
        <v>2586</v>
      </c>
      <c r="Q512" t="s">
        <v>289</v>
      </c>
      <c r="R512">
        <v>10009</v>
      </c>
      <c r="S512" t="s">
        <v>2489</v>
      </c>
      <c r="T512" t="s">
        <v>2498</v>
      </c>
      <c r="U512" t="s">
        <v>290</v>
      </c>
      <c r="V512" t="s">
        <v>66</v>
      </c>
      <c r="W512">
        <v>100002928</v>
      </c>
      <c r="X512">
        <v>8005551929</v>
      </c>
      <c r="Y512" t="s">
        <v>2595</v>
      </c>
      <c r="Z512" t="s">
        <v>4524</v>
      </c>
      <c r="AA512" s="13">
        <v>-31.38</v>
      </c>
      <c r="AB512" s="14">
        <v>42465</v>
      </c>
      <c r="AC512" t="s">
        <v>36</v>
      </c>
    </row>
    <row r="513" spans="1:29" x14ac:dyDescent="0.25">
      <c r="A513" t="str">
        <f>CONCATENATE("Q",ROUNDUP(MONTH(Table1[[#This Row],[Month]])/3,0))</f>
        <v>Q2</v>
      </c>
      <c r="B513" s="14">
        <f>EOMONTH(Table1[[#This Row],[Credit Date]],-1)+1</f>
        <v>42461</v>
      </c>
      <c r="C513" t="str">
        <f>CONCATENATE(Table1[[#This Row],[Issuer Last Name]],", ",Table1[[#This Row],[Issuer First Name]])</f>
        <v>No. 097, Employee</v>
      </c>
      <c r="D513" t="str">
        <f>CONCATENATE(Table1[[#This Row],[Approver Last Name]],", ",Table1[[#This Row],[Approver First Name]])</f>
        <v>No. 009, Employee</v>
      </c>
      <c r="E513" t="str">
        <f>CONCATENATE(Table1[[#This Row],[Customer Last Name]],", ",Table1[[#This Row],[Customer First Name]])</f>
        <v>No. 11684, Client</v>
      </c>
      <c r="F513" t="str">
        <f>IF(Table1[[#This Row],[Credit Amount]]&gt;-19.99,"Less than 19.99",IF(Table1[[#This Row],[Credit Amount]]=-20,"20",IF(Table1[[#This Row],[Credit Amount]]&gt;-49.98,"20.01-49.98",IF(Table1[[#This Row],[Credit Amount]]=-49.99,"49.99",IF(Table1[[#This Row],[Credit Amount]]=-50,"50",IF(Table1[[#This Row],[Credit Amount]]&lt;-50.01,"Greater than 50"))))))</f>
        <v>20.01-49.98</v>
      </c>
      <c r="G513" t="str">
        <f>IF(Table1[[#This Row],[Transaction Type]]="Maintenance","Non-Sales","Sales")</f>
        <v>Sales</v>
      </c>
      <c r="H513">
        <f>IF(Table1[[#This Row],[Quarter]]="q2",1,"")</f>
        <v>1</v>
      </c>
      <c r="I513" t="str">
        <f>IF(Table1[[#This Row],[Quarter]]="q3",1,"")</f>
        <v/>
      </c>
      <c r="J513">
        <f>IF(Table1[[#This Row],[Quarter]]="Q2",Table1[[#This Row],[Credit Amount]],"")</f>
        <v>-33.61</v>
      </c>
      <c r="K513" t="str">
        <f>IF(Table1[[#This Row],[Quarter]]="Q3",Table1[[#This Row],[Credit Amount]],"")</f>
        <v/>
      </c>
      <c r="L513">
        <f>IF(Table1[[#This Row],[Transaction Type]]="Upgrade",Table1[[#This Row],[Credit Amount]],IF(Table1[[#This Row],[Transaction Type]]="Activation",Table1[[#This Row],[Credit Amount]],""))</f>
        <v>-33.61</v>
      </c>
      <c r="M513" t="str">
        <f>IF(Table1[[#This Row],[Transaction Type]]="Maintenance",Table1[[#This Row],[Credit Amount]],"")</f>
        <v/>
      </c>
      <c r="N513">
        <v>10097</v>
      </c>
      <c r="O513" t="s">
        <v>2489</v>
      </c>
      <c r="P513" t="s">
        <v>2586</v>
      </c>
      <c r="Q513" t="s">
        <v>289</v>
      </c>
      <c r="R513">
        <v>10009</v>
      </c>
      <c r="S513" t="s">
        <v>2489</v>
      </c>
      <c r="T513" t="s">
        <v>2498</v>
      </c>
      <c r="U513" t="s">
        <v>290</v>
      </c>
      <c r="V513" t="s">
        <v>66</v>
      </c>
      <c r="W513">
        <v>100002683</v>
      </c>
      <c r="X513">
        <v>8005551684</v>
      </c>
      <c r="Y513" t="s">
        <v>2595</v>
      </c>
      <c r="Z513" t="s">
        <v>4279</v>
      </c>
      <c r="AA513" s="13">
        <v>-33.61</v>
      </c>
      <c r="AB513" s="14">
        <v>42465</v>
      </c>
      <c r="AC513" t="s">
        <v>35</v>
      </c>
    </row>
    <row r="514" spans="1:29" x14ac:dyDescent="0.25">
      <c r="A514" t="str">
        <f>CONCATENATE("Q",ROUNDUP(MONTH(Table1[[#This Row],[Month]])/3,0))</f>
        <v>Q2</v>
      </c>
      <c r="B514" s="14">
        <f>EOMONTH(Table1[[#This Row],[Credit Date]],-1)+1</f>
        <v>42461</v>
      </c>
      <c r="C514" t="str">
        <f>CONCATENATE(Table1[[#This Row],[Issuer Last Name]],", ",Table1[[#This Row],[Issuer First Name]])</f>
        <v>No. 097, Employee</v>
      </c>
      <c r="D514" t="str">
        <f>CONCATENATE(Table1[[#This Row],[Approver Last Name]],", ",Table1[[#This Row],[Approver First Name]])</f>
        <v>No. 009, Employee</v>
      </c>
      <c r="E514" t="str">
        <f>CONCATENATE(Table1[[#This Row],[Customer Last Name]],", ",Table1[[#This Row],[Customer First Name]])</f>
        <v>No. 13540, Client</v>
      </c>
      <c r="F5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514" t="str">
        <f>IF(Table1[[#This Row],[Transaction Type]]="Maintenance","Non-Sales","Sales")</f>
        <v>Non-Sales</v>
      </c>
      <c r="H514">
        <f>IF(Table1[[#This Row],[Quarter]]="q2",1,"")</f>
        <v>1</v>
      </c>
      <c r="I514" t="str">
        <f>IF(Table1[[#This Row],[Quarter]]="q3",1,"")</f>
        <v/>
      </c>
      <c r="J514">
        <f>IF(Table1[[#This Row],[Quarter]]="Q2",Table1[[#This Row],[Credit Amount]],"")</f>
        <v>-92.2</v>
      </c>
      <c r="K514" t="str">
        <f>IF(Table1[[#This Row],[Quarter]]="Q3",Table1[[#This Row],[Credit Amount]],"")</f>
        <v/>
      </c>
      <c r="L514" t="str">
        <f>IF(Table1[[#This Row],[Transaction Type]]="Upgrade",Table1[[#This Row],[Credit Amount]],IF(Table1[[#This Row],[Transaction Type]]="Activation",Table1[[#This Row],[Credit Amount]],""))</f>
        <v/>
      </c>
      <c r="M514">
        <f>IF(Table1[[#This Row],[Transaction Type]]="Maintenance",Table1[[#This Row],[Credit Amount]],"")</f>
        <v>-92.2</v>
      </c>
      <c r="N514">
        <v>10097</v>
      </c>
      <c r="O514" t="s">
        <v>2489</v>
      </c>
      <c r="P514" t="s">
        <v>2586</v>
      </c>
      <c r="Q514" t="s">
        <v>289</v>
      </c>
      <c r="R514">
        <v>10009</v>
      </c>
      <c r="S514" t="s">
        <v>2489</v>
      </c>
      <c r="T514" t="s">
        <v>2498</v>
      </c>
      <c r="U514" t="s">
        <v>290</v>
      </c>
      <c r="V514" t="s">
        <v>66</v>
      </c>
      <c r="W514">
        <v>100004539</v>
      </c>
      <c r="X514">
        <v>8005553540</v>
      </c>
      <c r="Y514" t="s">
        <v>2595</v>
      </c>
      <c r="Z514" t="s">
        <v>6128</v>
      </c>
      <c r="AA514" s="13">
        <v>-92.2</v>
      </c>
      <c r="AB514" s="14">
        <v>42475</v>
      </c>
      <c r="AC514" t="s">
        <v>36</v>
      </c>
    </row>
    <row r="515" spans="1:29" x14ac:dyDescent="0.25">
      <c r="A515" t="str">
        <f>CONCATENATE("Q",ROUNDUP(MONTH(Table1[[#This Row],[Month]])/3,0))</f>
        <v>Q2</v>
      </c>
      <c r="B515" s="14">
        <f>EOMONTH(Table1[[#This Row],[Credit Date]],-1)+1</f>
        <v>42461</v>
      </c>
      <c r="C515" t="str">
        <f>CONCATENATE(Table1[[#This Row],[Issuer Last Name]],", ",Table1[[#This Row],[Issuer First Name]])</f>
        <v>No. 097, Employee</v>
      </c>
      <c r="D515" t="str">
        <f>CONCATENATE(Table1[[#This Row],[Approver Last Name]],", ",Table1[[#This Row],[Approver First Name]])</f>
        <v>No. 009, Employee</v>
      </c>
      <c r="E515" t="str">
        <f>CONCATENATE(Table1[[#This Row],[Customer Last Name]],", ",Table1[[#This Row],[Customer First Name]])</f>
        <v>No. 12796, Client</v>
      </c>
      <c r="F5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515" t="str">
        <f>IF(Table1[[#This Row],[Transaction Type]]="Maintenance","Non-Sales","Sales")</f>
        <v>Non-Sales</v>
      </c>
      <c r="H515">
        <f>IF(Table1[[#This Row],[Quarter]]="q2",1,"")</f>
        <v>1</v>
      </c>
      <c r="I515" t="str">
        <f>IF(Table1[[#This Row],[Quarter]]="q3",1,"")</f>
        <v/>
      </c>
      <c r="J515">
        <f>IF(Table1[[#This Row],[Quarter]]="Q2",Table1[[#This Row],[Credit Amount]],"")</f>
        <v>-89.18</v>
      </c>
      <c r="K515" t="str">
        <f>IF(Table1[[#This Row],[Quarter]]="Q3",Table1[[#This Row],[Credit Amount]],"")</f>
        <v/>
      </c>
      <c r="L515" t="str">
        <f>IF(Table1[[#This Row],[Transaction Type]]="Upgrade",Table1[[#This Row],[Credit Amount]],IF(Table1[[#This Row],[Transaction Type]]="Activation",Table1[[#This Row],[Credit Amount]],""))</f>
        <v/>
      </c>
      <c r="M515">
        <f>IF(Table1[[#This Row],[Transaction Type]]="Maintenance",Table1[[#This Row],[Credit Amount]],"")</f>
        <v>-89.18</v>
      </c>
      <c r="N515">
        <v>10097</v>
      </c>
      <c r="O515" t="s">
        <v>2489</v>
      </c>
      <c r="P515" t="s">
        <v>2586</v>
      </c>
      <c r="Q515" t="s">
        <v>289</v>
      </c>
      <c r="R515">
        <v>10009</v>
      </c>
      <c r="S515" t="s">
        <v>2489</v>
      </c>
      <c r="T515" t="s">
        <v>2498</v>
      </c>
      <c r="U515" t="s">
        <v>290</v>
      </c>
      <c r="V515" t="s">
        <v>66</v>
      </c>
      <c r="W515">
        <v>100003795</v>
      </c>
      <c r="X515">
        <v>8005552796</v>
      </c>
      <c r="Y515" t="s">
        <v>2595</v>
      </c>
      <c r="Z515" t="s">
        <v>5388</v>
      </c>
      <c r="AA515" s="13">
        <v>-89.18</v>
      </c>
      <c r="AB515" s="14">
        <v>42475</v>
      </c>
      <c r="AC515" t="s">
        <v>36</v>
      </c>
    </row>
    <row r="516" spans="1:29" x14ac:dyDescent="0.25">
      <c r="A516" t="str">
        <f>CONCATENATE("Q",ROUNDUP(MONTH(Table1[[#This Row],[Month]])/3,0))</f>
        <v>Q2</v>
      </c>
      <c r="B516" s="14">
        <f>EOMONTH(Table1[[#This Row],[Credit Date]],-1)+1</f>
        <v>42461</v>
      </c>
      <c r="C516" t="str">
        <f>CONCATENATE(Table1[[#This Row],[Issuer Last Name]],", ",Table1[[#This Row],[Issuer First Name]])</f>
        <v>No. 097, Employee</v>
      </c>
      <c r="D516" t="str">
        <f>CONCATENATE(Table1[[#This Row],[Approver Last Name]],", ",Table1[[#This Row],[Approver First Name]])</f>
        <v>No. 009, Employee</v>
      </c>
      <c r="E516" t="str">
        <f>CONCATENATE(Table1[[#This Row],[Customer Last Name]],", ",Table1[[#This Row],[Customer First Name]])</f>
        <v>No. 10643, Client</v>
      </c>
      <c r="F516" t="str">
        <f>IF(Table1[[#This Row],[Credit Amount]]&gt;-19.99,"Less than 19.99",IF(Table1[[#This Row],[Credit Amount]]=-20,"20",IF(Table1[[#This Row],[Credit Amount]]&gt;-49.98,"20.01-49.98",IF(Table1[[#This Row],[Credit Amount]]=-49.99,"49.99",IF(Table1[[#This Row],[Credit Amount]]=-50,"50",IF(Table1[[#This Row],[Credit Amount]]&lt;-50.01,"Greater than 50"))))))</f>
        <v>20.01-49.98</v>
      </c>
      <c r="G516" t="str">
        <f>IF(Table1[[#This Row],[Transaction Type]]="Maintenance","Non-Sales","Sales")</f>
        <v>Non-Sales</v>
      </c>
      <c r="H516">
        <f>IF(Table1[[#This Row],[Quarter]]="q2",1,"")</f>
        <v>1</v>
      </c>
      <c r="I516" t="str">
        <f>IF(Table1[[#This Row],[Quarter]]="q3",1,"")</f>
        <v/>
      </c>
      <c r="J516">
        <f>IF(Table1[[#This Row],[Quarter]]="Q2",Table1[[#This Row],[Credit Amount]],"")</f>
        <v>-39.590000000000003</v>
      </c>
      <c r="K516" t="str">
        <f>IF(Table1[[#This Row],[Quarter]]="Q3",Table1[[#This Row],[Credit Amount]],"")</f>
        <v/>
      </c>
      <c r="L516" t="str">
        <f>IF(Table1[[#This Row],[Transaction Type]]="Upgrade",Table1[[#This Row],[Credit Amount]],IF(Table1[[#This Row],[Transaction Type]]="Activation",Table1[[#This Row],[Credit Amount]],""))</f>
        <v/>
      </c>
      <c r="M516">
        <f>IF(Table1[[#This Row],[Transaction Type]]="Maintenance",Table1[[#This Row],[Credit Amount]],"")</f>
        <v>-39.590000000000003</v>
      </c>
      <c r="N516">
        <v>10097</v>
      </c>
      <c r="O516" t="s">
        <v>2489</v>
      </c>
      <c r="P516" t="s">
        <v>2586</v>
      </c>
      <c r="Q516" t="s">
        <v>289</v>
      </c>
      <c r="R516">
        <v>10009</v>
      </c>
      <c r="S516" t="s">
        <v>2489</v>
      </c>
      <c r="T516" t="s">
        <v>2498</v>
      </c>
      <c r="U516" t="s">
        <v>290</v>
      </c>
      <c r="V516" t="s">
        <v>66</v>
      </c>
      <c r="W516">
        <v>100001642</v>
      </c>
      <c r="X516">
        <v>8005550643</v>
      </c>
      <c r="Y516" t="s">
        <v>2595</v>
      </c>
      <c r="Z516" t="s">
        <v>3238</v>
      </c>
      <c r="AA516" s="13">
        <v>-39.590000000000003</v>
      </c>
      <c r="AB516" s="14">
        <v>42479</v>
      </c>
      <c r="AC516" t="s">
        <v>36</v>
      </c>
    </row>
    <row r="517" spans="1:29" x14ac:dyDescent="0.25">
      <c r="A517" t="str">
        <f>CONCATENATE("Q",ROUNDUP(MONTH(Table1[[#This Row],[Month]])/3,0))</f>
        <v>Q2</v>
      </c>
      <c r="B517" s="14">
        <f>EOMONTH(Table1[[#This Row],[Credit Date]],-1)+1</f>
        <v>42461</v>
      </c>
      <c r="C517" t="str">
        <f>CONCATENATE(Table1[[#This Row],[Issuer Last Name]],", ",Table1[[#This Row],[Issuer First Name]])</f>
        <v>No. 097, Employee</v>
      </c>
      <c r="D517" t="str">
        <f>CONCATENATE(Table1[[#This Row],[Approver Last Name]],", ",Table1[[#This Row],[Approver First Name]])</f>
        <v>No. 009, Employee</v>
      </c>
      <c r="E517" t="str">
        <f>CONCATENATE(Table1[[#This Row],[Customer Last Name]],", ",Table1[[#This Row],[Customer First Name]])</f>
        <v>No. 11727, Client</v>
      </c>
      <c r="F5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17" t="str">
        <f>IF(Table1[[#This Row],[Transaction Type]]="Maintenance","Non-Sales","Sales")</f>
        <v>Non-Sales</v>
      </c>
      <c r="H517">
        <f>IF(Table1[[#This Row],[Quarter]]="q2",1,"")</f>
        <v>1</v>
      </c>
      <c r="I517" t="str">
        <f>IF(Table1[[#This Row],[Quarter]]="q3",1,"")</f>
        <v/>
      </c>
      <c r="J517">
        <f>IF(Table1[[#This Row],[Quarter]]="Q2",Table1[[#This Row],[Credit Amount]],"")</f>
        <v>-75.27</v>
      </c>
      <c r="K517" t="str">
        <f>IF(Table1[[#This Row],[Quarter]]="Q3",Table1[[#This Row],[Credit Amount]],"")</f>
        <v/>
      </c>
      <c r="L517" t="str">
        <f>IF(Table1[[#This Row],[Transaction Type]]="Upgrade",Table1[[#This Row],[Credit Amount]],IF(Table1[[#This Row],[Transaction Type]]="Activation",Table1[[#This Row],[Credit Amount]],""))</f>
        <v/>
      </c>
      <c r="M517">
        <f>IF(Table1[[#This Row],[Transaction Type]]="Maintenance",Table1[[#This Row],[Credit Amount]],"")</f>
        <v>-75.27</v>
      </c>
      <c r="N517">
        <v>10097</v>
      </c>
      <c r="O517" t="s">
        <v>2489</v>
      </c>
      <c r="P517" t="s">
        <v>2586</v>
      </c>
      <c r="Q517" t="s">
        <v>289</v>
      </c>
      <c r="R517">
        <v>10009</v>
      </c>
      <c r="S517" t="s">
        <v>2489</v>
      </c>
      <c r="T517" t="s">
        <v>2498</v>
      </c>
      <c r="U517" t="s">
        <v>290</v>
      </c>
      <c r="V517" t="s">
        <v>66</v>
      </c>
      <c r="W517">
        <v>100002726</v>
      </c>
      <c r="X517">
        <v>8005551727</v>
      </c>
      <c r="Y517" t="s">
        <v>2595</v>
      </c>
      <c r="Z517" t="s">
        <v>4322</v>
      </c>
      <c r="AA517" s="13">
        <v>-75.27</v>
      </c>
      <c r="AB517" s="14">
        <v>42481</v>
      </c>
      <c r="AC517" t="s">
        <v>36</v>
      </c>
    </row>
    <row r="518" spans="1:29" x14ac:dyDescent="0.25">
      <c r="A518" t="str">
        <f>CONCATENATE("Q",ROUNDUP(MONTH(Table1[[#This Row],[Month]])/3,0))</f>
        <v>Q2</v>
      </c>
      <c r="B518" s="14">
        <f>EOMONTH(Table1[[#This Row],[Credit Date]],-1)+1</f>
        <v>42461</v>
      </c>
      <c r="C518" t="str">
        <f>CONCATENATE(Table1[[#This Row],[Issuer Last Name]],", ",Table1[[#This Row],[Issuer First Name]])</f>
        <v>No. 097, Employee</v>
      </c>
      <c r="D518" t="str">
        <f>CONCATENATE(Table1[[#This Row],[Approver Last Name]],", ",Table1[[#This Row],[Approver First Name]])</f>
        <v>No. 009, Employee</v>
      </c>
      <c r="E518" t="str">
        <f>CONCATENATE(Table1[[#This Row],[Customer Last Name]],", ",Table1[[#This Row],[Customer First Name]])</f>
        <v>No. 13971, Client</v>
      </c>
      <c r="F5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518" t="str">
        <f>IF(Table1[[#This Row],[Transaction Type]]="Maintenance","Non-Sales","Sales")</f>
        <v>Non-Sales</v>
      </c>
      <c r="H518">
        <f>IF(Table1[[#This Row],[Quarter]]="q2",1,"")</f>
        <v>1</v>
      </c>
      <c r="I518" t="str">
        <f>IF(Table1[[#This Row],[Quarter]]="q3",1,"")</f>
        <v/>
      </c>
      <c r="J518">
        <f>IF(Table1[[#This Row],[Quarter]]="Q2",Table1[[#This Row],[Credit Amount]],"")</f>
        <v>-71.040000000000006</v>
      </c>
      <c r="K518" t="str">
        <f>IF(Table1[[#This Row],[Quarter]]="Q3",Table1[[#This Row],[Credit Amount]],"")</f>
        <v/>
      </c>
      <c r="L518" t="str">
        <f>IF(Table1[[#This Row],[Transaction Type]]="Upgrade",Table1[[#This Row],[Credit Amount]],IF(Table1[[#This Row],[Transaction Type]]="Activation",Table1[[#This Row],[Credit Amount]],""))</f>
        <v/>
      </c>
      <c r="M518">
        <f>IF(Table1[[#This Row],[Transaction Type]]="Maintenance",Table1[[#This Row],[Credit Amount]],"")</f>
        <v>-71.040000000000006</v>
      </c>
      <c r="N518">
        <v>10097</v>
      </c>
      <c r="O518" t="s">
        <v>2489</v>
      </c>
      <c r="P518" t="s">
        <v>2586</v>
      </c>
      <c r="Q518" t="s">
        <v>289</v>
      </c>
      <c r="R518">
        <v>10009</v>
      </c>
      <c r="S518" t="s">
        <v>2489</v>
      </c>
      <c r="T518" t="s">
        <v>2498</v>
      </c>
      <c r="U518" t="s">
        <v>290</v>
      </c>
      <c r="V518" t="s">
        <v>66</v>
      </c>
      <c r="W518">
        <v>100004970</v>
      </c>
      <c r="X518">
        <v>8005553971</v>
      </c>
      <c r="Y518" t="s">
        <v>2595</v>
      </c>
      <c r="Z518" t="s">
        <v>6559</v>
      </c>
      <c r="AA518" s="13">
        <v>-71.040000000000006</v>
      </c>
      <c r="AB518" s="14">
        <v>42483</v>
      </c>
      <c r="AC518" t="s">
        <v>36</v>
      </c>
    </row>
    <row r="519" spans="1:29" x14ac:dyDescent="0.25">
      <c r="A519" t="str">
        <f>CONCATENATE("Q",ROUNDUP(MONTH(Table1[[#This Row],[Month]])/3,0))</f>
        <v>Q2</v>
      </c>
      <c r="B519" s="14">
        <f>EOMONTH(Table1[[#This Row],[Credit Date]],-1)+1</f>
        <v>42461</v>
      </c>
      <c r="C519" t="str">
        <f>CONCATENATE(Table1[[#This Row],[Issuer Last Name]],", ",Table1[[#This Row],[Issuer First Name]])</f>
        <v>No. 097, Employee</v>
      </c>
      <c r="D519" t="str">
        <f>CONCATENATE(Table1[[#This Row],[Approver Last Name]],", ",Table1[[#This Row],[Approver First Name]])</f>
        <v>No. 009, Employee</v>
      </c>
      <c r="E519" t="str">
        <f>CONCATENATE(Table1[[#This Row],[Customer Last Name]],", ",Table1[[#This Row],[Customer First Name]])</f>
        <v>No. 10685, Client</v>
      </c>
      <c r="F5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19" t="str">
        <f>IF(Table1[[#This Row],[Transaction Type]]="Maintenance","Non-Sales","Sales")</f>
        <v>Sales</v>
      </c>
      <c r="H519">
        <f>IF(Table1[[#This Row],[Quarter]]="q2",1,"")</f>
        <v>1</v>
      </c>
      <c r="I519" t="str">
        <f>IF(Table1[[#This Row],[Quarter]]="q3",1,"")</f>
        <v/>
      </c>
      <c r="J519">
        <f>IF(Table1[[#This Row],[Quarter]]="Q2",Table1[[#This Row],[Credit Amount]],"")</f>
        <v>-56.64</v>
      </c>
      <c r="K519" t="str">
        <f>IF(Table1[[#This Row],[Quarter]]="Q3",Table1[[#This Row],[Credit Amount]],"")</f>
        <v/>
      </c>
      <c r="L519">
        <f>IF(Table1[[#This Row],[Transaction Type]]="Upgrade",Table1[[#This Row],[Credit Amount]],IF(Table1[[#This Row],[Transaction Type]]="Activation",Table1[[#This Row],[Credit Amount]],""))</f>
        <v>-56.64</v>
      </c>
      <c r="M519" t="str">
        <f>IF(Table1[[#This Row],[Transaction Type]]="Maintenance",Table1[[#This Row],[Credit Amount]],"")</f>
        <v/>
      </c>
      <c r="N519">
        <v>10097</v>
      </c>
      <c r="O519" t="s">
        <v>2489</v>
      </c>
      <c r="P519" t="s">
        <v>2586</v>
      </c>
      <c r="Q519" t="s">
        <v>289</v>
      </c>
      <c r="R519">
        <v>10009</v>
      </c>
      <c r="S519" t="s">
        <v>2489</v>
      </c>
      <c r="T519" t="s">
        <v>2498</v>
      </c>
      <c r="U519" t="s">
        <v>290</v>
      </c>
      <c r="V519" t="s">
        <v>66</v>
      </c>
      <c r="W519">
        <v>100001684</v>
      </c>
      <c r="X519">
        <v>8005550685</v>
      </c>
      <c r="Y519" t="s">
        <v>2595</v>
      </c>
      <c r="Z519" t="s">
        <v>3280</v>
      </c>
      <c r="AA519" s="13">
        <v>-56.64</v>
      </c>
      <c r="AB519" s="14">
        <v>42487</v>
      </c>
      <c r="AC519" t="s">
        <v>37</v>
      </c>
    </row>
    <row r="520" spans="1:29" x14ac:dyDescent="0.25">
      <c r="A520" t="str">
        <f>CONCATENATE("Q",ROUNDUP(MONTH(Table1[[#This Row],[Month]])/3,0))</f>
        <v>Q2</v>
      </c>
      <c r="B520" s="14">
        <f>EOMONTH(Table1[[#This Row],[Credit Date]],-1)+1</f>
        <v>42461</v>
      </c>
      <c r="C520" t="str">
        <f>CONCATENATE(Table1[[#This Row],[Issuer Last Name]],", ",Table1[[#This Row],[Issuer First Name]])</f>
        <v>No. 097, Employee</v>
      </c>
      <c r="D520" t="str">
        <f>CONCATENATE(Table1[[#This Row],[Approver Last Name]],", ",Table1[[#This Row],[Approver First Name]])</f>
        <v>No. 009, Employee</v>
      </c>
      <c r="E520" t="str">
        <f>CONCATENATE(Table1[[#This Row],[Customer Last Name]],", ",Table1[[#This Row],[Customer First Name]])</f>
        <v>No. 13293, Client</v>
      </c>
      <c r="F5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20" t="str">
        <f>IF(Table1[[#This Row],[Transaction Type]]="Maintenance","Non-Sales","Sales")</f>
        <v>Sales</v>
      </c>
      <c r="H520">
        <f>IF(Table1[[#This Row],[Quarter]]="q2",1,"")</f>
        <v>1</v>
      </c>
      <c r="I520" t="str">
        <f>IF(Table1[[#This Row],[Quarter]]="q3",1,"")</f>
        <v/>
      </c>
      <c r="J520">
        <f>IF(Table1[[#This Row],[Quarter]]="Q2",Table1[[#This Row],[Credit Amount]],"")</f>
        <v>-68.72</v>
      </c>
      <c r="K520" t="str">
        <f>IF(Table1[[#This Row],[Quarter]]="Q3",Table1[[#This Row],[Credit Amount]],"")</f>
        <v/>
      </c>
      <c r="L520">
        <f>IF(Table1[[#This Row],[Transaction Type]]="Upgrade",Table1[[#This Row],[Credit Amount]],IF(Table1[[#This Row],[Transaction Type]]="Activation",Table1[[#This Row],[Credit Amount]],""))</f>
        <v>-68.72</v>
      </c>
      <c r="M520" t="str">
        <f>IF(Table1[[#This Row],[Transaction Type]]="Maintenance",Table1[[#This Row],[Credit Amount]],"")</f>
        <v/>
      </c>
      <c r="N520">
        <v>10097</v>
      </c>
      <c r="O520" t="s">
        <v>2489</v>
      </c>
      <c r="P520" t="s">
        <v>2586</v>
      </c>
      <c r="Q520" t="s">
        <v>289</v>
      </c>
      <c r="R520">
        <v>10009</v>
      </c>
      <c r="S520" t="s">
        <v>2489</v>
      </c>
      <c r="T520" t="s">
        <v>2498</v>
      </c>
      <c r="U520" t="s">
        <v>290</v>
      </c>
      <c r="V520" t="s">
        <v>66</v>
      </c>
      <c r="W520">
        <v>100004292</v>
      </c>
      <c r="X520">
        <v>8005553293</v>
      </c>
      <c r="Y520" t="s">
        <v>2595</v>
      </c>
      <c r="Z520" t="s">
        <v>5881</v>
      </c>
      <c r="AA520" s="13">
        <v>-68.72</v>
      </c>
      <c r="AB520" s="14">
        <v>42490</v>
      </c>
      <c r="AC520" t="s">
        <v>35</v>
      </c>
    </row>
    <row r="521" spans="1:29" x14ac:dyDescent="0.25">
      <c r="A521" t="str">
        <f>CONCATENATE("Q",ROUNDUP(MONTH(Table1[[#This Row],[Month]])/3,0))</f>
        <v>Q2</v>
      </c>
      <c r="B521" s="14">
        <f>EOMONTH(Table1[[#This Row],[Credit Date]],-1)+1</f>
        <v>42461</v>
      </c>
      <c r="C521" t="str">
        <f>CONCATENATE(Table1[[#This Row],[Issuer Last Name]],", ",Table1[[#This Row],[Issuer First Name]])</f>
        <v>No. 097, Employee</v>
      </c>
      <c r="D521" t="str">
        <f>CONCATENATE(Table1[[#This Row],[Approver Last Name]],", ",Table1[[#This Row],[Approver First Name]])</f>
        <v>No. 009, Employee</v>
      </c>
      <c r="E521" t="str">
        <f>CONCATENATE(Table1[[#This Row],[Customer Last Name]],", ",Table1[[#This Row],[Customer First Name]])</f>
        <v>No. 11287, Client</v>
      </c>
      <c r="F5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521" t="str">
        <f>IF(Table1[[#This Row],[Transaction Type]]="Maintenance","Non-Sales","Sales")</f>
        <v>Sales</v>
      </c>
      <c r="H521">
        <f>IF(Table1[[#This Row],[Quarter]]="q2",1,"")</f>
        <v>1</v>
      </c>
      <c r="I521" t="str">
        <f>IF(Table1[[#This Row],[Quarter]]="q3",1,"")</f>
        <v/>
      </c>
      <c r="J521">
        <f>IF(Table1[[#This Row],[Quarter]]="Q2",Table1[[#This Row],[Credit Amount]],"")</f>
        <v>-69.09</v>
      </c>
      <c r="K521" t="str">
        <f>IF(Table1[[#This Row],[Quarter]]="Q3",Table1[[#This Row],[Credit Amount]],"")</f>
        <v/>
      </c>
      <c r="L521">
        <f>IF(Table1[[#This Row],[Transaction Type]]="Upgrade",Table1[[#This Row],[Credit Amount]],IF(Table1[[#This Row],[Transaction Type]]="Activation",Table1[[#This Row],[Credit Amount]],""))</f>
        <v>-69.09</v>
      </c>
      <c r="M521" t="str">
        <f>IF(Table1[[#This Row],[Transaction Type]]="Maintenance",Table1[[#This Row],[Credit Amount]],"")</f>
        <v/>
      </c>
      <c r="N521">
        <v>10097</v>
      </c>
      <c r="O521" t="s">
        <v>2489</v>
      </c>
      <c r="P521" t="s">
        <v>2586</v>
      </c>
      <c r="Q521" t="s">
        <v>289</v>
      </c>
      <c r="R521">
        <v>10009</v>
      </c>
      <c r="S521" t="s">
        <v>2489</v>
      </c>
      <c r="T521" t="s">
        <v>2498</v>
      </c>
      <c r="U521" t="s">
        <v>290</v>
      </c>
      <c r="V521" t="s">
        <v>66</v>
      </c>
      <c r="W521">
        <v>100002286</v>
      </c>
      <c r="X521">
        <v>8005551287</v>
      </c>
      <c r="Y521" t="s">
        <v>2595</v>
      </c>
      <c r="Z521" t="s">
        <v>3882</v>
      </c>
      <c r="AA521" s="13">
        <v>-69.09</v>
      </c>
      <c r="AB521" s="14">
        <v>42490</v>
      </c>
      <c r="AC521" t="s">
        <v>35</v>
      </c>
    </row>
    <row r="522" spans="1:29" x14ac:dyDescent="0.25">
      <c r="A522" t="str">
        <f>CONCATENATE("Q",ROUNDUP(MONTH(Table1[[#This Row],[Month]])/3,0))</f>
        <v>Q2</v>
      </c>
      <c r="B522" s="14">
        <f>EOMONTH(Table1[[#This Row],[Credit Date]],-1)+1</f>
        <v>42491</v>
      </c>
      <c r="C522" t="str">
        <f>CONCATENATE(Table1[[#This Row],[Issuer Last Name]],", ",Table1[[#This Row],[Issuer First Name]])</f>
        <v>No. 097, Employee</v>
      </c>
      <c r="D522" t="str">
        <f>CONCATENATE(Table1[[#This Row],[Approver Last Name]],", ",Table1[[#This Row],[Approver First Name]])</f>
        <v>No. 009, Employee</v>
      </c>
      <c r="E522" t="str">
        <f>CONCATENATE(Table1[[#This Row],[Customer Last Name]],", ",Table1[[#This Row],[Customer First Name]])</f>
        <v>No. 11319, Client</v>
      </c>
      <c r="F522" t="str">
        <f>IF(Table1[[#This Row],[Credit Amount]]&gt;-19.99,"Less than 19.99",IF(Table1[[#This Row],[Credit Amount]]=-20,"20",IF(Table1[[#This Row],[Credit Amount]]&gt;-49.98,"20.01-49.98",IF(Table1[[#This Row],[Credit Amount]]=-49.99,"49.99",IF(Table1[[#This Row],[Credit Amount]]=-50,"50",IF(Table1[[#This Row],[Credit Amount]]&lt;-50.01,"Greater than 50"))))))</f>
        <v>Less than 19.99</v>
      </c>
      <c r="G522" t="str">
        <f>IF(Table1[[#This Row],[Transaction Type]]="Maintenance","Non-Sales","Sales")</f>
        <v>Sales</v>
      </c>
      <c r="H522">
        <f>IF(Table1[[#This Row],[Quarter]]="q2",1,"")</f>
        <v>1</v>
      </c>
      <c r="I522" t="str">
        <f>IF(Table1[[#This Row],[Quarter]]="q3",1,"")</f>
        <v/>
      </c>
      <c r="J522">
        <f>IF(Table1[[#This Row],[Quarter]]="Q2",Table1[[#This Row],[Credit Amount]],"")</f>
        <v>-14.62</v>
      </c>
      <c r="K522" t="str">
        <f>IF(Table1[[#This Row],[Quarter]]="Q3",Table1[[#This Row],[Credit Amount]],"")</f>
        <v/>
      </c>
      <c r="L522">
        <f>IF(Table1[[#This Row],[Transaction Type]]="Upgrade",Table1[[#This Row],[Credit Amount]],IF(Table1[[#This Row],[Transaction Type]]="Activation",Table1[[#This Row],[Credit Amount]],""))</f>
        <v>-14.62</v>
      </c>
      <c r="M522" t="str">
        <f>IF(Table1[[#This Row],[Transaction Type]]="Maintenance",Table1[[#This Row],[Credit Amount]],"")</f>
        <v/>
      </c>
      <c r="N522">
        <v>10097</v>
      </c>
      <c r="O522" t="s">
        <v>2489</v>
      </c>
      <c r="P522" t="s">
        <v>2586</v>
      </c>
      <c r="Q522" t="s">
        <v>289</v>
      </c>
      <c r="R522">
        <v>10009</v>
      </c>
      <c r="S522" t="s">
        <v>2489</v>
      </c>
      <c r="T522" t="s">
        <v>2498</v>
      </c>
      <c r="U522" t="s">
        <v>290</v>
      </c>
      <c r="V522" t="s">
        <v>66</v>
      </c>
      <c r="W522">
        <v>100002318</v>
      </c>
      <c r="X522">
        <v>8005551319</v>
      </c>
      <c r="Y522" t="s">
        <v>2595</v>
      </c>
      <c r="Z522" t="s">
        <v>3914</v>
      </c>
      <c r="AA522" s="13">
        <v>-14.62</v>
      </c>
      <c r="AB522" s="14">
        <v>42496</v>
      </c>
      <c r="AC522" t="s">
        <v>35</v>
      </c>
    </row>
    <row r="523" spans="1:29" x14ac:dyDescent="0.25">
      <c r="A523" t="str">
        <f>CONCATENATE("Q",ROUNDUP(MONTH(Table1[[#This Row],[Month]])/3,0))</f>
        <v>Q2</v>
      </c>
      <c r="B523" s="14">
        <f>EOMONTH(Table1[[#This Row],[Credit Date]],-1)+1</f>
        <v>42491</v>
      </c>
      <c r="C523" t="str">
        <f>CONCATENATE(Table1[[#This Row],[Issuer Last Name]],", ",Table1[[#This Row],[Issuer First Name]])</f>
        <v>No. 097, Employee</v>
      </c>
      <c r="D523" t="str">
        <f>CONCATENATE(Table1[[#This Row],[Approver Last Name]],", ",Table1[[#This Row],[Approver First Name]])</f>
        <v>No. 009, Employee</v>
      </c>
      <c r="E523" t="str">
        <f>CONCATENATE(Table1[[#This Row],[Customer Last Name]],", ",Table1[[#This Row],[Customer First Name]])</f>
        <v>No. 10716, Client</v>
      </c>
      <c r="F523" t="str">
        <f>IF(Table1[[#This Row],[Credit Amount]]&gt;-19.99,"Less than 19.99",IF(Table1[[#This Row],[Credit Amount]]=-20,"20",IF(Table1[[#This Row],[Credit Amount]]&gt;-49.98,"20.01-49.98",IF(Table1[[#This Row],[Credit Amount]]=-49.99,"49.99",IF(Table1[[#This Row],[Credit Amount]]=-50,"50",IF(Table1[[#This Row],[Credit Amount]]&lt;-50.01,"Greater than 50"))))))</f>
        <v>20.01-49.98</v>
      </c>
      <c r="G523" t="str">
        <f>IF(Table1[[#This Row],[Transaction Type]]="Maintenance","Non-Sales","Sales")</f>
        <v>Non-Sales</v>
      </c>
      <c r="H523">
        <f>IF(Table1[[#This Row],[Quarter]]="q2",1,"")</f>
        <v>1</v>
      </c>
      <c r="I523" t="str">
        <f>IF(Table1[[#This Row],[Quarter]]="q3",1,"")</f>
        <v/>
      </c>
      <c r="J523">
        <f>IF(Table1[[#This Row],[Quarter]]="Q2",Table1[[#This Row],[Credit Amount]],"")</f>
        <v>-24.14</v>
      </c>
      <c r="K523" t="str">
        <f>IF(Table1[[#This Row],[Quarter]]="Q3",Table1[[#This Row],[Credit Amount]],"")</f>
        <v/>
      </c>
      <c r="L523" t="str">
        <f>IF(Table1[[#This Row],[Transaction Type]]="Upgrade",Table1[[#This Row],[Credit Amount]],IF(Table1[[#This Row],[Transaction Type]]="Activation",Table1[[#This Row],[Credit Amount]],""))</f>
        <v/>
      </c>
      <c r="M523">
        <f>IF(Table1[[#This Row],[Transaction Type]]="Maintenance",Table1[[#This Row],[Credit Amount]],"")</f>
        <v>-24.14</v>
      </c>
      <c r="N523">
        <v>10097</v>
      </c>
      <c r="O523" t="s">
        <v>2489</v>
      </c>
      <c r="P523" t="s">
        <v>2586</v>
      </c>
      <c r="Q523" t="s">
        <v>289</v>
      </c>
      <c r="R523">
        <v>10009</v>
      </c>
      <c r="S523" t="s">
        <v>2489</v>
      </c>
      <c r="T523" t="s">
        <v>2498</v>
      </c>
      <c r="U523" t="s">
        <v>290</v>
      </c>
      <c r="V523" t="s">
        <v>66</v>
      </c>
      <c r="W523">
        <v>100001715</v>
      </c>
      <c r="X523">
        <v>8005550716</v>
      </c>
      <c r="Y523" t="s">
        <v>2595</v>
      </c>
      <c r="Z523" t="s">
        <v>3311</v>
      </c>
      <c r="AA523" s="13">
        <v>-24.14</v>
      </c>
      <c r="AB523" s="14">
        <v>42504</v>
      </c>
      <c r="AC523" t="s">
        <v>36</v>
      </c>
    </row>
    <row r="524" spans="1:29" x14ac:dyDescent="0.25">
      <c r="A524" t="str">
        <f>CONCATENATE("Q",ROUNDUP(MONTH(Table1[[#This Row],[Month]])/3,0))</f>
        <v>Q2</v>
      </c>
      <c r="B524" s="14">
        <f>EOMONTH(Table1[[#This Row],[Credit Date]],-1)+1</f>
        <v>42491</v>
      </c>
      <c r="C524" t="str">
        <f>CONCATENATE(Table1[[#This Row],[Issuer Last Name]],", ",Table1[[#This Row],[Issuer First Name]])</f>
        <v>No. 097, Employee</v>
      </c>
      <c r="D524" t="str">
        <f>CONCATENATE(Table1[[#This Row],[Approver Last Name]],", ",Table1[[#This Row],[Approver First Name]])</f>
        <v>No. 009, Employee</v>
      </c>
      <c r="E524" t="str">
        <f>CONCATENATE(Table1[[#This Row],[Customer Last Name]],", ",Table1[[#This Row],[Customer First Name]])</f>
        <v>No. 11742, Client</v>
      </c>
      <c r="F524" t="str">
        <f>IF(Table1[[#This Row],[Credit Amount]]&gt;-19.99,"Less than 19.99",IF(Table1[[#This Row],[Credit Amount]]=-20,"20",IF(Table1[[#This Row],[Credit Amount]]&gt;-49.98,"20.01-49.98",IF(Table1[[#This Row],[Credit Amount]]=-49.99,"49.99",IF(Table1[[#This Row],[Credit Amount]]=-50,"50",IF(Table1[[#This Row],[Credit Amount]]&lt;-50.01,"Greater than 50"))))))</f>
        <v>Less than 19.99</v>
      </c>
      <c r="G524" t="str">
        <f>IF(Table1[[#This Row],[Transaction Type]]="Maintenance","Non-Sales","Sales")</f>
        <v>Non-Sales</v>
      </c>
      <c r="H524">
        <f>IF(Table1[[#This Row],[Quarter]]="q2",1,"")</f>
        <v>1</v>
      </c>
      <c r="I524" t="str">
        <f>IF(Table1[[#This Row],[Quarter]]="q3",1,"")</f>
        <v/>
      </c>
      <c r="J524">
        <f>IF(Table1[[#This Row],[Quarter]]="Q2",Table1[[#This Row],[Credit Amount]],"")</f>
        <v>-11.2</v>
      </c>
      <c r="K524" t="str">
        <f>IF(Table1[[#This Row],[Quarter]]="Q3",Table1[[#This Row],[Credit Amount]],"")</f>
        <v/>
      </c>
      <c r="L524" t="str">
        <f>IF(Table1[[#This Row],[Transaction Type]]="Upgrade",Table1[[#This Row],[Credit Amount]],IF(Table1[[#This Row],[Transaction Type]]="Activation",Table1[[#This Row],[Credit Amount]],""))</f>
        <v/>
      </c>
      <c r="M524">
        <f>IF(Table1[[#This Row],[Transaction Type]]="Maintenance",Table1[[#This Row],[Credit Amount]],"")</f>
        <v>-11.2</v>
      </c>
      <c r="N524">
        <v>10097</v>
      </c>
      <c r="O524" t="s">
        <v>2489</v>
      </c>
      <c r="P524" t="s">
        <v>2586</v>
      </c>
      <c r="Q524" t="s">
        <v>289</v>
      </c>
      <c r="R524">
        <v>10009</v>
      </c>
      <c r="S524" t="s">
        <v>2489</v>
      </c>
      <c r="T524" t="s">
        <v>2498</v>
      </c>
      <c r="U524" t="s">
        <v>290</v>
      </c>
      <c r="V524" t="s">
        <v>66</v>
      </c>
      <c r="W524">
        <v>100002741</v>
      </c>
      <c r="X524">
        <v>8005551742</v>
      </c>
      <c r="Y524" t="s">
        <v>2595</v>
      </c>
      <c r="Z524" t="s">
        <v>4337</v>
      </c>
      <c r="AA524" s="13">
        <v>-11.2</v>
      </c>
      <c r="AB524" s="14">
        <v>42505</v>
      </c>
      <c r="AC524" t="s">
        <v>36</v>
      </c>
    </row>
    <row r="525" spans="1:29" x14ac:dyDescent="0.25">
      <c r="A525" t="str">
        <f>CONCATENATE("Q",ROUNDUP(MONTH(Table1[[#This Row],[Month]])/3,0))</f>
        <v>Q2</v>
      </c>
      <c r="B525" s="14">
        <f>EOMONTH(Table1[[#This Row],[Credit Date]],-1)+1</f>
        <v>42491</v>
      </c>
      <c r="C525" t="str">
        <f>CONCATENATE(Table1[[#This Row],[Issuer Last Name]],", ",Table1[[#This Row],[Issuer First Name]])</f>
        <v>No. 097, Employee</v>
      </c>
      <c r="D525" t="str">
        <f>CONCATENATE(Table1[[#This Row],[Approver Last Name]],", ",Table1[[#This Row],[Approver First Name]])</f>
        <v>No. 009, Employee</v>
      </c>
      <c r="E525" t="str">
        <f>CONCATENATE(Table1[[#This Row],[Customer Last Name]],", ",Table1[[#This Row],[Customer First Name]])</f>
        <v>No. 12047, Client</v>
      </c>
      <c r="F525" t="str">
        <f>IF(Table1[[#This Row],[Credit Amount]]&gt;-19.99,"Less than 19.99",IF(Table1[[#This Row],[Credit Amount]]=-20,"20",IF(Table1[[#This Row],[Credit Amount]]&gt;-49.98,"20.01-49.98",IF(Table1[[#This Row],[Credit Amount]]=-49.99,"49.99",IF(Table1[[#This Row],[Credit Amount]]=-50,"50",IF(Table1[[#This Row],[Credit Amount]]&lt;-50.01,"Greater than 50"))))))</f>
        <v>Less than 19.99</v>
      </c>
      <c r="G525" t="str">
        <f>IF(Table1[[#This Row],[Transaction Type]]="Maintenance","Non-Sales","Sales")</f>
        <v>Non-Sales</v>
      </c>
      <c r="H525">
        <f>IF(Table1[[#This Row],[Quarter]]="q2",1,"")</f>
        <v>1</v>
      </c>
      <c r="I525" t="str">
        <f>IF(Table1[[#This Row],[Quarter]]="q3",1,"")</f>
        <v/>
      </c>
      <c r="J525">
        <f>IF(Table1[[#This Row],[Quarter]]="Q2",Table1[[#This Row],[Credit Amount]],"")</f>
        <v>-8.0500000000000007</v>
      </c>
      <c r="K525" t="str">
        <f>IF(Table1[[#This Row],[Quarter]]="Q3",Table1[[#This Row],[Credit Amount]],"")</f>
        <v/>
      </c>
      <c r="L525" t="str">
        <f>IF(Table1[[#This Row],[Transaction Type]]="Upgrade",Table1[[#This Row],[Credit Amount]],IF(Table1[[#This Row],[Transaction Type]]="Activation",Table1[[#This Row],[Credit Amount]],""))</f>
        <v/>
      </c>
      <c r="M525">
        <f>IF(Table1[[#This Row],[Transaction Type]]="Maintenance",Table1[[#This Row],[Credit Amount]],"")</f>
        <v>-8.0500000000000007</v>
      </c>
      <c r="N525">
        <v>10097</v>
      </c>
      <c r="O525" t="s">
        <v>2489</v>
      </c>
      <c r="P525" t="s">
        <v>2586</v>
      </c>
      <c r="Q525" t="s">
        <v>289</v>
      </c>
      <c r="R525">
        <v>10009</v>
      </c>
      <c r="S525" t="s">
        <v>2489</v>
      </c>
      <c r="T525" t="s">
        <v>2498</v>
      </c>
      <c r="U525" t="s">
        <v>290</v>
      </c>
      <c r="V525" t="s">
        <v>66</v>
      </c>
      <c r="W525">
        <v>100003046</v>
      </c>
      <c r="X525">
        <v>8005552047</v>
      </c>
      <c r="Y525" t="s">
        <v>2595</v>
      </c>
      <c r="Z525" t="s">
        <v>4642</v>
      </c>
      <c r="AA525" s="13">
        <v>-8.0500000000000007</v>
      </c>
      <c r="AB525" s="14">
        <v>42508</v>
      </c>
      <c r="AC525" t="s">
        <v>36</v>
      </c>
    </row>
    <row r="526" spans="1:29" x14ac:dyDescent="0.25">
      <c r="A526" t="str">
        <f>CONCATENATE("Q",ROUNDUP(MONTH(Table1[[#This Row],[Month]])/3,0))</f>
        <v>Q2</v>
      </c>
      <c r="B526" s="14">
        <f>EOMONTH(Table1[[#This Row],[Credit Date]],-1)+1</f>
        <v>42522</v>
      </c>
      <c r="C526" t="str">
        <f>CONCATENATE(Table1[[#This Row],[Issuer Last Name]],", ",Table1[[#This Row],[Issuer First Name]])</f>
        <v>No. 097, Employee</v>
      </c>
      <c r="D526" t="str">
        <f>CONCATENATE(Table1[[#This Row],[Approver Last Name]],", ",Table1[[#This Row],[Approver First Name]])</f>
        <v>No. 009, Employee</v>
      </c>
      <c r="E526" t="str">
        <f>CONCATENATE(Table1[[#This Row],[Customer Last Name]],", ",Table1[[#This Row],[Customer First Name]])</f>
        <v>No. 13465, Client</v>
      </c>
      <c r="F5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26" t="str">
        <f>IF(Table1[[#This Row],[Transaction Type]]="Maintenance","Non-Sales","Sales")</f>
        <v>Non-Sales</v>
      </c>
      <c r="H526">
        <f>IF(Table1[[#This Row],[Quarter]]="q2",1,"")</f>
        <v>1</v>
      </c>
      <c r="I526" t="str">
        <f>IF(Table1[[#This Row],[Quarter]]="q3",1,"")</f>
        <v/>
      </c>
      <c r="J526">
        <f>IF(Table1[[#This Row],[Quarter]]="Q2",Table1[[#This Row],[Credit Amount]],"")</f>
        <v>-58.72</v>
      </c>
      <c r="K526" t="str">
        <f>IF(Table1[[#This Row],[Quarter]]="Q3",Table1[[#This Row],[Credit Amount]],"")</f>
        <v/>
      </c>
      <c r="L526" t="str">
        <f>IF(Table1[[#This Row],[Transaction Type]]="Upgrade",Table1[[#This Row],[Credit Amount]],IF(Table1[[#This Row],[Transaction Type]]="Activation",Table1[[#This Row],[Credit Amount]],""))</f>
        <v/>
      </c>
      <c r="M526">
        <f>IF(Table1[[#This Row],[Transaction Type]]="Maintenance",Table1[[#This Row],[Credit Amount]],"")</f>
        <v>-58.72</v>
      </c>
      <c r="N526">
        <v>10097</v>
      </c>
      <c r="O526" t="s">
        <v>2489</v>
      </c>
      <c r="P526" t="s">
        <v>2586</v>
      </c>
      <c r="Q526" t="s">
        <v>289</v>
      </c>
      <c r="R526">
        <v>10009</v>
      </c>
      <c r="S526" t="s">
        <v>2489</v>
      </c>
      <c r="T526" t="s">
        <v>2498</v>
      </c>
      <c r="U526" t="s">
        <v>290</v>
      </c>
      <c r="V526" t="s">
        <v>66</v>
      </c>
      <c r="W526">
        <v>100004464</v>
      </c>
      <c r="X526">
        <v>8005553465</v>
      </c>
      <c r="Y526" t="s">
        <v>2595</v>
      </c>
      <c r="Z526" t="s">
        <v>6053</v>
      </c>
      <c r="AA526" s="13">
        <v>-58.72</v>
      </c>
      <c r="AB526" s="14">
        <v>42540</v>
      </c>
      <c r="AC526" t="s">
        <v>36</v>
      </c>
    </row>
    <row r="527" spans="1:29" x14ac:dyDescent="0.25">
      <c r="A527" t="str">
        <f>CONCATENATE("Q",ROUNDUP(MONTH(Table1[[#This Row],[Month]])/3,0))</f>
        <v>Q3</v>
      </c>
      <c r="B527" s="14">
        <f>EOMONTH(Table1[[#This Row],[Credit Date]],-1)+1</f>
        <v>42552</v>
      </c>
      <c r="C527" t="str">
        <f>CONCATENATE(Table1[[#This Row],[Issuer Last Name]],", ",Table1[[#This Row],[Issuer First Name]])</f>
        <v>No. 097, Employee</v>
      </c>
      <c r="D527" t="str">
        <f>CONCATENATE(Table1[[#This Row],[Approver Last Name]],", ",Table1[[#This Row],[Approver First Name]])</f>
        <v>No. 097, Employee</v>
      </c>
      <c r="E527" t="str">
        <f>CONCATENATE(Table1[[#This Row],[Customer Last Name]],", ",Table1[[#This Row],[Customer First Name]])</f>
        <v>No. 12112, Client</v>
      </c>
      <c r="F527" t="str">
        <f>IF(Table1[[#This Row],[Credit Amount]]&gt;-19.99,"Less than 19.99",IF(Table1[[#This Row],[Credit Amount]]=-20,"20",IF(Table1[[#This Row],[Credit Amount]]&gt;-49.98,"20.01-49.98",IF(Table1[[#This Row],[Credit Amount]]=-49.99,"49.99",IF(Table1[[#This Row],[Credit Amount]]=-50,"50",IF(Table1[[#This Row],[Credit Amount]]&lt;-50.01,"Greater than 50"))))))</f>
        <v>20.01-49.98</v>
      </c>
      <c r="G527" t="str">
        <f>IF(Table1[[#This Row],[Transaction Type]]="Maintenance","Non-Sales","Sales")</f>
        <v>Non-Sales</v>
      </c>
      <c r="H527" t="str">
        <f>IF(Table1[[#This Row],[Quarter]]="q2",1,"")</f>
        <v/>
      </c>
      <c r="I527">
        <f>IF(Table1[[#This Row],[Quarter]]="q3",1,"")</f>
        <v>1</v>
      </c>
      <c r="J527" t="str">
        <f>IF(Table1[[#This Row],[Quarter]]="Q2",Table1[[#This Row],[Credit Amount]],"")</f>
        <v/>
      </c>
      <c r="K527">
        <f>IF(Table1[[#This Row],[Quarter]]="Q3",Table1[[#This Row],[Credit Amount]],"")</f>
        <v>-46.45</v>
      </c>
      <c r="L527" t="str">
        <f>IF(Table1[[#This Row],[Transaction Type]]="Upgrade",Table1[[#This Row],[Credit Amount]],IF(Table1[[#This Row],[Transaction Type]]="Activation",Table1[[#This Row],[Credit Amount]],""))</f>
        <v/>
      </c>
      <c r="M527">
        <f>IF(Table1[[#This Row],[Transaction Type]]="Maintenance",Table1[[#This Row],[Credit Amount]],"")</f>
        <v>-46.45</v>
      </c>
      <c r="N527">
        <v>10097</v>
      </c>
      <c r="O527" t="s">
        <v>2489</v>
      </c>
      <c r="P527" t="s">
        <v>2586</v>
      </c>
      <c r="Q527" t="s">
        <v>289</v>
      </c>
      <c r="R527">
        <v>10097</v>
      </c>
      <c r="S527" t="s">
        <v>2489</v>
      </c>
      <c r="T527" t="s">
        <v>2586</v>
      </c>
      <c r="U527" t="s">
        <v>289</v>
      </c>
      <c r="V527" t="s">
        <v>66</v>
      </c>
      <c r="W527">
        <v>100003111</v>
      </c>
      <c r="X527">
        <v>8005552112</v>
      </c>
      <c r="Y527" t="s">
        <v>2595</v>
      </c>
      <c r="Z527" t="s">
        <v>4707</v>
      </c>
      <c r="AA527" s="13">
        <v>-46.45</v>
      </c>
      <c r="AB527" s="14">
        <v>42559</v>
      </c>
      <c r="AC527" t="s">
        <v>36</v>
      </c>
    </row>
    <row r="528" spans="1:29" x14ac:dyDescent="0.25">
      <c r="A528" t="str">
        <f>CONCATENATE("Q",ROUNDUP(MONTH(Table1[[#This Row],[Month]])/3,0))</f>
        <v>Q3</v>
      </c>
      <c r="B528" s="14">
        <f>EOMONTH(Table1[[#This Row],[Credit Date]],-1)+1</f>
        <v>42552</v>
      </c>
      <c r="C528" t="str">
        <f>CONCATENATE(Table1[[#This Row],[Issuer Last Name]],", ",Table1[[#This Row],[Issuer First Name]])</f>
        <v>No. 097, Employee</v>
      </c>
      <c r="D528" t="str">
        <f>CONCATENATE(Table1[[#This Row],[Approver Last Name]],", ",Table1[[#This Row],[Approver First Name]])</f>
        <v>No. 009, Employee</v>
      </c>
      <c r="E528" t="str">
        <f>CONCATENATE(Table1[[#This Row],[Customer Last Name]],", ",Table1[[#This Row],[Customer First Name]])</f>
        <v>No. 13708, Client</v>
      </c>
      <c r="F5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528" t="str">
        <f>IF(Table1[[#This Row],[Transaction Type]]="Maintenance","Non-Sales","Sales")</f>
        <v>Sales</v>
      </c>
      <c r="H528" t="str">
        <f>IF(Table1[[#This Row],[Quarter]]="q2",1,"")</f>
        <v/>
      </c>
      <c r="I528">
        <f>IF(Table1[[#This Row],[Quarter]]="q3",1,"")</f>
        <v>1</v>
      </c>
      <c r="J528" t="str">
        <f>IF(Table1[[#This Row],[Quarter]]="Q2",Table1[[#This Row],[Credit Amount]],"")</f>
        <v/>
      </c>
      <c r="K528">
        <f>IF(Table1[[#This Row],[Quarter]]="Q3",Table1[[#This Row],[Credit Amount]],"")</f>
        <v>-86.98</v>
      </c>
      <c r="L528">
        <f>IF(Table1[[#This Row],[Transaction Type]]="Upgrade",Table1[[#This Row],[Credit Amount]],IF(Table1[[#This Row],[Transaction Type]]="Activation",Table1[[#This Row],[Credit Amount]],""))</f>
        <v>-86.98</v>
      </c>
      <c r="M528" t="str">
        <f>IF(Table1[[#This Row],[Transaction Type]]="Maintenance",Table1[[#This Row],[Credit Amount]],"")</f>
        <v/>
      </c>
      <c r="N528">
        <v>10097</v>
      </c>
      <c r="O528" t="s">
        <v>2489</v>
      </c>
      <c r="P528" t="s">
        <v>2586</v>
      </c>
      <c r="Q528" t="s">
        <v>289</v>
      </c>
      <c r="R528">
        <v>10009</v>
      </c>
      <c r="S528" t="s">
        <v>2489</v>
      </c>
      <c r="T528" t="s">
        <v>2498</v>
      </c>
      <c r="U528" t="s">
        <v>290</v>
      </c>
      <c r="V528" t="s">
        <v>66</v>
      </c>
      <c r="W528">
        <v>100004707</v>
      </c>
      <c r="X528">
        <v>8005553708</v>
      </c>
      <c r="Y528" t="s">
        <v>2595</v>
      </c>
      <c r="Z528" t="s">
        <v>6296</v>
      </c>
      <c r="AA528" s="13">
        <v>-86.98</v>
      </c>
      <c r="AB528" s="14">
        <v>42561</v>
      </c>
      <c r="AC528" t="s">
        <v>35</v>
      </c>
    </row>
    <row r="529" spans="1:29" x14ac:dyDescent="0.25">
      <c r="A529" t="str">
        <f>CONCATENATE("Q",ROUNDUP(MONTH(Table1[[#This Row],[Month]])/3,0))</f>
        <v>Q3</v>
      </c>
      <c r="B529" s="14">
        <f>EOMONTH(Table1[[#This Row],[Credit Date]],-1)+1</f>
        <v>42552</v>
      </c>
      <c r="C529" t="str">
        <f>CONCATENATE(Table1[[#This Row],[Issuer Last Name]],", ",Table1[[#This Row],[Issuer First Name]])</f>
        <v>No. 097, Employee</v>
      </c>
      <c r="D529" t="str">
        <f>CONCATENATE(Table1[[#This Row],[Approver Last Name]],", ",Table1[[#This Row],[Approver First Name]])</f>
        <v>No. 009, Employee</v>
      </c>
      <c r="E529" t="str">
        <f>CONCATENATE(Table1[[#This Row],[Customer Last Name]],", ",Table1[[#This Row],[Customer First Name]])</f>
        <v>No. 10595, Client</v>
      </c>
      <c r="F5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29" t="str">
        <f>IF(Table1[[#This Row],[Transaction Type]]="Maintenance","Non-Sales","Sales")</f>
        <v>Non-Sales</v>
      </c>
      <c r="H529" t="str">
        <f>IF(Table1[[#This Row],[Quarter]]="q2",1,"")</f>
        <v/>
      </c>
      <c r="I529">
        <f>IF(Table1[[#This Row],[Quarter]]="q3",1,"")</f>
        <v>1</v>
      </c>
      <c r="J529" t="str">
        <f>IF(Table1[[#This Row],[Quarter]]="Q2",Table1[[#This Row],[Credit Amount]],"")</f>
        <v/>
      </c>
      <c r="K529">
        <f>IF(Table1[[#This Row],[Quarter]]="Q3",Table1[[#This Row],[Credit Amount]],"")</f>
        <v>-80.739999999999995</v>
      </c>
      <c r="L529" t="str">
        <f>IF(Table1[[#This Row],[Transaction Type]]="Upgrade",Table1[[#This Row],[Credit Amount]],IF(Table1[[#This Row],[Transaction Type]]="Activation",Table1[[#This Row],[Credit Amount]],""))</f>
        <v/>
      </c>
      <c r="M529">
        <f>IF(Table1[[#This Row],[Transaction Type]]="Maintenance",Table1[[#This Row],[Credit Amount]],"")</f>
        <v>-80.739999999999995</v>
      </c>
      <c r="N529">
        <v>10097</v>
      </c>
      <c r="O529" t="s">
        <v>2489</v>
      </c>
      <c r="P529" t="s">
        <v>2586</v>
      </c>
      <c r="Q529" t="s">
        <v>289</v>
      </c>
      <c r="R529">
        <v>10009</v>
      </c>
      <c r="S529" t="s">
        <v>2489</v>
      </c>
      <c r="T529" t="s">
        <v>2498</v>
      </c>
      <c r="U529" t="s">
        <v>290</v>
      </c>
      <c r="V529" t="s">
        <v>66</v>
      </c>
      <c r="W529">
        <v>100001594</v>
      </c>
      <c r="X529">
        <v>8005550595</v>
      </c>
      <c r="Y529" t="s">
        <v>2595</v>
      </c>
      <c r="Z529" t="s">
        <v>3190</v>
      </c>
      <c r="AA529" s="13">
        <v>-80.739999999999995</v>
      </c>
      <c r="AB529" s="14">
        <v>42563</v>
      </c>
      <c r="AC529" t="s">
        <v>36</v>
      </c>
    </row>
    <row r="530" spans="1:29" x14ac:dyDescent="0.25">
      <c r="A530" t="str">
        <f>CONCATENATE("Q",ROUNDUP(MONTH(Table1[[#This Row],[Month]])/3,0))</f>
        <v>Q3</v>
      </c>
      <c r="B530" s="14">
        <f>EOMONTH(Table1[[#This Row],[Credit Date]],-1)+1</f>
        <v>42552</v>
      </c>
      <c r="C530" t="str">
        <f>CONCATENATE(Table1[[#This Row],[Issuer Last Name]],", ",Table1[[#This Row],[Issuer First Name]])</f>
        <v>No. 097, Employee</v>
      </c>
      <c r="D530" t="str">
        <f>CONCATENATE(Table1[[#This Row],[Approver Last Name]],", ",Table1[[#This Row],[Approver First Name]])</f>
        <v>No. 009, Employee</v>
      </c>
      <c r="E530" t="str">
        <f>CONCATENATE(Table1[[#This Row],[Customer Last Name]],", ",Table1[[#This Row],[Customer First Name]])</f>
        <v>No. 13520, Client</v>
      </c>
      <c r="F5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0" t="str">
        <f>IF(Table1[[#This Row],[Transaction Type]]="Maintenance","Non-Sales","Sales")</f>
        <v>Sales</v>
      </c>
      <c r="H530" t="str">
        <f>IF(Table1[[#This Row],[Quarter]]="q2",1,"")</f>
        <v/>
      </c>
      <c r="I530">
        <f>IF(Table1[[#This Row],[Quarter]]="q3",1,"")</f>
        <v>1</v>
      </c>
      <c r="J530" t="str">
        <f>IF(Table1[[#This Row],[Quarter]]="Q2",Table1[[#This Row],[Credit Amount]],"")</f>
        <v/>
      </c>
      <c r="K530">
        <f>IF(Table1[[#This Row],[Quarter]]="Q3",Table1[[#This Row],[Credit Amount]],"")</f>
        <v>-96.32</v>
      </c>
      <c r="L530">
        <f>IF(Table1[[#This Row],[Transaction Type]]="Upgrade",Table1[[#This Row],[Credit Amount]],IF(Table1[[#This Row],[Transaction Type]]="Activation",Table1[[#This Row],[Credit Amount]],""))</f>
        <v>-96.32</v>
      </c>
      <c r="M530" t="str">
        <f>IF(Table1[[#This Row],[Transaction Type]]="Maintenance",Table1[[#This Row],[Credit Amount]],"")</f>
        <v/>
      </c>
      <c r="N530">
        <v>10097</v>
      </c>
      <c r="O530" t="s">
        <v>2489</v>
      </c>
      <c r="P530" t="s">
        <v>2586</v>
      </c>
      <c r="Q530" t="s">
        <v>289</v>
      </c>
      <c r="R530">
        <v>10009</v>
      </c>
      <c r="S530" t="s">
        <v>2489</v>
      </c>
      <c r="T530" t="s">
        <v>2498</v>
      </c>
      <c r="U530" t="s">
        <v>290</v>
      </c>
      <c r="V530" t="s">
        <v>66</v>
      </c>
      <c r="W530">
        <v>100004519</v>
      </c>
      <c r="X530">
        <v>8005553520</v>
      </c>
      <c r="Y530" t="s">
        <v>2595</v>
      </c>
      <c r="Z530" t="s">
        <v>6108</v>
      </c>
      <c r="AA530" s="13">
        <v>-96.32</v>
      </c>
      <c r="AB530" s="14">
        <v>42568</v>
      </c>
      <c r="AC530" t="s">
        <v>37</v>
      </c>
    </row>
    <row r="531" spans="1:29" x14ac:dyDescent="0.25">
      <c r="A531" t="str">
        <f>CONCATENATE("Q",ROUNDUP(MONTH(Table1[[#This Row],[Month]])/3,0))</f>
        <v>Q3</v>
      </c>
      <c r="B531" s="14">
        <f>EOMONTH(Table1[[#This Row],[Credit Date]],-1)+1</f>
        <v>42552</v>
      </c>
      <c r="C531" t="str">
        <f>CONCATENATE(Table1[[#This Row],[Issuer Last Name]],", ",Table1[[#This Row],[Issuer First Name]])</f>
        <v>No. 097, Employee</v>
      </c>
      <c r="D531" t="str">
        <f>CONCATENATE(Table1[[#This Row],[Approver Last Name]],", ",Table1[[#This Row],[Approver First Name]])</f>
        <v>No. 009, Employee</v>
      </c>
      <c r="E531" t="str">
        <f>CONCATENATE(Table1[[#This Row],[Customer Last Name]],", ",Table1[[#This Row],[Customer First Name]])</f>
        <v>No. 11072, Client</v>
      </c>
      <c r="F5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1" t="str">
        <f>IF(Table1[[#This Row],[Transaction Type]]="Maintenance","Non-Sales","Sales")</f>
        <v>Sales</v>
      </c>
      <c r="H531" t="str">
        <f>IF(Table1[[#This Row],[Quarter]]="q2",1,"")</f>
        <v/>
      </c>
      <c r="I531">
        <f>IF(Table1[[#This Row],[Quarter]]="q3",1,"")</f>
        <v>1</v>
      </c>
      <c r="J531" t="str">
        <f>IF(Table1[[#This Row],[Quarter]]="Q2",Table1[[#This Row],[Credit Amount]],"")</f>
        <v/>
      </c>
      <c r="K531">
        <f>IF(Table1[[#This Row],[Quarter]]="Q3",Table1[[#This Row],[Credit Amount]],"")</f>
        <v>-99.31</v>
      </c>
      <c r="L531">
        <f>IF(Table1[[#This Row],[Transaction Type]]="Upgrade",Table1[[#This Row],[Credit Amount]],IF(Table1[[#This Row],[Transaction Type]]="Activation",Table1[[#This Row],[Credit Amount]],""))</f>
        <v>-99.31</v>
      </c>
      <c r="M531" t="str">
        <f>IF(Table1[[#This Row],[Transaction Type]]="Maintenance",Table1[[#This Row],[Credit Amount]],"")</f>
        <v/>
      </c>
      <c r="N531">
        <v>10097</v>
      </c>
      <c r="O531" t="s">
        <v>2489</v>
      </c>
      <c r="P531" t="s">
        <v>2586</v>
      </c>
      <c r="Q531" t="s">
        <v>289</v>
      </c>
      <c r="R531">
        <v>10009</v>
      </c>
      <c r="S531" t="s">
        <v>2489</v>
      </c>
      <c r="T531" t="s">
        <v>2498</v>
      </c>
      <c r="U531" t="s">
        <v>290</v>
      </c>
      <c r="V531" t="s">
        <v>66</v>
      </c>
      <c r="W531">
        <v>100002071</v>
      </c>
      <c r="X531">
        <v>8005551072</v>
      </c>
      <c r="Y531" t="s">
        <v>2595</v>
      </c>
      <c r="Z531" t="s">
        <v>3667</v>
      </c>
      <c r="AA531" s="13">
        <v>-99.31</v>
      </c>
      <c r="AB531" s="14">
        <v>42570</v>
      </c>
      <c r="AC531" t="s">
        <v>35</v>
      </c>
    </row>
    <row r="532" spans="1:29" x14ac:dyDescent="0.25">
      <c r="A532" t="str">
        <f>CONCATENATE("Q",ROUNDUP(MONTH(Table1[[#This Row],[Month]])/3,0))</f>
        <v>Q3</v>
      </c>
      <c r="B532" s="14">
        <f>EOMONTH(Table1[[#This Row],[Credit Date]],-1)+1</f>
        <v>42552</v>
      </c>
      <c r="C532" t="str">
        <f>CONCATENATE(Table1[[#This Row],[Issuer Last Name]],", ",Table1[[#This Row],[Issuer First Name]])</f>
        <v>No. 097, Employee</v>
      </c>
      <c r="D532" t="str">
        <f>CONCATENATE(Table1[[#This Row],[Approver Last Name]],", ",Table1[[#This Row],[Approver First Name]])</f>
        <v>No. 009, Employee</v>
      </c>
      <c r="E532" t="str">
        <f>CONCATENATE(Table1[[#This Row],[Customer Last Name]],", ",Table1[[#This Row],[Customer First Name]])</f>
        <v>No. 11143, Client</v>
      </c>
      <c r="F5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2" t="str">
        <f>IF(Table1[[#This Row],[Transaction Type]]="Maintenance","Non-Sales","Sales")</f>
        <v>Non-Sales</v>
      </c>
      <c r="H532" t="str">
        <f>IF(Table1[[#This Row],[Quarter]]="q2",1,"")</f>
        <v/>
      </c>
      <c r="I532">
        <f>IF(Table1[[#This Row],[Quarter]]="q3",1,"")</f>
        <v>1</v>
      </c>
      <c r="J532" t="str">
        <f>IF(Table1[[#This Row],[Quarter]]="Q2",Table1[[#This Row],[Credit Amount]],"")</f>
        <v/>
      </c>
      <c r="K532">
        <f>IF(Table1[[#This Row],[Quarter]]="Q3",Table1[[#This Row],[Credit Amount]],"")</f>
        <v>-89.96</v>
      </c>
      <c r="L532" t="str">
        <f>IF(Table1[[#This Row],[Transaction Type]]="Upgrade",Table1[[#This Row],[Credit Amount]],IF(Table1[[#This Row],[Transaction Type]]="Activation",Table1[[#This Row],[Credit Amount]],""))</f>
        <v/>
      </c>
      <c r="M532">
        <f>IF(Table1[[#This Row],[Transaction Type]]="Maintenance",Table1[[#This Row],[Credit Amount]],"")</f>
        <v>-89.96</v>
      </c>
      <c r="N532">
        <v>10097</v>
      </c>
      <c r="O532" t="s">
        <v>2489</v>
      </c>
      <c r="P532" t="s">
        <v>2586</v>
      </c>
      <c r="Q532" t="s">
        <v>289</v>
      </c>
      <c r="R532">
        <v>10009</v>
      </c>
      <c r="S532" t="s">
        <v>2489</v>
      </c>
      <c r="T532" t="s">
        <v>2498</v>
      </c>
      <c r="U532" t="s">
        <v>290</v>
      </c>
      <c r="V532" t="s">
        <v>66</v>
      </c>
      <c r="W532">
        <v>100002142</v>
      </c>
      <c r="X532">
        <v>8005551143</v>
      </c>
      <c r="Y532" t="s">
        <v>2595</v>
      </c>
      <c r="Z532" t="s">
        <v>3738</v>
      </c>
      <c r="AA532" s="13">
        <v>-89.96</v>
      </c>
      <c r="AB532" s="14">
        <v>42570</v>
      </c>
      <c r="AC532" t="s">
        <v>36</v>
      </c>
    </row>
    <row r="533" spans="1:29" x14ac:dyDescent="0.25">
      <c r="A533" t="str">
        <f>CONCATENATE("Q",ROUNDUP(MONTH(Table1[[#This Row],[Month]])/3,0))</f>
        <v>Q3</v>
      </c>
      <c r="B533" s="14">
        <f>EOMONTH(Table1[[#This Row],[Credit Date]],-1)+1</f>
        <v>42552</v>
      </c>
      <c r="C533" t="str">
        <f>CONCATENATE(Table1[[#This Row],[Issuer Last Name]],", ",Table1[[#This Row],[Issuer First Name]])</f>
        <v>No. 097, Employee</v>
      </c>
      <c r="D533" t="str">
        <f>CONCATENATE(Table1[[#This Row],[Approver Last Name]],", ",Table1[[#This Row],[Approver First Name]])</f>
        <v>No. 009, Employee</v>
      </c>
      <c r="E533" t="str">
        <f>CONCATENATE(Table1[[#This Row],[Customer Last Name]],", ",Table1[[#This Row],[Customer First Name]])</f>
        <v>No. 11495, Client</v>
      </c>
      <c r="F5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3" t="str">
        <f>IF(Table1[[#This Row],[Transaction Type]]="Maintenance","Non-Sales","Sales")</f>
        <v>Non-Sales</v>
      </c>
      <c r="H533" t="str">
        <f>IF(Table1[[#This Row],[Quarter]]="q2",1,"")</f>
        <v/>
      </c>
      <c r="I533">
        <f>IF(Table1[[#This Row],[Quarter]]="q3",1,"")</f>
        <v>1</v>
      </c>
      <c r="J533" t="str">
        <f>IF(Table1[[#This Row],[Quarter]]="Q2",Table1[[#This Row],[Credit Amount]],"")</f>
        <v/>
      </c>
      <c r="K533">
        <f>IF(Table1[[#This Row],[Quarter]]="Q3",Table1[[#This Row],[Credit Amount]],"")</f>
        <v>-68.489999999999995</v>
      </c>
      <c r="L533" t="str">
        <f>IF(Table1[[#This Row],[Transaction Type]]="Upgrade",Table1[[#This Row],[Credit Amount]],IF(Table1[[#This Row],[Transaction Type]]="Activation",Table1[[#This Row],[Credit Amount]],""))</f>
        <v/>
      </c>
      <c r="M533">
        <f>IF(Table1[[#This Row],[Transaction Type]]="Maintenance",Table1[[#This Row],[Credit Amount]],"")</f>
        <v>-68.489999999999995</v>
      </c>
      <c r="N533">
        <v>10097</v>
      </c>
      <c r="O533" t="s">
        <v>2489</v>
      </c>
      <c r="P533" t="s">
        <v>2586</v>
      </c>
      <c r="Q533" t="s">
        <v>289</v>
      </c>
      <c r="R533">
        <v>10009</v>
      </c>
      <c r="S533" t="s">
        <v>2489</v>
      </c>
      <c r="T533" t="s">
        <v>2498</v>
      </c>
      <c r="U533" t="s">
        <v>290</v>
      </c>
      <c r="V533" t="s">
        <v>66</v>
      </c>
      <c r="W533">
        <v>100002494</v>
      </c>
      <c r="X533">
        <v>8005551495</v>
      </c>
      <c r="Y533" t="s">
        <v>2595</v>
      </c>
      <c r="Z533" t="s">
        <v>4090</v>
      </c>
      <c r="AA533" s="13">
        <v>-68.489999999999995</v>
      </c>
      <c r="AB533" s="14">
        <v>42572</v>
      </c>
      <c r="AC533" t="s">
        <v>36</v>
      </c>
    </row>
    <row r="534" spans="1:29" x14ac:dyDescent="0.25">
      <c r="A534" t="str">
        <f>CONCATENATE("Q",ROUNDUP(MONTH(Table1[[#This Row],[Month]])/3,0))</f>
        <v>Q3</v>
      </c>
      <c r="B534" s="14">
        <f>EOMONTH(Table1[[#This Row],[Credit Date]],-1)+1</f>
        <v>42552</v>
      </c>
      <c r="C534" t="str">
        <f>CONCATENATE(Table1[[#This Row],[Issuer Last Name]],", ",Table1[[#This Row],[Issuer First Name]])</f>
        <v>No. 097, Employee</v>
      </c>
      <c r="D534" t="str">
        <f>CONCATENATE(Table1[[#This Row],[Approver Last Name]],", ",Table1[[#This Row],[Approver First Name]])</f>
        <v>No. 097, Employee</v>
      </c>
      <c r="E534" t="str">
        <f>CONCATENATE(Table1[[#This Row],[Customer Last Name]],", ",Table1[[#This Row],[Customer First Name]])</f>
        <v>No. 12171, Client</v>
      </c>
      <c r="F534" t="str">
        <f>IF(Table1[[#This Row],[Credit Amount]]&gt;-19.99,"Less than 19.99",IF(Table1[[#This Row],[Credit Amount]]=-20,"20",IF(Table1[[#This Row],[Credit Amount]]&gt;-49.98,"20.01-49.98",IF(Table1[[#This Row],[Credit Amount]]=-49.99,"49.99",IF(Table1[[#This Row],[Credit Amount]]=-50,"50",IF(Table1[[#This Row],[Credit Amount]]&lt;-50.01,"Greater than 50"))))))</f>
        <v>20.01-49.98</v>
      </c>
      <c r="G534" t="str">
        <f>IF(Table1[[#This Row],[Transaction Type]]="Maintenance","Non-Sales","Sales")</f>
        <v>Non-Sales</v>
      </c>
      <c r="H534" t="str">
        <f>IF(Table1[[#This Row],[Quarter]]="q2",1,"")</f>
        <v/>
      </c>
      <c r="I534">
        <f>IF(Table1[[#This Row],[Quarter]]="q3",1,"")</f>
        <v>1</v>
      </c>
      <c r="J534" t="str">
        <f>IF(Table1[[#This Row],[Quarter]]="Q2",Table1[[#This Row],[Credit Amount]],"")</f>
        <v/>
      </c>
      <c r="K534">
        <f>IF(Table1[[#This Row],[Quarter]]="Q3",Table1[[#This Row],[Credit Amount]],"")</f>
        <v>-33.799999999999997</v>
      </c>
      <c r="L534" t="str">
        <f>IF(Table1[[#This Row],[Transaction Type]]="Upgrade",Table1[[#This Row],[Credit Amount]],IF(Table1[[#This Row],[Transaction Type]]="Activation",Table1[[#This Row],[Credit Amount]],""))</f>
        <v/>
      </c>
      <c r="M534">
        <f>IF(Table1[[#This Row],[Transaction Type]]="Maintenance",Table1[[#This Row],[Credit Amount]],"")</f>
        <v>-33.799999999999997</v>
      </c>
      <c r="N534">
        <v>10097</v>
      </c>
      <c r="O534" t="s">
        <v>2489</v>
      </c>
      <c r="P534" t="s">
        <v>2586</v>
      </c>
      <c r="Q534" t="s">
        <v>289</v>
      </c>
      <c r="R534">
        <v>10097</v>
      </c>
      <c r="S534" t="s">
        <v>2489</v>
      </c>
      <c r="T534" t="s">
        <v>2586</v>
      </c>
      <c r="U534" t="s">
        <v>289</v>
      </c>
      <c r="V534" t="s">
        <v>66</v>
      </c>
      <c r="W534">
        <v>100003170</v>
      </c>
      <c r="X534">
        <v>8005552171</v>
      </c>
      <c r="Y534" t="s">
        <v>2595</v>
      </c>
      <c r="Z534" t="s">
        <v>4766</v>
      </c>
      <c r="AA534" s="13">
        <v>-33.799999999999997</v>
      </c>
      <c r="AB534" s="14">
        <v>42573</v>
      </c>
      <c r="AC534" t="s">
        <v>36</v>
      </c>
    </row>
    <row r="535" spans="1:29" x14ac:dyDescent="0.25">
      <c r="A535" t="str">
        <f>CONCATENATE("Q",ROUNDUP(MONTH(Table1[[#This Row],[Month]])/3,0))</f>
        <v>Q3</v>
      </c>
      <c r="B535" s="14">
        <f>EOMONTH(Table1[[#This Row],[Credit Date]],-1)+1</f>
        <v>42552</v>
      </c>
      <c r="C535" t="str">
        <f>CONCATENATE(Table1[[#This Row],[Issuer Last Name]],", ",Table1[[#This Row],[Issuer First Name]])</f>
        <v>No. 097, Employee</v>
      </c>
      <c r="D535" t="str">
        <f>CONCATENATE(Table1[[#This Row],[Approver Last Name]],", ",Table1[[#This Row],[Approver First Name]])</f>
        <v>No. 097, Employee</v>
      </c>
      <c r="E535" t="str">
        <f>CONCATENATE(Table1[[#This Row],[Customer Last Name]],", ",Table1[[#This Row],[Customer First Name]])</f>
        <v>No. 10163, Client</v>
      </c>
      <c r="F535" t="str">
        <f>IF(Table1[[#This Row],[Credit Amount]]&gt;-19.99,"Less than 19.99",IF(Table1[[#This Row],[Credit Amount]]=-20,"20",IF(Table1[[#This Row],[Credit Amount]]&gt;-49.98,"20.01-49.98",IF(Table1[[#This Row],[Credit Amount]]=-49.99,"49.99",IF(Table1[[#This Row],[Credit Amount]]=-50,"50",IF(Table1[[#This Row],[Credit Amount]]&lt;-50.01,"Greater than 50"))))))</f>
        <v>20.01-49.98</v>
      </c>
      <c r="G535" t="str">
        <f>IF(Table1[[#This Row],[Transaction Type]]="Maintenance","Non-Sales","Sales")</f>
        <v>Sales</v>
      </c>
      <c r="H535" t="str">
        <f>IF(Table1[[#This Row],[Quarter]]="q2",1,"")</f>
        <v/>
      </c>
      <c r="I535">
        <f>IF(Table1[[#This Row],[Quarter]]="q3",1,"")</f>
        <v>1</v>
      </c>
      <c r="J535" t="str">
        <f>IF(Table1[[#This Row],[Quarter]]="Q2",Table1[[#This Row],[Credit Amount]],"")</f>
        <v/>
      </c>
      <c r="K535">
        <f>IF(Table1[[#This Row],[Quarter]]="Q3",Table1[[#This Row],[Credit Amount]],"")</f>
        <v>-33.68</v>
      </c>
      <c r="L535">
        <f>IF(Table1[[#This Row],[Transaction Type]]="Upgrade",Table1[[#This Row],[Credit Amount]],IF(Table1[[#This Row],[Transaction Type]]="Activation",Table1[[#This Row],[Credit Amount]],""))</f>
        <v>-33.68</v>
      </c>
      <c r="M535" t="str">
        <f>IF(Table1[[#This Row],[Transaction Type]]="Maintenance",Table1[[#This Row],[Credit Amount]],"")</f>
        <v/>
      </c>
      <c r="N535">
        <v>10097</v>
      </c>
      <c r="O535" t="s">
        <v>2489</v>
      </c>
      <c r="P535" t="s">
        <v>2586</v>
      </c>
      <c r="Q535" t="s">
        <v>289</v>
      </c>
      <c r="R535">
        <v>10097</v>
      </c>
      <c r="S535" t="s">
        <v>2489</v>
      </c>
      <c r="T535" t="s">
        <v>2586</v>
      </c>
      <c r="U535" t="s">
        <v>289</v>
      </c>
      <c r="V535" t="s">
        <v>66</v>
      </c>
      <c r="W535">
        <v>100001162</v>
      </c>
      <c r="X535">
        <v>8005550163</v>
      </c>
      <c r="Y535" t="s">
        <v>2595</v>
      </c>
      <c r="Z535" t="s">
        <v>2758</v>
      </c>
      <c r="AA535" s="13">
        <v>-33.68</v>
      </c>
      <c r="AB535" s="14">
        <v>42575</v>
      </c>
      <c r="AC535" t="s">
        <v>35</v>
      </c>
    </row>
    <row r="536" spans="1:29" x14ac:dyDescent="0.25">
      <c r="A536" t="str">
        <f>CONCATENATE("Q",ROUNDUP(MONTH(Table1[[#This Row],[Month]])/3,0))</f>
        <v>Q3</v>
      </c>
      <c r="B536" s="14">
        <f>EOMONTH(Table1[[#This Row],[Credit Date]],-1)+1</f>
        <v>42552</v>
      </c>
      <c r="C536" t="str">
        <f>CONCATENATE(Table1[[#This Row],[Issuer Last Name]],", ",Table1[[#This Row],[Issuer First Name]])</f>
        <v>No. 097, Employee</v>
      </c>
      <c r="D536" t="str">
        <f>CONCATENATE(Table1[[#This Row],[Approver Last Name]],", ",Table1[[#This Row],[Approver First Name]])</f>
        <v>No. 097, Employee</v>
      </c>
      <c r="E536" t="str">
        <f>CONCATENATE(Table1[[#This Row],[Customer Last Name]],", ",Table1[[#This Row],[Customer First Name]])</f>
        <v>No. 10764, Client</v>
      </c>
      <c r="F536" t="str">
        <f>IF(Table1[[#This Row],[Credit Amount]]&gt;-19.99,"Less than 19.99",IF(Table1[[#This Row],[Credit Amount]]=-20,"20",IF(Table1[[#This Row],[Credit Amount]]&gt;-49.98,"20.01-49.98",IF(Table1[[#This Row],[Credit Amount]]=-49.99,"49.99",IF(Table1[[#This Row],[Credit Amount]]=-50,"50",IF(Table1[[#This Row],[Credit Amount]]&lt;-50.01,"Greater than 50"))))))</f>
        <v>20.01-49.98</v>
      </c>
      <c r="G536" t="str">
        <f>IF(Table1[[#This Row],[Transaction Type]]="Maintenance","Non-Sales","Sales")</f>
        <v>Sales</v>
      </c>
      <c r="H536" t="str">
        <f>IF(Table1[[#This Row],[Quarter]]="q2",1,"")</f>
        <v/>
      </c>
      <c r="I536">
        <f>IF(Table1[[#This Row],[Quarter]]="q3",1,"")</f>
        <v>1</v>
      </c>
      <c r="J536" t="str">
        <f>IF(Table1[[#This Row],[Quarter]]="Q2",Table1[[#This Row],[Credit Amount]],"")</f>
        <v/>
      </c>
      <c r="K536">
        <f>IF(Table1[[#This Row],[Quarter]]="Q3",Table1[[#This Row],[Credit Amount]],"")</f>
        <v>-47.27</v>
      </c>
      <c r="L536">
        <f>IF(Table1[[#This Row],[Transaction Type]]="Upgrade",Table1[[#This Row],[Credit Amount]],IF(Table1[[#This Row],[Transaction Type]]="Activation",Table1[[#This Row],[Credit Amount]],""))</f>
        <v>-47.27</v>
      </c>
      <c r="M536" t="str">
        <f>IF(Table1[[#This Row],[Transaction Type]]="Maintenance",Table1[[#This Row],[Credit Amount]],"")</f>
        <v/>
      </c>
      <c r="N536">
        <v>10097</v>
      </c>
      <c r="O536" t="s">
        <v>2489</v>
      </c>
      <c r="P536" t="s">
        <v>2586</v>
      </c>
      <c r="Q536" t="s">
        <v>289</v>
      </c>
      <c r="R536">
        <v>10097</v>
      </c>
      <c r="S536" t="s">
        <v>2489</v>
      </c>
      <c r="T536" t="s">
        <v>2586</v>
      </c>
      <c r="U536" t="s">
        <v>289</v>
      </c>
      <c r="V536" t="s">
        <v>66</v>
      </c>
      <c r="W536">
        <v>100001763</v>
      </c>
      <c r="X536">
        <v>8005550764</v>
      </c>
      <c r="Y536" t="s">
        <v>2595</v>
      </c>
      <c r="Z536" t="s">
        <v>3359</v>
      </c>
      <c r="AA536" s="13">
        <v>-47.27</v>
      </c>
      <c r="AB536" s="14">
        <v>42576</v>
      </c>
      <c r="AC536" t="s">
        <v>37</v>
      </c>
    </row>
    <row r="537" spans="1:29" x14ac:dyDescent="0.25">
      <c r="A537" t="str">
        <f>CONCATENATE("Q",ROUNDUP(MONTH(Table1[[#This Row],[Month]])/3,0))</f>
        <v>Q3</v>
      </c>
      <c r="B537" s="14">
        <f>EOMONTH(Table1[[#This Row],[Credit Date]],-1)+1</f>
        <v>42552</v>
      </c>
      <c r="C537" t="str">
        <f>CONCATENATE(Table1[[#This Row],[Issuer Last Name]],", ",Table1[[#This Row],[Issuer First Name]])</f>
        <v>No. 097, Employee</v>
      </c>
      <c r="D537" t="str">
        <f>CONCATENATE(Table1[[#This Row],[Approver Last Name]],", ",Table1[[#This Row],[Approver First Name]])</f>
        <v>No. 009, Employee</v>
      </c>
      <c r="E537" t="str">
        <f>CONCATENATE(Table1[[#This Row],[Customer Last Name]],", ",Table1[[#This Row],[Customer First Name]])</f>
        <v>No. 12790, Client</v>
      </c>
      <c r="F5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7" t="str">
        <f>IF(Table1[[#This Row],[Transaction Type]]="Maintenance","Non-Sales","Sales")</f>
        <v>Non-Sales</v>
      </c>
      <c r="H537" t="str">
        <f>IF(Table1[[#This Row],[Quarter]]="q2",1,"")</f>
        <v/>
      </c>
      <c r="I537">
        <f>IF(Table1[[#This Row],[Quarter]]="q3",1,"")</f>
        <v>1</v>
      </c>
      <c r="J537" t="str">
        <f>IF(Table1[[#This Row],[Quarter]]="Q2",Table1[[#This Row],[Credit Amount]],"")</f>
        <v/>
      </c>
      <c r="K537">
        <f>IF(Table1[[#This Row],[Quarter]]="Q3",Table1[[#This Row],[Credit Amount]],"")</f>
        <v>-70.5</v>
      </c>
      <c r="L537" t="str">
        <f>IF(Table1[[#This Row],[Transaction Type]]="Upgrade",Table1[[#This Row],[Credit Amount]],IF(Table1[[#This Row],[Transaction Type]]="Activation",Table1[[#This Row],[Credit Amount]],""))</f>
        <v/>
      </c>
      <c r="M537">
        <f>IF(Table1[[#This Row],[Transaction Type]]="Maintenance",Table1[[#This Row],[Credit Amount]],"")</f>
        <v>-70.5</v>
      </c>
      <c r="N537">
        <v>10097</v>
      </c>
      <c r="O537" t="s">
        <v>2489</v>
      </c>
      <c r="P537" t="s">
        <v>2586</v>
      </c>
      <c r="Q537" t="s">
        <v>289</v>
      </c>
      <c r="R537">
        <v>10009</v>
      </c>
      <c r="S537" t="s">
        <v>2489</v>
      </c>
      <c r="T537" t="s">
        <v>2498</v>
      </c>
      <c r="U537" t="s">
        <v>290</v>
      </c>
      <c r="V537" t="s">
        <v>66</v>
      </c>
      <c r="W537">
        <v>100003789</v>
      </c>
      <c r="X537">
        <v>8005552790</v>
      </c>
      <c r="Y537" t="s">
        <v>2595</v>
      </c>
      <c r="Z537" t="s">
        <v>5382</v>
      </c>
      <c r="AA537" s="13">
        <v>-70.5</v>
      </c>
      <c r="AB537" s="14">
        <v>42578</v>
      </c>
      <c r="AC537" t="s">
        <v>36</v>
      </c>
    </row>
    <row r="538" spans="1:29" x14ac:dyDescent="0.25">
      <c r="A538" t="str">
        <f>CONCATENATE("Q",ROUNDUP(MONTH(Table1[[#This Row],[Month]])/3,0))</f>
        <v>Q3</v>
      </c>
      <c r="B538" s="14">
        <f>EOMONTH(Table1[[#This Row],[Credit Date]],-1)+1</f>
        <v>42552</v>
      </c>
      <c r="C538" t="str">
        <f>CONCATENATE(Table1[[#This Row],[Issuer Last Name]],", ",Table1[[#This Row],[Issuer First Name]])</f>
        <v>No. 097, Employee</v>
      </c>
      <c r="D538" t="str">
        <f>CONCATENATE(Table1[[#This Row],[Approver Last Name]],", ",Table1[[#This Row],[Approver First Name]])</f>
        <v>No. 097, Employee</v>
      </c>
      <c r="E538" t="str">
        <f>CONCATENATE(Table1[[#This Row],[Customer Last Name]],", ",Table1[[#This Row],[Customer First Name]])</f>
        <v>No. 13991, Client</v>
      </c>
      <c r="F538" t="str">
        <f>IF(Table1[[#This Row],[Credit Amount]]&gt;-19.99,"Less than 19.99",IF(Table1[[#This Row],[Credit Amount]]=-20,"20",IF(Table1[[#This Row],[Credit Amount]]&gt;-49.98,"20.01-49.98",IF(Table1[[#This Row],[Credit Amount]]=-49.99,"49.99",IF(Table1[[#This Row],[Credit Amount]]=-50,"50",IF(Table1[[#This Row],[Credit Amount]]&lt;-50.01,"Greater than 50"))))))</f>
        <v>Less than 19.99</v>
      </c>
      <c r="G538" t="str">
        <f>IF(Table1[[#This Row],[Transaction Type]]="Maintenance","Non-Sales","Sales")</f>
        <v>Non-Sales</v>
      </c>
      <c r="H538" t="str">
        <f>IF(Table1[[#This Row],[Quarter]]="q2",1,"")</f>
        <v/>
      </c>
      <c r="I538">
        <f>IF(Table1[[#This Row],[Quarter]]="q3",1,"")</f>
        <v>1</v>
      </c>
      <c r="J538" t="str">
        <f>IF(Table1[[#This Row],[Quarter]]="Q2",Table1[[#This Row],[Credit Amount]],"")</f>
        <v/>
      </c>
      <c r="K538">
        <f>IF(Table1[[#This Row],[Quarter]]="Q3",Table1[[#This Row],[Credit Amount]],"")</f>
        <v>-9.06</v>
      </c>
      <c r="L538" t="str">
        <f>IF(Table1[[#This Row],[Transaction Type]]="Upgrade",Table1[[#This Row],[Credit Amount]],IF(Table1[[#This Row],[Transaction Type]]="Activation",Table1[[#This Row],[Credit Amount]],""))</f>
        <v/>
      </c>
      <c r="M538">
        <f>IF(Table1[[#This Row],[Transaction Type]]="Maintenance",Table1[[#This Row],[Credit Amount]],"")</f>
        <v>-9.06</v>
      </c>
      <c r="N538">
        <v>10097</v>
      </c>
      <c r="O538" t="s">
        <v>2489</v>
      </c>
      <c r="P538" t="s">
        <v>2586</v>
      </c>
      <c r="Q538" t="s">
        <v>289</v>
      </c>
      <c r="R538">
        <v>10097</v>
      </c>
      <c r="S538" t="s">
        <v>2489</v>
      </c>
      <c r="T538" t="s">
        <v>2586</v>
      </c>
      <c r="U538" t="s">
        <v>289</v>
      </c>
      <c r="V538" t="s">
        <v>66</v>
      </c>
      <c r="W538">
        <v>100004990</v>
      </c>
      <c r="X538">
        <v>8005553991</v>
      </c>
      <c r="Y538" t="s">
        <v>2595</v>
      </c>
      <c r="Z538" t="s">
        <v>6579</v>
      </c>
      <c r="AA538" s="13">
        <v>-9.06</v>
      </c>
      <c r="AB538" s="14">
        <v>42578</v>
      </c>
      <c r="AC538" t="s">
        <v>36</v>
      </c>
    </row>
    <row r="539" spans="1:29" x14ac:dyDescent="0.25">
      <c r="A539" t="str">
        <f>CONCATENATE("Q",ROUNDUP(MONTH(Table1[[#This Row],[Month]])/3,0))</f>
        <v>Q3</v>
      </c>
      <c r="B539" s="14">
        <f>EOMONTH(Table1[[#This Row],[Credit Date]],-1)+1</f>
        <v>42552</v>
      </c>
      <c r="C539" t="str">
        <f>CONCATENATE(Table1[[#This Row],[Issuer Last Name]],", ",Table1[[#This Row],[Issuer First Name]])</f>
        <v>No. 097, Employee</v>
      </c>
      <c r="D539" t="str">
        <f>CONCATENATE(Table1[[#This Row],[Approver Last Name]],", ",Table1[[#This Row],[Approver First Name]])</f>
        <v>No. 009, Employee</v>
      </c>
      <c r="E539" t="str">
        <f>CONCATENATE(Table1[[#This Row],[Customer Last Name]],", ",Table1[[#This Row],[Customer First Name]])</f>
        <v>No. 11276, Client</v>
      </c>
      <c r="F5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39" t="str">
        <f>IF(Table1[[#This Row],[Transaction Type]]="Maintenance","Non-Sales","Sales")</f>
        <v>Non-Sales</v>
      </c>
      <c r="H539" t="str">
        <f>IF(Table1[[#This Row],[Quarter]]="q2",1,"")</f>
        <v/>
      </c>
      <c r="I539">
        <f>IF(Table1[[#This Row],[Quarter]]="q3",1,"")</f>
        <v>1</v>
      </c>
      <c r="J539" t="str">
        <f>IF(Table1[[#This Row],[Quarter]]="Q2",Table1[[#This Row],[Credit Amount]],"")</f>
        <v/>
      </c>
      <c r="K539">
        <f>IF(Table1[[#This Row],[Quarter]]="Q3",Table1[[#This Row],[Credit Amount]],"")</f>
        <v>-93.8</v>
      </c>
      <c r="L539" t="str">
        <f>IF(Table1[[#This Row],[Transaction Type]]="Upgrade",Table1[[#This Row],[Credit Amount]],IF(Table1[[#This Row],[Transaction Type]]="Activation",Table1[[#This Row],[Credit Amount]],""))</f>
        <v/>
      </c>
      <c r="M539">
        <f>IF(Table1[[#This Row],[Transaction Type]]="Maintenance",Table1[[#This Row],[Credit Amount]],"")</f>
        <v>-93.8</v>
      </c>
      <c r="N539">
        <v>10097</v>
      </c>
      <c r="O539" t="s">
        <v>2489</v>
      </c>
      <c r="P539" t="s">
        <v>2586</v>
      </c>
      <c r="Q539" t="s">
        <v>289</v>
      </c>
      <c r="R539">
        <v>10009</v>
      </c>
      <c r="S539" t="s">
        <v>2489</v>
      </c>
      <c r="T539" t="s">
        <v>2498</v>
      </c>
      <c r="U539" t="s">
        <v>290</v>
      </c>
      <c r="V539" t="s">
        <v>66</v>
      </c>
      <c r="W539">
        <v>100002275</v>
      </c>
      <c r="X539">
        <v>8005551276</v>
      </c>
      <c r="Y539" t="s">
        <v>2595</v>
      </c>
      <c r="Z539" t="s">
        <v>3871</v>
      </c>
      <c r="AA539" s="13">
        <v>-93.8</v>
      </c>
      <c r="AB539" s="14">
        <v>42580</v>
      </c>
      <c r="AC539" t="s">
        <v>36</v>
      </c>
    </row>
    <row r="540" spans="1:29" x14ac:dyDescent="0.25">
      <c r="A540" t="str">
        <f>CONCATENATE("Q",ROUNDUP(MONTH(Table1[[#This Row],[Month]])/3,0))</f>
        <v>Q3</v>
      </c>
      <c r="B540" s="14">
        <f>EOMONTH(Table1[[#This Row],[Credit Date]],-1)+1</f>
        <v>42583</v>
      </c>
      <c r="C540" t="str">
        <f>CONCATENATE(Table1[[#This Row],[Issuer Last Name]],", ",Table1[[#This Row],[Issuer First Name]])</f>
        <v>No. 097, Employee</v>
      </c>
      <c r="D540" t="str">
        <f>CONCATENATE(Table1[[#This Row],[Approver Last Name]],", ",Table1[[#This Row],[Approver First Name]])</f>
        <v>No. 009, Employee</v>
      </c>
      <c r="E540" t="str">
        <f>CONCATENATE(Table1[[#This Row],[Customer Last Name]],", ",Table1[[#This Row],[Customer First Name]])</f>
        <v>No. 14050, Client</v>
      </c>
      <c r="F5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0" t="str">
        <f>IF(Table1[[#This Row],[Transaction Type]]="Maintenance","Non-Sales","Sales")</f>
        <v>Sales</v>
      </c>
      <c r="H540" t="str">
        <f>IF(Table1[[#This Row],[Quarter]]="q2",1,"")</f>
        <v/>
      </c>
      <c r="I540">
        <f>IF(Table1[[#This Row],[Quarter]]="q3",1,"")</f>
        <v>1</v>
      </c>
      <c r="J540" t="str">
        <f>IF(Table1[[#This Row],[Quarter]]="Q2",Table1[[#This Row],[Credit Amount]],"")</f>
        <v/>
      </c>
      <c r="K540">
        <f>IF(Table1[[#This Row],[Quarter]]="Q3",Table1[[#This Row],[Credit Amount]],"")</f>
        <v>-98.7</v>
      </c>
      <c r="L540">
        <f>IF(Table1[[#This Row],[Transaction Type]]="Upgrade",Table1[[#This Row],[Credit Amount]],IF(Table1[[#This Row],[Transaction Type]]="Activation",Table1[[#This Row],[Credit Amount]],""))</f>
        <v>-98.7</v>
      </c>
      <c r="M540" t="str">
        <f>IF(Table1[[#This Row],[Transaction Type]]="Maintenance",Table1[[#This Row],[Credit Amount]],"")</f>
        <v/>
      </c>
      <c r="N540">
        <v>10097</v>
      </c>
      <c r="O540" t="s">
        <v>2489</v>
      </c>
      <c r="P540" t="s">
        <v>2586</v>
      </c>
      <c r="Q540" t="s">
        <v>289</v>
      </c>
      <c r="R540">
        <v>10009</v>
      </c>
      <c r="S540" t="s">
        <v>2489</v>
      </c>
      <c r="T540" t="s">
        <v>2498</v>
      </c>
      <c r="U540" t="s">
        <v>290</v>
      </c>
      <c r="V540" t="s">
        <v>66</v>
      </c>
      <c r="W540">
        <v>100005049</v>
      </c>
      <c r="X540">
        <v>8005554050</v>
      </c>
      <c r="Y540" t="s">
        <v>2595</v>
      </c>
      <c r="Z540" t="s">
        <v>6638</v>
      </c>
      <c r="AA540" s="13">
        <v>-98.7</v>
      </c>
      <c r="AB540" s="14">
        <v>42589</v>
      </c>
      <c r="AC540" t="s">
        <v>35</v>
      </c>
    </row>
    <row r="541" spans="1:29" x14ac:dyDescent="0.25">
      <c r="A541" t="str">
        <f>CONCATENATE("Q",ROUNDUP(MONTH(Table1[[#This Row],[Month]])/3,0))</f>
        <v>Q3</v>
      </c>
      <c r="B541" s="14">
        <f>EOMONTH(Table1[[#This Row],[Credit Date]],-1)+1</f>
        <v>42583</v>
      </c>
      <c r="C541" t="str">
        <f>CONCATENATE(Table1[[#This Row],[Issuer Last Name]],", ",Table1[[#This Row],[Issuer First Name]])</f>
        <v>No. 097, Employee</v>
      </c>
      <c r="D541" t="str">
        <f>CONCATENATE(Table1[[#This Row],[Approver Last Name]],", ",Table1[[#This Row],[Approver First Name]])</f>
        <v>No. 009, Employee</v>
      </c>
      <c r="E541" t="str">
        <f>CONCATENATE(Table1[[#This Row],[Customer Last Name]],", ",Table1[[#This Row],[Customer First Name]])</f>
        <v>No. 11535, Client</v>
      </c>
      <c r="F5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1" t="str">
        <f>IF(Table1[[#This Row],[Transaction Type]]="Maintenance","Non-Sales","Sales")</f>
        <v>Sales</v>
      </c>
      <c r="H541" t="str">
        <f>IF(Table1[[#This Row],[Quarter]]="q2",1,"")</f>
        <v/>
      </c>
      <c r="I541">
        <f>IF(Table1[[#This Row],[Quarter]]="q3",1,"")</f>
        <v>1</v>
      </c>
      <c r="J541" t="str">
        <f>IF(Table1[[#This Row],[Quarter]]="Q2",Table1[[#This Row],[Credit Amount]],"")</f>
        <v/>
      </c>
      <c r="K541">
        <f>IF(Table1[[#This Row],[Quarter]]="Q3",Table1[[#This Row],[Credit Amount]],"")</f>
        <v>-94.05</v>
      </c>
      <c r="L541">
        <f>IF(Table1[[#This Row],[Transaction Type]]="Upgrade",Table1[[#This Row],[Credit Amount]],IF(Table1[[#This Row],[Transaction Type]]="Activation",Table1[[#This Row],[Credit Amount]],""))</f>
        <v>-94.05</v>
      </c>
      <c r="M541" t="str">
        <f>IF(Table1[[#This Row],[Transaction Type]]="Maintenance",Table1[[#This Row],[Credit Amount]],"")</f>
        <v/>
      </c>
      <c r="N541">
        <v>10097</v>
      </c>
      <c r="O541" t="s">
        <v>2489</v>
      </c>
      <c r="P541" t="s">
        <v>2586</v>
      </c>
      <c r="Q541" t="s">
        <v>289</v>
      </c>
      <c r="R541">
        <v>10009</v>
      </c>
      <c r="S541" t="s">
        <v>2489</v>
      </c>
      <c r="T541" t="s">
        <v>2498</v>
      </c>
      <c r="U541" t="s">
        <v>290</v>
      </c>
      <c r="V541" t="s">
        <v>66</v>
      </c>
      <c r="W541">
        <v>100002534</v>
      </c>
      <c r="X541">
        <v>8005551535</v>
      </c>
      <c r="Y541" t="s">
        <v>2595</v>
      </c>
      <c r="Z541" t="s">
        <v>4130</v>
      </c>
      <c r="AA541" s="13">
        <v>-94.05</v>
      </c>
      <c r="AB541" s="14">
        <v>42596</v>
      </c>
      <c r="AC541" t="s">
        <v>35</v>
      </c>
    </row>
    <row r="542" spans="1:29" x14ac:dyDescent="0.25">
      <c r="A542" t="str">
        <f>CONCATENATE("Q",ROUNDUP(MONTH(Table1[[#This Row],[Month]])/3,0))</f>
        <v>Q3</v>
      </c>
      <c r="B542" s="14">
        <f>EOMONTH(Table1[[#This Row],[Credit Date]],-1)+1</f>
        <v>42583</v>
      </c>
      <c r="C542" t="str">
        <f>CONCATENATE(Table1[[#This Row],[Issuer Last Name]],", ",Table1[[#This Row],[Issuer First Name]])</f>
        <v>No. 097, Employee</v>
      </c>
      <c r="D542" t="str">
        <f>CONCATENATE(Table1[[#This Row],[Approver Last Name]],", ",Table1[[#This Row],[Approver First Name]])</f>
        <v>No. 097, Employee</v>
      </c>
      <c r="E542" t="str">
        <f>CONCATENATE(Table1[[#This Row],[Customer Last Name]],", ",Table1[[#This Row],[Customer First Name]])</f>
        <v>No. 11791, Client</v>
      </c>
      <c r="F542" t="str">
        <f>IF(Table1[[#This Row],[Credit Amount]]&gt;-19.99,"Less than 19.99",IF(Table1[[#This Row],[Credit Amount]]=-20,"20",IF(Table1[[#This Row],[Credit Amount]]&gt;-49.98,"20.01-49.98",IF(Table1[[#This Row],[Credit Amount]]=-49.99,"49.99",IF(Table1[[#This Row],[Credit Amount]]=-50,"50",IF(Table1[[#This Row],[Credit Amount]]&lt;-50.01,"Greater than 50"))))))</f>
        <v>Less than 19.99</v>
      </c>
      <c r="G542" t="str">
        <f>IF(Table1[[#This Row],[Transaction Type]]="Maintenance","Non-Sales","Sales")</f>
        <v>Non-Sales</v>
      </c>
      <c r="H542" t="str">
        <f>IF(Table1[[#This Row],[Quarter]]="q2",1,"")</f>
        <v/>
      </c>
      <c r="I542">
        <f>IF(Table1[[#This Row],[Quarter]]="q3",1,"")</f>
        <v>1</v>
      </c>
      <c r="J542" t="str">
        <f>IF(Table1[[#This Row],[Quarter]]="Q2",Table1[[#This Row],[Credit Amount]],"")</f>
        <v/>
      </c>
      <c r="K542">
        <f>IF(Table1[[#This Row],[Quarter]]="Q3",Table1[[#This Row],[Credit Amount]],"")</f>
        <v>-15.93</v>
      </c>
      <c r="L542" t="str">
        <f>IF(Table1[[#This Row],[Transaction Type]]="Upgrade",Table1[[#This Row],[Credit Amount]],IF(Table1[[#This Row],[Transaction Type]]="Activation",Table1[[#This Row],[Credit Amount]],""))</f>
        <v/>
      </c>
      <c r="M542">
        <f>IF(Table1[[#This Row],[Transaction Type]]="Maintenance",Table1[[#This Row],[Credit Amount]],"")</f>
        <v>-15.93</v>
      </c>
      <c r="N542">
        <v>10097</v>
      </c>
      <c r="O542" t="s">
        <v>2489</v>
      </c>
      <c r="P542" t="s">
        <v>2586</v>
      </c>
      <c r="Q542" t="s">
        <v>289</v>
      </c>
      <c r="R542">
        <v>10097</v>
      </c>
      <c r="S542" t="s">
        <v>2489</v>
      </c>
      <c r="T542" t="s">
        <v>2586</v>
      </c>
      <c r="U542" t="s">
        <v>289</v>
      </c>
      <c r="V542" t="s">
        <v>66</v>
      </c>
      <c r="W542">
        <v>100002790</v>
      </c>
      <c r="X542">
        <v>8005551791</v>
      </c>
      <c r="Y542" t="s">
        <v>2595</v>
      </c>
      <c r="Z542" t="s">
        <v>4386</v>
      </c>
      <c r="AA542" s="13">
        <v>-15.93</v>
      </c>
      <c r="AB542" s="14">
        <v>42596</v>
      </c>
      <c r="AC542" t="s">
        <v>36</v>
      </c>
    </row>
    <row r="543" spans="1:29" x14ac:dyDescent="0.25">
      <c r="A543" t="str">
        <f>CONCATENATE("Q",ROUNDUP(MONTH(Table1[[#This Row],[Month]])/3,0))</f>
        <v>Q3</v>
      </c>
      <c r="B543" s="14">
        <f>EOMONTH(Table1[[#This Row],[Credit Date]],-1)+1</f>
        <v>42583</v>
      </c>
      <c r="C543" t="str">
        <f>CONCATENATE(Table1[[#This Row],[Issuer Last Name]],", ",Table1[[#This Row],[Issuer First Name]])</f>
        <v>No. 097, Employee</v>
      </c>
      <c r="D543" t="str">
        <f>CONCATENATE(Table1[[#This Row],[Approver Last Name]],", ",Table1[[#This Row],[Approver First Name]])</f>
        <v>No. 009, Employee</v>
      </c>
      <c r="E543" t="str">
        <f>CONCATENATE(Table1[[#This Row],[Customer Last Name]],", ",Table1[[#This Row],[Customer First Name]])</f>
        <v>No. 10379, Client</v>
      </c>
      <c r="F5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3" t="str">
        <f>IF(Table1[[#This Row],[Transaction Type]]="Maintenance","Non-Sales","Sales")</f>
        <v>Non-Sales</v>
      </c>
      <c r="H543" t="str">
        <f>IF(Table1[[#This Row],[Quarter]]="q2",1,"")</f>
        <v/>
      </c>
      <c r="I543">
        <f>IF(Table1[[#This Row],[Quarter]]="q3",1,"")</f>
        <v>1</v>
      </c>
      <c r="J543" t="str">
        <f>IF(Table1[[#This Row],[Quarter]]="Q2",Table1[[#This Row],[Credit Amount]],"")</f>
        <v/>
      </c>
      <c r="K543">
        <f>IF(Table1[[#This Row],[Quarter]]="Q3",Table1[[#This Row],[Credit Amount]],"")</f>
        <v>-91.17</v>
      </c>
      <c r="L543" t="str">
        <f>IF(Table1[[#This Row],[Transaction Type]]="Upgrade",Table1[[#This Row],[Credit Amount]],IF(Table1[[#This Row],[Transaction Type]]="Activation",Table1[[#This Row],[Credit Amount]],""))</f>
        <v/>
      </c>
      <c r="M543">
        <f>IF(Table1[[#This Row],[Transaction Type]]="Maintenance",Table1[[#This Row],[Credit Amount]],"")</f>
        <v>-91.17</v>
      </c>
      <c r="N543">
        <v>10097</v>
      </c>
      <c r="O543" t="s">
        <v>2489</v>
      </c>
      <c r="P543" t="s">
        <v>2586</v>
      </c>
      <c r="Q543" t="s">
        <v>289</v>
      </c>
      <c r="R543">
        <v>10009</v>
      </c>
      <c r="S543" t="s">
        <v>2489</v>
      </c>
      <c r="T543" t="s">
        <v>2498</v>
      </c>
      <c r="U543" t="s">
        <v>290</v>
      </c>
      <c r="V543" t="s">
        <v>66</v>
      </c>
      <c r="W543">
        <v>100001378</v>
      </c>
      <c r="X543">
        <v>8005550379</v>
      </c>
      <c r="Y543" t="s">
        <v>2595</v>
      </c>
      <c r="Z543" t="s">
        <v>2974</v>
      </c>
      <c r="AA543" s="13">
        <v>-91.17</v>
      </c>
      <c r="AB543" s="14">
        <v>42598</v>
      </c>
      <c r="AC543" t="s">
        <v>36</v>
      </c>
    </row>
    <row r="544" spans="1:29" x14ac:dyDescent="0.25">
      <c r="A544" t="str">
        <f>CONCATENATE("Q",ROUNDUP(MONTH(Table1[[#This Row],[Month]])/3,0))</f>
        <v>Q3</v>
      </c>
      <c r="B544" s="14">
        <f>EOMONTH(Table1[[#This Row],[Credit Date]],-1)+1</f>
        <v>42583</v>
      </c>
      <c r="C544" t="str">
        <f>CONCATENATE(Table1[[#This Row],[Issuer Last Name]],", ",Table1[[#This Row],[Issuer First Name]])</f>
        <v>No. 097, Employee</v>
      </c>
      <c r="D544" t="str">
        <f>CONCATENATE(Table1[[#This Row],[Approver Last Name]],", ",Table1[[#This Row],[Approver First Name]])</f>
        <v>No. 009, Employee</v>
      </c>
      <c r="E544" t="str">
        <f>CONCATENATE(Table1[[#This Row],[Customer Last Name]],", ",Table1[[#This Row],[Customer First Name]])</f>
        <v>No. 13213, Client</v>
      </c>
      <c r="F5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4" t="str">
        <f>IF(Table1[[#This Row],[Transaction Type]]="Maintenance","Non-Sales","Sales")</f>
        <v>Sales</v>
      </c>
      <c r="H544" t="str">
        <f>IF(Table1[[#This Row],[Quarter]]="q2",1,"")</f>
        <v/>
      </c>
      <c r="I544">
        <f>IF(Table1[[#This Row],[Quarter]]="q3",1,"")</f>
        <v>1</v>
      </c>
      <c r="J544" t="str">
        <f>IF(Table1[[#This Row],[Quarter]]="Q2",Table1[[#This Row],[Credit Amount]],"")</f>
        <v/>
      </c>
      <c r="K544">
        <f>IF(Table1[[#This Row],[Quarter]]="Q3",Table1[[#This Row],[Credit Amount]],"")</f>
        <v>-92.93</v>
      </c>
      <c r="L544">
        <f>IF(Table1[[#This Row],[Transaction Type]]="Upgrade",Table1[[#This Row],[Credit Amount]],IF(Table1[[#This Row],[Transaction Type]]="Activation",Table1[[#This Row],[Credit Amount]],""))</f>
        <v>-92.93</v>
      </c>
      <c r="M544" t="str">
        <f>IF(Table1[[#This Row],[Transaction Type]]="Maintenance",Table1[[#This Row],[Credit Amount]],"")</f>
        <v/>
      </c>
      <c r="N544">
        <v>10097</v>
      </c>
      <c r="O544" t="s">
        <v>2489</v>
      </c>
      <c r="P544" t="s">
        <v>2586</v>
      </c>
      <c r="Q544" t="s">
        <v>289</v>
      </c>
      <c r="R544">
        <v>10009</v>
      </c>
      <c r="S544" t="s">
        <v>2489</v>
      </c>
      <c r="T544" t="s">
        <v>2498</v>
      </c>
      <c r="U544" t="s">
        <v>290</v>
      </c>
      <c r="V544" t="s">
        <v>66</v>
      </c>
      <c r="W544">
        <v>100004212</v>
      </c>
      <c r="X544">
        <v>8005553213</v>
      </c>
      <c r="Y544" t="s">
        <v>2595</v>
      </c>
      <c r="Z544" t="s">
        <v>5801</v>
      </c>
      <c r="AA544" s="13">
        <v>-92.93</v>
      </c>
      <c r="AB544" s="14">
        <v>42604</v>
      </c>
      <c r="AC544" t="s">
        <v>37</v>
      </c>
    </row>
    <row r="545" spans="1:29" x14ac:dyDescent="0.25">
      <c r="A545" t="str">
        <f>CONCATENATE("Q",ROUNDUP(MONTH(Table1[[#This Row],[Month]])/3,0))</f>
        <v>Q3</v>
      </c>
      <c r="B545" s="14">
        <f>EOMONTH(Table1[[#This Row],[Credit Date]],-1)+1</f>
        <v>42614</v>
      </c>
      <c r="C545" t="str">
        <f>CONCATENATE(Table1[[#This Row],[Issuer Last Name]],", ",Table1[[#This Row],[Issuer First Name]])</f>
        <v>No. 097, Employee</v>
      </c>
      <c r="D545" t="str">
        <f>CONCATENATE(Table1[[#This Row],[Approver Last Name]],", ",Table1[[#This Row],[Approver First Name]])</f>
        <v>No. 097, Employee</v>
      </c>
      <c r="E545" t="str">
        <f>CONCATENATE(Table1[[#This Row],[Customer Last Name]],", ",Table1[[#This Row],[Customer First Name]])</f>
        <v>No. 11348, Client</v>
      </c>
      <c r="F545" t="str">
        <f>IF(Table1[[#This Row],[Credit Amount]]&gt;-19.99,"Less than 19.99",IF(Table1[[#This Row],[Credit Amount]]=-20,"20",IF(Table1[[#This Row],[Credit Amount]]&gt;-49.98,"20.01-49.98",IF(Table1[[#This Row],[Credit Amount]]=-49.99,"49.99",IF(Table1[[#This Row],[Credit Amount]]=-50,"50",IF(Table1[[#This Row],[Credit Amount]]&lt;-50.01,"Greater than 50"))))))</f>
        <v>Less than 19.99</v>
      </c>
      <c r="G545" t="str">
        <f>IF(Table1[[#This Row],[Transaction Type]]="Maintenance","Non-Sales","Sales")</f>
        <v>Non-Sales</v>
      </c>
      <c r="H545" t="str">
        <f>IF(Table1[[#This Row],[Quarter]]="q2",1,"")</f>
        <v/>
      </c>
      <c r="I545">
        <f>IF(Table1[[#This Row],[Quarter]]="q3",1,"")</f>
        <v>1</v>
      </c>
      <c r="J545" t="str">
        <f>IF(Table1[[#This Row],[Quarter]]="Q2",Table1[[#This Row],[Credit Amount]],"")</f>
        <v/>
      </c>
      <c r="K545">
        <f>IF(Table1[[#This Row],[Quarter]]="Q3",Table1[[#This Row],[Credit Amount]],"")</f>
        <v>-11.99</v>
      </c>
      <c r="L545" t="str">
        <f>IF(Table1[[#This Row],[Transaction Type]]="Upgrade",Table1[[#This Row],[Credit Amount]],IF(Table1[[#This Row],[Transaction Type]]="Activation",Table1[[#This Row],[Credit Amount]],""))</f>
        <v/>
      </c>
      <c r="M545">
        <f>IF(Table1[[#This Row],[Transaction Type]]="Maintenance",Table1[[#This Row],[Credit Amount]],"")</f>
        <v>-11.99</v>
      </c>
      <c r="N545">
        <v>10097</v>
      </c>
      <c r="O545" t="s">
        <v>2489</v>
      </c>
      <c r="P545" t="s">
        <v>2586</v>
      </c>
      <c r="Q545" t="s">
        <v>289</v>
      </c>
      <c r="R545">
        <v>10097</v>
      </c>
      <c r="S545" t="s">
        <v>2489</v>
      </c>
      <c r="T545" t="s">
        <v>2586</v>
      </c>
      <c r="U545" t="s">
        <v>289</v>
      </c>
      <c r="V545" t="s">
        <v>66</v>
      </c>
      <c r="W545">
        <v>100002347</v>
      </c>
      <c r="X545">
        <v>8005551348</v>
      </c>
      <c r="Y545" t="s">
        <v>2595</v>
      </c>
      <c r="Z545" t="s">
        <v>3943</v>
      </c>
      <c r="AA545" s="13">
        <v>-11.99</v>
      </c>
      <c r="AB545" s="14">
        <v>42614</v>
      </c>
      <c r="AC545" t="s">
        <v>36</v>
      </c>
    </row>
    <row r="546" spans="1:29" x14ac:dyDescent="0.25">
      <c r="A546" t="str">
        <f>CONCATENATE("Q",ROUNDUP(MONTH(Table1[[#This Row],[Month]])/3,0))</f>
        <v>Q3</v>
      </c>
      <c r="B546" s="14">
        <f>EOMONTH(Table1[[#This Row],[Credit Date]],-1)+1</f>
        <v>42614</v>
      </c>
      <c r="C546" t="str">
        <f>CONCATENATE(Table1[[#This Row],[Issuer Last Name]],", ",Table1[[#This Row],[Issuer First Name]])</f>
        <v>No. 097, Employee</v>
      </c>
      <c r="D546" t="str">
        <f>CONCATENATE(Table1[[#This Row],[Approver Last Name]],", ",Table1[[#This Row],[Approver First Name]])</f>
        <v>No. 009, Employee</v>
      </c>
      <c r="E546" t="str">
        <f>CONCATENATE(Table1[[#This Row],[Customer Last Name]],", ",Table1[[#This Row],[Customer First Name]])</f>
        <v>No. 11807, Client</v>
      </c>
      <c r="F5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6" t="str">
        <f>IF(Table1[[#This Row],[Transaction Type]]="Maintenance","Non-Sales","Sales")</f>
        <v>Sales</v>
      </c>
      <c r="H546" t="str">
        <f>IF(Table1[[#This Row],[Quarter]]="q2",1,"")</f>
        <v/>
      </c>
      <c r="I546">
        <f>IF(Table1[[#This Row],[Quarter]]="q3",1,"")</f>
        <v>1</v>
      </c>
      <c r="J546" t="str">
        <f>IF(Table1[[#This Row],[Quarter]]="Q2",Table1[[#This Row],[Credit Amount]],"")</f>
        <v/>
      </c>
      <c r="K546">
        <f>IF(Table1[[#This Row],[Quarter]]="Q3",Table1[[#This Row],[Credit Amount]],"")</f>
        <v>-94.66</v>
      </c>
      <c r="L546">
        <f>IF(Table1[[#This Row],[Transaction Type]]="Upgrade",Table1[[#This Row],[Credit Amount]],IF(Table1[[#This Row],[Transaction Type]]="Activation",Table1[[#This Row],[Credit Amount]],""))</f>
        <v>-94.66</v>
      </c>
      <c r="M546" t="str">
        <f>IF(Table1[[#This Row],[Transaction Type]]="Maintenance",Table1[[#This Row],[Credit Amount]],"")</f>
        <v/>
      </c>
      <c r="N546">
        <v>10097</v>
      </c>
      <c r="O546" t="s">
        <v>2489</v>
      </c>
      <c r="P546" t="s">
        <v>2586</v>
      </c>
      <c r="Q546" t="s">
        <v>289</v>
      </c>
      <c r="R546">
        <v>10009</v>
      </c>
      <c r="S546" t="s">
        <v>2489</v>
      </c>
      <c r="T546" t="s">
        <v>2498</v>
      </c>
      <c r="U546" t="s">
        <v>290</v>
      </c>
      <c r="V546" t="s">
        <v>66</v>
      </c>
      <c r="W546">
        <v>100002806</v>
      </c>
      <c r="X546">
        <v>8005551807</v>
      </c>
      <c r="Y546" t="s">
        <v>2595</v>
      </c>
      <c r="Z546" t="s">
        <v>4402</v>
      </c>
      <c r="AA546" s="13">
        <v>-94.66</v>
      </c>
      <c r="AB546" s="14">
        <v>42617</v>
      </c>
      <c r="AC546" t="s">
        <v>35</v>
      </c>
    </row>
    <row r="547" spans="1:29" x14ac:dyDescent="0.25">
      <c r="A547" t="str">
        <f>CONCATENATE("Q",ROUNDUP(MONTH(Table1[[#This Row],[Month]])/3,0))</f>
        <v>Q3</v>
      </c>
      <c r="B547" s="14">
        <f>EOMONTH(Table1[[#This Row],[Credit Date]],-1)+1</f>
        <v>42614</v>
      </c>
      <c r="C547" t="str">
        <f>CONCATENATE(Table1[[#This Row],[Issuer Last Name]],", ",Table1[[#This Row],[Issuer First Name]])</f>
        <v>No. 097, Employee</v>
      </c>
      <c r="D547" t="str">
        <f>CONCATENATE(Table1[[#This Row],[Approver Last Name]],", ",Table1[[#This Row],[Approver First Name]])</f>
        <v>No. 009, Employee</v>
      </c>
      <c r="E547" t="str">
        <f>CONCATENATE(Table1[[#This Row],[Customer Last Name]],", ",Table1[[#This Row],[Customer First Name]])</f>
        <v>No. 12943, Client</v>
      </c>
      <c r="F5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7" t="str">
        <f>IF(Table1[[#This Row],[Transaction Type]]="Maintenance","Non-Sales","Sales")</f>
        <v>Non-Sales</v>
      </c>
      <c r="H547" t="str">
        <f>IF(Table1[[#This Row],[Quarter]]="q2",1,"")</f>
        <v/>
      </c>
      <c r="I547">
        <f>IF(Table1[[#This Row],[Quarter]]="q3",1,"")</f>
        <v>1</v>
      </c>
      <c r="J547" t="str">
        <f>IF(Table1[[#This Row],[Quarter]]="Q2",Table1[[#This Row],[Credit Amount]],"")</f>
        <v/>
      </c>
      <c r="K547">
        <f>IF(Table1[[#This Row],[Quarter]]="Q3",Table1[[#This Row],[Credit Amount]],"")</f>
        <v>-59.56</v>
      </c>
      <c r="L547" t="str">
        <f>IF(Table1[[#This Row],[Transaction Type]]="Upgrade",Table1[[#This Row],[Credit Amount]],IF(Table1[[#This Row],[Transaction Type]]="Activation",Table1[[#This Row],[Credit Amount]],""))</f>
        <v/>
      </c>
      <c r="M547">
        <f>IF(Table1[[#This Row],[Transaction Type]]="Maintenance",Table1[[#This Row],[Credit Amount]],"")</f>
        <v>-59.56</v>
      </c>
      <c r="N547">
        <v>10097</v>
      </c>
      <c r="O547" t="s">
        <v>2489</v>
      </c>
      <c r="P547" t="s">
        <v>2586</v>
      </c>
      <c r="Q547" t="s">
        <v>289</v>
      </c>
      <c r="R547">
        <v>10009</v>
      </c>
      <c r="S547" t="s">
        <v>2489</v>
      </c>
      <c r="T547" t="s">
        <v>2498</v>
      </c>
      <c r="U547" t="s">
        <v>290</v>
      </c>
      <c r="V547" t="s">
        <v>66</v>
      </c>
      <c r="W547">
        <v>100003942</v>
      </c>
      <c r="X547">
        <v>8005552943</v>
      </c>
      <c r="Y547" t="s">
        <v>2595</v>
      </c>
      <c r="Z547" t="s">
        <v>5533</v>
      </c>
      <c r="AA547" s="13">
        <v>-59.56</v>
      </c>
      <c r="AB547" s="14">
        <v>42620</v>
      </c>
      <c r="AC547" t="s">
        <v>36</v>
      </c>
    </row>
    <row r="548" spans="1:29" x14ac:dyDescent="0.25">
      <c r="A548" t="str">
        <f>CONCATENATE("Q",ROUNDUP(MONTH(Table1[[#This Row],[Month]])/3,0))</f>
        <v>Q3</v>
      </c>
      <c r="B548" s="14">
        <f>EOMONTH(Table1[[#This Row],[Credit Date]],-1)+1</f>
        <v>42614</v>
      </c>
      <c r="C548" t="str">
        <f>CONCATENATE(Table1[[#This Row],[Issuer Last Name]],", ",Table1[[#This Row],[Issuer First Name]])</f>
        <v>No. 097, Employee</v>
      </c>
      <c r="D548" t="str">
        <f>CONCATENATE(Table1[[#This Row],[Approver Last Name]],", ",Table1[[#This Row],[Approver First Name]])</f>
        <v>No. 097, Employee</v>
      </c>
      <c r="E548" t="str">
        <f>CONCATENATE(Table1[[#This Row],[Customer Last Name]],", ",Table1[[#This Row],[Customer First Name]])</f>
        <v>No. 13356, Client</v>
      </c>
      <c r="F548" t="str">
        <f>IF(Table1[[#This Row],[Credit Amount]]&gt;-19.99,"Less than 19.99",IF(Table1[[#This Row],[Credit Amount]]=-20,"20",IF(Table1[[#This Row],[Credit Amount]]&gt;-49.98,"20.01-49.98",IF(Table1[[#This Row],[Credit Amount]]=-49.99,"49.99",IF(Table1[[#This Row],[Credit Amount]]=-50,"50",IF(Table1[[#This Row],[Credit Amount]]&lt;-50.01,"Greater than 50"))))))</f>
        <v>20.01-49.98</v>
      </c>
      <c r="G548" t="str">
        <f>IF(Table1[[#This Row],[Transaction Type]]="Maintenance","Non-Sales","Sales")</f>
        <v>Non-Sales</v>
      </c>
      <c r="H548" t="str">
        <f>IF(Table1[[#This Row],[Quarter]]="q2",1,"")</f>
        <v/>
      </c>
      <c r="I548">
        <f>IF(Table1[[#This Row],[Quarter]]="q3",1,"")</f>
        <v>1</v>
      </c>
      <c r="J548" t="str">
        <f>IF(Table1[[#This Row],[Quarter]]="Q2",Table1[[#This Row],[Credit Amount]],"")</f>
        <v/>
      </c>
      <c r="K548">
        <f>IF(Table1[[#This Row],[Quarter]]="Q3",Table1[[#This Row],[Credit Amount]],"")</f>
        <v>-26.17</v>
      </c>
      <c r="L548" t="str">
        <f>IF(Table1[[#This Row],[Transaction Type]]="Upgrade",Table1[[#This Row],[Credit Amount]],IF(Table1[[#This Row],[Transaction Type]]="Activation",Table1[[#This Row],[Credit Amount]],""))</f>
        <v/>
      </c>
      <c r="M548">
        <f>IF(Table1[[#This Row],[Transaction Type]]="Maintenance",Table1[[#This Row],[Credit Amount]],"")</f>
        <v>-26.17</v>
      </c>
      <c r="N548">
        <v>10097</v>
      </c>
      <c r="O548" t="s">
        <v>2489</v>
      </c>
      <c r="P548" t="s">
        <v>2586</v>
      </c>
      <c r="Q548" t="s">
        <v>289</v>
      </c>
      <c r="R548">
        <v>10097</v>
      </c>
      <c r="S548" t="s">
        <v>2489</v>
      </c>
      <c r="T548" t="s">
        <v>2586</v>
      </c>
      <c r="U548" t="s">
        <v>289</v>
      </c>
      <c r="V548" t="s">
        <v>66</v>
      </c>
      <c r="W548">
        <v>100004355</v>
      </c>
      <c r="X548">
        <v>8005553356</v>
      </c>
      <c r="Y548" t="s">
        <v>2595</v>
      </c>
      <c r="Z548" t="s">
        <v>5944</v>
      </c>
      <c r="AA548" s="13">
        <v>-26.17</v>
      </c>
      <c r="AB548" s="14">
        <v>42621</v>
      </c>
      <c r="AC548" t="s">
        <v>36</v>
      </c>
    </row>
    <row r="549" spans="1:29" x14ac:dyDescent="0.25">
      <c r="A549" t="str">
        <f>CONCATENATE("Q",ROUNDUP(MONTH(Table1[[#This Row],[Month]])/3,0))</f>
        <v>Q3</v>
      </c>
      <c r="B549" s="14">
        <f>EOMONTH(Table1[[#This Row],[Credit Date]],-1)+1</f>
        <v>42614</v>
      </c>
      <c r="C549" t="str">
        <f>CONCATENATE(Table1[[#This Row],[Issuer Last Name]],", ",Table1[[#This Row],[Issuer First Name]])</f>
        <v>No. 097, Employee</v>
      </c>
      <c r="D549" t="str">
        <f>CONCATENATE(Table1[[#This Row],[Approver Last Name]],", ",Table1[[#This Row],[Approver First Name]])</f>
        <v>No. 009, Employee</v>
      </c>
      <c r="E549" t="str">
        <f>CONCATENATE(Table1[[#This Row],[Customer Last Name]],", ",Table1[[#This Row],[Customer First Name]])</f>
        <v>No. 12155, Client</v>
      </c>
      <c r="F5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49" t="str">
        <f>IF(Table1[[#This Row],[Transaction Type]]="Maintenance","Non-Sales","Sales")</f>
        <v>Non-Sales</v>
      </c>
      <c r="H549" t="str">
        <f>IF(Table1[[#This Row],[Quarter]]="q2",1,"")</f>
        <v/>
      </c>
      <c r="I549">
        <f>IF(Table1[[#This Row],[Quarter]]="q3",1,"")</f>
        <v>1</v>
      </c>
      <c r="J549" t="str">
        <f>IF(Table1[[#This Row],[Quarter]]="Q2",Table1[[#This Row],[Credit Amount]],"")</f>
        <v/>
      </c>
      <c r="K549">
        <f>IF(Table1[[#This Row],[Quarter]]="Q3",Table1[[#This Row],[Credit Amount]],"")</f>
        <v>-61.6</v>
      </c>
      <c r="L549" t="str">
        <f>IF(Table1[[#This Row],[Transaction Type]]="Upgrade",Table1[[#This Row],[Credit Amount]],IF(Table1[[#This Row],[Transaction Type]]="Activation",Table1[[#This Row],[Credit Amount]],""))</f>
        <v/>
      </c>
      <c r="M549">
        <f>IF(Table1[[#This Row],[Transaction Type]]="Maintenance",Table1[[#This Row],[Credit Amount]],"")</f>
        <v>-61.6</v>
      </c>
      <c r="N549">
        <v>10097</v>
      </c>
      <c r="O549" t="s">
        <v>2489</v>
      </c>
      <c r="P549" t="s">
        <v>2586</v>
      </c>
      <c r="Q549" t="s">
        <v>289</v>
      </c>
      <c r="R549">
        <v>10009</v>
      </c>
      <c r="S549" t="s">
        <v>2489</v>
      </c>
      <c r="T549" t="s">
        <v>2498</v>
      </c>
      <c r="U549" t="s">
        <v>290</v>
      </c>
      <c r="V549" t="s">
        <v>66</v>
      </c>
      <c r="W549">
        <v>100003154</v>
      </c>
      <c r="X549">
        <v>8005552155</v>
      </c>
      <c r="Y549" t="s">
        <v>2595</v>
      </c>
      <c r="Z549" t="s">
        <v>4750</v>
      </c>
      <c r="AA549" s="13">
        <v>-61.6</v>
      </c>
      <c r="AB549" s="14">
        <v>42627</v>
      </c>
      <c r="AC549" t="s">
        <v>36</v>
      </c>
    </row>
    <row r="550" spans="1:29" x14ac:dyDescent="0.25">
      <c r="A550" t="str">
        <f>CONCATENATE("Q",ROUNDUP(MONTH(Table1[[#This Row],[Month]])/3,0))</f>
        <v>Q3</v>
      </c>
      <c r="B550" s="14">
        <f>EOMONTH(Table1[[#This Row],[Credit Date]],-1)+1</f>
        <v>42614</v>
      </c>
      <c r="C550" t="str">
        <f>CONCATENATE(Table1[[#This Row],[Issuer Last Name]],", ",Table1[[#This Row],[Issuer First Name]])</f>
        <v>No. 097, Employee</v>
      </c>
      <c r="D550" t="str">
        <f>CONCATENATE(Table1[[#This Row],[Approver Last Name]],", ",Table1[[#This Row],[Approver First Name]])</f>
        <v>No. 097, Employee</v>
      </c>
      <c r="E550" t="str">
        <f>CONCATENATE(Table1[[#This Row],[Customer Last Name]],", ",Table1[[#This Row],[Customer First Name]])</f>
        <v>No. 11862, Client</v>
      </c>
      <c r="F550" t="str">
        <f>IF(Table1[[#This Row],[Credit Amount]]&gt;-19.99,"Less than 19.99",IF(Table1[[#This Row],[Credit Amount]]=-20,"20",IF(Table1[[#This Row],[Credit Amount]]&gt;-49.98,"20.01-49.98",IF(Table1[[#This Row],[Credit Amount]]=-49.99,"49.99",IF(Table1[[#This Row],[Credit Amount]]=-50,"50",IF(Table1[[#This Row],[Credit Amount]]&lt;-50.01,"Greater than 50"))))))</f>
        <v>20.01-49.98</v>
      </c>
      <c r="G550" t="str">
        <f>IF(Table1[[#This Row],[Transaction Type]]="Maintenance","Non-Sales","Sales")</f>
        <v>Non-Sales</v>
      </c>
      <c r="H550" t="str">
        <f>IF(Table1[[#This Row],[Quarter]]="q2",1,"")</f>
        <v/>
      </c>
      <c r="I550">
        <f>IF(Table1[[#This Row],[Quarter]]="q3",1,"")</f>
        <v>1</v>
      </c>
      <c r="J550" t="str">
        <f>IF(Table1[[#This Row],[Quarter]]="Q2",Table1[[#This Row],[Credit Amount]],"")</f>
        <v/>
      </c>
      <c r="K550">
        <f>IF(Table1[[#This Row],[Quarter]]="Q3",Table1[[#This Row],[Credit Amount]],"")</f>
        <v>-36.29</v>
      </c>
      <c r="L550" t="str">
        <f>IF(Table1[[#This Row],[Transaction Type]]="Upgrade",Table1[[#This Row],[Credit Amount]],IF(Table1[[#This Row],[Transaction Type]]="Activation",Table1[[#This Row],[Credit Amount]],""))</f>
        <v/>
      </c>
      <c r="M550">
        <f>IF(Table1[[#This Row],[Transaction Type]]="Maintenance",Table1[[#This Row],[Credit Amount]],"")</f>
        <v>-36.29</v>
      </c>
      <c r="N550">
        <v>10097</v>
      </c>
      <c r="O550" t="s">
        <v>2489</v>
      </c>
      <c r="P550" t="s">
        <v>2586</v>
      </c>
      <c r="Q550" t="s">
        <v>289</v>
      </c>
      <c r="R550">
        <v>10097</v>
      </c>
      <c r="S550" t="s">
        <v>2489</v>
      </c>
      <c r="T550" t="s">
        <v>2586</v>
      </c>
      <c r="U550" t="s">
        <v>289</v>
      </c>
      <c r="V550" t="s">
        <v>66</v>
      </c>
      <c r="W550">
        <v>100002861</v>
      </c>
      <c r="X550">
        <v>8005551862</v>
      </c>
      <c r="Y550" t="s">
        <v>2595</v>
      </c>
      <c r="Z550" t="s">
        <v>4457</v>
      </c>
      <c r="AA550" s="13">
        <v>-36.29</v>
      </c>
      <c r="AB550" s="14">
        <v>42631</v>
      </c>
      <c r="AC550" t="s">
        <v>36</v>
      </c>
    </row>
    <row r="551" spans="1:29" x14ac:dyDescent="0.25">
      <c r="A551" t="str">
        <f>CONCATENATE("Q",ROUNDUP(MONTH(Table1[[#This Row],[Month]])/3,0))</f>
        <v>Q3</v>
      </c>
      <c r="B551" s="14">
        <f>EOMONTH(Table1[[#This Row],[Credit Date]],-1)+1</f>
        <v>42614</v>
      </c>
      <c r="C551" t="str">
        <f>CONCATENATE(Table1[[#This Row],[Issuer Last Name]],", ",Table1[[#This Row],[Issuer First Name]])</f>
        <v>No. 097, Employee</v>
      </c>
      <c r="D551" t="str">
        <f>CONCATENATE(Table1[[#This Row],[Approver Last Name]],", ",Table1[[#This Row],[Approver First Name]])</f>
        <v>No. 009, Employee</v>
      </c>
      <c r="E551" t="str">
        <f>CONCATENATE(Table1[[#This Row],[Customer Last Name]],", ",Table1[[#This Row],[Customer First Name]])</f>
        <v>No. 13217, Client</v>
      </c>
      <c r="F5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551" t="str">
        <f>IF(Table1[[#This Row],[Transaction Type]]="Maintenance","Non-Sales","Sales")</f>
        <v>Sales</v>
      </c>
      <c r="H551" t="str">
        <f>IF(Table1[[#This Row],[Quarter]]="q2",1,"")</f>
        <v/>
      </c>
      <c r="I551">
        <f>IF(Table1[[#This Row],[Quarter]]="q3",1,"")</f>
        <v>1</v>
      </c>
      <c r="J551" t="str">
        <f>IF(Table1[[#This Row],[Quarter]]="Q2",Table1[[#This Row],[Credit Amount]],"")</f>
        <v/>
      </c>
      <c r="K551">
        <f>IF(Table1[[#This Row],[Quarter]]="Q3",Table1[[#This Row],[Credit Amount]],"")</f>
        <v>-64.14</v>
      </c>
      <c r="L551">
        <f>IF(Table1[[#This Row],[Transaction Type]]="Upgrade",Table1[[#This Row],[Credit Amount]],IF(Table1[[#This Row],[Transaction Type]]="Activation",Table1[[#This Row],[Credit Amount]],""))</f>
        <v>-64.14</v>
      </c>
      <c r="M551" t="str">
        <f>IF(Table1[[#This Row],[Transaction Type]]="Maintenance",Table1[[#This Row],[Credit Amount]],"")</f>
        <v/>
      </c>
      <c r="N551">
        <v>10097</v>
      </c>
      <c r="O551" t="s">
        <v>2489</v>
      </c>
      <c r="P551" t="s">
        <v>2586</v>
      </c>
      <c r="Q551" t="s">
        <v>289</v>
      </c>
      <c r="R551">
        <v>10009</v>
      </c>
      <c r="S551" t="s">
        <v>2489</v>
      </c>
      <c r="T551" t="s">
        <v>2498</v>
      </c>
      <c r="U551" t="s">
        <v>290</v>
      </c>
      <c r="V551" t="s">
        <v>66</v>
      </c>
      <c r="W551">
        <v>100004216</v>
      </c>
      <c r="X551">
        <v>8005553217</v>
      </c>
      <c r="Y551" t="s">
        <v>2595</v>
      </c>
      <c r="Z551" t="s">
        <v>5805</v>
      </c>
      <c r="AA551" s="13">
        <v>-64.14</v>
      </c>
      <c r="AB551" s="14">
        <v>42631</v>
      </c>
      <c r="AC551" t="s">
        <v>35</v>
      </c>
    </row>
    <row r="552" spans="1:29" x14ac:dyDescent="0.25">
      <c r="A552" t="str">
        <f>CONCATENATE("Q",ROUNDUP(MONTH(Table1[[#This Row],[Month]])/3,0))</f>
        <v>Q3</v>
      </c>
      <c r="B552" s="14">
        <f>EOMONTH(Table1[[#This Row],[Credit Date]],-1)+1</f>
        <v>42614</v>
      </c>
      <c r="C552" t="str">
        <f>CONCATENATE(Table1[[#This Row],[Issuer Last Name]],", ",Table1[[#This Row],[Issuer First Name]])</f>
        <v>No. 097, Employee</v>
      </c>
      <c r="D552" t="str">
        <f>CONCATENATE(Table1[[#This Row],[Approver Last Name]],", ",Table1[[#This Row],[Approver First Name]])</f>
        <v>No. 097, Employee</v>
      </c>
      <c r="E552" t="str">
        <f>CONCATENATE(Table1[[#This Row],[Customer Last Name]],", ",Table1[[#This Row],[Customer First Name]])</f>
        <v>No. 11141, Client</v>
      </c>
      <c r="F552" t="str">
        <f>IF(Table1[[#This Row],[Credit Amount]]&gt;-19.99,"Less than 19.99",IF(Table1[[#This Row],[Credit Amount]]=-20,"20",IF(Table1[[#This Row],[Credit Amount]]&gt;-49.98,"20.01-49.98",IF(Table1[[#This Row],[Credit Amount]]=-49.99,"49.99",IF(Table1[[#This Row],[Credit Amount]]=-50,"50",IF(Table1[[#This Row],[Credit Amount]]&lt;-50.01,"Greater than 50"))))))</f>
        <v>20.01-49.98</v>
      </c>
      <c r="G552" t="str">
        <f>IF(Table1[[#This Row],[Transaction Type]]="Maintenance","Non-Sales","Sales")</f>
        <v>Sales</v>
      </c>
      <c r="H552" t="str">
        <f>IF(Table1[[#This Row],[Quarter]]="q2",1,"")</f>
        <v/>
      </c>
      <c r="I552">
        <f>IF(Table1[[#This Row],[Quarter]]="q3",1,"")</f>
        <v>1</v>
      </c>
      <c r="J552" t="str">
        <f>IF(Table1[[#This Row],[Quarter]]="Q2",Table1[[#This Row],[Credit Amount]],"")</f>
        <v/>
      </c>
      <c r="K552">
        <f>IF(Table1[[#This Row],[Quarter]]="Q3",Table1[[#This Row],[Credit Amount]],"")</f>
        <v>-49.89</v>
      </c>
      <c r="L552">
        <f>IF(Table1[[#This Row],[Transaction Type]]="Upgrade",Table1[[#This Row],[Credit Amount]],IF(Table1[[#This Row],[Transaction Type]]="Activation",Table1[[#This Row],[Credit Amount]],""))</f>
        <v>-49.89</v>
      </c>
      <c r="M552" t="str">
        <f>IF(Table1[[#This Row],[Transaction Type]]="Maintenance",Table1[[#This Row],[Credit Amount]],"")</f>
        <v/>
      </c>
      <c r="N552">
        <v>10097</v>
      </c>
      <c r="O552" t="s">
        <v>2489</v>
      </c>
      <c r="P552" t="s">
        <v>2586</v>
      </c>
      <c r="Q552" t="s">
        <v>289</v>
      </c>
      <c r="R552">
        <v>10097</v>
      </c>
      <c r="S552" t="s">
        <v>2489</v>
      </c>
      <c r="T552" t="s">
        <v>2586</v>
      </c>
      <c r="U552" t="s">
        <v>289</v>
      </c>
      <c r="V552" t="s">
        <v>66</v>
      </c>
      <c r="W552">
        <v>100002140</v>
      </c>
      <c r="X552">
        <v>8005551141</v>
      </c>
      <c r="Y552" t="s">
        <v>2595</v>
      </c>
      <c r="Z552" t="s">
        <v>3736</v>
      </c>
      <c r="AA552" s="13">
        <v>-49.89</v>
      </c>
      <c r="AB552" s="14">
        <v>42632</v>
      </c>
      <c r="AC552" t="s">
        <v>35</v>
      </c>
    </row>
    <row r="553" spans="1:29" x14ac:dyDescent="0.25">
      <c r="A553" t="str">
        <f>CONCATENATE("Q",ROUNDUP(MONTH(Table1[[#This Row],[Month]])/3,0))</f>
        <v>Q3</v>
      </c>
      <c r="B553" s="14">
        <f>EOMONTH(Table1[[#This Row],[Credit Date]],-1)+1</f>
        <v>42614</v>
      </c>
      <c r="C553" t="str">
        <f>CONCATENATE(Table1[[#This Row],[Issuer Last Name]],", ",Table1[[#This Row],[Issuer First Name]])</f>
        <v>No. 097, Employee</v>
      </c>
      <c r="D553" t="str">
        <f>CONCATENATE(Table1[[#This Row],[Approver Last Name]],", ",Table1[[#This Row],[Approver First Name]])</f>
        <v>No. 097, Employee</v>
      </c>
      <c r="E553" t="str">
        <f>CONCATENATE(Table1[[#This Row],[Customer Last Name]],", ",Table1[[#This Row],[Customer First Name]])</f>
        <v>No. 13368, Client</v>
      </c>
      <c r="F553" t="str">
        <f>IF(Table1[[#This Row],[Credit Amount]]&gt;-19.99,"Less than 19.99",IF(Table1[[#This Row],[Credit Amount]]=-20,"20",IF(Table1[[#This Row],[Credit Amount]]&gt;-49.98,"20.01-49.98",IF(Table1[[#This Row],[Credit Amount]]=-49.99,"49.99",IF(Table1[[#This Row],[Credit Amount]]=-50,"50",IF(Table1[[#This Row],[Credit Amount]]&lt;-50.01,"Greater than 50"))))))</f>
        <v>20.01-49.98</v>
      </c>
      <c r="G553" t="str">
        <f>IF(Table1[[#This Row],[Transaction Type]]="Maintenance","Non-Sales","Sales")</f>
        <v>Sales</v>
      </c>
      <c r="H553" t="str">
        <f>IF(Table1[[#This Row],[Quarter]]="q2",1,"")</f>
        <v/>
      </c>
      <c r="I553">
        <f>IF(Table1[[#This Row],[Quarter]]="q3",1,"")</f>
        <v>1</v>
      </c>
      <c r="J553" t="str">
        <f>IF(Table1[[#This Row],[Quarter]]="Q2",Table1[[#This Row],[Credit Amount]],"")</f>
        <v/>
      </c>
      <c r="K553">
        <f>IF(Table1[[#This Row],[Quarter]]="Q3",Table1[[#This Row],[Credit Amount]],"")</f>
        <v>-29.86</v>
      </c>
      <c r="L553">
        <f>IF(Table1[[#This Row],[Transaction Type]]="Upgrade",Table1[[#This Row],[Credit Amount]],IF(Table1[[#This Row],[Transaction Type]]="Activation",Table1[[#This Row],[Credit Amount]],""))</f>
        <v>-29.86</v>
      </c>
      <c r="M553" t="str">
        <f>IF(Table1[[#This Row],[Transaction Type]]="Maintenance",Table1[[#This Row],[Credit Amount]],"")</f>
        <v/>
      </c>
      <c r="N553">
        <v>10097</v>
      </c>
      <c r="O553" t="s">
        <v>2489</v>
      </c>
      <c r="P553" t="s">
        <v>2586</v>
      </c>
      <c r="Q553" t="s">
        <v>289</v>
      </c>
      <c r="R553">
        <v>10097</v>
      </c>
      <c r="S553" t="s">
        <v>2489</v>
      </c>
      <c r="T553" t="s">
        <v>2586</v>
      </c>
      <c r="U553" t="s">
        <v>289</v>
      </c>
      <c r="V553" t="s">
        <v>66</v>
      </c>
      <c r="W553">
        <v>100004367</v>
      </c>
      <c r="X553">
        <v>8005553368</v>
      </c>
      <c r="Y553" t="s">
        <v>2595</v>
      </c>
      <c r="Z553" t="s">
        <v>5956</v>
      </c>
      <c r="AA553" s="13">
        <v>-29.86</v>
      </c>
      <c r="AB553" s="14">
        <v>42632</v>
      </c>
      <c r="AC553" t="s">
        <v>35</v>
      </c>
    </row>
    <row r="554" spans="1:29" x14ac:dyDescent="0.25">
      <c r="A554" t="str">
        <f>CONCATENATE("Q",ROUNDUP(MONTH(Table1[[#This Row],[Month]])/3,0))</f>
        <v>Q3</v>
      </c>
      <c r="B554" s="14">
        <f>EOMONTH(Table1[[#This Row],[Credit Date]],-1)+1</f>
        <v>42614</v>
      </c>
      <c r="C554" t="str">
        <f>CONCATENATE(Table1[[#This Row],[Issuer Last Name]],", ",Table1[[#This Row],[Issuer First Name]])</f>
        <v>No. 097, Employee</v>
      </c>
      <c r="D554" t="str">
        <f>CONCATENATE(Table1[[#This Row],[Approver Last Name]],", ",Table1[[#This Row],[Approver First Name]])</f>
        <v>No. 009, Employee</v>
      </c>
      <c r="E554" t="str">
        <f>CONCATENATE(Table1[[#This Row],[Customer Last Name]],", ",Table1[[#This Row],[Customer First Name]])</f>
        <v>No. 12286, Client</v>
      </c>
      <c r="F5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554" t="str">
        <f>IF(Table1[[#This Row],[Transaction Type]]="Maintenance","Non-Sales","Sales")</f>
        <v>Non-Sales</v>
      </c>
      <c r="H554" t="str">
        <f>IF(Table1[[#This Row],[Quarter]]="q2",1,"")</f>
        <v/>
      </c>
      <c r="I554">
        <f>IF(Table1[[#This Row],[Quarter]]="q3",1,"")</f>
        <v>1</v>
      </c>
      <c r="J554" t="str">
        <f>IF(Table1[[#This Row],[Quarter]]="Q2",Table1[[#This Row],[Credit Amount]],"")</f>
        <v/>
      </c>
      <c r="K554">
        <f>IF(Table1[[#This Row],[Quarter]]="Q3",Table1[[#This Row],[Credit Amount]],"")</f>
        <v>-77</v>
      </c>
      <c r="L554" t="str">
        <f>IF(Table1[[#This Row],[Transaction Type]]="Upgrade",Table1[[#This Row],[Credit Amount]],IF(Table1[[#This Row],[Transaction Type]]="Activation",Table1[[#This Row],[Credit Amount]],""))</f>
        <v/>
      </c>
      <c r="M554">
        <f>IF(Table1[[#This Row],[Transaction Type]]="Maintenance",Table1[[#This Row],[Credit Amount]],"")</f>
        <v>-77</v>
      </c>
      <c r="N554">
        <v>10097</v>
      </c>
      <c r="O554" t="s">
        <v>2489</v>
      </c>
      <c r="P554" t="s">
        <v>2586</v>
      </c>
      <c r="Q554" t="s">
        <v>289</v>
      </c>
      <c r="R554">
        <v>10009</v>
      </c>
      <c r="S554" t="s">
        <v>2489</v>
      </c>
      <c r="T554" t="s">
        <v>2498</v>
      </c>
      <c r="U554" t="s">
        <v>290</v>
      </c>
      <c r="V554" t="s">
        <v>66</v>
      </c>
      <c r="W554">
        <v>100003285</v>
      </c>
      <c r="X554">
        <v>8005552286</v>
      </c>
      <c r="Y554" t="s">
        <v>2595</v>
      </c>
      <c r="Z554" t="s">
        <v>4881</v>
      </c>
      <c r="AA554" s="13">
        <v>-77</v>
      </c>
      <c r="AB554" s="14">
        <v>42633</v>
      </c>
      <c r="AC554" t="s">
        <v>36</v>
      </c>
    </row>
    <row r="555" spans="1:29" x14ac:dyDescent="0.25">
      <c r="A555" t="str">
        <f>CONCATENATE("Q",ROUNDUP(MONTH(Table1[[#This Row],[Month]])/3,0))</f>
        <v>Q3</v>
      </c>
      <c r="B555" s="14">
        <f>EOMONTH(Table1[[#This Row],[Credit Date]],-1)+1</f>
        <v>42614</v>
      </c>
      <c r="C555" t="str">
        <f>CONCATENATE(Table1[[#This Row],[Issuer Last Name]],", ",Table1[[#This Row],[Issuer First Name]])</f>
        <v>No. 097, Employee</v>
      </c>
      <c r="D555" t="str">
        <f>CONCATENATE(Table1[[#This Row],[Approver Last Name]],", ",Table1[[#This Row],[Approver First Name]])</f>
        <v>No. 009, Employee</v>
      </c>
      <c r="E555" t="str">
        <f>CONCATENATE(Table1[[#This Row],[Customer Last Name]],", ",Table1[[#This Row],[Customer First Name]])</f>
        <v>No. 11046, Client</v>
      </c>
      <c r="F5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555" t="str">
        <f>IF(Table1[[#This Row],[Transaction Type]]="Maintenance","Non-Sales","Sales")</f>
        <v>Non-Sales</v>
      </c>
      <c r="H555" t="str">
        <f>IF(Table1[[#This Row],[Quarter]]="q2",1,"")</f>
        <v/>
      </c>
      <c r="I555">
        <f>IF(Table1[[#This Row],[Quarter]]="q3",1,"")</f>
        <v>1</v>
      </c>
      <c r="J555" t="str">
        <f>IF(Table1[[#This Row],[Quarter]]="Q2",Table1[[#This Row],[Credit Amount]],"")</f>
        <v/>
      </c>
      <c r="K555">
        <f>IF(Table1[[#This Row],[Quarter]]="Q3",Table1[[#This Row],[Credit Amount]],"")</f>
        <v>-53.72</v>
      </c>
      <c r="L555" t="str">
        <f>IF(Table1[[#This Row],[Transaction Type]]="Upgrade",Table1[[#This Row],[Credit Amount]],IF(Table1[[#This Row],[Transaction Type]]="Activation",Table1[[#This Row],[Credit Amount]],""))</f>
        <v/>
      </c>
      <c r="M555">
        <f>IF(Table1[[#This Row],[Transaction Type]]="Maintenance",Table1[[#This Row],[Credit Amount]],"")</f>
        <v>-53.72</v>
      </c>
      <c r="N555">
        <v>10097</v>
      </c>
      <c r="O555" t="s">
        <v>2489</v>
      </c>
      <c r="P555" t="s">
        <v>2586</v>
      </c>
      <c r="Q555" t="s">
        <v>289</v>
      </c>
      <c r="R555">
        <v>10009</v>
      </c>
      <c r="S555" t="s">
        <v>2489</v>
      </c>
      <c r="T555" t="s">
        <v>2498</v>
      </c>
      <c r="U555" t="s">
        <v>290</v>
      </c>
      <c r="V555" t="s">
        <v>66</v>
      </c>
      <c r="W555">
        <v>100002045</v>
      </c>
      <c r="X555">
        <v>8005551046</v>
      </c>
      <c r="Y555" t="s">
        <v>2595</v>
      </c>
      <c r="Z555" t="s">
        <v>3641</v>
      </c>
      <c r="AA555" s="13">
        <v>-53.72</v>
      </c>
      <c r="AB555" s="14">
        <v>42636</v>
      </c>
      <c r="AC555" t="s">
        <v>36</v>
      </c>
    </row>
    <row r="556" spans="1:29" x14ac:dyDescent="0.25">
      <c r="A556" t="str">
        <f>CONCATENATE("Q",ROUNDUP(MONTH(Table1[[#This Row],[Month]])/3,0))</f>
        <v>Q3</v>
      </c>
      <c r="B556" s="14">
        <f>EOMONTH(Table1[[#This Row],[Credit Date]],-1)+1</f>
        <v>42614</v>
      </c>
      <c r="C556" t="str">
        <f>CONCATENATE(Table1[[#This Row],[Issuer Last Name]],", ",Table1[[#This Row],[Issuer First Name]])</f>
        <v>No. 097, Employee</v>
      </c>
      <c r="D556" t="str">
        <f>CONCATENATE(Table1[[#This Row],[Approver Last Name]],", ",Table1[[#This Row],[Approver First Name]])</f>
        <v>No. 097, Employee</v>
      </c>
      <c r="E556" t="str">
        <f>CONCATENATE(Table1[[#This Row],[Customer Last Name]],", ",Table1[[#This Row],[Customer First Name]])</f>
        <v>No. 10848, Client</v>
      </c>
      <c r="F556" t="str">
        <f>IF(Table1[[#This Row],[Credit Amount]]&gt;-19.99,"Less than 19.99",IF(Table1[[#This Row],[Credit Amount]]=-20,"20",IF(Table1[[#This Row],[Credit Amount]]&gt;-49.98,"20.01-49.98",IF(Table1[[#This Row],[Credit Amount]]=-49.99,"49.99",IF(Table1[[#This Row],[Credit Amount]]=-50,"50",IF(Table1[[#This Row],[Credit Amount]]&lt;-50.01,"Greater than 50"))))))</f>
        <v>20.01-49.98</v>
      </c>
      <c r="G556" t="str">
        <f>IF(Table1[[#This Row],[Transaction Type]]="Maintenance","Non-Sales","Sales")</f>
        <v>Non-Sales</v>
      </c>
      <c r="H556" t="str">
        <f>IF(Table1[[#This Row],[Quarter]]="q2",1,"")</f>
        <v/>
      </c>
      <c r="I556">
        <f>IF(Table1[[#This Row],[Quarter]]="q3",1,"")</f>
        <v>1</v>
      </c>
      <c r="J556" t="str">
        <f>IF(Table1[[#This Row],[Quarter]]="Q2",Table1[[#This Row],[Credit Amount]],"")</f>
        <v/>
      </c>
      <c r="K556">
        <f>IF(Table1[[#This Row],[Quarter]]="Q3",Table1[[#This Row],[Credit Amount]],"")</f>
        <v>-33.4</v>
      </c>
      <c r="L556" t="str">
        <f>IF(Table1[[#This Row],[Transaction Type]]="Upgrade",Table1[[#This Row],[Credit Amount]],IF(Table1[[#This Row],[Transaction Type]]="Activation",Table1[[#This Row],[Credit Amount]],""))</f>
        <v/>
      </c>
      <c r="M556">
        <f>IF(Table1[[#This Row],[Transaction Type]]="Maintenance",Table1[[#This Row],[Credit Amount]],"")</f>
        <v>-33.4</v>
      </c>
      <c r="N556">
        <v>10097</v>
      </c>
      <c r="O556" t="s">
        <v>2489</v>
      </c>
      <c r="P556" t="s">
        <v>2586</v>
      </c>
      <c r="Q556" t="s">
        <v>289</v>
      </c>
      <c r="R556">
        <v>10097</v>
      </c>
      <c r="S556" t="s">
        <v>2489</v>
      </c>
      <c r="T556" t="s">
        <v>2586</v>
      </c>
      <c r="U556" t="s">
        <v>289</v>
      </c>
      <c r="V556" t="s">
        <v>66</v>
      </c>
      <c r="W556">
        <v>100001847</v>
      </c>
      <c r="X556">
        <v>8005550848</v>
      </c>
      <c r="Y556" t="s">
        <v>2595</v>
      </c>
      <c r="Z556" t="s">
        <v>3443</v>
      </c>
      <c r="AA556" s="13">
        <v>-33.4</v>
      </c>
      <c r="AB556" s="14">
        <v>42637</v>
      </c>
      <c r="AC556" t="s">
        <v>36</v>
      </c>
    </row>
    <row r="557" spans="1:29" x14ac:dyDescent="0.25">
      <c r="A557" t="str">
        <f>CONCATENATE("Q",ROUNDUP(MONTH(Table1[[#This Row],[Month]])/3,0))</f>
        <v>Q3</v>
      </c>
      <c r="B557" s="14">
        <f>EOMONTH(Table1[[#This Row],[Credit Date]],-1)+1</f>
        <v>42614</v>
      </c>
      <c r="C557" t="str">
        <f>CONCATENATE(Table1[[#This Row],[Issuer Last Name]],", ",Table1[[#This Row],[Issuer First Name]])</f>
        <v>No. 097, Employee</v>
      </c>
      <c r="D557" t="str">
        <f>CONCATENATE(Table1[[#This Row],[Approver Last Name]],", ",Table1[[#This Row],[Approver First Name]])</f>
        <v>No. 009, Employee</v>
      </c>
      <c r="E557" t="str">
        <f>CONCATENATE(Table1[[#This Row],[Customer Last Name]],", ",Table1[[#This Row],[Customer First Name]])</f>
        <v>No. 13902, Client</v>
      </c>
      <c r="F5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57" t="str">
        <f>IF(Table1[[#This Row],[Transaction Type]]="Maintenance","Non-Sales","Sales")</f>
        <v>Non-Sales</v>
      </c>
      <c r="H557" t="str">
        <f>IF(Table1[[#This Row],[Quarter]]="q2",1,"")</f>
        <v/>
      </c>
      <c r="I557">
        <f>IF(Table1[[#This Row],[Quarter]]="q3",1,"")</f>
        <v>1</v>
      </c>
      <c r="J557" t="str">
        <f>IF(Table1[[#This Row],[Quarter]]="Q2",Table1[[#This Row],[Credit Amount]],"")</f>
        <v/>
      </c>
      <c r="K557">
        <f>IF(Table1[[#This Row],[Quarter]]="Q3",Table1[[#This Row],[Credit Amount]],"")</f>
        <v>-75.84</v>
      </c>
      <c r="L557" t="str">
        <f>IF(Table1[[#This Row],[Transaction Type]]="Upgrade",Table1[[#This Row],[Credit Amount]],IF(Table1[[#This Row],[Transaction Type]]="Activation",Table1[[#This Row],[Credit Amount]],""))</f>
        <v/>
      </c>
      <c r="M557">
        <f>IF(Table1[[#This Row],[Transaction Type]]="Maintenance",Table1[[#This Row],[Credit Amount]],"")</f>
        <v>-75.84</v>
      </c>
      <c r="N557">
        <v>10097</v>
      </c>
      <c r="O557" t="s">
        <v>2489</v>
      </c>
      <c r="P557" t="s">
        <v>2586</v>
      </c>
      <c r="Q557" t="s">
        <v>289</v>
      </c>
      <c r="R557">
        <v>10009</v>
      </c>
      <c r="S557" t="s">
        <v>2489</v>
      </c>
      <c r="T557" t="s">
        <v>2498</v>
      </c>
      <c r="U557" t="s">
        <v>290</v>
      </c>
      <c r="V557" t="s">
        <v>66</v>
      </c>
      <c r="W557">
        <v>100004901</v>
      </c>
      <c r="X557">
        <v>8005553902</v>
      </c>
      <c r="Y557" t="s">
        <v>2595</v>
      </c>
      <c r="Z557" t="s">
        <v>6490</v>
      </c>
      <c r="AA557" s="13">
        <v>-75.84</v>
      </c>
      <c r="AB557" s="14">
        <v>42643</v>
      </c>
      <c r="AC557" t="s">
        <v>36</v>
      </c>
    </row>
    <row r="558" spans="1:29" x14ac:dyDescent="0.25">
      <c r="A558" t="str">
        <f>CONCATENATE("Q",ROUNDUP(MONTH(Table1[[#This Row],[Month]])/3,0))</f>
        <v>Q2</v>
      </c>
      <c r="B558" s="14">
        <f>EOMONTH(Table1[[#This Row],[Credit Date]],-1)+1</f>
        <v>42461</v>
      </c>
      <c r="C558" t="str">
        <f>CONCATENATE(Table1[[#This Row],[Issuer Last Name]],", ",Table1[[#This Row],[Issuer First Name]])</f>
        <v>No. 062, Employee</v>
      </c>
      <c r="D558" t="str">
        <f>CONCATENATE(Table1[[#This Row],[Approver Last Name]],", ",Table1[[#This Row],[Approver First Name]])</f>
        <v>No. 009, Employee</v>
      </c>
      <c r="E558" t="str">
        <f>CONCATENATE(Table1[[#This Row],[Customer Last Name]],", ",Table1[[#This Row],[Customer First Name]])</f>
        <v>No. 13478, Client</v>
      </c>
      <c r="F558" t="str">
        <f>IF(Table1[[#This Row],[Credit Amount]]&gt;-19.99,"Less than 19.99",IF(Table1[[#This Row],[Credit Amount]]=-20,"20",IF(Table1[[#This Row],[Credit Amount]]&gt;-49.98,"20.01-49.98",IF(Table1[[#This Row],[Credit Amount]]=-49.99,"49.99",IF(Table1[[#This Row],[Credit Amount]]=-50,"50",IF(Table1[[#This Row],[Credit Amount]]&lt;-50.01,"Greater than 50"))))))</f>
        <v>20.01-49.98</v>
      </c>
      <c r="G558" t="str">
        <f>IF(Table1[[#This Row],[Transaction Type]]="Maintenance","Non-Sales","Sales")</f>
        <v>Non-Sales</v>
      </c>
      <c r="H558">
        <f>IF(Table1[[#This Row],[Quarter]]="q2",1,"")</f>
        <v>1</v>
      </c>
      <c r="I558" t="str">
        <f>IF(Table1[[#This Row],[Quarter]]="q3",1,"")</f>
        <v/>
      </c>
      <c r="J558">
        <f>IF(Table1[[#This Row],[Quarter]]="Q2",Table1[[#This Row],[Credit Amount]],"")</f>
        <v>-46.4</v>
      </c>
      <c r="K558" t="str">
        <f>IF(Table1[[#This Row],[Quarter]]="Q3",Table1[[#This Row],[Credit Amount]],"")</f>
        <v/>
      </c>
      <c r="L558" t="str">
        <f>IF(Table1[[#This Row],[Transaction Type]]="Upgrade",Table1[[#This Row],[Credit Amount]],IF(Table1[[#This Row],[Transaction Type]]="Activation",Table1[[#This Row],[Credit Amount]],""))</f>
        <v/>
      </c>
      <c r="M558">
        <f>IF(Table1[[#This Row],[Transaction Type]]="Maintenance",Table1[[#This Row],[Credit Amount]],"")</f>
        <v>-46.4</v>
      </c>
      <c r="N558">
        <v>10062</v>
      </c>
      <c r="O558" t="s">
        <v>2489</v>
      </c>
      <c r="P558" t="s">
        <v>2551</v>
      </c>
      <c r="Q558" t="s">
        <v>289</v>
      </c>
      <c r="R558">
        <v>10009</v>
      </c>
      <c r="S558" t="s">
        <v>2489</v>
      </c>
      <c r="T558" t="s">
        <v>2498</v>
      </c>
      <c r="U558" t="s">
        <v>290</v>
      </c>
      <c r="V558" t="s">
        <v>66</v>
      </c>
      <c r="W558">
        <v>100004477</v>
      </c>
      <c r="X558">
        <v>8005553478</v>
      </c>
      <c r="Y558" t="s">
        <v>2595</v>
      </c>
      <c r="Z558" t="s">
        <v>6066</v>
      </c>
      <c r="AA558" s="13">
        <v>-46.4</v>
      </c>
      <c r="AB558" s="14">
        <v>42467</v>
      </c>
      <c r="AC558" t="s">
        <v>36</v>
      </c>
    </row>
    <row r="559" spans="1:29" x14ac:dyDescent="0.25">
      <c r="A559" t="str">
        <f>CONCATENATE("Q",ROUNDUP(MONTH(Table1[[#This Row],[Month]])/3,0))</f>
        <v>Q2</v>
      </c>
      <c r="B559" s="14">
        <f>EOMONTH(Table1[[#This Row],[Credit Date]],-1)+1</f>
        <v>42461</v>
      </c>
      <c r="C559" t="str">
        <f>CONCATENATE(Table1[[#This Row],[Issuer Last Name]],", ",Table1[[#This Row],[Issuer First Name]])</f>
        <v>No. 062, Employee</v>
      </c>
      <c r="D559" t="str">
        <f>CONCATENATE(Table1[[#This Row],[Approver Last Name]],", ",Table1[[#This Row],[Approver First Name]])</f>
        <v>No. 009, Employee</v>
      </c>
      <c r="E559" t="str">
        <f>CONCATENATE(Table1[[#This Row],[Customer Last Name]],", ",Table1[[#This Row],[Customer First Name]])</f>
        <v>No. 12621, Client</v>
      </c>
      <c r="F559" t="str">
        <f>IF(Table1[[#This Row],[Credit Amount]]&gt;-19.99,"Less than 19.99",IF(Table1[[#This Row],[Credit Amount]]=-20,"20",IF(Table1[[#This Row],[Credit Amount]]&gt;-49.98,"20.01-49.98",IF(Table1[[#This Row],[Credit Amount]]=-49.99,"49.99",IF(Table1[[#This Row],[Credit Amount]]=-50,"50",IF(Table1[[#This Row],[Credit Amount]]&lt;-50.01,"Greater than 50"))))))</f>
        <v>20.01-49.98</v>
      </c>
      <c r="G559" t="str">
        <f>IF(Table1[[#This Row],[Transaction Type]]="Maintenance","Non-Sales","Sales")</f>
        <v>Sales</v>
      </c>
      <c r="H559">
        <f>IF(Table1[[#This Row],[Quarter]]="q2",1,"")</f>
        <v>1</v>
      </c>
      <c r="I559" t="str">
        <f>IF(Table1[[#This Row],[Quarter]]="q3",1,"")</f>
        <v/>
      </c>
      <c r="J559">
        <f>IF(Table1[[#This Row],[Quarter]]="Q2",Table1[[#This Row],[Credit Amount]],"")</f>
        <v>-42.12</v>
      </c>
      <c r="K559" t="str">
        <f>IF(Table1[[#This Row],[Quarter]]="Q3",Table1[[#This Row],[Credit Amount]],"")</f>
        <v/>
      </c>
      <c r="L559">
        <f>IF(Table1[[#This Row],[Transaction Type]]="Upgrade",Table1[[#This Row],[Credit Amount]],IF(Table1[[#This Row],[Transaction Type]]="Activation",Table1[[#This Row],[Credit Amount]],""))</f>
        <v>-42.12</v>
      </c>
      <c r="M559" t="str">
        <f>IF(Table1[[#This Row],[Transaction Type]]="Maintenance",Table1[[#This Row],[Credit Amount]],"")</f>
        <v/>
      </c>
      <c r="N559">
        <v>10062</v>
      </c>
      <c r="O559" t="s">
        <v>2489</v>
      </c>
      <c r="P559" t="s">
        <v>2551</v>
      </c>
      <c r="Q559" t="s">
        <v>289</v>
      </c>
      <c r="R559">
        <v>10009</v>
      </c>
      <c r="S559" t="s">
        <v>2489</v>
      </c>
      <c r="T559" t="s">
        <v>2498</v>
      </c>
      <c r="U559" t="s">
        <v>290</v>
      </c>
      <c r="V559" t="s">
        <v>66</v>
      </c>
      <c r="W559">
        <v>100003620</v>
      </c>
      <c r="X559">
        <v>8005552621</v>
      </c>
      <c r="Y559" t="s">
        <v>2595</v>
      </c>
      <c r="Z559" t="s">
        <v>5216</v>
      </c>
      <c r="AA559" s="13">
        <v>-42.12</v>
      </c>
      <c r="AB559" s="14">
        <v>42472</v>
      </c>
      <c r="AC559" t="s">
        <v>37</v>
      </c>
    </row>
    <row r="560" spans="1:29" x14ac:dyDescent="0.25">
      <c r="A560" t="str">
        <f>CONCATENATE("Q",ROUNDUP(MONTH(Table1[[#This Row],[Month]])/3,0))</f>
        <v>Q2</v>
      </c>
      <c r="B560" s="14">
        <f>EOMONTH(Table1[[#This Row],[Credit Date]],-1)+1</f>
        <v>42461</v>
      </c>
      <c r="C560" t="str">
        <f>CONCATENATE(Table1[[#This Row],[Issuer Last Name]],", ",Table1[[#This Row],[Issuer First Name]])</f>
        <v>No. 062, Employee</v>
      </c>
      <c r="D560" t="str">
        <f>CONCATENATE(Table1[[#This Row],[Approver Last Name]],", ",Table1[[#This Row],[Approver First Name]])</f>
        <v>No. 009, Employee</v>
      </c>
      <c r="E560" t="str">
        <f>CONCATENATE(Table1[[#This Row],[Customer Last Name]],", ",Table1[[#This Row],[Customer First Name]])</f>
        <v>No. 12175, Client</v>
      </c>
      <c r="F5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60" t="str">
        <f>IF(Table1[[#This Row],[Transaction Type]]="Maintenance","Non-Sales","Sales")</f>
        <v>Non-Sales</v>
      </c>
      <c r="H560">
        <f>IF(Table1[[#This Row],[Quarter]]="q2",1,"")</f>
        <v>1</v>
      </c>
      <c r="I560" t="str">
        <f>IF(Table1[[#This Row],[Quarter]]="q3",1,"")</f>
        <v/>
      </c>
      <c r="J560">
        <f>IF(Table1[[#This Row],[Quarter]]="Q2",Table1[[#This Row],[Credit Amount]],"")</f>
        <v>-60.61</v>
      </c>
      <c r="K560" t="str">
        <f>IF(Table1[[#This Row],[Quarter]]="Q3",Table1[[#This Row],[Credit Amount]],"")</f>
        <v/>
      </c>
      <c r="L560" t="str">
        <f>IF(Table1[[#This Row],[Transaction Type]]="Upgrade",Table1[[#This Row],[Credit Amount]],IF(Table1[[#This Row],[Transaction Type]]="Activation",Table1[[#This Row],[Credit Amount]],""))</f>
        <v/>
      </c>
      <c r="M560">
        <f>IF(Table1[[#This Row],[Transaction Type]]="Maintenance",Table1[[#This Row],[Credit Amount]],"")</f>
        <v>-60.61</v>
      </c>
      <c r="N560">
        <v>10062</v>
      </c>
      <c r="O560" t="s">
        <v>2489</v>
      </c>
      <c r="P560" t="s">
        <v>2551</v>
      </c>
      <c r="Q560" t="s">
        <v>289</v>
      </c>
      <c r="R560">
        <v>10009</v>
      </c>
      <c r="S560" t="s">
        <v>2489</v>
      </c>
      <c r="T560" t="s">
        <v>2498</v>
      </c>
      <c r="U560" t="s">
        <v>290</v>
      </c>
      <c r="V560" t="s">
        <v>66</v>
      </c>
      <c r="W560">
        <v>100003174</v>
      </c>
      <c r="X560">
        <v>8005552175</v>
      </c>
      <c r="Y560" t="s">
        <v>2595</v>
      </c>
      <c r="Z560" t="s">
        <v>4770</v>
      </c>
      <c r="AA560" s="13">
        <v>-60.61</v>
      </c>
      <c r="AB560" s="14">
        <v>42474</v>
      </c>
      <c r="AC560" t="s">
        <v>36</v>
      </c>
    </row>
    <row r="561" spans="1:29" x14ac:dyDescent="0.25">
      <c r="A561" t="str">
        <f>CONCATENATE("Q",ROUNDUP(MONTH(Table1[[#This Row],[Month]])/3,0))</f>
        <v>Q2</v>
      </c>
      <c r="B561" s="14">
        <f>EOMONTH(Table1[[#This Row],[Credit Date]],-1)+1</f>
        <v>42461</v>
      </c>
      <c r="C561" t="str">
        <f>CONCATENATE(Table1[[#This Row],[Issuer Last Name]],", ",Table1[[#This Row],[Issuer First Name]])</f>
        <v>No. 062, Employee</v>
      </c>
      <c r="D561" t="str">
        <f>CONCATENATE(Table1[[#This Row],[Approver Last Name]],", ",Table1[[#This Row],[Approver First Name]])</f>
        <v>No. 009, Employee</v>
      </c>
      <c r="E561" t="str">
        <f>CONCATENATE(Table1[[#This Row],[Customer Last Name]],", ",Table1[[#This Row],[Customer First Name]])</f>
        <v>No. 13696, Client</v>
      </c>
      <c r="F561" t="str">
        <f>IF(Table1[[#This Row],[Credit Amount]]&gt;-19.99,"Less than 19.99",IF(Table1[[#This Row],[Credit Amount]]=-20,"20",IF(Table1[[#This Row],[Credit Amount]]&gt;-49.98,"20.01-49.98",IF(Table1[[#This Row],[Credit Amount]]=-49.99,"49.99",IF(Table1[[#This Row],[Credit Amount]]=-50,"50",IF(Table1[[#This Row],[Credit Amount]]&lt;-50.01,"Greater than 50"))))))</f>
        <v>Less than 19.99</v>
      </c>
      <c r="G561" t="str">
        <f>IF(Table1[[#This Row],[Transaction Type]]="Maintenance","Non-Sales","Sales")</f>
        <v>Non-Sales</v>
      </c>
      <c r="H561">
        <f>IF(Table1[[#This Row],[Quarter]]="q2",1,"")</f>
        <v>1</v>
      </c>
      <c r="I561" t="str">
        <f>IF(Table1[[#This Row],[Quarter]]="q3",1,"")</f>
        <v/>
      </c>
      <c r="J561">
        <f>IF(Table1[[#This Row],[Quarter]]="Q2",Table1[[#This Row],[Credit Amount]],"")</f>
        <v>-13.77</v>
      </c>
      <c r="K561" t="str">
        <f>IF(Table1[[#This Row],[Quarter]]="Q3",Table1[[#This Row],[Credit Amount]],"")</f>
        <v/>
      </c>
      <c r="L561" t="str">
        <f>IF(Table1[[#This Row],[Transaction Type]]="Upgrade",Table1[[#This Row],[Credit Amount]],IF(Table1[[#This Row],[Transaction Type]]="Activation",Table1[[#This Row],[Credit Amount]],""))</f>
        <v/>
      </c>
      <c r="M561">
        <f>IF(Table1[[#This Row],[Transaction Type]]="Maintenance",Table1[[#This Row],[Credit Amount]],"")</f>
        <v>-13.77</v>
      </c>
      <c r="N561">
        <v>10062</v>
      </c>
      <c r="O561" t="s">
        <v>2489</v>
      </c>
      <c r="P561" t="s">
        <v>2551</v>
      </c>
      <c r="Q561" t="s">
        <v>289</v>
      </c>
      <c r="R561">
        <v>10009</v>
      </c>
      <c r="S561" t="s">
        <v>2489</v>
      </c>
      <c r="T561" t="s">
        <v>2498</v>
      </c>
      <c r="U561" t="s">
        <v>290</v>
      </c>
      <c r="V561" t="s">
        <v>66</v>
      </c>
      <c r="W561">
        <v>100004695</v>
      </c>
      <c r="X561">
        <v>8005553696</v>
      </c>
      <c r="Y561" t="s">
        <v>2595</v>
      </c>
      <c r="Z561" t="s">
        <v>6284</v>
      </c>
      <c r="AA561" s="13">
        <v>-13.77</v>
      </c>
      <c r="AB561" s="14">
        <v>42475</v>
      </c>
      <c r="AC561" t="s">
        <v>36</v>
      </c>
    </row>
    <row r="562" spans="1:29" x14ac:dyDescent="0.25">
      <c r="A562" t="str">
        <f>CONCATENATE("Q",ROUNDUP(MONTH(Table1[[#This Row],[Month]])/3,0))</f>
        <v>Q2</v>
      </c>
      <c r="B562" s="14">
        <f>EOMONTH(Table1[[#This Row],[Credit Date]],-1)+1</f>
        <v>42461</v>
      </c>
      <c r="C562" t="str">
        <f>CONCATENATE(Table1[[#This Row],[Issuer Last Name]],", ",Table1[[#This Row],[Issuer First Name]])</f>
        <v>No. 062, Employee</v>
      </c>
      <c r="D562" t="str">
        <f>CONCATENATE(Table1[[#This Row],[Approver Last Name]],", ",Table1[[#This Row],[Approver First Name]])</f>
        <v>No. 009, Employee</v>
      </c>
      <c r="E562" t="str">
        <f>CONCATENATE(Table1[[#This Row],[Customer Last Name]],", ",Table1[[#This Row],[Customer First Name]])</f>
        <v>No. 10657, Client</v>
      </c>
      <c r="F5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562" t="str">
        <f>IF(Table1[[#This Row],[Transaction Type]]="Maintenance","Non-Sales","Sales")</f>
        <v>Non-Sales</v>
      </c>
      <c r="H562">
        <f>IF(Table1[[#This Row],[Quarter]]="q2",1,"")</f>
        <v>1</v>
      </c>
      <c r="I562" t="str">
        <f>IF(Table1[[#This Row],[Quarter]]="q3",1,"")</f>
        <v/>
      </c>
      <c r="J562">
        <f>IF(Table1[[#This Row],[Quarter]]="Q2",Table1[[#This Row],[Credit Amount]],"")</f>
        <v>-81.7</v>
      </c>
      <c r="K562" t="str">
        <f>IF(Table1[[#This Row],[Quarter]]="Q3",Table1[[#This Row],[Credit Amount]],"")</f>
        <v/>
      </c>
      <c r="L562" t="str">
        <f>IF(Table1[[#This Row],[Transaction Type]]="Upgrade",Table1[[#This Row],[Credit Amount]],IF(Table1[[#This Row],[Transaction Type]]="Activation",Table1[[#This Row],[Credit Amount]],""))</f>
        <v/>
      </c>
      <c r="M562">
        <f>IF(Table1[[#This Row],[Transaction Type]]="Maintenance",Table1[[#This Row],[Credit Amount]],"")</f>
        <v>-81.7</v>
      </c>
      <c r="N562">
        <v>10062</v>
      </c>
      <c r="O562" t="s">
        <v>2489</v>
      </c>
      <c r="P562" t="s">
        <v>2551</v>
      </c>
      <c r="Q562" t="s">
        <v>289</v>
      </c>
      <c r="R562">
        <v>10009</v>
      </c>
      <c r="S562" t="s">
        <v>2489</v>
      </c>
      <c r="T562" t="s">
        <v>2498</v>
      </c>
      <c r="U562" t="s">
        <v>290</v>
      </c>
      <c r="V562" t="s">
        <v>66</v>
      </c>
      <c r="W562">
        <v>100001656</v>
      </c>
      <c r="X562">
        <v>8005550657</v>
      </c>
      <c r="Y562" t="s">
        <v>2595</v>
      </c>
      <c r="Z562" t="s">
        <v>3252</v>
      </c>
      <c r="AA562" s="13">
        <v>-81.7</v>
      </c>
      <c r="AB562" s="14">
        <v>42476</v>
      </c>
      <c r="AC562" t="s">
        <v>36</v>
      </c>
    </row>
    <row r="563" spans="1:29" x14ac:dyDescent="0.25">
      <c r="A563" t="str">
        <f>CONCATENATE("Q",ROUNDUP(MONTH(Table1[[#This Row],[Month]])/3,0))</f>
        <v>Q2</v>
      </c>
      <c r="B563" s="14">
        <f>EOMONTH(Table1[[#This Row],[Credit Date]],-1)+1</f>
        <v>42461</v>
      </c>
      <c r="C563" t="str">
        <f>CONCATENATE(Table1[[#This Row],[Issuer Last Name]],", ",Table1[[#This Row],[Issuer First Name]])</f>
        <v>No. 062, Employee</v>
      </c>
      <c r="D563" t="str">
        <f>CONCATENATE(Table1[[#This Row],[Approver Last Name]],", ",Table1[[#This Row],[Approver First Name]])</f>
        <v>No. 009, Employee</v>
      </c>
      <c r="E563" t="str">
        <f>CONCATENATE(Table1[[#This Row],[Customer Last Name]],", ",Table1[[#This Row],[Customer First Name]])</f>
        <v>No. 14039, Client</v>
      </c>
      <c r="F563" t="str">
        <f>IF(Table1[[#This Row],[Credit Amount]]&gt;-19.99,"Less than 19.99",IF(Table1[[#This Row],[Credit Amount]]=-20,"20",IF(Table1[[#This Row],[Credit Amount]]&gt;-49.98,"20.01-49.98",IF(Table1[[#This Row],[Credit Amount]]=-49.99,"49.99",IF(Table1[[#This Row],[Credit Amount]]=-50,"50",IF(Table1[[#This Row],[Credit Amount]]&lt;-50.01,"Greater than 50"))))))</f>
        <v>Less than 19.99</v>
      </c>
      <c r="G563" t="str">
        <f>IF(Table1[[#This Row],[Transaction Type]]="Maintenance","Non-Sales","Sales")</f>
        <v>Sales</v>
      </c>
      <c r="H563">
        <f>IF(Table1[[#This Row],[Quarter]]="q2",1,"")</f>
        <v>1</v>
      </c>
      <c r="I563" t="str">
        <f>IF(Table1[[#This Row],[Quarter]]="q3",1,"")</f>
        <v/>
      </c>
      <c r="J563">
        <f>IF(Table1[[#This Row],[Quarter]]="Q2",Table1[[#This Row],[Credit Amount]],"")</f>
        <v>-15.73</v>
      </c>
      <c r="K563" t="str">
        <f>IF(Table1[[#This Row],[Quarter]]="Q3",Table1[[#This Row],[Credit Amount]],"")</f>
        <v/>
      </c>
      <c r="L563">
        <f>IF(Table1[[#This Row],[Transaction Type]]="Upgrade",Table1[[#This Row],[Credit Amount]],IF(Table1[[#This Row],[Transaction Type]]="Activation",Table1[[#This Row],[Credit Amount]],""))</f>
        <v>-15.73</v>
      </c>
      <c r="M563" t="str">
        <f>IF(Table1[[#This Row],[Transaction Type]]="Maintenance",Table1[[#This Row],[Credit Amount]],"")</f>
        <v/>
      </c>
      <c r="N563">
        <v>10062</v>
      </c>
      <c r="O563" t="s">
        <v>2489</v>
      </c>
      <c r="P563" t="s">
        <v>2551</v>
      </c>
      <c r="Q563" t="s">
        <v>289</v>
      </c>
      <c r="R563">
        <v>10009</v>
      </c>
      <c r="S563" t="s">
        <v>2489</v>
      </c>
      <c r="T563" t="s">
        <v>2498</v>
      </c>
      <c r="U563" t="s">
        <v>290</v>
      </c>
      <c r="V563" t="s">
        <v>66</v>
      </c>
      <c r="W563">
        <v>100005038</v>
      </c>
      <c r="X563">
        <v>8005554039</v>
      </c>
      <c r="Y563" t="s">
        <v>2595</v>
      </c>
      <c r="Z563" t="s">
        <v>6627</v>
      </c>
      <c r="AA563" s="13">
        <v>-15.73</v>
      </c>
      <c r="AB563" s="14">
        <v>42478</v>
      </c>
      <c r="AC563" t="s">
        <v>35</v>
      </c>
    </row>
    <row r="564" spans="1:29" x14ac:dyDescent="0.25">
      <c r="A564" t="str">
        <f>CONCATENATE("Q",ROUNDUP(MONTH(Table1[[#This Row],[Month]])/3,0))</f>
        <v>Q2</v>
      </c>
      <c r="B564" s="14">
        <f>EOMONTH(Table1[[#This Row],[Credit Date]],-1)+1</f>
        <v>42461</v>
      </c>
      <c r="C564" t="str">
        <f>CONCATENATE(Table1[[#This Row],[Issuer Last Name]],", ",Table1[[#This Row],[Issuer First Name]])</f>
        <v>No. 062, Employee</v>
      </c>
      <c r="D564" t="str">
        <f>CONCATENATE(Table1[[#This Row],[Approver Last Name]],", ",Table1[[#This Row],[Approver First Name]])</f>
        <v>No. 009, Employee</v>
      </c>
      <c r="E564" t="str">
        <f>CONCATENATE(Table1[[#This Row],[Customer Last Name]],", ",Table1[[#This Row],[Customer First Name]])</f>
        <v>No. 10640, Client</v>
      </c>
      <c r="F564" t="str">
        <f>IF(Table1[[#This Row],[Credit Amount]]&gt;-19.99,"Less than 19.99",IF(Table1[[#This Row],[Credit Amount]]=-20,"20",IF(Table1[[#This Row],[Credit Amount]]&gt;-49.98,"20.01-49.98",IF(Table1[[#This Row],[Credit Amount]]=-49.99,"49.99",IF(Table1[[#This Row],[Credit Amount]]=-50,"50",IF(Table1[[#This Row],[Credit Amount]]&lt;-50.01,"Greater than 50"))))))</f>
        <v>20.01-49.98</v>
      </c>
      <c r="G564" t="str">
        <f>IF(Table1[[#This Row],[Transaction Type]]="Maintenance","Non-Sales","Sales")</f>
        <v>Sales</v>
      </c>
      <c r="H564">
        <f>IF(Table1[[#This Row],[Quarter]]="q2",1,"")</f>
        <v>1</v>
      </c>
      <c r="I564" t="str">
        <f>IF(Table1[[#This Row],[Quarter]]="q3",1,"")</f>
        <v/>
      </c>
      <c r="J564">
        <f>IF(Table1[[#This Row],[Quarter]]="Q2",Table1[[#This Row],[Credit Amount]],"")</f>
        <v>-45.11</v>
      </c>
      <c r="K564" t="str">
        <f>IF(Table1[[#This Row],[Quarter]]="Q3",Table1[[#This Row],[Credit Amount]],"")</f>
        <v/>
      </c>
      <c r="L564">
        <f>IF(Table1[[#This Row],[Transaction Type]]="Upgrade",Table1[[#This Row],[Credit Amount]],IF(Table1[[#This Row],[Transaction Type]]="Activation",Table1[[#This Row],[Credit Amount]],""))</f>
        <v>-45.11</v>
      </c>
      <c r="M564" t="str">
        <f>IF(Table1[[#This Row],[Transaction Type]]="Maintenance",Table1[[#This Row],[Credit Amount]],"")</f>
        <v/>
      </c>
      <c r="N564">
        <v>10062</v>
      </c>
      <c r="O564" t="s">
        <v>2489</v>
      </c>
      <c r="P564" t="s">
        <v>2551</v>
      </c>
      <c r="Q564" t="s">
        <v>289</v>
      </c>
      <c r="R564">
        <v>10009</v>
      </c>
      <c r="S564" t="s">
        <v>2489</v>
      </c>
      <c r="T564" t="s">
        <v>2498</v>
      </c>
      <c r="U564" t="s">
        <v>290</v>
      </c>
      <c r="V564" t="s">
        <v>66</v>
      </c>
      <c r="W564">
        <v>100001639</v>
      </c>
      <c r="X564">
        <v>8005550640</v>
      </c>
      <c r="Y564" t="s">
        <v>2595</v>
      </c>
      <c r="Z564" t="s">
        <v>3235</v>
      </c>
      <c r="AA564" s="13">
        <v>-45.11</v>
      </c>
      <c r="AB564" s="14">
        <v>42481</v>
      </c>
      <c r="AC564" t="s">
        <v>35</v>
      </c>
    </row>
    <row r="565" spans="1:29" x14ac:dyDescent="0.25">
      <c r="A565" t="str">
        <f>CONCATENATE("Q",ROUNDUP(MONTH(Table1[[#This Row],[Month]])/3,0))</f>
        <v>Q2</v>
      </c>
      <c r="B565" s="14">
        <f>EOMONTH(Table1[[#This Row],[Credit Date]],-1)+1</f>
        <v>42461</v>
      </c>
      <c r="C565" t="str">
        <f>CONCATENATE(Table1[[#This Row],[Issuer Last Name]],", ",Table1[[#This Row],[Issuer First Name]])</f>
        <v>No. 062, Employee</v>
      </c>
      <c r="D565" t="str">
        <f>CONCATENATE(Table1[[#This Row],[Approver Last Name]],", ",Table1[[#This Row],[Approver First Name]])</f>
        <v>No. 009, Employee</v>
      </c>
      <c r="E565" t="str">
        <f>CONCATENATE(Table1[[#This Row],[Customer Last Name]],", ",Table1[[#This Row],[Customer First Name]])</f>
        <v>No. 12428, Client</v>
      </c>
      <c r="F565" t="str">
        <f>IF(Table1[[#This Row],[Credit Amount]]&gt;-19.99,"Less than 19.99",IF(Table1[[#This Row],[Credit Amount]]=-20,"20",IF(Table1[[#This Row],[Credit Amount]]&gt;-49.98,"20.01-49.98",IF(Table1[[#This Row],[Credit Amount]]=-49.99,"49.99",IF(Table1[[#This Row],[Credit Amount]]=-50,"50",IF(Table1[[#This Row],[Credit Amount]]&lt;-50.01,"Greater than 50"))))))</f>
        <v>Less than 19.99</v>
      </c>
      <c r="G565" t="str">
        <f>IF(Table1[[#This Row],[Transaction Type]]="Maintenance","Non-Sales","Sales")</f>
        <v>Non-Sales</v>
      </c>
      <c r="H565">
        <f>IF(Table1[[#This Row],[Quarter]]="q2",1,"")</f>
        <v>1</v>
      </c>
      <c r="I565" t="str">
        <f>IF(Table1[[#This Row],[Quarter]]="q3",1,"")</f>
        <v/>
      </c>
      <c r="J565">
        <f>IF(Table1[[#This Row],[Quarter]]="Q2",Table1[[#This Row],[Credit Amount]],"")</f>
        <v>-10.039999999999999</v>
      </c>
      <c r="K565" t="str">
        <f>IF(Table1[[#This Row],[Quarter]]="Q3",Table1[[#This Row],[Credit Amount]],"")</f>
        <v/>
      </c>
      <c r="L565" t="str">
        <f>IF(Table1[[#This Row],[Transaction Type]]="Upgrade",Table1[[#This Row],[Credit Amount]],IF(Table1[[#This Row],[Transaction Type]]="Activation",Table1[[#This Row],[Credit Amount]],""))</f>
        <v/>
      </c>
      <c r="M565">
        <f>IF(Table1[[#This Row],[Transaction Type]]="Maintenance",Table1[[#This Row],[Credit Amount]],"")</f>
        <v>-10.039999999999999</v>
      </c>
      <c r="N565">
        <v>10062</v>
      </c>
      <c r="O565" t="s">
        <v>2489</v>
      </c>
      <c r="P565" t="s">
        <v>2551</v>
      </c>
      <c r="Q565" t="s">
        <v>289</v>
      </c>
      <c r="R565">
        <v>10009</v>
      </c>
      <c r="S565" t="s">
        <v>2489</v>
      </c>
      <c r="T565" t="s">
        <v>2498</v>
      </c>
      <c r="U565" t="s">
        <v>290</v>
      </c>
      <c r="V565" t="s">
        <v>66</v>
      </c>
      <c r="W565">
        <v>100003427</v>
      </c>
      <c r="X565">
        <v>8005552428</v>
      </c>
      <c r="Y565" t="s">
        <v>2595</v>
      </c>
      <c r="Z565" t="s">
        <v>5023</v>
      </c>
      <c r="AA565" s="13">
        <v>-10.039999999999999</v>
      </c>
      <c r="AB565" s="14">
        <v>42482</v>
      </c>
      <c r="AC565" t="s">
        <v>36</v>
      </c>
    </row>
    <row r="566" spans="1:29" x14ac:dyDescent="0.25">
      <c r="A566" t="str">
        <f>CONCATENATE("Q",ROUNDUP(MONTH(Table1[[#This Row],[Month]])/3,0))</f>
        <v>Q2</v>
      </c>
      <c r="B566" s="14">
        <f>EOMONTH(Table1[[#This Row],[Credit Date]],-1)+1</f>
        <v>42461</v>
      </c>
      <c r="C566" t="str">
        <f>CONCATENATE(Table1[[#This Row],[Issuer Last Name]],", ",Table1[[#This Row],[Issuer First Name]])</f>
        <v>No. 062, Employee</v>
      </c>
      <c r="D566" t="str">
        <f>CONCATENATE(Table1[[#This Row],[Approver Last Name]],", ",Table1[[#This Row],[Approver First Name]])</f>
        <v>No. 009, Employee</v>
      </c>
      <c r="E566" t="str">
        <f>CONCATENATE(Table1[[#This Row],[Customer Last Name]],", ",Table1[[#This Row],[Customer First Name]])</f>
        <v>No. 11073, Client</v>
      </c>
      <c r="F5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66" t="str">
        <f>IF(Table1[[#This Row],[Transaction Type]]="Maintenance","Non-Sales","Sales")</f>
        <v>Sales</v>
      </c>
      <c r="H566">
        <f>IF(Table1[[#This Row],[Quarter]]="q2",1,"")</f>
        <v>1</v>
      </c>
      <c r="I566" t="str">
        <f>IF(Table1[[#This Row],[Quarter]]="q3",1,"")</f>
        <v/>
      </c>
      <c r="J566">
        <f>IF(Table1[[#This Row],[Quarter]]="Q2",Table1[[#This Row],[Credit Amount]],"")</f>
        <v>-53.48</v>
      </c>
      <c r="K566" t="str">
        <f>IF(Table1[[#This Row],[Quarter]]="Q3",Table1[[#This Row],[Credit Amount]],"")</f>
        <v/>
      </c>
      <c r="L566">
        <f>IF(Table1[[#This Row],[Transaction Type]]="Upgrade",Table1[[#This Row],[Credit Amount]],IF(Table1[[#This Row],[Transaction Type]]="Activation",Table1[[#This Row],[Credit Amount]],""))</f>
        <v>-53.48</v>
      </c>
      <c r="M566" t="str">
        <f>IF(Table1[[#This Row],[Transaction Type]]="Maintenance",Table1[[#This Row],[Credit Amount]],"")</f>
        <v/>
      </c>
      <c r="N566">
        <v>10062</v>
      </c>
      <c r="O566" t="s">
        <v>2489</v>
      </c>
      <c r="P566" t="s">
        <v>2551</v>
      </c>
      <c r="Q566" t="s">
        <v>289</v>
      </c>
      <c r="R566">
        <v>10009</v>
      </c>
      <c r="S566" t="s">
        <v>2489</v>
      </c>
      <c r="T566" t="s">
        <v>2498</v>
      </c>
      <c r="U566" t="s">
        <v>290</v>
      </c>
      <c r="V566" t="s">
        <v>66</v>
      </c>
      <c r="W566">
        <v>100002072</v>
      </c>
      <c r="X566">
        <v>8005551073</v>
      </c>
      <c r="Y566" t="s">
        <v>2595</v>
      </c>
      <c r="Z566" t="s">
        <v>3668</v>
      </c>
      <c r="AA566" s="13">
        <v>-53.48</v>
      </c>
      <c r="AB566" s="14">
        <v>42483</v>
      </c>
      <c r="AC566" t="s">
        <v>35</v>
      </c>
    </row>
    <row r="567" spans="1:29" x14ac:dyDescent="0.25">
      <c r="A567" t="str">
        <f>CONCATENATE("Q",ROUNDUP(MONTH(Table1[[#This Row],[Month]])/3,0))</f>
        <v>Q2</v>
      </c>
      <c r="B567" s="14">
        <f>EOMONTH(Table1[[#This Row],[Credit Date]],-1)+1</f>
        <v>42461</v>
      </c>
      <c r="C567" t="str">
        <f>CONCATENATE(Table1[[#This Row],[Issuer Last Name]],", ",Table1[[#This Row],[Issuer First Name]])</f>
        <v>No. 062, Employee</v>
      </c>
      <c r="D567" t="str">
        <f>CONCATENATE(Table1[[#This Row],[Approver Last Name]],", ",Table1[[#This Row],[Approver First Name]])</f>
        <v>No. 009, Employee</v>
      </c>
      <c r="E567" t="str">
        <f>CONCATENATE(Table1[[#This Row],[Customer Last Name]],", ",Table1[[#This Row],[Customer First Name]])</f>
        <v>No. 10314, Client</v>
      </c>
      <c r="F567" t="str">
        <f>IF(Table1[[#This Row],[Credit Amount]]&gt;-19.99,"Less than 19.99",IF(Table1[[#This Row],[Credit Amount]]=-20,"20",IF(Table1[[#This Row],[Credit Amount]]&gt;-49.98,"20.01-49.98",IF(Table1[[#This Row],[Credit Amount]]=-49.99,"49.99",IF(Table1[[#This Row],[Credit Amount]]=-50,"50",IF(Table1[[#This Row],[Credit Amount]]&lt;-50.01,"Greater than 50"))))))</f>
        <v>20.01-49.98</v>
      </c>
      <c r="G567" t="str">
        <f>IF(Table1[[#This Row],[Transaction Type]]="Maintenance","Non-Sales","Sales")</f>
        <v>Non-Sales</v>
      </c>
      <c r="H567">
        <f>IF(Table1[[#This Row],[Quarter]]="q2",1,"")</f>
        <v>1</v>
      </c>
      <c r="I567" t="str">
        <f>IF(Table1[[#This Row],[Quarter]]="q3",1,"")</f>
        <v/>
      </c>
      <c r="J567">
        <f>IF(Table1[[#This Row],[Quarter]]="Q2",Table1[[#This Row],[Credit Amount]],"")</f>
        <v>-25.57</v>
      </c>
      <c r="K567" t="str">
        <f>IF(Table1[[#This Row],[Quarter]]="Q3",Table1[[#This Row],[Credit Amount]],"")</f>
        <v/>
      </c>
      <c r="L567" t="str">
        <f>IF(Table1[[#This Row],[Transaction Type]]="Upgrade",Table1[[#This Row],[Credit Amount]],IF(Table1[[#This Row],[Transaction Type]]="Activation",Table1[[#This Row],[Credit Amount]],""))</f>
        <v/>
      </c>
      <c r="M567">
        <f>IF(Table1[[#This Row],[Transaction Type]]="Maintenance",Table1[[#This Row],[Credit Amount]],"")</f>
        <v>-25.57</v>
      </c>
      <c r="N567">
        <v>10062</v>
      </c>
      <c r="O567" t="s">
        <v>2489</v>
      </c>
      <c r="P567" t="s">
        <v>2551</v>
      </c>
      <c r="Q567" t="s">
        <v>289</v>
      </c>
      <c r="R567">
        <v>10009</v>
      </c>
      <c r="S567" t="s">
        <v>2489</v>
      </c>
      <c r="T567" t="s">
        <v>2498</v>
      </c>
      <c r="U567" t="s">
        <v>290</v>
      </c>
      <c r="V567" t="s">
        <v>66</v>
      </c>
      <c r="W567">
        <v>100001313</v>
      </c>
      <c r="X567">
        <v>8005550314</v>
      </c>
      <c r="Y567" t="s">
        <v>2595</v>
      </c>
      <c r="Z567" t="s">
        <v>2909</v>
      </c>
      <c r="AA567" s="13">
        <v>-25.57</v>
      </c>
      <c r="AB567" s="14">
        <v>42484</v>
      </c>
      <c r="AC567" t="s">
        <v>36</v>
      </c>
    </row>
    <row r="568" spans="1:29" x14ac:dyDescent="0.25">
      <c r="A568" t="str">
        <f>CONCATENATE("Q",ROUNDUP(MONTH(Table1[[#This Row],[Month]])/3,0))</f>
        <v>Q2</v>
      </c>
      <c r="B568" s="14">
        <f>EOMONTH(Table1[[#This Row],[Credit Date]],-1)+1</f>
        <v>42491</v>
      </c>
      <c r="C568" t="str">
        <f>CONCATENATE(Table1[[#This Row],[Issuer Last Name]],", ",Table1[[#This Row],[Issuer First Name]])</f>
        <v>No. 062, Employee</v>
      </c>
      <c r="D568" t="str">
        <f>CONCATENATE(Table1[[#This Row],[Approver Last Name]],", ",Table1[[#This Row],[Approver First Name]])</f>
        <v>No. 009, Employee</v>
      </c>
      <c r="E568" t="str">
        <f>CONCATENATE(Table1[[#This Row],[Customer Last Name]],", ",Table1[[#This Row],[Customer First Name]])</f>
        <v>No. 10359, Client</v>
      </c>
      <c r="F5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568" t="str">
        <f>IF(Table1[[#This Row],[Transaction Type]]="Maintenance","Non-Sales","Sales")</f>
        <v>Non-Sales</v>
      </c>
      <c r="H568">
        <f>IF(Table1[[#This Row],[Quarter]]="q2",1,"")</f>
        <v>1</v>
      </c>
      <c r="I568" t="str">
        <f>IF(Table1[[#This Row],[Quarter]]="q3",1,"")</f>
        <v/>
      </c>
      <c r="J568">
        <f>IF(Table1[[#This Row],[Quarter]]="Q2",Table1[[#This Row],[Credit Amount]],"")</f>
        <v>-79.87</v>
      </c>
      <c r="K568" t="str">
        <f>IF(Table1[[#This Row],[Quarter]]="Q3",Table1[[#This Row],[Credit Amount]],"")</f>
        <v/>
      </c>
      <c r="L568" t="str">
        <f>IF(Table1[[#This Row],[Transaction Type]]="Upgrade",Table1[[#This Row],[Credit Amount]],IF(Table1[[#This Row],[Transaction Type]]="Activation",Table1[[#This Row],[Credit Amount]],""))</f>
        <v/>
      </c>
      <c r="M568">
        <f>IF(Table1[[#This Row],[Transaction Type]]="Maintenance",Table1[[#This Row],[Credit Amount]],"")</f>
        <v>-79.87</v>
      </c>
      <c r="N568">
        <v>10062</v>
      </c>
      <c r="O568" t="s">
        <v>2489</v>
      </c>
      <c r="P568" t="s">
        <v>2551</v>
      </c>
      <c r="Q568" t="s">
        <v>289</v>
      </c>
      <c r="R568">
        <v>10009</v>
      </c>
      <c r="S568" t="s">
        <v>2489</v>
      </c>
      <c r="T568" t="s">
        <v>2498</v>
      </c>
      <c r="U568" t="s">
        <v>290</v>
      </c>
      <c r="V568" t="s">
        <v>66</v>
      </c>
      <c r="W568">
        <v>100001358</v>
      </c>
      <c r="X568">
        <v>8005550359</v>
      </c>
      <c r="Y568" t="s">
        <v>2595</v>
      </c>
      <c r="Z568" t="s">
        <v>2954</v>
      </c>
      <c r="AA568" s="13">
        <v>-79.87</v>
      </c>
      <c r="AB568" s="14">
        <v>42491</v>
      </c>
      <c r="AC568" t="s">
        <v>36</v>
      </c>
    </row>
    <row r="569" spans="1:29" x14ac:dyDescent="0.25">
      <c r="A569" t="str">
        <f>CONCATENATE("Q",ROUNDUP(MONTH(Table1[[#This Row],[Month]])/3,0))</f>
        <v>Q2</v>
      </c>
      <c r="B569" s="14">
        <f>EOMONTH(Table1[[#This Row],[Credit Date]],-1)+1</f>
        <v>42491</v>
      </c>
      <c r="C569" t="str">
        <f>CONCATENATE(Table1[[#This Row],[Issuer Last Name]],", ",Table1[[#This Row],[Issuer First Name]])</f>
        <v>No. 062, Employee</v>
      </c>
      <c r="D569" t="str">
        <f>CONCATENATE(Table1[[#This Row],[Approver Last Name]],", ",Table1[[#This Row],[Approver First Name]])</f>
        <v>No. 009, Employee</v>
      </c>
      <c r="E569" t="str">
        <f>CONCATENATE(Table1[[#This Row],[Customer Last Name]],", ",Table1[[#This Row],[Customer First Name]])</f>
        <v>No. 12523, Client</v>
      </c>
      <c r="F5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69" t="str">
        <f>IF(Table1[[#This Row],[Transaction Type]]="Maintenance","Non-Sales","Sales")</f>
        <v>Non-Sales</v>
      </c>
      <c r="H569">
        <f>IF(Table1[[#This Row],[Quarter]]="q2",1,"")</f>
        <v>1</v>
      </c>
      <c r="I569" t="str">
        <f>IF(Table1[[#This Row],[Quarter]]="q3",1,"")</f>
        <v/>
      </c>
      <c r="J569">
        <f>IF(Table1[[#This Row],[Quarter]]="Q2",Table1[[#This Row],[Credit Amount]],"")</f>
        <v>-70.650000000000006</v>
      </c>
      <c r="K569" t="str">
        <f>IF(Table1[[#This Row],[Quarter]]="Q3",Table1[[#This Row],[Credit Amount]],"")</f>
        <v/>
      </c>
      <c r="L569" t="str">
        <f>IF(Table1[[#This Row],[Transaction Type]]="Upgrade",Table1[[#This Row],[Credit Amount]],IF(Table1[[#This Row],[Transaction Type]]="Activation",Table1[[#This Row],[Credit Amount]],""))</f>
        <v/>
      </c>
      <c r="M569">
        <f>IF(Table1[[#This Row],[Transaction Type]]="Maintenance",Table1[[#This Row],[Credit Amount]],"")</f>
        <v>-70.650000000000006</v>
      </c>
      <c r="N569">
        <v>10062</v>
      </c>
      <c r="O569" t="s">
        <v>2489</v>
      </c>
      <c r="P569" t="s">
        <v>2551</v>
      </c>
      <c r="Q569" t="s">
        <v>289</v>
      </c>
      <c r="R569">
        <v>10009</v>
      </c>
      <c r="S569" t="s">
        <v>2489</v>
      </c>
      <c r="T569" t="s">
        <v>2498</v>
      </c>
      <c r="U569" t="s">
        <v>290</v>
      </c>
      <c r="V569" t="s">
        <v>66</v>
      </c>
      <c r="W569">
        <v>100003522</v>
      </c>
      <c r="X569">
        <v>8005552523</v>
      </c>
      <c r="Y569" t="s">
        <v>2595</v>
      </c>
      <c r="Z569" t="s">
        <v>5118</v>
      </c>
      <c r="AA569" s="13">
        <v>-70.650000000000006</v>
      </c>
      <c r="AB569" s="14">
        <v>42497</v>
      </c>
      <c r="AC569" t="s">
        <v>36</v>
      </c>
    </row>
    <row r="570" spans="1:29" x14ac:dyDescent="0.25">
      <c r="A570" t="str">
        <f>CONCATENATE("Q",ROUNDUP(MONTH(Table1[[#This Row],[Month]])/3,0))</f>
        <v>Q2</v>
      </c>
      <c r="B570" s="14">
        <f>EOMONTH(Table1[[#This Row],[Credit Date]],-1)+1</f>
        <v>42491</v>
      </c>
      <c r="C570" t="str">
        <f>CONCATENATE(Table1[[#This Row],[Issuer Last Name]],", ",Table1[[#This Row],[Issuer First Name]])</f>
        <v>No. 062, Employee</v>
      </c>
      <c r="D570" t="str">
        <f>CONCATENATE(Table1[[#This Row],[Approver Last Name]],", ",Table1[[#This Row],[Approver First Name]])</f>
        <v>No. 009, Employee</v>
      </c>
      <c r="E570" t="str">
        <f>CONCATENATE(Table1[[#This Row],[Customer Last Name]],", ",Table1[[#This Row],[Customer First Name]])</f>
        <v>No. 12233, Client</v>
      </c>
      <c r="F570" t="str">
        <f>IF(Table1[[#This Row],[Credit Amount]]&gt;-19.99,"Less than 19.99",IF(Table1[[#This Row],[Credit Amount]]=-20,"20",IF(Table1[[#This Row],[Credit Amount]]&gt;-49.98,"20.01-49.98",IF(Table1[[#This Row],[Credit Amount]]=-49.99,"49.99",IF(Table1[[#This Row],[Credit Amount]]=-50,"50",IF(Table1[[#This Row],[Credit Amount]]&lt;-50.01,"Greater than 50"))))))</f>
        <v>Less than 19.99</v>
      </c>
      <c r="G570" t="str">
        <f>IF(Table1[[#This Row],[Transaction Type]]="Maintenance","Non-Sales","Sales")</f>
        <v>Non-Sales</v>
      </c>
      <c r="H570">
        <f>IF(Table1[[#This Row],[Quarter]]="q2",1,"")</f>
        <v>1</v>
      </c>
      <c r="I570" t="str">
        <f>IF(Table1[[#This Row],[Quarter]]="q3",1,"")</f>
        <v/>
      </c>
      <c r="J570">
        <f>IF(Table1[[#This Row],[Quarter]]="Q2",Table1[[#This Row],[Credit Amount]],"")</f>
        <v>-17.55</v>
      </c>
      <c r="K570" t="str">
        <f>IF(Table1[[#This Row],[Quarter]]="Q3",Table1[[#This Row],[Credit Amount]],"")</f>
        <v/>
      </c>
      <c r="L570" t="str">
        <f>IF(Table1[[#This Row],[Transaction Type]]="Upgrade",Table1[[#This Row],[Credit Amount]],IF(Table1[[#This Row],[Transaction Type]]="Activation",Table1[[#This Row],[Credit Amount]],""))</f>
        <v/>
      </c>
      <c r="M570">
        <f>IF(Table1[[#This Row],[Transaction Type]]="Maintenance",Table1[[#This Row],[Credit Amount]],"")</f>
        <v>-17.55</v>
      </c>
      <c r="N570">
        <v>10062</v>
      </c>
      <c r="O570" t="s">
        <v>2489</v>
      </c>
      <c r="P570" t="s">
        <v>2551</v>
      </c>
      <c r="Q570" t="s">
        <v>289</v>
      </c>
      <c r="R570">
        <v>10009</v>
      </c>
      <c r="S570" t="s">
        <v>2489</v>
      </c>
      <c r="T570" t="s">
        <v>2498</v>
      </c>
      <c r="U570" t="s">
        <v>290</v>
      </c>
      <c r="V570" t="s">
        <v>66</v>
      </c>
      <c r="W570">
        <v>100003232</v>
      </c>
      <c r="X570">
        <v>8005552233</v>
      </c>
      <c r="Y570" t="s">
        <v>2595</v>
      </c>
      <c r="Z570" t="s">
        <v>4828</v>
      </c>
      <c r="AA570" s="13">
        <v>-17.55</v>
      </c>
      <c r="AB570" s="14">
        <v>42506</v>
      </c>
      <c r="AC570" t="s">
        <v>36</v>
      </c>
    </row>
    <row r="571" spans="1:29" x14ac:dyDescent="0.25">
      <c r="A571" t="str">
        <f>CONCATENATE("Q",ROUNDUP(MONTH(Table1[[#This Row],[Month]])/3,0))</f>
        <v>Q2</v>
      </c>
      <c r="B571" s="14">
        <f>EOMONTH(Table1[[#This Row],[Credit Date]],-1)+1</f>
        <v>42491</v>
      </c>
      <c r="C571" t="str">
        <f>CONCATENATE(Table1[[#This Row],[Issuer Last Name]],", ",Table1[[#This Row],[Issuer First Name]])</f>
        <v>No. 062, Employee</v>
      </c>
      <c r="D571" t="str">
        <f>CONCATENATE(Table1[[#This Row],[Approver Last Name]],", ",Table1[[#This Row],[Approver First Name]])</f>
        <v>No. 009, Employee</v>
      </c>
      <c r="E571" t="str">
        <f>CONCATENATE(Table1[[#This Row],[Customer Last Name]],", ",Table1[[#This Row],[Customer First Name]])</f>
        <v>No. 13535, Client</v>
      </c>
      <c r="F5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571" t="str">
        <f>IF(Table1[[#This Row],[Transaction Type]]="Maintenance","Non-Sales","Sales")</f>
        <v>Non-Sales</v>
      </c>
      <c r="H571">
        <f>IF(Table1[[#This Row],[Quarter]]="q2",1,"")</f>
        <v>1</v>
      </c>
      <c r="I571" t="str">
        <f>IF(Table1[[#This Row],[Quarter]]="q3",1,"")</f>
        <v/>
      </c>
      <c r="J571">
        <f>IF(Table1[[#This Row],[Quarter]]="Q2",Table1[[#This Row],[Credit Amount]],"")</f>
        <v>-86.3</v>
      </c>
      <c r="K571" t="str">
        <f>IF(Table1[[#This Row],[Quarter]]="Q3",Table1[[#This Row],[Credit Amount]],"")</f>
        <v/>
      </c>
      <c r="L571" t="str">
        <f>IF(Table1[[#This Row],[Transaction Type]]="Upgrade",Table1[[#This Row],[Credit Amount]],IF(Table1[[#This Row],[Transaction Type]]="Activation",Table1[[#This Row],[Credit Amount]],""))</f>
        <v/>
      </c>
      <c r="M571">
        <f>IF(Table1[[#This Row],[Transaction Type]]="Maintenance",Table1[[#This Row],[Credit Amount]],"")</f>
        <v>-86.3</v>
      </c>
      <c r="N571">
        <v>10062</v>
      </c>
      <c r="O571" t="s">
        <v>2489</v>
      </c>
      <c r="P571" t="s">
        <v>2551</v>
      </c>
      <c r="Q571" t="s">
        <v>289</v>
      </c>
      <c r="R571">
        <v>10009</v>
      </c>
      <c r="S571" t="s">
        <v>2489</v>
      </c>
      <c r="T571" t="s">
        <v>2498</v>
      </c>
      <c r="U571" t="s">
        <v>290</v>
      </c>
      <c r="V571" t="s">
        <v>66</v>
      </c>
      <c r="W571">
        <v>100004534</v>
      </c>
      <c r="X571">
        <v>8005553535</v>
      </c>
      <c r="Y571" t="s">
        <v>2595</v>
      </c>
      <c r="Z571" t="s">
        <v>6123</v>
      </c>
      <c r="AA571" s="13">
        <v>-86.3</v>
      </c>
      <c r="AB571" s="14">
        <v>42507</v>
      </c>
      <c r="AC571" t="s">
        <v>36</v>
      </c>
    </row>
    <row r="572" spans="1:29" x14ac:dyDescent="0.25">
      <c r="A572" t="str">
        <f>CONCATENATE("Q",ROUNDUP(MONTH(Table1[[#This Row],[Month]])/3,0))</f>
        <v>Q2</v>
      </c>
      <c r="B572" s="14">
        <f>EOMONTH(Table1[[#This Row],[Credit Date]],-1)+1</f>
        <v>42491</v>
      </c>
      <c r="C572" t="str">
        <f>CONCATENATE(Table1[[#This Row],[Issuer Last Name]],", ",Table1[[#This Row],[Issuer First Name]])</f>
        <v>No. 062, Employee</v>
      </c>
      <c r="D572" t="str">
        <f>CONCATENATE(Table1[[#This Row],[Approver Last Name]],", ",Table1[[#This Row],[Approver First Name]])</f>
        <v>No. 009, Employee</v>
      </c>
      <c r="E572" t="str">
        <f>CONCATENATE(Table1[[#This Row],[Customer Last Name]],", ",Table1[[#This Row],[Customer First Name]])</f>
        <v>No. 10236, Client</v>
      </c>
      <c r="F572" t="str">
        <f>IF(Table1[[#This Row],[Credit Amount]]&gt;-19.99,"Less than 19.99",IF(Table1[[#This Row],[Credit Amount]]=-20,"20",IF(Table1[[#This Row],[Credit Amount]]&gt;-49.98,"20.01-49.98",IF(Table1[[#This Row],[Credit Amount]]=-49.99,"49.99",IF(Table1[[#This Row],[Credit Amount]]=-50,"50",IF(Table1[[#This Row],[Credit Amount]]&lt;-50.01,"Greater than 50"))))))</f>
        <v>20.01-49.98</v>
      </c>
      <c r="G572" t="str">
        <f>IF(Table1[[#This Row],[Transaction Type]]="Maintenance","Non-Sales","Sales")</f>
        <v>Non-Sales</v>
      </c>
      <c r="H572">
        <f>IF(Table1[[#This Row],[Quarter]]="q2",1,"")</f>
        <v>1</v>
      </c>
      <c r="I572" t="str">
        <f>IF(Table1[[#This Row],[Quarter]]="q3",1,"")</f>
        <v/>
      </c>
      <c r="J572">
        <f>IF(Table1[[#This Row],[Quarter]]="Q2",Table1[[#This Row],[Credit Amount]],"")</f>
        <v>-29.45</v>
      </c>
      <c r="K572" t="str">
        <f>IF(Table1[[#This Row],[Quarter]]="Q3",Table1[[#This Row],[Credit Amount]],"")</f>
        <v/>
      </c>
      <c r="L572" t="str">
        <f>IF(Table1[[#This Row],[Transaction Type]]="Upgrade",Table1[[#This Row],[Credit Amount]],IF(Table1[[#This Row],[Transaction Type]]="Activation",Table1[[#This Row],[Credit Amount]],""))</f>
        <v/>
      </c>
      <c r="M572">
        <f>IF(Table1[[#This Row],[Transaction Type]]="Maintenance",Table1[[#This Row],[Credit Amount]],"")</f>
        <v>-29.45</v>
      </c>
      <c r="N572">
        <v>10062</v>
      </c>
      <c r="O572" t="s">
        <v>2489</v>
      </c>
      <c r="P572" t="s">
        <v>2551</v>
      </c>
      <c r="Q572" t="s">
        <v>289</v>
      </c>
      <c r="R572">
        <v>10009</v>
      </c>
      <c r="S572" t="s">
        <v>2489</v>
      </c>
      <c r="T572" t="s">
        <v>2498</v>
      </c>
      <c r="U572" t="s">
        <v>290</v>
      </c>
      <c r="V572" t="s">
        <v>66</v>
      </c>
      <c r="W572">
        <v>100001235</v>
      </c>
      <c r="X572">
        <v>8005550236</v>
      </c>
      <c r="Y572" t="s">
        <v>2595</v>
      </c>
      <c r="Z572" t="s">
        <v>2831</v>
      </c>
      <c r="AA572" s="13">
        <v>-29.45</v>
      </c>
      <c r="AB572" s="14">
        <v>42507</v>
      </c>
      <c r="AC572" t="s">
        <v>36</v>
      </c>
    </row>
    <row r="573" spans="1:29" x14ac:dyDescent="0.25">
      <c r="A573" t="str">
        <f>CONCATENATE("Q",ROUNDUP(MONTH(Table1[[#This Row],[Month]])/3,0))</f>
        <v>Q2</v>
      </c>
      <c r="B573" s="14">
        <f>EOMONTH(Table1[[#This Row],[Credit Date]],-1)+1</f>
        <v>42491</v>
      </c>
      <c r="C573" t="str">
        <f>CONCATENATE(Table1[[#This Row],[Issuer Last Name]],", ",Table1[[#This Row],[Issuer First Name]])</f>
        <v>No. 062, Employee</v>
      </c>
      <c r="D573" t="str">
        <f>CONCATENATE(Table1[[#This Row],[Approver Last Name]],", ",Table1[[#This Row],[Approver First Name]])</f>
        <v>No. 009, Employee</v>
      </c>
      <c r="E573" t="str">
        <f>CONCATENATE(Table1[[#This Row],[Customer Last Name]],", ",Table1[[#This Row],[Customer First Name]])</f>
        <v>No. 10150, Client</v>
      </c>
      <c r="F573" t="str">
        <f>IF(Table1[[#This Row],[Credit Amount]]&gt;-19.99,"Less than 19.99",IF(Table1[[#This Row],[Credit Amount]]=-20,"20",IF(Table1[[#This Row],[Credit Amount]]&gt;-49.98,"20.01-49.98",IF(Table1[[#This Row],[Credit Amount]]=-49.99,"49.99",IF(Table1[[#This Row],[Credit Amount]]=-50,"50",IF(Table1[[#This Row],[Credit Amount]]&lt;-50.01,"Greater than 50"))))))</f>
        <v>Less than 19.99</v>
      </c>
      <c r="G573" t="str">
        <f>IF(Table1[[#This Row],[Transaction Type]]="Maintenance","Non-Sales","Sales")</f>
        <v>Sales</v>
      </c>
      <c r="H573">
        <f>IF(Table1[[#This Row],[Quarter]]="q2",1,"")</f>
        <v>1</v>
      </c>
      <c r="I573" t="str">
        <f>IF(Table1[[#This Row],[Quarter]]="q3",1,"")</f>
        <v/>
      </c>
      <c r="J573">
        <f>IF(Table1[[#This Row],[Quarter]]="Q2",Table1[[#This Row],[Credit Amount]],"")</f>
        <v>-13.6</v>
      </c>
      <c r="K573" t="str">
        <f>IF(Table1[[#This Row],[Quarter]]="Q3",Table1[[#This Row],[Credit Amount]],"")</f>
        <v/>
      </c>
      <c r="L573">
        <f>IF(Table1[[#This Row],[Transaction Type]]="Upgrade",Table1[[#This Row],[Credit Amount]],IF(Table1[[#This Row],[Transaction Type]]="Activation",Table1[[#This Row],[Credit Amount]],""))</f>
        <v>-13.6</v>
      </c>
      <c r="M573" t="str">
        <f>IF(Table1[[#This Row],[Transaction Type]]="Maintenance",Table1[[#This Row],[Credit Amount]],"")</f>
        <v/>
      </c>
      <c r="N573">
        <v>10062</v>
      </c>
      <c r="O573" t="s">
        <v>2489</v>
      </c>
      <c r="P573" t="s">
        <v>2551</v>
      </c>
      <c r="Q573" t="s">
        <v>289</v>
      </c>
      <c r="R573">
        <v>10009</v>
      </c>
      <c r="S573" t="s">
        <v>2489</v>
      </c>
      <c r="T573" t="s">
        <v>2498</v>
      </c>
      <c r="U573" t="s">
        <v>290</v>
      </c>
      <c r="V573" t="s">
        <v>66</v>
      </c>
      <c r="W573">
        <v>100001149</v>
      </c>
      <c r="X573">
        <v>8005550150</v>
      </c>
      <c r="Y573" t="s">
        <v>2595</v>
      </c>
      <c r="Z573" t="s">
        <v>2745</v>
      </c>
      <c r="AA573" s="13">
        <v>-13.6</v>
      </c>
      <c r="AB573" s="14">
        <v>42508</v>
      </c>
      <c r="AC573" t="s">
        <v>35</v>
      </c>
    </row>
    <row r="574" spans="1:29" x14ac:dyDescent="0.25">
      <c r="A574" t="str">
        <f>CONCATENATE("Q",ROUNDUP(MONTH(Table1[[#This Row],[Month]])/3,0))</f>
        <v>Q2</v>
      </c>
      <c r="B574" s="14">
        <f>EOMONTH(Table1[[#This Row],[Credit Date]],-1)+1</f>
        <v>42491</v>
      </c>
      <c r="C574" t="str">
        <f>CONCATENATE(Table1[[#This Row],[Issuer Last Name]],", ",Table1[[#This Row],[Issuer First Name]])</f>
        <v>No. 062, Employee</v>
      </c>
      <c r="D574" t="str">
        <f>CONCATENATE(Table1[[#This Row],[Approver Last Name]],", ",Table1[[#This Row],[Approver First Name]])</f>
        <v>No. 009, Employee</v>
      </c>
      <c r="E574" t="str">
        <f>CONCATENATE(Table1[[#This Row],[Customer Last Name]],", ",Table1[[#This Row],[Customer First Name]])</f>
        <v>No. 10966, Client</v>
      </c>
      <c r="F574" t="str">
        <f>IF(Table1[[#This Row],[Credit Amount]]&gt;-19.99,"Less than 19.99",IF(Table1[[#This Row],[Credit Amount]]=-20,"20",IF(Table1[[#This Row],[Credit Amount]]&gt;-49.98,"20.01-49.98",IF(Table1[[#This Row],[Credit Amount]]=-49.99,"49.99",IF(Table1[[#This Row],[Credit Amount]]=-50,"50",IF(Table1[[#This Row],[Credit Amount]]&lt;-50.01,"Greater than 50"))))))</f>
        <v>20.01-49.98</v>
      </c>
      <c r="G574" t="str">
        <f>IF(Table1[[#This Row],[Transaction Type]]="Maintenance","Non-Sales","Sales")</f>
        <v>Sales</v>
      </c>
      <c r="H574">
        <f>IF(Table1[[#This Row],[Quarter]]="q2",1,"")</f>
        <v>1</v>
      </c>
      <c r="I574" t="str">
        <f>IF(Table1[[#This Row],[Quarter]]="q3",1,"")</f>
        <v/>
      </c>
      <c r="J574">
        <f>IF(Table1[[#This Row],[Quarter]]="Q2",Table1[[#This Row],[Credit Amount]],"")</f>
        <v>-25.94</v>
      </c>
      <c r="K574" t="str">
        <f>IF(Table1[[#This Row],[Quarter]]="Q3",Table1[[#This Row],[Credit Amount]],"")</f>
        <v/>
      </c>
      <c r="L574">
        <f>IF(Table1[[#This Row],[Transaction Type]]="Upgrade",Table1[[#This Row],[Credit Amount]],IF(Table1[[#This Row],[Transaction Type]]="Activation",Table1[[#This Row],[Credit Amount]],""))</f>
        <v>-25.94</v>
      </c>
      <c r="M574" t="str">
        <f>IF(Table1[[#This Row],[Transaction Type]]="Maintenance",Table1[[#This Row],[Credit Amount]],"")</f>
        <v/>
      </c>
      <c r="N574">
        <v>10062</v>
      </c>
      <c r="O574" t="s">
        <v>2489</v>
      </c>
      <c r="P574" t="s">
        <v>2551</v>
      </c>
      <c r="Q574" t="s">
        <v>289</v>
      </c>
      <c r="R574">
        <v>10009</v>
      </c>
      <c r="S574" t="s">
        <v>2489</v>
      </c>
      <c r="T574" t="s">
        <v>2498</v>
      </c>
      <c r="U574" t="s">
        <v>290</v>
      </c>
      <c r="V574" t="s">
        <v>66</v>
      </c>
      <c r="W574">
        <v>100001965</v>
      </c>
      <c r="X574">
        <v>8005550966</v>
      </c>
      <c r="Y574" t="s">
        <v>2595</v>
      </c>
      <c r="Z574" t="s">
        <v>3561</v>
      </c>
      <c r="AA574" s="13">
        <v>-25.94</v>
      </c>
      <c r="AB574" s="14">
        <v>42510</v>
      </c>
      <c r="AC574" t="s">
        <v>35</v>
      </c>
    </row>
    <row r="575" spans="1:29" x14ac:dyDescent="0.25">
      <c r="A575" t="str">
        <f>CONCATENATE("Q",ROUNDUP(MONTH(Table1[[#This Row],[Month]])/3,0))</f>
        <v>Q2</v>
      </c>
      <c r="B575" s="14">
        <f>EOMONTH(Table1[[#This Row],[Credit Date]],-1)+1</f>
        <v>42522</v>
      </c>
      <c r="C575" t="str">
        <f>CONCATENATE(Table1[[#This Row],[Issuer Last Name]],", ",Table1[[#This Row],[Issuer First Name]])</f>
        <v>No. 062, Employee</v>
      </c>
      <c r="D575" t="str">
        <f>CONCATENATE(Table1[[#This Row],[Approver Last Name]],", ",Table1[[#This Row],[Approver First Name]])</f>
        <v>No. 009, Employee</v>
      </c>
      <c r="E575" t="str">
        <f>CONCATENATE(Table1[[#This Row],[Customer Last Name]],", ",Table1[[#This Row],[Customer First Name]])</f>
        <v>No. 13338, Client</v>
      </c>
      <c r="F5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575" t="str">
        <f>IF(Table1[[#This Row],[Transaction Type]]="Maintenance","Non-Sales","Sales")</f>
        <v>Non-Sales</v>
      </c>
      <c r="H575">
        <f>IF(Table1[[#This Row],[Quarter]]="q2",1,"")</f>
        <v>1</v>
      </c>
      <c r="I575" t="str">
        <f>IF(Table1[[#This Row],[Quarter]]="q3",1,"")</f>
        <v/>
      </c>
      <c r="J575">
        <f>IF(Table1[[#This Row],[Quarter]]="Q2",Table1[[#This Row],[Credit Amount]],"")</f>
        <v>-64.099999999999994</v>
      </c>
      <c r="K575" t="str">
        <f>IF(Table1[[#This Row],[Quarter]]="Q3",Table1[[#This Row],[Credit Amount]],"")</f>
        <v/>
      </c>
      <c r="L575" t="str">
        <f>IF(Table1[[#This Row],[Transaction Type]]="Upgrade",Table1[[#This Row],[Credit Amount]],IF(Table1[[#This Row],[Transaction Type]]="Activation",Table1[[#This Row],[Credit Amount]],""))</f>
        <v/>
      </c>
      <c r="M575">
        <f>IF(Table1[[#This Row],[Transaction Type]]="Maintenance",Table1[[#This Row],[Credit Amount]],"")</f>
        <v>-64.099999999999994</v>
      </c>
      <c r="N575">
        <v>10062</v>
      </c>
      <c r="O575" t="s">
        <v>2489</v>
      </c>
      <c r="P575" t="s">
        <v>2551</v>
      </c>
      <c r="Q575" t="s">
        <v>289</v>
      </c>
      <c r="R575">
        <v>10009</v>
      </c>
      <c r="S575" t="s">
        <v>2489</v>
      </c>
      <c r="T575" t="s">
        <v>2498</v>
      </c>
      <c r="U575" t="s">
        <v>290</v>
      </c>
      <c r="V575" t="s">
        <v>66</v>
      </c>
      <c r="W575">
        <v>100004337</v>
      </c>
      <c r="X575">
        <v>8005553338</v>
      </c>
      <c r="Y575" t="s">
        <v>2595</v>
      </c>
      <c r="Z575" t="s">
        <v>5926</v>
      </c>
      <c r="AA575" s="13">
        <v>-64.099999999999994</v>
      </c>
      <c r="AB575" s="14">
        <v>42522</v>
      </c>
      <c r="AC575" t="s">
        <v>36</v>
      </c>
    </row>
    <row r="576" spans="1:29" x14ac:dyDescent="0.25">
      <c r="A576" t="str">
        <f>CONCATENATE("Q",ROUNDUP(MONTH(Table1[[#This Row],[Month]])/3,0))</f>
        <v>Q2</v>
      </c>
      <c r="B576" s="14">
        <f>EOMONTH(Table1[[#This Row],[Credit Date]],-1)+1</f>
        <v>42522</v>
      </c>
      <c r="C576" t="str">
        <f>CONCATENATE(Table1[[#This Row],[Issuer Last Name]],", ",Table1[[#This Row],[Issuer First Name]])</f>
        <v>No. 062, Employee</v>
      </c>
      <c r="D576" t="str">
        <f>CONCATENATE(Table1[[#This Row],[Approver Last Name]],", ",Table1[[#This Row],[Approver First Name]])</f>
        <v>No. 009, Employee</v>
      </c>
      <c r="E576" t="str">
        <f>CONCATENATE(Table1[[#This Row],[Customer Last Name]],", ",Table1[[#This Row],[Customer First Name]])</f>
        <v>No. 13310, Client</v>
      </c>
      <c r="F5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76" t="str">
        <f>IF(Table1[[#This Row],[Transaction Type]]="Maintenance","Non-Sales","Sales")</f>
        <v>Non-Sales</v>
      </c>
      <c r="H576">
        <f>IF(Table1[[#This Row],[Quarter]]="q2",1,"")</f>
        <v>1</v>
      </c>
      <c r="I576" t="str">
        <f>IF(Table1[[#This Row],[Quarter]]="q3",1,"")</f>
        <v/>
      </c>
      <c r="J576">
        <f>IF(Table1[[#This Row],[Quarter]]="Q2",Table1[[#This Row],[Credit Amount]],"")</f>
        <v>-55.56</v>
      </c>
      <c r="K576" t="str">
        <f>IF(Table1[[#This Row],[Quarter]]="Q3",Table1[[#This Row],[Credit Amount]],"")</f>
        <v/>
      </c>
      <c r="L576" t="str">
        <f>IF(Table1[[#This Row],[Transaction Type]]="Upgrade",Table1[[#This Row],[Credit Amount]],IF(Table1[[#This Row],[Transaction Type]]="Activation",Table1[[#This Row],[Credit Amount]],""))</f>
        <v/>
      </c>
      <c r="M576">
        <f>IF(Table1[[#This Row],[Transaction Type]]="Maintenance",Table1[[#This Row],[Credit Amount]],"")</f>
        <v>-55.56</v>
      </c>
      <c r="N576">
        <v>10062</v>
      </c>
      <c r="O576" t="s">
        <v>2489</v>
      </c>
      <c r="P576" t="s">
        <v>2551</v>
      </c>
      <c r="Q576" t="s">
        <v>289</v>
      </c>
      <c r="R576">
        <v>10009</v>
      </c>
      <c r="S576" t="s">
        <v>2489</v>
      </c>
      <c r="T576" t="s">
        <v>2498</v>
      </c>
      <c r="U576" t="s">
        <v>290</v>
      </c>
      <c r="V576" t="s">
        <v>66</v>
      </c>
      <c r="W576">
        <v>100004309</v>
      </c>
      <c r="X576">
        <v>8005553310</v>
      </c>
      <c r="Y576" t="s">
        <v>2595</v>
      </c>
      <c r="Z576" t="s">
        <v>5898</v>
      </c>
      <c r="AA576" s="13">
        <v>-55.56</v>
      </c>
      <c r="AB576" s="14">
        <v>42524</v>
      </c>
      <c r="AC576" t="s">
        <v>36</v>
      </c>
    </row>
    <row r="577" spans="1:29" x14ac:dyDescent="0.25">
      <c r="A577" t="str">
        <f>CONCATENATE("Q",ROUNDUP(MONTH(Table1[[#This Row],[Month]])/3,0))</f>
        <v>Q2</v>
      </c>
      <c r="B577" s="14">
        <f>EOMONTH(Table1[[#This Row],[Credit Date]],-1)+1</f>
        <v>42522</v>
      </c>
      <c r="C577" t="str">
        <f>CONCATENATE(Table1[[#This Row],[Issuer Last Name]],", ",Table1[[#This Row],[Issuer First Name]])</f>
        <v>No. 062, Employee</v>
      </c>
      <c r="D577" t="str">
        <f>CONCATENATE(Table1[[#This Row],[Approver Last Name]],", ",Table1[[#This Row],[Approver First Name]])</f>
        <v>No. 009, Employee</v>
      </c>
      <c r="E577" t="str">
        <f>CONCATENATE(Table1[[#This Row],[Customer Last Name]],", ",Table1[[#This Row],[Customer First Name]])</f>
        <v>No. 12569, Client</v>
      </c>
      <c r="F577" t="str">
        <f>IF(Table1[[#This Row],[Credit Amount]]&gt;-19.99,"Less than 19.99",IF(Table1[[#This Row],[Credit Amount]]=-20,"20",IF(Table1[[#This Row],[Credit Amount]]&gt;-49.98,"20.01-49.98",IF(Table1[[#This Row],[Credit Amount]]=-49.99,"49.99",IF(Table1[[#This Row],[Credit Amount]]=-50,"50",IF(Table1[[#This Row],[Credit Amount]]&lt;-50.01,"Greater than 50"))))))</f>
        <v>Less than 19.99</v>
      </c>
      <c r="G577" t="str">
        <f>IF(Table1[[#This Row],[Transaction Type]]="Maintenance","Non-Sales","Sales")</f>
        <v>Non-Sales</v>
      </c>
      <c r="H577">
        <f>IF(Table1[[#This Row],[Quarter]]="q2",1,"")</f>
        <v>1</v>
      </c>
      <c r="I577" t="str">
        <f>IF(Table1[[#This Row],[Quarter]]="q3",1,"")</f>
        <v/>
      </c>
      <c r="J577">
        <f>IF(Table1[[#This Row],[Quarter]]="Q2",Table1[[#This Row],[Credit Amount]],"")</f>
        <v>-5.58</v>
      </c>
      <c r="K577" t="str">
        <f>IF(Table1[[#This Row],[Quarter]]="Q3",Table1[[#This Row],[Credit Amount]],"")</f>
        <v/>
      </c>
      <c r="L577" t="str">
        <f>IF(Table1[[#This Row],[Transaction Type]]="Upgrade",Table1[[#This Row],[Credit Amount]],IF(Table1[[#This Row],[Transaction Type]]="Activation",Table1[[#This Row],[Credit Amount]],""))</f>
        <v/>
      </c>
      <c r="M577">
        <f>IF(Table1[[#This Row],[Transaction Type]]="Maintenance",Table1[[#This Row],[Credit Amount]],"")</f>
        <v>-5.58</v>
      </c>
      <c r="N577">
        <v>10062</v>
      </c>
      <c r="O577" t="s">
        <v>2489</v>
      </c>
      <c r="P577" t="s">
        <v>2551</v>
      </c>
      <c r="Q577" t="s">
        <v>289</v>
      </c>
      <c r="R577">
        <v>10009</v>
      </c>
      <c r="S577" t="s">
        <v>2489</v>
      </c>
      <c r="T577" t="s">
        <v>2498</v>
      </c>
      <c r="U577" t="s">
        <v>290</v>
      </c>
      <c r="V577" t="s">
        <v>66</v>
      </c>
      <c r="W577">
        <v>100003568</v>
      </c>
      <c r="X577">
        <v>8005552569</v>
      </c>
      <c r="Y577" t="s">
        <v>2595</v>
      </c>
      <c r="Z577" t="s">
        <v>5164</v>
      </c>
      <c r="AA577" s="13">
        <v>-5.58</v>
      </c>
      <c r="AB577" s="14">
        <v>42531</v>
      </c>
      <c r="AC577" t="s">
        <v>36</v>
      </c>
    </row>
    <row r="578" spans="1:29" x14ac:dyDescent="0.25">
      <c r="A578" t="str">
        <f>CONCATENATE("Q",ROUNDUP(MONTH(Table1[[#This Row],[Month]])/3,0))</f>
        <v>Q2</v>
      </c>
      <c r="B578" s="14">
        <f>EOMONTH(Table1[[#This Row],[Credit Date]],-1)+1</f>
        <v>42522</v>
      </c>
      <c r="C578" t="str">
        <f>CONCATENATE(Table1[[#This Row],[Issuer Last Name]],", ",Table1[[#This Row],[Issuer First Name]])</f>
        <v>No. 062, Employee</v>
      </c>
      <c r="D578" t="str">
        <f>CONCATENATE(Table1[[#This Row],[Approver Last Name]],", ",Table1[[#This Row],[Approver First Name]])</f>
        <v>No. 009, Employee</v>
      </c>
      <c r="E578" t="str">
        <f>CONCATENATE(Table1[[#This Row],[Customer Last Name]],", ",Table1[[#This Row],[Customer First Name]])</f>
        <v>No. 12107, Client</v>
      </c>
      <c r="F5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578" t="str">
        <f>IF(Table1[[#This Row],[Transaction Type]]="Maintenance","Non-Sales","Sales")</f>
        <v>Non-Sales</v>
      </c>
      <c r="H578">
        <f>IF(Table1[[#This Row],[Quarter]]="q2",1,"")</f>
        <v>1</v>
      </c>
      <c r="I578" t="str">
        <f>IF(Table1[[#This Row],[Quarter]]="q3",1,"")</f>
        <v/>
      </c>
      <c r="J578">
        <f>IF(Table1[[#This Row],[Quarter]]="Q2",Table1[[#This Row],[Credit Amount]],"")</f>
        <v>-89.93</v>
      </c>
      <c r="K578" t="str">
        <f>IF(Table1[[#This Row],[Quarter]]="Q3",Table1[[#This Row],[Credit Amount]],"")</f>
        <v/>
      </c>
      <c r="L578" t="str">
        <f>IF(Table1[[#This Row],[Transaction Type]]="Upgrade",Table1[[#This Row],[Credit Amount]],IF(Table1[[#This Row],[Transaction Type]]="Activation",Table1[[#This Row],[Credit Amount]],""))</f>
        <v/>
      </c>
      <c r="M578">
        <f>IF(Table1[[#This Row],[Transaction Type]]="Maintenance",Table1[[#This Row],[Credit Amount]],"")</f>
        <v>-89.93</v>
      </c>
      <c r="N578">
        <v>10062</v>
      </c>
      <c r="O578" t="s">
        <v>2489</v>
      </c>
      <c r="P578" t="s">
        <v>2551</v>
      </c>
      <c r="Q578" t="s">
        <v>289</v>
      </c>
      <c r="R578">
        <v>10009</v>
      </c>
      <c r="S578" t="s">
        <v>2489</v>
      </c>
      <c r="T578" t="s">
        <v>2498</v>
      </c>
      <c r="U578" t="s">
        <v>290</v>
      </c>
      <c r="V578" t="s">
        <v>66</v>
      </c>
      <c r="W578">
        <v>100003106</v>
      </c>
      <c r="X578">
        <v>8005552107</v>
      </c>
      <c r="Y578" t="s">
        <v>2595</v>
      </c>
      <c r="Z578" t="s">
        <v>4702</v>
      </c>
      <c r="AA578" s="13">
        <v>-89.93</v>
      </c>
      <c r="AB578" s="14">
        <v>42539</v>
      </c>
      <c r="AC578" t="s">
        <v>36</v>
      </c>
    </row>
    <row r="579" spans="1:29" x14ac:dyDescent="0.25">
      <c r="A579" t="str">
        <f>CONCATENATE("Q",ROUNDUP(MONTH(Table1[[#This Row],[Month]])/3,0))</f>
        <v>Q2</v>
      </c>
      <c r="B579" s="14">
        <f>EOMONTH(Table1[[#This Row],[Credit Date]],-1)+1</f>
        <v>42522</v>
      </c>
      <c r="C579" t="str">
        <f>CONCATENATE(Table1[[#This Row],[Issuer Last Name]],", ",Table1[[#This Row],[Issuer First Name]])</f>
        <v>No. 062, Employee</v>
      </c>
      <c r="D579" t="str">
        <f>CONCATENATE(Table1[[#This Row],[Approver Last Name]],", ",Table1[[#This Row],[Approver First Name]])</f>
        <v>No. 009, Employee</v>
      </c>
      <c r="E579" t="str">
        <f>CONCATENATE(Table1[[#This Row],[Customer Last Name]],", ",Table1[[#This Row],[Customer First Name]])</f>
        <v>No. 13298, Client</v>
      </c>
      <c r="F5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79" t="str">
        <f>IF(Table1[[#This Row],[Transaction Type]]="Maintenance","Non-Sales","Sales")</f>
        <v>Sales</v>
      </c>
      <c r="H579">
        <f>IF(Table1[[#This Row],[Quarter]]="q2",1,"")</f>
        <v>1</v>
      </c>
      <c r="I579" t="str">
        <f>IF(Table1[[#This Row],[Quarter]]="q3",1,"")</f>
        <v/>
      </c>
      <c r="J579">
        <f>IF(Table1[[#This Row],[Quarter]]="Q2",Table1[[#This Row],[Credit Amount]],"")</f>
        <v>-71</v>
      </c>
      <c r="K579" t="str">
        <f>IF(Table1[[#This Row],[Quarter]]="Q3",Table1[[#This Row],[Credit Amount]],"")</f>
        <v/>
      </c>
      <c r="L579">
        <f>IF(Table1[[#This Row],[Transaction Type]]="Upgrade",Table1[[#This Row],[Credit Amount]],IF(Table1[[#This Row],[Transaction Type]]="Activation",Table1[[#This Row],[Credit Amount]],""))</f>
        <v>-71</v>
      </c>
      <c r="M579" t="str">
        <f>IF(Table1[[#This Row],[Transaction Type]]="Maintenance",Table1[[#This Row],[Credit Amount]],"")</f>
        <v/>
      </c>
      <c r="N579">
        <v>10062</v>
      </c>
      <c r="O579" t="s">
        <v>2489</v>
      </c>
      <c r="P579" t="s">
        <v>2551</v>
      </c>
      <c r="Q579" t="s">
        <v>289</v>
      </c>
      <c r="R579">
        <v>10009</v>
      </c>
      <c r="S579" t="s">
        <v>2489</v>
      </c>
      <c r="T579" t="s">
        <v>2498</v>
      </c>
      <c r="U579" t="s">
        <v>290</v>
      </c>
      <c r="V579" t="s">
        <v>66</v>
      </c>
      <c r="W579">
        <v>100004297</v>
      </c>
      <c r="X579">
        <v>8005553298</v>
      </c>
      <c r="Y579" t="s">
        <v>2595</v>
      </c>
      <c r="Z579" t="s">
        <v>5886</v>
      </c>
      <c r="AA579" s="13">
        <v>-71</v>
      </c>
      <c r="AB579" s="14">
        <v>42541</v>
      </c>
      <c r="AC579" t="s">
        <v>37</v>
      </c>
    </row>
    <row r="580" spans="1:29" x14ac:dyDescent="0.25">
      <c r="A580" t="str">
        <f>CONCATENATE("Q",ROUNDUP(MONTH(Table1[[#This Row],[Month]])/3,0))</f>
        <v>Q2</v>
      </c>
      <c r="B580" s="14">
        <f>EOMONTH(Table1[[#This Row],[Credit Date]],-1)+1</f>
        <v>42522</v>
      </c>
      <c r="C580" t="str">
        <f>CONCATENATE(Table1[[#This Row],[Issuer Last Name]],", ",Table1[[#This Row],[Issuer First Name]])</f>
        <v>No. 062, Employee</v>
      </c>
      <c r="D580" t="str">
        <f>CONCATENATE(Table1[[#This Row],[Approver Last Name]],", ",Table1[[#This Row],[Approver First Name]])</f>
        <v>No. 009, Employee</v>
      </c>
      <c r="E580" t="str">
        <f>CONCATENATE(Table1[[#This Row],[Customer Last Name]],", ",Table1[[#This Row],[Customer First Name]])</f>
        <v>No. 12629, Client</v>
      </c>
      <c r="F5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80" t="str">
        <f>IF(Table1[[#This Row],[Transaction Type]]="Maintenance","Non-Sales","Sales")</f>
        <v>Non-Sales</v>
      </c>
      <c r="H580">
        <f>IF(Table1[[#This Row],[Quarter]]="q2",1,"")</f>
        <v>1</v>
      </c>
      <c r="I580" t="str">
        <f>IF(Table1[[#This Row],[Quarter]]="q3",1,"")</f>
        <v/>
      </c>
      <c r="J580">
        <f>IF(Table1[[#This Row],[Quarter]]="Q2",Table1[[#This Row],[Credit Amount]],"")</f>
        <v>-66.22</v>
      </c>
      <c r="K580" t="str">
        <f>IF(Table1[[#This Row],[Quarter]]="Q3",Table1[[#This Row],[Credit Amount]],"")</f>
        <v/>
      </c>
      <c r="L580" t="str">
        <f>IF(Table1[[#This Row],[Transaction Type]]="Upgrade",Table1[[#This Row],[Credit Amount]],IF(Table1[[#This Row],[Transaction Type]]="Activation",Table1[[#This Row],[Credit Amount]],""))</f>
        <v/>
      </c>
      <c r="M580">
        <f>IF(Table1[[#This Row],[Transaction Type]]="Maintenance",Table1[[#This Row],[Credit Amount]],"")</f>
        <v>-66.22</v>
      </c>
      <c r="N580">
        <v>10062</v>
      </c>
      <c r="O580" t="s">
        <v>2489</v>
      </c>
      <c r="P580" t="s">
        <v>2551</v>
      </c>
      <c r="Q580" t="s">
        <v>289</v>
      </c>
      <c r="R580">
        <v>10009</v>
      </c>
      <c r="S580" t="s">
        <v>2489</v>
      </c>
      <c r="T580" t="s">
        <v>2498</v>
      </c>
      <c r="U580" t="s">
        <v>290</v>
      </c>
      <c r="V580" t="s">
        <v>66</v>
      </c>
      <c r="W580">
        <v>100003628</v>
      </c>
      <c r="X580">
        <v>8005552629</v>
      </c>
      <c r="Y580" t="s">
        <v>2595</v>
      </c>
      <c r="Z580" t="s">
        <v>5224</v>
      </c>
      <c r="AA580" s="13">
        <v>-66.22</v>
      </c>
      <c r="AB580" s="14">
        <v>42544</v>
      </c>
      <c r="AC580" t="s">
        <v>36</v>
      </c>
    </row>
    <row r="581" spans="1:29" x14ac:dyDescent="0.25">
      <c r="A581" t="str">
        <f>CONCATENATE("Q",ROUNDUP(MONTH(Table1[[#This Row],[Month]])/3,0))</f>
        <v>Q3</v>
      </c>
      <c r="B581" s="14">
        <f>EOMONTH(Table1[[#This Row],[Credit Date]],-1)+1</f>
        <v>42552</v>
      </c>
      <c r="C581" t="str">
        <f>CONCATENATE(Table1[[#This Row],[Issuer Last Name]],", ",Table1[[#This Row],[Issuer First Name]])</f>
        <v>No. 062, Employee</v>
      </c>
      <c r="D581" t="str">
        <f>CONCATENATE(Table1[[#This Row],[Approver Last Name]],", ",Table1[[#This Row],[Approver First Name]])</f>
        <v>No. 062, Employee</v>
      </c>
      <c r="E581" t="str">
        <f>CONCATENATE(Table1[[#This Row],[Customer Last Name]],", ",Table1[[#This Row],[Customer First Name]])</f>
        <v>No. 11934, Client</v>
      </c>
      <c r="F581" t="str">
        <f>IF(Table1[[#This Row],[Credit Amount]]&gt;-19.99,"Less than 19.99",IF(Table1[[#This Row],[Credit Amount]]=-20,"20",IF(Table1[[#This Row],[Credit Amount]]&gt;-49.98,"20.01-49.98",IF(Table1[[#This Row],[Credit Amount]]=-49.99,"49.99",IF(Table1[[#This Row],[Credit Amount]]=-50,"50",IF(Table1[[#This Row],[Credit Amount]]&lt;-50.01,"Greater than 50"))))))</f>
        <v>20.01-49.98</v>
      </c>
      <c r="G581" t="str">
        <f>IF(Table1[[#This Row],[Transaction Type]]="Maintenance","Non-Sales","Sales")</f>
        <v>Non-Sales</v>
      </c>
      <c r="H581" t="str">
        <f>IF(Table1[[#This Row],[Quarter]]="q2",1,"")</f>
        <v/>
      </c>
      <c r="I581">
        <f>IF(Table1[[#This Row],[Quarter]]="q3",1,"")</f>
        <v>1</v>
      </c>
      <c r="J581" t="str">
        <f>IF(Table1[[#This Row],[Quarter]]="Q2",Table1[[#This Row],[Credit Amount]],"")</f>
        <v/>
      </c>
      <c r="K581">
        <f>IF(Table1[[#This Row],[Quarter]]="Q3",Table1[[#This Row],[Credit Amount]],"")</f>
        <v>-31.41</v>
      </c>
      <c r="L581" t="str">
        <f>IF(Table1[[#This Row],[Transaction Type]]="Upgrade",Table1[[#This Row],[Credit Amount]],IF(Table1[[#This Row],[Transaction Type]]="Activation",Table1[[#This Row],[Credit Amount]],""))</f>
        <v/>
      </c>
      <c r="M581">
        <f>IF(Table1[[#This Row],[Transaction Type]]="Maintenance",Table1[[#This Row],[Credit Amount]],"")</f>
        <v>-31.41</v>
      </c>
      <c r="N581">
        <v>10062</v>
      </c>
      <c r="O581" t="s">
        <v>2489</v>
      </c>
      <c r="P581" t="s">
        <v>2551</v>
      </c>
      <c r="Q581" t="s">
        <v>289</v>
      </c>
      <c r="R581">
        <v>10062</v>
      </c>
      <c r="S581" t="s">
        <v>2489</v>
      </c>
      <c r="T581" t="s">
        <v>2551</v>
      </c>
      <c r="U581" t="s">
        <v>289</v>
      </c>
      <c r="V581" t="s">
        <v>66</v>
      </c>
      <c r="W581">
        <v>100002933</v>
      </c>
      <c r="X581">
        <v>8005551934</v>
      </c>
      <c r="Y581" t="s">
        <v>2595</v>
      </c>
      <c r="Z581" t="s">
        <v>4529</v>
      </c>
      <c r="AA581" s="13">
        <v>-31.41</v>
      </c>
      <c r="AB581" s="14">
        <v>42559</v>
      </c>
      <c r="AC581" t="s">
        <v>36</v>
      </c>
    </row>
    <row r="582" spans="1:29" x14ac:dyDescent="0.25">
      <c r="A582" t="str">
        <f>CONCATENATE("Q",ROUNDUP(MONTH(Table1[[#This Row],[Month]])/3,0))</f>
        <v>Q3</v>
      </c>
      <c r="B582" s="14">
        <f>EOMONTH(Table1[[#This Row],[Credit Date]],-1)+1</f>
        <v>42552</v>
      </c>
      <c r="C582" t="str">
        <f>CONCATENATE(Table1[[#This Row],[Issuer Last Name]],", ",Table1[[#This Row],[Issuer First Name]])</f>
        <v>No. 062, Employee</v>
      </c>
      <c r="D582" t="str">
        <f>CONCATENATE(Table1[[#This Row],[Approver Last Name]],", ",Table1[[#This Row],[Approver First Name]])</f>
        <v>No. 062, Employee</v>
      </c>
      <c r="E582" t="str">
        <f>CONCATENATE(Table1[[#This Row],[Customer Last Name]],", ",Table1[[#This Row],[Customer First Name]])</f>
        <v>No. 13927, Client</v>
      </c>
      <c r="F582" t="str">
        <f>IF(Table1[[#This Row],[Credit Amount]]&gt;-19.99,"Less than 19.99",IF(Table1[[#This Row],[Credit Amount]]=-20,"20",IF(Table1[[#This Row],[Credit Amount]]&gt;-49.98,"20.01-49.98",IF(Table1[[#This Row],[Credit Amount]]=-49.99,"49.99",IF(Table1[[#This Row],[Credit Amount]]=-50,"50",IF(Table1[[#This Row],[Credit Amount]]&lt;-50.01,"Greater than 50"))))))</f>
        <v>Less than 19.99</v>
      </c>
      <c r="G582" t="str">
        <f>IF(Table1[[#This Row],[Transaction Type]]="Maintenance","Non-Sales","Sales")</f>
        <v>Non-Sales</v>
      </c>
      <c r="H582" t="str">
        <f>IF(Table1[[#This Row],[Quarter]]="q2",1,"")</f>
        <v/>
      </c>
      <c r="I582">
        <f>IF(Table1[[#This Row],[Quarter]]="q3",1,"")</f>
        <v>1</v>
      </c>
      <c r="J582" t="str">
        <f>IF(Table1[[#This Row],[Quarter]]="Q2",Table1[[#This Row],[Credit Amount]],"")</f>
        <v/>
      </c>
      <c r="K582">
        <f>IF(Table1[[#This Row],[Quarter]]="Q3",Table1[[#This Row],[Credit Amount]],"")</f>
        <v>-15.98</v>
      </c>
      <c r="L582" t="str">
        <f>IF(Table1[[#This Row],[Transaction Type]]="Upgrade",Table1[[#This Row],[Credit Amount]],IF(Table1[[#This Row],[Transaction Type]]="Activation",Table1[[#This Row],[Credit Amount]],""))</f>
        <v/>
      </c>
      <c r="M582">
        <f>IF(Table1[[#This Row],[Transaction Type]]="Maintenance",Table1[[#This Row],[Credit Amount]],"")</f>
        <v>-15.98</v>
      </c>
      <c r="N582">
        <v>10062</v>
      </c>
      <c r="O582" t="s">
        <v>2489</v>
      </c>
      <c r="P582" t="s">
        <v>2551</v>
      </c>
      <c r="Q582" t="s">
        <v>289</v>
      </c>
      <c r="R582">
        <v>10062</v>
      </c>
      <c r="S582" t="s">
        <v>2489</v>
      </c>
      <c r="T582" t="s">
        <v>2551</v>
      </c>
      <c r="U582" t="s">
        <v>289</v>
      </c>
      <c r="V582" t="s">
        <v>66</v>
      </c>
      <c r="W582">
        <v>100004926</v>
      </c>
      <c r="X582">
        <v>8005553927</v>
      </c>
      <c r="Y582" t="s">
        <v>2595</v>
      </c>
      <c r="Z582" t="s">
        <v>6515</v>
      </c>
      <c r="AA582" s="13">
        <v>-15.98</v>
      </c>
      <c r="AB582" s="14">
        <v>42579</v>
      </c>
      <c r="AC582" t="s">
        <v>36</v>
      </c>
    </row>
    <row r="583" spans="1:29" x14ac:dyDescent="0.25">
      <c r="A583" t="str">
        <f>CONCATENATE("Q",ROUNDUP(MONTH(Table1[[#This Row],[Month]])/3,0))</f>
        <v>Q3</v>
      </c>
      <c r="B583" s="14">
        <f>EOMONTH(Table1[[#This Row],[Credit Date]],-1)+1</f>
        <v>42583</v>
      </c>
      <c r="C583" t="str">
        <f>CONCATENATE(Table1[[#This Row],[Issuer Last Name]],", ",Table1[[#This Row],[Issuer First Name]])</f>
        <v>No. 062, Employee</v>
      </c>
      <c r="D583" t="str">
        <f>CONCATENATE(Table1[[#This Row],[Approver Last Name]],", ",Table1[[#This Row],[Approver First Name]])</f>
        <v>No. 062, Employee</v>
      </c>
      <c r="E583" t="str">
        <f>CONCATENATE(Table1[[#This Row],[Customer Last Name]],", ",Table1[[#This Row],[Customer First Name]])</f>
        <v>No. 10665, Client</v>
      </c>
      <c r="F583" t="str">
        <f>IF(Table1[[#This Row],[Credit Amount]]&gt;-19.99,"Less than 19.99",IF(Table1[[#This Row],[Credit Amount]]=-20,"20",IF(Table1[[#This Row],[Credit Amount]]&gt;-49.98,"20.01-49.98",IF(Table1[[#This Row],[Credit Amount]]=-49.99,"49.99",IF(Table1[[#This Row],[Credit Amount]]=-50,"50",IF(Table1[[#This Row],[Credit Amount]]&lt;-50.01,"Greater than 50"))))))</f>
        <v>20.01-49.98</v>
      </c>
      <c r="G583" t="str">
        <f>IF(Table1[[#This Row],[Transaction Type]]="Maintenance","Non-Sales","Sales")</f>
        <v>Non-Sales</v>
      </c>
      <c r="H583" t="str">
        <f>IF(Table1[[#This Row],[Quarter]]="q2",1,"")</f>
        <v/>
      </c>
      <c r="I583">
        <f>IF(Table1[[#This Row],[Quarter]]="q3",1,"")</f>
        <v>1</v>
      </c>
      <c r="J583" t="str">
        <f>IF(Table1[[#This Row],[Quarter]]="Q2",Table1[[#This Row],[Credit Amount]],"")</f>
        <v/>
      </c>
      <c r="K583">
        <f>IF(Table1[[#This Row],[Quarter]]="Q3",Table1[[#This Row],[Credit Amount]],"")</f>
        <v>-22.14</v>
      </c>
      <c r="L583" t="str">
        <f>IF(Table1[[#This Row],[Transaction Type]]="Upgrade",Table1[[#This Row],[Credit Amount]],IF(Table1[[#This Row],[Transaction Type]]="Activation",Table1[[#This Row],[Credit Amount]],""))</f>
        <v/>
      </c>
      <c r="M583">
        <f>IF(Table1[[#This Row],[Transaction Type]]="Maintenance",Table1[[#This Row],[Credit Amount]],"")</f>
        <v>-22.14</v>
      </c>
      <c r="N583">
        <v>10062</v>
      </c>
      <c r="O583" t="s">
        <v>2489</v>
      </c>
      <c r="P583" t="s">
        <v>2551</v>
      </c>
      <c r="Q583" t="s">
        <v>289</v>
      </c>
      <c r="R583">
        <v>10062</v>
      </c>
      <c r="S583" t="s">
        <v>2489</v>
      </c>
      <c r="T583" t="s">
        <v>2551</v>
      </c>
      <c r="U583" t="s">
        <v>289</v>
      </c>
      <c r="V583" t="s">
        <v>66</v>
      </c>
      <c r="W583">
        <v>100001664</v>
      </c>
      <c r="X583">
        <v>8005550665</v>
      </c>
      <c r="Y583" t="s">
        <v>2595</v>
      </c>
      <c r="Z583" t="s">
        <v>3260</v>
      </c>
      <c r="AA583" s="13">
        <v>-22.14</v>
      </c>
      <c r="AB583" s="14">
        <v>42583</v>
      </c>
      <c r="AC583" t="s">
        <v>36</v>
      </c>
    </row>
    <row r="584" spans="1:29" x14ac:dyDescent="0.25">
      <c r="A584" t="str">
        <f>CONCATENATE("Q",ROUNDUP(MONTH(Table1[[#This Row],[Month]])/3,0))</f>
        <v>Q3</v>
      </c>
      <c r="B584" s="14">
        <f>EOMONTH(Table1[[#This Row],[Credit Date]],-1)+1</f>
        <v>42583</v>
      </c>
      <c r="C584" t="str">
        <f>CONCATENATE(Table1[[#This Row],[Issuer Last Name]],", ",Table1[[#This Row],[Issuer First Name]])</f>
        <v>No. 062, Employee</v>
      </c>
      <c r="D584" t="str">
        <f>CONCATENATE(Table1[[#This Row],[Approver Last Name]],", ",Table1[[#This Row],[Approver First Name]])</f>
        <v>No. 062, Employee</v>
      </c>
      <c r="E584" t="str">
        <f>CONCATENATE(Table1[[#This Row],[Customer Last Name]],", ",Table1[[#This Row],[Customer First Name]])</f>
        <v>No. 10936, Client</v>
      </c>
      <c r="F584" t="str">
        <f>IF(Table1[[#This Row],[Credit Amount]]&gt;-19.99,"Less than 19.99",IF(Table1[[#This Row],[Credit Amount]]=-20,"20",IF(Table1[[#This Row],[Credit Amount]]&gt;-49.98,"20.01-49.98",IF(Table1[[#This Row],[Credit Amount]]=-49.99,"49.99",IF(Table1[[#This Row],[Credit Amount]]=-50,"50",IF(Table1[[#This Row],[Credit Amount]]&lt;-50.01,"Greater than 50"))))))</f>
        <v>20.01-49.98</v>
      </c>
      <c r="G584" t="str">
        <f>IF(Table1[[#This Row],[Transaction Type]]="Maintenance","Non-Sales","Sales")</f>
        <v>Non-Sales</v>
      </c>
      <c r="H584" t="str">
        <f>IF(Table1[[#This Row],[Quarter]]="q2",1,"")</f>
        <v/>
      </c>
      <c r="I584">
        <f>IF(Table1[[#This Row],[Quarter]]="q3",1,"")</f>
        <v>1</v>
      </c>
      <c r="J584" t="str">
        <f>IF(Table1[[#This Row],[Quarter]]="Q2",Table1[[#This Row],[Credit Amount]],"")</f>
        <v/>
      </c>
      <c r="K584">
        <f>IF(Table1[[#This Row],[Quarter]]="Q3",Table1[[#This Row],[Credit Amount]],"")</f>
        <v>-43.56</v>
      </c>
      <c r="L584" t="str">
        <f>IF(Table1[[#This Row],[Transaction Type]]="Upgrade",Table1[[#This Row],[Credit Amount]],IF(Table1[[#This Row],[Transaction Type]]="Activation",Table1[[#This Row],[Credit Amount]],""))</f>
        <v/>
      </c>
      <c r="M584">
        <f>IF(Table1[[#This Row],[Transaction Type]]="Maintenance",Table1[[#This Row],[Credit Amount]],"")</f>
        <v>-43.56</v>
      </c>
      <c r="N584">
        <v>10062</v>
      </c>
      <c r="O584" t="s">
        <v>2489</v>
      </c>
      <c r="P584" t="s">
        <v>2551</v>
      </c>
      <c r="Q584" t="s">
        <v>289</v>
      </c>
      <c r="R584">
        <v>10062</v>
      </c>
      <c r="S584" t="s">
        <v>2489</v>
      </c>
      <c r="T584" t="s">
        <v>2551</v>
      </c>
      <c r="U584" t="s">
        <v>289</v>
      </c>
      <c r="V584" t="s">
        <v>66</v>
      </c>
      <c r="W584">
        <v>100001935</v>
      </c>
      <c r="X584">
        <v>8005550936</v>
      </c>
      <c r="Y584" t="s">
        <v>2595</v>
      </c>
      <c r="Z584" t="s">
        <v>3531</v>
      </c>
      <c r="AA584" s="13">
        <v>-43.56</v>
      </c>
      <c r="AB584" s="14">
        <v>42586</v>
      </c>
      <c r="AC584" t="s">
        <v>36</v>
      </c>
    </row>
    <row r="585" spans="1:29" x14ac:dyDescent="0.25">
      <c r="A585" t="str">
        <f>CONCATENATE("Q",ROUNDUP(MONTH(Table1[[#This Row],[Month]])/3,0))</f>
        <v>Q3</v>
      </c>
      <c r="B585" s="14">
        <f>EOMONTH(Table1[[#This Row],[Credit Date]],-1)+1</f>
        <v>42583</v>
      </c>
      <c r="C585" t="str">
        <f>CONCATENATE(Table1[[#This Row],[Issuer Last Name]],", ",Table1[[#This Row],[Issuer First Name]])</f>
        <v>No. 062, Employee</v>
      </c>
      <c r="D585" t="str">
        <f>CONCATENATE(Table1[[#This Row],[Approver Last Name]],", ",Table1[[#This Row],[Approver First Name]])</f>
        <v>No. 062, Employee</v>
      </c>
      <c r="E585" t="str">
        <f>CONCATENATE(Table1[[#This Row],[Customer Last Name]],", ",Table1[[#This Row],[Customer First Name]])</f>
        <v>No. 14037, Client</v>
      </c>
      <c r="F585" t="str">
        <f>IF(Table1[[#This Row],[Credit Amount]]&gt;-19.99,"Less than 19.99",IF(Table1[[#This Row],[Credit Amount]]=-20,"20",IF(Table1[[#This Row],[Credit Amount]]&gt;-49.98,"20.01-49.98",IF(Table1[[#This Row],[Credit Amount]]=-49.99,"49.99",IF(Table1[[#This Row],[Credit Amount]]=-50,"50",IF(Table1[[#This Row],[Credit Amount]]&lt;-50.01,"Greater than 50"))))))</f>
        <v>20.01-49.98</v>
      </c>
      <c r="G585" t="str">
        <f>IF(Table1[[#This Row],[Transaction Type]]="Maintenance","Non-Sales","Sales")</f>
        <v>Sales</v>
      </c>
      <c r="H585" t="str">
        <f>IF(Table1[[#This Row],[Quarter]]="q2",1,"")</f>
        <v/>
      </c>
      <c r="I585">
        <f>IF(Table1[[#This Row],[Quarter]]="q3",1,"")</f>
        <v>1</v>
      </c>
      <c r="J585" t="str">
        <f>IF(Table1[[#This Row],[Quarter]]="Q2",Table1[[#This Row],[Credit Amount]],"")</f>
        <v/>
      </c>
      <c r="K585">
        <f>IF(Table1[[#This Row],[Quarter]]="Q3",Table1[[#This Row],[Credit Amount]],"")</f>
        <v>-35.33</v>
      </c>
      <c r="L585">
        <f>IF(Table1[[#This Row],[Transaction Type]]="Upgrade",Table1[[#This Row],[Credit Amount]],IF(Table1[[#This Row],[Transaction Type]]="Activation",Table1[[#This Row],[Credit Amount]],""))</f>
        <v>-35.33</v>
      </c>
      <c r="M585" t="str">
        <f>IF(Table1[[#This Row],[Transaction Type]]="Maintenance",Table1[[#This Row],[Credit Amount]],"")</f>
        <v/>
      </c>
      <c r="N585">
        <v>10062</v>
      </c>
      <c r="O585" t="s">
        <v>2489</v>
      </c>
      <c r="P585" t="s">
        <v>2551</v>
      </c>
      <c r="Q585" t="s">
        <v>289</v>
      </c>
      <c r="R585">
        <v>10062</v>
      </c>
      <c r="S585" t="s">
        <v>2489</v>
      </c>
      <c r="T585" t="s">
        <v>2551</v>
      </c>
      <c r="U585" t="s">
        <v>289</v>
      </c>
      <c r="V585" t="s">
        <v>66</v>
      </c>
      <c r="W585">
        <v>100005036</v>
      </c>
      <c r="X585">
        <v>8005554037</v>
      </c>
      <c r="Y585" t="s">
        <v>2595</v>
      </c>
      <c r="Z585" t="s">
        <v>6625</v>
      </c>
      <c r="AA585" s="13">
        <v>-35.33</v>
      </c>
      <c r="AB585" s="14">
        <v>42591</v>
      </c>
      <c r="AC585" t="s">
        <v>37</v>
      </c>
    </row>
    <row r="586" spans="1:29" x14ac:dyDescent="0.25">
      <c r="A586" t="str">
        <f>CONCATENATE("Q",ROUNDUP(MONTH(Table1[[#This Row],[Month]])/3,0))</f>
        <v>Q3</v>
      </c>
      <c r="B586" s="14">
        <f>EOMONTH(Table1[[#This Row],[Credit Date]],-1)+1</f>
        <v>42583</v>
      </c>
      <c r="C586" t="str">
        <f>CONCATENATE(Table1[[#This Row],[Issuer Last Name]],", ",Table1[[#This Row],[Issuer First Name]])</f>
        <v>No. 062, Employee</v>
      </c>
      <c r="D586" t="str">
        <f>CONCATENATE(Table1[[#This Row],[Approver Last Name]],", ",Table1[[#This Row],[Approver First Name]])</f>
        <v>No. 009, Employee</v>
      </c>
      <c r="E586" t="str">
        <f>CONCATENATE(Table1[[#This Row],[Customer Last Name]],", ",Table1[[#This Row],[Customer First Name]])</f>
        <v>No. 10300, Client</v>
      </c>
      <c r="F5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86" t="str">
        <f>IF(Table1[[#This Row],[Transaction Type]]="Maintenance","Non-Sales","Sales")</f>
        <v>Non-Sales</v>
      </c>
      <c r="H586" t="str">
        <f>IF(Table1[[#This Row],[Quarter]]="q2",1,"")</f>
        <v/>
      </c>
      <c r="I586">
        <f>IF(Table1[[#This Row],[Quarter]]="q3",1,"")</f>
        <v>1</v>
      </c>
      <c r="J586" t="str">
        <f>IF(Table1[[#This Row],[Quarter]]="Q2",Table1[[#This Row],[Credit Amount]],"")</f>
        <v/>
      </c>
      <c r="K586">
        <f>IF(Table1[[#This Row],[Quarter]]="Q3",Table1[[#This Row],[Credit Amount]],"")</f>
        <v>-97.24</v>
      </c>
      <c r="L586" t="str">
        <f>IF(Table1[[#This Row],[Transaction Type]]="Upgrade",Table1[[#This Row],[Credit Amount]],IF(Table1[[#This Row],[Transaction Type]]="Activation",Table1[[#This Row],[Credit Amount]],""))</f>
        <v/>
      </c>
      <c r="M586">
        <f>IF(Table1[[#This Row],[Transaction Type]]="Maintenance",Table1[[#This Row],[Credit Amount]],"")</f>
        <v>-97.24</v>
      </c>
      <c r="N586">
        <v>10062</v>
      </c>
      <c r="O586" t="s">
        <v>2489</v>
      </c>
      <c r="P586" t="s">
        <v>2551</v>
      </c>
      <c r="Q586" t="s">
        <v>289</v>
      </c>
      <c r="R586">
        <v>10009</v>
      </c>
      <c r="S586" t="s">
        <v>2489</v>
      </c>
      <c r="T586" t="s">
        <v>2498</v>
      </c>
      <c r="U586" t="s">
        <v>290</v>
      </c>
      <c r="V586" t="s">
        <v>66</v>
      </c>
      <c r="W586">
        <v>100001299</v>
      </c>
      <c r="X586">
        <v>8005550300</v>
      </c>
      <c r="Y586" t="s">
        <v>2595</v>
      </c>
      <c r="Z586" t="s">
        <v>2895</v>
      </c>
      <c r="AA586" s="13">
        <v>-97.24</v>
      </c>
      <c r="AB586" s="14">
        <v>42597</v>
      </c>
      <c r="AC586" t="s">
        <v>36</v>
      </c>
    </row>
    <row r="587" spans="1:29" x14ac:dyDescent="0.25">
      <c r="A587" t="str">
        <f>CONCATENATE("Q",ROUNDUP(MONTH(Table1[[#This Row],[Month]])/3,0))</f>
        <v>Q3</v>
      </c>
      <c r="B587" s="14">
        <f>EOMONTH(Table1[[#This Row],[Credit Date]],-1)+1</f>
        <v>42583</v>
      </c>
      <c r="C587" t="str">
        <f>CONCATENATE(Table1[[#This Row],[Issuer Last Name]],", ",Table1[[#This Row],[Issuer First Name]])</f>
        <v>No. 062, Employee</v>
      </c>
      <c r="D587" t="str">
        <f>CONCATENATE(Table1[[#This Row],[Approver Last Name]],", ",Table1[[#This Row],[Approver First Name]])</f>
        <v>No. 009, Employee</v>
      </c>
      <c r="E587" t="str">
        <f>CONCATENATE(Table1[[#This Row],[Customer Last Name]],", ",Table1[[#This Row],[Customer First Name]])</f>
        <v>No. 13197, Client</v>
      </c>
      <c r="F5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587" t="str">
        <f>IF(Table1[[#This Row],[Transaction Type]]="Maintenance","Non-Sales","Sales")</f>
        <v>Non-Sales</v>
      </c>
      <c r="H587" t="str">
        <f>IF(Table1[[#This Row],[Quarter]]="q2",1,"")</f>
        <v/>
      </c>
      <c r="I587">
        <f>IF(Table1[[#This Row],[Quarter]]="q3",1,"")</f>
        <v>1</v>
      </c>
      <c r="J587" t="str">
        <f>IF(Table1[[#This Row],[Quarter]]="Q2",Table1[[#This Row],[Credit Amount]],"")</f>
        <v/>
      </c>
      <c r="K587">
        <f>IF(Table1[[#This Row],[Quarter]]="Q3",Table1[[#This Row],[Credit Amount]],"")</f>
        <v>-92.68</v>
      </c>
      <c r="L587" t="str">
        <f>IF(Table1[[#This Row],[Transaction Type]]="Upgrade",Table1[[#This Row],[Credit Amount]],IF(Table1[[#This Row],[Transaction Type]]="Activation",Table1[[#This Row],[Credit Amount]],""))</f>
        <v/>
      </c>
      <c r="M587">
        <f>IF(Table1[[#This Row],[Transaction Type]]="Maintenance",Table1[[#This Row],[Credit Amount]],"")</f>
        <v>-92.68</v>
      </c>
      <c r="N587">
        <v>10062</v>
      </c>
      <c r="O587" t="s">
        <v>2489</v>
      </c>
      <c r="P587" t="s">
        <v>2551</v>
      </c>
      <c r="Q587" t="s">
        <v>289</v>
      </c>
      <c r="R587">
        <v>10009</v>
      </c>
      <c r="S587" t="s">
        <v>2489</v>
      </c>
      <c r="T587" t="s">
        <v>2498</v>
      </c>
      <c r="U587" t="s">
        <v>290</v>
      </c>
      <c r="V587" t="s">
        <v>66</v>
      </c>
      <c r="W587">
        <v>100004196</v>
      </c>
      <c r="X587">
        <v>8005553197</v>
      </c>
      <c r="Y587" t="s">
        <v>2595</v>
      </c>
      <c r="Z587" t="s">
        <v>5785</v>
      </c>
      <c r="AA587" s="13">
        <v>-92.68</v>
      </c>
      <c r="AB587" s="14">
        <v>42600</v>
      </c>
      <c r="AC587" t="s">
        <v>36</v>
      </c>
    </row>
    <row r="588" spans="1:29" x14ac:dyDescent="0.25">
      <c r="A588" t="str">
        <f>CONCATENATE("Q",ROUNDUP(MONTH(Table1[[#This Row],[Month]])/3,0))</f>
        <v>Q3</v>
      </c>
      <c r="B588" s="14">
        <f>EOMONTH(Table1[[#This Row],[Credit Date]],-1)+1</f>
        <v>42583</v>
      </c>
      <c r="C588" t="str">
        <f>CONCATENATE(Table1[[#This Row],[Issuer Last Name]],", ",Table1[[#This Row],[Issuer First Name]])</f>
        <v>No. 062, Employee</v>
      </c>
      <c r="D588" t="str">
        <f>CONCATENATE(Table1[[#This Row],[Approver Last Name]],", ",Table1[[#This Row],[Approver First Name]])</f>
        <v>No. 062, Employee</v>
      </c>
      <c r="E588" t="str">
        <f>CONCATENATE(Table1[[#This Row],[Customer Last Name]],", ",Table1[[#This Row],[Customer First Name]])</f>
        <v>No. 12890, Client</v>
      </c>
      <c r="F588" t="str">
        <f>IF(Table1[[#This Row],[Credit Amount]]&gt;-19.99,"Less than 19.99",IF(Table1[[#This Row],[Credit Amount]]=-20,"20",IF(Table1[[#This Row],[Credit Amount]]&gt;-49.98,"20.01-49.98",IF(Table1[[#This Row],[Credit Amount]]=-49.99,"49.99",IF(Table1[[#This Row],[Credit Amount]]=-50,"50",IF(Table1[[#This Row],[Credit Amount]]&lt;-50.01,"Greater than 50"))))))</f>
        <v>20.01-49.98</v>
      </c>
      <c r="G588" t="str">
        <f>IF(Table1[[#This Row],[Transaction Type]]="Maintenance","Non-Sales","Sales")</f>
        <v>Non-Sales</v>
      </c>
      <c r="H588" t="str">
        <f>IF(Table1[[#This Row],[Quarter]]="q2",1,"")</f>
        <v/>
      </c>
      <c r="I588">
        <f>IF(Table1[[#This Row],[Quarter]]="q3",1,"")</f>
        <v>1</v>
      </c>
      <c r="J588" t="str">
        <f>IF(Table1[[#This Row],[Quarter]]="Q2",Table1[[#This Row],[Credit Amount]],"")</f>
        <v/>
      </c>
      <c r="K588">
        <f>IF(Table1[[#This Row],[Quarter]]="Q3",Table1[[#This Row],[Credit Amount]],"")</f>
        <v>-23.97</v>
      </c>
      <c r="L588" t="str">
        <f>IF(Table1[[#This Row],[Transaction Type]]="Upgrade",Table1[[#This Row],[Credit Amount]],IF(Table1[[#This Row],[Transaction Type]]="Activation",Table1[[#This Row],[Credit Amount]],""))</f>
        <v/>
      </c>
      <c r="M588">
        <f>IF(Table1[[#This Row],[Transaction Type]]="Maintenance",Table1[[#This Row],[Credit Amount]],"")</f>
        <v>-23.97</v>
      </c>
      <c r="N588">
        <v>10062</v>
      </c>
      <c r="O588" t="s">
        <v>2489</v>
      </c>
      <c r="P588" t="s">
        <v>2551</v>
      </c>
      <c r="Q588" t="s">
        <v>289</v>
      </c>
      <c r="R588">
        <v>10062</v>
      </c>
      <c r="S588" t="s">
        <v>2489</v>
      </c>
      <c r="T588" t="s">
        <v>2551</v>
      </c>
      <c r="U588" t="s">
        <v>289</v>
      </c>
      <c r="V588" t="s">
        <v>66</v>
      </c>
      <c r="W588">
        <v>100003889</v>
      </c>
      <c r="X588">
        <v>8005552890</v>
      </c>
      <c r="Y588" t="s">
        <v>2595</v>
      </c>
      <c r="Z588" t="s">
        <v>5480</v>
      </c>
      <c r="AA588" s="13">
        <v>-23.97</v>
      </c>
      <c r="AB588" s="14">
        <v>42611</v>
      </c>
      <c r="AC588" t="s">
        <v>36</v>
      </c>
    </row>
    <row r="589" spans="1:29" x14ac:dyDescent="0.25">
      <c r="A589" t="str">
        <f>CONCATENATE("Q",ROUNDUP(MONTH(Table1[[#This Row],[Month]])/3,0))</f>
        <v>Q3</v>
      </c>
      <c r="B589" s="14">
        <f>EOMONTH(Table1[[#This Row],[Credit Date]],-1)+1</f>
        <v>42583</v>
      </c>
      <c r="C589" t="str">
        <f>CONCATENATE(Table1[[#This Row],[Issuer Last Name]],", ",Table1[[#This Row],[Issuer First Name]])</f>
        <v>No. 062, Employee</v>
      </c>
      <c r="D589" t="str">
        <f>CONCATENATE(Table1[[#This Row],[Approver Last Name]],", ",Table1[[#This Row],[Approver First Name]])</f>
        <v>No. 009, Employee</v>
      </c>
      <c r="E589" t="str">
        <f>CONCATENATE(Table1[[#This Row],[Customer Last Name]],", ",Table1[[#This Row],[Customer First Name]])</f>
        <v>No. 13335, Client</v>
      </c>
      <c r="F5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89" t="str">
        <f>IF(Table1[[#This Row],[Transaction Type]]="Maintenance","Non-Sales","Sales")</f>
        <v>Sales</v>
      </c>
      <c r="H589" t="str">
        <f>IF(Table1[[#This Row],[Quarter]]="q2",1,"")</f>
        <v/>
      </c>
      <c r="I589">
        <f>IF(Table1[[#This Row],[Quarter]]="q3",1,"")</f>
        <v>1</v>
      </c>
      <c r="J589" t="str">
        <f>IF(Table1[[#This Row],[Quarter]]="Q2",Table1[[#This Row],[Credit Amount]],"")</f>
        <v/>
      </c>
      <c r="K589">
        <f>IF(Table1[[#This Row],[Quarter]]="Q3",Table1[[#This Row],[Credit Amount]],"")</f>
        <v>-54.76</v>
      </c>
      <c r="L589">
        <f>IF(Table1[[#This Row],[Transaction Type]]="Upgrade",Table1[[#This Row],[Credit Amount]],IF(Table1[[#This Row],[Transaction Type]]="Activation",Table1[[#This Row],[Credit Amount]],""))</f>
        <v>-54.76</v>
      </c>
      <c r="M589" t="str">
        <f>IF(Table1[[#This Row],[Transaction Type]]="Maintenance",Table1[[#This Row],[Credit Amount]],"")</f>
        <v/>
      </c>
      <c r="N589">
        <v>10062</v>
      </c>
      <c r="O589" t="s">
        <v>2489</v>
      </c>
      <c r="P589" t="s">
        <v>2551</v>
      </c>
      <c r="Q589" t="s">
        <v>289</v>
      </c>
      <c r="R589">
        <v>10009</v>
      </c>
      <c r="S589" t="s">
        <v>2489</v>
      </c>
      <c r="T589" t="s">
        <v>2498</v>
      </c>
      <c r="U589" t="s">
        <v>290</v>
      </c>
      <c r="V589" t="s">
        <v>66</v>
      </c>
      <c r="W589">
        <v>100004334</v>
      </c>
      <c r="X589">
        <v>8005553335</v>
      </c>
      <c r="Y589" t="s">
        <v>2595</v>
      </c>
      <c r="Z589" t="s">
        <v>5923</v>
      </c>
      <c r="AA589" s="13">
        <v>-54.76</v>
      </c>
      <c r="AB589" s="14">
        <v>42612</v>
      </c>
      <c r="AC589" t="s">
        <v>37</v>
      </c>
    </row>
    <row r="590" spans="1:29" x14ac:dyDescent="0.25">
      <c r="A590" t="str">
        <f>CONCATENATE("Q",ROUNDUP(MONTH(Table1[[#This Row],[Month]])/3,0))</f>
        <v>Q3</v>
      </c>
      <c r="B590" s="14">
        <f>EOMONTH(Table1[[#This Row],[Credit Date]],-1)+1</f>
        <v>42614</v>
      </c>
      <c r="C590" t="str">
        <f>CONCATENATE(Table1[[#This Row],[Issuer Last Name]],", ",Table1[[#This Row],[Issuer First Name]])</f>
        <v>No. 062, Employee</v>
      </c>
      <c r="D590" t="str">
        <f>CONCATENATE(Table1[[#This Row],[Approver Last Name]],", ",Table1[[#This Row],[Approver First Name]])</f>
        <v>No. 009, Employee</v>
      </c>
      <c r="E590" t="str">
        <f>CONCATENATE(Table1[[#This Row],[Customer Last Name]],", ",Table1[[#This Row],[Customer First Name]])</f>
        <v>No. 12889, Client</v>
      </c>
      <c r="F5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0" t="str">
        <f>IF(Table1[[#This Row],[Transaction Type]]="Maintenance","Non-Sales","Sales")</f>
        <v>Non-Sales</v>
      </c>
      <c r="H590" t="str">
        <f>IF(Table1[[#This Row],[Quarter]]="q2",1,"")</f>
        <v/>
      </c>
      <c r="I590">
        <f>IF(Table1[[#This Row],[Quarter]]="q3",1,"")</f>
        <v>1</v>
      </c>
      <c r="J590" t="str">
        <f>IF(Table1[[#This Row],[Quarter]]="Q2",Table1[[#This Row],[Credit Amount]],"")</f>
        <v/>
      </c>
      <c r="K590">
        <f>IF(Table1[[#This Row],[Quarter]]="Q3",Table1[[#This Row],[Credit Amount]],"")</f>
        <v>-75.48</v>
      </c>
      <c r="L590" t="str">
        <f>IF(Table1[[#This Row],[Transaction Type]]="Upgrade",Table1[[#This Row],[Credit Amount]],IF(Table1[[#This Row],[Transaction Type]]="Activation",Table1[[#This Row],[Credit Amount]],""))</f>
        <v/>
      </c>
      <c r="M590">
        <f>IF(Table1[[#This Row],[Transaction Type]]="Maintenance",Table1[[#This Row],[Credit Amount]],"")</f>
        <v>-75.48</v>
      </c>
      <c r="N590">
        <v>10062</v>
      </c>
      <c r="O590" t="s">
        <v>2489</v>
      </c>
      <c r="P590" t="s">
        <v>2551</v>
      </c>
      <c r="Q590" t="s">
        <v>289</v>
      </c>
      <c r="R590">
        <v>10009</v>
      </c>
      <c r="S590" t="s">
        <v>2489</v>
      </c>
      <c r="T590" t="s">
        <v>2498</v>
      </c>
      <c r="U590" t="s">
        <v>290</v>
      </c>
      <c r="V590" t="s">
        <v>66</v>
      </c>
      <c r="W590">
        <v>100003888</v>
      </c>
      <c r="X590">
        <v>8005552889</v>
      </c>
      <c r="Y590" t="s">
        <v>2595</v>
      </c>
      <c r="Z590" t="s">
        <v>5479</v>
      </c>
      <c r="AA590" s="13">
        <v>-75.48</v>
      </c>
      <c r="AB590" s="14">
        <v>42616</v>
      </c>
      <c r="AC590" t="s">
        <v>36</v>
      </c>
    </row>
    <row r="591" spans="1:29" x14ac:dyDescent="0.25">
      <c r="A591" t="str">
        <f>CONCATENATE("Q",ROUNDUP(MONTH(Table1[[#This Row],[Month]])/3,0))</f>
        <v>Q3</v>
      </c>
      <c r="B591" s="14">
        <f>EOMONTH(Table1[[#This Row],[Credit Date]],-1)+1</f>
        <v>42614</v>
      </c>
      <c r="C591" t="str">
        <f>CONCATENATE(Table1[[#This Row],[Issuer Last Name]],", ",Table1[[#This Row],[Issuer First Name]])</f>
        <v>No. 062, Employee</v>
      </c>
      <c r="D591" t="str">
        <f>CONCATENATE(Table1[[#This Row],[Approver Last Name]],", ",Table1[[#This Row],[Approver First Name]])</f>
        <v>No. 062, Employee</v>
      </c>
      <c r="E591" t="str">
        <f>CONCATENATE(Table1[[#This Row],[Customer Last Name]],", ",Table1[[#This Row],[Customer First Name]])</f>
        <v>No. 11912, Client</v>
      </c>
      <c r="F591" t="str">
        <f>IF(Table1[[#This Row],[Credit Amount]]&gt;-19.99,"Less than 19.99",IF(Table1[[#This Row],[Credit Amount]]=-20,"20",IF(Table1[[#This Row],[Credit Amount]]&gt;-49.98,"20.01-49.98",IF(Table1[[#This Row],[Credit Amount]]=-49.99,"49.99",IF(Table1[[#This Row],[Credit Amount]]=-50,"50",IF(Table1[[#This Row],[Credit Amount]]&lt;-50.01,"Greater than 50"))))))</f>
        <v>20.01-49.98</v>
      </c>
      <c r="G591" t="str">
        <f>IF(Table1[[#This Row],[Transaction Type]]="Maintenance","Non-Sales","Sales")</f>
        <v>Non-Sales</v>
      </c>
      <c r="H591" t="str">
        <f>IF(Table1[[#This Row],[Quarter]]="q2",1,"")</f>
        <v/>
      </c>
      <c r="I591">
        <f>IF(Table1[[#This Row],[Quarter]]="q3",1,"")</f>
        <v>1</v>
      </c>
      <c r="J591" t="str">
        <f>IF(Table1[[#This Row],[Quarter]]="Q2",Table1[[#This Row],[Credit Amount]],"")</f>
        <v/>
      </c>
      <c r="K591">
        <f>IF(Table1[[#This Row],[Quarter]]="Q3",Table1[[#This Row],[Credit Amount]],"")</f>
        <v>-40.03</v>
      </c>
      <c r="L591" t="str">
        <f>IF(Table1[[#This Row],[Transaction Type]]="Upgrade",Table1[[#This Row],[Credit Amount]],IF(Table1[[#This Row],[Transaction Type]]="Activation",Table1[[#This Row],[Credit Amount]],""))</f>
        <v/>
      </c>
      <c r="M591">
        <f>IF(Table1[[#This Row],[Transaction Type]]="Maintenance",Table1[[#This Row],[Credit Amount]],"")</f>
        <v>-40.03</v>
      </c>
      <c r="N591">
        <v>10062</v>
      </c>
      <c r="O591" t="s">
        <v>2489</v>
      </c>
      <c r="P591" t="s">
        <v>2551</v>
      </c>
      <c r="Q591" t="s">
        <v>289</v>
      </c>
      <c r="R591">
        <v>10062</v>
      </c>
      <c r="S591" t="s">
        <v>2489</v>
      </c>
      <c r="T591" t="s">
        <v>2551</v>
      </c>
      <c r="U591" t="s">
        <v>289</v>
      </c>
      <c r="V591" t="s">
        <v>66</v>
      </c>
      <c r="W591">
        <v>100002911</v>
      </c>
      <c r="X591">
        <v>8005551912</v>
      </c>
      <c r="Y591" t="s">
        <v>2595</v>
      </c>
      <c r="Z591" t="s">
        <v>4507</v>
      </c>
      <c r="AA591" s="13">
        <v>-40.03</v>
      </c>
      <c r="AB591" s="14">
        <v>42620</v>
      </c>
      <c r="AC591" t="s">
        <v>36</v>
      </c>
    </row>
    <row r="592" spans="1:29" x14ac:dyDescent="0.25">
      <c r="A592" t="str">
        <f>CONCATENATE("Q",ROUNDUP(MONTH(Table1[[#This Row],[Month]])/3,0))</f>
        <v>Q3</v>
      </c>
      <c r="B592" s="14">
        <f>EOMONTH(Table1[[#This Row],[Credit Date]],-1)+1</f>
        <v>42614</v>
      </c>
      <c r="C592" t="str">
        <f>CONCATENATE(Table1[[#This Row],[Issuer Last Name]],", ",Table1[[#This Row],[Issuer First Name]])</f>
        <v>No. 062, Employee</v>
      </c>
      <c r="D592" t="str">
        <f>CONCATENATE(Table1[[#This Row],[Approver Last Name]],", ",Table1[[#This Row],[Approver First Name]])</f>
        <v>No. 062, Employee</v>
      </c>
      <c r="E592" t="str">
        <f>CONCATENATE(Table1[[#This Row],[Customer Last Name]],", ",Table1[[#This Row],[Customer First Name]])</f>
        <v>No. 11299, Client</v>
      </c>
      <c r="F592" t="str">
        <f>IF(Table1[[#This Row],[Credit Amount]]&gt;-19.99,"Less than 19.99",IF(Table1[[#This Row],[Credit Amount]]=-20,"20",IF(Table1[[#This Row],[Credit Amount]]&gt;-49.98,"20.01-49.98",IF(Table1[[#This Row],[Credit Amount]]=-49.99,"49.99",IF(Table1[[#This Row],[Credit Amount]]=-50,"50",IF(Table1[[#This Row],[Credit Amount]]&lt;-50.01,"Greater than 50"))))))</f>
        <v>20.01-49.98</v>
      </c>
      <c r="G592" t="str">
        <f>IF(Table1[[#This Row],[Transaction Type]]="Maintenance","Non-Sales","Sales")</f>
        <v>Non-Sales</v>
      </c>
      <c r="H592" t="str">
        <f>IF(Table1[[#This Row],[Quarter]]="q2",1,"")</f>
        <v/>
      </c>
      <c r="I592">
        <f>IF(Table1[[#This Row],[Quarter]]="q3",1,"")</f>
        <v>1</v>
      </c>
      <c r="J592" t="str">
        <f>IF(Table1[[#This Row],[Quarter]]="Q2",Table1[[#This Row],[Credit Amount]],"")</f>
        <v/>
      </c>
      <c r="K592">
        <f>IF(Table1[[#This Row],[Quarter]]="Q3",Table1[[#This Row],[Credit Amount]],"")</f>
        <v>-26.56</v>
      </c>
      <c r="L592" t="str">
        <f>IF(Table1[[#This Row],[Transaction Type]]="Upgrade",Table1[[#This Row],[Credit Amount]],IF(Table1[[#This Row],[Transaction Type]]="Activation",Table1[[#This Row],[Credit Amount]],""))</f>
        <v/>
      </c>
      <c r="M592">
        <f>IF(Table1[[#This Row],[Transaction Type]]="Maintenance",Table1[[#This Row],[Credit Amount]],"")</f>
        <v>-26.56</v>
      </c>
      <c r="N592">
        <v>10062</v>
      </c>
      <c r="O592" t="s">
        <v>2489</v>
      </c>
      <c r="P592" t="s">
        <v>2551</v>
      </c>
      <c r="Q592" t="s">
        <v>289</v>
      </c>
      <c r="R592">
        <v>10062</v>
      </c>
      <c r="S592" t="s">
        <v>2489</v>
      </c>
      <c r="T592" t="s">
        <v>2551</v>
      </c>
      <c r="U592" t="s">
        <v>289</v>
      </c>
      <c r="V592" t="s">
        <v>66</v>
      </c>
      <c r="W592">
        <v>100002298</v>
      </c>
      <c r="X592">
        <v>8005551299</v>
      </c>
      <c r="Y592" t="s">
        <v>2595</v>
      </c>
      <c r="Z592" t="s">
        <v>3894</v>
      </c>
      <c r="AA592" s="13">
        <v>-26.56</v>
      </c>
      <c r="AB592" s="14">
        <v>42630</v>
      </c>
      <c r="AC592" t="s">
        <v>36</v>
      </c>
    </row>
    <row r="593" spans="1:29" x14ac:dyDescent="0.25">
      <c r="A593" t="str">
        <f>CONCATENATE("Q",ROUNDUP(MONTH(Table1[[#This Row],[Month]])/3,0))</f>
        <v>Q3</v>
      </c>
      <c r="B593" s="14">
        <f>EOMONTH(Table1[[#This Row],[Credit Date]],-1)+1</f>
        <v>42614</v>
      </c>
      <c r="C593" t="str">
        <f>CONCATENATE(Table1[[#This Row],[Issuer Last Name]],", ",Table1[[#This Row],[Issuer First Name]])</f>
        <v>No. 062, Employee</v>
      </c>
      <c r="D593" t="str">
        <f>CONCATENATE(Table1[[#This Row],[Approver Last Name]],", ",Table1[[#This Row],[Approver First Name]])</f>
        <v>No. 062, Employee</v>
      </c>
      <c r="E593" t="str">
        <f>CONCATENATE(Table1[[#This Row],[Customer Last Name]],", ",Table1[[#This Row],[Customer First Name]])</f>
        <v>No. 11137, Client</v>
      </c>
      <c r="F593" t="str">
        <f>IF(Table1[[#This Row],[Credit Amount]]&gt;-19.99,"Less than 19.99",IF(Table1[[#This Row],[Credit Amount]]=-20,"20",IF(Table1[[#This Row],[Credit Amount]]&gt;-49.98,"20.01-49.98",IF(Table1[[#This Row],[Credit Amount]]=-49.99,"49.99",IF(Table1[[#This Row],[Credit Amount]]=-50,"50",IF(Table1[[#This Row],[Credit Amount]]&lt;-50.01,"Greater than 50"))))))</f>
        <v>20.01-49.98</v>
      </c>
      <c r="G593" t="str">
        <f>IF(Table1[[#This Row],[Transaction Type]]="Maintenance","Non-Sales","Sales")</f>
        <v>Non-Sales</v>
      </c>
      <c r="H593" t="str">
        <f>IF(Table1[[#This Row],[Quarter]]="q2",1,"")</f>
        <v/>
      </c>
      <c r="I593">
        <f>IF(Table1[[#This Row],[Quarter]]="q3",1,"")</f>
        <v>1</v>
      </c>
      <c r="J593" t="str">
        <f>IF(Table1[[#This Row],[Quarter]]="Q2",Table1[[#This Row],[Credit Amount]],"")</f>
        <v/>
      </c>
      <c r="K593">
        <f>IF(Table1[[#This Row],[Quarter]]="Q3",Table1[[#This Row],[Credit Amount]],"")</f>
        <v>-46.06</v>
      </c>
      <c r="L593" t="str">
        <f>IF(Table1[[#This Row],[Transaction Type]]="Upgrade",Table1[[#This Row],[Credit Amount]],IF(Table1[[#This Row],[Transaction Type]]="Activation",Table1[[#This Row],[Credit Amount]],""))</f>
        <v/>
      </c>
      <c r="M593">
        <f>IF(Table1[[#This Row],[Transaction Type]]="Maintenance",Table1[[#This Row],[Credit Amount]],"")</f>
        <v>-46.06</v>
      </c>
      <c r="N593">
        <v>10062</v>
      </c>
      <c r="O593" t="s">
        <v>2489</v>
      </c>
      <c r="P593" t="s">
        <v>2551</v>
      </c>
      <c r="Q593" t="s">
        <v>289</v>
      </c>
      <c r="R593">
        <v>10062</v>
      </c>
      <c r="S593" t="s">
        <v>2489</v>
      </c>
      <c r="T593" t="s">
        <v>2551</v>
      </c>
      <c r="U593" t="s">
        <v>289</v>
      </c>
      <c r="V593" t="s">
        <v>66</v>
      </c>
      <c r="W593">
        <v>100002136</v>
      </c>
      <c r="X593">
        <v>8005551137</v>
      </c>
      <c r="Y593" t="s">
        <v>2595</v>
      </c>
      <c r="Z593" t="s">
        <v>3732</v>
      </c>
      <c r="AA593" s="13">
        <v>-46.06</v>
      </c>
      <c r="AB593" s="14">
        <v>42631</v>
      </c>
      <c r="AC593" t="s">
        <v>36</v>
      </c>
    </row>
    <row r="594" spans="1:29" x14ac:dyDescent="0.25">
      <c r="A594" t="str">
        <f>CONCATENATE("Q",ROUNDUP(MONTH(Table1[[#This Row],[Month]])/3,0))</f>
        <v>Q3</v>
      </c>
      <c r="B594" s="14">
        <f>EOMONTH(Table1[[#This Row],[Credit Date]],-1)+1</f>
        <v>42614</v>
      </c>
      <c r="C594" t="str">
        <f>CONCATENATE(Table1[[#This Row],[Issuer Last Name]],", ",Table1[[#This Row],[Issuer First Name]])</f>
        <v>No. 062, Employee</v>
      </c>
      <c r="D594" t="str">
        <f>CONCATENATE(Table1[[#This Row],[Approver Last Name]],", ",Table1[[#This Row],[Approver First Name]])</f>
        <v>No. 009, Employee</v>
      </c>
      <c r="E594" t="str">
        <f>CONCATENATE(Table1[[#This Row],[Customer Last Name]],", ",Table1[[#This Row],[Customer First Name]])</f>
        <v>No. 10666, Client</v>
      </c>
      <c r="F5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4" t="str">
        <f>IF(Table1[[#This Row],[Transaction Type]]="Maintenance","Non-Sales","Sales")</f>
        <v>Sales</v>
      </c>
      <c r="H594" t="str">
        <f>IF(Table1[[#This Row],[Quarter]]="q2",1,"")</f>
        <v/>
      </c>
      <c r="I594">
        <f>IF(Table1[[#This Row],[Quarter]]="q3",1,"")</f>
        <v>1</v>
      </c>
      <c r="J594" t="str">
        <f>IF(Table1[[#This Row],[Quarter]]="Q2",Table1[[#This Row],[Credit Amount]],"")</f>
        <v/>
      </c>
      <c r="K594">
        <f>IF(Table1[[#This Row],[Quarter]]="Q3",Table1[[#This Row],[Credit Amount]],"")</f>
        <v>-67.87</v>
      </c>
      <c r="L594">
        <f>IF(Table1[[#This Row],[Transaction Type]]="Upgrade",Table1[[#This Row],[Credit Amount]],IF(Table1[[#This Row],[Transaction Type]]="Activation",Table1[[#This Row],[Credit Amount]],""))</f>
        <v>-67.87</v>
      </c>
      <c r="M594" t="str">
        <f>IF(Table1[[#This Row],[Transaction Type]]="Maintenance",Table1[[#This Row],[Credit Amount]],"")</f>
        <v/>
      </c>
      <c r="N594">
        <v>10062</v>
      </c>
      <c r="O594" t="s">
        <v>2489</v>
      </c>
      <c r="P594" t="s">
        <v>2551</v>
      </c>
      <c r="Q594" t="s">
        <v>289</v>
      </c>
      <c r="R594">
        <v>10009</v>
      </c>
      <c r="S594" t="s">
        <v>2489</v>
      </c>
      <c r="T594" t="s">
        <v>2498</v>
      </c>
      <c r="U594" t="s">
        <v>290</v>
      </c>
      <c r="V594" t="s">
        <v>66</v>
      </c>
      <c r="W594">
        <v>100001665</v>
      </c>
      <c r="X594">
        <v>8005550666</v>
      </c>
      <c r="Y594" t="s">
        <v>2595</v>
      </c>
      <c r="Z594" t="s">
        <v>3261</v>
      </c>
      <c r="AA594" s="13">
        <v>-67.87</v>
      </c>
      <c r="AB594" s="14">
        <v>42631</v>
      </c>
      <c r="AC594" t="s">
        <v>35</v>
      </c>
    </row>
    <row r="595" spans="1:29" x14ac:dyDescent="0.25">
      <c r="A595" t="str">
        <f>CONCATENATE("Q",ROUNDUP(MONTH(Table1[[#This Row],[Month]])/3,0))</f>
        <v>Q3</v>
      </c>
      <c r="B595" s="14">
        <f>EOMONTH(Table1[[#This Row],[Credit Date]],-1)+1</f>
        <v>42614</v>
      </c>
      <c r="C595" t="str">
        <f>CONCATENATE(Table1[[#This Row],[Issuer Last Name]],", ",Table1[[#This Row],[Issuer First Name]])</f>
        <v>No. 062, Employee</v>
      </c>
      <c r="D595" t="str">
        <f>CONCATENATE(Table1[[#This Row],[Approver Last Name]],", ",Table1[[#This Row],[Approver First Name]])</f>
        <v>No. 009, Employee</v>
      </c>
      <c r="E595" t="str">
        <f>CONCATENATE(Table1[[#This Row],[Customer Last Name]],", ",Table1[[#This Row],[Customer First Name]])</f>
        <v>No. 13737, Client</v>
      </c>
      <c r="F5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5" t="str">
        <f>IF(Table1[[#This Row],[Transaction Type]]="Maintenance","Non-Sales","Sales")</f>
        <v>Sales</v>
      </c>
      <c r="H595" t="str">
        <f>IF(Table1[[#This Row],[Quarter]]="q2",1,"")</f>
        <v/>
      </c>
      <c r="I595">
        <f>IF(Table1[[#This Row],[Quarter]]="q3",1,"")</f>
        <v>1</v>
      </c>
      <c r="J595" t="str">
        <f>IF(Table1[[#This Row],[Quarter]]="Q2",Table1[[#This Row],[Credit Amount]],"")</f>
        <v/>
      </c>
      <c r="K595">
        <f>IF(Table1[[#This Row],[Quarter]]="Q3",Table1[[#This Row],[Credit Amount]],"")</f>
        <v>-64.099999999999994</v>
      </c>
      <c r="L595">
        <f>IF(Table1[[#This Row],[Transaction Type]]="Upgrade",Table1[[#This Row],[Credit Amount]],IF(Table1[[#This Row],[Transaction Type]]="Activation",Table1[[#This Row],[Credit Amount]],""))</f>
        <v>-64.099999999999994</v>
      </c>
      <c r="M595" t="str">
        <f>IF(Table1[[#This Row],[Transaction Type]]="Maintenance",Table1[[#This Row],[Credit Amount]],"")</f>
        <v/>
      </c>
      <c r="N595">
        <v>10062</v>
      </c>
      <c r="O595" t="s">
        <v>2489</v>
      </c>
      <c r="P595" t="s">
        <v>2551</v>
      </c>
      <c r="Q595" t="s">
        <v>289</v>
      </c>
      <c r="R595">
        <v>10009</v>
      </c>
      <c r="S595" t="s">
        <v>2489</v>
      </c>
      <c r="T595" t="s">
        <v>2498</v>
      </c>
      <c r="U595" t="s">
        <v>290</v>
      </c>
      <c r="V595" t="s">
        <v>66</v>
      </c>
      <c r="W595">
        <v>100004736</v>
      </c>
      <c r="X595">
        <v>8005553737</v>
      </c>
      <c r="Y595" t="s">
        <v>2595</v>
      </c>
      <c r="Z595" t="s">
        <v>6325</v>
      </c>
      <c r="AA595" s="13">
        <v>-64.099999999999994</v>
      </c>
      <c r="AB595" s="14">
        <v>42636</v>
      </c>
      <c r="AC595" t="s">
        <v>35</v>
      </c>
    </row>
    <row r="596" spans="1:29" x14ac:dyDescent="0.25">
      <c r="A596" t="str">
        <f>CONCATENATE("Q",ROUNDUP(MONTH(Table1[[#This Row],[Month]])/3,0))</f>
        <v>Q2</v>
      </c>
      <c r="B596" s="14">
        <f>EOMONTH(Table1[[#This Row],[Credit Date]],-1)+1</f>
        <v>42461</v>
      </c>
      <c r="C596" t="str">
        <f>CONCATENATE(Table1[[#This Row],[Issuer Last Name]],", ",Table1[[#This Row],[Issuer First Name]])</f>
        <v>No. 031, Employee</v>
      </c>
      <c r="D596" t="str">
        <f>CONCATENATE(Table1[[#This Row],[Approver Last Name]],", ",Table1[[#This Row],[Approver First Name]])</f>
        <v>No. 009, Employee</v>
      </c>
      <c r="E596" t="str">
        <f>CONCATENATE(Table1[[#This Row],[Customer Last Name]],", ",Table1[[#This Row],[Customer First Name]])</f>
        <v>No. 10973, Client</v>
      </c>
      <c r="F5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6" t="str">
        <f>IF(Table1[[#This Row],[Transaction Type]]="Maintenance","Non-Sales","Sales")</f>
        <v>Non-Sales</v>
      </c>
      <c r="H596">
        <f>IF(Table1[[#This Row],[Quarter]]="q2",1,"")</f>
        <v>1</v>
      </c>
      <c r="I596" t="str">
        <f>IF(Table1[[#This Row],[Quarter]]="q3",1,"")</f>
        <v/>
      </c>
      <c r="J596">
        <f>IF(Table1[[#This Row],[Quarter]]="Q2",Table1[[#This Row],[Credit Amount]],"")</f>
        <v>-81.23</v>
      </c>
      <c r="K596" t="str">
        <f>IF(Table1[[#This Row],[Quarter]]="Q3",Table1[[#This Row],[Credit Amount]],"")</f>
        <v/>
      </c>
      <c r="L596" t="str">
        <f>IF(Table1[[#This Row],[Transaction Type]]="Upgrade",Table1[[#This Row],[Credit Amount]],IF(Table1[[#This Row],[Transaction Type]]="Activation",Table1[[#This Row],[Credit Amount]],""))</f>
        <v/>
      </c>
      <c r="M596">
        <f>IF(Table1[[#This Row],[Transaction Type]]="Maintenance",Table1[[#This Row],[Credit Amount]],"")</f>
        <v>-81.23</v>
      </c>
      <c r="N596">
        <v>10031</v>
      </c>
      <c r="O596" t="s">
        <v>2489</v>
      </c>
      <c r="P596" t="s">
        <v>2520</v>
      </c>
      <c r="Q596" t="s">
        <v>289</v>
      </c>
      <c r="R596">
        <v>10009</v>
      </c>
      <c r="S596" t="s">
        <v>2489</v>
      </c>
      <c r="T596" t="s">
        <v>2498</v>
      </c>
      <c r="U596" t="s">
        <v>290</v>
      </c>
      <c r="V596" t="s">
        <v>66</v>
      </c>
      <c r="W596">
        <v>100001972</v>
      </c>
      <c r="X596">
        <v>8005550973</v>
      </c>
      <c r="Y596" t="s">
        <v>2595</v>
      </c>
      <c r="Z596" t="s">
        <v>3568</v>
      </c>
      <c r="AA596" s="13">
        <v>-81.23</v>
      </c>
      <c r="AB596" s="14">
        <v>42461</v>
      </c>
      <c r="AC596" t="s">
        <v>36</v>
      </c>
    </row>
    <row r="597" spans="1:29" x14ac:dyDescent="0.25">
      <c r="A597" t="str">
        <f>CONCATENATE("Q",ROUNDUP(MONTH(Table1[[#This Row],[Month]])/3,0))</f>
        <v>Q2</v>
      </c>
      <c r="B597" s="14">
        <f>EOMONTH(Table1[[#This Row],[Credit Date]],-1)+1</f>
        <v>42461</v>
      </c>
      <c r="C597" t="str">
        <f>CONCATENATE(Table1[[#This Row],[Issuer Last Name]],", ",Table1[[#This Row],[Issuer First Name]])</f>
        <v>No. 031, Employee</v>
      </c>
      <c r="D597" t="str">
        <f>CONCATENATE(Table1[[#This Row],[Approver Last Name]],", ",Table1[[#This Row],[Approver First Name]])</f>
        <v>No. 009, Employee</v>
      </c>
      <c r="E597" t="str">
        <f>CONCATENATE(Table1[[#This Row],[Customer Last Name]],", ",Table1[[#This Row],[Customer First Name]])</f>
        <v>No. 13931, Client</v>
      </c>
      <c r="F597" t="str">
        <f>IF(Table1[[#This Row],[Credit Amount]]&gt;-19.99,"Less than 19.99",IF(Table1[[#This Row],[Credit Amount]]=-20,"20",IF(Table1[[#This Row],[Credit Amount]]&gt;-49.98,"20.01-49.98",IF(Table1[[#This Row],[Credit Amount]]=-49.99,"49.99",IF(Table1[[#This Row],[Credit Amount]]=-50,"50",IF(Table1[[#This Row],[Credit Amount]]&lt;-50.01,"Greater than 50"))))))</f>
        <v>20.01-49.98</v>
      </c>
      <c r="G597" t="str">
        <f>IF(Table1[[#This Row],[Transaction Type]]="Maintenance","Non-Sales","Sales")</f>
        <v>Sales</v>
      </c>
      <c r="H597">
        <f>IF(Table1[[#This Row],[Quarter]]="q2",1,"")</f>
        <v>1</v>
      </c>
      <c r="I597" t="str">
        <f>IF(Table1[[#This Row],[Quarter]]="q3",1,"")</f>
        <v/>
      </c>
      <c r="J597">
        <f>IF(Table1[[#This Row],[Quarter]]="Q2",Table1[[#This Row],[Credit Amount]],"")</f>
        <v>-41.02</v>
      </c>
      <c r="K597" t="str">
        <f>IF(Table1[[#This Row],[Quarter]]="Q3",Table1[[#This Row],[Credit Amount]],"")</f>
        <v/>
      </c>
      <c r="L597">
        <f>IF(Table1[[#This Row],[Transaction Type]]="Upgrade",Table1[[#This Row],[Credit Amount]],IF(Table1[[#This Row],[Transaction Type]]="Activation",Table1[[#This Row],[Credit Amount]],""))</f>
        <v>-41.02</v>
      </c>
      <c r="M597" t="str">
        <f>IF(Table1[[#This Row],[Transaction Type]]="Maintenance",Table1[[#This Row],[Credit Amount]],"")</f>
        <v/>
      </c>
      <c r="N597">
        <v>10031</v>
      </c>
      <c r="O597" t="s">
        <v>2489</v>
      </c>
      <c r="P597" t="s">
        <v>2520</v>
      </c>
      <c r="Q597" t="s">
        <v>289</v>
      </c>
      <c r="R597">
        <v>10009</v>
      </c>
      <c r="S597" t="s">
        <v>2489</v>
      </c>
      <c r="T597" t="s">
        <v>2498</v>
      </c>
      <c r="U597" t="s">
        <v>290</v>
      </c>
      <c r="V597" t="s">
        <v>66</v>
      </c>
      <c r="W597">
        <v>100004930</v>
      </c>
      <c r="X597">
        <v>8005553931</v>
      </c>
      <c r="Y597" t="s">
        <v>2595</v>
      </c>
      <c r="Z597" t="s">
        <v>6519</v>
      </c>
      <c r="AA597" s="13">
        <v>-41.02</v>
      </c>
      <c r="AB597" s="14">
        <v>42467</v>
      </c>
      <c r="AC597" t="s">
        <v>37</v>
      </c>
    </row>
    <row r="598" spans="1:29" x14ac:dyDescent="0.25">
      <c r="A598" t="str">
        <f>CONCATENATE("Q",ROUNDUP(MONTH(Table1[[#This Row],[Month]])/3,0))</f>
        <v>Q2</v>
      </c>
      <c r="B598" s="14">
        <f>EOMONTH(Table1[[#This Row],[Credit Date]],-1)+1</f>
        <v>42461</v>
      </c>
      <c r="C598" t="str">
        <f>CONCATENATE(Table1[[#This Row],[Issuer Last Name]],", ",Table1[[#This Row],[Issuer First Name]])</f>
        <v>No. 031, Employee</v>
      </c>
      <c r="D598" t="str">
        <f>CONCATENATE(Table1[[#This Row],[Approver Last Name]],", ",Table1[[#This Row],[Approver First Name]])</f>
        <v>No. 009, Employee</v>
      </c>
      <c r="E598" t="str">
        <f>CONCATENATE(Table1[[#This Row],[Customer Last Name]],", ",Table1[[#This Row],[Customer First Name]])</f>
        <v>No. 12832, Client</v>
      </c>
      <c r="F5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8" t="str">
        <f>IF(Table1[[#This Row],[Transaction Type]]="Maintenance","Non-Sales","Sales")</f>
        <v>Sales</v>
      </c>
      <c r="H598">
        <f>IF(Table1[[#This Row],[Quarter]]="q2",1,"")</f>
        <v>1</v>
      </c>
      <c r="I598" t="str">
        <f>IF(Table1[[#This Row],[Quarter]]="q3",1,"")</f>
        <v/>
      </c>
      <c r="J598">
        <f>IF(Table1[[#This Row],[Quarter]]="Q2",Table1[[#This Row],[Credit Amount]],"")</f>
        <v>-96.78</v>
      </c>
      <c r="K598" t="str">
        <f>IF(Table1[[#This Row],[Quarter]]="Q3",Table1[[#This Row],[Credit Amount]],"")</f>
        <v/>
      </c>
      <c r="L598">
        <f>IF(Table1[[#This Row],[Transaction Type]]="Upgrade",Table1[[#This Row],[Credit Amount]],IF(Table1[[#This Row],[Transaction Type]]="Activation",Table1[[#This Row],[Credit Amount]],""))</f>
        <v>-96.78</v>
      </c>
      <c r="M598" t="str">
        <f>IF(Table1[[#This Row],[Transaction Type]]="Maintenance",Table1[[#This Row],[Credit Amount]],"")</f>
        <v/>
      </c>
      <c r="N598">
        <v>10031</v>
      </c>
      <c r="O598" t="s">
        <v>2489</v>
      </c>
      <c r="P598" t="s">
        <v>2520</v>
      </c>
      <c r="Q598" t="s">
        <v>289</v>
      </c>
      <c r="R598">
        <v>10009</v>
      </c>
      <c r="S598" t="s">
        <v>2489</v>
      </c>
      <c r="T598" t="s">
        <v>2498</v>
      </c>
      <c r="U598" t="s">
        <v>290</v>
      </c>
      <c r="V598" t="s">
        <v>66</v>
      </c>
      <c r="W598">
        <v>100003831</v>
      </c>
      <c r="X598">
        <v>8005552832</v>
      </c>
      <c r="Y598" t="s">
        <v>2595</v>
      </c>
      <c r="Z598" t="s">
        <v>5424</v>
      </c>
      <c r="AA598" s="13">
        <v>-96.78</v>
      </c>
      <c r="AB598" s="14">
        <v>42470</v>
      </c>
      <c r="AC598" t="s">
        <v>37</v>
      </c>
    </row>
    <row r="599" spans="1:29" x14ac:dyDescent="0.25">
      <c r="A599" t="str">
        <f>CONCATENATE("Q",ROUNDUP(MONTH(Table1[[#This Row],[Month]])/3,0))</f>
        <v>Q2</v>
      </c>
      <c r="B599" s="14">
        <f>EOMONTH(Table1[[#This Row],[Credit Date]],-1)+1</f>
        <v>42461</v>
      </c>
      <c r="C599" t="str">
        <f>CONCATENATE(Table1[[#This Row],[Issuer Last Name]],", ",Table1[[#This Row],[Issuer First Name]])</f>
        <v>No. 031, Employee</v>
      </c>
      <c r="D599" t="str">
        <f>CONCATENATE(Table1[[#This Row],[Approver Last Name]],", ",Table1[[#This Row],[Approver First Name]])</f>
        <v>No. 009, Employee</v>
      </c>
      <c r="E599" t="str">
        <f>CONCATENATE(Table1[[#This Row],[Customer Last Name]],", ",Table1[[#This Row],[Customer First Name]])</f>
        <v>No. 10762, Client</v>
      </c>
      <c r="F5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599" t="str">
        <f>IF(Table1[[#This Row],[Transaction Type]]="Maintenance","Non-Sales","Sales")</f>
        <v>Non-Sales</v>
      </c>
      <c r="H599">
        <f>IF(Table1[[#This Row],[Quarter]]="q2",1,"")</f>
        <v>1</v>
      </c>
      <c r="I599" t="str">
        <f>IF(Table1[[#This Row],[Quarter]]="q3",1,"")</f>
        <v/>
      </c>
      <c r="J599">
        <f>IF(Table1[[#This Row],[Quarter]]="Q2",Table1[[#This Row],[Credit Amount]],"")</f>
        <v>-72.38</v>
      </c>
      <c r="K599" t="str">
        <f>IF(Table1[[#This Row],[Quarter]]="Q3",Table1[[#This Row],[Credit Amount]],"")</f>
        <v/>
      </c>
      <c r="L599" t="str">
        <f>IF(Table1[[#This Row],[Transaction Type]]="Upgrade",Table1[[#This Row],[Credit Amount]],IF(Table1[[#This Row],[Transaction Type]]="Activation",Table1[[#This Row],[Credit Amount]],""))</f>
        <v/>
      </c>
      <c r="M599">
        <f>IF(Table1[[#This Row],[Transaction Type]]="Maintenance",Table1[[#This Row],[Credit Amount]],"")</f>
        <v>-72.38</v>
      </c>
      <c r="N599">
        <v>10031</v>
      </c>
      <c r="O599" t="s">
        <v>2489</v>
      </c>
      <c r="P599" t="s">
        <v>2520</v>
      </c>
      <c r="Q599" t="s">
        <v>289</v>
      </c>
      <c r="R599">
        <v>10009</v>
      </c>
      <c r="S599" t="s">
        <v>2489</v>
      </c>
      <c r="T599" t="s">
        <v>2498</v>
      </c>
      <c r="U599" t="s">
        <v>290</v>
      </c>
      <c r="V599" t="s">
        <v>66</v>
      </c>
      <c r="W599">
        <v>100001761</v>
      </c>
      <c r="X599">
        <v>8005550762</v>
      </c>
      <c r="Y599" t="s">
        <v>2595</v>
      </c>
      <c r="Z599" t="s">
        <v>3357</v>
      </c>
      <c r="AA599" s="13">
        <v>-72.38</v>
      </c>
      <c r="AB599" s="14">
        <v>42471</v>
      </c>
      <c r="AC599" t="s">
        <v>36</v>
      </c>
    </row>
    <row r="600" spans="1:29" x14ac:dyDescent="0.25">
      <c r="A600" t="str">
        <f>CONCATENATE("Q",ROUNDUP(MONTH(Table1[[#This Row],[Month]])/3,0))</f>
        <v>Q2</v>
      </c>
      <c r="B600" s="14">
        <f>EOMONTH(Table1[[#This Row],[Credit Date]],-1)+1</f>
        <v>42461</v>
      </c>
      <c r="C600" t="str">
        <f>CONCATENATE(Table1[[#This Row],[Issuer Last Name]],", ",Table1[[#This Row],[Issuer First Name]])</f>
        <v>No. 031, Employee</v>
      </c>
      <c r="D600" t="str">
        <f>CONCATENATE(Table1[[#This Row],[Approver Last Name]],", ",Table1[[#This Row],[Approver First Name]])</f>
        <v>No. 009, Employee</v>
      </c>
      <c r="E600" t="str">
        <f>CONCATENATE(Table1[[#This Row],[Customer Last Name]],", ",Table1[[#This Row],[Customer First Name]])</f>
        <v>No. 12333, Client</v>
      </c>
      <c r="F600" t="str">
        <f>IF(Table1[[#This Row],[Credit Amount]]&gt;-19.99,"Less than 19.99",IF(Table1[[#This Row],[Credit Amount]]=-20,"20",IF(Table1[[#This Row],[Credit Amount]]&gt;-49.98,"20.01-49.98",IF(Table1[[#This Row],[Credit Amount]]=-49.99,"49.99",IF(Table1[[#This Row],[Credit Amount]]=-50,"50",IF(Table1[[#This Row],[Credit Amount]]&lt;-50.01,"Greater than 50"))))))</f>
        <v>Less than 19.99</v>
      </c>
      <c r="G600" t="str">
        <f>IF(Table1[[#This Row],[Transaction Type]]="Maintenance","Non-Sales","Sales")</f>
        <v>Sales</v>
      </c>
      <c r="H600">
        <f>IF(Table1[[#This Row],[Quarter]]="q2",1,"")</f>
        <v>1</v>
      </c>
      <c r="I600" t="str">
        <f>IF(Table1[[#This Row],[Quarter]]="q3",1,"")</f>
        <v/>
      </c>
      <c r="J600">
        <f>IF(Table1[[#This Row],[Quarter]]="Q2",Table1[[#This Row],[Credit Amount]],"")</f>
        <v>-15.76</v>
      </c>
      <c r="K600" t="str">
        <f>IF(Table1[[#This Row],[Quarter]]="Q3",Table1[[#This Row],[Credit Amount]],"")</f>
        <v/>
      </c>
      <c r="L600">
        <f>IF(Table1[[#This Row],[Transaction Type]]="Upgrade",Table1[[#This Row],[Credit Amount]],IF(Table1[[#This Row],[Transaction Type]]="Activation",Table1[[#This Row],[Credit Amount]],""))</f>
        <v>-15.76</v>
      </c>
      <c r="M600" t="str">
        <f>IF(Table1[[#This Row],[Transaction Type]]="Maintenance",Table1[[#This Row],[Credit Amount]],"")</f>
        <v/>
      </c>
      <c r="N600">
        <v>10031</v>
      </c>
      <c r="O600" t="s">
        <v>2489</v>
      </c>
      <c r="P600" t="s">
        <v>2520</v>
      </c>
      <c r="Q600" t="s">
        <v>289</v>
      </c>
      <c r="R600">
        <v>10009</v>
      </c>
      <c r="S600" t="s">
        <v>2489</v>
      </c>
      <c r="T600" t="s">
        <v>2498</v>
      </c>
      <c r="U600" t="s">
        <v>290</v>
      </c>
      <c r="V600" t="s">
        <v>66</v>
      </c>
      <c r="W600">
        <v>100003332</v>
      </c>
      <c r="X600">
        <v>8005552333</v>
      </c>
      <c r="Y600" t="s">
        <v>2595</v>
      </c>
      <c r="Z600" t="s">
        <v>4928</v>
      </c>
      <c r="AA600" s="13">
        <v>-15.76</v>
      </c>
      <c r="AB600" s="14">
        <v>42477</v>
      </c>
      <c r="AC600" t="s">
        <v>35</v>
      </c>
    </row>
    <row r="601" spans="1:29" x14ac:dyDescent="0.25">
      <c r="A601" t="str">
        <f>CONCATENATE("Q",ROUNDUP(MONTH(Table1[[#This Row],[Month]])/3,0))</f>
        <v>Q2</v>
      </c>
      <c r="B601" s="14">
        <f>EOMONTH(Table1[[#This Row],[Credit Date]],-1)+1</f>
        <v>42461</v>
      </c>
      <c r="C601" t="str">
        <f>CONCATENATE(Table1[[#This Row],[Issuer Last Name]],", ",Table1[[#This Row],[Issuer First Name]])</f>
        <v>No. 031, Employee</v>
      </c>
      <c r="D601" t="str">
        <f>CONCATENATE(Table1[[#This Row],[Approver Last Name]],", ",Table1[[#This Row],[Approver First Name]])</f>
        <v>No. 009, Employee</v>
      </c>
      <c r="E601" t="str">
        <f>CONCATENATE(Table1[[#This Row],[Customer Last Name]],", ",Table1[[#This Row],[Customer First Name]])</f>
        <v>No. 12482, Client</v>
      </c>
      <c r="F601" t="str">
        <f>IF(Table1[[#This Row],[Credit Amount]]&gt;-19.99,"Less than 19.99",IF(Table1[[#This Row],[Credit Amount]]=-20,"20",IF(Table1[[#This Row],[Credit Amount]]&gt;-49.98,"20.01-49.98",IF(Table1[[#This Row],[Credit Amount]]=-49.99,"49.99",IF(Table1[[#This Row],[Credit Amount]]=-50,"50",IF(Table1[[#This Row],[Credit Amount]]&lt;-50.01,"Greater than 50"))))))</f>
        <v>Less than 19.99</v>
      </c>
      <c r="G601" t="str">
        <f>IF(Table1[[#This Row],[Transaction Type]]="Maintenance","Non-Sales","Sales")</f>
        <v>Sales</v>
      </c>
      <c r="H601">
        <f>IF(Table1[[#This Row],[Quarter]]="q2",1,"")</f>
        <v>1</v>
      </c>
      <c r="I601" t="str">
        <f>IF(Table1[[#This Row],[Quarter]]="q3",1,"")</f>
        <v/>
      </c>
      <c r="J601">
        <f>IF(Table1[[#This Row],[Quarter]]="Q2",Table1[[#This Row],[Credit Amount]],"")</f>
        <v>-5.0599999999999996</v>
      </c>
      <c r="K601" t="str">
        <f>IF(Table1[[#This Row],[Quarter]]="Q3",Table1[[#This Row],[Credit Amount]],"")</f>
        <v/>
      </c>
      <c r="L601">
        <f>IF(Table1[[#This Row],[Transaction Type]]="Upgrade",Table1[[#This Row],[Credit Amount]],IF(Table1[[#This Row],[Transaction Type]]="Activation",Table1[[#This Row],[Credit Amount]],""))</f>
        <v>-5.0599999999999996</v>
      </c>
      <c r="M601" t="str">
        <f>IF(Table1[[#This Row],[Transaction Type]]="Maintenance",Table1[[#This Row],[Credit Amount]],"")</f>
        <v/>
      </c>
      <c r="N601">
        <v>10031</v>
      </c>
      <c r="O601" t="s">
        <v>2489</v>
      </c>
      <c r="P601" t="s">
        <v>2520</v>
      </c>
      <c r="Q601" t="s">
        <v>289</v>
      </c>
      <c r="R601">
        <v>10009</v>
      </c>
      <c r="S601" t="s">
        <v>2489</v>
      </c>
      <c r="T601" t="s">
        <v>2498</v>
      </c>
      <c r="U601" t="s">
        <v>290</v>
      </c>
      <c r="V601" t="s">
        <v>66</v>
      </c>
      <c r="W601">
        <v>100003481</v>
      </c>
      <c r="X601">
        <v>8005552482</v>
      </c>
      <c r="Y601" t="s">
        <v>2595</v>
      </c>
      <c r="Z601" t="s">
        <v>5077</v>
      </c>
      <c r="AA601" s="13">
        <v>-5.0599999999999996</v>
      </c>
      <c r="AB601" s="14">
        <v>42478</v>
      </c>
      <c r="AC601" t="s">
        <v>35</v>
      </c>
    </row>
    <row r="602" spans="1:29" x14ac:dyDescent="0.25">
      <c r="A602" t="str">
        <f>CONCATENATE("Q",ROUNDUP(MONTH(Table1[[#This Row],[Month]])/3,0))</f>
        <v>Q2</v>
      </c>
      <c r="B602" s="14">
        <f>EOMONTH(Table1[[#This Row],[Credit Date]],-1)+1</f>
        <v>42461</v>
      </c>
      <c r="C602" t="str">
        <f>CONCATENATE(Table1[[#This Row],[Issuer Last Name]],", ",Table1[[#This Row],[Issuer First Name]])</f>
        <v>No. 031, Employee</v>
      </c>
      <c r="D602" t="str">
        <f>CONCATENATE(Table1[[#This Row],[Approver Last Name]],", ",Table1[[#This Row],[Approver First Name]])</f>
        <v>No. 009, Employee</v>
      </c>
      <c r="E602" t="str">
        <f>CONCATENATE(Table1[[#This Row],[Customer Last Name]],", ",Table1[[#This Row],[Customer First Name]])</f>
        <v>No. 13504, Client</v>
      </c>
      <c r="F6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2" t="str">
        <f>IF(Table1[[#This Row],[Transaction Type]]="Maintenance","Non-Sales","Sales")</f>
        <v>Non-Sales</v>
      </c>
      <c r="H602">
        <f>IF(Table1[[#This Row],[Quarter]]="q2",1,"")</f>
        <v>1</v>
      </c>
      <c r="I602" t="str">
        <f>IF(Table1[[#This Row],[Quarter]]="q3",1,"")</f>
        <v/>
      </c>
      <c r="J602">
        <f>IF(Table1[[#This Row],[Quarter]]="Q2",Table1[[#This Row],[Credit Amount]],"")</f>
        <v>-88.64</v>
      </c>
      <c r="K602" t="str">
        <f>IF(Table1[[#This Row],[Quarter]]="Q3",Table1[[#This Row],[Credit Amount]],"")</f>
        <v/>
      </c>
      <c r="L602" t="str">
        <f>IF(Table1[[#This Row],[Transaction Type]]="Upgrade",Table1[[#This Row],[Credit Amount]],IF(Table1[[#This Row],[Transaction Type]]="Activation",Table1[[#This Row],[Credit Amount]],""))</f>
        <v/>
      </c>
      <c r="M602">
        <f>IF(Table1[[#This Row],[Transaction Type]]="Maintenance",Table1[[#This Row],[Credit Amount]],"")</f>
        <v>-88.64</v>
      </c>
      <c r="N602">
        <v>10031</v>
      </c>
      <c r="O602" t="s">
        <v>2489</v>
      </c>
      <c r="P602" t="s">
        <v>2520</v>
      </c>
      <c r="Q602" t="s">
        <v>289</v>
      </c>
      <c r="R602">
        <v>10009</v>
      </c>
      <c r="S602" t="s">
        <v>2489</v>
      </c>
      <c r="T602" t="s">
        <v>2498</v>
      </c>
      <c r="U602" t="s">
        <v>290</v>
      </c>
      <c r="V602" t="s">
        <v>66</v>
      </c>
      <c r="W602">
        <v>100004503</v>
      </c>
      <c r="X602">
        <v>8005553504</v>
      </c>
      <c r="Y602" t="s">
        <v>2595</v>
      </c>
      <c r="Z602" t="s">
        <v>6092</v>
      </c>
      <c r="AA602" s="13">
        <v>-88.64</v>
      </c>
      <c r="AB602" s="14">
        <v>42478</v>
      </c>
      <c r="AC602" t="s">
        <v>36</v>
      </c>
    </row>
    <row r="603" spans="1:29" x14ac:dyDescent="0.25">
      <c r="A603" t="str">
        <f>CONCATENATE("Q",ROUNDUP(MONTH(Table1[[#This Row],[Month]])/3,0))</f>
        <v>Q2</v>
      </c>
      <c r="B603" s="14">
        <f>EOMONTH(Table1[[#This Row],[Credit Date]],-1)+1</f>
        <v>42461</v>
      </c>
      <c r="C603" t="str">
        <f>CONCATENATE(Table1[[#This Row],[Issuer Last Name]],", ",Table1[[#This Row],[Issuer First Name]])</f>
        <v>No. 031, Employee</v>
      </c>
      <c r="D603" t="str">
        <f>CONCATENATE(Table1[[#This Row],[Approver Last Name]],", ",Table1[[#This Row],[Approver First Name]])</f>
        <v>No. 009, Employee</v>
      </c>
      <c r="E603" t="str">
        <f>CONCATENATE(Table1[[#This Row],[Customer Last Name]],", ",Table1[[#This Row],[Customer First Name]])</f>
        <v>No. 13922, Client</v>
      </c>
      <c r="F6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3" t="str">
        <f>IF(Table1[[#This Row],[Transaction Type]]="Maintenance","Non-Sales","Sales")</f>
        <v>Non-Sales</v>
      </c>
      <c r="H603">
        <f>IF(Table1[[#This Row],[Quarter]]="q2",1,"")</f>
        <v>1</v>
      </c>
      <c r="I603" t="str">
        <f>IF(Table1[[#This Row],[Quarter]]="q3",1,"")</f>
        <v/>
      </c>
      <c r="J603">
        <f>IF(Table1[[#This Row],[Quarter]]="Q2",Table1[[#This Row],[Credit Amount]],"")</f>
        <v>-63.65</v>
      </c>
      <c r="K603" t="str">
        <f>IF(Table1[[#This Row],[Quarter]]="Q3",Table1[[#This Row],[Credit Amount]],"")</f>
        <v/>
      </c>
      <c r="L603" t="str">
        <f>IF(Table1[[#This Row],[Transaction Type]]="Upgrade",Table1[[#This Row],[Credit Amount]],IF(Table1[[#This Row],[Transaction Type]]="Activation",Table1[[#This Row],[Credit Amount]],""))</f>
        <v/>
      </c>
      <c r="M603">
        <f>IF(Table1[[#This Row],[Transaction Type]]="Maintenance",Table1[[#This Row],[Credit Amount]],"")</f>
        <v>-63.65</v>
      </c>
      <c r="N603">
        <v>10031</v>
      </c>
      <c r="O603" t="s">
        <v>2489</v>
      </c>
      <c r="P603" t="s">
        <v>2520</v>
      </c>
      <c r="Q603" t="s">
        <v>289</v>
      </c>
      <c r="R603">
        <v>10009</v>
      </c>
      <c r="S603" t="s">
        <v>2489</v>
      </c>
      <c r="T603" t="s">
        <v>2498</v>
      </c>
      <c r="U603" t="s">
        <v>290</v>
      </c>
      <c r="V603" t="s">
        <v>66</v>
      </c>
      <c r="W603">
        <v>100004921</v>
      </c>
      <c r="X603">
        <v>8005553922</v>
      </c>
      <c r="Y603" t="s">
        <v>2595</v>
      </c>
      <c r="Z603" t="s">
        <v>6510</v>
      </c>
      <c r="AA603" s="13">
        <v>-63.65</v>
      </c>
      <c r="AB603" s="14">
        <v>42478</v>
      </c>
      <c r="AC603" t="s">
        <v>36</v>
      </c>
    </row>
    <row r="604" spans="1:29" x14ac:dyDescent="0.25">
      <c r="A604" t="str">
        <f>CONCATENATE("Q",ROUNDUP(MONTH(Table1[[#This Row],[Month]])/3,0))</f>
        <v>Q2</v>
      </c>
      <c r="B604" s="14">
        <f>EOMONTH(Table1[[#This Row],[Credit Date]],-1)+1</f>
        <v>42461</v>
      </c>
      <c r="C604" t="str">
        <f>CONCATENATE(Table1[[#This Row],[Issuer Last Name]],", ",Table1[[#This Row],[Issuer First Name]])</f>
        <v>No. 031, Employee</v>
      </c>
      <c r="D604" t="str">
        <f>CONCATENATE(Table1[[#This Row],[Approver Last Name]],", ",Table1[[#This Row],[Approver First Name]])</f>
        <v>No. 009, Employee</v>
      </c>
      <c r="E604" t="str">
        <f>CONCATENATE(Table1[[#This Row],[Customer Last Name]],", ",Table1[[#This Row],[Customer First Name]])</f>
        <v>No. 13905, Client</v>
      </c>
      <c r="F6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4" t="str">
        <f>IF(Table1[[#This Row],[Transaction Type]]="Maintenance","Non-Sales","Sales")</f>
        <v>Sales</v>
      </c>
      <c r="H604">
        <f>IF(Table1[[#This Row],[Quarter]]="q2",1,"")</f>
        <v>1</v>
      </c>
      <c r="I604" t="str">
        <f>IF(Table1[[#This Row],[Quarter]]="q3",1,"")</f>
        <v/>
      </c>
      <c r="J604">
        <f>IF(Table1[[#This Row],[Quarter]]="Q2",Table1[[#This Row],[Credit Amount]],"")</f>
        <v>-72.94</v>
      </c>
      <c r="K604" t="str">
        <f>IF(Table1[[#This Row],[Quarter]]="Q3",Table1[[#This Row],[Credit Amount]],"")</f>
        <v/>
      </c>
      <c r="L604">
        <f>IF(Table1[[#This Row],[Transaction Type]]="Upgrade",Table1[[#This Row],[Credit Amount]],IF(Table1[[#This Row],[Transaction Type]]="Activation",Table1[[#This Row],[Credit Amount]],""))</f>
        <v>-72.94</v>
      </c>
      <c r="M604" t="str">
        <f>IF(Table1[[#This Row],[Transaction Type]]="Maintenance",Table1[[#This Row],[Credit Amount]],"")</f>
        <v/>
      </c>
      <c r="N604">
        <v>10031</v>
      </c>
      <c r="O604" t="s">
        <v>2489</v>
      </c>
      <c r="P604" t="s">
        <v>2520</v>
      </c>
      <c r="Q604" t="s">
        <v>289</v>
      </c>
      <c r="R604">
        <v>10009</v>
      </c>
      <c r="S604" t="s">
        <v>2489</v>
      </c>
      <c r="T604" t="s">
        <v>2498</v>
      </c>
      <c r="U604" t="s">
        <v>290</v>
      </c>
      <c r="V604" t="s">
        <v>66</v>
      </c>
      <c r="W604">
        <v>100004904</v>
      </c>
      <c r="X604">
        <v>8005553905</v>
      </c>
      <c r="Y604" t="s">
        <v>2595</v>
      </c>
      <c r="Z604" t="s">
        <v>6493</v>
      </c>
      <c r="AA604" s="13">
        <v>-72.94</v>
      </c>
      <c r="AB604" s="14">
        <v>42483</v>
      </c>
      <c r="AC604" t="s">
        <v>37</v>
      </c>
    </row>
    <row r="605" spans="1:29" x14ac:dyDescent="0.25">
      <c r="A605" t="str">
        <f>CONCATENATE("Q",ROUNDUP(MONTH(Table1[[#This Row],[Month]])/3,0))</f>
        <v>Q2</v>
      </c>
      <c r="B605" s="14">
        <f>EOMONTH(Table1[[#This Row],[Credit Date]],-1)+1</f>
        <v>42461</v>
      </c>
      <c r="C605" t="str">
        <f>CONCATENATE(Table1[[#This Row],[Issuer Last Name]],", ",Table1[[#This Row],[Issuer First Name]])</f>
        <v>No. 031, Employee</v>
      </c>
      <c r="D605" t="str">
        <f>CONCATENATE(Table1[[#This Row],[Approver Last Name]],", ",Table1[[#This Row],[Approver First Name]])</f>
        <v>No. 009, Employee</v>
      </c>
      <c r="E605" t="str">
        <f>CONCATENATE(Table1[[#This Row],[Customer Last Name]],", ",Table1[[#This Row],[Customer First Name]])</f>
        <v>No. 13515, Client</v>
      </c>
      <c r="F6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5" t="str">
        <f>IF(Table1[[#This Row],[Transaction Type]]="Maintenance","Non-Sales","Sales")</f>
        <v>Sales</v>
      </c>
      <c r="H605">
        <f>IF(Table1[[#This Row],[Quarter]]="q2",1,"")</f>
        <v>1</v>
      </c>
      <c r="I605" t="str">
        <f>IF(Table1[[#This Row],[Quarter]]="q3",1,"")</f>
        <v/>
      </c>
      <c r="J605">
        <f>IF(Table1[[#This Row],[Quarter]]="Q2",Table1[[#This Row],[Credit Amount]],"")</f>
        <v>-54.02</v>
      </c>
      <c r="K605" t="str">
        <f>IF(Table1[[#This Row],[Quarter]]="Q3",Table1[[#This Row],[Credit Amount]],"")</f>
        <v/>
      </c>
      <c r="L605">
        <f>IF(Table1[[#This Row],[Transaction Type]]="Upgrade",Table1[[#This Row],[Credit Amount]],IF(Table1[[#This Row],[Transaction Type]]="Activation",Table1[[#This Row],[Credit Amount]],""))</f>
        <v>-54.02</v>
      </c>
      <c r="M605" t="str">
        <f>IF(Table1[[#This Row],[Transaction Type]]="Maintenance",Table1[[#This Row],[Credit Amount]],"")</f>
        <v/>
      </c>
      <c r="N605">
        <v>10031</v>
      </c>
      <c r="O605" t="s">
        <v>2489</v>
      </c>
      <c r="P605" t="s">
        <v>2520</v>
      </c>
      <c r="Q605" t="s">
        <v>289</v>
      </c>
      <c r="R605">
        <v>10009</v>
      </c>
      <c r="S605" t="s">
        <v>2489</v>
      </c>
      <c r="T605" t="s">
        <v>2498</v>
      </c>
      <c r="U605" t="s">
        <v>290</v>
      </c>
      <c r="V605" t="s">
        <v>66</v>
      </c>
      <c r="W605">
        <v>100004514</v>
      </c>
      <c r="X605">
        <v>8005553515</v>
      </c>
      <c r="Y605" t="s">
        <v>2595</v>
      </c>
      <c r="Z605" t="s">
        <v>6103</v>
      </c>
      <c r="AA605" s="13">
        <v>-54.02</v>
      </c>
      <c r="AB605" s="14">
        <v>42484</v>
      </c>
      <c r="AC605" t="s">
        <v>35</v>
      </c>
    </row>
    <row r="606" spans="1:29" x14ac:dyDescent="0.25">
      <c r="A606" t="str">
        <f>CONCATENATE("Q",ROUNDUP(MONTH(Table1[[#This Row],[Month]])/3,0))</f>
        <v>Q2</v>
      </c>
      <c r="B606" s="14">
        <f>EOMONTH(Table1[[#This Row],[Credit Date]],-1)+1</f>
        <v>42461</v>
      </c>
      <c r="C606" t="str">
        <f>CONCATENATE(Table1[[#This Row],[Issuer Last Name]],", ",Table1[[#This Row],[Issuer First Name]])</f>
        <v>No. 031, Employee</v>
      </c>
      <c r="D606" t="str">
        <f>CONCATENATE(Table1[[#This Row],[Approver Last Name]],", ",Table1[[#This Row],[Approver First Name]])</f>
        <v>No. 009, Employee</v>
      </c>
      <c r="E606" t="str">
        <f>CONCATENATE(Table1[[#This Row],[Customer Last Name]],", ",Table1[[#This Row],[Customer First Name]])</f>
        <v>No. 11564, Client</v>
      </c>
      <c r="F6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6" t="str">
        <f>IF(Table1[[#This Row],[Transaction Type]]="Maintenance","Non-Sales","Sales")</f>
        <v>Non-Sales</v>
      </c>
      <c r="H606">
        <f>IF(Table1[[#This Row],[Quarter]]="q2",1,"")</f>
        <v>1</v>
      </c>
      <c r="I606" t="str">
        <f>IF(Table1[[#This Row],[Quarter]]="q3",1,"")</f>
        <v/>
      </c>
      <c r="J606">
        <f>IF(Table1[[#This Row],[Quarter]]="Q2",Table1[[#This Row],[Credit Amount]],"")</f>
        <v>-59.28</v>
      </c>
      <c r="K606" t="str">
        <f>IF(Table1[[#This Row],[Quarter]]="Q3",Table1[[#This Row],[Credit Amount]],"")</f>
        <v/>
      </c>
      <c r="L606" t="str">
        <f>IF(Table1[[#This Row],[Transaction Type]]="Upgrade",Table1[[#This Row],[Credit Amount]],IF(Table1[[#This Row],[Transaction Type]]="Activation",Table1[[#This Row],[Credit Amount]],""))</f>
        <v/>
      </c>
      <c r="M606">
        <f>IF(Table1[[#This Row],[Transaction Type]]="Maintenance",Table1[[#This Row],[Credit Amount]],"")</f>
        <v>-59.28</v>
      </c>
      <c r="N606">
        <v>10031</v>
      </c>
      <c r="O606" t="s">
        <v>2489</v>
      </c>
      <c r="P606" t="s">
        <v>2520</v>
      </c>
      <c r="Q606" t="s">
        <v>289</v>
      </c>
      <c r="R606">
        <v>10009</v>
      </c>
      <c r="S606" t="s">
        <v>2489</v>
      </c>
      <c r="T606" t="s">
        <v>2498</v>
      </c>
      <c r="U606" t="s">
        <v>290</v>
      </c>
      <c r="V606" t="s">
        <v>66</v>
      </c>
      <c r="W606">
        <v>100002563</v>
      </c>
      <c r="X606">
        <v>8005551564</v>
      </c>
      <c r="Y606" t="s">
        <v>2595</v>
      </c>
      <c r="Z606" t="s">
        <v>4159</v>
      </c>
      <c r="AA606" s="13">
        <v>-59.28</v>
      </c>
      <c r="AB606" s="14">
        <v>42490</v>
      </c>
      <c r="AC606" t="s">
        <v>36</v>
      </c>
    </row>
    <row r="607" spans="1:29" x14ac:dyDescent="0.25">
      <c r="A607" t="str">
        <f>CONCATENATE("Q",ROUNDUP(MONTH(Table1[[#This Row],[Month]])/3,0))</f>
        <v>Q2</v>
      </c>
      <c r="B607" s="14">
        <f>EOMONTH(Table1[[#This Row],[Credit Date]],-1)+1</f>
        <v>42491</v>
      </c>
      <c r="C607" t="str">
        <f>CONCATENATE(Table1[[#This Row],[Issuer Last Name]],", ",Table1[[#This Row],[Issuer First Name]])</f>
        <v>No. 031, Employee</v>
      </c>
      <c r="D607" t="str">
        <f>CONCATENATE(Table1[[#This Row],[Approver Last Name]],", ",Table1[[#This Row],[Approver First Name]])</f>
        <v>No. 009, Employee</v>
      </c>
      <c r="E607" t="str">
        <f>CONCATENATE(Table1[[#This Row],[Customer Last Name]],", ",Table1[[#This Row],[Customer First Name]])</f>
        <v>No. 13856, Client</v>
      </c>
      <c r="F607" t="str">
        <f>IF(Table1[[#This Row],[Credit Amount]]&gt;-19.99,"Less than 19.99",IF(Table1[[#This Row],[Credit Amount]]=-20,"20",IF(Table1[[#This Row],[Credit Amount]]&gt;-49.98,"20.01-49.98",IF(Table1[[#This Row],[Credit Amount]]=-49.99,"49.99",IF(Table1[[#This Row],[Credit Amount]]=-50,"50",IF(Table1[[#This Row],[Credit Amount]]&lt;-50.01,"Greater than 50"))))))</f>
        <v>Less than 19.99</v>
      </c>
      <c r="G607" t="str">
        <f>IF(Table1[[#This Row],[Transaction Type]]="Maintenance","Non-Sales","Sales")</f>
        <v>Non-Sales</v>
      </c>
      <c r="H607">
        <f>IF(Table1[[#This Row],[Quarter]]="q2",1,"")</f>
        <v>1</v>
      </c>
      <c r="I607" t="str">
        <f>IF(Table1[[#This Row],[Quarter]]="q3",1,"")</f>
        <v/>
      </c>
      <c r="J607">
        <f>IF(Table1[[#This Row],[Quarter]]="Q2",Table1[[#This Row],[Credit Amount]],"")</f>
        <v>-13.81</v>
      </c>
      <c r="K607" t="str">
        <f>IF(Table1[[#This Row],[Quarter]]="Q3",Table1[[#This Row],[Credit Amount]],"")</f>
        <v/>
      </c>
      <c r="L607" t="str">
        <f>IF(Table1[[#This Row],[Transaction Type]]="Upgrade",Table1[[#This Row],[Credit Amount]],IF(Table1[[#This Row],[Transaction Type]]="Activation",Table1[[#This Row],[Credit Amount]],""))</f>
        <v/>
      </c>
      <c r="M607">
        <f>IF(Table1[[#This Row],[Transaction Type]]="Maintenance",Table1[[#This Row],[Credit Amount]],"")</f>
        <v>-13.81</v>
      </c>
      <c r="N607">
        <v>10031</v>
      </c>
      <c r="O607" t="s">
        <v>2489</v>
      </c>
      <c r="P607" t="s">
        <v>2520</v>
      </c>
      <c r="Q607" t="s">
        <v>289</v>
      </c>
      <c r="R607">
        <v>10009</v>
      </c>
      <c r="S607" t="s">
        <v>2489</v>
      </c>
      <c r="T607" t="s">
        <v>2498</v>
      </c>
      <c r="U607" t="s">
        <v>290</v>
      </c>
      <c r="V607" t="s">
        <v>66</v>
      </c>
      <c r="W607">
        <v>100004855</v>
      </c>
      <c r="X607">
        <v>8005553856</v>
      </c>
      <c r="Y607" t="s">
        <v>2595</v>
      </c>
      <c r="Z607" t="s">
        <v>6444</v>
      </c>
      <c r="AA607" s="13">
        <v>-13.81</v>
      </c>
      <c r="AB607" s="14">
        <v>42508</v>
      </c>
      <c r="AC607" t="s">
        <v>36</v>
      </c>
    </row>
    <row r="608" spans="1:29" x14ac:dyDescent="0.25">
      <c r="A608" t="str">
        <f>CONCATENATE("Q",ROUNDUP(MONTH(Table1[[#This Row],[Month]])/3,0))</f>
        <v>Q2</v>
      </c>
      <c r="B608" s="14">
        <f>EOMONTH(Table1[[#This Row],[Credit Date]],-1)+1</f>
        <v>42522</v>
      </c>
      <c r="C608" t="str">
        <f>CONCATENATE(Table1[[#This Row],[Issuer Last Name]],", ",Table1[[#This Row],[Issuer First Name]])</f>
        <v>No. 031, Employee</v>
      </c>
      <c r="D608" t="str">
        <f>CONCATENATE(Table1[[#This Row],[Approver Last Name]],", ",Table1[[#This Row],[Approver First Name]])</f>
        <v>No. 009, Employee</v>
      </c>
      <c r="E608" t="str">
        <f>CONCATENATE(Table1[[#This Row],[Customer Last Name]],", ",Table1[[#This Row],[Customer First Name]])</f>
        <v>No. 12639, Client</v>
      </c>
      <c r="F6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8" t="str">
        <f>IF(Table1[[#This Row],[Transaction Type]]="Maintenance","Non-Sales","Sales")</f>
        <v>Non-Sales</v>
      </c>
      <c r="H608">
        <f>IF(Table1[[#This Row],[Quarter]]="q2",1,"")</f>
        <v>1</v>
      </c>
      <c r="I608" t="str">
        <f>IF(Table1[[#This Row],[Quarter]]="q3",1,"")</f>
        <v/>
      </c>
      <c r="J608">
        <f>IF(Table1[[#This Row],[Quarter]]="Q2",Table1[[#This Row],[Credit Amount]],"")</f>
        <v>-84.84</v>
      </c>
      <c r="K608" t="str">
        <f>IF(Table1[[#This Row],[Quarter]]="Q3",Table1[[#This Row],[Credit Amount]],"")</f>
        <v/>
      </c>
      <c r="L608" t="str">
        <f>IF(Table1[[#This Row],[Transaction Type]]="Upgrade",Table1[[#This Row],[Credit Amount]],IF(Table1[[#This Row],[Transaction Type]]="Activation",Table1[[#This Row],[Credit Amount]],""))</f>
        <v/>
      </c>
      <c r="M608">
        <f>IF(Table1[[#This Row],[Transaction Type]]="Maintenance",Table1[[#This Row],[Credit Amount]],"")</f>
        <v>-84.84</v>
      </c>
      <c r="N608">
        <v>10031</v>
      </c>
      <c r="O608" t="s">
        <v>2489</v>
      </c>
      <c r="P608" t="s">
        <v>2520</v>
      </c>
      <c r="Q608" t="s">
        <v>289</v>
      </c>
      <c r="R608">
        <v>10009</v>
      </c>
      <c r="S608" t="s">
        <v>2489</v>
      </c>
      <c r="T608" t="s">
        <v>2498</v>
      </c>
      <c r="U608" t="s">
        <v>290</v>
      </c>
      <c r="V608" t="s">
        <v>66</v>
      </c>
      <c r="W608">
        <v>100003638</v>
      </c>
      <c r="X608">
        <v>8005552639</v>
      </c>
      <c r="Y608" t="s">
        <v>2595</v>
      </c>
      <c r="Z608" t="s">
        <v>5234</v>
      </c>
      <c r="AA608" s="13">
        <v>-84.84</v>
      </c>
      <c r="AB608" s="14">
        <v>42524</v>
      </c>
      <c r="AC608" t="s">
        <v>36</v>
      </c>
    </row>
    <row r="609" spans="1:29" x14ac:dyDescent="0.25">
      <c r="A609" t="str">
        <f>CONCATENATE("Q",ROUNDUP(MONTH(Table1[[#This Row],[Month]])/3,0))</f>
        <v>Q2</v>
      </c>
      <c r="B609" s="14">
        <f>EOMONTH(Table1[[#This Row],[Credit Date]],-1)+1</f>
        <v>42522</v>
      </c>
      <c r="C609" t="str">
        <f>CONCATENATE(Table1[[#This Row],[Issuer Last Name]],", ",Table1[[#This Row],[Issuer First Name]])</f>
        <v>No. 031, Employee</v>
      </c>
      <c r="D609" t="str">
        <f>CONCATENATE(Table1[[#This Row],[Approver Last Name]],", ",Table1[[#This Row],[Approver First Name]])</f>
        <v>No. 009, Employee</v>
      </c>
      <c r="E609" t="str">
        <f>CONCATENATE(Table1[[#This Row],[Customer Last Name]],", ",Table1[[#This Row],[Customer First Name]])</f>
        <v>No. 11239, Client</v>
      </c>
      <c r="F6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609" t="str">
        <f>IF(Table1[[#This Row],[Transaction Type]]="Maintenance","Non-Sales","Sales")</f>
        <v>Non-Sales</v>
      </c>
      <c r="H609">
        <f>IF(Table1[[#This Row],[Quarter]]="q2",1,"")</f>
        <v>1</v>
      </c>
      <c r="I609" t="str">
        <f>IF(Table1[[#This Row],[Quarter]]="q3",1,"")</f>
        <v/>
      </c>
      <c r="J609">
        <f>IF(Table1[[#This Row],[Quarter]]="Q2",Table1[[#This Row],[Credit Amount]],"")</f>
        <v>-97.28</v>
      </c>
      <c r="K609" t="str">
        <f>IF(Table1[[#This Row],[Quarter]]="Q3",Table1[[#This Row],[Credit Amount]],"")</f>
        <v/>
      </c>
      <c r="L609" t="str">
        <f>IF(Table1[[#This Row],[Transaction Type]]="Upgrade",Table1[[#This Row],[Credit Amount]],IF(Table1[[#This Row],[Transaction Type]]="Activation",Table1[[#This Row],[Credit Amount]],""))</f>
        <v/>
      </c>
      <c r="M609">
        <f>IF(Table1[[#This Row],[Transaction Type]]="Maintenance",Table1[[#This Row],[Credit Amount]],"")</f>
        <v>-97.28</v>
      </c>
      <c r="N609">
        <v>10031</v>
      </c>
      <c r="O609" t="s">
        <v>2489</v>
      </c>
      <c r="P609" t="s">
        <v>2520</v>
      </c>
      <c r="Q609" t="s">
        <v>289</v>
      </c>
      <c r="R609">
        <v>10009</v>
      </c>
      <c r="S609" t="s">
        <v>2489</v>
      </c>
      <c r="T609" t="s">
        <v>2498</v>
      </c>
      <c r="U609" t="s">
        <v>290</v>
      </c>
      <c r="V609" t="s">
        <v>66</v>
      </c>
      <c r="W609">
        <v>100002238</v>
      </c>
      <c r="X609">
        <v>8005551239</v>
      </c>
      <c r="Y609" t="s">
        <v>2595</v>
      </c>
      <c r="Z609" t="s">
        <v>3834</v>
      </c>
      <c r="AA609" s="13">
        <v>-97.28</v>
      </c>
      <c r="AB609" s="14">
        <v>42527</v>
      </c>
      <c r="AC609" t="s">
        <v>36</v>
      </c>
    </row>
    <row r="610" spans="1:29" x14ac:dyDescent="0.25">
      <c r="A610" t="str">
        <f>CONCATENATE("Q",ROUNDUP(MONTH(Table1[[#This Row],[Month]])/3,0))</f>
        <v>Q2</v>
      </c>
      <c r="B610" s="14">
        <f>EOMONTH(Table1[[#This Row],[Credit Date]],-1)+1</f>
        <v>42522</v>
      </c>
      <c r="C610" t="str">
        <f>CONCATENATE(Table1[[#This Row],[Issuer Last Name]],", ",Table1[[#This Row],[Issuer First Name]])</f>
        <v>No. 031, Employee</v>
      </c>
      <c r="D610" t="str">
        <f>CONCATENATE(Table1[[#This Row],[Approver Last Name]],", ",Table1[[#This Row],[Approver First Name]])</f>
        <v>No. 009, Employee</v>
      </c>
      <c r="E610" t="str">
        <f>CONCATENATE(Table1[[#This Row],[Customer Last Name]],", ",Table1[[#This Row],[Customer First Name]])</f>
        <v>No. 11744, Client</v>
      </c>
      <c r="F610" t="str">
        <f>IF(Table1[[#This Row],[Credit Amount]]&gt;-19.99,"Less than 19.99",IF(Table1[[#This Row],[Credit Amount]]=-20,"20",IF(Table1[[#This Row],[Credit Amount]]&gt;-49.98,"20.01-49.98",IF(Table1[[#This Row],[Credit Amount]]=-49.99,"49.99",IF(Table1[[#This Row],[Credit Amount]]=-50,"50",IF(Table1[[#This Row],[Credit Amount]]&lt;-50.01,"Greater than 50"))))))</f>
        <v>Less than 19.99</v>
      </c>
      <c r="G610" t="str">
        <f>IF(Table1[[#This Row],[Transaction Type]]="Maintenance","Non-Sales","Sales")</f>
        <v>Non-Sales</v>
      </c>
      <c r="H610">
        <f>IF(Table1[[#This Row],[Quarter]]="q2",1,"")</f>
        <v>1</v>
      </c>
      <c r="I610" t="str">
        <f>IF(Table1[[#This Row],[Quarter]]="q3",1,"")</f>
        <v/>
      </c>
      <c r="J610">
        <f>IF(Table1[[#This Row],[Quarter]]="Q2",Table1[[#This Row],[Credit Amount]],"")</f>
        <v>-9.25</v>
      </c>
      <c r="K610" t="str">
        <f>IF(Table1[[#This Row],[Quarter]]="Q3",Table1[[#This Row],[Credit Amount]],"")</f>
        <v/>
      </c>
      <c r="L610" t="str">
        <f>IF(Table1[[#This Row],[Transaction Type]]="Upgrade",Table1[[#This Row],[Credit Amount]],IF(Table1[[#This Row],[Transaction Type]]="Activation",Table1[[#This Row],[Credit Amount]],""))</f>
        <v/>
      </c>
      <c r="M610">
        <f>IF(Table1[[#This Row],[Transaction Type]]="Maintenance",Table1[[#This Row],[Credit Amount]],"")</f>
        <v>-9.25</v>
      </c>
      <c r="N610">
        <v>10031</v>
      </c>
      <c r="O610" t="s">
        <v>2489</v>
      </c>
      <c r="P610" t="s">
        <v>2520</v>
      </c>
      <c r="Q610" t="s">
        <v>289</v>
      </c>
      <c r="R610">
        <v>10009</v>
      </c>
      <c r="S610" t="s">
        <v>2489</v>
      </c>
      <c r="T610" t="s">
        <v>2498</v>
      </c>
      <c r="U610" t="s">
        <v>290</v>
      </c>
      <c r="V610" t="s">
        <v>66</v>
      </c>
      <c r="W610">
        <v>100002743</v>
      </c>
      <c r="X610">
        <v>8005551744</v>
      </c>
      <c r="Y610" t="s">
        <v>2595</v>
      </c>
      <c r="Z610" t="s">
        <v>4339</v>
      </c>
      <c r="AA610" s="13">
        <v>-9.25</v>
      </c>
      <c r="AB610" s="14">
        <v>42529</v>
      </c>
      <c r="AC610" t="s">
        <v>36</v>
      </c>
    </row>
    <row r="611" spans="1:29" x14ac:dyDescent="0.25">
      <c r="A611" t="str">
        <f>CONCATENATE("Q",ROUNDUP(MONTH(Table1[[#This Row],[Month]])/3,0))</f>
        <v>Q2</v>
      </c>
      <c r="B611" s="14">
        <f>EOMONTH(Table1[[#This Row],[Credit Date]],-1)+1</f>
        <v>42522</v>
      </c>
      <c r="C611" t="str">
        <f>CONCATENATE(Table1[[#This Row],[Issuer Last Name]],", ",Table1[[#This Row],[Issuer First Name]])</f>
        <v>No. 031, Employee</v>
      </c>
      <c r="D611" t="str">
        <f>CONCATENATE(Table1[[#This Row],[Approver Last Name]],", ",Table1[[#This Row],[Approver First Name]])</f>
        <v>No. 009, Employee</v>
      </c>
      <c r="E611" t="str">
        <f>CONCATENATE(Table1[[#This Row],[Customer Last Name]],", ",Table1[[#This Row],[Customer First Name]])</f>
        <v>No. 11290, Client</v>
      </c>
      <c r="F6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11" t="str">
        <f>IF(Table1[[#This Row],[Transaction Type]]="Maintenance","Non-Sales","Sales")</f>
        <v>Non-Sales</v>
      </c>
      <c r="H611">
        <f>IF(Table1[[#This Row],[Quarter]]="q2",1,"")</f>
        <v>1</v>
      </c>
      <c r="I611" t="str">
        <f>IF(Table1[[#This Row],[Quarter]]="q3",1,"")</f>
        <v/>
      </c>
      <c r="J611">
        <f>IF(Table1[[#This Row],[Quarter]]="Q2",Table1[[#This Row],[Credit Amount]],"")</f>
        <v>-58.6</v>
      </c>
      <c r="K611" t="str">
        <f>IF(Table1[[#This Row],[Quarter]]="Q3",Table1[[#This Row],[Credit Amount]],"")</f>
        <v/>
      </c>
      <c r="L611" t="str">
        <f>IF(Table1[[#This Row],[Transaction Type]]="Upgrade",Table1[[#This Row],[Credit Amount]],IF(Table1[[#This Row],[Transaction Type]]="Activation",Table1[[#This Row],[Credit Amount]],""))</f>
        <v/>
      </c>
      <c r="M611">
        <f>IF(Table1[[#This Row],[Transaction Type]]="Maintenance",Table1[[#This Row],[Credit Amount]],"")</f>
        <v>-58.6</v>
      </c>
      <c r="N611">
        <v>10031</v>
      </c>
      <c r="O611" t="s">
        <v>2489</v>
      </c>
      <c r="P611" t="s">
        <v>2520</v>
      </c>
      <c r="Q611" t="s">
        <v>289</v>
      </c>
      <c r="R611">
        <v>10009</v>
      </c>
      <c r="S611" t="s">
        <v>2489</v>
      </c>
      <c r="T611" t="s">
        <v>2498</v>
      </c>
      <c r="U611" t="s">
        <v>290</v>
      </c>
      <c r="V611" t="s">
        <v>66</v>
      </c>
      <c r="W611">
        <v>100002289</v>
      </c>
      <c r="X611">
        <v>8005551290</v>
      </c>
      <c r="Y611" t="s">
        <v>2595</v>
      </c>
      <c r="Z611" t="s">
        <v>3885</v>
      </c>
      <c r="AA611" s="13">
        <v>-58.6</v>
      </c>
      <c r="AB611" s="14">
        <v>42548</v>
      </c>
      <c r="AC611" t="s">
        <v>36</v>
      </c>
    </row>
    <row r="612" spans="1:29" x14ac:dyDescent="0.25">
      <c r="A612" t="str">
        <f>CONCATENATE("Q",ROUNDUP(MONTH(Table1[[#This Row],[Month]])/3,0))</f>
        <v>Q2</v>
      </c>
      <c r="B612" s="14">
        <f>EOMONTH(Table1[[#This Row],[Credit Date]],-1)+1</f>
        <v>42522</v>
      </c>
      <c r="C612" t="str">
        <f>CONCATENATE(Table1[[#This Row],[Issuer Last Name]],", ",Table1[[#This Row],[Issuer First Name]])</f>
        <v>No. 031, Employee</v>
      </c>
      <c r="D612" t="str">
        <f>CONCATENATE(Table1[[#This Row],[Approver Last Name]],", ",Table1[[#This Row],[Approver First Name]])</f>
        <v>No. 009, Employee</v>
      </c>
      <c r="E612" t="str">
        <f>CONCATENATE(Table1[[#This Row],[Customer Last Name]],", ",Table1[[#This Row],[Customer First Name]])</f>
        <v>No. 11136, Client</v>
      </c>
      <c r="F612" t="str">
        <f>IF(Table1[[#This Row],[Credit Amount]]&gt;-19.99,"Less than 19.99",IF(Table1[[#This Row],[Credit Amount]]=-20,"20",IF(Table1[[#This Row],[Credit Amount]]&gt;-49.98,"20.01-49.98",IF(Table1[[#This Row],[Credit Amount]]=-49.99,"49.99",IF(Table1[[#This Row],[Credit Amount]]=-50,"50",IF(Table1[[#This Row],[Credit Amount]]&lt;-50.01,"Greater than 50"))))))</f>
        <v>20.01-49.98</v>
      </c>
      <c r="G612" t="str">
        <f>IF(Table1[[#This Row],[Transaction Type]]="Maintenance","Non-Sales","Sales")</f>
        <v>Non-Sales</v>
      </c>
      <c r="H612">
        <f>IF(Table1[[#This Row],[Quarter]]="q2",1,"")</f>
        <v>1</v>
      </c>
      <c r="I612" t="str">
        <f>IF(Table1[[#This Row],[Quarter]]="q3",1,"")</f>
        <v/>
      </c>
      <c r="J612">
        <f>IF(Table1[[#This Row],[Quarter]]="Q2",Table1[[#This Row],[Credit Amount]],"")</f>
        <v>-48.02</v>
      </c>
      <c r="K612" t="str">
        <f>IF(Table1[[#This Row],[Quarter]]="Q3",Table1[[#This Row],[Credit Amount]],"")</f>
        <v/>
      </c>
      <c r="L612" t="str">
        <f>IF(Table1[[#This Row],[Transaction Type]]="Upgrade",Table1[[#This Row],[Credit Amount]],IF(Table1[[#This Row],[Transaction Type]]="Activation",Table1[[#This Row],[Credit Amount]],""))</f>
        <v/>
      </c>
      <c r="M612">
        <f>IF(Table1[[#This Row],[Transaction Type]]="Maintenance",Table1[[#This Row],[Credit Amount]],"")</f>
        <v>-48.02</v>
      </c>
      <c r="N612">
        <v>10031</v>
      </c>
      <c r="O612" t="s">
        <v>2489</v>
      </c>
      <c r="P612" t="s">
        <v>2520</v>
      </c>
      <c r="Q612" t="s">
        <v>289</v>
      </c>
      <c r="R612">
        <v>10009</v>
      </c>
      <c r="S612" t="s">
        <v>2489</v>
      </c>
      <c r="T612" t="s">
        <v>2498</v>
      </c>
      <c r="U612" t="s">
        <v>290</v>
      </c>
      <c r="V612" t="s">
        <v>66</v>
      </c>
      <c r="W612">
        <v>100002135</v>
      </c>
      <c r="X612">
        <v>8005551136</v>
      </c>
      <c r="Y612" t="s">
        <v>2595</v>
      </c>
      <c r="Z612" t="s">
        <v>3731</v>
      </c>
      <c r="AA612" s="13">
        <v>-48.02</v>
      </c>
      <c r="AB612" s="14">
        <v>42548</v>
      </c>
      <c r="AC612" t="s">
        <v>36</v>
      </c>
    </row>
    <row r="613" spans="1:29" x14ac:dyDescent="0.25">
      <c r="A613" t="str">
        <f>CONCATENATE("Q",ROUNDUP(MONTH(Table1[[#This Row],[Month]])/3,0))</f>
        <v>Q3</v>
      </c>
      <c r="B613" s="14">
        <f>EOMONTH(Table1[[#This Row],[Credit Date]],-1)+1</f>
        <v>42552</v>
      </c>
      <c r="C613" t="str">
        <f>CONCATENATE(Table1[[#This Row],[Issuer Last Name]],", ",Table1[[#This Row],[Issuer First Name]])</f>
        <v>No. 031, Employee</v>
      </c>
      <c r="D613" t="str">
        <f>CONCATENATE(Table1[[#This Row],[Approver Last Name]],", ",Table1[[#This Row],[Approver First Name]])</f>
        <v>No. 031, Employee</v>
      </c>
      <c r="E613" t="str">
        <f>CONCATENATE(Table1[[#This Row],[Customer Last Name]],", ",Table1[[#This Row],[Customer First Name]])</f>
        <v>No. 11101, Client</v>
      </c>
      <c r="F613" t="str">
        <f>IF(Table1[[#This Row],[Credit Amount]]&gt;-19.99,"Less than 19.99",IF(Table1[[#This Row],[Credit Amount]]=-20,"20",IF(Table1[[#This Row],[Credit Amount]]&gt;-49.98,"20.01-49.98",IF(Table1[[#This Row],[Credit Amount]]=-49.99,"49.99",IF(Table1[[#This Row],[Credit Amount]]=-50,"50",IF(Table1[[#This Row],[Credit Amount]]&lt;-50.01,"Greater than 50"))))))</f>
        <v>20.01-49.98</v>
      </c>
      <c r="G613" t="str">
        <f>IF(Table1[[#This Row],[Transaction Type]]="Maintenance","Non-Sales","Sales")</f>
        <v>Non-Sales</v>
      </c>
      <c r="H613" t="str">
        <f>IF(Table1[[#This Row],[Quarter]]="q2",1,"")</f>
        <v/>
      </c>
      <c r="I613">
        <f>IF(Table1[[#This Row],[Quarter]]="q3",1,"")</f>
        <v>1</v>
      </c>
      <c r="J613" t="str">
        <f>IF(Table1[[#This Row],[Quarter]]="Q2",Table1[[#This Row],[Credit Amount]],"")</f>
        <v/>
      </c>
      <c r="K613">
        <f>IF(Table1[[#This Row],[Quarter]]="Q3",Table1[[#This Row],[Credit Amount]],"")</f>
        <v>-47.02</v>
      </c>
      <c r="L613" t="str">
        <f>IF(Table1[[#This Row],[Transaction Type]]="Upgrade",Table1[[#This Row],[Credit Amount]],IF(Table1[[#This Row],[Transaction Type]]="Activation",Table1[[#This Row],[Credit Amount]],""))</f>
        <v/>
      </c>
      <c r="M613">
        <f>IF(Table1[[#This Row],[Transaction Type]]="Maintenance",Table1[[#This Row],[Credit Amount]],"")</f>
        <v>-47.02</v>
      </c>
      <c r="N613">
        <v>10031</v>
      </c>
      <c r="O613" t="s">
        <v>2489</v>
      </c>
      <c r="P613" t="s">
        <v>2520</v>
      </c>
      <c r="Q613" t="s">
        <v>289</v>
      </c>
      <c r="R613">
        <v>10031</v>
      </c>
      <c r="S613" t="s">
        <v>2489</v>
      </c>
      <c r="T613" t="s">
        <v>2520</v>
      </c>
      <c r="U613" t="s">
        <v>289</v>
      </c>
      <c r="V613" t="s">
        <v>66</v>
      </c>
      <c r="W613">
        <v>100002100</v>
      </c>
      <c r="X613">
        <v>8005551101</v>
      </c>
      <c r="Y613" t="s">
        <v>2595</v>
      </c>
      <c r="Z613" t="s">
        <v>3696</v>
      </c>
      <c r="AA613" s="13">
        <v>-47.02</v>
      </c>
      <c r="AB613" s="14">
        <v>42554</v>
      </c>
      <c r="AC613" t="s">
        <v>36</v>
      </c>
    </row>
    <row r="614" spans="1:29" x14ac:dyDescent="0.25">
      <c r="A614" t="str">
        <f>CONCATENATE("Q",ROUNDUP(MONTH(Table1[[#This Row],[Month]])/3,0))</f>
        <v>Q3</v>
      </c>
      <c r="B614" s="14">
        <f>EOMONTH(Table1[[#This Row],[Credit Date]],-1)+1</f>
        <v>42552</v>
      </c>
      <c r="C614" t="str">
        <f>CONCATENATE(Table1[[#This Row],[Issuer Last Name]],", ",Table1[[#This Row],[Issuer First Name]])</f>
        <v>No. 031, Employee</v>
      </c>
      <c r="D614" t="str">
        <f>CONCATENATE(Table1[[#This Row],[Approver Last Name]],", ",Table1[[#This Row],[Approver First Name]])</f>
        <v>No. 009, Employee</v>
      </c>
      <c r="E614" t="str">
        <f>CONCATENATE(Table1[[#This Row],[Customer Last Name]],", ",Table1[[#This Row],[Customer First Name]])</f>
        <v>No. 11497, Client</v>
      </c>
      <c r="F6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14" t="str">
        <f>IF(Table1[[#This Row],[Transaction Type]]="Maintenance","Non-Sales","Sales")</f>
        <v>Non-Sales</v>
      </c>
      <c r="H614" t="str">
        <f>IF(Table1[[#This Row],[Quarter]]="q2",1,"")</f>
        <v/>
      </c>
      <c r="I614">
        <f>IF(Table1[[#This Row],[Quarter]]="q3",1,"")</f>
        <v>1</v>
      </c>
      <c r="J614" t="str">
        <f>IF(Table1[[#This Row],[Quarter]]="Q2",Table1[[#This Row],[Credit Amount]],"")</f>
        <v/>
      </c>
      <c r="K614">
        <f>IF(Table1[[#This Row],[Quarter]]="Q3",Table1[[#This Row],[Credit Amount]],"")</f>
        <v>-68.89</v>
      </c>
      <c r="L614" t="str">
        <f>IF(Table1[[#This Row],[Transaction Type]]="Upgrade",Table1[[#This Row],[Credit Amount]],IF(Table1[[#This Row],[Transaction Type]]="Activation",Table1[[#This Row],[Credit Amount]],""))</f>
        <v/>
      </c>
      <c r="M614">
        <f>IF(Table1[[#This Row],[Transaction Type]]="Maintenance",Table1[[#This Row],[Credit Amount]],"")</f>
        <v>-68.89</v>
      </c>
      <c r="N614">
        <v>10031</v>
      </c>
      <c r="O614" t="s">
        <v>2489</v>
      </c>
      <c r="P614" t="s">
        <v>2520</v>
      </c>
      <c r="Q614" t="s">
        <v>289</v>
      </c>
      <c r="R614">
        <v>10009</v>
      </c>
      <c r="S614" t="s">
        <v>2489</v>
      </c>
      <c r="T614" t="s">
        <v>2498</v>
      </c>
      <c r="U614" t="s">
        <v>290</v>
      </c>
      <c r="V614" t="s">
        <v>66</v>
      </c>
      <c r="W614">
        <v>100002496</v>
      </c>
      <c r="X614">
        <v>8005551497</v>
      </c>
      <c r="Y614" t="s">
        <v>2595</v>
      </c>
      <c r="Z614" t="s">
        <v>4092</v>
      </c>
      <c r="AA614" s="13">
        <v>-68.89</v>
      </c>
      <c r="AB614" s="14">
        <v>42556</v>
      </c>
      <c r="AC614" t="s">
        <v>36</v>
      </c>
    </row>
    <row r="615" spans="1:29" x14ac:dyDescent="0.25">
      <c r="A615" t="str">
        <f>CONCATENATE("Q",ROUNDUP(MONTH(Table1[[#This Row],[Month]])/3,0))</f>
        <v>Q3</v>
      </c>
      <c r="B615" s="14">
        <f>EOMONTH(Table1[[#This Row],[Credit Date]],-1)+1</f>
        <v>42552</v>
      </c>
      <c r="C615" t="str">
        <f>CONCATENATE(Table1[[#This Row],[Issuer Last Name]],", ",Table1[[#This Row],[Issuer First Name]])</f>
        <v>No. 031, Employee</v>
      </c>
      <c r="D615" t="str">
        <f>CONCATENATE(Table1[[#This Row],[Approver Last Name]],", ",Table1[[#This Row],[Approver First Name]])</f>
        <v>No. 031, Employee</v>
      </c>
      <c r="E615" t="str">
        <f>CONCATENATE(Table1[[#This Row],[Customer Last Name]],", ",Table1[[#This Row],[Customer First Name]])</f>
        <v>No. 13494, Client</v>
      </c>
      <c r="F615" t="str">
        <f>IF(Table1[[#This Row],[Credit Amount]]&gt;-19.99,"Less than 19.99",IF(Table1[[#This Row],[Credit Amount]]=-20,"20",IF(Table1[[#This Row],[Credit Amount]]&gt;-49.98,"20.01-49.98",IF(Table1[[#This Row],[Credit Amount]]=-49.99,"49.99",IF(Table1[[#This Row],[Credit Amount]]=-50,"50",IF(Table1[[#This Row],[Credit Amount]]&lt;-50.01,"Greater than 50"))))))</f>
        <v>20.01-49.98</v>
      </c>
      <c r="G615" t="str">
        <f>IF(Table1[[#This Row],[Transaction Type]]="Maintenance","Non-Sales","Sales")</f>
        <v>Non-Sales</v>
      </c>
      <c r="H615" t="str">
        <f>IF(Table1[[#This Row],[Quarter]]="q2",1,"")</f>
        <v/>
      </c>
      <c r="I615">
        <f>IF(Table1[[#This Row],[Quarter]]="q3",1,"")</f>
        <v>1</v>
      </c>
      <c r="J615" t="str">
        <f>IF(Table1[[#This Row],[Quarter]]="Q2",Table1[[#This Row],[Credit Amount]],"")</f>
        <v/>
      </c>
      <c r="K615">
        <f>IF(Table1[[#This Row],[Quarter]]="Q3",Table1[[#This Row],[Credit Amount]],"")</f>
        <v>-23.91</v>
      </c>
      <c r="L615" t="str">
        <f>IF(Table1[[#This Row],[Transaction Type]]="Upgrade",Table1[[#This Row],[Credit Amount]],IF(Table1[[#This Row],[Transaction Type]]="Activation",Table1[[#This Row],[Credit Amount]],""))</f>
        <v/>
      </c>
      <c r="M615">
        <f>IF(Table1[[#This Row],[Transaction Type]]="Maintenance",Table1[[#This Row],[Credit Amount]],"")</f>
        <v>-23.91</v>
      </c>
      <c r="N615">
        <v>10031</v>
      </c>
      <c r="O615" t="s">
        <v>2489</v>
      </c>
      <c r="P615" t="s">
        <v>2520</v>
      </c>
      <c r="Q615" t="s">
        <v>289</v>
      </c>
      <c r="R615">
        <v>10031</v>
      </c>
      <c r="S615" t="s">
        <v>2489</v>
      </c>
      <c r="T615" t="s">
        <v>2520</v>
      </c>
      <c r="U615" t="s">
        <v>289</v>
      </c>
      <c r="V615" t="s">
        <v>66</v>
      </c>
      <c r="W615">
        <v>100004493</v>
      </c>
      <c r="X615">
        <v>8005553494</v>
      </c>
      <c r="Y615" t="s">
        <v>2595</v>
      </c>
      <c r="Z615" t="s">
        <v>6082</v>
      </c>
      <c r="AA615" s="13">
        <v>-23.91</v>
      </c>
      <c r="AB615" s="14">
        <v>42573</v>
      </c>
      <c r="AC615" t="s">
        <v>36</v>
      </c>
    </row>
    <row r="616" spans="1:29" x14ac:dyDescent="0.25">
      <c r="A616" t="str">
        <f>CONCATENATE("Q",ROUNDUP(MONTH(Table1[[#This Row],[Month]])/3,0))</f>
        <v>Q3</v>
      </c>
      <c r="B616" s="14">
        <f>EOMONTH(Table1[[#This Row],[Credit Date]],-1)+1</f>
        <v>42552</v>
      </c>
      <c r="C616" t="str">
        <f>CONCATENATE(Table1[[#This Row],[Issuer Last Name]],", ",Table1[[#This Row],[Issuer First Name]])</f>
        <v>No. 031, Employee</v>
      </c>
      <c r="D616" t="str">
        <f>CONCATENATE(Table1[[#This Row],[Approver Last Name]],", ",Table1[[#This Row],[Approver First Name]])</f>
        <v>No. 031, Employee</v>
      </c>
      <c r="E616" t="str">
        <f>CONCATENATE(Table1[[#This Row],[Customer Last Name]],", ",Table1[[#This Row],[Customer First Name]])</f>
        <v>No. 12895, Client</v>
      </c>
      <c r="F616" t="str">
        <f>IF(Table1[[#This Row],[Credit Amount]]&gt;-19.99,"Less than 19.99",IF(Table1[[#This Row],[Credit Amount]]=-20,"20",IF(Table1[[#This Row],[Credit Amount]]&gt;-49.98,"20.01-49.98",IF(Table1[[#This Row],[Credit Amount]]=-49.99,"49.99",IF(Table1[[#This Row],[Credit Amount]]=-50,"50",IF(Table1[[#This Row],[Credit Amount]]&lt;-50.01,"Greater than 50"))))))</f>
        <v>Less than 19.99</v>
      </c>
      <c r="G616" t="str">
        <f>IF(Table1[[#This Row],[Transaction Type]]="Maintenance","Non-Sales","Sales")</f>
        <v>Sales</v>
      </c>
      <c r="H616" t="str">
        <f>IF(Table1[[#This Row],[Quarter]]="q2",1,"")</f>
        <v/>
      </c>
      <c r="I616">
        <f>IF(Table1[[#This Row],[Quarter]]="q3",1,"")</f>
        <v>1</v>
      </c>
      <c r="J616" t="str">
        <f>IF(Table1[[#This Row],[Quarter]]="Q2",Table1[[#This Row],[Credit Amount]],"")</f>
        <v/>
      </c>
      <c r="K616">
        <f>IF(Table1[[#This Row],[Quarter]]="Q3",Table1[[#This Row],[Credit Amount]],"")</f>
        <v>-15.41</v>
      </c>
      <c r="L616">
        <f>IF(Table1[[#This Row],[Transaction Type]]="Upgrade",Table1[[#This Row],[Credit Amount]],IF(Table1[[#This Row],[Transaction Type]]="Activation",Table1[[#This Row],[Credit Amount]],""))</f>
        <v>-15.41</v>
      </c>
      <c r="M616" t="str">
        <f>IF(Table1[[#This Row],[Transaction Type]]="Maintenance",Table1[[#This Row],[Credit Amount]],"")</f>
        <v/>
      </c>
      <c r="N616">
        <v>10031</v>
      </c>
      <c r="O616" t="s">
        <v>2489</v>
      </c>
      <c r="P616" t="s">
        <v>2520</v>
      </c>
      <c r="Q616" t="s">
        <v>289</v>
      </c>
      <c r="R616">
        <v>10031</v>
      </c>
      <c r="S616" t="s">
        <v>2489</v>
      </c>
      <c r="T616" t="s">
        <v>2520</v>
      </c>
      <c r="U616" t="s">
        <v>289</v>
      </c>
      <c r="V616" t="s">
        <v>66</v>
      </c>
      <c r="W616">
        <v>100003894</v>
      </c>
      <c r="X616">
        <v>8005552895</v>
      </c>
      <c r="Y616" t="s">
        <v>2595</v>
      </c>
      <c r="Z616" t="s">
        <v>5485</v>
      </c>
      <c r="AA616" s="13">
        <v>-15.41</v>
      </c>
      <c r="AB616" s="14">
        <v>42576</v>
      </c>
      <c r="AC616" t="s">
        <v>37</v>
      </c>
    </row>
    <row r="617" spans="1:29" x14ac:dyDescent="0.25">
      <c r="A617" t="str">
        <f>CONCATENATE("Q",ROUNDUP(MONTH(Table1[[#This Row],[Month]])/3,0))</f>
        <v>Q3</v>
      </c>
      <c r="B617" s="14">
        <f>EOMONTH(Table1[[#This Row],[Credit Date]],-1)+1</f>
        <v>42552</v>
      </c>
      <c r="C617" t="str">
        <f>CONCATENATE(Table1[[#This Row],[Issuer Last Name]],", ",Table1[[#This Row],[Issuer First Name]])</f>
        <v>No. 031, Employee</v>
      </c>
      <c r="D617" t="str">
        <f>CONCATENATE(Table1[[#This Row],[Approver Last Name]],", ",Table1[[#This Row],[Approver First Name]])</f>
        <v>No. 009, Employee</v>
      </c>
      <c r="E617" t="str">
        <f>CONCATENATE(Table1[[#This Row],[Customer Last Name]],", ",Table1[[#This Row],[Customer First Name]])</f>
        <v>No. 11085, Client</v>
      </c>
      <c r="F6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17" t="str">
        <f>IF(Table1[[#This Row],[Transaction Type]]="Maintenance","Non-Sales","Sales")</f>
        <v>Non-Sales</v>
      </c>
      <c r="H617" t="str">
        <f>IF(Table1[[#This Row],[Quarter]]="q2",1,"")</f>
        <v/>
      </c>
      <c r="I617">
        <f>IF(Table1[[#This Row],[Quarter]]="q3",1,"")</f>
        <v>1</v>
      </c>
      <c r="J617" t="str">
        <f>IF(Table1[[#This Row],[Quarter]]="Q2",Table1[[#This Row],[Credit Amount]],"")</f>
        <v/>
      </c>
      <c r="K617">
        <f>IF(Table1[[#This Row],[Quarter]]="Q3",Table1[[#This Row],[Credit Amount]],"")</f>
        <v>-81.99</v>
      </c>
      <c r="L617" t="str">
        <f>IF(Table1[[#This Row],[Transaction Type]]="Upgrade",Table1[[#This Row],[Credit Amount]],IF(Table1[[#This Row],[Transaction Type]]="Activation",Table1[[#This Row],[Credit Amount]],""))</f>
        <v/>
      </c>
      <c r="M617">
        <f>IF(Table1[[#This Row],[Transaction Type]]="Maintenance",Table1[[#This Row],[Credit Amount]],"")</f>
        <v>-81.99</v>
      </c>
      <c r="N617">
        <v>10031</v>
      </c>
      <c r="O617" t="s">
        <v>2489</v>
      </c>
      <c r="P617" t="s">
        <v>2520</v>
      </c>
      <c r="Q617" t="s">
        <v>289</v>
      </c>
      <c r="R617">
        <v>10009</v>
      </c>
      <c r="S617" t="s">
        <v>2489</v>
      </c>
      <c r="T617" t="s">
        <v>2498</v>
      </c>
      <c r="U617" t="s">
        <v>290</v>
      </c>
      <c r="V617" t="s">
        <v>66</v>
      </c>
      <c r="W617">
        <v>100002084</v>
      </c>
      <c r="X617">
        <v>8005551085</v>
      </c>
      <c r="Y617" t="s">
        <v>2595</v>
      </c>
      <c r="Z617" t="s">
        <v>3680</v>
      </c>
      <c r="AA617" s="13">
        <v>-81.99</v>
      </c>
      <c r="AB617" s="14">
        <v>42581</v>
      </c>
      <c r="AC617" t="s">
        <v>36</v>
      </c>
    </row>
    <row r="618" spans="1:29" x14ac:dyDescent="0.25">
      <c r="A618" t="str">
        <f>CONCATENATE("Q",ROUNDUP(MONTH(Table1[[#This Row],[Month]])/3,0))</f>
        <v>Q3</v>
      </c>
      <c r="B618" s="14">
        <f>EOMONTH(Table1[[#This Row],[Credit Date]],-1)+1</f>
        <v>42583</v>
      </c>
      <c r="C618" t="str">
        <f>CONCATENATE(Table1[[#This Row],[Issuer Last Name]],", ",Table1[[#This Row],[Issuer First Name]])</f>
        <v>No. 031, Employee</v>
      </c>
      <c r="D618" t="str">
        <f>CONCATENATE(Table1[[#This Row],[Approver Last Name]],", ",Table1[[#This Row],[Approver First Name]])</f>
        <v>No. 031, Employee</v>
      </c>
      <c r="E618" t="str">
        <f>CONCATENATE(Table1[[#This Row],[Customer Last Name]],", ",Table1[[#This Row],[Customer First Name]])</f>
        <v>No. 13618, Client</v>
      </c>
      <c r="F618" t="str">
        <f>IF(Table1[[#This Row],[Credit Amount]]&gt;-19.99,"Less than 19.99",IF(Table1[[#This Row],[Credit Amount]]=-20,"20",IF(Table1[[#This Row],[Credit Amount]]&gt;-49.98,"20.01-49.98",IF(Table1[[#This Row],[Credit Amount]]=-49.99,"49.99",IF(Table1[[#This Row],[Credit Amount]]=-50,"50",IF(Table1[[#This Row],[Credit Amount]]&lt;-50.01,"Greater than 50"))))))</f>
        <v>Less than 19.99</v>
      </c>
      <c r="G618" t="str">
        <f>IF(Table1[[#This Row],[Transaction Type]]="Maintenance","Non-Sales","Sales")</f>
        <v>Non-Sales</v>
      </c>
      <c r="H618" t="str">
        <f>IF(Table1[[#This Row],[Quarter]]="q2",1,"")</f>
        <v/>
      </c>
      <c r="I618">
        <f>IF(Table1[[#This Row],[Quarter]]="q3",1,"")</f>
        <v>1</v>
      </c>
      <c r="J618" t="str">
        <f>IF(Table1[[#This Row],[Quarter]]="Q2",Table1[[#This Row],[Credit Amount]],"")</f>
        <v/>
      </c>
      <c r="K618">
        <f>IF(Table1[[#This Row],[Quarter]]="Q3",Table1[[#This Row],[Credit Amount]],"")</f>
        <v>-5.46</v>
      </c>
      <c r="L618" t="str">
        <f>IF(Table1[[#This Row],[Transaction Type]]="Upgrade",Table1[[#This Row],[Credit Amount]],IF(Table1[[#This Row],[Transaction Type]]="Activation",Table1[[#This Row],[Credit Amount]],""))</f>
        <v/>
      </c>
      <c r="M618">
        <f>IF(Table1[[#This Row],[Transaction Type]]="Maintenance",Table1[[#This Row],[Credit Amount]],"")</f>
        <v>-5.46</v>
      </c>
      <c r="N618">
        <v>10031</v>
      </c>
      <c r="O618" t="s">
        <v>2489</v>
      </c>
      <c r="P618" t="s">
        <v>2520</v>
      </c>
      <c r="Q618" t="s">
        <v>289</v>
      </c>
      <c r="R618">
        <v>10031</v>
      </c>
      <c r="S618" t="s">
        <v>2489</v>
      </c>
      <c r="T618" t="s">
        <v>2520</v>
      </c>
      <c r="U618" t="s">
        <v>289</v>
      </c>
      <c r="V618" t="s">
        <v>66</v>
      </c>
      <c r="W618">
        <v>100004617</v>
      </c>
      <c r="X618">
        <v>8005553618</v>
      </c>
      <c r="Y618" t="s">
        <v>2595</v>
      </c>
      <c r="Z618" t="s">
        <v>6206</v>
      </c>
      <c r="AA618" s="13">
        <v>-5.46</v>
      </c>
      <c r="AB618" s="14">
        <v>42584</v>
      </c>
      <c r="AC618" t="s">
        <v>36</v>
      </c>
    </row>
    <row r="619" spans="1:29" x14ac:dyDescent="0.25">
      <c r="A619" t="str">
        <f>CONCATENATE("Q",ROUNDUP(MONTH(Table1[[#This Row],[Month]])/3,0))</f>
        <v>Q3</v>
      </c>
      <c r="B619" s="14">
        <f>EOMONTH(Table1[[#This Row],[Credit Date]],-1)+1</f>
        <v>42583</v>
      </c>
      <c r="C619" t="str">
        <f>CONCATENATE(Table1[[#This Row],[Issuer Last Name]],", ",Table1[[#This Row],[Issuer First Name]])</f>
        <v>No. 031, Employee</v>
      </c>
      <c r="D619" t="str">
        <f>CONCATENATE(Table1[[#This Row],[Approver Last Name]],", ",Table1[[#This Row],[Approver First Name]])</f>
        <v>No. 009, Employee</v>
      </c>
      <c r="E619" t="str">
        <f>CONCATENATE(Table1[[#This Row],[Customer Last Name]],", ",Table1[[#This Row],[Customer First Name]])</f>
        <v>No. 10652, Client</v>
      </c>
      <c r="F6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619" t="str">
        <f>IF(Table1[[#This Row],[Transaction Type]]="Maintenance","Non-Sales","Sales")</f>
        <v>Sales</v>
      </c>
      <c r="H619" t="str">
        <f>IF(Table1[[#This Row],[Quarter]]="q2",1,"")</f>
        <v/>
      </c>
      <c r="I619">
        <f>IF(Table1[[#This Row],[Quarter]]="q3",1,"")</f>
        <v>1</v>
      </c>
      <c r="J619" t="str">
        <f>IF(Table1[[#This Row],[Quarter]]="Q2",Table1[[#This Row],[Credit Amount]],"")</f>
        <v/>
      </c>
      <c r="K619">
        <f>IF(Table1[[#This Row],[Quarter]]="Q3",Table1[[#This Row],[Credit Amount]],"")</f>
        <v>-91.46</v>
      </c>
      <c r="L619">
        <f>IF(Table1[[#This Row],[Transaction Type]]="Upgrade",Table1[[#This Row],[Credit Amount]],IF(Table1[[#This Row],[Transaction Type]]="Activation",Table1[[#This Row],[Credit Amount]],""))</f>
        <v>-91.46</v>
      </c>
      <c r="M619" t="str">
        <f>IF(Table1[[#This Row],[Transaction Type]]="Maintenance",Table1[[#This Row],[Credit Amount]],"")</f>
        <v/>
      </c>
      <c r="N619">
        <v>10031</v>
      </c>
      <c r="O619" t="s">
        <v>2489</v>
      </c>
      <c r="P619" t="s">
        <v>2520</v>
      </c>
      <c r="Q619" t="s">
        <v>289</v>
      </c>
      <c r="R619">
        <v>10009</v>
      </c>
      <c r="S619" t="s">
        <v>2489</v>
      </c>
      <c r="T619" t="s">
        <v>2498</v>
      </c>
      <c r="U619" t="s">
        <v>290</v>
      </c>
      <c r="V619" t="s">
        <v>66</v>
      </c>
      <c r="W619">
        <v>100001651</v>
      </c>
      <c r="X619">
        <v>8005550652</v>
      </c>
      <c r="Y619" t="s">
        <v>2595</v>
      </c>
      <c r="Z619" t="s">
        <v>3247</v>
      </c>
      <c r="AA619" s="13">
        <v>-91.46</v>
      </c>
      <c r="AB619" s="14">
        <v>42590</v>
      </c>
      <c r="AC619" t="s">
        <v>35</v>
      </c>
    </row>
    <row r="620" spans="1:29" x14ac:dyDescent="0.25">
      <c r="A620" t="str">
        <f>CONCATENATE("Q",ROUNDUP(MONTH(Table1[[#This Row],[Month]])/3,0))</f>
        <v>Q3</v>
      </c>
      <c r="B620" s="14">
        <f>EOMONTH(Table1[[#This Row],[Credit Date]],-1)+1</f>
        <v>42583</v>
      </c>
      <c r="C620" t="str">
        <f>CONCATENATE(Table1[[#This Row],[Issuer Last Name]],", ",Table1[[#This Row],[Issuer First Name]])</f>
        <v>No. 031, Employee</v>
      </c>
      <c r="D620" t="str">
        <f>CONCATENATE(Table1[[#This Row],[Approver Last Name]],", ",Table1[[#This Row],[Approver First Name]])</f>
        <v>No. 031, Employee</v>
      </c>
      <c r="E620" t="str">
        <f>CONCATENATE(Table1[[#This Row],[Customer Last Name]],", ",Table1[[#This Row],[Customer First Name]])</f>
        <v>No. 10274, Client</v>
      </c>
      <c r="F620" t="str">
        <f>IF(Table1[[#This Row],[Credit Amount]]&gt;-19.99,"Less than 19.99",IF(Table1[[#This Row],[Credit Amount]]=-20,"20",IF(Table1[[#This Row],[Credit Amount]]&gt;-49.98,"20.01-49.98",IF(Table1[[#This Row],[Credit Amount]]=-49.99,"49.99",IF(Table1[[#This Row],[Credit Amount]]=-50,"50",IF(Table1[[#This Row],[Credit Amount]]&lt;-50.01,"Greater than 50"))))))</f>
        <v>Less than 19.99</v>
      </c>
      <c r="G620" t="str">
        <f>IF(Table1[[#This Row],[Transaction Type]]="Maintenance","Non-Sales","Sales")</f>
        <v>Sales</v>
      </c>
      <c r="H620" t="str">
        <f>IF(Table1[[#This Row],[Quarter]]="q2",1,"")</f>
        <v/>
      </c>
      <c r="I620">
        <f>IF(Table1[[#This Row],[Quarter]]="q3",1,"")</f>
        <v>1</v>
      </c>
      <c r="J620" t="str">
        <f>IF(Table1[[#This Row],[Quarter]]="Q2",Table1[[#This Row],[Credit Amount]],"")</f>
        <v/>
      </c>
      <c r="K620">
        <f>IF(Table1[[#This Row],[Quarter]]="Q3",Table1[[#This Row],[Credit Amount]],"")</f>
        <v>-14.72</v>
      </c>
      <c r="L620">
        <f>IF(Table1[[#This Row],[Transaction Type]]="Upgrade",Table1[[#This Row],[Credit Amount]],IF(Table1[[#This Row],[Transaction Type]]="Activation",Table1[[#This Row],[Credit Amount]],""))</f>
        <v>-14.72</v>
      </c>
      <c r="M620" t="str">
        <f>IF(Table1[[#This Row],[Transaction Type]]="Maintenance",Table1[[#This Row],[Credit Amount]],"")</f>
        <v/>
      </c>
      <c r="N620">
        <v>10031</v>
      </c>
      <c r="O620" t="s">
        <v>2489</v>
      </c>
      <c r="P620" t="s">
        <v>2520</v>
      </c>
      <c r="Q620" t="s">
        <v>289</v>
      </c>
      <c r="R620">
        <v>10031</v>
      </c>
      <c r="S620" t="s">
        <v>2489</v>
      </c>
      <c r="T620" t="s">
        <v>2520</v>
      </c>
      <c r="U620" t="s">
        <v>289</v>
      </c>
      <c r="V620" t="s">
        <v>66</v>
      </c>
      <c r="W620">
        <v>100001273</v>
      </c>
      <c r="X620">
        <v>8005550274</v>
      </c>
      <c r="Y620" t="s">
        <v>2595</v>
      </c>
      <c r="Z620" t="s">
        <v>2869</v>
      </c>
      <c r="AA620" s="13">
        <v>-14.72</v>
      </c>
      <c r="AB620" s="14">
        <v>42608</v>
      </c>
      <c r="AC620" t="s">
        <v>37</v>
      </c>
    </row>
    <row r="621" spans="1:29" x14ac:dyDescent="0.25">
      <c r="A621" t="str">
        <f>CONCATENATE("Q",ROUNDUP(MONTH(Table1[[#This Row],[Month]])/3,0))</f>
        <v>Q3</v>
      </c>
      <c r="B621" s="14">
        <f>EOMONTH(Table1[[#This Row],[Credit Date]],-1)+1</f>
        <v>42614</v>
      </c>
      <c r="C621" t="str">
        <f>CONCATENATE(Table1[[#This Row],[Issuer Last Name]],", ",Table1[[#This Row],[Issuer First Name]])</f>
        <v>No. 031, Employee</v>
      </c>
      <c r="D621" t="str">
        <f>CONCATENATE(Table1[[#This Row],[Approver Last Name]],", ",Table1[[#This Row],[Approver First Name]])</f>
        <v>No. 009, Employee</v>
      </c>
      <c r="E621" t="str">
        <f>CONCATENATE(Table1[[#This Row],[Customer Last Name]],", ",Table1[[#This Row],[Customer First Name]])</f>
        <v>No. 11936, Client</v>
      </c>
      <c r="F6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21" t="str">
        <f>IF(Table1[[#This Row],[Transaction Type]]="Maintenance","Non-Sales","Sales")</f>
        <v>Non-Sales</v>
      </c>
      <c r="H621" t="str">
        <f>IF(Table1[[#This Row],[Quarter]]="q2",1,"")</f>
        <v/>
      </c>
      <c r="I621">
        <f>IF(Table1[[#This Row],[Quarter]]="q3",1,"")</f>
        <v>1</v>
      </c>
      <c r="J621" t="str">
        <f>IF(Table1[[#This Row],[Quarter]]="Q2",Table1[[#This Row],[Credit Amount]],"")</f>
        <v/>
      </c>
      <c r="K621">
        <f>IF(Table1[[#This Row],[Quarter]]="Q3",Table1[[#This Row],[Credit Amount]],"")</f>
        <v>-73.42</v>
      </c>
      <c r="L621" t="str">
        <f>IF(Table1[[#This Row],[Transaction Type]]="Upgrade",Table1[[#This Row],[Credit Amount]],IF(Table1[[#This Row],[Transaction Type]]="Activation",Table1[[#This Row],[Credit Amount]],""))</f>
        <v/>
      </c>
      <c r="M621">
        <f>IF(Table1[[#This Row],[Transaction Type]]="Maintenance",Table1[[#This Row],[Credit Amount]],"")</f>
        <v>-73.42</v>
      </c>
      <c r="N621">
        <v>10031</v>
      </c>
      <c r="O621" t="s">
        <v>2489</v>
      </c>
      <c r="P621" t="s">
        <v>2520</v>
      </c>
      <c r="Q621" t="s">
        <v>289</v>
      </c>
      <c r="R621">
        <v>10009</v>
      </c>
      <c r="S621" t="s">
        <v>2489</v>
      </c>
      <c r="T621" t="s">
        <v>2498</v>
      </c>
      <c r="U621" t="s">
        <v>290</v>
      </c>
      <c r="V621" t="s">
        <v>66</v>
      </c>
      <c r="W621">
        <v>100002935</v>
      </c>
      <c r="X621">
        <v>8005551936</v>
      </c>
      <c r="Y621" t="s">
        <v>2595</v>
      </c>
      <c r="Z621" t="s">
        <v>4531</v>
      </c>
      <c r="AA621" s="13">
        <v>-73.42</v>
      </c>
      <c r="AB621" s="14">
        <v>42618</v>
      </c>
      <c r="AC621" t="s">
        <v>36</v>
      </c>
    </row>
    <row r="622" spans="1:29" x14ac:dyDescent="0.25">
      <c r="A622" t="str">
        <f>CONCATENATE("Q",ROUNDUP(MONTH(Table1[[#This Row],[Month]])/3,0))</f>
        <v>Q3</v>
      </c>
      <c r="B622" s="14">
        <f>EOMONTH(Table1[[#This Row],[Credit Date]],-1)+1</f>
        <v>42614</v>
      </c>
      <c r="C622" t="str">
        <f>CONCATENATE(Table1[[#This Row],[Issuer Last Name]],", ",Table1[[#This Row],[Issuer First Name]])</f>
        <v>No. 031, Employee</v>
      </c>
      <c r="D622" t="str">
        <f>CONCATENATE(Table1[[#This Row],[Approver Last Name]],", ",Table1[[#This Row],[Approver First Name]])</f>
        <v>No. 009, Employee</v>
      </c>
      <c r="E622" t="str">
        <f>CONCATENATE(Table1[[#This Row],[Customer Last Name]],", ",Table1[[#This Row],[Customer First Name]])</f>
        <v>No. 12764, Client</v>
      </c>
      <c r="F6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622" t="str">
        <f>IF(Table1[[#This Row],[Transaction Type]]="Maintenance","Non-Sales","Sales")</f>
        <v>Non-Sales</v>
      </c>
      <c r="H622" t="str">
        <f>IF(Table1[[#This Row],[Quarter]]="q2",1,"")</f>
        <v/>
      </c>
      <c r="I622">
        <f>IF(Table1[[#This Row],[Quarter]]="q3",1,"")</f>
        <v>1</v>
      </c>
      <c r="J622" t="str">
        <f>IF(Table1[[#This Row],[Quarter]]="Q2",Table1[[#This Row],[Credit Amount]],"")</f>
        <v/>
      </c>
      <c r="K622">
        <f>IF(Table1[[#This Row],[Quarter]]="Q3",Table1[[#This Row],[Credit Amount]],"")</f>
        <v>-94.05</v>
      </c>
      <c r="L622" t="str">
        <f>IF(Table1[[#This Row],[Transaction Type]]="Upgrade",Table1[[#This Row],[Credit Amount]],IF(Table1[[#This Row],[Transaction Type]]="Activation",Table1[[#This Row],[Credit Amount]],""))</f>
        <v/>
      </c>
      <c r="M622">
        <f>IF(Table1[[#This Row],[Transaction Type]]="Maintenance",Table1[[#This Row],[Credit Amount]],"")</f>
        <v>-94.05</v>
      </c>
      <c r="N622">
        <v>10031</v>
      </c>
      <c r="O622" t="s">
        <v>2489</v>
      </c>
      <c r="P622" t="s">
        <v>2520</v>
      </c>
      <c r="Q622" t="s">
        <v>289</v>
      </c>
      <c r="R622">
        <v>10009</v>
      </c>
      <c r="S622" t="s">
        <v>2489</v>
      </c>
      <c r="T622" t="s">
        <v>2498</v>
      </c>
      <c r="U622" t="s">
        <v>290</v>
      </c>
      <c r="V622" t="s">
        <v>66</v>
      </c>
      <c r="W622">
        <v>100003763</v>
      </c>
      <c r="X622">
        <v>8005552764</v>
      </c>
      <c r="Y622" t="s">
        <v>2595</v>
      </c>
      <c r="Z622" t="s">
        <v>5356</v>
      </c>
      <c r="AA622" s="13">
        <v>-94.05</v>
      </c>
      <c r="AB622" s="14">
        <v>42622</v>
      </c>
      <c r="AC622" t="s">
        <v>36</v>
      </c>
    </row>
    <row r="623" spans="1:29" x14ac:dyDescent="0.25">
      <c r="A623" t="str">
        <f>CONCATENATE("Q",ROUNDUP(MONTH(Table1[[#This Row],[Month]])/3,0))</f>
        <v>Q2</v>
      </c>
      <c r="B623" s="14">
        <f>EOMONTH(Table1[[#This Row],[Credit Date]],-1)+1</f>
        <v>42461</v>
      </c>
      <c r="C623" t="str">
        <f>CONCATENATE(Table1[[#This Row],[Issuer Last Name]],", ",Table1[[#This Row],[Issuer First Name]])</f>
        <v>No. 088, Employee</v>
      </c>
      <c r="D623" t="str">
        <f>CONCATENATE(Table1[[#This Row],[Approver Last Name]],", ",Table1[[#This Row],[Approver First Name]])</f>
        <v>No. 009, Employee</v>
      </c>
      <c r="E623" t="str">
        <f>CONCATENATE(Table1[[#This Row],[Customer Last Name]],", ",Table1[[#This Row],[Customer First Name]])</f>
        <v>No. 12926, Client</v>
      </c>
      <c r="F6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623" t="str">
        <f>IF(Table1[[#This Row],[Transaction Type]]="Maintenance","Non-Sales","Sales")</f>
        <v>Sales</v>
      </c>
      <c r="H623">
        <f>IF(Table1[[#This Row],[Quarter]]="q2",1,"")</f>
        <v>1</v>
      </c>
      <c r="I623" t="str">
        <f>IF(Table1[[#This Row],[Quarter]]="q3",1,"")</f>
        <v/>
      </c>
      <c r="J623">
        <f>IF(Table1[[#This Row],[Quarter]]="Q2",Table1[[#This Row],[Credit Amount]],"")</f>
        <v>-67.33</v>
      </c>
      <c r="K623" t="str">
        <f>IF(Table1[[#This Row],[Quarter]]="Q3",Table1[[#This Row],[Credit Amount]],"")</f>
        <v/>
      </c>
      <c r="L623">
        <f>IF(Table1[[#This Row],[Transaction Type]]="Upgrade",Table1[[#This Row],[Credit Amount]],IF(Table1[[#This Row],[Transaction Type]]="Activation",Table1[[#This Row],[Credit Amount]],""))</f>
        <v>-67.33</v>
      </c>
      <c r="M623" t="str">
        <f>IF(Table1[[#This Row],[Transaction Type]]="Maintenance",Table1[[#This Row],[Credit Amount]],"")</f>
        <v/>
      </c>
      <c r="N623">
        <v>10088</v>
      </c>
      <c r="O623" t="s">
        <v>2489</v>
      </c>
      <c r="P623" t="s">
        <v>2577</v>
      </c>
      <c r="Q623" t="s">
        <v>289</v>
      </c>
      <c r="R623">
        <v>10009</v>
      </c>
      <c r="S623" t="s">
        <v>2489</v>
      </c>
      <c r="T623" t="s">
        <v>2498</v>
      </c>
      <c r="U623" t="s">
        <v>290</v>
      </c>
      <c r="V623" t="s">
        <v>66</v>
      </c>
      <c r="W623">
        <v>100003925</v>
      </c>
      <c r="X623">
        <v>8005552926</v>
      </c>
      <c r="Y623" t="s">
        <v>2595</v>
      </c>
      <c r="Z623" t="s">
        <v>5516</v>
      </c>
      <c r="AA623" s="13">
        <v>-67.33</v>
      </c>
      <c r="AB623" s="14">
        <v>42465</v>
      </c>
      <c r="AC623" t="s">
        <v>37</v>
      </c>
    </row>
    <row r="624" spans="1:29" x14ac:dyDescent="0.25">
      <c r="A624" t="str">
        <f>CONCATENATE("Q",ROUNDUP(MONTH(Table1[[#This Row],[Month]])/3,0))</f>
        <v>Q2</v>
      </c>
      <c r="B624" s="14">
        <f>EOMONTH(Table1[[#This Row],[Credit Date]],-1)+1</f>
        <v>42461</v>
      </c>
      <c r="C624" t="str">
        <f>CONCATENATE(Table1[[#This Row],[Issuer Last Name]],", ",Table1[[#This Row],[Issuer First Name]])</f>
        <v>No. 088, Employee</v>
      </c>
      <c r="D624" t="str">
        <f>CONCATENATE(Table1[[#This Row],[Approver Last Name]],", ",Table1[[#This Row],[Approver First Name]])</f>
        <v>No. 009, Employee</v>
      </c>
      <c r="E624" t="str">
        <f>CONCATENATE(Table1[[#This Row],[Customer Last Name]],", ",Table1[[#This Row],[Customer First Name]])</f>
        <v>No. 10363, Client</v>
      </c>
      <c r="F6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24" t="str">
        <f>IF(Table1[[#This Row],[Transaction Type]]="Maintenance","Non-Sales","Sales")</f>
        <v>Sales</v>
      </c>
      <c r="H624">
        <f>IF(Table1[[#This Row],[Quarter]]="q2",1,"")</f>
        <v>1</v>
      </c>
      <c r="I624" t="str">
        <f>IF(Table1[[#This Row],[Quarter]]="q3",1,"")</f>
        <v/>
      </c>
      <c r="J624">
        <f>IF(Table1[[#This Row],[Quarter]]="Q2",Table1[[#This Row],[Credit Amount]],"")</f>
        <v>-59.08</v>
      </c>
      <c r="K624" t="str">
        <f>IF(Table1[[#This Row],[Quarter]]="Q3",Table1[[#This Row],[Credit Amount]],"")</f>
        <v/>
      </c>
      <c r="L624">
        <f>IF(Table1[[#This Row],[Transaction Type]]="Upgrade",Table1[[#This Row],[Credit Amount]],IF(Table1[[#This Row],[Transaction Type]]="Activation",Table1[[#This Row],[Credit Amount]],""))</f>
        <v>-59.08</v>
      </c>
      <c r="M624" t="str">
        <f>IF(Table1[[#This Row],[Transaction Type]]="Maintenance",Table1[[#This Row],[Credit Amount]],"")</f>
        <v/>
      </c>
      <c r="N624">
        <v>10088</v>
      </c>
      <c r="O624" t="s">
        <v>2489</v>
      </c>
      <c r="P624" t="s">
        <v>2577</v>
      </c>
      <c r="Q624" t="s">
        <v>289</v>
      </c>
      <c r="R624">
        <v>10009</v>
      </c>
      <c r="S624" t="s">
        <v>2489</v>
      </c>
      <c r="T624" t="s">
        <v>2498</v>
      </c>
      <c r="U624" t="s">
        <v>290</v>
      </c>
      <c r="V624" t="s">
        <v>66</v>
      </c>
      <c r="W624">
        <v>100001362</v>
      </c>
      <c r="X624">
        <v>8005550363</v>
      </c>
      <c r="Y624" t="s">
        <v>2595</v>
      </c>
      <c r="Z624" t="s">
        <v>2958</v>
      </c>
      <c r="AA624" s="13">
        <v>-59.08</v>
      </c>
      <c r="AB624" s="14">
        <v>42466</v>
      </c>
      <c r="AC624" t="s">
        <v>35</v>
      </c>
    </row>
    <row r="625" spans="1:29" x14ac:dyDescent="0.25">
      <c r="A625" t="str">
        <f>CONCATENATE("Q",ROUNDUP(MONTH(Table1[[#This Row],[Month]])/3,0))</f>
        <v>Q2</v>
      </c>
      <c r="B625" s="14">
        <f>EOMONTH(Table1[[#This Row],[Credit Date]],-1)+1</f>
        <v>42461</v>
      </c>
      <c r="C625" t="str">
        <f>CONCATENATE(Table1[[#This Row],[Issuer Last Name]],", ",Table1[[#This Row],[Issuer First Name]])</f>
        <v>No. 088, Employee</v>
      </c>
      <c r="D625" t="str">
        <f>CONCATENATE(Table1[[#This Row],[Approver Last Name]],", ",Table1[[#This Row],[Approver First Name]])</f>
        <v>No. 009, Employee</v>
      </c>
      <c r="E625" t="str">
        <f>CONCATENATE(Table1[[#This Row],[Customer Last Name]],", ",Table1[[#This Row],[Customer First Name]])</f>
        <v>No. 10125, Client</v>
      </c>
      <c r="F625" t="str">
        <f>IF(Table1[[#This Row],[Credit Amount]]&gt;-19.99,"Less than 19.99",IF(Table1[[#This Row],[Credit Amount]]=-20,"20",IF(Table1[[#This Row],[Credit Amount]]&gt;-49.98,"20.01-49.98",IF(Table1[[#This Row],[Credit Amount]]=-49.99,"49.99",IF(Table1[[#This Row],[Credit Amount]]=-50,"50",IF(Table1[[#This Row],[Credit Amount]]&lt;-50.01,"Greater than 50"))))))</f>
        <v>Less than 19.99</v>
      </c>
      <c r="G625" t="str">
        <f>IF(Table1[[#This Row],[Transaction Type]]="Maintenance","Non-Sales","Sales")</f>
        <v>Non-Sales</v>
      </c>
      <c r="H625">
        <f>IF(Table1[[#This Row],[Quarter]]="q2",1,"")</f>
        <v>1</v>
      </c>
      <c r="I625" t="str">
        <f>IF(Table1[[#This Row],[Quarter]]="q3",1,"")</f>
        <v/>
      </c>
      <c r="J625">
        <f>IF(Table1[[#This Row],[Quarter]]="Q2",Table1[[#This Row],[Credit Amount]],"")</f>
        <v>-11.23</v>
      </c>
      <c r="K625" t="str">
        <f>IF(Table1[[#This Row],[Quarter]]="Q3",Table1[[#This Row],[Credit Amount]],"")</f>
        <v/>
      </c>
      <c r="L625" t="str">
        <f>IF(Table1[[#This Row],[Transaction Type]]="Upgrade",Table1[[#This Row],[Credit Amount]],IF(Table1[[#This Row],[Transaction Type]]="Activation",Table1[[#This Row],[Credit Amount]],""))</f>
        <v/>
      </c>
      <c r="M625">
        <f>IF(Table1[[#This Row],[Transaction Type]]="Maintenance",Table1[[#This Row],[Credit Amount]],"")</f>
        <v>-11.23</v>
      </c>
      <c r="N625">
        <v>10088</v>
      </c>
      <c r="O625" t="s">
        <v>2489</v>
      </c>
      <c r="P625" t="s">
        <v>2577</v>
      </c>
      <c r="Q625" t="s">
        <v>289</v>
      </c>
      <c r="R625">
        <v>10009</v>
      </c>
      <c r="S625" t="s">
        <v>2489</v>
      </c>
      <c r="T625" t="s">
        <v>2498</v>
      </c>
      <c r="U625" t="s">
        <v>290</v>
      </c>
      <c r="V625" t="s">
        <v>66</v>
      </c>
      <c r="W625">
        <v>100001124</v>
      </c>
      <c r="X625">
        <v>8005550125</v>
      </c>
      <c r="Y625" t="s">
        <v>2595</v>
      </c>
      <c r="Z625" t="s">
        <v>2720</v>
      </c>
      <c r="AA625" s="13">
        <v>-11.23</v>
      </c>
      <c r="AB625" s="14">
        <v>42468</v>
      </c>
      <c r="AC625" t="s">
        <v>36</v>
      </c>
    </row>
    <row r="626" spans="1:29" x14ac:dyDescent="0.25">
      <c r="A626" t="str">
        <f>CONCATENATE("Q",ROUNDUP(MONTH(Table1[[#This Row],[Month]])/3,0))</f>
        <v>Q2</v>
      </c>
      <c r="B626" s="14">
        <f>EOMONTH(Table1[[#This Row],[Credit Date]],-1)+1</f>
        <v>42461</v>
      </c>
      <c r="C626" t="str">
        <f>CONCATENATE(Table1[[#This Row],[Issuer Last Name]],", ",Table1[[#This Row],[Issuer First Name]])</f>
        <v>No. 088, Employee</v>
      </c>
      <c r="D626" t="str">
        <f>CONCATENATE(Table1[[#This Row],[Approver Last Name]],", ",Table1[[#This Row],[Approver First Name]])</f>
        <v>No. 009, Employee</v>
      </c>
      <c r="E626" t="str">
        <f>CONCATENATE(Table1[[#This Row],[Customer Last Name]],", ",Table1[[#This Row],[Customer First Name]])</f>
        <v>No. 13323, Client</v>
      </c>
      <c r="F626" t="str">
        <f>IF(Table1[[#This Row],[Credit Amount]]&gt;-19.99,"Less than 19.99",IF(Table1[[#This Row],[Credit Amount]]=-20,"20",IF(Table1[[#This Row],[Credit Amount]]&gt;-49.98,"20.01-49.98",IF(Table1[[#This Row],[Credit Amount]]=-49.99,"49.99",IF(Table1[[#This Row],[Credit Amount]]=-50,"50",IF(Table1[[#This Row],[Credit Amount]]&lt;-50.01,"Greater than 50"))))))</f>
        <v>20.01-49.98</v>
      </c>
      <c r="G626" t="str">
        <f>IF(Table1[[#This Row],[Transaction Type]]="Maintenance","Non-Sales","Sales")</f>
        <v>Sales</v>
      </c>
      <c r="H626">
        <f>IF(Table1[[#This Row],[Quarter]]="q2",1,"")</f>
        <v>1</v>
      </c>
      <c r="I626" t="str">
        <f>IF(Table1[[#This Row],[Quarter]]="q3",1,"")</f>
        <v/>
      </c>
      <c r="J626">
        <f>IF(Table1[[#This Row],[Quarter]]="Q2",Table1[[#This Row],[Credit Amount]],"")</f>
        <v>-25.82</v>
      </c>
      <c r="K626" t="str">
        <f>IF(Table1[[#This Row],[Quarter]]="Q3",Table1[[#This Row],[Credit Amount]],"")</f>
        <v/>
      </c>
      <c r="L626">
        <f>IF(Table1[[#This Row],[Transaction Type]]="Upgrade",Table1[[#This Row],[Credit Amount]],IF(Table1[[#This Row],[Transaction Type]]="Activation",Table1[[#This Row],[Credit Amount]],""))</f>
        <v>-25.82</v>
      </c>
      <c r="M626" t="str">
        <f>IF(Table1[[#This Row],[Transaction Type]]="Maintenance",Table1[[#This Row],[Credit Amount]],"")</f>
        <v/>
      </c>
      <c r="N626">
        <v>10088</v>
      </c>
      <c r="O626" t="s">
        <v>2489</v>
      </c>
      <c r="P626" t="s">
        <v>2577</v>
      </c>
      <c r="Q626" t="s">
        <v>289</v>
      </c>
      <c r="R626">
        <v>10009</v>
      </c>
      <c r="S626" t="s">
        <v>2489</v>
      </c>
      <c r="T626" t="s">
        <v>2498</v>
      </c>
      <c r="U626" t="s">
        <v>290</v>
      </c>
      <c r="V626" t="s">
        <v>66</v>
      </c>
      <c r="W626">
        <v>100004322</v>
      </c>
      <c r="X626">
        <v>8005553323</v>
      </c>
      <c r="Y626" t="s">
        <v>2595</v>
      </c>
      <c r="Z626" t="s">
        <v>5911</v>
      </c>
      <c r="AA626" s="13">
        <v>-25.82</v>
      </c>
      <c r="AB626" s="14">
        <v>42475</v>
      </c>
      <c r="AC626" t="s">
        <v>37</v>
      </c>
    </row>
    <row r="627" spans="1:29" x14ac:dyDescent="0.25">
      <c r="A627" t="str">
        <f>CONCATENATE("Q",ROUNDUP(MONTH(Table1[[#This Row],[Month]])/3,0))</f>
        <v>Q2</v>
      </c>
      <c r="B627" s="14">
        <f>EOMONTH(Table1[[#This Row],[Credit Date]],-1)+1</f>
        <v>42461</v>
      </c>
      <c r="C627" t="str">
        <f>CONCATENATE(Table1[[#This Row],[Issuer Last Name]],", ",Table1[[#This Row],[Issuer First Name]])</f>
        <v>No. 088, Employee</v>
      </c>
      <c r="D627" t="str">
        <f>CONCATENATE(Table1[[#This Row],[Approver Last Name]],", ",Table1[[#This Row],[Approver First Name]])</f>
        <v>No. 009, Employee</v>
      </c>
      <c r="E627" t="str">
        <f>CONCATENATE(Table1[[#This Row],[Customer Last Name]],", ",Table1[[#This Row],[Customer First Name]])</f>
        <v>No. 11456, Client</v>
      </c>
      <c r="F6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27" t="str">
        <f>IF(Table1[[#This Row],[Transaction Type]]="Maintenance","Non-Sales","Sales")</f>
        <v>Non-Sales</v>
      </c>
      <c r="H627">
        <f>IF(Table1[[#This Row],[Quarter]]="q2",1,"")</f>
        <v>1</v>
      </c>
      <c r="I627" t="str">
        <f>IF(Table1[[#This Row],[Quarter]]="q3",1,"")</f>
        <v/>
      </c>
      <c r="J627">
        <f>IF(Table1[[#This Row],[Quarter]]="Q2",Table1[[#This Row],[Credit Amount]],"")</f>
        <v>-91.52</v>
      </c>
      <c r="K627" t="str">
        <f>IF(Table1[[#This Row],[Quarter]]="Q3",Table1[[#This Row],[Credit Amount]],"")</f>
        <v/>
      </c>
      <c r="L627" t="str">
        <f>IF(Table1[[#This Row],[Transaction Type]]="Upgrade",Table1[[#This Row],[Credit Amount]],IF(Table1[[#This Row],[Transaction Type]]="Activation",Table1[[#This Row],[Credit Amount]],""))</f>
        <v/>
      </c>
      <c r="M627">
        <f>IF(Table1[[#This Row],[Transaction Type]]="Maintenance",Table1[[#This Row],[Credit Amount]],"")</f>
        <v>-91.52</v>
      </c>
      <c r="N627">
        <v>10088</v>
      </c>
      <c r="O627" t="s">
        <v>2489</v>
      </c>
      <c r="P627" t="s">
        <v>2577</v>
      </c>
      <c r="Q627" t="s">
        <v>289</v>
      </c>
      <c r="R627">
        <v>10009</v>
      </c>
      <c r="S627" t="s">
        <v>2489</v>
      </c>
      <c r="T627" t="s">
        <v>2498</v>
      </c>
      <c r="U627" t="s">
        <v>290</v>
      </c>
      <c r="V627" t="s">
        <v>66</v>
      </c>
      <c r="W627">
        <v>100002455</v>
      </c>
      <c r="X627">
        <v>8005551456</v>
      </c>
      <c r="Y627" t="s">
        <v>2595</v>
      </c>
      <c r="Z627" t="s">
        <v>4051</v>
      </c>
      <c r="AA627" s="13">
        <v>-91.52</v>
      </c>
      <c r="AB627" s="14">
        <v>42476</v>
      </c>
      <c r="AC627" t="s">
        <v>36</v>
      </c>
    </row>
    <row r="628" spans="1:29" x14ac:dyDescent="0.25">
      <c r="A628" t="str">
        <f>CONCATENATE("Q",ROUNDUP(MONTH(Table1[[#This Row],[Month]])/3,0))</f>
        <v>Q2</v>
      </c>
      <c r="B628" s="14">
        <f>EOMONTH(Table1[[#This Row],[Credit Date]],-1)+1</f>
        <v>42461</v>
      </c>
      <c r="C628" t="str">
        <f>CONCATENATE(Table1[[#This Row],[Issuer Last Name]],", ",Table1[[#This Row],[Issuer First Name]])</f>
        <v>No. 088, Employee</v>
      </c>
      <c r="D628" t="str">
        <f>CONCATENATE(Table1[[#This Row],[Approver Last Name]],", ",Table1[[#This Row],[Approver First Name]])</f>
        <v>No. 009, Employee</v>
      </c>
      <c r="E628" t="str">
        <f>CONCATENATE(Table1[[#This Row],[Customer Last Name]],", ",Table1[[#This Row],[Customer First Name]])</f>
        <v>No. 10305, Client</v>
      </c>
      <c r="F6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628" t="str">
        <f>IF(Table1[[#This Row],[Transaction Type]]="Maintenance","Non-Sales","Sales")</f>
        <v>Sales</v>
      </c>
      <c r="H628">
        <f>IF(Table1[[#This Row],[Quarter]]="q2",1,"")</f>
        <v>1</v>
      </c>
      <c r="I628" t="str">
        <f>IF(Table1[[#This Row],[Quarter]]="q3",1,"")</f>
        <v/>
      </c>
      <c r="J628">
        <f>IF(Table1[[#This Row],[Quarter]]="Q2",Table1[[#This Row],[Credit Amount]],"")</f>
        <v>-55.65</v>
      </c>
      <c r="K628" t="str">
        <f>IF(Table1[[#This Row],[Quarter]]="Q3",Table1[[#This Row],[Credit Amount]],"")</f>
        <v/>
      </c>
      <c r="L628">
        <f>IF(Table1[[#This Row],[Transaction Type]]="Upgrade",Table1[[#This Row],[Credit Amount]],IF(Table1[[#This Row],[Transaction Type]]="Activation",Table1[[#This Row],[Credit Amount]],""))</f>
        <v>-55.65</v>
      </c>
      <c r="M628" t="str">
        <f>IF(Table1[[#This Row],[Transaction Type]]="Maintenance",Table1[[#This Row],[Credit Amount]],"")</f>
        <v/>
      </c>
      <c r="N628">
        <v>10088</v>
      </c>
      <c r="O628" t="s">
        <v>2489</v>
      </c>
      <c r="P628" t="s">
        <v>2577</v>
      </c>
      <c r="Q628" t="s">
        <v>289</v>
      </c>
      <c r="R628">
        <v>10009</v>
      </c>
      <c r="S628" t="s">
        <v>2489</v>
      </c>
      <c r="T628" t="s">
        <v>2498</v>
      </c>
      <c r="U628" t="s">
        <v>290</v>
      </c>
      <c r="V628" t="s">
        <v>66</v>
      </c>
      <c r="W628">
        <v>100001304</v>
      </c>
      <c r="X628">
        <v>8005550305</v>
      </c>
      <c r="Y628" t="s">
        <v>2595</v>
      </c>
      <c r="Z628" t="s">
        <v>2900</v>
      </c>
      <c r="AA628" s="13">
        <v>-55.65</v>
      </c>
      <c r="AB628" s="14">
        <v>42480</v>
      </c>
      <c r="AC628" t="s">
        <v>35</v>
      </c>
    </row>
    <row r="629" spans="1:29" x14ac:dyDescent="0.25">
      <c r="A629" t="str">
        <f>CONCATENATE("Q",ROUNDUP(MONTH(Table1[[#This Row],[Month]])/3,0))</f>
        <v>Q2</v>
      </c>
      <c r="B629" s="14">
        <f>EOMONTH(Table1[[#This Row],[Credit Date]],-1)+1</f>
        <v>42461</v>
      </c>
      <c r="C629" t="str">
        <f>CONCATENATE(Table1[[#This Row],[Issuer Last Name]],", ",Table1[[#This Row],[Issuer First Name]])</f>
        <v>No. 088, Employee</v>
      </c>
      <c r="D629" t="str">
        <f>CONCATENATE(Table1[[#This Row],[Approver Last Name]],", ",Table1[[#This Row],[Approver First Name]])</f>
        <v>No. 009, Employee</v>
      </c>
      <c r="E629" t="str">
        <f>CONCATENATE(Table1[[#This Row],[Customer Last Name]],", ",Table1[[#This Row],[Customer First Name]])</f>
        <v>No. 11062, Client</v>
      </c>
      <c r="F629" t="str">
        <f>IF(Table1[[#This Row],[Credit Amount]]&gt;-19.99,"Less than 19.99",IF(Table1[[#This Row],[Credit Amount]]=-20,"20",IF(Table1[[#This Row],[Credit Amount]]&gt;-49.98,"20.01-49.98",IF(Table1[[#This Row],[Credit Amount]]=-49.99,"49.99",IF(Table1[[#This Row],[Credit Amount]]=-50,"50",IF(Table1[[#This Row],[Credit Amount]]&lt;-50.01,"Greater than 50"))))))</f>
        <v>Less than 19.99</v>
      </c>
      <c r="G629" t="str">
        <f>IF(Table1[[#This Row],[Transaction Type]]="Maintenance","Non-Sales","Sales")</f>
        <v>Non-Sales</v>
      </c>
      <c r="H629">
        <f>IF(Table1[[#This Row],[Quarter]]="q2",1,"")</f>
        <v>1</v>
      </c>
      <c r="I629" t="str">
        <f>IF(Table1[[#This Row],[Quarter]]="q3",1,"")</f>
        <v/>
      </c>
      <c r="J629">
        <f>IF(Table1[[#This Row],[Quarter]]="Q2",Table1[[#This Row],[Credit Amount]],"")</f>
        <v>-11.18</v>
      </c>
      <c r="K629" t="str">
        <f>IF(Table1[[#This Row],[Quarter]]="Q3",Table1[[#This Row],[Credit Amount]],"")</f>
        <v/>
      </c>
      <c r="L629" t="str">
        <f>IF(Table1[[#This Row],[Transaction Type]]="Upgrade",Table1[[#This Row],[Credit Amount]],IF(Table1[[#This Row],[Transaction Type]]="Activation",Table1[[#This Row],[Credit Amount]],""))</f>
        <v/>
      </c>
      <c r="M629">
        <f>IF(Table1[[#This Row],[Transaction Type]]="Maintenance",Table1[[#This Row],[Credit Amount]],"")</f>
        <v>-11.18</v>
      </c>
      <c r="N629">
        <v>10088</v>
      </c>
      <c r="O629" t="s">
        <v>2489</v>
      </c>
      <c r="P629" t="s">
        <v>2577</v>
      </c>
      <c r="Q629" t="s">
        <v>289</v>
      </c>
      <c r="R629">
        <v>10009</v>
      </c>
      <c r="S629" t="s">
        <v>2489</v>
      </c>
      <c r="T629" t="s">
        <v>2498</v>
      </c>
      <c r="U629" t="s">
        <v>290</v>
      </c>
      <c r="V629" t="s">
        <v>66</v>
      </c>
      <c r="W629">
        <v>100002061</v>
      </c>
      <c r="X629">
        <v>8005551062</v>
      </c>
      <c r="Y629" t="s">
        <v>2595</v>
      </c>
      <c r="Z629" t="s">
        <v>3657</v>
      </c>
      <c r="AA629" s="13">
        <v>-11.18</v>
      </c>
      <c r="AB629" s="14">
        <v>42480</v>
      </c>
      <c r="AC629" t="s">
        <v>36</v>
      </c>
    </row>
    <row r="630" spans="1:29" x14ac:dyDescent="0.25">
      <c r="A630" t="str">
        <f>CONCATENATE("Q",ROUNDUP(MONTH(Table1[[#This Row],[Month]])/3,0))</f>
        <v>Q2</v>
      </c>
      <c r="B630" s="14">
        <f>EOMONTH(Table1[[#This Row],[Credit Date]],-1)+1</f>
        <v>42461</v>
      </c>
      <c r="C630" t="str">
        <f>CONCATENATE(Table1[[#This Row],[Issuer Last Name]],", ",Table1[[#This Row],[Issuer First Name]])</f>
        <v>No. 088, Employee</v>
      </c>
      <c r="D630" t="str">
        <f>CONCATENATE(Table1[[#This Row],[Approver Last Name]],", ",Table1[[#This Row],[Approver First Name]])</f>
        <v>No. 009, Employee</v>
      </c>
      <c r="E630" t="str">
        <f>CONCATENATE(Table1[[#This Row],[Customer Last Name]],", ",Table1[[#This Row],[Customer First Name]])</f>
        <v>No. 13376, Client</v>
      </c>
      <c r="F6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630" t="str">
        <f>IF(Table1[[#This Row],[Transaction Type]]="Maintenance","Non-Sales","Sales")</f>
        <v>Sales</v>
      </c>
      <c r="H630">
        <f>IF(Table1[[#This Row],[Quarter]]="q2",1,"")</f>
        <v>1</v>
      </c>
      <c r="I630" t="str">
        <f>IF(Table1[[#This Row],[Quarter]]="q3",1,"")</f>
        <v/>
      </c>
      <c r="J630">
        <f>IF(Table1[[#This Row],[Quarter]]="Q2",Table1[[#This Row],[Credit Amount]],"")</f>
        <v>-98.71</v>
      </c>
      <c r="K630" t="str">
        <f>IF(Table1[[#This Row],[Quarter]]="Q3",Table1[[#This Row],[Credit Amount]],"")</f>
        <v/>
      </c>
      <c r="L630">
        <f>IF(Table1[[#This Row],[Transaction Type]]="Upgrade",Table1[[#This Row],[Credit Amount]],IF(Table1[[#This Row],[Transaction Type]]="Activation",Table1[[#This Row],[Credit Amount]],""))</f>
        <v>-98.71</v>
      </c>
      <c r="M630" t="str">
        <f>IF(Table1[[#This Row],[Transaction Type]]="Maintenance",Table1[[#This Row],[Credit Amount]],"")</f>
        <v/>
      </c>
      <c r="N630">
        <v>10088</v>
      </c>
      <c r="O630" t="s">
        <v>2489</v>
      </c>
      <c r="P630" t="s">
        <v>2577</v>
      </c>
      <c r="Q630" t="s">
        <v>289</v>
      </c>
      <c r="R630">
        <v>10009</v>
      </c>
      <c r="S630" t="s">
        <v>2489</v>
      </c>
      <c r="T630" t="s">
        <v>2498</v>
      </c>
      <c r="U630" t="s">
        <v>290</v>
      </c>
      <c r="V630" t="s">
        <v>66</v>
      </c>
      <c r="W630">
        <v>100004375</v>
      </c>
      <c r="X630">
        <v>8005553376</v>
      </c>
      <c r="Y630" t="s">
        <v>2595</v>
      </c>
      <c r="Z630" t="s">
        <v>5964</v>
      </c>
      <c r="AA630" s="13">
        <v>-98.71</v>
      </c>
      <c r="AB630" s="14">
        <v>42485</v>
      </c>
      <c r="AC630" t="s">
        <v>37</v>
      </c>
    </row>
    <row r="631" spans="1:29" x14ac:dyDescent="0.25">
      <c r="A631" t="str">
        <f>CONCATENATE("Q",ROUNDUP(MONTH(Table1[[#This Row],[Month]])/3,0))</f>
        <v>Q2</v>
      </c>
      <c r="B631" s="14">
        <f>EOMONTH(Table1[[#This Row],[Credit Date]],-1)+1</f>
        <v>42461</v>
      </c>
      <c r="C631" t="str">
        <f>CONCATENATE(Table1[[#This Row],[Issuer Last Name]],", ",Table1[[#This Row],[Issuer First Name]])</f>
        <v>No. 088, Employee</v>
      </c>
      <c r="D631" t="str">
        <f>CONCATENATE(Table1[[#This Row],[Approver Last Name]],", ",Table1[[#This Row],[Approver First Name]])</f>
        <v>No. 009, Employee</v>
      </c>
      <c r="E631" t="str">
        <f>CONCATENATE(Table1[[#This Row],[Customer Last Name]],", ",Table1[[#This Row],[Customer First Name]])</f>
        <v>No. 11805, Client</v>
      </c>
      <c r="F631" t="str">
        <f>IF(Table1[[#This Row],[Credit Amount]]&gt;-19.99,"Less than 19.99",IF(Table1[[#This Row],[Credit Amount]]=-20,"20",IF(Table1[[#This Row],[Credit Amount]]&gt;-49.98,"20.01-49.98",IF(Table1[[#This Row],[Credit Amount]]=-49.99,"49.99",IF(Table1[[#This Row],[Credit Amount]]=-50,"50",IF(Table1[[#This Row],[Credit Amount]]&lt;-50.01,"Greater than 50"))))))</f>
        <v>20.01-49.98</v>
      </c>
      <c r="G631" t="str">
        <f>IF(Table1[[#This Row],[Transaction Type]]="Maintenance","Non-Sales","Sales")</f>
        <v>Sales</v>
      </c>
      <c r="H631">
        <f>IF(Table1[[#This Row],[Quarter]]="q2",1,"")</f>
        <v>1</v>
      </c>
      <c r="I631" t="str">
        <f>IF(Table1[[#This Row],[Quarter]]="q3",1,"")</f>
        <v/>
      </c>
      <c r="J631">
        <f>IF(Table1[[#This Row],[Quarter]]="Q2",Table1[[#This Row],[Credit Amount]],"")</f>
        <v>-48.84</v>
      </c>
      <c r="K631" t="str">
        <f>IF(Table1[[#This Row],[Quarter]]="Q3",Table1[[#This Row],[Credit Amount]],"")</f>
        <v/>
      </c>
      <c r="L631">
        <f>IF(Table1[[#This Row],[Transaction Type]]="Upgrade",Table1[[#This Row],[Credit Amount]],IF(Table1[[#This Row],[Transaction Type]]="Activation",Table1[[#This Row],[Credit Amount]],""))</f>
        <v>-48.84</v>
      </c>
      <c r="M631" t="str">
        <f>IF(Table1[[#This Row],[Transaction Type]]="Maintenance",Table1[[#This Row],[Credit Amount]],"")</f>
        <v/>
      </c>
      <c r="N631">
        <v>10088</v>
      </c>
      <c r="O631" t="s">
        <v>2489</v>
      </c>
      <c r="P631" t="s">
        <v>2577</v>
      </c>
      <c r="Q631" t="s">
        <v>289</v>
      </c>
      <c r="R631">
        <v>10009</v>
      </c>
      <c r="S631" t="s">
        <v>2489</v>
      </c>
      <c r="T631" t="s">
        <v>2498</v>
      </c>
      <c r="U631" t="s">
        <v>290</v>
      </c>
      <c r="V631" t="s">
        <v>66</v>
      </c>
      <c r="W631">
        <v>100002804</v>
      </c>
      <c r="X631">
        <v>8005551805</v>
      </c>
      <c r="Y631" t="s">
        <v>2595</v>
      </c>
      <c r="Z631" t="s">
        <v>4400</v>
      </c>
      <c r="AA631" s="13">
        <v>-48.84</v>
      </c>
      <c r="AB631" s="14">
        <v>42485</v>
      </c>
      <c r="AC631" t="s">
        <v>37</v>
      </c>
    </row>
    <row r="632" spans="1:29" x14ac:dyDescent="0.25">
      <c r="A632" t="str">
        <f>CONCATENATE("Q",ROUNDUP(MONTH(Table1[[#This Row],[Month]])/3,0))</f>
        <v>Q2</v>
      </c>
      <c r="B632" s="14">
        <f>EOMONTH(Table1[[#This Row],[Credit Date]],-1)+1</f>
        <v>42461</v>
      </c>
      <c r="C632" t="str">
        <f>CONCATENATE(Table1[[#This Row],[Issuer Last Name]],", ",Table1[[#This Row],[Issuer First Name]])</f>
        <v>No. 088, Employee</v>
      </c>
      <c r="D632" t="str">
        <f>CONCATENATE(Table1[[#This Row],[Approver Last Name]],", ",Table1[[#This Row],[Approver First Name]])</f>
        <v>No. 009, Employee</v>
      </c>
      <c r="E632" t="str">
        <f>CONCATENATE(Table1[[#This Row],[Customer Last Name]],", ",Table1[[#This Row],[Customer First Name]])</f>
        <v>No. 10336, Client</v>
      </c>
      <c r="F6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632" t="str">
        <f>IF(Table1[[#This Row],[Transaction Type]]="Maintenance","Non-Sales","Sales")</f>
        <v>Sales</v>
      </c>
      <c r="H632">
        <f>IF(Table1[[#This Row],[Quarter]]="q2",1,"")</f>
        <v>1</v>
      </c>
      <c r="I632" t="str">
        <f>IF(Table1[[#This Row],[Quarter]]="q3",1,"")</f>
        <v/>
      </c>
      <c r="J632">
        <f>IF(Table1[[#This Row],[Quarter]]="Q2",Table1[[#This Row],[Credit Amount]],"")</f>
        <v>-88.92</v>
      </c>
      <c r="K632" t="str">
        <f>IF(Table1[[#This Row],[Quarter]]="Q3",Table1[[#This Row],[Credit Amount]],"")</f>
        <v/>
      </c>
      <c r="L632">
        <f>IF(Table1[[#This Row],[Transaction Type]]="Upgrade",Table1[[#This Row],[Credit Amount]],IF(Table1[[#This Row],[Transaction Type]]="Activation",Table1[[#This Row],[Credit Amount]],""))</f>
        <v>-88.92</v>
      </c>
      <c r="M632" t="str">
        <f>IF(Table1[[#This Row],[Transaction Type]]="Maintenance",Table1[[#This Row],[Credit Amount]],"")</f>
        <v/>
      </c>
      <c r="N632">
        <v>10088</v>
      </c>
      <c r="O632" t="s">
        <v>2489</v>
      </c>
      <c r="P632" t="s">
        <v>2577</v>
      </c>
      <c r="Q632" t="s">
        <v>289</v>
      </c>
      <c r="R632">
        <v>10009</v>
      </c>
      <c r="S632" t="s">
        <v>2489</v>
      </c>
      <c r="T632" t="s">
        <v>2498</v>
      </c>
      <c r="U632" t="s">
        <v>290</v>
      </c>
      <c r="V632" t="s">
        <v>66</v>
      </c>
      <c r="W632">
        <v>100001335</v>
      </c>
      <c r="X632">
        <v>8005550336</v>
      </c>
      <c r="Y632" t="s">
        <v>2595</v>
      </c>
      <c r="Z632" t="s">
        <v>2931</v>
      </c>
      <c r="AA632" s="13">
        <v>-88.92</v>
      </c>
      <c r="AB632" s="14">
        <v>42486</v>
      </c>
      <c r="AC632" t="s">
        <v>37</v>
      </c>
    </row>
    <row r="633" spans="1:29" x14ac:dyDescent="0.25">
      <c r="A633" t="str">
        <f>CONCATENATE("Q",ROUNDUP(MONTH(Table1[[#This Row],[Month]])/3,0))</f>
        <v>Q2</v>
      </c>
      <c r="B633" s="14">
        <f>EOMONTH(Table1[[#This Row],[Credit Date]],-1)+1</f>
        <v>42461</v>
      </c>
      <c r="C633" t="str">
        <f>CONCATENATE(Table1[[#This Row],[Issuer Last Name]],", ",Table1[[#This Row],[Issuer First Name]])</f>
        <v>No. 088, Employee</v>
      </c>
      <c r="D633" t="str">
        <f>CONCATENATE(Table1[[#This Row],[Approver Last Name]],", ",Table1[[#This Row],[Approver First Name]])</f>
        <v>No. 009, Employee</v>
      </c>
      <c r="E633" t="str">
        <f>CONCATENATE(Table1[[#This Row],[Customer Last Name]],", ",Table1[[#This Row],[Customer First Name]])</f>
        <v>No. 10535, Client</v>
      </c>
      <c r="F633" t="str">
        <f>IF(Table1[[#This Row],[Credit Amount]]&gt;-19.99,"Less than 19.99",IF(Table1[[#This Row],[Credit Amount]]=-20,"20",IF(Table1[[#This Row],[Credit Amount]]&gt;-49.98,"20.01-49.98",IF(Table1[[#This Row],[Credit Amount]]=-49.99,"49.99",IF(Table1[[#This Row],[Credit Amount]]=-50,"50",IF(Table1[[#This Row],[Credit Amount]]&lt;-50.01,"Greater than 50"))))))</f>
        <v>20.01-49.98</v>
      </c>
      <c r="G633" t="str">
        <f>IF(Table1[[#This Row],[Transaction Type]]="Maintenance","Non-Sales","Sales")</f>
        <v>Non-Sales</v>
      </c>
      <c r="H633">
        <f>IF(Table1[[#This Row],[Quarter]]="q2",1,"")</f>
        <v>1</v>
      </c>
      <c r="I633" t="str">
        <f>IF(Table1[[#This Row],[Quarter]]="q3",1,"")</f>
        <v/>
      </c>
      <c r="J633">
        <f>IF(Table1[[#This Row],[Quarter]]="Q2",Table1[[#This Row],[Credit Amount]],"")</f>
        <v>-49.08</v>
      </c>
      <c r="K633" t="str">
        <f>IF(Table1[[#This Row],[Quarter]]="Q3",Table1[[#This Row],[Credit Amount]],"")</f>
        <v/>
      </c>
      <c r="L633" t="str">
        <f>IF(Table1[[#This Row],[Transaction Type]]="Upgrade",Table1[[#This Row],[Credit Amount]],IF(Table1[[#This Row],[Transaction Type]]="Activation",Table1[[#This Row],[Credit Amount]],""))</f>
        <v/>
      </c>
      <c r="M633">
        <f>IF(Table1[[#This Row],[Transaction Type]]="Maintenance",Table1[[#This Row],[Credit Amount]],"")</f>
        <v>-49.08</v>
      </c>
      <c r="N633">
        <v>10088</v>
      </c>
      <c r="O633" t="s">
        <v>2489</v>
      </c>
      <c r="P633" t="s">
        <v>2577</v>
      </c>
      <c r="Q633" t="s">
        <v>289</v>
      </c>
      <c r="R633">
        <v>10009</v>
      </c>
      <c r="S633" t="s">
        <v>2489</v>
      </c>
      <c r="T633" t="s">
        <v>2498</v>
      </c>
      <c r="U633" t="s">
        <v>290</v>
      </c>
      <c r="V633" t="s">
        <v>66</v>
      </c>
      <c r="W633">
        <v>100001534</v>
      </c>
      <c r="X633">
        <v>8005550535</v>
      </c>
      <c r="Y633" t="s">
        <v>2595</v>
      </c>
      <c r="Z633" t="s">
        <v>3130</v>
      </c>
      <c r="AA633" s="13">
        <v>-49.08</v>
      </c>
      <c r="AB633" s="14">
        <v>42490</v>
      </c>
      <c r="AC633" t="s">
        <v>36</v>
      </c>
    </row>
    <row r="634" spans="1:29" x14ac:dyDescent="0.25">
      <c r="A634" t="str">
        <f>CONCATENATE("Q",ROUNDUP(MONTH(Table1[[#This Row],[Month]])/3,0))</f>
        <v>Q2</v>
      </c>
      <c r="B634" s="14">
        <f>EOMONTH(Table1[[#This Row],[Credit Date]],-1)+1</f>
        <v>42491</v>
      </c>
      <c r="C634" t="str">
        <f>CONCATENATE(Table1[[#This Row],[Issuer Last Name]],", ",Table1[[#This Row],[Issuer First Name]])</f>
        <v>No. 088, Employee</v>
      </c>
      <c r="D634" t="str">
        <f>CONCATENATE(Table1[[#This Row],[Approver Last Name]],", ",Table1[[#This Row],[Approver First Name]])</f>
        <v>No. 009, Employee</v>
      </c>
      <c r="E634" t="str">
        <f>CONCATENATE(Table1[[#This Row],[Customer Last Name]],", ",Table1[[#This Row],[Customer First Name]])</f>
        <v>No. 14065, Client</v>
      </c>
      <c r="F634" t="str">
        <f>IF(Table1[[#This Row],[Credit Amount]]&gt;-19.99,"Less than 19.99",IF(Table1[[#This Row],[Credit Amount]]=-20,"20",IF(Table1[[#This Row],[Credit Amount]]&gt;-49.98,"20.01-49.98",IF(Table1[[#This Row],[Credit Amount]]=-49.99,"49.99",IF(Table1[[#This Row],[Credit Amount]]=-50,"50",IF(Table1[[#This Row],[Credit Amount]]&lt;-50.01,"Greater than 50"))))))</f>
        <v>20.01-49.98</v>
      </c>
      <c r="G634" t="str">
        <f>IF(Table1[[#This Row],[Transaction Type]]="Maintenance","Non-Sales","Sales")</f>
        <v>Non-Sales</v>
      </c>
      <c r="H634">
        <f>IF(Table1[[#This Row],[Quarter]]="q2",1,"")</f>
        <v>1</v>
      </c>
      <c r="I634" t="str">
        <f>IF(Table1[[#This Row],[Quarter]]="q3",1,"")</f>
        <v/>
      </c>
      <c r="J634">
        <f>IF(Table1[[#This Row],[Quarter]]="Q2",Table1[[#This Row],[Credit Amount]],"")</f>
        <v>-34.69</v>
      </c>
      <c r="K634" t="str">
        <f>IF(Table1[[#This Row],[Quarter]]="Q3",Table1[[#This Row],[Credit Amount]],"")</f>
        <v/>
      </c>
      <c r="L634" t="str">
        <f>IF(Table1[[#This Row],[Transaction Type]]="Upgrade",Table1[[#This Row],[Credit Amount]],IF(Table1[[#This Row],[Transaction Type]]="Activation",Table1[[#This Row],[Credit Amount]],""))</f>
        <v/>
      </c>
      <c r="M634">
        <f>IF(Table1[[#This Row],[Transaction Type]]="Maintenance",Table1[[#This Row],[Credit Amount]],"")</f>
        <v>-34.69</v>
      </c>
      <c r="N634">
        <v>10088</v>
      </c>
      <c r="O634" t="s">
        <v>2489</v>
      </c>
      <c r="P634" t="s">
        <v>2577</v>
      </c>
      <c r="Q634" t="s">
        <v>289</v>
      </c>
      <c r="R634">
        <v>10009</v>
      </c>
      <c r="S634" t="s">
        <v>2489</v>
      </c>
      <c r="T634" t="s">
        <v>2498</v>
      </c>
      <c r="U634" t="s">
        <v>290</v>
      </c>
      <c r="V634" t="s">
        <v>66</v>
      </c>
      <c r="W634">
        <v>100005064</v>
      </c>
      <c r="X634">
        <v>8005554065</v>
      </c>
      <c r="Y634" t="s">
        <v>2595</v>
      </c>
      <c r="Z634" t="s">
        <v>6653</v>
      </c>
      <c r="AA634" s="13">
        <v>-34.69</v>
      </c>
      <c r="AB634" s="14">
        <v>42496</v>
      </c>
      <c r="AC634" t="s">
        <v>36</v>
      </c>
    </row>
    <row r="635" spans="1:29" x14ac:dyDescent="0.25">
      <c r="A635" t="str">
        <f>CONCATENATE("Q",ROUNDUP(MONTH(Table1[[#This Row],[Month]])/3,0))</f>
        <v>Q2</v>
      </c>
      <c r="B635" s="14">
        <f>EOMONTH(Table1[[#This Row],[Credit Date]],-1)+1</f>
        <v>42491</v>
      </c>
      <c r="C635" t="str">
        <f>CONCATENATE(Table1[[#This Row],[Issuer Last Name]],", ",Table1[[#This Row],[Issuer First Name]])</f>
        <v>No. 088, Employee</v>
      </c>
      <c r="D635" t="str">
        <f>CONCATENATE(Table1[[#This Row],[Approver Last Name]],", ",Table1[[#This Row],[Approver First Name]])</f>
        <v>No. 009, Employee</v>
      </c>
      <c r="E635" t="str">
        <f>CONCATENATE(Table1[[#This Row],[Customer Last Name]],", ",Table1[[#This Row],[Customer First Name]])</f>
        <v>No. 10691, Client</v>
      </c>
      <c r="F635" t="str">
        <f>IF(Table1[[#This Row],[Credit Amount]]&gt;-19.99,"Less than 19.99",IF(Table1[[#This Row],[Credit Amount]]=-20,"20",IF(Table1[[#This Row],[Credit Amount]]&gt;-49.98,"20.01-49.98",IF(Table1[[#This Row],[Credit Amount]]=-49.99,"49.99",IF(Table1[[#This Row],[Credit Amount]]=-50,"50",IF(Table1[[#This Row],[Credit Amount]]&lt;-50.01,"Greater than 50"))))))</f>
        <v>20.01-49.98</v>
      </c>
      <c r="G635" t="str">
        <f>IF(Table1[[#This Row],[Transaction Type]]="Maintenance","Non-Sales","Sales")</f>
        <v>Non-Sales</v>
      </c>
      <c r="H635">
        <f>IF(Table1[[#This Row],[Quarter]]="q2",1,"")</f>
        <v>1</v>
      </c>
      <c r="I635" t="str">
        <f>IF(Table1[[#This Row],[Quarter]]="q3",1,"")</f>
        <v/>
      </c>
      <c r="J635">
        <f>IF(Table1[[#This Row],[Quarter]]="Q2",Table1[[#This Row],[Credit Amount]],"")</f>
        <v>-28.31</v>
      </c>
      <c r="K635" t="str">
        <f>IF(Table1[[#This Row],[Quarter]]="Q3",Table1[[#This Row],[Credit Amount]],"")</f>
        <v/>
      </c>
      <c r="L635" t="str">
        <f>IF(Table1[[#This Row],[Transaction Type]]="Upgrade",Table1[[#This Row],[Credit Amount]],IF(Table1[[#This Row],[Transaction Type]]="Activation",Table1[[#This Row],[Credit Amount]],""))</f>
        <v/>
      </c>
      <c r="M635">
        <f>IF(Table1[[#This Row],[Transaction Type]]="Maintenance",Table1[[#This Row],[Credit Amount]],"")</f>
        <v>-28.31</v>
      </c>
      <c r="N635">
        <v>10088</v>
      </c>
      <c r="O635" t="s">
        <v>2489</v>
      </c>
      <c r="P635" t="s">
        <v>2577</v>
      </c>
      <c r="Q635" t="s">
        <v>289</v>
      </c>
      <c r="R635">
        <v>10009</v>
      </c>
      <c r="S635" t="s">
        <v>2489</v>
      </c>
      <c r="T635" t="s">
        <v>2498</v>
      </c>
      <c r="U635" t="s">
        <v>290</v>
      </c>
      <c r="V635" t="s">
        <v>66</v>
      </c>
      <c r="W635">
        <v>100001690</v>
      </c>
      <c r="X635">
        <v>8005550691</v>
      </c>
      <c r="Y635" t="s">
        <v>2595</v>
      </c>
      <c r="Z635" t="s">
        <v>3286</v>
      </c>
      <c r="AA635" s="13">
        <v>-28.31</v>
      </c>
      <c r="AB635" s="14">
        <v>42496</v>
      </c>
      <c r="AC635" t="s">
        <v>36</v>
      </c>
    </row>
    <row r="636" spans="1:29" x14ac:dyDescent="0.25">
      <c r="A636" t="str">
        <f>CONCATENATE("Q",ROUNDUP(MONTH(Table1[[#This Row],[Month]])/3,0))</f>
        <v>Q2</v>
      </c>
      <c r="B636" s="14">
        <f>EOMONTH(Table1[[#This Row],[Credit Date]],-1)+1</f>
        <v>42491</v>
      </c>
      <c r="C636" t="str">
        <f>CONCATENATE(Table1[[#This Row],[Issuer Last Name]],", ",Table1[[#This Row],[Issuer First Name]])</f>
        <v>No. 088, Employee</v>
      </c>
      <c r="D636" t="str">
        <f>CONCATENATE(Table1[[#This Row],[Approver Last Name]],", ",Table1[[#This Row],[Approver First Name]])</f>
        <v>No. 009, Employee</v>
      </c>
      <c r="E636" t="str">
        <f>CONCATENATE(Table1[[#This Row],[Customer Last Name]],", ",Table1[[#This Row],[Customer First Name]])</f>
        <v>No. 10579, Client</v>
      </c>
      <c r="F6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36" t="str">
        <f>IF(Table1[[#This Row],[Transaction Type]]="Maintenance","Non-Sales","Sales")</f>
        <v>Non-Sales</v>
      </c>
      <c r="H636">
        <f>IF(Table1[[#This Row],[Quarter]]="q2",1,"")</f>
        <v>1</v>
      </c>
      <c r="I636" t="str">
        <f>IF(Table1[[#This Row],[Quarter]]="q3",1,"")</f>
        <v/>
      </c>
      <c r="J636">
        <f>IF(Table1[[#This Row],[Quarter]]="Q2",Table1[[#This Row],[Credit Amount]],"")</f>
        <v>-83.85</v>
      </c>
      <c r="K636" t="str">
        <f>IF(Table1[[#This Row],[Quarter]]="Q3",Table1[[#This Row],[Credit Amount]],"")</f>
        <v/>
      </c>
      <c r="L636" t="str">
        <f>IF(Table1[[#This Row],[Transaction Type]]="Upgrade",Table1[[#This Row],[Credit Amount]],IF(Table1[[#This Row],[Transaction Type]]="Activation",Table1[[#This Row],[Credit Amount]],""))</f>
        <v/>
      </c>
      <c r="M636">
        <f>IF(Table1[[#This Row],[Transaction Type]]="Maintenance",Table1[[#This Row],[Credit Amount]],"")</f>
        <v>-83.85</v>
      </c>
      <c r="N636">
        <v>10088</v>
      </c>
      <c r="O636" t="s">
        <v>2489</v>
      </c>
      <c r="P636" t="s">
        <v>2577</v>
      </c>
      <c r="Q636" t="s">
        <v>289</v>
      </c>
      <c r="R636">
        <v>10009</v>
      </c>
      <c r="S636" t="s">
        <v>2489</v>
      </c>
      <c r="T636" t="s">
        <v>2498</v>
      </c>
      <c r="U636" t="s">
        <v>290</v>
      </c>
      <c r="V636" t="s">
        <v>66</v>
      </c>
      <c r="W636">
        <v>100001578</v>
      </c>
      <c r="X636">
        <v>8005550579</v>
      </c>
      <c r="Y636" t="s">
        <v>2595</v>
      </c>
      <c r="Z636" t="s">
        <v>3174</v>
      </c>
      <c r="AA636" s="13">
        <v>-83.85</v>
      </c>
      <c r="AB636" s="14">
        <v>42506</v>
      </c>
      <c r="AC636" t="s">
        <v>36</v>
      </c>
    </row>
    <row r="637" spans="1:29" x14ac:dyDescent="0.25">
      <c r="A637" t="str">
        <f>CONCATENATE("Q",ROUNDUP(MONTH(Table1[[#This Row],[Month]])/3,0))</f>
        <v>Q2</v>
      </c>
      <c r="B637" s="14">
        <f>EOMONTH(Table1[[#This Row],[Credit Date]],-1)+1</f>
        <v>42491</v>
      </c>
      <c r="C637" t="str">
        <f>CONCATENATE(Table1[[#This Row],[Issuer Last Name]],", ",Table1[[#This Row],[Issuer First Name]])</f>
        <v>No. 088, Employee</v>
      </c>
      <c r="D637" t="str">
        <f>CONCATENATE(Table1[[#This Row],[Approver Last Name]],", ",Table1[[#This Row],[Approver First Name]])</f>
        <v>No. 009, Employee</v>
      </c>
      <c r="E637" t="str">
        <f>CONCATENATE(Table1[[#This Row],[Customer Last Name]],", ",Table1[[#This Row],[Customer First Name]])</f>
        <v>No. 11395, Client</v>
      </c>
      <c r="F6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37" t="str">
        <f>IF(Table1[[#This Row],[Transaction Type]]="Maintenance","Non-Sales","Sales")</f>
        <v>Non-Sales</v>
      </c>
      <c r="H637">
        <f>IF(Table1[[#This Row],[Quarter]]="q2",1,"")</f>
        <v>1</v>
      </c>
      <c r="I637" t="str">
        <f>IF(Table1[[#This Row],[Quarter]]="q3",1,"")</f>
        <v/>
      </c>
      <c r="J637">
        <f>IF(Table1[[#This Row],[Quarter]]="Q2",Table1[[#This Row],[Credit Amount]],"")</f>
        <v>-55.63</v>
      </c>
      <c r="K637" t="str">
        <f>IF(Table1[[#This Row],[Quarter]]="Q3",Table1[[#This Row],[Credit Amount]],"")</f>
        <v/>
      </c>
      <c r="L637" t="str">
        <f>IF(Table1[[#This Row],[Transaction Type]]="Upgrade",Table1[[#This Row],[Credit Amount]],IF(Table1[[#This Row],[Transaction Type]]="Activation",Table1[[#This Row],[Credit Amount]],""))</f>
        <v/>
      </c>
      <c r="M637">
        <f>IF(Table1[[#This Row],[Transaction Type]]="Maintenance",Table1[[#This Row],[Credit Amount]],"")</f>
        <v>-55.63</v>
      </c>
      <c r="N637">
        <v>10088</v>
      </c>
      <c r="O637" t="s">
        <v>2489</v>
      </c>
      <c r="P637" t="s">
        <v>2577</v>
      </c>
      <c r="Q637" t="s">
        <v>289</v>
      </c>
      <c r="R637">
        <v>10009</v>
      </c>
      <c r="S637" t="s">
        <v>2489</v>
      </c>
      <c r="T637" t="s">
        <v>2498</v>
      </c>
      <c r="U637" t="s">
        <v>290</v>
      </c>
      <c r="V637" t="s">
        <v>66</v>
      </c>
      <c r="W637">
        <v>100002394</v>
      </c>
      <c r="X637">
        <v>8005551395</v>
      </c>
      <c r="Y637" t="s">
        <v>2595</v>
      </c>
      <c r="Z637" t="s">
        <v>3990</v>
      </c>
      <c r="AA637" s="13">
        <v>-55.63</v>
      </c>
      <c r="AB637" s="14">
        <v>42506</v>
      </c>
      <c r="AC637" t="s">
        <v>36</v>
      </c>
    </row>
    <row r="638" spans="1:29" x14ac:dyDescent="0.25">
      <c r="A638" t="str">
        <f>CONCATENATE("Q",ROUNDUP(MONTH(Table1[[#This Row],[Month]])/3,0))</f>
        <v>Q2</v>
      </c>
      <c r="B638" s="14">
        <f>EOMONTH(Table1[[#This Row],[Credit Date]],-1)+1</f>
        <v>42491</v>
      </c>
      <c r="C638" t="str">
        <f>CONCATENATE(Table1[[#This Row],[Issuer Last Name]],", ",Table1[[#This Row],[Issuer First Name]])</f>
        <v>No. 088, Employee</v>
      </c>
      <c r="D638" t="str">
        <f>CONCATENATE(Table1[[#This Row],[Approver Last Name]],", ",Table1[[#This Row],[Approver First Name]])</f>
        <v>No. 009, Employee</v>
      </c>
      <c r="E638" t="str">
        <f>CONCATENATE(Table1[[#This Row],[Customer Last Name]],", ",Table1[[#This Row],[Customer First Name]])</f>
        <v>No. 13707, Client</v>
      </c>
      <c r="F6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638" t="str">
        <f>IF(Table1[[#This Row],[Transaction Type]]="Maintenance","Non-Sales","Sales")</f>
        <v>Non-Sales</v>
      </c>
      <c r="H638">
        <f>IF(Table1[[#This Row],[Quarter]]="q2",1,"")</f>
        <v>1</v>
      </c>
      <c r="I638" t="str">
        <f>IF(Table1[[#This Row],[Quarter]]="q3",1,"")</f>
        <v/>
      </c>
      <c r="J638">
        <f>IF(Table1[[#This Row],[Quarter]]="Q2",Table1[[#This Row],[Credit Amount]],"")</f>
        <v>-73.97</v>
      </c>
      <c r="K638" t="str">
        <f>IF(Table1[[#This Row],[Quarter]]="Q3",Table1[[#This Row],[Credit Amount]],"")</f>
        <v/>
      </c>
      <c r="L638" t="str">
        <f>IF(Table1[[#This Row],[Transaction Type]]="Upgrade",Table1[[#This Row],[Credit Amount]],IF(Table1[[#This Row],[Transaction Type]]="Activation",Table1[[#This Row],[Credit Amount]],""))</f>
        <v/>
      </c>
      <c r="M638">
        <f>IF(Table1[[#This Row],[Transaction Type]]="Maintenance",Table1[[#This Row],[Credit Amount]],"")</f>
        <v>-73.97</v>
      </c>
      <c r="N638">
        <v>10088</v>
      </c>
      <c r="O638" t="s">
        <v>2489</v>
      </c>
      <c r="P638" t="s">
        <v>2577</v>
      </c>
      <c r="Q638" t="s">
        <v>289</v>
      </c>
      <c r="R638">
        <v>10009</v>
      </c>
      <c r="S638" t="s">
        <v>2489</v>
      </c>
      <c r="T638" t="s">
        <v>2498</v>
      </c>
      <c r="U638" t="s">
        <v>290</v>
      </c>
      <c r="V638" t="s">
        <v>66</v>
      </c>
      <c r="W638">
        <v>100004706</v>
      </c>
      <c r="X638">
        <v>8005553707</v>
      </c>
      <c r="Y638" t="s">
        <v>2595</v>
      </c>
      <c r="Z638" t="s">
        <v>6295</v>
      </c>
      <c r="AA638" s="13">
        <v>-73.97</v>
      </c>
      <c r="AB638" s="14">
        <v>42510</v>
      </c>
      <c r="AC638" t="s">
        <v>36</v>
      </c>
    </row>
    <row r="639" spans="1:29" x14ac:dyDescent="0.25">
      <c r="A639" t="str">
        <f>CONCATENATE("Q",ROUNDUP(MONTH(Table1[[#This Row],[Month]])/3,0))</f>
        <v>Q2</v>
      </c>
      <c r="B639" s="14">
        <f>EOMONTH(Table1[[#This Row],[Credit Date]],-1)+1</f>
        <v>42491</v>
      </c>
      <c r="C639" t="str">
        <f>CONCATENATE(Table1[[#This Row],[Issuer Last Name]],", ",Table1[[#This Row],[Issuer First Name]])</f>
        <v>No. 088, Employee</v>
      </c>
      <c r="D639" t="str">
        <f>CONCATENATE(Table1[[#This Row],[Approver Last Name]],", ",Table1[[#This Row],[Approver First Name]])</f>
        <v>No. 009, Employee</v>
      </c>
      <c r="E639" t="str">
        <f>CONCATENATE(Table1[[#This Row],[Customer Last Name]],", ",Table1[[#This Row],[Customer First Name]])</f>
        <v>No. 13656, Client</v>
      </c>
      <c r="F639" t="str">
        <f>IF(Table1[[#This Row],[Credit Amount]]&gt;-19.99,"Less than 19.99",IF(Table1[[#This Row],[Credit Amount]]=-20,"20",IF(Table1[[#This Row],[Credit Amount]]&gt;-49.98,"20.01-49.98",IF(Table1[[#This Row],[Credit Amount]]=-49.99,"49.99",IF(Table1[[#This Row],[Credit Amount]]=-50,"50",IF(Table1[[#This Row],[Credit Amount]]&lt;-50.01,"Greater than 50"))))))</f>
        <v>Less than 19.99</v>
      </c>
      <c r="G639" t="str">
        <f>IF(Table1[[#This Row],[Transaction Type]]="Maintenance","Non-Sales","Sales")</f>
        <v>Non-Sales</v>
      </c>
      <c r="H639">
        <f>IF(Table1[[#This Row],[Quarter]]="q2",1,"")</f>
        <v>1</v>
      </c>
      <c r="I639" t="str">
        <f>IF(Table1[[#This Row],[Quarter]]="q3",1,"")</f>
        <v/>
      </c>
      <c r="J639">
        <f>IF(Table1[[#This Row],[Quarter]]="Q2",Table1[[#This Row],[Credit Amount]],"")</f>
        <v>-17.96</v>
      </c>
      <c r="K639" t="str">
        <f>IF(Table1[[#This Row],[Quarter]]="Q3",Table1[[#This Row],[Credit Amount]],"")</f>
        <v/>
      </c>
      <c r="L639" t="str">
        <f>IF(Table1[[#This Row],[Transaction Type]]="Upgrade",Table1[[#This Row],[Credit Amount]],IF(Table1[[#This Row],[Transaction Type]]="Activation",Table1[[#This Row],[Credit Amount]],""))</f>
        <v/>
      </c>
      <c r="M639">
        <f>IF(Table1[[#This Row],[Transaction Type]]="Maintenance",Table1[[#This Row],[Credit Amount]],"")</f>
        <v>-17.96</v>
      </c>
      <c r="N639">
        <v>10088</v>
      </c>
      <c r="O639" t="s">
        <v>2489</v>
      </c>
      <c r="P639" t="s">
        <v>2577</v>
      </c>
      <c r="Q639" t="s">
        <v>289</v>
      </c>
      <c r="R639">
        <v>10009</v>
      </c>
      <c r="S639" t="s">
        <v>2489</v>
      </c>
      <c r="T639" t="s">
        <v>2498</v>
      </c>
      <c r="U639" t="s">
        <v>290</v>
      </c>
      <c r="V639" t="s">
        <v>66</v>
      </c>
      <c r="W639">
        <v>100004655</v>
      </c>
      <c r="X639">
        <v>8005553656</v>
      </c>
      <c r="Y639" t="s">
        <v>2595</v>
      </c>
      <c r="Z639" t="s">
        <v>6244</v>
      </c>
      <c r="AA639" s="13">
        <v>-17.96</v>
      </c>
      <c r="AB639" s="14">
        <v>42516</v>
      </c>
      <c r="AC639" t="s">
        <v>36</v>
      </c>
    </row>
    <row r="640" spans="1:29" x14ac:dyDescent="0.25">
      <c r="A640" t="str">
        <f>CONCATENATE("Q",ROUNDUP(MONTH(Table1[[#This Row],[Month]])/3,0))</f>
        <v>Q2</v>
      </c>
      <c r="B640" s="14">
        <f>EOMONTH(Table1[[#This Row],[Credit Date]],-1)+1</f>
        <v>42491</v>
      </c>
      <c r="C640" t="str">
        <f>CONCATENATE(Table1[[#This Row],[Issuer Last Name]],", ",Table1[[#This Row],[Issuer First Name]])</f>
        <v>No. 088, Employee</v>
      </c>
      <c r="D640" t="str">
        <f>CONCATENATE(Table1[[#This Row],[Approver Last Name]],", ",Table1[[#This Row],[Approver First Name]])</f>
        <v>No. 009, Employee</v>
      </c>
      <c r="E640" t="str">
        <f>CONCATENATE(Table1[[#This Row],[Customer Last Name]],", ",Table1[[#This Row],[Customer First Name]])</f>
        <v>No. 11566, Client</v>
      </c>
      <c r="F6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0" t="str">
        <f>IF(Table1[[#This Row],[Transaction Type]]="Maintenance","Non-Sales","Sales")</f>
        <v>Non-Sales</v>
      </c>
      <c r="H640">
        <f>IF(Table1[[#This Row],[Quarter]]="q2",1,"")</f>
        <v>1</v>
      </c>
      <c r="I640" t="str">
        <f>IF(Table1[[#This Row],[Quarter]]="q3",1,"")</f>
        <v/>
      </c>
      <c r="J640">
        <f>IF(Table1[[#This Row],[Quarter]]="Q2",Table1[[#This Row],[Credit Amount]],"")</f>
        <v>-86.18</v>
      </c>
      <c r="K640" t="str">
        <f>IF(Table1[[#This Row],[Quarter]]="Q3",Table1[[#This Row],[Credit Amount]],"")</f>
        <v/>
      </c>
      <c r="L640" t="str">
        <f>IF(Table1[[#This Row],[Transaction Type]]="Upgrade",Table1[[#This Row],[Credit Amount]],IF(Table1[[#This Row],[Transaction Type]]="Activation",Table1[[#This Row],[Credit Amount]],""))</f>
        <v/>
      </c>
      <c r="M640">
        <f>IF(Table1[[#This Row],[Transaction Type]]="Maintenance",Table1[[#This Row],[Credit Amount]],"")</f>
        <v>-86.18</v>
      </c>
      <c r="N640">
        <v>10088</v>
      </c>
      <c r="O640" t="s">
        <v>2489</v>
      </c>
      <c r="P640" t="s">
        <v>2577</v>
      </c>
      <c r="Q640" t="s">
        <v>289</v>
      </c>
      <c r="R640">
        <v>10009</v>
      </c>
      <c r="S640" t="s">
        <v>2489</v>
      </c>
      <c r="T640" t="s">
        <v>2498</v>
      </c>
      <c r="U640" t="s">
        <v>290</v>
      </c>
      <c r="V640" t="s">
        <v>66</v>
      </c>
      <c r="W640">
        <v>100002565</v>
      </c>
      <c r="X640">
        <v>8005551566</v>
      </c>
      <c r="Y640" t="s">
        <v>2595</v>
      </c>
      <c r="Z640" t="s">
        <v>4161</v>
      </c>
      <c r="AA640" s="13">
        <v>-86.18</v>
      </c>
      <c r="AB640" s="14">
        <v>42517</v>
      </c>
      <c r="AC640" t="s">
        <v>36</v>
      </c>
    </row>
    <row r="641" spans="1:29" x14ac:dyDescent="0.25">
      <c r="A641" t="str">
        <f>CONCATENATE("Q",ROUNDUP(MONTH(Table1[[#This Row],[Month]])/3,0))</f>
        <v>Q2</v>
      </c>
      <c r="B641" s="14">
        <f>EOMONTH(Table1[[#This Row],[Credit Date]],-1)+1</f>
        <v>42491</v>
      </c>
      <c r="C641" t="str">
        <f>CONCATENATE(Table1[[#This Row],[Issuer Last Name]],", ",Table1[[#This Row],[Issuer First Name]])</f>
        <v>No. 088, Employee</v>
      </c>
      <c r="D641" t="str">
        <f>CONCATENATE(Table1[[#This Row],[Approver Last Name]],", ",Table1[[#This Row],[Approver First Name]])</f>
        <v>No. 009, Employee</v>
      </c>
      <c r="E641" t="str">
        <f>CONCATENATE(Table1[[#This Row],[Customer Last Name]],", ",Table1[[#This Row],[Customer First Name]])</f>
        <v>No. 11581, Client</v>
      </c>
      <c r="F6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1" t="str">
        <f>IF(Table1[[#This Row],[Transaction Type]]="Maintenance","Non-Sales","Sales")</f>
        <v>Non-Sales</v>
      </c>
      <c r="H641">
        <f>IF(Table1[[#This Row],[Quarter]]="q2",1,"")</f>
        <v>1</v>
      </c>
      <c r="I641" t="str">
        <f>IF(Table1[[#This Row],[Quarter]]="q3",1,"")</f>
        <v/>
      </c>
      <c r="J641">
        <f>IF(Table1[[#This Row],[Quarter]]="Q2",Table1[[#This Row],[Credit Amount]],"")</f>
        <v>-84.7</v>
      </c>
      <c r="K641" t="str">
        <f>IF(Table1[[#This Row],[Quarter]]="Q3",Table1[[#This Row],[Credit Amount]],"")</f>
        <v/>
      </c>
      <c r="L641" t="str">
        <f>IF(Table1[[#This Row],[Transaction Type]]="Upgrade",Table1[[#This Row],[Credit Amount]],IF(Table1[[#This Row],[Transaction Type]]="Activation",Table1[[#This Row],[Credit Amount]],""))</f>
        <v/>
      </c>
      <c r="M641">
        <f>IF(Table1[[#This Row],[Transaction Type]]="Maintenance",Table1[[#This Row],[Credit Amount]],"")</f>
        <v>-84.7</v>
      </c>
      <c r="N641">
        <v>10088</v>
      </c>
      <c r="O641" t="s">
        <v>2489</v>
      </c>
      <c r="P641" t="s">
        <v>2577</v>
      </c>
      <c r="Q641" t="s">
        <v>289</v>
      </c>
      <c r="R641">
        <v>10009</v>
      </c>
      <c r="S641" t="s">
        <v>2489</v>
      </c>
      <c r="T641" t="s">
        <v>2498</v>
      </c>
      <c r="U641" t="s">
        <v>290</v>
      </c>
      <c r="V641" t="s">
        <v>66</v>
      </c>
      <c r="W641">
        <v>100002580</v>
      </c>
      <c r="X641">
        <v>8005551581</v>
      </c>
      <c r="Y641" t="s">
        <v>2595</v>
      </c>
      <c r="Z641" t="s">
        <v>4176</v>
      </c>
      <c r="AA641" s="13">
        <v>-84.7</v>
      </c>
      <c r="AB641" s="14">
        <v>42517</v>
      </c>
      <c r="AC641" t="s">
        <v>36</v>
      </c>
    </row>
    <row r="642" spans="1:29" x14ac:dyDescent="0.25">
      <c r="A642" t="str">
        <f>CONCATENATE("Q",ROUNDUP(MONTH(Table1[[#This Row],[Month]])/3,0))</f>
        <v>Q2</v>
      </c>
      <c r="B642" s="14">
        <f>EOMONTH(Table1[[#This Row],[Credit Date]],-1)+1</f>
        <v>42522</v>
      </c>
      <c r="C642" t="str">
        <f>CONCATENATE(Table1[[#This Row],[Issuer Last Name]],", ",Table1[[#This Row],[Issuer First Name]])</f>
        <v>No. 088, Employee</v>
      </c>
      <c r="D642" t="str">
        <f>CONCATENATE(Table1[[#This Row],[Approver Last Name]],", ",Table1[[#This Row],[Approver First Name]])</f>
        <v>No. 009, Employee</v>
      </c>
      <c r="E642" t="str">
        <f>CONCATENATE(Table1[[#This Row],[Customer Last Name]],", ",Table1[[#This Row],[Customer First Name]])</f>
        <v>No. 11728, Client</v>
      </c>
      <c r="F642" t="str">
        <f>IF(Table1[[#This Row],[Credit Amount]]&gt;-19.99,"Less than 19.99",IF(Table1[[#This Row],[Credit Amount]]=-20,"20",IF(Table1[[#This Row],[Credit Amount]]&gt;-49.98,"20.01-49.98",IF(Table1[[#This Row],[Credit Amount]]=-49.99,"49.99",IF(Table1[[#This Row],[Credit Amount]]=-50,"50",IF(Table1[[#This Row],[Credit Amount]]&lt;-50.01,"Greater than 50"))))))</f>
        <v>Less than 19.99</v>
      </c>
      <c r="G642" t="str">
        <f>IF(Table1[[#This Row],[Transaction Type]]="Maintenance","Non-Sales","Sales")</f>
        <v>Non-Sales</v>
      </c>
      <c r="H642">
        <f>IF(Table1[[#This Row],[Quarter]]="q2",1,"")</f>
        <v>1</v>
      </c>
      <c r="I642" t="str">
        <f>IF(Table1[[#This Row],[Quarter]]="q3",1,"")</f>
        <v/>
      </c>
      <c r="J642">
        <f>IF(Table1[[#This Row],[Quarter]]="Q2",Table1[[#This Row],[Credit Amount]],"")</f>
        <v>-13.57</v>
      </c>
      <c r="K642" t="str">
        <f>IF(Table1[[#This Row],[Quarter]]="Q3",Table1[[#This Row],[Credit Amount]],"")</f>
        <v/>
      </c>
      <c r="L642" t="str">
        <f>IF(Table1[[#This Row],[Transaction Type]]="Upgrade",Table1[[#This Row],[Credit Amount]],IF(Table1[[#This Row],[Transaction Type]]="Activation",Table1[[#This Row],[Credit Amount]],""))</f>
        <v/>
      </c>
      <c r="M642">
        <f>IF(Table1[[#This Row],[Transaction Type]]="Maintenance",Table1[[#This Row],[Credit Amount]],"")</f>
        <v>-13.57</v>
      </c>
      <c r="N642">
        <v>10088</v>
      </c>
      <c r="O642" t="s">
        <v>2489</v>
      </c>
      <c r="P642" t="s">
        <v>2577</v>
      </c>
      <c r="Q642" t="s">
        <v>289</v>
      </c>
      <c r="R642">
        <v>10009</v>
      </c>
      <c r="S642" t="s">
        <v>2489</v>
      </c>
      <c r="T642" t="s">
        <v>2498</v>
      </c>
      <c r="U642" t="s">
        <v>290</v>
      </c>
      <c r="V642" t="s">
        <v>66</v>
      </c>
      <c r="W642">
        <v>100002727</v>
      </c>
      <c r="X642">
        <v>8005551728</v>
      </c>
      <c r="Y642" t="s">
        <v>2595</v>
      </c>
      <c r="Z642" t="s">
        <v>4323</v>
      </c>
      <c r="AA642" s="13">
        <v>-13.57</v>
      </c>
      <c r="AB642" s="14">
        <v>42526</v>
      </c>
      <c r="AC642" t="s">
        <v>36</v>
      </c>
    </row>
    <row r="643" spans="1:29" x14ac:dyDescent="0.25">
      <c r="A643" t="str">
        <f>CONCATENATE("Q",ROUNDUP(MONTH(Table1[[#This Row],[Month]])/3,0))</f>
        <v>Q2</v>
      </c>
      <c r="B643" s="14">
        <f>EOMONTH(Table1[[#This Row],[Credit Date]],-1)+1</f>
        <v>42522</v>
      </c>
      <c r="C643" t="str">
        <f>CONCATENATE(Table1[[#This Row],[Issuer Last Name]],", ",Table1[[#This Row],[Issuer First Name]])</f>
        <v>No. 088, Employee</v>
      </c>
      <c r="D643" t="str">
        <f>CONCATENATE(Table1[[#This Row],[Approver Last Name]],", ",Table1[[#This Row],[Approver First Name]])</f>
        <v>No. 009, Employee</v>
      </c>
      <c r="E643" t="str">
        <f>CONCATENATE(Table1[[#This Row],[Customer Last Name]],", ",Table1[[#This Row],[Customer First Name]])</f>
        <v>No. 11028, Client</v>
      </c>
      <c r="F643" t="str">
        <f>IF(Table1[[#This Row],[Credit Amount]]&gt;-19.99,"Less than 19.99",IF(Table1[[#This Row],[Credit Amount]]=-20,"20",IF(Table1[[#This Row],[Credit Amount]]&gt;-49.98,"20.01-49.98",IF(Table1[[#This Row],[Credit Amount]]=-49.99,"49.99",IF(Table1[[#This Row],[Credit Amount]]=-50,"50",IF(Table1[[#This Row],[Credit Amount]]&lt;-50.01,"Greater than 50"))))))</f>
        <v>20.01-49.98</v>
      </c>
      <c r="G643" t="str">
        <f>IF(Table1[[#This Row],[Transaction Type]]="Maintenance","Non-Sales","Sales")</f>
        <v>Non-Sales</v>
      </c>
      <c r="H643">
        <f>IF(Table1[[#This Row],[Quarter]]="q2",1,"")</f>
        <v>1</v>
      </c>
      <c r="I643" t="str">
        <f>IF(Table1[[#This Row],[Quarter]]="q3",1,"")</f>
        <v/>
      </c>
      <c r="J643">
        <f>IF(Table1[[#This Row],[Quarter]]="Q2",Table1[[#This Row],[Credit Amount]],"")</f>
        <v>-40.74</v>
      </c>
      <c r="K643" t="str">
        <f>IF(Table1[[#This Row],[Quarter]]="Q3",Table1[[#This Row],[Credit Amount]],"")</f>
        <v/>
      </c>
      <c r="L643" t="str">
        <f>IF(Table1[[#This Row],[Transaction Type]]="Upgrade",Table1[[#This Row],[Credit Amount]],IF(Table1[[#This Row],[Transaction Type]]="Activation",Table1[[#This Row],[Credit Amount]],""))</f>
        <v/>
      </c>
      <c r="M643">
        <f>IF(Table1[[#This Row],[Transaction Type]]="Maintenance",Table1[[#This Row],[Credit Amount]],"")</f>
        <v>-40.74</v>
      </c>
      <c r="N643">
        <v>10088</v>
      </c>
      <c r="O643" t="s">
        <v>2489</v>
      </c>
      <c r="P643" t="s">
        <v>2577</v>
      </c>
      <c r="Q643" t="s">
        <v>289</v>
      </c>
      <c r="R643">
        <v>10009</v>
      </c>
      <c r="S643" t="s">
        <v>2489</v>
      </c>
      <c r="T643" t="s">
        <v>2498</v>
      </c>
      <c r="U643" t="s">
        <v>290</v>
      </c>
      <c r="V643" t="s">
        <v>66</v>
      </c>
      <c r="W643">
        <v>100002027</v>
      </c>
      <c r="X643">
        <v>8005551028</v>
      </c>
      <c r="Y643" t="s">
        <v>2595</v>
      </c>
      <c r="Z643" t="s">
        <v>3623</v>
      </c>
      <c r="AA643" s="13">
        <v>-40.74</v>
      </c>
      <c r="AB643" s="14">
        <v>42530</v>
      </c>
      <c r="AC643" t="s">
        <v>36</v>
      </c>
    </row>
    <row r="644" spans="1:29" x14ac:dyDescent="0.25">
      <c r="A644" t="str">
        <f>CONCATENATE("Q",ROUNDUP(MONTH(Table1[[#This Row],[Month]])/3,0))</f>
        <v>Q2</v>
      </c>
      <c r="B644" s="14">
        <f>EOMONTH(Table1[[#This Row],[Credit Date]],-1)+1</f>
        <v>42522</v>
      </c>
      <c r="C644" t="str">
        <f>CONCATENATE(Table1[[#This Row],[Issuer Last Name]],", ",Table1[[#This Row],[Issuer First Name]])</f>
        <v>No. 088, Employee</v>
      </c>
      <c r="D644" t="str">
        <f>CONCATENATE(Table1[[#This Row],[Approver Last Name]],", ",Table1[[#This Row],[Approver First Name]])</f>
        <v>No. 009, Employee</v>
      </c>
      <c r="E644" t="str">
        <f>CONCATENATE(Table1[[#This Row],[Customer Last Name]],", ",Table1[[#This Row],[Customer First Name]])</f>
        <v>No. 10383, Client</v>
      </c>
      <c r="F6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4" t="str">
        <f>IF(Table1[[#This Row],[Transaction Type]]="Maintenance","Non-Sales","Sales")</f>
        <v>Non-Sales</v>
      </c>
      <c r="H644">
        <f>IF(Table1[[#This Row],[Quarter]]="q2",1,"")</f>
        <v>1</v>
      </c>
      <c r="I644" t="str">
        <f>IF(Table1[[#This Row],[Quarter]]="q3",1,"")</f>
        <v/>
      </c>
      <c r="J644">
        <f>IF(Table1[[#This Row],[Quarter]]="Q2",Table1[[#This Row],[Credit Amount]],"")</f>
        <v>-61.91</v>
      </c>
      <c r="K644" t="str">
        <f>IF(Table1[[#This Row],[Quarter]]="Q3",Table1[[#This Row],[Credit Amount]],"")</f>
        <v/>
      </c>
      <c r="L644" t="str">
        <f>IF(Table1[[#This Row],[Transaction Type]]="Upgrade",Table1[[#This Row],[Credit Amount]],IF(Table1[[#This Row],[Transaction Type]]="Activation",Table1[[#This Row],[Credit Amount]],""))</f>
        <v/>
      </c>
      <c r="M644">
        <f>IF(Table1[[#This Row],[Transaction Type]]="Maintenance",Table1[[#This Row],[Credit Amount]],"")</f>
        <v>-61.91</v>
      </c>
      <c r="N644">
        <v>10088</v>
      </c>
      <c r="O644" t="s">
        <v>2489</v>
      </c>
      <c r="P644" t="s">
        <v>2577</v>
      </c>
      <c r="Q644" t="s">
        <v>289</v>
      </c>
      <c r="R644">
        <v>10009</v>
      </c>
      <c r="S644" t="s">
        <v>2489</v>
      </c>
      <c r="T644" t="s">
        <v>2498</v>
      </c>
      <c r="U644" t="s">
        <v>290</v>
      </c>
      <c r="V644" t="s">
        <v>66</v>
      </c>
      <c r="W644">
        <v>100001382</v>
      </c>
      <c r="X644">
        <v>8005550383</v>
      </c>
      <c r="Y644" t="s">
        <v>2595</v>
      </c>
      <c r="Z644" t="s">
        <v>2978</v>
      </c>
      <c r="AA644" s="13">
        <v>-61.91</v>
      </c>
      <c r="AB644" s="14">
        <v>42536</v>
      </c>
      <c r="AC644" t="s">
        <v>36</v>
      </c>
    </row>
    <row r="645" spans="1:29" x14ac:dyDescent="0.25">
      <c r="A645" t="str">
        <f>CONCATENATE("Q",ROUNDUP(MONTH(Table1[[#This Row],[Month]])/3,0))</f>
        <v>Q2</v>
      </c>
      <c r="B645" s="14">
        <f>EOMONTH(Table1[[#This Row],[Credit Date]],-1)+1</f>
        <v>42522</v>
      </c>
      <c r="C645" t="str">
        <f>CONCATENATE(Table1[[#This Row],[Issuer Last Name]],", ",Table1[[#This Row],[Issuer First Name]])</f>
        <v>No. 088, Employee</v>
      </c>
      <c r="D645" t="str">
        <f>CONCATENATE(Table1[[#This Row],[Approver Last Name]],", ",Table1[[#This Row],[Approver First Name]])</f>
        <v>No. 009, Employee</v>
      </c>
      <c r="E645" t="str">
        <f>CONCATENATE(Table1[[#This Row],[Customer Last Name]],", ",Table1[[#This Row],[Customer First Name]])</f>
        <v>No. 13351, Client</v>
      </c>
      <c r="F6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5" t="str">
        <f>IF(Table1[[#This Row],[Transaction Type]]="Maintenance","Non-Sales","Sales")</f>
        <v>Sales</v>
      </c>
      <c r="H645">
        <f>IF(Table1[[#This Row],[Quarter]]="q2",1,"")</f>
        <v>1</v>
      </c>
      <c r="I645" t="str">
        <f>IF(Table1[[#This Row],[Quarter]]="q3",1,"")</f>
        <v/>
      </c>
      <c r="J645">
        <f>IF(Table1[[#This Row],[Quarter]]="Q2",Table1[[#This Row],[Credit Amount]],"")</f>
        <v>-52.63</v>
      </c>
      <c r="K645" t="str">
        <f>IF(Table1[[#This Row],[Quarter]]="Q3",Table1[[#This Row],[Credit Amount]],"")</f>
        <v/>
      </c>
      <c r="L645">
        <f>IF(Table1[[#This Row],[Transaction Type]]="Upgrade",Table1[[#This Row],[Credit Amount]],IF(Table1[[#This Row],[Transaction Type]]="Activation",Table1[[#This Row],[Credit Amount]],""))</f>
        <v>-52.63</v>
      </c>
      <c r="M645" t="str">
        <f>IF(Table1[[#This Row],[Transaction Type]]="Maintenance",Table1[[#This Row],[Credit Amount]],"")</f>
        <v/>
      </c>
      <c r="N645">
        <v>10088</v>
      </c>
      <c r="O645" t="s">
        <v>2489</v>
      </c>
      <c r="P645" t="s">
        <v>2577</v>
      </c>
      <c r="Q645" t="s">
        <v>289</v>
      </c>
      <c r="R645">
        <v>10009</v>
      </c>
      <c r="S645" t="s">
        <v>2489</v>
      </c>
      <c r="T645" t="s">
        <v>2498</v>
      </c>
      <c r="U645" t="s">
        <v>290</v>
      </c>
      <c r="V645" t="s">
        <v>66</v>
      </c>
      <c r="W645">
        <v>100004350</v>
      </c>
      <c r="X645">
        <v>8005553351</v>
      </c>
      <c r="Y645" t="s">
        <v>2595</v>
      </c>
      <c r="Z645" t="s">
        <v>5939</v>
      </c>
      <c r="AA645" s="13">
        <v>-52.63</v>
      </c>
      <c r="AB645" s="14">
        <v>42545</v>
      </c>
      <c r="AC645" t="s">
        <v>35</v>
      </c>
    </row>
    <row r="646" spans="1:29" x14ac:dyDescent="0.25">
      <c r="A646" t="str">
        <f>CONCATENATE("Q",ROUNDUP(MONTH(Table1[[#This Row],[Month]])/3,0))</f>
        <v>Q3</v>
      </c>
      <c r="B646" s="14">
        <f>EOMONTH(Table1[[#This Row],[Credit Date]],-1)+1</f>
        <v>42552</v>
      </c>
      <c r="C646" t="str">
        <f>CONCATENATE(Table1[[#This Row],[Issuer Last Name]],", ",Table1[[#This Row],[Issuer First Name]])</f>
        <v>No. 088, Employee</v>
      </c>
      <c r="D646" t="str">
        <f>CONCATENATE(Table1[[#This Row],[Approver Last Name]],", ",Table1[[#This Row],[Approver First Name]])</f>
        <v>No. 088, Employee</v>
      </c>
      <c r="E646" t="str">
        <f>CONCATENATE(Table1[[#This Row],[Customer Last Name]],", ",Table1[[#This Row],[Customer First Name]])</f>
        <v>No. 13265, Client</v>
      </c>
      <c r="F646" t="str">
        <f>IF(Table1[[#This Row],[Credit Amount]]&gt;-19.99,"Less than 19.99",IF(Table1[[#This Row],[Credit Amount]]=-20,"20",IF(Table1[[#This Row],[Credit Amount]]&gt;-49.98,"20.01-49.98",IF(Table1[[#This Row],[Credit Amount]]=-49.99,"49.99",IF(Table1[[#This Row],[Credit Amount]]=-50,"50",IF(Table1[[#This Row],[Credit Amount]]&lt;-50.01,"Greater than 50"))))))</f>
        <v>20.01-49.98</v>
      </c>
      <c r="G646" t="str">
        <f>IF(Table1[[#This Row],[Transaction Type]]="Maintenance","Non-Sales","Sales")</f>
        <v>Non-Sales</v>
      </c>
      <c r="H646" t="str">
        <f>IF(Table1[[#This Row],[Quarter]]="q2",1,"")</f>
        <v/>
      </c>
      <c r="I646">
        <f>IF(Table1[[#This Row],[Quarter]]="q3",1,"")</f>
        <v>1</v>
      </c>
      <c r="J646" t="str">
        <f>IF(Table1[[#This Row],[Quarter]]="Q2",Table1[[#This Row],[Credit Amount]],"")</f>
        <v/>
      </c>
      <c r="K646">
        <f>IF(Table1[[#This Row],[Quarter]]="Q3",Table1[[#This Row],[Credit Amount]],"")</f>
        <v>-26.51</v>
      </c>
      <c r="L646" t="str">
        <f>IF(Table1[[#This Row],[Transaction Type]]="Upgrade",Table1[[#This Row],[Credit Amount]],IF(Table1[[#This Row],[Transaction Type]]="Activation",Table1[[#This Row],[Credit Amount]],""))</f>
        <v/>
      </c>
      <c r="M646">
        <f>IF(Table1[[#This Row],[Transaction Type]]="Maintenance",Table1[[#This Row],[Credit Amount]],"")</f>
        <v>-26.51</v>
      </c>
      <c r="N646">
        <v>10088</v>
      </c>
      <c r="O646" t="s">
        <v>2489</v>
      </c>
      <c r="P646" t="s">
        <v>2577</v>
      </c>
      <c r="Q646" t="s">
        <v>289</v>
      </c>
      <c r="R646">
        <v>10088</v>
      </c>
      <c r="S646" t="s">
        <v>2489</v>
      </c>
      <c r="T646" t="s">
        <v>2577</v>
      </c>
      <c r="U646" t="s">
        <v>289</v>
      </c>
      <c r="V646" t="s">
        <v>66</v>
      </c>
      <c r="W646">
        <v>100004264</v>
      </c>
      <c r="X646">
        <v>8005553265</v>
      </c>
      <c r="Y646" t="s">
        <v>2595</v>
      </c>
      <c r="Z646" t="s">
        <v>5853</v>
      </c>
      <c r="AA646" s="13">
        <v>-26.51</v>
      </c>
      <c r="AB646" s="14">
        <v>42553</v>
      </c>
      <c r="AC646" t="s">
        <v>36</v>
      </c>
    </row>
    <row r="647" spans="1:29" x14ac:dyDescent="0.25">
      <c r="A647" t="str">
        <f>CONCATENATE("Q",ROUNDUP(MONTH(Table1[[#This Row],[Month]])/3,0))</f>
        <v>Q3</v>
      </c>
      <c r="B647" s="14">
        <f>EOMONTH(Table1[[#This Row],[Credit Date]],-1)+1</f>
        <v>42552</v>
      </c>
      <c r="C647" t="str">
        <f>CONCATENATE(Table1[[#This Row],[Issuer Last Name]],", ",Table1[[#This Row],[Issuer First Name]])</f>
        <v>No. 088, Employee</v>
      </c>
      <c r="D647" t="str">
        <f>CONCATENATE(Table1[[#This Row],[Approver Last Name]],", ",Table1[[#This Row],[Approver First Name]])</f>
        <v>No. 009, Employee</v>
      </c>
      <c r="E647" t="str">
        <f>CONCATENATE(Table1[[#This Row],[Customer Last Name]],", ",Table1[[#This Row],[Customer First Name]])</f>
        <v>No. 11726, Client</v>
      </c>
      <c r="F6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7" t="str">
        <f>IF(Table1[[#This Row],[Transaction Type]]="Maintenance","Non-Sales","Sales")</f>
        <v>Sales</v>
      </c>
      <c r="H647" t="str">
        <f>IF(Table1[[#This Row],[Quarter]]="q2",1,"")</f>
        <v/>
      </c>
      <c r="I647">
        <f>IF(Table1[[#This Row],[Quarter]]="q3",1,"")</f>
        <v>1</v>
      </c>
      <c r="J647" t="str">
        <f>IF(Table1[[#This Row],[Quarter]]="Q2",Table1[[#This Row],[Credit Amount]],"")</f>
        <v/>
      </c>
      <c r="K647">
        <f>IF(Table1[[#This Row],[Quarter]]="Q3",Table1[[#This Row],[Credit Amount]],"")</f>
        <v>-91.99</v>
      </c>
      <c r="L647">
        <f>IF(Table1[[#This Row],[Transaction Type]]="Upgrade",Table1[[#This Row],[Credit Amount]],IF(Table1[[#This Row],[Transaction Type]]="Activation",Table1[[#This Row],[Credit Amount]],""))</f>
        <v>-91.99</v>
      </c>
      <c r="M647" t="str">
        <f>IF(Table1[[#This Row],[Transaction Type]]="Maintenance",Table1[[#This Row],[Credit Amount]],"")</f>
        <v/>
      </c>
      <c r="N647">
        <v>10088</v>
      </c>
      <c r="O647" t="s">
        <v>2489</v>
      </c>
      <c r="P647" t="s">
        <v>2577</v>
      </c>
      <c r="Q647" t="s">
        <v>289</v>
      </c>
      <c r="R647">
        <v>10009</v>
      </c>
      <c r="S647" t="s">
        <v>2489</v>
      </c>
      <c r="T647" t="s">
        <v>2498</v>
      </c>
      <c r="U647" t="s">
        <v>290</v>
      </c>
      <c r="V647" t="s">
        <v>66</v>
      </c>
      <c r="W647">
        <v>100002725</v>
      </c>
      <c r="X647">
        <v>8005551726</v>
      </c>
      <c r="Y647" t="s">
        <v>2595</v>
      </c>
      <c r="Z647" t="s">
        <v>4321</v>
      </c>
      <c r="AA647" s="13">
        <v>-91.99</v>
      </c>
      <c r="AB647" s="14">
        <v>42554</v>
      </c>
      <c r="AC647" t="s">
        <v>35</v>
      </c>
    </row>
    <row r="648" spans="1:29" x14ac:dyDescent="0.25">
      <c r="A648" t="str">
        <f>CONCATENATE("Q",ROUNDUP(MONTH(Table1[[#This Row],[Month]])/3,0))</f>
        <v>Q3</v>
      </c>
      <c r="B648" s="14">
        <f>EOMONTH(Table1[[#This Row],[Credit Date]],-1)+1</f>
        <v>42552</v>
      </c>
      <c r="C648" t="str">
        <f>CONCATENATE(Table1[[#This Row],[Issuer Last Name]],", ",Table1[[#This Row],[Issuer First Name]])</f>
        <v>No. 088, Employee</v>
      </c>
      <c r="D648" t="str">
        <f>CONCATENATE(Table1[[#This Row],[Approver Last Name]],", ",Table1[[#This Row],[Approver First Name]])</f>
        <v>No. 009, Employee</v>
      </c>
      <c r="E648" t="str">
        <f>CONCATENATE(Table1[[#This Row],[Customer Last Name]],", ",Table1[[#This Row],[Customer First Name]])</f>
        <v>No. 10699, Client</v>
      </c>
      <c r="F6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8" t="str">
        <f>IF(Table1[[#This Row],[Transaction Type]]="Maintenance","Non-Sales","Sales")</f>
        <v>Sales</v>
      </c>
      <c r="H648" t="str">
        <f>IF(Table1[[#This Row],[Quarter]]="q2",1,"")</f>
        <v/>
      </c>
      <c r="I648">
        <f>IF(Table1[[#This Row],[Quarter]]="q3",1,"")</f>
        <v>1</v>
      </c>
      <c r="J648" t="str">
        <f>IF(Table1[[#This Row],[Quarter]]="Q2",Table1[[#This Row],[Credit Amount]],"")</f>
        <v/>
      </c>
      <c r="K648">
        <f>IF(Table1[[#This Row],[Quarter]]="Q3",Table1[[#This Row],[Credit Amount]],"")</f>
        <v>-54.83</v>
      </c>
      <c r="L648">
        <f>IF(Table1[[#This Row],[Transaction Type]]="Upgrade",Table1[[#This Row],[Credit Amount]],IF(Table1[[#This Row],[Transaction Type]]="Activation",Table1[[#This Row],[Credit Amount]],""))</f>
        <v>-54.83</v>
      </c>
      <c r="M648" t="str">
        <f>IF(Table1[[#This Row],[Transaction Type]]="Maintenance",Table1[[#This Row],[Credit Amount]],"")</f>
        <v/>
      </c>
      <c r="N648">
        <v>10088</v>
      </c>
      <c r="O648" t="s">
        <v>2489</v>
      </c>
      <c r="P648" t="s">
        <v>2577</v>
      </c>
      <c r="Q648" t="s">
        <v>289</v>
      </c>
      <c r="R648">
        <v>10009</v>
      </c>
      <c r="S648" t="s">
        <v>2489</v>
      </c>
      <c r="T648" t="s">
        <v>2498</v>
      </c>
      <c r="U648" t="s">
        <v>290</v>
      </c>
      <c r="V648" t="s">
        <v>66</v>
      </c>
      <c r="W648">
        <v>100001698</v>
      </c>
      <c r="X648">
        <v>8005550699</v>
      </c>
      <c r="Y648" t="s">
        <v>2595</v>
      </c>
      <c r="Z648" t="s">
        <v>3294</v>
      </c>
      <c r="AA648" s="13">
        <v>-54.83</v>
      </c>
      <c r="AB648" s="14">
        <v>42559</v>
      </c>
      <c r="AC648" t="s">
        <v>37</v>
      </c>
    </row>
    <row r="649" spans="1:29" x14ac:dyDescent="0.25">
      <c r="A649" t="str">
        <f>CONCATENATE("Q",ROUNDUP(MONTH(Table1[[#This Row],[Month]])/3,0))</f>
        <v>Q3</v>
      </c>
      <c r="B649" s="14">
        <f>EOMONTH(Table1[[#This Row],[Credit Date]],-1)+1</f>
        <v>42552</v>
      </c>
      <c r="C649" t="str">
        <f>CONCATENATE(Table1[[#This Row],[Issuer Last Name]],", ",Table1[[#This Row],[Issuer First Name]])</f>
        <v>No. 088, Employee</v>
      </c>
      <c r="D649" t="str">
        <f>CONCATENATE(Table1[[#This Row],[Approver Last Name]],", ",Table1[[#This Row],[Approver First Name]])</f>
        <v>No. 009, Employee</v>
      </c>
      <c r="E649" t="str">
        <f>CONCATENATE(Table1[[#This Row],[Customer Last Name]],", ",Table1[[#This Row],[Customer First Name]])</f>
        <v>No. 13172, Client</v>
      </c>
      <c r="F6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649" t="str">
        <f>IF(Table1[[#This Row],[Transaction Type]]="Maintenance","Non-Sales","Sales")</f>
        <v>Non-Sales</v>
      </c>
      <c r="H649" t="str">
        <f>IF(Table1[[#This Row],[Quarter]]="q2",1,"")</f>
        <v/>
      </c>
      <c r="I649">
        <f>IF(Table1[[#This Row],[Quarter]]="q3",1,"")</f>
        <v>1</v>
      </c>
      <c r="J649" t="str">
        <f>IF(Table1[[#This Row],[Quarter]]="Q2",Table1[[#This Row],[Credit Amount]],"")</f>
        <v/>
      </c>
      <c r="K649">
        <f>IF(Table1[[#This Row],[Quarter]]="Q3",Table1[[#This Row],[Credit Amount]],"")</f>
        <v>-65.150000000000006</v>
      </c>
      <c r="L649" t="str">
        <f>IF(Table1[[#This Row],[Transaction Type]]="Upgrade",Table1[[#This Row],[Credit Amount]],IF(Table1[[#This Row],[Transaction Type]]="Activation",Table1[[#This Row],[Credit Amount]],""))</f>
        <v/>
      </c>
      <c r="M649">
        <f>IF(Table1[[#This Row],[Transaction Type]]="Maintenance",Table1[[#This Row],[Credit Amount]],"")</f>
        <v>-65.150000000000006</v>
      </c>
      <c r="N649">
        <v>10088</v>
      </c>
      <c r="O649" t="s">
        <v>2489</v>
      </c>
      <c r="P649" t="s">
        <v>2577</v>
      </c>
      <c r="Q649" t="s">
        <v>289</v>
      </c>
      <c r="R649">
        <v>10009</v>
      </c>
      <c r="S649" t="s">
        <v>2489</v>
      </c>
      <c r="T649" t="s">
        <v>2498</v>
      </c>
      <c r="U649" t="s">
        <v>290</v>
      </c>
      <c r="V649" t="s">
        <v>66</v>
      </c>
      <c r="W649">
        <v>100004171</v>
      </c>
      <c r="X649">
        <v>8005553172</v>
      </c>
      <c r="Y649" t="s">
        <v>2595</v>
      </c>
      <c r="Z649" t="s">
        <v>5760</v>
      </c>
      <c r="AA649" s="13">
        <v>-65.150000000000006</v>
      </c>
      <c r="AB649" s="14">
        <v>42559</v>
      </c>
      <c r="AC649" t="s">
        <v>36</v>
      </c>
    </row>
    <row r="650" spans="1:29" x14ac:dyDescent="0.25">
      <c r="A650" t="str">
        <f>CONCATENATE("Q",ROUNDUP(MONTH(Table1[[#This Row],[Month]])/3,0))</f>
        <v>Q3</v>
      </c>
      <c r="B650" s="14">
        <f>EOMONTH(Table1[[#This Row],[Credit Date]],-1)+1</f>
        <v>42552</v>
      </c>
      <c r="C650" t="str">
        <f>CONCATENATE(Table1[[#This Row],[Issuer Last Name]],", ",Table1[[#This Row],[Issuer First Name]])</f>
        <v>No. 088, Employee</v>
      </c>
      <c r="D650" t="str">
        <f>CONCATENATE(Table1[[#This Row],[Approver Last Name]],", ",Table1[[#This Row],[Approver First Name]])</f>
        <v>No. 088, Employee</v>
      </c>
      <c r="E650" t="str">
        <f>CONCATENATE(Table1[[#This Row],[Customer Last Name]],", ",Table1[[#This Row],[Customer First Name]])</f>
        <v>No. 10782, Client</v>
      </c>
      <c r="F650" t="str">
        <f>IF(Table1[[#This Row],[Credit Amount]]&gt;-19.99,"Less than 19.99",IF(Table1[[#This Row],[Credit Amount]]=-20,"20",IF(Table1[[#This Row],[Credit Amount]]&gt;-49.98,"20.01-49.98",IF(Table1[[#This Row],[Credit Amount]]=-49.99,"49.99",IF(Table1[[#This Row],[Credit Amount]]=-50,"50",IF(Table1[[#This Row],[Credit Amount]]&lt;-50.01,"Greater than 50"))))))</f>
        <v>Less than 19.99</v>
      </c>
      <c r="G650" t="str">
        <f>IF(Table1[[#This Row],[Transaction Type]]="Maintenance","Non-Sales","Sales")</f>
        <v>Sales</v>
      </c>
      <c r="H650" t="str">
        <f>IF(Table1[[#This Row],[Quarter]]="q2",1,"")</f>
        <v/>
      </c>
      <c r="I650">
        <f>IF(Table1[[#This Row],[Quarter]]="q3",1,"")</f>
        <v>1</v>
      </c>
      <c r="J650" t="str">
        <f>IF(Table1[[#This Row],[Quarter]]="Q2",Table1[[#This Row],[Credit Amount]],"")</f>
        <v/>
      </c>
      <c r="K650">
        <f>IF(Table1[[#This Row],[Quarter]]="Q3",Table1[[#This Row],[Credit Amount]],"")</f>
        <v>-10.59</v>
      </c>
      <c r="L650">
        <f>IF(Table1[[#This Row],[Transaction Type]]="Upgrade",Table1[[#This Row],[Credit Amount]],IF(Table1[[#This Row],[Transaction Type]]="Activation",Table1[[#This Row],[Credit Amount]],""))</f>
        <v>-10.59</v>
      </c>
      <c r="M650" t="str">
        <f>IF(Table1[[#This Row],[Transaction Type]]="Maintenance",Table1[[#This Row],[Credit Amount]],"")</f>
        <v/>
      </c>
      <c r="N650">
        <v>10088</v>
      </c>
      <c r="O650" t="s">
        <v>2489</v>
      </c>
      <c r="P650" t="s">
        <v>2577</v>
      </c>
      <c r="Q650" t="s">
        <v>289</v>
      </c>
      <c r="R650">
        <v>10088</v>
      </c>
      <c r="S650" t="s">
        <v>2489</v>
      </c>
      <c r="T650" t="s">
        <v>2577</v>
      </c>
      <c r="U650" t="s">
        <v>289</v>
      </c>
      <c r="V650" t="s">
        <v>66</v>
      </c>
      <c r="W650">
        <v>100001781</v>
      </c>
      <c r="X650">
        <v>8005550782</v>
      </c>
      <c r="Y650" t="s">
        <v>2595</v>
      </c>
      <c r="Z650" t="s">
        <v>3377</v>
      </c>
      <c r="AA650" s="13">
        <v>-10.59</v>
      </c>
      <c r="AB650" s="14">
        <v>42559</v>
      </c>
      <c r="AC650" t="s">
        <v>37</v>
      </c>
    </row>
    <row r="651" spans="1:29" x14ac:dyDescent="0.25">
      <c r="A651" t="str">
        <f>CONCATENATE("Q",ROUNDUP(MONTH(Table1[[#This Row],[Month]])/3,0))</f>
        <v>Q3</v>
      </c>
      <c r="B651" s="14">
        <f>EOMONTH(Table1[[#This Row],[Credit Date]],-1)+1</f>
        <v>42552</v>
      </c>
      <c r="C651" t="str">
        <f>CONCATENATE(Table1[[#This Row],[Issuer Last Name]],", ",Table1[[#This Row],[Issuer First Name]])</f>
        <v>No. 088, Employee</v>
      </c>
      <c r="D651" t="str">
        <f>CONCATENATE(Table1[[#This Row],[Approver Last Name]],", ",Table1[[#This Row],[Approver First Name]])</f>
        <v>No. 009, Employee</v>
      </c>
      <c r="E651" t="str">
        <f>CONCATENATE(Table1[[#This Row],[Customer Last Name]],", ",Table1[[#This Row],[Customer First Name]])</f>
        <v>No. 10115, Client</v>
      </c>
      <c r="F6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51" t="str">
        <f>IF(Table1[[#This Row],[Transaction Type]]="Maintenance","Non-Sales","Sales")</f>
        <v>Non-Sales</v>
      </c>
      <c r="H651" t="str">
        <f>IF(Table1[[#This Row],[Quarter]]="q2",1,"")</f>
        <v/>
      </c>
      <c r="I651">
        <f>IF(Table1[[#This Row],[Quarter]]="q3",1,"")</f>
        <v>1</v>
      </c>
      <c r="J651" t="str">
        <f>IF(Table1[[#This Row],[Quarter]]="Q2",Table1[[#This Row],[Credit Amount]],"")</f>
        <v/>
      </c>
      <c r="K651">
        <f>IF(Table1[[#This Row],[Quarter]]="Q3",Table1[[#This Row],[Credit Amount]],"")</f>
        <v>-87.75</v>
      </c>
      <c r="L651" t="str">
        <f>IF(Table1[[#This Row],[Transaction Type]]="Upgrade",Table1[[#This Row],[Credit Amount]],IF(Table1[[#This Row],[Transaction Type]]="Activation",Table1[[#This Row],[Credit Amount]],""))</f>
        <v/>
      </c>
      <c r="M651">
        <f>IF(Table1[[#This Row],[Transaction Type]]="Maintenance",Table1[[#This Row],[Credit Amount]],"")</f>
        <v>-87.75</v>
      </c>
      <c r="N651">
        <v>10088</v>
      </c>
      <c r="O651" t="s">
        <v>2489</v>
      </c>
      <c r="P651" t="s">
        <v>2577</v>
      </c>
      <c r="Q651" t="s">
        <v>289</v>
      </c>
      <c r="R651">
        <v>10009</v>
      </c>
      <c r="S651" t="s">
        <v>2489</v>
      </c>
      <c r="T651" t="s">
        <v>2498</v>
      </c>
      <c r="U651" t="s">
        <v>290</v>
      </c>
      <c r="V651" t="s">
        <v>66</v>
      </c>
      <c r="W651">
        <v>100001114</v>
      </c>
      <c r="X651">
        <v>8005550115</v>
      </c>
      <c r="Y651" t="s">
        <v>2595</v>
      </c>
      <c r="Z651" t="s">
        <v>2710</v>
      </c>
      <c r="AA651" s="13">
        <v>-87.75</v>
      </c>
      <c r="AB651" s="14">
        <v>42562</v>
      </c>
      <c r="AC651" t="s">
        <v>36</v>
      </c>
    </row>
    <row r="652" spans="1:29" x14ac:dyDescent="0.25">
      <c r="A652" t="str">
        <f>CONCATENATE("Q",ROUNDUP(MONTH(Table1[[#This Row],[Month]])/3,0))</f>
        <v>Q3</v>
      </c>
      <c r="B652" s="14">
        <f>EOMONTH(Table1[[#This Row],[Credit Date]],-1)+1</f>
        <v>42552</v>
      </c>
      <c r="C652" t="str">
        <f>CONCATENATE(Table1[[#This Row],[Issuer Last Name]],", ",Table1[[#This Row],[Issuer First Name]])</f>
        <v>No. 088, Employee</v>
      </c>
      <c r="D652" t="str">
        <f>CONCATENATE(Table1[[#This Row],[Approver Last Name]],", ",Table1[[#This Row],[Approver First Name]])</f>
        <v>No. 009, Employee</v>
      </c>
      <c r="E652" t="str">
        <f>CONCATENATE(Table1[[#This Row],[Customer Last Name]],", ",Table1[[#This Row],[Customer First Name]])</f>
        <v>No. 11724, Client</v>
      </c>
      <c r="F6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652" t="str">
        <f>IF(Table1[[#This Row],[Transaction Type]]="Maintenance","Non-Sales","Sales")</f>
        <v>Non-Sales</v>
      </c>
      <c r="H652" t="str">
        <f>IF(Table1[[#This Row],[Quarter]]="q2",1,"")</f>
        <v/>
      </c>
      <c r="I652">
        <f>IF(Table1[[#This Row],[Quarter]]="q3",1,"")</f>
        <v>1</v>
      </c>
      <c r="J652" t="str">
        <f>IF(Table1[[#This Row],[Quarter]]="Q2",Table1[[#This Row],[Credit Amount]],"")</f>
        <v/>
      </c>
      <c r="K652">
        <f>IF(Table1[[#This Row],[Quarter]]="Q3",Table1[[#This Row],[Credit Amount]],"")</f>
        <v>-57.54</v>
      </c>
      <c r="L652" t="str">
        <f>IF(Table1[[#This Row],[Transaction Type]]="Upgrade",Table1[[#This Row],[Credit Amount]],IF(Table1[[#This Row],[Transaction Type]]="Activation",Table1[[#This Row],[Credit Amount]],""))</f>
        <v/>
      </c>
      <c r="M652">
        <f>IF(Table1[[#This Row],[Transaction Type]]="Maintenance",Table1[[#This Row],[Credit Amount]],"")</f>
        <v>-57.54</v>
      </c>
      <c r="N652">
        <v>10088</v>
      </c>
      <c r="O652" t="s">
        <v>2489</v>
      </c>
      <c r="P652" t="s">
        <v>2577</v>
      </c>
      <c r="Q652" t="s">
        <v>289</v>
      </c>
      <c r="R652">
        <v>10009</v>
      </c>
      <c r="S652" t="s">
        <v>2489</v>
      </c>
      <c r="T652" t="s">
        <v>2498</v>
      </c>
      <c r="U652" t="s">
        <v>290</v>
      </c>
      <c r="V652" t="s">
        <v>66</v>
      </c>
      <c r="W652">
        <v>100002723</v>
      </c>
      <c r="X652">
        <v>8005551724</v>
      </c>
      <c r="Y652" t="s">
        <v>2595</v>
      </c>
      <c r="Z652" t="s">
        <v>4319</v>
      </c>
      <c r="AA652" s="13">
        <v>-57.54</v>
      </c>
      <c r="AB652" s="14">
        <v>42563</v>
      </c>
      <c r="AC652" t="s">
        <v>36</v>
      </c>
    </row>
    <row r="653" spans="1:29" x14ac:dyDescent="0.25">
      <c r="A653" t="str">
        <f>CONCATENATE("Q",ROUNDUP(MONTH(Table1[[#This Row],[Month]])/3,0))</f>
        <v>Q3</v>
      </c>
      <c r="B653" s="14">
        <f>EOMONTH(Table1[[#This Row],[Credit Date]],-1)+1</f>
        <v>42552</v>
      </c>
      <c r="C653" t="str">
        <f>CONCATENATE(Table1[[#This Row],[Issuer Last Name]],", ",Table1[[#This Row],[Issuer First Name]])</f>
        <v>No. 088, Employee</v>
      </c>
      <c r="D653" t="str">
        <f>CONCATENATE(Table1[[#This Row],[Approver Last Name]],", ",Table1[[#This Row],[Approver First Name]])</f>
        <v>No. 088, Employee</v>
      </c>
      <c r="E653" t="str">
        <f>CONCATENATE(Table1[[#This Row],[Customer Last Name]],", ",Table1[[#This Row],[Customer First Name]])</f>
        <v>No. 13570, Client</v>
      </c>
      <c r="F653" t="str">
        <f>IF(Table1[[#This Row],[Credit Amount]]&gt;-19.99,"Less than 19.99",IF(Table1[[#This Row],[Credit Amount]]=-20,"20",IF(Table1[[#This Row],[Credit Amount]]&gt;-49.98,"20.01-49.98",IF(Table1[[#This Row],[Credit Amount]]=-49.99,"49.99",IF(Table1[[#This Row],[Credit Amount]]=-50,"50",IF(Table1[[#This Row],[Credit Amount]]&lt;-50.01,"Greater than 50"))))))</f>
        <v>20.01-49.98</v>
      </c>
      <c r="G653" t="str">
        <f>IF(Table1[[#This Row],[Transaction Type]]="Maintenance","Non-Sales","Sales")</f>
        <v>Non-Sales</v>
      </c>
      <c r="H653" t="str">
        <f>IF(Table1[[#This Row],[Quarter]]="q2",1,"")</f>
        <v/>
      </c>
      <c r="I653">
        <f>IF(Table1[[#This Row],[Quarter]]="q3",1,"")</f>
        <v>1</v>
      </c>
      <c r="J653" t="str">
        <f>IF(Table1[[#This Row],[Quarter]]="Q2",Table1[[#This Row],[Credit Amount]],"")</f>
        <v/>
      </c>
      <c r="K653">
        <f>IF(Table1[[#This Row],[Quarter]]="Q3",Table1[[#This Row],[Credit Amount]],"")</f>
        <v>-39.56</v>
      </c>
      <c r="L653" t="str">
        <f>IF(Table1[[#This Row],[Transaction Type]]="Upgrade",Table1[[#This Row],[Credit Amount]],IF(Table1[[#This Row],[Transaction Type]]="Activation",Table1[[#This Row],[Credit Amount]],""))</f>
        <v/>
      </c>
      <c r="M653">
        <f>IF(Table1[[#This Row],[Transaction Type]]="Maintenance",Table1[[#This Row],[Credit Amount]],"")</f>
        <v>-39.56</v>
      </c>
      <c r="N653">
        <v>10088</v>
      </c>
      <c r="O653" t="s">
        <v>2489</v>
      </c>
      <c r="P653" t="s">
        <v>2577</v>
      </c>
      <c r="Q653" t="s">
        <v>289</v>
      </c>
      <c r="R653">
        <v>10088</v>
      </c>
      <c r="S653" t="s">
        <v>2489</v>
      </c>
      <c r="T653" t="s">
        <v>2577</v>
      </c>
      <c r="U653" t="s">
        <v>289</v>
      </c>
      <c r="V653" t="s">
        <v>66</v>
      </c>
      <c r="W653">
        <v>100004569</v>
      </c>
      <c r="X653">
        <v>8005553570</v>
      </c>
      <c r="Y653" t="s">
        <v>2595</v>
      </c>
      <c r="Z653" t="s">
        <v>6158</v>
      </c>
      <c r="AA653" s="13">
        <v>-39.56</v>
      </c>
      <c r="AB653" s="14">
        <v>42567</v>
      </c>
      <c r="AC653" t="s">
        <v>36</v>
      </c>
    </row>
    <row r="654" spans="1:29" x14ac:dyDescent="0.25">
      <c r="A654" t="str">
        <f>CONCATENATE("Q",ROUNDUP(MONTH(Table1[[#This Row],[Month]])/3,0))</f>
        <v>Q3</v>
      </c>
      <c r="B654" s="14">
        <f>EOMONTH(Table1[[#This Row],[Credit Date]],-1)+1</f>
        <v>42552</v>
      </c>
      <c r="C654" t="str">
        <f>CONCATENATE(Table1[[#This Row],[Issuer Last Name]],", ",Table1[[#This Row],[Issuer First Name]])</f>
        <v>No. 088, Employee</v>
      </c>
      <c r="D654" t="str">
        <f>CONCATENATE(Table1[[#This Row],[Approver Last Name]],", ",Table1[[#This Row],[Approver First Name]])</f>
        <v>No. 009, Employee</v>
      </c>
      <c r="E654" t="str">
        <f>CONCATENATE(Table1[[#This Row],[Customer Last Name]],", ",Table1[[#This Row],[Customer First Name]])</f>
        <v>No. 13094, Client</v>
      </c>
      <c r="F6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54" t="str">
        <f>IF(Table1[[#This Row],[Transaction Type]]="Maintenance","Non-Sales","Sales")</f>
        <v>Sales</v>
      </c>
      <c r="H654" t="str">
        <f>IF(Table1[[#This Row],[Quarter]]="q2",1,"")</f>
        <v/>
      </c>
      <c r="I654">
        <f>IF(Table1[[#This Row],[Quarter]]="q3",1,"")</f>
        <v>1</v>
      </c>
      <c r="J654" t="str">
        <f>IF(Table1[[#This Row],[Quarter]]="Q2",Table1[[#This Row],[Credit Amount]],"")</f>
        <v/>
      </c>
      <c r="K654">
        <f>IF(Table1[[#This Row],[Quarter]]="Q3",Table1[[#This Row],[Credit Amount]],"")</f>
        <v>-94.9</v>
      </c>
      <c r="L654">
        <f>IF(Table1[[#This Row],[Transaction Type]]="Upgrade",Table1[[#This Row],[Credit Amount]],IF(Table1[[#This Row],[Transaction Type]]="Activation",Table1[[#This Row],[Credit Amount]],""))</f>
        <v>-94.9</v>
      </c>
      <c r="M654" t="str">
        <f>IF(Table1[[#This Row],[Transaction Type]]="Maintenance",Table1[[#This Row],[Credit Amount]],"")</f>
        <v/>
      </c>
      <c r="N654">
        <v>10088</v>
      </c>
      <c r="O654" t="s">
        <v>2489</v>
      </c>
      <c r="P654" t="s">
        <v>2577</v>
      </c>
      <c r="Q654" t="s">
        <v>289</v>
      </c>
      <c r="R654">
        <v>10009</v>
      </c>
      <c r="S654" t="s">
        <v>2489</v>
      </c>
      <c r="T654" t="s">
        <v>2498</v>
      </c>
      <c r="U654" t="s">
        <v>290</v>
      </c>
      <c r="V654" t="s">
        <v>66</v>
      </c>
      <c r="W654">
        <v>100004093</v>
      </c>
      <c r="X654">
        <v>8005553094</v>
      </c>
      <c r="Y654" t="s">
        <v>2595</v>
      </c>
      <c r="Z654" t="s">
        <v>5682</v>
      </c>
      <c r="AA654" s="13">
        <v>-94.9</v>
      </c>
      <c r="AB654" s="14">
        <v>42568</v>
      </c>
      <c r="AC654" t="s">
        <v>35</v>
      </c>
    </row>
    <row r="655" spans="1:29" x14ac:dyDescent="0.25">
      <c r="A655" t="str">
        <f>CONCATENATE("Q",ROUNDUP(MONTH(Table1[[#This Row],[Month]])/3,0))</f>
        <v>Q3</v>
      </c>
      <c r="B655" s="14">
        <f>EOMONTH(Table1[[#This Row],[Credit Date]],-1)+1</f>
        <v>42552</v>
      </c>
      <c r="C655" t="str">
        <f>CONCATENATE(Table1[[#This Row],[Issuer Last Name]],", ",Table1[[#This Row],[Issuer First Name]])</f>
        <v>No. 088, Employee</v>
      </c>
      <c r="D655" t="str">
        <f>CONCATENATE(Table1[[#This Row],[Approver Last Name]],", ",Table1[[#This Row],[Approver First Name]])</f>
        <v>No. 009, Employee</v>
      </c>
      <c r="E655" t="str">
        <f>CONCATENATE(Table1[[#This Row],[Customer Last Name]],", ",Table1[[#This Row],[Customer First Name]])</f>
        <v>No. 13551, Client</v>
      </c>
      <c r="F6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655" t="str">
        <f>IF(Table1[[#This Row],[Transaction Type]]="Maintenance","Non-Sales","Sales")</f>
        <v>Sales</v>
      </c>
      <c r="H655" t="str">
        <f>IF(Table1[[#This Row],[Quarter]]="q2",1,"")</f>
        <v/>
      </c>
      <c r="I655">
        <f>IF(Table1[[#This Row],[Quarter]]="q3",1,"")</f>
        <v>1</v>
      </c>
      <c r="J655" t="str">
        <f>IF(Table1[[#This Row],[Quarter]]="Q2",Table1[[#This Row],[Credit Amount]],"")</f>
        <v/>
      </c>
      <c r="K655">
        <f>IF(Table1[[#This Row],[Quarter]]="Q3",Table1[[#This Row],[Credit Amount]],"")</f>
        <v>-70.62</v>
      </c>
      <c r="L655">
        <f>IF(Table1[[#This Row],[Transaction Type]]="Upgrade",Table1[[#This Row],[Credit Amount]],IF(Table1[[#This Row],[Transaction Type]]="Activation",Table1[[#This Row],[Credit Amount]],""))</f>
        <v>-70.62</v>
      </c>
      <c r="M655" t="str">
        <f>IF(Table1[[#This Row],[Transaction Type]]="Maintenance",Table1[[#This Row],[Credit Amount]],"")</f>
        <v/>
      </c>
      <c r="N655">
        <v>10088</v>
      </c>
      <c r="O655" t="s">
        <v>2489</v>
      </c>
      <c r="P655" t="s">
        <v>2577</v>
      </c>
      <c r="Q655" t="s">
        <v>289</v>
      </c>
      <c r="R655">
        <v>10009</v>
      </c>
      <c r="S655" t="s">
        <v>2489</v>
      </c>
      <c r="T655" t="s">
        <v>2498</v>
      </c>
      <c r="U655" t="s">
        <v>290</v>
      </c>
      <c r="V655" t="s">
        <v>66</v>
      </c>
      <c r="W655">
        <v>100004550</v>
      </c>
      <c r="X655">
        <v>8005553551</v>
      </c>
      <c r="Y655" t="s">
        <v>2595</v>
      </c>
      <c r="Z655" t="s">
        <v>6139</v>
      </c>
      <c r="AA655" s="13">
        <v>-70.62</v>
      </c>
      <c r="AB655" s="14">
        <v>42573</v>
      </c>
      <c r="AC655" t="s">
        <v>35</v>
      </c>
    </row>
    <row r="656" spans="1:29" x14ac:dyDescent="0.25">
      <c r="A656" t="str">
        <f>CONCATENATE("Q",ROUNDUP(MONTH(Table1[[#This Row],[Month]])/3,0))</f>
        <v>Q3</v>
      </c>
      <c r="B656" s="14">
        <f>EOMONTH(Table1[[#This Row],[Credit Date]],-1)+1</f>
        <v>42552</v>
      </c>
      <c r="C656" t="str">
        <f>CONCATENATE(Table1[[#This Row],[Issuer Last Name]],", ",Table1[[#This Row],[Issuer First Name]])</f>
        <v>No. 088, Employee</v>
      </c>
      <c r="D656" t="str">
        <f>CONCATENATE(Table1[[#This Row],[Approver Last Name]],", ",Table1[[#This Row],[Approver First Name]])</f>
        <v>No. 088, Employee</v>
      </c>
      <c r="E656" t="str">
        <f>CONCATENATE(Table1[[#This Row],[Customer Last Name]],", ",Table1[[#This Row],[Customer First Name]])</f>
        <v>No. 12073, Client</v>
      </c>
      <c r="F656" t="str">
        <f>IF(Table1[[#This Row],[Credit Amount]]&gt;-19.99,"Less than 19.99",IF(Table1[[#This Row],[Credit Amount]]=-20,"20",IF(Table1[[#This Row],[Credit Amount]]&gt;-49.98,"20.01-49.98",IF(Table1[[#This Row],[Credit Amount]]=-49.99,"49.99",IF(Table1[[#This Row],[Credit Amount]]=-50,"50",IF(Table1[[#This Row],[Credit Amount]]&lt;-50.01,"Greater than 50"))))))</f>
        <v>Less than 19.99</v>
      </c>
      <c r="G656" t="str">
        <f>IF(Table1[[#This Row],[Transaction Type]]="Maintenance","Non-Sales","Sales")</f>
        <v>Sales</v>
      </c>
      <c r="H656" t="str">
        <f>IF(Table1[[#This Row],[Quarter]]="q2",1,"")</f>
        <v/>
      </c>
      <c r="I656">
        <f>IF(Table1[[#This Row],[Quarter]]="q3",1,"")</f>
        <v>1</v>
      </c>
      <c r="J656" t="str">
        <f>IF(Table1[[#This Row],[Quarter]]="Q2",Table1[[#This Row],[Credit Amount]],"")</f>
        <v/>
      </c>
      <c r="K656">
        <f>IF(Table1[[#This Row],[Quarter]]="Q3",Table1[[#This Row],[Credit Amount]],"")</f>
        <v>-11.42</v>
      </c>
      <c r="L656">
        <f>IF(Table1[[#This Row],[Transaction Type]]="Upgrade",Table1[[#This Row],[Credit Amount]],IF(Table1[[#This Row],[Transaction Type]]="Activation",Table1[[#This Row],[Credit Amount]],""))</f>
        <v>-11.42</v>
      </c>
      <c r="M656" t="str">
        <f>IF(Table1[[#This Row],[Transaction Type]]="Maintenance",Table1[[#This Row],[Credit Amount]],"")</f>
        <v/>
      </c>
      <c r="N656">
        <v>10088</v>
      </c>
      <c r="O656" t="s">
        <v>2489</v>
      </c>
      <c r="P656" t="s">
        <v>2577</v>
      </c>
      <c r="Q656" t="s">
        <v>289</v>
      </c>
      <c r="R656">
        <v>10088</v>
      </c>
      <c r="S656" t="s">
        <v>2489</v>
      </c>
      <c r="T656" t="s">
        <v>2577</v>
      </c>
      <c r="U656" t="s">
        <v>289</v>
      </c>
      <c r="V656" t="s">
        <v>66</v>
      </c>
      <c r="W656">
        <v>100003072</v>
      </c>
      <c r="X656">
        <v>8005552073</v>
      </c>
      <c r="Y656" t="s">
        <v>2595</v>
      </c>
      <c r="Z656" t="s">
        <v>4668</v>
      </c>
      <c r="AA656" s="13">
        <v>-11.42</v>
      </c>
      <c r="AB656" s="14">
        <v>42575</v>
      </c>
      <c r="AC656" t="s">
        <v>37</v>
      </c>
    </row>
    <row r="657" spans="1:29" x14ac:dyDescent="0.25">
      <c r="A657" t="str">
        <f>CONCATENATE("Q",ROUNDUP(MONTH(Table1[[#This Row],[Month]])/3,0))</f>
        <v>Q3</v>
      </c>
      <c r="B657" s="14">
        <f>EOMONTH(Table1[[#This Row],[Credit Date]],-1)+1</f>
        <v>42552</v>
      </c>
      <c r="C657" t="str">
        <f>CONCATENATE(Table1[[#This Row],[Issuer Last Name]],", ",Table1[[#This Row],[Issuer First Name]])</f>
        <v>No. 088, Employee</v>
      </c>
      <c r="D657" t="str">
        <f>CONCATENATE(Table1[[#This Row],[Approver Last Name]],", ",Table1[[#This Row],[Approver First Name]])</f>
        <v>No. 088, Employee</v>
      </c>
      <c r="E657" t="str">
        <f>CONCATENATE(Table1[[#This Row],[Customer Last Name]],", ",Table1[[#This Row],[Customer First Name]])</f>
        <v>No. 10998, Client</v>
      </c>
      <c r="F657" t="str">
        <f>IF(Table1[[#This Row],[Credit Amount]]&gt;-19.99,"Less than 19.99",IF(Table1[[#This Row],[Credit Amount]]=-20,"20",IF(Table1[[#This Row],[Credit Amount]]&gt;-49.98,"20.01-49.98",IF(Table1[[#This Row],[Credit Amount]]=-49.99,"49.99",IF(Table1[[#This Row],[Credit Amount]]=-50,"50",IF(Table1[[#This Row],[Credit Amount]]&lt;-50.01,"Greater than 50"))))))</f>
        <v>20.01-49.98</v>
      </c>
      <c r="G657" t="str">
        <f>IF(Table1[[#This Row],[Transaction Type]]="Maintenance","Non-Sales","Sales")</f>
        <v>Sales</v>
      </c>
      <c r="H657" t="str">
        <f>IF(Table1[[#This Row],[Quarter]]="q2",1,"")</f>
        <v/>
      </c>
      <c r="I657">
        <f>IF(Table1[[#This Row],[Quarter]]="q3",1,"")</f>
        <v>1</v>
      </c>
      <c r="J657" t="str">
        <f>IF(Table1[[#This Row],[Quarter]]="Q2",Table1[[#This Row],[Credit Amount]],"")</f>
        <v/>
      </c>
      <c r="K657">
        <f>IF(Table1[[#This Row],[Quarter]]="Q3",Table1[[#This Row],[Credit Amount]],"")</f>
        <v>-36.14</v>
      </c>
      <c r="L657">
        <f>IF(Table1[[#This Row],[Transaction Type]]="Upgrade",Table1[[#This Row],[Credit Amount]],IF(Table1[[#This Row],[Transaction Type]]="Activation",Table1[[#This Row],[Credit Amount]],""))</f>
        <v>-36.14</v>
      </c>
      <c r="M657" t="str">
        <f>IF(Table1[[#This Row],[Transaction Type]]="Maintenance",Table1[[#This Row],[Credit Amount]],"")</f>
        <v/>
      </c>
      <c r="N657">
        <v>10088</v>
      </c>
      <c r="O657" t="s">
        <v>2489</v>
      </c>
      <c r="P657" t="s">
        <v>2577</v>
      </c>
      <c r="Q657" t="s">
        <v>289</v>
      </c>
      <c r="R657">
        <v>10088</v>
      </c>
      <c r="S657" t="s">
        <v>2489</v>
      </c>
      <c r="T657" t="s">
        <v>2577</v>
      </c>
      <c r="U657" t="s">
        <v>289</v>
      </c>
      <c r="V657" t="s">
        <v>66</v>
      </c>
      <c r="W657">
        <v>100001997</v>
      </c>
      <c r="X657">
        <v>8005550998</v>
      </c>
      <c r="Y657" t="s">
        <v>2595</v>
      </c>
      <c r="Z657" t="s">
        <v>3593</v>
      </c>
      <c r="AA657" s="13">
        <v>-36.14</v>
      </c>
      <c r="AB657" s="14">
        <v>42580</v>
      </c>
      <c r="AC657" t="s">
        <v>35</v>
      </c>
    </row>
    <row r="658" spans="1:29" x14ac:dyDescent="0.25">
      <c r="A658" t="str">
        <f>CONCATENATE("Q",ROUNDUP(MONTH(Table1[[#This Row],[Month]])/3,0))</f>
        <v>Q3</v>
      </c>
      <c r="B658" s="14">
        <f>EOMONTH(Table1[[#This Row],[Credit Date]],-1)+1</f>
        <v>42552</v>
      </c>
      <c r="C658" t="str">
        <f>CONCATENATE(Table1[[#This Row],[Issuer Last Name]],", ",Table1[[#This Row],[Issuer First Name]])</f>
        <v>No. 088, Employee</v>
      </c>
      <c r="D658" t="str">
        <f>CONCATENATE(Table1[[#This Row],[Approver Last Name]],", ",Table1[[#This Row],[Approver First Name]])</f>
        <v>No. 009, Employee</v>
      </c>
      <c r="E658" t="str">
        <f>CONCATENATE(Table1[[#This Row],[Customer Last Name]],", ",Table1[[#This Row],[Customer First Name]])</f>
        <v>No. 10063, Client</v>
      </c>
      <c r="F6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658" t="str">
        <f>IF(Table1[[#This Row],[Transaction Type]]="Maintenance","Non-Sales","Sales")</f>
        <v>Sales</v>
      </c>
      <c r="H658" t="str">
        <f>IF(Table1[[#This Row],[Quarter]]="q2",1,"")</f>
        <v/>
      </c>
      <c r="I658">
        <f>IF(Table1[[#This Row],[Quarter]]="q3",1,"")</f>
        <v>1</v>
      </c>
      <c r="J658" t="str">
        <f>IF(Table1[[#This Row],[Quarter]]="Q2",Table1[[#This Row],[Credit Amount]],"")</f>
        <v/>
      </c>
      <c r="K658">
        <f>IF(Table1[[#This Row],[Quarter]]="Q3",Table1[[#This Row],[Credit Amount]],"")</f>
        <v>-88.2</v>
      </c>
      <c r="L658">
        <f>IF(Table1[[#This Row],[Transaction Type]]="Upgrade",Table1[[#This Row],[Credit Amount]],IF(Table1[[#This Row],[Transaction Type]]="Activation",Table1[[#This Row],[Credit Amount]],""))</f>
        <v>-88.2</v>
      </c>
      <c r="M658" t="str">
        <f>IF(Table1[[#This Row],[Transaction Type]]="Maintenance",Table1[[#This Row],[Credit Amount]],"")</f>
        <v/>
      </c>
      <c r="N658">
        <v>10088</v>
      </c>
      <c r="O658" t="s">
        <v>2489</v>
      </c>
      <c r="P658" t="s">
        <v>2577</v>
      </c>
      <c r="Q658" t="s">
        <v>289</v>
      </c>
      <c r="R658">
        <v>10009</v>
      </c>
      <c r="S658" t="s">
        <v>2489</v>
      </c>
      <c r="T658" t="s">
        <v>2498</v>
      </c>
      <c r="U658" t="s">
        <v>290</v>
      </c>
      <c r="V658" t="s">
        <v>66</v>
      </c>
      <c r="W658">
        <v>100001062</v>
      </c>
      <c r="X658">
        <v>8005550063</v>
      </c>
      <c r="Y658" t="s">
        <v>2595</v>
      </c>
      <c r="Z658" t="s">
        <v>2658</v>
      </c>
      <c r="AA658" s="13">
        <v>-88.2</v>
      </c>
      <c r="AB658" s="14">
        <v>42581</v>
      </c>
      <c r="AC658" t="s">
        <v>37</v>
      </c>
    </row>
    <row r="659" spans="1:29" x14ac:dyDescent="0.25">
      <c r="A659" t="str">
        <f>CONCATENATE("Q",ROUNDUP(MONTH(Table1[[#This Row],[Month]])/3,0))</f>
        <v>Q3</v>
      </c>
      <c r="B659" s="14">
        <f>EOMONTH(Table1[[#This Row],[Credit Date]],-1)+1</f>
        <v>42583</v>
      </c>
      <c r="C659" t="str">
        <f>CONCATENATE(Table1[[#This Row],[Issuer Last Name]],", ",Table1[[#This Row],[Issuer First Name]])</f>
        <v>No. 088, Employee</v>
      </c>
      <c r="D659" t="str">
        <f>CONCATENATE(Table1[[#This Row],[Approver Last Name]],", ",Table1[[#This Row],[Approver First Name]])</f>
        <v>No. 088, Employee</v>
      </c>
      <c r="E659" t="str">
        <f>CONCATENATE(Table1[[#This Row],[Customer Last Name]],", ",Table1[[#This Row],[Customer First Name]])</f>
        <v>No. 13129, Client</v>
      </c>
      <c r="F659" t="str">
        <f>IF(Table1[[#This Row],[Credit Amount]]&gt;-19.99,"Less than 19.99",IF(Table1[[#This Row],[Credit Amount]]=-20,"20",IF(Table1[[#This Row],[Credit Amount]]&gt;-49.98,"20.01-49.98",IF(Table1[[#This Row],[Credit Amount]]=-49.99,"49.99",IF(Table1[[#This Row],[Credit Amount]]=-50,"50",IF(Table1[[#This Row],[Credit Amount]]&lt;-50.01,"Greater than 50"))))))</f>
        <v>20.01-49.98</v>
      </c>
      <c r="G659" t="str">
        <f>IF(Table1[[#This Row],[Transaction Type]]="Maintenance","Non-Sales","Sales")</f>
        <v>Non-Sales</v>
      </c>
      <c r="H659" t="str">
        <f>IF(Table1[[#This Row],[Quarter]]="q2",1,"")</f>
        <v/>
      </c>
      <c r="I659">
        <f>IF(Table1[[#This Row],[Quarter]]="q3",1,"")</f>
        <v>1</v>
      </c>
      <c r="J659" t="str">
        <f>IF(Table1[[#This Row],[Quarter]]="Q2",Table1[[#This Row],[Credit Amount]],"")</f>
        <v/>
      </c>
      <c r="K659">
        <f>IF(Table1[[#This Row],[Quarter]]="Q3",Table1[[#This Row],[Credit Amount]],"")</f>
        <v>-44.03</v>
      </c>
      <c r="L659" t="str">
        <f>IF(Table1[[#This Row],[Transaction Type]]="Upgrade",Table1[[#This Row],[Credit Amount]],IF(Table1[[#This Row],[Transaction Type]]="Activation",Table1[[#This Row],[Credit Amount]],""))</f>
        <v/>
      </c>
      <c r="M659">
        <f>IF(Table1[[#This Row],[Transaction Type]]="Maintenance",Table1[[#This Row],[Credit Amount]],"")</f>
        <v>-44.03</v>
      </c>
      <c r="N659">
        <v>10088</v>
      </c>
      <c r="O659" t="s">
        <v>2489</v>
      </c>
      <c r="P659" t="s">
        <v>2577</v>
      </c>
      <c r="Q659" t="s">
        <v>289</v>
      </c>
      <c r="R659">
        <v>10088</v>
      </c>
      <c r="S659" t="s">
        <v>2489</v>
      </c>
      <c r="T659" t="s">
        <v>2577</v>
      </c>
      <c r="U659" t="s">
        <v>289</v>
      </c>
      <c r="V659" t="s">
        <v>66</v>
      </c>
      <c r="W659">
        <v>100004128</v>
      </c>
      <c r="X659">
        <v>8005553129</v>
      </c>
      <c r="Y659" t="s">
        <v>2595</v>
      </c>
      <c r="Z659" t="s">
        <v>5717</v>
      </c>
      <c r="AA659" s="13">
        <v>-44.03</v>
      </c>
      <c r="AB659" s="14">
        <v>42590</v>
      </c>
      <c r="AC659" t="s">
        <v>36</v>
      </c>
    </row>
    <row r="660" spans="1:29" x14ac:dyDescent="0.25">
      <c r="A660" t="str">
        <f>CONCATENATE("Q",ROUNDUP(MONTH(Table1[[#This Row],[Month]])/3,0))</f>
        <v>Q3</v>
      </c>
      <c r="B660" s="14">
        <f>EOMONTH(Table1[[#This Row],[Credit Date]],-1)+1</f>
        <v>42583</v>
      </c>
      <c r="C660" t="str">
        <f>CONCATENATE(Table1[[#This Row],[Issuer Last Name]],", ",Table1[[#This Row],[Issuer First Name]])</f>
        <v>No. 088, Employee</v>
      </c>
      <c r="D660" t="str">
        <f>CONCATENATE(Table1[[#This Row],[Approver Last Name]],", ",Table1[[#This Row],[Approver First Name]])</f>
        <v>No. 088, Employee</v>
      </c>
      <c r="E660" t="str">
        <f>CONCATENATE(Table1[[#This Row],[Customer Last Name]],", ",Table1[[#This Row],[Customer First Name]])</f>
        <v>No. 13823, Client</v>
      </c>
      <c r="F660" t="str">
        <f>IF(Table1[[#This Row],[Credit Amount]]&gt;-19.99,"Less than 19.99",IF(Table1[[#This Row],[Credit Amount]]=-20,"20",IF(Table1[[#This Row],[Credit Amount]]&gt;-49.98,"20.01-49.98",IF(Table1[[#This Row],[Credit Amount]]=-49.99,"49.99",IF(Table1[[#This Row],[Credit Amount]]=-50,"50",IF(Table1[[#This Row],[Credit Amount]]&lt;-50.01,"Greater than 50"))))))</f>
        <v>20.01-49.98</v>
      </c>
      <c r="G660" t="str">
        <f>IF(Table1[[#This Row],[Transaction Type]]="Maintenance","Non-Sales","Sales")</f>
        <v>Non-Sales</v>
      </c>
      <c r="H660" t="str">
        <f>IF(Table1[[#This Row],[Quarter]]="q2",1,"")</f>
        <v/>
      </c>
      <c r="I660">
        <f>IF(Table1[[#This Row],[Quarter]]="q3",1,"")</f>
        <v>1</v>
      </c>
      <c r="J660" t="str">
        <f>IF(Table1[[#This Row],[Quarter]]="Q2",Table1[[#This Row],[Credit Amount]],"")</f>
        <v/>
      </c>
      <c r="K660">
        <f>IF(Table1[[#This Row],[Quarter]]="Q3",Table1[[#This Row],[Credit Amount]],"")</f>
        <v>-26.32</v>
      </c>
      <c r="L660" t="str">
        <f>IF(Table1[[#This Row],[Transaction Type]]="Upgrade",Table1[[#This Row],[Credit Amount]],IF(Table1[[#This Row],[Transaction Type]]="Activation",Table1[[#This Row],[Credit Amount]],""))</f>
        <v/>
      </c>
      <c r="M660">
        <f>IF(Table1[[#This Row],[Transaction Type]]="Maintenance",Table1[[#This Row],[Credit Amount]],"")</f>
        <v>-26.32</v>
      </c>
      <c r="N660">
        <v>10088</v>
      </c>
      <c r="O660" t="s">
        <v>2489</v>
      </c>
      <c r="P660" t="s">
        <v>2577</v>
      </c>
      <c r="Q660" t="s">
        <v>289</v>
      </c>
      <c r="R660">
        <v>10088</v>
      </c>
      <c r="S660" t="s">
        <v>2489</v>
      </c>
      <c r="T660" t="s">
        <v>2577</v>
      </c>
      <c r="U660" t="s">
        <v>289</v>
      </c>
      <c r="V660" t="s">
        <v>66</v>
      </c>
      <c r="W660">
        <v>100004822</v>
      </c>
      <c r="X660">
        <v>8005553823</v>
      </c>
      <c r="Y660" t="s">
        <v>2595</v>
      </c>
      <c r="Z660" t="s">
        <v>6411</v>
      </c>
      <c r="AA660" s="13">
        <v>-26.32</v>
      </c>
      <c r="AB660" s="14">
        <v>42594</v>
      </c>
      <c r="AC660" t="s">
        <v>36</v>
      </c>
    </row>
    <row r="661" spans="1:29" x14ac:dyDescent="0.25">
      <c r="A661" t="str">
        <f>CONCATENATE("Q",ROUNDUP(MONTH(Table1[[#This Row],[Month]])/3,0))</f>
        <v>Q3</v>
      </c>
      <c r="B661" s="14">
        <f>EOMONTH(Table1[[#This Row],[Credit Date]],-1)+1</f>
        <v>42583</v>
      </c>
      <c r="C661" t="str">
        <f>CONCATENATE(Table1[[#This Row],[Issuer Last Name]],", ",Table1[[#This Row],[Issuer First Name]])</f>
        <v>No. 088, Employee</v>
      </c>
      <c r="D661" t="str">
        <f>CONCATENATE(Table1[[#This Row],[Approver Last Name]],", ",Table1[[#This Row],[Approver First Name]])</f>
        <v>No. 009, Employee</v>
      </c>
      <c r="E661" t="str">
        <f>CONCATENATE(Table1[[#This Row],[Customer Last Name]],", ",Table1[[#This Row],[Customer First Name]])</f>
        <v>No. 10628, Client</v>
      </c>
      <c r="F6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1" t="str">
        <f>IF(Table1[[#This Row],[Transaction Type]]="Maintenance","Non-Sales","Sales")</f>
        <v>Non-Sales</v>
      </c>
      <c r="H661" t="str">
        <f>IF(Table1[[#This Row],[Quarter]]="q2",1,"")</f>
        <v/>
      </c>
      <c r="I661">
        <f>IF(Table1[[#This Row],[Quarter]]="q3",1,"")</f>
        <v>1</v>
      </c>
      <c r="J661" t="str">
        <f>IF(Table1[[#This Row],[Quarter]]="Q2",Table1[[#This Row],[Credit Amount]],"")</f>
        <v/>
      </c>
      <c r="K661">
        <f>IF(Table1[[#This Row],[Quarter]]="Q3",Table1[[#This Row],[Credit Amount]],"")</f>
        <v>-87.14</v>
      </c>
      <c r="L661" t="str">
        <f>IF(Table1[[#This Row],[Transaction Type]]="Upgrade",Table1[[#This Row],[Credit Amount]],IF(Table1[[#This Row],[Transaction Type]]="Activation",Table1[[#This Row],[Credit Amount]],""))</f>
        <v/>
      </c>
      <c r="M661">
        <f>IF(Table1[[#This Row],[Transaction Type]]="Maintenance",Table1[[#This Row],[Credit Amount]],"")</f>
        <v>-87.14</v>
      </c>
      <c r="N661">
        <v>10088</v>
      </c>
      <c r="O661" t="s">
        <v>2489</v>
      </c>
      <c r="P661" t="s">
        <v>2577</v>
      </c>
      <c r="Q661" t="s">
        <v>289</v>
      </c>
      <c r="R661">
        <v>10009</v>
      </c>
      <c r="S661" t="s">
        <v>2489</v>
      </c>
      <c r="T661" t="s">
        <v>2498</v>
      </c>
      <c r="U661" t="s">
        <v>290</v>
      </c>
      <c r="V661" t="s">
        <v>66</v>
      </c>
      <c r="W661">
        <v>100001627</v>
      </c>
      <c r="X661">
        <v>8005550628</v>
      </c>
      <c r="Y661" t="s">
        <v>2595</v>
      </c>
      <c r="Z661" t="s">
        <v>3223</v>
      </c>
      <c r="AA661" s="13">
        <v>-87.14</v>
      </c>
      <c r="AB661" s="14">
        <v>42595</v>
      </c>
      <c r="AC661" t="s">
        <v>36</v>
      </c>
    </row>
    <row r="662" spans="1:29" x14ac:dyDescent="0.25">
      <c r="A662" t="str">
        <f>CONCATENATE("Q",ROUNDUP(MONTH(Table1[[#This Row],[Month]])/3,0))</f>
        <v>Q3</v>
      </c>
      <c r="B662" s="14">
        <f>EOMONTH(Table1[[#This Row],[Credit Date]],-1)+1</f>
        <v>42583</v>
      </c>
      <c r="C662" t="str">
        <f>CONCATENATE(Table1[[#This Row],[Issuer Last Name]],", ",Table1[[#This Row],[Issuer First Name]])</f>
        <v>No. 088, Employee</v>
      </c>
      <c r="D662" t="str">
        <f>CONCATENATE(Table1[[#This Row],[Approver Last Name]],", ",Table1[[#This Row],[Approver First Name]])</f>
        <v>No. 009, Employee</v>
      </c>
      <c r="E662" t="str">
        <f>CONCATENATE(Table1[[#This Row],[Customer Last Name]],", ",Table1[[#This Row],[Customer First Name]])</f>
        <v>No. 10597, Client</v>
      </c>
      <c r="F6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2" t="str">
        <f>IF(Table1[[#This Row],[Transaction Type]]="Maintenance","Non-Sales","Sales")</f>
        <v>Sales</v>
      </c>
      <c r="H662" t="str">
        <f>IF(Table1[[#This Row],[Quarter]]="q2",1,"")</f>
        <v/>
      </c>
      <c r="I662">
        <f>IF(Table1[[#This Row],[Quarter]]="q3",1,"")</f>
        <v>1</v>
      </c>
      <c r="J662" t="str">
        <f>IF(Table1[[#This Row],[Quarter]]="Q2",Table1[[#This Row],[Credit Amount]],"")</f>
        <v/>
      </c>
      <c r="K662">
        <f>IF(Table1[[#This Row],[Quarter]]="Q3",Table1[[#This Row],[Credit Amount]],"")</f>
        <v>-72.34</v>
      </c>
      <c r="L662">
        <f>IF(Table1[[#This Row],[Transaction Type]]="Upgrade",Table1[[#This Row],[Credit Amount]],IF(Table1[[#This Row],[Transaction Type]]="Activation",Table1[[#This Row],[Credit Amount]],""))</f>
        <v>-72.34</v>
      </c>
      <c r="M662" t="str">
        <f>IF(Table1[[#This Row],[Transaction Type]]="Maintenance",Table1[[#This Row],[Credit Amount]],"")</f>
        <v/>
      </c>
      <c r="N662">
        <v>10088</v>
      </c>
      <c r="O662" t="s">
        <v>2489</v>
      </c>
      <c r="P662" t="s">
        <v>2577</v>
      </c>
      <c r="Q662" t="s">
        <v>289</v>
      </c>
      <c r="R662">
        <v>10009</v>
      </c>
      <c r="S662" t="s">
        <v>2489</v>
      </c>
      <c r="T662" t="s">
        <v>2498</v>
      </c>
      <c r="U662" t="s">
        <v>290</v>
      </c>
      <c r="V662" t="s">
        <v>66</v>
      </c>
      <c r="W662">
        <v>100001596</v>
      </c>
      <c r="X662">
        <v>8005550597</v>
      </c>
      <c r="Y662" t="s">
        <v>2595</v>
      </c>
      <c r="Z662" t="s">
        <v>3192</v>
      </c>
      <c r="AA662" s="13">
        <v>-72.34</v>
      </c>
      <c r="AB662" s="14">
        <v>42598</v>
      </c>
      <c r="AC662" t="s">
        <v>35</v>
      </c>
    </row>
    <row r="663" spans="1:29" x14ac:dyDescent="0.25">
      <c r="A663" t="str">
        <f>CONCATENATE("Q",ROUNDUP(MONTH(Table1[[#This Row],[Month]])/3,0))</f>
        <v>Q3</v>
      </c>
      <c r="B663" s="14">
        <f>EOMONTH(Table1[[#This Row],[Credit Date]],-1)+1</f>
        <v>42583</v>
      </c>
      <c r="C663" t="str">
        <f>CONCATENATE(Table1[[#This Row],[Issuer Last Name]],", ",Table1[[#This Row],[Issuer First Name]])</f>
        <v>No. 088, Employee</v>
      </c>
      <c r="D663" t="str">
        <f>CONCATENATE(Table1[[#This Row],[Approver Last Name]],", ",Table1[[#This Row],[Approver First Name]])</f>
        <v>No. 009, Employee</v>
      </c>
      <c r="E663" t="str">
        <f>CONCATENATE(Table1[[#This Row],[Customer Last Name]],", ",Table1[[#This Row],[Customer First Name]])</f>
        <v>No. 13076, Client</v>
      </c>
      <c r="F6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3" t="str">
        <f>IF(Table1[[#This Row],[Transaction Type]]="Maintenance","Non-Sales","Sales")</f>
        <v>Non-Sales</v>
      </c>
      <c r="H663" t="str">
        <f>IF(Table1[[#This Row],[Quarter]]="q2",1,"")</f>
        <v/>
      </c>
      <c r="I663">
        <f>IF(Table1[[#This Row],[Quarter]]="q3",1,"")</f>
        <v>1</v>
      </c>
      <c r="J663" t="str">
        <f>IF(Table1[[#This Row],[Quarter]]="Q2",Table1[[#This Row],[Credit Amount]],"")</f>
        <v/>
      </c>
      <c r="K663">
        <f>IF(Table1[[#This Row],[Quarter]]="Q3",Table1[[#This Row],[Credit Amount]],"")</f>
        <v>-99.25</v>
      </c>
      <c r="L663" t="str">
        <f>IF(Table1[[#This Row],[Transaction Type]]="Upgrade",Table1[[#This Row],[Credit Amount]],IF(Table1[[#This Row],[Transaction Type]]="Activation",Table1[[#This Row],[Credit Amount]],""))</f>
        <v/>
      </c>
      <c r="M663">
        <f>IF(Table1[[#This Row],[Transaction Type]]="Maintenance",Table1[[#This Row],[Credit Amount]],"")</f>
        <v>-99.25</v>
      </c>
      <c r="N663">
        <v>10088</v>
      </c>
      <c r="O663" t="s">
        <v>2489</v>
      </c>
      <c r="P663" t="s">
        <v>2577</v>
      </c>
      <c r="Q663" t="s">
        <v>289</v>
      </c>
      <c r="R663">
        <v>10009</v>
      </c>
      <c r="S663" t="s">
        <v>2489</v>
      </c>
      <c r="T663" t="s">
        <v>2498</v>
      </c>
      <c r="U663" t="s">
        <v>290</v>
      </c>
      <c r="V663" t="s">
        <v>66</v>
      </c>
      <c r="W663">
        <v>100004075</v>
      </c>
      <c r="X663">
        <v>8005553076</v>
      </c>
      <c r="Y663" t="s">
        <v>2595</v>
      </c>
      <c r="Z663" t="s">
        <v>5664</v>
      </c>
      <c r="AA663" s="13">
        <v>-99.25</v>
      </c>
      <c r="AB663" s="14">
        <v>42609</v>
      </c>
      <c r="AC663" t="s">
        <v>36</v>
      </c>
    </row>
    <row r="664" spans="1:29" x14ac:dyDescent="0.25">
      <c r="A664" t="str">
        <f>CONCATENATE("Q",ROUNDUP(MONTH(Table1[[#This Row],[Month]])/3,0))</f>
        <v>Q3</v>
      </c>
      <c r="B664" s="14">
        <f>EOMONTH(Table1[[#This Row],[Credit Date]],-1)+1</f>
        <v>42614</v>
      </c>
      <c r="C664" t="str">
        <f>CONCATENATE(Table1[[#This Row],[Issuer Last Name]],", ",Table1[[#This Row],[Issuer First Name]])</f>
        <v>No. 088, Employee</v>
      </c>
      <c r="D664" t="str">
        <f>CONCATENATE(Table1[[#This Row],[Approver Last Name]],", ",Table1[[#This Row],[Approver First Name]])</f>
        <v>No. 009, Employee</v>
      </c>
      <c r="E664" t="str">
        <f>CONCATENATE(Table1[[#This Row],[Customer Last Name]],", ",Table1[[#This Row],[Customer First Name]])</f>
        <v>No. 13752, Client</v>
      </c>
      <c r="F6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4" t="str">
        <f>IF(Table1[[#This Row],[Transaction Type]]="Maintenance","Non-Sales","Sales")</f>
        <v>Sales</v>
      </c>
      <c r="H664" t="str">
        <f>IF(Table1[[#This Row],[Quarter]]="q2",1,"")</f>
        <v/>
      </c>
      <c r="I664">
        <f>IF(Table1[[#This Row],[Quarter]]="q3",1,"")</f>
        <v>1</v>
      </c>
      <c r="J664" t="str">
        <f>IF(Table1[[#This Row],[Quarter]]="Q2",Table1[[#This Row],[Credit Amount]],"")</f>
        <v/>
      </c>
      <c r="K664">
        <f>IF(Table1[[#This Row],[Quarter]]="Q3",Table1[[#This Row],[Credit Amount]],"")</f>
        <v>-66.209999999999994</v>
      </c>
      <c r="L664">
        <f>IF(Table1[[#This Row],[Transaction Type]]="Upgrade",Table1[[#This Row],[Credit Amount]],IF(Table1[[#This Row],[Transaction Type]]="Activation",Table1[[#This Row],[Credit Amount]],""))</f>
        <v>-66.209999999999994</v>
      </c>
      <c r="M664" t="str">
        <f>IF(Table1[[#This Row],[Transaction Type]]="Maintenance",Table1[[#This Row],[Credit Amount]],"")</f>
        <v/>
      </c>
      <c r="N664">
        <v>10088</v>
      </c>
      <c r="O664" t="s">
        <v>2489</v>
      </c>
      <c r="P664" t="s">
        <v>2577</v>
      </c>
      <c r="Q664" t="s">
        <v>289</v>
      </c>
      <c r="R664">
        <v>10009</v>
      </c>
      <c r="S664" t="s">
        <v>2489</v>
      </c>
      <c r="T664" t="s">
        <v>2498</v>
      </c>
      <c r="U664" t="s">
        <v>290</v>
      </c>
      <c r="V664" t="s">
        <v>66</v>
      </c>
      <c r="W664">
        <v>100004751</v>
      </c>
      <c r="X664">
        <v>8005553752</v>
      </c>
      <c r="Y664" t="s">
        <v>2595</v>
      </c>
      <c r="Z664" t="s">
        <v>6340</v>
      </c>
      <c r="AA664" s="13">
        <v>-66.209999999999994</v>
      </c>
      <c r="AB664" s="14">
        <v>42614</v>
      </c>
      <c r="AC664" t="s">
        <v>35</v>
      </c>
    </row>
    <row r="665" spans="1:29" x14ac:dyDescent="0.25">
      <c r="A665" t="str">
        <f>CONCATENATE("Q",ROUNDUP(MONTH(Table1[[#This Row],[Month]])/3,0))</f>
        <v>Q3</v>
      </c>
      <c r="B665" s="14">
        <f>EOMONTH(Table1[[#This Row],[Credit Date]],-1)+1</f>
        <v>42614</v>
      </c>
      <c r="C665" t="str">
        <f>CONCATENATE(Table1[[#This Row],[Issuer Last Name]],", ",Table1[[#This Row],[Issuer First Name]])</f>
        <v>No. 088, Employee</v>
      </c>
      <c r="D665" t="str">
        <f>CONCATENATE(Table1[[#This Row],[Approver Last Name]],", ",Table1[[#This Row],[Approver First Name]])</f>
        <v>No. 009, Employee</v>
      </c>
      <c r="E665" t="str">
        <f>CONCATENATE(Table1[[#This Row],[Customer Last Name]],", ",Table1[[#This Row],[Customer First Name]])</f>
        <v>No. 13048, Client</v>
      </c>
      <c r="F6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5" t="str">
        <f>IF(Table1[[#This Row],[Transaction Type]]="Maintenance","Non-Sales","Sales")</f>
        <v>Non-Sales</v>
      </c>
      <c r="H665" t="str">
        <f>IF(Table1[[#This Row],[Quarter]]="q2",1,"")</f>
        <v/>
      </c>
      <c r="I665">
        <f>IF(Table1[[#This Row],[Quarter]]="q3",1,"")</f>
        <v>1</v>
      </c>
      <c r="J665" t="str">
        <f>IF(Table1[[#This Row],[Quarter]]="Q2",Table1[[#This Row],[Credit Amount]],"")</f>
        <v/>
      </c>
      <c r="K665">
        <f>IF(Table1[[#This Row],[Quarter]]="Q3",Table1[[#This Row],[Credit Amount]],"")</f>
        <v>-91.36</v>
      </c>
      <c r="L665" t="str">
        <f>IF(Table1[[#This Row],[Transaction Type]]="Upgrade",Table1[[#This Row],[Credit Amount]],IF(Table1[[#This Row],[Transaction Type]]="Activation",Table1[[#This Row],[Credit Amount]],""))</f>
        <v/>
      </c>
      <c r="M665">
        <f>IF(Table1[[#This Row],[Transaction Type]]="Maintenance",Table1[[#This Row],[Credit Amount]],"")</f>
        <v>-91.36</v>
      </c>
      <c r="N665">
        <v>10088</v>
      </c>
      <c r="O665" t="s">
        <v>2489</v>
      </c>
      <c r="P665" t="s">
        <v>2577</v>
      </c>
      <c r="Q665" t="s">
        <v>289</v>
      </c>
      <c r="R665">
        <v>10009</v>
      </c>
      <c r="S665" t="s">
        <v>2489</v>
      </c>
      <c r="T665" t="s">
        <v>2498</v>
      </c>
      <c r="U665" t="s">
        <v>290</v>
      </c>
      <c r="V665" t="s">
        <v>66</v>
      </c>
      <c r="W665">
        <v>100004047</v>
      </c>
      <c r="X665">
        <v>8005553048</v>
      </c>
      <c r="Y665" t="s">
        <v>2595</v>
      </c>
      <c r="Z665" t="s">
        <v>5636</v>
      </c>
      <c r="AA665" s="13">
        <v>-91.36</v>
      </c>
      <c r="AB665" s="14">
        <v>42616</v>
      </c>
      <c r="AC665" t="s">
        <v>36</v>
      </c>
    </row>
    <row r="666" spans="1:29" x14ac:dyDescent="0.25">
      <c r="A666" t="str">
        <f>CONCATENATE("Q",ROUNDUP(MONTH(Table1[[#This Row],[Month]])/3,0))</f>
        <v>Q3</v>
      </c>
      <c r="B666" s="14">
        <f>EOMONTH(Table1[[#This Row],[Credit Date]],-1)+1</f>
        <v>42614</v>
      </c>
      <c r="C666" t="str">
        <f>CONCATENATE(Table1[[#This Row],[Issuer Last Name]],", ",Table1[[#This Row],[Issuer First Name]])</f>
        <v>No. 088, Employee</v>
      </c>
      <c r="D666" t="str">
        <f>CONCATENATE(Table1[[#This Row],[Approver Last Name]],", ",Table1[[#This Row],[Approver First Name]])</f>
        <v>No. 009, Employee</v>
      </c>
      <c r="E666" t="str">
        <f>CONCATENATE(Table1[[#This Row],[Customer Last Name]],", ",Table1[[#This Row],[Customer First Name]])</f>
        <v>No. 13487, Client</v>
      </c>
      <c r="F6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6" t="str">
        <f>IF(Table1[[#This Row],[Transaction Type]]="Maintenance","Non-Sales","Sales")</f>
        <v>Non-Sales</v>
      </c>
      <c r="H666" t="str">
        <f>IF(Table1[[#This Row],[Quarter]]="q2",1,"")</f>
        <v/>
      </c>
      <c r="I666">
        <f>IF(Table1[[#This Row],[Quarter]]="q3",1,"")</f>
        <v>1</v>
      </c>
      <c r="J666" t="str">
        <f>IF(Table1[[#This Row],[Quarter]]="Q2",Table1[[#This Row],[Credit Amount]],"")</f>
        <v/>
      </c>
      <c r="K666">
        <f>IF(Table1[[#This Row],[Quarter]]="Q3",Table1[[#This Row],[Credit Amount]],"")</f>
        <v>-93.79</v>
      </c>
      <c r="L666" t="str">
        <f>IF(Table1[[#This Row],[Transaction Type]]="Upgrade",Table1[[#This Row],[Credit Amount]],IF(Table1[[#This Row],[Transaction Type]]="Activation",Table1[[#This Row],[Credit Amount]],""))</f>
        <v/>
      </c>
      <c r="M666">
        <f>IF(Table1[[#This Row],[Transaction Type]]="Maintenance",Table1[[#This Row],[Credit Amount]],"")</f>
        <v>-93.79</v>
      </c>
      <c r="N666">
        <v>10088</v>
      </c>
      <c r="O666" t="s">
        <v>2489</v>
      </c>
      <c r="P666" t="s">
        <v>2577</v>
      </c>
      <c r="Q666" t="s">
        <v>289</v>
      </c>
      <c r="R666">
        <v>10009</v>
      </c>
      <c r="S666" t="s">
        <v>2489</v>
      </c>
      <c r="T666" t="s">
        <v>2498</v>
      </c>
      <c r="U666" t="s">
        <v>290</v>
      </c>
      <c r="V666" t="s">
        <v>66</v>
      </c>
      <c r="W666">
        <v>100004486</v>
      </c>
      <c r="X666">
        <v>8005553487</v>
      </c>
      <c r="Y666" t="s">
        <v>2595</v>
      </c>
      <c r="Z666" t="s">
        <v>6075</v>
      </c>
      <c r="AA666" s="13">
        <v>-93.79</v>
      </c>
      <c r="AB666" s="14">
        <v>42618</v>
      </c>
      <c r="AC666" t="s">
        <v>36</v>
      </c>
    </row>
    <row r="667" spans="1:29" x14ac:dyDescent="0.25">
      <c r="A667" t="str">
        <f>CONCATENATE("Q",ROUNDUP(MONTH(Table1[[#This Row],[Month]])/3,0))</f>
        <v>Q3</v>
      </c>
      <c r="B667" s="14">
        <f>EOMONTH(Table1[[#This Row],[Credit Date]],-1)+1</f>
        <v>42614</v>
      </c>
      <c r="C667" t="str">
        <f>CONCATENATE(Table1[[#This Row],[Issuer Last Name]],", ",Table1[[#This Row],[Issuer First Name]])</f>
        <v>No. 088, Employee</v>
      </c>
      <c r="D667" t="str">
        <f>CONCATENATE(Table1[[#This Row],[Approver Last Name]],", ",Table1[[#This Row],[Approver First Name]])</f>
        <v>No. 009, Employee</v>
      </c>
      <c r="E667" t="str">
        <f>CONCATENATE(Table1[[#This Row],[Customer Last Name]],", ",Table1[[#This Row],[Customer First Name]])</f>
        <v>No. 14078, Client</v>
      </c>
      <c r="F6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67" t="str">
        <f>IF(Table1[[#This Row],[Transaction Type]]="Maintenance","Non-Sales","Sales")</f>
        <v>Non-Sales</v>
      </c>
      <c r="H667" t="str">
        <f>IF(Table1[[#This Row],[Quarter]]="q2",1,"")</f>
        <v/>
      </c>
      <c r="I667">
        <f>IF(Table1[[#This Row],[Quarter]]="q3",1,"")</f>
        <v>1</v>
      </c>
      <c r="J667" t="str">
        <f>IF(Table1[[#This Row],[Quarter]]="Q2",Table1[[#This Row],[Credit Amount]],"")</f>
        <v/>
      </c>
      <c r="K667">
        <f>IF(Table1[[#This Row],[Quarter]]="Q3",Table1[[#This Row],[Credit Amount]],"")</f>
        <v>-92.51</v>
      </c>
      <c r="L667" t="str">
        <f>IF(Table1[[#This Row],[Transaction Type]]="Upgrade",Table1[[#This Row],[Credit Amount]],IF(Table1[[#This Row],[Transaction Type]]="Activation",Table1[[#This Row],[Credit Amount]],""))</f>
        <v/>
      </c>
      <c r="M667">
        <f>IF(Table1[[#This Row],[Transaction Type]]="Maintenance",Table1[[#This Row],[Credit Amount]],"")</f>
        <v>-92.51</v>
      </c>
      <c r="N667">
        <v>10088</v>
      </c>
      <c r="O667" t="s">
        <v>2489</v>
      </c>
      <c r="P667" t="s">
        <v>2577</v>
      </c>
      <c r="Q667" t="s">
        <v>289</v>
      </c>
      <c r="R667">
        <v>10009</v>
      </c>
      <c r="S667" t="s">
        <v>2489</v>
      </c>
      <c r="T667" t="s">
        <v>2498</v>
      </c>
      <c r="U667" t="s">
        <v>290</v>
      </c>
      <c r="V667" t="s">
        <v>66</v>
      </c>
      <c r="W667">
        <v>100005077</v>
      </c>
      <c r="X667">
        <v>8005554078</v>
      </c>
      <c r="Y667" t="s">
        <v>2595</v>
      </c>
      <c r="Z667" t="s">
        <v>6666</v>
      </c>
      <c r="AA667" s="13">
        <v>-92.51</v>
      </c>
      <c r="AB667" s="14">
        <v>42619</v>
      </c>
      <c r="AC667" t="s">
        <v>36</v>
      </c>
    </row>
    <row r="668" spans="1:29" x14ac:dyDescent="0.25">
      <c r="A668" t="str">
        <f>CONCATENATE("Q",ROUNDUP(MONTH(Table1[[#This Row],[Month]])/3,0))</f>
        <v>Q3</v>
      </c>
      <c r="B668" s="14">
        <f>EOMONTH(Table1[[#This Row],[Credit Date]],-1)+1</f>
        <v>42614</v>
      </c>
      <c r="C668" t="str">
        <f>CONCATENATE(Table1[[#This Row],[Issuer Last Name]],", ",Table1[[#This Row],[Issuer First Name]])</f>
        <v>No. 088, Employee</v>
      </c>
      <c r="D668" t="str">
        <f>CONCATENATE(Table1[[#This Row],[Approver Last Name]],", ",Table1[[#This Row],[Approver First Name]])</f>
        <v>No. 088, Employee</v>
      </c>
      <c r="E668" t="str">
        <f>CONCATENATE(Table1[[#This Row],[Customer Last Name]],", ",Table1[[#This Row],[Customer First Name]])</f>
        <v>No. 13604, Client</v>
      </c>
      <c r="F668" t="str">
        <f>IF(Table1[[#This Row],[Credit Amount]]&gt;-19.99,"Less than 19.99",IF(Table1[[#This Row],[Credit Amount]]=-20,"20",IF(Table1[[#This Row],[Credit Amount]]&gt;-49.98,"20.01-49.98",IF(Table1[[#This Row],[Credit Amount]]=-49.99,"49.99",IF(Table1[[#This Row],[Credit Amount]]=-50,"50",IF(Table1[[#This Row],[Credit Amount]]&lt;-50.01,"Greater than 50"))))))</f>
        <v>20.01-49.98</v>
      </c>
      <c r="G668" t="str">
        <f>IF(Table1[[#This Row],[Transaction Type]]="Maintenance","Non-Sales","Sales")</f>
        <v>Non-Sales</v>
      </c>
      <c r="H668" t="str">
        <f>IF(Table1[[#This Row],[Quarter]]="q2",1,"")</f>
        <v/>
      </c>
      <c r="I668">
        <f>IF(Table1[[#This Row],[Quarter]]="q3",1,"")</f>
        <v>1</v>
      </c>
      <c r="J668" t="str">
        <f>IF(Table1[[#This Row],[Quarter]]="Q2",Table1[[#This Row],[Credit Amount]],"")</f>
        <v/>
      </c>
      <c r="K668">
        <f>IF(Table1[[#This Row],[Quarter]]="Q3",Table1[[#This Row],[Credit Amount]],"")</f>
        <v>-29.76</v>
      </c>
      <c r="L668" t="str">
        <f>IF(Table1[[#This Row],[Transaction Type]]="Upgrade",Table1[[#This Row],[Credit Amount]],IF(Table1[[#This Row],[Transaction Type]]="Activation",Table1[[#This Row],[Credit Amount]],""))</f>
        <v/>
      </c>
      <c r="M668">
        <f>IF(Table1[[#This Row],[Transaction Type]]="Maintenance",Table1[[#This Row],[Credit Amount]],"")</f>
        <v>-29.76</v>
      </c>
      <c r="N668">
        <v>10088</v>
      </c>
      <c r="O668" t="s">
        <v>2489</v>
      </c>
      <c r="P668" t="s">
        <v>2577</v>
      </c>
      <c r="Q668" t="s">
        <v>289</v>
      </c>
      <c r="R668">
        <v>10088</v>
      </c>
      <c r="S668" t="s">
        <v>2489</v>
      </c>
      <c r="T668" t="s">
        <v>2577</v>
      </c>
      <c r="U668" t="s">
        <v>289</v>
      </c>
      <c r="V668" t="s">
        <v>66</v>
      </c>
      <c r="W668">
        <v>100004603</v>
      </c>
      <c r="X668">
        <v>8005553604</v>
      </c>
      <c r="Y668" t="s">
        <v>2595</v>
      </c>
      <c r="Z668" t="s">
        <v>6192</v>
      </c>
      <c r="AA668" s="13">
        <v>-29.76</v>
      </c>
      <c r="AB668" s="14">
        <v>42624</v>
      </c>
      <c r="AC668" t="s">
        <v>36</v>
      </c>
    </row>
    <row r="669" spans="1:29" x14ac:dyDescent="0.25">
      <c r="A669" t="str">
        <f>CONCATENATE("Q",ROUNDUP(MONTH(Table1[[#This Row],[Month]])/3,0))</f>
        <v>Q3</v>
      </c>
      <c r="B669" s="14">
        <f>EOMONTH(Table1[[#This Row],[Credit Date]],-1)+1</f>
        <v>42614</v>
      </c>
      <c r="C669" t="str">
        <f>CONCATENATE(Table1[[#This Row],[Issuer Last Name]],", ",Table1[[#This Row],[Issuer First Name]])</f>
        <v>No. 088, Employee</v>
      </c>
      <c r="D669" t="str">
        <f>CONCATENATE(Table1[[#This Row],[Approver Last Name]],", ",Table1[[#This Row],[Approver First Name]])</f>
        <v>No. 088, Employee</v>
      </c>
      <c r="E669" t="str">
        <f>CONCATENATE(Table1[[#This Row],[Customer Last Name]],", ",Table1[[#This Row],[Customer First Name]])</f>
        <v>No. 13225, Client</v>
      </c>
      <c r="F669" t="str">
        <f>IF(Table1[[#This Row],[Credit Amount]]&gt;-19.99,"Less than 19.99",IF(Table1[[#This Row],[Credit Amount]]=-20,"20",IF(Table1[[#This Row],[Credit Amount]]&gt;-49.98,"20.01-49.98",IF(Table1[[#This Row],[Credit Amount]]=-49.99,"49.99",IF(Table1[[#This Row],[Credit Amount]]=-50,"50",IF(Table1[[#This Row],[Credit Amount]]&lt;-50.01,"Greater than 50"))))))</f>
        <v>20.01-49.98</v>
      </c>
      <c r="G669" t="str">
        <f>IF(Table1[[#This Row],[Transaction Type]]="Maintenance","Non-Sales","Sales")</f>
        <v>Sales</v>
      </c>
      <c r="H669" t="str">
        <f>IF(Table1[[#This Row],[Quarter]]="q2",1,"")</f>
        <v/>
      </c>
      <c r="I669">
        <f>IF(Table1[[#This Row],[Quarter]]="q3",1,"")</f>
        <v>1</v>
      </c>
      <c r="J669" t="str">
        <f>IF(Table1[[#This Row],[Quarter]]="Q2",Table1[[#This Row],[Credit Amount]],"")</f>
        <v/>
      </c>
      <c r="K669">
        <f>IF(Table1[[#This Row],[Quarter]]="Q3",Table1[[#This Row],[Credit Amount]],"")</f>
        <v>-21.69</v>
      </c>
      <c r="L669">
        <f>IF(Table1[[#This Row],[Transaction Type]]="Upgrade",Table1[[#This Row],[Credit Amount]],IF(Table1[[#This Row],[Transaction Type]]="Activation",Table1[[#This Row],[Credit Amount]],""))</f>
        <v>-21.69</v>
      </c>
      <c r="M669" t="str">
        <f>IF(Table1[[#This Row],[Transaction Type]]="Maintenance",Table1[[#This Row],[Credit Amount]],"")</f>
        <v/>
      </c>
      <c r="N669">
        <v>10088</v>
      </c>
      <c r="O669" t="s">
        <v>2489</v>
      </c>
      <c r="P669" t="s">
        <v>2577</v>
      </c>
      <c r="Q669" t="s">
        <v>289</v>
      </c>
      <c r="R669">
        <v>10088</v>
      </c>
      <c r="S669" t="s">
        <v>2489</v>
      </c>
      <c r="T669" t="s">
        <v>2577</v>
      </c>
      <c r="U669" t="s">
        <v>289</v>
      </c>
      <c r="V669" t="s">
        <v>66</v>
      </c>
      <c r="W669">
        <v>100004224</v>
      </c>
      <c r="X669">
        <v>8005553225</v>
      </c>
      <c r="Y669" t="s">
        <v>2595</v>
      </c>
      <c r="Z669" t="s">
        <v>5813</v>
      </c>
      <c r="AA669" s="13">
        <v>-21.69</v>
      </c>
      <c r="AB669" s="14">
        <v>42628</v>
      </c>
      <c r="AC669" t="s">
        <v>35</v>
      </c>
    </row>
    <row r="670" spans="1:29" x14ac:dyDescent="0.25">
      <c r="A670" t="str">
        <f>CONCATENATE("Q",ROUNDUP(MONTH(Table1[[#This Row],[Month]])/3,0))</f>
        <v>Q3</v>
      </c>
      <c r="B670" s="14">
        <f>EOMONTH(Table1[[#This Row],[Credit Date]],-1)+1</f>
        <v>42614</v>
      </c>
      <c r="C670" t="str">
        <f>CONCATENATE(Table1[[#This Row],[Issuer Last Name]],", ",Table1[[#This Row],[Issuer First Name]])</f>
        <v>No. 088, Employee</v>
      </c>
      <c r="D670" t="str">
        <f>CONCATENATE(Table1[[#This Row],[Approver Last Name]],", ",Table1[[#This Row],[Approver First Name]])</f>
        <v>No. 009, Employee</v>
      </c>
      <c r="E670" t="str">
        <f>CONCATENATE(Table1[[#This Row],[Customer Last Name]],", ",Table1[[#This Row],[Customer First Name]])</f>
        <v>No. 10559, Client</v>
      </c>
      <c r="F6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0" t="str">
        <f>IF(Table1[[#This Row],[Transaction Type]]="Maintenance","Non-Sales","Sales")</f>
        <v>Sales</v>
      </c>
      <c r="H670" t="str">
        <f>IF(Table1[[#This Row],[Quarter]]="q2",1,"")</f>
        <v/>
      </c>
      <c r="I670">
        <f>IF(Table1[[#This Row],[Quarter]]="q3",1,"")</f>
        <v>1</v>
      </c>
      <c r="J670" t="str">
        <f>IF(Table1[[#This Row],[Quarter]]="Q2",Table1[[#This Row],[Credit Amount]],"")</f>
        <v/>
      </c>
      <c r="K670">
        <f>IF(Table1[[#This Row],[Quarter]]="Q3",Table1[[#This Row],[Credit Amount]],"")</f>
        <v>-66.260000000000005</v>
      </c>
      <c r="L670">
        <f>IF(Table1[[#This Row],[Transaction Type]]="Upgrade",Table1[[#This Row],[Credit Amount]],IF(Table1[[#This Row],[Transaction Type]]="Activation",Table1[[#This Row],[Credit Amount]],""))</f>
        <v>-66.260000000000005</v>
      </c>
      <c r="M670" t="str">
        <f>IF(Table1[[#This Row],[Transaction Type]]="Maintenance",Table1[[#This Row],[Credit Amount]],"")</f>
        <v/>
      </c>
      <c r="N670">
        <v>10088</v>
      </c>
      <c r="O670" t="s">
        <v>2489</v>
      </c>
      <c r="P670" t="s">
        <v>2577</v>
      </c>
      <c r="Q670" t="s">
        <v>289</v>
      </c>
      <c r="R670">
        <v>10009</v>
      </c>
      <c r="S670" t="s">
        <v>2489</v>
      </c>
      <c r="T670" t="s">
        <v>2498</v>
      </c>
      <c r="U670" t="s">
        <v>290</v>
      </c>
      <c r="V670" t="s">
        <v>66</v>
      </c>
      <c r="W670">
        <v>100001558</v>
      </c>
      <c r="X670">
        <v>8005550559</v>
      </c>
      <c r="Y670" t="s">
        <v>2595</v>
      </c>
      <c r="Z670" t="s">
        <v>3154</v>
      </c>
      <c r="AA670" s="13">
        <v>-66.260000000000005</v>
      </c>
      <c r="AB670" s="14">
        <v>42628</v>
      </c>
      <c r="AC670" t="s">
        <v>37</v>
      </c>
    </row>
    <row r="671" spans="1:29" x14ac:dyDescent="0.25">
      <c r="A671" t="str">
        <f>CONCATENATE("Q",ROUNDUP(MONTH(Table1[[#This Row],[Month]])/3,0))</f>
        <v>Q3</v>
      </c>
      <c r="B671" s="14">
        <f>EOMONTH(Table1[[#This Row],[Credit Date]],-1)+1</f>
        <v>42614</v>
      </c>
      <c r="C671" t="str">
        <f>CONCATENATE(Table1[[#This Row],[Issuer Last Name]],", ",Table1[[#This Row],[Issuer First Name]])</f>
        <v>No. 088, Employee</v>
      </c>
      <c r="D671" t="str">
        <f>CONCATENATE(Table1[[#This Row],[Approver Last Name]],", ",Table1[[#This Row],[Approver First Name]])</f>
        <v>No. 088, Employee</v>
      </c>
      <c r="E671" t="str">
        <f>CONCATENATE(Table1[[#This Row],[Customer Last Name]],", ",Table1[[#This Row],[Customer First Name]])</f>
        <v>No. 13055, Client</v>
      </c>
      <c r="F671" t="str">
        <f>IF(Table1[[#This Row],[Credit Amount]]&gt;-19.99,"Less than 19.99",IF(Table1[[#This Row],[Credit Amount]]=-20,"20",IF(Table1[[#This Row],[Credit Amount]]&gt;-49.98,"20.01-49.98",IF(Table1[[#This Row],[Credit Amount]]=-49.99,"49.99",IF(Table1[[#This Row],[Credit Amount]]=-50,"50",IF(Table1[[#This Row],[Credit Amount]]&lt;-50.01,"Greater than 50"))))))</f>
        <v>20.01-49.98</v>
      </c>
      <c r="G671" t="str">
        <f>IF(Table1[[#This Row],[Transaction Type]]="Maintenance","Non-Sales","Sales")</f>
        <v>Non-Sales</v>
      </c>
      <c r="H671" t="str">
        <f>IF(Table1[[#This Row],[Quarter]]="q2",1,"")</f>
        <v/>
      </c>
      <c r="I671">
        <f>IF(Table1[[#This Row],[Quarter]]="q3",1,"")</f>
        <v>1</v>
      </c>
      <c r="J671" t="str">
        <f>IF(Table1[[#This Row],[Quarter]]="Q2",Table1[[#This Row],[Credit Amount]],"")</f>
        <v/>
      </c>
      <c r="K671">
        <f>IF(Table1[[#This Row],[Quarter]]="Q3",Table1[[#This Row],[Credit Amount]],"")</f>
        <v>-27.15</v>
      </c>
      <c r="L671" t="str">
        <f>IF(Table1[[#This Row],[Transaction Type]]="Upgrade",Table1[[#This Row],[Credit Amount]],IF(Table1[[#This Row],[Transaction Type]]="Activation",Table1[[#This Row],[Credit Amount]],""))</f>
        <v/>
      </c>
      <c r="M671">
        <f>IF(Table1[[#This Row],[Transaction Type]]="Maintenance",Table1[[#This Row],[Credit Amount]],"")</f>
        <v>-27.15</v>
      </c>
      <c r="N671">
        <v>10088</v>
      </c>
      <c r="O671" t="s">
        <v>2489</v>
      </c>
      <c r="P671" t="s">
        <v>2577</v>
      </c>
      <c r="Q671" t="s">
        <v>289</v>
      </c>
      <c r="R671">
        <v>10088</v>
      </c>
      <c r="S671" t="s">
        <v>2489</v>
      </c>
      <c r="T671" t="s">
        <v>2577</v>
      </c>
      <c r="U671" t="s">
        <v>289</v>
      </c>
      <c r="V671" t="s">
        <v>66</v>
      </c>
      <c r="W671">
        <v>100004054</v>
      </c>
      <c r="X671">
        <v>8005553055</v>
      </c>
      <c r="Y671" t="s">
        <v>2595</v>
      </c>
      <c r="Z671" t="s">
        <v>5643</v>
      </c>
      <c r="AA671" s="13">
        <v>-27.15</v>
      </c>
      <c r="AB671" s="14">
        <v>42630</v>
      </c>
      <c r="AC671" t="s">
        <v>36</v>
      </c>
    </row>
    <row r="672" spans="1:29" x14ac:dyDescent="0.25">
      <c r="A672" t="str">
        <f>CONCATENATE("Q",ROUNDUP(MONTH(Table1[[#This Row],[Month]])/3,0))</f>
        <v>Q3</v>
      </c>
      <c r="B672" s="14">
        <f>EOMONTH(Table1[[#This Row],[Credit Date]],-1)+1</f>
        <v>42614</v>
      </c>
      <c r="C672" t="str">
        <f>CONCATENATE(Table1[[#This Row],[Issuer Last Name]],", ",Table1[[#This Row],[Issuer First Name]])</f>
        <v>No. 088, Employee</v>
      </c>
      <c r="D672" t="str">
        <f>CONCATENATE(Table1[[#This Row],[Approver Last Name]],", ",Table1[[#This Row],[Approver First Name]])</f>
        <v>No. 009, Employee</v>
      </c>
      <c r="E672" t="str">
        <f>CONCATENATE(Table1[[#This Row],[Customer Last Name]],", ",Table1[[#This Row],[Customer First Name]])</f>
        <v>No. 11885, Client</v>
      </c>
      <c r="F6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2" t="str">
        <f>IF(Table1[[#This Row],[Transaction Type]]="Maintenance","Non-Sales","Sales")</f>
        <v>Non-Sales</v>
      </c>
      <c r="H672" t="str">
        <f>IF(Table1[[#This Row],[Quarter]]="q2",1,"")</f>
        <v/>
      </c>
      <c r="I672">
        <f>IF(Table1[[#This Row],[Quarter]]="q3",1,"")</f>
        <v>1</v>
      </c>
      <c r="J672" t="str">
        <f>IF(Table1[[#This Row],[Quarter]]="Q2",Table1[[#This Row],[Credit Amount]],"")</f>
        <v/>
      </c>
      <c r="K672">
        <f>IF(Table1[[#This Row],[Quarter]]="Q3",Table1[[#This Row],[Credit Amount]],"")</f>
        <v>-70.59</v>
      </c>
      <c r="L672" t="str">
        <f>IF(Table1[[#This Row],[Transaction Type]]="Upgrade",Table1[[#This Row],[Credit Amount]],IF(Table1[[#This Row],[Transaction Type]]="Activation",Table1[[#This Row],[Credit Amount]],""))</f>
        <v/>
      </c>
      <c r="M672">
        <f>IF(Table1[[#This Row],[Transaction Type]]="Maintenance",Table1[[#This Row],[Credit Amount]],"")</f>
        <v>-70.59</v>
      </c>
      <c r="N672">
        <v>10088</v>
      </c>
      <c r="O672" t="s">
        <v>2489</v>
      </c>
      <c r="P672" t="s">
        <v>2577</v>
      </c>
      <c r="Q672" t="s">
        <v>289</v>
      </c>
      <c r="R672">
        <v>10009</v>
      </c>
      <c r="S672" t="s">
        <v>2489</v>
      </c>
      <c r="T672" t="s">
        <v>2498</v>
      </c>
      <c r="U672" t="s">
        <v>290</v>
      </c>
      <c r="V672" t="s">
        <v>66</v>
      </c>
      <c r="W672">
        <v>100002884</v>
      </c>
      <c r="X672">
        <v>8005551885</v>
      </c>
      <c r="Y672" t="s">
        <v>2595</v>
      </c>
      <c r="Z672" t="s">
        <v>4480</v>
      </c>
      <c r="AA672" s="13">
        <v>-70.59</v>
      </c>
      <c r="AB672" s="14">
        <v>42631</v>
      </c>
      <c r="AC672" t="s">
        <v>36</v>
      </c>
    </row>
    <row r="673" spans="1:29" x14ac:dyDescent="0.25">
      <c r="A673" t="str">
        <f>CONCATENATE("Q",ROUNDUP(MONTH(Table1[[#This Row],[Month]])/3,0))</f>
        <v>Q3</v>
      </c>
      <c r="B673" s="14">
        <f>EOMONTH(Table1[[#This Row],[Credit Date]],-1)+1</f>
        <v>42614</v>
      </c>
      <c r="C673" t="str">
        <f>CONCATENATE(Table1[[#This Row],[Issuer Last Name]],", ",Table1[[#This Row],[Issuer First Name]])</f>
        <v>No. 088, Employee</v>
      </c>
      <c r="D673" t="str">
        <f>CONCATENATE(Table1[[#This Row],[Approver Last Name]],", ",Table1[[#This Row],[Approver First Name]])</f>
        <v>No. 088, Employee</v>
      </c>
      <c r="E673" t="str">
        <f>CONCATENATE(Table1[[#This Row],[Customer Last Name]],", ",Table1[[#This Row],[Customer First Name]])</f>
        <v>No. 11704, Client</v>
      </c>
      <c r="F673" t="str">
        <f>IF(Table1[[#This Row],[Credit Amount]]&gt;-19.99,"Less than 19.99",IF(Table1[[#This Row],[Credit Amount]]=-20,"20",IF(Table1[[#This Row],[Credit Amount]]&gt;-49.98,"20.01-49.98",IF(Table1[[#This Row],[Credit Amount]]=-49.99,"49.99",IF(Table1[[#This Row],[Credit Amount]]=-50,"50",IF(Table1[[#This Row],[Credit Amount]]&lt;-50.01,"Greater than 50"))))))</f>
        <v>Less than 19.99</v>
      </c>
      <c r="G673" t="str">
        <f>IF(Table1[[#This Row],[Transaction Type]]="Maintenance","Non-Sales","Sales")</f>
        <v>Non-Sales</v>
      </c>
      <c r="H673" t="str">
        <f>IF(Table1[[#This Row],[Quarter]]="q2",1,"")</f>
        <v/>
      </c>
      <c r="I673">
        <f>IF(Table1[[#This Row],[Quarter]]="q3",1,"")</f>
        <v>1</v>
      </c>
      <c r="J673" t="str">
        <f>IF(Table1[[#This Row],[Quarter]]="Q2",Table1[[#This Row],[Credit Amount]],"")</f>
        <v/>
      </c>
      <c r="K673">
        <f>IF(Table1[[#This Row],[Quarter]]="Q3",Table1[[#This Row],[Credit Amount]],"")</f>
        <v>-14.08</v>
      </c>
      <c r="L673" t="str">
        <f>IF(Table1[[#This Row],[Transaction Type]]="Upgrade",Table1[[#This Row],[Credit Amount]],IF(Table1[[#This Row],[Transaction Type]]="Activation",Table1[[#This Row],[Credit Amount]],""))</f>
        <v/>
      </c>
      <c r="M673">
        <f>IF(Table1[[#This Row],[Transaction Type]]="Maintenance",Table1[[#This Row],[Credit Amount]],"")</f>
        <v>-14.08</v>
      </c>
      <c r="N673">
        <v>10088</v>
      </c>
      <c r="O673" t="s">
        <v>2489</v>
      </c>
      <c r="P673" t="s">
        <v>2577</v>
      </c>
      <c r="Q673" t="s">
        <v>289</v>
      </c>
      <c r="R673">
        <v>10088</v>
      </c>
      <c r="S673" t="s">
        <v>2489</v>
      </c>
      <c r="T673" t="s">
        <v>2577</v>
      </c>
      <c r="U673" t="s">
        <v>289</v>
      </c>
      <c r="V673" t="s">
        <v>66</v>
      </c>
      <c r="W673">
        <v>100002703</v>
      </c>
      <c r="X673">
        <v>8005551704</v>
      </c>
      <c r="Y673" t="s">
        <v>2595</v>
      </c>
      <c r="Z673" t="s">
        <v>4299</v>
      </c>
      <c r="AA673" s="13">
        <v>-14.08</v>
      </c>
      <c r="AB673" s="14">
        <v>42635</v>
      </c>
      <c r="AC673" t="s">
        <v>36</v>
      </c>
    </row>
    <row r="674" spans="1:29" x14ac:dyDescent="0.25">
      <c r="A674" t="str">
        <f>CONCATENATE("Q",ROUNDUP(MONTH(Table1[[#This Row],[Month]])/3,0))</f>
        <v>Q3</v>
      </c>
      <c r="B674" s="14">
        <f>EOMONTH(Table1[[#This Row],[Credit Date]],-1)+1</f>
        <v>42614</v>
      </c>
      <c r="C674" t="str">
        <f>CONCATENATE(Table1[[#This Row],[Issuer Last Name]],", ",Table1[[#This Row],[Issuer First Name]])</f>
        <v>No. 088, Employee</v>
      </c>
      <c r="D674" t="str">
        <f>CONCATENATE(Table1[[#This Row],[Approver Last Name]],", ",Table1[[#This Row],[Approver First Name]])</f>
        <v>No. 009, Employee</v>
      </c>
      <c r="E674" t="str">
        <f>CONCATENATE(Table1[[#This Row],[Customer Last Name]],", ",Table1[[#This Row],[Customer First Name]])</f>
        <v>No. 12490, Client</v>
      </c>
      <c r="F6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4" t="str">
        <f>IF(Table1[[#This Row],[Transaction Type]]="Maintenance","Non-Sales","Sales")</f>
        <v>Sales</v>
      </c>
      <c r="H674" t="str">
        <f>IF(Table1[[#This Row],[Quarter]]="q2",1,"")</f>
        <v/>
      </c>
      <c r="I674">
        <f>IF(Table1[[#This Row],[Quarter]]="q3",1,"")</f>
        <v>1</v>
      </c>
      <c r="J674" t="str">
        <f>IF(Table1[[#This Row],[Quarter]]="Q2",Table1[[#This Row],[Credit Amount]],"")</f>
        <v/>
      </c>
      <c r="K674">
        <f>IF(Table1[[#This Row],[Quarter]]="Q3",Table1[[#This Row],[Credit Amount]],"")</f>
        <v>-90.56</v>
      </c>
      <c r="L674">
        <f>IF(Table1[[#This Row],[Transaction Type]]="Upgrade",Table1[[#This Row],[Credit Amount]],IF(Table1[[#This Row],[Transaction Type]]="Activation",Table1[[#This Row],[Credit Amount]],""))</f>
        <v>-90.56</v>
      </c>
      <c r="M674" t="str">
        <f>IF(Table1[[#This Row],[Transaction Type]]="Maintenance",Table1[[#This Row],[Credit Amount]],"")</f>
        <v/>
      </c>
      <c r="N674">
        <v>10088</v>
      </c>
      <c r="O674" t="s">
        <v>2489</v>
      </c>
      <c r="P674" t="s">
        <v>2577</v>
      </c>
      <c r="Q674" t="s">
        <v>289</v>
      </c>
      <c r="R674">
        <v>10009</v>
      </c>
      <c r="S674" t="s">
        <v>2489</v>
      </c>
      <c r="T674" t="s">
        <v>2498</v>
      </c>
      <c r="U674" t="s">
        <v>290</v>
      </c>
      <c r="V674" t="s">
        <v>66</v>
      </c>
      <c r="W674">
        <v>100003489</v>
      </c>
      <c r="X674">
        <v>8005552490</v>
      </c>
      <c r="Y674" t="s">
        <v>2595</v>
      </c>
      <c r="Z674" t="s">
        <v>5085</v>
      </c>
      <c r="AA674" s="13">
        <v>-90.56</v>
      </c>
      <c r="AB674" s="14">
        <v>42637</v>
      </c>
      <c r="AC674" t="s">
        <v>35</v>
      </c>
    </row>
    <row r="675" spans="1:29" x14ac:dyDescent="0.25">
      <c r="A675" t="str">
        <f>CONCATENATE("Q",ROUNDUP(MONTH(Table1[[#This Row],[Month]])/3,0))</f>
        <v>Q3</v>
      </c>
      <c r="B675" s="14">
        <f>EOMONTH(Table1[[#This Row],[Credit Date]],-1)+1</f>
        <v>42614</v>
      </c>
      <c r="C675" t="str">
        <f>CONCATENATE(Table1[[#This Row],[Issuer Last Name]],", ",Table1[[#This Row],[Issuer First Name]])</f>
        <v>No. 088, Employee</v>
      </c>
      <c r="D675" t="str">
        <f>CONCATENATE(Table1[[#This Row],[Approver Last Name]],", ",Table1[[#This Row],[Approver First Name]])</f>
        <v>No. 009, Employee</v>
      </c>
      <c r="E675" t="str">
        <f>CONCATENATE(Table1[[#This Row],[Customer Last Name]],", ",Table1[[#This Row],[Customer First Name]])</f>
        <v>No. 12604, Client</v>
      </c>
      <c r="F6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5" t="str">
        <f>IF(Table1[[#This Row],[Transaction Type]]="Maintenance","Non-Sales","Sales")</f>
        <v>Non-Sales</v>
      </c>
      <c r="H675" t="str">
        <f>IF(Table1[[#This Row],[Quarter]]="q2",1,"")</f>
        <v/>
      </c>
      <c r="I675">
        <f>IF(Table1[[#This Row],[Quarter]]="q3",1,"")</f>
        <v>1</v>
      </c>
      <c r="J675" t="str">
        <f>IF(Table1[[#This Row],[Quarter]]="Q2",Table1[[#This Row],[Credit Amount]],"")</f>
        <v/>
      </c>
      <c r="K675">
        <f>IF(Table1[[#This Row],[Quarter]]="Q3",Table1[[#This Row],[Credit Amount]],"")</f>
        <v>-65.73</v>
      </c>
      <c r="L675" t="str">
        <f>IF(Table1[[#This Row],[Transaction Type]]="Upgrade",Table1[[#This Row],[Credit Amount]],IF(Table1[[#This Row],[Transaction Type]]="Activation",Table1[[#This Row],[Credit Amount]],""))</f>
        <v/>
      </c>
      <c r="M675">
        <f>IF(Table1[[#This Row],[Transaction Type]]="Maintenance",Table1[[#This Row],[Credit Amount]],"")</f>
        <v>-65.73</v>
      </c>
      <c r="N675">
        <v>10088</v>
      </c>
      <c r="O675" t="s">
        <v>2489</v>
      </c>
      <c r="P675" t="s">
        <v>2577</v>
      </c>
      <c r="Q675" t="s">
        <v>289</v>
      </c>
      <c r="R675">
        <v>10009</v>
      </c>
      <c r="S675" t="s">
        <v>2489</v>
      </c>
      <c r="T675" t="s">
        <v>2498</v>
      </c>
      <c r="U675" t="s">
        <v>290</v>
      </c>
      <c r="V675" t="s">
        <v>66</v>
      </c>
      <c r="W675">
        <v>100003603</v>
      </c>
      <c r="X675">
        <v>8005552604</v>
      </c>
      <c r="Y675" t="s">
        <v>2595</v>
      </c>
      <c r="Z675" t="s">
        <v>5199</v>
      </c>
      <c r="AA675" s="13">
        <v>-65.73</v>
      </c>
      <c r="AB675" s="14">
        <v>42638</v>
      </c>
      <c r="AC675" t="s">
        <v>36</v>
      </c>
    </row>
    <row r="676" spans="1:29" x14ac:dyDescent="0.25">
      <c r="A676" t="str">
        <f>CONCATENATE("Q",ROUNDUP(MONTH(Table1[[#This Row],[Month]])/3,0))</f>
        <v>Q2</v>
      </c>
      <c r="B676" s="14">
        <f>EOMONTH(Table1[[#This Row],[Credit Date]],-1)+1</f>
        <v>42461</v>
      </c>
      <c r="C676" t="str">
        <f>CONCATENATE(Table1[[#This Row],[Issuer Last Name]],", ",Table1[[#This Row],[Issuer First Name]])</f>
        <v>No. 030, Employee</v>
      </c>
      <c r="D676" t="str">
        <f>CONCATENATE(Table1[[#This Row],[Approver Last Name]],", ",Table1[[#This Row],[Approver First Name]])</f>
        <v>No. 009, Employee</v>
      </c>
      <c r="E676" t="str">
        <f>CONCATENATE(Table1[[#This Row],[Customer Last Name]],", ",Table1[[#This Row],[Customer First Name]])</f>
        <v>No. 10004, Client</v>
      </c>
      <c r="F6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6" t="str">
        <f>IF(Table1[[#This Row],[Transaction Type]]="Maintenance","Non-Sales","Sales")</f>
        <v>Non-Sales</v>
      </c>
      <c r="H676">
        <f>IF(Table1[[#This Row],[Quarter]]="q2",1,"")</f>
        <v>1</v>
      </c>
      <c r="I676" t="str">
        <f>IF(Table1[[#This Row],[Quarter]]="q3",1,"")</f>
        <v/>
      </c>
      <c r="J676">
        <f>IF(Table1[[#This Row],[Quarter]]="Q2",Table1[[#This Row],[Credit Amount]],"")</f>
        <v>-72.16</v>
      </c>
      <c r="K676" t="str">
        <f>IF(Table1[[#This Row],[Quarter]]="Q3",Table1[[#This Row],[Credit Amount]],"")</f>
        <v/>
      </c>
      <c r="L676" t="str">
        <f>IF(Table1[[#This Row],[Transaction Type]]="Upgrade",Table1[[#This Row],[Credit Amount]],IF(Table1[[#This Row],[Transaction Type]]="Activation",Table1[[#This Row],[Credit Amount]],""))</f>
        <v/>
      </c>
      <c r="M676">
        <f>IF(Table1[[#This Row],[Transaction Type]]="Maintenance",Table1[[#This Row],[Credit Amount]],"")</f>
        <v>-72.16</v>
      </c>
      <c r="N676">
        <v>10030</v>
      </c>
      <c r="O676" t="s">
        <v>2489</v>
      </c>
      <c r="P676" t="s">
        <v>2519</v>
      </c>
      <c r="Q676" t="s">
        <v>289</v>
      </c>
      <c r="R676">
        <v>10009</v>
      </c>
      <c r="S676" t="s">
        <v>2489</v>
      </c>
      <c r="T676" t="s">
        <v>2498</v>
      </c>
      <c r="U676" t="s">
        <v>290</v>
      </c>
      <c r="V676" t="s">
        <v>66</v>
      </c>
      <c r="W676">
        <v>100001003</v>
      </c>
      <c r="X676">
        <v>8005550004</v>
      </c>
      <c r="Y676" t="s">
        <v>2595</v>
      </c>
      <c r="Z676" t="s">
        <v>2599</v>
      </c>
      <c r="AA676" s="13">
        <v>-72.16</v>
      </c>
      <c r="AB676" s="14">
        <v>42481</v>
      </c>
      <c r="AC676" t="s">
        <v>36</v>
      </c>
    </row>
    <row r="677" spans="1:29" x14ac:dyDescent="0.25">
      <c r="A677" t="str">
        <f>CONCATENATE("Q",ROUNDUP(MONTH(Table1[[#This Row],[Month]])/3,0))</f>
        <v>Q2</v>
      </c>
      <c r="B677" s="14">
        <f>EOMONTH(Table1[[#This Row],[Credit Date]],-1)+1</f>
        <v>42461</v>
      </c>
      <c r="C677" t="str">
        <f>CONCATENATE(Table1[[#This Row],[Issuer Last Name]],", ",Table1[[#This Row],[Issuer First Name]])</f>
        <v>No. 030, Employee</v>
      </c>
      <c r="D677" t="str">
        <f>CONCATENATE(Table1[[#This Row],[Approver Last Name]],", ",Table1[[#This Row],[Approver First Name]])</f>
        <v>No. 009, Employee</v>
      </c>
      <c r="E677" t="str">
        <f>CONCATENATE(Table1[[#This Row],[Customer Last Name]],", ",Table1[[#This Row],[Customer First Name]])</f>
        <v>No. 12562, Client</v>
      </c>
      <c r="F677" t="str">
        <f>IF(Table1[[#This Row],[Credit Amount]]&gt;-19.99,"Less than 19.99",IF(Table1[[#This Row],[Credit Amount]]=-20,"20",IF(Table1[[#This Row],[Credit Amount]]&gt;-49.98,"20.01-49.98",IF(Table1[[#This Row],[Credit Amount]]=-49.99,"49.99",IF(Table1[[#This Row],[Credit Amount]]=-50,"50",IF(Table1[[#This Row],[Credit Amount]]&lt;-50.01,"Greater than 50"))))))</f>
        <v>20.01-49.98</v>
      </c>
      <c r="G677" t="str">
        <f>IF(Table1[[#This Row],[Transaction Type]]="Maintenance","Non-Sales","Sales")</f>
        <v>Non-Sales</v>
      </c>
      <c r="H677">
        <f>IF(Table1[[#This Row],[Quarter]]="q2",1,"")</f>
        <v>1</v>
      </c>
      <c r="I677" t="str">
        <f>IF(Table1[[#This Row],[Quarter]]="q3",1,"")</f>
        <v/>
      </c>
      <c r="J677">
        <f>IF(Table1[[#This Row],[Quarter]]="Q2",Table1[[#This Row],[Credit Amount]],"")</f>
        <v>-34.020000000000003</v>
      </c>
      <c r="K677" t="str">
        <f>IF(Table1[[#This Row],[Quarter]]="Q3",Table1[[#This Row],[Credit Amount]],"")</f>
        <v/>
      </c>
      <c r="L677" t="str">
        <f>IF(Table1[[#This Row],[Transaction Type]]="Upgrade",Table1[[#This Row],[Credit Amount]],IF(Table1[[#This Row],[Transaction Type]]="Activation",Table1[[#This Row],[Credit Amount]],""))</f>
        <v/>
      </c>
      <c r="M677">
        <f>IF(Table1[[#This Row],[Transaction Type]]="Maintenance",Table1[[#This Row],[Credit Amount]],"")</f>
        <v>-34.020000000000003</v>
      </c>
      <c r="N677">
        <v>10030</v>
      </c>
      <c r="O677" t="s">
        <v>2489</v>
      </c>
      <c r="P677" t="s">
        <v>2519</v>
      </c>
      <c r="Q677" t="s">
        <v>289</v>
      </c>
      <c r="R677">
        <v>10009</v>
      </c>
      <c r="S677" t="s">
        <v>2489</v>
      </c>
      <c r="T677" t="s">
        <v>2498</v>
      </c>
      <c r="U677" t="s">
        <v>290</v>
      </c>
      <c r="V677" t="s">
        <v>66</v>
      </c>
      <c r="W677">
        <v>100003561</v>
      </c>
      <c r="X677">
        <v>8005552562</v>
      </c>
      <c r="Y677" t="s">
        <v>2595</v>
      </c>
      <c r="Z677" t="s">
        <v>5157</v>
      </c>
      <c r="AA677" s="13">
        <v>-34.020000000000003</v>
      </c>
      <c r="AB677" s="14">
        <v>42490</v>
      </c>
      <c r="AC677" t="s">
        <v>36</v>
      </c>
    </row>
    <row r="678" spans="1:29" x14ac:dyDescent="0.25">
      <c r="A678" t="str">
        <f>CONCATENATE("Q",ROUNDUP(MONTH(Table1[[#This Row],[Month]])/3,0))</f>
        <v>Q2</v>
      </c>
      <c r="B678" s="14">
        <f>EOMONTH(Table1[[#This Row],[Credit Date]],-1)+1</f>
        <v>42491</v>
      </c>
      <c r="C678" t="str">
        <f>CONCATENATE(Table1[[#This Row],[Issuer Last Name]],", ",Table1[[#This Row],[Issuer First Name]])</f>
        <v>No. 030, Employee</v>
      </c>
      <c r="D678" t="str">
        <f>CONCATENATE(Table1[[#This Row],[Approver Last Name]],", ",Table1[[#This Row],[Approver First Name]])</f>
        <v>No. 009, Employee</v>
      </c>
      <c r="E678" t="str">
        <f>CONCATENATE(Table1[[#This Row],[Customer Last Name]],", ",Table1[[#This Row],[Customer First Name]])</f>
        <v>No. 13451, Client</v>
      </c>
      <c r="F6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8" t="str">
        <f>IF(Table1[[#This Row],[Transaction Type]]="Maintenance","Non-Sales","Sales")</f>
        <v>Non-Sales</v>
      </c>
      <c r="H678">
        <f>IF(Table1[[#This Row],[Quarter]]="q2",1,"")</f>
        <v>1</v>
      </c>
      <c r="I678" t="str">
        <f>IF(Table1[[#This Row],[Quarter]]="q3",1,"")</f>
        <v/>
      </c>
      <c r="J678">
        <f>IF(Table1[[#This Row],[Quarter]]="Q2",Table1[[#This Row],[Credit Amount]],"")</f>
        <v>-53.53</v>
      </c>
      <c r="K678" t="str">
        <f>IF(Table1[[#This Row],[Quarter]]="Q3",Table1[[#This Row],[Credit Amount]],"")</f>
        <v/>
      </c>
      <c r="L678" t="str">
        <f>IF(Table1[[#This Row],[Transaction Type]]="Upgrade",Table1[[#This Row],[Credit Amount]],IF(Table1[[#This Row],[Transaction Type]]="Activation",Table1[[#This Row],[Credit Amount]],""))</f>
        <v/>
      </c>
      <c r="M678">
        <f>IF(Table1[[#This Row],[Transaction Type]]="Maintenance",Table1[[#This Row],[Credit Amount]],"")</f>
        <v>-53.53</v>
      </c>
      <c r="N678">
        <v>10030</v>
      </c>
      <c r="O678" t="s">
        <v>2489</v>
      </c>
      <c r="P678" t="s">
        <v>2519</v>
      </c>
      <c r="Q678" t="s">
        <v>289</v>
      </c>
      <c r="R678">
        <v>10009</v>
      </c>
      <c r="S678" t="s">
        <v>2489</v>
      </c>
      <c r="T678" t="s">
        <v>2498</v>
      </c>
      <c r="U678" t="s">
        <v>290</v>
      </c>
      <c r="V678" t="s">
        <v>66</v>
      </c>
      <c r="W678">
        <v>100004450</v>
      </c>
      <c r="X678">
        <v>8005553451</v>
      </c>
      <c r="Y678" t="s">
        <v>2595</v>
      </c>
      <c r="Z678" t="s">
        <v>6039</v>
      </c>
      <c r="AA678" s="13">
        <v>-53.53</v>
      </c>
      <c r="AB678" s="14">
        <v>42491</v>
      </c>
      <c r="AC678" t="s">
        <v>36</v>
      </c>
    </row>
    <row r="679" spans="1:29" x14ac:dyDescent="0.25">
      <c r="A679" t="str">
        <f>CONCATENATE("Q",ROUNDUP(MONTH(Table1[[#This Row],[Month]])/3,0))</f>
        <v>Q2</v>
      </c>
      <c r="B679" s="14">
        <f>EOMONTH(Table1[[#This Row],[Credit Date]],-1)+1</f>
        <v>42491</v>
      </c>
      <c r="C679" t="str">
        <f>CONCATENATE(Table1[[#This Row],[Issuer Last Name]],", ",Table1[[#This Row],[Issuer First Name]])</f>
        <v>No. 030, Employee</v>
      </c>
      <c r="D679" t="str">
        <f>CONCATENATE(Table1[[#This Row],[Approver Last Name]],", ",Table1[[#This Row],[Approver First Name]])</f>
        <v>No. 009, Employee</v>
      </c>
      <c r="E679" t="str">
        <f>CONCATENATE(Table1[[#This Row],[Customer Last Name]],", ",Table1[[#This Row],[Customer First Name]])</f>
        <v>No. 12153, Client</v>
      </c>
      <c r="F6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679" t="str">
        <f>IF(Table1[[#This Row],[Transaction Type]]="Maintenance","Non-Sales","Sales")</f>
        <v>Non-Sales</v>
      </c>
      <c r="H679">
        <f>IF(Table1[[#This Row],[Quarter]]="q2",1,"")</f>
        <v>1</v>
      </c>
      <c r="I679" t="str">
        <f>IF(Table1[[#This Row],[Quarter]]="q3",1,"")</f>
        <v/>
      </c>
      <c r="J679">
        <f>IF(Table1[[#This Row],[Quarter]]="Q2",Table1[[#This Row],[Credit Amount]],"")</f>
        <v>-84.55</v>
      </c>
      <c r="K679" t="str">
        <f>IF(Table1[[#This Row],[Quarter]]="Q3",Table1[[#This Row],[Credit Amount]],"")</f>
        <v/>
      </c>
      <c r="L679" t="str">
        <f>IF(Table1[[#This Row],[Transaction Type]]="Upgrade",Table1[[#This Row],[Credit Amount]],IF(Table1[[#This Row],[Transaction Type]]="Activation",Table1[[#This Row],[Credit Amount]],""))</f>
        <v/>
      </c>
      <c r="M679">
        <f>IF(Table1[[#This Row],[Transaction Type]]="Maintenance",Table1[[#This Row],[Credit Amount]],"")</f>
        <v>-84.55</v>
      </c>
      <c r="N679">
        <v>10030</v>
      </c>
      <c r="O679" t="s">
        <v>2489</v>
      </c>
      <c r="P679" t="s">
        <v>2519</v>
      </c>
      <c r="Q679" t="s">
        <v>289</v>
      </c>
      <c r="R679">
        <v>10009</v>
      </c>
      <c r="S679" t="s">
        <v>2489</v>
      </c>
      <c r="T679" t="s">
        <v>2498</v>
      </c>
      <c r="U679" t="s">
        <v>290</v>
      </c>
      <c r="V679" t="s">
        <v>66</v>
      </c>
      <c r="W679">
        <v>100003152</v>
      </c>
      <c r="X679">
        <v>8005552153</v>
      </c>
      <c r="Y679" t="s">
        <v>2595</v>
      </c>
      <c r="Z679" t="s">
        <v>4748</v>
      </c>
      <c r="AA679" s="13">
        <v>-84.55</v>
      </c>
      <c r="AB679" s="14">
        <v>42494</v>
      </c>
      <c r="AC679" t="s">
        <v>36</v>
      </c>
    </row>
    <row r="680" spans="1:29" x14ac:dyDescent="0.25">
      <c r="A680" t="str">
        <f>CONCATENATE("Q",ROUNDUP(MONTH(Table1[[#This Row],[Month]])/3,0))</f>
        <v>Q2</v>
      </c>
      <c r="B680" s="14">
        <f>EOMONTH(Table1[[#This Row],[Credit Date]],-1)+1</f>
        <v>42491</v>
      </c>
      <c r="C680" t="str">
        <f>CONCATENATE(Table1[[#This Row],[Issuer Last Name]],", ",Table1[[#This Row],[Issuer First Name]])</f>
        <v>No. 030, Employee</v>
      </c>
      <c r="D680" t="str">
        <f>CONCATENATE(Table1[[#This Row],[Approver Last Name]],", ",Table1[[#This Row],[Approver First Name]])</f>
        <v>No. 009, Employee</v>
      </c>
      <c r="E680" t="str">
        <f>CONCATENATE(Table1[[#This Row],[Customer Last Name]],", ",Table1[[#This Row],[Customer First Name]])</f>
        <v>No. 12246, Client</v>
      </c>
      <c r="F6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680" t="str">
        <f>IF(Table1[[#This Row],[Transaction Type]]="Maintenance","Non-Sales","Sales")</f>
        <v>Non-Sales</v>
      </c>
      <c r="H680">
        <f>IF(Table1[[#This Row],[Quarter]]="q2",1,"")</f>
        <v>1</v>
      </c>
      <c r="I680" t="str">
        <f>IF(Table1[[#This Row],[Quarter]]="q3",1,"")</f>
        <v/>
      </c>
      <c r="J680">
        <f>IF(Table1[[#This Row],[Quarter]]="Q2",Table1[[#This Row],[Credit Amount]],"")</f>
        <v>-95.74</v>
      </c>
      <c r="K680" t="str">
        <f>IF(Table1[[#This Row],[Quarter]]="Q3",Table1[[#This Row],[Credit Amount]],"")</f>
        <v/>
      </c>
      <c r="L680" t="str">
        <f>IF(Table1[[#This Row],[Transaction Type]]="Upgrade",Table1[[#This Row],[Credit Amount]],IF(Table1[[#This Row],[Transaction Type]]="Activation",Table1[[#This Row],[Credit Amount]],""))</f>
        <v/>
      </c>
      <c r="M680">
        <f>IF(Table1[[#This Row],[Transaction Type]]="Maintenance",Table1[[#This Row],[Credit Amount]],"")</f>
        <v>-95.74</v>
      </c>
      <c r="N680">
        <v>10030</v>
      </c>
      <c r="O680" t="s">
        <v>2489</v>
      </c>
      <c r="P680" t="s">
        <v>2519</v>
      </c>
      <c r="Q680" t="s">
        <v>289</v>
      </c>
      <c r="R680">
        <v>10009</v>
      </c>
      <c r="S680" t="s">
        <v>2489</v>
      </c>
      <c r="T680" t="s">
        <v>2498</v>
      </c>
      <c r="U680" t="s">
        <v>290</v>
      </c>
      <c r="V680" t="s">
        <v>66</v>
      </c>
      <c r="W680">
        <v>100003245</v>
      </c>
      <c r="X680">
        <v>8005552246</v>
      </c>
      <c r="Y680" t="s">
        <v>2595</v>
      </c>
      <c r="Z680" t="s">
        <v>4841</v>
      </c>
      <c r="AA680" s="13">
        <v>-95.74</v>
      </c>
      <c r="AB680" s="14">
        <v>42495</v>
      </c>
      <c r="AC680" t="s">
        <v>36</v>
      </c>
    </row>
    <row r="681" spans="1:29" x14ac:dyDescent="0.25">
      <c r="A681" t="str">
        <f>CONCATENATE("Q",ROUNDUP(MONTH(Table1[[#This Row],[Month]])/3,0))</f>
        <v>Q2</v>
      </c>
      <c r="B681" s="14">
        <f>EOMONTH(Table1[[#This Row],[Credit Date]],-1)+1</f>
        <v>42491</v>
      </c>
      <c r="C681" t="str">
        <f>CONCATENATE(Table1[[#This Row],[Issuer Last Name]],", ",Table1[[#This Row],[Issuer First Name]])</f>
        <v>No. 030, Employee</v>
      </c>
      <c r="D681" t="str">
        <f>CONCATENATE(Table1[[#This Row],[Approver Last Name]],", ",Table1[[#This Row],[Approver First Name]])</f>
        <v>No. 009, Employee</v>
      </c>
      <c r="E681" t="str">
        <f>CONCATENATE(Table1[[#This Row],[Customer Last Name]],", ",Table1[[#This Row],[Customer First Name]])</f>
        <v>No. 11888, Client</v>
      </c>
      <c r="F6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81" t="str">
        <f>IF(Table1[[#This Row],[Transaction Type]]="Maintenance","Non-Sales","Sales")</f>
        <v>Non-Sales</v>
      </c>
      <c r="H681">
        <f>IF(Table1[[#This Row],[Quarter]]="q2",1,"")</f>
        <v>1</v>
      </c>
      <c r="I681" t="str">
        <f>IF(Table1[[#This Row],[Quarter]]="q3",1,"")</f>
        <v/>
      </c>
      <c r="J681">
        <f>IF(Table1[[#This Row],[Quarter]]="Q2",Table1[[#This Row],[Credit Amount]],"")</f>
        <v>-78.989999999999995</v>
      </c>
      <c r="K681" t="str">
        <f>IF(Table1[[#This Row],[Quarter]]="Q3",Table1[[#This Row],[Credit Amount]],"")</f>
        <v/>
      </c>
      <c r="L681" t="str">
        <f>IF(Table1[[#This Row],[Transaction Type]]="Upgrade",Table1[[#This Row],[Credit Amount]],IF(Table1[[#This Row],[Transaction Type]]="Activation",Table1[[#This Row],[Credit Amount]],""))</f>
        <v/>
      </c>
      <c r="M681">
        <f>IF(Table1[[#This Row],[Transaction Type]]="Maintenance",Table1[[#This Row],[Credit Amount]],"")</f>
        <v>-78.989999999999995</v>
      </c>
      <c r="N681">
        <v>10030</v>
      </c>
      <c r="O681" t="s">
        <v>2489</v>
      </c>
      <c r="P681" t="s">
        <v>2519</v>
      </c>
      <c r="Q681" t="s">
        <v>289</v>
      </c>
      <c r="R681">
        <v>10009</v>
      </c>
      <c r="S681" t="s">
        <v>2489</v>
      </c>
      <c r="T681" t="s">
        <v>2498</v>
      </c>
      <c r="U681" t="s">
        <v>290</v>
      </c>
      <c r="V681" t="s">
        <v>66</v>
      </c>
      <c r="W681">
        <v>100002887</v>
      </c>
      <c r="X681">
        <v>8005551888</v>
      </c>
      <c r="Y681" t="s">
        <v>2595</v>
      </c>
      <c r="Z681" t="s">
        <v>4483</v>
      </c>
      <c r="AA681" s="13">
        <v>-78.989999999999995</v>
      </c>
      <c r="AB681" s="14">
        <v>42503</v>
      </c>
      <c r="AC681" t="s">
        <v>36</v>
      </c>
    </row>
    <row r="682" spans="1:29" x14ac:dyDescent="0.25">
      <c r="A682" t="str">
        <f>CONCATENATE("Q",ROUNDUP(MONTH(Table1[[#This Row],[Month]])/3,0))</f>
        <v>Q2</v>
      </c>
      <c r="B682" s="14">
        <f>EOMONTH(Table1[[#This Row],[Credit Date]],-1)+1</f>
        <v>42491</v>
      </c>
      <c r="C682" t="str">
        <f>CONCATENATE(Table1[[#This Row],[Issuer Last Name]],", ",Table1[[#This Row],[Issuer First Name]])</f>
        <v>No. 030, Employee</v>
      </c>
      <c r="D682" t="str">
        <f>CONCATENATE(Table1[[#This Row],[Approver Last Name]],", ",Table1[[#This Row],[Approver First Name]])</f>
        <v>No. 009, Employee</v>
      </c>
      <c r="E682" t="str">
        <f>CONCATENATE(Table1[[#This Row],[Customer Last Name]],", ",Table1[[#This Row],[Customer First Name]])</f>
        <v>No. 12547, Client</v>
      </c>
      <c r="F682" t="str">
        <f>IF(Table1[[#This Row],[Credit Amount]]&gt;-19.99,"Less than 19.99",IF(Table1[[#This Row],[Credit Amount]]=-20,"20",IF(Table1[[#This Row],[Credit Amount]]&gt;-49.98,"20.01-49.98",IF(Table1[[#This Row],[Credit Amount]]=-49.99,"49.99",IF(Table1[[#This Row],[Credit Amount]]=-50,"50",IF(Table1[[#This Row],[Credit Amount]]&lt;-50.01,"Greater than 50"))))))</f>
        <v>Less than 19.99</v>
      </c>
      <c r="G682" t="str">
        <f>IF(Table1[[#This Row],[Transaction Type]]="Maintenance","Non-Sales","Sales")</f>
        <v>Sales</v>
      </c>
      <c r="H682">
        <f>IF(Table1[[#This Row],[Quarter]]="q2",1,"")</f>
        <v>1</v>
      </c>
      <c r="I682" t="str">
        <f>IF(Table1[[#This Row],[Quarter]]="q3",1,"")</f>
        <v/>
      </c>
      <c r="J682">
        <f>IF(Table1[[#This Row],[Quarter]]="Q2",Table1[[#This Row],[Credit Amount]],"")</f>
        <v>-8.92</v>
      </c>
      <c r="K682" t="str">
        <f>IF(Table1[[#This Row],[Quarter]]="Q3",Table1[[#This Row],[Credit Amount]],"")</f>
        <v/>
      </c>
      <c r="L682">
        <f>IF(Table1[[#This Row],[Transaction Type]]="Upgrade",Table1[[#This Row],[Credit Amount]],IF(Table1[[#This Row],[Transaction Type]]="Activation",Table1[[#This Row],[Credit Amount]],""))</f>
        <v>-8.92</v>
      </c>
      <c r="M682" t="str">
        <f>IF(Table1[[#This Row],[Transaction Type]]="Maintenance",Table1[[#This Row],[Credit Amount]],"")</f>
        <v/>
      </c>
      <c r="N682">
        <v>10030</v>
      </c>
      <c r="O682" t="s">
        <v>2489</v>
      </c>
      <c r="P682" t="s">
        <v>2519</v>
      </c>
      <c r="Q682" t="s">
        <v>289</v>
      </c>
      <c r="R682">
        <v>10009</v>
      </c>
      <c r="S682" t="s">
        <v>2489</v>
      </c>
      <c r="T682" t="s">
        <v>2498</v>
      </c>
      <c r="U682" t="s">
        <v>290</v>
      </c>
      <c r="V682" t="s">
        <v>66</v>
      </c>
      <c r="W682">
        <v>100003546</v>
      </c>
      <c r="X682">
        <v>8005552547</v>
      </c>
      <c r="Y682" t="s">
        <v>2595</v>
      </c>
      <c r="Z682" t="s">
        <v>5142</v>
      </c>
      <c r="AA682" s="13">
        <v>-8.92</v>
      </c>
      <c r="AB682" s="14">
        <v>42506</v>
      </c>
      <c r="AC682" t="s">
        <v>35</v>
      </c>
    </row>
    <row r="683" spans="1:29" x14ac:dyDescent="0.25">
      <c r="A683" t="str">
        <f>CONCATENATE("Q",ROUNDUP(MONTH(Table1[[#This Row],[Month]])/3,0))</f>
        <v>Q2</v>
      </c>
      <c r="B683" s="14">
        <f>EOMONTH(Table1[[#This Row],[Credit Date]],-1)+1</f>
        <v>42491</v>
      </c>
      <c r="C683" t="str">
        <f>CONCATENATE(Table1[[#This Row],[Issuer Last Name]],", ",Table1[[#This Row],[Issuer First Name]])</f>
        <v>No. 030, Employee</v>
      </c>
      <c r="D683" t="str">
        <f>CONCATENATE(Table1[[#This Row],[Approver Last Name]],", ",Table1[[#This Row],[Approver First Name]])</f>
        <v>No. 009, Employee</v>
      </c>
      <c r="E683" t="str">
        <f>CONCATENATE(Table1[[#This Row],[Customer Last Name]],", ",Table1[[#This Row],[Customer First Name]])</f>
        <v>No. 12944, Client</v>
      </c>
      <c r="F683" t="str">
        <f>IF(Table1[[#This Row],[Credit Amount]]&gt;-19.99,"Less than 19.99",IF(Table1[[#This Row],[Credit Amount]]=-20,"20",IF(Table1[[#This Row],[Credit Amount]]&gt;-49.98,"20.01-49.98",IF(Table1[[#This Row],[Credit Amount]]=-49.99,"49.99",IF(Table1[[#This Row],[Credit Amount]]=-50,"50",IF(Table1[[#This Row],[Credit Amount]]&lt;-50.01,"Greater than 50"))))))</f>
        <v>20.01-49.98</v>
      </c>
      <c r="G683" t="str">
        <f>IF(Table1[[#This Row],[Transaction Type]]="Maintenance","Non-Sales","Sales")</f>
        <v>Non-Sales</v>
      </c>
      <c r="H683">
        <f>IF(Table1[[#This Row],[Quarter]]="q2",1,"")</f>
        <v>1</v>
      </c>
      <c r="I683" t="str">
        <f>IF(Table1[[#This Row],[Quarter]]="q3",1,"")</f>
        <v/>
      </c>
      <c r="J683">
        <f>IF(Table1[[#This Row],[Quarter]]="Q2",Table1[[#This Row],[Credit Amount]],"")</f>
        <v>-25.98</v>
      </c>
      <c r="K683" t="str">
        <f>IF(Table1[[#This Row],[Quarter]]="Q3",Table1[[#This Row],[Credit Amount]],"")</f>
        <v/>
      </c>
      <c r="L683" t="str">
        <f>IF(Table1[[#This Row],[Transaction Type]]="Upgrade",Table1[[#This Row],[Credit Amount]],IF(Table1[[#This Row],[Transaction Type]]="Activation",Table1[[#This Row],[Credit Amount]],""))</f>
        <v/>
      </c>
      <c r="M683">
        <f>IF(Table1[[#This Row],[Transaction Type]]="Maintenance",Table1[[#This Row],[Credit Amount]],"")</f>
        <v>-25.98</v>
      </c>
      <c r="N683">
        <v>10030</v>
      </c>
      <c r="O683" t="s">
        <v>2489</v>
      </c>
      <c r="P683" t="s">
        <v>2519</v>
      </c>
      <c r="Q683" t="s">
        <v>289</v>
      </c>
      <c r="R683">
        <v>10009</v>
      </c>
      <c r="S683" t="s">
        <v>2489</v>
      </c>
      <c r="T683" t="s">
        <v>2498</v>
      </c>
      <c r="U683" t="s">
        <v>290</v>
      </c>
      <c r="V683" t="s">
        <v>66</v>
      </c>
      <c r="W683">
        <v>100003943</v>
      </c>
      <c r="X683">
        <v>8005552944</v>
      </c>
      <c r="Y683" t="s">
        <v>2595</v>
      </c>
      <c r="Z683" t="s">
        <v>5534</v>
      </c>
      <c r="AA683" s="13">
        <v>-25.98</v>
      </c>
      <c r="AB683" s="14">
        <v>42511</v>
      </c>
      <c r="AC683" t="s">
        <v>36</v>
      </c>
    </row>
    <row r="684" spans="1:29" x14ac:dyDescent="0.25">
      <c r="A684" t="str">
        <f>CONCATENATE("Q",ROUNDUP(MONTH(Table1[[#This Row],[Month]])/3,0))</f>
        <v>Q2</v>
      </c>
      <c r="B684" s="14">
        <f>EOMONTH(Table1[[#This Row],[Credit Date]],-1)+1</f>
        <v>42491</v>
      </c>
      <c r="C684" t="str">
        <f>CONCATENATE(Table1[[#This Row],[Issuer Last Name]],", ",Table1[[#This Row],[Issuer First Name]])</f>
        <v>No. 030, Employee</v>
      </c>
      <c r="D684" t="str">
        <f>CONCATENATE(Table1[[#This Row],[Approver Last Name]],", ",Table1[[#This Row],[Approver First Name]])</f>
        <v>No. 009, Employee</v>
      </c>
      <c r="E684" t="str">
        <f>CONCATENATE(Table1[[#This Row],[Customer Last Name]],", ",Table1[[#This Row],[Customer First Name]])</f>
        <v>No. 11465, Client</v>
      </c>
      <c r="F684" t="str">
        <f>IF(Table1[[#This Row],[Credit Amount]]&gt;-19.99,"Less than 19.99",IF(Table1[[#This Row],[Credit Amount]]=-20,"20",IF(Table1[[#This Row],[Credit Amount]]&gt;-49.98,"20.01-49.98",IF(Table1[[#This Row],[Credit Amount]]=-49.99,"49.99",IF(Table1[[#This Row],[Credit Amount]]=-50,"50",IF(Table1[[#This Row],[Credit Amount]]&lt;-50.01,"Greater than 50"))))))</f>
        <v>20.01-49.98</v>
      </c>
      <c r="G684" t="str">
        <f>IF(Table1[[#This Row],[Transaction Type]]="Maintenance","Non-Sales","Sales")</f>
        <v>Non-Sales</v>
      </c>
      <c r="H684">
        <f>IF(Table1[[#This Row],[Quarter]]="q2",1,"")</f>
        <v>1</v>
      </c>
      <c r="I684" t="str">
        <f>IF(Table1[[#This Row],[Quarter]]="q3",1,"")</f>
        <v/>
      </c>
      <c r="J684">
        <f>IF(Table1[[#This Row],[Quarter]]="Q2",Table1[[#This Row],[Credit Amount]],"")</f>
        <v>-39.26</v>
      </c>
      <c r="K684" t="str">
        <f>IF(Table1[[#This Row],[Quarter]]="Q3",Table1[[#This Row],[Credit Amount]],"")</f>
        <v/>
      </c>
      <c r="L684" t="str">
        <f>IF(Table1[[#This Row],[Transaction Type]]="Upgrade",Table1[[#This Row],[Credit Amount]],IF(Table1[[#This Row],[Transaction Type]]="Activation",Table1[[#This Row],[Credit Amount]],""))</f>
        <v/>
      </c>
      <c r="M684">
        <f>IF(Table1[[#This Row],[Transaction Type]]="Maintenance",Table1[[#This Row],[Credit Amount]],"")</f>
        <v>-39.26</v>
      </c>
      <c r="N684">
        <v>10030</v>
      </c>
      <c r="O684" t="s">
        <v>2489</v>
      </c>
      <c r="P684" t="s">
        <v>2519</v>
      </c>
      <c r="Q684" t="s">
        <v>289</v>
      </c>
      <c r="R684">
        <v>10009</v>
      </c>
      <c r="S684" t="s">
        <v>2489</v>
      </c>
      <c r="T684" t="s">
        <v>2498</v>
      </c>
      <c r="U684" t="s">
        <v>290</v>
      </c>
      <c r="V684" t="s">
        <v>66</v>
      </c>
      <c r="W684">
        <v>100002464</v>
      </c>
      <c r="X684">
        <v>8005551465</v>
      </c>
      <c r="Y684" t="s">
        <v>2595</v>
      </c>
      <c r="Z684" t="s">
        <v>4060</v>
      </c>
      <c r="AA684" s="13">
        <v>-39.26</v>
      </c>
      <c r="AB684" s="14">
        <v>42514</v>
      </c>
      <c r="AC684" t="s">
        <v>36</v>
      </c>
    </row>
    <row r="685" spans="1:29" x14ac:dyDescent="0.25">
      <c r="A685" t="str">
        <f>CONCATENATE("Q",ROUNDUP(MONTH(Table1[[#This Row],[Month]])/3,0))</f>
        <v>Q2</v>
      </c>
      <c r="B685" s="14">
        <f>EOMONTH(Table1[[#This Row],[Credit Date]],-1)+1</f>
        <v>42491</v>
      </c>
      <c r="C685" t="str">
        <f>CONCATENATE(Table1[[#This Row],[Issuer Last Name]],", ",Table1[[#This Row],[Issuer First Name]])</f>
        <v>No. 030, Employee</v>
      </c>
      <c r="D685" t="str">
        <f>CONCATENATE(Table1[[#This Row],[Approver Last Name]],", ",Table1[[#This Row],[Approver First Name]])</f>
        <v>No. 009, Employee</v>
      </c>
      <c r="E685" t="str">
        <f>CONCATENATE(Table1[[#This Row],[Customer Last Name]],", ",Table1[[#This Row],[Customer First Name]])</f>
        <v>No. 13901, Client</v>
      </c>
      <c r="F685" t="str">
        <f>IF(Table1[[#This Row],[Credit Amount]]&gt;-19.99,"Less than 19.99",IF(Table1[[#This Row],[Credit Amount]]=-20,"20",IF(Table1[[#This Row],[Credit Amount]]&gt;-49.98,"20.01-49.98",IF(Table1[[#This Row],[Credit Amount]]=-49.99,"49.99",IF(Table1[[#This Row],[Credit Amount]]=-50,"50",IF(Table1[[#This Row],[Credit Amount]]&lt;-50.01,"Greater than 50"))))))</f>
        <v>20.01-49.98</v>
      </c>
      <c r="G685" t="str">
        <f>IF(Table1[[#This Row],[Transaction Type]]="Maintenance","Non-Sales","Sales")</f>
        <v>Non-Sales</v>
      </c>
      <c r="H685">
        <f>IF(Table1[[#This Row],[Quarter]]="q2",1,"")</f>
        <v>1</v>
      </c>
      <c r="I685" t="str">
        <f>IF(Table1[[#This Row],[Quarter]]="q3",1,"")</f>
        <v/>
      </c>
      <c r="J685">
        <f>IF(Table1[[#This Row],[Quarter]]="Q2",Table1[[#This Row],[Credit Amount]],"")</f>
        <v>-29.25</v>
      </c>
      <c r="K685" t="str">
        <f>IF(Table1[[#This Row],[Quarter]]="Q3",Table1[[#This Row],[Credit Amount]],"")</f>
        <v/>
      </c>
      <c r="L685" t="str">
        <f>IF(Table1[[#This Row],[Transaction Type]]="Upgrade",Table1[[#This Row],[Credit Amount]],IF(Table1[[#This Row],[Transaction Type]]="Activation",Table1[[#This Row],[Credit Amount]],""))</f>
        <v/>
      </c>
      <c r="M685">
        <f>IF(Table1[[#This Row],[Transaction Type]]="Maintenance",Table1[[#This Row],[Credit Amount]],"")</f>
        <v>-29.25</v>
      </c>
      <c r="N685">
        <v>10030</v>
      </c>
      <c r="O685" t="s">
        <v>2489</v>
      </c>
      <c r="P685" t="s">
        <v>2519</v>
      </c>
      <c r="Q685" t="s">
        <v>289</v>
      </c>
      <c r="R685">
        <v>10009</v>
      </c>
      <c r="S685" t="s">
        <v>2489</v>
      </c>
      <c r="T685" t="s">
        <v>2498</v>
      </c>
      <c r="U685" t="s">
        <v>290</v>
      </c>
      <c r="V685" t="s">
        <v>66</v>
      </c>
      <c r="W685">
        <v>100004900</v>
      </c>
      <c r="X685">
        <v>8005553901</v>
      </c>
      <c r="Y685" t="s">
        <v>2595</v>
      </c>
      <c r="Z685" t="s">
        <v>6489</v>
      </c>
      <c r="AA685" s="13">
        <v>-29.25</v>
      </c>
      <c r="AB685" s="14">
        <v>42515</v>
      </c>
      <c r="AC685" t="s">
        <v>36</v>
      </c>
    </row>
    <row r="686" spans="1:29" x14ac:dyDescent="0.25">
      <c r="A686" t="str">
        <f>CONCATENATE("Q",ROUNDUP(MONTH(Table1[[#This Row],[Month]])/3,0))</f>
        <v>Q2</v>
      </c>
      <c r="B686" s="14">
        <f>EOMONTH(Table1[[#This Row],[Credit Date]],-1)+1</f>
        <v>42491</v>
      </c>
      <c r="C686" t="str">
        <f>CONCATENATE(Table1[[#This Row],[Issuer Last Name]],", ",Table1[[#This Row],[Issuer First Name]])</f>
        <v>No. 030, Employee</v>
      </c>
      <c r="D686" t="str">
        <f>CONCATENATE(Table1[[#This Row],[Approver Last Name]],", ",Table1[[#This Row],[Approver First Name]])</f>
        <v>No. 009, Employee</v>
      </c>
      <c r="E686" t="str">
        <f>CONCATENATE(Table1[[#This Row],[Customer Last Name]],", ",Table1[[#This Row],[Customer First Name]])</f>
        <v>No. 13415, Client</v>
      </c>
      <c r="F6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86" t="str">
        <f>IF(Table1[[#This Row],[Transaction Type]]="Maintenance","Non-Sales","Sales")</f>
        <v>Non-Sales</v>
      </c>
      <c r="H686">
        <f>IF(Table1[[#This Row],[Quarter]]="q2",1,"")</f>
        <v>1</v>
      </c>
      <c r="I686" t="str">
        <f>IF(Table1[[#This Row],[Quarter]]="q3",1,"")</f>
        <v/>
      </c>
      <c r="J686">
        <f>IF(Table1[[#This Row],[Quarter]]="Q2",Table1[[#This Row],[Credit Amount]],"")</f>
        <v>-97.12</v>
      </c>
      <c r="K686" t="str">
        <f>IF(Table1[[#This Row],[Quarter]]="Q3",Table1[[#This Row],[Credit Amount]],"")</f>
        <v/>
      </c>
      <c r="L686" t="str">
        <f>IF(Table1[[#This Row],[Transaction Type]]="Upgrade",Table1[[#This Row],[Credit Amount]],IF(Table1[[#This Row],[Transaction Type]]="Activation",Table1[[#This Row],[Credit Amount]],""))</f>
        <v/>
      </c>
      <c r="M686">
        <f>IF(Table1[[#This Row],[Transaction Type]]="Maintenance",Table1[[#This Row],[Credit Amount]],"")</f>
        <v>-97.12</v>
      </c>
      <c r="N686">
        <v>10030</v>
      </c>
      <c r="O686" t="s">
        <v>2489</v>
      </c>
      <c r="P686" t="s">
        <v>2519</v>
      </c>
      <c r="Q686" t="s">
        <v>289</v>
      </c>
      <c r="R686">
        <v>10009</v>
      </c>
      <c r="S686" t="s">
        <v>2489</v>
      </c>
      <c r="T686" t="s">
        <v>2498</v>
      </c>
      <c r="U686" t="s">
        <v>290</v>
      </c>
      <c r="V686" t="s">
        <v>66</v>
      </c>
      <c r="W686">
        <v>100004414</v>
      </c>
      <c r="X686">
        <v>8005553415</v>
      </c>
      <c r="Y686" t="s">
        <v>2595</v>
      </c>
      <c r="Z686" t="s">
        <v>6003</v>
      </c>
      <c r="AA686" s="13">
        <v>-97.12</v>
      </c>
      <c r="AB686" s="14">
        <v>42518</v>
      </c>
      <c r="AC686" t="s">
        <v>36</v>
      </c>
    </row>
    <row r="687" spans="1:29" x14ac:dyDescent="0.25">
      <c r="A687" t="str">
        <f>CONCATENATE("Q",ROUNDUP(MONTH(Table1[[#This Row],[Month]])/3,0))</f>
        <v>Q2</v>
      </c>
      <c r="B687" s="14">
        <f>EOMONTH(Table1[[#This Row],[Credit Date]],-1)+1</f>
        <v>42491</v>
      </c>
      <c r="C687" t="str">
        <f>CONCATENATE(Table1[[#This Row],[Issuer Last Name]],", ",Table1[[#This Row],[Issuer First Name]])</f>
        <v>No. 030, Employee</v>
      </c>
      <c r="D687" t="str">
        <f>CONCATENATE(Table1[[#This Row],[Approver Last Name]],", ",Table1[[#This Row],[Approver First Name]])</f>
        <v>No. 009, Employee</v>
      </c>
      <c r="E687" t="str">
        <f>CONCATENATE(Table1[[#This Row],[Customer Last Name]],", ",Table1[[#This Row],[Customer First Name]])</f>
        <v>No. 10214, Client</v>
      </c>
      <c r="F6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87" t="str">
        <f>IF(Table1[[#This Row],[Transaction Type]]="Maintenance","Non-Sales","Sales")</f>
        <v>Non-Sales</v>
      </c>
      <c r="H687">
        <f>IF(Table1[[#This Row],[Quarter]]="q2",1,"")</f>
        <v>1</v>
      </c>
      <c r="I687" t="str">
        <f>IF(Table1[[#This Row],[Quarter]]="q3",1,"")</f>
        <v/>
      </c>
      <c r="J687">
        <f>IF(Table1[[#This Row],[Quarter]]="Q2",Table1[[#This Row],[Credit Amount]],"")</f>
        <v>-59.05</v>
      </c>
      <c r="K687" t="str">
        <f>IF(Table1[[#This Row],[Quarter]]="Q3",Table1[[#This Row],[Credit Amount]],"")</f>
        <v/>
      </c>
      <c r="L687" t="str">
        <f>IF(Table1[[#This Row],[Transaction Type]]="Upgrade",Table1[[#This Row],[Credit Amount]],IF(Table1[[#This Row],[Transaction Type]]="Activation",Table1[[#This Row],[Credit Amount]],""))</f>
        <v/>
      </c>
      <c r="M687">
        <f>IF(Table1[[#This Row],[Transaction Type]]="Maintenance",Table1[[#This Row],[Credit Amount]],"")</f>
        <v>-59.05</v>
      </c>
      <c r="N687">
        <v>10030</v>
      </c>
      <c r="O687" t="s">
        <v>2489</v>
      </c>
      <c r="P687" t="s">
        <v>2519</v>
      </c>
      <c r="Q687" t="s">
        <v>289</v>
      </c>
      <c r="R687">
        <v>10009</v>
      </c>
      <c r="S687" t="s">
        <v>2489</v>
      </c>
      <c r="T687" t="s">
        <v>2498</v>
      </c>
      <c r="U687" t="s">
        <v>290</v>
      </c>
      <c r="V687" t="s">
        <v>66</v>
      </c>
      <c r="W687">
        <v>100001213</v>
      </c>
      <c r="X687">
        <v>8005550214</v>
      </c>
      <c r="Y687" t="s">
        <v>2595</v>
      </c>
      <c r="Z687" t="s">
        <v>2809</v>
      </c>
      <c r="AA687" s="13">
        <v>-59.05</v>
      </c>
      <c r="AB687" s="14">
        <v>42518</v>
      </c>
      <c r="AC687" t="s">
        <v>36</v>
      </c>
    </row>
    <row r="688" spans="1:29" x14ac:dyDescent="0.25">
      <c r="A688" t="str">
        <f>CONCATENATE("Q",ROUNDUP(MONTH(Table1[[#This Row],[Month]])/3,0))</f>
        <v>Q2</v>
      </c>
      <c r="B688" s="14">
        <f>EOMONTH(Table1[[#This Row],[Credit Date]],-1)+1</f>
        <v>42491</v>
      </c>
      <c r="C688" t="str">
        <f>CONCATENATE(Table1[[#This Row],[Issuer Last Name]],", ",Table1[[#This Row],[Issuer First Name]])</f>
        <v>No. 030, Employee</v>
      </c>
      <c r="D688" t="str">
        <f>CONCATENATE(Table1[[#This Row],[Approver Last Name]],", ",Table1[[#This Row],[Approver First Name]])</f>
        <v>No. 009, Employee</v>
      </c>
      <c r="E688" t="str">
        <f>CONCATENATE(Table1[[#This Row],[Customer Last Name]],", ",Table1[[#This Row],[Customer First Name]])</f>
        <v>No. 10296, Client</v>
      </c>
      <c r="F688" t="str">
        <f>IF(Table1[[#This Row],[Credit Amount]]&gt;-19.99,"Less than 19.99",IF(Table1[[#This Row],[Credit Amount]]=-20,"20",IF(Table1[[#This Row],[Credit Amount]]&gt;-49.98,"20.01-49.98",IF(Table1[[#This Row],[Credit Amount]]=-49.99,"49.99",IF(Table1[[#This Row],[Credit Amount]]=-50,"50",IF(Table1[[#This Row],[Credit Amount]]&lt;-50.01,"Greater than 50"))))))</f>
        <v>20.01-49.98</v>
      </c>
      <c r="G688" t="str">
        <f>IF(Table1[[#This Row],[Transaction Type]]="Maintenance","Non-Sales","Sales")</f>
        <v>Non-Sales</v>
      </c>
      <c r="H688">
        <f>IF(Table1[[#This Row],[Quarter]]="q2",1,"")</f>
        <v>1</v>
      </c>
      <c r="I688" t="str">
        <f>IF(Table1[[#This Row],[Quarter]]="q3",1,"")</f>
        <v/>
      </c>
      <c r="J688">
        <f>IF(Table1[[#This Row],[Quarter]]="Q2",Table1[[#This Row],[Credit Amount]],"")</f>
        <v>-22.44</v>
      </c>
      <c r="K688" t="str">
        <f>IF(Table1[[#This Row],[Quarter]]="Q3",Table1[[#This Row],[Credit Amount]],"")</f>
        <v/>
      </c>
      <c r="L688" t="str">
        <f>IF(Table1[[#This Row],[Transaction Type]]="Upgrade",Table1[[#This Row],[Credit Amount]],IF(Table1[[#This Row],[Transaction Type]]="Activation",Table1[[#This Row],[Credit Amount]],""))</f>
        <v/>
      </c>
      <c r="M688">
        <f>IF(Table1[[#This Row],[Transaction Type]]="Maintenance",Table1[[#This Row],[Credit Amount]],"")</f>
        <v>-22.44</v>
      </c>
      <c r="N688">
        <v>10030</v>
      </c>
      <c r="O688" t="s">
        <v>2489</v>
      </c>
      <c r="P688" t="s">
        <v>2519</v>
      </c>
      <c r="Q688" t="s">
        <v>289</v>
      </c>
      <c r="R688">
        <v>10009</v>
      </c>
      <c r="S688" t="s">
        <v>2489</v>
      </c>
      <c r="T688" t="s">
        <v>2498</v>
      </c>
      <c r="U688" t="s">
        <v>290</v>
      </c>
      <c r="V688" t="s">
        <v>66</v>
      </c>
      <c r="W688">
        <v>100001295</v>
      </c>
      <c r="X688">
        <v>8005550296</v>
      </c>
      <c r="Y688" t="s">
        <v>2595</v>
      </c>
      <c r="Z688" t="s">
        <v>2891</v>
      </c>
      <c r="AA688" s="13">
        <v>-22.44</v>
      </c>
      <c r="AB688" s="14">
        <v>42520</v>
      </c>
      <c r="AC688" t="s">
        <v>36</v>
      </c>
    </row>
    <row r="689" spans="1:29" x14ac:dyDescent="0.25">
      <c r="A689" t="str">
        <f>CONCATENATE("Q",ROUNDUP(MONTH(Table1[[#This Row],[Month]])/3,0))</f>
        <v>Q2</v>
      </c>
      <c r="B689" s="14">
        <f>EOMONTH(Table1[[#This Row],[Credit Date]],-1)+1</f>
        <v>42522</v>
      </c>
      <c r="C689" t="str">
        <f>CONCATENATE(Table1[[#This Row],[Issuer Last Name]],", ",Table1[[#This Row],[Issuer First Name]])</f>
        <v>No. 030, Employee</v>
      </c>
      <c r="D689" t="str">
        <f>CONCATENATE(Table1[[#This Row],[Approver Last Name]],", ",Table1[[#This Row],[Approver First Name]])</f>
        <v>No. 009, Employee</v>
      </c>
      <c r="E689" t="str">
        <f>CONCATENATE(Table1[[#This Row],[Customer Last Name]],", ",Table1[[#This Row],[Customer First Name]])</f>
        <v>No. 10749, Client</v>
      </c>
      <c r="F689" t="str">
        <f>IF(Table1[[#This Row],[Credit Amount]]&gt;-19.99,"Less than 19.99",IF(Table1[[#This Row],[Credit Amount]]=-20,"20",IF(Table1[[#This Row],[Credit Amount]]&gt;-49.98,"20.01-49.98",IF(Table1[[#This Row],[Credit Amount]]=-49.99,"49.99",IF(Table1[[#This Row],[Credit Amount]]=-50,"50",IF(Table1[[#This Row],[Credit Amount]]&lt;-50.01,"Greater than 50"))))))</f>
        <v>20.01-49.98</v>
      </c>
      <c r="G689" t="str">
        <f>IF(Table1[[#This Row],[Transaction Type]]="Maintenance","Non-Sales","Sales")</f>
        <v>Non-Sales</v>
      </c>
      <c r="H689">
        <f>IF(Table1[[#This Row],[Quarter]]="q2",1,"")</f>
        <v>1</v>
      </c>
      <c r="I689" t="str">
        <f>IF(Table1[[#This Row],[Quarter]]="q3",1,"")</f>
        <v/>
      </c>
      <c r="J689">
        <f>IF(Table1[[#This Row],[Quarter]]="Q2",Table1[[#This Row],[Credit Amount]],"")</f>
        <v>-38.36</v>
      </c>
      <c r="K689" t="str">
        <f>IF(Table1[[#This Row],[Quarter]]="Q3",Table1[[#This Row],[Credit Amount]],"")</f>
        <v/>
      </c>
      <c r="L689" t="str">
        <f>IF(Table1[[#This Row],[Transaction Type]]="Upgrade",Table1[[#This Row],[Credit Amount]],IF(Table1[[#This Row],[Transaction Type]]="Activation",Table1[[#This Row],[Credit Amount]],""))</f>
        <v/>
      </c>
      <c r="M689">
        <f>IF(Table1[[#This Row],[Transaction Type]]="Maintenance",Table1[[#This Row],[Credit Amount]],"")</f>
        <v>-38.36</v>
      </c>
      <c r="N689">
        <v>10030</v>
      </c>
      <c r="O689" t="s">
        <v>2489</v>
      </c>
      <c r="P689" t="s">
        <v>2519</v>
      </c>
      <c r="Q689" t="s">
        <v>289</v>
      </c>
      <c r="R689">
        <v>10009</v>
      </c>
      <c r="S689" t="s">
        <v>2489</v>
      </c>
      <c r="T689" t="s">
        <v>2498</v>
      </c>
      <c r="U689" t="s">
        <v>290</v>
      </c>
      <c r="V689" t="s">
        <v>66</v>
      </c>
      <c r="W689">
        <v>100001748</v>
      </c>
      <c r="X689">
        <v>8005550749</v>
      </c>
      <c r="Y689" t="s">
        <v>2595</v>
      </c>
      <c r="Z689" t="s">
        <v>3344</v>
      </c>
      <c r="AA689" s="13">
        <v>-38.36</v>
      </c>
      <c r="AB689" s="14">
        <v>42528</v>
      </c>
      <c r="AC689" t="s">
        <v>36</v>
      </c>
    </row>
    <row r="690" spans="1:29" x14ac:dyDescent="0.25">
      <c r="A690" t="str">
        <f>CONCATENATE("Q",ROUNDUP(MONTH(Table1[[#This Row],[Month]])/3,0))</f>
        <v>Q2</v>
      </c>
      <c r="B690" s="14">
        <f>EOMONTH(Table1[[#This Row],[Credit Date]],-1)+1</f>
        <v>42522</v>
      </c>
      <c r="C690" t="str">
        <f>CONCATENATE(Table1[[#This Row],[Issuer Last Name]],", ",Table1[[#This Row],[Issuer First Name]])</f>
        <v>No. 030, Employee</v>
      </c>
      <c r="D690" t="str">
        <f>CONCATENATE(Table1[[#This Row],[Approver Last Name]],", ",Table1[[#This Row],[Approver First Name]])</f>
        <v>No. 009, Employee</v>
      </c>
      <c r="E690" t="str">
        <f>CONCATENATE(Table1[[#This Row],[Customer Last Name]],", ",Table1[[#This Row],[Customer First Name]])</f>
        <v>No. 11149, Client</v>
      </c>
      <c r="F690" t="str">
        <f>IF(Table1[[#This Row],[Credit Amount]]&gt;-19.99,"Less than 19.99",IF(Table1[[#This Row],[Credit Amount]]=-20,"20",IF(Table1[[#This Row],[Credit Amount]]&gt;-49.98,"20.01-49.98",IF(Table1[[#This Row],[Credit Amount]]=-49.99,"49.99",IF(Table1[[#This Row],[Credit Amount]]=-50,"50",IF(Table1[[#This Row],[Credit Amount]]&lt;-50.01,"Greater than 50"))))))</f>
        <v>Less than 19.99</v>
      </c>
      <c r="G690" t="str">
        <f>IF(Table1[[#This Row],[Transaction Type]]="Maintenance","Non-Sales","Sales")</f>
        <v>Non-Sales</v>
      </c>
      <c r="H690">
        <f>IF(Table1[[#This Row],[Quarter]]="q2",1,"")</f>
        <v>1</v>
      </c>
      <c r="I690" t="str">
        <f>IF(Table1[[#This Row],[Quarter]]="q3",1,"")</f>
        <v/>
      </c>
      <c r="J690">
        <f>IF(Table1[[#This Row],[Quarter]]="Q2",Table1[[#This Row],[Credit Amount]],"")</f>
        <v>-12.98</v>
      </c>
      <c r="K690" t="str">
        <f>IF(Table1[[#This Row],[Quarter]]="Q3",Table1[[#This Row],[Credit Amount]],"")</f>
        <v/>
      </c>
      <c r="L690" t="str">
        <f>IF(Table1[[#This Row],[Transaction Type]]="Upgrade",Table1[[#This Row],[Credit Amount]],IF(Table1[[#This Row],[Transaction Type]]="Activation",Table1[[#This Row],[Credit Amount]],""))</f>
        <v/>
      </c>
      <c r="M690">
        <f>IF(Table1[[#This Row],[Transaction Type]]="Maintenance",Table1[[#This Row],[Credit Amount]],"")</f>
        <v>-12.98</v>
      </c>
      <c r="N690">
        <v>10030</v>
      </c>
      <c r="O690" t="s">
        <v>2489</v>
      </c>
      <c r="P690" t="s">
        <v>2519</v>
      </c>
      <c r="Q690" t="s">
        <v>289</v>
      </c>
      <c r="R690">
        <v>10009</v>
      </c>
      <c r="S690" t="s">
        <v>2489</v>
      </c>
      <c r="T690" t="s">
        <v>2498</v>
      </c>
      <c r="U690" t="s">
        <v>290</v>
      </c>
      <c r="V690" t="s">
        <v>66</v>
      </c>
      <c r="W690">
        <v>100002148</v>
      </c>
      <c r="X690">
        <v>8005551149</v>
      </c>
      <c r="Y690" t="s">
        <v>2595</v>
      </c>
      <c r="Z690" t="s">
        <v>3744</v>
      </c>
      <c r="AA690" s="13">
        <v>-12.98</v>
      </c>
      <c r="AB690" s="14">
        <v>42532</v>
      </c>
      <c r="AC690" t="s">
        <v>36</v>
      </c>
    </row>
    <row r="691" spans="1:29" x14ac:dyDescent="0.25">
      <c r="A691" t="str">
        <f>CONCATENATE("Q",ROUNDUP(MONTH(Table1[[#This Row],[Month]])/3,0))</f>
        <v>Q2</v>
      </c>
      <c r="B691" s="14">
        <f>EOMONTH(Table1[[#This Row],[Credit Date]],-1)+1</f>
        <v>42522</v>
      </c>
      <c r="C691" t="str">
        <f>CONCATENATE(Table1[[#This Row],[Issuer Last Name]],", ",Table1[[#This Row],[Issuer First Name]])</f>
        <v>No. 030, Employee</v>
      </c>
      <c r="D691" t="str">
        <f>CONCATENATE(Table1[[#This Row],[Approver Last Name]],", ",Table1[[#This Row],[Approver First Name]])</f>
        <v>No. 009, Employee</v>
      </c>
      <c r="E691" t="str">
        <f>CONCATENATE(Table1[[#This Row],[Customer Last Name]],", ",Table1[[#This Row],[Customer First Name]])</f>
        <v>No. 13340, Client</v>
      </c>
      <c r="F6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691" t="str">
        <f>IF(Table1[[#This Row],[Transaction Type]]="Maintenance","Non-Sales","Sales")</f>
        <v>Non-Sales</v>
      </c>
      <c r="H691">
        <f>IF(Table1[[#This Row],[Quarter]]="q2",1,"")</f>
        <v>1</v>
      </c>
      <c r="I691" t="str">
        <f>IF(Table1[[#This Row],[Quarter]]="q3",1,"")</f>
        <v/>
      </c>
      <c r="J691">
        <f>IF(Table1[[#This Row],[Quarter]]="Q2",Table1[[#This Row],[Credit Amount]],"")</f>
        <v>-97.31</v>
      </c>
      <c r="K691" t="str">
        <f>IF(Table1[[#This Row],[Quarter]]="Q3",Table1[[#This Row],[Credit Amount]],"")</f>
        <v/>
      </c>
      <c r="L691" t="str">
        <f>IF(Table1[[#This Row],[Transaction Type]]="Upgrade",Table1[[#This Row],[Credit Amount]],IF(Table1[[#This Row],[Transaction Type]]="Activation",Table1[[#This Row],[Credit Amount]],""))</f>
        <v/>
      </c>
      <c r="M691">
        <f>IF(Table1[[#This Row],[Transaction Type]]="Maintenance",Table1[[#This Row],[Credit Amount]],"")</f>
        <v>-97.31</v>
      </c>
      <c r="N691">
        <v>10030</v>
      </c>
      <c r="O691" t="s">
        <v>2489</v>
      </c>
      <c r="P691" t="s">
        <v>2519</v>
      </c>
      <c r="Q691" t="s">
        <v>289</v>
      </c>
      <c r="R691">
        <v>10009</v>
      </c>
      <c r="S691" t="s">
        <v>2489</v>
      </c>
      <c r="T691" t="s">
        <v>2498</v>
      </c>
      <c r="U691" t="s">
        <v>290</v>
      </c>
      <c r="V691" t="s">
        <v>66</v>
      </c>
      <c r="W691">
        <v>100004339</v>
      </c>
      <c r="X691">
        <v>8005553340</v>
      </c>
      <c r="Y691" t="s">
        <v>2595</v>
      </c>
      <c r="Z691" t="s">
        <v>5928</v>
      </c>
      <c r="AA691" s="13">
        <v>-97.31</v>
      </c>
      <c r="AB691" s="14">
        <v>42537</v>
      </c>
      <c r="AC691" t="s">
        <v>36</v>
      </c>
    </row>
    <row r="692" spans="1:29" x14ac:dyDescent="0.25">
      <c r="A692" t="str">
        <f>CONCATENATE("Q",ROUNDUP(MONTH(Table1[[#This Row],[Month]])/3,0))</f>
        <v>Q2</v>
      </c>
      <c r="B692" s="14">
        <f>EOMONTH(Table1[[#This Row],[Credit Date]],-1)+1</f>
        <v>42522</v>
      </c>
      <c r="C692" t="str">
        <f>CONCATENATE(Table1[[#This Row],[Issuer Last Name]],", ",Table1[[#This Row],[Issuer First Name]])</f>
        <v>No. 030, Employee</v>
      </c>
      <c r="D692" t="str">
        <f>CONCATENATE(Table1[[#This Row],[Approver Last Name]],", ",Table1[[#This Row],[Approver First Name]])</f>
        <v>No. 009, Employee</v>
      </c>
      <c r="E692" t="str">
        <f>CONCATENATE(Table1[[#This Row],[Customer Last Name]],", ",Table1[[#This Row],[Customer First Name]])</f>
        <v>No. 10953, Client</v>
      </c>
      <c r="F692" t="str">
        <f>IF(Table1[[#This Row],[Credit Amount]]&gt;-19.99,"Less than 19.99",IF(Table1[[#This Row],[Credit Amount]]=-20,"20",IF(Table1[[#This Row],[Credit Amount]]&gt;-49.98,"20.01-49.98",IF(Table1[[#This Row],[Credit Amount]]=-49.99,"49.99",IF(Table1[[#This Row],[Credit Amount]]=-50,"50",IF(Table1[[#This Row],[Credit Amount]]&lt;-50.01,"Greater than 50"))))))</f>
        <v>Less than 19.99</v>
      </c>
      <c r="G692" t="str">
        <f>IF(Table1[[#This Row],[Transaction Type]]="Maintenance","Non-Sales","Sales")</f>
        <v>Non-Sales</v>
      </c>
      <c r="H692">
        <f>IF(Table1[[#This Row],[Quarter]]="q2",1,"")</f>
        <v>1</v>
      </c>
      <c r="I692" t="str">
        <f>IF(Table1[[#This Row],[Quarter]]="q3",1,"")</f>
        <v/>
      </c>
      <c r="J692">
        <f>IF(Table1[[#This Row],[Quarter]]="Q2",Table1[[#This Row],[Credit Amount]],"")</f>
        <v>-7.33</v>
      </c>
      <c r="K692" t="str">
        <f>IF(Table1[[#This Row],[Quarter]]="Q3",Table1[[#This Row],[Credit Amount]],"")</f>
        <v/>
      </c>
      <c r="L692" t="str">
        <f>IF(Table1[[#This Row],[Transaction Type]]="Upgrade",Table1[[#This Row],[Credit Amount]],IF(Table1[[#This Row],[Transaction Type]]="Activation",Table1[[#This Row],[Credit Amount]],""))</f>
        <v/>
      </c>
      <c r="M692">
        <f>IF(Table1[[#This Row],[Transaction Type]]="Maintenance",Table1[[#This Row],[Credit Amount]],"")</f>
        <v>-7.33</v>
      </c>
      <c r="N692">
        <v>10030</v>
      </c>
      <c r="O692" t="s">
        <v>2489</v>
      </c>
      <c r="P692" t="s">
        <v>2519</v>
      </c>
      <c r="Q692" t="s">
        <v>289</v>
      </c>
      <c r="R692">
        <v>10009</v>
      </c>
      <c r="S692" t="s">
        <v>2489</v>
      </c>
      <c r="T692" t="s">
        <v>2498</v>
      </c>
      <c r="U692" t="s">
        <v>290</v>
      </c>
      <c r="V692" t="s">
        <v>66</v>
      </c>
      <c r="W692">
        <v>100001952</v>
      </c>
      <c r="X692">
        <v>8005550953</v>
      </c>
      <c r="Y692" t="s">
        <v>2595</v>
      </c>
      <c r="Z692" t="s">
        <v>3548</v>
      </c>
      <c r="AA692" s="13">
        <v>-7.33</v>
      </c>
      <c r="AB692" s="14">
        <v>42540</v>
      </c>
      <c r="AC692" t="s">
        <v>36</v>
      </c>
    </row>
    <row r="693" spans="1:29" x14ac:dyDescent="0.25">
      <c r="A693" t="str">
        <f>CONCATENATE("Q",ROUNDUP(MONTH(Table1[[#This Row],[Month]])/3,0))</f>
        <v>Q2</v>
      </c>
      <c r="B693" s="14">
        <f>EOMONTH(Table1[[#This Row],[Credit Date]],-1)+1</f>
        <v>42522</v>
      </c>
      <c r="C693" t="str">
        <f>CONCATENATE(Table1[[#This Row],[Issuer Last Name]],", ",Table1[[#This Row],[Issuer First Name]])</f>
        <v>No. 030, Employee</v>
      </c>
      <c r="D693" t="str">
        <f>CONCATENATE(Table1[[#This Row],[Approver Last Name]],", ",Table1[[#This Row],[Approver First Name]])</f>
        <v>No. 009, Employee</v>
      </c>
      <c r="E693" t="str">
        <f>CONCATENATE(Table1[[#This Row],[Customer Last Name]],", ",Table1[[#This Row],[Customer First Name]])</f>
        <v>No. 12954, Client</v>
      </c>
      <c r="F6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693" t="str">
        <f>IF(Table1[[#This Row],[Transaction Type]]="Maintenance","Non-Sales","Sales")</f>
        <v>Non-Sales</v>
      </c>
      <c r="H693">
        <f>IF(Table1[[#This Row],[Quarter]]="q2",1,"")</f>
        <v>1</v>
      </c>
      <c r="I693" t="str">
        <f>IF(Table1[[#This Row],[Quarter]]="q3",1,"")</f>
        <v/>
      </c>
      <c r="J693">
        <f>IF(Table1[[#This Row],[Quarter]]="Q2",Table1[[#This Row],[Credit Amount]],"")</f>
        <v>-88.12</v>
      </c>
      <c r="K693" t="str">
        <f>IF(Table1[[#This Row],[Quarter]]="Q3",Table1[[#This Row],[Credit Amount]],"")</f>
        <v/>
      </c>
      <c r="L693" t="str">
        <f>IF(Table1[[#This Row],[Transaction Type]]="Upgrade",Table1[[#This Row],[Credit Amount]],IF(Table1[[#This Row],[Transaction Type]]="Activation",Table1[[#This Row],[Credit Amount]],""))</f>
        <v/>
      </c>
      <c r="M693">
        <f>IF(Table1[[#This Row],[Transaction Type]]="Maintenance",Table1[[#This Row],[Credit Amount]],"")</f>
        <v>-88.12</v>
      </c>
      <c r="N693">
        <v>10030</v>
      </c>
      <c r="O693" t="s">
        <v>2489</v>
      </c>
      <c r="P693" t="s">
        <v>2519</v>
      </c>
      <c r="Q693" t="s">
        <v>289</v>
      </c>
      <c r="R693">
        <v>10009</v>
      </c>
      <c r="S693" t="s">
        <v>2489</v>
      </c>
      <c r="T693" t="s">
        <v>2498</v>
      </c>
      <c r="U693" t="s">
        <v>290</v>
      </c>
      <c r="V693" t="s">
        <v>66</v>
      </c>
      <c r="W693">
        <v>100003953</v>
      </c>
      <c r="X693">
        <v>8005552954</v>
      </c>
      <c r="Y693" t="s">
        <v>2595</v>
      </c>
      <c r="Z693" t="s">
        <v>5544</v>
      </c>
      <c r="AA693" s="13">
        <v>-88.12</v>
      </c>
      <c r="AB693" s="14">
        <v>42543</v>
      </c>
      <c r="AC693" t="s">
        <v>36</v>
      </c>
    </row>
    <row r="694" spans="1:29" x14ac:dyDescent="0.25">
      <c r="A694" t="str">
        <f>CONCATENATE("Q",ROUNDUP(MONTH(Table1[[#This Row],[Month]])/3,0))</f>
        <v>Q2</v>
      </c>
      <c r="B694" s="14">
        <f>EOMONTH(Table1[[#This Row],[Credit Date]],-1)+1</f>
        <v>42522</v>
      </c>
      <c r="C694" t="str">
        <f>CONCATENATE(Table1[[#This Row],[Issuer Last Name]],", ",Table1[[#This Row],[Issuer First Name]])</f>
        <v>No. 030, Employee</v>
      </c>
      <c r="D694" t="str">
        <f>CONCATENATE(Table1[[#This Row],[Approver Last Name]],", ",Table1[[#This Row],[Approver First Name]])</f>
        <v>No. 009, Employee</v>
      </c>
      <c r="E694" t="str">
        <f>CONCATENATE(Table1[[#This Row],[Customer Last Name]],", ",Table1[[#This Row],[Customer First Name]])</f>
        <v>No. 13913, Client</v>
      </c>
      <c r="F694" t="str">
        <f>IF(Table1[[#This Row],[Credit Amount]]&gt;-19.99,"Less than 19.99",IF(Table1[[#This Row],[Credit Amount]]=-20,"20",IF(Table1[[#This Row],[Credit Amount]]&gt;-49.98,"20.01-49.98",IF(Table1[[#This Row],[Credit Amount]]=-49.99,"49.99",IF(Table1[[#This Row],[Credit Amount]]=-50,"50",IF(Table1[[#This Row],[Credit Amount]]&lt;-50.01,"Greater than 50"))))))</f>
        <v>Less than 19.99</v>
      </c>
      <c r="G694" t="str">
        <f>IF(Table1[[#This Row],[Transaction Type]]="Maintenance","Non-Sales","Sales")</f>
        <v>Sales</v>
      </c>
      <c r="H694">
        <f>IF(Table1[[#This Row],[Quarter]]="q2",1,"")</f>
        <v>1</v>
      </c>
      <c r="I694" t="str">
        <f>IF(Table1[[#This Row],[Quarter]]="q3",1,"")</f>
        <v/>
      </c>
      <c r="J694">
        <f>IF(Table1[[#This Row],[Quarter]]="Q2",Table1[[#This Row],[Credit Amount]],"")</f>
        <v>-13.98</v>
      </c>
      <c r="K694" t="str">
        <f>IF(Table1[[#This Row],[Quarter]]="Q3",Table1[[#This Row],[Credit Amount]],"")</f>
        <v/>
      </c>
      <c r="L694">
        <f>IF(Table1[[#This Row],[Transaction Type]]="Upgrade",Table1[[#This Row],[Credit Amount]],IF(Table1[[#This Row],[Transaction Type]]="Activation",Table1[[#This Row],[Credit Amount]],""))</f>
        <v>-13.98</v>
      </c>
      <c r="M694" t="str">
        <f>IF(Table1[[#This Row],[Transaction Type]]="Maintenance",Table1[[#This Row],[Credit Amount]],"")</f>
        <v/>
      </c>
      <c r="N694">
        <v>10030</v>
      </c>
      <c r="O694" t="s">
        <v>2489</v>
      </c>
      <c r="P694" t="s">
        <v>2519</v>
      </c>
      <c r="Q694" t="s">
        <v>289</v>
      </c>
      <c r="R694">
        <v>10009</v>
      </c>
      <c r="S694" t="s">
        <v>2489</v>
      </c>
      <c r="T694" t="s">
        <v>2498</v>
      </c>
      <c r="U694" t="s">
        <v>290</v>
      </c>
      <c r="V694" t="s">
        <v>66</v>
      </c>
      <c r="W694">
        <v>100004912</v>
      </c>
      <c r="X694">
        <v>8005553913</v>
      </c>
      <c r="Y694" t="s">
        <v>2595</v>
      </c>
      <c r="Z694" t="s">
        <v>6501</v>
      </c>
      <c r="AA694" s="13">
        <v>-13.98</v>
      </c>
      <c r="AB694" s="14">
        <v>42547</v>
      </c>
      <c r="AC694" t="s">
        <v>35</v>
      </c>
    </row>
    <row r="695" spans="1:29" x14ac:dyDescent="0.25">
      <c r="A695" t="str">
        <f>CONCATENATE("Q",ROUNDUP(MONTH(Table1[[#This Row],[Month]])/3,0))</f>
        <v>Q2</v>
      </c>
      <c r="B695" s="14">
        <f>EOMONTH(Table1[[#This Row],[Credit Date]],-1)+1</f>
        <v>42522</v>
      </c>
      <c r="C695" t="str">
        <f>CONCATENATE(Table1[[#This Row],[Issuer Last Name]],", ",Table1[[#This Row],[Issuer First Name]])</f>
        <v>No. 030, Employee</v>
      </c>
      <c r="D695" t="str">
        <f>CONCATENATE(Table1[[#This Row],[Approver Last Name]],", ",Table1[[#This Row],[Approver First Name]])</f>
        <v>No. 009, Employee</v>
      </c>
      <c r="E695" t="str">
        <f>CONCATENATE(Table1[[#This Row],[Customer Last Name]],", ",Table1[[#This Row],[Customer First Name]])</f>
        <v>No. 12570, Client</v>
      </c>
      <c r="F695" t="str">
        <f>IF(Table1[[#This Row],[Credit Amount]]&gt;-19.99,"Less than 19.99",IF(Table1[[#This Row],[Credit Amount]]=-20,"20",IF(Table1[[#This Row],[Credit Amount]]&gt;-49.98,"20.01-49.98",IF(Table1[[#This Row],[Credit Amount]]=-49.99,"49.99",IF(Table1[[#This Row],[Credit Amount]]=-50,"50",IF(Table1[[#This Row],[Credit Amount]]&lt;-50.01,"Greater than 50"))))))</f>
        <v>20.01-49.98</v>
      </c>
      <c r="G695" t="str">
        <f>IF(Table1[[#This Row],[Transaction Type]]="Maintenance","Non-Sales","Sales")</f>
        <v>Non-Sales</v>
      </c>
      <c r="H695">
        <f>IF(Table1[[#This Row],[Quarter]]="q2",1,"")</f>
        <v>1</v>
      </c>
      <c r="I695" t="str">
        <f>IF(Table1[[#This Row],[Quarter]]="q3",1,"")</f>
        <v/>
      </c>
      <c r="J695">
        <f>IF(Table1[[#This Row],[Quarter]]="Q2",Table1[[#This Row],[Credit Amount]],"")</f>
        <v>-38.5</v>
      </c>
      <c r="K695" t="str">
        <f>IF(Table1[[#This Row],[Quarter]]="Q3",Table1[[#This Row],[Credit Amount]],"")</f>
        <v/>
      </c>
      <c r="L695" t="str">
        <f>IF(Table1[[#This Row],[Transaction Type]]="Upgrade",Table1[[#This Row],[Credit Amount]],IF(Table1[[#This Row],[Transaction Type]]="Activation",Table1[[#This Row],[Credit Amount]],""))</f>
        <v/>
      </c>
      <c r="M695">
        <f>IF(Table1[[#This Row],[Transaction Type]]="Maintenance",Table1[[#This Row],[Credit Amount]],"")</f>
        <v>-38.5</v>
      </c>
      <c r="N695">
        <v>10030</v>
      </c>
      <c r="O695" t="s">
        <v>2489</v>
      </c>
      <c r="P695" t="s">
        <v>2519</v>
      </c>
      <c r="Q695" t="s">
        <v>289</v>
      </c>
      <c r="R695">
        <v>10009</v>
      </c>
      <c r="S695" t="s">
        <v>2489</v>
      </c>
      <c r="T695" t="s">
        <v>2498</v>
      </c>
      <c r="U695" t="s">
        <v>290</v>
      </c>
      <c r="V695" t="s">
        <v>66</v>
      </c>
      <c r="W695">
        <v>100003569</v>
      </c>
      <c r="X695">
        <v>8005552570</v>
      </c>
      <c r="Y695" t="s">
        <v>2595</v>
      </c>
      <c r="Z695" t="s">
        <v>5165</v>
      </c>
      <c r="AA695" s="13">
        <v>-38.5</v>
      </c>
      <c r="AB695" s="14">
        <v>42547</v>
      </c>
      <c r="AC695" t="s">
        <v>36</v>
      </c>
    </row>
    <row r="696" spans="1:29" x14ac:dyDescent="0.25">
      <c r="A696" t="str">
        <f>CONCATENATE("Q",ROUNDUP(MONTH(Table1[[#This Row],[Month]])/3,0))</f>
        <v>Q2</v>
      </c>
      <c r="B696" s="14">
        <f>EOMONTH(Table1[[#This Row],[Credit Date]],-1)+1</f>
        <v>42522</v>
      </c>
      <c r="C696" t="str">
        <f>CONCATENATE(Table1[[#This Row],[Issuer Last Name]],", ",Table1[[#This Row],[Issuer First Name]])</f>
        <v>No. 030, Employee</v>
      </c>
      <c r="D696" t="str">
        <f>CONCATENATE(Table1[[#This Row],[Approver Last Name]],", ",Table1[[#This Row],[Approver First Name]])</f>
        <v>No. 009, Employee</v>
      </c>
      <c r="E696" t="str">
        <f>CONCATENATE(Table1[[#This Row],[Customer Last Name]],", ",Table1[[#This Row],[Customer First Name]])</f>
        <v>No. 11436, Client</v>
      </c>
      <c r="F6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696" t="str">
        <f>IF(Table1[[#This Row],[Transaction Type]]="Maintenance","Non-Sales","Sales")</f>
        <v>Non-Sales</v>
      </c>
      <c r="H696">
        <f>IF(Table1[[#This Row],[Quarter]]="q2",1,"")</f>
        <v>1</v>
      </c>
      <c r="I696" t="str">
        <f>IF(Table1[[#This Row],[Quarter]]="q3",1,"")</f>
        <v/>
      </c>
      <c r="J696">
        <f>IF(Table1[[#This Row],[Quarter]]="Q2",Table1[[#This Row],[Credit Amount]],"")</f>
        <v>-71.84</v>
      </c>
      <c r="K696" t="str">
        <f>IF(Table1[[#This Row],[Quarter]]="Q3",Table1[[#This Row],[Credit Amount]],"")</f>
        <v/>
      </c>
      <c r="L696" t="str">
        <f>IF(Table1[[#This Row],[Transaction Type]]="Upgrade",Table1[[#This Row],[Credit Amount]],IF(Table1[[#This Row],[Transaction Type]]="Activation",Table1[[#This Row],[Credit Amount]],""))</f>
        <v/>
      </c>
      <c r="M696">
        <f>IF(Table1[[#This Row],[Transaction Type]]="Maintenance",Table1[[#This Row],[Credit Amount]],"")</f>
        <v>-71.84</v>
      </c>
      <c r="N696">
        <v>10030</v>
      </c>
      <c r="O696" t="s">
        <v>2489</v>
      </c>
      <c r="P696" t="s">
        <v>2519</v>
      </c>
      <c r="Q696" t="s">
        <v>289</v>
      </c>
      <c r="R696">
        <v>10009</v>
      </c>
      <c r="S696" t="s">
        <v>2489</v>
      </c>
      <c r="T696" t="s">
        <v>2498</v>
      </c>
      <c r="U696" t="s">
        <v>290</v>
      </c>
      <c r="V696" t="s">
        <v>66</v>
      </c>
      <c r="W696">
        <v>100002435</v>
      </c>
      <c r="X696">
        <v>8005551436</v>
      </c>
      <c r="Y696" t="s">
        <v>2595</v>
      </c>
      <c r="Z696" t="s">
        <v>4031</v>
      </c>
      <c r="AA696" s="13">
        <v>-71.84</v>
      </c>
      <c r="AB696" s="14">
        <v>42550</v>
      </c>
      <c r="AC696" t="s">
        <v>36</v>
      </c>
    </row>
    <row r="697" spans="1:29" x14ac:dyDescent="0.25">
      <c r="A697" t="str">
        <f>CONCATENATE("Q",ROUNDUP(MONTH(Table1[[#This Row],[Month]])/3,0))</f>
        <v>Q3</v>
      </c>
      <c r="B697" s="14">
        <f>EOMONTH(Table1[[#This Row],[Credit Date]],-1)+1</f>
        <v>42552</v>
      </c>
      <c r="C697" t="str">
        <f>CONCATENATE(Table1[[#This Row],[Issuer Last Name]],", ",Table1[[#This Row],[Issuer First Name]])</f>
        <v>No. 030, Employee</v>
      </c>
      <c r="D697" t="str">
        <f>CONCATENATE(Table1[[#This Row],[Approver Last Name]],", ",Table1[[#This Row],[Approver First Name]])</f>
        <v>No. 009, Employee</v>
      </c>
      <c r="E697" t="str">
        <f>CONCATENATE(Table1[[#This Row],[Customer Last Name]],", ",Table1[[#This Row],[Customer First Name]])</f>
        <v>No. 13595, Client</v>
      </c>
      <c r="F6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697" t="str">
        <f>IF(Table1[[#This Row],[Transaction Type]]="Maintenance","Non-Sales","Sales")</f>
        <v>Non-Sales</v>
      </c>
      <c r="H697" t="str">
        <f>IF(Table1[[#This Row],[Quarter]]="q2",1,"")</f>
        <v/>
      </c>
      <c r="I697">
        <f>IF(Table1[[#This Row],[Quarter]]="q3",1,"")</f>
        <v>1</v>
      </c>
      <c r="J697" t="str">
        <f>IF(Table1[[#This Row],[Quarter]]="Q2",Table1[[#This Row],[Credit Amount]],"")</f>
        <v/>
      </c>
      <c r="K697">
        <f>IF(Table1[[#This Row],[Quarter]]="Q3",Table1[[#This Row],[Credit Amount]],"")</f>
        <v>-60.72</v>
      </c>
      <c r="L697" t="str">
        <f>IF(Table1[[#This Row],[Transaction Type]]="Upgrade",Table1[[#This Row],[Credit Amount]],IF(Table1[[#This Row],[Transaction Type]]="Activation",Table1[[#This Row],[Credit Amount]],""))</f>
        <v/>
      </c>
      <c r="M697">
        <f>IF(Table1[[#This Row],[Transaction Type]]="Maintenance",Table1[[#This Row],[Credit Amount]],"")</f>
        <v>-60.72</v>
      </c>
      <c r="N697">
        <v>10030</v>
      </c>
      <c r="O697" t="s">
        <v>2489</v>
      </c>
      <c r="P697" t="s">
        <v>2519</v>
      </c>
      <c r="Q697" t="s">
        <v>289</v>
      </c>
      <c r="R697">
        <v>10009</v>
      </c>
      <c r="S697" t="s">
        <v>2489</v>
      </c>
      <c r="T697" t="s">
        <v>2498</v>
      </c>
      <c r="U697" t="s">
        <v>290</v>
      </c>
      <c r="V697" t="s">
        <v>66</v>
      </c>
      <c r="W697">
        <v>100004594</v>
      </c>
      <c r="X697">
        <v>8005553595</v>
      </c>
      <c r="Y697" t="s">
        <v>2595</v>
      </c>
      <c r="Z697" t="s">
        <v>6183</v>
      </c>
      <c r="AA697" s="13">
        <v>-60.72</v>
      </c>
      <c r="AB697" s="14">
        <v>42555</v>
      </c>
      <c r="AC697" t="s">
        <v>36</v>
      </c>
    </row>
    <row r="698" spans="1:29" x14ac:dyDescent="0.25">
      <c r="A698" t="str">
        <f>CONCATENATE("Q",ROUNDUP(MONTH(Table1[[#This Row],[Month]])/3,0))</f>
        <v>Q3</v>
      </c>
      <c r="B698" s="14">
        <f>EOMONTH(Table1[[#This Row],[Credit Date]],-1)+1</f>
        <v>42552</v>
      </c>
      <c r="C698" t="str">
        <f>CONCATENATE(Table1[[#This Row],[Issuer Last Name]],", ",Table1[[#This Row],[Issuer First Name]])</f>
        <v>No. 030, Employee</v>
      </c>
      <c r="D698" t="str">
        <f>CONCATENATE(Table1[[#This Row],[Approver Last Name]],", ",Table1[[#This Row],[Approver First Name]])</f>
        <v>No. 030, Employee</v>
      </c>
      <c r="E698" t="str">
        <f>CONCATENATE(Table1[[#This Row],[Customer Last Name]],", ",Table1[[#This Row],[Customer First Name]])</f>
        <v>No. 11677, Client</v>
      </c>
      <c r="F698" t="str">
        <f>IF(Table1[[#This Row],[Credit Amount]]&gt;-19.99,"Less than 19.99",IF(Table1[[#This Row],[Credit Amount]]=-20,"20",IF(Table1[[#This Row],[Credit Amount]]&gt;-49.98,"20.01-49.98",IF(Table1[[#This Row],[Credit Amount]]=-49.99,"49.99",IF(Table1[[#This Row],[Credit Amount]]=-50,"50",IF(Table1[[#This Row],[Credit Amount]]&lt;-50.01,"Greater than 50"))))))</f>
        <v>20.01-49.98</v>
      </c>
      <c r="G698" t="str">
        <f>IF(Table1[[#This Row],[Transaction Type]]="Maintenance","Non-Sales","Sales")</f>
        <v>Sales</v>
      </c>
      <c r="H698" t="str">
        <f>IF(Table1[[#This Row],[Quarter]]="q2",1,"")</f>
        <v/>
      </c>
      <c r="I698">
        <f>IF(Table1[[#This Row],[Quarter]]="q3",1,"")</f>
        <v>1</v>
      </c>
      <c r="J698" t="str">
        <f>IF(Table1[[#This Row],[Quarter]]="Q2",Table1[[#This Row],[Credit Amount]],"")</f>
        <v/>
      </c>
      <c r="K698">
        <f>IF(Table1[[#This Row],[Quarter]]="Q3",Table1[[#This Row],[Credit Amount]],"")</f>
        <v>-32.880000000000003</v>
      </c>
      <c r="L698">
        <f>IF(Table1[[#This Row],[Transaction Type]]="Upgrade",Table1[[#This Row],[Credit Amount]],IF(Table1[[#This Row],[Transaction Type]]="Activation",Table1[[#This Row],[Credit Amount]],""))</f>
        <v>-32.880000000000003</v>
      </c>
      <c r="M698" t="str">
        <f>IF(Table1[[#This Row],[Transaction Type]]="Maintenance",Table1[[#This Row],[Credit Amount]],"")</f>
        <v/>
      </c>
      <c r="N698">
        <v>10030</v>
      </c>
      <c r="O698" t="s">
        <v>2489</v>
      </c>
      <c r="P698" t="s">
        <v>2519</v>
      </c>
      <c r="Q698" t="s">
        <v>289</v>
      </c>
      <c r="R698">
        <v>10030</v>
      </c>
      <c r="S698" t="s">
        <v>2489</v>
      </c>
      <c r="T698" t="s">
        <v>2519</v>
      </c>
      <c r="U698" t="s">
        <v>289</v>
      </c>
      <c r="V698" t="s">
        <v>66</v>
      </c>
      <c r="W698">
        <v>100002676</v>
      </c>
      <c r="X698">
        <v>8005551677</v>
      </c>
      <c r="Y698" t="s">
        <v>2595</v>
      </c>
      <c r="Z698" t="s">
        <v>4272</v>
      </c>
      <c r="AA698" s="13">
        <v>-32.880000000000003</v>
      </c>
      <c r="AB698" s="14">
        <v>42557</v>
      </c>
      <c r="AC698" t="s">
        <v>35</v>
      </c>
    </row>
    <row r="699" spans="1:29" x14ac:dyDescent="0.25">
      <c r="A699" t="str">
        <f>CONCATENATE("Q",ROUNDUP(MONTH(Table1[[#This Row],[Month]])/3,0))</f>
        <v>Q3</v>
      </c>
      <c r="B699" s="14">
        <f>EOMONTH(Table1[[#This Row],[Credit Date]],-1)+1</f>
        <v>42552</v>
      </c>
      <c r="C699" t="str">
        <f>CONCATENATE(Table1[[#This Row],[Issuer Last Name]],", ",Table1[[#This Row],[Issuer First Name]])</f>
        <v>No. 030, Employee</v>
      </c>
      <c r="D699" t="str">
        <f>CONCATENATE(Table1[[#This Row],[Approver Last Name]],", ",Table1[[#This Row],[Approver First Name]])</f>
        <v>No. 030, Employee</v>
      </c>
      <c r="E699" t="str">
        <f>CONCATENATE(Table1[[#This Row],[Customer Last Name]],", ",Table1[[#This Row],[Customer First Name]])</f>
        <v>No. 13286, Client</v>
      </c>
      <c r="F699" t="str">
        <f>IF(Table1[[#This Row],[Credit Amount]]&gt;-19.99,"Less than 19.99",IF(Table1[[#This Row],[Credit Amount]]=-20,"20",IF(Table1[[#This Row],[Credit Amount]]&gt;-49.98,"20.01-49.98",IF(Table1[[#This Row],[Credit Amount]]=-49.99,"49.99",IF(Table1[[#This Row],[Credit Amount]]=-50,"50",IF(Table1[[#This Row],[Credit Amount]]&lt;-50.01,"Greater than 50"))))))</f>
        <v>20.01-49.98</v>
      </c>
      <c r="G699" t="str">
        <f>IF(Table1[[#This Row],[Transaction Type]]="Maintenance","Non-Sales","Sales")</f>
        <v>Non-Sales</v>
      </c>
      <c r="H699" t="str">
        <f>IF(Table1[[#This Row],[Quarter]]="q2",1,"")</f>
        <v/>
      </c>
      <c r="I699">
        <f>IF(Table1[[#This Row],[Quarter]]="q3",1,"")</f>
        <v>1</v>
      </c>
      <c r="J699" t="str">
        <f>IF(Table1[[#This Row],[Quarter]]="Q2",Table1[[#This Row],[Credit Amount]],"")</f>
        <v/>
      </c>
      <c r="K699">
        <f>IF(Table1[[#This Row],[Quarter]]="Q3",Table1[[#This Row],[Credit Amount]],"")</f>
        <v>-47.21</v>
      </c>
      <c r="L699" t="str">
        <f>IF(Table1[[#This Row],[Transaction Type]]="Upgrade",Table1[[#This Row],[Credit Amount]],IF(Table1[[#This Row],[Transaction Type]]="Activation",Table1[[#This Row],[Credit Amount]],""))</f>
        <v/>
      </c>
      <c r="M699">
        <f>IF(Table1[[#This Row],[Transaction Type]]="Maintenance",Table1[[#This Row],[Credit Amount]],"")</f>
        <v>-47.21</v>
      </c>
      <c r="N699">
        <v>10030</v>
      </c>
      <c r="O699" t="s">
        <v>2489</v>
      </c>
      <c r="P699" t="s">
        <v>2519</v>
      </c>
      <c r="Q699" t="s">
        <v>289</v>
      </c>
      <c r="R699">
        <v>10030</v>
      </c>
      <c r="S699" t="s">
        <v>2489</v>
      </c>
      <c r="T699" t="s">
        <v>2519</v>
      </c>
      <c r="U699" t="s">
        <v>289</v>
      </c>
      <c r="V699" t="s">
        <v>66</v>
      </c>
      <c r="W699">
        <v>100004285</v>
      </c>
      <c r="X699">
        <v>8005553286</v>
      </c>
      <c r="Y699" t="s">
        <v>2595</v>
      </c>
      <c r="Z699" t="s">
        <v>5874</v>
      </c>
      <c r="AA699" s="13">
        <v>-47.21</v>
      </c>
      <c r="AB699" s="14">
        <v>42559</v>
      </c>
      <c r="AC699" t="s">
        <v>36</v>
      </c>
    </row>
    <row r="700" spans="1:29" x14ac:dyDescent="0.25">
      <c r="A700" t="str">
        <f>CONCATENATE("Q",ROUNDUP(MONTH(Table1[[#This Row],[Month]])/3,0))</f>
        <v>Q3</v>
      </c>
      <c r="B700" s="14">
        <f>EOMONTH(Table1[[#This Row],[Credit Date]],-1)+1</f>
        <v>42552</v>
      </c>
      <c r="C700" t="str">
        <f>CONCATENATE(Table1[[#This Row],[Issuer Last Name]],", ",Table1[[#This Row],[Issuer First Name]])</f>
        <v>No. 030, Employee</v>
      </c>
      <c r="D700" t="str">
        <f>CONCATENATE(Table1[[#This Row],[Approver Last Name]],", ",Table1[[#This Row],[Approver First Name]])</f>
        <v>No. 009, Employee</v>
      </c>
      <c r="E700" t="str">
        <f>CONCATENATE(Table1[[#This Row],[Customer Last Name]],", ",Table1[[#This Row],[Customer First Name]])</f>
        <v>No. 11169, Client</v>
      </c>
      <c r="F7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700" t="str">
        <f>IF(Table1[[#This Row],[Transaction Type]]="Maintenance","Non-Sales","Sales")</f>
        <v>Non-Sales</v>
      </c>
      <c r="H700" t="str">
        <f>IF(Table1[[#This Row],[Quarter]]="q2",1,"")</f>
        <v/>
      </c>
      <c r="I700">
        <f>IF(Table1[[#This Row],[Quarter]]="q3",1,"")</f>
        <v>1</v>
      </c>
      <c r="J700" t="str">
        <f>IF(Table1[[#This Row],[Quarter]]="Q2",Table1[[#This Row],[Credit Amount]],"")</f>
        <v/>
      </c>
      <c r="K700">
        <f>IF(Table1[[#This Row],[Quarter]]="Q3",Table1[[#This Row],[Credit Amount]],"")</f>
        <v>-72.489999999999995</v>
      </c>
      <c r="L700" t="str">
        <f>IF(Table1[[#This Row],[Transaction Type]]="Upgrade",Table1[[#This Row],[Credit Amount]],IF(Table1[[#This Row],[Transaction Type]]="Activation",Table1[[#This Row],[Credit Amount]],""))</f>
        <v/>
      </c>
      <c r="M700">
        <f>IF(Table1[[#This Row],[Transaction Type]]="Maintenance",Table1[[#This Row],[Credit Amount]],"")</f>
        <v>-72.489999999999995</v>
      </c>
      <c r="N700">
        <v>10030</v>
      </c>
      <c r="O700" t="s">
        <v>2489</v>
      </c>
      <c r="P700" t="s">
        <v>2519</v>
      </c>
      <c r="Q700" t="s">
        <v>289</v>
      </c>
      <c r="R700">
        <v>10009</v>
      </c>
      <c r="S700" t="s">
        <v>2489</v>
      </c>
      <c r="T700" t="s">
        <v>2498</v>
      </c>
      <c r="U700" t="s">
        <v>290</v>
      </c>
      <c r="V700" t="s">
        <v>66</v>
      </c>
      <c r="W700">
        <v>100002168</v>
      </c>
      <c r="X700">
        <v>8005551169</v>
      </c>
      <c r="Y700" t="s">
        <v>2595</v>
      </c>
      <c r="Z700" t="s">
        <v>3764</v>
      </c>
      <c r="AA700" s="13">
        <v>-72.489999999999995</v>
      </c>
      <c r="AB700" s="14">
        <v>42567</v>
      </c>
      <c r="AC700" t="s">
        <v>36</v>
      </c>
    </row>
    <row r="701" spans="1:29" x14ac:dyDescent="0.25">
      <c r="A701" t="str">
        <f>CONCATENATE("Q",ROUNDUP(MONTH(Table1[[#This Row],[Month]])/3,0))</f>
        <v>Q3</v>
      </c>
      <c r="B701" s="14">
        <f>EOMONTH(Table1[[#This Row],[Credit Date]],-1)+1</f>
        <v>42552</v>
      </c>
      <c r="C701" t="str">
        <f>CONCATENATE(Table1[[#This Row],[Issuer Last Name]],", ",Table1[[#This Row],[Issuer First Name]])</f>
        <v>No. 030, Employee</v>
      </c>
      <c r="D701" t="str">
        <f>CONCATENATE(Table1[[#This Row],[Approver Last Name]],", ",Table1[[#This Row],[Approver First Name]])</f>
        <v>No. 030, Employee</v>
      </c>
      <c r="E701" t="str">
        <f>CONCATENATE(Table1[[#This Row],[Customer Last Name]],", ",Table1[[#This Row],[Customer First Name]])</f>
        <v>No. 11897, Client</v>
      </c>
      <c r="F701" t="str">
        <f>IF(Table1[[#This Row],[Credit Amount]]&gt;-19.99,"Less than 19.99",IF(Table1[[#This Row],[Credit Amount]]=-20,"20",IF(Table1[[#This Row],[Credit Amount]]&gt;-49.98,"20.01-49.98",IF(Table1[[#This Row],[Credit Amount]]=-49.99,"49.99",IF(Table1[[#This Row],[Credit Amount]]=-50,"50",IF(Table1[[#This Row],[Credit Amount]]&lt;-50.01,"Greater than 50"))))))</f>
        <v>20.01-49.98</v>
      </c>
      <c r="G701" t="str">
        <f>IF(Table1[[#This Row],[Transaction Type]]="Maintenance","Non-Sales","Sales")</f>
        <v>Non-Sales</v>
      </c>
      <c r="H701" t="str">
        <f>IF(Table1[[#This Row],[Quarter]]="q2",1,"")</f>
        <v/>
      </c>
      <c r="I701">
        <f>IF(Table1[[#This Row],[Quarter]]="q3",1,"")</f>
        <v>1</v>
      </c>
      <c r="J701" t="str">
        <f>IF(Table1[[#This Row],[Quarter]]="Q2",Table1[[#This Row],[Credit Amount]],"")</f>
        <v/>
      </c>
      <c r="K701">
        <f>IF(Table1[[#This Row],[Quarter]]="Q3",Table1[[#This Row],[Credit Amount]],"")</f>
        <v>-24.96</v>
      </c>
      <c r="L701" t="str">
        <f>IF(Table1[[#This Row],[Transaction Type]]="Upgrade",Table1[[#This Row],[Credit Amount]],IF(Table1[[#This Row],[Transaction Type]]="Activation",Table1[[#This Row],[Credit Amount]],""))</f>
        <v/>
      </c>
      <c r="M701">
        <f>IF(Table1[[#This Row],[Transaction Type]]="Maintenance",Table1[[#This Row],[Credit Amount]],"")</f>
        <v>-24.96</v>
      </c>
      <c r="N701">
        <v>10030</v>
      </c>
      <c r="O701" t="s">
        <v>2489</v>
      </c>
      <c r="P701" t="s">
        <v>2519</v>
      </c>
      <c r="Q701" t="s">
        <v>289</v>
      </c>
      <c r="R701">
        <v>10030</v>
      </c>
      <c r="S701" t="s">
        <v>2489</v>
      </c>
      <c r="T701" t="s">
        <v>2519</v>
      </c>
      <c r="U701" t="s">
        <v>289</v>
      </c>
      <c r="V701" t="s">
        <v>66</v>
      </c>
      <c r="W701">
        <v>100002896</v>
      </c>
      <c r="X701">
        <v>8005551897</v>
      </c>
      <c r="Y701" t="s">
        <v>2595</v>
      </c>
      <c r="Z701" t="s">
        <v>4492</v>
      </c>
      <c r="AA701" s="13">
        <v>-24.96</v>
      </c>
      <c r="AB701" s="14">
        <v>42567</v>
      </c>
      <c r="AC701" t="s">
        <v>36</v>
      </c>
    </row>
    <row r="702" spans="1:29" x14ac:dyDescent="0.25">
      <c r="A702" t="str">
        <f>CONCATENATE("Q",ROUNDUP(MONTH(Table1[[#This Row],[Month]])/3,0))</f>
        <v>Q3</v>
      </c>
      <c r="B702" s="14">
        <f>EOMONTH(Table1[[#This Row],[Credit Date]],-1)+1</f>
        <v>42552</v>
      </c>
      <c r="C702" t="str">
        <f>CONCATENATE(Table1[[#This Row],[Issuer Last Name]],", ",Table1[[#This Row],[Issuer First Name]])</f>
        <v>No. 030, Employee</v>
      </c>
      <c r="D702" t="str">
        <f>CONCATENATE(Table1[[#This Row],[Approver Last Name]],", ",Table1[[#This Row],[Approver First Name]])</f>
        <v>No. 009, Employee</v>
      </c>
      <c r="E702" t="str">
        <f>CONCATENATE(Table1[[#This Row],[Customer Last Name]],", ",Table1[[#This Row],[Customer First Name]])</f>
        <v>No. 12817, Client</v>
      </c>
      <c r="F7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02" t="str">
        <f>IF(Table1[[#This Row],[Transaction Type]]="Maintenance","Non-Sales","Sales")</f>
        <v>Non-Sales</v>
      </c>
      <c r="H702" t="str">
        <f>IF(Table1[[#This Row],[Quarter]]="q2",1,"")</f>
        <v/>
      </c>
      <c r="I702">
        <f>IF(Table1[[#This Row],[Quarter]]="q3",1,"")</f>
        <v>1</v>
      </c>
      <c r="J702" t="str">
        <f>IF(Table1[[#This Row],[Quarter]]="Q2",Table1[[#This Row],[Credit Amount]],"")</f>
        <v/>
      </c>
      <c r="K702">
        <f>IF(Table1[[#This Row],[Quarter]]="Q3",Table1[[#This Row],[Credit Amount]],"")</f>
        <v>-51.01</v>
      </c>
      <c r="L702" t="str">
        <f>IF(Table1[[#This Row],[Transaction Type]]="Upgrade",Table1[[#This Row],[Credit Amount]],IF(Table1[[#This Row],[Transaction Type]]="Activation",Table1[[#This Row],[Credit Amount]],""))</f>
        <v/>
      </c>
      <c r="M702">
        <f>IF(Table1[[#This Row],[Transaction Type]]="Maintenance",Table1[[#This Row],[Credit Amount]],"")</f>
        <v>-51.01</v>
      </c>
      <c r="N702">
        <v>10030</v>
      </c>
      <c r="O702" t="s">
        <v>2489</v>
      </c>
      <c r="P702" t="s">
        <v>2519</v>
      </c>
      <c r="Q702" t="s">
        <v>289</v>
      </c>
      <c r="R702">
        <v>10009</v>
      </c>
      <c r="S702" t="s">
        <v>2489</v>
      </c>
      <c r="T702" t="s">
        <v>2498</v>
      </c>
      <c r="U702" t="s">
        <v>290</v>
      </c>
      <c r="V702" t="s">
        <v>66</v>
      </c>
      <c r="W702">
        <v>100003816</v>
      </c>
      <c r="X702">
        <v>8005552817</v>
      </c>
      <c r="Y702" t="s">
        <v>2595</v>
      </c>
      <c r="Z702" t="s">
        <v>5409</v>
      </c>
      <c r="AA702" s="13">
        <v>-51.01</v>
      </c>
      <c r="AB702" s="14">
        <v>42568</v>
      </c>
      <c r="AC702" t="s">
        <v>36</v>
      </c>
    </row>
    <row r="703" spans="1:29" x14ac:dyDescent="0.25">
      <c r="A703" t="str">
        <f>CONCATENATE("Q",ROUNDUP(MONTH(Table1[[#This Row],[Month]])/3,0))</f>
        <v>Q3</v>
      </c>
      <c r="B703" s="14">
        <f>EOMONTH(Table1[[#This Row],[Credit Date]],-1)+1</f>
        <v>42552</v>
      </c>
      <c r="C703" t="str">
        <f>CONCATENATE(Table1[[#This Row],[Issuer Last Name]],", ",Table1[[#This Row],[Issuer First Name]])</f>
        <v>No. 030, Employee</v>
      </c>
      <c r="D703" t="str">
        <f>CONCATENATE(Table1[[#This Row],[Approver Last Name]],", ",Table1[[#This Row],[Approver First Name]])</f>
        <v>No. 030, Employee</v>
      </c>
      <c r="E703" t="str">
        <f>CONCATENATE(Table1[[#This Row],[Customer Last Name]],", ",Table1[[#This Row],[Customer First Name]])</f>
        <v>No. 10531, Client</v>
      </c>
      <c r="F703" t="str">
        <f>IF(Table1[[#This Row],[Credit Amount]]&gt;-19.99,"Less than 19.99",IF(Table1[[#This Row],[Credit Amount]]=-20,"20",IF(Table1[[#This Row],[Credit Amount]]&gt;-49.98,"20.01-49.98",IF(Table1[[#This Row],[Credit Amount]]=-49.99,"49.99",IF(Table1[[#This Row],[Credit Amount]]=-50,"50",IF(Table1[[#This Row],[Credit Amount]]&lt;-50.01,"Greater than 50"))))))</f>
        <v>20.01-49.98</v>
      </c>
      <c r="G703" t="str">
        <f>IF(Table1[[#This Row],[Transaction Type]]="Maintenance","Non-Sales","Sales")</f>
        <v>Sales</v>
      </c>
      <c r="H703" t="str">
        <f>IF(Table1[[#This Row],[Quarter]]="q2",1,"")</f>
        <v/>
      </c>
      <c r="I703">
        <f>IF(Table1[[#This Row],[Quarter]]="q3",1,"")</f>
        <v>1</v>
      </c>
      <c r="J703" t="str">
        <f>IF(Table1[[#This Row],[Quarter]]="Q2",Table1[[#This Row],[Credit Amount]],"")</f>
        <v/>
      </c>
      <c r="K703">
        <f>IF(Table1[[#This Row],[Quarter]]="Q3",Table1[[#This Row],[Credit Amount]],"")</f>
        <v>-32.229999999999997</v>
      </c>
      <c r="L703">
        <f>IF(Table1[[#This Row],[Transaction Type]]="Upgrade",Table1[[#This Row],[Credit Amount]],IF(Table1[[#This Row],[Transaction Type]]="Activation",Table1[[#This Row],[Credit Amount]],""))</f>
        <v>-32.229999999999997</v>
      </c>
      <c r="M703" t="str">
        <f>IF(Table1[[#This Row],[Transaction Type]]="Maintenance",Table1[[#This Row],[Credit Amount]],"")</f>
        <v/>
      </c>
      <c r="N703">
        <v>10030</v>
      </c>
      <c r="O703" t="s">
        <v>2489</v>
      </c>
      <c r="P703" t="s">
        <v>2519</v>
      </c>
      <c r="Q703" t="s">
        <v>289</v>
      </c>
      <c r="R703">
        <v>10030</v>
      </c>
      <c r="S703" t="s">
        <v>2489</v>
      </c>
      <c r="T703" t="s">
        <v>2519</v>
      </c>
      <c r="U703" t="s">
        <v>289</v>
      </c>
      <c r="V703" t="s">
        <v>66</v>
      </c>
      <c r="W703">
        <v>100001530</v>
      </c>
      <c r="X703">
        <v>8005550531</v>
      </c>
      <c r="Y703" t="s">
        <v>2595</v>
      </c>
      <c r="Z703" t="s">
        <v>3126</v>
      </c>
      <c r="AA703" s="13">
        <v>-32.229999999999997</v>
      </c>
      <c r="AB703" s="14">
        <v>42574</v>
      </c>
      <c r="AC703" t="s">
        <v>35</v>
      </c>
    </row>
    <row r="704" spans="1:29" x14ac:dyDescent="0.25">
      <c r="A704" t="str">
        <f>CONCATENATE("Q",ROUNDUP(MONTH(Table1[[#This Row],[Month]])/3,0))</f>
        <v>Q3</v>
      </c>
      <c r="B704" s="14">
        <f>EOMONTH(Table1[[#This Row],[Credit Date]],-1)+1</f>
        <v>42552</v>
      </c>
      <c r="C704" t="str">
        <f>CONCATENATE(Table1[[#This Row],[Issuer Last Name]],", ",Table1[[#This Row],[Issuer First Name]])</f>
        <v>No. 030, Employee</v>
      </c>
      <c r="D704" t="str">
        <f>CONCATENATE(Table1[[#This Row],[Approver Last Name]],", ",Table1[[#This Row],[Approver First Name]])</f>
        <v>No. 030, Employee</v>
      </c>
      <c r="E704" t="str">
        <f>CONCATENATE(Table1[[#This Row],[Customer Last Name]],", ",Table1[[#This Row],[Customer First Name]])</f>
        <v>No. 11306, Client</v>
      </c>
      <c r="F704" t="str">
        <f>IF(Table1[[#This Row],[Credit Amount]]&gt;-19.99,"Less than 19.99",IF(Table1[[#This Row],[Credit Amount]]=-20,"20",IF(Table1[[#This Row],[Credit Amount]]&gt;-49.98,"20.01-49.98",IF(Table1[[#This Row],[Credit Amount]]=-49.99,"49.99",IF(Table1[[#This Row],[Credit Amount]]=-50,"50",IF(Table1[[#This Row],[Credit Amount]]&lt;-50.01,"Greater than 50"))))))</f>
        <v>Less than 19.99</v>
      </c>
      <c r="G704" t="str">
        <f>IF(Table1[[#This Row],[Transaction Type]]="Maintenance","Non-Sales","Sales")</f>
        <v>Sales</v>
      </c>
      <c r="H704" t="str">
        <f>IF(Table1[[#This Row],[Quarter]]="q2",1,"")</f>
        <v/>
      </c>
      <c r="I704">
        <f>IF(Table1[[#This Row],[Quarter]]="q3",1,"")</f>
        <v>1</v>
      </c>
      <c r="J704" t="str">
        <f>IF(Table1[[#This Row],[Quarter]]="Q2",Table1[[#This Row],[Credit Amount]],"")</f>
        <v/>
      </c>
      <c r="K704">
        <f>IF(Table1[[#This Row],[Quarter]]="Q3",Table1[[#This Row],[Credit Amount]],"")</f>
        <v>-19.010000000000002</v>
      </c>
      <c r="L704">
        <f>IF(Table1[[#This Row],[Transaction Type]]="Upgrade",Table1[[#This Row],[Credit Amount]],IF(Table1[[#This Row],[Transaction Type]]="Activation",Table1[[#This Row],[Credit Amount]],""))</f>
        <v>-19.010000000000002</v>
      </c>
      <c r="M704" t="str">
        <f>IF(Table1[[#This Row],[Transaction Type]]="Maintenance",Table1[[#This Row],[Credit Amount]],"")</f>
        <v/>
      </c>
      <c r="N704">
        <v>10030</v>
      </c>
      <c r="O704" t="s">
        <v>2489</v>
      </c>
      <c r="P704" t="s">
        <v>2519</v>
      </c>
      <c r="Q704" t="s">
        <v>289</v>
      </c>
      <c r="R704">
        <v>10030</v>
      </c>
      <c r="S704" t="s">
        <v>2489</v>
      </c>
      <c r="T704" t="s">
        <v>2519</v>
      </c>
      <c r="U704" t="s">
        <v>289</v>
      </c>
      <c r="V704" t="s">
        <v>66</v>
      </c>
      <c r="W704">
        <v>100002305</v>
      </c>
      <c r="X704">
        <v>8005551306</v>
      </c>
      <c r="Y704" t="s">
        <v>2595</v>
      </c>
      <c r="Z704" t="s">
        <v>3901</v>
      </c>
      <c r="AA704" s="13">
        <v>-19.010000000000002</v>
      </c>
      <c r="AB704" s="14">
        <v>42575</v>
      </c>
      <c r="AC704" t="s">
        <v>35</v>
      </c>
    </row>
    <row r="705" spans="1:29" x14ac:dyDescent="0.25">
      <c r="A705" t="str">
        <f>CONCATENATE("Q",ROUNDUP(MONTH(Table1[[#This Row],[Month]])/3,0))</f>
        <v>Q3</v>
      </c>
      <c r="B705" s="14">
        <f>EOMONTH(Table1[[#This Row],[Credit Date]],-1)+1</f>
        <v>42552</v>
      </c>
      <c r="C705" t="str">
        <f>CONCATENATE(Table1[[#This Row],[Issuer Last Name]],", ",Table1[[#This Row],[Issuer First Name]])</f>
        <v>No. 030, Employee</v>
      </c>
      <c r="D705" t="str">
        <f>CONCATENATE(Table1[[#This Row],[Approver Last Name]],", ",Table1[[#This Row],[Approver First Name]])</f>
        <v>No. 009, Employee</v>
      </c>
      <c r="E705" t="str">
        <f>CONCATENATE(Table1[[#This Row],[Customer Last Name]],", ",Table1[[#This Row],[Customer First Name]])</f>
        <v>No. 12953, Client</v>
      </c>
      <c r="F7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705" t="str">
        <f>IF(Table1[[#This Row],[Transaction Type]]="Maintenance","Non-Sales","Sales")</f>
        <v>Sales</v>
      </c>
      <c r="H705" t="str">
        <f>IF(Table1[[#This Row],[Quarter]]="q2",1,"")</f>
        <v/>
      </c>
      <c r="I705">
        <f>IF(Table1[[#This Row],[Quarter]]="q3",1,"")</f>
        <v>1</v>
      </c>
      <c r="J705" t="str">
        <f>IF(Table1[[#This Row],[Quarter]]="Q2",Table1[[#This Row],[Credit Amount]],"")</f>
        <v/>
      </c>
      <c r="K705">
        <f>IF(Table1[[#This Row],[Quarter]]="Q3",Table1[[#This Row],[Credit Amount]],"")</f>
        <v>-57.68</v>
      </c>
      <c r="L705">
        <f>IF(Table1[[#This Row],[Transaction Type]]="Upgrade",Table1[[#This Row],[Credit Amount]],IF(Table1[[#This Row],[Transaction Type]]="Activation",Table1[[#This Row],[Credit Amount]],""))</f>
        <v>-57.68</v>
      </c>
      <c r="M705" t="str">
        <f>IF(Table1[[#This Row],[Transaction Type]]="Maintenance",Table1[[#This Row],[Credit Amount]],"")</f>
        <v/>
      </c>
      <c r="N705">
        <v>10030</v>
      </c>
      <c r="O705" t="s">
        <v>2489</v>
      </c>
      <c r="P705" t="s">
        <v>2519</v>
      </c>
      <c r="Q705" t="s">
        <v>289</v>
      </c>
      <c r="R705">
        <v>10009</v>
      </c>
      <c r="S705" t="s">
        <v>2489</v>
      </c>
      <c r="T705" t="s">
        <v>2498</v>
      </c>
      <c r="U705" t="s">
        <v>290</v>
      </c>
      <c r="V705" t="s">
        <v>66</v>
      </c>
      <c r="W705">
        <v>100003952</v>
      </c>
      <c r="X705">
        <v>8005552953</v>
      </c>
      <c r="Y705" t="s">
        <v>2595</v>
      </c>
      <c r="Z705" t="s">
        <v>5543</v>
      </c>
      <c r="AA705" s="13">
        <v>-57.68</v>
      </c>
      <c r="AB705" s="14">
        <v>42577</v>
      </c>
      <c r="AC705" t="s">
        <v>37</v>
      </c>
    </row>
    <row r="706" spans="1:29" x14ac:dyDescent="0.25">
      <c r="A706" t="str">
        <f>CONCATENATE("Q",ROUNDUP(MONTH(Table1[[#This Row],[Month]])/3,0))</f>
        <v>Q3</v>
      </c>
      <c r="B706" s="14">
        <f>EOMONTH(Table1[[#This Row],[Credit Date]],-1)+1</f>
        <v>42552</v>
      </c>
      <c r="C706" t="str">
        <f>CONCATENATE(Table1[[#This Row],[Issuer Last Name]],", ",Table1[[#This Row],[Issuer First Name]])</f>
        <v>No. 030, Employee</v>
      </c>
      <c r="D706" t="str">
        <f>CONCATENATE(Table1[[#This Row],[Approver Last Name]],", ",Table1[[#This Row],[Approver First Name]])</f>
        <v>No. 009, Employee</v>
      </c>
      <c r="E706" t="str">
        <f>CONCATENATE(Table1[[#This Row],[Customer Last Name]],", ",Table1[[#This Row],[Customer First Name]])</f>
        <v>No. 13439, Client</v>
      </c>
      <c r="F7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06" t="str">
        <f>IF(Table1[[#This Row],[Transaction Type]]="Maintenance","Non-Sales","Sales")</f>
        <v>Non-Sales</v>
      </c>
      <c r="H706" t="str">
        <f>IF(Table1[[#This Row],[Quarter]]="q2",1,"")</f>
        <v/>
      </c>
      <c r="I706">
        <f>IF(Table1[[#This Row],[Quarter]]="q3",1,"")</f>
        <v>1</v>
      </c>
      <c r="J706" t="str">
        <f>IF(Table1[[#This Row],[Quarter]]="Q2",Table1[[#This Row],[Credit Amount]],"")</f>
        <v/>
      </c>
      <c r="K706">
        <f>IF(Table1[[#This Row],[Quarter]]="Q3",Table1[[#This Row],[Credit Amount]],"")</f>
        <v>-95.7</v>
      </c>
      <c r="L706" t="str">
        <f>IF(Table1[[#This Row],[Transaction Type]]="Upgrade",Table1[[#This Row],[Credit Amount]],IF(Table1[[#This Row],[Transaction Type]]="Activation",Table1[[#This Row],[Credit Amount]],""))</f>
        <v/>
      </c>
      <c r="M706">
        <f>IF(Table1[[#This Row],[Transaction Type]]="Maintenance",Table1[[#This Row],[Credit Amount]],"")</f>
        <v>-95.7</v>
      </c>
      <c r="N706">
        <v>10030</v>
      </c>
      <c r="O706" t="s">
        <v>2489</v>
      </c>
      <c r="P706" t="s">
        <v>2519</v>
      </c>
      <c r="Q706" t="s">
        <v>289</v>
      </c>
      <c r="R706">
        <v>10009</v>
      </c>
      <c r="S706" t="s">
        <v>2489</v>
      </c>
      <c r="T706" t="s">
        <v>2498</v>
      </c>
      <c r="U706" t="s">
        <v>290</v>
      </c>
      <c r="V706" t="s">
        <v>66</v>
      </c>
      <c r="W706">
        <v>100004438</v>
      </c>
      <c r="X706">
        <v>8005553439</v>
      </c>
      <c r="Y706" t="s">
        <v>2595</v>
      </c>
      <c r="Z706" t="s">
        <v>6027</v>
      </c>
      <c r="AA706" s="13">
        <v>-95.7</v>
      </c>
      <c r="AB706" s="14">
        <v>42578</v>
      </c>
      <c r="AC706" t="s">
        <v>36</v>
      </c>
    </row>
    <row r="707" spans="1:29" x14ac:dyDescent="0.25">
      <c r="A707" t="str">
        <f>CONCATENATE("Q",ROUNDUP(MONTH(Table1[[#This Row],[Month]])/3,0))</f>
        <v>Q3</v>
      </c>
      <c r="B707" s="14">
        <f>EOMONTH(Table1[[#This Row],[Credit Date]],-1)+1</f>
        <v>42583</v>
      </c>
      <c r="C707" t="str">
        <f>CONCATENATE(Table1[[#This Row],[Issuer Last Name]],", ",Table1[[#This Row],[Issuer First Name]])</f>
        <v>No. 030, Employee</v>
      </c>
      <c r="D707" t="str">
        <f>CONCATENATE(Table1[[#This Row],[Approver Last Name]],", ",Table1[[#This Row],[Approver First Name]])</f>
        <v>No. 009, Employee</v>
      </c>
      <c r="E707" t="str">
        <f>CONCATENATE(Table1[[#This Row],[Customer Last Name]],", ",Table1[[#This Row],[Customer First Name]])</f>
        <v>No. 12886, Client</v>
      </c>
      <c r="F7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07" t="str">
        <f>IF(Table1[[#This Row],[Transaction Type]]="Maintenance","Non-Sales","Sales")</f>
        <v>Non-Sales</v>
      </c>
      <c r="H707" t="str">
        <f>IF(Table1[[#This Row],[Quarter]]="q2",1,"")</f>
        <v/>
      </c>
      <c r="I707">
        <f>IF(Table1[[#This Row],[Quarter]]="q3",1,"")</f>
        <v>1</v>
      </c>
      <c r="J707" t="str">
        <f>IF(Table1[[#This Row],[Quarter]]="Q2",Table1[[#This Row],[Credit Amount]],"")</f>
        <v/>
      </c>
      <c r="K707">
        <f>IF(Table1[[#This Row],[Quarter]]="Q3",Table1[[#This Row],[Credit Amount]],"")</f>
        <v>-52.73</v>
      </c>
      <c r="L707" t="str">
        <f>IF(Table1[[#This Row],[Transaction Type]]="Upgrade",Table1[[#This Row],[Credit Amount]],IF(Table1[[#This Row],[Transaction Type]]="Activation",Table1[[#This Row],[Credit Amount]],""))</f>
        <v/>
      </c>
      <c r="M707">
        <f>IF(Table1[[#This Row],[Transaction Type]]="Maintenance",Table1[[#This Row],[Credit Amount]],"")</f>
        <v>-52.73</v>
      </c>
      <c r="N707">
        <v>10030</v>
      </c>
      <c r="O707" t="s">
        <v>2489</v>
      </c>
      <c r="P707" t="s">
        <v>2519</v>
      </c>
      <c r="Q707" t="s">
        <v>289</v>
      </c>
      <c r="R707">
        <v>10009</v>
      </c>
      <c r="S707" t="s">
        <v>2489</v>
      </c>
      <c r="T707" t="s">
        <v>2498</v>
      </c>
      <c r="U707" t="s">
        <v>290</v>
      </c>
      <c r="V707" t="s">
        <v>66</v>
      </c>
      <c r="W707">
        <v>100003885</v>
      </c>
      <c r="X707">
        <v>8005552886</v>
      </c>
      <c r="Y707" t="s">
        <v>2595</v>
      </c>
      <c r="Z707" t="s">
        <v>5476</v>
      </c>
      <c r="AA707" s="13">
        <v>-52.73</v>
      </c>
      <c r="AB707" s="14">
        <v>42589</v>
      </c>
      <c r="AC707" t="s">
        <v>36</v>
      </c>
    </row>
    <row r="708" spans="1:29" x14ac:dyDescent="0.25">
      <c r="A708" t="str">
        <f>CONCATENATE("Q",ROUNDUP(MONTH(Table1[[#This Row],[Month]])/3,0))</f>
        <v>Q3</v>
      </c>
      <c r="B708" s="14">
        <f>EOMONTH(Table1[[#This Row],[Credit Date]],-1)+1</f>
        <v>42583</v>
      </c>
      <c r="C708" t="str">
        <f>CONCATENATE(Table1[[#This Row],[Issuer Last Name]],", ",Table1[[#This Row],[Issuer First Name]])</f>
        <v>No. 030, Employee</v>
      </c>
      <c r="D708" t="str">
        <f>CONCATENATE(Table1[[#This Row],[Approver Last Name]],", ",Table1[[#This Row],[Approver First Name]])</f>
        <v>No. 030, Employee</v>
      </c>
      <c r="E708" t="str">
        <f>CONCATENATE(Table1[[#This Row],[Customer Last Name]],", ",Table1[[#This Row],[Customer First Name]])</f>
        <v>No. 10323, Client</v>
      </c>
      <c r="F708" t="str">
        <f>IF(Table1[[#This Row],[Credit Amount]]&gt;-19.99,"Less than 19.99",IF(Table1[[#This Row],[Credit Amount]]=-20,"20",IF(Table1[[#This Row],[Credit Amount]]&gt;-49.98,"20.01-49.98",IF(Table1[[#This Row],[Credit Amount]]=-49.99,"49.99",IF(Table1[[#This Row],[Credit Amount]]=-50,"50",IF(Table1[[#This Row],[Credit Amount]]&lt;-50.01,"Greater than 50"))))))</f>
        <v>20.01-49.98</v>
      </c>
      <c r="G708" t="str">
        <f>IF(Table1[[#This Row],[Transaction Type]]="Maintenance","Non-Sales","Sales")</f>
        <v>Non-Sales</v>
      </c>
      <c r="H708" t="str">
        <f>IF(Table1[[#This Row],[Quarter]]="q2",1,"")</f>
        <v/>
      </c>
      <c r="I708">
        <f>IF(Table1[[#This Row],[Quarter]]="q3",1,"")</f>
        <v>1</v>
      </c>
      <c r="J708" t="str">
        <f>IF(Table1[[#This Row],[Quarter]]="Q2",Table1[[#This Row],[Credit Amount]],"")</f>
        <v/>
      </c>
      <c r="K708">
        <f>IF(Table1[[#This Row],[Quarter]]="Q3",Table1[[#This Row],[Credit Amount]],"")</f>
        <v>-23.56</v>
      </c>
      <c r="L708" t="str">
        <f>IF(Table1[[#This Row],[Transaction Type]]="Upgrade",Table1[[#This Row],[Credit Amount]],IF(Table1[[#This Row],[Transaction Type]]="Activation",Table1[[#This Row],[Credit Amount]],""))</f>
        <v/>
      </c>
      <c r="M708">
        <f>IF(Table1[[#This Row],[Transaction Type]]="Maintenance",Table1[[#This Row],[Credit Amount]],"")</f>
        <v>-23.56</v>
      </c>
      <c r="N708">
        <v>10030</v>
      </c>
      <c r="O708" t="s">
        <v>2489</v>
      </c>
      <c r="P708" t="s">
        <v>2519</v>
      </c>
      <c r="Q708" t="s">
        <v>289</v>
      </c>
      <c r="R708">
        <v>10030</v>
      </c>
      <c r="S708" t="s">
        <v>2489</v>
      </c>
      <c r="T708" t="s">
        <v>2519</v>
      </c>
      <c r="U708" t="s">
        <v>289</v>
      </c>
      <c r="V708" t="s">
        <v>66</v>
      </c>
      <c r="W708">
        <v>100001322</v>
      </c>
      <c r="X708">
        <v>8005550323</v>
      </c>
      <c r="Y708" t="s">
        <v>2595</v>
      </c>
      <c r="Z708" t="s">
        <v>2918</v>
      </c>
      <c r="AA708" s="13">
        <v>-23.56</v>
      </c>
      <c r="AB708" s="14">
        <v>42596</v>
      </c>
      <c r="AC708" t="s">
        <v>36</v>
      </c>
    </row>
    <row r="709" spans="1:29" x14ac:dyDescent="0.25">
      <c r="A709" t="str">
        <f>CONCATENATE("Q",ROUNDUP(MONTH(Table1[[#This Row],[Month]])/3,0))</f>
        <v>Q3</v>
      </c>
      <c r="B709" s="14">
        <f>EOMONTH(Table1[[#This Row],[Credit Date]],-1)+1</f>
        <v>42583</v>
      </c>
      <c r="C709" t="str">
        <f>CONCATENATE(Table1[[#This Row],[Issuer Last Name]],", ",Table1[[#This Row],[Issuer First Name]])</f>
        <v>No. 030, Employee</v>
      </c>
      <c r="D709" t="str">
        <f>CONCATENATE(Table1[[#This Row],[Approver Last Name]],", ",Table1[[#This Row],[Approver First Name]])</f>
        <v>No. 009, Employee</v>
      </c>
      <c r="E709" t="str">
        <f>CONCATENATE(Table1[[#This Row],[Customer Last Name]],", ",Table1[[#This Row],[Customer First Name]])</f>
        <v>No. 12799, Client</v>
      </c>
      <c r="F7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09" t="str">
        <f>IF(Table1[[#This Row],[Transaction Type]]="Maintenance","Non-Sales","Sales")</f>
        <v>Sales</v>
      </c>
      <c r="H709" t="str">
        <f>IF(Table1[[#This Row],[Quarter]]="q2",1,"")</f>
        <v/>
      </c>
      <c r="I709">
        <f>IF(Table1[[#This Row],[Quarter]]="q3",1,"")</f>
        <v>1</v>
      </c>
      <c r="J709" t="str">
        <f>IF(Table1[[#This Row],[Quarter]]="Q2",Table1[[#This Row],[Credit Amount]],"")</f>
        <v/>
      </c>
      <c r="K709">
        <f>IF(Table1[[#This Row],[Quarter]]="Q3",Table1[[#This Row],[Credit Amount]],"")</f>
        <v>-91.61</v>
      </c>
      <c r="L709">
        <f>IF(Table1[[#This Row],[Transaction Type]]="Upgrade",Table1[[#This Row],[Credit Amount]],IF(Table1[[#This Row],[Transaction Type]]="Activation",Table1[[#This Row],[Credit Amount]],""))</f>
        <v>-91.61</v>
      </c>
      <c r="M709" t="str">
        <f>IF(Table1[[#This Row],[Transaction Type]]="Maintenance",Table1[[#This Row],[Credit Amount]],"")</f>
        <v/>
      </c>
      <c r="N709">
        <v>10030</v>
      </c>
      <c r="O709" t="s">
        <v>2489</v>
      </c>
      <c r="P709" t="s">
        <v>2519</v>
      </c>
      <c r="Q709" t="s">
        <v>289</v>
      </c>
      <c r="R709">
        <v>10009</v>
      </c>
      <c r="S709" t="s">
        <v>2489</v>
      </c>
      <c r="T709" t="s">
        <v>2498</v>
      </c>
      <c r="U709" t="s">
        <v>290</v>
      </c>
      <c r="V709" t="s">
        <v>66</v>
      </c>
      <c r="W709">
        <v>100003798</v>
      </c>
      <c r="X709">
        <v>8005552799</v>
      </c>
      <c r="Y709" t="s">
        <v>2595</v>
      </c>
      <c r="Z709" t="s">
        <v>5391</v>
      </c>
      <c r="AA709" s="13">
        <v>-91.61</v>
      </c>
      <c r="AB709" s="14">
        <v>42598</v>
      </c>
      <c r="AC709" t="s">
        <v>35</v>
      </c>
    </row>
    <row r="710" spans="1:29" x14ac:dyDescent="0.25">
      <c r="A710" t="str">
        <f>CONCATENATE("Q",ROUNDUP(MONTH(Table1[[#This Row],[Month]])/3,0))</f>
        <v>Q3</v>
      </c>
      <c r="B710" s="14">
        <f>EOMONTH(Table1[[#This Row],[Credit Date]],-1)+1</f>
        <v>42583</v>
      </c>
      <c r="C710" t="str">
        <f>CONCATENATE(Table1[[#This Row],[Issuer Last Name]],", ",Table1[[#This Row],[Issuer First Name]])</f>
        <v>No. 030, Employee</v>
      </c>
      <c r="D710" t="str">
        <f>CONCATENATE(Table1[[#This Row],[Approver Last Name]],", ",Table1[[#This Row],[Approver First Name]])</f>
        <v>No. 009, Employee</v>
      </c>
      <c r="E710" t="str">
        <f>CONCATENATE(Table1[[#This Row],[Customer Last Name]],", ",Table1[[#This Row],[Customer First Name]])</f>
        <v>No. 11814, Client</v>
      </c>
      <c r="F7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710" t="str">
        <f>IF(Table1[[#This Row],[Transaction Type]]="Maintenance","Non-Sales","Sales")</f>
        <v>Non-Sales</v>
      </c>
      <c r="H710" t="str">
        <f>IF(Table1[[#This Row],[Quarter]]="q2",1,"")</f>
        <v/>
      </c>
      <c r="I710">
        <f>IF(Table1[[#This Row],[Quarter]]="q3",1,"")</f>
        <v>1</v>
      </c>
      <c r="J710" t="str">
        <f>IF(Table1[[#This Row],[Quarter]]="Q2",Table1[[#This Row],[Credit Amount]],"")</f>
        <v/>
      </c>
      <c r="K710">
        <f>IF(Table1[[#This Row],[Quarter]]="Q3",Table1[[#This Row],[Credit Amount]],"")</f>
        <v>-95.74</v>
      </c>
      <c r="L710" t="str">
        <f>IF(Table1[[#This Row],[Transaction Type]]="Upgrade",Table1[[#This Row],[Credit Amount]],IF(Table1[[#This Row],[Transaction Type]]="Activation",Table1[[#This Row],[Credit Amount]],""))</f>
        <v/>
      </c>
      <c r="M710">
        <f>IF(Table1[[#This Row],[Transaction Type]]="Maintenance",Table1[[#This Row],[Credit Amount]],"")</f>
        <v>-95.74</v>
      </c>
      <c r="N710">
        <v>10030</v>
      </c>
      <c r="O710" t="s">
        <v>2489</v>
      </c>
      <c r="P710" t="s">
        <v>2519</v>
      </c>
      <c r="Q710" t="s">
        <v>289</v>
      </c>
      <c r="R710">
        <v>10009</v>
      </c>
      <c r="S710" t="s">
        <v>2489</v>
      </c>
      <c r="T710" t="s">
        <v>2498</v>
      </c>
      <c r="U710" t="s">
        <v>290</v>
      </c>
      <c r="V710" t="s">
        <v>66</v>
      </c>
      <c r="W710">
        <v>100002813</v>
      </c>
      <c r="X710">
        <v>8005551814</v>
      </c>
      <c r="Y710" t="s">
        <v>2595</v>
      </c>
      <c r="Z710" t="s">
        <v>4409</v>
      </c>
      <c r="AA710" s="13">
        <v>-95.74</v>
      </c>
      <c r="AB710" s="14">
        <v>42599</v>
      </c>
      <c r="AC710" t="s">
        <v>36</v>
      </c>
    </row>
    <row r="711" spans="1:29" x14ac:dyDescent="0.25">
      <c r="A711" t="str">
        <f>CONCATENATE("Q",ROUNDUP(MONTH(Table1[[#This Row],[Month]])/3,0))</f>
        <v>Q3</v>
      </c>
      <c r="B711" s="14">
        <f>EOMONTH(Table1[[#This Row],[Credit Date]],-1)+1</f>
        <v>42583</v>
      </c>
      <c r="C711" t="str">
        <f>CONCATENATE(Table1[[#This Row],[Issuer Last Name]],", ",Table1[[#This Row],[Issuer First Name]])</f>
        <v>No. 030, Employee</v>
      </c>
      <c r="D711" t="str">
        <f>CONCATENATE(Table1[[#This Row],[Approver Last Name]],", ",Table1[[#This Row],[Approver First Name]])</f>
        <v>No. 009, Employee</v>
      </c>
      <c r="E711" t="str">
        <f>CONCATENATE(Table1[[#This Row],[Customer Last Name]],", ",Table1[[#This Row],[Customer First Name]])</f>
        <v>No. 13103, Client</v>
      </c>
      <c r="F7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711" t="str">
        <f>IF(Table1[[#This Row],[Transaction Type]]="Maintenance","Non-Sales","Sales")</f>
        <v>Sales</v>
      </c>
      <c r="H711" t="str">
        <f>IF(Table1[[#This Row],[Quarter]]="q2",1,"")</f>
        <v/>
      </c>
      <c r="I711">
        <f>IF(Table1[[#This Row],[Quarter]]="q3",1,"")</f>
        <v>1</v>
      </c>
      <c r="J711" t="str">
        <f>IF(Table1[[#This Row],[Quarter]]="Q2",Table1[[#This Row],[Credit Amount]],"")</f>
        <v/>
      </c>
      <c r="K711">
        <f>IF(Table1[[#This Row],[Quarter]]="Q3",Table1[[#This Row],[Credit Amount]],"")</f>
        <v>-62.64</v>
      </c>
      <c r="L711">
        <f>IF(Table1[[#This Row],[Transaction Type]]="Upgrade",Table1[[#This Row],[Credit Amount]],IF(Table1[[#This Row],[Transaction Type]]="Activation",Table1[[#This Row],[Credit Amount]],""))</f>
        <v>-62.64</v>
      </c>
      <c r="M711" t="str">
        <f>IF(Table1[[#This Row],[Transaction Type]]="Maintenance",Table1[[#This Row],[Credit Amount]],"")</f>
        <v/>
      </c>
      <c r="N711">
        <v>10030</v>
      </c>
      <c r="O711" t="s">
        <v>2489</v>
      </c>
      <c r="P711" t="s">
        <v>2519</v>
      </c>
      <c r="Q711" t="s">
        <v>289</v>
      </c>
      <c r="R711">
        <v>10009</v>
      </c>
      <c r="S711" t="s">
        <v>2489</v>
      </c>
      <c r="T711" t="s">
        <v>2498</v>
      </c>
      <c r="U711" t="s">
        <v>290</v>
      </c>
      <c r="V711" t="s">
        <v>66</v>
      </c>
      <c r="W711">
        <v>100004102</v>
      </c>
      <c r="X711">
        <v>8005553103</v>
      </c>
      <c r="Y711" t="s">
        <v>2595</v>
      </c>
      <c r="Z711" t="s">
        <v>5691</v>
      </c>
      <c r="AA711" s="13">
        <v>-62.64</v>
      </c>
      <c r="AB711" s="14">
        <v>42600</v>
      </c>
      <c r="AC711" t="s">
        <v>37</v>
      </c>
    </row>
    <row r="712" spans="1:29" x14ac:dyDescent="0.25">
      <c r="A712" t="str">
        <f>CONCATENATE("Q",ROUNDUP(MONTH(Table1[[#This Row],[Month]])/3,0))</f>
        <v>Q3</v>
      </c>
      <c r="B712" s="14">
        <f>EOMONTH(Table1[[#This Row],[Credit Date]],-1)+1</f>
        <v>42583</v>
      </c>
      <c r="C712" t="str">
        <f>CONCATENATE(Table1[[#This Row],[Issuer Last Name]],", ",Table1[[#This Row],[Issuer First Name]])</f>
        <v>No. 030, Employee</v>
      </c>
      <c r="D712" t="str">
        <f>CONCATENATE(Table1[[#This Row],[Approver Last Name]],", ",Table1[[#This Row],[Approver First Name]])</f>
        <v>No. 030, Employee</v>
      </c>
      <c r="E712" t="str">
        <f>CONCATENATE(Table1[[#This Row],[Customer Last Name]],", ",Table1[[#This Row],[Customer First Name]])</f>
        <v>No. 13456, Client</v>
      </c>
      <c r="F712" t="str">
        <f>IF(Table1[[#This Row],[Credit Amount]]&gt;-19.99,"Less than 19.99",IF(Table1[[#This Row],[Credit Amount]]=-20,"20",IF(Table1[[#This Row],[Credit Amount]]&gt;-49.98,"20.01-49.98",IF(Table1[[#This Row],[Credit Amount]]=-49.99,"49.99",IF(Table1[[#This Row],[Credit Amount]]=-50,"50",IF(Table1[[#This Row],[Credit Amount]]&lt;-50.01,"Greater than 50"))))))</f>
        <v>Less than 19.99</v>
      </c>
      <c r="G712" t="str">
        <f>IF(Table1[[#This Row],[Transaction Type]]="Maintenance","Non-Sales","Sales")</f>
        <v>Sales</v>
      </c>
      <c r="H712" t="str">
        <f>IF(Table1[[#This Row],[Quarter]]="q2",1,"")</f>
        <v/>
      </c>
      <c r="I712">
        <f>IF(Table1[[#This Row],[Quarter]]="q3",1,"")</f>
        <v>1</v>
      </c>
      <c r="J712" t="str">
        <f>IF(Table1[[#This Row],[Quarter]]="Q2",Table1[[#This Row],[Credit Amount]],"")</f>
        <v/>
      </c>
      <c r="K712">
        <f>IF(Table1[[#This Row],[Quarter]]="Q3",Table1[[#This Row],[Credit Amount]],"")</f>
        <v>-9.3699999999999992</v>
      </c>
      <c r="L712">
        <f>IF(Table1[[#This Row],[Transaction Type]]="Upgrade",Table1[[#This Row],[Credit Amount]],IF(Table1[[#This Row],[Transaction Type]]="Activation",Table1[[#This Row],[Credit Amount]],""))</f>
        <v>-9.3699999999999992</v>
      </c>
      <c r="M712" t="str">
        <f>IF(Table1[[#This Row],[Transaction Type]]="Maintenance",Table1[[#This Row],[Credit Amount]],"")</f>
        <v/>
      </c>
      <c r="N712">
        <v>10030</v>
      </c>
      <c r="O712" t="s">
        <v>2489</v>
      </c>
      <c r="P712" t="s">
        <v>2519</v>
      </c>
      <c r="Q712" t="s">
        <v>289</v>
      </c>
      <c r="R712">
        <v>10030</v>
      </c>
      <c r="S712" t="s">
        <v>2489</v>
      </c>
      <c r="T712" t="s">
        <v>2519</v>
      </c>
      <c r="U712" t="s">
        <v>289</v>
      </c>
      <c r="V712" t="s">
        <v>66</v>
      </c>
      <c r="W712">
        <v>100004455</v>
      </c>
      <c r="X712">
        <v>8005553456</v>
      </c>
      <c r="Y712" t="s">
        <v>2595</v>
      </c>
      <c r="Z712" t="s">
        <v>6044</v>
      </c>
      <c r="AA712" s="13">
        <v>-9.3699999999999992</v>
      </c>
      <c r="AB712" s="14">
        <v>42600</v>
      </c>
      <c r="AC712" t="s">
        <v>37</v>
      </c>
    </row>
    <row r="713" spans="1:29" x14ac:dyDescent="0.25">
      <c r="A713" t="str">
        <f>CONCATENATE("Q",ROUNDUP(MONTH(Table1[[#This Row],[Month]])/3,0))</f>
        <v>Q3</v>
      </c>
      <c r="B713" s="14">
        <f>EOMONTH(Table1[[#This Row],[Credit Date]],-1)+1</f>
        <v>42583</v>
      </c>
      <c r="C713" t="str">
        <f>CONCATENATE(Table1[[#This Row],[Issuer Last Name]],", ",Table1[[#This Row],[Issuer First Name]])</f>
        <v>No. 030, Employee</v>
      </c>
      <c r="D713" t="str">
        <f>CONCATENATE(Table1[[#This Row],[Approver Last Name]],", ",Table1[[#This Row],[Approver First Name]])</f>
        <v>No. 009, Employee</v>
      </c>
      <c r="E713" t="str">
        <f>CONCATENATE(Table1[[#This Row],[Customer Last Name]],", ",Table1[[#This Row],[Customer First Name]])</f>
        <v>No. 11300, Client</v>
      </c>
      <c r="F7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713" t="str">
        <f>IF(Table1[[#This Row],[Transaction Type]]="Maintenance","Non-Sales","Sales")</f>
        <v>Non-Sales</v>
      </c>
      <c r="H713" t="str">
        <f>IF(Table1[[#This Row],[Quarter]]="q2",1,"")</f>
        <v/>
      </c>
      <c r="I713">
        <f>IF(Table1[[#This Row],[Quarter]]="q3",1,"")</f>
        <v>1</v>
      </c>
      <c r="J713" t="str">
        <f>IF(Table1[[#This Row],[Quarter]]="Q2",Table1[[#This Row],[Credit Amount]],"")</f>
        <v/>
      </c>
      <c r="K713">
        <f>IF(Table1[[#This Row],[Quarter]]="Q3",Table1[[#This Row],[Credit Amount]],"")</f>
        <v>-96.34</v>
      </c>
      <c r="L713" t="str">
        <f>IF(Table1[[#This Row],[Transaction Type]]="Upgrade",Table1[[#This Row],[Credit Amount]],IF(Table1[[#This Row],[Transaction Type]]="Activation",Table1[[#This Row],[Credit Amount]],""))</f>
        <v/>
      </c>
      <c r="M713">
        <f>IF(Table1[[#This Row],[Transaction Type]]="Maintenance",Table1[[#This Row],[Credit Amount]],"")</f>
        <v>-96.34</v>
      </c>
      <c r="N713">
        <v>10030</v>
      </c>
      <c r="O713" t="s">
        <v>2489</v>
      </c>
      <c r="P713" t="s">
        <v>2519</v>
      </c>
      <c r="Q713" t="s">
        <v>289</v>
      </c>
      <c r="R713">
        <v>10009</v>
      </c>
      <c r="S713" t="s">
        <v>2489</v>
      </c>
      <c r="T713" t="s">
        <v>2498</v>
      </c>
      <c r="U713" t="s">
        <v>290</v>
      </c>
      <c r="V713" t="s">
        <v>66</v>
      </c>
      <c r="W713">
        <v>100002299</v>
      </c>
      <c r="X713">
        <v>8005551300</v>
      </c>
      <c r="Y713" t="s">
        <v>2595</v>
      </c>
      <c r="Z713" t="s">
        <v>3895</v>
      </c>
      <c r="AA713" s="13">
        <v>-96.34</v>
      </c>
      <c r="AB713" s="14">
        <v>42601</v>
      </c>
      <c r="AC713" t="s">
        <v>36</v>
      </c>
    </row>
    <row r="714" spans="1:29" x14ac:dyDescent="0.25">
      <c r="A714" t="str">
        <f>CONCATENATE("Q",ROUNDUP(MONTH(Table1[[#This Row],[Month]])/3,0))</f>
        <v>Q3</v>
      </c>
      <c r="B714" s="14">
        <f>EOMONTH(Table1[[#This Row],[Credit Date]],-1)+1</f>
        <v>42583</v>
      </c>
      <c r="C714" t="str">
        <f>CONCATENATE(Table1[[#This Row],[Issuer Last Name]],", ",Table1[[#This Row],[Issuer First Name]])</f>
        <v>No. 030, Employee</v>
      </c>
      <c r="D714" t="str">
        <f>CONCATENATE(Table1[[#This Row],[Approver Last Name]],", ",Table1[[#This Row],[Approver First Name]])</f>
        <v>No. 030, Employee</v>
      </c>
      <c r="E714" t="str">
        <f>CONCATENATE(Table1[[#This Row],[Customer Last Name]],", ",Table1[[#This Row],[Customer First Name]])</f>
        <v>No. 12898, Client</v>
      </c>
      <c r="F714" t="str">
        <f>IF(Table1[[#This Row],[Credit Amount]]&gt;-19.99,"Less than 19.99",IF(Table1[[#This Row],[Credit Amount]]=-20,"20",IF(Table1[[#This Row],[Credit Amount]]&gt;-49.98,"20.01-49.98",IF(Table1[[#This Row],[Credit Amount]]=-49.99,"49.99",IF(Table1[[#This Row],[Credit Amount]]=-50,"50",IF(Table1[[#This Row],[Credit Amount]]&lt;-50.01,"Greater than 50"))))))</f>
        <v>20.01-49.98</v>
      </c>
      <c r="G714" t="str">
        <f>IF(Table1[[#This Row],[Transaction Type]]="Maintenance","Non-Sales","Sales")</f>
        <v>Sales</v>
      </c>
      <c r="H714" t="str">
        <f>IF(Table1[[#This Row],[Quarter]]="q2",1,"")</f>
        <v/>
      </c>
      <c r="I714">
        <f>IF(Table1[[#This Row],[Quarter]]="q3",1,"")</f>
        <v>1</v>
      </c>
      <c r="J714" t="str">
        <f>IF(Table1[[#This Row],[Quarter]]="Q2",Table1[[#This Row],[Credit Amount]],"")</f>
        <v/>
      </c>
      <c r="K714">
        <f>IF(Table1[[#This Row],[Quarter]]="Q3",Table1[[#This Row],[Credit Amount]],"")</f>
        <v>-36.119999999999997</v>
      </c>
      <c r="L714">
        <f>IF(Table1[[#This Row],[Transaction Type]]="Upgrade",Table1[[#This Row],[Credit Amount]],IF(Table1[[#This Row],[Transaction Type]]="Activation",Table1[[#This Row],[Credit Amount]],""))</f>
        <v>-36.119999999999997</v>
      </c>
      <c r="M714" t="str">
        <f>IF(Table1[[#This Row],[Transaction Type]]="Maintenance",Table1[[#This Row],[Credit Amount]],"")</f>
        <v/>
      </c>
      <c r="N714">
        <v>10030</v>
      </c>
      <c r="O714" t="s">
        <v>2489</v>
      </c>
      <c r="P714" t="s">
        <v>2519</v>
      </c>
      <c r="Q714" t="s">
        <v>289</v>
      </c>
      <c r="R714">
        <v>10030</v>
      </c>
      <c r="S714" t="s">
        <v>2489</v>
      </c>
      <c r="T714" t="s">
        <v>2519</v>
      </c>
      <c r="U714" t="s">
        <v>289</v>
      </c>
      <c r="V714" t="s">
        <v>66</v>
      </c>
      <c r="W714">
        <v>100003897</v>
      </c>
      <c r="X714">
        <v>8005552898</v>
      </c>
      <c r="Y714" t="s">
        <v>2595</v>
      </c>
      <c r="Z714" t="s">
        <v>5488</v>
      </c>
      <c r="AA714" s="13">
        <v>-36.119999999999997</v>
      </c>
      <c r="AB714" s="14">
        <v>42608</v>
      </c>
      <c r="AC714" t="s">
        <v>37</v>
      </c>
    </row>
    <row r="715" spans="1:29" x14ac:dyDescent="0.25">
      <c r="A715" t="str">
        <f>CONCATENATE("Q",ROUNDUP(MONTH(Table1[[#This Row],[Month]])/3,0))</f>
        <v>Q3</v>
      </c>
      <c r="B715" s="14">
        <f>EOMONTH(Table1[[#This Row],[Credit Date]],-1)+1</f>
        <v>42614</v>
      </c>
      <c r="C715" t="str">
        <f>CONCATENATE(Table1[[#This Row],[Issuer Last Name]],", ",Table1[[#This Row],[Issuer First Name]])</f>
        <v>No. 030, Employee</v>
      </c>
      <c r="D715" t="str">
        <f>CONCATENATE(Table1[[#This Row],[Approver Last Name]],", ",Table1[[#This Row],[Approver First Name]])</f>
        <v>No. 030, Employee</v>
      </c>
      <c r="E715" t="str">
        <f>CONCATENATE(Table1[[#This Row],[Customer Last Name]],", ",Table1[[#This Row],[Customer First Name]])</f>
        <v>No. 10754, Client</v>
      </c>
      <c r="F715" t="str">
        <f>IF(Table1[[#This Row],[Credit Amount]]&gt;-19.99,"Less than 19.99",IF(Table1[[#This Row],[Credit Amount]]=-20,"20",IF(Table1[[#This Row],[Credit Amount]]&gt;-49.98,"20.01-49.98",IF(Table1[[#This Row],[Credit Amount]]=-49.99,"49.99",IF(Table1[[#This Row],[Credit Amount]]=-50,"50",IF(Table1[[#This Row],[Credit Amount]]&lt;-50.01,"Greater than 50"))))))</f>
        <v>20.01-49.98</v>
      </c>
      <c r="G715" t="str">
        <f>IF(Table1[[#This Row],[Transaction Type]]="Maintenance","Non-Sales","Sales")</f>
        <v>Sales</v>
      </c>
      <c r="H715" t="str">
        <f>IF(Table1[[#This Row],[Quarter]]="q2",1,"")</f>
        <v/>
      </c>
      <c r="I715">
        <f>IF(Table1[[#This Row],[Quarter]]="q3",1,"")</f>
        <v>1</v>
      </c>
      <c r="J715" t="str">
        <f>IF(Table1[[#This Row],[Quarter]]="Q2",Table1[[#This Row],[Credit Amount]],"")</f>
        <v/>
      </c>
      <c r="K715">
        <f>IF(Table1[[#This Row],[Quarter]]="Q3",Table1[[#This Row],[Credit Amount]],"")</f>
        <v>-43.59</v>
      </c>
      <c r="L715">
        <f>IF(Table1[[#This Row],[Transaction Type]]="Upgrade",Table1[[#This Row],[Credit Amount]],IF(Table1[[#This Row],[Transaction Type]]="Activation",Table1[[#This Row],[Credit Amount]],""))</f>
        <v>-43.59</v>
      </c>
      <c r="M715" t="str">
        <f>IF(Table1[[#This Row],[Transaction Type]]="Maintenance",Table1[[#This Row],[Credit Amount]],"")</f>
        <v/>
      </c>
      <c r="N715">
        <v>10030</v>
      </c>
      <c r="O715" t="s">
        <v>2489</v>
      </c>
      <c r="P715" t="s">
        <v>2519</v>
      </c>
      <c r="Q715" t="s">
        <v>289</v>
      </c>
      <c r="R715">
        <v>10030</v>
      </c>
      <c r="S715" t="s">
        <v>2489</v>
      </c>
      <c r="T715" t="s">
        <v>2519</v>
      </c>
      <c r="U715" t="s">
        <v>289</v>
      </c>
      <c r="V715" t="s">
        <v>66</v>
      </c>
      <c r="W715">
        <v>100001753</v>
      </c>
      <c r="X715">
        <v>8005550754</v>
      </c>
      <c r="Y715" t="s">
        <v>2595</v>
      </c>
      <c r="Z715" t="s">
        <v>3349</v>
      </c>
      <c r="AA715" s="13">
        <v>-43.59</v>
      </c>
      <c r="AB715" s="14">
        <v>42615</v>
      </c>
      <c r="AC715" t="s">
        <v>35</v>
      </c>
    </row>
    <row r="716" spans="1:29" x14ac:dyDescent="0.25">
      <c r="A716" t="str">
        <f>CONCATENATE("Q",ROUNDUP(MONTH(Table1[[#This Row],[Month]])/3,0))</f>
        <v>Q3</v>
      </c>
      <c r="B716" s="14">
        <f>EOMONTH(Table1[[#This Row],[Credit Date]],-1)+1</f>
        <v>42614</v>
      </c>
      <c r="C716" t="str">
        <f>CONCATENATE(Table1[[#This Row],[Issuer Last Name]],", ",Table1[[#This Row],[Issuer First Name]])</f>
        <v>No. 030, Employee</v>
      </c>
      <c r="D716" t="str">
        <f>CONCATENATE(Table1[[#This Row],[Approver Last Name]],", ",Table1[[#This Row],[Approver First Name]])</f>
        <v>No. 009, Employee</v>
      </c>
      <c r="E716" t="str">
        <f>CONCATENATE(Table1[[#This Row],[Customer Last Name]],", ",Table1[[#This Row],[Customer First Name]])</f>
        <v>No. 10454, Client</v>
      </c>
      <c r="F7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16" t="str">
        <f>IF(Table1[[#This Row],[Transaction Type]]="Maintenance","Non-Sales","Sales")</f>
        <v>Non-Sales</v>
      </c>
      <c r="H716" t="str">
        <f>IF(Table1[[#This Row],[Quarter]]="q2",1,"")</f>
        <v/>
      </c>
      <c r="I716">
        <f>IF(Table1[[#This Row],[Quarter]]="q3",1,"")</f>
        <v>1</v>
      </c>
      <c r="J716" t="str">
        <f>IF(Table1[[#This Row],[Quarter]]="Q2",Table1[[#This Row],[Credit Amount]],"")</f>
        <v/>
      </c>
      <c r="K716">
        <f>IF(Table1[[#This Row],[Quarter]]="Q3",Table1[[#This Row],[Credit Amount]],"")</f>
        <v>-68.650000000000006</v>
      </c>
      <c r="L716" t="str">
        <f>IF(Table1[[#This Row],[Transaction Type]]="Upgrade",Table1[[#This Row],[Credit Amount]],IF(Table1[[#This Row],[Transaction Type]]="Activation",Table1[[#This Row],[Credit Amount]],""))</f>
        <v/>
      </c>
      <c r="M716">
        <f>IF(Table1[[#This Row],[Transaction Type]]="Maintenance",Table1[[#This Row],[Credit Amount]],"")</f>
        <v>-68.650000000000006</v>
      </c>
      <c r="N716">
        <v>10030</v>
      </c>
      <c r="O716" t="s">
        <v>2489</v>
      </c>
      <c r="P716" t="s">
        <v>2519</v>
      </c>
      <c r="Q716" t="s">
        <v>289</v>
      </c>
      <c r="R716">
        <v>10009</v>
      </c>
      <c r="S716" t="s">
        <v>2489</v>
      </c>
      <c r="T716" t="s">
        <v>2498</v>
      </c>
      <c r="U716" t="s">
        <v>290</v>
      </c>
      <c r="V716" t="s">
        <v>66</v>
      </c>
      <c r="W716">
        <v>100001453</v>
      </c>
      <c r="X716">
        <v>8005550454</v>
      </c>
      <c r="Y716" t="s">
        <v>2595</v>
      </c>
      <c r="Z716" t="s">
        <v>3049</v>
      </c>
      <c r="AA716" s="13">
        <v>-68.650000000000006</v>
      </c>
      <c r="AB716" s="14">
        <v>42618</v>
      </c>
      <c r="AC716" t="s">
        <v>36</v>
      </c>
    </row>
    <row r="717" spans="1:29" x14ac:dyDescent="0.25">
      <c r="A717" t="str">
        <f>CONCATENATE("Q",ROUNDUP(MONTH(Table1[[#This Row],[Month]])/3,0))</f>
        <v>Q3</v>
      </c>
      <c r="B717" s="14">
        <f>EOMONTH(Table1[[#This Row],[Credit Date]],-1)+1</f>
        <v>42614</v>
      </c>
      <c r="C717" t="str">
        <f>CONCATENATE(Table1[[#This Row],[Issuer Last Name]],", ",Table1[[#This Row],[Issuer First Name]])</f>
        <v>No. 030, Employee</v>
      </c>
      <c r="D717" t="str">
        <f>CONCATENATE(Table1[[#This Row],[Approver Last Name]],", ",Table1[[#This Row],[Approver First Name]])</f>
        <v>No. 030, Employee</v>
      </c>
      <c r="E717" t="str">
        <f>CONCATENATE(Table1[[#This Row],[Customer Last Name]],", ",Table1[[#This Row],[Customer First Name]])</f>
        <v>No. 11890, Client</v>
      </c>
      <c r="F717" t="str">
        <f>IF(Table1[[#This Row],[Credit Amount]]&gt;-19.99,"Less than 19.99",IF(Table1[[#This Row],[Credit Amount]]=-20,"20",IF(Table1[[#This Row],[Credit Amount]]&gt;-49.98,"20.01-49.98",IF(Table1[[#This Row],[Credit Amount]]=-49.99,"49.99",IF(Table1[[#This Row],[Credit Amount]]=-50,"50",IF(Table1[[#This Row],[Credit Amount]]&lt;-50.01,"Greater than 50"))))))</f>
        <v>Less than 19.99</v>
      </c>
      <c r="G717" t="str">
        <f>IF(Table1[[#This Row],[Transaction Type]]="Maintenance","Non-Sales","Sales")</f>
        <v>Sales</v>
      </c>
      <c r="H717" t="str">
        <f>IF(Table1[[#This Row],[Quarter]]="q2",1,"")</f>
        <v/>
      </c>
      <c r="I717">
        <f>IF(Table1[[#This Row],[Quarter]]="q3",1,"")</f>
        <v>1</v>
      </c>
      <c r="J717" t="str">
        <f>IF(Table1[[#This Row],[Quarter]]="Q2",Table1[[#This Row],[Credit Amount]],"")</f>
        <v/>
      </c>
      <c r="K717">
        <f>IF(Table1[[#This Row],[Quarter]]="Q3",Table1[[#This Row],[Credit Amount]],"")</f>
        <v>-5.34</v>
      </c>
      <c r="L717">
        <f>IF(Table1[[#This Row],[Transaction Type]]="Upgrade",Table1[[#This Row],[Credit Amount]],IF(Table1[[#This Row],[Transaction Type]]="Activation",Table1[[#This Row],[Credit Amount]],""))</f>
        <v>-5.34</v>
      </c>
      <c r="M717" t="str">
        <f>IF(Table1[[#This Row],[Transaction Type]]="Maintenance",Table1[[#This Row],[Credit Amount]],"")</f>
        <v/>
      </c>
      <c r="N717">
        <v>10030</v>
      </c>
      <c r="O717" t="s">
        <v>2489</v>
      </c>
      <c r="P717" t="s">
        <v>2519</v>
      </c>
      <c r="Q717" t="s">
        <v>289</v>
      </c>
      <c r="R717">
        <v>10030</v>
      </c>
      <c r="S717" t="s">
        <v>2489</v>
      </c>
      <c r="T717" t="s">
        <v>2519</v>
      </c>
      <c r="U717" t="s">
        <v>289</v>
      </c>
      <c r="V717" t="s">
        <v>66</v>
      </c>
      <c r="W717">
        <v>100002889</v>
      </c>
      <c r="X717">
        <v>8005551890</v>
      </c>
      <c r="Y717" t="s">
        <v>2595</v>
      </c>
      <c r="Z717" t="s">
        <v>4485</v>
      </c>
      <c r="AA717" s="13">
        <v>-5.34</v>
      </c>
      <c r="AB717" s="14">
        <v>42619</v>
      </c>
      <c r="AC717" t="s">
        <v>37</v>
      </c>
    </row>
    <row r="718" spans="1:29" x14ac:dyDescent="0.25">
      <c r="A718" t="str">
        <f>CONCATENATE("Q",ROUNDUP(MONTH(Table1[[#This Row],[Month]])/3,0))</f>
        <v>Q3</v>
      </c>
      <c r="B718" s="14">
        <f>EOMONTH(Table1[[#This Row],[Credit Date]],-1)+1</f>
        <v>42614</v>
      </c>
      <c r="C718" t="str">
        <f>CONCATENATE(Table1[[#This Row],[Issuer Last Name]],", ",Table1[[#This Row],[Issuer First Name]])</f>
        <v>No. 030, Employee</v>
      </c>
      <c r="D718" t="str">
        <f>CONCATENATE(Table1[[#This Row],[Approver Last Name]],", ",Table1[[#This Row],[Approver First Name]])</f>
        <v>No. 009, Employee</v>
      </c>
      <c r="E718" t="str">
        <f>CONCATENATE(Table1[[#This Row],[Customer Last Name]],", ",Table1[[#This Row],[Customer First Name]])</f>
        <v>No. 11990, Client</v>
      </c>
      <c r="F7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718" t="str">
        <f>IF(Table1[[#This Row],[Transaction Type]]="Maintenance","Non-Sales","Sales")</f>
        <v>Non-Sales</v>
      </c>
      <c r="H718" t="str">
        <f>IF(Table1[[#This Row],[Quarter]]="q2",1,"")</f>
        <v/>
      </c>
      <c r="I718">
        <f>IF(Table1[[#This Row],[Quarter]]="q3",1,"")</f>
        <v>1</v>
      </c>
      <c r="J718" t="str">
        <f>IF(Table1[[#This Row],[Quarter]]="Q2",Table1[[#This Row],[Credit Amount]],"")</f>
        <v/>
      </c>
      <c r="K718">
        <f>IF(Table1[[#This Row],[Quarter]]="Q3",Table1[[#This Row],[Credit Amount]],"")</f>
        <v>-91.11</v>
      </c>
      <c r="L718" t="str">
        <f>IF(Table1[[#This Row],[Transaction Type]]="Upgrade",Table1[[#This Row],[Credit Amount]],IF(Table1[[#This Row],[Transaction Type]]="Activation",Table1[[#This Row],[Credit Amount]],""))</f>
        <v/>
      </c>
      <c r="M718">
        <f>IF(Table1[[#This Row],[Transaction Type]]="Maintenance",Table1[[#This Row],[Credit Amount]],"")</f>
        <v>-91.11</v>
      </c>
      <c r="N718">
        <v>10030</v>
      </c>
      <c r="O718" t="s">
        <v>2489</v>
      </c>
      <c r="P718" t="s">
        <v>2519</v>
      </c>
      <c r="Q718" t="s">
        <v>289</v>
      </c>
      <c r="R718">
        <v>10009</v>
      </c>
      <c r="S718" t="s">
        <v>2489</v>
      </c>
      <c r="T718" t="s">
        <v>2498</v>
      </c>
      <c r="U718" t="s">
        <v>290</v>
      </c>
      <c r="V718" t="s">
        <v>66</v>
      </c>
      <c r="W718">
        <v>100002989</v>
      </c>
      <c r="X718">
        <v>8005551990</v>
      </c>
      <c r="Y718" t="s">
        <v>2595</v>
      </c>
      <c r="Z718" t="s">
        <v>4585</v>
      </c>
      <c r="AA718" s="13">
        <v>-91.11</v>
      </c>
      <c r="AB718" s="14">
        <v>42623</v>
      </c>
      <c r="AC718" t="s">
        <v>36</v>
      </c>
    </row>
    <row r="719" spans="1:29" x14ac:dyDescent="0.25">
      <c r="A719" t="str">
        <f>CONCATENATE("Q",ROUNDUP(MONTH(Table1[[#This Row],[Month]])/3,0))</f>
        <v>Q3</v>
      </c>
      <c r="B719" s="14">
        <f>EOMONTH(Table1[[#This Row],[Credit Date]],-1)+1</f>
        <v>42614</v>
      </c>
      <c r="C719" t="str">
        <f>CONCATENATE(Table1[[#This Row],[Issuer Last Name]],", ",Table1[[#This Row],[Issuer First Name]])</f>
        <v>No. 030, Employee</v>
      </c>
      <c r="D719" t="str">
        <f>CONCATENATE(Table1[[#This Row],[Approver Last Name]],", ",Table1[[#This Row],[Approver First Name]])</f>
        <v>No. 009, Employee</v>
      </c>
      <c r="E719" t="str">
        <f>CONCATENATE(Table1[[#This Row],[Customer Last Name]],", ",Table1[[#This Row],[Customer First Name]])</f>
        <v>No. 10810, Client</v>
      </c>
      <c r="F7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19" t="str">
        <f>IF(Table1[[#This Row],[Transaction Type]]="Maintenance","Non-Sales","Sales")</f>
        <v>Non-Sales</v>
      </c>
      <c r="H719" t="str">
        <f>IF(Table1[[#This Row],[Quarter]]="q2",1,"")</f>
        <v/>
      </c>
      <c r="I719">
        <f>IF(Table1[[#This Row],[Quarter]]="q3",1,"")</f>
        <v>1</v>
      </c>
      <c r="J719" t="str">
        <f>IF(Table1[[#This Row],[Quarter]]="Q2",Table1[[#This Row],[Credit Amount]],"")</f>
        <v/>
      </c>
      <c r="K719">
        <f>IF(Table1[[#This Row],[Quarter]]="Q3",Table1[[#This Row],[Credit Amount]],"")</f>
        <v>-86.17</v>
      </c>
      <c r="L719" t="str">
        <f>IF(Table1[[#This Row],[Transaction Type]]="Upgrade",Table1[[#This Row],[Credit Amount]],IF(Table1[[#This Row],[Transaction Type]]="Activation",Table1[[#This Row],[Credit Amount]],""))</f>
        <v/>
      </c>
      <c r="M719">
        <f>IF(Table1[[#This Row],[Transaction Type]]="Maintenance",Table1[[#This Row],[Credit Amount]],"")</f>
        <v>-86.17</v>
      </c>
      <c r="N719">
        <v>10030</v>
      </c>
      <c r="O719" t="s">
        <v>2489</v>
      </c>
      <c r="P719" t="s">
        <v>2519</v>
      </c>
      <c r="Q719" t="s">
        <v>289</v>
      </c>
      <c r="R719">
        <v>10009</v>
      </c>
      <c r="S719" t="s">
        <v>2489</v>
      </c>
      <c r="T719" t="s">
        <v>2498</v>
      </c>
      <c r="U719" t="s">
        <v>290</v>
      </c>
      <c r="V719" t="s">
        <v>66</v>
      </c>
      <c r="W719">
        <v>100001809</v>
      </c>
      <c r="X719">
        <v>8005550810</v>
      </c>
      <c r="Y719" t="s">
        <v>2595</v>
      </c>
      <c r="Z719" t="s">
        <v>3405</v>
      </c>
      <c r="AA719" s="13">
        <v>-86.17</v>
      </c>
      <c r="AB719" s="14">
        <v>42629</v>
      </c>
      <c r="AC719" t="s">
        <v>36</v>
      </c>
    </row>
    <row r="720" spans="1:29" x14ac:dyDescent="0.25">
      <c r="A720" t="str">
        <f>CONCATENATE("Q",ROUNDUP(MONTH(Table1[[#This Row],[Month]])/3,0))</f>
        <v>Q3</v>
      </c>
      <c r="B720" s="14">
        <f>EOMONTH(Table1[[#This Row],[Credit Date]],-1)+1</f>
        <v>42614</v>
      </c>
      <c r="C720" t="str">
        <f>CONCATENATE(Table1[[#This Row],[Issuer Last Name]],", ",Table1[[#This Row],[Issuer First Name]])</f>
        <v>No. 030, Employee</v>
      </c>
      <c r="D720" t="str">
        <f>CONCATENATE(Table1[[#This Row],[Approver Last Name]],", ",Table1[[#This Row],[Approver First Name]])</f>
        <v>No. 009, Employee</v>
      </c>
      <c r="E720" t="str">
        <f>CONCATENATE(Table1[[#This Row],[Customer Last Name]],", ",Table1[[#This Row],[Customer First Name]])</f>
        <v>No. 13353, Client</v>
      </c>
      <c r="F7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720" t="str">
        <f>IF(Table1[[#This Row],[Transaction Type]]="Maintenance","Non-Sales","Sales")</f>
        <v>Non-Sales</v>
      </c>
      <c r="H720" t="str">
        <f>IF(Table1[[#This Row],[Quarter]]="q2",1,"")</f>
        <v/>
      </c>
      <c r="I720">
        <f>IF(Table1[[#This Row],[Quarter]]="q3",1,"")</f>
        <v>1</v>
      </c>
      <c r="J720" t="str">
        <f>IF(Table1[[#This Row],[Quarter]]="Q2",Table1[[#This Row],[Credit Amount]],"")</f>
        <v/>
      </c>
      <c r="K720">
        <f>IF(Table1[[#This Row],[Quarter]]="Q3",Table1[[#This Row],[Credit Amount]],"")</f>
        <v>-76.239999999999995</v>
      </c>
      <c r="L720" t="str">
        <f>IF(Table1[[#This Row],[Transaction Type]]="Upgrade",Table1[[#This Row],[Credit Amount]],IF(Table1[[#This Row],[Transaction Type]]="Activation",Table1[[#This Row],[Credit Amount]],""))</f>
        <v/>
      </c>
      <c r="M720">
        <f>IF(Table1[[#This Row],[Transaction Type]]="Maintenance",Table1[[#This Row],[Credit Amount]],"")</f>
        <v>-76.239999999999995</v>
      </c>
      <c r="N720">
        <v>10030</v>
      </c>
      <c r="O720" t="s">
        <v>2489</v>
      </c>
      <c r="P720" t="s">
        <v>2519</v>
      </c>
      <c r="Q720" t="s">
        <v>289</v>
      </c>
      <c r="R720">
        <v>10009</v>
      </c>
      <c r="S720" t="s">
        <v>2489</v>
      </c>
      <c r="T720" t="s">
        <v>2498</v>
      </c>
      <c r="U720" t="s">
        <v>290</v>
      </c>
      <c r="V720" t="s">
        <v>66</v>
      </c>
      <c r="W720">
        <v>100004352</v>
      </c>
      <c r="X720">
        <v>8005553353</v>
      </c>
      <c r="Y720" t="s">
        <v>2595</v>
      </c>
      <c r="Z720" t="s">
        <v>5941</v>
      </c>
      <c r="AA720" s="13">
        <v>-76.239999999999995</v>
      </c>
      <c r="AB720" s="14">
        <v>42641</v>
      </c>
      <c r="AC720" t="s">
        <v>36</v>
      </c>
    </row>
    <row r="721" spans="1:29" x14ac:dyDescent="0.25">
      <c r="A721" t="str">
        <f>CONCATENATE("Q",ROUNDUP(MONTH(Table1[[#This Row],[Month]])/3,0))</f>
        <v>Q2</v>
      </c>
      <c r="B721" s="14">
        <f>EOMONTH(Table1[[#This Row],[Credit Date]],-1)+1</f>
        <v>42461</v>
      </c>
      <c r="C721" t="str">
        <f>CONCATENATE(Table1[[#This Row],[Issuer Last Name]],", ",Table1[[#This Row],[Issuer First Name]])</f>
        <v>No. 089, Employee</v>
      </c>
      <c r="D721" t="str">
        <f>CONCATENATE(Table1[[#This Row],[Approver Last Name]],", ",Table1[[#This Row],[Approver First Name]])</f>
        <v>No. 009, Employee</v>
      </c>
      <c r="E721" t="str">
        <f>CONCATENATE(Table1[[#This Row],[Customer Last Name]],", ",Table1[[#This Row],[Customer First Name]])</f>
        <v>No. 14068, Client</v>
      </c>
      <c r="F721" t="str">
        <f>IF(Table1[[#This Row],[Credit Amount]]&gt;-19.99,"Less than 19.99",IF(Table1[[#This Row],[Credit Amount]]=-20,"20",IF(Table1[[#This Row],[Credit Amount]]&gt;-49.98,"20.01-49.98",IF(Table1[[#This Row],[Credit Amount]]=-49.99,"49.99",IF(Table1[[#This Row],[Credit Amount]]=-50,"50",IF(Table1[[#This Row],[Credit Amount]]&lt;-50.01,"Greater than 50"))))))</f>
        <v>20.01-49.98</v>
      </c>
      <c r="G721" t="str">
        <f>IF(Table1[[#This Row],[Transaction Type]]="Maintenance","Non-Sales","Sales")</f>
        <v>Non-Sales</v>
      </c>
      <c r="H721">
        <f>IF(Table1[[#This Row],[Quarter]]="q2",1,"")</f>
        <v>1</v>
      </c>
      <c r="I721" t="str">
        <f>IF(Table1[[#This Row],[Quarter]]="q3",1,"")</f>
        <v/>
      </c>
      <c r="J721">
        <f>IF(Table1[[#This Row],[Quarter]]="Q2",Table1[[#This Row],[Credit Amount]],"")</f>
        <v>-40.770000000000003</v>
      </c>
      <c r="K721" t="str">
        <f>IF(Table1[[#This Row],[Quarter]]="Q3",Table1[[#This Row],[Credit Amount]],"")</f>
        <v/>
      </c>
      <c r="L721" t="str">
        <f>IF(Table1[[#This Row],[Transaction Type]]="Upgrade",Table1[[#This Row],[Credit Amount]],IF(Table1[[#This Row],[Transaction Type]]="Activation",Table1[[#This Row],[Credit Amount]],""))</f>
        <v/>
      </c>
      <c r="M721">
        <f>IF(Table1[[#This Row],[Transaction Type]]="Maintenance",Table1[[#This Row],[Credit Amount]],"")</f>
        <v>-40.770000000000003</v>
      </c>
      <c r="N721">
        <v>10089</v>
      </c>
      <c r="O721" t="s">
        <v>2489</v>
      </c>
      <c r="P721" t="s">
        <v>2578</v>
      </c>
      <c r="Q721" t="s">
        <v>289</v>
      </c>
      <c r="R721">
        <v>10009</v>
      </c>
      <c r="S721" t="s">
        <v>2489</v>
      </c>
      <c r="T721" t="s">
        <v>2498</v>
      </c>
      <c r="U721" t="s">
        <v>290</v>
      </c>
      <c r="V721" t="s">
        <v>66</v>
      </c>
      <c r="W721">
        <v>100005067</v>
      </c>
      <c r="X721">
        <v>8005554068</v>
      </c>
      <c r="Y721" t="s">
        <v>2595</v>
      </c>
      <c r="Z721" t="s">
        <v>6656</v>
      </c>
      <c r="AA721" s="13">
        <v>-40.770000000000003</v>
      </c>
      <c r="AB721" s="14">
        <v>42469</v>
      </c>
      <c r="AC721" t="s">
        <v>36</v>
      </c>
    </row>
    <row r="722" spans="1:29" x14ac:dyDescent="0.25">
      <c r="A722" t="str">
        <f>CONCATENATE("Q",ROUNDUP(MONTH(Table1[[#This Row],[Month]])/3,0))</f>
        <v>Q2</v>
      </c>
      <c r="B722" s="14">
        <f>EOMONTH(Table1[[#This Row],[Credit Date]],-1)+1</f>
        <v>42461</v>
      </c>
      <c r="C722" t="str">
        <f>CONCATENATE(Table1[[#This Row],[Issuer Last Name]],", ",Table1[[#This Row],[Issuer First Name]])</f>
        <v>No. 089, Employee</v>
      </c>
      <c r="D722" t="str">
        <f>CONCATENATE(Table1[[#This Row],[Approver Last Name]],", ",Table1[[#This Row],[Approver First Name]])</f>
        <v>No. 009, Employee</v>
      </c>
      <c r="E722" t="str">
        <f>CONCATENATE(Table1[[#This Row],[Customer Last Name]],", ",Table1[[#This Row],[Customer First Name]])</f>
        <v>No. 13333, Client</v>
      </c>
      <c r="F7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22" t="str">
        <f>IF(Table1[[#This Row],[Transaction Type]]="Maintenance","Non-Sales","Sales")</f>
        <v>Non-Sales</v>
      </c>
      <c r="H722">
        <f>IF(Table1[[#This Row],[Quarter]]="q2",1,"")</f>
        <v>1</v>
      </c>
      <c r="I722" t="str">
        <f>IF(Table1[[#This Row],[Quarter]]="q3",1,"")</f>
        <v/>
      </c>
      <c r="J722">
        <f>IF(Table1[[#This Row],[Quarter]]="Q2",Table1[[#This Row],[Credit Amount]],"")</f>
        <v>-82.37</v>
      </c>
      <c r="K722" t="str">
        <f>IF(Table1[[#This Row],[Quarter]]="Q3",Table1[[#This Row],[Credit Amount]],"")</f>
        <v/>
      </c>
      <c r="L722" t="str">
        <f>IF(Table1[[#This Row],[Transaction Type]]="Upgrade",Table1[[#This Row],[Credit Amount]],IF(Table1[[#This Row],[Transaction Type]]="Activation",Table1[[#This Row],[Credit Amount]],""))</f>
        <v/>
      </c>
      <c r="M722">
        <f>IF(Table1[[#This Row],[Transaction Type]]="Maintenance",Table1[[#This Row],[Credit Amount]],"")</f>
        <v>-82.37</v>
      </c>
      <c r="N722">
        <v>10089</v>
      </c>
      <c r="O722" t="s">
        <v>2489</v>
      </c>
      <c r="P722" t="s">
        <v>2578</v>
      </c>
      <c r="Q722" t="s">
        <v>289</v>
      </c>
      <c r="R722">
        <v>10009</v>
      </c>
      <c r="S722" t="s">
        <v>2489</v>
      </c>
      <c r="T722" t="s">
        <v>2498</v>
      </c>
      <c r="U722" t="s">
        <v>290</v>
      </c>
      <c r="V722" t="s">
        <v>66</v>
      </c>
      <c r="W722">
        <v>100004332</v>
      </c>
      <c r="X722">
        <v>8005553333</v>
      </c>
      <c r="Y722" t="s">
        <v>2595</v>
      </c>
      <c r="Z722" t="s">
        <v>5921</v>
      </c>
      <c r="AA722" s="13">
        <v>-82.37</v>
      </c>
      <c r="AB722" s="14">
        <v>42471</v>
      </c>
      <c r="AC722" t="s">
        <v>36</v>
      </c>
    </row>
    <row r="723" spans="1:29" x14ac:dyDescent="0.25">
      <c r="A723" t="str">
        <f>CONCATENATE("Q",ROUNDUP(MONTH(Table1[[#This Row],[Month]])/3,0))</f>
        <v>Q2</v>
      </c>
      <c r="B723" s="14">
        <f>EOMONTH(Table1[[#This Row],[Credit Date]],-1)+1</f>
        <v>42461</v>
      </c>
      <c r="C723" t="str">
        <f>CONCATENATE(Table1[[#This Row],[Issuer Last Name]],", ",Table1[[#This Row],[Issuer First Name]])</f>
        <v>No. 089, Employee</v>
      </c>
      <c r="D723" t="str">
        <f>CONCATENATE(Table1[[#This Row],[Approver Last Name]],", ",Table1[[#This Row],[Approver First Name]])</f>
        <v>No. 009, Employee</v>
      </c>
      <c r="E723" t="str">
        <f>CONCATENATE(Table1[[#This Row],[Customer Last Name]],", ",Table1[[#This Row],[Customer First Name]])</f>
        <v>No. 10735, Client</v>
      </c>
      <c r="F723" t="str">
        <f>IF(Table1[[#This Row],[Credit Amount]]&gt;-19.99,"Less than 19.99",IF(Table1[[#This Row],[Credit Amount]]=-20,"20",IF(Table1[[#This Row],[Credit Amount]]&gt;-49.98,"20.01-49.98",IF(Table1[[#This Row],[Credit Amount]]=-49.99,"49.99",IF(Table1[[#This Row],[Credit Amount]]=-50,"50",IF(Table1[[#This Row],[Credit Amount]]&lt;-50.01,"Greater than 50"))))))</f>
        <v>20.01-49.98</v>
      </c>
      <c r="G723" t="str">
        <f>IF(Table1[[#This Row],[Transaction Type]]="Maintenance","Non-Sales","Sales")</f>
        <v>Non-Sales</v>
      </c>
      <c r="H723">
        <f>IF(Table1[[#This Row],[Quarter]]="q2",1,"")</f>
        <v>1</v>
      </c>
      <c r="I723" t="str">
        <f>IF(Table1[[#This Row],[Quarter]]="q3",1,"")</f>
        <v/>
      </c>
      <c r="J723">
        <f>IF(Table1[[#This Row],[Quarter]]="Q2",Table1[[#This Row],[Credit Amount]],"")</f>
        <v>-22.87</v>
      </c>
      <c r="K723" t="str">
        <f>IF(Table1[[#This Row],[Quarter]]="Q3",Table1[[#This Row],[Credit Amount]],"")</f>
        <v/>
      </c>
      <c r="L723" t="str">
        <f>IF(Table1[[#This Row],[Transaction Type]]="Upgrade",Table1[[#This Row],[Credit Amount]],IF(Table1[[#This Row],[Transaction Type]]="Activation",Table1[[#This Row],[Credit Amount]],""))</f>
        <v/>
      </c>
      <c r="M723">
        <f>IF(Table1[[#This Row],[Transaction Type]]="Maintenance",Table1[[#This Row],[Credit Amount]],"")</f>
        <v>-22.87</v>
      </c>
      <c r="N723">
        <v>10089</v>
      </c>
      <c r="O723" t="s">
        <v>2489</v>
      </c>
      <c r="P723" t="s">
        <v>2578</v>
      </c>
      <c r="Q723" t="s">
        <v>289</v>
      </c>
      <c r="R723">
        <v>10009</v>
      </c>
      <c r="S723" t="s">
        <v>2489</v>
      </c>
      <c r="T723" t="s">
        <v>2498</v>
      </c>
      <c r="U723" t="s">
        <v>290</v>
      </c>
      <c r="V723" t="s">
        <v>66</v>
      </c>
      <c r="W723">
        <v>100001734</v>
      </c>
      <c r="X723">
        <v>8005550735</v>
      </c>
      <c r="Y723" t="s">
        <v>2595</v>
      </c>
      <c r="Z723" t="s">
        <v>3330</v>
      </c>
      <c r="AA723" s="13">
        <v>-22.87</v>
      </c>
      <c r="AB723" s="14">
        <v>42476</v>
      </c>
      <c r="AC723" t="s">
        <v>36</v>
      </c>
    </row>
    <row r="724" spans="1:29" x14ac:dyDescent="0.25">
      <c r="A724" t="str">
        <f>CONCATENATE("Q",ROUNDUP(MONTH(Table1[[#This Row],[Month]])/3,0))</f>
        <v>Q2</v>
      </c>
      <c r="B724" s="14">
        <f>EOMONTH(Table1[[#This Row],[Credit Date]],-1)+1</f>
        <v>42461</v>
      </c>
      <c r="C724" t="str">
        <f>CONCATENATE(Table1[[#This Row],[Issuer Last Name]],", ",Table1[[#This Row],[Issuer First Name]])</f>
        <v>No. 089, Employee</v>
      </c>
      <c r="D724" t="str">
        <f>CONCATENATE(Table1[[#This Row],[Approver Last Name]],", ",Table1[[#This Row],[Approver First Name]])</f>
        <v>No. 009, Employee</v>
      </c>
      <c r="E724" t="str">
        <f>CONCATENATE(Table1[[#This Row],[Customer Last Name]],", ",Table1[[#This Row],[Customer First Name]])</f>
        <v>No. 12216, Client</v>
      </c>
      <c r="F724" t="str">
        <f>IF(Table1[[#This Row],[Credit Amount]]&gt;-19.99,"Less than 19.99",IF(Table1[[#This Row],[Credit Amount]]=-20,"20",IF(Table1[[#This Row],[Credit Amount]]&gt;-49.98,"20.01-49.98",IF(Table1[[#This Row],[Credit Amount]]=-49.99,"49.99",IF(Table1[[#This Row],[Credit Amount]]=-50,"50",IF(Table1[[#This Row],[Credit Amount]]&lt;-50.01,"Greater than 50"))))))</f>
        <v>Less than 19.99</v>
      </c>
      <c r="G724" t="str">
        <f>IF(Table1[[#This Row],[Transaction Type]]="Maintenance","Non-Sales","Sales")</f>
        <v>Non-Sales</v>
      </c>
      <c r="H724">
        <f>IF(Table1[[#This Row],[Quarter]]="q2",1,"")</f>
        <v>1</v>
      </c>
      <c r="I724" t="str">
        <f>IF(Table1[[#This Row],[Quarter]]="q3",1,"")</f>
        <v/>
      </c>
      <c r="J724">
        <f>IF(Table1[[#This Row],[Quarter]]="Q2",Table1[[#This Row],[Credit Amount]],"")</f>
        <v>-7.35</v>
      </c>
      <c r="K724" t="str">
        <f>IF(Table1[[#This Row],[Quarter]]="Q3",Table1[[#This Row],[Credit Amount]],"")</f>
        <v/>
      </c>
      <c r="L724" t="str">
        <f>IF(Table1[[#This Row],[Transaction Type]]="Upgrade",Table1[[#This Row],[Credit Amount]],IF(Table1[[#This Row],[Transaction Type]]="Activation",Table1[[#This Row],[Credit Amount]],""))</f>
        <v/>
      </c>
      <c r="M724">
        <f>IF(Table1[[#This Row],[Transaction Type]]="Maintenance",Table1[[#This Row],[Credit Amount]],"")</f>
        <v>-7.35</v>
      </c>
      <c r="N724">
        <v>10089</v>
      </c>
      <c r="O724" t="s">
        <v>2489</v>
      </c>
      <c r="P724" t="s">
        <v>2578</v>
      </c>
      <c r="Q724" t="s">
        <v>289</v>
      </c>
      <c r="R724">
        <v>10009</v>
      </c>
      <c r="S724" t="s">
        <v>2489</v>
      </c>
      <c r="T724" t="s">
        <v>2498</v>
      </c>
      <c r="U724" t="s">
        <v>290</v>
      </c>
      <c r="V724" t="s">
        <v>66</v>
      </c>
      <c r="W724">
        <v>100003215</v>
      </c>
      <c r="X724">
        <v>8005552216</v>
      </c>
      <c r="Y724" t="s">
        <v>2595</v>
      </c>
      <c r="Z724" t="s">
        <v>4811</v>
      </c>
      <c r="AA724" s="13">
        <v>-7.35</v>
      </c>
      <c r="AB724" s="14">
        <v>42484</v>
      </c>
      <c r="AC724" t="s">
        <v>36</v>
      </c>
    </row>
    <row r="725" spans="1:29" x14ac:dyDescent="0.25">
      <c r="A725" t="str">
        <f>CONCATENATE("Q",ROUNDUP(MONTH(Table1[[#This Row],[Month]])/3,0))</f>
        <v>Q2</v>
      </c>
      <c r="B725" s="14">
        <f>EOMONTH(Table1[[#This Row],[Credit Date]],-1)+1</f>
        <v>42491</v>
      </c>
      <c r="C725" t="str">
        <f>CONCATENATE(Table1[[#This Row],[Issuer Last Name]],", ",Table1[[#This Row],[Issuer First Name]])</f>
        <v>No. 089, Employee</v>
      </c>
      <c r="D725" t="str">
        <f>CONCATENATE(Table1[[#This Row],[Approver Last Name]],", ",Table1[[#This Row],[Approver First Name]])</f>
        <v>No. 009, Employee</v>
      </c>
      <c r="E725" t="str">
        <f>CONCATENATE(Table1[[#This Row],[Customer Last Name]],", ",Table1[[#This Row],[Customer First Name]])</f>
        <v>No. 11612, Client</v>
      </c>
      <c r="F725" t="str">
        <f>IF(Table1[[#This Row],[Credit Amount]]&gt;-19.99,"Less than 19.99",IF(Table1[[#This Row],[Credit Amount]]=-20,"20",IF(Table1[[#This Row],[Credit Amount]]&gt;-49.98,"20.01-49.98",IF(Table1[[#This Row],[Credit Amount]]=-49.99,"49.99",IF(Table1[[#This Row],[Credit Amount]]=-50,"50",IF(Table1[[#This Row],[Credit Amount]]&lt;-50.01,"Greater than 50"))))))</f>
        <v>Less than 19.99</v>
      </c>
      <c r="G725" t="str">
        <f>IF(Table1[[#This Row],[Transaction Type]]="Maintenance","Non-Sales","Sales")</f>
        <v>Sales</v>
      </c>
      <c r="H725">
        <f>IF(Table1[[#This Row],[Quarter]]="q2",1,"")</f>
        <v>1</v>
      </c>
      <c r="I725" t="str">
        <f>IF(Table1[[#This Row],[Quarter]]="q3",1,"")</f>
        <v/>
      </c>
      <c r="J725">
        <f>IF(Table1[[#This Row],[Quarter]]="Q2",Table1[[#This Row],[Credit Amount]],"")</f>
        <v>-9.52</v>
      </c>
      <c r="K725" t="str">
        <f>IF(Table1[[#This Row],[Quarter]]="Q3",Table1[[#This Row],[Credit Amount]],"")</f>
        <v/>
      </c>
      <c r="L725">
        <f>IF(Table1[[#This Row],[Transaction Type]]="Upgrade",Table1[[#This Row],[Credit Amount]],IF(Table1[[#This Row],[Transaction Type]]="Activation",Table1[[#This Row],[Credit Amount]],""))</f>
        <v>-9.52</v>
      </c>
      <c r="M725" t="str">
        <f>IF(Table1[[#This Row],[Transaction Type]]="Maintenance",Table1[[#This Row],[Credit Amount]],"")</f>
        <v/>
      </c>
      <c r="N725">
        <v>10089</v>
      </c>
      <c r="O725" t="s">
        <v>2489</v>
      </c>
      <c r="P725" t="s">
        <v>2578</v>
      </c>
      <c r="Q725" t="s">
        <v>289</v>
      </c>
      <c r="R725">
        <v>10009</v>
      </c>
      <c r="S725" t="s">
        <v>2489</v>
      </c>
      <c r="T725" t="s">
        <v>2498</v>
      </c>
      <c r="U725" t="s">
        <v>290</v>
      </c>
      <c r="V725" t="s">
        <v>66</v>
      </c>
      <c r="W725">
        <v>100002611</v>
      </c>
      <c r="X725">
        <v>8005551612</v>
      </c>
      <c r="Y725" t="s">
        <v>2595</v>
      </c>
      <c r="Z725" t="s">
        <v>4207</v>
      </c>
      <c r="AA725" s="13">
        <v>-9.52</v>
      </c>
      <c r="AB725" s="14">
        <v>42493</v>
      </c>
      <c r="AC725" t="s">
        <v>37</v>
      </c>
    </row>
    <row r="726" spans="1:29" x14ac:dyDescent="0.25">
      <c r="A726" t="str">
        <f>CONCATENATE("Q",ROUNDUP(MONTH(Table1[[#This Row],[Month]])/3,0))</f>
        <v>Q2</v>
      </c>
      <c r="B726" s="14">
        <f>EOMONTH(Table1[[#This Row],[Credit Date]],-1)+1</f>
        <v>42491</v>
      </c>
      <c r="C726" t="str">
        <f>CONCATENATE(Table1[[#This Row],[Issuer Last Name]],", ",Table1[[#This Row],[Issuer First Name]])</f>
        <v>No. 089, Employee</v>
      </c>
      <c r="D726" t="str">
        <f>CONCATENATE(Table1[[#This Row],[Approver Last Name]],", ",Table1[[#This Row],[Approver First Name]])</f>
        <v>No. 009, Employee</v>
      </c>
      <c r="E726" t="str">
        <f>CONCATENATE(Table1[[#This Row],[Customer Last Name]],", ",Table1[[#This Row],[Customer First Name]])</f>
        <v>No. 11349, Client</v>
      </c>
      <c r="F726" t="str">
        <f>IF(Table1[[#This Row],[Credit Amount]]&gt;-19.99,"Less than 19.99",IF(Table1[[#This Row],[Credit Amount]]=-20,"20",IF(Table1[[#This Row],[Credit Amount]]&gt;-49.98,"20.01-49.98",IF(Table1[[#This Row],[Credit Amount]]=-49.99,"49.99",IF(Table1[[#This Row],[Credit Amount]]=-50,"50",IF(Table1[[#This Row],[Credit Amount]]&lt;-50.01,"Greater than 50"))))))</f>
        <v>Less than 19.99</v>
      </c>
      <c r="G726" t="str">
        <f>IF(Table1[[#This Row],[Transaction Type]]="Maintenance","Non-Sales","Sales")</f>
        <v>Non-Sales</v>
      </c>
      <c r="H726">
        <f>IF(Table1[[#This Row],[Quarter]]="q2",1,"")</f>
        <v>1</v>
      </c>
      <c r="I726" t="str">
        <f>IF(Table1[[#This Row],[Quarter]]="q3",1,"")</f>
        <v/>
      </c>
      <c r="J726">
        <f>IF(Table1[[#This Row],[Quarter]]="Q2",Table1[[#This Row],[Credit Amount]],"")</f>
        <v>-14.88</v>
      </c>
      <c r="K726" t="str">
        <f>IF(Table1[[#This Row],[Quarter]]="Q3",Table1[[#This Row],[Credit Amount]],"")</f>
        <v/>
      </c>
      <c r="L726" t="str">
        <f>IF(Table1[[#This Row],[Transaction Type]]="Upgrade",Table1[[#This Row],[Credit Amount]],IF(Table1[[#This Row],[Transaction Type]]="Activation",Table1[[#This Row],[Credit Amount]],""))</f>
        <v/>
      </c>
      <c r="M726">
        <f>IF(Table1[[#This Row],[Transaction Type]]="Maintenance",Table1[[#This Row],[Credit Amount]],"")</f>
        <v>-14.88</v>
      </c>
      <c r="N726">
        <v>10089</v>
      </c>
      <c r="O726" t="s">
        <v>2489</v>
      </c>
      <c r="P726" t="s">
        <v>2578</v>
      </c>
      <c r="Q726" t="s">
        <v>289</v>
      </c>
      <c r="R726">
        <v>10009</v>
      </c>
      <c r="S726" t="s">
        <v>2489</v>
      </c>
      <c r="T726" t="s">
        <v>2498</v>
      </c>
      <c r="U726" t="s">
        <v>290</v>
      </c>
      <c r="V726" t="s">
        <v>66</v>
      </c>
      <c r="W726">
        <v>100002348</v>
      </c>
      <c r="X726">
        <v>8005551349</v>
      </c>
      <c r="Y726" t="s">
        <v>2595</v>
      </c>
      <c r="Z726" t="s">
        <v>3944</v>
      </c>
      <c r="AA726" s="13">
        <v>-14.88</v>
      </c>
      <c r="AB726" s="14">
        <v>42499</v>
      </c>
      <c r="AC726" t="s">
        <v>36</v>
      </c>
    </row>
    <row r="727" spans="1:29" x14ac:dyDescent="0.25">
      <c r="A727" t="str">
        <f>CONCATENATE("Q",ROUNDUP(MONTH(Table1[[#This Row],[Month]])/3,0))</f>
        <v>Q2</v>
      </c>
      <c r="B727" s="14">
        <f>EOMONTH(Table1[[#This Row],[Credit Date]],-1)+1</f>
        <v>42491</v>
      </c>
      <c r="C727" t="str">
        <f>CONCATENATE(Table1[[#This Row],[Issuer Last Name]],", ",Table1[[#This Row],[Issuer First Name]])</f>
        <v>No. 089, Employee</v>
      </c>
      <c r="D727" t="str">
        <f>CONCATENATE(Table1[[#This Row],[Approver Last Name]],", ",Table1[[#This Row],[Approver First Name]])</f>
        <v>No. 009, Employee</v>
      </c>
      <c r="E727" t="str">
        <f>CONCATENATE(Table1[[#This Row],[Customer Last Name]],", ",Table1[[#This Row],[Customer First Name]])</f>
        <v>No. 11002, Client</v>
      </c>
      <c r="F7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27" t="str">
        <f>IF(Table1[[#This Row],[Transaction Type]]="Maintenance","Non-Sales","Sales")</f>
        <v>Non-Sales</v>
      </c>
      <c r="H727">
        <f>IF(Table1[[#This Row],[Quarter]]="q2",1,"")</f>
        <v>1</v>
      </c>
      <c r="I727" t="str">
        <f>IF(Table1[[#This Row],[Quarter]]="q3",1,"")</f>
        <v/>
      </c>
      <c r="J727">
        <f>IF(Table1[[#This Row],[Quarter]]="Q2",Table1[[#This Row],[Credit Amount]],"")</f>
        <v>-96.63</v>
      </c>
      <c r="K727" t="str">
        <f>IF(Table1[[#This Row],[Quarter]]="Q3",Table1[[#This Row],[Credit Amount]],"")</f>
        <v/>
      </c>
      <c r="L727" t="str">
        <f>IF(Table1[[#This Row],[Transaction Type]]="Upgrade",Table1[[#This Row],[Credit Amount]],IF(Table1[[#This Row],[Transaction Type]]="Activation",Table1[[#This Row],[Credit Amount]],""))</f>
        <v/>
      </c>
      <c r="M727">
        <f>IF(Table1[[#This Row],[Transaction Type]]="Maintenance",Table1[[#This Row],[Credit Amount]],"")</f>
        <v>-96.63</v>
      </c>
      <c r="N727">
        <v>10089</v>
      </c>
      <c r="O727" t="s">
        <v>2489</v>
      </c>
      <c r="P727" t="s">
        <v>2578</v>
      </c>
      <c r="Q727" t="s">
        <v>289</v>
      </c>
      <c r="R727">
        <v>10009</v>
      </c>
      <c r="S727" t="s">
        <v>2489</v>
      </c>
      <c r="T727" t="s">
        <v>2498</v>
      </c>
      <c r="U727" t="s">
        <v>290</v>
      </c>
      <c r="V727" t="s">
        <v>66</v>
      </c>
      <c r="W727">
        <v>100002001</v>
      </c>
      <c r="X727">
        <v>8005551002</v>
      </c>
      <c r="Y727" t="s">
        <v>2595</v>
      </c>
      <c r="Z727" t="s">
        <v>3597</v>
      </c>
      <c r="AA727" s="13">
        <v>-96.63</v>
      </c>
      <c r="AB727" s="14">
        <v>42502</v>
      </c>
      <c r="AC727" t="s">
        <v>36</v>
      </c>
    </row>
    <row r="728" spans="1:29" x14ac:dyDescent="0.25">
      <c r="A728" t="str">
        <f>CONCATENATE("Q",ROUNDUP(MONTH(Table1[[#This Row],[Month]])/3,0))</f>
        <v>Q2</v>
      </c>
      <c r="B728" s="14">
        <f>EOMONTH(Table1[[#This Row],[Credit Date]],-1)+1</f>
        <v>42491</v>
      </c>
      <c r="C728" t="str">
        <f>CONCATENATE(Table1[[#This Row],[Issuer Last Name]],", ",Table1[[#This Row],[Issuer First Name]])</f>
        <v>No. 089, Employee</v>
      </c>
      <c r="D728" t="str">
        <f>CONCATENATE(Table1[[#This Row],[Approver Last Name]],", ",Table1[[#This Row],[Approver First Name]])</f>
        <v>No. 009, Employee</v>
      </c>
      <c r="E728" t="str">
        <f>CONCATENATE(Table1[[#This Row],[Customer Last Name]],", ",Table1[[#This Row],[Customer First Name]])</f>
        <v>No. 13812, Client</v>
      </c>
      <c r="F728" t="str">
        <f>IF(Table1[[#This Row],[Credit Amount]]&gt;-19.99,"Less than 19.99",IF(Table1[[#This Row],[Credit Amount]]=-20,"20",IF(Table1[[#This Row],[Credit Amount]]&gt;-49.98,"20.01-49.98",IF(Table1[[#This Row],[Credit Amount]]=-49.99,"49.99",IF(Table1[[#This Row],[Credit Amount]]=-50,"50",IF(Table1[[#This Row],[Credit Amount]]&lt;-50.01,"Greater than 50"))))))</f>
        <v>Less than 19.99</v>
      </c>
      <c r="G728" t="str">
        <f>IF(Table1[[#This Row],[Transaction Type]]="Maintenance","Non-Sales","Sales")</f>
        <v>Non-Sales</v>
      </c>
      <c r="H728">
        <f>IF(Table1[[#This Row],[Quarter]]="q2",1,"")</f>
        <v>1</v>
      </c>
      <c r="I728" t="str">
        <f>IF(Table1[[#This Row],[Quarter]]="q3",1,"")</f>
        <v/>
      </c>
      <c r="J728">
        <f>IF(Table1[[#This Row],[Quarter]]="Q2",Table1[[#This Row],[Credit Amount]],"")</f>
        <v>-15.38</v>
      </c>
      <c r="K728" t="str">
        <f>IF(Table1[[#This Row],[Quarter]]="Q3",Table1[[#This Row],[Credit Amount]],"")</f>
        <v/>
      </c>
      <c r="L728" t="str">
        <f>IF(Table1[[#This Row],[Transaction Type]]="Upgrade",Table1[[#This Row],[Credit Amount]],IF(Table1[[#This Row],[Transaction Type]]="Activation",Table1[[#This Row],[Credit Amount]],""))</f>
        <v/>
      </c>
      <c r="M728">
        <f>IF(Table1[[#This Row],[Transaction Type]]="Maintenance",Table1[[#This Row],[Credit Amount]],"")</f>
        <v>-15.38</v>
      </c>
      <c r="N728">
        <v>10089</v>
      </c>
      <c r="O728" t="s">
        <v>2489</v>
      </c>
      <c r="P728" t="s">
        <v>2578</v>
      </c>
      <c r="Q728" t="s">
        <v>289</v>
      </c>
      <c r="R728">
        <v>10009</v>
      </c>
      <c r="S728" t="s">
        <v>2489</v>
      </c>
      <c r="T728" t="s">
        <v>2498</v>
      </c>
      <c r="U728" t="s">
        <v>290</v>
      </c>
      <c r="V728" t="s">
        <v>66</v>
      </c>
      <c r="W728">
        <v>100004811</v>
      </c>
      <c r="X728">
        <v>8005553812</v>
      </c>
      <c r="Y728" t="s">
        <v>2595</v>
      </c>
      <c r="Z728" t="s">
        <v>6400</v>
      </c>
      <c r="AA728" s="13">
        <v>-15.38</v>
      </c>
      <c r="AB728" s="14">
        <v>42507</v>
      </c>
      <c r="AC728" t="s">
        <v>36</v>
      </c>
    </row>
    <row r="729" spans="1:29" x14ac:dyDescent="0.25">
      <c r="A729" t="str">
        <f>CONCATENATE("Q",ROUNDUP(MONTH(Table1[[#This Row],[Month]])/3,0))</f>
        <v>Q2</v>
      </c>
      <c r="B729" s="14">
        <f>EOMONTH(Table1[[#This Row],[Credit Date]],-1)+1</f>
        <v>42491</v>
      </c>
      <c r="C729" t="str">
        <f>CONCATENATE(Table1[[#This Row],[Issuer Last Name]],", ",Table1[[#This Row],[Issuer First Name]])</f>
        <v>No. 089, Employee</v>
      </c>
      <c r="D729" t="str">
        <f>CONCATENATE(Table1[[#This Row],[Approver Last Name]],", ",Table1[[#This Row],[Approver First Name]])</f>
        <v>No. 009, Employee</v>
      </c>
      <c r="E729" t="str">
        <f>CONCATENATE(Table1[[#This Row],[Customer Last Name]],", ",Table1[[#This Row],[Customer First Name]])</f>
        <v>No. 11730, Client</v>
      </c>
      <c r="F729" t="str">
        <f>IF(Table1[[#This Row],[Credit Amount]]&gt;-19.99,"Less than 19.99",IF(Table1[[#This Row],[Credit Amount]]=-20,"20",IF(Table1[[#This Row],[Credit Amount]]&gt;-49.98,"20.01-49.98",IF(Table1[[#This Row],[Credit Amount]]=-49.99,"49.99",IF(Table1[[#This Row],[Credit Amount]]=-50,"50",IF(Table1[[#This Row],[Credit Amount]]&lt;-50.01,"Greater than 50"))))))</f>
        <v>Less than 19.99</v>
      </c>
      <c r="G729" t="str">
        <f>IF(Table1[[#This Row],[Transaction Type]]="Maintenance","Non-Sales","Sales")</f>
        <v>Non-Sales</v>
      </c>
      <c r="H729">
        <f>IF(Table1[[#This Row],[Quarter]]="q2",1,"")</f>
        <v>1</v>
      </c>
      <c r="I729" t="str">
        <f>IF(Table1[[#This Row],[Quarter]]="q3",1,"")</f>
        <v/>
      </c>
      <c r="J729">
        <f>IF(Table1[[#This Row],[Quarter]]="Q2",Table1[[#This Row],[Credit Amount]],"")</f>
        <v>-12.94</v>
      </c>
      <c r="K729" t="str">
        <f>IF(Table1[[#This Row],[Quarter]]="Q3",Table1[[#This Row],[Credit Amount]],"")</f>
        <v/>
      </c>
      <c r="L729" t="str">
        <f>IF(Table1[[#This Row],[Transaction Type]]="Upgrade",Table1[[#This Row],[Credit Amount]],IF(Table1[[#This Row],[Transaction Type]]="Activation",Table1[[#This Row],[Credit Amount]],""))</f>
        <v/>
      </c>
      <c r="M729">
        <f>IF(Table1[[#This Row],[Transaction Type]]="Maintenance",Table1[[#This Row],[Credit Amount]],"")</f>
        <v>-12.94</v>
      </c>
      <c r="N729">
        <v>10089</v>
      </c>
      <c r="O729" t="s">
        <v>2489</v>
      </c>
      <c r="P729" t="s">
        <v>2578</v>
      </c>
      <c r="Q729" t="s">
        <v>289</v>
      </c>
      <c r="R729">
        <v>10009</v>
      </c>
      <c r="S729" t="s">
        <v>2489</v>
      </c>
      <c r="T729" t="s">
        <v>2498</v>
      </c>
      <c r="U729" t="s">
        <v>290</v>
      </c>
      <c r="V729" t="s">
        <v>66</v>
      </c>
      <c r="W729">
        <v>100002729</v>
      </c>
      <c r="X729">
        <v>8005551730</v>
      </c>
      <c r="Y729" t="s">
        <v>2595</v>
      </c>
      <c r="Z729" t="s">
        <v>4325</v>
      </c>
      <c r="AA729" s="13">
        <v>-12.94</v>
      </c>
      <c r="AB729" s="14">
        <v>42508</v>
      </c>
      <c r="AC729" t="s">
        <v>36</v>
      </c>
    </row>
    <row r="730" spans="1:29" x14ac:dyDescent="0.25">
      <c r="A730" t="str">
        <f>CONCATENATE("Q",ROUNDUP(MONTH(Table1[[#This Row],[Month]])/3,0))</f>
        <v>Q2</v>
      </c>
      <c r="B730" s="14">
        <f>EOMONTH(Table1[[#This Row],[Credit Date]],-1)+1</f>
        <v>42491</v>
      </c>
      <c r="C730" t="str">
        <f>CONCATENATE(Table1[[#This Row],[Issuer Last Name]],", ",Table1[[#This Row],[Issuer First Name]])</f>
        <v>No. 089, Employee</v>
      </c>
      <c r="D730" t="str">
        <f>CONCATENATE(Table1[[#This Row],[Approver Last Name]],", ",Table1[[#This Row],[Approver First Name]])</f>
        <v>No. 009, Employee</v>
      </c>
      <c r="E730" t="str">
        <f>CONCATENATE(Table1[[#This Row],[Customer Last Name]],", ",Table1[[#This Row],[Customer First Name]])</f>
        <v>No. 10608, Client</v>
      </c>
      <c r="F730" t="str">
        <f>IF(Table1[[#This Row],[Credit Amount]]&gt;-19.99,"Less than 19.99",IF(Table1[[#This Row],[Credit Amount]]=-20,"20",IF(Table1[[#This Row],[Credit Amount]]&gt;-49.98,"20.01-49.98",IF(Table1[[#This Row],[Credit Amount]]=-49.99,"49.99",IF(Table1[[#This Row],[Credit Amount]]=-50,"50",IF(Table1[[#This Row],[Credit Amount]]&lt;-50.01,"Greater than 50"))))))</f>
        <v>Less than 19.99</v>
      </c>
      <c r="G730" t="str">
        <f>IF(Table1[[#This Row],[Transaction Type]]="Maintenance","Non-Sales","Sales")</f>
        <v>Non-Sales</v>
      </c>
      <c r="H730">
        <f>IF(Table1[[#This Row],[Quarter]]="q2",1,"")</f>
        <v>1</v>
      </c>
      <c r="I730" t="str">
        <f>IF(Table1[[#This Row],[Quarter]]="q3",1,"")</f>
        <v/>
      </c>
      <c r="J730">
        <f>IF(Table1[[#This Row],[Quarter]]="Q2",Table1[[#This Row],[Credit Amount]],"")</f>
        <v>-16.399999999999999</v>
      </c>
      <c r="K730" t="str">
        <f>IF(Table1[[#This Row],[Quarter]]="Q3",Table1[[#This Row],[Credit Amount]],"")</f>
        <v/>
      </c>
      <c r="L730" t="str">
        <f>IF(Table1[[#This Row],[Transaction Type]]="Upgrade",Table1[[#This Row],[Credit Amount]],IF(Table1[[#This Row],[Transaction Type]]="Activation",Table1[[#This Row],[Credit Amount]],""))</f>
        <v/>
      </c>
      <c r="M730">
        <f>IF(Table1[[#This Row],[Transaction Type]]="Maintenance",Table1[[#This Row],[Credit Amount]],"")</f>
        <v>-16.399999999999999</v>
      </c>
      <c r="N730">
        <v>10089</v>
      </c>
      <c r="O730" t="s">
        <v>2489</v>
      </c>
      <c r="P730" t="s">
        <v>2578</v>
      </c>
      <c r="Q730" t="s">
        <v>289</v>
      </c>
      <c r="R730">
        <v>10009</v>
      </c>
      <c r="S730" t="s">
        <v>2489</v>
      </c>
      <c r="T730" t="s">
        <v>2498</v>
      </c>
      <c r="U730" t="s">
        <v>290</v>
      </c>
      <c r="V730" t="s">
        <v>66</v>
      </c>
      <c r="W730">
        <v>100001607</v>
      </c>
      <c r="X730">
        <v>8005550608</v>
      </c>
      <c r="Y730" t="s">
        <v>2595</v>
      </c>
      <c r="Z730" t="s">
        <v>3203</v>
      </c>
      <c r="AA730" s="13">
        <v>-16.399999999999999</v>
      </c>
      <c r="AB730" s="14">
        <v>42511</v>
      </c>
      <c r="AC730" t="s">
        <v>36</v>
      </c>
    </row>
    <row r="731" spans="1:29" x14ac:dyDescent="0.25">
      <c r="A731" t="str">
        <f>CONCATENATE("Q",ROUNDUP(MONTH(Table1[[#This Row],[Month]])/3,0))</f>
        <v>Q2</v>
      </c>
      <c r="B731" s="14">
        <f>EOMONTH(Table1[[#This Row],[Credit Date]],-1)+1</f>
        <v>42491</v>
      </c>
      <c r="C731" t="str">
        <f>CONCATENATE(Table1[[#This Row],[Issuer Last Name]],", ",Table1[[#This Row],[Issuer First Name]])</f>
        <v>No. 089, Employee</v>
      </c>
      <c r="D731" t="str">
        <f>CONCATENATE(Table1[[#This Row],[Approver Last Name]],", ",Table1[[#This Row],[Approver First Name]])</f>
        <v>No. 009, Employee</v>
      </c>
      <c r="E731" t="str">
        <f>CONCATENATE(Table1[[#This Row],[Customer Last Name]],", ",Table1[[#This Row],[Customer First Name]])</f>
        <v>No. 11973, Client</v>
      </c>
      <c r="F7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731" t="str">
        <f>IF(Table1[[#This Row],[Transaction Type]]="Maintenance","Non-Sales","Sales")</f>
        <v>Sales</v>
      </c>
      <c r="H731">
        <f>IF(Table1[[#This Row],[Quarter]]="q2",1,"")</f>
        <v>1</v>
      </c>
      <c r="I731" t="str">
        <f>IF(Table1[[#This Row],[Quarter]]="q3",1,"")</f>
        <v/>
      </c>
      <c r="J731">
        <f>IF(Table1[[#This Row],[Quarter]]="Q2",Table1[[#This Row],[Credit Amount]],"")</f>
        <v>-94.73</v>
      </c>
      <c r="K731" t="str">
        <f>IF(Table1[[#This Row],[Quarter]]="Q3",Table1[[#This Row],[Credit Amount]],"")</f>
        <v/>
      </c>
      <c r="L731">
        <f>IF(Table1[[#This Row],[Transaction Type]]="Upgrade",Table1[[#This Row],[Credit Amount]],IF(Table1[[#This Row],[Transaction Type]]="Activation",Table1[[#This Row],[Credit Amount]],""))</f>
        <v>-94.73</v>
      </c>
      <c r="M731" t="str">
        <f>IF(Table1[[#This Row],[Transaction Type]]="Maintenance",Table1[[#This Row],[Credit Amount]],"")</f>
        <v/>
      </c>
      <c r="N731">
        <v>10089</v>
      </c>
      <c r="O731" t="s">
        <v>2489</v>
      </c>
      <c r="P731" t="s">
        <v>2578</v>
      </c>
      <c r="Q731" t="s">
        <v>289</v>
      </c>
      <c r="R731">
        <v>10009</v>
      </c>
      <c r="S731" t="s">
        <v>2489</v>
      </c>
      <c r="T731" t="s">
        <v>2498</v>
      </c>
      <c r="U731" t="s">
        <v>290</v>
      </c>
      <c r="V731" t="s">
        <v>66</v>
      </c>
      <c r="W731">
        <v>100002972</v>
      </c>
      <c r="X731">
        <v>8005551973</v>
      </c>
      <c r="Y731" t="s">
        <v>2595</v>
      </c>
      <c r="Z731" t="s">
        <v>4568</v>
      </c>
      <c r="AA731" s="13">
        <v>-94.73</v>
      </c>
      <c r="AB731" s="14">
        <v>42513</v>
      </c>
      <c r="AC731" t="s">
        <v>35</v>
      </c>
    </row>
    <row r="732" spans="1:29" x14ac:dyDescent="0.25">
      <c r="A732" t="str">
        <f>CONCATENATE("Q",ROUNDUP(MONTH(Table1[[#This Row],[Month]])/3,0))</f>
        <v>Q2</v>
      </c>
      <c r="B732" s="14">
        <f>EOMONTH(Table1[[#This Row],[Credit Date]],-1)+1</f>
        <v>42491</v>
      </c>
      <c r="C732" t="str">
        <f>CONCATENATE(Table1[[#This Row],[Issuer Last Name]],", ",Table1[[#This Row],[Issuer First Name]])</f>
        <v>No. 089, Employee</v>
      </c>
      <c r="D732" t="str">
        <f>CONCATENATE(Table1[[#This Row],[Approver Last Name]],", ",Table1[[#This Row],[Approver First Name]])</f>
        <v>No. 009, Employee</v>
      </c>
      <c r="E732" t="str">
        <f>CONCATENATE(Table1[[#This Row],[Customer Last Name]],", ",Table1[[#This Row],[Customer First Name]])</f>
        <v>No. 11599, Client</v>
      </c>
      <c r="F7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32" t="str">
        <f>IF(Table1[[#This Row],[Transaction Type]]="Maintenance","Non-Sales","Sales")</f>
        <v>Non-Sales</v>
      </c>
      <c r="H732">
        <f>IF(Table1[[#This Row],[Quarter]]="q2",1,"")</f>
        <v>1</v>
      </c>
      <c r="I732" t="str">
        <f>IF(Table1[[#This Row],[Quarter]]="q3",1,"")</f>
        <v/>
      </c>
      <c r="J732">
        <f>IF(Table1[[#This Row],[Quarter]]="Q2",Table1[[#This Row],[Credit Amount]],"")</f>
        <v>-93.96</v>
      </c>
      <c r="K732" t="str">
        <f>IF(Table1[[#This Row],[Quarter]]="Q3",Table1[[#This Row],[Credit Amount]],"")</f>
        <v/>
      </c>
      <c r="L732" t="str">
        <f>IF(Table1[[#This Row],[Transaction Type]]="Upgrade",Table1[[#This Row],[Credit Amount]],IF(Table1[[#This Row],[Transaction Type]]="Activation",Table1[[#This Row],[Credit Amount]],""))</f>
        <v/>
      </c>
      <c r="M732">
        <f>IF(Table1[[#This Row],[Transaction Type]]="Maintenance",Table1[[#This Row],[Credit Amount]],"")</f>
        <v>-93.96</v>
      </c>
      <c r="N732">
        <v>10089</v>
      </c>
      <c r="O732" t="s">
        <v>2489</v>
      </c>
      <c r="P732" t="s">
        <v>2578</v>
      </c>
      <c r="Q732" t="s">
        <v>289</v>
      </c>
      <c r="R732">
        <v>10009</v>
      </c>
      <c r="S732" t="s">
        <v>2489</v>
      </c>
      <c r="T732" t="s">
        <v>2498</v>
      </c>
      <c r="U732" t="s">
        <v>290</v>
      </c>
      <c r="V732" t="s">
        <v>66</v>
      </c>
      <c r="W732">
        <v>100002598</v>
      </c>
      <c r="X732">
        <v>8005551599</v>
      </c>
      <c r="Y732" t="s">
        <v>2595</v>
      </c>
      <c r="Z732" t="s">
        <v>4194</v>
      </c>
      <c r="AA732" s="13">
        <v>-93.96</v>
      </c>
      <c r="AB732" s="14">
        <v>42516</v>
      </c>
      <c r="AC732" t="s">
        <v>36</v>
      </c>
    </row>
    <row r="733" spans="1:29" x14ac:dyDescent="0.25">
      <c r="A733" t="str">
        <f>CONCATENATE("Q",ROUNDUP(MONTH(Table1[[#This Row],[Month]])/3,0))</f>
        <v>Q2</v>
      </c>
      <c r="B733" s="14">
        <f>EOMONTH(Table1[[#This Row],[Credit Date]],-1)+1</f>
        <v>42491</v>
      </c>
      <c r="C733" t="str">
        <f>CONCATENATE(Table1[[#This Row],[Issuer Last Name]],", ",Table1[[#This Row],[Issuer First Name]])</f>
        <v>No. 089, Employee</v>
      </c>
      <c r="D733" t="str">
        <f>CONCATENATE(Table1[[#This Row],[Approver Last Name]],", ",Table1[[#This Row],[Approver First Name]])</f>
        <v>No. 009, Employee</v>
      </c>
      <c r="E733" t="str">
        <f>CONCATENATE(Table1[[#This Row],[Customer Last Name]],", ",Table1[[#This Row],[Customer First Name]])</f>
        <v>No. 11829, Client</v>
      </c>
      <c r="F7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733" t="str">
        <f>IF(Table1[[#This Row],[Transaction Type]]="Maintenance","Non-Sales","Sales")</f>
        <v>Sales</v>
      </c>
      <c r="H733">
        <f>IF(Table1[[#This Row],[Quarter]]="q2",1,"")</f>
        <v>1</v>
      </c>
      <c r="I733" t="str">
        <f>IF(Table1[[#This Row],[Quarter]]="q3",1,"")</f>
        <v/>
      </c>
      <c r="J733">
        <f>IF(Table1[[#This Row],[Quarter]]="Q2",Table1[[#This Row],[Credit Amount]],"")</f>
        <v>-68.55</v>
      </c>
      <c r="K733" t="str">
        <f>IF(Table1[[#This Row],[Quarter]]="Q3",Table1[[#This Row],[Credit Amount]],"")</f>
        <v/>
      </c>
      <c r="L733">
        <f>IF(Table1[[#This Row],[Transaction Type]]="Upgrade",Table1[[#This Row],[Credit Amount]],IF(Table1[[#This Row],[Transaction Type]]="Activation",Table1[[#This Row],[Credit Amount]],""))</f>
        <v>-68.55</v>
      </c>
      <c r="M733" t="str">
        <f>IF(Table1[[#This Row],[Transaction Type]]="Maintenance",Table1[[#This Row],[Credit Amount]],"")</f>
        <v/>
      </c>
      <c r="N733">
        <v>10089</v>
      </c>
      <c r="O733" t="s">
        <v>2489</v>
      </c>
      <c r="P733" t="s">
        <v>2578</v>
      </c>
      <c r="Q733" t="s">
        <v>289</v>
      </c>
      <c r="R733">
        <v>10009</v>
      </c>
      <c r="S733" t="s">
        <v>2489</v>
      </c>
      <c r="T733" t="s">
        <v>2498</v>
      </c>
      <c r="U733" t="s">
        <v>290</v>
      </c>
      <c r="V733" t="s">
        <v>66</v>
      </c>
      <c r="W733">
        <v>100002828</v>
      </c>
      <c r="X733">
        <v>8005551829</v>
      </c>
      <c r="Y733" t="s">
        <v>2595</v>
      </c>
      <c r="Z733" t="s">
        <v>4424</v>
      </c>
      <c r="AA733" s="13">
        <v>-68.55</v>
      </c>
      <c r="AB733" s="14">
        <v>42519</v>
      </c>
      <c r="AC733" t="s">
        <v>37</v>
      </c>
    </row>
    <row r="734" spans="1:29" x14ac:dyDescent="0.25">
      <c r="A734" t="str">
        <f>CONCATENATE("Q",ROUNDUP(MONTH(Table1[[#This Row],[Month]])/3,0))</f>
        <v>Q2</v>
      </c>
      <c r="B734" s="14">
        <f>EOMONTH(Table1[[#This Row],[Credit Date]],-1)+1</f>
        <v>42491</v>
      </c>
      <c r="C734" t="str">
        <f>CONCATENATE(Table1[[#This Row],[Issuer Last Name]],", ",Table1[[#This Row],[Issuer First Name]])</f>
        <v>No. 089, Employee</v>
      </c>
      <c r="D734" t="str">
        <f>CONCATENATE(Table1[[#This Row],[Approver Last Name]],", ",Table1[[#This Row],[Approver First Name]])</f>
        <v>No. 009, Employee</v>
      </c>
      <c r="E734" t="str">
        <f>CONCATENATE(Table1[[#This Row],[Customer Last Name]],", ",Table1[[#This Row],[Customer First Name]])</f>
        <v>No. 12822, Client</v>
      </c>
      <c r="F734" t="str">
        <f>IF(Table1[[#This Row],[Credit Amount]]&gt;-19.99,"Less than 19.99",IF(Table1[[#This Row],[Credit Amount]]=-20,"20",IF(Table1[[#This Row],[Credit Amount]]&gt;-49.98,"20.01-49.98",IF(Table1[[#This Row],[Credit Amount]]=-49.99,"49.99",IF(Table1[[#This Row],[Credit Amount]]=-50,"50",IF(Table1[[#This Row],[Credit Amount]]&lt;-50.01,"Greater than 50"))))))</f>
        <v>20.01-49.98</v>
      </c>
      <c r="G734" t="str">
        <f>IF(Table1[[#This Row],[Transaction Type]]="Maintenance","Non-Sales","Sales")</f>
        <v>Sales</v>
      </c>
      <c r="H734">
        <f>IF(Table1[[#This Row],[Quarter]]="q2",1,"")</f>
        <v>1</v>
      </c>
      <c r="I734" t="str">
        <f>IF(Table1[[#This Row],[Quarter]]="q3",1,"")</f>
        <v/>
      </c>
      <c r="J734">
        <f>IF(Table1[[#This Row],[Quarter]]="Q2",Table1[[#This Row],[Credit Amount]],"")</f>
        <v>-26.87</v>
      </c>
      <c r="K734" t="str">
        <f>IF(Table1[[#This Row],[Quarter]]="Q3",Table1[[#This Row],[Credit Amount]],"")</f>
        <v/>
      </c>
      <c r="L734">
        <f>IF(Table1[[#This Row],[Transaction Type]]="Upgrade",Table1[[#This Row],[Credit Amount]],IF(Table1[[#This Row],[Transaction Type]]="Activation",Table1[[#This Row],[Credit Amount]],""))</f>
        <v>-26.87</v>
      </c>
      <c r="M734" t="str">
        <f>IF(Table1[[#This Row],[Transaction Type]]="Maintenance",Table1[[#This Row],[Credit Amount]],"")</f>
        <v/>
      </c>
      <c r="N734">
        <v>10089</v>
      </c>
      <c r="O734" t="s">
        <v>2489</v>
      </c>
      <c r="P734" t="s">
        <v>2578</v>
      </c>
      <c r="Q734" t="s">
        <v>289</v>
      </c>
      <c r="R734">
        <v>10009</v>
      </c>
      <c r="S734" t="s">
        <v>2489</v>
      </c>
      <c r="T734" t="s">
        <v>2498</v>
      </c>
      <c r="U734" t="s">
        <v>290</v>
      </c>
      <c r="V734" t="s">
        <v>66</v>
      </c>
      <c r="W734">
        <v>100003821</v>
      </c>
      <c r="X734">
        <v>8005552822</v>
      </c>
      <c r="Y734" t="s">
        <v>2595</v>
      </c>
      <c r="Z734" t="s">
        <v>5414</v>
      </c>
      <c r="AA734" s="13">
        <v>-26.87</v>
      </c>
      <c r="AB734" s="14">
        <v>42519</v>
      </c>
      <c r="AC734" t="s">
        <v>35</v>
      </c>
    </row>
    <row r="735" spans="1:29" x14ac:dyDescent="0.25">
      <c r="A735" t="str">
        <f>CONCATENATE("Q",ROUNDUP(MONTH(Table1[[#This Row],[Month]])/3,0))</f>
        <v>Q2</v>
      </c>
      <c r="B735" s="14">
        <f>EOMONTH(Table1[[#This Row],[Credit Date]],-1)+1</f>
        <v>42491</v>
      </c>
      <c r="C735" t="str">
        <f>CONCATENATE(Table1[[#This Row],[Issuer Last Name]],", ",Table1[[#This Row],[Issuer First Name]])</f>
        <v>No. 089, Employee</v>
      </c>
      <c r="D735" t="str">
        <f>CONCATENATE(Table1[[#This Row],[Approver Last Name]],", ",Table1[[#This Row],[Approver First Name]])</f>
        <v>No. 009, Employee</v>
      </c>
      <c r="E735" t="str">
        <f>CONCATENATE(Table1[[#This Row],[Customer Last Name]],", ",Table1[[#This Row],[Customer First Name]])</f>
        <v>No. 10134, Client</v>
      </c>
      <c r="F735" t="str">
        <f>IF(Table1[[#This Row],[Credit Amount]]&gt;-19.99,"Less than 19.99",IF(Table1[[#This Row],[Credit Amount]]=-20,"20",IF(Table1[[#This Row],[Credit Amount]]&gt;-49.98,"20.01-49.98",IF(Table1[[#This Row],[Credit Amount]]=-49.99,"49.99",IF(Table1[[#This Row],[Credit Amount]]=-50,"50",IF(Table1[[#This Row],[Credit Amount]]&lt;-50.01,"Greater than 50"))))))</f>
        <v>20.01-49.98</v>
      </c>
      <c r="G735" t="str">
        <f>IF(Table1[[#This Row],[Transaction Type]]="Maintenance","Non-Sales","Sales")</f>
        <v>Non-Sales</v>
      </c>
      <c r="H735">
        <f>IF(Table1[[#This Row],[Quarter]]="q2",1,"")</f>
        <v>1</v>
      </c>
      <c r="I735" t="str">
        <f>IF(Table1[[#This Row],[Quarter]]="q3",1,"")</f>
        <v/>
      </c>
      <c r="J735">
        <f>IF(Table1[[#This Row],[Quarter]]="Q2",Table1[[#This Row],[Credit Amount]],"")</f>
        <v>-27.21</v>
      </c>
      <c r="K735" t="str">
        <f>IF(Table1[[#This Row],[Quarter]]="Q3",Table1[[#This Row],[Credit Amount]],"")</f>
        <v/>
      </c>
      <c r="L735" t="str">
        <f>IF(Table1[[#This Row],[Transaction Type]]="Upgrade",Table1[[#This Row],[Credit Amount]],IF(Table1[[#This Row],[Transaction Type]]="Activation",Table1[[#This Row],[Credit Amount]],""))</f>
        <v/>
      </c>
      <c r="M735">
        <f>IF(Table1[[#This Row],[Transaction Type]]="Maintenance",Table1[[#This Row],[Credit Amount]],"")</f>
        <v>-27.21</v>
      </c>
      <c r="N735">
        <v>10089</v>
      </c>
      <c r="O735" t="s">
        <v>2489</v>
      </c>
      <c r="P735" t="s">
        <v>2578</v>
      </c>
      <c r="Q735" t="s">
        <v>289</v>
      </c>
      <c r="R735">
        <v>10009</v>
      </c>
      <c r="S735" t="s">
        <v>2489</v>
      </c>
      <c r="T735" t="s">
        <v>2498</v>
      </c>
      <c r="U735" t="s">
        <v>290</v>
      </c>
      <c r="V735" t="s">
        <v>66</v>
      </c>
      <c r="W735">
        <v>100001133</v>
      </c>
      <c r="X735">
        <v>8005550134</v>
      </c>
      <c r="Y735" t="s">
        <v>2595</v>
      </c>
      <c r="Z735" t="s">
        <v>2729</v>
      </c>
      <c r="AA735" s="13">
        <v>-27.21</v>
      </c>
      <c r="AB735" s="14">
        <v>42519</v>
      </c>
      <c r="AC735" t="s">
        <v>36</v>
      </c>
    </row>
    <row r="736" spans="1:29" x14ac:dyDescent="0.25">
      <c r="A736" t="str">
        <f>CONCATENATE("Q",ROUNDUP(MONTH(Table1[[#This Row],[Month]])/3,0))</f>
        <v>Q2</v>
      </c>
      <c r="B736" s="14">
        <f>EOMONTH(Table1[[#This Row],[Credit Date]],-1)+1</f>
        <v>42491</v>
      </c>
      <c r="C736" t="str">
        <f>CONCATENATE(Table1[[#This Row],[Issuer Last Name]],", ",Table1[[#This Row],[Issuer First Name]])</f>
        <v>No. 089, Employee</v>
      </c>
      <c r="D736" t="str">
        <f>CONCATENATE(Table1[[#This Row],[Approver Last Name]],", ",Table1[[#This Row],[Approver First Name]])</f>
        <v>No. 009, Employee</v>
      </c>
      <c r="E736" t="str">
        <f>CONCATENATE(Table1[[#This Row],[Customer Last Name]],", ",Table1[[#This Row],[Customer First Name]])</f>
        <v>No. 12435, Client</v>
      </c>
      <c r="F7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36" t="str">
        <f>IF(Table1[[#This Row],[Transaction Type]]="Maintenance","Non-Sales","Sales")</f>
        <v>Non-Sales</v>
      </c>
      <c r="H736">
        <f>IF(Table1[[#This Row],[Quarter]]="q2",1,"")</f>
        <v>1</v>
      </c>
      <c r="I736" t="str">
        <f>IF(Table1[[#This Row],[Quarter]]="q3",1,"")</f>
        <v/>
      </c>
      <c r="J736">
        <f>IF(Table1[[#This Row],[Quarter]]="Q2",Table1[[#This Row],[Credit Amount]],"")</f>
        <v>-64.260000000000005</v>
      </c>
      <c r="K736" t="str">
        <f>IF(Table1[[#This Row],[Quarter]]="Q3",Table1[[#This Row],[Credit Amount]],"")</f>
        <v/>
      </c>
      <c r="L736" t="str">
        <f>IF(Table1[[#This Row],[Transaction Type]]="Upgrade",Table1[[#This Row],[Credit Amount]],IF(Table1[[#This Row],[Transaction Type]]="Activation",Table1[[#This Row],[Credit Amount]],""))</f>
        <v/>
      </c>
      <c r="M736">
        <f>IF(Table1[[#This Row],[Transaction Type]]="Maintenance",Table1[[#This Row],[Credit Amount]],"")</f>
        <v>-64.260000000000005</v>
      </c>
      <c r="N736">
        <v>10089</v>
      </c>
      <c r="O736" t="s">
        <v>2489</v>
      </c>
      <c r="P736" t="s">
        <v>2578</v>
      </c>
      <c r="Q736" t="s">
        <v>289</v>
      </c>
      <c r="R736">
        <v>10009</v>
      </c>
      <c r="S736" t="s">
        <v>2489</v>
      </c>
      <c r="T736" t="s">
        <v>2498</v>
      </c>
      <c r="U736" t="s">
        <v>290</v>
      </c>
      <c r="V736" t="s">
        <v>66</v>
      </c>
      <c r="W736">
        <v>100003434</v>
      </c>
      <c r="X736">
        <v>8005552435</v>
      </c>
      <c r="Y736" t="s">
        <v>2595</v>
      </c>
      <c r="Z736" t="s">
        <v>5030</v>
      </c>
      <c r="AA736" s="13">
        <v>-64.260000000000005</v>
      </c>
      <c r="AB736" s="14">
        <v>42519</v>
      </c>
      <c r="AC736" t="s">
        <v>36</v>
      </c>
    </row>
    <row r="737" spans="1:29" x14ac:dyDescent="0.25">
      <c r="A737" t="str">
        <f>CONCATENATE("Q",ROUNDUP(MONTH(Table1[[#This Row],[Month]])/3,0))</f>
        <v>Q2</v>
      </c>
      <c r="B737" s="14">
        <f>EOMONTH(Table1[[#This Row],[Credit Date]],-1)+1</f>
        <v>42522</v>
      </c>
      <c r="C737" t="str">
        <f>CONCATENATE(Table1[[#This Row],[Issuer Last Name]],", ",Table1[[#This Row],[Issuer First Name]])</f>
        <v>No. 089, Employee</v>
      </c>
      <c r="D737" t="str">
        <f>CONCATENATE(Table1[[#This Row],[Approver Last Name]],", ",Table1[[#This Row],[Approver First Name]])</f>
        <v>No. 009, Employee</v>
      </c>
      <c r="E737" t="str">
        <f>CONCATENATE(Table1[[#This Row],[Customer Last Name]],", ",Table1[[#This Row],[Customer First Name]])</f>
        <v>No. 12092, Client</v>
      </c>
      <c r="F7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37" t="str">
        <f>IF(Table1[[#This Row],[Transaction Type]]="Maintenance","Non-Sales","Sales")</f>
        <v>Non-Sales</v>
      </c>
      <c r="H737">
        <f>IF(Table1[[#This Row],[Quarter]]="q2",1,"")</f>
        <v>1</v>
      </c>
      <c r="I737" t="str">
        <f>IF(Table1[[#This Row],[Quarter]]="q3",1,"")</f>
        <v/>
      </c>
      <c r="J737">
        <f>IF(Table1[[#This Row],[Quarter]]="Q2",Table1[[#This Row],[Credit Amount]],"")</f>
        <v>-92.46</v>
      </c>
      <c r="K737" t="str">
        <f>IF(Table1[[#This Row],[Quarter]]="Q3",Table1[[#This Row],[Credit Amount]],"")</f>
        <v/>
      </c>
      <c r="L737" t="str">
        <f>IF(Table1[[#This Row],[Transaction Type]]="Upgrade",Table1[[#This Row],[Credit Amount]],IF(Table1[[#This Row],[Transaction Type]]="Activation",Table1[[#This Row],[Credit Amount]],""))</f>
        <v/>
      </c>
      <c r="M737">
        <f>IF(Table1[[#This Row],[Transaction Type]]="Maintenance",Table1[[#This Row],[Credit Amount]],"")</f>
        <v>-92.46</v>
      </c>
      <c r="N737">
        <v>10089</v>
      </c>
      <c r="O737" t="s">
        <v>2489</v>
      </c>
      <c r="P737" t="s">
        <v>2578</v>
      </c>
      <c r="Q737" t="s">
        <v>289</v>
      </c>
      <c r="R737">
        <v>10009</v>
      </c>
      <c r="S737" t="s">
        <v>2489</v>
      </c>
      <c r="T737" t="s">
        <v>2498</v>
      </c>
      <c r="U737" t="s">
        <v>290</v>
      </c>
      <c r="V737" t="s">
        <v>66</v>
      </c>
      <c r="W737">
        <v>100003091</v>
      </c>
      <c r="X737">
        <v>8005552092</v>
      </c>
      <c r="Y737" t="s">
        <v>2595</v>
      </c>
      <c r="Z737" t="s">
        <v>4687</v>
      </c>
      <c r="AA737" s="13">
        <v>-92.46</v>
      </c>
      <c r="AB737" s="14">
        <v>42526</v>
      </c>
      <c r="AC737" t="s">
        <v>36</v>
      </c>
    </row>
    <row r="738" spans="1:29" x14ac:dyDescent="0.25">
      <c r="A738" t="str">
        <f>CONCATENATE("Q",ROUNDUP(MONTH(Table1[[#This Row],[Month]])/3,0))</f>
        <v>Q2</v>
      </c>
      <c r="B738" s="14">
        <f>EOMONTH(Table1[[#This Row],[Credit Date]],-1)+1</f>
        <v>42522</v>
      </c>
      <c r="C738" t="str">
        <f>CONCATENATE(Table1[[#This Row],[Issuer Last Name]],", ",Table1[[#This Row],[Issuer First Name]])</f>
        <v>No. 089, Employee</v>
      </c>
      <c r="D738" t="str">
        <f>CONCATENATE(Table1[[#This Row],[Approver Last Name]],", ",Table1[[#This Row],[Approver First Name]])</f>
        <v>No. 009, Employee</v>
      </c>
      <c r="E738" t="str">
        <f>CONCATENATE(Table1[[#This Row],[Customer Last Name]],", ",Table1[[#This Row],[Customer First Name]])</f>
        <v>No. 11627, Client</v>
      </c>
      <c r="F738" t="str">
        <f>IF(Table1[[#This Row],[Credit Amount]]&gt;-19.99,"Less than 19.99",IF(Table1[[#This Row],[Credit Amount]]=-20,"20",IF(Table1[[#This Row],[Credit Amount]]&gt;-49.98,"20.01-49.98",IF(Table1[[#This Row],[Credit Amount]]=-49.99,"49.99",IF(Table1[[#This Row],[Credit Amount]]=-50,"50",IF(Table1[[#This Row],[Credit Amount]]&lt;-50.01,"Greater than 50"))))))</f>
        <v>20.01-49.98</v>
      </c>
      <c r="G738" t="str">
        <f>IF(Table1[[#This Row],[Transaction Type]]="Maintenance","Non-Sales","Sales")</f>
        <v>Non-Sales</v>
      </c>
      <c r="H738">
        <f>IF(Table1[[#This Row],[Quarter]]="q2",1,"")</f>
        <v>1</v>
      </c>
      <c r="I738" t="str">
        <f>IF(Table1[[#This Row],[Quarter]]="q3",1,"")</f>
        <v/>
      </c>
      <c r="J738">
        <f>IF(Table1[[#This Row],[Quarter]]="Q2",Table1[[#This Row],[Credit Amount]],"")</f>
        <v>-39.880000000000003</v>
      </c>
      <c r="K738" t="str">
        <f>IF(Table1[[#This Row],[Quarter]]="Q3",Table1[[#This Row],[Credit Amount]],"")</f>
        <v/>
      </c>
      <c r="L738" t="str">
        <f>IF(Table1[[#This Row],[Transaction Type]]="Upgrade",Table1[[#This Row],[Credit Amount]],IF(Table1[[#This Row],[Transaction Type]]="Activation",Table1[[#This Row],[Credit Amount]],""))</f>
        <v/>
      </c>
      <c r="M738">
        <f>IF(Table1[[#This Row],[Transaction Type]]="Maintenance",Table1[[#This Row],[Credit Amount]],"")</f>
        <v>-39.880000000000003</v>
      </c>
      <c r="N738">
        <v>10089</v>
      </c>
      <c r="O738" t="s">
        <v>2489</v>
      </c>
      <c r="P738" t="s">
        <v>2578</v>
      </c>
      <c r="Q738" t="s">
        <v>289</v>
      </c>
      <c r="R738">
        <v>10009</v>
      </c>
      <c r="S738" t="s">
        <v>2489</v>
      </c>
      <c r="T738" t="s">
        <v>2498</v>
      </c>
      <c r="U738" t="s">
        <v>290</v>
      </c>
      <c r="V738" t="s">
        <v>66</v>
      </c>
      <c r="W738">
        <v>100002626</v>
      </c>
      <c r="X738">
        <v>8005551627</v>
      </c>
      <c r="Y738" t="s">
        <v>2595</v>
      </c>
      <c r="Z738" t="s">
        <v>4222</v>
      </c>
      <c r="AA738" s="13">
        <v>-39.880000000000003</v>
      </c>
      <c r="AB738" s="14">
        <v>42531</v>
      </c>
      <c r="AC738" t="s">
        <v>36</v>
      </c>
    </row>
    <row r="739" spans="1:29" x14ac:dyDescent="0.25">
      <c r="A739" t="str">
        <f>CONCATENATE("Q",ROUNDUP(MONTH(Table1[[#This Row],[Month]])/3,0))</f>
        <v>Q2</v>
      </c>
      <c r="B739" s="14">
        <f>EOMONTH(Table1[[#This Row],[Credit Date]],-1)+1</f>
        <v>42522</v>
      </c>
      <c r="C739" t="str">
        <f>CONCATENATE(Table1[[#This Row],[Issuer Last Name]],", ",Table1[[#This Row],[Issuer First Name]])</f>
        <v>No. 089, Employee</v>
      </c>
      <c r="D739" t="str">
        <f>CONCATENATE(Table1[[#This Row],[Approver Last Name]],", ",Table1[[#This Row],[Approver First Name]])</f>
        <v>No. 009, Employee</v>
      </c>
      <c r="E739" t="str">
        <f>CONCATENATE(Table1[[#This Row],[Customer Last Name]],", ",Table1[[#This Row],[Customer First Name]])</f>
        <v>No. 11289, Client</v>
      </c>
      <c r="F739" t="str">
        <f>IF(Table1[[#This Row],[Credit Amount]]&gt;-19.99,"Less than 19.99",IF(Table1[[#This Row],[Credit Amount]]=-20,"20",IF(Table1[[#This Row],[Credit Amount]]&gt;-49.98,"20.01-49.98",IF(Table1[[#This Row],[Credit Amount]]=-49.99,"49.99",IF(Table1[[#This Row],[Credit Amount]]=-50,"50",IF(Table1[[#This Row],[Credit Amount]]&lt;-50.01,"Greater than 50"))))))</f>
        <v>20.01-49.98</v>
      </c>
      <c r="G739" t="str">
        <f>IF(Table1[[#This Row],[Transaction Type]]="Maintenance","Non-Sales","Sales")</f>
        <v>Sales</v>
      </c>
      <c r="H739">
        <f>IF(Table1[[#This Row],[Quarter]]="q2",1,"")</f>
        <v>1</v>
      </c>
      <c r="I739" t="str">
        <f>IF(Table1[[#This Row],[Quarter]]="q3",1,"")</f>
        <v/>
      </c>
      <c r="J739">
        <f>IF(Table1[[#This Row],[Quarter]]="Q2",Table1[[#This Row],[Credit Amount]],"")</f>
        <v>-28.35</v>
      </c>
      <c r="K739" t="str">
        <f>IF(Table1[[#This Row],[Quarter]]="Q3",Table1[[#This Row],[Credit Amount]],"")</f>
        <v/>
      </c>
      <c r="L739">
        <f>IF(Table1[[#This Row],[Transaction Type]]="Upgrade",Table1[[#This Row],[Credit Amount]],IF(Table1[[#This Row],[Transaction Type]]="Activation",Table1[[#This Row],[Credit Amount]],""))</f>
        <v>-28.35</v>
      </c>
      <c r="M739" t="str">
        <f>IF(Table1[[#This Row],[Transaction Type]]="Maintenance",Table1[[#This Row],[Credit Amount]],"")</f>
        <v/>
      </c>
      <c r="N739">
        <v>10089</v>
      </c>
      <c r="O739" t="s">
        <v>2489</v>
      </c>
      <c r="P739" t="s">
        <v>2578</v>
      </c>
      <c r="Q739" t="s">
        <v>289</v>
      </c>
      <c r="R739">
        <v>10009</v>
      </c>
      <c r="S739" t="s">
        <v>2489</v>
      </c>
      <c r="T739" t="s">
        <v>2498</v>
      </c>
      <c r="U739" t="s">
        <v>290</v>
      </c>
      <c r="V739" t="s">
        <v>66</v>
      </c>
      <c r="W739">
        <v>100002288</v>
      </c>
      <c r="X739">
        <v>8005551289</v>
      </c>
      <c r="Y739" t="s">
        <v>2595</v>
      </c>
      <c r="Z739" t="s">
        <v>3884</v>
      </c>
      <c r="AA739" s="13">
        <v>-28.35</v>
      </c>
      <c r="AB739" s="14">
        <v>42543</v>
      </c>
      <c r="AC739" t="s">
        <v>35</v>
      </c>
    </row>
    <row r="740" spans="1:29" x14ac:dyDescent="0.25">
      <c r="A740" t="str">
        <f>CONCATENATE("Q",ROUNDUP(MONTH(Table1[[#This Row],[Month]])/3,0))</f>
        <v>Q3</v>
      </c>
      <c r="B740" s="14">
        <f>EOMONTH(Table1[[#This Row],[Credit Date]],-1)+1</f>
        <v>42552</v>
      </c>
      <c r="C740" t="str">
        <f>CONCATENATE(Table1[[#This Row],[Issuer Last Name]],", ",Table1[[#This Row],[Issuer First Name]])</f>
        <v>No. 089, Employee</v>
      </c>
      <c r="D740" t="str">
        <f>CONCATENATE(Table1[[#This Row],[Approver Last Name]],", ",Table1[[#This Row],[Approver First Name]])</f>
        <v>No. 089, Employee</v>
      </c>
      <c r="E740" t="str">
        <f>CONCATENATE(Table1[[#This Row],[Customer Last Name]],", ",Table1[[#This Row],[Customer First Name]])</f>
        <v>No. 12644, Client</v>
      </c>
      <c r="F740" t="str">
        <f>IF(Table1[[#This Row],[Credit Amount]]&gt;-19.99,"Less than 19.99",IF(Table1[[#This Row],[Credit Amount]]=-20,"20",IF(Table1[[#This Row],[Credit Amount]]&gt;-49.98,"20.01-49.98",IF(Table1[[#This Row],[Credit Amount]]=-49.99,"49.99",IF(Table1[[#This Row],[Credit Amount]]=-50,"50",IF(Table1[[#This Row],[Credit Amount]]&lt;-50.01,"Greater than 50"))))))</f>
        <v>20.01-49.98</v>
      </c>
      <c r="G740" t="str">
        <f>IF(Table1[[#This Row],[Transaction Type]]="Maintenance","Non-Sales","Sales")</f>
        <v>Non-Sales</v>
      </c>
      <c r="H740" t="str">
        <f>IF(Table1[[#This Row],[Quarter]]="q2",1,"")</f>
        <v/>
      </c>
      <c r="I740">
        <f>IF(Table1[[#This Row],[Quarter]]="q3",1,"")</f>
        <v>1</v>
      </c>
      <c r="J740" t="str">
        <f>IF(Table1[[#This Row],[Quarter]]="Q2",Table1[[#This Row],[Credit Amount]],"")</f>
        <v/>
      </c>
      <c r="K740">
        <f>IF(Table1[[#This Row],[Quarter]]="Q3",Table1[[#This Row],[Credit Amount]],"")</f>
        <v>-25.37</v>
      </c>
      <c r="L740" t="str">
        <f>IF(Table1[[#This Row],[Transaction Type]]="Upgrade",Table1[[#This Row],[Credit Amount]],IF(Table1[[#This Row],[Transaction Type]]="Activation",Table1[[#This Row],[Credit Amount]],""))</f>
        <v/>
      </c>
      <c r="M740">
        <f>IF(Table1[[#This Row],[Transaction Type]]="Maintenance",Table1[[#This Row],[Credit Amount]],"")</f>
        <v>-25.37</v>
      </c>
      <c r="N740">
        <v>10089</v>
      </c>
      <c r="O740" t="s">
        <v>2489</v>
      </c>
      <c r="P740" t="s">
        <v>2578</v>
      </c>
      <c r="Q740" t="s">
        <v>289</v>
      </c>
      <c r="R740">
        <v>10089</v>
      </c>
      <c r="S740" t="s">
        <v>2489</v>
      </c>
      <c r="T740" t="s">
        <v>2578</v>
      </c>
      <c r="U740" t="s">
        <v>289</v>
      </c>
      <c r="V740" t="s">
        <v>66</v>
      </c>
      <c r="W740">
        <v>100003643</v>
      </c>
      <c r="X740">
        <v>8005552644</v>
      </c>
      <c r="Y740" t="s">
        <v>2595</v>
      </c>
      <c r="Z740" t="s">
        <v>5239</v>
      </c>
      <c r="AA740" s="13">
        <v>-25.37</v>
      </c>
      <c r="AB740" s="14">
        <v>42560</v>
      </c>
      <c r="AC740" t="s">
        <v>36</v>
      </c>
    </row>
    <row r="741" spans="1:29" x14ac:dyDescent="0.25">
      <c r="A741" t="str">
        <f>CONCATENATE("Q",ROUNDUP(MONTH(Table1[[#This Row],[Month]])/3,0))</f>
        <v>Q3</v>
      </c>
      <c r="B741" s="14">
        <f>EOMONTH(Table1[[#This Row],[Credit Date]],-1)+1</f>
        <v>42552</v>
      </c>
      <c r="C741" t="str">
        <f>CONCATENATE(Table1[[#This Row],[Issuer Last Name]],", ",Table1[[#This Row],[Issuer First Name]])</f>
        <v>No. 089, Employee</v>
      </c>
      <c r="D741" t="str">
        <f>CONCATENATE(Table1[[#This Row],[Approver Last Name]],", ",Table1[[#This Row],[Approver First Name]])</f>
        <v>No. 009, Employee</v>
      </c>
      <c r="E741" t="str">
        <f>CONCATENATE(Table1[[#This Row],[Customer Last Name]],", ",Table1[[#This Row],[Customer First Name]])</f>
        <v>No. 12557, Client</v>
      </c>
      <c r="F7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741" t="str">
        <f>IF(Table1[[#This Row],[Transaction Type]]="Maintenance","Non-Sales","Sales")</f>
        <v>Non-Sales</v>
      </c>
      <c r="H741" t="str">
        <f>IF(Table1[[#This Row],[Quarter]]="q2",1,"")</f>
        <v/>
      </c>
      <c r="I741">
        <f>IF(Table1[[#This Row],[Quarter]]="q3",1,"")</f>
        <v>1</v>
      </c>
      <c r="J741" t="str">
        <f>IF(Table1[[#This Row],[Quarter]]="Q2",Table1[[#This Row],[Credit Amount]],"")</f>
        <v/>
      </c>
      <c r="K741">
        <f>IF(Table1[[#This Row],[Quarter]]="Q3",Table1[[#This Row],[Credit Amount]],"")</f>
        <v>-77.19</v>
      </c>
      <c r="L741" t="str">
        <f>IF(Table1[[#This Row],[Transaction Type]]="Upgrade",Table1[[#This Row],[Credit Amount]],IF(Table1[[#This Row],[Transaction Type]]="Activation",Table1[[#This Row],[Credit Amount]],""))</f>
        <v/>
      </c>
      <c r="M741">
        <f>IF(Table1[[#This Row],[Transaction Type]]="Maintenance",Table1[[#This Row],[Credit Amount]],"")</f>
        <v>-77.19</v>
      </c>
      <c r="N741">
        <v>10089</v>
      </c>
      <c r="O741" t="s">
        <v>2489</v>
      </c>
      <c r="P741" t="s">
        <v>2578</v>
      </c>
      <c r="Q741" t="s">
        <v>289</v>
      </c>
      <c r="R741">
        <v>10009</v>
      </c>
      <c r="S741" t="s">
        <v>2489</v>
      </c>
      <c r="T741" t="s">
        <v>2498</v>
      </c>
      <c r="U741" t="s">
        <v>290</v>
      </c>
      <c r="V741" t="s">
        <v>66</v>
      </c>
      <c r="W741">
        <v>100003556</v>
      </c>
      <c r="X741">
        <v>8005552557</v>
      </c>
      <c r="Y741" t="s">
        <v>2595</v>
      </c>
      <c r="Z741" t="s">
        <v>5152</v>
      </c>
      <c r="AA741" s="13">
        <v>-77.19</v>
      </c>
      <c r="AB741" s="14">
        <v>42570</v>
      </c>
      <c r="AC741" t="s">
        <v>36</v>
      </c>
    </row>
    <row r="742" spans="1:29" x14ac:dyDescent="0.25">
      <c r="A742" t="str">
        <f>CONCATENATE("Q",ROUNDUP(MONTH(Table1[[#This Row],[Month]])/3,0))</f>
        <v>Q3</v>
      </c>
      <c r="B742" s="14">
        <f>EOMONTH(Table1[[#This Row],[Credit Date]],-1)+1</f>
        <v>42583</v>
      </c>
      <c r="C742" t="str">
        <f>CONCATENATE(Table1[[#This Row],[Issuer Last Name]],", ",Table1[[#This Row],[Issuer First Name]])</f>
        <v>No. 089, Employee</v>
      </c>
      <c r="D742" t="str">
        <f>CONCATENATE(Table1[[#This Row],[Approver Last Name]],", ",Table1[[#This Row],[Approver First Name]])</f>
        <v>No. 009, Employee</v>
      </c>
      <c r="E742" t="str">
        <f>CONCATENATE(Table1[[#This Row],[Customer Last Name]],", ",Table1[[#This Row],[Customer First Name]])</f>
        <v>No. 10547, Client</v>
      </c>
      <c r="F7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42" t="str">
        <f>IF(Table1[[#This Row],[Transaction Type]]="Maintenance","Non-Sales","Sales")</f>
        <v>Non-Sales</v>
      </c>
      <c r="H742" t="str">
        <f>IF(Table1[[#This Row],[Quarter]]="q2",1,"")</f>
        <v/>
      </c>
      <c r="I742">
        <f>IF(Table1[[#This Row],[Quarter]]="q3",1,"")</f>
        <v>1</v>
      </c>
      <c r="J742" t="str">
        <f>IF(Table1[[#This Row],[Quarter]]="Q2",Table1[[#This Row],[Credit Amount]],"")</f>
        <v/>
      </c>
      <c r="K742">
        <f>IF(Table1[[#This Row],[Quarter]]="Q3",Table1[[#This Row],[Credit Amount]],"")</f>
        <v>-89.63</v>
      </c>
      <c r="L742" t="str">
        <f>IF(Table1[[#This Row],[Transaction Type]]="Upgrade",Table1[[#This Row],[Credit Amount]],IF(Table1[[#This Row],[Transaction Type]]="Activation",Table1[[#This Row],[Credit Amount]],""))</f>
        <v/>
      </c>
      <c r="M742">
        <f>IF(Table1[[#This Row],[Transaction Type]]="Maintenance",Table1[[#This Row],[Credit Amount]],"")</f>
        <v>-89.63</v>
      </c>
      <c r="N742">
        <v>10089</v>
      </c>
      <c r="O742" t="s">
        <v>2489</v>
      </c>
      <c r="P742" t="s">
        <v>2578</v>
      </c>
      <c r="Q742" t="s">
        <v>289</v>
      </c>
      <c r="R742">
        <v>10009</v>
      </c>
      <c r="S742" t="s">
        <v>2489</v>
      </c>
      <c r="T742" t="s">
        <v>2498</v>
      </c>
      <c r="U742" t="s">
        <v>290</v>
      </c>
      <c r="V742" t="s">
        <v>66</v>
      </c>
      <c r="W742">
        <v>100001546</v>
      </c>
      <c r="X742">
        <v>8005550547</v>
      </c>
      <c r="Y742" t="s">
        <v>2595</v>
      </c>
      <c r="Z742" t="s">
        <v>3142</v>
      </c>
      <c r="AA742" s="13">
        <v>-89.63</v>
      </c>
      <c r="AB742" s="14">
        <v>42584</v>
      </c>
      <c r="AC742" t="s">
        <v>36</v>
      </c>
    </row>
    <row r="743" spans="1:29" x14ac:dyDescent="0.25">
      <c r="A743" t="str">
        <f>CONCATENATE("Q",ROUNDUP(MONTH(Table1[[#This Row],[Month]])/3,0))</f>
        <v>Q3</v>
      </c>
      <c r="B743" s="14">
        <f>EOMONTH(Table1[[#This Row],[Credit Date]],-1)+1</f>
        <v>42583</v>
      </c>
      <c r="C743" t="str">
        <f>CONCATENATE(Table1[[#This Row],[Issuer Last Name]],", ",Table1[[#This Row],[Issuer First Name]])</f>
        <v>No. 089, Employee</v>
      </c>
      <c r="D743" t="str">
        <f>CONCATENATE(Table1[[#This Row],[Approver Last Name]],", ",Table1[[#This Row],[Approver First Name]])</f>
        <v>No. 089, Employee</v>
      </c>
      <c r="E743" t="str">
        <f>CONCATENATE(Table1[[#This Row],[Customer Last Name]],", ",Table1[[#This Row],[Customer First Name]])</f>
        <v>No. 11198, Client</v>
      </c>
      <c r="F743" t="str">
        <f>IF(Table1[[#This Row],[Credit Amount]]&gt;-19.99,"Less than 19.99",IF(Table1[[#This Row],[Credit Amount]]=-20,"20",IF(Table1[[#This Row],[Credit Amount]]&gt;-49.98,"20.01-49.98",IF(Table1[[#This Row],[Credit Amount]]=-49.99,"49.99",IF(Table1[[#This Row],[Credit Amount]]=-50,"50",IF(Table1[[#This Row],[Credit Amount]]&lt;-50.01,"Greater than 50"))))))</f>
        <v>20.01-49.98</v>
      </c>
      <c r="G743" t="str">
        <f>IF(Table1[[#This Row],[Transaction Type]]="Maintenance","Non-Sales","Sales")</f>
        <v>Non-Sales</v>
      </c>
      <c r="H743" t="str">
        <f>IF(Table1[[#This Row],[Quarter]]="q2",1,"")</f>
        <v/>
      </c>
      <c r="I743">
        <f>IF(Table1[[#This Row],[Quarter]]="q3",1,"")</f>
        <v>1</v>
      </c>
      <c r="J743" t="str">
        <f>IF(Table1[[#This Row],[Quarter]]="Q2",Table1[[#This Row],[Credit Amount]],"")</f>
        <v/>
      </c>
      <c r="K743">
        <f>IF(Table1[[#This Row],[Quarter]]="Q3",Table1[[#This Row],[Credit Amount]],"")</f>
        <v>-21.93</v>
      </c>
      <c r="L743" t="str">
        <f>IF(Table1[[#This Row],[Transaction Type]]="Upgrade",Table1[[#This Row],[Credit Amount]],IF(Table1[[#This Row],[Transaction Type]]="Activation",Table1[[#This Row],[Credit Amount]],""))</f>
        <v/>
      </c>
      <c r="M743">
        <f>IF(Table1[[#This Row],[Transaction Type]]="Maintenance",Table1[[#This Row],[Credit Amount]],"")</f>
        <v>-21.93</v>
      </c>
      <c r="N743">
        <v>10089</v>
      </c>
      <c r="O743" t="s">
        <v>2489</v>
      </c>
      <c r="P743" t="s">
        <v>2578</v>
      </c>
      <c r="Q743" t="s">
        <v>289</v>
      </c>
      <c r="R743">
        <v>10089</v>
      </c>
      <c r="S743" t="s">
        <v>2489</v>
      </c>
      <c r="T743" t="s">
        <v>2578</v>
      </c>
      <c r="U743" t="s">
        <v>289</v>
      </c>
      <c r="V743" t="s">
        <v>66</v>
      </c>
      <c r="W743">
        <v>100002197</v>
      </c>
      <c r="X743">
        <v>8005551198</v>
      </c>
      <c r="Y743" t="s">
        <v>2595</v>
      </c>
      <c r="Z743" t="s">
        <v>3793</v>
      </c>
      <c r="AA743" s="13">
        <v>-21.93</v>
      </c>
      <c r="AB743" s="14">
        <v>42588</v>
      </c>
      <c r="AC743" t="s">
        <v>36</v>
      </c>
    </row>
    <row r="744" spans="1:29" x14ac:dyDescent="0.25">
      <c r="A744" t="str">
        <f>CONCATENATE("Q",ROUNDUP(MONTH(Table1[[#This Row],[Month]])/3,0))</f>
        <v>Q3</v>
      </c>
      <c r="B744" s="14">
        <f>EOMONTH(Table1[[#This Row],[Credit Date]],-1)+1</f>
        <v>42583</v>
      </c>
      <c r="C744" t="str">
        <f>CONCATENATE(Table1[[#This Row],[Issuer Last Name]],", ",Table1[[#This Row],[Issuer First Name]])</f>
        <v>No. 089, Employee</v>
      </c>
      <c r="D744" t="str">
        <f>CONCATENATE(Table1[[#This Row],[Approver Last Name]],", ",Table1[[#This Row],[Approver First Name]])</f>
        <v>No. 009, Employee</v>
      </c>
      <c r="E744" t="str">
        <f>CONCATENATE(Table1[[#This Row],[Customer Last Name]],", ",Table1[[#This Row],[Customer First Name]])</f>
        <v>No. 10697, Client</v>
      </c>
      <c r="F7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744" t="str">
        <f>IF(Table1[[#This Row],[Transaction Type]]="Maintenance","Non-Sales","Sales")</f>
        <v>Sales</v>
      </c>
      <c r="H744" t="str">
        <f>IF(Table1[[#This Row],[Quarter]]="q2",1,"")</f>
        <v/>
      </c>
      <c r="I744">
        <f>IF(Table1[[#This Row],[Quarter]]="q3",1,"")</f>
        <v>1</v>
      </c>
      <c r="J744" t="str">
        <f>IF(Table1[[#This Row],[Quarter]]="Q2",Table1[[#This Row],[Credit Amount]],"")</f>
        <v/>
      </c>
      <c r="K744">
        <f>IF(Table1[[#This Row],[Quarter]]="Q3",Table1[[#This Row],[Credit Amount]],"")</f>
        <v>-80.680000000000007</v>
      </c>
      <c r="L744">
        <f>IF(Table1[[#This Row],[Transaction Type]]="Upgrade",Table1[[#This Row],[Credit Amount]],IF(Table1[[#This Row],[Transaction Type]]="Activation",Table1[[#This Row],[Credit Amount]],""))</f>
        <v>-80.680000000000007</v>
      </c>
      <c r="M744" t="str">
        <f>IF(Table1[[#This Row],[Transaction Type]]="Maintenance",Table1[[#This Row],[Credit Amount]],"")</f>
        <v/>
      </c>
      <c r="N744">
        <v>10089</v>
      </c>
      <c r="O744" t="s">
        <v>2489</v>
      </c>
      <c r="P744" t="s">
        <v>2578</v>
      </c>
      <c r="Q744" t="s">
        <v>289</v>
      </c>
      <c r="R744">
        <v>10009</v>
      </c>
      <c r="S744" t="s">
        <v>2489</v>
      </c>
      <c r="T744" t="s">
        <v>2498</v>
      </c>
      <c r="U744" t="s">
        <v>290</v>
      </c>
      <c r="V744" t="s">
        <v>66</v>
      </c>
      <c r="W744">
        <v>100001696</v>
      </c>
      <c r="X744">
        <v>8005550697</v>
      </c>
      <c r="Y744" t="s">
        <v>2595</v>
      </c>
      <c r="Z744" t="s">
        <v>3292</v>
      </c>
      <c r="AA744" s="13">
        <v>-80.680000000000007</v>
      </c>
      <c r="AB744" s="14">
        <v>42590</v>
      </c>
      <c r="AC744" t="s">
        <v>35</v>
      </c>
    </row>
    <row r="745" spans="1:29" x14ac:dyDescent="0.25">
      <c r="A745" t="str">
        <f>CONCATENATE("Q",ROUNDUP(MONTH(Table1[[#This Row],[Month]])/3,0))</f>
        <v>Q3</v>
      </c>
      <c r="B745" s="14">
        <f>EOMONTH(Table1[[#This Row],[Credit Date]],-1)+1</f>
        <v>42583</v>
      </c>
      <c r="C745" t="str">
        <f>CONCATENATE(Table1[[#This Row],[Issuer Last Name]],", ",Table1[[#This Row],[Issuer First Name]])</f>
        <v>No. 089, Employee</v>
      </c>
      <c r="D745" t="str">
        <f>CONCATENATE(Table1[[#This Row],[Approver Last Name]],", ",Table1[[#This Row],[Approver First Name]])</f>
        <v>No. 009, Employee</v>
      </c>
      <c r="E745" t="str">
        <f>CONCATENATE(Table1[[#This Row],[Customer Last Name]],", ",Table1[[#This Row],[Customer First Name]])</f>
        <v>No. 10770, Client</v>
      </c>
      <c r="F7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745" t="str">
        <f>IF(Table1[[#This Row],[Transaction Type]]="Maintenance","Non-Sales","Sales")</f>
        <v>Non-Sales</v>
      </c>
      <c r="H745" t="str">
        <f>IF(Table1[[#This Row],[Quarter]]="q2",1,"")</f>
        <v/>
      </c>
      <c r="I745">
        <f>IF(Table1[[#This Row],[Quarter]]="q3",1,"")</f>
        <v>1</v>
      </c>
      <c r="J745" t="str">
        <f>IF(Table1[[#This Row],[Quarter]]="Q2",Table1[[#This Row],[Credit Amount]],"")</f>
        <v/>
      </c>
      <c r="K745">
        <f>IF(Table1[[#This Row],[Quarter]]="Q3",Table1[[#This Row],[Credit Amount]],"")</f>
        <v>-79.69</v>
      </c>
      <c r="L745" t="str">
        <f>IF(Table1[[#This Row],[Transaction Type]]="Upgrade",Table1[[#This Row],[Credit Amount]],IF(Table1[[#This Row],[Transaction Type]]="Activation",Table1[[#This Row],[Credit Amount]],""))</f>
        <v/>
      </c>
      <c r="M745">
        <f>IF(Table1[[#This Row],[Transaction Type]]="Maintenance",Table1[[#This Row],[Credit Amount]],"")</f>
        <v>-79.69</v>
      </c>
      <c r="N745">
        <v>10089</v>
      </c>
      <c r="O745" t="s">
        <v>2489</v>
      </c>
      <c r="P745" t="s">
        <v>2578</v>
      </c>
      <c r="Q745" t="s">
        <v>289</v>
      </c>
      <c r="R745">
        <v>10009</v>
      </c>
      <c r="S745" t="s">
        <v>2489</v>
      </c>
      <c r="T745" t="s">
        <v>2498</v>
      </c>
      <c r="U745" t="s">
        <v>290</v>
      </c>
      <c r="V745" t="s">
        <v>66</v>
      </c>
      <c r="W745">
        <v>100001769</v>
      </c>
      <c r="X745">
        <v>8005550770</v>
      </c>
      <c r="Y745" t="s">
        <v>2595</v>
      </c>
      <c r="Z745" t="s">
        <v>3365</v>
      </c>
      <c r="AA745" s="13">
        <v>-79.69</v>
      </c>
      <c r="AB745" s="14">
        <v>42593</v>
      </c>
      <c r="AC745" t="s">
        <v>36</v>
      </c>
    </row>
    <row r="746" spans="1:29" x14ac:dyDescent="0.25">
      <c r="A746" t="str">
        <f>CONCATENATE("Q",ROUNDUP(MONTH(Table1[[#This Row],[Month]])/3,0))</f>
        <v>Q3</v>
      </c>
      <c r="B746" s="14">
        <f>EOMONTH(Table1[[#This Row],[Credit Date]],-1)+1</f>
        <v>42583</v>
      </c>
      <c r="C746" t="str">
        <f>CONCATENATE(Table1[[#This Row],[Issuer Last Name]],", ",Table1[[#This Row],[Issuer First Name]])</f>
        <v>No. 089, Employee</v>
      </c>
      <c r="D746" t="str">
        <f>CONCATENATE(Table1[[#This Row],[Approver Last Name]],", ",Table1[[#This Row],[Approver First Name]])</f>
        <v>No. 089, Employee</v>
      </c>
      <c r="E746" t="str">
        <f>CONCATENATE(Table1[[#This Row],[Customer Last Name]],", ",Table1[[#This Row],[Customer First Name]])</f>
        <v>No. 13104, Client</v>
      </c>
      <c r="F746" t="str">
        <f>IF(Table1[[#This Row],[Credit Amount]]&gt;-19.99,"Less than 19.99",IF(Table1[[#This Row],[Credit Amount]]=-20,"20",IF(Table1[[#This Row],[Credit Amount]]&gt;-49.98,"20.01-49.98",IF(Table1[[#This Row],[Credit Amount]]=-49.99,"49.99",IF(Table1[[#This Row],[Credit Amount]]=-50,"50",IF(Table1[[#This Row],[Credit Amount]]&lt;-50.01,"Greater than 50"))))))</f>
        <v>Less than 19.99</v>
      </c>
      <c r="G746" t="str">
        <f>IF(Table1[[#This Row],[Transaction Type]]="Maintenance","Non-Sales","Sales")</f>
        <v>Non-Sales</v>
      </c>
      <c r="H746" t="str">
        <f>IF(Table1[[#This Row],[Quarter]]="q2",1,"")</f>
        <v/>
      </c>
      <c r="I746">
        <f>IF(Table1[[#This Row],[Quarter]]="q3",1,"")</f>
        <v>1</v>
      </c>
      <c r="J746" t="str">
        <f>IF(Table1[[#This Row],[Quarter]]="Q2",Table1[[#This Row],[Credit Amount]],"")</f>
        <v/>
      </c>
      <c r="K746">
        <f>IF(Table1[[#This Row],[Quarter]]="Q3",Table1[[#This Row],[Credit Amount]],"")</f>
        <v>-9.68</v>
      </c>
      <c r="L746" t="str">
        <f>IF(Table1[[#This Row],[Transaction Type]]="Upgrade",Table1[[#This Row],[Credit Amount]],IF(Table1[[#This Row],[Transaction Type]]="Activation",Table1[[#This Row],[Credit Amount]],""))</f>
        <v/>
      </c>
      <c r="M746">
        <f>IF(Table1[[#This Row],[Transaction Type]]="Maintenance",Table1[[#This Row],[Credit Amount]],"")</f>
        <v>-9.68</v>
      </c>
      <c r="N746">
        <v>10089</v>
      </c>
      <c r="O746" t="s">
        <v>2489</v>
      </c>
      <c r="P746" t="s">
        <v>2578</v>
      </c>
      <c r="Q746" t="s">
        <v>289</v>
      </c>
      <c r="R746">
        <v>10089</v>
      </c>
      <c r="S746" t="s">
        <v>2489</v>
      </c>
      <c r="T746" t="s">
        <v>2578</v>
      </c>
      <c r="U746" t="s">
        <v>289</v>
      </c>
      <c r="V746" t="s">
        <v>66</v>
      </c>
      <c r="W746">
        <v>100004103</v>
      </c>
      <c r="X746">
        <v>8005553104</v>
      </c>
      <c r="Y746" t="s">
        <v>2595</v>
      </c>
      <c r="Z746" t="s">
        <v>5692</v>
      </c>
      <c r="AA746" s="13">
        <v>-9.68</v>
      </c>
      <c r="AB746" s="14">
        <v>42600</v>
      </c>
      <c r="AC746" t="s">
        <v>36</v>
      </c>
    </row>
    <row r="747" spans="1:29" x14ac:dyDescent="0.25">
      <c r="A747" t="str">
        <f>CONCATENATE("Q",ROUNDUP(MONTH(Table1[[#This Row],[Month]])/3,0))</f>
        <v>Q3</v>
      </c>
      <c r="B747" s="14">
        <f>EOMONTH(Table1[[#This Row],[Credit Date]],-1)+1</f>
        <v>42583</v>
      </c>
      <c r="C747" t="str">
        <f>CONCATENATE(Table1[[#This Row],[Issuer Last Name]],", ",Table1[[#This Row],[Issuer First Name]])</f>
        <v>No. 089, Employee</v>
      </c>
      <c r="D747" t="str">
        <f>CONCATENATE(Table1[[#This Row],[Approver Last Name]],", ",Table1[[#This Row],[Approver First Name]])</f>
        <v>No. 009, Employee</v>
      </c>
      <c r="E747" t="str">
        <f>CONCATENATE(Table1[[#This Row],[Customer Last Name]],", ",Table1[[#This Row],[Customer First Name]])</f>
        <v>No. 11233, Client</v>
      </c>
      <c r="F7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47" t="str">
        <f>IF(Table1[[#This Row],[Transaction Type]]="Maintenance","Non-Sales","Sales")</f>
        <v>Non-Sales</v>
      </c>
      <c r="H747" t="str">
        <f>IF(Table1[[#This Row],[Quarter]]="q2",1,"")</f>
        <v/>
      </c>
      <c r="I747">
        <f>IF(Table1[[#This Row],[Quarter]]="q3",1,"")</f>
        <v>1</v>
      </c>
      <c r="J747" t="str">
        <f>IF(Table1[[#This Row],[Quarter]]="Q2",Table1[[#This Row],[Credit Amount]],"")</f>
        <v/>
      </c>
      <c r="K747">
        <f>IF(Table1[[#This Row],[Quarter]]="Q3",Table1[[#This Row],[Credit Amount]],"")</f>
        <v>-62.88</v>
      </c>
      <c r="L747" t="str">
        <f>IF(Table1[[#This Row],[Transaction Type]]="Upgrade",Table1[[#This Row],[Credit Amount]],IF(Table1[[#This Row],[Transaction Type]]="Activation",Table1[[#This Row],[Credit Amount]],""))</f>
        <v/>
      </c>
      <c r="M747">
        <f>IF(Table1[[#This Row],[Transaction Type]]="Maintenance",Table1[[#This Row],[Credit Amount]],"")</f>
        <v>-62.88</v>
      </c>
      <c r="N747">
        <v>10089</v>
      </c>
      <c r="O747" t="s">
        <v>2489</v>
      </c>
      <c r="P747" t="s">
        <v>2578</v>
      </c>
      <c r="Q747" t="s">
        <v>289</v>
      </c>
      <c r="R747">
        <v>10009</v>
      </c>
      <c r="S747" t="s">
        <v>2489</v>
      </c>
      <c r="T747" t="s">
        <v>2498</v>
      </c>
      <c r="U747" t="s">
        <v>290</v>
      </c>
      <c r="V747" t="s">
        <v>66</v>
      </c>
      <c r="W747">
        <v>100002232</v>
      </c>
      <c r="X747">
        <v>8005551233</v>
      </c>
      <c r="Y747" t="s">
        <v>2595</v>
      </c>
      <c r="Z747" t="s">
        <v>3828</v>
      </c>
      <c r="AA747" s="13">
        <v>-62.88</v>
      </c>
      <c r="AB747" s="14">
        <v>42604</v>
      </c>
      <c r="AC747" t="s">
        <v>36</v>
      </c>
    </row>
    <row r="748" spans="1:29" x14ac:dyDescent="0.25">
      <c r="A748" t="str">
        <f>CONCATENATE("Q",ROUNDUP(MONTH(Table1[[#This Row],[Month]])/3,0))</f>
        <v>Q3</v>
      </c>
      <c r="B748" s="14">
        <f>EOMONTH(Table1[[#This Row],[Credit Date]],-1)+1</f>
        <v>42583</v>
      </c>
      <c r="C748" t="str">
        <f>CONCATENATE(Table1[[#This Row],[Issuer Last Name]],", ",Table1[[#This Row],[Issuer First Name]])</f>
        <v>No. 089, Employee</v>
      </c>
      <c r="D748" t="str">
        <f>CONCATENATE(Table1[[#This Row],[Approver Last Name]],", ",Table1[[#This Row],[Approver First Name]])</f>
        <v>No. 089, Employee</v>
      </c>
      <c r="E748" t="str">
        <f>CONCATENATE(Table1[[#This Row],[Customer Last Name]],", ",Table1[[#This Row],[Customer First Name]])</f>
        <v>No. 10201, Client</v>
      </c>
      <c r="F748" t="str">
        <f>IF(Table1[[#This Row],[Credit Amount]]&gt;-19.99,"Less than 19.99",IF(Table1[[#This Row],[Credit Amount]]=-20,"20",IF(Table1[[#This Row],[Credit Amount]]&gt;-49.98,"20.01-49.98",IF(Table1[[#This Row],[Credit Amount]]=-49.99,"49.99",IF(Table1[[#This Row],[Credit Amount]]=-50,"50",IF(Table1[[#This Row],[Credit Amount]]&lt;-50.01,"Greater than 50"))))))</f>
        <v>20.01-49.98</v>
      </c>
      <c r="G748" t="str">
        <f>IF(Table1[[#This Row],[Transaction Type]]="Maintenance","Non-Sales","Sales")</f>
        <v>Non-Sales</v>
      </c>
      <c r="H748" t="str">
        <f>IF(Table1[[#This Row],[Quarter]]="q2",1,"")</f>
        <v/>
      </c>
      <c r="I748">
        <f>IF(Table1[[#This Row],[Quarter]]="q3",1,"")</f>
        <v>1</v>
      </c>
      <c r="J748" t="str">
        <f>IF(Table1[[#This Row],[Quarter]]="Q2",Table1[[#This Row],[Credit Amount]],"")</f>
        <v/>
      </c>
      <c r="K748">
        <f>IF(Table1[[#This Row],[Quarter]]="Q3",Table1[[#This Row],[Credit Amount]],"")</f>
        <v>-49.43</v>
      </c>
      <c r="L748" t="str">
        <f>IF(Table1[[#This Row],[Transaction Type]]="Upgrade",Table1[[#This Row],[Credit Amount]],IF(Table1[[#This Row],[Transaction Type]]="Activation",Table1[[#This Row],[Credit Amount]],""))</f>
        <v/>
      </c>
      <c r="M748">
        <f>IF(Table1[[#This Row],[Transaction Type]]="Maintenance",Table1[[#This Row],[Credit Amount]],"")</f>
        <v>-49.43</v>
      </c>
      <c r="N748">
        <v>10089</v>
      </c>
      <c r="O748" t="s">
        <v>2489</v>
      </c>
      <c r="P748" t="s">
        <v>2578</v>
      </c>
      <c r="Q748" t="s">
        <v>289</v>
      </c>
      <c r="R748">
        <v>10089</v>
      </c>
      <c r="S748" t="s">
        <v>2489</v>
      </c>
      <c r="T748" t="s">
        <v>2578</v>
      </c>
      <c r="U748" t="s">
        <v>289</v>
      </c>
      <c r="V748" t="s">
        <v>66</v>
      </c>
      <c r="W748">
        <v>100001200</v>
      </c>
      <c r="X748">
        <v>8005550201</v>
      </c>
      <c r="Y748" t="s">
        <v>2595</v>
      </c>
      <c r="Z748" t="s">
        <v>2796</v>
      </c>
      <c r="AA748" s="13">
        <v>-49.43</v>
      </c>
      <c r="AB748" s="14">
        <v>42604</v>
      </c>
      <c r="AC748" t="s">
        <v>36</v>
      </c>
    </row>
    <row r="749" spans="1:29" x14ac:dyDescent="0.25">
      <c r="A749" t="str">
        <f>CONCATENATE("Q",ROUNDUP(MONTH(Table1[[#This Row],[Month]])/3,0))</f>
        <v>Q3</v>
      </c>
      <c r="B749" s="14">
        <f>EOMONTH(Table1[[#This Row],[Credit Date]],-1)+1</f>
        <v>42583</v>
      </c>
      <c r="C749" t="str">
        <f>CONCATENATE(Table1[[#This Row],[Issuer Last Name]],", ",Table1[[#This Row],[Issuer First Name]])</f>
        <v>No. 089, Employee</v>
      </c>
      <c r="D749" t="str">
        <f>CONCATENATE(Table1[[#This Row],[Approver Last Name]],", ",Table1[[#This Row],[Approver First Name]])</f>
        <v>No. 089, Employee</v>
      </c>
      <c r="E749" t="str">
        <f>CONCATENATE(Table1[[#This Row],[Customer Last Name]],", ",Table1[[#This Row],[Customer First Name]])</f>
        <v>No. 12734, Client</v>
      </c>
      <c r="F749" t="str">
        <f>IF(Table1[[#This Row],[Credit Amount]]&gt;-19.99,"Less than 19.99",IF(Table1[[#This Row],[Credit Amount]]=-20,"20",IF(Table1[[#This Row],[Credit Amount]]&gt;-49.98,"20.01-49.98",IF(Table1[[#This Row],[Credit Amount]]=-49.99,"49.99",IF(Table1[[#This Row],[Credit Amount]]=-50,"50",IF(Table1[[#This Row],[Credit Amount]]&lt;-50.01,"Greater than 50"))))))</f>
        <v>20.01-49.98</v>
      </c>
      <c r="G749" t="str">
        <f>IF(Table1[[#This Row],[Transaction Type]]="Maintenance","Non-Sales","Sales")</f>
        <v>Non-Sales</v>
      </c>
      <c r="H749" t="str">
        <f>IF(Table1[[#This Row],[Quarter]]="q2",1,"")</f>
        <v/>
      </c>
      <c r="I749">
        <f>IF(Table1[[#This Row],[Quarter]]="q3",1,"")</f>
        <v>1</v>
      </c>
      <c r="J749" t="str">
        <f>IF(Table1[[#This Row],[Quarter]]="Q2",Table1[[#This Row],[Credit Amount]],"")</f>
        <v/>
      </c>
      <c r="K749">
        <f>IF(Table1[[#This Row],[Quarter]]="Q3",Table1[[#This Row],[Credit Amount]],"")</f>
        <v>-30.7</v>
      </c>
      <c r="L749" t="str">
        <f>IF(Table1[[#This Row],[Transaction Type]]="Upgrade",Table1[[#This Row],[Credit Amount]],IF(Table1[[#This Row],[Transaction Type]]="Activation",Table1[[#This Row],[Credit Amount]],""))</f>
        <v/>
      </c>
      <c r="M749">
        <f>IF(Table1[[#This Row],[Transaction Type]]="Maintenance",Table1[[#This Row],[Credit Amount]],"")</f>
        <v>-30.7</v>
      </c>
      <c r="N749">
        <v>10089</v>
      </c>
      <c r="O749" t="s">
        <v>2489</v>
      </c>
      <c r="P749" t="s">
        <v>2578</v>
      </c>
      <c r="Q749" t="s">
        <v>289</v>
      </c>
      <c r="R749">
        <v>10089</v>
      </c>
      <c r="S749" t="s">
        <v>2489</v>
      </c>
      <c r="T749" t="s">
        <v>2578</v>
      </c>
      <c r="U749" t="s">
        <v>289</v>
      </c>
      <c r="V749" t="s">
        <v>66</v>
      </c>
      <c r="W749">
        <v>100003733</v>
      </c>
      <c r="X749">
        <v>8005552734</v>
      </c>
      <c r="Y749" t="s">
        <v>2595</v>
      </c>
      <c r="Z749" t="s">
        <v>5326</v>
      </c>
      <c r="AA749" s="13">
        <v>-30.7</v>
      </c>
      <c r="AB749" s="14">
        <v>42605</v>
      </c>
      <c r="AC749" t="s">
        <v>36</v>
      </c>
    </row>
    <row r="750" spans="1:29" x14ac:dyDescent="0.25">
      <c r="A750" t="str">
        <f>CONCATENATE("Q",ROUNDUP(MONTH(Table1[[#This Row],[Month]])/3,0))</f>
        <v>Q3</v>
      </c>
      <c r="B750" s="14">
        <f>EOMONTH(Table1[[#This Row],[Credit Date]],-1)+1</f>
        <v>42583</v>
      </c>
      <c r="C750" t="str">
        <f>CONCATENATE(Table1[[#This Row],[Issuer Last Name]],", ",Table1[[#This Row],[Issuer First Name]])</f>
        <v>No. 089, Employee</v>
      </c>
      <c r="D750" t="str">
        <f>CONCATENATE(Table1[[#This Row],[Approver Last Name]],", ",Table1[[#This Row],[Approver First Name]])</f>
        <v>No. 089, Employee</v>
      </c>
      <c r="E750" t="str">
        <f>CONCATENATE(Table1[[#This Row],[Customer Last Name]],", ",Table1[[#This Row],[Customer First Name]])</f>
        <v>No. 11476, Client</v>
      </c>
      <c r="F750" t="str">
        <f>IF(Table1[[#This Row],[Credit Amount]]&gt;-19.99,"Less than 19.99",IF(Table1[[#This Row],[Credit Amount]]=-20,"20",IF(Table1[[#This Row],[Credit Amount]]&gt;-49.98,"20.01-49.98",IF(Table1[[#This Row],[Credit Amount]]=-49.99,"49.99",IF(Table1[[#This Row],[Credit Amount]]=-50,"50",IF(Table1[[#This Row],[Credit Amount]]&lt;-50.01,"Greater than 50"))))))</f>
        <v>20.01-49.98</v>
      </c>
      <c r="G750" t="str">
        <f>IF(Table1[[#This Row],[Transaction Type]]="Maintenance","Non-Sales","Sales")</f>
        <v>Sales</v>
      </c>
      <c r="H750" t="str">
        <f>IF(Table1[[#This Row],[Quarter]]="q2",1,"")</f>
        <v/>
      </c>
      <c r="I750">
        <f>IF(Table1[[#This Row],[Quarter]]="q3",1,"")</f>
        <v>1</v>
      </c>
      <c r="J750" t="str">
        <f>IF(Table1[[#This Row],[Quarter]]="Q2",Table1[[#This Row],[Credit Amount]],"")</f>
        <v/>
      </c>
      <c r="K750">
        <f>IF(Table1[[#This Row],[Quarter]]="Q3",Table1[[#This Row],[Credit Amount]],"")</f>
        <v>-22.15</v>
      </c>
      <c r="L750">
        <f>IF(Table1[[#This Row],[Transaction Type]]="Upgrade",Table1[[#This Row],[Credit Amount]],IF(Table1[[#This Row],[Transaction Type]]="Activation",Table1[[#This Row],[Credit Amount]],""))</f>
        <v>-22.15</v>
      </c>
      <c r="M750" t="str">
        <f>IF(Table1[[#This Row],[Transaction Type]]="Maintenance",Table1[[#This Row],[Credit Amount]],"")</f>
        <v/>
      </c>
      <c r="N750">
        <v>10089</v>
      </c>
      <c r="O750" t="s">
        <v>2489</v>
      </c>
      <c r="P750" t="s">
        <v>2578</v>
      </c>
      <c r="Q750" t="s">
        <v>289</v>
      </c>
      <c r="R750">
        <v>10089</v>
      </c>
      <c r="S750" t="s">
        <v>2489</v>
      </c>
      <c r="T750" t="s">
        <v>2578</v>
      </c>
      <c r="U750" t="s">
        <v>289</v>
      </c>
      <c r="V750" t="s">
        <v>66</v>
      </c>
      <c r="W750">
        <v>100002475</v>
      </c>
      <c r="X750">
        <v>8005551476</v>
      </c>
      <c r="Y750" t="s">
        <v>2595</v>
      </c>
      <c r="Z750" t="s">
        <v>4071</v>
      </c>
      <c r="AA750" s="13">
        <v>-22.15</v>
      </c>
      <c r="AB750" s="14">
        <v>42610</v>
      </c>
      <c r="AC750" t="s">
        <v>37</v>
      </c>
    </row>
    <row r="751" spans="1:29" x14ac:dyDescent="0.25">
      <c r="A751" t="str">
        <f>CONCATENATE("Q",ROUNDUP(MONTH(Table1[[#This Row],[Month]])/3,0))</f>
        <v>Q3</v>
      </c>
      <c r="B751" s="14">
        <f>EOMONTH(Table1[[#This Row],[Credit Date]],-1)+1</f>
        <v>42583</v>
      </c>
      <c r="C751" t="str">
        <f>CONCATENATE(Table1[[#This Row],[Issuer Last Name]],", ",Table1[[#This Row],[Issuer First Name]])</f>
        <v>No. 089, Employee</v>
      </c>
      <c r="D751" t="str">
        <f>CONCATENATE(Table1[[#This Row],[Approver Last Name]],", ",Table1[[#This Row],[Approver First Name]])</f>
        <v>No. 009, Employee</v>
      </c>
      <c r="E751" t="str">
        <f>CONCATENATE(Table1[[#This Row],[Customer Last Name]],", ",Table1[[#This Row],[Customer First Name]])</f>
        <v>No. 13994, Client</v>
      </c>
      <c r="F7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751" t="str">
        <f>IF(Table1[[#This Row],[Transaction Type]]="Maintenance","Non-Sales","Sales")</f>
        <v>Non-Sales</v>
      </c>
      <c r="H751" t="str">
        <f>IF(Table1[[#This Row],[Quarter]]="q2",1,"")</f>
        <v/>
      </c>
      <c r="I751">
        <f>IF(Table1[[#This Row],[Quarter]]="q3",1,"")</f>
        <v>1</v>
      </c>
      <c r="J751" t="str">
        <f>IF(Table1[[#This Row],[Quarter]]="Q2",Table1[[#This Row],[Credit Amount]],"")</f>
        <v/>
      </c>
      <c r="K751">
        <f>IF(Table1[[#This Row],[Quarter]]="Q3",Table1[[#This Row],[Credit Amount]],"")</f>
        <v>-85.99</v>
      </c>
      <c r="L751" t="str">
        <f>IF(Table1[[#This Row],[Transaction Type]]="Upgrade",Table1[[#This Row],[Credit Amount]],IF(Table1[[#This Row],[Transaction Type]]="Activation",Table1[[#This Row],[Credit Amount]],""))</f>
        <v/>
      </c>
      <c r="M751">
        <f>IF(Table1[[#This Row],[Transaction Type]]="Maintenance",Table1[[#This Row],[Credit Amount]],"")</f>
        <v>-85.99</v>
      </c>
      <c r="N751">
        <v>10089</v>
      </c>
      <c r="O751" t="s">
        <v>2489</v>
      </c>
      <c r="P751" t="s">
        <v>2578</v>
      </c>
      <c r="Q751" t="s">
        <v>289</v>
      </c>
      <c r="R751">
        <v>10009</v>
      </c>
      <c r="S751" t="s">
        <v>2489</v>
      </c>
      <c r="T751" t="s">
        <v>2498</v>
      </c>
      <c r="U751" t="s">
        <v>290</v>
      </c>
      <c r="V751" t="s">
        <v>66</v>
      </c>
      <c r="W751">
        <v>100004993</v>
      </c>
      <c r="X751">
        <v>8005553994</v>
      </c>
      <c r="Y751" t="s">
        <v>2595</v>
      </c>
      <c r="Z751" t="s">
        <v>6582</v>
      </c>
      <c r="AA751" s="13">
        <v>-85.99</v>
      </c>
      <c r="AB751" s="14">
        <v>42610</v>
      </c>
      <c r="AC751" t="s">
        <v>36</v>
      </c>
    </row>
    <row r="752" spans="1:29" x14ac:dyDescent="0.25">
      <c r="A752" t="str">
        <f>CONCATENATE("Q",ROUNDUP(MONTH(Table1[[#This Row],[Month]])/3,0))</f>
        <v>Q3</v>
      </c>
      <c r="B752" s="14">
        <f>EOMONTH(Table1[[#This Row],[Credit Date]],-1)+1</f>
        <v>42583</v>
      </c>
      <c r="C752" t="str">
        <f>CONCATENATE(Table1[[#This Row],[Issuer Last Name]],", ",Table1[[#This Row],[Issuer First Name]])</f>
        <v>No. 089, Employee</v>
      </c>
      <c r="D752" t="str">
        <f>CONCATENATE(Table1[[#This Row],[Approver Last Name]],", ",Table1[[#This Row],[Approver First Name]])</f>
        <v>No. 009, Employee</v>
      </c>
      <c r="E752" t="str">
        <f>CONCATENATE(Table1[[#This Row],[Customer Last Name]],", ",Table1[[#This Row],[Customer First Name]])</f>
        <v>No. 11094, Client</v>
      </c>
      <c r="F7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52" t="str">
        <f>IF(Table1[[#This Row],[Transaction Type]]="Maintenance","Non-Sales","Sales")</f>
        <v>Non-Sales</v>
      </c>
      <c r="H752" t="str">
        <f>IF(Table1[[#This Row],[Quarter]]="q2",1,"")</f>
        <v/>
      </c>
      <c r="I752">
        <f>IF(Table1[[#This Row],[Quarter]]="q3",1,"")</f>
        <v>1</v>
      </c>
      <c r="J752" t="str">
        <f>IF(Table1[[#This Row],[Quarter]]="Q2",Table1[[#This Row],[Credit Amount]],"")</f>
        <v/>
      </c>
      <c r="K752">
        <f>IF(Table1[[#This Row],[Quarter]]="Q3",Table1[[#This Row],[Credit Amount]],"")</f>
        <v>-83.85</v>
      </c>
      <c r="L752" t="str">
        <f>IF(Table1[[#This Row],[Transaction Type]]="Upgrade",Table1[[#This Row],[Credit Amount]],IF(Table1[[#This Row],[Transaction Type]]="Activation",Table1[[#This Row],[Credit Amount]],""))</f>
        <v/>
      </c>
      <c r="M752">
        <f>IF(Table1[[#This Row],[Transaction Type]]="Maintenance",Table1[[#This Row],[Credit Amount]],"")</f>
        <v>-83.85</v>
      </c>
      <c r="N752">
        <v>10089</v>
      </c>
      <c r="O752" t="s">
        <v>2489</v>
      </c>
      <c r="P752" t="s">
        <v>2578</v>
      </c>
      <c r="Q752" t="s">
        <v>289</v>
      </c>
      <c r="R752">
        <v>10009</v>
      </c>
      <c r="S752" t="s">
        <v>2489</v>
      </c>
      <c r="T752" t="s">
        <v>2498</v>
      </c>
      <c r="U752" t="s">
        <v>290</v>
      </c>
      <c r="V752" t="s">
        <v>66</v>
      </c>
      <c r="W752">
        <v>100002093</v>
      </c>
      <c r="X752">
        <v>8005551094</v>
      </c>
      <c r="Y752" t="s">
        <v>2595</v>
      </c>
      <c r="Z752" t="s">
        <v>3689</v>
      </c>
      <c r="AA752" s="13">
        <v>-83.85</v>
      </c>
      <c r="AB752" s="14">
        <v>42610</v>
      </c>
      <c r="AC752" t="s">
        <v>36</v>
      </c>
    </row>
    <row r="753" spans="1:29" x14ac:dyDescent="0.25">
      <c r="A753" t="str">
        <f>CONCATENATE("Q",ROUNDUP(MONTH(Table1[[#This Row],[Month]])/3,0))</f>
        <v>Q3</v>
      </c>
      <c r="B753" s="14">
        <f>EOMONTH(Table1[[#This Row],[Credit Date]],-1)+1</f>
        <v>42614</v>
      </c>
      <c r="C753" t="str">
        <f>CONCATENATE(Table1[[#This Row],[Issuer Last Name]],", ",Table1[[#This Row],[Issuer First Name]])</f>
        <v>No. 089, Employee</v>
      </c>
      <c r="D753" t="str">
        <f>CONCATENATE(Table1[[#This Row],[Approver Last Name]],", ",Table1[[#This Row],[Approver First Name]])</f>
        <v>No. 089, Employee</v>
      </c>
      <c r="E753" t="str">
        <f>CONCATENATE(Table1[[#This Row],[Customer Last Name]],", ",Table1[[#This Row],[Customer First Name]])</f>
        <v>No. 13820, Client</v>
      </c>
      <c r="F753" t="str">
        <f>IF(Table1[[#This Row],[Credit Amount]]&gt;-19.99,"Less than 19.99",IF(Table1[[#This Row],[Credit Amount]]=-20,"20",IF(Table1[[#This Row],[Credit Amount]]&gt;-49.98,"20.01-49.98",IF(Table1[[#This Row],[Credit Amount]]=-49.99,"49.99",IF(Table1[[#This Row],[Credit Amount]]=-50,"50",IF(Table1[[#This Row],[Credit Amount]]&lt;-50.01,"Greater than 50"))))))</f>
        <v>Less than 19.99</v>
      </c>
      <c r="G753" t="str">
        <f>IF(Table1[[#This Row],[Transaction Type]]="Maintenance","Non-Sales","Sales")</f>
        <v>Non-Sales</v>
      </c>
      <c r="H753" t="str">
        <f>IF(Table1[[#This Row],[Quarter]]="q2",1,"")</f>
        <v/>
      </c>
      <c r="I753">
        <f>IF(Table1[[#This Row],[Quarter]]="q3",1,"")</f>
        <v>1</v>
      </c>
      <c r="J753" t="str">
        <f>IF(Table1[[#This Row],[Quarter]]="Q2",Table1[[#This Row],[Credit Amount]],"")</f>
        <v/>
      </c>
      <c r="K753">
        <f>IF(Table1[[#This Row],[Quarter]]="Q3",Table1[[#This Row],[Credit Amount]],"")</f>
        <v>-7.29</v>
      </c>
      <c r="L753" t="str">
        <f>IF(Table1[[#This Row],[Transaction Type]]="Upgrade",Table1[[#This Row],[Credit Amount]],IF(Table1[[#This Row],[Transaction Type]]="Activation",Table1[[#This Row],[Credit Amount]],""))</f>
        <v/>
      </c>
      <c r="M753">
        <f>IF(Table1[[#This Row],[Transaction Type]]="Maintenance",Table1[[#This Row],[Credit Amount]],"")</f>
        <v>-7.29</v>
      </c>
      <c r="N753">
        <v>10089</v>
      </c>
      <c r="O753" t="s">
        <v>2489</v>
      </c>
      <c r="P753" t="s">
        <v>2578</v>
      </c>
      <c r="Q753" t="s">
        <v>289</v>
      </c>
      <c r="R753">
        <v>10089</v>
      </c>
      <c r="S753" t="s">
        <v>2489</v>
      </c>
      <c r="T753" t="s">
        <v>2578</v>
      </c>
      <c r="U753" t="s">
        <v>289</v>
      </c>
      <c r="V753" t="s">
        <v>66</v>
      </c>
      <c r="W753">
        <v>100004819</v>
      </c>
      <c r="X753">
        <v>8005553820</v>
      </c>
      <c r="Y753" t="s">
        <v>2595</v>
      </c>
      <c r="Z753" t="s">
        <v>6408</v>
      </c>
      <c r="AA753" s="13">
        <v>-7.29</v>
      </c>
      <c r="AB753" s="14">
        <v>42614</v>
      </c>
      <c r="AC753" t="s">
        <v>36</v>
      </c>
    </row>
    <row r="754" spans="1:29" x14ac:dyDescent="0.25">
      <c r="A754" t="str">
        <f>CONCATENATE("Q",ROUNDUP(MONTH(Table1[[#This Row],[Month]])/3,0))</f>
        <v>Q3</v>
      </c>
      <c r="B754" s="14">
        <f>EOMONTH(Table1[[#This Row],[Credit Date]],-1)+1</f>
        <v>42614</v>
      </c>
      <c r="C754" t="str">
        <f>CONCATENATE(Table1[[#This Row],[Issuer Last Name]],", ",Table1[[#This Row],[Issuer First Name]])</f>
        <v>No. 089, Employee</v>
      </c>
      <c r="D754" t="str">
        <f>CONCATENATE(Table1[[#This Row],[Approver Last Name]],", ",Table1[[#This Row],[Approver First Name]])</f>
        <v>No. 089, Employee</v>
      </c>
      <c r="E754" t="str">
        <f>CONCATENATE(Table1[[#This Row],[Customer Last Name]],", ",Table1[[#This Row],[Customer First Name]])</f>
        <v>No. 10726, Client</v>
      </c>
      <c r="F754" t="str">
        <f>IF(Table1[[#This Row],[Credit Amount]]&gt;-19.99,"Less than 19.99",IF(Table1[[#This Row],[Credit Amount]]=-20,"20",IF(Table1[[#This Row],[Credit Amount]]&gt;-49.98,"20.01-49.98",IF(Table1[[#This Row],[Credit Amount]]=-49.99,"49.99",IF(Table1[[#This Row],[Credit Amount]]=-50,"50",IF(Table1[[#This Row],[Credit Amount]]&lt;-50.01,"Greater than 50"))))))</f>
        <v>20.01-49.98</v>
      </c>
      <c r="G754" t="str">
        <f>IF(Table1[[#This Row],[Transaction Type]]="Maintenance","Non-Sales","Sales")</f>
        <v>Non-Sales</v>
      </c>
      <c r="H754" t="str">
        <f>IF(Table1[[#This Row],[Quarter]]="q2",1,"")</f>
        <v/>
      </c>
      <c r="I754">
        <f>IF(Table1[[#This Row],[Quarter]]="q3",1,"")</f>
        <v>1</v>
      </c>
      <c r="J754" t="str">
        <f>IF(Table1[[#This Row],[Quarter]]="Q2",Table1[[#This Row],[Credit Amount]],"")</f>
        <v/>
      </c>
      <c r="K754">
        <f>IF(Table1[[#This Row],[Quarter]]="Q3",Table1[[#This Row],[Credit Amount]],"")</f>
        <v>-23.87</v>
      </c>
      <c r="L754" t="str">
        <f>IF(Table1[[#This Row],[Transaction Type]]="Upgrade",Table1[[#This Row],[Credit Amount]],IF(Table1[[#This Row],[Transaction Type]]="Activation",Table1[[#This Row],[Credit Amount]],""))</f>
        <v/>
      </c>
      <c r="M754">
        <f>IF(Table1[[#This Row],[Transaction Type]]="Maintenance",Table1[[#This Row],[Credit Amount]],"")</f>
        <v>-23.87</v>
      </c>
      <c r="N754">
        <v>10089</v>
      </c>
      <c r="O754" t="s">
        <v>2489</v>
      </c>
      <c r="P754" t="s">
        <v>2578</v>
      </c>
      <c r="Q754" t="s">
        <v>289</v>
      </c>
      <c r="R754">
        <v>10089</v>
      </c>
      <c r="S754" t="s">
        <v>2489</v>
      </c>
      <c r="T754" t="s">
        <v>2578</v>
      </c>
      <c r="U754" t="s">
        <v>289</v>
      </c>
      <c r="V754" t="s">
        <v>66</v>
      </c>
      <c r="W754">
        <v>100001725</v>
      </c>
      <c r="X754">
        <v>8005550726</v>
      </c>
      <c r="Y754" t="s">
        <v>2595</v>
      </c>
      <c r="Z754" t="s">
        <v>3321</v>
      </c>
      <c r="AA754" s="13">
        <v>-23.87</v>
      </c>
      <c r="AB754" s="14">
        <v>42614</v>
      </c>
      <c r="AC754" t="s">
        <v>36</v>
      </c>
    </row>
    <row r="755" spans="1:29" x14ac:dyDescent="0.25">
      <c r="A755" t="str">
        <f>CONCATENATE("Q",ROUNDUP(MONTH(Table1[[#This Row],[Month]])/3,0))</f>
        <v>Q3</v>
      </c>
      <c r="B755" s="14">
        <f>EOMONTH(Table1[[#This Row],[Credit Date]],-1)+1</f>
        <v>42614</v>
      </c>
      <c r="C755" t="str">
        <f>CONCATENATE(Table1[[#This Row],[Issuer Last Name]],", ",Table1[[#This Row],[Issuer First Name]])</f>
        <v>No. 089, Employee</v>
      </c>
      <c r="D755" t="str">
        <f>CONCATENATE(Table1[[#This Row],[Approver Last Name]],", ",Table1[[#This Row],[Approver First Name]])</f>
        <v>No. 089, Employee</v>
      </c>
      <c r="E755" t="str">
        <f>CONCATENATE(Table1[[#This Row],[Customer Last Name]],", ",Table1[[#This Row],[Customer First Name]])</f>
        <v>No. 10753, Client</v>
      </c>
      <c r="F755" t="str">
        <f>IF(Table1[[#This Row],[Credit Amount]]&gt;-19.99,"Less than 19.99",IF(Table1[[#This Row],[Credit Amount]]=-20,"20",IF(Table1[[#This Row],[Credit Amount]]&gt;-49.98,"20.01-49.98",IF(Table1[[#This Row],[Credit Amount]]=-49.99,"49.99",IF(Table1[[#This Row],[Credit Amount]]=-50,"50",IF(Table1[[#This Row],[Credit Amount]]&lt;-50.01,"Greater than 50"))))))</f>
        <v>Less than 19.99</v>
      </c>
      <c r="G755" t="str">
        <f>IF(Table1[[#This Row],[Transaction Type]]="Maintenance","Non-Sales","Sales")</f>
        <v>Non-Sales</v>
      </c>
      <c r="H755" t="str">
        <f>IF(Table1[[#This Row],[Quarter]]="q2",1,"")</f>
        <v/>
      </c>
      <c r="I755">
        <f>IF(Table1[[#This Row],[Quarter]]="q3",1,"")</f>
        <v>1</v>
      </c>
      <c r="J755" t="str">
        <f>IF(Table1[[#This Row],[Quarter]]="Q2",Table1[[#This Row],[Credit Amount]],"")</f>
        <v/>
      </c>
      <c r="K755">
        <f>IF(Table1[[#This Row],[Quarter]]="Q3",Table1[[#This Row],[Credit Amount]],"")</f>
        <v>-9.9499999999999993</v>
      </c>
      <c r="L755" t="str">
        <f>IF(Table1[[#This Row],[Transaction Type]]="Upgrade",Table1[[#This Row],[Credit Amount]],IF(Table1[[#This Row],[Transaction Type]]="Activation",Table1[[#This Row],[Credit Amount]],""))</f>
        <v/>
      </c>
      <c r="M755">
        <f>IF(Table1[[#This Row],[Transaction Type]]="Maintenance",Table1[[#This Row],[Credit Amount]],"")</f>
        <v>-9.9499999999999993</v>
      </c>
      <c r="N755">
        <v>10089</v>
      </c>
      <c r="O755" t="s">
        <v>2489</v>
      </c>
      <c r="P755" t="s">
        <v>2578</v>
      </c>
      <c r="Q755" t="s">
        <v>289</v>
      </c>
      <c r="R755">
        <v>10089</v>
      </c>
      <c r="S755" t="s">
        <v>2489</v>
      </c>
      <c r="T755" t="s">
        <v>2578</v>
      </c>
      <c r="U755" t="s">
        <v>289</v>
      </c>
      <c r="V755" t="s">
        <v>66</v>
      </c>
      <c r="W755">
        <v>100001752</v>
      </c>
      <c r="X755">
        <v>8005550753</v>
      </c>
      <c r="Y755" t="s">
        <v>2595</v>
      </c>
      <c r="Z755" t="s">
        <v>3348</v>
      </c>
      <c r="AA755" s="13">
        <v>-9.9499999999999993</v>
      </c>
      <c r="AB755" s="14">
        <v>42625</v>
      </c>
      <c r="AC755" t="s">
        <v>36</v>
      </c>
    </row>
    <row r="756" spans="1:29" x14ac:dyDescent="0.25">
      <c r="A756" t="str">
        <f>CONCATENATE("Q",ROUNDUP(MONTH(Table1[[#This Row],[Month]])/3,0))</f>
        <v>Q3</v>
      </c>
      <c r="B756" s="14">
        <f>EOMONTH(Table1[[#This Row],[Credit Date]],-1)+1</f>
        <v>42614</v>
      </c>
      <c r="C756" t="str">
        <f>CONCATENATE(Table1[[#This Row],[Issuer Last Name]],", ",Table1[[#This Row],[Issuer First Name]])</f>
        <v>No. 089, Employee</v>
      </c>
      <c r="D756" t="str">
        <f>CONCATENATE(Table1[[#This Row],[Approver Last Name]],", ",Table1[[#This Row],[Approver First Name]])</f>
        <v>No. 089, Employee</v>
      </c>
      <c r="E756" t="str">
        <f>CONCATENATE(Table1[[#This Row],[Customer Last Name]],", ",Table1[[#This Row],[Customer First Name]])</f>
        <v>No. 11754, Client</v>
      </c>
      <c r="F756" t="str">
        <f>IF(Table1[[#This Row],[Credit Amount]]&gt;-19.99,"Less than 19.99",IF(Table1[[#This Row],[Credit Amount]]=-20,"20",IF(Table1[[#This Row],[Credit Amount]]&gt;-49.98,"20.01-49.98",IF(Table1[[#This Row],[Credit Amount]]=-49.99,"49.99",IF(Table1[[#This Row],[Credit Amount]]=-50,"50",IF(Table1[[#This Row],[Credit Amount]]&lt;-50.01,"Greater than 50"))))))</f>
        <v>Less than 19.99</v>
      </c>
      <c r="G756" t="str">
        <f>IF(Table1[[#This Row],[Transaction Type]]="Maintenance","Non-Sales","Sales")</f>
        <v>Sales</v>
      </c>
      <c r="H756" t="str">
        <f>IF(Table1[[#This Row],[Quarter]]="q2",1,"")</f>
        <v/>
      </c>
      <c r="I756">
        <f>IF(Table1[[#This Row],[Quarter]]="q3",1,"")</f>
        <v>1</v>
      </c>
      <c r="J756" t="str">
        <f>IF(Table1[[#This Row],[Quarter]]="Q2",Table1[[#This Row],[Credit Amount]],"")</f>
        <v/>
      </c>
      <c r="K756">
        <f>IF(Table1[[#This Row],[Quarter]]="Q3",Table1[[#This Row],[Credit Amount]],"")</f>
        <v>-14.96</v>
      </c>
      <c r="L756">
        <f>IF(Table1[[#This Row],[Transaction Type]]="Upgrade",Table1[[#This Row],[Credit Amount]],IF(Table1[[#This Row],[Transaction Type]]="Activation",Table1[[#This Row],[Credit Amount]],""))</f>
        <v>-14.96</v>
      </c>
      <c r="M756" t="str">
        <f>IF(Table1[[#This Row],[Transaction Type]]="Maintenance",Table1[[#This Row],[Credit Amount]],"")</f>
        <v/>
      </c>
      <c r="N756">
        <v>10089</v>
      </c>
      <c r="O756" t="s">
        <v>2489</v>
      </c>
      <c r="P756" t="s">
        <v>2578</v>
      </c>
      <c r="Q756" t="s">
        <v>289</v>
      </c>
      <c r="R756">
        <v>10089</v>
      </c>
      <c r="S756" t="s">
        <v>2489</v>
      </c>
      <c r="T756" t="s">
        <v>2578</v>
      </c>
      <c r="U756" t="s">
        <v>289</v>
      </c>
      <c r="V756" t="s">
        <v>66</v>
      </c>
      <c r="W756">
        <v>100002753</v>
      </c>
      <c r="X756">
        <v>8005551754</v>
      </c>
      <c r="Y756" t="s">
        <v>2595</v>
      </c>
      <c r="Z756" t="s">
        <v>4349</v>
      </c>
      <c r="AA756" s="13">
        <v>-14.96</v>
      </c>
      <c r="AB756" s="14">
        <v>42628</v>
      </c>
      <c r="AC756" t="s">
        <v>35</v>
      </c>
    </row>
    <row r="757" spans="1:29" x14ac:dyDescent="0.25">
      <c r="A757" t="str">
        <f>CONCATENATE("Q",ROUNDUP(MONTH(Table1[[#This Row],[Month]])/3,0))</f>
        <v>Q3</v>
      </c>
      <c r="B757" s="14">
        <f>EOMONTH(Table1[[#This Row],[Credit Date]],-1)+1</f>
        <v>42614</v>
      </c>
      <c r="C757" t="str">
        <f>CONCATENATE(Table1[[#This Row],[Issuer Last Name]],", ",Table1[[#This Row],[Issuer First Name]])</f>
        <v>No. 089, Employee</v>
      </c>
      <c r="D757" t="str">
        <f>CONCATENATE(Table1[[#This Row],[Approver Last Name]],", ",Table1[[#This Row],[Approver First Name]])</f>
        <v>No. 009, Employee</v>
      </c>
      <c r="E757" t="str">
        <f>CONCATENATE(Table1[[#This Row],[Customer Last Name]],", ",Table1[[#This Row],[Customer First Name]])</f>
        <v>No. 11434, Client</v>
      </c>
      <c r="F7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57" t="str">
        <f>IF(Table1[[#This Row],[Transaction Type]]="Maintenance","Non-Sales","Sales")</f>
        <v>Non-Sales</v>
      </c>
      <c r="H757" t="str">
        <f>IF(Table1[[#This Row],[Quarter]]="q2",1,"")</f>
        <v/>
      </c>
      <c r="I757">
        <f>IF(Table1[[#This Row],[Quarter]]="q3",1,"")</f>
        <v>1</v>
      </c>
      <c r="J757" t="str">
        <f>IF(Table1[[#This Row],[Quarter]]="Q2",Table1[[#This Row],[Credit Amount]],"")</f>
        <v/>
      </c>
      <c r="K757">
        <f>IF(Table1[[#This Row],[Quarter]]="Q3",Table1[[#This Row],[Credit Amount]],"")</f>
        <v>-56</v>
      </c>
      <c r="L757" t="str">
        <f>IF(Table1[[#This Row],[Transaction Type]]="Upgrade",Table1[[#This Row],[Credit Amount]],IF(Table1[[#This Row],[Transaction Type]]="Activation",Table1[[#This Row],[Credit Amount]],""))</f>
        <v/>
      </c>
      <c r="M757">
        <f>IF(Table1[[#This Row],[Transaction Type]]="Maintenance",Table1[[#This Row],[Credit Amount]],"")</f>
        <v>-56</v>
      </c>
      <c r="N757">
        <v>10089</v>
      </c>
      <c r="O757" t="s">
        <v>2489</v>
      </c>
      <c r="P757" t="s">
        <v>2578</v>
      </c>
      <c r="Q757" t="s">
        <v>289</v>
      </c>
      <c r="R757">
        <v>10009</v>
      </c>
      <c r="S757" t="s">
        <v>2489</v>
      </c>
      <c r="T757" t="s">
        <v>2498</v>
      </c>
      <c r="U757" t="s">
        <v>290</v>
      </c>
      <c r="V757" t="s">
        <v>66</v>
      </c>
      <c r="W757">
        <v>100002433</v>
      </c>
      <c r="X757">
        <v>8005551434</v>
      </c>
      <c r="Y757" t="s">
        <v>2595</v>
      </c>
      <c r="Z757" t="s">
        <v>4029</v>
      </c>
      <c r="AA757" s="13">
        <v>-56</v>
      </c>
      <c r="AB757" s="14">
        <v>42635</v>
      </c>
      <c r="AC757" t="s">
        <v>36</v>
      </c>
    </row>
    <row r="758" spans="1:29" x14ac:dyDescent="0.25">
      <c r="A758" t="str">
        <f>CONCATENATE("Q",ROUNDUP(MONTH(Table1[[#This Row],[Month]])/3,0))</f>
        <v>Q3</v>
      </c>
      <c r="B758" s="14">
        <f>EOMONTH(Table1[[#This Row],[Credit Date]],-1)+1</f>
        <v>42614</v>
      </c>
      <c r="C758" t="str">
        <f>CONCATENATE(Table1[[#This Row],[Issuer Last Name]],", ",Table1[[#This Row],[Issuer First Name]])</f>
        <v>No. 089, Employee</v>
      </c>
      <c r="D758" t="str">
        <f>CONCATENATE(Table1[[#This Row],[Approver Last Name]],", ",Table1[[#This Row],[Approver First Name]])</f>
        <v>No. 009, Employee</v>
      </c>
      <c r="E758" t="str">
        <f>CONCATENATE(Table1[[#This Row],[Customer Last Name]],", ",Table1[[#This Row],[Customer First Name]])</f>
        <v>No. 11748, Client</v>
      </c>
      <c r="F7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758" t="str">
        <f>IF(Table1[[#This Row],[Transaction Type]]="Maintenance","Non-Sales","Sales")</f>
        <v>Non-Sales</v>
      </c>
      <c r="H758" t="str">
        <f>IF(Table1[[#This Row],[Quarter]]="q2",1,"")</f>
        <v/>
      </c>
      <c r="I758">
        <f>IF(Table1[[#This Row],[Quarter]]="q3",1,"")</f>
        <v>1</v>
      </c>
      <c r="J758" t="str">
        <f>IF(Table1[[#This Row],[Quarter]]="Q2",Table1[[#This Row],[Credit Amount]],"")</f>
        <v/>
      </c>
      <c r="K758">
        <f>IF(Table1[[#This Row],[Quarter]]="Q3",Table1[[#This Row],[Credit Amount]],"")</f>
        <v>-92.14</v>
      </c>
      <c r="L758" t="str">
        <f>IF(Table1[[#This Row],[Transaction Type]]="Upgrade",Table1[[#This Row],[Credit Amount]],IF(Table1[[#This Row],[Transaction Type]]="Activation",Table1[[#This Row],[Credit Amount]],""))</f>
        <v/>
      </c>
      <c r="M758">
        <f>IF(Table1[[#This Row],[Transaction Type]]="Maintenance",Table1[[#This Row],[Credit Amount]],"")</f>
        <v>-92.14</v>
      </c>
      <c r="N758">
        <v>10089</v>
      </c>
      <c r="O758" t="s">
        <v>2489</v>
      </c>
      <c r="P758" t="s">
        <v>2578</v>
      </c>
      <c r="Q758" t="s">
        <v>289</v>
      </c>
      <c r="R758">
        <v>10009</v>
      </c>
      <c r="S758" t="s">
        <v>2489</v>
      </c>
      <c r="T758" t="s">
        <v>2498</v>
      </c>
      <c r="U758" t="s">
        <v>290</v>
      </c>
      <c r="V758" t="s">
        <v>66</v>
      </c>
      <c r="W758">
        <v>100002747</v>
      </c>
      <c r="X758">
        <v>8005551748</v>
      </c>
      <c r="Y758" t="s">
        <v>2595</v>
      </c>
      <c r="Z758" t="s">
        <v>4343</v>
      </c>
      <c r="AA758" s="13">
        <v>-92.14</v>
      </c>
      <c r="AB758" s="14">
        <v>42638</v>
      </c>
      <c r="AC758" t="s">
        <v>36</v>
      </c>
    </row>
    <row r="759" spans="1:29" x14ac:dyDescent="0.25">
      <c r="A759" t="str">
        <f>CONCATENATE("Q",ROUNDUP(MONTH(Table1[[#This Row],[Month]])/3,0))</f>
        <v>Q2</v>
      </c>
      <c r="B759" s="14">
        <f>EOMONTH(Table1[[#This Row],[Credit Date]],-1)+1</f>
        <v>42461</v>
      </c>
      <c r="C759" t="str">
        <f>CONCATENATE(Table1[[#This Row],[Issuer Last Name]],", ",Table1[[#This Row],[Issuer First Name]])</f>
        <v>No. 045, Employee</v>
      </c>
      <c r="D759" t="str">
        <f>CONCATENATE(Table1[[#This Row],[Approver Last Name]],", ",Table1[[#This Row],[Approver First Name]])</f>
        <v>No. 009, Employee</v>
      </c>
      <c r="E759" t="str">
        <f>CONCATENATE(Table1[[#This Row],[Customer Last Name]],", ",Table1[[#This Row],[Customer First Name]])</f>
        <v>No. 12185, Client</v>
      </c>
      <c r="F7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59" t="str">
        <f>IF(Table1[[#This Row],[Transaction Type]]="Maintenance","Non-Sales","Sales")</f>
        <v>Sales</v>
      </c>
      <c r="H759">
        <f>IF(Table1[[#This Row],[Quarter]]="q2",1,"")</f>
        <v>1</v>
      </c>
      <c r="I759" t="str">
        <f>IF(Table1[[#This Row],[Quarter]]="q3",1,"")</f>
        <v/>
      </c>
      <c r="J759">
        <f>IF(Table1[[#This Row],[Quarter]]="Q2",Table1[[#This Row],[Credit Amount]],"")</f>
        <v>-84.32</v>
      </c>
      <c r="K759" t="str">
        <f>IF(Table1[[#This Row],[Quarter]]="Q3",Table1[[#This Row],[Credit Amount]],"")</f>
        <v/>
      </c>
      <c r="L759">
        <f>IF(Table1[[#This Row],[Transaction Type]]="Upgrade",Table1[[#This Row],[Credit Amount]],IF(Table1[[#This Row],[Transaction Type]]="Activation",Table1[[#This Row],[Credit Amount]],""))</f>
        <v>-84.32</v>
      </c>
      <c r="M759" t="str">
        <f>IF(Table1[[#This Row],[Transaction Type]]="Maintenance",Table1[[#This Row],[Credit Amount]],"")</f>
        <v/>
      </c>
      <c r="N759">
        <v>10045</v>
      </c>
      <c r="O759" t="s">
        <v>2489</v>
      </c>
      <c r="P759" t="s">
        <v>2534</v>
      </c>
      <c r="Q759" t="s">
        <v>289</v>
      </c>
      <c r="R759">
        <v>10009</v>
      </c>
      <c r="S759" t="s">
        <v>2489</v>
      </c>
      <c r="T759" t="s">
        <v>2498</v>
      </c>
      <c r="U759" t="s">
        <v>290</v>
      </c>
      <c r="V759" t="s">
        <v>66</v>
      </c>
      <c r="W759">
        <v>100003184</v>
      </c>
      <c r="X759">
        <v>8005552185</v>
      </c>
      <c r="Y759" t="s">
        <v>2595</v>
      </c>
      <c r="Z759" t="s">
        <v>4780</v>
      </c>
      <c r="AA759" s="13">
        <v>-84.32</v>
      </c>
      <c r="AB759" s="14">
        <v>42461</v>
      </c>
      <c r="AC759" t="s">
        <v>35</v>
      </c>
    </row>
    <row r="760" spans="1:29" x14ac:dyDescent="0.25">
      <c r="A760" t="str">
        <f>CONCATENATE("Q",ROUNDUP(MONTH(Table1[[#This Row],[Month]])/3,0))</f>
        <v>Q2</v>
      </c>
      <c r="B760" s="14">
        <f>EOMONTH(Table1[[#This Row],[Credit Date]],-1)+1</f>
        <v>42461</v>
      </c>
      <c r="C760" t="str">
        <f>CONCATENATE(Table1[[#This Row],[Issuer Last Name]],", ",Table1[[#This Row],[Issuer First Name]])</f>
        <v>No. 045, Employee</v>
      </c>
      <c r="D760" t="str">
        <f>CONCATENATE(Table1[[#This Row],[Approver Last Name]],", ",Table1[[#This Row],[Approver First Name]])</f>
        <v>No. 009, Employee</v>
      </c>
      <c r="E760" t="str">
        <f>CONCATENATE(Table1[[#This Row],[Customer Last Name]],", ",Table1[[#This Row],[Customer First Name]])</f>
        <v>No. 13062, Client</v>
      </c>
      <c r="F7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0" t="str">
        <f>IF(Table1[[#This Row],[Transaction Type]]="Maintenance","Non-Sales","Sales")</f>
        <v>Non-Sales</v>
      </c>
      <c r="H760">
        <f>IF(Table1[[#This Row],[Quarter]]="q2",1,"")</f>
        <v>1</v>
      </c>
      <c r="I760" t="str">
        <f>IF(Table1[[#This Row],[Quarter]]="q3",1,"")</f>
        <v/>
      </c>
      <c r="J760">
        <f>IF(Table1[[#This Row],[Quarter]]="Q2",Table1[[#This Row],[Credit Amount]],"")</f>
        <v>-69.87</v>
      </c>
      <c r="K760" t="str">
        <f>IF(Table1[[#This Row],[Quarter]]="Q3",Table1[[#This Row],[Credit Amount]],"")</f>
        <v/>
      </c>
      <c r="L760" t="str">
        <f>IF(Table1[[#This Row],[Transaction Type]]="Upgrade",Table1[[#This Row],[Credit Amount]],IF(Table1[[#This Row],[Transaction Type]]="Activation",Table1[[#This Row],[Credit Amount]],""))</f>
        <v/>
      </c>
      <c r="M760">
        <f>IF(Table1[[#This Row],[Transaction Type]]="Maintenance",Table1[[#This Row],[Credit Amount]],"")</f>
        <v>-69.87</v>
      </c>
      <c r="N760">
        <v>10045</v>
      </c>
      <c r="O760" t="s">
        <v>2489</v>
      </c>
      <c r="P760" t="s">
        <v>2534</v>
      </c>
      <c r="Q760" t="s">
        <v>289</v>
      </c>
      <c r="R760">
        <v>10009</v>
      </c>
      <c r="S760" t="s">
        <v>2489</v>
      </c>
      <c r="T760" t="s">
        <v>2498</v>
      </c>
      <c r="U760" t="s">
        <v>290</v>
      </c>
      <c r="V760" t="s">
        <v>66</v>
      </c>
      <c r="W760">
        <v>100004061</v>
      </c>
      <c r="X760">
        <v>8005553062</v>
      </c>
      <c r="Y760" t="s">
        <v>2595</v>
      </c>
      <c r="Z760" t="s">
        <v>5650</v>
      </c>
      <c r="AA760" s="13">
        <v>-69.87</v>
      </c>
      <c r="AB760" s="14">
        <v>42461</v>
      </c>
      <c r="AC760" t="s">
        <v>36</v>
      </c>
    </row>
    <row r="761" spans="1:29" x14ac:dyDescent="0.25">
      <c r="A761" t="str">
        <f>CONCATENATE("Q",ROUNDUP(MONTH(Table1[[#This Row],[Month]])/3,0))</f>
        <v>Q2</v>
      </c>
      <c r="B761" s="14">
        <f>EOMONTH(Table1[[#This Row],[Credit Date]],-1)+1</f>
        <v>42461</v>
      </c>
      <c r="C761" t="str">
        <f>CONCATENATE(Table1[[#This Row],[Issuer Last Name]],", ",Table1[[#This Row],[Issuer First Name]])</f>
        <v>No. 045, Employee</v>
      </c>
      <c r="D761" t="str">
        <f>CONCATENATE(Table1[[#This Row],[Approver Last Name]],", ",Table1[[#This Row],[Approver First Name]])</f>
        <v>No. 009, Employee</v>
      </c>
      <c r="E761" t="str">
        <f>CONCATENATE(Table1[[#This Row],[Customer Last Name]],", ",Table1[[#This Row],[Customer First Name]])</f>
        <v>No. 12095, Client</v>
      </c>
      <c r="F7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1" t="str">
        <f>IF(Table1[[#This Row],[Transaction Type]]="Maintenance","Non-Sales","Sales")</f>
        <v>Non-Sales</v>
      </c>
      <c r="H761">
        <f>IF(Table1[[#This Row],[Quarter]]="q2",1,"")</f>
        <v>1</v>
      </c>
      <c r="I761" t="str">
        <f>IF(Table1[[#This Row],[Quarter]]="q3",1,"")</f>
        <v/>
      </c>
      <c r="J761">
        <f>IF(Table1[[#This Row],[Quarter]]="Q2",Table1[[#This Row],[Credit Amount]],"")</f>
        <v>-67.44</v>
      </c>
      <c r="K761" t="str">
        <f>IF(Table1[[#This Row],[Quarter]]="Q3",Table1[[#This Row],[Credit Amount]],"")</f>
        <v/>
      </c>
      <c r="L761" t="str">
        <f>IF(Table1[[#This Row],[Transaction Type]]="Upgrade",Table1[[#This Row],[Credit Amount]],IF(Table1[[#This Row],[Transaction Type]]="Activation",Table1[[#This Row],[Credit Amount]],""))</f>
        <v/>
      </c>
      <c r="M761">
        <f>IF(Table1[[#This Row],[Transaction Type]]="Maintenance",Table1[[#This Row],[Credit Amount]],"")</f>
        <v>-67.44</v>
      </c>
      <c r="N761">
        <v>10045</v>
      </c>
      <c r="O761" t="s">
        <v>2489</v>
      </c>
      <c r="P761" t="s">
        <v>2534</v>
      </c>
      <c r="Q761" t="s">
        <v>289</v>
      </c>
      <c r="R761">
        <v>10009</v>
      </c>
      <c r="S761" t="s">
        <v>2489</v>
      </c>
      <c r="T761" t="s">
        <v>2498</v>
      </c>
      <c r="U761" t="s">
        <v>290</v>
      </c>
      <c r="V761" t="s">
        <v>66</v>
      </c>
      <c r="W761">
        <v>100003094</v>
      </c>
      <c r="X761">
        <v>8005552095</v>
      </c>
      <c r="Y761" t="s">
        <v>2595</v>
      </c>
      <c r="Z761" t="s">
        <v>4690</v>
      </c>
      <c r="AA761" s="13">
        <v>-67.44</v>
      </c>
      <c r="AB761" s="14">
        <v>42462</v>
      </c>
      <c r="AC761" t="s">
        <v>36</v>
      </c>
    </row>
    <row r="762" spans="1:29" x14ac:dyDescent="0.25">
      <c r="A762" t="str">
        <f>CONCATENATE("Q",ROUNDUP(MONTH(Table1[[#This Row],[Month]])/3,0))</f>
        <v>Q2</v>
      </c>
      <c r="B762" s="14">
        <f>EOMONTH(Table1[[#This Row],[Credit Date]],-1)+1</f>
        <v>42461</v>
      </c>
      <c r="C762" t="str">
        <f>CONCATENATE(Table1[[#This Row],[Issuer Last Name]],", ",Table1[[#This Row],[Issuer First Name]])</f>
        <v>No. 045, Employee</v>
      </c>
      <c r="D762" t="str">
        <f>CONCATENATE(Table1[[#This Row],[Approver Last Name]],", ",Table1[[#This Row],[Approver First Name]])</f>
        <v>No. 009, Employee</v>
      </c>
      <c r="E762" t="str">
        <f>CONCATENATE(Table1[[#This Row],[Customer Last Name]],", ",Table1[[#This Row],[Customer First Name]])</f>
        <v>No. 13490, Client</v>
      </c>
      <c r="F7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2" t="str">
        <f>IF(Table1[[#This Row],[Transaction Type]]="Maintenance","Non-Sales","Sales")</f>
        <v>Non-Sales</v>
      </c>
      <c r="H762">
        <f>IF(Table1[[#This Row],[Quarter]]="q2",1,"")</f>
        <v>1</v>
      </c>
      <c r="I762" t="str">
        <f>IF(Table1[[#This Row],[Quarter]]="q3",1,"")</f>
        <v/>
      </c>
      <c r="J762">
        <f>IF(Table1[[#This Row],[Quarter]]="Q2",Table1[[#This Row],[Credit Amount]],"")</f>
        <v>-58.18</v>
      </c>
      <c r="K762" t="str">
        <f>IF(Table1[[#This Row],[Quarter]]="Q3",Table1[[#This Row],[Credit Amount]],"")</f>
        <v/>
      </c>
      <c r="L762" t="str">
        <f>IF(Table1[[#This Row],[Transaction Type]]="Upgrade",Table1[[#This Row],[Credit Amount]],IF(Table1[[#This Row],[Transaction Type]]="Activation",Table1[[#This Row],[Credit Amount]],""))</f>
        <v/>
      </c>
      <c r="M762">
        <f>IF(Table1[[#This Row],[Transaction Type]]="Maintenance",Table1[[#This Row],[Credit Amount]],"")</f>
        <v>-58.18</v>
      </c>
      <c r="N762">
        <v>10045</v>
      </c>
      <c r="O762" t="s">
        <v>2489</v>
      </c>
      <c r="P762" t="s">
        <v>2534</v>
      </c>
      <c r="Q762" t="s">
        <v>289</v>
      </c>
      <c r="R762">
        <v>10009</v>
      </c>
      <c r="S762" t="s">
        <v>2489</v>
      </c>
      <c r="T762" t="s">
        <v>2498</v>
      </c>
      <c r="U762" t="s">
        <v>290</v>
      </c>
      <c r="V762" t="s">
        <v>66</v>
      </c>
      <c r="W762">
        <v>100004489</v>
      </c>
      <c r="X762">
        <v>8005553490</v>
      </c>
      <c r="Y762" t="s">
        <v>2595</v>
      </c>
      <c r="Z762" t="s">
        <v>6078</v>
      </c>
      <c r="AA762" s="13">
        <v>-58.18</v>
      </c>
      <c r="AB762" s="14">
        <v>42462</v>
      </c>
      <c r="AC762" t="s">
        <v>36</v>
      </c>
    </row>
    <row r="763" spans="1:29" x14ac:dyDescent="0.25">
      <c r="A763" t="str">
        <f>CONCATENATE("Q",ROUNDUP(MONTH(Table1[[#This Row],[Month]])/3,0))</f>
        <v>Q2</v>
      </c>
      <c r="B763" s="14">
        <f>EOMONTH(Table1[[#This Row],[Credit Date]],-1)+1</f>
        <v>42461</v>
      </c>
      <c r="C763" t="str">
        <f>CONCATENATE(Table1[[#This Row],[Issuer Last Name]],", ",Table1[[#This Row],[Issuer First Name]])</f>
        <v>No. 045, Employee</v>
      </c>
      <c r="D763" t="str">
        <f>CONCATENATE(Table1[[#This Row],[Approver Last Name]],", ",Table1[[#This Row],[Approver First Name]])</f>
        <v>No. 009, Employee</v>
      </c>
      <c r="E763" t="str">
        <f>CONCATENATE(Table1[[#This Row],[Customer Last Name]],", ",Table1[[#This Row],[Customer First Name]])</f>
        <v>No. 13742, Client</v>
      </c>
      <c r="F7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3" t="str">
        <f>IF(Table1[[#This Row],[Transaction Type]]="Maintenance","Non-Sales","Sales")</f>
        <v>Non-Sales</v>
      </c>
      <c r="H763">
        <f>IF(Table1[[#This Row],[Quarter]]="q2",1,"")</f>
        <v>1</v>
      </c>
      <c r="I763" t="str">
        <f>IF(Table1[[#This Row],[Quarter]]="q3",1,"")</f>
        <v/>
      </c>
      <c r="J763">
        <f>IF(Table1[[#This Row],[Quarter]]="Q2",Table1[[#This Row],[Credit Amount]],"")</f>
        <v>-92.87</v>
      </c>
      <c r="K763" t="str">
        <f>IF(Table1[[#This Row],[Quarter]]="Q3",Table1[[#This Row],[Credit Amount]],"")</f>
        <v/>
      </c>
      <c r="L763" t="str">
        <f>IF(Table1[[#This Row],[Transaction Type]]="Upgrade",Table1[[#This Row],[Credit Amount]],IF(Table1[[#This Row],[Transaction Type]]="Activation",Table1[[#This Row],[Credit Amount]],""))</f>
        <v/>
      </c>
      <c r="M763">
        <f>IF(Table1[[#This Row],[Transaction Type]]="Maintenance",Table1[[#This Row],[Credit Amount]],"")</f>
        <v>-92.87</v>
      </c>
      <c r="N763">
        <v>10045</v>
      </c>
      <c r="O763" t="s">
        <v>2489</v>
      </c>
      <c r="P763" t="s">
        <v>2534</v>
      </c>
      <c r="Q763" t="s">
        <v>289</v>
      </c>
      <c r="R763">
        <v>10009</v>
      </c>
      <c r="S763" t="s">
        <v>2489</v>
      </c>
      <c r="T763" t="s">
        <v>2498</v>
      </c>
      <c r="U763" t="s">
        <v>290</v>
      </c>
      <c r="V763" t="s">
        <v>66</v>
      </c>
      <c r="W763">
        <v>100004741</v>
      </c>
      <c r="X763">
        <v>8005553742</v>
      </c>
      <c r="Y763" t="s">
        <v>2595</v>
      </c>
      <c r="Z763" t="s">
        <v>6330</v>
      </c>
      <c r="AA763" s="13">
        <v>-92.87</v>
      </c>
      <c r="AB763" s="14">
        <v>42467</v>
      </c>
      <c r="AC763" t="s">
        <v>36</v>
      </c>
    </row>
    <row r="764" spans="1:29" x14ac:dyDescent="0.25">
      <c r="A764" t="str">
        <f>CONCATENATE("Q",ROUNDUP(MONTH(Table1[[#This Row],[Month]])/3,0))</f>
        <v>Q2</v>
      </c>
      <c r="B764" s="14">
        <f>EOMONTH(Table1[[#This Row],[Credit Date]],-1)+1</f>
        <v>42461</v>
      </c>
      <c r="C764" t="str">
        <f>CONCATENATE(Table1[[#This Row],[Issuer Last Name]],", ",Table1[[#This Row],[Issuer First Name]])</f>
        <v>No. 045, Employee</v>
      </c>
      <c r="D764" t="str">
        <f>CONCATENATE(Table1[[#This Row],[Approver Last Name]],", ",Table1[[#This Row],[Approver First Name]])</f>
        <v>No. 009, Employee</v>
      </c>
      <c r="E764" t="str">
        <f>CONCATENATE(Table1[[#This Row],[Customer Last Name]],", ",Table1[[#This Row],[Customer First Name]])</f>
        <v>No. 10407, Client</v>
      </c>
      <c r="F7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4" t="str">
        <f>IF(Table1[[#This Row],[Transaction Type]]="Maintenance","Non-Sales","Sales")</f>
        <v>Non-Sales</v>
      </c>
      <c r="H764">
        <f>IF(Table1[[#This Row],[Quarter]]="q2",1,"")</f>
        <v>1</v>
      </c>
      <c r="I764" t="str">
        <f>IF(Table1[[#This Row],[Quarter]]="q3",1,"")</f>
        <v/>
      </c>
      <c r="J764">
        <f>IF(Table1[[#This Row],[Quarter]]="Q2",Table1[[#This Row],[Credit Amount]],"")</f>
        <v>-69.19</v>
      </c>
      <c r="K764" t="str">
        <f>IF(Table1[[#This Row],[Quarter]]="Q3",Table1[[#This Row],[Credit Amount]],"")</f>
        <v/>
      </c>
      <c r="L764" t="str">
        <f>IF(Table1[[#This Row],[Transaction Type]]="Upgrade",Table1[[#This Row],[Credit Amount]],IF(Table1[[#This Row],[Transaction Type]]="Activation",Table1[[#This Row],[Credit Amount]],""))</f>
        <v/>
      </c>
      <c r="M764">
        <f>IF(Table1[[#This Row],[Transaction Type]]="Maintenance",Table1[[#This Row],[Credit Amount]],"")</f>
        <v>-69.19</v>
      </c>
      <c r="N764">
        <v>10045</v>
      </c>
      <c r="O764" t="s">
        <v>2489</v>
      </c>
      <c r="P764" t="s">
        <v>2534</v>
      </c>
      <c r="Q764" t="s">
        <v>289</v>
      </c>
      <c r="R764">
        <v>10009</v>
      </c>
      <c r="S764" t="s">
        <v>2489</v>
      </c>
      <c r="T764" t="s">
        <v>2498</v>
      </c>
      <c r="U764" t="s">
        <v>290</v>
      </c>
      <c r="V764" t="s">
        <v>66</v>
      </c>
      <c r="W764">
        <v>100001406</v>
      </c>
      <c r="X764">
        <v>8005550407</v>
      </c>
      <c r="Y764" t="s">
        <v>2595</v>
      </c>
      <c r="Z764" t="s">
        <v>3002</v>
      </c>
      <c r="AA764" s="13">
        <v>-69.19</v>
      </c>
      <c r="AB764" s="14">
        <v>42468</v>
      </c>
      <c r="AC764" t="s">
        <v>36</v>
      </c>
    </row>
    <row r="765" spans="1:29" x14ac:dyDescent="0.25">
      <c r="A765" t="str">
        <f>CONCATENATE("Q",ROUNDUP(MONTH(Table1[[#This Row],[Month]])/3,0))</f>
        <v>Q2</v>
      </c>
      <c r="B765" s="14">
        <f>EOMONTH(Table1[[#This Row],[Credit Date]],-1)+1</f>
        <v>42461</v>
      </c>
      <c r="C765" t="str">
        <f>CONCATENATE(Table1[[#This Row],[Issuer Last Name]],", ",Table1[[#This Row],[Issuer First Name]])</f>
        <v>No. 045, Employee</v>
      </c>
      <c r="D765" t="str">
        <f>CONCATENATE(Table1[[#This Row],[Approver Last Name]],", ",Table1[[#This Row],[Approver First Name]])</f>
        <v>No. 009, Employee</v>
      </c>
      <c r="E765" t="str">
        <f>CONCATENATE(Table1[[#This Row],[Customer Last Name]],", ",Table1[[#This Row],[Customer First Name]])</f>
        <v>No. 12314, Client</v>
      </c>
      <c r="F7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5" t="str">
        <f>IF(Table1[[#This Row],[Transaction Type]]="Maintenance","Non-Sales","Sales")</f>
        <v>Sales</v>
      </c>
      <c r="H765">
        <f>IF(Table1[[#This Row],[Quarter]]="q2",1,"")</f>
        <v>1</v>
      </c>
      <c r="I765" t="str">
        <f>IF(Table1[[#This Row],[Quarter]]="q3",1,"")</f>
        <v/>
      </c>
      <c r="J765">
        <f>IF(Table1[[#This Row],[Quarter]]="Q2",Table1[[#This Row],[Credit Amount]],"")</f>
        <v>-60.91</v>
      </c>
      <c r="K765" t="str">
        <f>IF(Table1[[#This Row],[Quarter]]="Q3",Table1[[#This Row],[Credit Amount]],"")</f>
        <v/>
      </c>
      <c r="L765">
        <f>IF(Table1[[#This Row],[Transaction Type]]="Upgrade",Table1[[#This Row],[Credit Amount]],IF(Table1[[#This Row],[Transaction Type]]="Activation",Table1[[#This Row],[Credit Amount]],""))</f>
        <v>-60.91</v>
      </c>
      <c r="M765" t="str">
        <f>IF(Table1[[#This Row],[Transaction Type]]="Maintenance",Table1[[#This Row],[Credit Amount]],"")</f>
        <v/>
      </c>
      <c r="N765">
        <v>10045</v>
      </c>
      <c r="O765" t="s">
        <v>2489</v>
      </c>
      <c r="P765" t="s">
        <v>2534</v>
      </c>
      <c r="Q765" t="s">
        <v>289</v>
      </c>
      <c r="R765">
        <v>10009</v>
      </c>
      <c r="S765" t="s">
        <v>2489</v>
      </c>
      <c r="T765" t="s">
        <v>2498</v>
      </c>
      <c r="U765" t="s">
        <v>290</v>
      </c>
      <c r="V765" t="s">
        <v>66</v>
      </c>
      <c r="W765">
        <v>100003313</v>
      </c>
      <c r="X765">
        <v>8005552314</v>
      </c>
      <c r="Y765" t="s">
        <v>2595</v>
      </c>
      <c r="Z765" t="s">
        <v>4909</v>
      </c>
      <c r="AA765" s="13">
        <v>-60.91</v>
      </c>
      <c r="AB765" s="14">
        <v>42473</v>
      </c>
      <c r="AC765" t="s">
        <v>35</v>
      </c>
    </row>
    <row r="766" spans="1:29" x14ac:dyDescent="0.25">
      <c r="A766" t="str">
        <f>CONCATENATE("Q",ROUNDUP(MONTH(Table1[[#This Row],[Month]])/3,0))</f>
        <v>Q2</v>
      </c>
      <c r="B766" s="14">
        <f>EOMONTH(Table1[[#This Row],[Credit Date]],-1)+1</f>
        <v>42461</v>
      </c>
      <c r="C766" t="str">
        <f>CONCATENATE(Table1[[#This Row],[Issuer Last Name]],", ",Table1[[#This Row],[Issuer First Name]])</f>
        <v>No. 045, Employee</v>
      </c>
      <c r="D766" t="str">
        <f>CONCATENATE(Table1[[#This Row],[Approver Last Name]],", ",Table1[[#This Row],[Approver First Name]])</f>
        <v>No. 009, Employee</v>
      </c>
      <c r="E766" t="str">
        <f>CONCATENATE(Table1[[#This Row],[Customer Last Name]],", ",Table1[[#This Row],[Customer First Name]])</f>
        <v>No. 12373, Client</v>
      </c>
      <c r="F7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6" t="str">
        <f>IF(Table1[[#This Row],[Transaction Type]]="Maintenance","Non-Sales","Sales")</f>
        <v>Non-Sales</v>
      </c>
      <c r="H766">
        <f>IF(Table1[[#This Row],[Quarter]]="q2",1,"")</f>
        <v>1</v>
      </c>
      <c r="I766" t="str">
        <f>IF(Table1[[#This Row],[Quarter]]="q3",1,"")</f>
        <v/>
      </c>
      <c r="J766">
        <f>IF(Table1[[#This Row],[Quarter]]="Q2",Table1[[#This Row],[Credit Amount]],"")</f>
        <v>-56.23</v>
      </c>
      <c r="K766" t="str">
        <f>IF(Table1[[#This Row],[Quarter]]="Q3",Table1[[#This Row],[Credit Amount]],"")</f>
        <v/>
      </c>
      <c r="L766" t="str">
        <f>IF(Table1[[#This Row],[Transaction Type]]="Upgrade",Table1[[#This Row],[Credit Amount]],IF(Table1[[#This Row],[Transaction Type]]="Activation",Table1[[#This Row],[Credit Amount]],""))</f>
        <v/>
      </c>
      <c r="M766">
        <f>IF(Table1[[#This Row],[Transaction Type]]="Maintenance",Table1[[#This Row],[Credit Amount]],"")</f>
        <v>-56.23</v>
      </c>
      <c r="N766">
        <v>10045</v>
      </c>
      <c r="O766" t="s">
        <v>2489</v>
      </c>
      <c r="P766" t="s">
        <v>2534</v>
      </c>
      <c r="Q766" t="s">
        <v>289</v>
      </c>
      <c r="R766">
        <v>10009</v>
      </c>
      <c r="S766" t="s">
        <v>2489</v>
      </c>
      <c r="T766" t="s">
        <v>2498</v>
      </c>
      <c r="U766" t="s">
        <v>290</v>
      </c>
      <c r="V766" t="s">
        <v>66</v>
      </c>
      <c r="W766">
        <v>100003372</v>
      </c>
      <c r="X766">
        <v>8005552373</v>
      </c>
      <c r="Y766" t="s">
        <v>2595</v>
      </c>
      <c r="Z766" t="s">
        <v>4968</v>
      </c>
      <c r="AA766" s="13">
        <v>-56.23</v>
      </c>
      <c r="AB766" s="14">
        <v>42479</v>
      </c>
      <c r="AC766" t="s">
        <v>36</v>
      </c>
    </row>
    <row r="767" spans="1:29" x14ac:dyDescent="0.25">
      <c r="A767" t="str">
        <f>CONCATENATE("Q",ROUNDUP(MONTH(Table1[[#This Row],[Month]])/3,0))</f>
        <v>Q2</v>
      </c>
      <c r="B767" s="14">
        <f>EOMONTH(Table1[[#This Row],[Credit Date]],-1)+1</f>
        <v>42461</v>
      </c>
      <c r="C767" t="str">
        <f>CONCATENATE(Table1[[#This Row],[Issuer Last Name]],", ",Table1[[#This Row],[Issuer First Name]])</f>
        <v>No. 045, Employee</v>
      </c>
      <c r="D767" t="str">
        <f>CONCATENATE(Table1[[#This Row],[Approver Last Name]],", ",Table1[[#This Row],[Approver First Name]])</f>
        <v>No. 009, Employee</v>
      </c>
      <c r="E767" t="str">
        <f>CONCATENATE(Table1[[#This Row],[Customer Last Name]],", ",Table1[[#This Row],[Customer First Name]])</f>
        <v>No. 10855, Client</v>
      </c>
      <c r="F7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7" t="str">
        <f>IF(Table1[[#This Row],[Transaction Type]]="Maintenance","Non-Sales","Sales")</f>
        <v>Non-Sales</v>
      </c>
      <c r="H767">
        <f>IF(Table1[[#This Row],[Quarter]]="q2",1,"")</f>
        <v>1</v>
      </c>
      <c r="I767" t="str">
        <f>IF(Table1[[#This Row],[Quarter]]="q3",1,"")</f>
        <v/>
      </c>
      <c r="J767">
        <f>IF(Table1[[#This Row],[Quarter]]="Q2",Table1[[#This Row],[Credit Amount]],"")</f>
        <v>-57.02</v>
      </c>
      <c r="K767" t="str">
        <f>IF(Table1[[#This Row],[Quarter]]="Q3",Table1[[#This Row],[Credit Amount]],"")</f>
        <v/>
      </c>
      <c r="L767" t="str">
        <f>IF(Table1[[#This Row],[Transaction Type]]="Upgrade",Table1[[#This Row],[Credit Amount]],IF(Table1[[#This Row],[Transaction Type]]="Activation",Table1[[#This Row],[Credit Amount]],""))</f>
        <v/>
      </c>
      <c r="M767">
        <f>IF(Table1[[#This Row],[Transaction Type]]="Maintenance",Table1[[#This Row],[Credit Amount]],"")</f>
        <v>-57.02</v>
      </c>
      <c r="N767">
        <v>10045</v>
      </c>
      <c r="O767" t="s">
        <v>2489</v>
      </c>
      <c r="P767" t="s">
        <v>2534</v>
      </c>
      <c r="Q767" t="s">
        <v>289</v>
      </c>
      <c r="R767">
        <v>10009</v>
      </c>
      <c r="S767" t="s">
        <v>2489</v>
      </c>
      <c r="T767" t="s">
        <v>2498</v>
      </c>
      <c r="U767" t="s">
        <v>290</v>
      </c>
      <c r="V767" t="s">
        <v>66</v>
      </c>
      <c r="W767">
        <v>100001854</v>
      </c>
      <c r="X767">
        <v>8005550855</v>
      </c>
      <c r="Y767" t="s">
        <v>2595</v>
      </c>
      <c r="Z767" t="s">
        <v>3450</v>
      </c>
      <c r="AA767" s="13">
        <v>-57.02</v>
      </c>
      <c r="AB767" s="14">
        <v>42481</v>
      </c>
      <c r="AC767" t="s">
        <v>36</v>
      </c>
    </row>
    <row r="768" spans="1:29" x14ac:dyDescent="0.25">
      <c r="A768" t="str">
        <f>CONCATENATE("Q",ROUNDUP(MONTH(Table1[[#This Row],[Month]])/3,0))</f>
        <v>Q2</v>
      </c>
      <c r="B768" s="14">
        <f>EOMONTH(Table1[[#This Row],[Credit Date]],-1)+1</f>
        <v>42461</v>
      </c>
      <c r="C768" t="str">
        <f>CONCATENATE(Table1[[#This Row],[Issuer Last Name]],", ",Table1[[#This Row],[Issuer First Name]])</f>
        <v>No. 045, Employee</v>
      </c>
      <c r="D768" t="str">
        <f>CONCATENATE(Table1[[#This Row],[Approver Last Name]],", ",Table1[[#This Row],[Approver First Name]])</f>
        <v>No. 009, Employee</v>
      </c>
      <c r="E768" t="str">
        <f>CONCATENATE(Table1[[#This Row],[Customer Last Name]],", ",Table1[[#This Row],[Customer First Name]])</f>
        <v>No. 12057, Client</v>
      </c>
      <c r="F7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8" t="str">
        <f>IF(Table1[[#This Row],[Transaction Type]]="Maintenance","Non-Sales","Sales")</f>
        <v>Non-Sales</v>
      </c>
      <c r="H768">
        <f>IF(Table1[[#This Row],[Quarter]]="q2",1,"")</f>
        <v>1</v>
      </c>
      <c r="I768" t="str">
        <f>IF(Table1[[#This Row],[Quarter]]="q3",1,"")</f>
        <v/>
      </c>
      <c r="J768">
        <f>IF(Table1[[#This Row],[Quarter]]="Q2",Table1[[#This Row],[Credit Amount]],"")</f>
        <v>-93.25</v>
      </c>
      <c r="K768" t="str">
        <f>IF(Table1[[#This Row],[Quarter]]="Q3",Table1[[#This Row],[Credit Amount]],"")</f>
        <v/>
      </c>
      <c r="L768" t="str">
        <f>IF(Table1[[#This Row],[Transaction Type]]="Upgrade",Table1[[#This Row],[Credit Amount]],IF(Table1[[#This Row],[Transaction Type]]="Activation",Table1[[#This Row],[Credit Amount]],""))</f>
        <v/>
      </c>
      <c r="M768">
        <f>IF(Table1[[#This Row],[Transaction Type]]="Maintenance",Table1[[#This Row],[Credit Amount]],"")</f>
        <v>-93.25</v>
      </c>
      <c r="N768">
        <v>10045</v>
      </c>
      <c r="O768" t="s">
        <v>2489</v>
      </c>
      <c r="P768" t="s">
        <v>2534</v>
      </c>
      <c r="Q768" t="s">
        <v>289</v>
      </c>
      <c r="R768">
        <v>10009</v>
      </c>
      <c r="S768" t="s">
        <v>2489</v>
      </c>
      <c r="T768" t="s">
        <v>2498</v>
      </c>
      <c r="U768" t="s">
        <v>290</v>
      </c>
      <c r="V768" t="s">
        <v>66</v>
      </c>
      <c r="W768">
        <v>100003056</v>
      </c>
      <c r="X768">
        <v>8005552057</v>
      </c>
      <c r="Y768" t="s">
        <v>2595</v>
      </c>
      <c r="Z768" t="s">
        <v>4652</v>
      </c>
      <c r="AA768" s="13">
        <v>-93.25</v>
      </c>
      <c r="AB768" s="14">
        <v>42482</v>
      </c>
      <c r="AC768" t="s">
        <v>36</v>
      </c>
    </row>
    <row r="769" spans="1:29" x14ac:dyDescent="0.25">
      <c r="A769" t="str">
        <f>CONCATENATE("Q",ROUNDUP(MONTH(Table1[[#This Row],[Month]])/3,0))</f>
        <v>Q2</v>
      </c>
      <c r="B769" s="14">
        <f>EOMONTH(Table1[[#This Row],[Credit Date]],-1)+1</f>
        <v>42461</v>
      </c>
      <c r="C769" t="str">
        <f>CONCATENATE(Table1[[#This Row],[Issuer Last Name]],", ",Table1[[#This Row],[Issuer First Name]])</f>
        <v>No. 045, Employee</v>
      </c>
      <c r="D769" t="str">
        <f>CONCATENATE(Table1[[#This Row],[Approver Last Name]],", ",Table1[[#This Row],[Approver First Name]])</f>
        <v>No. 009, Employee</v>
      </c>
      <c r="E769" t="str">
        <f>CONCATENATE(Table1[[#This Row],[Customer Last Name]],", ",Table1[[#This Row],[Customer First Name]])</f>
        <v>No. 10804, Client</v>
      </c>
      <c r="F7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69" t="str">
        <f>IF(Table1[[#This Row],[Transaction Type]]="Maintenance","Non-Sales","Sales")</f>
        <v>Sales</v>
      </c>
      <c r="H769">
        <f>IF(Table1[[#This Row],[Quarter]]="q2",1,"")</f>
        <v>1</v>
      </c>
      <c r="I769" t="str">
        <f>IF(Table1[[#This Row],[Quarter]]="q3",1,"")</f>
        <v/>
      </c>
      <c r="J769">
        <f>IF(Table1[[#This Row],[Quarter]]="Q2",Table1[[#This Row],[Credit Amount]],"")</f>
        <v>-76.97</v>
      </c>
      <c r="K769" t="str">
        <f>IF(Table1[[#This Row],[Quarter]]="Q3",Table1[[#This Row],[Credit Amount]],"")</f>
        <v/>
      </c>
      <c r="L769">
        <f>IF(Table1[[#This Row],[Transaction Type]]="Upgrade",Table1[[#This Row],[Credit Amount]],IF(Table1[[#This Row],[Transaction Type]]="Activation",Table1[[#This Row],[Credit Amount]],""))</f>
        <v>-76.97</v>
      </c>
      <c r="M769" t="str">
        <f>IF(Table1[[#This Row],[Transaction Type]]="Maintenance",Table1[[#This Row],[Credit Amount]],"")</f>
        <v/>
      </c>
      <c r="N769">
        <v>10045</v>
      </c>
      <c r="O769" t="s">
        <v>2489</v>
      </c>
      <c r="P769" t="s">
        <v>2534</v>
      </c>
      <c r="Q769" t="s">
        <v>289</v>
      </c>
      <c r="R769">
        <v>10009</v>
      </c>
      <c r="S769" t="s">
        <v>2489</v>
      </c>
      <c r="T769" t="s">
        <v>2498</v>
      </c>
      <c r="U769" t="s">
        <v>290</v>
      </c>
      <c r="V769" t="s">
        <v>66</v>
      </c>
      <c r="W769">
        <v>100001803</v>
      </c>
      <c r="X769">
        <v>8005550804</v>
      </c>
      <c r="Y769" t="s">
        <v>2595</v>
      </c>
      <c r="Z769" t="s">
        <v>3399</v>
      </c>
      <c r="AA769" s="13">
        <v>-76.97</v>
      </c>
      <c r="AB769" s="14">
        <v>42486</v>
      </c>
      <c r="AC769" t="s">
        <v>37</v>
      </c>
    </row>
    <row r="770" spans="1:29" x14ac:dyDescent="0.25">
      <c r="A770" t="str">
        <f>CONCATENATE("Q",ROUNDUP(MONTH(Table1[[#This Row],[Month]])/3,0))</f>
        <v>Q2</v>
      </c>
      <c r="B770" s="14">
        <f>EOMONTH(Table1[[#This Row],[Credit Date]],-1)+1</f>
        <v>42491</v>
      </c>
      <c r="C770" t="str">
        <f>CONCATENATE(Table1[[#This Row],[Issuer Last Name]],", ",Table1[[#This Row],[Issuer First Name]])</f>
        <v>No. 045, Employee</v>
      </c>
      <c r="D770" t="str">
        <f>CONCATENATE(Table1[[#This Row],[Approver Last Name]],", ",Table1[[#This Row],[Approver First Name]])</f>
        <v>No. 009, Employee</v>
      </c>
      <c r="E770" t="str">
        <f>CONCATENATE(Table1[[#This Row],[Customer Last Name]],", ",Table1[[#This Row],[Customer First Name]])</f>
        <v>No. 10825, Client</v>
      </c>
      <c r="F770" t="str">
        <f>IF(Table1[[#This Row],[Credit Amount]]&gt;-19.99,"Less than 19.99",IF(Table1[[#This Row],[Credit Amount]]=-20,"20",IF(Table1[[#This Row],[Credit Amount]]&gt;-49.98,"20.01-49.98",IF(Table1[[#This Row],[Credit Amount]]=-49.99,"49.99",IF(Table1[[#This Row],[Credit Amount]]=-50,"50",IF(Table1[[#This Row],[Credit Amount]]&lt;-50.01,"Greater than 50"))))))</f>
        <v>Less than 19.99</v>
      </c>
      <c r="G770" t="str">
        <f>IF(Table1[[#This Row],[Transaction Type]]="Maintenance","Non-Sales","Sales")</f>
        <v>Sales</v>
      </c>
      <c r="H770">
        <f>IF(Table1[[#This Row],[Quarter]]="q2",1,"")</f>
        <v>1</v>
      </c>
      <c r="I770" t="str">
        <f>IF(Table1[[#This Row],[Quarter]]="q3",1,"")</f>
        <v/>
      </c>
      <c r="J770">
        <f>IF(Table1[[#This Row],[Quarter]]="Q2",Table1[[#This Row],[Credit Amount]],"")</f>
        <v>-14.89</v>
      </c>
      <c r="K770" t="str">
        <f>IF(Table1[[#This Row],[Quarter]]="Q3",Table1[[#This Row],[Credit Amount]],"")</f>
        <v/>
      </c>
      <c r="L770">
        <f>IF(Table1[[#This Row],[Transaction Type]]="Upgrade",Table1[[#This Row],[Credit Amount]],IF(Table1[[#This Row],[Transaction Type]]="Activation",Table1[[#This Row],[Credit Amount]],""))</f>
        <v>-14.89</v>
      </c>
      <c r="M770" t="str">
        <f>IF(Table1[[#This Row],[Transaction Type]]="Maintenance",Table1[[#This Row],[Credit Amount]],"")</f>
        <v/>
      </c>
      <c r="N770">
        <v>10045</v>
      </c>
      <c r="O770" t="s">
        <v>2489</v>
      </c>
      <c r="P770" t="s">
        <v>2534</v>
      </c>
      <c r="Q770" t="s">
        <v>289</v>
      </c>
      <c r="R770">
        <v>10009</v>
      </c>
      <c r="S770" t="s">
        <v>2489</v>
      </c>
      <c r="T770" t="s">
        <v>2498</v>
      </c>
      <c r="U770" t="s">
        <v>290</v>
      </c>
      <c r="V770" t="s">
        <v>66</v>
      </c>
      <c r="W770">
        <v>100001824</v>
      </c>
      <c r="X770">
        <v>8005550825</v>
      </c>
      <c r="Y770" t="s">
        <v>2595</v>
      </c>
      <c r="Z770" t="s">
        <v>3420</v>
      </c>
      <c r="AA770" s="13">
        <v>-14.89</v>
      </c>
      <c r="AB770" s="14">
        <v>42513</v>
      </c>
      <c r="AC770" t="s">
        <v>37</v>
      </c>
    </row>
    <row r="771" spans="1:29" x14ac:dyDescent="0.25">
      <c r="A771" t="str">
        <f>CONCATENATE("Q",ROUNDUP(MONTH(Table1[[#This Row],[Month]])/3,0))</f>
        <v>Q2</v>
      </c>
      <c r="B771" s="14">
        <f>EOMONTH(Table1[[#This Row],[Credit Date]],-1)+1</f>
        <v>42491</v>
      </c>
      <c r="C771" t="str">
        <f>CONCATENATE(Table1[[#This Row],[Issuer Last Name]],", ",Table1[[#This Row],[Issuer First Name]])</f>
        <v>No. 045, Employee</v>
      </c>
      <c r="D771" t="str">
        <f>CONCATENATE(Table1[[#This Row],[Approver Last Name]],", ",Table1[[#This Row],[Approver First Name]])</f>
        <v>No. 009, Employee</v>
      </c>
      <c r="E771" t="str">
        <f>CONCATENATE(Table1[[#This Row],[Customer Last Name]],", ",Table1[[#This Row],[Customer First Name]])</f>
        <v>No. 10194, Client</v>
      </c>
      <c r="F771" t="str">
        <f>IF(Table1[[#This Row],[Credit Amount]]&gt;-19.99,"Less than 19.99",IF(Table1[[#This Row],[Credit Amount]]=-20,"20",IF(Table1[[#This Row],[Credit Amount]]&gt;-49.98,"20.01-49.98",IF(Table1[[#This Row],[Credit Amount]]=-49.99,"49.99",IF(Table1[[#This Row],[Credit Amount]]=-50,"50",IF(Table1[[#This Row],[Credit Amount]]&lt;-50.01,"Greater than 50"))))))</f>
        <v>20.01-49.98</v>
      </c>
      <c r="G771" t="str">
        <f>IF(Table1[[#This Row],[Transaction Type]]="Maintenance","Non-Sales","Sales")</f>
        <v>Non-Sales</v>
      </c>
      <c r="H771">
        <f>IF(Table1[[#This Row],[Quarter]]="q2",1,"")</f>
        <v>1</v>
      </c>
      <c r="I771" t="str">
        <f>IF(Table1[[#This Row],[Quarter]]="q3",1,"")</f>
        <v/>
      </c>
      <c r="J771">
        <f>IF(Table1[[#This Row],[Quarter]]="Q2",Table1[[#This Row],[Credit Amount]],"")</f>
        <v>-47.13</v>
      </c>
      <c r="K771" t="str">
        <f>IF(Table1[[#This Row],[Quarter]]="Q3",Table1[[#This Row],[Credit Amount]],"")</f>
        <v/>
      </c>
      <c r="L771" t="str">
        <f>IF(Table1[[#This Row],[Transaction Type]]="Upgrade",Table1[[#This Row],[Credit Amount]],IF(Table1[[#This Row],[Transaction Type]]="Activation",Table1[[#This Row],[Credit Amount]],""))</f>
        <v/>
      </c>
      <c r="M771">
        <f>IF(Table1[[#This Row],[Transaction Type]]="Maintenance",Table1[[#This Row],[Credit Amount]],"")</f>
        <v>-47.13</v>
      </c>
      <c r="N771">
        <v>10045</v>
      </c>
      <c r="O771" t="s">
        <v>2489</v>
      </c>
      <c r="P771" t="s">
        <v>2534</v>
      </c>
      <c r="Q771" t="s">
        <v>289</v>
      </c>
      <c r="R771">
        <v>10009</v>
      </c>
      <c r="S771" t="s">
        <v>2489</v>
      </c>
      <c r="T771" t="s">
        <v>2498</v>
      </c>
      <c r="U771" t="s">
        <v>290</v>
      </c>
      <c r="V771" t="s">
        <v>66</v>
      </c>
      <c r="W771">
        <v>100001193</v>
      </c>
      <c r="X771">
        <v>8005550194</v>
      </c>
      <c r="Y771" t="s">
        <v>2595</v>
      </c>
      <c r="Z771" t="s">
        <v>2789</v>
      </c>
      <c r="AA771" s="13">
        <v>-47.13</v>
      </c>
      <c r="AB771" s="14">
        <v>42518</v>
      </c>
      <c r="AC771" t="s">
        <v>36</v>
      </c>
    </row>
    <row r="772" spans="1:29" x14ac:dyDescent="0.25">
      <c r="A772" t="str">
        <f>CONCATENATE("Q",ROUNDUP(MONTH(Table1[[#This Row],[Month]])/3,0))</f>
        <v>Q2</v>
      </c>
      <c r="B772" s="14">
        <f>EOMONTH(Table1[[#This Row],[Credit Date]],-1)+1</f>
        <v>42491</v>
      </c>
      <c r="C772" t="str">
        <f>CONCATENATE(Table1[[#This Row],[Issuer Last Name]],", ",Table1[[#This Row],[Issuer First Name]])</f>
        <v>No. 045, Employee</v>
      </c>
      <c r="D772" t="str">
        <f>CONCATENATE(Table1[[#This Row],[Approver Last Name]],", ",Table1[[#This Row],[Approver First Name]])</f>
        <v>No. 009, Employee</v>
      </c>
      <c r="E772" t="str">
        <f>CONCATENATE(Table1[[#This Row],[Customer Last Name]],", ",Table1[[#This Row],[Customer First Name]])</f>
        <v>No. 11364, Client</v>
      </c>
      <c r="F772" t="str">
        <f>IF(Table1[[#This Row],[Credit Amount]]&gt;-19.99,"Less than 19.99",IF(Table1[[#This Row],[Credit Amount]]=-20,"20",IF(Table1[[#This Row],[Credit Amount]]&gt;-49.98,"20.01-49.98",IF(Table1[[#This Row],[Credit Amount]]=-49.99,"49.99",IF(Table1[[#This Row],[Credit Amount]]=-50,"50",IF(Table1[[#This Row],[Credit Amount]]&lt;-50.01,"Greater than 50"))))))</f>
        <v>Less than 19.99</v>
      </c>
      <c r="G772" t="str">
        <f>IF(Table1[[#This Row],[Transaction Type]]="Maintenance","Non-Sales","Sales")</f>
        <v>Non-Sales</v>
      </c>
      <c r="H772">
        <f>IF(Table1[[#This Row],[Quarter]]="q2",1,"")</f>
        <v>1</v>
      </c>
      <c r="I772" t="str">
        <f>IF(Table1[[#This Row],[Quarter]]="q3",1,"")</f>
        <v/>
      </c>
      <c r="J772">
        <f>IF(Table1[[#This Row],[Quarter]]="Q2",Table1[[#This Row],[Credit Amount]],"")</f>
        <v>-10.82</v>
      </c>
      <c r="K772" t="str">
        <f>IF(Table1[[#This Row],[Quarter]]="Q3",Table1[[#This Row],[Credit Amount]],"")</f>
        <v/>
      </c>
      <c r="L772" t="str">
        <f>IF(Table1[[#This Row],[Transaction Type]]="Upgrade",Table1[[#This Row],[Credit Amount]],IF(Table1[[#This Row],[Transaction Type]]="Activation",Table1[[#This Row],[Credit Amount]],""))</f>
        <v/>
      </c>
      <c r="M772">
        <f>IF(Table1[[#This Row],[Transaction Type]]="Maintenance",Table1[[#This Row],[Credit Amount]],"")</f>
        <v>-10.82</v>
      </c>
      <c r="N772">
        <v>10045</v>
      </c>
      <c r="O772" t="s">
        <v>2489</v>
      </c>
      <c r="P772" t="s">
        <v>2534</v>
      </c>
      <c r="Q772" t="s">
        <v>289</v>
      </c>
      <c r="R772">
        <v>10009</v>
      </c>
      <c r="S772" t="s">
        <v>2489</v>
      </c>
      <c r="T772" t="s">
        <v>2498</v>
      </c>
      <c r="U772" t="s">
        <v>290</v>
      </c>
      <c r="V772" t="s">
        <v>66</v>
      </c>
      <c r="W772">
        <v>100002363</v>
      </c>
      <c r="X772">
        <v>8005551364</v>
      </c>
      <c r="Y772" t="s">
        <v>2595</v>
      </c>
      <c r="Z772" t="s">
        <v>3959</v>
      </c>
      <c r="AA772" s="13">
        <v>-10.82</v>
      </c>
      <c r="AB772" s="14">
        <v>42519</v>
      </c>
      <c r="AC772" t="s">
        <v>36</v>
      </c>
    </row>
    <row r="773" spans="1:29" x14ac:dyDescent="0.25">
      <c r="A773" t="str">
        <f>CONCATENATE("Q",ROUNDUP(MONTH(Table1[[#This Row],[Month]])/3,0))</f>
        <v>Q2</v>
      </c>
      <c r="B773" s="14">
        <f>EOMONTH(Table1[[#This Row],[Credit Date]],-1)+1</f>
        <v>42491</v>
      </c>
      <c r="C773" t="str">
        <f>CONCATENATE(Table1[[#This Row],[Issuer Last Name]],", ",Table1[[#This Row],[Issuer First Name]])</f>
        <v>No. 045, Employee</v>
      </c>
      <c r="D773" t="str">
        <f>CONCATENATE(Table1[[#This Row],[Approver Last Name]],", ",Table1[[#This Row],[Approver First Name]])</f>
        <v>No. 009, Employee</v>
      </c>
      <c r="E773" t="str">
        <f>CONCATENATE(Table1[[#This Row],[Customer Last Name]],", ",Table1[[#This Row],[Customer First Name]])</f>
        <v>No. 10276, Client</v>
      </c>
      <c r="F7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773" t="str">
        <f>IF(Table1[[#This Row],[Transaction Type]]="Maintenance","Non-Sales","Sales")</f>
        <v>Non-Sales</v>
      </c>
      <c r="H773">
        <f>IF(Table1[[#This Row],[Quarter]]="q2",1,"")</f>
        <v>1</v>
      </c>
      <c r="I773" t="str">
        <f>IF(Table1[[#This Row],[Quarter]]="q3",1,"")</f>
        <v/>
      </c>
      <c r="J773">
        <f>IF(Table1[[#This Row],[Quarter]]="Q2",Table1[[#This Row],[Credit Amount]],"")</f>
        <v>-66.349999999999994</v>
      </c>
      <c r="K773" t="str">
        <f>IF(Table1[[#This Row],[Quarter]]="Q3",Table1[[#This Row],[Credit Amount]],"")</f>
        <v/>
      </c>
      <c r="L773" t="str">
        <f>IF(Table1[[#This Row],[Transaction Type]]="Upgrade",Table1[[#This Row],[Credit Amount]],IF(Table1[[#This Row],[Transaction Type]]="Activation",Table1[[#This Row],[Credit Amount]],""))</f>
        <v/>
      </c>
      <c r="M773">
        <f>IF(Table1[[#This Row],[Transaction Type]]="Maintenance",Table1[[#This Row],[Credit Amount]],"")</f>
        <v>-66.349999999999994</v>
      </c>
      <c r="N773">
        <v>10045</v>
      </c>
      <c r="O773" t="s">
        <v>2489</v>
      </c>
      <c r="P773" t="s">
        <v>2534</v>
      </c>
      <c r="Q773" t="s">
        <v>289</v>
      </c>
      <c r="R773">
        <v>10009</v>
      </c>
      <c r="S773" t="s">
        <v>2489</v>
      </c>
      <c r="T773" t="s">
        <v>2498</v>
      </c>
      <c r="U773" t="s">
        <v>290</v>
      </c>
      <c r="V773" t="s">
        <v>66</v>
      </c>
      <c r="W773">
        <v>100001275</v>
      </c>
      <c r="X773">
        <v>8005550276</v>
      </c>
      <c r="Y773" t="s">
        <v>2595</v>
      </c>
      <c r="Z773" t="s">
        <v>2871</v>
      </c>
      <c r="AA773" s="13">
        <v>-66.349999999999994</v>
      </c>
      <c r="AB773" s="14">
        <v>42520</v>
      </c>
      <c r="AC773" t="s">
        <v>36</v>
      </c>
    </row>
    <row r="774" spans="1:29" x14ac:dyDescent="0.25">
      <c r="A774" t="str">
        <f>CONCATENATE("Q",ROUNDUP(MONTH(Table1[[#This Row],[Month]])/3,0))</f>
        <v>Q2</v>
      </c>
      <c r="B774" s="14">
        <f>EOMONTH(Table1[[#This Row],[Credit Date]],-1)+1</f>
        <v>42522</v>
      </c>
      <c r="C774" t="str">
        <f>CONCATENATE(Table1[[#This Row],[Issuer Last Name]],", ",Table1[[#This Row],[Issuer First Name]])</f>
        <v>No. 045, Employee</v>
      </c>
      <c r="D774" t="str">
        <f>CONCATENATE(Table1[[#This Row],[Approver Last Name]],", ",Table1[[#This Row],[Approver First Name]])</f>
        <v>No. 009, Employee</v>
      </c>
      <c r="E774" t="str">
        <f>CONCATENATE(Table1[[#This Row],[Customer Last Name]],", ",Table1[[#This Row],[Customer First Name]])</f>
        <v>No. 11799, Client</v>
      </c>
      <c r="F774" t="str">
        <f>IF(Table1[[#This Row],[Credit Amount]]&gt;-19.99,"Less than 19.99",IF(Table1[[#This Row],[Credit Amount]]=-20,"20",IF(Table1[[#This Row],[Credit Amount]]&gt;-49.98,"20.01-49.98",IF(Table1[[#This Row],[Credit Amount]]=-49.99,"49.99",IF(Table1[[#This Row],[Credit Amount]]=-50,"50",IF(Table1[[#This Row],[Credit Amount]]&lt;-50.01,"Greater than 50"))))))</f>
        <v>Less than 19.99</v>
      </c>
      <c r="G774" t="str">
        <f>IF(Table1[[#This Row],[Transaction Type]]="Maintenance","Non-Sales","Sales")</f>
        <v>Non-Sales</v>
      </c>
      <c r="H774">
        <f>IF(Table1[[#This Row],[Quarter]]="q2",1,"")</f>
        <v>1</v>
      </c>
      <c r="I774" t="str">
        <f>IF(Table1[[#This Row],[Quarter]]="q3",1,"")</f>
        <v/>
      </c>
      <c r="J774">
        <f>IF(Table1[[#This Row],[Quarter]]="Q2",Table1[[#This Row],[Credit Amount]],"")</f>
        <v>-9.33</v>
      </c>
      <c r="K774" t="str">
        <f>IF(Table1[[#This Row],[Quarter]]="Q3",Table1[[#This Row],[Credit Amount]],"")</f>
        <v/>
      </c>
      <c r="L774" t="str">
        <f>IF(Table1[[#This Row],[Transaction Type]]="Upgrade",Table1[[#This Row],[Credit Amount]],IF(Table1[[#This Row],[Transaction Type]]="Activation",Table1[[#This Row],[Credit Amount]],""))</f>
        <v/>
      </c>
      <c r="M774">
        <f>IF(Table1[[#This Row],[Transaction Type]]="Maintenance",Table1[[#This Row],[Credit Amount]],"")</f>
        <v>-9.33</v>
      </c>
      <c r="N774">
        <v>10045</v>
      </c>
      <c r="O774" t="s">
        <v>2489</v>
      </c>
      <c r="P774" t="s">
        <v>2534</v>
      </c>
      <c r="Q774" t="s">
        <v>289</v>
      </c>
      <c r="R774">
        <v>10009</v>
      </c>
      <c r="S774" t="s">
        <v>2489</v>
      </c>
      <c r="T774" t="s">
        <v>2498</v>
      </c>
      <c r="U774" t="s">
        <v>290</v>
      </c>
      <c r="V774" t="s">
        <v>66</v>
      </c>
      <c r="W774">
        <v>100002798</v>
      </c>
      <c r="X774">
        <v>8005551799</v>
      </c>
      <c r="Y774" t="s">
        <v>2595</v>
      </c>
      <c r="Z774" t="s">
        <v>4394</v>
      </c>
      <c r="AA774" s="13">
        <v>-9.33</v>
      </c>
      <c r="AB774" s="14">
        <v>42536</v>
      </c>
      <c r="AC774" t="s">
        <v>36</v>
      </c>
    </row>
    <row r="775" spans="1:29" x14ac:dyDescent="0.25">
      <c r="A775" t="str">
        <f>CONCATENATE("Q",ROUNDUP(MONTH(Table1[[#This Row],[Month]])/3,0))</f>
        <v>Q3</v>
      </c>
      <c r="B775" s="14">
        <f>EOMONTH(Table1[[#This Row],[Credit Date]],-1)+1</f>
        <v>42552</v>
      </c>
      <c r="C775" t="str">
        <f>CONCATENATE(Table1[[#This Row],[Issuer Last Name]],", ",Table1[[#This Row],[Issuer First Name]])</f>
        <v>No. 045, Employee</v>
      </c>
      <c r="D775" t="str">
        <f>CONCATENATE(Table1[[#This Row],[Approver Last Name]],", ",Table1[[#This Row],[Approver First Name]])</f>
        <v>No. 009, Employee</v>
      </c>
      <c r="E775" t="str">
        <f>CONCATENATE(Table1[[#This Row],[Customer Last Name]],", ",Table1[[#This Row],[Customer First Name]])</f>
        <v>No. 11762, Client</v>
      </c>
      <c r="F7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775" t="str">
        <f>IF(Table1[[#This Row],[Transaction Type]]="Maintenance","Non-Sales","Sales")</f>
        <v>Non-Sales</v>
      </c>
      <c r="H775" t="str">
        <f>IF(Table1[[#This Row],[Quarter]]="q2",1,"")</f>
        <v/>
      </c>
      <c r="I775">
        <f>IF(Table1[[#This Row],[Quarter]]="q3",1,"")</f>
        <v>1</v>
      </c>
      <c r="J775" t="str">
        <f>IF(Table1[[#This Row],[Quarter]]="Q2",Table1[[#This Row],[Credit Amount]],"")</f>
        <v/>
      </c>
      <c r="K775">
        <f>IF(Table1[[#This Row],[Quarter]]="Q3",Table1[[#This Row],[Credit Amount]],"")</f>
        <v>-72.06</v>
      </c>
      <c r="L775" t="str">
        <f>IF(Table1[[#This Row],[Transaction Type]]="Upgrade",Table1[[#This Row],[Credit Amount]],IF(Table1[[#This Row],[Transaction Type]]="Activation",Table1[[#This Row],[Credit Amount]],""))</f>
        <v/>
      </c>
      <c r="M775">
        <f>IF(Table1[[#This Row],[Transaction Type]]="Maintenance",Table1[[#This Row],[Credit Amount]],"")</f>
        <v>-72.06</v>
      </c>
      <c r="N775">
        <v>10045</v>
      </c>
      <c r="O775" t="s">
        <v>2489</v>
      </c>
      <c r="P775" t="s">
        <v>2534</v>
      </c>
      <c r="Q775" t="s">
        <v>289</v>
      </c>
      <c r="R775">
        <v>10009</v>
      </c>
      <c r="S775" t="s">
        <v>2489</v>
      </c>
      <c r="T775" t="s">
        <v>2498</v>
      </c>
      <c r="U775" t="s">
        <v>290</v>
      </c>
      <c r="V775" t="s">
        <v>66</v>
      </c>
      <c r="W775">
        <v>100002761</v>
      </c>
      <c r="X775">
        <v>8005551762</v>
      </c>
      <c r="Y775" t="s">
        <v>2595</v>
      </c>
      <c r="Z775" t="s">
        <v>4357</v>
      </c>
      <c r="AA775" s="13">
        <v>-72.06</v>
      </c>
      <c r="AB775" s="14">
        <v>42552</v>
      </c>
      <c r="AC775" t="s">
        <v>36</v>
      </c>
    </row>
    <row r="776" spans="1:29" x14ac:dyDescent="0.25">
      <c r="A776" t="str">
        <f>CONCATENATE("Q",ROUNDUP(MONTH(Table1[[#This Row],[Month]])/3,0))</f>
        <v>Q3</v>
      </c>
      <c r="B776" s="14">
        <f>EOMONTH(Table1[[#This Row],[Credit Date]],-1)+1</f>
        <v>42552</v>
      </c>
      <c r="C776" t="str">
        <f>CONCATENATE(Table1[[#This Row],[Issuer Last Name]],", ",Table1[[#This Row],[Issuer First Name]])</f>
        <v>No. 045, Employee</v>
      </c>
      <c r="D776" t="str">
        <f>CONCATENATE(Table1[[#This Row],[Approver Last Name]],", ",Table1[[#This Row],[Approver First Name]])</f>
        <v>No. 009, Employee</v>
      </c>
      <c r="E776" t="str">
        <f>CONCATENATE(Table1[[#This Row],[Customer Last Name]],", ",Table1[[#This Row],[Customer First Name]])</f>
        <v>No. 11390, Client</v>
      </c>
      <c r="F7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76" t="str">
        <f>IF(Table1[[#This Row],[Transaction Type]]="Maintenance","Non-Sales","Sales")</f>
        <v>Sales</v>
      </c>
      <c r="H776" t="str">
        <f>IF(Table1[[#This Row],[Quarter]]="q2",1,"")</f>
        <v/>
      </c>
      <c r="I776">
        <f>IF(Table1[[#This Row],[Quarter]]="q3",1,"")</f>
        <v>1</v>
      </c>
      <c r="J776" t="str">
        <f>IF(Table1[[#This Row],[Quarter]]="Q2",Table1[[#This Row],[Credit Amount]],"")</f>
        <v/>
      </c>
      <c r="K776">
        <f>IF(Table1[[#This Row],[Quarter]]="Q3",Table1[[#This Row],[Credit Amount]],"")</f>
        <v>-68.89</v>
      </c>
      <c r="L776">
        <f>IF(Table1[[#This Row],[Transaction Type]]="Upgrade",Table1[[#This Row],[Credit Amount]],IF(Table1[[#This Row],[Transaction Type]]="Activation",Table1[[#This Row],[Credit Amount]],""))</f>
        <v>-68.89</v>
      </c>
      <c r="M776" t="str">
        <f>IF(Table1[[#This Row],[Transaction Type]]="Maintenance",Table1[[#This Row],[Credit Amount]],"")</f>
        <v/>
      </c>
      <c r="N776">
        <v>10045</v>
      </c>
      <c r="O776" t="s">
        <v>2489</v>
      </c>
      <c r="P776" t="s">
        <v>2534</v>
      </c>
      <c r="Q776" t="s">
        <v>289</v>
      </c>
      <c r="R776">
        <v>10009</v>
      </c>
      <c r="S776" t="s">
        <v>2489</v>
      </c>
      <c r="T776" t="s">
        <v>2498</v>
      </c>
      <c r="U776" t="s">
        <v>290</v>
      </c>
      <c r="V776" t="s">
        <v>66</v>
      </c>
      <c r="W776">
        <v>100002389</v>
      </c>
      <c r="X776">
        <v>8005551390</v>
      </c>
      <c r="Y776" t="s">
        <v>2595</v>
      </c>
      <c r="Z776" t="s">
        <v>3985</v>
      </c>
      <c r="AA776" s="13">
        <v>-68.89</v>
      </c>
      <c r="AB776" s="14">
        <v>42558</v>
      </c>
      <c r="AC776" t="s">
        <v>37</v>
      </c>
    </row>
    <row r="777" spans="1:29" x14ac:dyDescent="0.25">
      <c r="A777" t="str">
        <f>CONCATENATE("Q",ROUNDUP(MONTH(Table1[[#This Row],[Month]])/3,0))</f>
        <v>Q3</v>
      </c>
      <c r="B777" s="14">
        <f>EOMONTH(Table1[[#This Row],[Credit Date]],-1)+1</f>
        <v>42552</v>
      </c>
      <c r="C777" t="str">
        <f>CONCATENATE(Table1[[#This Row],[Issuer Last Name]],", ",Table1[[#This Row],[Issuer First Name]])</f>
        <v>No. 045, Employee</v>
      </c>
      <c r="D777" t="str">
        <f>CONCATENATE(Table1[[#This Row],[Approver Last Name]],", ",Table1[[#This Row],[Approver First Name]])</f>
        <v>No. 009, Employee</v>
      </c>
      <c r="E777" t="str">
        <f>CONCATENATE(Table1[[#This Row],[Customer Last Name]],", ",Table1[[#This Row],[Customer First Name]])</f>
        <v>No. 10778, Client</v>
      </c>
      <c r="F7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77" t="str">
        <f>IF(Table1[[#This Row],[Transaction Type]]="Maintenance","Non-Sales","Sales")</f>
        <v>Non-Sales</v>
      </c>
      <c r="H777" t="str">
        <f>IF(Table1[[#This Row],[Quarter]]="q2",1,"")</f>
        <v/>
      </c>
      <c r="I777">
        <f>IF(Table1[[#This Row],[Quarter]]="q3",1,"")</f>
        <v>1</v>
      </c>
      <c r="J777" t="str">
        <f>IF(Table1[[#This Row],[Quarter]]="Q2",Table1[[#This Row],[Credit Amount]],"")</f>
        <v/>
      </c>
      <c r="K777">
        <f>IF(Table1[[#This Row],[Quarter]]="Q3",Table1[[#This Row],[Credit Amount]],"")</f>
        <v>-75.41</v>
      </c>
      <c r="L777" t="str">
        <f>IF(Table1[[#This Row],[Transaction Type]]="Upgrade",Table1[[#This Row],[Credit Amount]],IF(Table1[[#This Row],[Transaction Type]]="Activation",Table1[[#This Row],[Credit Amount]],""))</f>
        <v/>
      </c>
      <c r="M777">
        <f>IF(Table1[[#This Row],[Transaction Type]]="Maintenance",Table1[[#This Row],[Credit Amount]],"")</f>
        <v>-75.41</v>
      </c>
      <c r="N777">
        <v>10045</v>
      </c>
      <c r="O777" t="s">
        <v>2489</v>
      </c>
      <c r="P777" t="s">
        <v>2534</v>
      </c>
      <c r="Q777" t="s">
        <v>289</v>
      </c>
      <c r="R777">
        <v>10009</v>
      </c>
      <c r="S777" t="s">
        <v>2489</v>
      </c>
      <c r="T777" t="s">
        <v>2498</v>
      </c>
      <c r="U777" t="s">
        <v>290</v>
      </c>
      <c r="V777" t="s">
        <v>66</v>
      </c>
      <c r="W777">
        <v>100001777</v>
      </c>
      <c r="X777">
        <v>8005550778</v>
      </c>
      <c r="Y777" t="s">
        <v>2595</v>
      </c>
      <c r="Z777" t="s">
        <v>3373</v>
      </c>
      <c r="AA777" s="13">
        <v>-75.41</v>
      </c>
      <c r="AB777" s="14">
        <v>42559</v>
      </c>
      <c r="AC777" t="s">
        <v>36</v>
      </c>
    </row>
    <row r="778" spans="1:29" x14ac:dyDescent="0.25">
      <c r="A778" t="str">
        <f>CONCATENATE("Q",ROUNDUP(MONTH(Table1[[#This Row],[Month]])/3,0))</f>
        <v>Q3</v>
      </c>
      <c r="B778" s="14">
        <f>EOMONTH(Table1[[#This Row],[Credit Date]],-1)+1</f>
        <v>42552</v>
      </c>
      <c r="C778" t="str">
        <f>CONCATENATE(Table1[[#This Row],[Issuer Last Name]],", ",Table1[[#This Row],[Issuer First Name]])</f>
        <v>No. 045, Employee</v>
      </c>
      <c r="D778" t="str">
        <f>CONCATENATE(Table1[[#This Row],[Approver Last Name]],", ",Table1[[#This Row],[Approver First Name]])</f>
        <v>No. 045, Employee</v>
      </c>
      <c r="E778" t="str">
        <f>CONCATENATE(Table1[[#This Row],[Customer Last Name]],", ",Table1[[#This Row],[Customer First Name]])</f>
        <v>No. 11994, Client</v>
      </c>
      <c r="F778" t="str">
        <f>IF(Table1[[#This Row],[Credit Amount]]&gt;-19.99,"Less than 19.99",IF(Table1[[#This Row],[Credit Amount]]=-20,"20",IF(Table1[[#This Row],[Credit Amount]]&gt;-49.98,"20.01-49.98",IF(Table1[[#This Row],[Credit Amount]]=-49.99,"49.99",IF(Table1[[#This Row],[Credit Amount]]=-50,"50",IF(Table1[[#This Row],[Credit Amount]]&lt;-50.01,"Greater than 50"))))))</f>
        <v>20.01-49.98</v>
      </c>
      <c r="G778" t="str">
        <f>IF(Table1[[#This Row],[Transaction Type]]="Maintenance","Non-Sales","Sales")</f>
        <v>Sales</v>
      </c>
      <c r="H778" t="str">
        <f>IF(Table1[[#This Row],[Quarter]]="q2",1,"")</f>
        <v/>
      </c>
      <c r="I778">
        <f>IF(Table1[[#This Row],[Quarter]]="q3",1,"")</f>
        <v>1</v>
      </c>
      <c r="J778" t="str">
        <f>IF(Table1[[#This Row],[Quarter]]="Q2",Table1[[#This Row],[Credit Amount]],"")</f>
        <v/>
      </c>
      <c r="K778">
        <f>IF(Table1[[#This Row],[Quarter]]="Q3",Table1[[#This Row],[Credit Amount]],"")</f>
        <v>-29.78</v>
      </c>
      <c r="L778">
        <f>IF(Table1[[#This Row],[Transaction Type]]="Upgrade",Table1[[#This Row],[Credit Amount]],IF(Table1[[#This Row],[Transaction Type]]="Activation",Table1[[#This Row],[Credit Amount]],""))</f>
        <v>-29.78</v>
      </c>
      <c r="M778" t="str">
        <f>IF(Table1[[#This Row],[Transaction Type]]="Maintenance",Table1[[#This Row],[Credit Amount]],"")</f>
        <v/>
      </c>
      <c r="N778">
        <v>10045</v>
      </c>
      <c r="O778" t="s">
        <v>2489</v>
      </c>
      <c r="P778" t="s">
        <v>2534</v>
      </c>
      <c r="Q778" t="s">
        <v>289</v>
      </c>
      <c r="R778">
        <v>10045</v>
      </c>
      <c r="S778" t="s">
        <v>2489</v>
      </c>
      <c r="T778" t="s">
        <v>2534</v>
      </c>
      <c r="U778" t="s">
        <v>289</v>
      </c>
      <c r="V778" t="s">
        <v>66</v>
      </c>
      <c r="W778">
        <v>100002993</v>
      </c>
      <c r="X778">
        <v>8005551994</v>
      </c>
      <c r="Y778" t="s">
        <v>2595</v>
      </c>
      <c r="Z778" t="s">
        <v>4589</v>
      </c>
      <c r="AA778" s="13">
        <v>-29.78</v>
      </c>
      <c r="AB778" s="14">
        <v>42560</v>
      </c>
      <c r="AC778" t="s">
        <v>35</v>
      </c>
    </row>
    <row r="779" spans="1:29" x14ac:dyDescent="0.25">
      <c r="A779" t="str">
        <f>CONCATENATE("Q",ROUNDUP(MONTH(Table1[[#This Row],[Month]])/3,0))</f>
        <v>Q3</v>
      </c>
      <c r="B779" s="14">
        <f>EOMONTH(Table1[[#This Row],[Credit Date]],-1)+1</f>
        <v>42552</v>
      </c>
      <c r="C779" t="str">
        <f>CONCATENATE(Table1[[#This Row],[Issuer Last Name]],", ",Table1[[#This Row],[Issuer First Name]])</f>
        <v>No. 045, Employee</v>
      </c>
      <c r="D779" t="str">
        <f>CONCATENATE(Table1[[#This Row],[Approver Last Name]],", ",Table1[[#This Row],[Approver First Name]])</f>
        <v>No. 009, Employee</v>
      </c>
      <c r="E779" t="str">
        <f>CONCATENATE(Table1[[#This Row],[Customer Last Name]],", ",Table1[[#This Row],[Customer First Name]])</f>
        <v>No. 10879, Client</v>
      </c>
      <c r="F7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79" t="str">
        <f>IF(Table1[[#This Row],[Transaction Type]]="Maintenance","Non-Sales","Sales")</f>
        <v>Non-Sales</v>
      </c>
      <c r="H779" t="str">
        <f>IF(Table1[[#This Row],[Quarter]]="q2",1,"")</f>
        <v/>
      </c>
      <c r="I779">
        <f>IF(Table1[[#This Row],[Quarter]]="q3",1,"")</f>
        <v>1</v>
      </c>
      <c r="J779" t="str">
        <f>IF(Table1[[#This Row],[Quarter]]="Q2",Table1[[#This Row],[Credit Amount]],"")</f>
        <v/>
      </c>
      <c r="K779">
        <f>IF(Table1[[#This Row],[Quarter]]="Q3",Table1[[#This Row],[Credit Amount]],"")</f>
        <v>-90.88</v>
      </c>
      <c r="L779" t="str">
        <f>IF(Table1[[#This Row],[Transaction Type]]="Upgrade",Table1[[#This Row],[Credit Amount]],IF(Table1[[#This Row],[Transaction Type]]="Activation",Table1[[#This Row],[Credit Amount]],""))</f>
        <v/>
      </c>
      <c r="M779">
        <f>IF(Table1[[#This Row],[Transaction Type]]="Maintenance",Table1[[#This Row],[Credit Amount]],"")</f>
        <v>-90.88</v>
      </c>
      <c r="N779">
        <v>10045</v>
      </c>
      <c r="O779" t="s">
        <v>2489</v>
      </c>
      <c r="P779" t="s">
        <v>2534</v>
      </c>
      <c r="Q779" t="s">
        <v>289</v>
      </c>
      <c r="R779">
        <v>10009</v>
      </c>
      <c r="S779" t="s">
        <v>2489</v>
      </c>
      <c r="T779" t="s">
        <v>2498</v>
      </c>
      <c r="U779" t="s">
        <v>290</v>
      </c>
      <c r="V779" t="s">
        <v>66</v>
      </c>
      <c r="W779">
        <v>100001878</v>
      </c>
      <c r="X779">
        <v>8005550879</v>
      </c>
      <c r="Y779" t="s">
        <v>2595</v>
      </c>
      <c r="Z779" t="s">
        <v>3474</v>
      </c>
      <c r="AA779" s="13">
        <v>-90.88</v>
      </c>
      <c r="AB779" s="14">
        <v>42562</v>
      </c>
      <c r="AC779" t="s">
        <v>36</v>
      </c>
    </row>
    <row r="780" spans="1:29" x14ac:dyDescent="0.25">
      <c r="A780" t="str">
        <f>CONCATENATE("Q",ROUNDUP(MONTH(Table1[[#This Row],[Month]])/3,0))</f>
        <v>Q3</v>
      </c>
      <c r="B780" s="14">
        <f>EOMONTH(Table1[[#This Row],[Credit Date]],-1)+1</f>
        <v>42552</v>
      </c>
      <c r="C780" t="str">
        <f>CONCATENATE(Table1[[#This Row],[Issuer Last Name]],", ",Table1[[#This Row],[Issuer First Name]])</f>
        <v>No. 045, Employee</v>
      </c>
      <c r="D780" t="str">
        <f>CONCATENATE(Table1[[#This Row],[Approver Last Name]],", ",Table1[[#This Row],[Approver First Name]])</f>
        <v>No. 045, Employee</v>
      </c>
      <c r="E780" t="str">
        <f>CONCATENATE(Table1[[#This Row],[Customer Last Name]],", ",Table1[[#This Row],[Customer First Name]])</f>
        <v>No. 10424, Client</v>
      </c>
      <c r="F780" t="str">
        <f>IF(Table1[[#This Row],[Credit Amount]]&gt;-19.99,"Less than 19.99",IF(Table1[[#This Row],[Credit Amount]]=-20,"20",IF(Table1[[#This Row],[Credit Amount]]&gt;-49.98,"20.01-49.98",IF(Table1[[#This Row],[Credit Amount]]=-49.99,"49.99",IF(Table1[[#This Row],[Credit Amount]]=-50,"50",IF(Table1[[#This Row],[Credit Amount]]&lt;-50.01,"Greater than 50"))))))</f>
        <v>Less than 19.99</v>
      </c>
      <c r="G780" t="str">
        <f>IF(Table1[[#This Row],[Transaction Type]]="Maintenance","Non-Sales","Sales")</f>
        <v>Non-Sales</v>
      </c>
      <c r="H780" t="str">
        <f>IF(Table1[[#This Row],[Quarter]]="q2",1,"")</f>
        <v/>
      </c>
      <c r="I780">
        <f>IF(Table1[[#This Row],[Quarter]]="q3",1,"")</f>
        <v>1</v>
      </c>
      <c r="J780" t="str">
        <f>IF(Table1[[#This Row],[Quarter]]="Q2",Table1[[#This Row],[Credit Amount]],"")</f>
        <v/>
      </c>
      <c r="K780">
        <f>IF(Table1[[#This Row],[Quarter]]="Q3",Table1[[#This Row],[Credit Amount]],"")</f>
        <v>-18.04</v>
      </c>
      <c r="L780" t="str">
        <f>IF(Table1[[#This Row],[Transaction Type]]="Upgrade",Table1[[#This Row],[Credit Amount]],IF(Table1[[#This Row],[Transaction Type]]="Activation",Table1[[#This Row],[Credit Amount]],""))</f>
        <v/>
      </c>
      <c r="M780">
        <f>IF(Table1[[#This Row],[Transaction Type]]="Maintenance",Table1[[#This Row],[Credit Amount]],"")</f>
        <v>-18.04</v>
      </c>
      <c r="N780">
        <v>10045</v>
      </c>
      <c r="O780" t="s">
        <v>2489</v>
      </c>
      <c r="P780" t="s">
        <v>2534</v>
      </c>
      <c r="Q780" t="s">
        <v>289</v>
      </c>
      <c r="R780">
        <v>10045</v>
      </c>
      <c r="S780" t="s">
        <v>2489</v>
      </c>
      <c r="T780" t="s">
        <v>2534</v>
      </c>
      <c r="U780" t="s">
        <v>289</v>
      </c>
      <c r="V780" t="s">
        <v>66</v>
      </c>
      <c r="W780">
        <v>100001423</v>
      </c>
      <c r="X780">
        <v>8005550424</v>
      </c>
      <c r="Y780" t="s">
        <v>2595</v>
      </c>
      <c r="Z780" t="s">
        <v>3019</v>
      </c>
      <c r="AA780" s="13">
        <v>-18.04</v>
      </c>
      <c r="AB780" s="14">
        <v>42562</v>
      </c>
      <c r="AC780" t="s">
        <v>36</v>
      </c>
    </row>
    <row r="781" spans="1:29" x14ac:dyDescent="0.25">
      <c r="A781" t="str">
        <f>CONCATENATE("Q",ROUNDUP(MONTH(Table1[[#This Row],[Month]])/3,0))</f>
        <v>Q3</v>
      </c>
      <c r="B781" s="14">
        <f>EOMONTH(Table1[[#This Row],[Credit Date]],-1)+1</f>
        <v>42552</v>
      </c>
      <c r="C781" t="str">
        <f>CONCATENATE(Table1[[#This Row],[Issuer Last Name]],", ",Table1[[#This Row],[Issuer First Name]])</f>
        <v>No. 045, Employee</v>
      </c>
      <c r="D781" t="str">
        <f>CONCATENATE(Table1[[#This Row],[Approver Last Name]],", ",Table1[[#This Row],[Approver First Name]])</f>
        <v>No. 045, Employee</v>
      </c>
      <c r="E781" t="str">
        <f>CONCATENATE(Table1[[#This Row],[Customer Last Name]],", ",Table1[[#This Row],[Customer First Name]])</f>
        <v>No. 11489, Client</v>
      </c>
      <c r="F781" t="str">
        <f>IF(Table1[[#This Row],[Credit Amount]]&gt;-19.99,"Less than 19.99",IF(Table1[[#This Row],[Credit Amount]]=-20,"20",IF(Table1[[#This Row],[Credit Amount]]&gt;-49.98,"20.01-49.98",IF(Table1[[#This Row],[Credit Amount]]=-49.99,"49.99",IF(Table1[[#This Row],[Credit Amount]]=-50,"50",IF(Table1[[#This Row],[Credit Amount]]&lt;-50.01,"Greater than 50"))))))</f>
        <v>Less than 19.99</v>
      </c>
      <c r="G781" t="str">
        <f>IF(Table1[[#This Row],[Transaction Type]]="Maintenance","Non-Sales","Sales")</f>
        <v>Non-Sales</v>
      </c>
      <c r="H781" t="str">
        <f>IF(Table1[[#This Row],[Quarter]]="q2",1,"")</f>
        <v/>
      </c>
      <c r="I781">
        <f>IF(Table1[[#This Row],[Quarter]]="q3",1,"")</f>
        <v>1</v>
      </c>
      <c r="J781" t="str">
        <f>IF(Table1[[#This Row],[Quarter]]="Q2",Table1[[#This Row],[Credit Amount]],"")</f>
        <v/>
      </c>
      <c r="K781">
        <f>IF(Table1[[#This Row],[Quarter]]="Q3",Table1[[#This Row],[Credit Amount]],"")</f>
        <v>-13.36</v>
      </c>
      <c r="L781" t="str">
        <f>IF(Table1[[#This Row],[Transaction Type]]="Upgrade",Table1[[#This Row],[Credit Amount]],IF(Table1[[#This Row],[Transaction Type]]="Activation",Table1[[#This Row],[Credit Amount]],""))</f>
        <v/>
      </c>
      <c r="M781">
        <f>IF(Table1[[#This Row],[Transaction Type]]="Maintenance",Table1[[#This Row],[Credit Amount]],"")</f>
        <v>-13.36</v>
      </c>
      <c r="N781">
        <v>10045</v>
      </c>
      <c r="O781" t="s">
        <v>2489</v>
      </c>
      <c r="P781" t="s">
        <v>2534</v>
      </c>
      <c r="Q781" t="s">
        <v>289</v>
      </c>
      <c r="R781">
        <v>10045</v>
      </c>
      <c r="S781" t="s">
        <v>2489</v>
      </c>
      <c r="T781" t="s">
        <v>2534</v>
      </c>
      <c r="U781" t="s">
        <v>289</v>
      </c>
      <c r="V781" t="s">
        <v>66</v>
      </c>
      <c r="W781">
        <v>100002488</v>
      </c>
      <c r="X781">
        <v>8005551489</v>
      </c>
      <c r="Y781" t="s">
        <v>2595</v>
      </c>
      <c r="Z781" t="s">
        <v>4084</v>
      </c>
      <c r="AA781" s="13">
        <v>-13.36</v>
      </c>
      <c r="AB781" s="14">
        <v>42578</v>
      </c>
      <c r="AC781" t="s">
        <v>36</v>
      </c>
    </row>
    <row r="782" spans="1:29" x14ac:dyDescent="0.25">
      <c r="A782" t="str">
        <f>CONCATENATE("Q",ROUNDUP(MONTH(Table1[[#This Row],[Month]])/3,0))</f>
        <v>Q3</v>
      </c>
      <c r="B782" s="14">
        <f>EOMONTH(Table1[[#This Row],[Credit Date]],-1)+1</f>
        <v>42583</v>
      </c>
      <c r="C782" t="str">
        <f>CONCATENATE(Table1[[#This Row],[Issuer Last Name]],", ",Table1[[#This Row],[Issuer First Name]])</f>
        <v>No. 045, Employee</v>
      </c>
      <c r="D782" t="str">
        <f>CONCATENATE(Table1[[#This Row],[Approver Last Name]],", ",Table1[[#This Row],[Approver First Name]])</f>
        <v>No. 009, Employee</v>
      </c>
      <c r="E782" t="str">
        <f>CONCATENATE(Table1[[#This Row],[Customer Last Name]],", ",Table1[[#This Row],[Customer First Name]])</f>
        <v>No. 13980, Client</v>
      </c>
      <c r="F7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782" t="str">
        <f>IF(Table1[[#This Row],[Transaction Type]]="Maintenance","Non-Sales","Sales")</f>
        <v>Non-Sales</v>
      </c>
      <c r="H782" t="str">
        <f>IF(Table1[[#This Row],[Quarter]]="q2",1,"")</f>
        <v/>
      </c>
      <c r="I782">
        <f>IF(Table1[[#This Row],[Quarter]]="q3",1,"")</f>
        <v>1</v>
      </c>
      <c r="J782" t="str">
        <f>IF(Table1[[#This Row],[Quarter]]="Q2",Table1[[#This Row],[Credit Amount]],"")</f>
        <v/>
      </c>
      <c r="K782">
        <f>IF(Table1[[#This Row],[Quarter]]="Q3",Table1[[#This Row],[Credit Amount]],"")</f>
        <v>-80.86</v>
      </c>
      <c r="L782" t="str">
        <f>IF(Table1[[#This Row],[Transaction Type]]="Upgrade",Table1[[#This Row],[Credit Amount]],IF(Table1[[#This Row],[Transaction Type]]="Activation",Table1[[#This Row],[Credit Amount]],""))</f>
        <v/>
      </c>
      <c r="M782">
        <f>IF(Table1[[#This Row],[Transaction Type]]="Maintenance",Table1[[#This Row],[Credit Amount]],"")</f>
        <v>-80.86</v>
      </c>
      <c r="N782">
        <v>10045</v>
      </c>
      <c r="O782" t="s">
        <v>2489</v>
      </c>
      <c r="P782" t="s">
        <v>2534</v>
      </c>
      <c r="Q782" t="s">
        <v>289</v>
      </c>
      <c r="R782">
        <v>10009</v>
      </c>
      <c r="S782" t="s">
        <v>2489</v>
      </c>
      <c r="T782" t="s">
        <v>2498</v>
      </c>
      <c r="U782" t="s">
        <v>290</v>
      </c>
      <c r="V782" t="s">
        <v>66</v>
      </c>
      <c r="W782">
        <v>100004979</v>
      </c>
      <c r="X782">
        <v>8005553980</v>
      </c>
      <c r="Y782" t="s">
        <v>2595</v>
      </c>
      <c r="Z782" t="s">
        <v>6568</v>
      </c>
      <c r="AA782" s="13">
        <v>-80.86</v>
      </c>
      <c r="AB782" s="14">
        <v>42583</v>
      </c>
      <c r="AC782" t="s">
        <v>36</v>
      </c>
    </row>
    <row r="783" spans="1:29" x14ac:dyDescent="0.25">
      <c r="A783" t="str">
        <f>CONCATENATE("Q",ROUNDUP(MONTH(Table1[[#This Row],[Month]])/3,0))</f>
        <v>Q3</v>
      </c>
      <c r="B783" s="14">
        <f>EOMONTH(Table1[[#This Row],[Credit Date]],-1)+1</f>
        <v>42583</v>
      </c>
      <c r="C783" t="str">
        <f>CONCATENATE(Table1[[#This Row],[Issuer Last Name]],", ",Table1[[#This Row],[Issuer First Name]])</f>
        <v>No. 045, Employee</v>
      </c>
      <c r="D783" t="str">
        <f>CONCATENATE(Table1[[#This Row],[Approver Last Name]],", ",Table1[[#This Row],[Approver First Name]])</f>
        <v>No. 045, Employee</v>
      </c>
      <c r="E783" t="str">
        <f>CONCATENATE(Table1[[#This Row],[Customer Last Name]],", ",Table1[[#This Row],[Customer First Name]])</f>
        <v>No. 13029, Client</v>
      </c>
      <c r="F783" t="str">
        <f>IF(Table1[[#This Row],[Credit Amount]]&gt;-19.99,"Less than 19.99",IF(Table1[[#This Row],[Credit Amount]]=-20,"20",IF(Table1[[#This Row],[Credit Amount]]&gt;-49.98,"20.01-49.98",IF(Table1[[#This Row],[Credit Amount]]=-49.99,"49.99",IF(Table1[[#This Row],[Credit Amount]]=-50,"50",IF(Table1[[#This Row],[Credit Amount]]&lt;-50.01,"Greater than 50"))))))</f>
        <v>20.01-49.98</v>
      </c>
      <c r="G783" t="str">
        <f>IF(Table1[[#This Row],[Transaction Type]]="Maintenance","Non-Sales","Sales")</f>
        <v>Non-Sales</v>
      </c>
      <c r="H783" t="str">
        <f>IF(Table1[[#This Row],[Quarter]]="q2",1,"")</f>
        <v/>
      </c>
      <c r="I783">
        <f>IF(Table1[[#This Row],[Quarter]]="q3",1,"")</f>
        <v>1</v>
      </c>
      <c r="J783" t="str">
        <f>IF(Table1[[#This Row],[Quarter]]="Q2",Table1[[#This Row],[Credit Amount]],"")</f>
        <v/>
      </c>
      <c r="K783">
        <f>IF(Table1[[#This Row],[Quarter]]="Q3",Table1[[#This Row],[Credit Amount]],"")</f>
        <v>-46.15</v>
      </c>
      <c r="L783" t="str">
        <f>IF(Table1[[#This Row],[Transaction Type]]="Upgrade",Table1[[#This Row],[Credit Amount]],IF(Table1[[#This Row],[Transaction Type]]="Activation",Table1[[#This Row],[Credit Amount]],""))</f>
        <v/>
      </c>
      <c r="M783">
        <f>IF(Table1[[#This Row],[Transaction Type]]="Maintenance",Table1[[#This Row],[Credit Amount]],"")</f>
        <v>-46.15</v>
      </c>
      <c r="N783">
        <v>10045</v>
      </c>
      <c r="O783" t="s">
        <v>2489</v>
      </c>
      <c r="P783" t="s">
        <v>2534</v>
      </c>
      <c r="Q783" t="s">
        <v>289</v>
      </c>
      <c r="R783">
        <v>10045</v>
      </c>
      <c r="S783" t="s">
        <v>2489</v>
      </c>
      <c r="T783" t="s">
        <v>2534</v>
      </c>
      <c r="U783" t="s">
        <v>289</v>
      </c>
      <c r="V783" t="s">
        <v>66</v>
      </c>
      <c r="W783">
        <v>100004028</v>
      </c>
      <c r="X783">
        <v>8005553029</v>
      </c>
      <c r="Y783" t="s">
        <v>2595</v>
      </c>
      <c r="Z783" t="s">
        <v>5617</v>
      </c>
      <c r="AA783" s="13">
        <v>-46.15</v>
      </c>
      <c r="AB783" s="14">
        <v>42586</v>
      </c>
      <c r="AC783" t="s">
        <v>36</v>
      </c>
    </row>
    <row r="784" spans="1:29" x14ac:dyDescent="0.25">
      <c r="A784" t="str">
        <f>CONCATENATE("Q",ROUNDUP(MONTH(Table1[[#This Row],[Month]])/3,0))</f>
        <v>Q3</v>
      </c>
      <c r="B784" s="14">
        <f>EOMONTH(Table1[[#This Row],[Credit Date]],-1)+1</f>
        <v>42583</v>
      </c>
      <c r="C784" t="str">
        <f>CONCATENATE(Table1[[#This Row],[Issuer Last Name]],", ",Table1[[#This Row],[Issuer First Name]])</f>
        <v>No. 045, Employee</v>
      </c>
      <c r="D784" t="str">
        <f>CONCATENATE(Table1[[#This Row],[Approver Last Name]],", ",Table1[[#This Row],[Approver First Name]])</f>
        <v>No. 045, Employee</v>
      </c>
      <c r="E784" t="str">
        <f>CONCATENATE(Table1[[#This Row],[Customer Last Name]],", ",Table1[[#This Row],[Customer First Name]])</f>
        <v>No. 10484, Client</v>
      </c>
      <c r="F784" t="str">
        <f>IF(Table1[[#This Row],[Credit Amount]]&gt;-19.99,"Less than 19.99",IF(Table1[[#This Row],[Credit Amount]]=-20,"20",IF(Table1[[#This Row],[Credit Amount]]&gt;-49.98,"20.01-49.98",IF(Table1[[#This Row],[Credit Amount]]=-49.99,"49.99",IF(Table1[[#This Row],[Credit Amount]]=-50,"50",IF(Table1[[#This Row],[Credit Amount]]&lt;-50.01,"Greater than 50"))))))</f>
        <v>Less than 19.99</v>
      </c>
      <c r="G784" t="str">
        <f>IF(Table1[[#This Row],[Transaction Type]]="Maintenance","Non-Sales","Sales")</f>
        <v>Non-Sales</v>
      </c>
      <c r="H784" t="str">
        <f>IF(Table1[[#This Row],[Quarter]]="q2",1,"")</f>
        <v/>
      </c>
      <c r="I784">
        <f>IF(Table1[[#This Row],[Quarter]]="q3",1,"")</f>
        <v>1</v>
      </c>
      <c r="J784" t="str">
        <f>IF(Table1[[#This Row],[Quarter]]="Q2",Table1[[#This Row],[Credit Amount]],"")</f>
        <v/>
      </c>
      <c r="K784">
        <f>IF(Table1[[#This Row],[Quarter]]="Q3",Table1[[#This Row],[Credit Amount]],"")</f>
        <v>-6.87</v>
      </c>
      <c r="L784" t="str">
        <f>IF(Table1[[#This Row],[Transaction Type]]="Upgrade",Table1[[#This Row],[Credit Amount]],IF(Table1[[#This Row],[Transaction Type]]="Activation",Table1[[#This Row],[Credit Amount]],""))</f>
        <v/>
      </c>
      <c r="M784">
        <f>IF(Table1[[#This Row],[Transaction Type]]="Maintenance",Table1[[#This Row],[Credit Amount]],"")</f>
        <v>-6.87</v>
      </c>
      <c r="N784">
        <v>10045</v>
      </c>
      <c r="O784" t="s">
        <v>2489</v>
      </c>
      <c r="P784" t="s">
        <v>2534</v>
      </c>
      <c r="Q784" t="s">
        <v>289</v>
      </c>
      <c r="R784">
        <v>10045</v>
      </c>
      <c r="S784" t="s">
        <v>2489</v>
      </c>
      <c r="T784" t="s">
        <v>2534</v>
      </c>
      <c r="U784" t="s">
        <v>289</v>
      </c>
      <c r="V784" t="s">
        <v>66</v>
      </c>
      <c r="W784">
        <v>100001483</v>
      </c>
      <c r="X784">
        <v>8005550484</v>
      </c>
      <c r="Y784" t="s">
        <v>2595</v>
      </c>
      <c r="Z784" t="s">
        <v>3079</v>
      </c>
      <c r="AA784" s="13">
        <v>-6.87</v>
      </c>
      <c r="AB784" s="14">
        <v>42591</v>
      </c>
      <c r="AC784" t="s">
        <v>36</v>
      </c>
    </row>
    <row r="785" spans="1:29" x14ac:dyDescent="0.25">
      <c r="A785" t="str">
        <f>CONCATENATE("Q",ROUNDUP(MONTH(Table1[[#This Row],[Month]])/3,0))</f>
        <v>Q3</v>
      </c>
      <c r="B785" s="14">
        <f>EOMONTH(Table1[[#This Row],[Credit Date]],-1)+1</f>
        <v>42583</v>
      </c>
      <c r="C785" t="str">
        <f>CONCATENATE(Table1[[#This Row],[Issuer Last Name]],", ",Table1[[#This Row],[Issuer First Name]])</f>
        <v>No. 045, Employee</v>
      </c>
      <c r="D785" t="str">
        <f>CONCATENATE(Table1[[#This Row],[Approver Last Name]],", ",Table1[[#This Row],[Approver First Name]])</f>
        <v>No. 009, Employee</v>
      </c>
      <c r="E785" t="str">
        <f>CONCATENATE(Table1[[#This Row],[Customer Last Name]],", ",Table1[[#This Row],[Customer First Name]])</f>
        <v>No. 12852, Client</v>
      </c>
      <c r="F7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785" t="str">
        <f>IF(Table1[[#This Row],[Transaction Type]]="Maintenance","Non-Sales","Sales")</f>
        <v>Non-Sales</v>
      </c>
      <c r="H785" t="str">
        <f>IF(Table1[[#This Row],[Quarter]]="q2",1,"")</f>
        <v/>
      </c>
      <c r="I785">
        <f>IF(Table1[[#This Row],[Quarter]]="q3",1,"")</f>
        <v>1</v>
      </c>
      <c r="J785" t="str">
        <f>IF(Table1[[#This Row],[Quarter]]="Q2",Table1[[#This Row],[Credit Amount]],"")</f>
        <v/>
      </c>
      <c r="K785">
        <f>IF(Table1[[#This Row],[Quarter]]="Q3",Table1[[#This Row],[Credit Amount]],"")</f>
        <v>-85.87</v>
      </c>
      <c r="L785" t="str">
        <f>IF(Table1[[#This Row],[Transaction Type]]="Upgrade",Table1[[#This Row],[Credit Amount]],IF(Table1[[#This Row],[Transaction Type]]="Activation",Table1[[#This Row],[Credit Amount]],""))</f>
        <v/>
      </c>
      <c r="M785">
        <f>IF(Table1[[#This Row],[Transaction Type]]="Maintenance",Table1[[#This Row],[Credit Amount]],"")</f>
        <v>-85.87</v>
      </c>
      <c r="N785">
        <v>10045</v>
      </c>
      <c r="O785" t="s">
        <v>2489</v>
      </c>
      <c r="P785" t="s">
        <v>2534</v>
      </c>
      <c r="Q785" t="s">
        <v>289</v>
      </c>
      <c r="R785">
        <v>10009</v>
      </c>
      <c r="S785" t="s">
        <v>2489</v>
      </c>
      <c r="T785" t="s">
        <v>2498</v>
      </c>
      <c r="U785" t="s">
        <v>290</v>
      </c>
      <c r="V785" t="s">
        <v>66</v>
      </c>
      <c r="W785">
        <v>100003851</v>
      </c>
      <c r="X785">
        <v>8005552852</v>
      </c>
      <c r="Y785" t="s">
        <v>2595</v>
      </c>
      <c r="Z785" t="s">
        <v>5443</v>
      </c>
      <c r="AA785" s="13">
        <v>-85.87</v>
      </c>
      <c r="AB785" s="14">
        <v>42592</v>
      </c>
      <c r="AC785" t="s">
        <v>36</v>
      </c>
    </row>
    <row r="786" spans="1:29" x14ac:dyDescent="0.25">
      <c r="A786" t="str">
        <f>CONCATENATE("Q",ROUNDUP(MONTH(Table1[[#This Row],[Month]])/3,0))</f>
        <v>Q3</v>
      </c>
      <c r="B786" s="14">
        <f>EOMONTH(Table1[[#This Row],[Credit Date]],-1)+1</f>
        <v>42583</v>
      </c>
      <c r="C786" t="str">
        <f>CONCATENATE(Table1[[#This Row],[Issuer Last Name]],", ",Table1[[#This Row],[Issuer First Name]])</f>
        <v>No. 045, Employee</v>
      </c>
      <c r="D786" t="str">
        <f>CONCATENATE(Table1[[#This Row],[Approver Last Name]],", ",Table1[[#This Row],[Approver First Name]])</f>
        <v>No. 045, Employee</v>
      </c>
      <c r="E786" t="str">
        <f>CONCATENATE(Table1[[#This Row],[Customer Last Name]],", ",Table1[[#This Row],[Customer First Name]])</f>
        <v>No. 13498, Client</v>
      </c>
      <c r="F786" t="str">
        <f>IF(Table1[[#This Row],[Credit Amount]]&gt;-19.99,"Less than 19.99",IF(Table1[[#This Row],[Credit Amount]]=-20,"20",IF(Table1[[#This Row],[Credit Amount]]&gt;-49.98,"20.01-49.98",IF(Table1[[#This Row],[Credit Amount]]=-49.99,"49.99",IF(Table1[[#This Row],[Credit Amount]]=-50,"50",IF(Table1[[#This Row],[Credit Amount]]&lt;-50.01,"Greater than 50"))))))</f>
        <v>Less than 19.99</v>
      </c>
      <c r="G786" t="str">
        <f>IF(Table1[[#This Row],[Transaction Type]]="Maintenance","Non-Sales","Sales")</f>
        <v>Non-Sales</v>
      </c>
      <c r="H786" t="str">
        <f>IF(Table1[[#This Row],[Quarter]]="q2",1,"")</f>
        <v/>
      </c>
      <c r="I786">
        <f>IF(Table1[[#This Row],[Quarter]]="q3",1,"")</f>
        <v>1</v>
      </c>
      <c r="J786" t="str">
        <f>IF(Table1[[#This Row],[Quarter]]="Q2",Table1[[#This Row],[Credit Amount]],"")</f>
        <v/>
      </c>
      <c r="K786">
        <f>IF(Table1[[#This Row],[Quarter]]="Q3",Table1[[#This Row],[Credit Amount]],"")</f>
        <v>-19.149999999999999</v>
      </c>
      <c r="L786" t="str">
        <f>IF(Table1[[#This Row],[Transaction Type]]="Upgrade",Table1[[#This Row],[Credit Amount]],IF(Table1[[#This Row],[Transaction Type]]="Activation",Table1[[#This Row],[Credit Amount]],""))</f>
        <v/>
      </c>
      <c r="M786">
        <f>IF(Table1[[#This Row],[Transaction Type]]="Maintenance",Table1[[#This Row],[Credit Amount]],"")</f>
        <v>-19.149999999999999</v>
      </c>
      <c r="N786">
        <v>10045</v>
      </c>
      <c r="O786" t="s">
        <v>2489</v>
      </c>
      <c r="P786" t="s">
        <v>2534</v>
      </c>
      <c r="Q786" t="s">
        <v>289</v>
      </c>
      <c r="R786">
        <v>10045</v>
      </c>
      <c r="S786" t="s">
        <v>2489</v>
      </c>
      <c r="T786" t="s">
        <v>2534</v>
      </c>
      <c r="U786" t="s">
        <v>289</v>
      </c>
      <c r="V786" t="s">
        <v>66</v>
      </c>
      <c r="W786">
        <v>100004497</v>
      </c>
      <c r="X786">
        <v>8005553498</v>
      </c>
      <c r="Y786" t="s">
        <v>2595</v>
      </c>
      <c r="Z786" t="s">
        <v>6086</v>
      </c>
      <c r="AA786" s="13">
        <v>-19.149999999999999</v>
      </c>
      <c r="AB786" s="14">
        <v>42594</v>
      </c>
      <c r="AC786" t="s">
        <v>36</v>
      </c>
    </row>
    <row r="787" spans="1:29" x14ac:dyDescent="0.25">
      <c r="A787" t="str">
        <f>CONCATENATE("Q",ROUNDUP(MONTH(Table1[[#This Row],[Month]])/3,0))</f>
        <v>Q3</v>
      </c>
      <c r="B787" s="14">
        <f>EOMONTH(Table1[[#This Row],[Credit Date]],-1)+1</f>
        <v>42583</v>
      </c>
      <c r="C787" t="str">
        <f>CONCATENATE(Table1[[#This Row],[Issuer Last Name]],", ",Table1[[#This Row],[Issuer First Name]])</f>
        <v>No. 045, Employee</v>
      </c>
      <c r="D787" t="str">
        <f>CONCATENATE(Table1[[#This Row],[Approver Last Name]],", ",Table1[[#This Row],[Approver First Name]])</f>
        <v>No. 009, Employee</v>
      </c>
      <c r="E787" t="str">
        <f>CONCATENATE(Table1[[#This Row],[Customer Last Name]],", ",Table1[[#This Row],[Customer First Name]])</f>
        <v>No. 12269, Client</v>
      </c>
      <c r="F7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87" t="str">
        <f>IF(Table1[[#This Row],[Transaction Type]]="Maintenance","Non-Sales","Sales")</f>
        <v>Non-Sales</v>
      </c>
      <c r="H787" t="str">
        <f>IF(Table1[[#This Row],[Quarter]]="q2",1,"")</f>
        <v/>
      </c>
      <c r="I787">
        <f>IF(Table1[[#This Row],[Quarter]]="q3",1,"")</f>
        <v>1</v>
      </c>
      <c r="J787" t="str">
        <f>IF(Table1[[#This Row],[Quarter]]="Q2",Table1[[#This Row],[Credit Amount]],"")</f>
        <v/>
      </c>
      <c r="K787">
        <f>IF(Table1[[#This Row],[Quarter]]="Q3",Table1[[#This Row],[Credit Amount]],"")</f>
        <v>-77.739999999999995</v>
      </c>
      <c r="L787" t="str">
        <f>IF(Table1[[#This Row],[Transaction Type]]="Upgrade",Table1[[#This Row],[Credit Amount]],IF(Table1[[#This Row],[Transaction Type]]="Activation",Table1[[#This Row],[Credit Amount]],""))</f>
        <v/>
      </c>
      <c r="M787">
        <f>IF(Table1[[#This Row],[Transaction Type]]="Maintenance",Table1[[#This Row],[Credit Amount]],"")</f>
        <v>-77.739999999999995</v>
      </c>
      <c r="N787">
        <v>10045</v>
      </c>
      <c r="O787" t="s">
        <v>2489</v>
      </c>
      <c r="P787" t="s">
        <v>2534</v>
      </c>
      <c r="Q787" t="s">
        <v>289</v>
      </c>
      <c r="R787">
        <v>10009</v>
      </c>
      <c r="S787" t="s">
        <v>2489</v>
      </c>
      <c r="T787" t="s">
        <v>2498</v>
      </c>
      <c r="U787" t="s">
        <v>290</v>
      </c>
      <c r="V787" t="s">
        <v>66</v>
      </c>
      <c r="W787">
        <v>100003268</v>
      </c>
      <c r="X787">
        <v>8005552269</v>
      </c>
      <c r="Y787" t="s">
        <v>2595</v>
      </c>
      <c r="Z787" t="s">
        <v>4864</v>
      </c>
      <c r="AA787" s="13">
        <v>-77.739999999999995</v>
      </c>
      <c r="AB787" s="14">
        <v>42594</v>
      </c>
      <c r="AC787" t="s">
        <v>36</v>
      </c>
    </row>
    <row r="788" spans="1:29" x14ac:dyDescent="0.25">
      <c r="A788" t="str">
        <f>CONCATENATE("Q",ROUNDUP(MONTH(Table1[[#This Row],[Month]])/3,0))</f>
        <v>Q3</v>
      </c>
      <c r="B788" s="14">
        <f>EOMONTH(Table1[[#This Row],[Credit Date]],-1)+1</f>
        <v>42583</v>
      </c>
      <c r="C788" t="str">
        <f>CONCATENATE(Table1[[#This Row],[Issuer Last Name]],", ",Table1[[#This Row],[Issuer First Name]])</f>
        <v>No. 045, Employee</v>
      </c>
      <c r="D788" t="str">
        <f>CONCATENATE(Table1[[#This Row],[Approver Last Name]],", ",Table1[[#This Row],[Approver First Name]])</f>
        <v>No. 009, Employee</v>
      </c>
      <c r="E788" t="str">
        <f>CONCATENATE(Table1[[#This Row],[Customer Last Name]],", ",Table1[[#This Row],[Customer First Name]])</f>
        <v>No. 12618, Client</v>
      </c>
      <c r="F7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788" t="str">
        <f>IF(Table1[[#This Row],[Transaction Type]]="Maintenance","Non-Sales","Sales")</f>
        <v>Non-Sales</v>
      </c>
      <c r="H788" t="str">
        <f>IF(Table1[[#This Row],[Quarter]]="q2",1,"")</f>
        <v/>
      </c>
      <c r="I788">
        <f>IF(Table1[[#This Row],[Quarter]]="q3",1,"")</f>
        <v>1</v>
      </c>
      <c r="J788" t="str">
        <f>IF(Table1[[#This Row],[Quarter]]="Q2",Table1[[#This Row],[Credit Amount]],"")</f>
        <v/>
      </c>
      <c r="K788">
        <f>IF(Table1[[#This Row],[Quarter]]="Q3",Table1[[#This Row],[Credit Amount]],"")</f>
        <v>-78.77</v>
      </c>
      <c r="L788" t="str">
        <f>IF(Table1[[#This Row],[Transaction Type]]="Upgrade",Table1[[#This Row],[Credit Amount]],IF(Table1[[#This Row],[Transaction Type]]="Activation",Table1[[#This Row],[Credit Amount]],""))</f>
        <v/>
      </c>
      <c r="M788">
        <f>IF(Table1[[#This Row],[Transaction Type]]="Maintenance",Table1[[#This Row],[Credit Amount]],"")</f>
        <v>-78.77</v>
      </c>
      <c r="N788">
        <v>10045</v>
      </c>
      <c r="O788" t="s">
        <v>2489</v>
      </c>
      <c r="P788" t="s">
        <v>2534</v>
      </c>
      <c r="Q788" t="s">
        <v>289</v>
      </c>
      <c r="R788">
        <v>10009</v>
      </c>
      <c r="S788" t="s">
        <v>2489</v>
      </c>
      <c r="T788" t="s">
        <v>2498</v>
      </c>
      <c r="U788" t="s">
        <v>290</v>
      </c>
      <c r="V788" t="s">
        <v>66</v>
      </c>
      <c r="W788">
        <v>100003617</v>
      </c>
      <c r="X788">
        <v>8005552618</v>
      </c>
      <c r="Y788" t="s">
        <v>2595</v>
      </c>
      <c r="Z788" t="s">
        <v>5213</v>
      </c>
      <c r="AA788" s="13">
        <v>-78.77</v>
      </c>
      <c r="AB788" s="14">
        <v>42603</v>
      </c>
      <c r="AC788" t="s">
        <v>36</v>
      </c>
    </row>
    <row r="789" spans="1:29" x14ac:dyDescent="0.25">
      <c r="A789" t="str">
        <f>CONCATENATE("Q",ROUNDUP(MONTH(Table1[[#This Row],[Month]])/3,0))</f>
        <v>Q3</v>
      </c>
      <c r="B789" s="14">
        <f>EOMONTH(Table1[[#This Row],[Credit Date]],-1)+1</f>
        <v>42583</v>
      </c>
      <c r="C789" t="str">
        <f>CONCATENATE(Table1[[#This Row],[Issuer Last Name]],", ",Table1[[#This Row],[Issuer First Name]])</f>
        <v>No. 045, Employee</v>
      </c>
      <c r="D789" t="str">
        <f>CONCATENATE(Table1[[#This Row],[Approver Last Name]],", ",Table1[[#This Row],[Approver First Name]])</f>
        <v>No. 009, Employee</v>
      </c>
      <c r="E789" t="str">
        <f>CONCATENATE(Table1[[#This Row],[Customer Last Name]],", ",Table1[[#This Row],[Customer First Name]])</f>
        <v>No. 12857, Client</v>
      </c>
      <c r="F7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89" t="str">
        <f>IF(Table1[[#This Row],[Transaction Type]]="Maintenance","Non-Sales","Sales")</f>
        <v>Non-Sales</v>
      </c>
      <c r="H789" t="str">
        <f>IF(Table1[[#This Row],[Quarter]]="q2",1,"")</f>
        <v/>
      </c>
      <c r="I789">
        <f>IF(Table1[[#This Row],[Quarter]]="q3",1,"")</f>
        <v>1</v>
      </c>
      <c r="J789" t="str">
        <f>IF(Table1[[#This Row],[Quarter]]="Q2",Table1[[#This Row],[Credit Amount]],"")</f>
        <v/>
      </c>
      <c r="K789">
        <f>IF(Table1[[#This Row],[Quarter]]="Q3",Table1[[#This Row],[Credit Amount]],"")</f>
        <v>-62.2</v>
      </c>
      <c r="L789" t="str">
        <f>IF(Table1[[#This Row],[Transaction Type]]="Upgrade",Table1[[#This Row],[Credit Amount]],IF(Table1[[#This Row],[Transaction Type]]="Activation",Table1[[#This Row],[Credit Amount]],""))</f>
        <v/>
      </c>
      <c r="M789">
        <f>IF(Table1[[#This Row],[Transaction Type]]="Maintenance",Table1[[#This Row],[Credit Amount]],"")</f>
        <v>-62.2</v>
      </c>
      <c r="N789">
        <v>10045</v>
      </c>
      <c r="O789" t="s">
        <v>2489</v>
      </c>
      <c r="P789" t="s">
        <v>2534</v>
      </c>
      <c r="Q789" t="s">
        <v>289</v>
      </c>
      <c r="R789">
        <v>10009</v>
      </c>
      <c r="S789" t="s">
        <v>2489</v>
      </c>
      <c r="T789" t="s">
        <v>2498</v>
      </c>
      <c r="U789" t="s">
        <v>290</v>
      </c>
      <c r="V789" t="s">
        <v>66</v>
      </c>
      <c r="W789">
        <v>100003856</v>
      </c>
      <c r="X789">
        <v>8005552857</v>
      </c>
      <c r="Y789" t="s">
        <v>2595</v>
      </c>
      <c r="Z789" t="s">
        <v>5448</v>
      </c>
      <c r="AA789" s="13">
        <v>-62.2</v>
      </c>
      <c r="AB789" s="14">
        <v>42603</v>
      </c>
      <c r="AC789" t="s">
        <v>36</v>
      </c>
    </row>
    <row r="790" spans="1:29" x14ac:dyDescent="0.25">
      <c r="A790" t="str">
        <f>CONCATENATE("Q",ROUNDUP(MONTH(Table1[[#This Row],[Month]])/3,0))</f>
        <v>Q3</v>
      </c>
      <c r="B790" s="14">
        <f>EOMONTH(Table1[[#This Row],[Credit Date]],-1)+1</f>
        <v>42583</v>
      </c>
      <c r="C790" t="str">
        <f>CONCATENATE(Table1[[#This Row],[Issuer Last Name]],", ",Table1[[#This Row],[Issuer First Name]])</f>
        <v>No. 045, Employee</v>
      </c>
      <c r="D790" t="str">
        <f>CONCATENATE(Table1[[#This Row],[Approver Last Name]],", ",Table1[[#This Row],[Approver First Name]])</f>
        <v>No. 045, Employee</v>
      </c>
      <c r="E790" t="str">
        <f>CONCATENATE(Table1[[#This Row],[Customer Last Name]],", ",Table1[[#This Row],[Customer First Name]])</f>
        <v>No. 11964, Client</v>
      </c>
      <c r="F790" t="str">
        <f>IF(Table1[[#This Row],[Credit Amount]]&gt;-19.99,"Less than 19.99",IF(Table1[[#This Row],[Credit Amount]]=-20,"20",IF(Table1[[#This Row],[Credit Amount]]&gt;-49.98,"20.01-49.98",IF(Table1[[#This Row],[Credit Amount]]=-49.99,"49.99",IF(Table1[[#This Row],[Credit Amount]]=-50,"50",IF(Table1[[#This Row],[Credit Amount]]&lt;-50.01,"Greater than 50"))))))</f>
        <v>20.01-49.98</v>
      </c>
      <c r="G790" t="str">
        <f>IF(Table1[[#This Row],[Transaction Type]]="Maintenance","Non-Sales","Sales")</f>
        <v>Sales</v>
      </c>
      <c r="H790" t="str">
        <f>IF(Table1[[#This Row],[Quarter]]="q2",1,"")</f>
        <v/>
      </c>
      <c r="I790">
        <f>IF(Table1[[#This Row],[Quarter]]="q3",1,"")</f>
        <v>1</v>
      </c>
      <c r="J790" t="str">
        <f>IF(Table1[[#This Row],[Quarter]]="Q2",Table1[[#This Row],[Credit Amount]],"")</f>
        <v/>
      </c>
      <c r="K790">
        <f>IF(Table1[[#This Row],[Quarter]]="Q3",Table1[[#This Row],[Credit Amount]],"")</f>
        <v>-45.4</v>
      </c>
      <c r="L790">
        <f>IF(Table1[[#This Row],[Transaction Type]]="Upgrade",Table1[[#This Row],[Credit Amount]],IF(Table1[[#This Row],[Transaction Type]]="Activation",Table1[[#This Row],[Credit Amount]],""))</f>
        <v>-45.4</v>
      </c>
      <c r="M790" t="str">
        <f>IF(Table1[[#This Row],[Transaction Type]]="Maintenance",Table1[[#This Row],[Credit Amount]],"")</f>
        <v/>
      </c>
      <c r="N790">
        <v>10045</v>
      </c>
      <c r="O790" t="s">
        <v>2489</v>
      </c>
      <c r="P790" t="s">
        <v>2534</v>
      </c>
      <c r="Q790" t="s">
        <v>289</v>
      </c>
      <c r="R790">
        <v>10045</v>
      </c>
      <c r="S790" t="s">
        <v>2489</v>
      </c>
      <c r="T790" t="s">
        <v>2534</v>
      </c>
      <c r="U790" t="s">
        <v>289</v>
      </c>
      <c r="V790" t="s">
        <v>66</v>
      </c>
      <c r="W790">
        <v>100002963</v>
      </c>
      <c r="X790">
        <v>8005551964</v>
      </c>
      <c r="Y790" t="s">
        <v>2595</v>
      </c>
      <c r="Z790" t="s">
        <v>4559</v>
      </c>
      <c r="AA790" s="13">
        <v>-45.4</v>
      </c>
      <c r="AB790" s="14">
        <v>42604</v>
      </c>
      <c r="AC790" t="s">
        <v>35</v>
      </c>
    </row>
    <row r="791" spans="1:29" x14ac:dyDescent="0.25">
      <c r="A791" t="str">
        <f>CONCATENATE("Q",ROUNDUP(MONTH(Table1[[#This Row],[Month]])/3,0))</f>
        <v>Q3</v>
      </c>
      <c r="B791" s="14">
        <f>EOMONTH(Table1[[#This Row],[Credit Date]],-1)+1</f>
        <v>42583</v>
      </c>
      <c r="C791" t="str">
        <f>CONCATENATE(Table1[[#This Row],[Issuer Last Name]],", ",Table1[[#This Row],[Issuer First Name]])</f>
        <v>No. 045, Employee</v>
      </c>
      <c r="D791" t="str">
        <f>CONCATENATE(Table1[[#This Row],[Approver Last Name]],", ",Table1[[#This Row],[Approver First Name]])</f>
        <v>No. 045, Employee</v>
      </c>
      <c r="E791" t="str">
        <f>CONCATENATE(Table1[[#This Row],[Customer Last Name]],", ",Table1[[#This Row],[Customer First Name]])</f>
        <v>No. 10139, Client</v>
      </c>
      <c r="F791" t="str">
        <f>IF(Table1[[#This Row],[Credit Amount]]&gt;-19.99,"Less than 19.99",IF(Table1[[#This Row],[Credit Amount]]=-20,"20",IF(Table1[[#This Row],[Credit Amount]]&gt;-49.98,"20.01-49.98",IF(Table1[[#This Row],[Credit Amount]]=-49.99,"49.99",IF(Table1[[#This Row],[Credit Amount]]=-50,"50",IF(Table1[[#This Row],[Credit Amount]]&lt;-50.01,"Greater than 50"))))))</f>
        <v>20.01-49.98</v>
      </c>
      <c r="G791" t="str">
        <f>IF(Table1[[#This Row],[Transaction Type]]="Maintenance","Non-Sales","Sales")</f>
        <v>Non-Sales</v>
      </c>
      <c r="H791" t="str">
        <f>IF(Table1[[#This Row],[Quarter]]="q2",1,"")</f>
        <v/>
      </c>
      <c r="I791">
        <f>IF(Table1[[#This Row],[Quarter]]="q3",1,"")</f>
        <v>1</v>
      </c>
      <c r="J791" t="str">
        <f>IF(Table1[[#This Row],[Quarter]]="Q2",Table1[[#This Row],[Credit Amount]],"")</f>
        <v/>
      </c>
      <c r="K791">
        <f>IF(Table1[[#This Row],[Quarter]]="Q3",Table1[[#This Row],[Credit Amount]],"")</f>
        <v>-39.83</v>
      </c>
      <c r="L791" t="str">
        <f>IF(Table1[[#This Row],[Transaction Type]]="Upgrade",Table1[[#This Row],[Credit Amount]],IF(Table1[[#This Row],[Transaction Type]]="Activation",Table1[[#This Row],[Credit Amount]],""))</f>
        <v/>
      </c>
      <c r="M791">
        <f>IF(Table1[[#This Row],[Transaction Type]]="Maintenance",Table1[[#This Row],[Credit Amount]],"")</f>
        <v>-39.83</v>
      </c>
      <c r="N791">
        <v>10045</v>
      </c>
      <c r="O791" t="s">
        <v>2489</v>
      </c>
      <c r="P791" t="s">
        <v>2534</v>
      </c>
      <c r="Q791" t="s">
        <v>289</v>
      </c>
      <c r="R791">
        <v>10045</v>
      </c>
      <c r="S791" t="s">
        <v>2489</v>
      </c>
      <c r="T791" t="s">
        <v>2534</v>
      </c>
      <c r="U791" t="s">
        <v>289</v>
      </c>
      <c r="V791" t="s">
        <v>66</v>
      </c>
      <c r="W791">
        <v>100001138</v>
      </c>
      <c r="X791">
        <v>8005550139</v>
      </c>
      <c r="Y791" t="s">
        <v>2595</v>
      </c>
      <c r="Z791" t="s">
        <v>2734</v>
      </c>
      <c r="AA791" s="13">
        <v>-39.83</v>
      </c>
      <c r="AB791" s="14">
        <v>42607</v>
      </c>
      <c r="AC791" t="s">
        <v>36</v>
      </c>
    </row>
    <row r="792" spans="1:29" x14ac:dyDescent="0.25">
      <c r="A792" t="str">
        <f>CONCATENATE("Q",ROUNDUP(MONTH(Table1[[#This Row],[Month]])/3,0))</f>
        <v>Q3</v>
      </c>
      <c r="B792" s="14">
        <f>EOMONTH(Table1[[#This Row],[Credit Date]],-1)+1</f>
        <v>42583</v>
      </c>
      <c r="C792" t="str">
        <f>CONCATENATE(Table1[[#This Row],[Issuer Last Name]],", ",Table1[[#This Row],[Issuer First Name]])</f>
        <v>No. 045, Employee</v>
      </c>
      <c r="D792" t="str">
        <f>CONCATENATE(Table1[[#This Row],[Approver Last Name]],", ",Table1[[#This Row],[Approver First Name]])</f>
        <v>No. 045, Employee</v>
      </c>
      <c r="E792" t="str">
        <f>CONCATENATE(Table1[[#This Row],[Customer Last Name]],", ",Table1[[#This Row],[Customer First Name]])</f>
        <v>No. 12775, Client</v>
      </c>
      <c r="F792" t="str">
        <f>IF(Table1[[#This Row],[Credit Amount]]&gt;-19.99,"Less than 19.99",IF(Table1[[#This Row],[Credit Amount]]=-20,"20",IF(Table1[[#This Row],[Credit Amount]]&gt;-49.98,"20.01-49.98",IF(Table1[[#This Row],[Credit Amount]]=-49.99,"49.99",IF(Table1[[#This Row],[Credit Amount]]=-50,"50",IF(Table1[[#This Row],[Credit Amount]]&lt;-50.01,"Greater than 50"))))))</f>
        <v>20.01-49.98</v>
      </c>
      <c r="G792" t="str">
        <f>IF(Table1[[#This Row],[Transaction Type]]="Maintenance","Non-Sales","Sales")</f>
        <v>Sales</v>
      </c>
      <c r="H792" t="str">
        <f>IF(Table1[[#This Row],[Quarter]]="q2",1,"")</f>
        <v/>
      </c>
      <c r="I792">
        <f>IF(Table1[[#This Row],[Quarter]]="q3",1,"")</f>
        <v>1</v>
      </c>
      <c r="J792" t="str">
        <f>IF(Table1[[#This Row],[Quarter]]="Q2",Table1[[#This Row],[Credit Amount]],"")</f>
        <v/>
      </c>
      <c r="K792">
        <f>IF(Table1[[#This Row],[Quarter]]="Q3",Table1[[#This Row],[Credit Amount]],"")</f>
        <v>-43.4</v>
      </c>
      <c r="L792">
        <f>IF(Table1[[#This Row],[Transaction Type]]="Upgrade",Table1[[#This Row],[Credit Amount]],IF(Table1[[#This Row],[Transaction Type]]="Activation",Table1[[#This Row],[Credit Amount]],""))</f>
        <v>-43.4</v>
      </c>
      <c r="M792" t="str">
        <f>IF(Table1[[#This Row],[Transaction Type]]="Maintenance",Table1[[#This Row],[Credit Amount]],"")</f>
        <v/>
      </c>
      <c r="N792">
        <v>10045</v>
      </c>
      <c r="O792" t="s">
        <v>2489</v>
      </c>
      <c r="P792" t="s">
        <v>2534</v>
      </c>
      <c r="Q792" t="s">
        <v>289</v>
      </c>
      <c r="R792">
        <v>10045</v>
      </c>
      <c r="S792" t="s">
        <v>2489</v>
      </c>
      <c r="T792" t="s">
        <v>2534</v>
      </c>
      <c r="U792" t="s">
        <v>289</v>
      </c>
      <c r="V792" t="s">
        <v>66</v>
      </c>
      <c r="W792">
        <v>100003774</v>
      </c>
      <c r="X792">
        <v>8005552775</v>
      </c>
      <c r="Y792" t="s">
        <v>2595</v>
      </c>
      <c r="Z792" t="s">
        <v>5367</v>
      </c>
      <c r="AA792" s="13">
        <v>-43.4</v>
      </c>
      <c r="AB792" s="14">
        <v>42609</v>
      </c>
      <c r="AC792" t="s">
        <v>35</v>
      </c>
    </row>
    <row r="793" spans="1:29" x14ac:dyDescent="0.25">
      <c r="A793" t="str">
        <f>CONCATENATE("Q",ROUNDUP(MONTH(Table1[[#This Row],[Month]])/3,0))</f>
        <v>Q3</v>
      </c>
      <c r="B793" s="14">
        <f>EOMONTH(Table1[[#This Row],[Credit Date]],-1)+1</f>
        <v>42583</v>
      </c>
      <c r="C793" t="str">
        <f>CONCATENATE(Table1[[#This Row],[Issuer Last Name]],", ",Table1[[#This Row],[Issuer First Name]])</f>
        <v>No. 045, Employee</v>
      </c>
      <c r="D793" t="str">
        <f>CONCATENATE(Table1[[#This Row],[Approver Last Name]],", ",Table1[[#This Row],[Approver First Name]])</f>
        <v>No. 045, Employee</v>
      </c>
      <c r="E793" t="str">
        <f>CONCATENATE(Table1[[#This Row],[Customer Last Name]],", ",Table1[[#This Row],[Customer First Name]])</f>
        <v>No. 13852, Client</v>
      </c>
      <c r="F793" t="str">
        <f>IF(Table1[[#This Row],[Credit Amount]]&gt;-19.99,"Less than 19.99",IF(Table1[[#This Row],[Credit Amount]]=-20,"20",IF(Table1[[#This Row],[Credit Amount]]&gt;-49.98,"20.01-49.98",IF(Table1[[#This Row],[Credit Amount]]=-49.99,"49.99",IF(Table1[[#This Row],[Credit Amount]]=-50,"50",IF(Table1[[#This Row],[Credit Amount]]&lt;-50.01,"Greater than 50"))))))</f>
        <v>Less than 19.99</v>
      </c>
      <c r="G793" t="str">
        <f>IF(Table1[[#This Row],[Transaction Type]]="Maintenance","Non-Sales","Sales")</f>
        <v>Sales</v>
      </c>
      <c r="H793" t="str">
        <f>IF(Table1[[#This Row],[Quarter]]="q2",1,"")</f>
        <v/>
      </c>
      <c r="I793">
        <f>IF(Table1[[#This Row],[Quarter]]="q3",1,"")</f>
        <v>1</v>
      </c>
      <c r="J793" t="str">
        <f>IF(Table1[[#This Row],[Quarter]]="Q2",Table1[[#This Row],[Credit Amount]],"")</f>
        <v/>
      </c>
      <c r="K793">
        <f>IF(Table1[[#This Row],[Quarter]]="Q3",Table1[[#This Row],[Credit Amount]],"")</f>
        <v>-14.87</v>
      </c>
      <c r="L793">
        <f>IF(Table1[[#This Row],[Transaction Type]]="Upgrade",Table1[[#This Row],[Credit Amount]],IF(Table1[[#This Row],[Transaction Type]]="Activation",Table1[[#This Row],[Credit Amount]],""))</f>
        <v>-14.87</v>
      </c>
      <c r="M793" t="str">
        <f>IF(Table1[[#This Row],[Transaction Type]]="Maintenance",Table1[[#This Row],[Credit Amount]],"")</f>
        <v/>
      </c>
      <c r="N793">
        <v>10045</v>
      </c>
      <c r="O793" t="s">
        <v>2489</v>
      </c>
      <c r="P793" t="s">
        <v>2534</v>
      </c>
      <c r="Q793" t="s">
        <v>289</v>
      </c>
      <c r="R793">
        <v>10045</v>
      </c>
      <c r="S793" t="s">
        <v>2489</v>
      </c>
      <c r="T793" t="s">
        <v>2534</v>
      </c>
      <c r="U793" t="s">
        <v>289</v>
      </c>
      <c r="V793" t="s">
        <v>66</v>
      </c>
      <c r="W793">
        <v>100004851</v>
      </c>
      <c r="X793">
        <v>8005553852</v>
      </c>
      <c r="Y793" t="s">
        <v>2595</v>
      </c>
      <c r="Z793" t="s">
        <v>6440</v>
      </c>
      <c r="AA793" s="13">
        <v>-14.87</v>
      </c>
      <c r="AB793" s="14">
        <v>42610</v>
      </c>
      <c r="AC793" t="s">
        <v>37</v>
      </c>
    </row>
    <row r="794" spans="1:29" x14ac:dyDescent="0.25">
      <c r="A794" t="str">
        <f>CONCATENATE("Q",ROUNDUP(MONTH(Table1[[#This Row],[Month]])/3,0))</f>
        <v>Q3</v>
      </c>
      <c r="B794" s="14">
        <f>EOMONTH(Table1[[#This Row],[Credit Date]],-1)+1</f>
        <v>42583</v>
      </c>
      <c r="C794" t="str">
        <f>CONCATENATE(Table1[[#This Row],[Issuer Last Name]],", ",Table1[[#This Row],[Issuer First Name]])</f>
        <v>No. 045, Employee</v>
      </c>
      <c r="D794" t="str">
        <f>CONCATENATE(Table1[[#This Row],[Approver Last Name]],", ",Table1[[#This Row],[Approver First Name]])</f>
        <v>No. 045, Employee</v>
      </c>
      <c r="E794" t="str">
        <f>CONCATENATE(Table1[[#This Row],[Customer Last Name]],", ",Table1[[#This Row],[Customer First Name]])</f>
        <v>No. 13177, Client</v>
      </c>
      <c r="F794" t="str">
        <f>IF(Table1[[#This Row],[Credit Amount]]&gt;-19.99,"Less than 19.99",IF(Table1[[#This Row],[Credit Amount]]=-20,"20",IF(Table1[[#This Row],[Credit Amount]]&gt;-49.98,"20.01-49.98",IF(Table1[[#This Row],[Credit Amount]]=-49.99,"49.99",IF(Table1[[#This Row],[Credit Amount]]=-50,"50",IF(Table1[[#This Row],[Credit Amount]]&lt;-50.01,"Greater than 50"))))))</f>
        <v>Less than 19.99</v>
      </c>
      <c r="G794" t="str">
        <f>IF(Table1[[#This Row],[Transaction Type]]="Maintenance","Non-Sales","Sales")</f>
        <v>Sales</v>
      </c>
      <c r="H794" t="str">
        <f>IF(Table1[[#This Row],[Quarter]]="q2",1,"")</f>
        <v/>
      </c>
      <c r="I794">
        <f>IF(Table1[[#This Row],[Quarter]]="q3",1,"")</f>
        <v>1</v>
      </c>
      <c r="J794" t="str">
        <f>IF(Table1[[#This Row],[Quarter]]="Q2",Table1[[#This Row],[Credit Amount]],"")</f>
        <v/>
      </c>
      <c r="K794">
        <f>IF(Table1[[#This Row],[Quarter]]="Q3",Table1[[#This Row],[Credit Amount]],"")</f>
        <v>-19.88</v>
      </c>
      <c r="L794">
        <f>IF(Table1[[#This Row],[Transaction Type]]="Upgrade",Table1[[#This Row],[Credit Amount]],IF(Table1[[#This Row],[Transaction Type]]="Activation",Table1[[#This Row],[Credit Amount]],""))</f>
        <v>-19.88</v>
      </c>
      <c r="M794" t="str">
        <f>IF(Table1[[#This Row],[Transaction Type]]="Maintenance",Table1[[#This Row],[Credit Amount]],"")</f>
        <v/>
      </c>
      <c r="N794">
        <v>10045</v>
      </c>
      <c r="O794" t="s">
        <v>2489</v>
      </c>
      <c r="P794" t="s">
        <v>2534</v>
      </c>
      <c r="Q794" t="s">
        <v>289</v>
      </c>
      <c r="R794">
        <v>10045</v>
      </c>
      <c r="S794" t="s">
        <v>2489</v>
      </c>
      <c r="T794" t="s">
        <v>2534</v>
      </c>
      <c r="U794" t="s">
        <v>289</v>
      </c>
      <c r="V794" t="s">
        <v>66</v>
      </c>
      <c r="W794">
        <v>100004176</v>
      </c>
      <c r="X794">
        <v>8005553177</v>
      </c>
      <c r="Y794" t="s">
        <v>2595</v>
      </c>
      <c r="Z794" t="s">
        <v>5765</v>
      </c>
      <c r="AA794" s="13">
        <v>-19.88</v>
      </c>
      <c r="AB794" s="14">
        <v>42611</v>
      </c>
      <c r="AC794" t="s">
        <v>35</v>
      </c>
    </row>
    <row r="795" spans="1:29" x14ac:dyDescent="0.25">
      <c r="A795" t="str">
        <f>CONCATENATE("Q",ROUNDUP(MONTH(Table1[[#This Row],[Month]])/3,0))</f>
        <v>Q3</v>
      </c>
      <c r="B795" s="14">
        <f>EOMONTH(Table1[[#This Row],[Credit Date]],-1)+1</f>
        <v>42614</v>
      </c>
      <c r="C795" t="str">
        <f>CONCATENATE(Table1[[#This Row],[Issuer Last Name]],", ",Table1[[#This Row],[Issuer First Name]])</f>
        <v>No. 045, Employee</v>
      </c>
      <c r="D795" t="str">
        <f>CONCATENATE(Table1[[#This Row],[Approver Last Name]],", ",Table1[[#This Row],[Approver First Name]])</f>
        <v>No. 045, Employee</v>
      </c>
      <c r="E795" t="str">
        <f>CONCATENATE(Table1[[#This Row],[Customer Last Name]],", ",Table1[[#This Row],[Customer First Name]])</f>
        <v>No. 10072, Client</v>
      </c>
      <c r="F795" t="str">
        <f>IF(Table1[[#This Row],[Credit Amount]]&gt;-19.99,"Less than 19.99",IF(Table1[[#This Row],[Credit Amount]]=-20,"20",IF(Table1[[#This Row],[Credit Amount]]&gt;-49.98,"20.01-49.98",IF(Table1[[#This Row],[Credit Amount]]=-49.99,"49.99",IF(Table1[[#This Row],[Credit Amount]]=-50,"50",IF(Table1[[#This Row],[Credit Amount]]&lt;-50.01,"Greater than 50"))))))</f>
        <v>20.01-49.98</v>
      </c>
      <c r="G795" t="str">
        <f>IF(Table1[[#This Row],[Transaction Type]]="Maintenance","Non-Sales","Sales")</f>
        <v>Non-Sales</v>
      </c>
      <c r="H795" t="str">
        <f>IF(Table1[[#This Row],[Quarter]]="q2",1,"")</f>
        <v/>
      </c>
      <c r="I795">
        <f>IF(Table1[[#This Row],[Quarter]]="q3",1,"")</f>
        <v>1</v>
      </c>
      <c r="J795" t="str">
        <f>IF(Table1[[#This Row],[Quarter]]="Q2",Table1[[#This Row],[Credit Amount]],"")</f>
        <v/>
      </c>
      <c r="K795">
        <f>IF(Table1[[#This Row],[Quarter]]="Q3",Table1[[#This Row],[Credit Amount]],"")</f>
        <v>-22.63</v>
      </c>
      <c r="L795" t="str">
        <f>IF(Table1[[#This Row],[Transaction Type]]="Upgrade",Table1[[#This Row],[Credit Amount]],IF(Table1[[#This Row],[Transaction Type]]="Activation",Table1[[#This Row],[Credit Amount]],""))</f>
        <v/>
      </c>
      <c r="M795">
        <f>IF(Table1[[#This Row],[Transaction Type]]="Maintenance",Table1[[#This Row],[Credit Amount]],"")</f>
        <v>-22.63</v>
      </c>
      <c r="N795">
        <v>10045</v>
      </c>
      <c r="O795" t="s">
        <v>2489</v>
      </c>
      <c r="P795" t="s">
        <v>2534</v>
      </c>
      <c r="Q795" t="s">
        <v>289</v>
      </c>
      <c r="R795">
        <v>10045</v>
      </c>
      <c r="S795" t="s">
        <v>2489</v>
      </c>
      <c r="T795" t="s">
        <v>2534</v>
      </c>
      <c r="U795" t="s">
        <v>289</v>
      </c>
      <c r="V795" t="s">
        <v>66</v>
      </c>
      <c r="W795">
        <v>100001071</v>
      </c>
      <c r="X795">
        <v>8005550072</v>
      </c>
      <c r="Y795" t="s">
        <v>2595</v>
      </c>
      <c r="Z795" t="s">
        <v>2667</v>
      </c>
      <c r="AA795" s="13">
        <v>-22.63</v>
      </c>
      <c r="AB795" s="14">
        <v>42621</v>
      </c>
      <c r="AC795" t="s">
        <v>36</v>
      </c>
    </row>
    <row r="796" spans="1:29" x14ac:dyDescent="0.25">
      <c r="A796" t="str">
        <f>CONCATENATE("Q",ROUNDUP(MONTH(Table1[[#This Row],[Month]])/3,0))</f>
        <v>Q3</v>
      </c>
      <c r="B796" s="14">
        <f>EOMONTH(Table1[[#This Row],[Credit Date]],-1)+1</f>
        <v>42614</v>
      </c>
      <c r="C796" t="str">
        <f>CONCATENATE(Table1[[#This Row],[Issuer Last Name]],", ",Table1[[#This Row],[Issuer First Name]])</f>
        <v>No. 045, Employee</v>
      </c>
      <c r="D796" t="str">
        <f>CONCATENATE(Table1[[#This Row],[Approver Last Name]],", ",Table1[[#This Row],[Approver First Name]])</f>
        <v>No. 009, Employee</v>
      </c>
      <c r="E796" t="str">
        <f>CONCATENATE(Table1[[#This Row],[Customer Last Name]],", ",Table1[[#This Row],[Customer First Name]])</f>
        <v>No. 12237, Client</v>
      </c>
      <c r="F7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796" t="str">
        <f>IF(Table1[[#This Row],[Transaction Type]]="Maintenance","Non-Sales","Sales")</f>
        <v>Sales</v>
      </c>
      <c r="H796" t="str">
        <f>IF(Table1[[#This Row],[Quarter]]="q2",1,"")</f>
        <v/>
      </c>
      <c r="I796">
        <f>IF(Table1[[#This Row],[Quarter]]="q3",1,"")</f>
        <v>1</v>
      </c>
      <c r="J796" t="str">
        <f>IF(Table1[[#This Row],[Quarter]]="Q2",Table1[[#This Row],[Credit Amount]],"")</f>
        <v/>
      </c>
      <c r="K796">
        <f>IF(Table1[[#This Row],[Quarter]]="Q3",Table1[[#This Row],[Credit Amount]],"")</f>
        <v>-65.959999999999994</v>
      </c>
      <c r="L796">
        <f>IF(Table1[[#This Row],[Transaction Type]]="Upgrade",Table1[[#This Row],[Credit Amount]],IF(Table1[[#This Row],[Transaction Type]]="Activation",Table1[[#This Row],[Credit Amount]],""))</f>
        <v>-65.959999999999994</v>
      </c>
      <c r="M796" t="str">
        <f>IF(Table1[[#This Row],[Transaction Type]]="Maintenance",Table1[[#This Row],[Credit Amount]],"")</f>
        <v/>
      </c>
      <c r="N796">
        <v>10045</v>
      </c>
      <c r="O796" t="s">
        <v>2489</v>
      </c>
      <c r="P796" t="s">
        <v>2534</v>
      </c>
      <c r="Q796" t="s">
        <v>289</v>
      </c>
      <c r="R796">
        <v>10009</v>
      </c>
      <c r="S796" t="s">
        <v>2489</v>
      </c>
      <c r="T796" t="s">
        <v>2498</v>
      </c>
      <c r="U796" t="s">
        <v>290</v>
      </c>
      <c r="V796" t="s">
        <v>66</v>
      </c>
      <c r="W796">
        <v>100003236</v>
      </c>
      <c r="X796">
        <v>8005552237</v>
      </c>
      <c r="Y796" t="s">
        <v>2595</v>
      </c>
      <c r="Z796" t="s">
        <v>4832</v>
      </c>
      <c r="AA796" s="13">
        <v>-65.959999999999994</v>
      </c>
      <c r="AB796" s="14">
        <v>42627</v>
      </c>
      <c r="AC796" t="s">
        <v>35</v>
      </c>
    </row>
    <row r="797" spans="1:29" x14ac:dyDescent="0.25">
      <c r="A797" t="str">
        <f>CONCATENATE("Q",ROUNDUP(MONTH(Table1[[#This Row],[Month]])/3,0))</f>
        <v>Q2</v>
      </c>
      <c r="B797" s="14">
        <f>EOMONTH(Table1[[#This Row],[Credit Date]],-1)+1</f>
        <v>42461</v>
      </c>
      <c r="C797" t="str">
        <f>CONCATENATE(Table1[[#This Row],[Issuer Last Name]],", ",Table1[[#This Row],[Issuer First Name]])</f>
        <v>No. 009, Employee</v>
      </c>
      <c r="D797" t="str">
        <f>CONCATENATE(Table1[[#This Row],[Approver Last Name]],", ",Table1[[#This Row],[Approver First Name]])</f>
        <v>No. 009, Employee</v>
      </c>
      <c r="E797" t="str">
        <f>CONCATENATE(Table1[[#This Row],[Customer Last Name]],", ",Table1[[#This Row],[Customer First Name]])</f>
        <v>No. 12453, Client</v>
      </c>
      <c r="F7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797" t="str">
        <f>IF(Table1[[#This Row],[Transaction Type]]="Maintenance","Non-Sales","Sales")</f>
        <v>Non-Sales</v>
      </c>
      <c r="H797">
        <f>IF(Table1[[#This Row],[Quarter]]="q2",1,"")</f>
        <v>1</v>
      </c>
      <c r="I797" t="str">
        <f>IF(Table1[[#This Row],[Quarter]]="q3",1,"")</f>
        <v/>
      </c>
      <c r="J797">
        <f>IF(Table1[[#This Row],[Quarter]]="Q2",Table1[[#This Row],[Credit Amount]],"")</f>
        <v>-340.35</v>
      </c>
      <c r="K797" t="str">
        <f>IF(Table1[[#This Row],[Quarter]]="Q3",Table1[[#This Row],[Credit Amount]],"")</f>
        <v/>
      </c>
      <c r="L797" t="str">
        <f>IF(Table1[[#This Row],[Transaction Type]]="Upgrade",Table1[[#This Row],[Credit Amount]],IF(Table1[[#This Row],[Transaction Type]]="Activation",Table1[[#This Row],[Credit Amount]],""))</f>
        <v/>
      </c>
      <c r="M797">
        <f>IF(Table1[[#This Row],[Transaction Type]]="Maintenance",Table1[[#This Row],[Credit Amount]],"")</f>
        <v>-340.35</v>
      </c>
      <c r="N797">
        <v>10009</v>
      </c>
      <c r="O797" t="s">
        <v>2489</v>
      </c>
      <c r="P797" t="s">
        <v>2498</v>
      </c>
      <c r="Q797" t="s">
        <v>290</v>
      </c>
      <c r="R797">
        <v>10009</v>
      </c>
      <c r="S797" t="s">
        <v>2489</v>
      </c>
      <c r="T797" t="s">
        <v>2498</v>
      </c>
      <c r="U797" t="s">
        <v>290</v>
      </c>
      <c r="V797" t="s">
        <v>66</v>
      </c>
      <c r="W797">
        <v>100003452</v>
      </c>
      <c r="X797">
        <v>8005552453</v>
      </c>
      <c r="Y797" t="s">
        <v>2595</v>
      </c>
      <c r="Z797" t="s">
        <v>5048</v>
      </c>
      <c r="AA797" s="13">
        <v>-340.35</v>
      </c>
      <c r="AB797" s="14">
        <v>42462</v>
      </c>
      <c r="AC797" t="s">
        <v>36</v>
      </c>
    </row>
    <row r="798" spans="1:29" x14ac:dyDescent="0.25">
      <c r="A798" t="str">
        <f>CONCATENATE("Q",ROUNDUP(MONTH(Table1[[#This Row],[Month]])/3,0))</f>
        <v>Q2</v>
      </c>
      <c r="B798" s="14">
        <f>EOMONTH(Table1[[#This Row],[Credit Date]],-1)+1</f>
        <v>42461</v>
      </c>
      <c r="C798" t="str">
        <f>CONCATENATE(Table1[[#This Row],[Issuer Last Name]],", ",Table1[[#This Row],[Issuer First Name]])</f>
        <v>No. 009, Employee</v>
      </c>
      <c r="D798" t="str">
        <f>CONCATENATE(Table1[[#This Row],[Approver Last Name]],", ",Table1[[#This Row],[Approver First Name]])</f>
        <v>No. 009, Employee</v>
      </c>
      <c r="E798" t="str">
        <f>CONCATENATE(Table1[[#This Row],[Customer Last Name]],", ",Table1[[#This Row],[Customer First Name]])</f>
        <v>No. 13142, Client</v>
      </c>
      <c r="F7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798" t="str">
        <f>IF(Table1[[#This Row],[Transaction Type]]="Maintenance","Non-Sales","Sales")</f>
        <v>Sales</v>
      </c>
      <c r="H798">
        <f>IF(Table1[[#This Row],[Quarter]]="q2",1,"")</f>
        <v>1</v>
      </c>
      <c r="I798" t="str">
        <f>IF(Table1[[#This Row],[Quarter]]="q3",1,"")</f>
        <v/>
      </c>
      <c r="J798">
        <f>IF(Table1[[#This Row],[Quarter]]="Q2",Table1[[#This Row],[Credit Amount]],"")</f>
        <v>-438.02</v>
      </c>
      <c r="K798" t="str">
        <f>IF(Table1[[#This Row],[Quarter]]="Q3",Table1[[#This Row],[Credit Amount]],"")</f>
        <v/>
      </c>
      <c r="L798">
        <f>IF(Table1[[#This Row],[Transaction Type]]="Upgrade",Table1[[#This Row],[Credit Amount]],IF(Table1[[#This Row],[Transaction Type]]="Activation",Table1[[#This Row],[Credit Amount]],""))</f>
        <v>-438.02</v>
      </c>
      <c r="M798" t="str">
        <f>IF(Table1[[#This Row],[Transaction Type]]="Maintenance",Table1[[#This Row],[Credit Amount]],"")</f>
        <v/>
      </c>
      <c r="N798">
        <v>10009</v>
      </c>
      <c r="O798" t="s">
        <v>2489</v>
      </c>
      <c r="P798" t="s">
        <v>2498</v>
      </c>
      <c r="Q798" t="s">
        <v>290</v>
      </c>
      <c r="R798">
        <v>10009</v>
      </c>
      <c r="S798" t="s">
        <v>2489</v>
      </c>
      <c r="T798" t="s">
        <v>2498</v>
      </c>
      <c r="U798" t="s">
        <v>290</v>
      </c>
      <c r="V798" t="s">
        <v>66</v>
      </c>
      <c r="W798">
        <v>100004141</v>
      </c>
      <c r="X798">
        <v>8005553142</v>
      </c>
      <c r="Y798" t="s">
        <v>2595</v>
      </c>
      <c r="Z798" t="s">
        <v>5730</v>
      </c>
      <c r="AA798" s="13">
        <v>-438.02</v>
      </c>
      <c r="AB798" s="14">
        <v>42471</v>
      </c>
      <c r="AC798" t="s">
        <v>37</v>
      </c>
    </row>
    <row r="799" spans="1:29" x14ac:dyDescent="0.25">
      <c r="A799" t="str">
        <f>CONCATENATE("Q",ROUNDUP(MONTH(Table1[[#This Row],[Month]])/3,0))</f>
        <v>Q2</v>
      </c>
      <c r="B799" s="14">
        <f>EOMONTH(Table1[[#This Row],[Credit Date]],-1)+1</f>
        <v>42461</v>
      </c>
      <c r="C799" t="str">
        <f>CONCATENATE(Table1[[#This Row],[Issuer Last Name]],", ",Table1[[#This Row],[Issuer First Name]])</f>
        <v>No. 009, Employee</v>
      </c>
      <c r="D799" t="str">
        <f>CONCATENATE(Table1[[#This Row],[Approver Last Name]],", ",Table1[[#This Row],[Approver First Name]])</f>
        <v>No. 009, Employee</v>
      </c>
      <c r="E799" t="str">
        <f>CONCATENATE(Table1[[#This Row],[Customer Last Name]],", ",Table1[[#This Row],[Customer First Name]])</f>
        <v>No. 12098, Client</v>
      </c>
      <c r="F7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799" t="str">
        <f>IF(Table1[[#This Row],[Transaction Type]]="Maintenance","Non-Sales","Sales")</f>
        <v>Non-Sales</v>
      </c>
      <c r="H799">
        <f>IF(Table1[[#This Row],[Quarter]]="q2",1,"")</f>
        <v>1</v>
      </c>
      <c r="I799" t="str">
        <f>IF(Table1[[#This Row],[Quarter]]="q3",1,"")</f>
        <v/>
      </c>
      <c r="J799">
        <f>IF(Table1[[#This Row],[Quarter]]="Q2",Table1[[#This Row],[Credit Amount]],"")</f>
        <v>-339.45</v>
      </c>
      <c r="K799" t="str">
        <f>IF(Table1[[#This Row],[Quarter]]="Q3",Table1[[#This Row],[Credit Amount]],"")</f>
        <v/>
      </c>
      <c r="L799" t="str">
        <f>IF(Table1[[#This Row],[Transaction Type]]="Upgrade",Table1[[#This Row],[Credit Amount]],IF(Table1[[#This Row],[Transaction Type]]="Activation",Table1[[#This Row],[Credit Amount]],""))</f>
        <v/>
      </c>
      <c r="M799">
        <f>IF(Table1[[#This Row],[Transaction Type]]="Maintenance",Table1[[#This Row],[Credit Amount]],"")</f>
        <v>-339.45</v>
      </c>
      <c r="N799">
        <v>10009</v>
      </c>
      <c r="O799" t="s">
        <v>2489</v>
      </c>
      <c r="P799" t="s">
        <v>2498</v>
      </c>
      <c r="Q799" t="s">
        <v>290</v>
      </c>
      <c r="R799">
        <v>10009</v>
      </c>
      <c r="S799" t="s">
        <v>2489</v>
      </c>
      <c r="T799" t="s">
        <v>2498</v>
      </c>
      <c r="U799" t="s">
        <v>290</v>
      </c>
      <c r="V799" t="s">
        <v>66</v>
      </c>
      <c r="W799">
        <v>100003097</v>
      </c>
      <c r="X799">
        <v>8005552098</v>
      </c>
      <c r="Y799" t="s">
        <v>2595</v>
      </c>
      <c r="Z799" t="s">
        <v>4693</v>
      </c>
      <c r="AA799" s="13">
        <v>-339.45</v>
      </c>
      <c r="AB799" s="14">
        <v>42489</v>
      </c>
      <c r="AC799" t="s">
        <v>36</v>
      </c>
    </row>
    <row r="800" spans="1:29" x14ac:dyDescent="0.25">
      <c r="A800" t="str">
        <f>CONCATENATE("Q",ROUNDUP(MONTH(Table1[[#This Row],[Month]])/3,0))</f>
        <v>Q2</v>
      </c>
      <c r="B800" s="14">
        <f>EOMONTH(Table1[[#This Row],[Credit Date]],-1)+1</f>
        <v>42491</v>
      </c>
      <c r="C800" t="str">
        <f>CONCATENATE(Table1[[#This Row],[Issuer Last Name]],", ",Table1[[#This Row],[Issuer First Name]])</f>
        <v>No. 009, Employee</v>
      </c>
      <c r="D800" t="str">
        <f>CONCATENATE(Table1[[#This Row],[Approver Last Name]],", ",Table1[[#This Row],[Approver First Name]])</f>
        <v>No. 009, Employee</v>
      </c>
      <c r="E800" t="str">
        <f>CONCATENATE(Table1[[#This Row],[Customer Last Name]],", ",Table1[[#This Row],[Customer First Name]])</f>
        <v>No. 13161, Client</v>
      </c>
      <c r="F8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0" t="str">
        <f>IF(Table1[[#This Row],[Transaction Type]]="Maintenance","Non-Sales","Sales")</f>
        <v>Non-Sales</v>
      </c>
      <c r="H800">
        <f>IF(Table1[[#This Row],[Quarter]]="q2",1,"")</f>
        <v>1</v>
      </c>
      <c r="I800" t="str">
        <f>IF(Table1[[#This Row],[Quarter]]="q3",1,"")</f>
        <v/>
      </c>
      <c r="J800">
        <f>IF(Table1[[#This Row],[Quarter]]="Q2",Table1[[#This Row],[Credit Amount]],"")</f>
        <v>-379.83</v>
      </c>
      <c r="K800" t="str">
        <f>IF(Table1[[#This Row],[Quarter]]="Q3",Table1[[#This Row],[Credit Amount]],"")</f>
        <v/>
      </c>
      <c r="L800" t="str">
        <f>IF(Table1[[#This Row],[Transaction Type]]="Upgrade",Table1[[#This Row],[Credit Amount]],IF(Table1[[#This Row],[Transaction Type]]="Activation",Table1[[#This Row],[Credit Amount]],""))</f>
        <v/>
      </c>
      <c r="M800">
        <f>IF(Table1[[#This Row],[Transaction Type]]="Maintenance",Table1[[#This Row],[Credit Amount]],"")</f>
        <v>-379.83</v>
      </c>
      <c r="N800">
        <v>10009</v>
      </c>
      <c r="O800" t="s">
        <v>2489</v>
      </c>
      <c r="P800" t="s">
        <v>2498</v>
      </c>
      <c r="Q800" t="s">
        <v>290</v>
      </c>
      <c r="R800">
        <v>10009</v>
      </c>
      <c r="S800" t="s">
        <v>2489</v>
      </c>
      <c r="T800" t="s">
        <v>2498</v>
      </c>
      <c r="U800" t="s">
        <v>290</v>
      </c>
      <c r="V800" t="s">
        <v>66</v>
      </c>
      <c r="W800">
        <v>100004160</v>
      </c>
      <c r="X800">
        <v>8005553161</v>
      </c>
      <c r="Y800" t="s">
        <v>2595</v>
      </c>
      <c r="Z800" t="s">
        <v>5749</v>
      </c>
      <c r="AA800" s="13">
        <v>-379.83</v>
      </c>
      <c r="AB800" s="14">
        <v>42491</v>
      </c>
      <c r="AC800" t="s">
        <v>36</v>
      </c>
    </row>
    <row r="801" spans="1:29" x14ac:dyDescent="0.25">
      <c r="A801" t="str">
        <f>CONCATENATE("Q",ROUNDUP(MONTH(Table1[[#This Row],[Month]])/3,0))</f>
        <v>Q2</v>
      </c>
      <c r="B801" s="14">
        <f>EOMONTH(Table1[[#This Row],[Credit Date]],-1)+1</f>
        <v>42491</v>
      </c>
      <c r="C801" t="str">
        <f>CONCATENATE(Table1[[#This Row],[Issuer Last Name]],", ",Table1[[#This Row],[Issuer First Name]])</f>
        <v>No. 009, Employee</v>
      </c>
      <c r="D801" t="str">
        <f>CONCATENATE(Table1[[#This Row],[Approver Last Name]],", ",Table1[[#This Row],[Approver First Name]])</f>
        <v>No. 009, Employee</v>
      </c>
      <c r="E801" t="str">
        <f>CONCATENATE(Table1[[#This Row],[Customer Last Name]],", ",Table1[[#This Row],[Customer First Name]])</f>
        <v>No. 11494, Client</v>
      </c>
      <c r="F8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1" t="str">
        <f>IF(Table1[[#This Row],[Transaction Type]]="Maintenance","Non-Sales","Sales")</f>
        <v>Non-Sales</v>
      </c>
      <c r="H801">
        <f>IF(Table1[[#This Row],[Quarter]]="q2",1,"")</f>
        <v>1</v>
      </c>
      <c r="I801" t="str">
        <f>IF(Table1[[#This Row],[Quarter]]="q3",1,"")</f>
        <v/>
      </c>
      <c r="J801">
        <f>IF(Table1[[#This Row],[Quarter]]="Q2",Table1[[#This Row],[Credit Amount]],"")</f>
        <v>-162.41</v>
      </c>
      <c r="K801" t="str">
        <f>IF(Table1[[#This Row],[Quarter]]="Q3",Table1[[#This Row],[Credit Amount]],"")</f>
        <v/>
      </c>
      <c r="L801" t="str">
        <f>IF(Table1[[#This Row],[Transaction Type]]="Upgrade",Table1[[#This Row],[Credit Amount]],IF(Table1[[#This Row],[Transaction Type]]="Activation",Table1[[#This Row],[Credit Amount]],""))</f>
        <v/>
      </c>
      <c r="M801">
        <f>IF(Table1[[#This Row],[Transaction Type]]="Maintenance",Table1[[#This Row],[Credit Amount]],"")</f>
        <v>-162.41</v>
      </c>
      <c r="N801">
        <v>10009</v>
      </c>
      <c r="O801" t="s">
        <v>2489</v>
      </c>
      <c r="P801" t="s">
        <v>2498</v>
      </c>
      <c r="Q801" t="s">
        <v>290</v>
      </c>
      <c r="R801">
        <v>10009</v>
      </c>
      <c r="S801" t="s">
        <v>2489</v>
      </c>
      <c r="T801" t="s">
        <v>2498</v>
      </c>
      <c r="U801" t="s">
        <v>290</v>
      </c>
      <c r="V801" t="s">
        <v>66</v>
      </c>
      <c r="W801">
        <v>100002493</v>
      </c>
      <c r="X801">
        <v>8005551494</v>
      </c>
      <c r="Y801" t="s">
        <v>2595</v>
      </c>
      <c r="Z801" t="s">
        <v>4089</v>
      </c>
      <c r="AA801" s="13">
        <v>-162.41</v>
      </c>
      <c r="AB801" s="14">
        <v>42496</v>
      </c>
      <c r="AC801" t="s">
        <v>36</v>
      </c>
    </row>
    <row r="802" spans="1:29" x14ac:dyDescent="0.25">
      <c r="A802" t="str">
        <f>CONCATENATE("Q",ROUNDUP(MONTH(Table1[[#This Row],[Month]])/3,0))</f>
        <v>Q2</v>
      </c>
      <c r="B802" s="14">
        <f>EOMONTH(Table1[[#This Row],[Credit Date]],-1)+1</f>
        <v>42491</v>
      </c>
      <c r="C802" t="str">
        <f>CONCATENATE(Table1[[#This Row],[Issuer Last Name]],", ",Table1[[#This Row],[Issuer First Name]])</f>
        <v>No. 009, Employee</v>
      </c>
      <c r="D802" t="str">
        <f>CONCATENATE(Table1[[#This Row],[Approver Last Name]],", ",Table1[[#This Row],[Approver First Name]])</f>
        <v>No. 009, Employee</v>
      </c>
      <c r="E802" t="str">
        <f>CONCATENATE(Table1[[#This Row],[Customer Last Name]],", ",Table1[[#This Row],[Customer First Name]])</f>
        <v>No. 10378, Client</v>
      </c>
      <c r="F8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2" t="str">
        <f>IF(Table1[[#This Row],[Transaction Type]]="Maintenance","Non-Sales","Sales")</f>
        <v>Non-Sales</v>
      </c>
      <c r="H802">
        <f>IF(Table1[[#This Row],[Quarter]]="q2",1,"")</f>
        <v>1</v>
      </c>
      <c r="I802" t="str">
        <f>IF(Table1[[#This Row],[Quarter]]="q3",1,"")</f>
        <v/>
      </c>
      <c r="J802">
        <f>IF(Table1[[#This Row],[Quarter]]="Q2",Table1[[#This Row],[Credit Amount]],"")</f>
        <v>-174.75</v>
      </c>
      <c r="K802" t="str">
        <f>IF(Table1[[#This Row],[Quarter]]="Q3",Table1[[#This Row],[Credit Amount]],"")</f>
        <v/>
      </c>
      <c r="L802" t="str">
        <f>IF(Table1[[#This Row],[Transaction Type]]="Upgrade",Table1[[#This Row],[Credit Amount]],IF(Table1[[#This Row],[Transaction Type]]="Activation",Table1[[#This Row],[Credit Amount]],""))</f>
        <v/>
      </c>
      <c r="M802">
        <f>IF(Table1[[#This Row],[Transaction Type]]="Maintenance",Table1[[#This Row],[Credit Amount]],"")</f>
        <v>-174.75</v>
      </c>
      <c r="N802">
        <v>10009</v>
      </c>
      <c r="O802" t="s">
        <v>2489</v>
      </c>
      <c r="P802" t="s">
        <v>2498</v>
      </c>
      <c r="Q802" t="s">
        <v>290</v>
      </c>
      <c r="R802">
        <v>10009</v>
      </c>
      <c r="S802" t="s">
        <v>2489</v>
      </c>
      <c r="T802" t="s">
        <v>2498</v>
      </c>
      <c r="U802" t="s">
        <v>290</v>
      </c>
      <c r="V802" t="s">
        <v>66</v>
      </c>
      <c r="W802">
        <v>100001377</v>
      </c>
      <c r="X802">
        <v>8005550378</v>
      </c>
      <c r="Y802" t="s">
        <v>2595</v>
      </c>
      <c r="Z802" t="s">
        <v>2973</v>
      </c>
      <c r="AA802" s="13">
        <v>-174.75</v>
      </c>
      <c r="AB802" s="14">
        <v>42501</v>
      </c>
      <c r="AC802" t="s">
        <v>36</v>
      </c>
    </row>
    <row r="803" spans="1:29" x14ac:dyDescent="0.25">
      <c r="A803" t="str">
        <f>CONCATENATE("Q",ROUNDUP(MONTH(Table1[[#This Row],[Month]])/3,0))</f>
        <v>Q2</v>
      </c>
      <c r="B803" s="14">
        <f>EOMONTH(Table1[[#This Row],[Credit Date]],-1)+1</f>
        <v>42491</v>
      </c>
      <c r="C803" t="str">
        <f>CONCATENATE(Table1[[#This Row],[Issuer Last Name]],", ",Table1[[#This Row],[Issuer First Name]])</f>
        <v>No. 009, Employee</v>
      </c>
      <c r="D803" t="str">
        <f>CONCATENATE(Table1[[#This Row],[Approver Last Name]],", ",Table1[[#This Row],[Approver First Name]])</f>
        <v>No. 009, Employee</v>
      </c>
      <c r="E803" t="str">
        <f>CONCATENATE(Table1[[#This Row],[Customer Last Name]],", ",Table1[[#This Row],[Customer First Name]])</f>
        <v>No. 13000, Client</v>
      </c>
      <c r="F8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3" t="str">
        <f>IF(Table1[[#This Row],[Transaction Type]]="Maintenance","Non-Sales","Sales")</f>
        <v>Non-Sales</v>
      </c>
      <c r="H803">
        <f>IF(Table1[[#This Row],[Quarter]]="q2",1,"")</f>
        <v>1</v>
      </c>
      <c r="I803" t="str">
        <f>IF(Table1[[#This Row],[Quarter]]="q3",1,"")</f>
        <v/>
      </c>
      <c r="J803">
        <f>IF(Table1[[#This Row],[Quarter]]="Q2",Table1[[#This Row],[Credit Amount]],"")</f>
        <v>-151.9</v>
      </c>
      <c r="K803" t="str">
        <f>IF(Table1[[#This Row],[Quarter]]="Q3",Table1[[#This Row],[Credit Amount]],"")</f>
        <v/>
      </c>
      <c r="L803" t="str">
        <f>IF(Table1[[#This Row],[Transaction Type]]="Upgrade",Table1[[#This Row],[Credit Amount]],IF(Table1[[#This Row],[Transaction Type]]="Activation",Table1[[#This Row],[Credit Amount]],""))</f>
        <v/>
      </c>
      <c r="M803">
        <f>IF(Table1[[#This Row],[Transaction Type]]="Maintenance",Table1[[#This Row],[Credit Amount]],"")</f>
        <v>-151.9</v>
      </c>
      <c r="N803">
        <v>10009</v>
      </c>
      <c r="O803" t="s">
        <v>2489</v>
      </c>
      <c r="P803" t="s">
        <v>2498</v>
      </c>
      <c r="Q803" t="s">
        <v>290</v>
      </c>
      <c r="R803">
        <v>10009</v>
      </c>
      <c r="S803" t="s">
        <v>2489</v>
      </c>
      <c r="T803" t="s">
        <v>2498</v>
      </c>
      <c r="U803" t="s">
        <v>290</v>
      </c>
      <c r="V803" t="s">
        <v>66</v>
      </c>
      <c r="W803">
        <v>100003999</v>
      </c>
      <c r="X803">
        <v>8005553000</v>
      </c>
      <c r="Y803" t="s">
        <v>2595</v>
      </c>
      <c r="Z803" t="s">
        <v>5588</v>
      </c>
      <c r="AA803" s="13">
        <v>-151.9</v>
      </c>
      <c r="AB803" s="14">
        <v>42509</v>
      </c>
      <c r="AC803" t="s">
        <v>36</v>
      </c>
    </row>
    <row r="804" spans="1:29" x14ac:dyDescent="0.25">
      <c r="A804" t="str">
        <f>CONCATENATE("Q",ROUNDUP(MONTH(Table1[[#This Row],[Month]])/3,0))</f>
        <v>Q2</v>
      </c>
      <c r="B804" s="14">
        <f>EOMONTH(Table1[[#This Row],[Credit Date]],-1)+1</f>
        <v>42491</v>
      </c>
      <c r="C804" t="str">
        <f>CONCATENATE(Table1[[#This Row],[Issuer Last Name]],", ",Table1[[#This Row],[Issuer First Name]])</f>
        <v>No. 009, Employee</v>
      </c>
      <c r="D804" t="str">
        <f>CONCATENATE(Table1[[#This Row],[Approver Last Name]],", ",Table1[[#This Row],[Approver First Name]])</f>
        <v>No. 009, Employee</v>
      </c>
      <c r="E804" t="str">
        <f>CONCATENATE(Table1[[#This Row],[Customer Last Name]],", ",Table1[[#This Row],[Customer First Name]])</f>
        <v>No. 12194, Client</v>
      </c>
      <c r="F8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4" t="str">
        <f>IF(Table1[[#This Row],[Transaction Type]]="Maintenance","Non-Sales","Sales")</f>
        <v>Non-Sales</v>
      </c>
      <c r="H804">
        <f>IF(Table1[[#This Row],[Quarter]]="q2",1,"")</f>
        <v>1</v>
      </c>
      <c r="I804" t="str">
        <f>IF(Table1[[#This Row],[Quarter]]="q3",1,"")</f>
        <v/>
      </c>
      <c r="J804">
        <f>IF(Table1[[#This Row],[Quarter]]="Q2",Table1[[#This Row],[Credit Amount]],"")</f>
        <v>-140.82</v>
      </c>
      <c r="K804" t="str">
        <f>IF(Table1[[#This Row],[Quarter]]="Q3",Table1[[#This Row],[Credit Amount]],"")</f>
        <v/>
      </c>
      <c r="L804" t="str">
        <f>IF(Table1[[#This Row],[Transaction Type]]="Upgrade",Table1[[#This Row],[Credit Amount]],IF(Table1[[#This Row],[Transaction Type]]="Activation",Table1[[#This Row],[Credit Amount]],""))</f>
        <v/>
      </c>
      <c r="M804">
        <f>IF(Table1[[#This Row],[Transaction Type]]="Maintenance",Table1[[#This Row],[Credit Amount]],"")</f>
        <v>-140.82</v>
      </c>
      <c r="N804">
        <v>10009</v>
      </c>
      <c r="O804" t="s">
        <v>2489</v>
      </c>
      <c r="P804" t="s">
        <v>2498</v>
      </c>
      <c r="Q804" t="s">
        <v>290</v>
      </c>
      <c r="R804">
        <v>10009</v>
      </c>
      <c r="S804" t="s">
        <v>2489</v>
      </c>
      <c r="T804" t="s">
        <v>2498</v>
      </c>
      <c r="U804" t="s">
        <v>290</v>
      </c>
      <c r="V804" t="s">
        <v>66</v>
      </c>
      <c r="W804">
        <v>100003193</v>
      </c>
      <c r="X804">
        <v>8005552194</v>
      </c>
      <c r="Y804" t="s">
        <v>2595</v>
      </c>
      <c r="Z804" t="s">
        <v>4789</v>
      </c>
      <c r="AA804" s="13">
        <v>-140.82</v>
      </c>
      <c r="AB804" s="14">
        <v>42512</v>
      </c>
      <c r="AC804" t="s">
        <v>36</v>
      </c>
    </row>
    <row r="805" spans="1:29" x14ac:dyDescent="0.25">
      <c r="A805" t="str">
        <f>CONCATENATE("Q",ROUNDUP(MONTH(Table1[[#This Row],[Month]])/3,0))</f>
        <v>Q2</v>
      </c>
      <c r="B805" s="14">
        <f>EOMONTH(Table1[[#This Row],[Credit Date]],-1)+1</f>
        <v>42491</v>
      </c>
      <c r="C805" t="str">
        <f>CONCATENATE(Table1[[#This Row],[Issuer Last Name]],", ",Table1[[#This Row],[Issuer First Name]])</f>
        <v>No. 009, Employee</v>
      </c>
      <c r="D805" t="str">
        <f>CONCATENATE(Table1[[#This Row],[Approver Last Name]],", ",Table1[[#This Row],[Approver First Name]])</f>
        <v>No. 009, Employee</v>
      </c>
      <c r="E805" t="str">
        <f>CONCATENATE(Table1[[#This Row],[Customer Last Name]],", ",Table1[[#This Row],[Customer First Name]])</f>
        <v>No. 14070, Client</v>
      </c>
      <c r="F8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5" t="str">
        <f>IF(Table1[[#This Row],[Transaction Type]]="Maintenance","Non-Sales","Sales")</f>
        <v>Non-Sales</v>
      </c>
      <c r="H805">
        <f>IF(Table1[[#This Row],[Quarter]]="q2",1,"")</f>
        <v>1</v>
      </c>
      <c r="I805" t="str">
        <f>IF(Table1[[#This Row],[Quarter]]="q3",1,"")</f>
        <v/>
      </c>
      <c r="J805">
        <f>IF(Table1[[#This Row],[Quarter]]="Q2",Table1[[#This Row],[Credit Amount]],"")</f>
        <v>-253.72</v>
      </c>
      <c r="K805" t="str">
        <f>IF(Table1[[#This Row],[Quarter]]="Q3",Table1[[#This Row],[Credit Amount]],"")</f>
        <v/>
      </c>
      <c r="L805" t="str">
        <f>IF(Table1[[#This Row],[Transaction Type]]="Upgrade",Table1[[#This Row],[Credit Amount]],IF(Table1[[#This Row],[Transaction Type]]="Activation",Table1[[#This Row],[Credit Amount]],""))</f>
        <v/>
      </c>
      <c r="M805">
        <f>IF(Table1[[#This Row],[Transaction Type]]="Maintenance",Table1[[#This Row],[Credit Amount]],"")</f>
        <v>-253.72</v>
      </c>
      <c r="N805">
        <v>10009</v>
      </c>
      <c r="O805" t="s">
        <v>2489</v>
      </c>
      <c r="P805" t="s">
        <v>2498</v>
      </c>
      <c r="Q805" t="s">
        <v>290</v>
      </c>
      <c r="R805">
        <v>10009</v>
      </c>
      <c r="S805" t="s">
        <v>2489</v>
      </c>
      <c r="T805" t="s">
        <v>2498</v>
      </c>
      <c r="U805" t="s">
        <v>290</v>
      </c>
      <c r="V805" t="s">
        <v>66</v>
      </c>
      <c r="W805">
        <v>100005069</v>
      </c>
      <c r="X805">
        <v>8005554070</v>
      </c>
      <c r="Y805" t="s">
        <v>2595</v>
      </c>
      <c r="Z805" t="s">
        <v>6658</v>
      </c>
      <c r="AA805" s="13">
        <v>-253.72</v>
      </c>
      <c r="AB805" s="14">
        <v>42520</v>
      </c>
      <c r="AC805" t="s">
        <v>36</v>
      </c>
    </row>
    <row r="806" spans="1:29" x14ac:dyDescent="0.25">
      <c r="A806" t="str">
        <f>CONCATENATE("Q",ROUNDUP(MONTH(Table1[[#This Row],[Month]])/3,0))</f>
        <v>Q2</v>
      </c>
      <c r="B806" s="14">
        <f>EOMONTH(Table1[[#This Row],[Credit Date]],-1)+1</f>
        <v>42522</v>
      </c>
      <c r="C806" t="str">
        <f>CONCATENATE(Table1[[#This Row],[Issuer Last Name]],", ",Table1[[#This Row],[Issuer First Name]])</f>
        <v>No. 009, Employee</v>
      </c>
      <c r="D806" t="str">
        <f>CONCATENATE(Table1[[#This Row],[Approver Last Name]],", ",Table1[[#This Row],[Approver First Name]])</f>
        <v>No. 009, Employee</v>
      </c>
      <c r="E806" t="str">
        <f>CONCATENATE(Table1[[#This Row],[Customer Last Name]],", ",Table1[[#This Row],[Customer First Name]])</f>
        <v>No. 10332, Client</v>
      </c>
      <c r="F8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6" t="str">
        <f>IF(Table1[[#This Row],[Transaction Type]]="Maintenance","Non-Sales","Sales")</f>
        <v>Non-Sales</v>
      </c>
      <c r="H806">
        <f>IF(Table1[[#This Row],[Quarter]]="q2",1,"")</f>
        <v>1</v>
      </c>
      <c r="I806" t="str">
        <f>IF(Table1[[#This Row],[Quarter]]="q3",1,"")</f>
        <v/>
      </c>
      <c r="J806">
        <f>IF(Table1[[#This Row],[Quarter]]="Q2",Table1[[#This Row],[Credit Amount]],"")</f>
        <v>-356.28</v>
      </c>
      <c r="K806" t="str">
        <f>IF(Table1[[#This Row],[Quarter]]="Q3",Table1[[#This Row],[Credit Amount]],"")</f>
        <v/>
      </c>
      <c r="L806" t="str">
        <f>IF(Table1[[#This Row],[Transaction Type]]="Upgrade",Table1[[#This Row],[Credit Amount]],IF(Table1[[#This Row],[Transaction Type]]="Activation",Table1[[#This Row],[Credit Amount]],""))</f>
        <v/>
      </c>
      <c r="M806">
        <f>IF(Table1[[#This Row],[Transaction Type]]="Maintenance",Table1[[#This Row],[Credit Amount]],"")</f>
        <v>-356.28</v>
      </c>
      <c r="N806">
        <v>10009</v>
      </c>
      <c r="O806" t="s">
        <v>2489</v>
      </c>
      <c r="P806" t="s">
        <v>2498</v>
      </c>
      <c r="Q806" t="s">
        <v>290</v>
      </c>
      <c r="R806">
        <v>10009</v>
      </c>
      <c r="S806" t="s">
        <v>2489</v>
      </c>
      <c r="T806" t="s">
        <v>2498</v>
      </c>
      <c r="U806" t="s">
        <v>290</v>
      </c>
      <c r="V806" t="s">
        <v>66</v>
      </c>
      <c r="W806">
        <v>100001331</v>
      </c>
      <c r="X806">
        <v>8005550332</v>
      </c>
      <c r="Y806" t="s">
        <v>2595</v>
      </c>
      <c r="Z806" t="s">
        <v>2927</v>
      </c>
      <c r="AA806" s="13">
        <v>-356.28</v>
      </c>
      <c r="AB806" s="14">
        <v>42522</v>
      </c>
      <c r="AC806" t="s">
        <v>36</v>
      </c>
    </row>
    <row r="807" spans="1:29" x14ac:dyDescent="0.25">
      <c r="A807" t="str">
        <f>CONCATENATE("Q",ROUNDUP(MONTH(Table1[[#This Row],[Month]])/3,0))</f>
        <v>Q2</v>
      </c>
      <c r="B807" s="14">
        <f>EOMONTH(Table1[[#This Row],[Credit Date]],-1)+1</f>
        <v>42522</v>
      </c>
      <c r="C807" t="str">
        <f>CONCATENATE(Table1[[#This Row],[Issuer Last Name]],", ",Table1[[#This Row],[Issuer First Name]])</f>
        <v>No. 009, Employee</v>
      </c>
      <c r="D807" t="str">
        <f>CONCATENATE(Table1[[#This Row],[Approver Last Name]],", ",Table1[[#This Row],[Approver First Name]])</f>
        <v>No. 009, Employee</v>
      </c>
      <c r="E807" t="str">
        <f>CONCATENATE(Table1[[#This Row],[Customer Last Name]],", ",Table1[[#This Row],[Customer First Name]])</f>
        <v>No. 11483, Client</v>
      </c>
      <c r="F8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7" t="str">
        <f>IF(Table1[[#This Row],[Transaction Type]]="Maintenance","Non-Sales","Sales")</f>
        <v>Non-Sales</v>
      </c>
      <c r="H807">
        <f>IF(Table1[[#This Row],[Quarter]]="q2",1,"")</f>
        <v>1</v>
      </c>
      <c r="I807" t="str">
        <f>IF(Table1[[#This Row],[Quarter]]="q3",1,"")</f>
        <v/>
      </c>
      <c r="J807">
        <f>IF(Table1[[#This Row],[Quarter]]="Q2",Table1[[#This Row],[Credit Amount]],"")</f>
        <v>-317.38</v>
      </c>
      <c r="K807" t="str">
        <f>IF(Table1[[#This Row],[Quarter]]="Q3",Table1[[#This Row],[Credit Amount]],"")</f>
        <v/>
      </c>
      <c r="L807" t="str">
        <f>IF(Table1[[#This Row],[Transaction Type]]="Upgrade",Table1[[#This Row],[Credit Amount]],IF(Table1[[#This Row],[Transaction Type]]="Activation",Table1[[#This Row],[Credit Amount]],""))</f>
        <v/>
      </c>
      <c r="M807">
        <f>IF(Table1[[#This Row],[Transaction Type]]="Maintenance",Table1[[#This Row],[Credit Amount]],"")</f>
        <v>-317.38</v>
      </c>
      <c r="N807">
        <v>10009</v>
      </c>
      <c r="O807" t="s">
        <v>2489</v>
      </c>
      <c r="P807" t="s">
        <v>2498</v>
      </c>
      <c r="Q807" t="s">
        <v>290</v>
      </c>
      <c r="R807">
        <v>10009</v>
      </c>
      <c r="S807" t="s">
        <v>2489</v>
      </c>
      <c r="T807" t="s">
        <v>2498</v>
      </c>
      <c r="U807" t="s">
        <v>290</v>
      </c>
      <c r="V807" t="s">
        <v>66</v>
      </c>
      <c r="W807">
        <v>100002482</v>
      </c>
      <c r="X807">
        <v>8005551483</v>
      </c>
      <c r="Y807" t="s">
        <v>2595</v>
      </c>
      <c r="Z807" t="s">
        <v>4078</v>
      </c>
      <c r="AA807" s="13">
        <v>-317.38</v>
      </c>
      <c r="AB807" s="14">
        <v>42524</v>
      </c>
      <c r="AC807" t="s">
        <v>36</v>
      </c>
    </row>
    <row r="808" spans="1:29" x14ac:dyDescent="0.25">
      <c r="A808" t="str">
        <f>CONCATENATE("Q",ROUNDUP(MONTH(Table1[[#This Row],[Month]])/3,0))</f>
        <v>Q2</v>
      </c>
      <c r="B808" s="14">
        <f>EOMONTH(Table1[[#This Row],[Credit Date]],-1)+1</f>
        <v>42522</v>
      </c>
      <c r="C808" t="str">
        <f>CONCATENATE(Table1[[#This Row],[Issuer Last Name]],", ",Table1[[#This Row],[Issuer First Name]])</f>
        <v>No. 009, Employee</v>
      </c>
      <c r="D808" t="str">
        <f>CONCATENATE(Table1[[#This Row],[Approver Last Name]],", ",Table1[[#This Row],[Approver First Name]])</f>
        <v>No. 009, Employee</v>
      </c>
      <c r="E808" t="str">
        <f>CONCATENATE(Table1[[#This Row],[Customer Last Name]],", ",Table1[[#This Row],[Customer First Name]])</f>
        <v>No. 13070, Client</v>
      </c>
      <c r="F8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8" t="str">
        <f>IF(Table1[[#This Row],[Transaction Type]]="Maintenance","Non-Sales","Sales")</f>
        <v>Sales</v>
      </c>
      <c r="H808">
        <f>IF(Table1[[#This Row],[Quarter]]="q2",1,"")</f>
        <v>1</v>
      </c>
      <c r="I808" t="str">
        <f>IF(Table1[[#This Row],[Quarter]]="q3",1,"")</f>
        <v/>
      </c>
      <c r="J808">
        <f>IF(Table1[[#This Row],[Quarter]]="Q2",Table1[[#This Row],[Credit Amount]],"")</f>
        <v>-260.54000000000002</v>
      </c>
      <c r="K808" t="str">
        <f>IF(Table1[[#This Row],[Quarter]]="Q3",Table1[[#This Row],[Credit Amount]],"")</f>
        <v/>
      </c>
      <c r="L808">
        <f>IF(Table1[[#This Row],[Transaction Type]]="Upgrade",Table1[[#This Row],[Credit Amount]],IF(Table1[[#This Row],[Transaction Type]]="Activation",Table1[[#This Row],[Credit Amount]],""))</f>
        <v>-260.54000000000002</v>
      </c>
      <c r="M808" t="str">
        <f>IF(Table1[[#This Row],[Transaction Type]]="Maintenance",Table1[[#This Row],[Credit Amount]],"")</f>
        <v/>
      </c>
      <c r="N808">
        <v>10009</v>
      </c>
      <c r="O808" t="s">
        <v>2489</v>
      </c>
      <c r="P808" t="s">
        <v>2498</v>
      </c>
      <c r="Q808" t="s">
        <v>290</v>
      </c>
      <c r="R808">
        <v>10009</v>
      </c>
      <c r="S808" t="s">
        <v>2489</v>
      </c>
      <c r="T808" t="s">
        <v>2498</v>
      </c>
      <c r="U808" t="s">
        <v>290</v>
      </c>
      <c r="V808" t="s">
        <v>66</v>
      </c>
      <c r="W808">
        <v>100004069</v>
      </c>
      <c r="X808">
        <v>8005553070</v>
      </c>
      <c r="Y808" t="s">
        <v>2595</v>
      </c>
      <c r="Z808" t="s">
        <v>5658</v>
      </c>
      <c r="AA808" s="13">
        <v>-260.54000000000002</v>
      </c>
      <c r="AB808" s="14">
        <v>42527</v>
      </c>
      <c r="AC808" t="s">
        <v>35</v>
      </c>
    </row>
    <row r="809" spans="1:29" x14ac:dyDescent="0.25">
      <c r="A809" t="str">
        <f>CONCATENATE("Q",ROUNDUP(MONTH(Table1[[#This Row],[Month]])/3,0))</f>
        <v>Q2</v>
      </c>
      <c r="B809" s="14">
        <f>EOMONTH(Table1[[#This Row],[Credit Date]],-1)+1</f>
        <v>42522</v>
      </c>
      <c r="C809" t="str">
        <f>CONCATENATE(Table1[[#This Row],[Issuer Last Name]],", ",Table1[[#This Row],[Issuer First Name]])</f>
        <v>No. 009, Employee</v>
      </c>
      <c r="D809" t="str">
        <f>CONCATENATE(Table1[[#This Row],[Approver Last Name]],", ",Table1[[#This Row],[Approver First Name]])</f>
        <v>No. 009, Employee</v>
      </c>
      <c r="E809" t="str">
        <f>CONCATENATE(Table1[[#This Row],[Customer Last Name]],", ",Table1[[#This Row],[Customer First Name]])</f>
        <v>No. 12383, Client</v>
      </c>
      <c r="F8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09" t="str">
        <f>IF(Table1[[#This Row],[Transaction Type]]="Maintenance","Non-Sales","Sales")</f>
        <v>Non-Sales</v>
      </c>
      <c r="H809">
        <f>IF(Table1[[#This Row],[Quarter]]="q2",1,"")</f>
        <v>1</v>
      </c>
      <c r="I809" t="str">
        <f>IF(Table1[[#This Row],[Quarter]]="q3",1,"")</f>
        <v/>
      </c>
      <c r="J809">
        <f>IF(Table1[[#This Row],[Quarter]]="Q2",Table1[[#This Row],[Credit Amount]],"")</f>
        <v>-67.569999999999993</v>
      </c>
      <c r="K809" t="str">
        <f>IF(Table1[[#This Row],[Quarter]]="Q3",Table1[[#This Row],[Credit Amount]],"")</f>
        <v/>
      </c>
      <c r="L809" t="str">
        <f>IF(Table1[[#This Row],[Transaction Type]]="Upgrade",Table1[[#This Row],[Credit Amount]],IF(Table1[[#This Row],[Transaction Type]]="Activation",Table1[[#This Row],[Credit Amount]],""))</f>
        <v/>
      </c>
      <c r="M809">
        <f>IF(Table1[[#This Row],[Transaction Type]]="Maintenance",Table1[[#This Row],[Credit Amount]],"")</f>
        <v>-67.569999999999993</v>
      </c>
      <c r="N809">
        <v>10009</v>
      </c>
      <c r="O809" t="s">
        <v>2489</v>
      </c>
      <c r="P809" t="s">
        <v>2498</v>
      </c>
      <c r="Q809" t="s">
        <v>290</v>
      </c>
      <c r="R809">
        <v>10009</v>
      </c>
      <c r="S809" t="s">
        <v>2489</v>
      </c>
      <c r="T809" t="s">
        <v>2498</v>
      </c>
      <c r="U809" t="s">
        <v>290</v>
      </c>
      <c r="V809" t="s">
        <v>66</v>
      </c>
      <c r="W809">
        <v>100003382</v>
      </c>
      <c r="X809">
        <v>8005552383</v>
      </c>
      <c r="Y809" t="s">
        <v>2595</v>
      </c>
      <c r="Z809" t="s">
        <v>4978</v>
      </c>
      <c r="AA809" s="13">
        <v>-67.569999999999993</v>
      </c>
      <c r="AB809" s="14">
        <v>42533</v>
      </c>
      <c r="AC809" t="s">
        <v>36</v>
      </c>
    </row>
    <row r="810" spans="1:29" x14ac:dyDescent="0.25">
      <c r="A810" t="str">
        <f>CONCATENATE("Q",ROUNDUP(MONTH(Table1[[#This Row],[Month]])/3,0))</f>
        <v>Q2</v>
      </c>
      <c r="B810" s="14">
        <f>EOMONTH(Table1[[#This Row],[Credit Date]],-1)+1</f>
        <v>42522</v>
      </c>
      <c r="C810" t="str">
        <f>CONCATENATE(Table1[[#This Row],[Issuer Last Name]],", ",Table1[[#This Row],[Issuer First Name]])</f>
        <v>No. 009, Employee</v>
      </c>
      <c r="D810" t="str">
        <f>CONCATENATE(Table1[[#This Row],[Approver Last Name]],", ",Table1[[#This Row],[Approver First Name]])</f>
        <v>No. 009, Employee</v>
      </c>
      <c r="E810" t="str">
        <f>CONCATENATE(Table1[[#This Row],[Customer Last Name]],", ",Table1[[#This Row],[Customer First Name]])</f>
        <v>No. 13508, Client</v>
      </c>
      <c r="F8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0" t="str">
        <f>IF(Table1[[#This Row],[Transaction Type]]="Maintenance","Non-Sales","Sales")</f>
        <v>Non-Sales</v>
      </c>
      <c r="H810">
        <f>IF(Table1[[#This Row],[Quarter]]="q2",1,"")</f>
        <v>1</v>
      </c>
      <c r="I810" t="str">
        <f>IF(Table1[[#This Row],[Quarter]]="q3",1,"")</f>
        <v/>
      </c>
      <c r="J810">
        <f>IF(Table1[[#This Row],[Quarter]]="Q2",Table1[[#This Row],[Credit Amount]],"")</f>
        <v>-294.41000000000003</v>
      </c>
      <c r="K810" t="str">
        <f>IF(Table1[[#This Row],[Quarter]]="Q3",Table1[[#This Row],[Credit Amount]],"")</f>
        <v/>
      </c>
      <c r="L810" t="str">
        <f>IF(Table1[[#This Row],[Transaction Type]]="Upgrade",Table1[[#This Row],[Credit Amount]],IF(Table1[[#This Row],[Transaction Type]]="Activation",Table1[[#This Row],[Credit Amount]],""))</f>
        <v/>
      </c>
      <c r="M810">
        <f>IF(Table1[[#This Row],[Transaction Type]]="Maintenance",Table1[[#This Row],[Credit Amount]],"")</f>
        <v>-294.41000000000003</v>
      </c>
      <c r="N810">
        <v>10009</v>
      </c>
      <c r="O810" t="s">
        <v>2489</v>
      </c>
      <c r="P810" t="s">
        <v>2498</v>
      </c>
      <c r="Q810" t="s">
        <v>290</v>
      </c>
      <c r="R810">
        <v>10009</v>
      </c>
      <c r="S810" t="s">
        <v>2489</v>
      </c>
      <c r="T810" t="s">
        <v>2498</v>
      </c>
      <c r="U810" t="s">
        <v>290</v>
      </c>
      <c r="V810" t="s">
        <v>66</v>
      </c>
      <c r="W810">
        <v>100004507</v>
      </c>
      <c r="X810">
        <v>8005553508</v>
      </c>
      <c r="Y810" t="s">
        <v>2595</v>
      </c>
      <c r="Z810" t="s">
        <v>6096</v>
      </c>
      <c r="AA810" s="13">
        <v>-294.41000000000003</v>
      </c>
      <c r="AB810" s="14">
        <v>42543</v>
      </c>
      <c r="AC810" t="s">
        <v>36</v>
      </c>
    </row>
    <row r="811" spans="1:29" x14ac:dyDescent="0.25">
      <c r="A811" t="str">
        <f>CONCATENATE("Q",ROUNDUP(MONTH(Table1[[#This Row],[Month]])/3,0))</f>
        <v>Q2</v>
      </c>
      <c r="B811" s="14">
        <f>EOMONTH(Table1[[#This Row],[Credit Date]],-1)+1</f>
        <v>42522</v>
      </c>
      <c r="C811" t="str">
        <f>CONCATENATE(Table1[[#This Row],[Issuer Last Name]],", ",Table1[[#This Row],[Issuer First Name]])</f>
        <v>No. 009, Employee</v>
      </c>
      <c r="D811" t="str">
        <f>CONCATENATE(Table1[[#This Row],[Approver Last Name]],", ",Table1[[#This Row],[Approver First Name]])</f>
        <v>No. 009, Employee</v>
      </c>
      <c r="E811" t="str">
        <f>CONCATENATE(Table1[[#This Row],[Customer Last Name]],", ",Table1[[#This Row],[Customer First Name]])</f>
        <v>No. 14051, Client</v>
      </c>
      <c r="F8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1" t="str">
        <f>IF(Table1[[#This Row],[Transaction Type]]="Maintenance","Non-Sales","Sales")</f>
        <v>Non-Sales</v>
      </c>
      <c r="H811">
        <f>IF(Table1[[#This Row],[Quarter]]="q2",1,"")</f>
        <v>1</v>
      </c>
      <c r="I811" t="str">
        <f>IF(Table1[[#This Row],[Quarter]]="q3",1,"")</f>
        <v/>
      </c>
      <c r="J811">
        <f>IF(Table1[[#This Row],[Quarter]]="Q2",Table1[[#This Row],[Credit Amount]],"")</f>
        <v>-379.77</v>
      </c>
      <c r="K811" t="str">
        <f>IF(Table1[[#This Row],[Quarter]]="Q3",Table1[[#This Row],[Credit Amount]],"")</f>
        <v/>
      </c>
      <c r="L811" t="str">
        <f>IF(Table1[[#This Row],[Transaction Type]]="Upgrade",Table1[[#This Row],[Credit Amount]],IF(Table1[[#This Row],[Transaction Type]]="Activation",Table1[[#This Row],[Credit Amount]],""))</f>
        <v/>
      </c>
      <c r="M811">
        <f>IF(Table1[[#This Row],[Transaction Type]]="Maintenance",Table1[[#This Row],[Credit Amount]],"")</f>
        <v>-379.77</v>
      </c>
      <c r="N811">
        <v>10009</v>
      </c>
      <c r="O811" t="s">
        <v>2489</v>
      </c>
      <c r="P811" t="s">
        <v>2498</v>
      </c>
      <c r="Q811" t="s">
        <v>290</v>
      </c>
      <c r="R811">
        <v>10009</v>
      </c>
      <c r="S811" t="s">
        <v>2489</v>
      </c>
      <c r="T811" t="s">
        <v>2498</v>
      </c>
      <c r="U811" t="s">
        <v>290</v>
      </c>
      <c r="V811" t="s">
        <v>66</v>
      </c>
      <c r="W811">
        <v>100005050</v>
      </c>
      <c r="X811">
        <v>8005554051</v>
      </c>
      <c r="Y811" t="s">
        <v>2595</v>
      </c>
      <c r="Z811" t="s">
        <v>6639</v>
      </c>
      <c r="AA811" s="13">
        <v>-379.77</v>
      </c>
      <c r="AB811" s="14">
        <v>42544</v>
      </c>
      <c r="AC811" t="s">
        <v>36</v>
      </c>
    </row>
    <row r="812" spans="1:29" x14ac:dyDescent="0.25">
      <c r="A812" t="str">
        <f>CONCATENATE("Q",ROUNDUP(MONTH(Table1[[#This Row],[Month]])/3,0))</f>
        <v>Q2</v>
      </c>
      <c r="B812" s="14">
        <f>EOMONTH(Table1[[#This Row],[Credit Date]],-1)+1</f>
        <v>42522</v>
      </c>
      <c r="C812" t="str">
        <f>CONCATENATE(Table1[[#This Row],[Issuer Last Name]],", ",Table1[[#This Row],[Issuer First Name]])</f>
        <v>No. 009, Employee</v>
      </c>
      <c r="D812" t="str">
        <f>CONCATENATE(Table1[[#This Row],[Approver Last Name]],", ",Table1[[#This Row],[Approver First Name]])</f>
        <v>No. 009, Employee</v>
      </c>
      <c r="E812" t="str">
        <f>CONCATENATE(Table1[[#This Row],[Customer Last Name]],", ",Table1[[#This Row],[Customer First Name]])</f>
        <v>No. 12831, Client</v>
      </c>
      <c r="F8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2" t="str">
        <f>IF(Table1[[#This Row],[Transaction Type]]="Maintenance","Non-Sales","Sales")</f>
        <v>Non-Sales</v>
      </c>
      <c r="H812">
        <f>IF(Table1[[#This Row],[Quarter]]="q2",1,"")</f>
        <v>1</v>
      </c>
      <c r="I812" t="str">
        <f>IF(Table1[[#This Row],[Quarter]]="q3",1,"")</f>
        <v/>
      </c>
      <c r="J812">
        <f>IF(Table1[[#This Row],[Quarter]]="Q2",Table1[[#This Row],[Credit Amount]],"")</f>
        <v>-124.99</v>
      </c>
      <c r="K812" t="str">
        <f>IF(Table1[[#This Row],[Quarter]]="Q3",Table1[[#This Row],[Credit Amount]],"")</f>
        <v/>
      </c>
      <c r="L812" t="str">
        <f>IF(Table1[[#This Row],[Transaction Type]]="Upgrade",Table1[[#This Row],[Credit Amount]],IF(Table1[[#This Row],[Transaction Type]]="Activation",Table1[[#This Row],[Credit Amount]],""))</f>
        <v/>
      </c>
      <c r="M812">
        <f>IF(Table1[[#This Row],[Transaction Type]]="Maintenance",Table1[[#This Row],[Credit Amount]],"")</f>
        <v>-124.99</v>
      </c>
      <c r="N812">
        <v>10009</v>
      </c>
      <c r="O812" t="s">
        <v>2489</v>
      </c>
      <c r="P812" t="s">
        <v>2498</v>
      </c>
      <c r="Q812" t="s">
        <v>290</v>
      </c>
      <c r="R812">
        <v>10009</v>
      </c>
      <c r="S812" t="s">
        <v>2489</v>
      </c>
      <c r="T812" t="s">
        <v>2498</v>
      </c>
      <c r="U812" t="s">
        <v>290</v>
      </c>
      <c r="V812" t="s">
        <v>66</v>
      </c>
      <c r="W812">
        <v>100003830</v>
      </c>
      <c r="X812">
        <v>8005552831</v>
      </c>
      <c r="Y812" t="s">
        <v>2595</v>
      </c>
      <c r="Z812" t="s">
        <v>5423</v>
      </c>
      <c r="AA812" s="13">
        <v>-124.99</v>
      </c>
      <c r="AB812" s="14">
        <v>42551</v>
      </c>
      <c r="AC812" t="s">
        <v>36</v>
      </c>
    </row>
    <row r="813" spans="1:29" x14ac:dyDescent="0.25">
      <c r="A813" t="str">
        <f>CONCATENATE("Q",ROUNDUP(MONTH(Table1[[#This Row],[Month]])/3,0))</f>
        <v>Q3</v>
      </c>
      <c r="B813" s="14">
        <f>EOMONTH(Table1[[#This Row],[Credit Date]],-1)+1</f>
        <v>42552</v>
      </c>
      <c r="C813" t="str">
        <f>CONCATENATE(Table1[[#This Row],[Issuer Last Name]],", ",Table1[[#This Row],[Issuer First Name]])</f>
        <v>No. 009, Employee</v>
      </c>
      <c r="D813" t="str">
        <f>CONCATENATE(Table1[[#This Row],[Approver Last Name]],", ",Table1[[#This Row],[Approver First Name]])</f>
        <v>No. 009, Employee</v>
      </c>
      <c r="E813" t="str">
        <f>CONCATENATE(Table1[[#This Row],[Customer Last Name]],", ",Table1[[#This Row],[Customer First Name]])</f>
        <v>No. 10828, Client</v>
      </c>
      <c r="F8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3" t="str">
        <f>IF(Table1[[#This Row],[Transaction Type]]="Maintenance","Non-Sales","Sales")</f>
        <v>Non-Sales</v>
      </c>
      <c r="H813" t="str">
        <f>IF(Table1[[#This Row],[Quarter]]="q2",1,"")</f>
        <v/>
      </c>
      <c r="I813">
        <f>IF(Table1[[#This Row],[Quarter]]="q3",1,"")</f>
        <v>1</v>
      </c>
      <c r="J813" t="str">
        <f>IF(Table1[[#This Row],[Quarter]]="Q2",Table1[[#This Row],[Credit Amount]],"")</f>
        <v/>
      </c>
      <c r="K813">
        <f>IF(Table1[[#This Row],[Quarter]]="Q3",Table1[[#This Row],[Credit Amount]],"")</f>
        <v>-291.92</v>
      </c>
      <c r="L813" t="str">
        <f>IF(Table1[[#This Row],[Transaction Type]]="Upgrade",Table1[[#This Row],[Credit Amount]],IF(Table1[[#This Row],[Transaction Type]]="Activation",Table1[[#This Row],[Credit Amount]],""))</f>
        <v/>
      </c>
      <c r="M813">
        <f>IF(Table1[[#This Row],[Transaction Type]]="Maintenance",Table1[[#This Row],[Credit Amount]],"")</f>
        <v>-291.92</v>
      </c>
      <c r="N813">
        <v>10009</v>
      </c>
      <c r="O813" t="s">
        <v>2489</v>
      </c>
      <c r="P813" t="s">
        <v>2498</v>
      </c>
      <c r="Q813" t="s">
        <v>290</v>
      </c>
      <c r="R813">
        <v>10009</v>
      </c>
      <c r="S813" t="s">
        <v>2489</v>
      </c>
      <c r="T813" t="s">
        <v>2498</v>
      </c>
      <c r="U813" t="s">
        <v>290</v>
      </c>
      <c r="V813" t="s">
        <v>66</v>
      </c>
      <c r="W813">
        <v>100001827</v>
      </c>
      <c r="X813">
        <v>8005550828</v>
      </c>
      <c r="Y813" t="s">
        <v>2595</v>
      </c>
      <c r="Z813" t="s">
        <v>3423</v>
      </c>
      <c r="AA813" s="13">
        <v>-291.92</v>
      </c>
      <c r="AB813" s="14">
        <v>42559</v>
      </c>
      <c r="AC813" t="s">
        <v>36</v>
      </c>
    </row>
    <row r="814" spans="1:29" x14ac:dyDescent="0.25">
      <c r="A814" t="str">
        <f>CONCATENATE("Q",ROUNDUP(MONTH(Table1[[#This Row],[Month]])/3,0))</f>
        <v>Q3</v>
      </c>
      <c r="B814" s="14">
        <f>EOMONTH(Table1[[#This Row],[Credit Date]],-1)+1</f>
        <v>42552</v>
      </c>
      <c r="C814" t="str">
        <f>CONCATENATE(Table1[[#This Row],[Issuer Last Name]],", ",Table1[[#This Row],[Issuer First Name]])</f>
        <v>No. 009, Employee</v>
      </c>
      <c r="D814" t="str">
        <f>CONCATENATE(Table1[[#This Row],[Approver Last Name]],", ",Table1[[#This Row],[Approver First Name]])</f>
        <v>No. 009, Employee</v>
      </c>
      <c r="E814" t="str">
        <f>CONCATENATE(Table1[[#This Row],[Customer Last Name]],", ",Table1[[#This Row],[Customer First Name]])</f>
        <v>No. 11174, Client</v>
      </c>
      <c r="F8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4" t="str">
        <f>IF(Table1[[#This Row],[Transaction Type]]="Maintenance","Non-Sales","Sales")</f>
        <v>Non-Sales</v>
      </c>
      <c r="H814" t="str">
        <f>IF(Table1[[#This Row],[Quarter]]="q2",1,"")</f>
        <v/>
      </c>
      <c r="I814">
        <f>IF(Table1[[#This Row],[Quarter]]="q3",1,"")</f>
        <v>1</v>
      </c>
      <c r="J814" t="str">
        <f>IF(Table1[[#This Row],[Quarter]]="Q2",Table1[[#This Row],[Credit Amount]],"")</f>
        <v/>
      </c>
      <c r="K814">
        <f>IF(Table1[[#This Row],[Quarter]]="Q3",Table1[[#This Row],[Credit Amount]],"")</f>
        <v>-431.96</v>
      </c>
      <c r="L814" t="str">
        <f>IF(Table1[[#This Row],[Transaction Type]]="Upgrade",Table1[[#This Row],[Credit Amount]],IF(Table1[[#This Row],[Transaction Type]]="Activation",Table1[[#This Row],[Credit Amount]],""))</f>
        <v/>
      </c>
      <c r="M814">
        <f>IF(Table1[[#This Row],[Transaction Type]]="Maintenance",Table1[[#This Row],[Credit Amount]],"")</f>
        <v>-431.96</v>
      </c>
      <c r="N814">
        <v>10009</v>
      </c>
      <c r="O814" t="s">
        <v>2489</v>
      </c>
      <c r="P814" t="s">
        <v>2498</v>
      </c>
      <c r="Q814" t="s">
        <v>290</v>
      </c>
      <c r="R814">
        <v>10009</v>
      </c>
      <c r="S814" t="s">
        <v>2489</v>
      </c>
      <c r="T814" t="s">
        <v>2498</v>
      </c>
      <c r="U814" t="s">
        <v>290</v>
      </c>
      <c r="V814" t="s">
        <v>66</v>
      </c>
      <c r="W814">
        <v>100002173</v>
      </c>
      <c r="X814">
        <v>8005551174</v>
      </c>
      <c r="Y814" t="s">
        <v>2595</v>
      </c>
      <c r="Z814" t="s">
        <v>3769</v>
      </c>
      <c r="AA814" s="13">
        <v>-431.96</v>
      </c>
      <c r="AB814" s="14">
        <v>42565</v>
      </c>
      <c r="AC814" t="s">
        <v>36</v>
      </c>
    </row>
    <row r="815" spans="1:29" x14ac:dyDescent="0.25">
      <c r="A815" t="str">
        <f>CONCATENATE("Q",ROUNDUP(MONTH(Table1[[#This Row],[Month]])/3,0))</f>
        <v>Q3</v>
      </c>
      <c r="B815" s="14">
        <f>EOMONTH(Table1[[#This Row],[Credit Date]],-1)+1</f>
        <v>42552</v>
      </c>
      <c r="C815" t="str">
        <f>CONCATENATE(Table1[[#This Row],[Issuer Last Name]],", ",Table1[[#This Row],[Issuer First Name]])</f>
        <v>No. 009, Employee</v>
      </c>
      <c r="D815" t="str">
        <f>CONCATENATE(Table1[[#This Row],[Approver Last Name]],", ",Table1[[#This Row],[Approver First Name]])</f>
        <v>No. 009, Employee</v>
      </c>
      <c r="E815" t="str">
        <f>CONCATENATE(Table1[[#This Row],[Customer Last Name]],", ",Table1[[#This Row],[Customer First Name]])</f>
        <v>No. 10313, Client</v>
      </c>
      <c r="F8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5" t="str">
        <f>IF(Table1[[#This Row],[Transaction Type]]="Maintenance","Non-Sales","Sales")</f>
        <v>Sales</v>
      </c>
      <c r="H815" t="str">
        <f>IF(Table1[[#This Row],[Quarter]]="q2",1,"")</f>
        <v/>
      </c>
      <c r="I815">
        <f>IF(Table1[[#This Row],[Quarter]]="q3",1,"")</f>
        <v>1</v>
      </c>
      <c r="J815" t="str">
        <f>IF(Table1[[#This Row],[Quarter]]="Q2",Table1[[#This Row],[Credit Amount]],"")</f>
        <v/>
      </c>
      <c r="K815">
        <f>IF(Table1[[#This Row],[Quarter]]="Q3",Table1[[#This Row],[Credit Amount]],"")</f>
        <v>-257.74</v>
      </c>
      <c r="L815">
        <f>IF(Table1[[#This Row],[Transaction Type]]="Upgrade",Table1[[#This Row],[Credit Amount]],IF(Table1[[#This Row],[Transaction Type]]="Activation",Table1[[#This Row],[Credit Amount]],""))</f>
        <v>-257.74</v>
      </c>
      <c r="M815" t="str">
        <f>IF(Table1[[#This Row],[Transaction Type]]="Maintenance",Table1[[#This Row],[Credit Amount]],"")</f>
        <v/>
      </c>
      <c r="N815">
        <v>10009</v>
      </c>
      <c r="O815" t="s">
        <v>2489</v>
      </c>
      <c r="P815" t="s">
        <v>2498</v>
      </c>
      <c r="Q815" t="s">
        <v>290</v>
      </c>
      <c r="R815">
        <v>10009</v>
      </c>
      <c r="S815" t="s">
        <v>2489</v>
      </c>
      <c r="T815" t="s">
        <v>2498</v>
      </c>
      <c r="U815" t="s">
        <v>290</v>
      </c>
      <c r="V815" t="s">
        <v>66</v>
      </c>
      <c r="W815">
        <v>100001312</v>
      </c>
      <c r="X815">
        <v>8005550313</v>
      </c>
      <c r="Y815" t="s">
        <v>2595</v>
      </c>
      <c r="Z815" t="s">
        <v>2908</v>
      </c>
      <c r="AA815" s="13">
        <v>-257.74</v>
      </c>
      <c r="AB815" s="14">
        <v>42565</v>
      </c>
      <c r="AC815" t="s">
        <v>37</v>
      </c>
    </row>
    <row r="816" spans="1:29" x14ac:dyDescent="0.25">
      <c r="A816" t="str">
        <f>CONCATENATE("Q",ROUNDUP(MONTH(Table1[[#This Row],[Month]])/3,0))</f>
        <v>Q3</v>
      </c>
      <c r="B816" s="14">
        <f>EOMONTH(Table1[[#This Row],[Credit Date]],-1)+1</f>
        <v>42552</v>
      </c>
      <c r="C816" t="str">
        <f>CONCATENATE(Table1[[#This Row],[Issuer Last Name]],", ",Table1[[#This Row],[Issuer First Name]])</f>
        <v>No. 009, Employee</v>
      </c>
      <c r="D816" t="str">
        <f>CONCATENATE(Table1[[#This Row],[Approver Last Name]],", ",Table1[[#This Row],[Approver First Name]])</f>
        <v>No. 009, Employee</v>
      </c>
      <c r="E816" t="str">
        <f>CONCATENATE(Table1[[#This Row],[Customer Last Name]],", ",Table1[[#This Row],[Customer First Name]])</f>
        <v>No. 13236, Client</v>
      </c>
      <c r="F8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6" t="str">
        <f>IF(Table1[[#This Row],[Transaction Type]]="Maintenance","Non-Sales","Sales")</f>
        <v>Non-Sales</v>
      </c>
      <c r="H816" t="str">
        <f>IF(Table1[[#This Row],[Quarter]]="q2",1,"")</f>
        <v/>
      </c>
      <c r="I816">
        <f>IF(Table1[[#This Row],[Quarter]]="q3",1,"")</f>
        <v>1</v>
      </c>
      <c r="J816" t="str">
        <f>IF(Table1[[#This Row],[Quarter]]="Q2",Table1[[#This Row],[Credit Amount]],"")</f>
        <v/>
      </c>
      <c r="K816">
        <f>IF(Table1[[#This Row],[Quarter]]="Q3",Table1[[#This Row],[Credit Amount]],"")</f>
        <v>-296.05</v>
      </c>
      <c r="L816" t="str">
        <f>IF(Table1[[#This Row],[Transaction Type]]="Upgrade",Table1[[#This Row],[Credit Amount]],IF(Table1[[#This Row],[Transaction Type]]="Activation",Table1[[#This Row],[Credit Amount]],""))</f>
        <v/>
      </c>
      <c r="M816">
        <f>IF(Table1[[#This Row],[Transaction Type]]="Maintenance",Table1[[#This Row],[Credit Amount]],"")</f>
        <v>-296.05</v>
      </c>
      <c r="N816">
        <v>10009</v>
      </c>
      <c r="O816" t="s">
        <v>2489</v>
      </c>
      <c r="P816" t="s">
        <v>2498</v>
      </c>
      <c r="Q816" t="s">
        <v>290</v>
      </c>
      <c r="R816">
        <v>10009</v>
      </c>
      <c r="S816" t="s">
        <v>2489</v>
      </c>
      <c r="T816" t="s">
        <v>2498</v>
      </c>
      <c r="U816" t="s">
        <v>290</v>
      </c>
      <c r="V816" t="s">
        <v>66</v>
      </c>
      <c r="W816">
        <v>100004235</v>
      </c>
      <c r="X816">
        <v>8005553236</v>
      </c>
      <c r="Y816" t="s">
        <v>2595</v>
      </c>
      <c r="Z816" t="s">
        <v>5824</v>
      </c>
      <c r="AA816" s="13">
        <v>-296.05</v>
      </c>
      <c r="AB816" s="14">
        <v>42570</v>
      </c>
      <c r="AC816" t="s">
        <v>36</v>
      </c>
    </row>
    <row r="817" spans="1:29" x14ac:dyDescent="0.25">
      <c r="A817" t="str">
        <f>CONCATENATE("Q",ROUNDUP(MONTH(Table1[[#This Row],[Month]])/3,0))</f>
        <v>Q3</v>
      </c>
      <c r="B817" s="14">
        <f>EOMONTH(Table1[[#This Row],[Credit Date]],-1)+1</f>
        <v>42552</v>
      </c>
      <c r="C817" t="str">
        <f>CONCATENATE(Table1[[#This Row],[Issuer Last Name]],", ",Table1[[#This Row],[Issuer First Name]])</f>
        <v>No. 009, Employee</v>
      </c>
      <c r="D817" t="str">
        <f>CONCATENATE(Table1[[#This Row],[Approver Last Name]],", ",Table1[[#This Row],[Approver First Name]])</f>
        <v>No. 009, Employee</v>
      </c>
      <c r="E817" t="str">
        <f>CONCATENATE(Table1[[#This Row],[Customer Last Name]],", ",Table1[[#This Row],[Customer First Name]])</f>
        <v>No. 12854, Client</v>
      </c>
      <c r="F8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7" t="str">
        <f>IF(Table1[[#This Row],[Transaction Type]]="Maintenance","Non-Sales","Sales")</f>
        <v>Non-Sales</v>
      </c>
      <c r="H817" t="str">
        <f>IF(Table1[[#This Row],[Quarter]]="q2",1,"")</f>
        <v/>
      </c>
      <c r="I817">
        <f>IF(Table1[[#This Row],[Quarter]]="q3",1,"")</f>
        <v>1</v>
      </c>
      <c r="J817" t="str">
        <f>IF(Table1[[#This Row],[Quarter]]="Q2",Table1[[#This Row],[Credit Amount]],"")</f>
        <v/>
      </c>
      <c r="K817">
        <f>IF(Table1[[#This Row],[Quarter]]="Q3",Table1[[#This Row],[Credit Amount]],"")</f>
        <v>-334.12</v>
      </c>
      <c r="L817" t="str">
        <f>IF(Table1[[#This Row],[Transaction Type]]="Upgrade",Table1[[#This Row],[Credit Amount]],IF(Table1[[#This Row],[Transaction Type]]="Activation",Table1[[#This Row],[Credit Amount]],""))</f>
        <v/>
      </c>
      <c r="M817">
        <f>IF(Table1[[#This Row],[Transaction Type]]="Maintenance",Table1[[#This Row],[Credit Amount]],"")</f>
        <v>-334.12</v>
      </c>
      <c r="N817">
        <v>10009</v>
      </c>
      <c r="O817" t="s">
        <v>2489</v>
      </c>
      <c r="P817" t="s">
        <v>2498</v>
      </c>
      <c r="Q817" t="s">
        <v>290</v>
      </c>
      <c r="R817">
        <v>10009</v>
      </c>
      <c r="S817" t="s">
        <v>2489</v>
      </c>
      <c r="T817" t="s">
        <v>2498</v>
      </c>
      <c r="U817" t="s">
        <v>290</v>
      </c>
      <c r="V817" t="s">
        <v>66</v>
      </c>
      <c r="W817">
        <v>100003853</v>
      </c>
      <c r="X817">
        <v>8005552854</v>
      </c>
      <c r="Y817" t="s">
        <v>2595</v>
      </c>
      <c r="Z817" t="s">
        <v>5445</v>
      </c>
      <c r="AA817" s="13">
        <v>-334.12</v>
      </c>
      <c r="AB817" s="14">
        <v>42575</v>
      </c>
      <c r="AC817" t="s">
        <v>36</v>
      </c>
    </row>
    <row r="818" spans="1:29" x14ac:dyDescent="0.25">
      <c r="A818" t="str">
        <f>CONCATENATE("Q",ROUNDUP(MONTH(Table1[[#This Row],[Month]])/3,0))</f>
        <v>Q3</v>
      </c>
      <c r="B818" s="14">
        <f>EOMONTH(Table1[[#This Row],[Credit Date]],-1)+1</f>
        <v>42552</v>
      </c>
      <c r="C818" t="str">
        <f>CONCATENATE(Table1[[#This Row],[Issuer Last Name]],", ",Table1[[#This Row],[Issuer First Name]])</f>
        <v>No. 009, Employee</v>
      </c>
      <c r="D818" t="str">
        <f>CONCATENATE(Table1[[#This Row],[Approver Last Name]],", ",Table1[[#This Row],[Approver First Name]])</f>
        <v>No. 009, Employee</v>
      </c>
      <c r="E818" t="str">
        <f>CONCATENATE(Table1[[#This Row],[Customer Last Name]],", ",Table1[[#This Row],[Customer First Name]])</f>
        <v>No. 12172, Client</v>
      </c>
      <c r="F8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8" t="str">
        <f>IF(Table1[[#This Row],[Transaction Type]]="Maintenance","Non-Sales","Sales")</f>
        <v>Non-Sales</v>
      </c>
      <c r="H818" t="str">
        <f>IF(Table1[[#This Row],[Quarter]]="q2",1,"")</f>
        <v/>
      </c>
      <c r="I818">
        <f>IF(Table1[[#This Row],[Quarter]]="q3",1,"")</f>
        <v>1</v>
      </c>
      <c r="J818" t="str">
        <f>IF(Table1[[#This Row],[Quarter]]="Q2",Table1[[#This Row],[Credit Amount]],"")</f>
        <v/>
      </c>
      <c r="K818">
        <f>IF(Table1[[#This Row],[Quarter]]="Q3",Table1[[#This Row],[Credit Amount]],"")</f>
        <v>-297.01</v>
      </c>
      <c r="L818" t="str">
        <f>IF(Table1[[#This Row],[Transaction Type]]="Upgrade",Table1[[#This Row],[Credit Amount]],IF(Table1[[#This Row],[Transaction Type]]="Activation",Table1[[#This Row],[Credit Amount]],""))</f>
        <v/>
      </c>
      <c r="M818">
        <f>IF(Table1[[#This Row],[Transaction Type]]="Maintenance",Table1[[#This Row],[Credit Amount]],"")</f>
        <v>-297.01</v>
      </c>
      <c r="N818">
        <v>10009</v>
      </c>
      <c r="O818" t="s">
        <v>2489</v>
      </c>
      <c r="P818" t="s">
        <v>2498</v>
      </c>
      <c r="Q818" t="s">
        <v>290</v>
      </c>
      <c r="R818">
        <v>10009</v>
      </c>
      <c r="S818" t="s">
        <v>2489</v>
      </c>
      <c r="T818" t="s">
        <v>2498</v>
      </c>
      <c r="U818" t="s">
        <v>290</v>
      </c>
      <c r="V818" t="s">
        <v>66</v>
      </c>
      <c r="W818">
        <v>100003171</v>
      </c>
      <c r="X818">
        <v>8005552172</v>
      </c>
      <c r="Y818" t="s">
        <v>2595</v>
      </c>
      <c r="Z818" t="s">
        <v>4767</v>
      </c>
      <c r="AA818" s="13">
        <v>-297.01</v>
      </c>
      <c r="AB818" s="14">
        <v>42578</v>
      </c>
      <c r="AC818" t="s">
        <v>36</v>
      </c>
    </row>
    <row r="819" spans="1:29" x14ac:dyDescent="0.25">
      <c r="A819" t="str">
        <f>CONCATENATE("Q",ROUNDUP(MONTH(Table1[[#This Row],[Month]])/3,0))</f>
        <v>Q3</v>
      </c>
      <c r="B819" s="14">
        <f>EOMONTH(Table1[[#This Row],[Credit Date]],-1)+1</f>
        <v>42583</v>
      </c>
      <c r="C819" t="str">
        <f>CONCATENATE(Table1[[#This Row],[Issuer Last Name]],", ",Table1[[#This Row],[Issuer First Name]])</f>
        <v>No. 009, Employee</v>
      </c>
      <c r="D819" t="str">
        <f>CONCATENATE(Table1[[#This Row],[Approver Last Name]],", ",Table1[[#This Row],[Approver First Name]])</f>
        <v>No. 009, Employee</v>
      </c>
      <c r="E819" t="str">
        <f>CONCATENATE(Table1[[#This Row],[Customer Last Name]],", ",Table1[[#This Row],[Customer First Name]])</f>
        <v>No. 13355, Client</v>
      </c>
      <c r="F8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19" t="str">
        <f>IF(Table1[[#This Row],[Transaction Type]]="Maintenance","Non-Sales","Sales")</f>
        <v>Non-Sales</v>
      </c>
      <c r="H819" t="str">
        <f>IF(Table1[[#This Row],[Quarter]]="q2",1,"")</f>
        <v/>
      </c>
      <c r="I819">
        <f>IF(Table1[[#This Row],[Quarter]]="q3",1,"")</f>
        <v>1</v>
      </c>
      <c r="J819" t="str">
        <f>IF(Table1[[#This Row],[Quarter]]="Q2",Table1[[#This Row],[Credit Amount]],"")</f>
        <v/>
      </c>
      <c r="K819">
        <f>IF(Table1[[#This Row],[Quarter]]="Q3",Table1[[#This Row],[Credit Amount]],"")</f>
        <v>-406.96</v>
      </c>
      <c r="L819" t="str">
        <f>IF(Table1[[#This Row],[Transaction Type]]="Upgrade",Table1[[#This Row],[Credit Amount]],IF(Table1[[#This Row],[Transaction Type]]="Activation",Table1[[#This Row],[Credit Amount]],""))</f>
        <v/>
      </c>
      <c r="M819">
        <f>IF(Table1[[#This Row],[Transaction Type]]="Maintenance",Table1[[#This Row],[Credit Amount]],"")</f>
        <v>-406.96</v>
      </c>
      <c r="N819">
        <v>10009</v>
      </c>
      <c r="O819" t="s">
        <v>2489</v>
      </c>
      <c r="P819" t="s">
        <v>2498</v>
      </c>
      <c r="Q819" t="s">
        <v>290</v>
      </c>
      <c r="R819">
        <v>10009</v>
      </c>
      <c r="S819" t="s">
        <v>2489</v>
      </c>
      <c r="T819" t="s">
        <v>2498</v>
      </c>
      <c r="U819" t="s">
        <v>290</v>
      </c>
      <c r="V819" t="s">
        <v>66</v>
      </c>
      <c r="W819">
        <v>100004354</v>
      </c>
      <c r="X819">
        <v>8005553355</v>
      </c>
      <c r="Y819" t="s">
        <v>2595</v>
      </c>
      <c r="Z819" t="s">
        <v>5943</v>
      </c>
      <c r="AA819" s="13">
        <v>-406.96</v>
      </c>
      <c r="AB819" s="14">
        <v>42583</v>
      </c>
      <c r="AC819" t="s">
        <v>36</v>
      </c>
    </row>
    <row r="820" spans="1:29" x14ac:dyDescent="0.25">
      <c r="A820" t="str">
        <f>CONCATENATE("Q",ROUNDUP(MONTH(Table1[[#This Row],[Month]])/3,0))</f>
        <v>Q3</v>
      </c>
      <c r="B820" s="14">
        <f>EOMONTH(Table1[[#This Row],[Credit Date]],-1)+1</f>
        <v>42583</v>
      </c>
      <c r="C820" t="str">
        <f>CONCATENATE(Table1[[#This Row],[Issuer Last Name]],", ",Table1[[#This Row],[Issuer First Name]])</f>
        <v>No. 009, Employee</v>
      </c>
      <c r="D820" t="str">
        <f>CONCATENATE(Table1[[#This Row],[Approver Last Name]],", ",Table1[[#This Row],[Approver First Name]])</f>
        <v>No. 009, Employee</v>
      </c>
      <c r="E820" t="str">
        <f>CONCATENATE(Table1[[#This Row],[Customer Last Name]],", ",Table1[[#This Row],[Customer First Name]])</f>
        <v>No. 13058, Client</v>
      </c>
      <c r="F8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0" t="str">
        <f>IF(Table1[[#This Row],[Transaction Type]]="Maintenance","Non-Sales","Sales")</f>
        <v>Non-Sales</v>
      </c>
      <c r="H820" t="str">
        <f>IF(Table1[[#This Row],[Quarter]]="q2",1,"")</f>
        <v/>
      </c>
      <c r="I820">
        <f>IF(Table1[[#This Row],[Quarter]]="q3",1,"")</f>
        <v>1</v>
      </c>
      <c r="J820" t="str">
        <f>IF(Table1[[#This Row],[Quarter]]="Q2",Table1[[#This Row],[Credit Amount]],"")</f>
        <v/>
      </c>
      <c r="K820">
        <f>IF(Table1[[#This Row],[Quarter]]="Q3",Table1[[#This Row],[Credit Amount]],"")</f>
        <v>-294.47000000000003</v>
      </c>
      <c r="L820" t="str">
        <f>IF(Table1[[#This Row],[Transaction Type]]="Upgrade",Table1[[#This Row],[Credit Amount]],IF(Table1[[#This Row],[Transaction Type]]="Activation",Table1[[#This Row],[Credit Amount]],""))</f>
        <v/>
      </c>
      <c r="M820">
        <f>IF(Table1[[#This Row],[Transaction Type]]="Maintenance",Table1[[#This Row],[Credit Amount]],"")</f>
        <v>-294.47000000000003</v>
      </c>
      <c r="N820">
        <v>10009</v>
      </c>
      <c r="O820" t="s">
        <v>2489</v>
      </c>
      <c r="P820" t="s">
        <v>2498</v>
      </c>
      <c r="Q820" t="s">
        <v>290</v>
      </c>
      <c r="R820">
        <v>10009</v>
      </c>
      <c r="S820" t="s">
        <v>2489</v>
      </c>
      <c r="T820" t="s">
        <v>2498</v>
      </c>
      <c r="U820" t="s">
        <v>290</v>
      </c>
      <c r="V820" t="s">
        <v>66</v>
      </c>
      <c r="W820">
        <v>100004057</v>
      </c>
      <c r="X820">
        <v>8005553058</v>
      </c>
      <c r="Y820" t="s">
        <v>2595</v>
      </c>
      <c r="Z820" t="s">
        <v>5646</v>
      </c>
      <c r="AA820" s="13">
        <v>-294.47000000000003</v>
      </c>
      <c r="AB820" s="14">
        <v>42591</v>
      </c>
      <c r="AC820" t="s">
        <v>36</v>
      </c>
    </row>
    <row r="821" spans="1:29" x14ac:dyDescent="0.25">
      <c r="A821" t="str">
        <f>CONCATENATE("Q",ROUNDUP(MONTH(Table1[[#This Row],[Month]])/3,0))</f>
        <v>Q3</v>
      </c>
      <c r="B821" s="14">
        <f>EOMONTH(Table1[[#This Row],[Credit Date]],-1)+1</f>
        <v>42583</v>
      </c>
      <c r="C821" t="str">
        <f>CONCATENATE(Table1[[#This Row],[Issuer Last Name]],", ",Table1[[#This Row],[Issuer First Name]])</f>
        <v>No. 009, Employee</v>
      </c>
      <c r="D821" t="str">
        <f>CONCATENATE(Table1[[#This Row],[Approver Last Name]],", ",Table1[[#This Row],[Approver First Name]])</f>
        <v>No. 009, Employee</v>
      </c>
      <c r="E821" t="str">
        <f>CONCATENATE(Table1[[#This Row],[Customer Last Name]],", ",Table1[[#This Row],[Customer First Name]])</f>
        <v>No. 12206, Client</v>
      </c>
      <c r="F8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1" t="str">
        <f>IF(Table1[[#This Row],[Transaction Type]]="Maintenance","Non-Sales","Sales")</f>
        <v>Sales</v>
      </c>
      <c r="H821" t="str">
        <f>IF(Table1[[#This Row],[Quarter]]="q2",1,"")</f>
        <v/>
      </c>
      <c r="I821">
        <f>IF(Table1[[#This Row],[Quarter]]="q3",1,"")</f>
        <v>1</v>
      </c>
      <c r="J821" t="str">
        <f>IF(Table1[[#This Row],[Quarter]]="Q2",Table1[[#This Row],[Credit Amount]],"")</f>
        <v/>
      </c>
      <c r="K821">
        <f>IF(Table1[[#This Row],[Quarter]]="Q3",Table1[[#This Row],[Credit Amount]],"")</f>
        <v>-372.79</v>
      </c>
      <c r="L821">
        <f>IF(Table1[[#This Row],[Transaction Type]]="Upgrade",Table1[[#This Row],[Credit Amount]],IF(Table1[[#This Row],[Transaction Type]]="Activation",Table1[[#This Row],[Credit Amount]],""))</f>
        <v>-372.79</v>
      </c>
      <c r="M821" t="str">
        <f>IF(Table1[[#This Row],[Transaction Type]]="Maintenance",Table1[[#This Row],[Credit Amount]],"")</f>
        <v/>
      </c>
      <c r="N821">
        <v>10009</v>
      </c>
      <c r="O821" t="s">
        <v>2489</v>
      </c>
      <c r="P821" t="s">
        <v>2498</v>
      </c>
      <c r="Q821" t="s">
        <v>290</v>
      </c>
      <c r="R821">
        <v>10009</v>
      </c>
      <c r="S821" t="s">
        <v>2489</v>
      </c>
      <c r="T821" t="s">
        <v>2498</v>
      </c>
      <c r="U821" t="s">
        <v>290</v>
      </c>
      <c r="V821" t="s">
        <v>66</v>
      </c>
      <c r="W821">
        <v>100003205</v>
      </c>
      <c r="X821">
        <v>8005552206</v>
      </c>
      <c r="Y821" t="s">
        <v>2595</v>
      </c>
      <c r="Z821" t="s">
        <v>4801</v>
      </c>
      <c r="AA821" s="13">
        <v>-372.79</v>
      </c>
      <c r="AB821" s="14">
        <v>42605</v>
      </c>
      <c r="AC821" t="s">
        <v>37</v>
      </c>
    </row>
    <row r="822" spans="1:29" x14ac:dyDescent="0.25">
      <c r="A822" t="str">
        <f>CONCATENATE("Q",ROUNDUP(MONTH(Table1[[#This Row],[Month]])/3,0))</f>
        <v>Q3</v>
      </c>
      <c r="B822" s="14">
        <f>EOMONTH(Table1[[#This Row],[Credit Date]],-1)+1</f>
        <v>42583</v>
      </c>
      <c r="C822" t="str">
        <f>CONCATENATE(Table1[[#This Row],[Issuer Last Name]],", ",Table1[[#This Row],[Issuer First Name]])</f>
        <v>No. 009, Employee</v>
      </c>
      <c r="D822" t="str">
        <f>CONCATENATE(Table1[[#This Row],[Approver Last Name]],", ",Table1[[#This Row],[Approver First Name]])</f>
        <v>No. 009, Employee</v>
      </c>
      <c r="E822" t="str">
        <f>CONCATENATE(Table1[[#This Row],[Customer Last Name]],", ",Table1[[#This Row],[Customer First Name]])</f>
        <v>No. 11891, Client</v>
      </c>
      <c r="F8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2" t="str">
        <f>IF(Table1[[#This Row],[Transaction Type]]="Maintenance","Non-Sales","Sales")</f>
        <v>Non-Sales</v>
      </c>
      <c r="H822" t="str">
        <f>IF(Table1[[#This Row],[Quarter]]="q2",1,"")</f>
        <v/>
      </c>
      <c r="I822">
        <f>IF(Table1[[#This Row],[Quarter]]="q3",1,"")</f>
        <v>1</v>
      </c>
      <c r="J822" t="str">
        <f>IF(Table1[[#This Row],[Quarter]]="Q2",Table1[[#This Row],[Credit Amount]],"")</f>
        <v/>
      </c>
      <c r="K822">
        <f>IF(Table1[[#This Row],[Quarter]]="Q3",Table1[[#This Row],[Credit Amount]],"")</f>
        <v>-478.88</v>
      </c>
      <c r="L822" t="str">
        <f>IF(Table1[[#This Row],[Transaction Type]]="Upgrade",Table1[[#This Row],[Credit Amount]],IF(Table1[[#This Row],[Transaction Type]]="Activation",Table1[[#This Row],[Credit Amount]],""))</f>
        <v/>
      </c>
      <c r="M822">
        <f>IF(Table1[[#This Row],[Transaction Type]]="Maintenance",Table1[[#This Row],[Credit Amount]],"")</f>
        <v>-478.88</v>
      </c>
      <c r="N822">
        <v>10009</v>
      </c>
      <c r="O822" t="s">
        <v>2489</v>
      </c>
      <c r="P822" t="s">
        <v>2498</v>
      </c>
      <c r="Q822" t="s">
        <v>290</v>
      </c>
      <c r="R822">
        <v>10009</v>
      </c>
      <c r="S822" t="s">
        <v>2489</v>
      </c>
      <c r="T822" t="s">
        <v>2498</v>
      </c>
      <c r="U822" t="s">
        <v>290</v>
      </c>
      <c r="V822" t="s">
        <v>66</v>
      </c>
      <c r="W822">
        <v>100002890</v>
      </c>
      <c r="X822">
        <v>8005551891</v>
      </c>
      <c r="Y822" t="s">
        <v>2595</v>
      </c>
      <c r="Z822" t="s">
        <v>4486</v>
      </c>
      <c r="AA822" s="13">
        <v>-478.88</v>
      </c>
      <c r="AB822" s="14">
        <v>42609</v>
      </c>
      <c r="AC822" t="s">
        <v>36</v>
      </c>
    </row>
    <row r="823" spans="1:29" x14ac:dyDescent="0.25">
      <c r="A823" t="str">
        <f>CONCATENATE("Q",ROUNDUP(MONTH(Table1[[#This Row],[Month]])/3,0))</f>
        <v>Q3</v>
      </c>
      <c r="B823" s="14">
        <f>EOMONTH(Table1[[#This Row],[Credit Date]],-1)+1</f>
        <v>42614</v>
      </c>
      <c r="C823" t="str">
        <f>CONCATENATE(Table1[[#This Row],[Issuer Last Name]],", ",Table1[[#This Row],[Issuer First Name]])</f>
        <v>No. 009, Employee</v>
      </c>
      <c r="D823" t="str">
        <f>CONCATENATE(Table1[[#This Row],[Approver Last Name]],", ",Table1[[#This Row],[Approver First Name]])</f>
        <v>No. 009, Employee</v>
      </c>
      <c r="E823" t="str">
        <f>CONCATENATE(Table1[[#This Row],[Customer Last Name]],", ",Table1[[#This Row],[Customer First Name]])</f>
        <v>No. 11252, Client</v>
      </c>
      <c r="F8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3" t="str">
        <f>IF(Table1[[#This Row],[Transaction Type]]="Maintenance","Non-Sales","Sales")</f>
        <v>Sales</v>
      </c>
      <c r="H823" t="str">
        <f>IF(Table1[[#This Row],[Quarter]]="q2",1,"")</f>
        <v/>
      </c>
      <c r="I823">
        <f>IF(Table1[[#This Row],[Quarter]]="q3",1,"")</f>
        <v>1</v>
      </c>
      <c r="J823" t="str">
        <f>IF(Table1[[#This Row],[Quarter]]="Q2",Table1[[#This Row],[Credit Amount]],"")</f>
        <v/>
      </c>
      <c r="K823">
        <f>IF(Table1[[#This Row],[Quarter]]="Q3",Table1[[#This Row],[Credit Amount]],"")</f>
        <v>-327.10000000000002</v>
      </c>
      <c r="L823">
        <f>IF(Table1[[#This Row],[Transaction Type]]="Upgrade",Table1[[#This Row],[Credit Amount]],IF(Table1[[#This Row],[Transaction Type]]="Activation",Table1[[#This Row],[Credit Amount]],""))</f>
        <v>-327.10000000000002</v>
      </c>
      <c r="M823" t="str">
        <f>IF(Table1[[#This Row],[Transaction Type]]="Maintenance",Table1[[#This Row],[Credit Amount]],"")</f>
        <v/>
      </c>
      <c r="N823">
        <v>10009</v>
      </c>
      <c r="O823" t="s">
        <v>2489</v>
      </c>
      <c r="P823" t="s">
        <v>2498</v>
      </c>
      <c r="Q823" t="s">
        <v>290</v>
      </c>
      <c r="R823">
        <v>10009</v>
      </c>
      <c r="S823" t="s">
        <v>2489</v>
      </c>
      <c r="T823" t="s">
        <v>2498</v>
      </c>
      <c r="U823" t="s">
        <v>290</v>
      </c>
      <c r="V823" t="s">
        <v>66</v>
      </c>
      <c r="W823">
        <v>100002251</v>
      </c>
      <c r="X823">
        <v>8005551252</v>
      </c>
      <c r="Y823" t="s">
        <v>2595</v>
      </c>
      <c r="Z823" t="s">
        <v>3847</v>
      </c>
      <c r="AA823" s="13">
        <v>-327.10000000000002</v>
      </c>
      <c r="AB823" s="14">
        <v>42614</v>
      </c>
      <c r="AC823" t="s">
        <v>37</v>
      </c>
    </row>
    <row r="824" spans="1:29" x14ac:dyDescent="0.25">
      <c r="A824" t="str">
        <f>CONCATENATE("Q",ROUNDUP(MONTH(Table1[[#This Row],[Month]])/3,0))</f>
        <v>Q3</v>
      </c>
      <c r="B824" s="14">
        <f>EOMONTH(Table1[[#This Row],[Credit Date]],-1)+1</f>
        <v>42614</v>
      </c>
      <c r="C824" t="str">
        <f>CONCATENATE(Table1[[#This Row],[Issuer Last Name]],", ",Table1[[#This Row],[Issuer First Name]])</f>
        <v>No. 009, Employee</v>
      </c>
      <c r="D824" t="str">
        <f>CONCATENATE(Table1[[#This Row],[Approver Last Name]],", ",Table1[[#This Row],[Approver First Name]])</f>
        <v>No. 009, Employee</v>
      </c>
      <c r="E824" t="str">
        <f>CONCATENATE(Table1[[#This Row],[Customer Last Name]],", ",Table1[[#This Row],[Customer First Name]])</f>
        <v>No. 10904, Client</v>
      </c>
      <c r="F8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4" t="str">
        <f>IF(Table1[[#This Row],[Transaction Type]]="Maintenance","Non-Sales","Sales")</f>
        <v>Non-Sales</v>
      </c>
      <c r="H824" t="str">
        <f>IF(Table1[[#This Row],[Quarter]]="q2",1,"")</f>
        <v/>
      </c>
      <c r="I824">
        <f>IF(Table1[[#This Row],[Quarter]]="q3",1,"")</f>
        <v>1</v>
      </c>
      <c r="J824" t="str">
        <f>IF(Table1[[#This Row],[Quarter]]="Q2",Table1[[#This Row],[Credit Amount]],"")</f>
        <v/>
      </c>
      <c r="K824">
        <f>IF(Table1[[#This Row],[Quarter]]="Q3",Table1[[#This Row],[Credit Amount]],"")</f>
        <v>-221.05</v>
      </c>
      <c r="L824" t="str">
        <f>IF(Table1[[#This Row],[Transaction Type]]="Upgrade",Table1[[#This Row],[Credit Amount]],IF(Table1[[#This Row],[Transaction Type]]="Activation",Table1[[#This Row],[Credit Amount]],""))</f>
        <v/>
      </c>
      <c r="M824">
        <f>IF(Table1[[#This Row],[Transaction Type]]="Maintenance",Table1[[#This Row],[Credit Amount]],"")</f>
        <v>-221.05</v>
      </c>
      <c r="N824">
        <v>10009</v>
      </c>
      <c r="O824" t="s">
        <v>2489</v>
      </c>
      <c r="P824" t="s">
        <v>2498</v>
      </c>
      <c r="Q824" t="s">
        <v>290</v>
      </c>
      <c r="R824">
        <v>10009</v>
      </c>
      <c r="S824" t="s">
        <v>2489</v>
      </c>
      <c r="T824" t="s">
        <v>2498</v>
      </c>
      <c r="U824" t="s">
        <v>290</v>
      </c>
      <c r="V824" t="s">
        <v>66</v>
      </c>
      <c r="W824">
        <v>100001903</v>
      </c>
      <c r="X824">
        <v>8005550904</v>
      </c>
      <c r="Y824" t="s">
        <v>2595</v>
      </c>
      <c r="Z824" t="s">
        <v>3499</v>
      </c>
      <c r="AA824" s="13">
        <v>-221.05</v>
      </c>
      <c r="AB824" s="14">
        <v>42616</v>
      </c>
      <c r="AC824" t="s">
        <v>36</v>
      </c>
    </row>
    <row r="825" spans="1:29" x14ac:dyDescent="0.25">
      <c r="A825" t="str">
        <f>CONCATENATE("Q",ROUNDUP(MONTH(Table1[[#This Row],[Month]])/3,0))</f>
        <v>Q3</v>
      </c>
      <c r="B825" s="14">
        <f>EOMONTH(Table1[[#This Row],[Credit Date]],-1)+1</f>
        <v>42614</v>
      </c>
      <c r="C825" t="str">
        <f>CONCATENATE(Table1[[#This Row],[Issuer Last Name]],", ",Table1[[#This Row],[Issuer First Name]])</f>
        <v>No. 009, Employee</v>
      </c>
      <c r="D825" t="str">
        <f>CONCATENATE(Table1[[#This Row],[Approver Last Name]],", ",Table1[[#This Row],[Approver First Name]])</f>
        <v>No. 009, Employee</v>
      </c>
      <c r="E825" t="str">
        <f>CONCATENATE(Table1[[#This Row],[Customer Last Name]],", ",Table1[[#This Row],[Customer First Name]])</f>
        <v>No. 12536, Client</v>
      </c>
      <c r="F8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5" t="str">
        <f>IF(Table1[[#This Row],[Transaction Type]]="Maintenance","Non-Sales","Sales")</f>
        <v>Non-Sales</v>
      </c>
      <c r="H825" t="str">
        <f>IF(Table1[[#This Row],[Quarter]]="q2",1,"")</f>
        <v/>
      </c>
      <c r="I825">
        <f>IF(Table1[[#This Row],[Quarter]]="q3",1,"")</f>
        <v>1</v>
      </c>
      <c r="J825" t="str">
        <f>IF(Table1[[#This Row],[Quarter]]="Q2",Table1[[#This Row],[Credit Amount]],"")</f>
        <v/>
      </c>
      <c r="K825">
        <f>IF(Table1[[#This Row],[Quarter]]="Q3",Table1[[#This Row],[Credit Amount]],"")</f>
        <v>-476.26</v>
      </c>
      <c r="L825" t="str">
        <f>IF(Table1[[#This Row],[Transaction Type]]="Upgrade",Table1[[#This Row],[Credit Amount]],IF(Table1[[#This Row],[Transaction Type]]="Activation",Table1[[#This Row],[Credit Amount]],""))</f>
        <v/>
      </c>
      <c r="M825">
        <f>IF(Table1[[#This Row],[Transaction Type]]="Maintenance",Table1[[#This Row],[Credit Amount]],"")</f>
        <v>-476.26</v>
      </c>
      <c r="N825">
        <v>10009</v>
      </c>
      <c r="O825" t="s">
        <v>2489</v>
      </c>
      <c r="P825" t="s">
        <v>2498</v>
      </c>
      <c r="Q825" t="s">
        <v>290</v>
      </c>
      <c r="R825">
        <v>10009</v>
      </c>
      <c r="S825" t="s">
        <v>2489</v>
      </c>
      <c r="T825" t="s">
        <v>2498</v>
      </c>
      <c r="U825" t="s">
        <v>290</v>
      </c>
      <c r="V825" t="s">
        <v>66</v>
      </c>
      <c r="W825">
        <v>100003535</v>
      </c>
      <c r="X825">
        <v>8005552536</v>
      </c>
      <c r="Y825" t="s">
        <v>2595</v>
      </c>
      <c r="Z825" t="s">
        <v>5131</v>
      </c>
      <c r="AA825" s="13">
        <v>-476.26</v>
      </c>
      <c r="AB825" s="14">
        <v>42626</v>
      </c>
      <c r="AC825" t="s">
        <v>36</v>
      </c>
    </row>
    <row r="826" spans="1:29" x14ac:dyDescent="0.25">
      <c r="A826" t="str">
        <f>CONCATENATE("Q",ROUNDUP(MONTH(Table1[[#This Row],[Month]])/3,0))</f>
        <v>Q3</v>
      </c>
      <c r="B826" s="14">
        <f>EOMONTH(Table1[[#This Row],[Credit Date]],-1)+1</f>
        <v>42614</v>
      </c>
      <c r="C826" t="str">
        <f>CONCATENATE(Table1[[#This Row],[Issuer Last Name]],", ",Table1[[#This Row],[Issuer First Name]])</f>
        <v>No. 009, Employee</v>
      </c>
      <c r="D826" t="str">
        <f>CONCATENATE(Table1[[#This Row],[Approver Last Name]],", ",Table1[[#This Row],[Approver First Name]])</f>
        <v>No. 009, Employee</v>
      </c>
      <c r="E826" t="str">
        <f>CONCATENATE(Table1[[#This Row],[Customer Last Name]],", ",Table1[[#This Row],[Customer First Name]])</f>
        <v>No. 10439, Client</v>
      </c>
      <c r="F8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6" t="str">
        <f>IF(Table1[[#This Row],[Transaction Type]]="Maintenance","Non-Sales","Sales")</f>
        <v>Sales</v>
      </c>
      <c r="H826" t="str">
        <f>IF(Table1[[#This Row],[Quarter]]="q2",1,"")</f>
        <v/>
      </c>
      <c r="I826">
        <f>IF(Table1[[#This Row],[Quarter]]="q3",1,"")</f>
        <v>1</v>
      </c>
      <c r="J826" t="str">
        <f>IF(Table1[[#This Row],[Quarter]]="Q2",Table1[[#This Row],[Credit Amount]],"")</f>
        <v/>
      </c>
      <c r="K826">
        <f>IF(Table1[[#This Row],[Quarter]]="Q3",Table1[[#This Row],[Credit Amount]],"")</f>
        <v>-111.38</v>
      </c>
      <c r="L826">
        <f>IF(Table1[[#This Row],[Transaction Type]]="Upgrade",Table1[[#This Row],[Credit Amount]],IF(Table1[[#This Row],[Transaction Type]]="Activation",Table1[[#This Row],[Credit Amount]],""))</f>
        <v>-111.38</v>
      </c>
      <c r="M826" t="str">
        <f>IF(Table1[[#This Row],[Transaction Type]]="Maintenance",Table1[[#This Row],[Credit Amount]],"")</f>
        <v/>
      </c>
      <c r="N826">
        <v>10009</v>
      </c>
      <c r="O826" t="s">
        <v>2489</v>
      </c>
      <c r="P826" t="s">
        <v>2498</v>
      </c>
      <c r="Q826" t="s">
        <v>290</v>
      </c>
      <c r="R826">
        <v>10009</v>
      </c>
      <c r="S826" t="s">
        <v>2489</v>
      </c>
      <c r="T826" t="s">
        <v>2498</v>
      </c>
      <c r="U826" t="s">
        <v>290</v>
      </c>
      <c r="V826" t="s">
        <v>66</v>
      </c>
      <c r="W826">
        <v>100001438</v>
      </c>
      <c r="X826">
        <v>8005550439</v>
      </c>
      <c r="Y826" t="s">
        <v>2595</v>
      </c>
      <c r="Z826" t="s">
        <v>3034</v>
      </c>
      <c r="AA826" s="13">
        <v>-111.38</v>
      </c>
      <c r="AB826" s="14">
        <v>42630</v>
      </c>
      <c r="AC826" t="s">
        <v>37</v>
      </c>
    </row>
    <row r="827" spans="1:29" x14ac:dyDescent="0.25">
      <c r="A827" t="str">
        <f>CONCATENATE("Q",ROUNDUP(MONTH(Table1[[#This Row],[Month]])/3,0))</f>
        <v>Q3</v>
      </c>
      <c r="B827" s="14">
        <f>EOMONTH(Table1[[#This Row],[Credit Date]],-1)+1</f>
        <v>42614</v>
      </c>
      <c r="C827" t="str">
        <f>CONCATENATE(Table1[[#This Row],[Issuer Last Name]],", ",Table1[[#This Row],[Issuer First Name]])</f>
        <v>No. 009, Employee</v>
      </c>
      <c r="D827" t="str">
        <f>CONCATENATE(Table1[[#This Row],[Approver Last Name]],", ",Table1[[#This Row],[Approver First Name]])</f>
        <v>No. 009, Employee</v>
      </c>
      <c r="E827" t="str">
        <f>CONCATENATE(Table1[[#This Row],[Customer Last Name]],", ",Table1[[#This Row],[Customer First Name]])</f>
        <v>No. 10602, Client</v>
      </c>
      <c r="F8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7" t="str">
        <f>IF(Table1[[#This Row],[Transaction Type]]="Maintenance","Non-Sales","Sales")</f>
        <v>Non-Sales</v>
      </c>
      <c r="H827" t="str">
        <f>IF(Table1[[#This Row],[Quarter]]="q2",1,"")</f>
        <v/>
      </c>
      <c r="I827">
        <f>IF(Table1[[#This Row],[Quarter]]="q3",1,"")</f>
        <v>1</v>
      </c>
      <c r="J827" t="str">
        <f>IF(Table1[[#This Row],[Quarter]]="Q2",Table1[[#This Row],[Credit Amount]],"")</f>
        <v/>
      </c>
      <c r="K827">
        <f>IF(Table1[[#This Row],[Quarter]]="Q3",Table1[[#This Row],[Credit Amount]],"")</f>
        <v>-422.94</v>
      </c>
      <c r="L827" t="str">
        <f>IF(Table1[[#This Row],[Transaction Type]]="Upgrade",Table1[[#This Row],[Credit Amount]],IF(Table1[[#This Row],[Transaction Type]]="Activation",Table1[[#This Row],[Credit Amount]],""))</f>
        <v/>
      </c>
      <c r="M827">
        <f>IF(Table1[[#This Row],[Transaction Type]]="Maintenance",Table1[[#This Row],[Credit Amount]],"")</f>
        <v>-422.94</v>
      </c>
      <c r="N827">
        <v>10009</v>
      </c>
      <c r="O827" t="s">
        <v>2489</v>
      </c>
      <c r="P827" t="s">
        <v>2498</v>
      </c>
      <c r="Q827" t="s">
        <v>290</v>
      </c>
      <c r="R827">
        <v>10009</v>
      </c>
      <c r="S827" t="s">
        <v>2489</v>
      </c>
      <c r="T827" t="s">
        <v>2498</v>
      </c>
      <c r="U827" t="s">
        <v>290</v>
      </c>
      <c r="V827" t="s">
        <v>66</v>
      </c>
      <c r="W827">
        <v>100001601</v>
      </c>
      <c r="X827">
        <v>8005550602</v>
      </c>
      <c r="Y827" t="s">
        <v>2595</v>
      </c>
      <c r="Z827" t="s">
        <v>3197</v>
      </c>
      <c r="AA827" s="13">
        <v>-422.94</v>
      </c>
      <c r="AB827" s="14">
        <v>42635</v>
      </c>
      <c r="AC827" t="s">
        <v>36</v>
      </c>
    </row>
    <row r="828" spans="1:29" x14ac:dyDescent="0.25">
      <c r="A828" t="str">
        <f>CONCATENATE("Q",ROUNDUP(MONTH(Table1[[#This Row],[Month]])/3,0))</f>
        <v>Q3</v>
      </c>
      <c r="B828" s="14">
        <f>EOMONTH(Table1[[#This Row],[Credit Date]],-1)+1</f>
        <v>42614</v>
      </c>
      <c r="C828" t="str">
        <f>CONCATENATE(Table1[[#This Row],[Issuer Last Name]],", ",Table1[[#This Row],[Issuer First Name]])</f>
        <v>No. 009, Employee</v>
      </c>
      <c r="D828" t="str">
        <f>CONCATENATE(Table1[[#This Row],[Approver Last Name]],", ",Table1[[#This Row],[Approver First Name]])</f>
        <v>No. 009, Employee</v>
      </c>
      <c r="E828" t="str">
        <f>CONCATENATE(Table1[[#This Row],[Customer Last Name]],", ",Table1[[#This Row],[Customer First Name]])</f>
        <v>No. 12244, Client</v>
      </c>
      <c r="F8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8" t="str">
        <f>IF(Table1[[#This Row],[Transaction Type]]="Maintenance","Non-Sales","Sales")</f>
        <v>Non-Sales</v>
      </c>
      <c r="H828" t="str">
        <f>IF(Table1[[#This Row],[Quarter]]="q2",1,"")</f>
        <v/>
      </c>
      <c r="I828">
        <f>IF(Table1[[#This Row],[Quarter]]="q3",1,"")</f>
        <v>1</v>
      </c>
      <c r="J828" t="str">
        <f>IF(Table1[[#This Row],[Quarter]]="Q2",Table1[[#This Row],[Credit Amount]],"")</f>
        <v/>
      </c>
      <c r="K828">
        <f>IF(Table1[[#This Row],[Quarter]]="Q3",Table1[[#This Row],[Credit Amount]],"")</f>
        <v>-371.63</v>
      </c>
      <c r="L828" t="str">
        <f>IF(Table1[[#This Row],[Transaction Type]]="Upgrade",Table1[[#This Row],[Credit Amount]],IF(Table1[[#This Row],[Transaction Type]]="Activation",Table1[[#This Row],[Credit Amount]],""))</f>
        <v/>
      </c>
      <c r="M828">
        <f>IF(Table1[[#This Row],[Transaction Type]]="Maintenance",Table1[[#This Row],[Credit Amount]],"")</f>
        <v>-371.63</v>
      </c>
      <c r="N828">
        <v>10009</v>
      </c>
      <c r="O828" t="s">
        <v>2489</v>
      </c>
      <c r="P828" t="s">
        <v>2498</v>
      </c>
      <c r="Q828" t="s">
        <v>290</v>
      </c>
      <c r="R828">
        <v>10009</v>
      </c>
      <c r="S828" t="s">
        <v>2489</v>
      </c>
      <c r="T828" t="s">
        <v>2498</v>
      </c>
      <c r="U828" t="s">
        <v>290</v>
      </c>
      <c r="V828" t="s">
        <v>66</v>
      </c>
      <c r="W828">
        <v>100003243</v>
      </c>
      <c r="X828">
        <v>8005552244</v>
      </c>
      <c r="Y828" t="s">
        <v>2595</v>
      </c>
      <c r="Z828" t="s">
        <v>4839</v>
      </c>
      <c r="AA828" s="13">
        <v>-371.63</v>
      </c>
      <c r="AB828" s="14">
        <v>42639</v>
      </c>
      <c r="AC828" t="s">
        <v>36</v>
      </c>
    </row>
    <row r="829" spans="1:29" x14ac:dyDescent="0.25">
      <c r="A829" t="str">
        <f>CONCATENATE("Q",ROUNDUP(MONTH(Table1[[#This Row],[Month]])/3,0))</f>
        <v>Q3</v>
      </c>
      <c r="B829" s="14">
        <f>EOMONTH(Table1[[#This Row],[Credit Date]],-1)+1</f>
        <v>42614</v>
      </c>
      <c r="C829" t="str">
        <f>CONCATENATE(Table1[[#This Row],[Issuer Last Name]],", ",Table1[[#This Row],[Issuer First Name]])</f>
        <v>No. 009, Employee</v>
      </c>
      <c r="D829" t="str">
        <f>CONCATENATE(Table1[[#This Row],[Approver Last Name]],", ",Table1[[#This Row],[Approver First Name]])</f>
        <v>No. 009, Employee</v>
      </c>
      <c r="E829" t="str">
        <f>CONCATENATE(Table1[[#This Row],[Customer Last Name]],", ",Table1[[#This Row],[Customer First Name]])</f>
        <v>No. 11751, Client</v>
      </c>
      <c r="F8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29" t="str">
        <f>IF(Table1[[#This Row],[Transaction Type]]="Maintenance","Non-Sales","Sales")</f>
        <v>Non-Sales</v>
      </c>
      <c r="H829" t="str">
        <f>IF(Table1[[#This Row],[Quarter]]="q2",1,"")</f>
        <v/>
      </c>
      <c r="I829">
        <f>IF(Table1[[#This Row],[Quarter]]="q3",1,"")</f>
        <v>1</v>
      </c>
      <c r="J829" t="str">
        <f>IF(Table1[[#This Row],[Quarter]]="Q2",Table1[[#This Row],[Credit Amount]],"")</f>
        <v/>
      </c>
      <c r="K829">
        <f>IF(Table1[[#This Row],[Quarter]]="Q3",Table1[[#This Row],[Credit Amount]],"")</f>
        <v>-477.42</v>
      </c>
      <c r="L829" t="str">
        <f>IF(Table1[[#This Row],[Transaction Type]]="Upgrade",Table1[[#This Row],[Credit Amount]],IF(Table1[[#This Row],[Transaction Type]]="Activation",Table1[[#This Row],[Credit Amount]],""))</f>
        <v/>
      </c>
      <c r="M829">
        <f>IF(Table1[[#This Row],[Transaction Type]]="Maintenance",Table1[[#This Row],[Credit Amount]],"")</f>
        <v>-477.42</v>
      </c>
      <c r="N829">
        <v>10009</v>
      </c>
      <c r="O829" t="s">
        <v>2489</v>
      </c>
      <c r="P829" t="s">
        <v>2498</v>
      </c>
      <c r="Q829" t="s">
        <v>290</v>
      </c>
      <c r="R829">
        <v>10009</v>
      </c>
      <c r="S829" t="s">
        <v>2489</v>
      </c>
      <c r="T829" t="s">
        <v>2498</v>
      </c>
      <c r="U829" t="s">
        <v>290</v>
      </c>
      <c r="V829" t="s">
        <v>66</v>
      </c>
      <c r="W829">
        <v>100002750</v>
      </c>
      <c r="X829">
        <v>8005551751</v>
      </c>
      <c r="Y829" t="s">
        <v>2595</v>
      </c>
      <c r="Z829" t="s">
        <v>4346</v>
      </c>
      <c r="AA829" s="13">
        <v>-477.42</v>
      </c>
      <c r="AB829" s="14">
        <v>42641</v>
      </c>
      <c r="AC829" t="s">
        <v>36</v>
      </c>
    </row>
    <row r="830" spans="1:29" x14ac:dyDescent="0.25">
      <c r="A830" t="str">
        <f>CONCATENATE("Q",ROUNDUP(MONTH(Table1[[#This Row],[Month]])/3,0))</f>
        <v>Q2</v>
      </c>
      <c r="B830" s="14">
        <f>EOMONTH(Table1[[#This Row],[Credit Date]],-1)+1</f>
        <v>42461</v>
      </c>
      <c r="C830" t="str">
        <f>CONCATENATE(Table1[[#This Row],[Issuer Last Name]],", ",Table1[[#This Row],[Issuer First Name]])</f>
        <v>No. 027, Employee</v>
      </c>
      <c r="D830" t="str">
        <f>CONCATENATE(Table1[[#This Row],[Approver Last Name]],", ",Table1[[#This Row],[Approver First Name]])</f>
        <v>No. 027, Employee</v>
      </c>
      <c r="E830" t="str">
        <f>CONCATENATE(Table1[[#This Row],[Customer Last Name]],", ",Table1[[#This Row],[Customer First Name]])</f>
        <v>No. 10068, Client</v>
      </c>
      <c r="F8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0" t="str">
        <f>IF(Table1[[#This Row],[Transaction Type]]="Maintenance","Non-Sales","Sales")</f>
        <v>Non-Sales</v>
      </c>
      <c r="H830">
        <f>IF(Table1[[#This Row],[Quarter]]="q2",1,"")</f>
        <v>1</v>
      </c>
      <c r="I830" t="str">
        <f>IF(Table1[[#This Row],[Quarter]]="q3",1,"")</f>
        <v/>
      </c>
      <c r="J830">
        <f>IF(Table1[[#This Row],[Quarter]]="Q2",Table1[[#This Row],[Credit Amount]],"")</f>
        <v>-154.46</v>
      </c>
      <c r="K830" t="str">
        <f>IF(Table1[[#This Row],[Quarter]]="Q3",Table1[[#This Row],[Credit Amount]],"")</f>
        <v/>
      </c>
      <c r="L830" t="str">
        <f>IF(Table1[[#This Row],[Transaction Type]]="Upgrade",Table1[[#This Row],[Credit Amount]],IF(Table1[[#This Row],[Transaction Type]]="Activation",Table1[[#This Row],[Credit Amount]],""))</f>
        <v/>
      </c>
      <c r="M830">
        <f>IF(Table1[[#This Row],[Transaction Type]]="Maintenance",Table1[[#This Row],[Credit Amount]],"")</f>
        <v>-154.46</v>
      </c>
      <c r="N830">
        <v>10027</v>
      </c>
      <c r="O830" t="s">
        <v>2489</v>
      </c>
      <c r="P830" t="s">
        <v>2516</v>
      </c>
      <c r="Q830" t="s">
        <v>2340</v>
      </c>
      <c r="R830">
        <v>10027</v>
      </c>
      <c r="S830" t="s">
        <v>2489</v>
      </c>
      <c r="T830" t="s">
        <v>2516</v>
      </c>
      <c r="U830" t="s">
        <v>2340</v>
      </c>
      <c r="V830" t="s">
        <v>84</v>
      </c>
      <c r="W830">
        <v>100001067</v>
      </c>
      <c r="X830">
        <v>8005550068</v>
      </c>
      <c r="Y830" t="s">
        <v>2595</v>
      </c>
      <c r="Z830" t="s">
        <v>2663</v>
      </c>
      <c r="AA830" s="13">
        <v>-154.46</v>
      </c>
      <c r="AB830" s="14">
        <v>42466</v>
      </c>
      <c r="AC830" t="s">
        <v>36</v>
      </c>
    </row>
    <row r="831" spans="1:29" x14ac:dyDescent="0.25">
      <c r="A831" t="str">
        <f>CONCATENATE("Q",ROUNDUP(MONTH(Table1[[#This Row],[Month]])/3,0))</f>
        <v>Q2</v>
      </c>
      <c r="B831" s="14">
        <f>EOMONTH(Table1[[#This Row],[Credit Date]],-1)+1</f>
        <v>42461</v>
      </c>
      <c r="C831" t="str">
        <f>CONCATENATE(Table1[[#This Row],[Issuer Last Name]],", ",Table1[[#This Row],[Issuer First Name]])</f>
        <v>No. 027, Employee</v>
      </c>
      <c r="D831" t="str">
        <f>CONCATENATE(Table1[[#This Row],[Approver Last Name]],", ",Table1[[#This Row],[Approver First Name]])</f>
        <v>No. 027, Employee</v>
      </c>
      <c r="E831" t="str">
        <f>CONCATENATE(Table1[[#This Row],[Customer Last Name]],", ",Table1[[#This Row],[Customer First Name]])</f>
        <v>No. 11963, Client</v>
      </c>
      <c r="F8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1" t="str">
        <f>IF(Table1[[#This Row],[Transaction Type]]="Maintenance","Non-Sales","Sales")</f>
        <v>Non-Sales</v>
      </c>
      <c r="H831">
        <f>IF(Table1[[#This Row],[Quarter]]="q2",1,"")</f>
        <v>1</v>
      </c>
      <c r="I831" t="str">
        <f>IF(Table1[[#This Row],[Quarter]]="q3",1,"")</f>
        <v/>
      </c>
      <c r="J831">
        <f>IF(Table1[[#This Row],[Quarter]]="Q2",Table1[[#This Row],[Credit Amount]],"")</f>
        <v>-201.05</v>
      </c>
      <c r="K831" t="str">
        <f>IF(Table1[[#This Row],[Quarter]]="Q3",Table1[[#This Row],[Credit Amount]],"")</f>
        <v/>
      </c>
      <c r="L831" t="str">
        <f>IF(Table1[[#This Row],[Transaction Type]]="Upgrade",Table1[[#This Row],[Credit Amount]],IF(Table1[[#This Row],[Transaction Type]]="Activation",Table1[[#This Row],[Credit Amount]],""))</f>
        <v/>
      </c>
      <c r="M831">
        <f>IF(Table1[[#This Row],[Transaction Type]]="Maintenance",Table1[[#This Row],[Credit Amount]],"")</f>
        <v>-201.05</v>
      </c>
      <c r="N831">
        <v>10027</v>
      </c>
      <c r="O831" t="s">
        <v>2489</v>
      </c>
      <c r="P831" t="s">
        <v>2516</v>
      </c>
      <c r="Q831" t="s">
        <v>2340</v>
      </c>
      <c r="R831">
        <v>10027</v>
      </c>
      <c r="S831" t="s">
        <v>2489</v>
      </c>
      <c r="T831" t="s">
        <v>2516</v>
      </c>
      <c r="U831" t="s">
        <v>2340</v>
      </c>
      <c r="V831" t="s">
        <v>84</v>
      </c>
      <c r="W831">
        <v>100002962</v>
      </c>
      <c r="X831">
        <v>8005551963</v>
      </c>
      <c r="Y831" t="s">
        <v>2595</v>
      </c>
      <c r="Z831" t="s">
        <v>4558</v>
      </c>
      <c r="AA831" s="13">
        <v>-201.05</v>
      </c>
      <c r="AB831" s="14">
        <v>42471</v>
      </c>
      <c r="AC831" t="s">
        <v>36</v>
      </c>
    </row>
    <row r="832" spans="1:29" x14ac:dyDescent="0.25">
      <c r="A832" t="str">
        <f>CONCATENATE("Q",ROUNDUP(MONTH(Table1[[#This Row],[Month]])/3,0))</f>
        <v>Q2</v>
      </c>
      <c r="B832" s="14">
        <f>EOMONTH(Table1[[#This Row],[Credit Date]],-1)+1</f>
        <v>42461</v>
      </c>
      <c r="C832" t="str">
        <f>CONCATENATE(Table1[[#This Row],[Issuer Last Name]],", ",Table1[[#This Row],[Issuer First Name]])</f>
        <v>No. 027, Employee</v>
      </c>
      <c r="D832" t="str">
        <f>CONCATENATE(Table1[[#This Row],[Approver Last Name]],", ",Table1[[#This Row],[Approver First Name]])</f>
        <v>No. 027, Employee</v>
      </c>
      <c r="E832" t="str">
        <f>CONCATENATE(Table1[[#This Row],[Customer Last Name]],", ",Table1[[#This Row],[Customer First Name]])</f>
        <v>No. 11183, Client</v>
      </c>
      <c r="F8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2" t="str">
        <f>IF(Table1[[#This Row],[Transaction Type]]="Maintenance","Non-Sales","Sales")</f>
        <v>Sales</v>
      </c>
      <c r="H832">
        <f>IF(Table1[[#This Row],[Quarter]]="q2",1,"")</f>
        <v>1</v>
      </c>
      <c r="I832" t="str">
        <f>IF(Table1[[#This Row],[Quarter]]="q3",1,"")</f>
        <v/>
      </c>
      <c r="J832">
        <f>IF(Table1[[#This Row],[Quarter]]="Q2",Table1[[#This Row],[Credit Amount]],"")</f>
        <v>-140.93</v>
      </c>
      <c r="K832" t="str">
        <f>IF(Table1[[#This Row],[Quarter]]="Q3",Table1[[#This Row],[Credit Amount]],"")</f>
        <v/>
      </c>
      <c r="L832">
        <f>IF(Table1[[#This Row],[Transaction Type]]="Upgrade",Table1[[#This Row],[Credit Amount]],IF(Table1[[#This Row],[Transaction Type]]="Activation",Table1[[#This Row],[Credit Amount]],""))</f>
        <v>-140.93</v>
      </c>
      <c r="M832" t="str">
        <f>IF(Table1[[#This Row],[Transaction Type]]="Maintenance",Table1[[#This Row],[Credit Amount]],"")</f>
        <v/>
      </c>
      <c r="N832">
        <v>10027</v>
      </c>
      <c r="O832" t="s">
        <v>2489</v>
      </c>
      <c r="P832" t="s">
        <v>2516</v>
      </c>
      <c r="Q832" t="s">
        <v>2340</v>
      </c>
      <c r="R832">
        <v>10027</v>
      </c>
      <c r="S832" t="s">
        <v>2489</v>
      </c>
      <c r="T832" t="s">
        <v>2516</v>
      </c>
      <c r="U832" t="s">
        <v>2340</v>
      </c>
      <c r="V832" t="s">
        <v>84</v>
      </c>
      <c r="W832">
        <v>100002182</v>
      </c>
      <c r="X832">
        <v>8005551183</v>
      </c>
      <c r="Y832" t="s">
        <v>2595</v>
      </c>
      <c r="Z832" t="s">
        <v>3778</v>
      </c>
      <c r="AA832" s="13">
        <v>-140.93</v>
      </c>
      <c r="AB832" s="14">
        <v>42474</v>
      </c>
      <c r="AC832" t="s">
        <v>35</v>
      </c>
    </row>
    <row r="833" spans="1:29" x14ac:dyDescent="0.25">
      <c r="A833" t="str">
        <f>CONCATENATE("Q",ROUNDUP(MONTH(Table1[[#This Row],[Month]])/3,0))</f>
        <v>Q2</v>
      </c>
      <c r="B833" s="14">
        <f>EOMONTH(Table1[[#This Row],[Credit Date]],-1)+1</f>
        <v>42461</v>
      </c>
      <c r="C833" t="str">
        <f>CONCATENATE(Table1[[#This Row],[Issuer Last Name]],", ",Table1[[#This Row],[Issuer First Name]])</f>
        <v>No. 027, Employee</v>
      </c>
      <c r="D833" t="str">
        <f>CONCATENATE(Table1[[#This Row],[Approver Last Name]],", ",Table1[[#This Row],[Approver First Name]])</f>
        <v>No. 027, Employee</v>
      </c>
      <c r="E833" t="str">
        <f>CONCATENATE(Table1[[#This Row],[Customer Last Name]],", ",Table1[[#This Row],[Customer First Name]])</f>
        <v>No. 12932, Client</v>
      </c>
      <c r="F8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3" t="str">
        <f>IF(Table1[[#This Row],[Transaction Type]]="Maintenance","Non-Sales","Sales")</f>
        <v>Non-Sales</v>
      </c>
      <c r="H833">
        <f>IF(Table1[[#This Row],[Quarter]]="q2",1,"")</f>
        <v>1</v>
      </c>
      <c r="I833" t="str">
        <f>IF(Table1[[#This Row],[Quarter]]="q3",1,"")</f>
        <v/>
      </c>
      <c r="J833">
        <f>IF(Table1[[#This Row],[Quarter]]="Q2",Table1[[#This Row],[Credit Amount]],"")</f>
        <v>-329.58</v>
      </c>
      <c r="K833" t="str">
        <f>IF(Table1[[#This Row],[Quarter]]="Q3",Table1[[#This Row],[Credit Amount]],"")</f>
        <v/>
      </c>
      <c r="L833" t="str">
        <f>IF(Table1[[#This Row],[Transaction Type]]="Upgrade",Table1[[#This Row],[Credit Amount]],IF(Table1[[#This Row],[Transaction Type]]="Activation",Table1[[#This Row],[Credit Amount]],""))</f>
        <v/>
      </c>
      <c r="M833">
        <f>IF(Table1[[#This Row],[Transaction Type]]="Maintenance",Table1[[#This Row],[Credit Amount]],"")</f>
        <v>-329.58</v>
      </c>
      <c r="N833">
        <v>10027</v>
      </c>
      <c r="O833" t="s">
        <v>2489</v>
      </c>
      <c r="P833" t="s">
        <v>2516</v>
      </c>
      <c r="Q833" t="s">
        <v>2340</v>
      </c>
      <c r="R833">
        <v>10027</v>
      </c>
      <c r="S833" t="s">
        <v>2489</v>
      </c>
      <c r="T833" t="s">
        <v>2516</v>
      </c>
      <c r="U833" t="s">
        <v>2340</v>
      </c>
      <c r="V833" t="s">
        <v>84</v>
      </c>
      <c r="W833">
        <v>100003931</v>
      </c>
      <c r="X833">
        <v>8005552932</v>
      </c>
      <c r="Y833" t="s">
        <v>2595</v>
      </c>
      <c r="Z833" t="s">
        <v>5522</v>
      </c>
      <c r="AA833" s="13">
        <v>-329.58</v>
      </c>
      <c r="AB833" s="14">
        <v>42477</v>
      </c>
      <c r="AC833" t="s">
        <v>36</v>
      </c>
    </row>
    <row r="834" spans="1:29" x14ac:dyDescent="0.25">
      <c r="A834" t="str">
        <f>CONCATENATE("Q",ROUNDUP(MONTH(Table1[[#This Row],[Month]])/3,0))</f>
        <v>Q2</v>
      </c>
      <c r="B834" s="14">
        <f>EOMONTH(Table1[[#This Row],[Credit Date]],-1)+1</f>
        <v>42461</v>
      </c>
      <c r="C834" t="str">
        <f>CONCATENATE(Table1[[#This Row],[Issuer Last Name]],", ",Table1[[#This Row],[Issuer First Name]])</f>
        <v>No. 027, Employee</v>
      </c>
      <c r="D834" t="str">
        <f>CONCATENATE(Table1[[#This Row],[Approver Last Name]],", ",Table1[[#This Row],[Approver First Name]])</f>
        <v>No. 027, Employee</v>
      </c>
      <c r="E834" t="str">
        <f>CONCATENATE(Table1[[#This Row],[Customer Last Name]],", ",Table1[[#This Row],[Customer First Name]])</f>
        <v>No. 12916, Client</v>
      </c>
      <c r="F8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4" t="str">
        <f>IF(Table1[[#This Row],[Transaction Type]]="Maintenance","Non-Sales","Sales")</f>
        <v>Sales</v>
      </c>
      <c r="H834">
        <f>IF(Table1[[#This Row],[Quarter]]="q2",1,"")</f>
        <v>1</v>
      </c>
      <c r="I834" t="str">
        <f>IF(Table1[[#This Row],[Quarter]]="q3",1,"")</f>
        <v/>
      </c>
      <c r="J834">
        <f>IF(Table1[[#This Row],[Quarter]]="Q2",Table1[[#This Row],[Credit Amount]],"")</f>
        <v>-153.97</v>
      </c>
      <c r="K834" t="str">
        <f>IF(Table1[[#This Row],[Quarter]]="Q3",Table1[[#This Row],[Credit Amount]],"")</f>
        <v/>
      </c>
      <c r="L834">
        <f>IF(Table1[[#This Row],[Transaction Type]]="Upgrade",Table1[[#This Row],[Credit Amount]],IF(Table1[[#This Row],[Transaction Type]]="Activation",Table1[[#This Row],[Credit Amount]],""))</f>
        <v>-153.97</v>
      </c>
      <c r="M834" t="str">
        <f>IF(Table1[[#This Row],[Transaction Type]]="Maintenance",Table1[[#This Row],[Credit Amount]],"")</f>
        <v/>
      </c>
      <c r="N834">
        <v>10027</v>
      </c>
      <c r="O834" t="s">
        <v>2489</v>
      </c>
      <c r="P834" t="s">
        <v>2516</v>
      </c>
      <c r="Q834" t="s">
        <v>2340</v>
      </c>
      <c r="R834">
        <v>10027</v>
      </c>
      <c r="S834" t="s">
        <v>2489</v>
      </c>
      <c r="T834" t="s">
        <v>2516</v>
      </c>
      <c r="U834" t="s">
        <v>2340</v>
      </c>
      <c r="V834" t="s">
        <v>84</v>
      </c>
      <c r="W834">
        <v>100003915</v>
      </c>
      <c r="X834">
        <v>8005552916</v>
      </c>
      <c r="Y834" t="s">
        <v>2595</v>
      </c>
      <c r="Z834" t="s">
        <v>5506</v>
      </c>
      <c r="AA834" s="13">
        <v>-153.97</v>
      </c>
      <c r="AB834" s="14">
        <v>42479</v>
      </c>
      <c r="AC834" t="s">
        <v>37</v>
      </c>
    </row>
    <row r="835" spans="1:29" x14ac:dyDescent="0.25">
      <c r="A835" t="str">
        <f>CONCATENATE("Q",ROUNDUP(MONTH(Table1[[#This Row],[Month]])/3,0))</f>
        <v>Q2</v>
      </c>
      <c r="B835" s="14">
        <f>EOMONTH(Table1[[#This Row],[Credit Date]],-1)+1</f>
        <v>42461</v>
      </c>
      <c r="C835" t="str">
        <f>CONCATENATE(Table1[[#This Row],[Issuer Last Name]],", ",Table1[[#This Row],[Issuer First Name]])</f>
        <v>No. 027, Employee</v>
      </c>
      <c r="D835" t="str">
        <f>CONCATENATE(Table1[[#This Row],[Approver Last Name]],", ",Table1[[#This Row],[Approver First Name]])</f>
        <v>No. 027, Employee</v>
      </c>
      <c r="E835" t="str">
        <f>CONCATENATE(Table1[[#This Row],[Customer Last Name]],", ",Table1[[#This Row],[Customer First Name]])</f>
        <v>No. 13147, Client</v>
      </c>
      <c r="F8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5" t="str">
        <f>IF(Table1[[#This Row],[Transaction Type]]="Maintenance","Non-Sales","Sales")</f>
        <v>Non-Sales</v>
      </c>
      <c r="H835">
        <f>IF(Table1[[#This Row],[Quarter]]="q2",1,"")</f>
        <v>1</v>
      </c>
      <c r="I835" t="str">
        <f>IF(Table1[[#This Row],[Quarter]]="q3",1,"")</f>
        <v/>
      </c>
      <c r="J835">
        <f>IF(Table1[[#This Row],[Quarter]]="Q2",Table1[[#This Row],[Credit Amount]],"")</f>
        <v>-113.1</v>
      </c>
      <c r="K835" t="str">
        <f>IF(Table1[[#This Row],[Quarter]]="Q3",Table1[[#This Row],[Credit Amount]],"")</f>
        <v/>
      </c>
      <c r="L835" t="str">
        <f>IF(Table1[[#This Row],[Transaction Type]]="Upgrade",Table1[[#This Row],[Credit Amount]],IF(Table1[[#This Row],[Transaction Type]]="Activation",Table1[[#This Row],[Credit Amount]],""))</f>
        <v/>
      </c>
      <c r="M835">
        <f>IF(Table1[[#This Row],[Transaction Type]]="Maintenance",Table1[[#This Row],[Credit Amount]],"")</f>
        <v>-113.1</v>
      </c>
      <c r="N835">
        <v>10027</v>
      </c>
      <c r="O835" t="s">
        <v>2489</v>
      </c>
      <c r="P835" t="s">
        <v>2516</v>
      </c>
      <c r="Q835" t="s">
        <v>2340</v>
      </c>
      <c r="R835">
        <v>10027</v>
      </c>
      <c r="S835" t="s">
        <v>2489</v>
      </c>
      <c r="T835" t="s">
        <v>2516</v>
      </c>
      <c r="U835" t="s">
        <v>2340</v>
      </c>
      <c r="V835" t="s">
        <v>84</v>
      </c>
      <c r="W835">
        <v>100004146</v>
      </c>
      <c r="X835">
        <v>8005553147</v>
      </c>
      <c r="Y835" t="s">
        <v>2595</v>
      </c>
      <c r="Z835" t="s">
        <v>5735</v>
      </c>
      <c r="AA835" s="13">
        <v>-113.1</v>
      </c>
      <c r="AB835" s="14">
        <v>42480</v>
      </c>
      <c r="AC835" t="s">
        <v>36</v>
      </c>
    </row>
    <row r="836" spans="1:29" x14ac:dyDescent="0.25">
      <c r="A836" t="str">
        <f>CONCATENATE("Q",ROUNDUP(MONTH(Table1[[#This Row],[Month]])/3,0))</f>
        <v>Q2</v>
      </c>
      <c r="B836" s="14">
        <f>EOMONTH(Table1[[#This Row],[Credit Date]],-1)+1</f>
        <v>42461</v>
      </c>
      <c r="C836" t="str">
        <f>CONCATENATE(Table1[[#This Row],[Issuer Last Name]],", ",Table1[[#This Row],[Issuer First Name]])</f>
        <v>No. 027, Employee</v>
      </c>
      <c r="D836" t="str">
        <f>CONCATENATE(Table1[[#This Row],[Approver Last Name]],", ",Table1[[#This Row],[Approver First Name]])</f>
        <v>No. 027, Employee</v>
      </c>
      <c r="E836" t="str">
        <f>CONCATENATE(Table1[[#This Row],[Customer Last Name]],", ",Table1[[#This Row],[Customer First Name]])</f>
        <v>No. 13271, Client</v>
      </c>
      <c r="F8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6" t="str">
        <f>IF(Table1[[#This Row],[Transaction Type]]="Maintenance","Non-Sales","Sales")</f>
        <v>Non-Sales</v>
      </c>
      <c r="H836">
        <f>IF(Table1[[#This Row],[Quarter]]="q2",1,"")</f>
        <v>1</v>
      </c>
      <c r="I836" t="str">
        <f>IF(Table1[[#This Row],[Quarter]]="q3",1,"")</f>
        <v/>
      </c>
      <c r="J836">
        <f>IF(Table1[[#This Row],[Quarter]]="Q2",Table1[[#This Row],[Credit Amount]],"")</f>
        <v>-140.63999999999999</v>
      </c>
      <c r="K836" t="str">
        <f>IF(Table1[[#This Row],[Quarter]]="Q3",Table1[[#This Row],[Credit Amount]],"")</f>
        <v/>
      </c>
      <c r="L836" t="str">
        <f>IF(Table1[[#This Row],[Transaction Type]]="Upgrade",Table1[[#This Row],[Credit Amount]],IF(Table1[[#This Row],[Transaction Type]]="Activation",Table1[[#This Row],[Credit Amount]],""))</f>
        <v/>
      </c>
      <c r="M836">
        <f>IF(Table1[[#This Row],[Transaction Type]]="Maintenance",Table1[[#This Row],[Credit Amount]],"")</f>
        <v>-140.63999999999999</v>
      </c>
      <c r="N836">
        <v>10027</v>
      </c>
      <c r="O836" t="s">
        <v>2489</v>
      </c>
      <c r="P836" t="s">
        <v>2516</v>
      </c>
      <c r="Q836" t="s">
        <v>2340</v>
      </c>
      <c r="R836">
        <v>10027</v>
      </c>
      <c r="S836" t="s">
        <v>2489</v>
      </c>
      <c r="T836" t="s">
        <v>2516</v>
      </c>
      <c r="U836" t="s">
        <v>2340</v>
      </c>
      <c r="V836" t="s">
        <v>84</v>
      </c>
      <c r="W836">
        <v>100004270</v>
      </c>
      <c r="X836">
        <v>8005553271</v>
      </c>
      <c r="Y836" t="s">
        <v>2595</v>
      </c>
      <c r="Z836" t="s">
        <v>5859</v>
      </c>
      <c r="AA836" s="13">
        <v>-140.63999999999999</v>
      </c>
      <c r="AB836" s="14">
        <v>42483</v>
      </c>
      <c r="AC836" t="s">
        <v>36</v>
      </c>
    </row>
    <row r="837" spans="1:29" x14ac:dyDescent="0.25">
      <c r="A837" t="str">
        <f>CONCATENATE("Q",ROUNDUP(MONTH(Table1[[#This Row],[Month]])/3,0))</f>
        <v>Q2</v>
      </c>
      <c r="B837" s="14">
        <f>EOMONTH(Table1[[#This Row],[Credit Date]],-1)+1</f>
        <v>42461</v>
      </c>
      <c r="C837" t="str">
        <f>CONCATENATE(Table1[[#This Row],[Issuer Last Name]],", ",Table1[[#This Row],[Issuer First Name]])</f>
        <v>No. 027, Employee</v>
      </c>
      <c r="D837" t="str">
        <f>CONCATENATE(Table1[[#This Row],[Approver Last Name]],", ",Table1[[#This Row],[Approver First Name]])</f>
        <v>No. 027, Employee</v>
      </c>
      <c r="E837" t="str">
        <f>CONCATENATE(Table1[[#This Row],[Customer Last Name]],", ",Table1[[#This Row],[Customer First Name]])</f>
        <v>No. 13687, Client</v>
      </c>
      <c r="F8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7" t="str">
        <f>IF(Table1[[#This Row],[Transaction Type]]="Maintenance","Non-Sales","Sales")</f>
        <v>Sales</v>
      </c>
      <c r="H837">
        <f>IF(Table1[[#This Row],[Quarter]]="q2",1,"")</f>
        <v>1</v>
      </c>
      <c r="I837" t="str">
        <f>IF(Table1[[#This Row],[Quarter]]="q3",1,"")</f>
        <v/>
      </c>
      <c r="J837">
        <f>IF(Table1[[#This Row],[Quarter]]="Q2",Table1[[#This Row],[Credit Amount]],"")</f>
        <v>-465</v>
      </c>
      <c r="K837" t="str">
        <f>IF(Table1[[#This Row],[Quarter]]="Q3",Table1[[#This Row],[Credit Amount]],"")</f>
        <v/>
      </c>
      <c r="L837">
        <f>IF(Table1[[#This Row],[Transaction Type]]="Upgrade",Table1[[#This Row],[Credit Amount]],IF(Table1[[#This Row],[Transaction Type]]="Activation",Table1[[#This Row],[Credit Amount]],""))</f>
        <v>-465</v>
      </c>
      <c r="M837" t="str">
        <f>IF(Table1[[#This Row],[Transaction Type]]="Maintenance",Table1[[#This Row],[Credit Amount]],"")</f>
        <v/>
      </c>
      <c r="N837">
        <v>10027</v>
      </c>
      <c r="O837" t="s">
        <v>2489</v>
      </c>
      <c r="P837" t="s">
        <v>2516</v>
      </c>
      <c r="Q837" t="s">
        <v>2340</v>
      </c>
      <c r="R837">
        <v>10027</v>
      </c>
      <c r="S837" t="s">
        <v>2489</v>
      </c>
      <c r="T837" t="s">
        <v>2516</v>
      </c>
      <c r="U837" t="s">
        <v>2340</v>
      </c>
      <c r="V837" t="s">
        <v>84</v>
      </c>
      <c r="W837">
        <v>100004686</v>
      </c>
      <c r="X837">
        <v>8005553687</v>
      </c>
      <c r="Y837" t="s">
        <v>2595</v>
      </c>
      <c r="Z837" t="s">
        <v>6275</v>
      </c>
      <c r="AA837" s="13">
        <v>-465</v>
      </c>
      <c r="AB837" s="14">
        <v>42484</v>
      </c>
      <c r="AC837" t="s">
        <v>35</v>
      </c>
    </row>
    <row r="838" spans="1:29" x14ac:dyDescent="0.25">
      <c r="A838" t="str">
        <f>CONCATENATE("Q",ROUNDUP(MONTH(Table1[[#This Row],[Month]])/3,0))</f>
        <v>Q2</v>
      </c>
      <c r="B838" s="14">
        <f>EOMONTH(Table1[[#This Row],[Credit Date]],-1)+1</f>
        <v>42461</v>
      </c>
      <c r="C838" t="str">
        <f>CONCATENATE(Table1[[#This Row],[Issuer Last Name]],", ",Table1[[#This Row],[Issuer First Name]])</f>
        <v>No. 027, Employee</v>
      </c>
      <c r="D838" t="str">
        <f>CONCATENATE(Table1[[#This Row],[Approver Last Name]],", ",Table1[[#This Row],[Approver First Name]])</f>
        <v>No. 027, Employee</v>
      </c>
      <c r="E838" t="str">
        <f>CONCATENATE(Table1[[#This Row],[Customer Last Name]],", ",Table1[[#This Row],[Customer First Name]])</f>
        <v>No. 10387, Client</v>
      </c>
      <c r="F8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8" t="str">
        <f>IF(Table1[[#This Row],[Transaction Type]]="Maintenance","Non-Sales","Sales")</f>
        <v>Sales</v>
      </c>
      <c r="H838">
        <f>IF(Table1[[#This Row],[Quarter]]="q2",1,"")</f>
        <v>1</v>
      </c>
      <c r="I838" t="str">
        <f>IF(Table1[[#This Row],[Quarter]]="q3",1,"")</f>
        <v/>
      </c>
      <c r="J838">
        <f>IF(Table1[[#This Row],[Quarter]]="Q2",Table1[[#This Row],[Credit Amount]],"")</f>
        <v>-88.31</v>
      </c>
      <c r="K838" t="str">
        <f>IF(Table1[[#This Row],[Quarter]]="Q3",Table1[[#This Row],[Credit Amount]],"")</f>
        <v/>
      </c>
      <c r="L838">
        <f>IF(Table1[[#This Row],[Transaction Type]]="Upgrade",Table1[[#This Row],[Credit Amount]],IF(Table1[[#This Row],[Transaction Type]]="Activation",Table1[[#This Row],[Credit Amount]],""))</f>
        <v>-88.31</v>
      </c>
      <c r="M838" t="str">
        <f>IF(Table1[[#This Row],[Transaction Type]]="Maintenance",Table1[[#This Row],[Credit Amount]],"")</f>
        <v/>
      </c>
      <c r="N838">
        <v>10027</v>
      </c>
      <c r="O838" t="s">
        <v>2489</v>
      </c>
      <c r="P838" t="s">
        <v>2516</v>
      </c>
      <c r="Q838" t="s">
        <v>2340</v>
      </c>
      <c r="R838">
        <v>10027</v>
      </c>
      <c r="S838" t="s">
        <v>2489</v>
      </c>
      <c r="T838" t="s">
        <v>2516</v>
      </c>
      <c r="U838" t="s">
        <v>2340</v>
      </c>
      <c r="V838" t="s">
        <v>84</v>
      </c>
      <c r="W838">
        <v>100001386</v>
      </c>
      <c r="X838">
        <v>8005550387</v>
      </c>
      <c r="Y838" t="s">
        <v>2595</v>
      </c>
      <c r="Z838" t="s">
        <v>2982</v>
      </c>
      <c r="AA838" s="13">
        <v>-88.31</v>
      </c>
      <c r="AB838" s="14">
        <v>42487</v>
      </c>
      <c r="AC838" t="s">
        <v>37</v>
      </c>
    </row>
    <row r="839" spans="1:29" x14ac:dyDescent="0.25">
      <c r="A839" t="str">
        <f>CONCATENATE("Q",ROUNDUP(MONTH(Table1[[#This Row],[Month]])/3,0))</f>
        <v>Q2</v>
      </c>
      <c r="B839" s="14">
        <f>EOMONTH(Table1[[#This Row],[Credit Date]],-1)+1</f>
        <v>42491</v>
      </c>
      <c r="C839" t="str">
        <f>CONCATENATE(Table1[[#This Row],[Issuer Last Name]],", ",Table1[[#This Row],[Issuer First Name]])</f>
        <v>No. 027, Employee</v>
      </c>
      <c r="D839" t="str">
        <f>CONCATENATE(Table1[[#This Row],[Approver Last Name]],", ",Table1[[#This Row],[Approver First Name]])</f>
        <v>No. 027, Employee</v>
      </c>
      <c r="E839" t="str">
        <f>CONCATENATE(Table1[[#This Row],[Customer Last Name]],", ",Table1[[#This Row],[Customer First Name]])</f>
        <v>No. 13894, Client</v>
      </c>
      <c r="F8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39" t="str">
        <f>IF(Table1[[#This Row],[Transaction Type]]="Maintenance","Non-Sales","Sales")</f>
        <v>Non-Sales</v>
      </c>
      <c r="H839">
        <f>IF(Table1[[#This Row],[Quarter]]="q2",1,"")</f>
        <v>1</v>
      </c>
      <c r="I839" t="str">
        <f>IF(Table1[[#This Row],[Quarter]]="q3",1,"")</f>
        <v/>
      </c>
      <c r="J839">
        <f>IF(Table1[[#This Row],[Quarter]]="Q2",Table1[[#This Row],[Credit Amount]],"")</f>
        <v>-471.49</v>
      </c>
      <c r="K839" t="str">
        <f>IF(Table1[[#This Row],[Quarter]]="Q3",Table1[[#This Row],[Credit Amount]],"")</f>
        <v/>
      </c>
      <c r="L839" t="str">
        <f>IF(Table1[[#This Row],[Transaction Type]]="Upgrade",Table1[[#This Row],[Credit Amount]],IF(Table1[[#This Row],[Transaction Type]]="Activation",Table1[[#This Row],[Credit Amount]],""))</f>
        <v/>
      </c>
      <c r="M839">
        <f>IF(Table1[[#This Row],[Transaction Type]]="Maintenance",Table1[[#This Row],[Credit Amount]],"")</f>
        <v>-471.49</v>
      </c>
      <c r="N839">
        <v>10027</v>
      </c>
      <c r="O839" t="s">
        <v>2489</v>
      </c>
      <c r="P839" t="s">
        <v>2516</v>
      </c>
      <c r="Q839" t="s">
        <v>2340</v>
      </c>
      <c r="R839">
        <v>10027</v>
      </c>
      <c r="S839" t="s">
        <v>2489</v>
      </c>
      <c r="T839" t="s">
        <v>2516</v>
      </c>
      <c r="U839" t="s">
        <v>2340</v>
      </c>
      <c r="V839" t="s">
        <v>84</v>
      </c>
      <c r="W839">
        <v>100004893</v>
      </c>
      <c r="X839">
        <v>8005553894</v>
      </c>
      <c r="Y839" t="s">
        <v>2595</v>
      </c>
      <c r="Z839" t="s">
        <v>6482</v>
      </c>
      <c r="AA839" s="13">
        <v>-471.49</v>
      </c>
      <c r="AB839" s="14">
        <v>42491</v>
      </c>
      <c r="AC839" t="s">
        <v>36</v>
      </c>
    </row>
    <row r="840" spans="1:29" x14ac:dyDescent="0.25">
      <c r="A840" t="str">
        <f>CONCATENATE("Q",ROUNDUP(MONTH(Table1[[#This Row],[Month]])/3,0))</f>
        <v>Q2</v>
      </c>
      <c r="B840" s="14">
        <f>EOMONTH(Table1[[#This Row],[Credit Date]],-1)+1</f>
        <v>42491</v>
      </c>
      <c r="C840" t="str">
        <f>CONCATENATE(Table1[[#This Row],[Issuer Last Name]],", ",Table1[[#This Row],[Issuer First Name]])</f>
        <v>No. 027, Employee</v>
      </c>
      <c r="D840" t="str">
        <f>CONCATENATE(Table1[[#This Row],[Approver Last Name]],", ",Table1[[#This Row],[Approver First Name]])</f>
        <v>No. 027, Employee</v>
      </c>
      <c r="E840" t="str">
        <f>CONCATENATE(Table1[[#This Row],[Customer Last Name]],", ",Table1[[#This Row],[Customer First Name]])</f>
        <v>No. 10842, Client</v>
      </c>
      <c r="F8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0" t="str">
        <f>IF(Table1[[#This Row],[Transaction Type]]="Maintenance","Non-Sales","Sales")</f>
        <v>Non-Sales</v>
      </c>
      <c r="H840">
        <f>IF(Table1[[#This Row],[Quarter]]="q2",1,"")</f>
        <v>1</v>
      </c>
      <c r="I840" t="str">
        <f>IF(Table1[[#This Row],[Quarter]]="q3",1,"")</f>
        <v/>
      </c>
      <c r="J840">
        <f>IF(Table1[[#This Row],[Quarter]]="Q2",Table1[[#This Row],[Credit Amount]],"")</f>
        <v>-384.35</v>
      </c>
      <c r="K840" t="str">
        <f>IF(Table1[[#This Row],[Quarter]]="Q3",Table1[[#This Row],[Credit Amount]],"")</f>
        <v/>
      </c>
      <c r="L840" t="str">
        <f>IF(Table1[[#This Row],[Transaction Type]]="Upgrade",Table1[[#This Row],[Credit Amount]],IF(Table1[[#This Row],[Transaction Type]]="Activation",Table1[[#This Row],[Credit Amount]],""))</f>
        <v/>
      </c>
      <c r="M840">
        <f>IF(Table1[[#This Row],[Transaction Type]]="Maintenance",Table1[[#This Row],[Credit Amount]],"")</f>
        <v>-384.35</v>
      </c>
      <c r="N840">
        <v>10027</v>
      </c>
      <c r="O840" t="s">
        <v>2489</v>
      </c>
      <c r="P840" t="s">
        <v>2516</v>
      </c>
      <c r="Q840" t="s">
        <v>2340</v>
      </c>
      <c r="R840">
        <v>10027</v>
      </c>
      <c r="S840" t="s">
        <v>2489</v>
      </c>
      <c r="T840" t="s">
        <v>2516</v>
      </c>
      <c r="U840" t="s">
        <v>2340</v>
      </c>
      <c r="V840" t="s">
        <v>84</v>
      </c>
      <c r="W840">
        <v>100001841</v>
      </c>
      <c r="X840">
        <v>8005550842</v>
      </c>
      <c r="Y840" t="s">
        <v>2595</v>
      </c>
      <c r="Z840" t="s">
        <v>3437</v>
      </c>
      <c r="AA840" s="13">
        <v>-384.35</v>
      </c>
      <c r="AB840" s="14">
        <v>42494</v>
      </c>
      <c r="AC840" t="s">
        <v>36</v>
      </c>
    </row>
    <row r="841" spans="1:29" x14ac:dyDescent="0.25">
      <c r="A841" t="str">
        <f>CONCATENATE("Q",ROUNDUP(MONTH(Table1[[#This Row],[Month]])/3,0))</f>
        <v>Q2</v>
      </c>
      <c r="B841" s="14">
        <f>EOMONTH(Table1[[#This Row],[Credit Date]],-1)+1</f>
        <v>42491</v>
      </c>
      <c r="C841" t="str">
        <f>CONCATENATE(Table1[[#This Row],[Issuer Last Name]],", ",Table1[[#This Row],[Issuer First Name]])</f>
        <v>No. 027, Employee</v>
      </c>
      <c r="D841" t="str">
        <f>CONCATENATE(Table1[[#This Row],[Approver Last Name]],", ",Table1[[#This Row],[Approver First Name]])</f>
        <v>No. 027, Employee</v>
      </c>
      <c r="E841" t="str">
        <f>CONCATENATE(Table1[[#This Row],[Customer Last Name]],", ",Table1[[#This Row],[Customer First Name]])</f>
        <v>No. 13739, Client</v>
      </c>
      <c r="F8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1" t="str">
        <f>IF(Table1[[#This Row],[Transaction Type]]="Maintenance","Non-Sales","Sales")</f>
        <v>Non-Sales</v>
      </c>
      <c r="H841">
        <f>IF(Table1[[#This Row],[Quarter]]="q2",1,"")</f>
        <v>1</v>
      </c>
      <c r="I841" t="str">
        <f>IF(Table1[[#This Row],[Quarter]]="q3",1,"")</f>
        <v/>
      </c>
      <c r="J841">
        <f>IF(Table1[[#This Row],[Quarter]]="Q2",Table1[[#This Row],[Credit Amount]],"")</f>
        <v>-306.27999999999997</v>
      </c>
      <c r="K841" t="str">
        <f>IF(Table1[[#This Row],[Quarter]]="Q3",Table1[[#This Row],[Credit Amount]],"")</f>
        <v/>
      </c>
      <c r="L841" t="str">
        <f>IF(Table1[[#This Row],[Transaction Type]]="Upgrade",Table1[[#This Row],[Credit Amount]],IF(Table1[[#This Row],[Transaction Type]]="Activation",Table1[[#This Row],[Credit Amount]],""))</f>
        <v/>
      </c>
      <c r="M841">
        <f>IF(Table1[[#This Row],[Transaction Type]]="Maintenance",Table1[[#This Row],[Credit Amount]],"")</f>
        <v>-306.27999999999997</v>
      </c>
      <c r="N841">
        <v>10027</v>
      </c>
      <c r="O841" t="s">
        <v>2489</v>
      </c>
      <c r="P841" t="s">
        <v>2516</v>
      </c>
      <c r="Q841" t="s">
        <v>2340</v>
      </c>
      <c r="R841">
        <v>10027</v>
      </c>
      <c r="S841" t="s">
        <v>2489</v>
      </c>
      <c r="T841" t="s">
        <v>2516</v>
      </c>
      <c r="U841" t="s">
        <v>2340</v>
      </c>
      <c r="V841" t="s">
        <v>84</v>
      </c>
      <c r="W841">
        <v>100004738</v>
      </c>
      <c r="X841">
        <v>8005553739</v>
      </c>
      <c r="Y841" t="s">
        <v>2595</v>
      </c>
      <c r="Z841" t="s">
        <v>6327</v>
      </c>
      <c r="AA841" s="13">
        <v>-306.27999999999997</v>
      </c>
      <c r="AB841" s="14">
        <v>42496</v>
      </c>
      <c r="AC841" t="s">
        <v>36</v>
      </c>
    </row>
    <row r="842" spans="1:29" x14ac:dyDescent="0.25">
      <c r="A842" t="str">
        <f>CONCATENATE("Q",ROUNDUP(MONTH(Table1[[#This Row],[Month]])/3,0))</f>
        <v>Q2</v>
      </c>
      <c r="B842" s="14">
        <f>EOMONTH(Table1[[#This Row],[Credit Date]],-1)+1</f>
        <v>42491</v>
      </c>
      <c r="C842" t="str">
        <f>CONCATENATE(Table1[[#This Row],[Issuer Last Name]],", ",Table1[[#This Row],[Issuer First Name]])</f>
        <v>No. 027, Employee</v>
      </c>
      <c r="D842" t="str">
        <f>CONCATENATE(Table1[[#This Row],[Approver Last Name]],", ",Table1[[#This Row],[Approver First Name]])</f>
        <v>No. 027, Employee</v>
      </c>
      <c r="E842" t="str">
        <f>CONCATENATE(Table1[[#This Row],[Customer Last Name]],", ",Table1[[#This Row],[Customer First Name]])</f>
        <v>No. 10334, Client</v>
      </c>
      <c r="F8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2" t="str">
        <f>IF(Table1[[#This Row],[Transaction Type]]="Maintenance","Non-Sales","Sales")</f>
        <v>Non-Sales</v>
      </c>
      <c r="H842">
        <f>IF(Table1[[#This Row],[Quarter]]="q2",1,"")</f>
        <v>1</v>
      </c>
      <c r="I842" t="str">
        <f>IF(Table1[[#This Row],[Quarter]]="q3",1,"")</f>
        <v/>
      </c>
      <c r="J842">
        <f>IF(Table1[[#This Row],[Quarter]]="Q2",Table1[[#This Row],[Credit Amount]],"")</f>
        <v>-297.54000000000002</v>
      </c>
      <c r="K842" t="str">
        <f>IF(Table1[[#This Row],[Quarter]]="Q3",Table1[[#This Row],[Credit Amount]],"")</f>
        <v/>
      </c>
      <c r="L842" t="str">
        <f>IF(Table1[[#This Row],[Transaction Type]]="Upgrade",Table1[[#This Row],[Credit Amount]],IF(Table1[[#This Row],[Transaction Type]]="Activation",Table1[[#This Row],[Credit Amount]],""))</f>
        <v/>
      </c>
      <c r="M842">
        <f>IF(Table1[[#This Row],[Transaction Type]]="Maintenance",Table1[[#This Row],[Credit Amount]],"")</f>
        <v>-297.54000000000002</v>
      </c>
      <c r="N842">
        <v>10027</v>
      </c>
      <c r="O842" t="s">
        <v>2489</v>
      </c>
      <c r="P842" t="s">
        <v>2516</v>
      </c>
      <c r="Q842" t="s">
        <v>2340</v>
      </c>
      <c r="R842">
        <v>10027</v>
      </c>
      <c r="S842" t="s">
        <v>2489</v>
      </c>
      <c r="T842" t="s">
        <v>2516</v>
      </c>
      <c r="U842" t="s">
        <v>2340</v>
      </c>
      <c r="V842" t="s">
        <v>84</v>
      </c>
      <c r="W842">
        <v>100001333</v>
      </c>
      <c r="X842">
        <v>8005550334</v>
      </c>
      <c r="Y842" t="s">
        <v>2595</v>
      </c>
      <c r="Z842" t="s">
        <v>2929</v>
      </c>
      <c r="AA842" s="13">
        <v>-297.54000000000002</v>
      </c>
      <c r="AB842" s="14">
        <v>42497</v>
      </c>
      <c r="AC842" t="s">
        <v>36</v>
      </c>
    </row>
    <row r="843" spans="1:29" x14ac:dyDescent="0.25">
      <c r="A843" t="str">
        <f>CONCATENATE("Q",ROUNDUP(MONTH(Table1[[#This Row],[Month]])/3,0))</f>
        <v>Q2</v>
      </c>
      <c r="B843" s="14">
        <f>EOMONTH(Table1[[#This Row],[Credit Date]],-1)+1</f>
        <v>42491</v>
      </c>
      <c r="C843" t="str">
        <f>CONCATENATE(Table1[[#This Row],[Issuer Last Name]],", ",Table1[[#This Row],[Issuer First Name]])</f>
        <v>No. 027, Employee</v>
      </c>
      <c r="D843" t="str">
        <f>CONCATENATE(Table1[[#This Row],[Approver Last Name]],", ",Table1[[#This Row],[Approver First Name]])</f>
        <v>No. 027, Employee</v>
      </c>
      <c r="E843" t="str">
        <f>CONCATENATE(Table1[[#This Row],[Customer Last Name]],", ",Table1[[#This Row],[Customer First Name]])</f>
        <v>No. 12477, Client</v>
      </c>
      <c r="F8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3" t="str">
        <f>IF(Table1[[#This Row],[Transaction Type]]="Maintenance","Non-Sales","Sales")</f>
        <v>Non-Sales</v>
      </c>
      <c r="H843">
        <f>IF(Table1[[#This Row],[Quarter]]="q2",1,"")</f>
        <v>1</v>
      </c>
      <c r="I843" t="str">
        <f>IF(Table1[[#This Row],[Quarter]]="q3",1,"")</f>
        <v/>
      </c>
      <c r="J843">
        <f>IF(Table1[[#This Row],[Quarter]]="Q2",Table1[[#This Row],[Credit Amount]],"")</f>
        <v>-233.95</v>
      </c>
      <c r="K843" t="str">
        <f>IF(Table1[[#This Row],[Quarter]]="Q3",Table1[[#This Row],[Credit Amount]],"")</f>
        <v/>
      </c>
      <c r="L843" t="str">
        <f>IF(Table1[[#This Row],[Transaction Type]]="Upgrade",Table1[[#This Row],[Credit Amount]],IF(Table1[[#This Row],[Transaction Type]]="Activation",Table1[[#This Row],[Credit Amount]],""))</f>
        <v/>
      </c>
      <c r="M843">
        <f>IF(Table1[[#This Row],[Transaction Type]]="Maintenance",Table1[[#This Row],[Credit Amount]],"")</f>
        <v>-233.95</v>
      </c>
      <c r="N843">
        <v>10027</v>
      </c>
      <c r="O843" t="s">
        <v>2489</v>
      </c>
      <c r="P843" t="s">
        <v>2516</v>
      </c>
      <c r="Q843" t="s">
        <v>2340</v>
      </c>
      <c r="R843">
        <v>10027</v>
      </c>
      <c r="S843" t="s">
        <v>2489</v>
      </c>
      <c r="T843" t="s">
        <v>2516</v>
      </c>
      <c r="U843" t="s">
        <v>2340</v>
      </c>
      <c r="V843" t="s">
        <v>84</v>
      </c>
      <c r="W843">
        <v>100003476</v>
      </c>
      <c r="X843">
        <v>8005552477</v>
      </c>
      <c r="Y843" t="s">
        <v>2595</v>
      </c>
      <c r="Z843" t="s">
        <v>5072</v>
      </c>
      <c r="AA843" s="13">
        <v>-233.95</v>
      </c>
      <c r="AB843" s="14">
        <v>42507</v>
      </c>
      <c r="AC843" t="s">
        <v>36</v>
      </c>
    </row>
    <row r="844" spans="1:29" x14ac:dyDescent="0.25">
      <c r="A844" t="str">
        <f>CONCATENATE("Q",ROUNDUP(MONTH(Table1[[#This Row],[Month]])/3,0))</f>
        <v>Q2</v>
      </c>
      <c r="B844" s="14">
        <f>EOMONTH(Table1[[#This Row],[Credit Date]],-1)+1</f>
        <v>42491</v>
      </c>
      <c r="C844" t="str">
        <f>CONCATENATE(Table1[[#This Row],[Issuer Last Name]],", ",Table1[[#This Row],[Issuer First Name]])</f>
        <v>No. 027, Employee</v>
      </c>
      <c r="D844" t="str">
        <f>CONCATENATE(Table1[[#This Row],[Approver Last Name]],", ",Table1[[#This Row],[Approver First Name]])</f>
        <v>No. 027, Employee</v>
      </c>
      <c r="E844" t="str">
        <f>CONCATENATE(Table1[[#This Row],[Customer Last Name]],", ",Table1[[#This Row],[Customer First Name]])</f>
        <v>No. 10672, Client</v>
      </c>
      <c r="F8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4" t="str">
        <f>IF(Table1[[#This Row],[Transaction Type]]="Maintenance","Non-Sales","Sales")</f>
        <v>Non-Sales</v>
      </c>
      <c r="H844">
        <f>IF(Table1[[#This Row],[Quarter]]="q2",1,"")</f>
        <v>1</v>
      </c>
      <c r="I844" t="str">
        <f>IF(Table1[[#This Row],[Quarter]]="q3",1,"")</f>
        <v/>
      </c>
      <c r="J844">
        <f>IF(Table1[[#This Row],[Quarter]]="Q2",Table1[[#This Row],[Credit Amount]],"")</f>
        <v>-482.43</v>
      </c>
      <c r="K844" t="str">
        <f>IF(Table1[[#This Row],[Quarter]]="Q3",Table1[[#This Row],[Credit Amount]],"")</f>
        <v/>
      </c>
      <c r="L844" t="str">
        <f>IF(Table1[[#This Row],[Transaction Type]]="Upgrade",Table1[[#This Row],[Credit Amount]],IF(Table1[[#This Row],[Transaction Type]]="Activation",Table1[[#This Row],[Credit Amount]],""))</f>
        <v/>
      </c>
      <c r="M844">
        <f>IF(Table1[[#This Row],[Transaction Type]]="Maintenance",Table1[[#This Row],[Credit Amount]],"")</f>
        <v>-482.43</v>
      </c>
      <c r="N844">
        <v>10027</v>
      </c>
      <c r="O844" t="s">
        <v>2489</v>
      </c>
      <c r="P844" t="s">
        <v>2516</v>
      </c>
      <c r="Q844" t="s">
        <v>2340</v>
      </c>
      <c r="R844">
        <v>10027</v>
      </c>
      <c r="S844" t="s">
        <v>2489</v>
      </c>
      <c r="T844" t="s">
        <v>2516</v>
      </c>
      <c r="U844" t="s">
        <v>2340</v>
      </c>
      <c r="V844" t="s">
        <v>84</v>
      </c>
      <c r="W844">
        <v>100001671</v>
      </c>
      <c r="X844">
        <v>8005550672</v>
      </c>
      <c r="Y844" t="s">
        <v>2595</v>
      </c>
      <c r="Z844" t="s">
        <v>3267</v>
      </c>
      <c r="AA844" s="13">
        <v>-482.43</v>
      </c>
      <c r="AB844" s="14">
        <v>42508</v>
      </c>
      <c r="AC844" t="s">
        <v>36</v>
      </c>
    </row>
    <row r="845" spans="1:29" x14ac:dyDescent="0.25">
      <c r="A845" t="str">
        <f>CONCATENATE("Q",ROUNDUP(MONTH(Table1[[#This Row],[Month]])/3,0))</f>
        <v>Q2</v>
      </c>
      <c r="B845" s="14">
        <f>EOMONTH(Table1[[#This Row],[Credit Date]],-1)+1</f>
        <v>42491</v>
      </c>
      <c r="C845" t="str">
        <f>CONCATENATE(Table1[[#This Row],[Issuer Last Name]],", ",Table1[[#This Row],[Issuer First Name]])</f>
        <v>No. 027, Employee</v>
      </c>
      <c r="D845" t="str">
        <f>CONCATENATE(Table1[[#This Row],[Approver Last Name]],", ",Table1[[#This Row],[Approver First Name]])</f>
        <v>No. 027, Employee</v>
      </c>
      <c r="E845" t="str">
        <f>CONCATENATE(Table1[[#This Row],[Customer Last Name]],", ",Table1[[#This Row],[Customer First Name]])</f>
        <v>No. 11985, Client</v>
      </c>
      <c r="F8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5" t="str">
        <f>IF(Table1[[#This Row],[Transaction Type]]="Maintenance","Non-Sales","Sales")</f>
        <v>Non-Sales</v>
      </c>
      <c r="H845">
        <f>IF(Table1[[#This Row],[Quarter]]="q2",1,"")</f>
        <v>1</v>
      </c>
      <c r="I845" t="str">
        <f>IF(Table1[[#This Row],[Quarter]]="q3",1,"")</f>
        <v/>
      </c>
      <c r="J845">
        <f>IF(Table1[[#This Row],[Quarter]]="Q2",Table1[[#This Row],[Credit Amount]],"")</f>
        <v>-260.91000000000003</v>
      </c>
      <c r="K845" t="str">
        <f>IF(Table1[[#This Row],[Quarter]]="Q3",Table1[[#This Row],[Credit Amount]],"")</f>
        <v/>
      </c>
      <c r="L845" t="str">
        <f>IF(Table1[[#This Row],[Transaction Type]]="Upgrade",Table1[[#This Row],[Credit Amount]],IF(Table1[[#This Row],[Transaction Type]]="Activation",Table1[[#This Row],[Credit Amount]],""))</f>
        <v/>
      </c>
      <c r="M845">
        <f>IF(Table1[[#This Row],[Transaction Type]]="Maintenance",Table1[[#This Row],[Credit Amount]],"")</f>
        <v>-260.91000000000003</v>
      </c>
      <c r="N845">
        <v>10027</v>
      </c>
      <c r="O845" t="s">
        <v>2489</v>
      </c>
      <c r="P845" t="s">
        <v>2516</v>
      </c>
      <c r="Q845" t="s">
        <v>2340</v>
      </c>
      <c r="R845">
        <v>10027</v>
      </c>
      <c r="S845" t="s">
        <v>2489</v>
      </c>
      <c r="T845" t="s">
        <v>2516</v>
      </c>
      <c r="U845" t="s">
        <v>2340</v>
      </c>
      <c r="V845" t="s">
        <v>84</v>
      </c>
      <c r="W845">
        <v>100002984</v>
      </c>
      <c r="X845">
        <v>8005551985</v>
      </c>
      <c r="Y845" t="s">
        <v>2595</v>
      </c>
      <c r="Z845" t="s">
        <v>4580</v>
      </c>
      <c r="AA845" s="13">
        <v>-260.91000000000003</v>
      </c>
      <c r="AB845" s="14">
        <v>42514</v>
      </c>
      <c r="AC845" t="s">
        <v>36</v>
      </c>
    </row>
    <row r="846" spans="1:29" x14ac:dyDescent="0.25">
      <c r="A846" t="str">
        <f>CONCATENATE("Q",ROUNDUP(MONTH(Table1[[#This Row],[Month]])/3,0))</f>
        <v>Q2</v>
      </c>
      <c r="B846" s="14">
        <f>EOMONTH(Table1[[#This Row],[Credit Date]],-1)+1</f>
        <v>42491</v>
      </c>
      <c r="C846" t="str">
        <f>CONCATENATE(Table1[[#This Row],[Issuer Last Name]],", ",Table1[[#This Row],[Issuer First Name]])</f>
        <v>No. 027, Employee</v>
      </c>
      <c r="D846" t="str">
        <f>CONCATENATE(Table1[[#This Row],[Approver Last Name]],", ",Table1[[#This Row],[Approver First Name]])</f>
        <v>No. 027, Employee</v>
      </c>
      <c r="E846" t="str">
        <f>CONCATENATE(Table1[[#This Row],[Customer Last Name]],", ",Table1[[#This Row],[Customer First Name]])</f>
        <v>No. 12270, Client</v>
      </c>
      <c r="F8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6" t="str">
        <f>IF(Table1[[#This Row],[Transaction Type]]="Maintenance","Non-Sales","Sales")</f>
        <v>Sales</v>
      </c>
      <c r="H846">
        <f>IF(Table1[[#This Row],[Quarter]]="q2",1,"")</f>
        <v>1</v>
      </c>
      <c r="I846" t="str">
        <f>IF(Table1[[#This Row],[Quarter]]="q3",1,"")</f>
        <v/>
      </c>
      <c r="J846">
        <f>IF(Table1[[#This Row],[Quarter]]="Q2",Table1[[#This Row],[Credit Amount]],"")</f>
        <v>-372.17</v>
      </c>
      <c r="K846" t="str">
        <f>IF(Table1[[#This Row],[Quarter]]="Q3",Table1[[#This Row],[Credit Amount]],"")</f>
        <v/>
      </c>
      <c r="L846">
        <f>IF(Table1[[#This Row],[Transaction Type]]="Upgrade",Table1[[#This Row],[Credit Amount]],IF(Table1[[#This Row],[Transaction Type]]="Activation",Table1[[#This Row],[Credit Amount]],""))</f>
        <v>-372.17</v>
      </c>
      <c r="M846" t="str">
        <f>IF(Table1[[#This Row],[Transaction Type]]="Maintenance",Table1[[#This Row],[Credit Amount]],"")</f>
        <v/>
      </c>
      <c r="N846">
        <v>10027</v>
      </c>
      <c r="O846" t="s">
        <v>2489</v>
      </c>
      <c r="P846" t="s">
        <v>2516</v>
      </c>
      <c r="Q846" t="s">
        <v>2340</v>
      </c>
      <c r="R846">
        <v>10027</v>
      </c>
      <c r="S846" t="s">
        <v>2489</v>
      </c>
      <c r="T846" t="s">
        <v>2516</v>
      </c>
      <c r="U846" t="s">
        <v>2340</v>
      </c>
      <c r="V846" t="s">
        <v>84</v>
      </c>
      <c r="W846">
        <v>100003269</v>
      </c>
      <c r="X846">
        <v>8005552270</v>
      </c>
      <c r="Y846" t="s">
        <v>2595</v>
      </c>
      <c r="Z846" t="s">
        <v>4865</v>
      </c>
      <c r="AA846" s="13">
        <v>-372.17</v>
      </c>
      <c r="AB846" s="14">
        <v>42517</v>
      </c>
      <c r="AC846" t="s">
        <v>35</v>
      </c>
    </row>
    <row r="847" spans="1:29" x14ac:dyDescent="0.25">
      <c r="A847" t="str">
        <f>CONCATENATE("Q",ROUNDUP(MONTH(Table1[[#This Row],[Month]])/3,0))</f>
        <v>Q2</v>
      </c>
      <c r="B847" s="14">
        <f>EOMONTH(Table1[[#This Row],[Credit Date]],-1)+1</f>
        <v>42491</v>
      </c>
      <c r="C847" t="str">
        <f>CONCATENATE(Table1[[#This Row],[Issuer Last Name]],", ",Table1[[#This Row],[Issuer First Name]])</f>
        <v>No. 027, Employee</v>
      </c>
      <c r="D847" t="str">
        <f>CONCATENATE(Table1[[#This Row],[Approver Last Name]],", ",Table1[[#This Row],[Approver First Name]])</f>
        <v>No. 027, Employee</v>
      </c>
      <c r="E847" t="str">
        <f>CONCATENATE(Table1[[#This Row],[Customer Last Name]],", ",Table1[[#This Row],[Customer First Name]])</f>
        <v>No. 10435, Client</v>
      </c>
      <c r="F8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7" t="str">
        <f>IF(Table1[[#This Row],[Transaction Type]]="Maintenance","Non-Sales","Sales")</f>
        <v>Sales</v>
      </c>
      <c r="H847">
        <f>IF(Table1[[#This Row],[Quarter]]="q2",1,"")</f>
        <v>1</v>
      </c>
      <c r="I847" t="str">
        <f>IF(Table1[[#This Row],[Quarter]]="q3",1,"")</f>
        <v/>
      </c>
      <c r="J847">
        <f>IF(Table1[[#This Row],[Quarter]]="Q2",Table1[[#This Row],[Credit Amount]],"")</f>
        <v>-477.66</v>
      </c>
      <c r="K847" t="str">
        <f>IF(Table1[[#This Row],[Quarter]]="Q3",Table1[[#This Row],[Credit Amount]],"")</f>
        <v/>
      </c>
      <c r="L847">
        <f>IF(Table1[[#This Row],[Transaction Type]]="Upgrade",Table1[[#This Row],[Credit Amount]],IF(Table1[[#This Row],[Transaction Type]]="Activation",Table1[[#This Row],[Credit Amount]],""))</f>
        <v>-477.66</v>
      </c>
      <c r="M847" t="str">
        <f>IF(Table1[[#This Row],[Transaction Type]]="Maintenance",Table1[[#This Row],[Credit Amount]],"")</f>
        <v/>
      </c>
      <c r="N847">
        <v>10027</v>
      </c>
      <c r="O847" t="s">
        <v>2489</v>
      </c>
      <c r="P847" t="s">
        <v>2516</v>
      </c>
      <c r="Q847" t="s">
        <v>2340</v>
      </c>
      <c r="R847">
        <v>10027</v>
      </c>
      <c r="S847" t="s">
        <v>2489</v>
      </c>
      <c r="T847" t="s">
        <v>2516</v>
      </c>
      <c r="U847" t="s">
        <v>2340</v>
      </c>
      <c r="V847" t="s">
        <v>84</v>
      </c>
      <c r="W847">
        <v>100001434</v>
      </c>
      <c r="X847">
        <v>8005550435</v>
      </c>
      <c r="Y847" t="s">
        <v>2595</v>
      </c>
      <c r="Z847" t="s">
        <v>3030</v>
      </c>
      <c r="AA847" s="13">
        <v>-477.66</v>
      </c>
      <c r="AB847" s="14">
        <v>42518</v>
      </c>
      <c r="AC847" t="s">
        <v>37</v>
      </c>
    </row>
    <row r="848" spans="1:29" x14ac:dyDescent="0.25">
      <c r="A848" t="str">
        <f>CONCATENATE("Q",ROUNDUP(MONTH(Table1[[#This Row],[Month]])/3,0))</f>
        <v>Q2</v>
      </c>
      <c r="B848" s="14">
        <f>EOMONTH(Table1[[#This Row],[Credit Date]],-1)+1</f>
        <v>42522</v>
      </c>
      <c r="C848" t="str">
        <f>CONCATENATE(Table1[[#This Row],[Issuer Last Name]],", ",Table1[[#This Row],[Issuer First Name]])</f>
        <v>No. 027, Employee</v>
      </c>
      <c r="D848" t="str">
        <f>CONCATENATE(Table1[[#This Row],[Approver Last Name]],", ",Table1[[#This Row],[Approver First Name]])</f>
        <v>No. 027, Employee</v>
      </c>
      <c r="E848" t="str">
        <f>CONCATENATE(Table1[[#This Row],[Customer Last Name]],", ",Table1[[#This Row],[Customer First Name]])</f>
        <v>No. 10884, Client</v>
      </c>
      <c r="F8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8" t="str">
        <f>IF(Table1[[#This Row],[Transaction Type]]="Maintenance","Non-Sales","Sales")</f>
        <v>Non-Sales</v>
      </c>
      <c r="H848">
        <f>IF(Table1[[#This Row],[Quarter]]="q2",1,"")</f>
        <v>1</v>
      </c>
      <c r="I848" t="str">
        <f>IF(Table1[[#This Row],[Quarter]]="q3",1,"")</f>
        <v/>
      </c>
      <c r="J848">
        <f>IF(Table1[[#This Row],[Quarter]]="Q2",Table1[[#This Row],[Credit Amount]],"")</f>
        <v>-394.56</v>
      </c>
      <c r="K848" t="str">
        <f>IF(Table1[[#This Row],[Quarter]]="Q3",Table1[[#This Row],[Credit Amount]],"")</f>
        <v/>
      </c>
      <c r="L848" t="str">
        <f>IF(Table1[[#This Row],[Transaction Type]]="Upgrade",Table1[[#This Row],[Credit Amount]],IF(Table1[[#This Row],[Transaction Type]]="Activation",Table1[[#This Row],[Credit Amount]],""))</f>
        <v/>
      </c>
      <c r="M848">
        <f>IF(Table1[[#This Row],[Transaction Type]]="Maintenance",Table1[[#This Row],[Credit Amount]],"")</f>
        <v>-394.56</v>
      </c>
      <c r="N848">
        <v>10027</v>
      </c>
      <c r="O848" t="s">
        <v>2489</v>
      </c>
      <c r="P848" t="s">
        <v>2516</v>
      </c>
      <c r="Q848" t="s">
        <v>2340</v>
      </c>
      <c r="R848">
        <v>10027</v>
      </c>
      <c r="S848" t="s">
        <v>2489</v>
      </c>
      <c r="T848" t="s">
        <v>2516</v>
      </c>
      <c r="U848" t="s">
        <v>2340</v>
      </c>
      <c r="V848" t="s">
        <v>84</v>
      </c>
      <c r="W848">
        <v>100001883</v>
      </c>
      <c r="X848">
        <v>8005550884</v>
      </c>
      <c r="Y848" t="s">
        <v>2595</v>
      </c>
      <c r="Z848" t="s">
        <v>3479</v>
      </c>
      <c r="AA848" s="13">
        <v>-394.56</v>
      </c>
      <c r="AB848" s="14">
        <v>42540</v>
      </c>
      <c r="AC848" t="s">
        <v>36</v>
      </c>
    </row>
    <row r="849" spans="1:29" x14ac:dyDescent="0.25">
      <c r="A849" t="str">
        <f>CONCATENATE("Q",ROUNDUP(MONTH(Table1[[#This Row],[Month]])/3,0))</f>
        <v>Q3</v>
      </c>
      <c r="B849" s="14">
        <f>EOMONTH(Table1[[#This Row],[Credit Date]],-1)+1</f>
        <v>42552</v>
      </c>
      <c r="C849" t="str">
        <f>CONCATENATE(Table1[[#This Row],[Issuer Last Name]],", ",Table1[[#This Row],[Issuer First Name]])</f>
        <v>No. 027, Employee</v>
      </c>
      <c r="D849" t="str">
        <f>CONCATENATE(Table1[[#This Row],[Approver Last Name]],", ",Table1[[#This Row],[Approver First Name]])</f>
        <v>No. 027, Employee</v>
      </c>
      <c r="E849" t="str">
        <f>CONCATENATE(Table1[[#This Row],[Customer Last Name]],", ",Table1[[#This Row],[Customer First Name]])</f>
        <v>No. 13224, Client</v>
      </c>
      <c r="F8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49" t="str">
        <f>IF(Table1[[#This Row],[Transaction Type]]="Maintenance","Non-Sales","Sales")</f>
        <v>Non-Sales</v>
      </c>
      <c r="H849" t="str">
        <f>IF(Table1[[#This Row],[Quarter]]="q2",1,"")</f>
        <v/>
      </c>
      <c r="I849">
        <f>IF(Table1[[#This Row],[Quarter]]="q3",1,"")</f>
        <v>1</v>
      </c>
      <c r="J849" t="str">
        <f>IF(Table1[[#This Row],[Quarter]]="Q2",Table1[[#This Row],[Credit Amount]],"")</f>
        <v/>
      </c>
      <c r="K849">
        <f>IF(Table1[[#This Row],[Quarter]]="Q3",Table1[[#This Row],[Credit Amount]],"")</f>
        <v>-405.88</v>
      </c>
      <c r="L849" t="str">
        <f>IF(Table1[[#This Row],[Transaction Type]]="Upgrade",Table1[[#This Row],[Credit Amount]],IF(Table1[[#This Row],[Transaction Type]]="Activation",Table1[[#This Row],[Credit Amount]],""))</f>
        <v/>
      </c>
      <c r="M849">
        <f>IF(Table1[[#This Row],[Transaction Type]]="Maintenance",Table1[[#This Row],[Credit Amount]],"")</f>
        <v>-405.88</v>
      </c>
      <c r="N849">
        <v>10027</v>
      </c>
      <c r="O849" t="s">
        <v>2489</v>
      </c>
      <c r="P849" t="s">
        <v>2516</v>
      </c>
      <c r="Q849" t="s">
        <v>2340</v>
      </c>
      <c r="R849">
        <v>10027</v>
      </c>
      <c r="S849" t="s">
        <v>2489</v>
      </c>
      <c r="T849" t="s">
        <v>2516</v>
      </c>
      <c r="U849" t="s">
        <v>2340</v>
      </c>
      <c r="V849" t="s">
        <v>84</v>
      </c>
      <c r="W849">
        <v>100004223</v>
      </c>
      <c r="X849">
        <v>8005553224</v>
      </c>
      <c r="Y849" t="s">
        <v>2595</v>
      </c>
      <c r="Z849" t="s">
        <v>5812</v>
      </c>
      <c r="AA849" s="13">
        <v>-405.88</v>
      </c>
      <c r="AB849" s="14">
        <v>42565</v>
      </c>
      <c r="AC849" t="s">
        <v>36</v>
      </c>
    </row>
    <row r="850" spans="1:29" x14ac:dyDescent="0.25">
      <c r="A850" t="str">
        <f>CONCATENATE("Q",ROUNDUP(MONTH(Table1[[#This Row],[Month]])/3,0))</f>
        <v>Q3</v>
      </c>
      <c r="B850" s="14">
        <f>EOMONTH(Table1[[#This Row],[Credit Date]],-1)+1</f>
        <v>42552</v>
      </c>
      <c r="C850" t="str">
        <f>CONCATENATE(Table1[[#This Row],[Issuer Last Name]],", ",Table1[[#This Row],[Issuer First Name]])</f>
        <v>No. 027, Employee</v>
      </c>
      <c r="D850" t="str">
        <f>CONCATENATE(Table1[[#This Row],[Approver Last Name]],", ",Table1[[#This Row],[Approver First Name]])</f>
        <v>No. 027, Employee</v>
      </c>
      <c r="E850" t="str">
        <f>CONCATENATE(Table1[[#This Row],[Customer Last Name]],", ",Table1[[#This Row],[Customer First Name]])</f>
        <v>No. 10321, Client</v>
      </c>
      <c r="F8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0" t="str">
        <f>IF(Table1[[#This Row],[Transaction Type]]="Maintenance","Non-Sales","Sales")</f>
        <v>Non-Sales</v>
      </c>
      <c r="H850" t="str">
        <f>IF(Table1[[#This Row],[Quarter]]="q2",1,"")</f>
        <v/>
      </c>
      <c r="I850">
        <f>IF(Table1[[#This Row],[Quarter]]="q3",1,"")</f>
        <v>1</v>
      </c>
      <c r="J850" t="str">
        <f>IF(Table1[[#This Row],[Quarter]]="Q2",Table1[[#This Row],[Credit Amount]],"")</f>
        <v/>
      </c>
      <c r="K850">
        <f>IF(Table1[[#This Row],[Quarter]]="Q3",Table1[[#This Row],[Credit Amount]],"")</f>
        <v>-475.33</v>
      </c>
      <c r="L850" t="str">
        <f>IF(Table1[[#This Row],[Transaction Type]]="Upgrade",Table1[[#This Row],[Credit Amount]],IF(Table1[[#This Row],[Transaction Type]]="Activation",Table1[[#This Row],[Credit Amount]],""))</f>
        <v/>
      </c>
      <c r="M850">
        <f>IF(Table1[[#This Row],[Transaction Type]]="Maintenance",Table1[[#This Row],[Credit Amount]],"")</f>
        <v>-475.33</v>
      </c>
      <c r="N850">
        <v>10027</v>
      </c>
      <c r="O850" t="s">
        <v>2489</v>
      </c>
      <c r="P850" t="s">
        <v>2516</v>
      </c>
      <c r="Q850" t="s">
        <v>2340</v>
      </c>
      <c r="R850">
        <v>10027</v>
      </c>
      <c r="S850" t="s">
        <v>2489</v>
      </c>
      <c r="T850" t="s">
        <v>2516</v>
      </c>
      <c r="U850" t="s">
        <v>2340</v>
      </c>
      <c r="V850" t="s">
        <v>84</v>
      </c>
      <c r="W850">
        <v>100001320</v>
      </c>
      <c r="X850">
        <v>8005550321</v>
      </c>
      <c r="Y850" t="s">
        <v>2595</v>
      </c>
      <c r="Z850" t="s">
        <v>2916</v>
      </c>
      <c r="AA850" s="13">
        <v>-475.33</v>
      </c>
      <c r="AB850" s="14">
        <v>42570</v>
      </c>
      <c r="AC850" t="s">
        <v>36</v>
      </c>
    </row>
    <row r="851" spans="1:29" x14ac:dyDescent="0.25">
      <c r="A851" t="str">
        <f>CONCATENATE("Q",ROUNDUP(MONTH(Table1[[#This Row],[Month]])/3,0))</f>
        <v>Q3</v>
      </c>
      <c r="B851" s="14">
        <f>EOMONTH(Table1[[#This Row],[Credit Date]],-1)+1</f>
        <v>42552</v>
      </c>
      <c r="C851" t="str">
        <f>CONCATENATE(Table1[[#This Row],[Issuer Last Name]],", ",Table1[[#This Row],[Issuer First Name]])</f>
        <v>No. 027, Employee</v>
      </c>
      <c r="D851" t="str">
        <f>CONCATENATE(Table1[[#This Row],[Approver Last Name]],", ",Table1[[#This Row],[Approver First Name]])</f>
        <v>No. 027, Employee</v>
      </c>
      <c r="E851" t="str">
        <f>CONCATENATE(Table1[[#This Row],[Customer Last Name]],", ",Table1[[#This Row],[Customer First Name]])</f>
        <v>No. 11668, Client</v>
      </c>
      <c r="F8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1" t="str">
        <f>IF(Table1[[#This Row],[Transaction Type]]="Maintenance","Non-Sales","Sales")</f>
        <v>Sales</v>
      </c>
      <c r="H851" t="str">
        <f>IF(Table1[[#This Row],[Quarter]]="q2",1,"")</f>
        <v/>
      </c>
      <c r="I851">
        <f>IF(Table1[[#This Row],[Quarter]]="q3",1,"")</f>
        <v>1</v>
      </c>
      <c r="J851" t="str">
        <f>IF(Table1[[#This Row],[Quarter]]="Q2",Table1[[#This Row],[Credit Amount]],"")</f>
        <v/>
      </c>
      <c r="K851">
        <f>IF(Table1[[#This Row],[Quarter]]="Q3",Table1[[#This Row],[Credit Amount]],"")</f>
        <v>-274.45</v>
      </c>
      <c r="L851">
        <f>IF(Table1[[#This Row],[Transaction Type]]="Upgrade",Table1[[#This Row],[Credit Amount]],IF(Table1[[#This Row],[Transaction Type]]="Activation",Table1[[#This Row],[Credit Amount]],""))</f>
        <v>-274.45</v>
      </c>
      <c r="M851" t="str">
        <f>IF(Table1[[#This Row],[Transaction Type]]="Maintenance",Table1[[#This Row],[Credit Amount]],"")</f>
        <v/>
      </c>
      <c r="N851">
        <v>10027</v>
      </c>
      <c r="O851" t="s">
        <v>2489</v>
      </c>
      <c r="P851" t="s">
        <v>2516</v>
      </c>
      <c r="Q851" t="s">
        <v>2340</v>
      </c>
      <c r="R851">
        <v>10027</v>
      </c>
      <c r="S851" t="s">
        <v>2489</v>
      </c>
      <c r="T851" t="s">
        <v>2516</v>
      </c>
      <c r="U851" t="s">
        <v>2340</v>
      </c>
      <c r="V851" t="s">
        <v>84</v>
      </c>
      <c r="W851">
        <v>100002667</v>
      </c>
      <c r="X851">
        <v>8005551668</v>
      </c>
      <c r="Y851" t="s">
        <v>2595</v>
      </c>
      <c r="Z851" t="s">
        <v>4263</v>
      </c>
      <c r="AA851" s="13">
        <v>-274.45</v>
      </c>
      <c r="AB851" s="14">
        <v>42581</v>
      </c>
      <c r="AC851" t="s">
        <v>35</v>
      </c>
    </row>
    <row r="852" spans="1:29" x14ac:dyDescent="0.25">
      <c r="A852" t="str">
        <f>CONCATENATE("Q",ROUNDUP(MONTH(Table1[[#This Row],[Month]])/3,0))</f>
        <v>Q3</v>
      </c>
      <c r="B852" s="14">
        <f>EOMONTH(Table1[[#This Row],[Credit Date]],-1)+1</f>
        <v>42583</v>
      </c>
      <c r="C852" t="str">
        <f>CONCATENATE(Table1[[#This Row],[Issuer Last Name]],", ",Table1[[#This Row],[Issuer First Name]])</f>
        <v>No. 027, Employee</v>
      </c>
      <c r="D852" t="str">
        <f>CONCATENATE(Table1[[#This Row],[Approver Last Name]],", ",Table1[[#This Row],[Approver First Name]])</f>
        <v>No. 027, Employee</v>
      </c>
      <c r="E852" t="str">
        <f>CONCATENATE(Table1[[#This Row],[Customer Last Name]],", ",Table1[[#This Row],[Customer First Name]])</f>
        <v>No. 10637, Client</v>
      </c>
      <c r="F8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2" t="str">
        <f>IF(Table1[[#This Row],[Transaction Type]]="Maintenance","Non-Sales","Sales")</f>
        <v>Non-Sales</v>
      </c>
      <c r="H852" t="str">
        <f>IF(Table1[[#This Row],[Quarter]]="q2",1,"")</f>
        <v/>
      </c>
      <c r="I852">
        <f>IF(Table1[[#This Row],[Quarter]]="q3",1,"")</f>
        <v>1</v>
      </c>
      <c r="J852" t="str">
        <f>IF(Table1[[#This Row],[Quarter]]="Q2",Table1[[#This Row],[Credit Amount]],"")</f>
        <v/>
      </c>
      <c r="K852">
        <f>IF(Table1[[#This Row],[Quarter]]="Q3",Table1[[#This Row],[Credit Amount]],"")</f>
        <v>-478.19</v>
      </c>
      <c r="L852" t="str">
        <f>IF(Table1[[#This Row],[Transaction Type]]="Upgrade",Table1[[#This Row],[Credit Amount]],IF(Table1[[#This Row],[Transaction Type]]="Activation",Table1[[#This Row],[Credit Amount]],""))</f>
        <v/>
      </c>
      <c r="M852">
        <f>IF(Table1[[#This Row],[Transaction Type]]="Maintenance",Table1[[#This Row],[Credit Amount]],"")</f>
        <v>-478.19</v>
      </c>
      <c r="N852">
        <v>10027</v>
      </c>
      <c r="O852" t="s">
        <v>2489</v>
      </c>
      <c r="P852" t="s">
        <v>2516</v>
      </c>
      <c r="Q852" t="s">
        <v>2340</v>
      </c>
      <c r="R852">
        <v>10027</v>
      </c>
      <c r="S852" t="s">
        <v>2489</v>
      </c>
      <c r="T852" t="s">
        <v>2516</v>
      </c>
      <c r="U852" t="s">
        <v>2340</v>
      </c>
      <c r="V852" t="s">
        <v>84</v>
      </c>
      <c r="W852">
        <v>100001636</v>
      </c>
      <c r="X852">
        <v>8005550637</v>
      </c>
      <c r="Y852" t="s">
        <v>2595</v>
      </c>
      <c r="Z852" t="s">
        <v>3232</v>
      </c>
      <c r="AA852" s="13">
        <v>-478.19</v>
      </c>
      <c r="AB852" s="14">
        <v>42587</v>
      </c>
      <c r="AC852" t="s">
        <v>36</v>
      </c>
    </row>
    <row r="853" spans="1:29" x14ac:dyDescent="0.25">
      <c r="A853" t="str">
        <f>CONCATENATE("Q",ROUNDUP(MONTH(Table1[[#This Row],[Month]])/3,0))</f>
        <v>Q3</v>
      </c>
      <c r="B853" s="14">
        <f>EOMONTH(Table1[[#This Row],[Credit Date]],-1)+1</f>
        <v>42583</v>
      </c>
      <c r="C853" t="str">
        <f>CONCATENATE(Table1[[#This Row],[Issuer Last Name]],", ",Table1[[#This Row],[Issuer First Name]])</f>
        <v>No. 027, Employee</v>
      </c>
      <c r="D853" t="str">
        <f>CONCATENATE(Table1[[#This Row],[Approver Last Name]],", ",Table1[[#This Row],[Approver First Name]])</f>
        <v>No. 027, Employee</v>
      </c>
      <c r="E853" t="str">
        <f>CONCATENATE(Table1[[#This Row],[Customer Last Name]],", ",Table1[[#This Row],[Customer First Name]])</f>
        <v>No. 12549, Client</v>
      </c>
      <c r="F8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3" t="str">
        <f>IF(Table1[[#This Row],[Transaction Type]]="Maintenance","Non-Sales","Sales")</f>
        <v>Sales</v>
      </c>
      <c r="H853" t="str">
        <f>IF(Table1[[#This Row],[Quarter]]="q2",1,"")</f>
        <v/>
      </c>
      <c r="I853">
        <f>IF(Table1[[#This Row],[Quarter]]="q3",1,"")</f>
        <v>1</v>
      </c>
      <c r="J853" t="str">
        <f>IF(Table1[[#This Row],[Quarter]]="Q2",Table1[[#This Row],[Credit Amount]],"")</f>
        <v/>
      </c>
      <c r="K853">
        <f>IF(Table1[[#This Row],[Quarter]]="Q3",Table1[[#This Row],[Credit Amount]],"")</f>
        <v>-398.16</v>
      </c>
      <c r="L853">
        <f>IF(Table1[[#This Row],[Transaction Type]]="Upgrade",Table1[[#This Row],[Credit Amount]],IF(Table1[[#This Row],[Transaction Type]]="Activation",Table1[[#This Row],[Credit Amount]],""))</f>
        <v>-398.16</v>
      </c>
      <c r="M853" t="str">
        <f>IF(Table1[[#This Row],[Transaction Type]]="Maintenance",Table1[[#This Row],[Credit Amount]],"")</f>
        <v/>
      </c>
      <c r="N853">
        <v>10027</v>
      </c>
      <c r="O853" t="s">
        <v>2489</v>
      </c>
      <c r="P853" t="s">
        <v>2516</v>
      </c>
      <c r="Q853" t="s">
        <v>2340</v>
      </c>
      <c r="R853">
        <v>10027</v>
      </c>
      <c r="S853" t="s">
        <v>2489</v>
      </c>
      <c r="T853" t="s">
        <v>2516</v>
      </c>
      <c r="U853" t="s">
        <v>2340</v>
      </c>
      <c r="V853" t="s">
        <v>84</v>
      </c>
      <c r="W853">
        <v>100003548</v>
      </c>
      <c r="X853">
        <v>8005552549</v>
      </c>
      <c r="Y853" t="s">
        <v>2595</v>
      </c>
      <c r="Z853" t="s">
        <v>5144</v>
      </c>
      <c r="AA853" s="13">
        <v>-398.16</v>
      </c>
      <c r="AB853" s="14">
        <v>42588</v>
      </c>
      <c r="AC853" t="s">
        <v>35</v>
      </c>
    </row>
    <row r="854" spans="1:29" x14ac:dyDescent="0.25">
      <c r="A854" t="str">
        <f>CONCATENATE("Q",ROUNDUP(MONTH(Table1[[#This Row],[Month]])/3,0))</f>
        <v>Q3</v>
      </c>
      <c r="B854" s="14">
        <f>EOMONTH(Table1[[#This Row],[Credit Date]],-1)+1</f>
        <v>42583</v>
      </c>
      <c r="C854" t="str">
        <f>CONCATENATE(Table1[[#This Row],[Issuer Last Name]],", ",Table1[[#This Row],[Issuer First Name]])</f>
        <v>No. 027, Employee</v>
      </c>
      <c r="D854" t="str">
        <f>CONCATENATE(Table1[[#This Row],[Approver Last Name]],", ",Table1[[#This Row],[Approver First Name]])</f>
        <v>No. 027, Employee</v>
      </c>
      <c r="E854" t="str">
        <f>CONCATENATE(Table1[[#This Row],[Customer Last Name]],", ",Table1[[#This Row],[Customer First Name]])</f>
        <v>No. 12473, Client</v>
      </c>
      <c r="F8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4" t="str">
        <f>IF(Table1[[#This Row],[Transaction Type]]="Maintenance","Non-Sales","Sales")</f>
        <v>Non-Sales</v>
      </c>
      <c r="H854" t="str">
        <f>IF(Table1[[#This Row],[Quarter]]="q2",1,"")</f>
        <v/>
      </c>
      <c r="I854">
        <f>IF(Table1[[#This Row],[Quarter]]="q3",1,"")</f>
        <v>1</v>
      </c>
      <c r="J854" t="str">
        <f>IF(Table1[[#This Row],[Quarter]]="Q2",Table1[[#This Row],[Credit Amount]],"")</f>
        <v/>
      </c>
      <c r="K854">
        <f>IF(Table1[[#This Row],[Quarter]]="Q3",Table1[[#This Row],[Credit Amount]],"")</f>
        <v>-61.48</v>
      </c>
      <c r="L854" t="str">
        <f>IF(Table1[[#This Row],[Transaction Type]]="Upgrade",Table1[[#This Row],[Credit Amount]],IF(Table1[[#This Row],[Transaction Type]]="Activation",Table1[[#This Row],[Credit Amount]],""))</f>
        <v/>
      </c>
      <c r="M854">
        <f>IF(Table1[[#This Row],[Transaction Type]]="Maintenance",Table1[[#This Row],[Credit Amount]],"")</f>
        <v>-61.48</v>
      </c>
      <c r="N854">
        <v>10027</v>
      </c>
      <c r="O854" t="s">
        <v>2489</v>
      </c>
      <c r="P854" t="s">
        <v>2516</v>
      </c>
      <c r="Q854" t="s">
        <v>2340</v>
      </c>
      <c r="R854">
        <v>10027</v>
      </c>
      <c r="S854" t="s">
        <v>2489</v>
      </c>
      <c r="T854" t="s">
        <v>2516</v>
      </c>
      <c r="U854" t="s">
        <v>2340</v>
      </c>
      <c r="V854" t="s">
        <v>84</v>
      </c>
      <c r="W854">
        <v>100003472</v>
      </c>
      <c r="X854">
        <v>8005552473</v>
      </c>
      <c r="Y854" t="s">
        <v>2595</v>
      </c>
      <c r="Z854" t="s">
        <v>5068</v>
      </c>
      <c r="AA854" s="13">
        <v>-61.48</v>
      </c>
      <c r="AB854" s="14">
        <v>42591</v>
      </c>
      <c r="AC854" t="s">
        <v>36</v>
      </c>
    </row>
    <row r="855" spans="1:29" x14ac:dyDescent="0.25">
      <c r="A855" t="str">
        <f>CONCATENATE("Q",ROUNDUP(MONTH(Table1[[#This Row],[Month]])/3,0))</f>
        <v>Q3</v>
      </c>
      <c r="B855" s="14">
        <f>EOMONTH(Table1[[#This Row],[Credit Date]],-1)+1</f>
        <v>42583</v>
      </c>
      <c r="C855" t="str">
        <f>CONCATENATE(Table1[[#This Row],[Issuer Last Name]],", ",Table1[[#This Row],[Issuer First Name]])</f>
        <v>No. 027, Employee</v>
      </c>
      <c r="D855" t="str">
        <f>CONCATENATE(Table1[[#This Row],[Approver Last Name]],", ",Table1[[#This Row],[Approver First Name]])</f>
        <v>No. 027, Employee</v>
      </c>
      <c r="E855" t="str">
        <f>CONCATENATE(Table1[[#This Row],[Customer Last Name]],", ",Table1[[#This Row],[Customer First Name]])</f>
        <v>No. 10520, Client</v>
      </c>
      <c r="F8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5" t="str">
        <f>IF(Table1[[#This Row],[Transaction Type]]="Maintenance","Non-Sales","Sales")</f>
        <v>Non-Sales</v>
      </c>
      <c r="H855" t="str">
        <f>IF(Table1[[#This Row],[Quarter]]="q2",1,"")</f>
        <v/>
      </c>
      <c r="I855">
        <f>IF(Table1[[#This Row],[Quarter]]="q3",1,"")</f>
        <v>1</v>
      </c>
      <c r="J855" t="str">
        <f>IF(Table1[[#This Row],[Quarter]]="Q2",Table1[[#This Row],[Credit Amount]],"")</f>
        <v/>
      </c>
      <c r="K855">
        <f>IF(Table1[[#This Row],[Quarter]]="Q3",Table1[[#This Row],[Credit Amount]],"")</f>
        <v>-344.2</v>
      </c>
      <c r="L855" t="str">
        <f>IF(Table1[[#This Row],[Transaction Type]]="Upgrade",Table1[[#This Row],[Credit Amount]],IF(Table1[[#This Row],[Transaction Type]]="Activation",Table1[[#This Row],[Credit Amount]],""))</f>
        <v/>
      </c>
      <c r="M855">
        <f>IF(Table1[[#This Row],[Transaction Type]]="Maintenance",Table1[[#This Row],[Credit Amount]],"")</f>
        <v>-344.2</v>
      </c>
      <c r="N855">
        <v>10027</v>
      </c>
      <c r="O855" t="s">
        <v>2489</v>
      </c>
      <c r="P855" t="s">
        <v>2516</v>
      </c>
      <c r="Q855" t="s">
        <v>2340</v>
      </c>
      <c r="R855">
        <v>10027</v>
      </c>
      <c r="S855" t="s">
        <v>2489</v>
      </c>
      <c r="T855" t="s">
        <v>2516</v>
      </c>
      <c r="U855" t="s">
        <v>2340</v>
      </c>
      <c r="V855" t="s">
        <v>84</v>
      </c>
      <c r="W855">
        <v>100001519</v>
      </c>
      <c r="X855">
        <v>8005550520</v>
      </c>
      <c r="Y855" t="s">
        <v>2595</v>
      </c>
      <c r="Z855" t="s">
        <v>3115</v>
      </c>
      <c r="AA855" s="13">
        <v>-344.2</v>
      </c>
      <c r="AB855" s="14">
        <v>42596</v>
      </c>
      <c r="AC855" t="s">
        <v>36</v>
      </c>
    </row>
    <row r="856" spans="1:29" x14ac:dyDescent="0.25">
      <c r="A856" t="str">
        <f>CONCATENATE("Q",ROUNDUP(MONTH(Table1[[#This Row],[Month]])/3,0))</f>
        <v>Q3</v>
      </c>
      <c r="B856" s="14">
        <f>EOMONTH(Table1[[#This Row],[Credit Date]],-1)+1</f>
        <v>42583</v>
      </c>
      <c r="C856" t="str">
        <f>CONCATENATE(Table1[[#This Row],[Issuer Last Name]],", ",Table1[[#This Row],[Issuer First Name]])</f>
        <v>No. 027, Employee</v>
      </c>
      <c r="D856" t="str">
        <f>CONCATENATE(Table1[[#This Row],[Approver Last Name]],", ",Table1[[#This Row],[Approver First Name]])</f>
        <v>No. 027, Employee</v>
      </c>
      <c r="E856" t="str">
        <f>CONCATENATE(Table1[[#This Row],[Customer Last Name]],", ",Table1[[#This Row],[Customer First Name]])</f>
        <v>No. 12851, Client</v>
      </c>
      <c r="F8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6" t="str">
        <f>IF(Table1[[#This Row],[Transaction Type]]="Maintenance","Non-Sales","Sales")</f>
        <v>Non-Sales</v>
      </c>
      <c r="H856" t="str">
        <f>IF(Table1[[#This Row],[Quarter]]="q2",1,"")</f>
        <v/>
      </c>
      <c r="I856">
        <f>IF(Table1[[#This Row],[Quarter]]="q3",1,"")</f>
        <v>1</v>
      </c>
      <c r="J856" t="str">
        <f>IF(Table1[[#This Row],[Quarter]]="Q2",Table1[[#This Row],[Credit Amount]],"")</f>
        <v/>
      </c>
      <c r="K856">
        <f>IF(Table1[[#This Row],[Quarter]]="Q3",Table1[[#This Row],[Credit Amount]],"")</f>
        <v>-390.02</v>
      </c>
      <c r="L856" t="str">
        <f>IF(Table1[[#This Row],[Transaction Type]]="Upgrade",Table1[[#This Row],[Credit Amount]],IF(Table1[[#This Row],[Transaction Type]]="Activation",Table1[[#This Row],[Credit Amount]],""))</f>
        <v/>
      </c>
      <c r="M856">
        <f>IF(Table1[[#This Row],[Transaction Type]]="Maintenance",Table1[[#This Row],[Credit Amount]],"")</f>
        <v>-390.02</v>
      </c>
      <c r="N856">
        <v>10027</v>
      </c>
      <c r="O856" t="s">
        <v>2489</v>
      </c>
      <c r="P856" t="s">
        <v>2516</v>
      </c>
      <c r="Q856" t="s">
        <v>2340</v>
      </c>
      <c r="R856">
        <v>10027</v>
      </c>
      <c r="S856" t="s">
        <v>2489</v>
      </c>
      <c r="T856" t="s">
        <v>2516</v>
      </c>
      <c r="U856" t="s">
        <v>2340</v>
      </c>
      <c r="V856" t="s">
        <v>84</v>
      </c>
      <c r="W856">
        <v>100003850</v>
      </c>
      <c r="X856">
        <v>8005552851</v>
      </c>
      <c r="Y856" t="s">
        <v>2595</v>
      </c>
      <c r="Z856" t="s">
        <v>5442</v>
      </c>
      <c r="AA856" s="13">
        <v>-390.02</v>
      </c>
      <c r="AB856" s="14">
        <v>42603</v>
      </c>
      <c r="AC856" t="s">
        <v>36</v>
      </c>
    </row>
    <row r="857" spans="1:29" x14ac:dyDescent="0.25">
      <c r="A857" t="str">
        <f>CONCATENATE("Q",ROUNDUP(MONTH(Table1[[#This Row],[Month]])/3,0))</f>
        <v>Q3</v>
      </c>
      <c r="B857" s="14">
        <f>EOMONTH(Table1[[#This Row],[Credit Date]],-1)+1</f>
        <v>42583</v>
      </c>
      <c r="C857" t="str">
        <f>CONCATENATE(Table1[[#This Row],[Issuer Last Name]],", ",Table1[[#This Row],[Issuer First Name]])</f>
        <v>No. 027, Employee</v>
      </c>
      <c r="D857" t="str">
        <f>CONCATENATE(Table1[[#This Row],[Approver Last Name]],", ",Table1[[#This Row],[Approver First Name]])</f>
        <v>No. 027, Employee</v>
      </c>
      <c r="E857" t="str">
        <f>CONCATENATE(Table1[[#This Row],[Customer Last Name]],", ",Table1[[#This Row],[Customer First Name]])</f>
        <v>No. 10814, Client</v>
      </c>
      <c r="F8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7" t="str">
        <f>IF(Table1[[#This Row],[Transaction Type]]="Maintenance","Non-Sales","Sales")</f>
        <v>Non-Sales</v>
      </c>
      <c r="H857" t="str">
        <f>IF(Table1[[#This Row],[Quarter]]="q2",1,"")</f>
        <v/>
      </c>
      <c r="I857">
        <f>IF(Table1[[#This Row],[Quarter]]="q3",1,"")</f>
        <v>1</v>
      </c>
      <c r="J857" t="str">
        <f>IF(Table1[[#This Row],[Quarter]]="Q2",Table1[[#This Row],[Credit Amount]],"")</f>
        <v/>
      </c>
      <c r="K857">
        <f>IF(Table1[[#This Row],[Quarter]]="Q3",Table1[[#This Row],[Credit Amount]],"")</f>
        <v>-215.03</v>
      </c>
      <c r="L857" t="str">
        <f>IF(Table1[[#This Row],[Transaction Type]]="Upgrade",Table1[[#This Row],[Credit Amount]],IF(Table1[[#This Row],[Transaction Type]]="Activation",Table1[[#This Row],[Credit Amount]],""))</f>
        <v/>
      </c>
      <c r="M857">
        <f>IF(Table1[[#This Row],[Transaction Type]]="Maintenance",Table1[[#This Row],[Credit Amount]],"")</f>
        <v>-215.03</v>
      </c>
      <c r="N857">
        <v>10027</v>
      </c>
      <c r="O857" t="s">
        <v>2489</v>
      </c>
      <c r="P857" t="s">
        <v>2516</v>
      </c>
      <c r="Q857" t="s">
        <v>2340</v>
      </c>
      <c r="R857">
        <v>10027</v>
      </c>
      <c r="S857" t="s">
        <v>2489</v>
      </c>
      <c r="T857" t="s">
        <v>2516</v>
      </c>
      <c r="U857" t="s">
        <v>2340</v>
      </c>
      <c r="V857" t="s">
        <v>84</v>
      </c>
      <c r="W857">
        <v>100001813</v>
      </c>
      <c r="X857">
        <v>8005550814</v>
      </c>
      <c r="Y857" t="s">
        <v>2595</v>
      </c>
      <c r="Z857" t="s">
        <v>3409</v>
      </c>
      <c r="AA857" s="13">
        <v>-215.03</v>
      </c>
      <c r="AB857" s="14">
        <v>42603</v>
      </c>
      <c r="AC857" t="s">
        <v>36</v>
      </c>
    </row>
    <row r="858" spans="1:29" x14ac:dyDescent="0.25">
      <c r="A858" t="str">
        <f>CONCATENATE("Q",ROUNDUP(MONTH(Table1[[#This Row],[Month]])/3,0))</f>
        <v>Q3</v>
      </c>
      <c r="B858" s="14">
        <f>EOMONTH(Table1[[#This Row],[Credit Date]],-1)+1</f>
        <v>42583</v>
      </c>
      <c r="C858" t="str">
        <f>CONCATENATE(Table1[[#This Row],[Issuer Last Name]],", ",Table1[[#This Row],[Issuer First Name]])</f>
        <v>No. 027, Employee</v>
      </c>
      <c r="D858" t="str">
        <f>CONCATENATE(Table1[[#This Row],[Approver Last Name]],", ",Table1[[#This Row],[Approver First Name]])</f>
        <v>No. 027, Employee</v>
      </c>
      <c r="E858" t="str">
        <f>CONCATENATE(Table1[[#This Row],[Customer Last Name]],", ",Table1[[#This Row],[Customer First Name]])</f>
        <v>No. 13881, Client</v>
      </c>
      <c r="F8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8" t="str">
        <f>IF(Table1[[#This Row],[Transaction Type]]="Maintenance","Non-Sales","Sales")</f>
        <v>Non-Sales</v>
      </c>
      <c r="H858" t="str">
        <f>IF(Table1[[#This Row],[Quarter]]="q2",1,"")</f>
        <v/>
      </c>
      <c r="I858">
        <f>IF(Table1[[#This Row],[Quarter]]="q3",1,"")</f>
        <v>1</v>
      </c>
      <c r="J858" t="str">
        <f>IF(Table1[[#This Row],[Quarter]]="Q2",Table1[[#This Row],[Credit Amount]],"")</f>
        <v/>
      </c>
      <c r="K858">
        <f>IF(Table1[[#This Row],[Quarter]]="Q3",Table1[[#This Row],[Credit Amount]],"")</f>
        <v>-266.39999999999998</v>
      </c>
      <c r="L858" t="str">
        <f>IF(Table1[[#This Row],[Transaction Type]]="Upgrade",Table1[[#This Row],[Credit Amount]],IF(Table1[[#This Row],[Transaction Type]]="Activation",Table1[[#This Row],[Credit Amount]],""))</f>
        <v/>
      </c>
      <c r="M858">
        <f>IF(Table1[[#This Row],[Transaction Type]]="Maintenance",Table1[[#This Row],[Credit Amount]],"")</f>
        <v>-266.39999999999998</v>
      </c>
      <c r="N858">
        <v>10027</v>
      </c>
      <c r="O858" t="s">
        <v>2489</v>
      </c>
      <c r="P858" t="s">
        <v>2516</v>
      </c>
      <c r="Q858" t="s">
        <v>2340</v>
      </c>
      <c r="R858">
        <v>10027</v>
      </c>
      <c r="S858" t="s">
        <v>2489</v>
      </c>
      <c r="T858" t="s">
        <v>2516</v>
      </c>
      <c r="U858" t="s">
        <v>2340</v>
      </c>
      <c r="V858" t="s">
        <v>84</v>
      </c>
      <c r="W858">
        <v>100004880</v>
      </c>
      <c r="X858">
        <v>8005553881</v>
      </c>
      <c r="Y858" t="s">
        <v>2595</v>
      </c>
      <c r="Z858" t="s">
        <v>6469</v>
      </c>
      <c r="AA858" s="13">
        <v>-266.39999999999998</v>
      </c>
      <c r="AB858" s="14">
        <v>42608</v>
      </c>
      <c r="AC858" t="s">
        <v>36</v>
      </c>
    </row>
    <row r="859" spans="1:29" x14ac:dyDescent="0.25">
      <c r="A859" t="str">
        <f>CONCATENATE("Q",ROUNDUP(MONTH(Table1[[#This Row],[Month]])/3,0))</f>
        <v>Q3</v>
      </c>
      <c r="B859" s="14">
        <f>EOMONTH(Table1[[#This Row],[Credit Date]],-1)+1</f>
        <v>42583</v>
      </c>
      <c r="C859" t="str">
        <f>CONCATENATE(Table1[[#This Row],[Issuer Last Name]],", ",Table1[[#This Row],[Issuer First Name]])</f>
        <v>No. 027, Employee</v>
      </c>
      <c r="D859" t="str">
        <f>CONCATENATE(Table1[[#This Row],[Approver Last Name]],", ",Table1[[#This Row],[Approver First Name]])</f>
        <v>No. 027, Employee</v>
      </c>
      <c r="E859" t="str">
        <f>CONCATENATE(Table1[[#This Row],[Customer Last Name]],", ",Table1[[#This Row],[Customer First Name]])</f>
        <v>No. 13791, Client</v>
      </c>
      <c r="F8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59" t="str">
        <f>IF(Table1[[#This Row],[Transaction Type]]="Maintenance","Non-Sales","Sales")</f>
        <v>Non-Sales</v>
      </c>
      <c r="H859" t="str">
        <f>IF(Table1[[#This Row],[Quarter]]="q2",1,"")</f>
        <v/>
      </c>
      <c r="I859">
        <f>IF(Table1[[#This Row],[Quarter]]="q3",1,"")</f>
        <v>1</v>
      </c>
      <c r="J859" t="str">
        <f>IF(Table1[[#This Row],[Quarter]]="Q2",Table1[[#This Row],[Credit Amount]],"")</f>
        <v/>
      </c>
      <c r="K859">
        <f>IF(Table1[[#This Row],[Quarter]]="Q3",Table1[[#This Row],[Credit Amount]],"")</f>
        <v>-54.81</v>
      </c>
      <c r="L859" t="str">
        <f>IF(Table1[[#This Row],[Transaction Type]]="Upgrade",Table1[[#This Row],[Credit Amount]],IF(Table1[[#This Row],[Transaction Type]]="Activation",Table1[[#This Row],[Credit Amount]],""))</f>
        <v/>
      </c>
      <c r="M859">
        <f>IF(Table1[[#This Row],[Transaction Type]]="Maintenance",Table1[[#This Row],[Credit Amount]],"")</f>
        <v>-54.81</v>
      </c>
      <c r="N859">
        <v>10027</v>
      </c>
      <c r="O859" t="s">
        <v>2489</v>
      </c>
      <c r="P859" t="s">
        <v>2516</v>
      </c>
      <c r="Q859" t="s">
        <v>2340</v>
      </c>
      <c r="R859">
        <v>10027</v>
      </c>
      <c r="S859" t="s">
        <v>2489</v>
      </c>
      <c r="T859" t="s">
        <v>2516</v>
      </c>
      <c r="U859" t="s">
        <v>2340</v>
      </c>
      <c r="V859" t="s">
        <v>84</v>
      </c>
      <c r="W859">
        <v>100004790</v>
      </c>
      <c r="X859">
        <v>8005553791</v>
      </c>
      <c r="Y859" t="s">
        <v>2595</v>
      </c>
      <c r="Z859" t="s">
        <v>6379</v>
      </c>
      <c r="AA859" s="13">
        <v>-54.81</v>
      </c>
      <c r="AB859" s="14">
        <v>42608</v>
      </c>
      <c r="AC859" t="s">
        <v>36</v>
      </c>
    </row>
    <row r="860" spans="1:29" x14ac:dyDescent="0.25">
      <c r="A860" t="str">
        <f>CONCATENATE("Q",ROUNDUP(MONTH(Table1[[#This Row],[Month]])/3,0))</f>
        <v>Q3</v>
      </c>
      <c r="B860" s="14">
        <f>EOMONTH(Table1[[#This Row],[Credit Date]],-1)+1</f>
        <v>42583</v>
      </c>
      <c r="C860" t="str">
        <f>CONCATENATE(Table1[[#This Row],[Issuer Last Name]],", ",Table1[[#This Row],[Issuer First Name]])</f>
        <v>No. 027, Employee</v>
      </c>
      <c r="D860" t="str">
        <f>CONCATENATE(Table1[[#This Row],[Approver Last Name]],", ",Table1[[#This Row],[Approver First Name]])</f>
        <v>No. 027, Employee</v>
      </c>
      <c r="E860" t="str">
        <f>CONCATENATE(Table1[[#This Row],[Customer Last Name]],", ",Table1[[#This Row],[Customer First Name]])</f>
        <v>No. 13419, Client</v>
      </c>
      <c r="F8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0" t="str">
        <f>IF(Table1[[#This Row],[Transaction Type]]="Maintenance","Non-Sales","Sales")</f>
        <v>Non-Sales</v>
      </c>
      <c r="H860" t="str">
        <f>IF(Table1[[#This Row],[Quarter]]="q2",1,"")</f>
        <v/>
      </c>
      <c r="I860">
        <f>IF(Table1[[#This Row],[Quarter]]="q3",1,"")</f>
        <v>1</v>
      </c>
      <c r="J860" t="str">
        <f>IF(Table1[[#This Row],[Quarter]]="Q2",Table1[[#This Row],[Credit Amount]],"")</f>
        <v/>
      </c>
      <c r="K860">
        <f>IF(Table1[[#This Row],[Quarter]]="Q3",Table1[[#This Row],[Credit Amount]],"")</f>
        <v>-254.88</v>
      </c>
      <c r="L860" t="str">
        <f>IF(Table1[[#This Row],[Transaction Type]]="Upgrade",Table1[[#This Row],[Credit Amount]],IF(Table1[[#This Row],[Transaction Type]]="Activation",Table1[[#This Row],[Credit Amount]],""))</f>
        <v/>
      </c>
      <c r="M860">
        <f>IF(Table1[[#This Row],[Transaction Type]]="Maintenance",Table1[[#This Row],[Credit Amount]],"")</f>
        <v>-254.88</v>
      </c>
      <c r="N860">
        <v>10027</v>
      </c>
      <c r="O860" t="s">
        <v>2489</v>
      </c>
      <c r="P860" t="s">
        <v>2516</v>
      </c>
      <c r="Q860" t="s">
        <v>2340</v>
      </c>
      <c r="R860">
        <v>10027</v>
      </c>
      <c r="S860" t="s">
        <v>2489</v>
      </c>
      <c r="T860" t="s">
        <v>2516</v>
      </c>
      <c r="U860" t="s">
        <v>2340</v>
      </c>
      <c r="V860" t="s">
        <v>84</v>
      </c>
      <c r="W860">
        <v>100004418</v>
      </c>
      <c r="X860">
        <v>8005553419</v>
      </c>
      <c r="Y860" t="s">
        <v>2595</v>
      </c>
      <c r="Z860" t="s">
        <v>6007</v>
      </c>
      <c r="AA860" s="13">
        <v>-254.88</v>
      </c>
      <c r="AB860" s="14">
        <v>42610</v>
      </c>
      <c r="AC860" t="s">
        <v>36</v>
      </c>
    </row>
    <row r="861" spans="1:29" x14ac:dyDescent="0.25">
      <c r="A861" t="str">
        <f>CONCATENATE("Q",ROUNDUP(MONTH(Table1[[#This Row],[Month]])/3,0))</f>
        <v>Q3</v>
      </c>
      <c r="B861" s="14">
        <f>EOMONTH(Table1[[#This Row],[Credit Date]],-1)+1</f>
        <v>42614</v>
      </c>
      <c r="C861" t="str">
        <f>CONCATENATE(Table1[[#This Row],[Issuer Last Name]],", ",Table1[[#This Row],[Issuer First Name]])</f>
        <v>No. 027, Employee</v>
      </c>
      <c r="D861" t="str">
        <f>CONCATENATE(Table1[[#This Row],[Approver Last Name]],", ",Table1[[#This Row],[Approver First Name]])</f>
        <v>No. 027, Employee</v>
      </c>
      <c r="E861" t="str">
        <f>CONCATENATE(Table1[[#This Row],[Customer Last Name]],", ",Table1[[#This Row],[Customer First Name]])</f>
        <v>No. 13053, Client</v>
      </c>
      <c r="F8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1" t="str">
        <f>IF(Table1[[#This Row],[Transaction Type]]="Maintenance","Non-Sales","Sales")</f>
        <v>Sales</v>
      </c>
      <c r="H861" t="str">
        <f>IF(Table1[[#This Row],[Quarter]]="q2",1,"")</f>
        <v/>
      </c>
      <c r="I861">
        <f>IF(Table1[[#This Row],[Quarter]]="q3",1,"")</f>
        <v>1</v>
      </c>
      <c r="J861" t="str">
        <f>IF(Table1[[#This Row],[Quarter]]="Q2",Table1[[#This Row],[Credit Amount]],"")</f>
        <v/>
      </c>
      <c r="K861">
        <f>IF(Table1[[#This Row],[Quarter]]="Q3",Table1[[#This Row],[Credit Amount]],"")</f>
        <v>-69.94</v>
      </c>
      <c r="L861">
        <f>IF(Table1[[#This Row],[Transaction Type]]="Upgrade",Table1[[#This Row],[Credit Amount]],IF(Table1[[#This Row],[Transaction Type]]="Activation",Table1[[#This Row],[Credit Amount]],""))</f>
        <v>-69.94</v>
      </c>
      <c r="M861" t="str">
        <f>IF(Table1[[#This Row],[Transaction Type]]="Maintenance",Table1[[#This Row],[Credit Amount]],"")</f>
        <v/>
      </c>
      <c r="N861">
        <v>10027</v>
      </c>
      <c r="O861" t="s">
        <v>2489</v>
      </c>
      <c r="P861" t="s">
        <v>2516</v>
      </c>
      <c r="Q861" t="s">
        <v>2340</v>
      </c>
      <c r="R861">
        <v>10027</v>
      </c>
      <c r="S861" t="s">
        <v>2489</v>
      </c>
      <c r="T861" t="s">
        <v>2516</v>
      </c>
      <c r="U861" t="s">
        <v>2340</v>
      </c>
      <c r="V861" t="s">
        <v>84</v>
      </c>
      <c r="W861">
        <v>100004052</v>
      </c>
      <c r="X861">
        <v>8005553053</v>
      </c>
      <c r="Y861" t="s">
        <v>2595</v>
      </c>
      <c r="Z861" t="s">
        <v>5641</v>
      </c>
      <c r="AA861" s="13">
        <v>-69.94</v>
      </c>
      <c r="AB861" s="14">
        <v>42616</v>
      </c>
      <c r="AC861" t="s">
        <v>37</v>
      </c>
    </row>
    <row r="862" spans="1:29" x14ac:dyDescent="0.25">
      <c r="A862" t="str">
        <f>CONCATENATE("Q",ROUNDUP(MONTH(Table1[[#This Row],[Month]])/3,0))</f>
        <v>Q3</v>
      </c>
      <c r="B862" s="14">
        <f>EOMONTH(Table1[[#This Row],[Credit Date]],-1)+1</f>
        <v>42614</v>
      </c>
      <c r="C862" t="str">
        <f>CONCATENATE(Table1[[#This Row],[Issuer Last Name]],", ",Table1[[#This Row],[Issuer First Name]])</f>
        <v>No. 027, Employee</v>
      </c>
      <c r="D862" t="str">
        <f>CONCATENATE(Table1[[#This Row],[Approver Last Name]],", ",Table1[[#This Row],[Approver First Name]])</f>
        <v>No. 027, Employee</v>
      </c>
      <c r="E862" t="str">
        <f>CONCATENATE(Table1[[#This Row],[Customer Last Name]],", ",Table1[[#This Row],[Customer First Name]])</f>
        <v>No. 12812, Client</v>
      </c>
      <c r="F8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2" t="str">
        <f>IF(Table1[[#This Row],[Transaction Type]]="Maintenance","Non-Sales","Sales")</f>
        <v>Non-Sales</v>
      </c>
      <c r="H862" t="str">
        <f>IF(Table1[[#This Row],[Quarter]]="q2",1,"")</f>
        <v/>
      </c>
      <c r="I862">
        <f>IF(Table1[[#This Row],[Quarter]]="q3",1,"")</f>
        <v>1</v>
      </c>
      <c r="J862" t="str">
        <f>IF(Table1[[#This Row],[Quarter]]="Q2",Table1[[#This Row],[Credit Amount]],"")</f>
        <v/>
      </c>
      <c r="K862">
        <f>IF(Table1[[#This Row],[Quarter]]="Q3",Table1[[#This Row],[Credit Amount]],"")</f>
        <v>-148.66999999999999</v>
      </c>
      <c r="L862" t="str">
        <f>IF(Table1[[#This Row],[Transaction Type]]="Upgrade",Table1[[#This Row],[Credit Amount]],IF(Table1[[#This Row],[Transaction Type]]="Activation",Table1[[#This Row],[Credit Amount]],""))</f>
        <v/>
      </c>
      <c r="M862">
        <f>IF(Table1[[#This Row],[Transaction Type]]="Maintenance",Table1[[#This Row],[Credit Amount]],"")</f>
        <v>-148.66999999999999</v>
      </c>
      <c r="N862">
        <v>10027</v>
      </c>
      <c r="O862" t="s">
        <v>2489</v>
      </c>
      <c r="P862" t="s">
        <v>2516</v>
      </c>
      <c r="Q862" t="s">
        <v>2340</v>
      </c>
      <c r="R862">
        <v>10027</v>
      </c>
      <c r="S862" t="s">
        <v>2489</v>
      </c>
      <c r="T862" t="s">
        <v>2516</v>
      </c>
      <c r="U862" t="s">
        <v>2340</v>
      </c>
      <c r="V862" t="s">
        <v>84</v>
      </c>
      <c r="W862">
        <v>100003811</v>
      </c>
      <c r="X862">
        <v>8005552812</v>
      </c>
      <c r="Y862" t="s">
        <v>2595</v>
      </c>
      <c r="Z862" t="s">
        <v>5404</v>
      </c>
      <c r="AA862" s="13">
        <v>-148.66999999999999</v>
      </c>
      <c r="AB862" s="14">
        <v>42619</v>
      </c>
      <c r="AC862" t="s">
        <v>36</v>
      </c>
    </row>
    <row r="863" spans="1:29" x14ac:dyDescent="0.25">
      <c r="A863" t="str">
        <f>CONCATENATE("Q",ROUNDUP(MONTH(Table1[[#This Row],[Month]])/3,0))</f>
        <v>Q3</v>
      </c>
      <c r="B863" s="14">
        <f>EOMONTH(Table1[[#This Row],[Credit Date]],-1)+1</f>
        <v>42614</v>
      </c>
      <c r="C863" t="str">
        <f>CONCATENATE(Table1[[#This Row],[Issuer Last Name]],", ",Table1[[#This Row],[Issuer First Name]])</f>
        <v>No. 027, Employee</v>
      </c>
      <c r="D863" t="str">
        <f>CONCATENATE(Table1[[#This Row],[Approver Last Name]],", ",Table1[[#This Row],[Approver First Name]])</f>
        <v>No. 027, Employee</v>
      </c>
      <c r="E863" t="str">
        <f>CONCATENATE(Table1[[#This Row],[Customer Last Name]],", ",Table1[[#This Row],[Customer First Name]])</f>
        <v>No. 10251, Client</v>
      </c>
      <c r="F8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3" t="str">
        <f>IF(Table1[[#This Row],[Transaction Type]]="Maintenance","Non-Sales","Sales")</f>
        <v>Non-Sales</v>
      </c>
      <c r="H863" t="str">
        <f>IF(Table1[[#This Row],[Quarter]]="q2",1,"")</f>
        <v/>
      </c>
      <c r="I863">
        <f>IF(Table1[[#This Row],[Quarter]]="q3",1,"")</f>
        <v>1</v>
      </c>
      <c r="J863" t="str">
        <f>IF(Table1[[#This Row],[Quarter]]="Q2",Table1[[#This Row],[Credit Amount]],"")</f>
        <v/>
      </c>
      <c r="K863">
        <f>IF(Table1[[#This Row],[Quarter]]="Q3",Table1[[#This Row],[Credit Amount]],"")</f>
        <v>-67.69</v>
      </c>
      <c r="L863" t="str">
        <f>IF(Table1[[#This Row],[Transaction Type]]="Upgrade",Table1[[#This Row],[Credit Amount]],IF(Table1[[#This Row],[Transaction Type]]="Activation",Table1[[#This Row],[Credit Amount]],""))</f>
        <v/>
      </c>
      <c r="M863">
        <f>IF(Table1[[#This Row],[Transaction Type]]="Maintenance",Table1[[#This Row],[Credit Amount]],"")</f>
        <v>-67.69</v>
      </c>
      <c r="N863">
        <v>10027</v>
      </c>
      <c r="O863" t="s">
        <v>2489</v>
      </c>
      <c r="P863" t="s">
        <v>2516</v>
      </c>
      <c r="Q863" t="s">
        <v>2340</v>
      </c>
      <c r="R863">
        <v>10027</v>
      </c>
      <c r="S863" t="s">
        <v>2489</v>
      </c>
      <c r="T863" t="s">
        <v>2516</v>
      </c>
      <c r="U863" t="s">
        <v>2340</v>
      </c>
      <c r="V863" t="s">
        <v>84</v>
      </c>
      <c r="W863">
        <v>100001250</v>
      </c>
      <c r="X863">
        <v>8005550251</v>
      </c>
      <c r="Y863" t="s">
        <v>2595</v>
      </c>
      <c r="Z863" t="s">
        <v>2846</v>
      </c>
      <c r="AA863" s="13">
        <v>-67.69</v>
      </c>
      <c r="AB863" s="14">
        <v>42620</v>
      </c>
      <c r="AC863" t="s">
        <v>36</v>
      </c>
    </row>
    <row r="864" spans="1:29" x14ac:dyDescent="0.25">
      <c r="A864" t="str">
        <f>CONCATENATE("Q",ROUNDUP(MONTH(Table1[[#This Row],[Month]])/3,0))</f>
        <v>Q3</v>
      </c>
      <c r="B864" s="14">
        <f>EOMONTH(Table1[[#This Row],[Credit Date]],-1)+1</f>
        <v>42614</v>
      </c>
      <c r="C864" t="str">
        <f>CONCATENATE(Table1[[#This Row],[Issuer Last Name]],", ",Table1[[#This Row],[Issuer First Name]])</f>
        <v>No. 027, Employee</v>
      </c>
      <c r="D864" t="str">
        <f>CONCATENATE(Table1[[#This Row],[Approver Last Name]],", ",Table1[[#This Row],[Approver First Name]])</f>
        <v>No. 027, Employee</v>
      </c>
      <c r="E864" t="str">
        <f>CONCATENATE(Table1[[#This Row],[Customer Last Name]],", ",Table1[[#This Row],[Customer First Name]])</f>
        <v>No. 11816, Client</v>
      </c>
      <c r="F8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4" t="str">
        <f>IF(Table1[[#This Row],[Transaction Type]]="Maintenance","Non-Sales","Sales")</f>
        <v>Non-Sales</v>
      </c>
      <c r="H864" t="str">
        <f>IF(Table1[[#This Row],[Quarter]]="q2",1,"")</f>
        <v/>
      </c>
      <c r="I864">
        <f>IF(Table1[[#This Row],[Quarter]]="q3",1,"")</f>
        <v>1</v>
      </c>
      <c r="J864" t="str">
        <f>IF(Table1[[#This Row],[Quarter]]="Q2",Table1[[#This Row],[Credit Amount]],"")</f>
        <v/>
      </c>
      <c r="K864">
        <f>IF(Table1[[#This Row],[Quarter]]="Q3",Table1[[#This Row],[Credit Amount]],"")</f>
        <v>-367.12</v>
      </c>
      <c r="L864" t="str">
        <f>IF(Table1[[#This Row],[Transaction Type]]="Upgrade",Table1[[#This Row],[Credit Amount]],IF(Table1[[#This Row],[Transaction Type]]="Activation",Table1[[#This Row],[Credit Amount]],""))</f>
        <v/>
      </c>
      <c r="M864">
        <f>IF(Table1[[#This Row],[Transaction Type]]="Maintenance",Table1[[#This Row],[Credit Amount]],"")</f>
        <v>-367.12</v>
      </c>
      <c r="N864">
        <v>10027</v>
      </c>
      <c r="O864" t="s">
        <v>2489</v>
      </c>
      <c r="P864" t="s">
        <v>2516</v>
      </c>
      <c r="Q864" t="s">
        <v>2340</v>
      </c>
      <c r="R864">
        <v>10027</v>
      </c>
      <c r="S864" t="s">
        <v>2489</v>
      </c>
      <c r="T864" t="s">
        <v>2516</v>
      </c>
      <c r="U864" t="s">
        <v>2340</v>
      </c>
      <c r="V864" t="s">
        <v>84</v>
      </c>
      <c r="W864">
        <v>100002815</v>
      </c>
      <c r="X864">
        <v>8005551816</v>
      </c>
      <c r="Y864" t="s">
        <v>2595</v>
      </c>
      <c r="Z864" t="s">
        <v>4411</v>
      </c>
      <c r="AA864" s="13">
        <v>-367.12</v>
      </c>
      <c r="AB864" s="14">
        <v>42621</v>
      </c>
      <c r="AC864" t="s">
        <v>36</v>
      </c>
    </row>
    <row r="865" spans="1:29" x14ac:dyDescent="0.25">
      <c r="A865" t="str">
        <f>CONCATENATE("Q",ROUNDUP(MONTH(Table1[[#This Row],[Month]])/3,0))</f>
        <v>Q3</v>
      </c>
      <c r="B865" s="14">
        <f>EOMONTH(Table1[[#This Row],[Credit Date]],-1)+1</f>
        <v>42614</v>
      </c>
      <c r="C865" t="str">
        <f>CONCATENATE(Table1[[#This Row],[Issuer Last Name]],", ",Table1[[#This Row],[Issuer First Name]])</f>
        <v>No. 027, Employee</v>
      </c>
      <c r="D865" t="str">
        <f>CONCATENATE(Table1[[#This Row],[Approver Last Name]],", ",Table1[[#This Row],[Approver First Name]])</f>
        <v>No. 027, Employee</v>
      </c>
      <c r="E865" t="str">
        <f>CONCATENATE(Table1[[#This Row],[Customer Last Name]],", ",Table1[[#This Row],[Customer First Name]])</f>
        <v>No. 11579, Client</v>
      </c>
      <c r="F8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5" t="str">
        <f>IF(Table1[[#This Row],[Transaction Type]]="Maintenance","Non-Sales","Sales")</f>
        <v>Sales</v>
      </c>
      <c r="H865" t="str">
        <f>IF(Table1[[#This Row],[Quarter]]="q2",1,"")</f>
        <v/>
      </c>
      <c r="I865">
        <f>IF(Table1[[#This Row],[Quarter]]="q3",1,"")</f>
        <v>1</v>
      </c>
      <c r="J865" t="str">
        <f>IF(Table1[[#This Row],[Quarter]]="Q2",Table1[[#This Row],[Credit Amount]],"")</f>
        <v/>
      </c>
      <c r="K865">
        <f>IF(Table1[[#This Row],[Quarter]]="Q3",Table1[[#This Row],[Credit Amount]],"")</f>
        <v>-117.45</v>
      </c>
      <c r="L865">
        <f>IF(Table1[[#This Row],[Transaction Type]]="Upgrade",Table1[[#This Row],[Credit Amount]],IF(Table1[[#This Row],[Transaction Type]]="Activation",Table1[[#This Row],[Credit Amount]],""))</f>
        <v>-117.45</v>
      </c>
      <c r="M865" t="str">
        <f>IF(Table1[[#This Row],[Transaction Type]]="Maintenance",Table1[[#This Row],[Credit Amount]],"")</f>
        <v/>
      </c>
      <c r="N865">
        <v>10027</v>
      </c>
      <c r="O865" t="s">
        <v>2489</v>
      </c>
      <c r="P865" t="s">
        <v>2516</v>
      </c>
      <c r="Q865" t="s">
        <v>2340</v>
      </c>
      <c r="R865">
        <v>10027</v>
      </c>
      <c r="S865" t="s">
        <v>2489</v>
      </c>
      <c r="T865" t="s">
        <v>2516</v>
      </c>
      <c r="U865" t="s">
        <v>2340</v>
      </c>
      <c r="V865" t="s">
        <v>84</v>
      </c>
      <c r="W865">
        <v>100002578</v>
      </c>
      <c r="X865">
        <v>8005551579</v>
      </c>
      <c r="Y865" t="s">
        <v>2595</v>
      </c>
      <c r="Z865" t="s">
        <v>4174</v>
      </c>
      <c r="AA865" s="13">
        <v>-117.45</v>
      </c>
      <c r="AB865" s="14">
        <v>42631</v>
      </c>
      <c r="AC865" t="s">
        <v>35</v>
      </c>
    </row>
    <row r="866" spans="1:29" x14ac:dyDescent="0.25">
      <c r="A866" t="str">
        <f>CONCATENATE("Q",ROUNDUP(MONTH(Table1[[#This Row],[Month]])/3,0))</f>
        <v>Q3</v>
      </c>
      <c r="B866" s="14">
        <f>EOMONTH(Table1[[#This Row],[Credit Date]],-1)+1</f>
        <v>42614</v>
      </c>
      <c r="C866" t="str">
        <f>CONCATENATE(Table1[[#This Row],[Issuer Last Name]],", ",Table1[[#This Row],[Issuer First Name]])</f>
        <v>No. 027, Employee</v>
      </c>
      <c r="D866" t="str">
        <f>CONCATENATE(Table1[[#This Row],[Approver Last Name]],", ",Table1[[#This Row],[Approver First Name]])</f>
        <v>No. 027, Employee</v>
      </c>
      <c r="E866" t="str">
        <f>CONCATENATE(Table1[[#This Row],[Customer Last Name]],", ",Table1[[#This Row],[Customer First Name]])</f>
        <v>No. 11418, Client</v>
      </c>
      <c r="F8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6" t="str">
        <f>IF(Table1[[#This Row],[Transaction Type]]="Maintenance","Non-Sales","Sales")</f>
        <v>Sales</v>
      </c>
      <c r="H866" t="str">
        <f>IF(Table1[[#This Row],[Quarter]]="q2",1,"")</f>
        <v/>
      </c>
      <c r="I866">
        <f>IF(Table1[[#This Row],[Quarter]]="q3",1,"")</f>
        <v>1</v>
      </c>
      <c r="J866" t="str">
        <f>IF(Table1[[#This Row],[Quarter]]="Q2",Table1[[#This Row],[Credit Amount]],"")</f>
        <v/>
      </c>
      <c r="K866">
        <f>IF(Table1[[#This Row],[Quarter]]="Q3",Table1[[#This Row],[Credit Amount]],"")</f>
        <v>-359.26</v>
      </c>
      <c r="L866">
        <f>IF(Table1[[#This Row],[Transaction Type]]="Upgrade",Table1[[#This Row],[Credit Amount]],IF(Table1[[#This Row],[Transaction Type]]="Activation",Table1[[#This Row],[Credit Amount]],""))</f>
        <v>-359.26</v>
      </c>
      <c r="M866" t="str">
        <f>IF(Table1[[#This Row],[Transaction Type]]="Maintenance",Table1[[#This Row],[Credit Amount]],"")</f>
        <v/>
      </c>
      <c r="N866">
        <v>10027</v>
      </c>
      <c r="O866" t="s">
        <v>2489</v>
      </c>
      <c r="P866" t="s">
        <v>2516</v>
      </c>
      <c r="Q866" t="s">
        <v>2340</v>
      </c>
      <c r="R866">
        <v>10027</v>
      </c>
      <c r="S866" t="s">
        <v>2489</v>
      </c>
      <c r="T866" t="s">
        <v>2516</v>
      </c>
      <c r="U866" t="s">
        <v>2340</v>
      </c>
      <c r="V866" t="s">
        <v>84</v>
      </c>
      <c r="W866">
        <v>100002417</v>
      </c>
      <c r="X866">
        <v>8005551418</v>
      </c>
      <c r="Y866" t="s">
        <v>2595</v>
      </c>
      <c r="Z866" t="s">
        <v>4013</v>
      </c>
      <c r="AA866" s="13">
        <v>-359.26</v>
      </c>
      <c r="AB866" s="14">
        <v>42637</v>
      </c>
      <c r="AC866" t="s">
        <v>35</v>
      </c>
    </row>
    <row r="867" spans="1:29" x14ac:dyDescent="0.25">
      <c r="A867" t="str">
        <f>CONCATENATE("Q",ROUNDUP(MONTH(Table1[[#This Row],[Month]])/3,0))</f>
        <v>Q2</v>
      </c>
      <c r="B867" s="14">
        <f>EOMONTH(Table1[[#This Row],[Credit Date]],-1)+1</f>
        <v>42461</v>
      </c>
      <c r="C867" t="str">
        <f>CONCATENATE(Table1[[#This Row],[Issuer Last Name]],", ",Table1[[#This Row],[Issuer First Name]])</f>
        <v>No. 083, Employee</v>
      </c>
      <c r="D867" t="str">
        <f>CONCATENATE(Table1[[#This Row],[Approver Last Name]],", ",Table1[[#This Row],[Approver First Name]])</f>
        <v>No. 048, Employee</v>
      </c>
      <c r="E867" t="str">
        <f>CONCATENATE(Table1[[#This Row],[Customer Last Name]],", ",Table1[[#This Row],[Customer First Name]])</f>
        <v>No. 12191, Client</v>
      </c>
      <c r="F8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7" t="str">
        <f>IF(Table1[[#This Row],[Transaction Type]]="Maintenance","Non-Sales","Sales")</f>
        <v>Non-Sales</v>
      </c>
      <c r="H867">
        <f>IF(Table1[[#This Row],[Quarter]]="q2",1,"")</f>
        <v>1</v>
      </c>
      <c r="I867" t="str">
        <f>IF(Table1[[#This Row],[Quarter]]="q3",1,"")</f>
        <v/>
      </c>
      <c r="J867">
        <f>IF(Table1[[#This Row],[Quarter]]="Q2",Table1[[#This Row],[Credit Amount]],"")</f>
        <v>-58.05</v>
      </c>
      <c r="K867" t="str">
        <f>IF(Table1[[#This Row],[Quarter]]="Q3",Table1[[#This Row],[Credit Amount]],"")</f>
        <v/>
      </c>
      <c r="L867" t="str">
        <f>IF(Table1[[#This Row],[Transaction Type]]="Upgrade",Table1[[#This Row],[Credit Amount]],IF(Table1[[#This Row],[Transaction Type]]="Activation",Table1[[#This Row],[Credit Amount]],""))</f>
        <v/>
      </c>
      <c r="M867">
        <f>IF(Table1[[#This Row],[Transaction Type]]="Maintenance",Table1[[#This Row],[Credit Amount]],"")</f>
        <v>-58.05</v>
      </c>
      <c r="N867">
        <v>10083</v>
      </c>
      <c r="O867" t="s">
        <v>2489</v>
      </c>
      <c r="P867" t="s">
        <v>2572</v>
      </c>
      <c r="Q867" t="s">
        <v>289</v>
      </c>
      <c r="R867">
        <v>10048</v>
      </c>
      <c r="S867" t="s">
        <v>2489</v>
      </c>
      <c r="T867" t="s">
        <v>2537</v>
      </c>
      <c r="U867" t="s">
        <v>290</v>
      </c>
      <c r="V867" t="s">
        <v>84</v>
      </c>
      <c r="W867">
        <v>100003190</v>
      </c>
      <c r="X867">
        <v>8005552191</v>
      </c>
      <c r="Y867" t="s">
        <v>2595</v>
      </c>
      <c r="Z867" t="s">
        <v>4786</v>
      </c>
      <c r="AA867" s="13">
        <v>-58.05</v>
      </c>
      <c r="AB867" s="14">
        <v>42463</v>
      </c>
      <c r="AC867" t="s">
        <v>36</v>
      </c>
    </row>
    <row r="868" spans="1:29" x14ac:dyDescent="0.25">
      <c r="A868" t="str">
        <f>CONCATENATE("Q",ROUNDUP(MONTH(Table1[[#This Row],[Month]])/3,0))</f>
        <v>Q2</v>
      </c>
      <c r="B868" s="14">
        <f>EOMONTH(Table1[[#This Row],[Credit Date]],-1)+1</f>
        <v>42461</v>
      </c>
      <c r="C868" t="str">
        <f>CONCATENATE(Table1[[#This Row],[Issuer Last Name]],", ",Table1[[#This Row],[Issuer First Name]])</f>
        <v>No. 083, Employee</v>
      </c>
      <c r="D868" t="str">
        <f>CONCATENATE(Table1[[#This Row],[Approver Last Name]],", ",Table1[[#This Row],[Approver First Name]])</f>
        <v>No. 048, Employee</v>
      </c>
      <c r="E868" t="str">
        <f>CONCATENATE(Table1[[#This Row],[Customer Last Name]],", ",Table1[[#This Row],[Customer First Name]])</f>
        <v>No. 10678, Client</v>
      </c>
      <c r="F8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868" t="str">
        <f>IF(Table1[[#This Row],[Transaction Type]]="Maintenance","Non-Sales","Sales")</f>
        <v>Non-Sales</v>
      </c>
      <c r="H868">
        <f>IF(Table1[[#This Row],[Quarter]]="q2",1,"")</f>
        <v>1</v>
      </c>
      <c r="I868" t="str">
        <f>IF(Table1[[#This Row],[Quarter]]="q3",1,"")</f>
        <v/>
      </c>
      <c r="J868">
        <f>IF(Table1[[#This Row],[Quarter]]="Q2",Table1[[#This Row],[Credit Amount]],"")</f>
        <v>-89.11</v>
      </c>
      <c r="K868" t="str">
        <f>IF(Table1[[#This Row],[Quarter]]="Q3",Table1[[#This Row],[Credit Amount]],"")</f>
        <v/>
      </c>
      <c r="L868" t="str">
        <f>IF(Table1[[#This Row],[Transaction Type]]="Upgrade",Table1[[#This Row],[Credit Amount]],IF(Table1[[#This Row],[Transaction Type]]="Activation",Table1[[#This Row],[Credit Amount]],""))</f>
        <v/>
      </c>
      <c r="M868">
        <f>IF(Table1[[#This Row],[Transaction Type]]="Maintenance",Table1[[#This Row],[Credit Amount]],"")</f>
        <v>-89.11</v>
      </c>
      <c r="N868">
        <v>10083</v>
      </c>
      <c r="O868" t="s">
        <v>2489</v>
      </c>
      <c r="P868" t="s">
        <v>2572</v>
      </c>
      <c r="Q868" t="s">
        <v>289</v>
      </c>
      <c r="R868">
        <v>10048</v>
      </c>
      <c r="S868" t="s">
        <v>2489</v>
      </c>
      <c r="T868" t="s">
        <v>2537</v>
      </c>
      <c r="U868" t="s">
        <v>290</v>
      </c>
      <c r="V868" t="s">
        <v>84</v>
      </c>
      <c r="W868">
        <v>100001677</v>
      </c>
      <c r="X868">
        <v>8005550678</v>
      </c>
      <c r="Y868" t="s">
        <v>2595</v>
      </c>
      <c r="Z868" t="s">
        <v>3273</v>
      </c>
      <c r="AA868" s="13">
        <v>-89.11</v>
      </c>
      <c r="AB868" s="14">
        <v>42463</v>
      </c>
      <c r="AC868" t="s">
        <v>36</v>
      </c>
    </row>
    <row r="869" spans="1:29" x14ac:dyDescent="0.25">
      <c r="A869" t="str">
        <f>CONCATENATE("Q",ROUNDUP(MONTH(Table1[[#This Row],[Month]])/3,0))</f>
        <v>Q2</v>
      </c>
      <c r="B869" s="14">
        <f>EOMONTH(Table1[[#This Row],[Credit Date]],-1)+1</f>
        <v>42461</v>
      </c>
      <c r="C869" t="str">
        <f>CONCATENATE(Table1[[#This Row],[Issuer Last Name]],", ",Table1[[#This Row],[Issuer First Name]])</f>
        <v>No. 083, Employee</v>
      </c>
      <c r="D869" t="str">
        <f>CONCATENATE(Table1[[#This Row],[Approver Last Name]],", ",Table1[[#This Row],[Approver First Name]])</f>
        <v>No. 048, Employee</v>
      </c>
      <c r="E869" t="str">
        <f>CONCATENATE(Table1[[#This Row],[Customer Last Name]],", ",Table1[[#This Row],[Customer First Name]])</f>
        <v>No. 11733, Client</v>
      </c>
      <c r="F869" t="str">
        <f>IF(Table1[[#This Row],[Credit Amount]]&gt;-19.99,"Less than 19.99",IF(Table1[[#This Row],[Credit Amount]]=-20,"20",IF(Table1[[#This Row],[Credit Amount]]&gt;-49.98,"20.01-49.98",IF(Table1[[#This Row],[Credit Amount]]=-49.99,"49.99",IF(Table1[[#This Row],[Credit Amount]]=-50,"50",IF(Table1[[#This Row],[Credit Amount]]&lt;-50.01,"Greater than 50"))))))</f>
        <v>Less than 19.99</v>
      </c>
      <c r="G869" t="str">
        <f>IF(Table1[[#This Row],[Transaction Type]]="Maintenance","Non-Sales","Sales")</f>
        <v>Sales</v>
      </c>
      <c r="H869">
        <f>IF(Table1[[#This Row],[Quarter]]="q2",1,"")</f>
        <v>1</v>
      </c>
      <c r="I869" t="str">
        <f>IF(Table1[[#This Row],[Quarter]]="q3",1,"")</f>
        <v/>
      </c>
      <c r="J869">
        <f>IF(Table1[[#This Row],[Quarter]]="Q2",Table1[[#This Row],[Credit Amount]],"")</f>
        <v>-12.22</v>
      </c>
      <c r="K869" t="str">
        <f>IF(Table1[[#This Row],[Quarter]]="Q3",Table1[[#This Row],[Credit Amount]],"")</f>
        <v/>
      </c>
      <c r="L869">
        <f>IF(Table1[[#This Row],[Transaction Type]]="Upgrade",Table1[[#This Row],[Credit Amount]],IF(Table1[[#This Row],[Transaction Type]]="Activation",Table1[[#This Row],[Credit Amount]],""))</f>
        <v>-12.22</v>
      </c>
      <c r="M869" t="str">
        <f>IF(Table1[[#This Row],[Transaction Type]]="Maintenance",Table1[[#This Row],[Credit Amount]],"")</f>
        <v/>
      </c>
      <c r="N869">
        <v>10083</v>
      </c>
      <c r="O869" t="s">
        <v>2489</v>
      </c>
      <c r="P869" t="s">
        <v>2572</v>
      </c>
      <c r="Q869" t="s">
        <v>289</v>
      </c>
      <c r="R869">
        <v>10048</v>
      </c>
      <c r="S869" t="s">
        <v>2489</v>
      </c>
      <c r="T869" t="s">
        <v>2537</v>
      </c>
      <c r="U869" t="s">
        <v>290</v>
      </c>
      <c r="V869" t="s">
        <v>84</v>
      </c>
      <c r="W869">
        <v>100002732</v>
      </c>
      <c r="X869">
        <v>8005551733</v>
      </c>
      <c r="Y869" t="s">
        <v>2595</v>
      </c>
      <c r="Z869" t="s">
        <v>4328</v>
      </c>
      <c r="AA869" s="13">
        <v>-12.22</v>
      </c>
      <c r="AB869" s="14">
        <v>42469</v>
      </c>
      <c r="AC869" t="s">
        <v>37</v>
      </c>
    </row>
    <row r="870" spans="1:29" x14ac:dyDescent="0.25">
      <c r="A870" t="str">
        <f>CONCATENATE("Q",ROUNDUP(MONTH(Table1[[#This Row],[Month]])/3,0))</f>
        <v>Q2</v>
      </c>
      <c r="B870" s="14">
        <f>EOMONTH(Table1[[#This Row],[Credit Date]],-1)+1</f>
        <v>42461</v>
      </c>
      <c r="C870" t="str">
        <f>CONCATENATE(Table1[[#This Row],[Issuer Last Name]],", ",Table1[[#This Row],[Issuer First Name]])</f>
        <v>No. 083, Employee</v>
      </c>
      <c r="D870" t="str">
        <f>CONCATENATE(Table1[[#This Row],[Approver Last Name]],", ",Table1[[#This Row],[Approver First Name]])</f>
        <v>No. 048, Employee</v>
      </c>
      <c r="E870" t="str">
        <f>CONCATENATE(Table1[[#This Row],[Customer Last Name]],", ",Table1[[#This Row],[Customer First Name]])</f>
        <v>No. 13694, Client</v>
      </c>
      <c r="F870" t="str">
        <f>IF(Table1[[#This Row],[Credit Amount]]&gt;-19.99,"Less than 19.99",IF(Table1[[#This Row],[Credit Amount]]=-20,"20",IF(Table1[[#This Row],[Credit Amount]]&gt;-49.98,"20.01-49.98",IF(Table1[[#This Row],[Credit Amount]]=-49.99,"49.99",IF(Table1[[#This Row],[Credit Amount]]=-50,"50",IF(Table1[[#This Row],[Credit Amount]]&lt;-50.01,"Greater than 50"))))))</f>
        <v>20.01-49.98</v>
      </c>
      <c r="G870" t="str">
        <f>IF(Table1[[#This Row],[Transaction Type]]="Maintenance","Non-Sales","Sales")</f>
        <v>Non-Sales</v>
      </c>
      <c r="H870">
        <f>IF(Table1[[#This Row],[Quarter]]="q2",1,"")</f>
        <v>1</v>
      </c>
      <c r="I870" t="str">
        <f>IF(Table1[[#This Row],[Quarter]]="q3",1,"")</f>
        <v/>
      </c>
      <c r="J870">
        <f>IF(Table1[[#This Row],[Quarter]]="Q2",Table1[[#This Row],[Credit Amount]],"")</f>
        <v>-34.11</v>
      </c>
      <c r="K870" t="str">
        <f>IF(Table1[[#This Row],[Quarter]]="Q3",Table1[[#This Row],[Credit Amount]],"")</f>
        <v/>
      </c>
      <c r="L870" t="str">
        <f>IF(Table1[[#This Row],[Transaction Type]]="Upgrade",Table1[[#This Row],[Credit Amount]],IF(Table1[[#This Row],[Transaction Type]]="Activation",Table1[[#This Row],[Credit Amount]],""))</f>
        <v/>
      </c>
      <c r="M870">
        <f>IF(Table1[[#This Row],[Transaction Type]]="Maintenance",Table1[[#This Row],[Credit Amount]],"")</f>
        <v>-34.11</v>
      </c>
      <c r="N870">
        <v>10083</v>
      </c>
      <c r="O870" t="s">
        <v>2489</v>
      </c>
      <c r="P870" t="s">
        <v>2572</v>
      </c>
      <c r="Q870" t="s">
        <v>289</v>
      </c>
      <c r="R870">
        <v>10048</v>
      </c>
      <c r="S870" t="s">
        <v>2489</v>
      </c>
      <c r="T870" t="s">
        <v>2537</v>
      </c>
      <c r="U870" t="s">
        <v>290</v>
      </c>
      <c r="V870" t="s">
        <v>84</v>
      </c>
      <c r="W870">
        <v>100004693</v>
      </c>
      <c r="X870">
        <v>8005553694</v>
      </c>
      <c r="Y870" t="s">
        <v>2595</v>
      </c>
      <c r="Z870" t="s">
        <v>6282</v>
      </c>
      <c r="AA870" s="13">
        <v>-34.11</v>
      </c>
      <c r="AB870" s="14">
        <v>42472</v>
      </c>
      <c r="AC870" t="s">
        <v>36</v>
      </c>
    </row>
    <row r="871" spans="1:29" x14ac:dyDescent="0.25">
      <c r="A871" t="str">
        <f>CONCATENATE("Q",ROUNDUP(MONTH(Table1[[#This Row],[Month]])/3,0))</f>
        <v>Q2</v>
      </c>
      <c r="B871" s="14">
        <f>EOMONTH(Table1[[#This Row],[Credit Date]],-1)+1</f>
        <v>42461</v>
      </c>
      <c r="C871" t="str">
        <f>CONCATENATE(Table1[[#This Row],[Issuer Last Name]],", ",Table1[[#This Row],[Issuer First Name]])</f>
        <v>No. 083, Employee</v>
      </c>
      <c r="D871" t="str">
        <f>CONCATENATE(Table1[[#This Row],[Approver Last Name]],", ",Table1[[#This Row],[Approver First Name]])</f>
        <v>No. 048, Employee</v>
      </c>
      <c r="E871" t="str">
        <f>CONCATENATE(Table1[[#This Row],[Customer Last Name]],", ",Table1[[#This Row],[Customer First Name]])</f>
        <v>No. 12391, Client</v>
      </c>
      <c r="F8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71" t="str">
        <f>IF(Table1[[#This Row],[Transaction Type]]="Maintenance","Non-Sales","Sales")</f>
        <v>Non-Sales</v>
      </c>
      <c r="H871">
        <f>IF(Table1[[#This Row],[Quarter]]="q2",1,"")</f>
        <v>1</v>
      </c>
      <c r="I871" t="str">
        <f>IF(Table1[[#This Row],[Quarter]]="q3",1,"")</f>
        <v/>
      </c>
      <c r="J871">
        <f>IF(Table1[[#This Row],[Quarter]]="Q2",Table1[[#This Row],[Credit Amount]],"")</f>
        <v>-56.57</v>
      </c>
      <c r="K871" t="str">
        <f>IF(Table1[[#This Row],[Quarter]]="Q3",Table1[[#This Row],[Credit Amount]],"")</f>
        <v/>
      </c>
      <c r="L871" t="str">
        <f>IF(Table1[[#This Row],[Transaction Type]]="Upgrade",Table1[[#This Row],[Credit Amount]],IF(Table1[[#This Row],[Transaction Type]]="Activation",Table1[[#This Row],[Credit Amount]],""))</f>
        <v/>
      </c>
      <c r="M871">
        <f>IF(Table1[[#This Row],[Transaction Type]]="Maintenance",Table1[[#This Row],[Credit Amount]],"")</f>
        <v>-56.57</v>
      </c>
      <c r="N871">
        <v>10083</v>
      </c>
      <c r="O871" t="s">
        <v>2489</v>
      </c>
      <c r="P871" t="s">
        <v>2572</v>
      </c>
      <c r="Q871" t="s">
        <v>289</v>
      </c>
      <c r="R871">
        <v>10048</v>
      </c>
      <c r="S871" t="s">
        <v>2489</v>
      </c>
      <c r="T871" t="s">
        <v>2537</v>
      </c>
      <c r="U871" t="s">
        <v>290</v>
      </c>
      <c r="V871" t="s">
        <v>84</v>
      </c>
      <c r="W871">
        <v>100003390</v>
      </c>
      <c r="X871">
        <v>8005552391</v>
      </c>
      <c r="Y871" t="s">
        <v>2595</v>
      </c>
      <c r="Z871" t="s">
        <v>4986</v>
      </c>
      <c r="AA871" s="13">
        <v>-56.57</v>
      </c>
      <c r="AB871" s="14">
        <v>42473</v>
      </c>
      <c r="AC871" t="s">
        <v>36</v>
      </c>
    </row>
    <row r="872" spans="1:29" x14ac:dyDescent="0.25">
      <c r="A872" t="str">
        <f>CONCATENATE("Q",ROUNDUP(MONTH(Table1[[#This Row],[Month]])/3,0))</f>
        <v>Q2</v>
      </c>
      <c r="B872" s="14">
        <f>EOMONTH(Table1[[#This Row],[Credit Date]],-1)+1</f>
        <v>42461</v>
      </c>
      <c r="C872" t="str">
        <f>CONCATENATE(Table1[[#This Row],[Issuer Last Name]],", ",Table1[[#This Row],[Issuer First Name]])</f>
        <v>No. 083, Employee</v>
      </c>
      <c r="D872" t="str">
        <f>CONCATENATE(Table1[[#This Row],[Approver Last Name]],", ",Table1[[#This Row],[Approver First Name]])</f>
        <v>No. 048, Employee</v>
      </c>
      <c r="E872" t="str">
        <f>CONCATENATE(Table1[[#This Row],[Customer Last Name]],", ",Table1[[#This Row],[Customer First Name]])</f>
        <v>No. 13358, Client</v>
      </c>
      <c r="F872" t="str">
        <f>IF(Table1[[#This Row],[Credit Amount]]&gt;-19.99,"Less than 19.99",IF(Table1[[#This Row],[Credit Amount]]=-20,"20",IF(Table1[[#This Row],[Credit Amount]]&gt;-49.98,"20.01-49.98",IF(Table1[[#This Row],[Credit Amount]]=-49.99,"49.99",IF(Table1[[#This Row],[Credit Amount]]=-50,"50",IF(Table1[[#This Row],[Credit Amount]]&lt;-50.01,"Greater than 50"))))))</f>
        <v>20.01-49.98</v>
      </c>
      <c r="G872" t="str">
        <f>IF(Table1[[#This Row],[Transaction Type]]="Maintenance","Non-Sales","Sales")</f>
        <v>Non-Sales</v>
      </c>
      <c r="H872">
        <f>IF(Table1[[#This Row],[Quarter]]="q2",1,"")</f>
        <v>1</v>
      </c>
      <c r="I872" t="str">
        <f>IF(Table1[[#This Row],[Quarter]]="q3",1,"")</f>
        <v/>
      </c>
      <c r="J872">
        <f>IF(Table1[[#This Row],[Quarter]]="Q2",Table1[[#This Row],[Credit Amount]],"")</f>
        <v>-38.61</v>
      </c>
      <c r="K872" t="str">
        <f>IF(Table1[[#This Row],[Quarter]]="Q3",Table1[[#This Row],[Credit Amount]],"")</f>
        <v/>
      </c>
      <c r="L872" t="str">
        <f>IF(Table1[[#This Row],[Transaction Type]]="Upgrade",Table1[[#This Row],[Credit Amount]],IF(Table1[[#This Row],[Transaction Type]]="Activation",Table1[[#This Row],[Credit Amount]],""))</f>
        <v/>
      </c>
      <c r="M872">
        <f>IF(Table1[[#This Row],[Transaction Type]]="Maintenance",Table1[[#This Row],[Credit Amount]],"")</f>
        <v>-38.61</v>
      </c>
      <c r="N872">
        <v>10083</v>
      </c>
      <c r="O872" t="s">
        <v>2489</v>
      </c>
      <c r="P872" t="s">
        <v>2572</v>
      </c>
      <c r="Q872" t="s">
        <v>289</v>
      </c>
      <c r="R872">
        <v>10048</v>
      </c>
      <c r="S872" t="s">
        <v>2489</v>
      </c>
      <c r="T872" t="s">
        <v>2537</v>
      </c>
      <c r="U872" t="s">
        <v>290</v>
      </c>
      <c r="V872" t="s">
        <v>84</v>
      </c>
      <c r="W872">
        <v>100004357</v>
      </c>
      <c r="X872">
        <v>8005553358</v>
      </c>
      <c r="Y872" t="s">
        <v>2595</v>
      </c>
      <c r="Z872" t="s">
        <v>5946</v>
      </c>
      <c r="AA872" s="13">
        <v>-38.61</v>
      </c>
      <c r="AB872" s="14">
        <v>42486</v>
      </c>
      <c r="AC872" t="s">
        <v>36</v>
      </c>
    </row>
    <row r="873" spans="1:29" x14ac:dyDescent="0.25">
      <c r="A873" t="str">
        <f>CONCATENATE("Q",ROUNDUP(MONTH(Table1[[#This Row],[Month]])/3,0))</f>
        <v>Q2</v>
      </c>
      <c r="B873" s="14">
        <f>EOMONTH(Table1[[#This Row],[Credit Date]],-1)+1</f>
        <v>42461</v>
      </c>
      <c r="C873" t="str">
        <f>CONCATENATE(Table1[[#This Row],[Issuer Last Name]],", ",Table1[[#This Row],[Issuer First Name]])</f>
        <v>No. 083, Employee</v>
      </c>
      <c r="D873" t="str">
        <f>CONCATENATE(Table1[[#This Row],[Approver Last Name]],", ",Table1[[#This Row],[Approver First Name]])</f>
        <v>No. 048, Employee</v>
      </c>
      <c r="E873" t="str">
        <f>CONCATENATE(Table1[[#This Row],[Customer Last Name]],", ",Table1[[#This Row],[Customer First Name]])</f>
        <v>No. 10273, Client</v>
      </c>
      <c r="F873" t="str">
        <f>IF(Table1[[#This Row],[Credit Amount]]&gt;-19.99,"Less than 19.99",IF(Table1[[#This Row],[Credit Amount]]=-20,"20",IF(Table1[[#This Row],[Credit Amount]]&gt;-49.98,"20.01-49.98",IF(Table1[[#This Row],[Credit Amount]]=-49.99,"49.99",IF(Table1[[#This Row],[Credit Amount]]=-50,"50",IF(Table1[[#This Row],[Credit Amount]]&lt;-50.01,"Greater than 50"))))))</f>
        <v>Less than 19.99</v>
      </c>
      <c r="G873" t="str">
        <f>IF(Table1[[#This Row],[Transaction Type]]="Maintenance","Non-Sales","Sales")</f>
        <v>Non-Sales</v>
      </c>
      <c r="H873">
        <f>IF(Table1[[#This Row],[Quarter]]="q2",1,"")</f>
        <v>1</v>
      </c>
      <c r="I873" t="str">
        <f>IF(Table1[[#This Row],[Quarter]]="q3",1,"")</f>
        <v/>
      </c>
      <c r="J873">
        <f>IF(Table1[[#This Row],[Quarter]]="Q2",Table1[[#This Row],[Credit Amount]],"")</f>
        <v>-18.13</v>
      </c>
      <c r="K873" t="str">
        <f>IF(Table1[[#This Row],[Quarter]]="Q3",Table1[[#This Row],[Credit Amount]],"")</f>
        <v/>
      </c>
      <c r="L873" t="str">
        <f>IF(Table1[[#This Row],[Transaction Type]]="Upgrade",Table1[[#This Row],[Credit Amount]],IF(Table1[[#This Row],[Transaction Type]]="Activation",Table1[[#This Row],[Credit Amount]],""))</f>
        <v/>
      </c>
      <c r="M873">
        <f>IF(Table1[[#This Row],[Transaction Type]]="Maintenance",Table1[[#This Row],[Credit Amount]],"")</f>
        <v>-18.13</v>
      </c>
      <c r="N873">
        <v>10083</v>
      </c>
      <c r="O873" t="s">
        <v>2489</v>
      </c>
      <c r="P873" t="s">
        <v>2572</v>
      </c>
      <c r="Q873" t="s">
        <v>289</v>
      </c>
      <c r="R873">
        <v>10048</v>
      </c>
      <c r="S873" t="s">
        <v>2489</v>
      </c>
      <c r="T873" t="s">
        <v>2537</v>
      </c>
      <c r="U873" t="s">
        <v>290</v>
      </c>
      <c r="V873" t="s">
        <v>84</v>
      </c>
      <c r="W873">
        <v>100001272</v>
      </c>
      <c r="X873">
        <v>8005550273</v>
      </c>
      <c r="Y873" t="s">
        <v>2595</v>
      </c>
      <c r="Z873" t="s">
        <v>2868</v>
      </c>
      <c r="AA873" s="13">
        <v>-18.13</v>
      </c>
      <c r="AB873" s="14">
        <v>42487</v>
      </c>
      <c r="AC873" t="s">
        <v>36</v>
      </c>
    </row>
    <row r="874" spans="1:29" x14ac:dyDescent="0.25">
      <c r="A874" t="str">
        <f>CONCATENATE("Q",ROUNDUP(MONTH(Table1[[#This Row],[Month]])/3,0))</f>
        <v>Q2</v>
      </c>
      <c r="B874" s="14">
        <f>EOMONTH(Table1[[#This Row],[Credit Date]],-1)+1</f>
        <v>42461</v>
      </c>
      <c r="C874" t="str">
        <f>CONCATENATE(Table1[[#This Row],[Issuer Last Name]],", ",Table1[[#This Row],[Issuer First Name]])</f>
        <v>No. 083, Employee</v>
      </c>
      <c r="D874" t="str">
        <f>CONCATENATE(Table1[[#This Row],[Approver Last Name]],", ",Table1[[#This Row],[Approver First Name]])</f>
        <v>No. 048, Employee</v>
      </c>
      <c r="E874" t="str">
        <f>CONCATENATE(Table1[[#This Row],[Customer Last Name]],", ",Table1[[#This Row],[Customer First Name]])</f>
        <v>No. 12498, Client</v>
      </c>
      <c r="F874" t="str">
        <f>IF(Table1[[#This Row],[Credit Amount]]&gt;-19.99,"Less than 19.99",IF(Table1[[#This Row],[Credit Amount]]=-20,"20",IF(Table1[[#This Row],[Credit Amount]]&gt;-49.98,"20.01-49.98",IF(Table1[[#This Row],[Credit Amount]]=-49.99,"49.99",IF(Table1[[#This Row],[Credit Amount]]=-50,"50",IF(Table1[[#This Row],[Credit Amount]]&lt;-50.01,"Greater than 50"))))))</f>
        <v>20.01-49.98</v>
      </c>
      <c r="G874" t="str">
        <f>IF(Table1[[#This Row],[Transaction Type]]="Maintenance","Non-Sales","Sales")</f>
        <v>Non-Sales</v>
      </c>
      <c r="H874">
        <f>IF(Table1[[#This Row],[Quarter]]="q2",1,"")</f>
        <v>1</v>
      </c>
      <c r="I874" t="str">
        <f>IF(Table1[[#This Row],[Quarter]]="q3",1,"")</f>
        <v/>
      </c>
      <c r="J874">
        <f>IF(Table1[[#This Row],[Quarter]]="Q2",Table1[[#This Row],[Credit Amount]],"")</f>
        <v>-30.1</v>
      </c>
      <c r="K874" t="str">
        <f>IF(Table1[[#This Row],[Quarter]]="Q3",Table1[[#This Row],[Credit Amount]],"")</f>
        <v/>
      </c>
      <c r="L874" t="str">
        <f>IF(Table1[[#This Row],[Transaction Type]]="Upgrade",Table1[[#This Row],[Credit Amount]],IF(Table1[[#This Row],[Transaction Type]]="Activation",Table1[[#This Row],[Credit Amount]],""))</f>
        <v/>
      </c>
      <c r="M874">
        <f>IF(Table1[[#This Row],[Transaction Type]]="Maintenance",Table1[[#This Row],[Credit Amount]],"")</f>
        <v>-30.1</v>
      </c>
      <c r="N874">
        <v>10083</v>
      </c>
      <c r="O874" t="s">
        <v>2489</v>
      </c>
      <c r="P874" t="s">
        <v>2572</v>
      </c>
      <c r="Q874" t="s">
        <v>289</v>
      </c>
      <c r="R874">
        <v>10048</v>
      </c>
      <c r="S874" t="s">
        <v>2489</v>
      </c>
      <c r="T874" t="s">
        <v>2537</v>
      </c>
      <c r="U874" t="s">
        <v>290</v>
      </c>
      <c r="V874" t="s">
        <v>84</v>
      </c>
      <c r="W874">
        <v>100003497</v>
      </c>
      <c r="X874">
        <v>8005552498</v>
      </c>
      <c r="Y874" t="s">
        <v>2595</v>
      </c>
      <c r="Z874" t="s">
        <v>5093</v>
      </c>
      <c r="AA874" s="13">
        <v>-30.1</v>
      </c>
      <c r="AB874" s="14">
        <v>42489</v>
      </c>
      <c r="AC874" t="s">
        <v>36</v>
      </c>
    </row>
    <row r="875" spans="1:29" x14ac:dyDescent="0.25">
      <c r="A875" t="str">
        <f>CONCATENATE("Q",ROUNDUP(MONTH(Table1[[#This Row],[Month]])/3,0))</f>
        <v>Q2</v>
      </c>
      <c r="B875" s="14">
        <f>EOMONTH(Table1[[#This Row],[Credit Date]],-1)+1</f>
        <v>42491</v>
      </c>
      <c r="C875" t="str">
        <f>CONCATENATE(Table1[[#This Row],[Issuer Last Name]],", ",Table1[[#This Row],[Issuer First Name]])</f>
        <v>No. 083, Employee</v>
      </c>
      <c r="D875" t="str">
        <f>CONCATENATE(Table1[[#This Row],[Approver Last Name]],", ",Table1[[#This Row],[Approver First Name]])</f>
        <v>No. 048, Employee</v>
      </c>
      <c r="E875" t="str">
        <f>CONCATENATE(Table1[[#This Row],[Customer Last Name]],", ",Table1[[#This Row],[Customer First Name]])</f>
        <v>No. 12133, Client</v>
      </c>
      <c r="F875" t="str">
        <f>IF(Table1[[#This Row],[Credit Amount]]&gt;-19.99,"Less than 19.99",IF(Table1[[#This Row],[Credit Amount]]=-20,"20",IF(Table1[[#This Row],[Credit Amount]]&gt;-49.98,"20.01-49.98",IF(Table1[[#This Row],[Credit Amount]]=-49.99,"49.99",IF(Table1[[#This Row],[Credit Amount]]=-50,"50",IF(Table1[[#This Row],[Credit Amount]]&lt;-50.01,"Greater than 50"))))))</f>
        <v>20.01-49.98</v>
      </c>
      <c r="G875" t="str">
        <f>IF(Table1[[#This Row],[Transaction Type]]="Maintenance","Non-Sales","Sales")</f>
        <v>Non-Sales</v>
      </c>
      <c r="H875">
        <f>IF(Table1[[#This Row],[Quarter]]="q2",1,"")</f>
        <v>1</v>
      </c>
      <c r="I875" t="str">
        <f>IF(Table1[[#This Row],[Quarter]]="q3",1,"")</f>
        <v/>
      </c>
      <c r="J875">
        <f>IF(Table1[[#This Row],[Quarter]]="Q2",Table1[[#This Row],[Credit Amount]],"")</f>
        <v>-42.77</v>
      </c>
      <c r="K875" t="str">
        <f>IF(Table1[[#This Row],[Quarter]]="Q3",Table1[[#This Row],[Credit Amount]],"")</f>
        <v/>
      </c>
      <c r="L875" t="str">
        <f>IF(Table1[[#This Row],[Transaction Type]]="Upgrade",Table1[[#This Row],[Credit Amount]],IF(Table1[[#This Row],[Transaction Type]]="Activation",Table1[[#This Row],[Credit Amount]],""))</f>
        <v/>
      </c>
      <c r="M875">
        <f>IF(Table1[[#This Row],[Transaction Type]]="Maintenance",Table1[[#This Row],[Credit Amount]],"")</f>
        <v>-42.77</v>
      </c>
      <c r="N875">
        <v>10083</v>
      </c>
      <c r="O875" t="s">
        <v>2489</v>
      </c>
      <c r="P875" t="s">
        <v>2572</v>
      </c>
      <c r="Q875" t="s">
        <v>289</v>
      </c>
      <c r="R875">
        <v>10048</v>
      </c>
      <c r="S875" t="s">
        <v>2489</v>
      </c>
      <c r="T875" t="s">
        <v>2537</v>
      </c>
      <c r="U875" t="s">
        <v>290</v>
      </c>
      <c r="V875" t="s">
        <v>84</v>
      </c>
      <c r="W875">
        <v>100003132</v>
      </c>
      <c r="X875">
        <v>8005552133</v>
      </c>
      <c r="Y875" t="s">
        <v>2595</v>
      </c>
      <c r="Z875" t="s">
        <v>4728</v>
      </c>
      <c r="AA875" s="13">
        <v>-42.77</v>
      </c>
      <c r="AB875" s="14">
        <v>42499</v>
      </c>
      <c r="AC875" t="s">
        <v>36</v>
      </c>
    </row>
    <row r="876" spans="1:29" x14ac:dyDescent="0.25">
      <c r="A876" t="str">
        <f>CONCATENATE("Q",ROUNDUP(MONTH(Table1[[#This Row],[Month]])/3,0))</f>
        <v>Q2</v>
      </c>
      <c r="B876" s="14">
        <f>EOMONTH(Table1[[#This Row],[Credit Date]],-1)+1</f>
        <v>42522</v>
      </c>
      <c r="C876" t="str">
        <f>CONCATENATE(Table1[[#This Row],[Issuer Last Name]],", ",Table1[[#This Row],[Issuer First Name]])</f>
        <v>No. 083, Employee</v>
      </c>
      <c r="D876" t="str">
        <f>CONCATENATE(Table1[[#This Row],[Approver Last Name]],", ",Table1[[#This Row],[Approver First Name]])</f>
        <v>No. 048, Employee</v>
      </c>
      <c r="E876" t="str">
        <f>CONCATENATE(Table1[[#This Row],[Customer Last Name]],", ",Table1[[#This Row],[Customer First Name]])</f>
        <v>No. 12053, Client</v>
      </c>
      <c r="F8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876" t="str">
        <f>IF(Table1[[#This Row],[Transaction Type]]="Maintenance","Non-Sales","Sales")</f>
        <v>Sales</v>
      </c>
      <c r="H876">
        <f>IF(Table1[[#This Row],[Quarter]]="q2",1,"")</f>
        <v>1</v>
      </c>
      <c r="I876" t="str">
        <f>IF(Table1[[#This Row],[Quarter]]="q3",1,"")</f>
        <v/>
      </c>
      <c r="J876">
        <f>IF(Table1[[#This Row],[Quarter]]="Q2",Table1[[#This Row],[Credit Amount]],"")</f>
        <v>-59.23</v>
      </c>
      <c r="K876" t="str">
        <f>IF(Table1[[#This Row],[Quarter]]="Q3",Table1[[#This Row],[Credit Amount]],"")</f>
        <v/>
      </c>
      <c r="L876">
        <f>IF(Table1[[#This Row],[Transaction Type]]="Upgrade",Table1[[#This Row],[Credit Amount]],IF(Table1[[#This Row],[Transaction Type]]="Activation",Table1[[#This Row],[Credit Amount]],""))</f>
        <v>-59.23</v>
      </c>
      <c r="M876" t="str">
        <f>IF(Table1[[#This Row],[Transaction Type]]="Maintenance",Table1[[#This Row],[Credit Amount]],"")</f>
        <v/>
      </c>
      <c r="N876">
        <v>10083</v>
      </c>
      <c r="O876" t="s">
        <v>2489</v>
      </c>
      <c r="P876" t="s">
        <v>2572</v>
      </c>
      <c r="Q876" t="s">
        <v>289</v>
      </c>
      <c r="R876">
        <v>10048</v>
      </c>
      <c r="S876" t="s">
        <v>2489</v>
      </c>
      <c r="T876" t="s">
        <v>2537</v>
      </c>
      <c r="U876" t="s">
        <v>290</v>
      </c>
      <c r="V876" t="s">
        <v>84</v>
      </c>
      <c r="W876">
        <v>100003052</v>
      </c>
      <c r="X876">
        <v>8005552053</v>
      </c>
      <c r="Y876" t="s">
        <v>2595</v>
      </c>
      <c r="Z876" t="s">
        <v>4648</v>
      </c>
      <c r="AA876" s="13">
        <v>-59.23</v>
      </c>
      <c r="AB876" s="14">
        <v>42524</v>
      </c>
      <c r="AC876" t="s">
        <v>37</v>
      </c>
    </row>
    <row r="877" spans="1:29" x14ac:dyDescent="0.25">
      <c r="A877" t="str">
        <f>CONCATENATE("Q",ROUNDUP(MONTH(Table1[[#This Row],[Month]])/3,0))</f>
        <v>Q2</v>
      </c>
      <c r="B877" s="14">
        <f>EOMONTH(Table1[[#This Row],[Credit Date]],-1)+1</f>
        <v>42522</v>
      </c>
      <c r="C877" t="str">
        <f>CONCATENATE(Table1[[#This Row],[Issuer Last Name]],", ",Table1[[#This Row],[Issuer First Name]])</f>
        <v>No. 083, Employee</v>
      </c>
      <c r="D877" t="str">
        <f>CONCATENATE(Table1[[#This Row],[Approver Last Name]],", ",Table1[[#This Row],[Approver First Name]])</f>
        <v>No. 048, Employee</v>
      </c>
      <c r="E877" t="str">
        <f>CONCATENATE(Table1[[#This Row],[Customer Last Name]],", ",Table1[[#This Row],[Customer First Name]])</f>
        <v>No. 12887, Client</v>
      </c>
      <c r="F877" t="str">
        <f>IF(Table1[[#This Row],[Credit Amount]]&gt;-19.99,"Less than 19.99",IF(Table1[[#This Row],[Credit Amount]]=-20,"20",IF(Table1[[#This Row],[Credit Amount]]&gt;-49.98,"20.01-49.98",IF(Table1[[#This Row],[Credit Amount]]=-49.99,"49.99",IF(Table1[[#This Row],[Credit Amount]]=-50,"50",IF(Table1[[#This Row],[Credit Amount]]&lt;-50.01,"Greater than 50"))))))</f>
        <v>20.01-49.98</v>
      </c>
      <c r="G877" t="str">
        <f>IF(Table1[[#This Row],[Transaction Type]]="Maintenance","Non-Sales","Sales")</f>
        <v>Non-Sales</v>
      </c>
      <c r="H877">
        <f>IF(Table1[[#This Row],[Quarter]]="q2",1,"")</f>
        <v>1</v>
      </c>
      <c r="I877" t="str">
        <f>IF(Table1[[#This Row],[Quarter]]="q3",1,"")</f>
        <v/>
      </c>
      <c r="J877">
        <f>IF(Table1[[#This Row],[Quarter]]="Q2",Table1[[#This Row],[Credit Amount]],"")</f>
        <v>-48.34</v>
      </c>
      <c r="K877" t="str">
        <f>IF(Table1[[#This Row],[Quarter]]="Q3",Table1[[#This Row],[Credit Amount]],"")</f>
        <v/>
      </c>
      <c r="L877" t="str">
        <f>IF(Table1[[#This Row],[Transaction Type]]="Upgrade",Table1[[#This Row],[Credit Amount]],IF(Table1[[#This Row],[Transaction Type]]="Activation",Table1[[#This Row],[Credit Amount]],""))</f>
        <v/>
      </c>
      <c r="M877">
        <f>IF(Table1[[#This Row],[Transaction Type]]="Maintenance",Table1[[#This Row],[Credit Amount]],"")</f>
        <v>-48.34</v>
      </c>
      <c r="N877">
        <v>10083</v>
      </c>
      <c r="O877" t="s">
        <v>2489</v>
      </c>
      <c r="P877" t="s">
        <v>2572</v>
      </c>
      <c r="Q877" t="s">
        <v>289</v>
      </c>
      <c r="R877">
        <v>10048</v>
      </c>
      <c r="S877" t="s">
        <v>2489</v>
      </c>
      <c r="T877" t="s">
        <v>2537</v>
      </c>
      <c r="U877" t="s">
        <v>290</v>
      </c>
      <c r="V877" t="s">
        <v>84</v>
      </c>
      <c r="W877">
        <v>100003886</v>
      </c>
      <c r="X877">
        <v>8005552887</v>
      </c>
      <c r="Y877" t="s">
        <v>2595</v>
      </c>
      <c r="Z877" t="s">
        <v>5477</v>
      </c>
      <c r="AA877" s="13">
        <v>-48.34</v>
      </c>
      <c r="AB877" s="14">
        <v>42533</v>
      </c>
      <c r="AC877" t="s">
        <v>36</v>
      </c>
    </row>
    <row r="878" spans="1:29" x14ac:dyDescent="0.25">
      <c r="A878" t="str">
        <f>CONCATENATE("Q",ROUNDUP(MONTH(Table1[[#This Row],[Month]])/3,0))</f>
        <v>Q2</v>
      </c>
      <c r="B878" s="14">
        <f>EOMONTH(Table1[[#This Row],[Credit Date]],-1)+1</f>
        <v>42522</v>
      </c>
      <c r="C878" t="str">
        <f>CONCATENATE(Table1[[#This Row],[Issuer Last Name]],", ",Table1[[#This Row],[Issuer First Name]])</f>
        <v>No. 083, Employee</v>
      </c>
      <c r="D878" t="str">
        <f>CONCATENATE(Table1[[#This Row],[Approver Last Name]],", ",Table1[[#This Row],[Approver First Name]])</f>
        <v>No. 048, Employee</v>
      </c>
      <c r="E878" t="str">
        <f>CONCATENATE(Table1[[#This Row],[Customer Last Name]],", ",Table1[[#This Row],[Customer First Name]])</f>
        <v>No. 13068, Client</v>
      </c>
      <c r="F878" t="str">
        <f>IF(Table1[[#This Row],[Credit Amount]]&gt;-19.99,"Less than 19.99",IF(Table1[[#This Row],[Credit Amount]]=-20,"20",IF(Table1[[#This Row],[Credit Amount]]&gt;-49.98,"20.01-49.98",IF(Table1[[#This Row],[Credit Amount]]=-49.99,"49.99",IF(Table1[[#This Row],[Credit Amount]]=-50,"50",IF(Table1[[#This Row],[Credit Amount]]&lt;-50.01,"Greater than 50"))))))</f>
        <v>Less than 19.99</v>
      </c>
      <c r="G878" t="str">
        <f>IF(Table1[[#This Row],[Transaction Type]]="Maintenance","Non-Sales","Sales")</f>
        <v>Non-Sales</v>
      </c>
      <c r="H878">
        <f>IF(Table1[[#This Row],[Quarter]]="q2",1,"")</f>
        <v>1</v>
      </c>
      <c r="I878" t="str">
        <f>IF(Table1[[#This Row],[Quarter]]="q3",1,"")</f>
        <v/>
      </c>
      <c r="J878">
        <f>IF(Table1[[#This Row],[Quarter]]="Q2",Table1[[#This Row],[Credit Amount]],"")</f>
        <v>-10.72</v>
      </c>
      <c r="K878" t="str">
        <f>IF(Table1[[#This Row],[Quarter]]="Q3",Table1[[#This Row],[Credit Amount]],"")</f>
        <v/>
      </c>
      <c r="L878" t="str">
        <f>IF(Table1[[#This Row],[Transaction Type]]="Upgrade",Table1[[#This Row],[Credit Amount]],IF(Table1[[#This Row],[Transaction Type]]="Activation",Table1[[#This Row],[Credit Amount]],""))</f>
        <v/>
      </c>
      <c r="M878">
        <f>IF(Table1[[#This Row],[Transaction Type]]="Maintenance",Table1[[#This Row],[Credit Amount]],"")</f>
        <v>-10.72</v>
      </c>
      <c r="N878">
        <v>10083</v>
      </c>
      <c r="O878" t="s">
        <v>2489</v>
      </c>
      <c r="P878" t="s">
        <v>2572</v>
      </c>
      <c r="Q878" t="s">
        <v>289</v>
      </c>
      <c r="R878">
        <v>10048</v>
      </c>
      <c r="S878" t="s">
        <v>2489</v>
      </c>
      <c r="T878" t="s">
        <v>2537</v>
      </c>
      <c r="U878" t="s">
        <v>290</v>
      </c>
      <c r="V878" t="s">
        <v>84</v>
      </c>
      <c r="W878">
        <v>100004067</v>
      </c>
      <c r="X878">
        <v>8005553068</v>
      </c>
      <c r="Y878" t="s">
        <v>2595</v>
      </c>
      <c r="Z878" t="s">
        <v>5656</v>
      </c>
      <c r="AA878" s="13">
        <v>-10.72</v>
      </c>
      <c r="AB878" s="14">
        <v>42534</v>
      </c>
      <c r="AC878" t="s">
        <v>36</v>
      </c>
    </row>
    <row r="879" spans="1:29" x14ac:dyDescent="0.25">
      <c r="A879" t="str">
        <f>CONCATENATE("Q",ROUNDUP(MONTH(Table1[[#This Row],[Month]])/3,0))</f>
        <v>Q2</v>
      </c>
      <c r="B879" s="14">
        <f>EOMONTH(Table1[[#This Row],[Credit Date]],-1)+1</f>
        <v>42522</v>
      </c>
      <c r="C879" t="str">
        <f>CONCATENATE(Table1[[#This Row],[Issuer Last Name]],", ",Table1[[#This Row],[Issuer First Name]])</f>
        <v>No. 083, Employee</v>
      </c>
      <c r="D879" t="str">
        <f>CONCATENATE(Table1[[#This Row],[Approver Last Name]],", ",Table1[[#This Row],[Approver First Name]])</f>
        <v>No. 048, Employee</v>
      </c>
      <c r="E879" t="str">
        <f>CONCATENATE(Table1[[#This Row],[Customer Last Name]],", ",Table1[[#This Row],[Customer First Name]])</f>
        <v>No. 13267, Client</v>
      </c>
      <c r="F879" t="str">
        <f>IF(Table1[[#This Row],[Credit Amount]]&gt;-19.99,"Less than 19.99",IF(Table1[[#This Row],[Credit Amount]]=-20,"20",IF(Table1[[#This Row],[Credit Amount]]&gt;-49.98,"20.01-49.98",IF(Table1[[#This Row],[Credit Amount]]=-49.99,"49.99",IF(Table1[[#This Row],[Credit Amount]]=-50,"50",IF(Table1[[#This Row],[Credit Amount]]&lt;-50.01,"Greater than 50"))))))</f>
        <v>20.01-49.98</v>
      </c>
      <c r="G879" t="str">
        <f>IF(Table1[[#This Row],[Transaction Type]]="Maintenance","Non-Sales","Sales")</f>
        <v>Non-Sales</v>
      </c>
      <c r="H879">
        <f>IF(Table1[[#This Row],[Quarter]]="q2",1,"")</f>
        <v>1</v>
      </c>
      <c r="I879" t="str">
        <f>IF(Table1[[#This Row],[Quarter]]="q3",1,"")</f>
        <v/>
      </c>
      <c r="J879">
        <f>IF(Table1[[#This Row],[Quarter]]="Q2",Table1[[#This Row],[Credit Amount]],"")</f>
        <v>-25.06</v>
      </c>
      <c r="K879" t="str">
        <f>IF(Table1[[#This Row],[Quarter]]="Q3",Table1[[#This Row],[Credit Amount]],"")</f>
        <v/>
      </c>
      <c r="L879" t="str">
        <f>IF(Table1[[#This Row],[Transaction Type]]="Upgrade",Table1[[#This Row],[Credit Amount]],IF(Table1[[#This Row],[Transaction Type]]="Activation",Table1[[#This Row],[Credit Amount]],""))</f>
        <v/>
      </c>
      <c r="M879">
        <f>IF(Table1[[#This Row],[Transaction Type]]="Maintenance",Table1[[#This Row],[Credit Amount]],"")</f>
        <v>-25.06</v>
      </c>
      <c r="N879">
        <v>10083</v>
      </c>
      <c r="O879" t="s">
        <v>2489</v>
      </c>
      <c r="P879" t="s">
        <v>2572</v>
      </c>
      <c r="Q879" t="s">
        <v>289</v>
      </c>
      <c r="R879">
        <v>10048</v>
      </c>
      <c r="S879" t="s">
        <v>2489</v>
      </c>
      <c r="T879" t="s">
        <v>2537</v>
      </c>
      <c r="U879" t="s">
        <v>290</v>
      </c>
      <c r="V879" t="s">
        <v>84</v>
      </c>
      <c r="W879">
        <v>100004266</v>
      </c>
      <c r="X879">
        <v>8005553267</v>
      </c>
      <c r="Y879" t="s">
        <v>2595</v>
      </c>
      <c r="Z879" t="s">
        <v>5855</v>
      </c>
      <c r="AA879" s="13">
        <v>-25.06</v>
      </c>
      <c r="AB879" s="14">
        <v>42535</v>
      </c>
      <c r="AC879" t="s">
        <v>36</v>
      </c>
    </row>
    <row r="880" spans="1:29" x14ac:dyDescent="0.25">
      <c r="A880" t="str">
        <f>CONCATENATE("Q",ROUNDUP(MONTH(Table1[[#This Row],[Month]])/3,0))</f>
        <v>Q2</v>
      </c>
      <c r="B880" s="14">
        <f>EOMONTH(Table1[[#This Row],[Credit Date]],-1)+1</f>
        <v>42522</v>
      </c>
      <c r="C880" t="str">
        <f>CONCATENATE(Table1[[#This Row],[Issuer Last Name]],", ",Table1[[#This Row],[Issuer First Name]])</f>
        <v>No. 083, Employee</v>
      </c>
      <c r="D880" t="str">
        <f>CONCATENATE(Table1[[#This Row],[Approver Last Name]],", ",Table1[[#This Row],[Approver First Name]])</f>
        <v>No. 048, Employee</v>
      </c>
      <c r="E880" t="str">
        <f>CONCATENATE(Table1[[#This Row],[Customer Last Name]],", ",Table1[[#This Row],[Customer First Name]])</f>
        <v>No. 12486, Client</v>
      </c>
      <c r="F8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80" t="str">
        <f>IF(Table1[[#This Row],[Transaction Type]]="Maintenance","Non-Sales","Sales")</f>
        <v>Non-Sales</v>
      </c>
      <c r="H880">
        <f>IF(Table1[[#This Row],[Quarter]]="q2",1,"")</f>
        <v>1</v>
      </c>
      <c r="I880" t="str">
        <f>IF(Table1[[#This Row],[Quarter]]="q3",1,"")</f>
        <v/>
      </c>
      <c r="J880">
        <f>IF(Table1[[#This Row],[Quarter]]="Q2",Table1[[#This Row],[Credit Amount]],"")</f>
        <v>-81.42</v>
      </c>
      <c r="K880" t="str">
        <f>IF(Table1[[#This Row],[Quarter]]="Q3",Table1[[#This Row],[Credit Amount]],"")</f>
        <v/>
      </c>
      <c r="L880" t="str">
        <f>IF(Table1[[#This Row],[Transaction Type]]="Upgrade",Table1[[#This Row],[Credit Amount]],IF(Table1[[#This Row],[Transaction Type]]="Activation",Table1[[#This Row],[Credit Amount]],""))</f>
        <v/>
      </c>
      <c r="M880">
        <f>IF(Table1[[#This Row],[Transaction Type]]="Maintenance",Table1[[#This Row],[Credit Amount]],"")</f>
        <v>-81.42</v>
      </c>
      <c r="N880">
        <v>10083</v>
      </c>
      <c r="O880" t="s">
        <v>2489</v>
      </c>
      <c r="P880" t="s">
        <v>2572</v>
      </c>
      <c r="Q880" t="s">
        <v>289</v>
      </c>
      <c r="R880">
        <v>10048</v>
      </c>
      <c r="S880" t="s">
        <v>2489</v>
      </c>
      <c r="T880" t="s">
        <v>2537</v>
      </c>
      <c r="U880" t="s">
        <v>290</v>
      </c>
      <c r="V880" t="s">
        <v>84</v>
      </c>
      <c r="W880">
        <v>100003485</v>
      </c>
      <c r="X880">
        <v>8005552486</v>
      </c>
      <c r="Y880" t="s">
        <v>2595</v>
      </c>
      <c r="Z880" t="s">
        <v>5081</v>
      </c>
      <c r="AA880" s="13">
        <v>-81.42</v>
      </c>
      <c r="AB880" s="14">
        <v>42535</v>
      </c>
      <c r="AC880" t="s">
        <v>36</v>
      </c>
    </row>
    <row r="881" spans="1:29" x14ac:dyDescent="0.25">
      <c r="A881" t="str">
        <f>CONCATENATE("Q",ROUNDUP(MONTH(Table1[[#This Row],[Month]])/3,0))</f>
        <v>Q2</v>
      </c>
      <c r="B881" s="14">
        <f>EOMONTH(Table1[[#This Row],[Credit Date]],-1)+1</f>
        <v>42522</v>
      </c>
      <c r="C881" t="str">
        <f>CONCATENATE(Table1[[#This Row],[Issuer Last Name]],", ",Table1[[#This Row],[Issuer First Name]])</f>
        <v>No. 083, Employee</v>
      </c>
      <c r="D881" t="str">
        <f>CONCATENATE(Table1[[#This Row],[Approver Last Name]],", ",Table1[[#This Row],[Approver First Name]])</f>
        <v>No. 048, Employee</v>
      </c>
      <c r="E881" t="str">
        <f>CONCATENATE(Table1[[#This Row],[Customer Last Name]],", ",Table1[[#This Row],[Customer First Name]])</f>
        <v>No. 12554, Client</v>
      </c>
      <c r="F881" t="str">
        <f>IF(Table1[[#This Row],[Credit Amount]]&gt;-19.99,"Less than 19.99",IF(Table1[[#This Row],[Credit Amount]]=-20,"20",IF(Table1[[#This Row],[Credit Amount]]&gt;-49.98,"20.01-49.98",IF(Table1[[#This Row],[Credit Amount]]=-49.99,"49.99",IF(Table1[[#This Row],[Credit Amount]]=-50,"50",IF(Table1[[#This Row],[Credit Amount]]&lt;-50.01,"Greater than 50"))))))</f>
        <v>20.01-49.98</v>
      </c>
      <c r="G881" t="str">
        <f>IF(Table1[[#This Row],[Transaction Type]]="Maintenance","Non-Sales","Sales")</f>
        <v>Sales</v>
      </c>
      <c r="H881">
        <f>IF(Table1[[#This Row],[Quarter]]="q2",1,"")</f>
        <v>1</v>
      </c>
      <c r="I881" t="str">
        <f>IF(Table1[[#This Row],[Quarter]]="q3",1,"")</f>
        <v/>
      </c>
      <c r="J881">
        <f>IF(Table1[[#This Row],[Quarter]]="Q2",Table1[[#This Row],[Credit Amount]],"")</f>
        <v>-31.31</v>
      </c>
      <c r="K881" t="str">
        <f>IF(Table1[[#This Row],[Quarter]]="Q3",Table1[[#This Row],[Credit Amount]],"")</f>
        <v/>
      </c>
      <c r="L881">
        <f>IF(Table1[[#This Row],[Transaction Type]]="Upgrade",Table1[[#This Row],[Credit Amount]],IF(Table1[[#This Row],[Transaction Type]]="Activation",Table1[[#This Row],[Credit Amount]],""))</f>
        <v>-31.31</v>
      </c>
      <c r="M881" t="str">
        <f>IF(Table1[[#This Row],[Transaction Type]]="Maintenance",Table1[[#This Row],[Credit Amount]],"")</f>
        <v/>
      </c>
      <c r="N881">
        <v>10083</v>
      </c>
      <c r="O881" t="s">
        <v>2489</v>
      </c>
      <c r="P881" t="s">
        <v>2572</v>
      </c>
      <c r="Q881" t="s">
        <v>289</v>
      </c>
      <c r="R881">
        <v>10048</v>
      </c>
      <c r="S881" t="s">
        <v>2489</v>
      </c>
      <c r="T881" t="s">
        <v>2537</v>
      </c>
      <c r="U881" t="s">
        <v>290</v>
      </c>
      <c r="V881" t="s">
        <v>84</v>
      </c>
      <c r="W881">
        <v>100003553</v>
      </c>
      <c r="X881">
        <v>8005552554</v>
      </c>
      <c r="Y881" t="s">
        <v>2595</v>
      </c>
      <c r="Z881" t="s">
        <v>5149</v>
      </c>
      <c r="AA881" s="13">
        <v>-31.31</v>
      </c>
      <c r="AB881" s="14">
        <v>42541</v>
      </c>
      <c r="AC881" t="s">
        <v>37</v>
      </c>
    </row>
    <row r="882" spans="1:29" x14ac:dyDescent="0.25">
      <c r="A882" t="str">
        <f>CONCATENATE("Q",ROUNDUP(MONTH(Table1[[#This Row],[Month]])/3,0))</f>
        <v>Q2</v>
      </c>
      <c r="B882" s="14">
        <f>EOMONTH(Table1[[#This Row],[Credit Date]],-1)+1</f>
        <v>42522</v>
      </c>
      <c r="C882" t="str">
        <f>CONCATENATE(Table1[[#This Row],[Issuer Last Name]],", ",Table1[[#This Row],[Issuer First Name]])</f>
        <v>No. 083, Employee</v>
      </c>
      <c r="D882" t="str">
        <f>CONCATENATE(Table1[[#This Row],[Approver Last Name]],", ",Table1[[#This Row],[Approver First Name]])</f>
        <v>No. 048, Employee</v>
      </c>
      <c r="E882" t="str">
        <f>CONCATENATE(Table1[[#This Row],[Customer Last Name]],", ",Table1[[#This Row],[Customer First Name]])</f>
        <v>No. 11264, Client</v>
      </c>
      <c r="F882" t="str">
        <f>IF(Table1[[#This Row],[Credit Amount]]&gt;-19.99,"Less than 19.99",IF(Table1[[#This Row],[Credit Amount]]=-20,"20",IF(Table1[[#This Row],[Credit Amount]]&gt;-49.98,"20.01-49.98",IF(Table1[[#This Row],[Credit Amount]]=-49.99,"49.99",IF(Table1[[#This Row],[Credit Amount]]=-50,"50",IF(Table1[[#This Row],[Credit Amount]]&lt;-50.01,"Greater than 50"))))))</f>
        <v>20.01-49.98</v>
      </c>
      <c r="G882" t="str">
        <f>IF(Table1[[#This Row],[Transaction Type]]="Maintenance","Non-Sales","Sales")</f>
        <v>Non-Sales</v>
      </c>
      <c r="H882">
        <f>IF(Table1[[#This Row],[Quarter]]="q2",1,"")</f>
        <v>1</v>
      </c>
      <c r="I882" t="str">
        <f>IF(Table1[[#This Row],[Quarter]]="q3",1,"")</f>
        <v/>
      </c>
      <c r="J882">
        <f>IF(Table1[[#This Row],[Quarter]]="Q2",Table1[[#This Row],[Credit Amount]],"")</f>
        <v>-27.45</v>
      </c>
      <c r="K882" t="str">
        <f>IF(Table1[[#This Row],[Quarter]]="Q3",Table1[[#This Row],[Credit Amount]],"")</f>
        <v/>
      </c>
      <c r="L882" t="str">
        <f>IF(Table1[[#This Row],[Transaction Type]]="Upgrade",Table1[[#This Row],[Credit Amount]],IF(Table1[[#This Row],[Transaction Type]]="Activation",Table1[[#This Row],[Credit Amount]],""))</f>
        <v/>
      </c>
      <c r="M882">
        <f>IF(Table1[[#This Row],[Transaction Type]]="Maintenance",Table1[[#This Row],[Credit Amount]],"")</f>
        <v>-27.45</v>
      </c>
      <c r="N882">
        <v>10083</v>
      </c>
      <c r="O882" t="s">
        <v>2489</v>
      </c>
      <c r="P882" t="s">
        <v>2572</v>
      </c>
      <c r="Q882" t="s">
        <v>289</v>
      </c>
      <c r="R882">
        <v>10048</v>
      </c>
      <c r="S882" t="s">
        <v>2489</v>
      </c>
      <c r="T882" t="s">
        <v>2537</v>
      </c>
      <c r="U882" t="s">
        <v>290</v>
      </c>
      <c r="V882" t="s">
        <v>84</v>
      </c>
      <c r="W882">
        <v>100002263</v>
      </c>
      <c r="X882">
        <v>8005551264</v>
      </c>
      <c r="Y882" t="s">
        <v>2595</v>
      </c>
      <c r="Z882" t="s">
        <v>3859</v>
      </c>
      <c r="AA882" s="13">
        <v>-27.45</v>
      </c>
      <c r="AB882" s="14">
        <v>42543</v>
      </c>
      <c r="AC882" t="s">
        <v>36</v>
      </c>
    </row>
    <row r="883" spans="1:29" x14ac:dyDescent="0.25">
      <c r="A883" t="str">
        <f>CONCATENATE("Q",ROUNDUP(MONTH(Table1[[#This Row],[Month]])/3,0))</f>
        <v>Q2</v>
      </c>
      <c r="B883" s="14">
        <f>EOMONTH(Table1[[#This Row],[Credit Date]],-1)+1</f>
        <v>42522</v>
      </c>
      <c r="C883" t="str">
        <f>CONCATENATE(Table1[[#This Row],[Issuer Last Name]],", ",Table1[[#This Row],[Issuer First Name]])</f>
        <v>No. 083, Employee</v>
      </c>
      <c r="D883" t="str">
        <f>CONCATENATE(Table1[[#This Row],[Approver Last Name]],", ",Table1[[#This Row],[Approver First Name]])</f>
        <v>No. 048, Employee</v>
      </c>
      <c r="E883" t="str">
        <f>CONCATENATE(Table1[[#This Row],[Customer Last Name]],", ",Table1[[#This Row],[Customer First Name]])</f>
        <v>No. 10727, Client</v>
      </c>
      <c r="F8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883" t="str">
        <f>IF(Table1[[#This Row],[Transaction Type]]="Maintenance","Non-Sales","Sales")</f>
        <v>Non-Sales</v>
      </c>
      <c r="H883">
        <f>IF(Table1[[#This Row],[Quarter]]="q2",1,"")</f>
        <v>1</v>
      </c>
      <c r="I883" t="str">
        <f>IF(Table1[[#This Row],[Quarter]]="q3",1,"")</f>
        <v/>
      </c>
      <c r="J883">
        <f>IF(Table1[[#This Row],[Quarter]]="Q2",Table1[[#This Row],[Credit Amount]],"")</f>
        <v>-81.510000000000005</v>
      </c>
      <c r="K883" t="str">
        <f>IF(Table1[[#This Row],[Quarter]]="Q3",Table1[[#This Row],[Credit Amount]],"")</f>
        <v/>
      </c>
      <c r="L883" t="str">
        <f>IF(Table1[[#This Row],[Transaction Type]]="Upgrade",Table1[[#This Row],[Credit Amount]],IF(Table1[[#This Row],[Transaction Type]]="Activation",Table1[[#This Row],[Credit Amount]],""))</f>
        <v/>
      </c>
      <c r="M883">
        <f>IF(Table1[[#This Row],[Transaction Type]]="Maintenance",Table1[[#This Row],[Credit Amount]],"")</f>
        <v>-81.510000000000005</v>
      </c>
      <c r="N883">
        <v>10083</v>
      </c>
      <c r="O883" t="s">
        <v>2489</v>
      </c>
      <c r="P883" t="s">
        <v>2572</v>
      </c>
      <c r="Q883" t="s">
        <v>289</v>
      </c>
      <c r="R883">
        <v>10048</v>
      </c>
      <c r="S883" t="s">
        <v>2489</v>
      </c>
      <c r="T883" t="s">
        <v>2537</v>
      </c>
      <c r="U883" t="s">
        <v>290</v>
      </c>
      <c r="V883" t="s">
        <v>84</v>
      </c>
      <c r="W883">
        <v>100001726</v>
      </c>
      <c r="X883">
        <v>8005550727</v>
      </c>
      <c r="Y883" t="s">
        <v>2595</v>
      </c>
      <c r="Z883" t="s">
        <v>3322</v>
      </c>
      <c r="AA883" s="13">
        <v>-81.510000000000005</v>
      </c>
      <c r="AB883" s="14">
        <v>42547</v>
      </c>
      <c r="AC883" t="s">
        <v>36</v>
      </c>
    </row>
    <row r="884" spans="1:29" x14ac:dyDescent="0.25">
      <c r="A884" t="str">
        <f>CONCATENATE("Q",ROUNDUP(MONTH(Table1[[#This Row],[Month]])/3,0))</f>
        <v>Q3</v>
      </c>
      <c r="B884" s="14">
        <f>EOMONTH(Table1[[#This Row],[Credit Date]],-1)+1</f>
        <v>42552</v>
      </c>
      <c r="C884" t="str">
        <f>CONCATENATE(Table1[[#This Row],[Issuer Last Name]],", ",Table1[[#This Row],[Issuer First Name]])</f>
        <v>No. 083, Employee</v>
      </c>
      <c r="D884" t="str">
        <f>CONCATENATE(Table1[[#This Row],[Approver Last Name]],", ",Table1[[#This Row],[Approver First Name]])</f>
        <v>No. 048, Employee</v>
      </c>
      <c r="E884" t="str">
        <f>CONCATENATE(Table1[[#This Row],[Customer Last Name]],", ",Table1[[#This Row],[Customer First Name]])</f>
        <v>No. 11499, Client</v>
      </c>
      <c r="F8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84" t="str">
        <f>IF(Table1[[#This Row],[Transaction Type]]="Maintenance","Non-Sales","Sales")</f>
        <v>Non-Sales</v>
      </c>
      <c r="H884" t="str">
        <f>IF(Table1[[#This Row],[Quarter]]="q2",1,"")</f>
        <v/>
      </c>
      <c r="I884">
        <f>IF(Table1[[#This Row],[Quarter]]="q3",1,"")</f>
        <v>1</v>
      </c>
      <c r="J884" t="str">
        <f>IF(Table1[[#This Row],[Quarter]]="Q2",Table1[[#This Row],[Credit Amount]],"")</f>
        <v/>
      </c>
      <c r="K884">
        <f>IF(Table1[[#This Row],[Quarter]]="Q3",Table1[[#This Row],[Credit Amount]],"")</f>
        <v>-67.3</v>
      </c>
      <c r="L884" t="str">
        <f>IF(Table1[[#This Row],[Transaction Type]]="Upgrade",Table1[[#This Row],[Credit Amount]],IF(Table1[[#This Row],[Transaction Type]]="Activation",Table1[[#This Row],[Credit Amount]],""))</f>
        <v/>
      </c>
      <c r="M884">
        <f>IF(Table1[[#This Row],[Transaction Type]]="Maintenance",Table1[[#This Row],[Credit Amount]],"")</f>
        <v>-67.3</v>
      </c>
      <c r="N884">
        <v>10083</v>
      </c>
      <c r="O884" t="s">
        <v>2489</v>
      </c>
      <c r="P884" t="s">
        <v>2572</v>
      </c>
      <c r="Q884" t="s">
        <v>289</v>
      </c>
      <c r="R884">
        <v>10048</v>
      </c>
      <c r="S884" t="s">
        <v>2489</v>
      </c>
      <c r="T884" t="s">
        <v>2537</v>
      </c>
      <c r="U884" t="s">
        <v>290</v>
      </c>
      <c r="V884" t="s">
        <v>84</v>
      </c>
      <c r="W884">
        <v>100002498</v>
      </c>
      <c r="X884">
        <v>8005551499</v>
      </c>
      <c r="Y884" t="s">
        <v>2595</v>
      </c>
      <c r="Z884" t="s">
        <v>4094</v>
      </c>
      <c r="AA884" s="13">
        <v>-67.3</v>
      </c>
      <c r="AB884" s="14">
        <v>42555</v>
      </c>
      <c r="AC884" t="s">
        <v>36</v>
      </c>
    </row>
    <row r="885" spans="1:29" x14ac:dyDescent="0.25">
      <c r="A885" t="str">
        <f>CONCATENATE("Q",ROUNDUP(MONTH(Table1[[#This Row],[Month]])/3,0))</f>
        <v>Q3</v>
      </c>
      <c r="B885" s="14">
        <f>EOMONTH(Table1[[#This Row],[Credit Date]],-1)+1</f>
        <v>42552</v>
      </c>
      <c r="C885" t="str">
        <f>CONCATENATE(Table1[[#This Row],[Issuer Last Name]],", ",Table1[[#This Row],[Issuer First Name]])</f>
        <v>No. 083, Employee</v>
      </c>
      <c r="D885" t="str">
        <f>CONCATENATE(Table1[[#This Row],[Approver Last Name]],", ",Table1[[#This Row],[Approver First Name]])</f>
        <v>No. 048, Employee</v>
      </c>
      <c r="E885" t="str">
        <f>CONCATENATE(Table1[[#This Row],[Customer Last Name]],", ",Table1[[#This Row],[Customer First Name]])</f>
        <v>No. 13659, Client</v>
      </c>
      <c r="F8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885" t="str">
        <f>IF(Table1[[#This Row],[Transaction Type]]="Maintenance","Non-Sales","Sales")</f>
        <v>Non-Sales</v>
      </c>
      <c r="H885" t="str">
        <f>IF(Table1[[#This Row],[Quarter]]="q2",1,"")</f>
        <v/>
      </c>
      <c r="I885">
        <f>IF(Table1[[#This Row],[Quarter]]="q3",1,"")</f>
        <v>1</v>
      </c>
      <c r="J885" t="str">
        <f>IF(Table1[[#This Row],[Quarter]]="Q2",Table1[[#This Row],[Credit Amount]],"")</f>
        <v/>
      </c>
      <c r="K885">
        <f>IF(Table1[[#This Row],[Quarter]]="Q3",Table1[[#This Row],[Credit Amount]],"")</f>
        <v>-64.87</v>
      </c>
      <c r="L885" t="str">
        <f>IF(Table1[[#This Row],[Transaction Type]]="Upgrade",Table1[[#This Row],[Credit Amount]],IF(Table1[[#This Row],[Transaction Type]]="Activation",Table1[[#This Row],[Credit Amount]],""))</f>
        <v/>
      </c>
      <c r="M885">
        <f>IF(Table1[[#This Row],[Transaction Type]]="Maintenance",Table1[[#This Row],[Credit Amount]],"")</f>
        <v>-64.87</v>
      </c>
      <c r="N885">
        <v>10083</v>
      </c>
      <c r="O885" t="s">
        <v>2489</v>
      </c>
      <c r="P885" t="s">
        <v>2572</v>
      </c>
      <c r="Q885" t="s">
        <v>289</v>
      </c>
      <c r="R885">
        <v>10048</v>
      </c>
      <c r="S885" t="s">
        <v>2489</v>
      </c>
      <c r="T885" t="s">
        <v>2537</v>
      </c>
      <c r="U885" t="s">
        <v>290</v>
      </c>
      <c r="V885" t="s">
        <v>84</v>
      </c>
      <c r="W885">
        <v>100004658</v>
      </c>
      <c r="X885">
        <v>8005553659</v>
      </c>
      <c r="Y885" t="s">
        <v>2595</v>
      </c>
      <c r="Z885" t="s">
        <v>6247</v>
      </c>
      <c r="AA885" s="13">
        <v>-64.87</v>
      </c>
      <c r="AB885" s="14">
        <v>42556</v>
      </c>
      <c r="AC885" t="s">
        <v>36</v>
      </c>
    </row>
    <row r="886" spans="1:29" x14ac:dyDescent="0.25">
      <c r="A886" t="str">
        <f>CONCATENATE("Q",ROUNDUP(MONTH(Table1[[#This Row],[Month]])/3,0))</f>
        <v>Q3</v>
      </c>
      <c r="B886" s="14">
        <f>EOMONTH(Table1[[#This Row],[Credit Date]],-1)+1</f>
        <v>42552</v>
      </c>
      <c r="C886" t="str">
        <f>CONCATENATE(Table1[[#This Row],[Issuer Last Name]],", ",Table1[[#This Row],[Issuer First Name]])</f>
        <v>No. 083, Employee</v>
      </c>
      <c r="D886" t="str">
        <f>CONCATENATE(Table1[[#This Row],[Approver Last Name]],", ",Table1[[#This Row],[Approver First Name]])</f>
        <v>No. 083, Employee</v>
      </c>
      <c r="E886" t="str">
        <f>CONCATENATE(Table1[[#This Row],[Customer Last Name]],", ",Table1[[#This Row],[Customer First Name]])</f>
        <v>No. 11714, Client</v>
      </c>
      <c r="F886" t="str">
        <f>IF(Table1[[#This Row],[Credit Amount]]&gt;-19.99,"Less than 19.99",IF(Table1[[#This Row],[Credit Amount]]=-20,"20",IF(Table1[[#This Row],[Credit Amount]]&gt;-49.98,"20.01-49.98",IF(Table1[[#This Row],[Credit Amount]]=-49.99,"49.99",IF(Table1[[#This Row],[Credit Amount]]=-50,"50",IF(Table1[[#This Row],[Credit Amount]]&lt;-50.01,"Greater than 50"))))))</f>
        <v>20.01-49.98</v>
      </c>
      <c r="G886" t="str">
        <f>IF(Table1[[#This Row],[Transaction Type]]="Maintenance","Non-Sales","Sales")</f>
        <v>Non-Sales</v>
      </c>
      <c r="H886" t="str">
        <f>IF(Table1[[#This Row],[Quarter]]="q2",1,"")</f>
        <v/>
      </c>
      <c r="I886">
        <f>IF(Table1[[#This Row],[Quarter]]="q3",1,"")</f>
        <v>1</v>
      </c>
      <c r="J886" t="str">
        <f>IF(Table1[[#This Row],[Quarter]]="Q2",Table1[[#This Row],[Credit Amount]],"")</f>
        <v/>
      </c>
      <c r="K886">
        <f>IF(Table1[[#This Row],[Quarter]]="Q3",Table1[[#This Row],[Credit Amount]],"")</f>
        <v>-21.75</v>
      </c>
      <c r="L886" t="str">
        <f>IF(Table1[[#This Row],[Transaction Type]]="Upgrade",Table1[[#This Row],[Credit Amount]],IF(Table1[[#This Row],[Transaction Type]]="Activation",Table1[[#This Row],[Credit Amount]],""))</f>
        <v/>
      </c>
      <c r="M886">
        <f>IF(Table1[[#This Row],[Transaction Type]]="Maintenance",Table1[[#This Row],[Credit Amount]],"")</f>
        <v>-21.75</v>
      </c>
      <c r="N886">
        <v>10083</v>
      </c>
      <c r="O886" t="s">
        <v>2489</v>
      </c>
      <c r="P886" t="s">
        <v>2572</v>
      </c>
      <c r="Q886" t="s">
        <v>289</v>
      </c>
      <c r="R886">
        <v>10083</v>
      </c>
      <c r="S886" t="s">
        <v>2489</v>
      </c>
      <c r="T886" t="s">
        <v>2572</v>
      </c>
      <c r="U886" t="s">
        <v>289</v>
      </c>
      <c r="V886" t="s">
        <v>84</v>
      </c>
      <c r="W886">
        <v>100002713</v>
      </c>
      <c r="X886">
        <v>8005551714</v>
      </c>
      <c r="Y886" t="s">
        <v>2595</v>
      </c>
      <c r="Z886" t="s">
        <v>4309</v>
      </c>
      <c r="AA886" s="13">
        <v>-21.75</v>
      </c>
      <c r="AB886" s="14">
        <v>42557</v>
      </c>
      <c r="AC886" t="s">
        <v>36</v>
      </c>
    </row>
    <row r="887" spans="1:29" x14ac:dyDescent="0.25">
      <c r="A887" t="str">
        <f>CONCATENATE("Q",ROUNDUP(MONTH(Table1[[#This Row],[Month]])/3,0))</f>
        <v>Q3</v>
      </c>
      <c r="B887" s="14">
        <f>EOMONTH(Table1[[#This Row],[Credit Date]],-1)+1</f>
        <v>42552</v>
      </c>
      <c r="C887" t="str">
        <f>CONCATENATE(Table1[[#This Row],[Issuer Last Name]],", ",Table1[[#This Row],[Issuer First Name]])</f>
        <v>No. 083, Employee</v>
      </c>
      <c r="D887" t="str">
        <f>CONCATENATE(Table1[[#This Row],[Approver Last Name]],", ",Table1[[#This Row],[Approver First Name]])</f>
        <v>No. 083, Employee</v>
      </c>
      <c r="E887" t="str">
        <f>CONCATENATE(Table1[[#This Row],[Customer Last Name]],", ",Table1[[#This Row],[Customer First Name]])</f>
        <v>No. 13067, Client</v>
      </c>
      <c r="F887" t="str">
        <f>IF(Table1[[#This Row],[Credit Amount]]&gt;-19.99,"Less than 19.99",IF(Table1[[#This Row],[Credit Amount]]=-20,"20",IF(Table1[[#This Row],[Credit Amount]]&gt;-49.98,"20.01-49.98",IF(Table1[[#This Row],[Credit Amount]]=-49.99,"49.99",IF(Table1[[#This Row],[Credit Amount]]=-50,"50",IF(Table1[[#This Row],[Credit Amount]]&lt;-50.01,"Greater than 50"))))))</f>
        <v>20.01-49.98</v>
      </c>
      <c r="G887" t="str">
        <f>IF(Table1[[#This Row],[Transaction Type]]="Maintenance","Non-Sales","Sales")</f>
        <v>Non-Sales</v>
      </c>
      <c r="H887" t="str">
        <f>IF(Table1[[#This Row],[Quarter]]="q2",1,"")</f>
        <v/>
      </c>
      <c r="I887">
        <f>IF(Table1[[#This Row],[Quarter]]="q3",1,"")</f>
        <v>1</v>
      </c>
      <c r="J887" t="str">
        <f>IF(Table1[[#This Row],[Quarter]]="Q2",Table1[[#This Row],[Credit Amount]],"")</f>
        <v/>
      </c>
      <c r="K887">
        <f>IF(Table1[[#This Row],[Quarter]]="Q3",Table1[[#This Row],[Credit Amount]],"")</f>
        <v>-43.76</v>
      </c>
      <c r="L887" t="str">
        <f>IF(Table1[[#This Row],[Transaction Type]]="Upgrade",Table1[[#This Row],[Credit Amount]],IF(Table1[[#This Row],[Transaction Type]]="Activation",Table1[[#This Row],[Credit Amount]],""))</f>
        <v/>
      </c>
      <c r="M887">
        <f>IF(Table1[[#This Row],[Transaction Type]]="Maintenance",Table1[[#This Row],[Credit Amount]],"")</f>
        <v>-43.76</v>
      </c>
      <c r="N887">
        <v>10083</v>
      </c>
      <c r="O887" t="s">
        <v>2489</v>
      </c>
      <c r="P887" t="s">
        <v>2572</v>
      </c>
      <c r="Q887" t="s">
        <v>289</v>
      </c>
      <c r="R887">
        <v>10083</v>
      </c>
      <c r="S887" t="s">
        <v>2489</v>
      </c>
      <c r="T887" t="s">
        <v>2572</v>
      </c>
      <c r="U887" t="s">
        <v>289</v>
      </c>
      <c r="V887" t="s">
        <v>84</v>
      </c>
      <c r="W887">
        <v>100004066</v>
      </c>
      <c r="X887">
        <v>8005553067</v>
      </c>
      <c r="Y887" t="s">
        <v>2595</v>
      </c>
      <c r="Z887" t="s">
        <v>5655</v>
      </c>
      <c r="AA887" s="13">
        <v>-43.76</v>
      </c>
      <c r="AB887" s="14">
        <v>42558</v>
      </c>
      <c r="AC887" t="s">
        <v>36</v>
      </c>
    </row>
    <row r="888" spans="1:29" x14ac:dyDescent="0.25">
      <c r="A888" t="str">
        <f>CONCATENATE("Q",ROUNDUP(MONTH(Table1[[#This Row],[Month]])/3,0))</f>
        <v>Q3</v>
      </c>
      <c r="B888" s="14">
        <f>EOMONTH(Table1[[#This Row],[Credit Date]],-1)+1</f>
        <v>42552</v>
      </c>
      <c r="C888" t="str">
        <f>CONCATENATE(Table1[[#This Row],[Issuer Last Name]],", ",Table1[[#This Row],[Issuer First Name]])</f>
        <v>No. 083, Employee</v>
      </c>
      <c r="D888" t="str">
        <f>CONCATENATE(Table1[[#This Row],[Approver Last Name]],", ",Table1[[#This Row],[Approver First Name]])</f>
        <v>No. 083, Employee</v>
      </c>
      <c r="E888" t="str">
        <f>CONCATENATE(Table1[[#This Row],[Customer Last Name]],", ",Table1[[#This Row],[Customer First Name]])</f>
        <v>No. 12101, Client</v>
      </c>
      <c r="F888" t="str">
        <f>IF(Table1[[#This Row],[Credit Amount]]&gt;-19.99,"Less than 19.99",IF(Table1[[#This Row],[Credit Amount]]=-20,"20",IF(Table1[[#This Row],[Credit Amount]]&gt;-49.98,"20.01-49.98",IF(Table1[[#This Row],[Credit Amount]]=-49.99,"49.99",IF(Table1[[#This Row],[Credit Amount]]=-50,"50",IF(Table1[[#This Row],[Credit Amount]]&lt;-50.01,"Greater than 50"))))))</f>
        <v>20.01-49.98</v>
      </c>
      <c r="G888" t="str">
        <f>IF(Table1[[#This Row],[Transaction Type]]="Maintenance","Non-Sales","Sales")</f>
        <v>Sales</v>
      </c>
      <c r="H888" t="str">
        <f>IF(Table1[[#This Row],[Quarter]]="q2",1,"")</f>
        <v/>
      </c>
      <c r="I888">
        <f>IF(Table1[[#This Row],[Quarter]]="q3",1,"")</f>
        <v>1</v>
      </c>
      <c r="J888" t="str">
        <f>IF(Table1[[#This Row],[Quarter]]="Q2",Table1[[#This Row],[Credit Amount]],"")</f>
        <v/>
      </c>
      <c r="K888">
        <f>IF(Table1[[#This Row],[Quarter]]="Q3",Table1[[#This Row],[Credit Amount]],"")</f>
        <v>-25.88</v>
      </c>
      <c r="L888">
        <f>IF(Table1[[#This Row],[Transaction Type]]="Upgrade",Table1[[#This Row],[Credit Amount]],IF(Table1[[#This Row],[Transaction Type]]="Activation",Table1[[#This Row],[Credit Amount]],""))</f>
        <v>-25.88</v>
      </c>
      <c r="M888" t="str">
        <f>IF(Table1[[#This Row],[Transaction Type]]="Maintenance",Table1[[#This Row],[Credit Amount]],"")</f>
        <v/>
      </c>
      <c r="N888">
        <v>10083</v>
      </c>
      <c r="O888" t="s">
        <v>2489</v>
      </c>
      <c r="P888" t="s">
        <v>2572</v>
      </c>
      <c r="Q888" t="s">
        <v>289</v>
      </c>
      <c r="R888">
        <v>10083</v>
      </c>
      <c r="S888" t="s">
        <v>2489</v>
      </c>
      <c r="T888" t="s">
        <v>2572</v>
      </c>
      <c r="U888" t="s">
        <v>289</v>
      </c>
      <c r="V888" t="s">
        <v>84</v>
      </c>
      <c r="W888">
        <v>100003100</v>
      </c>
      <c r="X888">
        <v>8005552101</v>
      </c>
      <c r="Y888" t="s">
        <v>2595</v>
      </c>
      <c r="Z888" t="s">
        <v>4696</v>
      </c>
      <c r="AA888" s="13">
        <v>-25.88</v>
      </c>
      <c r="AB888" s="14">
        <v>42560</v>
      </c>
      <c r="AC888" t="s">
        <v>35</v>
      </c>
    </row>
    <row r="889" spans="1:29" x14ac:dyDescent="0.25">
      <c r="A889" t="str">
        <f>CONCATENATE("Q",ROUNDUP(MONTH(Table1[[#This Row],[Month]])/3,0))</f>
        <v>Q3</v>
      </c>
      <c r="B889" s="14">
        <f>EOMONTH(Table1[[#This Row],[Credit Date]],-1)+1</f>
        <v>42552</v>
      </c>
      <c r="C889" t="str">
        <f>CONCATENATE(Table1[[#This Row],[Issuer Last Name]],", ",Table1[[#This Row],[Issuer First Name]])</f>
        <v>No. 083, Employee</v>
      </c>
      <c r="D889" t="str">
        <f>CONCATENATE(Table1[[#This Row],[Approver Last Name]],", ",Table1[[#This Row],[Approver First Name]])</f>
        <v>No. 083, Employee</v>
      </c>
      <c r="E889" t="str">
        <f>CONCATENATE(Table1[[#This Row],[Customer Last Name]],", ",Table1[[#This Row],[Customer First Name]])</f>
        <v>No. 10010, Client</v>
      </c>
      <c r="F889" t="str">
        <f>IF(Table1[[#This Row],[Credit Amount]]&gt;-19.99,"Less than 19.99",IF(Table1[[#This Row],[Credit Amount]]=-20,"20",IF(Table1[[#This Row],[Credit Amount]]&gt;-49.98,"20.01-49.98",IF(Table1[[#This Row],[Credit Amount]]=-49.99,"49.99",IF(Table1[[#This Row],[Credit Amount]]=-50,"50",IF(Table1[[#This Row],[Credit Amount]]&lt;-50.01,"Greater than 50"))))))</f>
        <v>20.01-49.98</v>
      </c>
      <c r="G889" t="str">
        <f>IF(Table1[[#This Row],[Transaction Type]]="Maintenance","Non-Sales","Sales")</f>
        <v>Non-Sales</v>
      </c>
      <c r="H889" t="str">
        <f>IF(Table1[[#This Row],[Quarter]]="q2",1,"")</f>
        <v/>
      </c>
      <c r="I889">
        <f>IF(Table1[[#This Row],[Quarter]]="q3",1,"")</f>
        <v>1</v>
      </c>
      <c r="J889" t="str">
        <f>IF(Table1[[#This Row],[Quarter]]="Q2",Table1[[#This Row],[Credit Amount]],"")</f>
        <v/>
      </c>
      <c r="K889">
        <f>IF(Table1[[#This Row],[Quarter]]="Q3",Table1[[#This Row],[Credit Amount]],"")</f>
        <v>-24.33</v>
      </c>
      <c r="L889" t="str">
        <f>IF(Table1[[#This Row],[Transaction Type]]="Upgrade",Table1[[#This Row],[Credit Amount]],IF(Table1[[#This Row],[Transaction Type]]="Activation",Table1[[#This Row],[Credit Amount]],""))</f>
        <v/>
      </c>
      <c r="M889">
        <f>IF(Table1[[#This Row],[Transaction Type]]="Maintenance",Table1[[#This Row],[Credit Amount]],"")</f>
        <v>-24.33</v>
      </c>
      <c r="N889">
        <v>10083</v>
      </c>
      <c r="O889" t="s">
        <v>2489</v>
      </c>
      <c r="P889" t="s">
        <v>2572</v>
      </c>
      <c r="Q889" t="s">
        <v>289</v>
      </c>
      <c r="R889">
        <v>10083</v>
      </c>
      <c r="S889" t="s">
        <v>2489</v>
      </c>
      <c r="T889" t="s">
        <v>2572</v>
      </c>
      <c r="U889" t="s">
        <v>289</v>
      </c>
      <c r="V889" t="s">
        <v>84</v>
      </c>
      <c r="W889">
        <v>100001009</v>
      </c>
      <c r="X889">
        <v>8005550010</v>
      </c>
      <c r="Y889" t="s">
        <v>2595</v>
      </c>
      <c r="Z889" t="s">
        <v>2605</v>
      </c>
      <c r="AA889" s="13">
        <v>-24.33</v>
      </c>
      <c r="AB889" s="14">
        <v>42563</v>
      </c>
      <c r="AC889" t="s">
        <v>36</v>
      </c>
    </row>
    <row r="890" spans="1:29" x14ac:dyDescent="0.25">
      <c r="A890" t="str">
        <f>CONCATENATE("Q",ROUNDUP(MONTH(Table1[[#This Row],[Month]])/3,0))</f>
        <v>Q3</v>
      </c>
      <c r="B890" s="14">
        <f>EOMONTH(Table1[[#This Row],[Credit Date]],-1)+1</f>
        <v>42552</v>
      </c>
      <c r="C890" t="str">
        <f>CONCATENATE(Table1[[#This Row],[Issuer Last Name]],", ",Table1[[#This Row],[Issuer First Name]])</f>
        <v>No. 083, Employee</v>
      </c>
      <c r="D890" t="str">
        <f>CONCATENATE(Table1[[#This Row],[Approver Last Name]],", ",Table1[[#This Row],[Approver First Name]])</f>
        <v>No. 048, Employee</v>
      </c>
      <c r="E890" t="str">
        <f>CONCATENATE(Table1[[#This Row],[Customer Last Name]],", ",Table1[[#This Row],[Customer First Name]])</f>
        <v>No. 11423, Client</v>
      </c>
      <c r="F8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0" t="str">
        <f>IF(Table1[[#This Row],[Transaction Type]]="Maintenance","Non-Sales","Sales")</f>
        <v>Non-Sales</v>
      </c>
      <c r="H890" t="str">
        <f>IF(Table1[[#This Row],[Quarter]]="q2",1,"")</f>
        <v/>
      </c>
      <c r="I890">
        <f>IF(Table1[[#This Row],[Quarter]]="q3",1,"")</f>
        <v>1</v>
      </c>
      <c r="J890" t="str">
        <f>IF(Table1[[#This Row],[Quarter]]="Q2",Table1[[#This Row],[Credit Amount]],"")</f>
        <v/>
      </c>
      <c r="K890">
        <f>IF(Table1[[#This Row],[Quarter]]="Q3",Table1[[#This Row],[Credit Amount]],"")</f>
        <v>-97.82</v>
      </c>
      <c r="L890" t="str">
        <f>IF(Table1[[#This Row],[Transaction Type]]="Upgrade",Table1[[#This Row],[Credit Amount]],IF(Table1[[#This Row],[Transaction Type]]="Activation",Table1[[#This Row],[Credit Amount]],""))</f>
        <v/>
      </c>
      <c r="M890">
        <f>IF(Table1[[#This Row],[Transaction Type]]="Maintenance",Table1[[#This Row],[Credit Amount]],"")</f>
        <v>-97.82</v>
      </c>
      <c r="N890">
        <v>10083</v>
      </c>
      <c r="O890" t="s">
        <v>2489</v>
      </c>
      <c r="P890" t="s">
        <v>2572</v>
      </c>
      <c r="Q890" t="s">
        <v>289</v>
      </c>
      <c r="R890">
        <v>10048</v>
      </c>
      <c r="S890" t="s">
        <v>2489</v>
      </c>
      <c r="T890" t="s">
        <v>2537</v>
      </c>
      <c r="U890" t="s">
        <v>290</v>
      </c>
      <c r="V890" t="s">
        <v>84</v>
      </c>
      <c r="W890">
        <v>100002422</v>
      </c>
      <c r="X890">
        <v>8005551423</v>
      </c>
      <c r="Y890" t="s">
        <v>2595</v>
      </c>
      <c r="Z890" t="s">
        <v>4018</v>
      </c>
      <c r="AA890" s="13">
        <v>-97.82</v>
      </c>
      <c r="AB890" s="14">
        <v>42564</v>
      </c>
      <c r="AC890" t="s">
        <v>36</v>
      </c>
    </row>
    <row r="891" spans="1:29" x14ac:dyDescent="0.25">
      <c r="A891" t="str">
        <f>CONCATENATE("Q",ROUNDUP(MONTH(Table1[[#This Row],[Month]])/3,0))</f>
        <v>Q3</v>
      </c>
      <c r="B891" s="14">
        <f>EOMONTH(Table1[[#This Row],[Credit Date]],-1)+1</f>
        <v>42552</v>
      </c>
      <c r="C891" t="str">
        <f>CONCATENATE(Table1[[#This Row],[Issuer Last Name]],", ",Table1[[#This Row],[Issuer First Name]])</f>
        <v>No. 083, Employee</v>
      </c>
      <c r="D891" t="str">
        <f>CONCATENATE(Table1[[#This Row],[Approver Last Name]],", ",Table1[[#This Row],[Approver First Name]])</f>
        <v>No. 048, Employee</v>
      </c>
      <c r="E891" t="str">
        <f>CONCATENATE(Table1[[#This Row],[Customer Last Name]],", ",Table1[[#This Row],[Customer First Name]])</f>
        <v>No. 10145, Client</v>
      </c>
      <c r="F8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1" t="str">
        <f>IF(Table1[[#This Row],[Transaction Type]]="Maintenance","Non-Sales","Sales")</f>
        <v>Sales</v>
      </c>
      <c r="H891" t="str">
        <f>IF(Table1[[#This Row],[Quarter]]="q2",1,"")</f>
        <v/>
      </c>
      <c r="I891">
        <f>IF(Table1[[#This Row],[Quarter]]="q3",1,"")</f>
        <v>1</v>
      </c>
      <c r="J891" t="str">
        <f>IF(Table1[[#This Row],[Quarter]]="Q2",Table1[[#This Row],[Credit Amount]],"")</f>
        <v/>
      </c>
      <c r="K891">
        <f>IF(Table1[[#This Row],[Quarter]]="Q3",Table1[[#This Row],[Credit Amount]],"")</f>
        <v>-76</v>
      </c>
      <c r="L891">
        <f>IF(Table1[[#This Row],[Transaction Type]]="Upgrade",Table1[[#This Row],[Credit Amount]],IF(Table1[[#This Row],[Transaction Type]]="Activation",Table1[[#This Row],[Credit Amount]],""))</f>
        <v>-76</v>
      </c>
      <c r="M891" t="str">
        <f>IF(Table1[[#This Row],[Transaction Type]]="Maintenance",Table1[[#This Row],[Credit Amount]],"")</f>
        <v/>
      </c>
      <c r="N891">
        <v>10083</v>
      </c>
      <c r="O891" t="s">
        <v>2489</v>
      </c>
      <c r="P891" t="s">
        <v>2572</v>
      </c>
      <c r="Q891" t="s">
        <v>289</v>
      </c>
      <c r="R891">
        <v>10048</v>
      </c>
      <c r="S891" t="s">
        <v>2489</v>
      </c>
      <c r="T891" t="s">
        <v>2537</v>
      </c>
      <c r="U891" t="s">
        <v>290</v>
      </c>
      <c r="V891" t="s">
        <v>84</v>
      </c>
      <c r="W891">
        <v>100001144</v>
      </c>
      <c r="X891">
        <v>8005550145</v>
      </c>
      <c r="Y891" t="s">
        <v>2595</v>
      </c>
      <c r="Z891" t="s">
        <v>2740</v>
      </c>
      <c r="AA891" s="13">
        <v>-76</v>
      </c>
      <c r="AB891" s="14">
        <v>42567</v>
      </c>
      <c r="AC891" t="s">
        <v>37</v>
      </c>
    </row>
    <row r="892" spans="1:29" x14ac:dyDescent="0.25">
      <c r="A892" t="str">
        <f>CONCATENATE("Q",ROUNDUP(MONTH(Table1[[#This Row],[Month]])/3,0))</f>
        <v>Q3</v>
      </c>
      <c r="B892" s="14">
        <f>EOMONTH(Table1[[#This Row],[Credit Date]],-1)+1</f>
        <v>42552</v>
      </c>
      <c r="C892" t="str">
        <f>CONCATENATE(Table1[[#This Row],[Issuer Last Name]],", ",Table1[[#This Row],[Issuer First Name]])</f>
        <v>No. 083, Employee</v>
      </c>
      <c r="D892" t="str">
        <f>CONCATENATE(Table1[[#This Row],[Approver Last Name]],", ",Table1[[#This Row],[Approver First Name]])</f>
        <v>No. 048, Employee</v>
      </c>
      <c r="E892" t="str">
        <f>CONCATENATE(Table1[[#This Row],[Customer Last Name]],", ",Table1[[#This Row],[Customer First Name]])</f>
        <v>No. 13777, Client</v>
      </c>
      <c r="F8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2" t="str">
        <f>IF(Table1[[#This Row],[Transaction Type]]="Maintenance","Non-Sales","Sales")</f>
        <v>Non-Sales</v>
      </c>
      <c r="H892" t="str">
        <f>IF(Table1[[#This Row],[Quarter]]="q2",1,"")</f>
        <v/>
      </c>
      <c r="I892">
        <f>IF(Table1[[#This Row],[Quarter]]="q3",1,"")</f>
        <v>1</v>
      </c>
      <c r="J892" t="str">
        <f>IF(Table1[[#This Row],[Quarter]]="Q2",Table1[[#This Row],[Credit Amount]],"")</f>
        <v/>
      </c>
      <c r="K892">
        <f>IF(Table1[[#This Row],[Quarter]]="Q3",Table1[[#This Row],[Credit Amount]],"")</f>
        <v>-68.790000000000006</v>
      </c>
      <c r="L892" t="str">
        <f>IF(Table1[[#This Row],[Transaction Type]]="Upgrade",Table1[[#This Row],[Credit Amount]],IF(Table1[[#This Row],[Transaction Type]]="Activation",Table1[[#This Row],[Credit Amount]],""))</f>
        <v/>
      </c>
      <c r="M892">
        <f>IF(Table1[[#This Row],[Transaction Type]]="Maintenance",Table1[[#This Row],[Credit Amount]],"")</f>
        <v>-68.790000000000006</v>
      </c>
      <c r="N892">
        <v>10083</v>
      </c>
      <c r="O892" t="s">
        <v>2489</v>
      </c>
      <c r="P892" t="s">
        <v>2572</v>
      </c>
      <c r="Q892" t="s">
        <v>289</v>
      </c>
      <c r="R892">
        <v>10048</v>
      </c>
      <c r="S892" t="s">
        <v>2489</v>
      </c>
      <c r="T892" t="s">
        <v>2537</v>
      </c>
      <c r="U892" t="s">
        <v>290</v>
      </c>
      <c r="V892" t="s">
        <v>84</v>
      </c>
      <c r="W892">
        <v>100004776</v>
      </c>
      <c r="X892">
        <v>8005553777</v>
      </c>
      <c r="Y892" t="s">
        <v>2595</v>
      </c>
      <c r="Z892" t="s">
        <v>6365</v>
      </c>
      <c r="AA892" s="13">
        <v>-68.790000000000006</v>
      </c>
      <c r="AB892" s="14">
        <v>42568</v>
      </c>
      <c r="AC892" t="s">
        <v>36</v>
      </c>
    </row>
    <row r="893" spans="1:29" x14ac:dyDescent="0.25">
      <c r="A893" t="str">
        <f>CONCATENATE("Q",ROUNDUP(MONTH(Table1[[#This Row],[Month]])/3,0))</f>
        <v>Q3</v>
      </c>
      <c r="B893" s="14">
        <f>EOMONTH(Table1[[#This Row],[Credit Date]],-1)+1</f>
        <v>42552</v>
      </c>
      <c r="C893" t="str">
        <f>CONCATENATE(Table1[[#This Row],[Issuer Last Name]],", ",Table1[[#This Row],[Issuer First Name]])</f>
        <v>No. 083, Employee</v>
      </c>
      <c r="D893" t="str">
        <f>CONCATENATE(Table1[[#This Row],[Approver Last Name]],", ",Table1[[#This Row],[Approver First Name]])</f>
        <v>No. 083, Employee</v>
      </c>
      <c r="E893" t="str">
        <f>CONCATENATE(Table1[[#This Row],[Customer Last Name]],", ",Table1[[#This Row],[Customer First Name]])</f>
        <v>No. 12199, Client</v>
      </c>
      <c r="F893" t="str">
        <f>IF(Table1[[#This Row],[Credit Amount]]&gt;-19.99,"Less than 19.99",IF(Table1[[#This Row],[Credit Amount]]=-20,"20",IF(Table1[[#This Row],[Credit Amount]]&gt;-49.98,"20.01-49.98",IF(Table1[[#This Row],[Credit Amount]]=-49.99,"49.99",IF(Table1[[#This Row],[Credit Amount]]=-50,"50",IF(Table1[[#This Row],[Credit Amount]]&lt;-50.01,"Greater than 50"))))))</f>
        <v>20.01-49.98</v>
      </c>
      <c r="G893" t="str">
        <f>IF(Table1[[#This Row],[Transaction Type]]="Maintenance","Non-Sales","Sales")</f>
        <v>Non-Sales</v>
      </c>
      <c r="H893" t="str">
        <f>IF(Table1[[#This Row],[Quarter]]="q2",1,"")</f>
        <v/>
      </c>
      <c r="I893">
        <f>IF(Table1[[#This Row],[Quarter]]="q3",1,"")</f>
        <v>1</v>
      </c>
      <c r="J893" t="str">
        <f>IF(Table1[[#This Row],[Quarter]]="Q2",Table1[[#This Row],[Credit Amount]],"")</f>
        <v/>
      </c>
      <c r="K893">
        <f>IF(Table1[[#This Row],[Quarter]]="Q3",Table1[[#This Row],[Credit Amount]],"")</f>
        <v>-46.45</v>
      </c>
      <c r="L893" t="str">
        <f>IF(Table1[[#This Row],[Transaction Type]]="Upgrade",Table1[[#This Row],[Credit Amount]],IF(Table1[[#This Row],[Transaction Type]]="Activation",Table1[[#This Row],[Credit Amount]],""))</f>
        <v/>
      </c>
      <c r="M893">
        <f>IF(Table1[[#This Row],[Transaction Type]]="Maintenance",Table1[[#This Row],[Credit Amount]],"")</f>
        <v>-46.45</v>
      </c>
      <c r="N893">
        <v>10083</v>
      </c>
      <c r="O893" t="s">
        <v>2489</v>
      </c>
      <c r="P893" t="s">
        <v>2572</v>
      </c>
      <c r="Q893" t="s">
        <v>289</v>
      </c>
      <c r="R893">
        <v>10083</v>
      </c>
      <c r="S893" t="s">
        <v>2489</v>
      </c>
      <c r="T893" t="s">
        <v>2572</v>
      </c>
      <c r="U893" t="s">
        <v>289</v>
      </c>
      <c r="V893" t="s">
        <v>84</v>
      </c>
      <c r="W893">
        <v>100003198</v>
      </c>
      <c r="X893">
        <v>8005552199</v>
      </c>
      <c r="Y893" t="s">
        <v>2595</v>
      </c>
      <c r="Z893" t="s">
        <v>4794</v>
      </c>
      <c r="AA893" s="13">
        <v>-46.45</v>
      </c>
      <c r="AB893" s="14">
        <v>42570</v>
      </c>
      <c r="AC893" t="s">
        <v>36</v>
      </c>
    </row>
    <row r="894" spans="1:29" x14ac:dyDescent="0.25">
      <c r="A894" t="str">
        <f>CONCATENATE("Q",ROUNDUP(MONTH(Table1[[#This Row],[Month]])/3,0))</f>
        <v>Q3</v>
      </c>
      <c r="B894" s="14">
        <f>EOMONTH(Table1[[#This Row],[Credit Date]],-1)+1</f>
        <v>42552</v>
      </c>
      <c r="C894" t="str">
        <f>CONCATENATE(Table1[[#This Row],[Issuer Last Name]],", ",Table1[[#This Row],[Issuer First Name]])</f>
        <v>No. 083, Employee</v>
      </c>
      <c r="D894" t="str">
        <f>CONCATENATE(Table1[[#This Row],[Approver Last Name]],", ",Table1[[#This Row],[Approver First Name]])</f>
        <v>No. 048, Employee</v>
      </c>
      <c r="E894" t="str">
        <f>CONCATENATE(Table1[[#This Row],[Customer Last Name]],", ",Table1[[#This Row],[Customer First Name]])</f>
        <v>No. 10577, Client</v>
      </c>
      <c r="F8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4" t="str">
        <f>IF(Table1[[#This Row],[Transaction Type]]="Maintenance","Non-Sales","Sales")</f>
        <v>Non-Sales</v>
      </c>
      <c r="H894" t="str">
        <f>IF(Table1[[#This Row],[Quarter]]="q2",1,"")</f>
        <v/>
      </c>
      <c r="I894">
        <f>IF(Table1[[#This Row],[Quarter]]="q3",1,"")</f>
        <v>1</v>
      </c>
      <c r="J894" t="str">
        <f>IF(Table1[[#This Row],[Quarter]]="Q2",Table1[[#This Row],[Credit Amount]],"")</f>
        <v/>
      </c>
      <c r="K894">
        <f>IF(Table1[[#This Row],[Quarter]]="Q3",Table1[[#This Row],[Credit Amount]],"")</f>
        <v>-60.48</v>
      </c>
      <c r="L894" t="str">
        <f>IF(Table1[[#This Row],[Transaction Type]]="Upgrade",Table1[[#This Row],[Credit Amount]],IF(Table1[[#This Row],[Transaction Type]]="Activation",Table1[[#This Row],[Credit Amount]],""))</f>
        <v/>
      </c>
      <c r="M894">
        <f>IF(Table1[[#This Row],[Transaction Type]]="Maintenance",Table1[[#This Row],[Credit Amount]],"")</f>
        <v>-60.48</v>
      </c>
      <c r="N894">
        <v>10083</v>
      </c>
      <c r="O894" t="s">
        <v>2489</v>
      </c>
      <c r="P894" t="s">
        <v>2572</v>
      </c>
      <c r="Q894" t="s">
        <v>289</v>
      </c>
      <c r="R894">
        <v>10048</v>
      </c>
      <c r="S894" t="s">
        <v>2489</v>
      </c>
      <c r="T894" t="s">
        <v>2537</v>
      </c>
      <c r="U894" t="s">
        <v>290</v>
      </c>
      <c r="V894" t="s">
        <v>84</v>
      </c>
      <c r="W894">
        <v>100001576</v>
      </c>
      <c r="X894">
        <v>8005550577</v>
      </c>
      <c r="Y894" t="s">
        <v>2595</v>
      </c>
      <c r="Z894" t="s">
        <v>3172</v>
      </c>
      <c r="AA894" s="13">
        <v>-60.48</v>
      </c>
      <c r="AB894" s="14">
        <v>42577</v>
      </c>
      <c r="AC894" t="s">
        <v>36</v>
      </c>
    </row>
    <row r="895" spans="1:29" x14ac:dyDescent="0.25">
      <c r="A895" t="str">
        <f>CONCATENATE("Q",ROUNDUP(MONTH(Table1[[#This Row],[Month]])/3,0))</f>
        <v>Q3</v>
      </c>
      <c r="B895" s="14">
        <f>EOMONTH(Table1[[#This Row],[Credit Date]],-1)+1</f>
        <v>42552</v>
      </c>
      <c r="C895" t="str">
        <f>CONCATENATE(Table1[[#This Row],[Issuer Last Name]],", ",Table1[[#This Row],[Issuer First Name]])</f>
        <v>No. 083, Employee</v>
      </c>
      <c r="D895" t="str">
        <f>CONCATENATE(Table1[[#This Row],[Approver Last Name]],", ",Table1[[#This Row],[Approver First Name]])</f>
        <v>No. 083, Employee</v>
      </c>
      <c r="E895" t="str">
        <f>CONCATENATE(Table1[[#This Row],[Customer Last Name]],", ",Table1[[#This Row],[Customer First Name]])</f>
        <v>No. 13165, Client</v>
      </c>
      <c r="F895" t="str">
        <f>IF(Table1[[#This Row],[Credit Amount]]&gt;-19.99,"Less than 19.99",IF(Table1[[#This Row],[Credit Amount]]=-20,"20",IF(Table1[[#This Row],[Credit Amount]]&gt;-49.98,"20.01-49.98",IF(Table1[[#This Row],[Credit Amount]]=-49.99,"49.99",IF(Table1[[#This Row],[Credit Amount]]=-50,"50",IF(Table1[[#This Row],[Credit Amount]]&lt;-50.01,"Greater than 50"))))))</f>
        <v>Less than 19.99</v>
      </c>
      <c r="G895" t="str">
        <f>IF(Table1[[#This Row],[Transaction Type]]="Maintenance","Non-Sales","Sales")</f>
        <v>Sales</v>
      </c>
      <c r="H895" t="str">
        <f>IF(Table1[[#This Row],[Quarter]]="q2",1,"")</f>
        <v/>
      </c>
      <c r="I895">
        <f>IF(Table1[[#This Row],[Quarter]]="q3",1,"")</f>
        <v>1</v>
      </c>
      <c r="J895" t="str">
        <f>IF(Table1[[#This Row],[Quarter]]="Q2",Table1[[#This Row],[Credit Amount]],"")</f>
        <v/>
      </c>
      <c r="K895">
        <f>IF(Table1[[#This Row],[Quarter]]="Q3",Table1[[#This Row],[Credit Amount]],"")</f>
        <v>-15.47</v>
      </c>
      <c r="L895">
        <f>IF(Table1[[#This Row],[Transaction Type]]="Upgrade",Table1[[#This Row],[Credit Amount]],IF(Table1[[#This Row],[Transaction Type]]="Activation",Table1[[#This Row],[Credit Amount]],""))</f>
        <v>-15.47</v>
      </c>
      <c r="M895" t="str">
        <f>IF(Table1[[#This Row],[Transaction Type]]="Maintenance",Table1[[#This Row],[Credit Amount]],"")</f>
        <v/>
      </c>
      <c r="N895">
        <v>10083</v>
      </c>
      <c r="O895" t="s">
        <v>2489</v>
      </c>
      <c r="P895" t="s">
        <v>2572</v>
      </c>
      <c r="Q895" t="s">
        <v>289</v>
      </c>
      <c r="R895">
        <v>10083</v>
      </c>
      <c r="S895" t="s">
        <v>2489</v>
      </c>
      <c r="T895" t="s">
        <v>2572</v>
      </c>
      <c r="U895" t="s">
        <v>289</v>
      </c>
      <c r="V895" t="s">
        <v>84</v>
      </c>
      <c r="W895">
        <v>100004164</v>
      </c>
      <c r="X895">
        <v>8005553165</v>
      </c>
      <c r="Y895" t="s">
        <v>2595</v>
      </c>
      <c r="Z895" t="s">
        <v>5753</v>
      </c>
      <c r="AA895" s="13">
        <v>-15.47</v>
      </c>
      <c r="AB895" s="14">
        <v>42580</v>
      </c>
      <c r="AC895" t="s">
        <v>35</v>
      </c>
    </row>
    <row r="896" spans="1:29" x14ac:dyDescent="0.25">
      <c r="A896" t="str">
        <f>CONCATENATE("Q",ROUNDUP(MONTH(Table1[[#This Row],[Month]])/3,0))</f>
        <v>Q3</v>
      </c>
      <c r="B896" s="14">
        <f>EOMONTH(Table1[[#This Row],[Credit Date]],-1)+1</f>
        <v>42552</v>
      </c>
      <c r="C896" t="str">
        <f>CONCATENATE(Table1[[#This Row],[Issuer Last Name]],", ",Table1[[#This Row],[Issuer First Name]])</f>
        <v>No. 083, Employee</v>
      </c>
      <c r="D896" t="str">
        <f>CONCATENATE(Table1[[#This Row],[Approver Last Name]],", ",Table1[[#This Row],[Approver First Name]])</f>
        <v>No. 083, Employee</v>
      </c>
      <c r="E896" t="str">
        <f>CONCATENATE(Table1[[#This Row],[Customer Last Name]],", ",Table1[[#This Row],[Customer First Name]])</f>
        <v>No. 12981, Client</v>
      </c>
      <c r="F896" t="str">
        <f>IF(Table1[[#This Row],[Credit Amount]]&gt;-19.99,"Less than 19.99",IF(Table1[[#This Row],[Credit Amount]]=-20,"20",IF(Table1[[#This Row],[Credit Amount]]&gt;-49.98,"20.01-49.98",IF(Table1[[#This Row],[Credit Amount]]=-49.99,"49.99",IF(Table1[[#This Row],[Credit Amount]]=-50,"50",IF(Table1[[#This Row],[Credit Amount]]&lt;-50.01,"Greater than 50"))))))</f>
        <v>20.01-49.98</v>
      </c>
      <c r="G896" t="str">
        <f>IF(Table1[[#This Row],[Transaction Type]]="Maintenance","Non-Sales","Sales")</f>
        <v>Non-Sales</v>
      </c>
      <c r="H896" t="str">
        <f>IF(Table1[[#This Row],[Quarter]]="q2",1,"")</f>
        <v/>
      </c>
      <c r="I896">
        <f>IF(Table1[[#This Row],[Quarter]]="q3",1,"")</f>
        <v>1</v>
      </c>
      <c r="J896" t="str">
        <f>IF(Table1[[#This Row],[Quarter]]="Q2",Table1[[#This Row],[Credit Amount]],"")</f>
        <v/>
      </c>
      <c r="K896">
        <f>IF(Table1[[#This Row],[Quarter]]="Q3",Table1[[#This Row],[Credit Amount]],"")</f>
        <v>-48.13</v>
      </c>
      <c r="L896" t="str">
        <f>IF(Table1[[#This Row],[Transaction Type]]="Upgrade",Table1[[#This Row],[Credit Amount]],IF(Table1[[#This Row],[Transaction Type]]="Activation",Table1[[#This Row],[Credit Amount]],""))</f>
        <v/>
      </c>
      <c r="M896">
        <f>IF(Table1[[#This Row],[Transaction Type]]="Maintenance",Table1[[#This Row],[Credit Amount]],"")</f>
        <v>-48.13</v>
      </c>
      <c r="N896">
        <v>10083</v>
      </c>
      <c r="O896" t="s">
        <v>2489</v>
      </c>
      <c r="P896" t="s">
        <v>2572</v>
      </c>
      <c r="Q896" t="s">
        <v>289</v>
      </c>
      <c r="R896">
        <v>10083</v>
      </c>
      <c r="S896" t="s">
        <v>2489</v>
      </c>
      <c r="T896" t="s">
        <v>2572</v>
      </c>
      <c r="U896" t="s">
        <v>289</v>
      </c>
      <c r="V896" t="s">
        <v>84</v>
      </c>
      <c r="W896">
        <v>100003980</v>
      </c>
      <c r="X896">
        <v>8005552981</v>
      </c>
      <c r="Y896" t="s">
        <v>2595</v>
      </c>
      <c r="Z896" t="s">
        <v>5569</v>
      </c>
      <c r="AA896" s="13">
        <v>-48.13</v>
      </c>
      <c r="AB896" s="14">
        <v>42580</v>
      </c>
      <c r="AC896" t="s">
        <v>36</v>
      </c>
    </row>
    <row r="897" spans="1:29" x14ac:dyDescent="0.25">
      <c r="A897" t="str">
        <f>CONCATENATE("Q",ROUNDUP(MONTH(Table1[[#This Row],[Month]])/3,0))</f>
        <v>Q3</v>
      </c>
      <c r="B897" s="14">
        <f>EOMONTH(Table1[[#This Row],[Credit Date]],-1)+1</f>
        <v>42583</v>
      </c>
      <c r="C897" t="str">
        <f>CONCATENATE(Table1[[#This Row],[Issuer Last Name]],", ",Table1[[#This Row],[Issuer First Name]])</f>
        <v>No. 083, Employee</v>
      </c>
      <c r="D897" t="str">
        <f>CONCATENATE(Table1[[#This Row],[Approver Last Name]],", ",Table1[[#This Row],[Approver First Name]])</f>
        <v>No. 048, Employee</v>
      </c>
      <c r="E897" t="str">
        <f>CONCATENATE(Table1[[#This Row],[Customer Last Name]],", ",Table1[[#This Row],[Customer First Name]])</f>
        <v>No. 11230, Client</v>
      </c>
      <c r="F8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7" t="str">
        <f>IF(Table1[[#This Row],[Transaction Type]]="Maintenance","Non-Sales","Sales")</f>
        <v>Non-Sales</v>
      </c>
      <c r="H897" t="str">
        <f>IF(Table1[[#This Row],[Quarter]]="q2",1,"")</f>
        <v/>
      </c>
      <c r="I897">
        <f>IF(Table1[[#This Row],[Quarter]]="q3",1,"")</f>
        <v>1</v>
      </c>
      <c r="J897" t="str">
        <f>IF(Table1[[#This Row],[Quarter]]="Q2",Table1[[#This Row],[Credit Amount]],"")</f>
        <v/>
      </c>
      <c r="K897">
        <f>IF(Table1[[#This Row],[Quarter]]="Q3",Table1[[#This Row],[Credit Amount]],"")</f>
        <v>-58.44</v>
      </c>
      <c r="L897" t="str">
        <f>IF(Table1[[#This Row],[Transaction Type]]="Upgrade",Table1[[#This Row],[Credit Amount]],IF(Table1[[#This Row],[Transaction Type]]="Activation",Table1[[#This Row],[Credit Amount]],""))</f>
        <v/>
      </c>
      <c r="M897">
        <f>IF(Table1[[#This Row],[Transaction Type]]="Maintenance",Table1[[#This Row],[Credit Amount]],"")</f>
        <v>-58.44</v>
      </c>
      <c r="N897">
        <v>10083</v>
      </c>
      <c r="O897" t="s">
        <v>2489</v>
      </c>
      <c r="P897" t="s">
        <v>2572</v>
      </c>
      <c r="Q897" t="s">
        <v>289</v>
      </c>
      <c r="R897">
        <v>10048</v>
      </c>
      <c r="S897" t="s">
        <v>2489</v>
      </c>
      <c r="T897" t="s">
        <v>2537</v>
      </c>
      <c r="U897" t="s">
        <v>290</v>
      </c>
      <c r="V897" t="s">
        <v>84</v>
      </c>
      <c r="W897">
        <v>100002229</v>
      </c>
      <c r="X897">
        <v>8005551230</v>
      </c>
      <c r="Y897" t="s">
        <v>2595</v>
      </c>
      <c r="Z897" t="s">
        <v>3825</v>
      </c>
      <c r="AA897" s="13">
        <v>-58.44</v>
      </c>
      <c r="AB897" s="14">
        <v>42587</v>
      </c>
      <c r="AC897" t="s">
        <v>36</v>
      </c>
    </row>
    <row r="898" spans="1:29" x14ac:dyDescent="0.25">
      <c r="A898" t="str">
        <f>CONCATENATE("Q",ROUNDUP(MONTH(Table1[[#This Row],[Month]])/3,0))</f>
        <v>Q3</v>
      </c>
      <c r="B898" s="14">
        <f>EOMONTH(Table1[[#This Row],[Credit Date]],-1)+1</f>
        <v>42583</v>
      </c>
      <c r="C898" t="str">
        <f>CONCATENATE(Table1[[#This Row],[Issuer Last Name]],", ",Table1[[#This Row],[Issuer First Name]])</f>
        <v>No. 083, Employee</v>
      </c>
      <c r="D898" t="str">
        <f>CONCATENATE(Table1[[#This Row],[Approver Last Name]],", ",Table1[[#This Row],[Approver First Name]])</f>
        <v>No. 083, Employee</v>
      </c>
      <c r="E898" t="str">
        <f>CONCATENATE(Table1[[#This Row],[Customer Last Name]],", ",Table1[[#This Row],[Customer First Name]])</f>
        <v>No. 11461, Client</v>
      </c>
      <c r="F898" t="str">
        <f>IF(Table1[[#This Row],[Credit Amount]]&gt;-19.99,"Less than 19.99",IF(Table1[[#This Row],[Credit Amount]]=-20,"20",IF(Table1[[#This Row],[Credit Amount]]&gt;-49.98,"20.01-49.98",IF(Table1[[#This Row],[Credit Amount]]=-49.99,"49.99",IF(Table1[[#This Row],[Credit Amount]]=-50,"50",IF(Table1[[#This Row],[Credit Amount]]&lt;-50.01,"Greater than 50"))))))</f>
        <v>Less than 19.99</v>
      </c>
      <c r="G898" t="str">
        <f>IF(Table1[[#This Row],[Transaction Type]]="Maintenance","Non-Sales","Sales")</f>
        <v>Non-Sales</v>
      </c>
      <c r="H898" t="str">
        <f>IF(Table1[[#This Row],[Quarter]]="q2",1,"")</f>
        <v/>
      </c>
      <c r="I898">
        <f>IF(Table1[[#This Row],[Quarter]]="q3",1,"")</f>
        <v>1</v>
      </c>
      <c r="J898" t="str">
        <f>IF(Table1[[#This Row],[Quarter]]="Q2",Table1[[#This Row],[Credit Amount]],"")</f>
        <v/>
      </c>
      <c r="K898">
        <f>IF(Table1[[#This Row],[Quarter]]="Q3",Table1[[#This Row],[Credit Amount]],"")</f>
        <v>-10.69</v>
      </c>
      <c r="L898" t="str">
        <f>IF(Table1[[#This Row],[Transaction Type]]="Upgrade",Table1[[#This Row],[Credit Amount]],IF(Table1[[#This Row],[Transaction Type]]="Activation",Table1[[#This Row],[Credit Amount]],""))</f>
        <v/>
      </c>
      <c r="M898">
        <f>IF(Table1[[#This Row],[Transaction Type]]="Maintenance",Table1[[#This Row],[Credit Amount]],"")</f>
        <v>-10.69</v>
      </c>
      <c r="N898">
        <v>10083</v>
      </c>
      <c r="O898" t="s">
        <v>2489</v>
      </c>
      <c r="P898" t="s">
        <v>2572</v>
      </c>
      <c r="Q898" t="s">
        <v>289</v>
      </c>
      <c r="R898">
        <v>10083</v>
      </c>
      <c r="S898" t="s">
        <v>2489</v>
      </c>
      <c r="T898" t="s">
        <v>2572</v>
      </c>
      <c r="U898" t="s">
        <v>289</v>
      </c>
      <c r="V898" t="s">
        <v>84</v>
      </c>
      <c r="W898">
        <v>100002460</v>
      </c>
      <c r="X898">
        <v>8005551461</v>
      </c>
      <c r="Y898" t="s">
        <v>2595</v>
      </c>
      <c r="Z898" t="s">
        <v>4056</v>
      </c>
      <c r="AA898" s="13">
        <v>-10.69</v>
      </c>
      <c r="AB898" s="14">
        <v>42591</v>
      </c>
      <c r="AC898" t="s">
        <v>36</v>
      </c>
    </row>
    <row r="899" spans="1:29" x14ac:dyDescent="0.25">
      <c r="A899" t="str">
        <f>CONCATENATE("Q",ROUNDUP(MONTH(Table1[[#This Row],[Month]])/3,0))</f>
        <v>Q3</v>
      </c>
      <c r="B899" s="14">
        <f>EOMONTH(Table1[[#This Row],[Credit Date]],-1)+1</f>
        <v>42583</v>
      </c>
      <c r="C899" t="str">
        <f>CONCATENATE(Table1[[#This Row],[Issuer Last Name]],", ",Table1[[#This Row],[Issuer First Name]])</f>
        <v>No. 083, Employee</v>
      </c>
      <c r="D899" t="str">
        <f>CONCATENATE(Table1[[#This Row],[Approver Last Name]],", ",Table1[[#This Row],[Approver First Name]])</f>
        <v>No. 048, Employee</v>
      </c>
      <c r="E899" t="str">
        <f>CONCATENATE(Table1[[#This Row],[Customer Last Name]],", ",Table1[[#This Row],[Customer First Name]])</f>
        <v>No. 12784, Client</v>
      </c>
      <c r="F8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899" t="str">
        <f>IF(Table1[[#This Row],[Transaction Type]]="Maintenance","Non-Sales","Sales")</f>
        <v>Non-Sales</v>
      </c>
      <c r="H899" t="str">
        <f>IF(Table1[[#This Row],[Quarter]]="q2",1,"")</f>
        <v/>
      </c>
      <c r="I899">
        <f>IF(Table1[[#This Row],[Quarter]]="q3",1,"")</f>
        <v>1</v>
      </c>
      <c r="J899" t="str">
        <f>IF(Table1[[#This Row],[Quarter]]="Q2",Table1[[#This Row],[Credit Amount]],"")</f>
        <v/>
      </c>
      <c r="K899">
        <f>IF(Table1[[#This Row],[Quarter]]="Q3",Table1[[#This Row],[Credit Amount]],"")</f>
        <v>-69.05</v>
      </c>
      <c r="L899" t="str">
        <f>IF(Table1[[#This Row],[Transaction Type]]="Upgrade",Table1[[#This Row],[Credit Amount]],IF(Table1[[#This Row],[Transaction Type]]="Activation",Table1[[#This Row],[Credit Amount]],""))</f>
        <v/>
      </c>
      <c r="M899">
        <f>IF(Table1[[#This Row],[Transaction Type]]="Maintenance",Table1[[#This Row],[Credit Amount]],"")</f>
        <v>-69.05</v>
      </c>
      <c r="N899">
        <v>10083</v>
      </c>
      <c r="O899" t="s">
        <v>2489</v>
      </c>
      <c r="P899" t="s">
        <v>2572</v>
      </c>
      <c r="Q899" t="s">
        <v>289</v>
      </c>
      <c r="R899">
        <v>10048</v>
      </c>
      <c r="S899" t="s">
        <v>2489</v>
      </c>
      <c r="T899" t="s">
        <v>2537</v>
      </c>
      <c r="U899" t="s">
        <v>290</v>
      </c>
      <c r="V899" t="s">
        <v>84</v>
      </c>
      <c r="W899">
        <v>100003783</v>
      </c>
      <c r="X899">
        <v>8005552784</v>
      </c>
      <c r="Y899" t="s">
        <v>2595</v>
      </c>
      <c r="Z899" t="s">
        <v>5376</v>
      </c>
      <c r="AA899" s="13">
        <v>-69.05</v>
      </c>
      <c r="AB899" s="14">
        <v>42594</v>
      </c>
      <c r="AC899" t="s">
        <v>36</v>
      </c>
    </row>
    <row r="900" spans="1:29" x14ac:dyDescent="0.25">
      <c r="A900" t="str">
        <f>CONCATENATE("Q",ROUNDUP(MONTH(Table1[[#This Row],[Month]])/3,0))</f>
        <v>Q3</v>
      </c>
      <c r="B900" s="14">
        <f>EOMONTH(Table1[[#This Row],[Credit Date]],-1)+1</f>
        <v>42583</v>
      </c>
      <c r="C900" t="str">
        <f>CONCATENATE(Table1[[#This Row],[Issuer Last Name]],", ",Table1[[#This Row],[Issuer First Name]])</f>
        <v>No. 083, Employee</v>
      </c>
      <c r="D900" t="str">
        <f>CONCATENATE(Table1[[#This Row],[Approver Last Name]],", ",Table1[[#This Row],[Approver First Name]])</f>
        <v>No. 048, Employee</v>
      </c>
      <c r="E900" t="str">
        <f>CONCATENATE(Table1[[#This Row],[Customer Last Name]],", ",Table1[[#This Row],[Customer First Name]])</f>
        <v>No. 12066, Client</v>
      </c>
      <c r="F9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0" t="str">
        <f>IF(Table1[[#This Row],[Transaction Type]]="Maintenance","Non-Sales","Sales")</f>
        <v>Sales</v>
      </c>
      <c r="H900" t="str">
        <f>IF(Table1[[#This Row],[Quarter]]="q2",1,"")</f>
        <v/>
      </c>
      <c r="I900">
        <f>IF(Table1[[#This Row],[Quarter]]="q3",1,"")</f>
        <v>1</v>
      </c>
      <c r="J900" t="str">
        <f>IF(Table1[[#This Row],[Quarter]]="Q2",Table1[[#This Row],[Credit Amount]],"")</f>
        <v/>
      </c>
      <c r="K900">
        <f>IF(Table1[[#This Row],[Quarter]]="Q3",Table1[[#This Row],[Credit Amount]],"")</f>
        <v>-52.74</v>
      </c>
      <c r="L900">
        <f>IF(Table1[[#This Row],[Transaction Type]]="Upgrade",Table1[[#This Row],[Credit Amount]],IF(Table1[[#This Row],[Transaction Type]]="Activation",Table1[[#This Row],[Credit Amount]],""))</f>
        <v>-52.74</v>
      </c>
      <c r="M900" t="str">
        <f>IF(Table1[[#This Row],[Transaction Type]]="Maintenance",Table1[[#This Row],[Credit Amount]],"")</f>
        <v/>
      </c>
      <c r="N900">
        <v>10083</v>
      </c>
      <c r="O900" t="s">
        <v>2489</v>
      </c>
      <c r="P900" t="s">
        <v>2572</v>
      </c>
      <c r="Q900" t="s">
        <v>289</v>
      </c>
      <c r="R900">
        <v>10048</v>
      </c>
      <c r="S900" t="s">
        <v>2489</v>
      </c>
      <c r="T900" t="s">
        <v>2537</v>
      </c>
      <c r="U900" t="s">
        <v>290</v>
      </c>
      <c r="V900" t="s">
        <v>84</v>
      </c>
      <c r="W900">
        <v>100003065</v>
      </c>
      <c r="X900">
        <v>8005552066</v>
      </c>
      <c r="Y900" t="s">
        <v>2595</v>
      </c>
      <c r="Z900" t="s">
        <v>4661</v>
      </c>
      <c r="AA900" s="13">
        <v>-52.74</v>
      </c>
      <c r="AB900" s="14">
        <v>42602</v>
      </c>
      <c r="AC900" t="s">
        <v>37</v>
      </c>
    </row>
    <row r="901" spans="1:29" x14ac:dyDescent="0.25">
      <c r="A901" t="str">
        <f>CONCATENATE("Q",ROUNDUP(MONTH(Table1[[#This Row],[Month]])/3,0))</f>
        <v>Q3</v>
      </c>
      <c r="B901" s="14">
        <f>EOMONTH(Table1[[#This Row],[Credit Date]],-1)+1</f>
        <v>42583</v>
      </c>
      <c r="C901" t="str">
        <f>CONCATENATE(Table1[[#This Row],[Issuer Last Name]],", ",Table1[[#This Row],[Issuer First Name]])</f>
        <v>No. 083, Employee</v>
      </c>
      <c r="D901" t="str">
        <f>CONCATENATE(Table1[[#This Row],[Approver Last Name]],", ",Table1[[#This Row],[Approver First Name]])</f>
        <v>No. 048, Employee</v>
      </c>
      <c r="E901" t="str">
        <f>CONCATENATE(Table1[[#This Row],[Customer Last Name]],", ",Table1[[#This Row],[Customer First Name]])</f>
        <v>No. 13430, Client</v>
      </c>
      <c r="F9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1" t="str">
        <f>IF(Table1[[#This Row],[Transaction Type]]="Maintenance","Non-Sales","Sales")</f>
        <v>Non-Sales</v>
      </c>
      <c r="H901" t="str">
        <f>IF(Table1[[#This Row],[Quarter]]="q2",1,"")</f>
        <v/>
      </c>
      <c r="I901">
        <f>IF(Table1[[#This Row],[Quarter]]="q3",1,"")</f>
        <v>1</v>
      </c>
      <c r="J901" t="str">
        <f>IF(Table1[[#This Row],[Quarter]]="Q2",Table1[[#This Row],[Credit Amount]],"")</f>
        <v/>
      </c>
      <c r="K901">
        <f>IF(Table1[[#This Row],[Quarter]]="Q3",Table1[[#This Row],[Credit Amount]],"")</f>
        <v>-73.66</v>
      </c>
      <c r="L901" t="str">
        <f>IF(Table1[[#This Row],[Transaction Type]]="Upgrade",Table1[[#This Row],[Credit Amount]],IF(Table1[[#This Row],[Transaction Type]]="Activation",Table1[[#This Row],[Credit Amount]],""))</f>
        <v/>
      </c>
      <c r="M901">
        <f>IF(Table1[[#This Row],[Transaction Type]]="Maintenance",Table1[[#This Row],[Credit Amount]],"")</f>
        <v>-73.66</v>
      </c>
      <c r="N901">
        <v>10083</v>
      </c>
      <c r="O901" t="s">
        <v>2489</v>
      </c>
      <c r="P901" t="s">
        <v>2572</v>
      </c>
      <c r="Q901" t="s">
        <v>289</v>
      </c>
      <c r="R901">
        <v>10048</v>
      </c>
      <c r="S901" t="s">
        <v>2489</v>
      </c>
      <c r="T901" t="s">
        <v>2537</v>
      </c>
      <c r="U901" t="s">
        <v>290</v>
      </c>
      <c r="V901" t="s">
        <v>84</v>
      </c>
      <c r="W901">
        <v>100004429</v>
      </c>
      <c r="X901">
        <v>8005553430</v>
      </c>
      <c r="Y901" t="s">
        <v>2595</v>
      </c>
      <c r="Z901" t="s">
        <v>6018</v>
      </c>
      <c r="AA901" s="13">
        <v>-73.66</v>
      </c>
      <c r="AB901" s="14">
        <v>42602</v>
      </c>
      <c r="AC901" t="s">
        <v>36</v>
      </c>
    </row>
    <row r="902" spans="1:29" x14ac:dyDescent="0.25">
      <c r="A902" t="str">
        <f>CONCATENATE("Q",ROUNDUP(MONTH(Table1[[#This Row],[Month]])/3,0))</f>
        <v>Q3</v>
      </c>
      <c r="B902" s="14">
        <f>EOMONTH(Table1[[#This Row],[Credit Date]],-1)+1</f>
        <v>42583</v>
      </c>
      <c r="C902" t="str">
        <f>CONCATENATE(Table1[[#This Row],[Issuer Last Name]],", ",Table1[[#This Row],[Issuer First Name]])</f>
        <v>No. 083, Employee</v>
      </c>
      <c r="D902" t="str">
        <f>CONCATENATE(Table1[[#This Row],[Approver Last Name]],", ",Table1[[#This Row],[Approver First Name]])</f>
        <v>No. 048, Employee</v>
      </c>
      <c r="E902" t="str">
        <f>CONCATENATE(Table1[[#This Row],[Customer Last Name]],", ",Table1[[#This Row],[Customer First Name]])</f>
        <v>No. 12359, Client</v>
      </c>
      <c r="F9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2" t="str">
        <f>IF(Table1[[#This Row],[Transaction Type]]="Maintenance","Non-Sales","Sales")</f>
        <v>Non-Sales</v>
      </c>
      <c r="H902" t="str">
        <f>IF(Table1[[#This Row],[Quarter]]="q2",1,"")</f>
        <v/>
      </c>
      <c r="I902">
        <f>IF(Table1[[#This Row],[Quarter]]="q3",1,"")</f>
        <v>1</v>
      </c>
      <c r="J902" t="str">
        <f>IF(Table1[[#This Row],[Quarter]]="Q2",Table1[[#This Row],[Credit Amount]],"")</f>
        <v/>
      </c>
      <c r="K902">
        <f>IF(Table1[[#This Row],[Quarter]]="Q3",Table1[[#This Row],[Credit Amount]],"")</f>
        <v>-78.7</v>
      </c>
      <c r="L902" t="str">
        <f>IF(Table1[[#This Row],[Transaction Type]]="Upgrade",Table1[[#This Row],[Credit Amount]],IF(Table1[[#This Row],[Transaction Type]]="Activation",Table1[[#This Row],[Credit Amount]],""))</f>
        <v/>
      </c>
      <c r="M902">
        <f>IF(Table1[[#This Row],[Transaction Type]]="Maintenance",Table1[[#This Row],[Credit Amount]],"")</f>
        <v>-78.7</v>
      </c>
      <c r="N902">
        <v>10083</v>
      </c>
      <c r="O902" t="s">
        <v>2489</v>
      </c>
      <c r="P902" t="s">
        <v>2572</v>
      </c>
      <c r="Q902" t="s">
        <v>289</v>
      </c>
      <c r="R902">
        <v>10048</v>
      </c>
      <c r="S902" t="s">
        <v>2489</v>
      </c>
      <c r="T902" t="s">
        <v>2537</v>
      </c>
      <c r="U902" t="s">
        <v>290</v>
      </c>
      <c r="V902" t="s">
        <v>84</v>
      </c>
      <c r="W902">
        <v>100003358</v>
      </c>
      <c r="X902">
        <v>8005552359</v>
      </c>
      <c r="Y902" t="s">
        <v>2595</v>
      </c>
      <c r="Z902" t="s">
        <v>4954</v>
      </c>
      <c r="AA902" s="13">
        <v>-78.7</v>
      </c>
      <c r="AB902" s="14">
        <v>42607</v>
      </c>
      <c r="AC902" t="s">
        <v>36</v>
      </c>
    </row>
    <row r="903" spans="1:29" x14ac:dyDescent="0.25">
      <c r="A903" t="str">
        <f>CONCATENATE("Q",ROUNDUP(MONTH(Table1[[#This Row],[Month]])/3,0))</f>
        <v>Q3</v>
      </c>
      <c r="B903" s="14">
        <f>EOMONTH(Table1[[#This Row],[Credit Date]],-1)+1</f>
        <v>42583</v>
      </c>
      <c r="C903" t="str">
        <f>CONCATENATE(Table1[[#This Row],[Issuer Last Name]],", ",Table1[[#This Row],[Issuer First Name]])</f>
        <v>No. 083, Employee</v>
      </c>
      <c r="D903" t="str">
        <f>CONCATENATE(Table1[[#This Row],[Approver Last Name]],", ",Table1[[#This Row],[Approver First Name]])</f>
        <v>No. 083, Employee</v>
      </c>
      <c r="E903" t="str">
        <f>CONCATENATE(Table1[[#This Row],[Customer Last Name]],", ",Table1[[#This Row],[Customer First Name]])</f>
        <v>No. 13851, Client</v>
      </c>
      <c r="F903" t="str">
        <f>IF(Table1[[#This Row],[Credit Amount]]&gt;-19.99,"Less than 19.99",IF(Table1[[#This Row],[Credit Amount]]=-20,"20",IF(Table1[[#This Row],[Credit Amount]]&gt;-49.98,"20.01-49.98",IF(Table1[[#This Row],[Credit Amount]]=-49.99,"49.99",IF(Table1[[#This Row],[Credit Amount]]=-50,"50",IF(Table1[[#This Row],[Credit Amount]]&lt;-50.01,"Greater than 50"))))))</f>
        <v>Less than 19.99</v>
      </c>
      <c r="G903" t="str">
        <f>IF(Table1[[#This Row],[Transaction Type]]="Maintenance","Non-Sales","Sales")</f>
        <v>Non-Sales</v>
      </c>
      <c r="H903" t="str">
        <f>IF(Table1[[#This Row],[Quarter]]="q2",1,"")</f>
        <v/>
      </c>
      <c r="I903">
        <f>IF(Table1[[#This Row],[Quarter]]="q3",1,"")</f>
        <v>1</v>
      </c>
      <c r="J903" t="str">
        <f>IF(Table1[[#This Row],[Quarter]]="Q2",Table1[[#This Row],[Credit Amount]],"")</f>
        <v/>
      </c>
      <c r="K903">
        <f>IF(Table1[[#This Row],[Quarter]]="Q3",Table1[[#This Row],[Credit Amount]],"")</f>
        <v>-19.12</v>
      </c>
      <c r="L903" t="str">
        <f>IF(Table1[[#This Row],[Transaction Type]]="Upgrade",Table1[[#This Row],[Credit Amount]],IF(Table1[[#This Row],[Transaction Type]]="Activation",Table1[[#This Row],[Credit Amount]],""))</f>
        <v/>
      </c>
      <c r="M903">
        <f>IF(Table1[[#This Row],[Transaction Type]]="Maintenance",Table1[[#This Row],[Credit Amount]],"")</f>
        <v>-19.12</v>
      </c>
      <c r="N903">
        <v>10083</v>
      </c>
      <c r="O903" t="s">
        <v>2489</v>
      </c>
      <c r="P903" t="s">
        <v>2572</v>
      </c>
      <c r="Q903" t="s">
        <v>289</v>
      </c>
      <c r="R903">
        <v>10083</v>
      </c>
      <c r="S903" t="s">
        <v>2489</v>
      </c>
      <c r="T903" t="s">
        <v>2572</v>
      </c>
      <c r="U903" t="s">
        <v>289</v>
      </c>
      <c r="V903" t="s">
        <v>84</v>
      </c>
      <c r="W903">
        <v>100004850</v>
      </c>
      <c r="X903">
        <v>8005553851</v>
      </c>
      <c r="Y903" t="s">
        <v>2595</v>
      </c>
      <c r="Z903" t="s">
        <v>6439</v>
      </c>
      <c r="AA903" s="13">
        <v>-19.12</v>
      </c>
      <c r="AB903" s="14">
        <v>42608</v>
      </c>
      <c r="AC903" t="s">
        <v>36</v>
      </c>
    </row>
    <row r="904" spans="1:29" x14ac:dyDescent="0.25">
      <c r="A904" t="str">
        <f>CONCATENATE("Q",ROUNDUP(MONTH(Table1[[#This Row],[Month]])/3,0))</f>
        <v>Q3</v>
      </c>
      <c r="B904" s="14">
        <f>EOMONTH(Table1[[#This Row],[Credit Date]],-1)+1</f>
        <v>42583</v>
      </c>
      <c r="C904" t="str">
        <f>CONCATENATE(Table1[[#This Row],[Issuer Last Name]],", ",Table1[[#This Row],[Issuer First Name]])</f>
        <v>No. 083, Employee</v>
      </c>
      <c r="D904" t="str">
        <f>CONCATENATE(Table1[[#This Row],[Approver Last Name]],", ",Table1[[#This Row],[Approver First Name]])</f>
        <v>No. 048, Employee</v>
      </c>
      <c r="E904" t="str">
        <f>CONCATENATE(Table1[[#This Row],[Customer Last Name]],", ",Table1[[#This Row],[Customer First Name]])</f>
        <v>No. 10642, Client</v>
      </c>
      <c r="F9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4" t="str">
        <f>IF(Table1[[#This Row],[Transaction Type]]="Maintenance","Non-Sales","Sales")</f>
        <v>Non-Sales</v>
      </c>
      <c r="H904" t="str">
        <f>IF(Table1[[#This Row],[Quarter]]="q2",1,"")</f>
        <v/>
      </c>
      <c r="I904">
        <f>IF(Table1[[#This Row],[Quarter]]="q3",1,"")</f>
        <v>1</v>
      </c>
      <c r="J904" t="str">
        <f>IF(Table1[[#This Row],[Quarter]]="Q2",Table1[[#This Row],[Credit Amount]],"")</f>
        <v/>
      </c>
      <c r="K904">
        <f>IF(Table1[[#This Row],[Quarter]]="Q3",Table1[[#This Row],[Credit Amount]],"")</f>
        <v>-90.3</v>
      </c>
      <c r="L904" t="str">
        <f>IF(Table1[[#This Row],[Transaction Type]]="Upgrade",Table1[[#This Row],[Credit Amount]],IF(Table1[[#This Row],[Transaction Type]]="Activation",Table1[[#This Row],[Credit Amount]],""))</f>
        <v/>
      </c>
      <c r="M904">
        <f>IF(Table1[[#This Row],[Transaction Type]]="Maintenance",Table1[[#This Row],[Credit Amount]],"")</f>
        <v>-90.3</v>
      </c>
      <c r="N904">
        <v>10083</v>
      </c>
      <c r="O904" t="s">
        <v>2489</v>
      </c>
      <c r="P904" t="s">
        <v>2572</v>
      </c>
      <c r="Q904" t="s">
        <v>289</v>
      </c>
      <c r="R904">
        <v>10048</v>
      </c>
      <c r="S904" t="s">
        <v>2489</v>
      </c>
      <c r="T904" t="s">
        <v>2537</v>
      </c>
      <c r="U904" t="s">
        <v>290</v>
      </c>
      <c r="V904" t="s">
        <v>84</v>
      </c>
      <c r="W904">
        <v>100001641</v>
      </c>
      <c r="X904">
        <v>8005550642</v>
      </c>
      <c r="Y904" t="s">
        <v>2595</v>
      </c>
      <c r="Z904" t="s">
        <v>3237</v>
      </c>
      <c r="AA904" s="13">
        <v>-90.3</v>
      </c>
      <c r="AB904" s="14">
        <v>42612</v>
      </c>
      <c r="AC904" t="s">
        <v>36</v>
      </c>
    </row>
    <row r="905" spans="1:29" x14ac:dyDescent="0.25">
      <c r="A905" t="str">
        <f>CONCATENATE("Q",ROUNDUP(MONTH(Table1[[#This Row],[Month]])/3,0))</f>
        <v>Q3</v>
      </c>
      <c r="B905" s="14">
        <f>EOMONTH(Table1[[#This Row],[Credit Date]],-1)+1</f>
        <v>42614</v>
      </c>
      <c r="C905" t="str">
        <f>CONCATENATE(Table1[[#This Row],[Issuer Last Name]],", ",Table1[[#This Row],[Issuer First Name]])</f>
        <v>No. 083, Employee</v>
      </c>
      <c r="D905" t="str">
        <f>CONCATENATE(Table1[[#This Row],[Approver Last Name]],", ",Table1[[#This Row],[Approver First Name]])</f>
        <v>No. 083, Employee</v>
      </c>
      <c r="E905" t="str">
        <f>CONCATENATE(Table1[[#This Row],[Customer Last Name]],", ",Table1[[#This Row],[Customer First Name]])</f>
        <v>No. 13701, Client</v>
      </c>
      <c r="F905" t="str">
        <f>IF(Table1[[#This Row],[Credit Amount]]&gt;-19.99,"Less than 19.99",IF(Table1[[#This Row],[Credit Amount]]=-20,"20",IF(Table1[[#This Row],[Credit Amount]]&gt;-49.98,"20.01-49.98",IF(Table1[[#This Row],[Credit Amount]]=-49.99,"49.99",IF(Table1[[#This Row],[Credit Amount]]=-50,"50",IF(Table1[[#This Row],[Credit Amount]]&lt;-50.01,"Greater than 50"))))))</f>
        <v>Less than 19.99</v>
      </c>
      <c r="G905" t="str">
        <f>IF(Table1[[#This Row],[Transaction Type]]="Maintenance","Non-Sales","Sales")</f>
        <v>Non-Sales</v>
      </c>
      <c r="H905" t="str">
        <f>IF(Table1[[#This Row],[Quarter]]="q2",1,"")</f>
        <v/>
      </c>
      <c r="I905">
        <f>IF(Table1[[#This Row],[Quarter]]="q3",1,"")</f>
        <v>1</v>
      </c>
      <c r="J905" t="str">
        <f>IF(Table1[[#This Row],[Quarter]]="Q2",Table1[[#This Row],[Credit Amount]],"")</f>
        <v/>
      </c>
      <c r="K905">
        <f>IF(Table1[[#This Row],[Quarter]]="Q3",Table1[[#This Row],[Credit Amount]],"")</f>
        <v>-8.66</v>
      </c>
      <c r="L905" t="str">
        <f>IF(Table1[[#This Row],[Transaction Type]]="Upgrade",Table1[[#This Row],[Credit Amount]],IF(Table1[[#This Row],[Transaction Type]]="Activation",Table1[[#This Row],[Credit Amount]],""))</f>
        <v/>
      </c>
      <c r="M905">
        <f>IF(Table1[[#This Row],[Transaction Type]]="Maintenance",Table1[[#This Row],[Credit Amount]],"")</f>
        <v>-8.66</v>
      </c>
      <c r="N905">
        <v>10083</v>
      </c>
      <c r="O905" t="s">
        <v>2489</v>
      </c>
      <c r="P905" t="s">
        <v>2572</v>
      </c>
      <c r="Q905" t="s">
        <v>289</v>
      </c>
      <c r="R905">
        <v>10083</v>
      </c>
      <c r="S905" t="s">
        <v>2489</v>
      </c>
      <c r="T905" t="s">
        <v>2572</v>
      </c>
      <c r="U905" t="s">
        <v>289</v>
      </c>
      <c r="V905" t="s">
        <v>84</v>
      </c>
      <c r="W905">
        <v>100004700</v>
      </c>
      <c r="X905">
        <v>8005553701</v>
      </c>
      <c r="Y905" t="s">
        <v>2595</v>
      </c>
      <c r="Z905" t="s">
        <v>6289</v>
      </c>
      <c r="AA905" s="13">
        <v>-8.66</v>
      </c>
      <c r="AB905" s="14">
        <v>42614</v>
      </c>
      <c r="AC905" t="s">
        <v>36</v>
      </c>
    </row>
    <row r="906" spans="1:29" x14ac:dyDescent="0.25">
      <c r="A906" t="str">
        <f>CONCATENATE("Q",ROUNDUP(MONTH(Table1[[#This Row],[Month]])/3,0))</f>
        <v>Q3</v>
      </c>
      <c r="B906" s="14">
        <f>EOMONTH(Table1[[#This Row],[Credit Date]],-1)+1</f>
        <v>42614</v>
      </c>
      <c r="C906" t="str">
        <f>CONCATENATE(Table1[[#This Row],[Issuer Last Name]],", ",Table1[[#This Row],[Issuer First Name]])</f>
        <v>No. 083, Employee</v>
      </c>
      <c r="D906" t="str">
        <f>CONCATENATE(Table1[[#This Row],[Approver Last Name]],", ",Table1[[#This Row],[Approver First Name]])</f>
        <v>No. 083, Employee</v>
      </c>
      <c r="E906" t="str">
        <f>CONCATENATE(Table1[[#This Row],[Customer Last Name]],", ",Table1[[#This Row],[Customer First Name]])</f>
        <v>No. 10238, Client</v>
      </c>
      <c r="F906" t="str">
        <f>IF(Table1[[#This Row],[Credit Amount]]&gt;-19.99,"Less than 19.99",IF(Table1[[#This Row],[Credit Amount]]=-20,"20",IF(Table1[[#This Row],[Credit Amount]]&gt;-49.98,"20.01-49.98",IF(Table1[[#This Row],[Credit Amount]]=-49.99,"49.99",IF(Table1[[#This Row],[Credit Amount]]=-50,"50",IF(Table1[[#This Row],[Credit Amount]]&lt;-50.01,"Greater than 50"))))))</f>
        <v>20.01-49.98</v>
      </c>
      <c r="G906" t="str">
        <f>IF(Table1[[#This Row],[Transaction Type]]="Maintenance","Non-Sales","Sales")</f>
        <v>Non-Sales</v>
      </c>
      <c r="H906" t="str">
        <f>IF(Table1[[#This Row],[Quarter]]="q2",1,"")</f>
        <v/>
      </c>
      <c r="I906">
        <f>IF(Table1[[#This Row],[Quarter]]="q3",1,"")</f>
        <v>1</v>
      </c>
      <c r="J906" t="str">
        <f>IF(Table1[[#This Row],[Quarter]]="Q2",Table1[[#This Row],[Credit Amount]],"")</f>
        <v/>
      </c>
      <c r="K906">
        <f>IF(Table1[[#This Row],[Quarter]]="Q3",Table1[[#This Row],[Credit Amount]],"")</f>
        <v>-36.92</v>
      </c>
      <c r="L906" t="str">
        <f>IF(Table1[[#This Row],[Transaction Type]]="Upgrade",Table1[[#This Row],[Credit Amount]],IF(Table1[[#This Row],[Transaction Type]]="Activation",Table1[[#This Row],[Credit Amount]],""))</f>
        <v/>
      </c>
      <c r="M906">
        <f>IF(Table1[[#This Row],[Transaction Type]]="Maintenance",Table1[[#This Row],[Credit Amount]],"")</f>
        <v>-36.92</v>
      </c>
      <c r="N906">
        <v>10083</v>
      </c>
      <c r="O906" t="s">
        <v>2489</v>
      </c>
      <c r="P906" t="s">
        <v>2572</v>
      </c>
      <c r="Q906" t="s">
        <v>289</v>
      </c>
      <c r="R906">
        <v>10083</v>
      </c>
      <c r="S906" t="s">
        <v>2489</v>
      </c>
      <c r="T906" t="s">
        <v>2572</v>
      </c>
      <c r="U906" t="s">
        <v>289</v>
      </c>
      <c r="V906" t="s">
        <v>84</v>
      </c>
      <c r="W906">
        <v>100001237</v>
      </c>
      <c r="X906">
        <v>8005550238</v>
      </c>
      <c r="Y906" t="s">
        <v>2595</v>
      </c>
      <c r="Z906" t="s">
        <v>2833</v>
      </c>
      <c r="AA906" s="13">
        <v>-36.92</v>
      </c>
      <c r="AB906" s="14">
        <v>42615</v>
      </c>
      <c r="AC906" t="s">
        <v>36</v>
      </c>
    </row>
    <row r="907" spans="1:29" x14ac:dyDescent="0.25">
      <c r="A907" t="str">
        <f>CONCATENATE("Q",ROUNDUP(MONTH(Table1[[#This Row],[Month]])/3,0))</f>
        <v>Q3</v>
      </c>
      <c r="B907" s="14">
        <f>EOMONTH(Table1[[#This Row],[Credit Date]],-1)+1</f>
        <v>42614</v>
      </c>
      <c r="C907" t="str">
        <f>CONCATENATE(Table1[[#This Row],[Issuer Last Name]],", ",Table1[[#This Row],[Issuer First Name]])</f>
        <v>No. 083, Employee</v>
      </c>
      <c r="D907" t="str">
        <f>CONCATENATE(Table1[[#This Row],[Approver Last Name]],", ",Table1[[#This Row],[Approver First Name]])</f>
        <v>No. 083, Employee</v>
      </c>
      <c r="E907" t="str">
        <f>CONCATENATE(Table1[[#This Row],[Customer Last Name]],", ",Table1[[#This Row],[Customer First Name]])</f>
        <v>No. 13956, Client</v>
      </c>
      <c r="F907" t="str">
        <f>IF(Table1[[#This Row],[Credit Amount]]&gt;-19.99,"Less than 19.99",IF(Table1[[#This Row],[Credit Amount]]=-20,"20",IF(Table1[[#This Row],[Credit Amount]]&gt;-49.98,"20.01-49.98",IF(Table1[[#This Row],[Credit Amount]]=-49.99,"49.99",IF(Table1[[#This Row],[Credit Amount]]=-50,"50",IF(Table1[[#This Row],[Credit Amount]]&lt;-50.01,"Greater than 50"))))))</f>
        <v>20.01-49.98</v>
      </c>
      <c r="G907" t="str">
        <f>IF(Table1[[#This Row],[Transaction Type]]="Maintenance","Non-Sales","Sales")</f>
        <v>Sales</v>
      </c>
      <c r="H907" t="str">
        <f>IF(Table1[[#This Row],[Quarter]]="q2",1,"")</f>
        <v/>
      </c>
      <c r="I907">
        <f>IF(Table1[[#This Row],[Quarter]]="q3",1,"")</f>
        <v>1</v>
      </c>
      <c r="J907" t="str">
        <f>IF(Table1[[#This Row],[Quarter]]="Q2",Table1[[#This Row],[Credit Amount]],"")</f>
        <v/>
      </c>
      <c r="K907">
        <f>IF(Table1[[#This Row],[Quarter]]="Q3",Table1[[#This Row],[Credit Amount]],"")</f>
        <v>-29.18</v>
      </c>
      <c r="L907">
        <f>IF(Table1[[#This Row],[Transaction Type]]="Upgrade",Table1[[#This Row],[Credit Amount]],IF(Table1[[#This Row],[Transaction Type]]="Activation",Table1[[#This Row],[Credit Amount]],""))</f>
        <v>-29.18</v>
      </c>
      <c r="M907" t="str">
        <f>IF(Table1[[#This Row],[Transaction Type]]="Maintenance",Table1[[#This Row],[Credit Amount]],"")</f>
        <v/>
      </c>
      <c r="N907">
        <v>10083</v>
      </c>
      <c r="O907" t="s">
        <v>2489</v>
      </c>
      <c r="P907" t="s">
        <v>2572</v>
      </c>
      <c r="Q907" t="s">
        <v>289</v>
      </c>
      <c r="R907">
        <v>10083</v>
      </c>
      <c r="S907" t="s">
        <v>2489</v>
      </c>
      <c r="T907" t="s">
        <v>2572</v>
      </c>
      <c r="U907" t="s">
        <v>289</v>
      </c>
      <c r="V907" t="s">
        <v>84</v>
      </c>
      <c r="W907">
        <v>100004955</v>
      </c>
      <c r="X907">
        <v>8005553956</v>
      </c>
      <c r="Y907" t="s">
        <v>2595</v>
      </c>
      <c r="Z907" t="s">
        <v>6544</v>
      </c>
      <c r="AA907" s="13">
        <v>-29.18</v>
      </c>
      <c r="AB907" s="14">
        <v>42615</v>
      </c>
      <c r="AC907" t="s">
        <v>35</v>
      </c>
    </row>
    <row r="908" spans="1:29" x14ac:dyDescent="0.25">
      <c r="A908" t="str">
        <f>CONCATENATE("Q",ROUNDUP(MONTH(Table1[[#This Row],[Month]])/3,0))</f>
        <v>Q3</v>
      </c>
      <c r="B908" s="14">
        <f>EOMONTH(Table1[[#This Row],[Credit Date]],-1)+1</f>
        <v>42614</v>
      </c>
      <c r="C908" t="str">
        <f>CONCATENATE(Table1[[#This Row],[Issuer Last Name]],", ",Table1[[#This Row],[Issuer First Name]])</f>
        <v>No. 083, Employee</v>
      </c>
      <c r="D908" t="str">
        <f>CONCATENATE(Table1[[#This Row],[Approver Last Name]],", ",Table1[[#This Row],[Approver First Name]])</f>
        <v>No. 048, Employee</v>
      </c>
      <c r="E908" t="str">
        <f>CONCATENATE(Table1[[#This Row],[Customer Last Name]],", ",Table1[[#This Row],[Customer First Name]])</f>
        <v>No. 11396, Client</v>
      </c>
      <c r="F9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8" t="str">
        <f>IF(Table1[[#This Row],[Transaction Type]]="Maintenance","Non-Sales","Sales")</f>
        <v>Non-Sales</v>
      </c>
      <c r="H908" t="str">
        <f>IF(Table1[[#This Row],[Quarter]]="q2",1,"")</f>
        <v/>
      </c>
      <c r="I908">
        <f>IF(Table1[[#This Row],[Quarter]]="q3",1,"")</f>
        <v>1</v>
      </c>
      <c r="J908" t="str">
        <f>IF(Table1[[#This Row],[Quarter]]="Q2",Table1[[#This Row],[Credit Amount]],"")</f>
        <v/>
      </c>
      <c r="K908">
        <f>IF(Table1[[#This Row],[Quarter]]="Q3",Table1[[#This Row],[Credit Amount]],"")</f>
        <v>-50.65</v>
      </c>
      <c r="L908" t="str">
        <f>IF(Table1[[#This Row],[Transaction Type]]="Upgrade",Table1[[#This Row],[Credit Amount]],IF(Table1[[#This Row],[Transaction Type]]="Activation",Table1[[#This Row],[Credit Amount]],""))</f>
        <v/>
      </c>
      <c r="M908">
        <f>IF(Table1[[#This Row],[Transaction Type]]="Maintenance",Table1[[#This Row],[Credit Amount]],"")</f>
        <v>-50.65</v>
      </c>
      <c r="N908">
        <v>10083</v>
      </c>
      <c r="O908" t="s">
        <v>2489</v>
      </c>
      <c r="P908" t="s">
        <v>2572</v>
      </c>
      <c r="Q908" t="s">
        <v>289</v>
      </c>
      <c r="R908">
        <v>10048</v>
      </c>
      <c r="S908" t="s">
        <v>2489</v>
      </c>
      <c r="T908" t="s">
        <v>2537</v>
      </c>
      <c r="U908" t="s">
        <v>290</v>
      </c>
      <c r="V908" t="s">
        <v>84</v>
      </c>
      <c r="W908">
        <v>100002395</v>
      </c>
      <c r="X908">
        <v>8005551396</v>
      </c>
      <c r="Y908" t="s">
        <v>2595</v>
      </c>
      <c r="Z908" t="s">
        <v>3991</v>
      </c>
      <c r="AA908" s="13">
        <v>-50.65</v>
      </c>
      <c r="AB908" s="14">
        <v>42630</v>
      </c>
      <c r="AC908" t="s">
        <v>36</v>
      </c>
    </row>
    <row r="909" spans="1:29" x14ac:dyDescent="0.25">
      <c r="A909" t="str">
        <f>CONCATENATE("Q",ROUNDUP(MONTH(Table1[[#This Row],[Month]])/3,0))</f>
        <v>Q3</v>
      </c>
      <c r="B909" s="14">
        <f>EOMONTH(Table1[[#This Row],[Credit Date]],-1)+1</f>
        <v>42614</v>
      </c>
      <c r="C909" t="str">
        <f>CONCATENATE(Table1[[#This Row],[Issuer Last Name]],", ",Table1[[#This Row],[Issuer First Name]])</f>
        <v>No. 083, Employee</v>
      </c>
      <c r="D909" t="str">
        <f>CONCATENATE(Table1[[#This Row],[Approver Last Name]],", ",Table1[[#This Row],[Approver First Name]])</f>
        <v>No. 048, Employee</v>
      </c>
      <c r="E909" t="str">
        <f>CONCATENATE(Table1[[#This Row],[Customer Last Name]],", ",Table1[[#This Row],[Customer First Name]])</f>
        <v>No. 11552, Client</v>
      </c>
      <c r="F9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09" t="str">
        <f>IF(Table1[[#This Row],[Transaction Type]]="Maintenance","Non-Sales","Sales")</f>
        <v>Sales</v>
      </c>
      <c r="H909" t="str">
        <f>IF(Table1[[#This Row],[Quarter]]="q2",1,"")</f>
        <v/>
      </c>
      <c r="I909">
        <f>IF(Table1[[#This Row],[Quarter]]="q3",1,"")</f>
        <v>1</v>
      </c>
      <c r="J909" t="str">
        <f>IF(Table1[[#This Row],[Quarter]]="Q2",Table1[[#This Row],[Credit Amount]],"")</f>
        <v/>
      </c>
      <c r="K909">
        <f>IF(Table1[[#This Row],[Quarter]]="Q3",Table1[[#This Row],[Credit Amount]],"")</f>
        <v>-56.54</v>
      </c>
      <c r="L909">
        <f>IF(Table1[[#This Row],[Transaction Type]]="Upgrade",Table1[[#This Row],[Credit Amount]],IF(Table1[[#This Row],[Transaction Type]]="Activation",Table1[[#This Row],[Credit Amount]],""))</f>
        <v>-56.54</v>
      </c>
      <c r="M909" t="str">
        <f>IF(Table1[[#This Row],[Transaction Type]]="Maintenance",Table1[[#This Row],[Credit Amount]],"")</f>
        <v/>
      </c>
      <c r="N909">
        <v>10083</v>
      </c>
      <c r="O909" t="s">
        <v>2489</v>
      </c>
      <c r="P909" t="s">
        <v>2572</v>
      </c>
      <c r="Q909" t="s">
        <v>289</v>
      </c>
      <c r="R909">
        <v>10048</v>
      </c>
      <c r="S909" t="s">
        <v>2489</v>
      </c>
      <c r="T909" t="s">
        <v>2537</v>
      </c>
      <c r="U909" t="s">
        <v>290</v>
      </c>
      <c r="V909" t="s">
        <v>84</v>
      </c>
      <c r="W909">
        <v>100002551</v>
      </c>
      <c r="X909">
        <v>8005551552</v>
      </c>
      <c r="Y909" t="s">
        <v>2595</v>
      </c>
      <c r="Z909" t="s">
        <v>4147</v>
      </c>
      <c r="AA909" s="13">
        <v>-56.54</v>
      </c>
      <c r="AB909" s="14">
        <v>42631</v>
      </c>
      <c r="AC909" t="s">
        <v>37</v>
      </c>
    </row>
    <row r="910" spans="1:29" x14ac:dyDescent="0.25">
      <c r="A910" t="str">
        <f>CONCATENATE("Q",ROUNDUP(MONTH(Table1[[#This Row],[Month]])/3,0))</f>
        <v>Q3</v>
      </c>
      <c r="B910" s="14">
        <f>EOMONTH(Table1[[#This Row],[Credit Date]],-1)+1</f>
        <v>42614</v>
      </c>
      <c r="C910" t="str">
        <f>CONCATENATE(Table1[[#This Row],[Issuer Last Name]],", ",Table1[[#This Row],[Issuer First Name]])</f>
        <v>No. 083, Employee</v>
      </c>
      <c r="D910" t="str">
        <f>CONCATENATE(Table1[[#This Row],[Approver Last Name]],", ",Table1[[#This Row],[Approver First Name]])</f>
        <v>No. 048, Employee</v>
      </c>
      <c r="E910" t="str">
        <f>CONCATENATE(Table1[[#This Row],[Customer Last Name]],", ",Table1[[#This Row],[Customer First Name]])</f>
        <v>No. 10715, Client</v>
      </c>
      <c r="F9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10" t="str">
        <f>IF(Table1[[#This Row],[Transaction Type]]="Maintenance","Non-Sales","Sales")</f>
        <v>Non-Sales</v>
      </c>
      <c r="H910" t="str">
        <f>IF(Table1[[#This Row],[Quarter]]="q2",1,"")</f>
        <v/>
      </c>
      <c r="I910">
        <f>IF(Table1[[#This Row],[Quarter]]="q3",1,"")</f>
        <v>1</v>
      </c>
      <c r="J910" t="str">
        <f>IF(Table1[[#This Row],[Quarter]]="Q2",Table1[[#This Row],[Credit Amount]],"")</f>
        <v/>
      </c>
      <c r="K910">
        <f>IF(Table1[[#This Row],[Quarter]]="Q3",Table1[[#This Row],[Credit Amount]],"")</f>
        <v>-67.59</v>
      </c>
      <c r="L910" t="str">
        <f>IF(Table1[[#This Row],[Transaction Type]]="Upgrade",Table1[[#This Row],[Credit Amount]],IF(Table1[[#This Row],[Transaction Type]]="Activation",Table1[[#This Row],[Credit Amount]],""))</f>
        <v/>
      </c>
      <c r="M910">
        <f>IF(Table1[[#This Row],[Transaction Type]]="Maintenance",Table1[[#This Row],[Credit Amount]],"")</f>
        <v>-67.59</v>
      </c>
      <c r="N910">
        <v>10083</v>
      </c>
      <c r="O910" t="s">
        <v>2489</v>
      </c>
      <c r="P910" t="s">
        <v>2572</v>
      </c>
      <c r="Q910" t="s">
        <v>289</v>
      </c>
      <c r="R910">
        <v>10048</v>
      </c>
      <c r="S910" t="s">
        <v>2489</v>
      </c>
      <c r="T910" t="s">
        <v>2537</v>
      </c>
      <c r="U910" t="s">
        <v>290</v>
      </c>
      <c r="V910" t="s">
        <v>84</v>
      </c>
      <c r="W910">
        <v>100001714</v>
      </c>
      <c r="X910">
        <v>8005550715</v>
      </c>
      <c r="Y910" t="s">
        <v>2595</v>
      </c>
      <c r="Z910" t="s">
        <v>3310</v>
      </c>
      <c r="AA910" s="13">
        <v>-67.59</v>
      </c>
      <c r="AB910" s="14">
        <v>42631</v>
      </c>
      <c r="AC910" t="s">
        <v>36</v>
      </c>
    </row>
    <row r="911" spans="1:29" x14ac:dyDescent="0.25">
      <c r="A911" t="str">
        <f>CONCATENATE("Q",ROUNDUP(MONTH(Table1[[#This Row],[Month]])/3,0))</f>
        <v>Q3</v>
      </c>
      <c r="B911" s="14">
        <f>EOMONTH(Table1[[#This Row],[Credit Date]],-1)+1</f>
        <v>42614</v>
      </c>
      <c r="C911" t="str">
        <f>CONCATENATE(Table1[[#This Row],[Issuer Last Name]],", ",Table1[[#This Row],[Issuer First Name]])</f>
        <v>No. 083, Employee</v>
      </c>
      <c r="D911" t="str">
        <f>CONCATENATE(Table1[[#This Row],[Approver Last Name]],", ",Table1[[#This Row],[Approver First Name]])</f>
        <v>No. 048, Employee</v>
      </c>
      <c r="E911" t="str">
        <f>CONCATENATE(Table1[[#This Row],[Customer Last Name]],", ",Table1[[#This Row],[Customer First Name]])</f>
        <v>No. 11475, Client</v>
      </c>
      <c r="F9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911" t="str">
        <f>IF(Table1[[#This Row],[Transaction Type]]="Maintenance","Non-Sales","Sales")</f>
        <v>Non-Sales</v>
      </c>
      <c r="H911" t="str">
        <f>IF(Table1[[#This Row],[Quarter]]="q2",1,"")</f>
        <v/>
      </c>
      <c r="I911">
        <f>IF(Table1[[#This Row],[Quarter]]="q3",1,"")</f>
        <v>1</v>
      </c>
      <c r="J911" t="str">
        <f>IF(Table1[[#This Row],[Quarter]]="Q2",Table1[[#This Row],[Credit Amount]],"")</f>
        <v/>
      </c>
      <c r="K911">
        <f>IF(Table1[[#This Row],[Quarter]]="Q3",Table1[[#This Row],[Credit Amount]],"")</f>
        <v>-84.13</v>
      </c>
      <c r="L911" t="str">
        <f>IF(Table1[[#This Row],[Transaction Type]]="Upgrade",Table1[[#This Row],[Credit Amount]],IF(Table1[[#This Row],[Transaction Type]]="Activation",Table1[[#This Row],[Credit Amount]],""))</f>
        <v/>
      </c>
      <c r="M911">
        <f>IF(Table1[[#This Row],[Transaction Type]]="Maintenance",Table1[[#This Row],[Credit Amount]],"")</f>
        <v>-84.13</v>
      </c>
      <c r="N911">
        <v>10083</v>
      </c>
      <c r="O911" t="s">
        <v>2489</v>
      </c>
      <c r="P911" t="s">
        <v>2572</v>
      </c>
      <c r="Q911" t="s">
        <v>289</v>
      </c>
      <c r="R911">
        <v>10048</v>
      </c>
      <c r="S911" t="s">
        <v>2489</v>
      </c>
      <c r="T911" t="s">
        <v>2537</v>
      </c>
      <c r="U911" t="s">
        <v>290</v>
      </c>
      <c r="V911" t="s">
        <v>84</v>
      </c>
      <c r="W911">
        <v>100002474</v>
      </c>
      <c r="X911">
        <v>8005551475</v>
      </c>
      <c r="Y911" t="s">
        <v>2595</v>
      </c>
      <c r="Z911" t="s">
        <v>4070</v>
      </c>
      <c r="AA911" s="13">
        <v>-84.13</v>
      </c>
      <c r="AB911" s="14">
        <v>42633</v>
      </c>
      <c r="AC911" t="s">
        <v>36</v>
      </c>
    </row>
    <row r="912" spans="1:29" x14ac:dyDescent="0.25">
      <c r="A912" t="str">
        <f>CONCATENATE("Q",ROUNDUP(MONTH(Table1[[#This Row],[Month]])/3,0))</f>
        <v>Q3</v>
      </c>
      <c r="B912" s="14">
        <f>EOMONTH(Table1[[#This Row],[Credit Date]],-1)+1</f>
        <v>42614</v>
      </c>
      <c r="C912" t="str">
        <f>CONCATENATE(Table1[[#This Row],[Issuer Last Name]],", ",Table1[[#This Row],[Issuer First Name]])</f>
        <v>No. 083, Employee</v>
      </c>
      <c r="D912" t="str">
        <f>CONCATENATE(Table1[[#This Row],[Approver Last Name]],", ",Table1[[#This Row],[Approver First Name]])</f>
        <v>No. 048, Employee</v>
      </c>
      <c r="E912" t="str">
        <f>CONCATENATE(Table1[[#This Row],[Customer Last Name]],", ",Table1[[#This Row],[Customer First Name]])</f>
        <v>No. 13749, Client</v>
      </c>
      <c r="F9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12" t="str">
        <f>IF(Table1[[#This Row],[Transaction Type]]="Maintenance","Non-Sales","Sales")</f>
        <v>Non-Sales</v>
      </c>
      <c r="H912" t="str">
        <f>IF(Table1[[#This Row],[Quarter]]="q2",1,"")</f>
        <v/>
      </c>
      <c r="I912">
        <f>IF(Table1[[#This Row],[Quarter]]="q3",1,"")</f>
        <v>1</v>
      </c>
      <c r="J912" t="str">
        <f>IF(Table1[[#This Row],[Quarter]]="Q2",Table1[[#This Row],[Credit Amount]],"")</f>
        <v/>
      </c>
      <c r="K912">
        <f>IF(Table1[[#This Row],[Quarter]]="Q3",Table1[[#This Row],[Credit Amount]],"")</f>
        <v>-85.52</v>
      </c>
      <c r="L912" t="str">
        <f>IF(Table1[[#This Row],[Transaction Type]]="Upgrade",Table1[[#This Row],[Credit Amount]],IF(Table1[[#This Row],[Transaction Type]]="Activation",Table1[[#This Row],[Credit Amount]],""))</f>
        <v/>
      </c>
      <c r="M912">
        <f>IF(Table1[[#This Row],[Transaction Type]]="Maintenance",Table1[[#This Row],[Credit Amount]],"")</f>
        <v>-85.52</v>
      </c>
      <c r="N912">
        <v>10083</v>
      </c>
      <c r="O912" t="s">
        <v>2489</v>
      </c>
      <c r="P912" t="s">
        <v>2572</v>
      </c>
      <c r="Q912" t="s">
        <v>289</v>
      </c>
      <c r="R912">
        <v>10048</v>
      </c>
      <c r="S912" t="s">
        <v>2489</v>
      </c>
      <c r="T912" t="s">
        <v>2537</v>
      </c>
      <c r="U912" t="s">
        <v>290</v>
      </c>
      <c r="V912" t="s">
        <v>84</v>
      </c>
      <c r="W912">
        <v>100004748</v>
      </c>
      <c r="X912">
        <v>8005553749</v>
      </c>
      <c r="Y912" t="s">
        <v>2595</v>
      </c>
      <c r="Z912" t="s">
        <v>6337</v>
      </c>
      <c r="AA912" s="13">
        <v>-85.52</v>
      </c>
      <c r="AB912" s="14">
        <v>42634</v>
      </c>
      <c r="AC912" t="s">
        <v>36</v>
      </c>
    </row>
    <row r="913" spans="1:29" x14ac:dyDescent="0.25">
      <c r="A913" t="str">
        <f>CONCATENATE("Q",ROUNDUP(MONTH(Table1[[#This Row],[Month]])/3,0))</f>
        <v>Q3</v>
      </c>
      <c r="B913" s="14">
        <f>EOMONTH(Table1[[#This Row],[Credit Date]],-1)+1</f>
        <v>42614</v>
      </c>
      <c r="C913" t="str">
        <f>CONCATENATE(Table1[[#This Row],[Issuer Last Name]],", ",Table1[[#This Row],[Issuer First Name]])</f>
        <v>No. 083, Employee</v>
      </c>
      <c r="D913" t="str">
        <f>CONCATENATE(Table1[[#This Row],[Approver Last Name]],", ",Table1[[#This Row],[Approver First Name]])</f>
        <v>No. 083, Employee</v>
      </c>
      <c r="E913" t="str">
        <f>CONCATENATE(Table1[[#This Row],[Customer Last Name]],", ",Table1[[#This Row],[Customer First Name]])</f>
        <v>No. 12345, Client</v>
      </c>
      <c r="F913" t="str">
        <f>IF(Table1[[#This Row],[Credit Amount]]&gt;-19.99,"Less than 19.99",IF(Table1[[#This Row],[Credit Amount]]=-20,"20",IF(Table1[[#This Row],[Credit Amount]]&gt;-49.98,"20.01-49.98",IF(Table1[[#This Row],[Credit Amount]]=-49.99,"49.99",IF(Table1[[#This Row],[Credit Amount]]=-50,"50",IF(Table1[[#This Row],[Credit Amount]]&lt;-50.01,"Greater than 50"))))))</f>
        <v>20.01-49.98</v>
      </c>
      <c r="G913" t="str">
        <f>IF(Table1[[#This Row],[Transaction Type]]="Maintenance","Non-Sales","Sales")</f>
        <v>Non-Sales</v>
      </c>
      <c r="H913" t="str">
        <f>IF(Table1[[#This Row],[Quarter]]="q2",1,"")</f>
        <v/>
      </c>
      <c r="I913">
        <f>IF(Table1[[#This Row],[Quarter]]="q3",1,"")</f>
        <v>1</v>
      </c>
      <c r="J913" t="str">
        <f>IF(Table1[[#This Row],[Quarter]]="Q2",Table1[[#This Row],[Credit Amount]],"")</f>
        <v/>
      </c>
      <c r="K913">
        <f>IF(Table1[[#This Row],[Quarter]]="Q3",Table1[[#This Row],[Credit Amount]],"")</f>
        <v>-25.85</v>
      </c>
      <c r="L913" t="str">
        <f>IF(Table1[[#This Row],[Transaction Type]]="Upgrade",Table1[[#This Row],[Credit Amount]],IF(Table1[[#This Row],[Transaction Type]]="Activation",Table1[[#This Row],[Credit Amount]],""))</f>
        <v/>
      </c>
      <c r="M913">
        <f>IF(Table1[[#This Row],[Transaction Type]]="Maintenance",Table1[[#This Row],[Credit Amount]],"")</f>
        <v>-25.85</v>
      </c>
      <c r="N913">
        <v>10083</v>
      </c>
      <c r="O913" t="s">
        <v>2489</v>
      </c>
      <c r="P913" t="s">
        <v>2572</v>
      </c>
      <c r="Q913" t="s">
        <v>289</v>
      </c>
      <c r="R913">
        <v>10083</v>
      </c>
      <c r="S913" t="s">
        <v>2489</v>
      </c>
      <c r="T913" t="s">
        <v>2572</v>
      </c>
      <c r="U913" t="s">
        <v>289</v>
      </c>
      <c r="V913" t="s">
        <v>84</v>
      </c>
      <c r="W913">
        <v>100003344</v>
      </c>
      <c r="X913">
        <v>8005552345</v>
      </c>
      <c r="Y913" t="s">
        <v>2595</v>
      </c>
      <c r="Z913" t="s">
        <v>4940</v>
      </c>
      <c r="AA913" s="13">
        <v>-25.85</v>
      </c>
      <c r="AB913" s="14">
        <v>42639</v>
      </c>
      <c r="AC913" t="s">
        <v>36</v>
      </c>
    </row>
    <row r="914" spans="1:29" x14ac:dyDescent="0.25">
      <c r="A914" t="str">
        <f>CONCATENATE("Q",ROUNDUP(MONTH(Table1[[#This Row],[Month]])/3,0))</f>
        <v>Q3</v>
      </c>
      <c r="B914" s="14">
        <f>EOMONTH(Table1[[#This Row],[Credit Date]],-1)+1</f>
        <v>42614</v>
      </c>
      <c r="C914" t="str">
        <f>CONCATENATE(Table1[[#This Row],[Issuer Last Name]],", ",Table1[[#This Row],[Issuer First Name]])</f>
        <v>No. 083, Employee</v>
      </c>
      <c r="D914" t="str">
        <f>CONCATENATE(Table1[[#This Row],[Approver Last Name]],", ",Table1[[#This Row],[Approver First Name]])</f>
        <v>No. 083, Employee</v>
      </c>
      <c r="E914" t="str">
        <f>CONCATENATE(Table1[[#This Row],[Customer Last Name]],", ",Table1[[#This Row],[Customer First Name]])</f>
        <v>No. 10104, Client</v>
      </c>
      <c r="F914" t="str">
        <f>IF(Table1[[#This Row],[Credit Amount]]&gt;-19.99,"Less than 19.99",IF(Table1[[#This Row],[Credit Amount]]=-20,"20",IF(Table1[[#This Row],[Credit Amount]]&gt;-49.98,"20.01-49.98",IF(Table1[[#This Row],[Credit Amount]]=-49.99,"49.99",IF(Table1[[#This Row],[Credit Amount]]=-50,"50",IF(Table1[[#This Row],[Credit Amount]]&lt;-50.01,"Greater than 50"))))))</f>
        <v>20.01-49.98</v>
      </c>
      <c r="G914" t="str">
        <f>IF(Table1[[#This Row],[Transaction Type]]="Maintenance","Non-Sales","Sales")</f>
        <v>Sales</v>
      </c>
      <c r="H914" t="str">
        <f>IF(Table1[[#This Row],[Quarter]]="q2",1,"")</f>
        <v/>
      </c>
      <c r="I914">
        <f>IF(Table1[[#This Row],[Quarter]]="q3",1,"")</f>
        <v>1</v>
      </c>
      <c r="J914" t="str">
        <f>IF(Table1[[#This Row],[Quarter]]="Q2",Table1[[#This Row],[Credit Amount]],"")</f>
        <v/>
      </c>
      <c r="K914">
        <f>IF(Table1[[#This Row],[Quarter]]="Q3",Table1[[#This Row],[Credit Amount]],"")</f>
        <v>-24.69</v>
      </c>
      <c r="L914">
        <f>IF(Table1[[#This Row],[Transaction Type]]="Upgrade",Table1[[#This Row],[Credit Amount]],IF(Table1[[#This Row],[Transaction Type]]="Activation",Table1[[#This Row],[Credit Amount]],""))</f>
        <v>-24.69</v>
      </c>
      <c r="M914" t="str">
        <f>IF(Table1[[#This Row],[Transaction Type]]="Maintenance",Table1[[#This Row],[Credit Amount]],"")</f>
        <v/>
      </c>
      <c r="N914">
        <v>10083</v>
      </c>
      <c r="O914" t="s">
        <v>2489</v>
      </c>
      <c r="P914" t="s">
        <v>2572</v>
      </c>
      <c r="Q914" t="s">
        <v>289</v>
      </c>
      <c r="R914">
        <v>10083</v>
      </c>
      <c r="S914" t="s">
        <v>2489</v>
      </c>
      <c r="T914" t="s">
        <v>2572</v>
      </c>
      <c r="U914" t="s">
        <v>289</v>
      </c>
      <c r="V914" t="s">
        <v>84</v>
      </c>
      <c r="W914">
        <v>100001103</v>
      </c>
      <c r="X914">
        <v>8005550104</v>
      </c>
      <c r="Y914" t="s">
        <v>2595</v>
      </c>
      <c r="Z914" t="s">
        <v>2699</v>
      </c>
      <c r="AA914" s="13">
        <v>-24.69</v>
      </c>
      <c r="AB914" s="14">
        <v>42640</v>
      </c>
      <c r="AC914" t="s">
        <v>37</v>
      </c>
    </row>
    <row r="915" spans="1:29" x14ac:dyDescent="0.25">
      <c r="A915" t="str">
        <f>CONCATENATE("Q",ROUNDUP(MONTH(Table1[[#This Row],[Month]])/3,0))</f>
        <v>Q2</v>
      </c>
      <c r="B915" s="14">
        <f>EOMONTH(Table1[[#This Row],[Credit Date]],-1)+1</f>
        <v>42461</v>
      </c>
      <c r="C915" t="str">
        <f>CONCATENATE(Table1[[#This Row],[Issuer Last Name]],", ",Table1[[#This Row],[Issuer First Name]])</f>
        <v>No. 069, Employee</v>
      </c>
      <c r="D915" t="str">
        <f>CONCATENATE(Table1[[#This Row],[Approver Last Name]],", ",Table1[[#This Row],[Approver First Name]])</f>
        <v>No. 048, Employee</v>
      </c>
      <c r="E915" t="str">
        <f>CONCATENATE(Table1[[#This Row],[Customer Last Name]],", ",Table1[[#This Row],[Customer First Name]])</f>
        <v>No. 10834, Client</v>
      </c>
      <c r="F915" t="str">
        <f>IF(Table1[[#This Row],[Credit Amount]]&gt;-19.99,"Less than 19.99",IF(Table1[[#This Row],[Credit Amount]]=-20,"20",IF(Table1[[#This Row],[Credit Amount]]&gt;-49.98,"20.01-49.98",IF(Table1[[#This Row],[Credit Amount]]=-49.99,"49.99",IF(Table1[[#This Row],[Credit Amount]]=-50,"50",IF(Table1[[#This Row],[Credit Amount]]&lt;-50.01,"Greater than 50"))))))</f>
        <v>Less than 19.99</v>
      </c>
      <c r="G915" t="str">
        <f>IF(Table1[[#This Row],[Transaction Type]]="Maintenance","Non-Sales","Sales")</f>
        <v>Sales</v>
      </c>
      <c r="H915">
        <f>IF(Table1[[#This Row],[Quarter]]="q2",1,"")</f>
        <v>1</v>
      </c>
      <c r="I915" t="str">
        <f>IF(Table1[[#This Row],[Quarter]]="q3",1,"")</f>
        <v/>
      </c>
      <c r="J915">
        <f>IF(Table1[[#This Row],[Quarter]]="Q2",Table1[[#This Row],[Credit Amount]],"")</f>
        <v>-16.32</v>
      </c>
      <c r="K915" t="str">
        <f>IF(Table1[[#This Row],[Quarter]]="Q3",Table1[[#This Row],[Credit Amount]],"")</f>
        <v/>
      </c>
      <c r="L915">
        <f>IF(Table1[[#This Row],[Transaction Type]]="Upgrade",Table1[[#This Row],[Credit Amount]],IF(Table1[[#This Row],[Transaction Type]]="Activation",Table1[[#This Row],[Credit Amount]],""))</f>
        <v>-16.32</v>
      </c>
      <c r="M915" t="str">
        <f>IF(Table1[[#This Row],[Transaction Type]]="Maintenance",Table1[[#This Row],[Credit Amount]],"")</f>
        <v/>
      </c>
      <c r="N915">
        <v>10069</v>
      </c>
      <c r="O915" t="s">
        <v>2489</v>
      </c>
      <c r="P915" t="s">
        <v>2558</v>
      </c>
      <c r="Q915" t="s">
        <v>289</v>
      </c>
      <c r="R915">
        <v>10048</v>
      </c>
      <c r="S915" t="s">
        <v>2489</v>
      </c>
      <c r="T915" t="s">
        <v>2537</v>
      </c>
      <c r="U915" t="s">
        <v>290</v>
      </c>
      <c r="V915" t="s">
        <v>84</v>
      </c>
      <c r="W915">
        <v>100001833</v>
      </c>
      <c r="X915">
        <v>8005550834</v>
      </c>
      <c r="Y915" t="s">
        <v>2595</v>
      </c>
      <c r="Z915" t="s">
        <v>3429</v>
      </c>
      <c r="AA915" s="13">
        <v>-16.32</v>
      </c>
      <c r="AB915" s="14">
        <v>42461</v>
      </c>
      <c r="AC915" t="s">
        <v>35</v>
      </c>
    </row>
    <row r="916" spans="1:29" x14ac:dyDescent="0.25">
      <c r="A916" t="str">
        <f>CONCATENATE("Q",ROUNDUP(MONTH(Table1[[#This Row],[Month]])/3,0))</f>
        <v>Q2</v>
      </c>
      <c r="B916" s="14">
        <f>EOMONTH(Table1[[#This Row],[Credit Date]],-1)+1</f>
        <v>42461</v>
      </c>
      <c r="C916" t="str">
        <f>CONCATENATE(Table1[[#This Row],[Issuer Last Name]],", ",Table1[[#This Row],[Issuer First Name]])</f>
        <v>No. 069, Employee</v>
      </c>
      <c r="D916" t="str">
        <f>CONCATENATE(Table1[[#This Row],[Approver Last Name]],", ",Table1[[#This Row],[Approver First Name]])</f>
        <v>No. 048, Employee</v>
      </c>
      <c r="E916" t="str">
        <f>CONCATENATE(Table1[[#This Row],[Customer Last Name]],", ",Table1[[#This Row],[Customer First Name]])</f>
        <v>No. 12353, Client</v>
      </c>
      <c r="F9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916" t="str">
        <f>IF(Table1[[#This Row],[Transaction Type]]="Maintenance","Non-Sales","Sales")</f>
        <v>Non-Sales</v>
      </c>
      <c r="H916">
        <f>IF(Table1[[#This Row],[Quarter]]="q2",1,"")</f>
        <v>1</v>
      </c>
      <c r="I916" t="str">
        <f>IF(Table1[[#This Row],[Quarter]]="q3",1,"")</f>
        <v/>
      </c>
      <c r="J916">
        <f>IF(Table1[[#This Row],[Quarter]]="Q2",Table1[[#This Row],[Credit Amount]],"")</f>
        <v>-69.44</v>
      </c>
      <c r="K916" t="str">
        <f>IF(Table1[[#This Row],[Quarter]]="Q3",Table1[[#This Row],[Credit Amount]],"")</f>
        <v/>
      </c>
      <c r="L916" t="str">
        <f>IF(Table1[[#This Row],[Transaction Type]]="Upgrade",Table1[[#This Row],[Credit Amount]],IF(Table1[[#This Row],[Transaction Type]]="Activation",Table1[[#This Row],[Credit Amount]],""))</f>
        <v/>
      </c>
      <c r="M916">
        <f>IF(Table1[[#This Row],[Transaction Type]]="Maintenance",Table1[[#This Row],[Credit Amount]],"")</f>
        <v>-69.44</v>
      </c>
      <c r="N916">
        <v>10069</v>
      </c>
      <c r="O916" t="s">
        <v>2489</v>
      </c>
      <c r="P916" t="s">
        <v>2558</v>
      </c>
      <c r="Q916" t="s">
        <v>289</v>
      </c>
      <c r="R916">
        <v>10048</v>
      </c>
      <c r="S916" t="s">
        <v>2489</v>
      </c>
      <c r="T916" t="s">
        <v>2537</v>
      </c>
      <c r="U916" t="s">
        <v>290</v>
      </c>
      <c r="V916" t="s">
        <v>84</v>
      </c>
      <c r="W916">
        <v>100003352</v>
      </c>
      <c r="X916">
        <v>8005552353</v>
      </c>
      <c r="Y916" t="s">
        <v>2595</v>
      </c>
      <c r="Z916" t="s">
        <v>4948</v>
      </c>
      <c r="AA916" s="13">
        <v>-69.44</v>
      </c>
      <c r="AB916" s="14">
        <v>42469</v>
      </c>
      <c r="AC916" t="s">
        <v>36</v>
      </c>
    </row>
    <row r="917" spans="1:29" x14ac:dyDescent="0.25">
      <c r="A917" t="str">
        <f>CONCATENATE("Q",ROUNDUP(MONTH(Table1[[#This Row],[Month]])/3,0))</f>
        <v>Q2</v>
      </c>
      <c r="B917" s="14">
        <f>EOMONTH(Table1[[#This Row],[Credit Date]],-1)+1</f>
        <v>42461</v>
      </c>
      <c r="C917" t="str">
        <f>CONCATENATE(Table1[[#This Row],[Issuer Last Name]],", ",Table1[[#This Row],[Issuer First Name]])</f>
        <v>No. 069, Employee</v>
      </c>
      <c r="D917" t="str">
        <f>CONCATENATE(Table1[[#This Row],[Approver Last Name]],", ",Table1[[#This Row],[Approver First Name]])</f>
        <v>No. 048, Employee</v>
      </c>
      <c r="E917" t="str">
        <f>CONCATENATE(Table1[[#This Row],[Customer Last Name]],", ",Table1[[#This Row],[Customer First Name]])</f>
        <v>No. 10011, Client</v>
      </c>
      <c r="F917" t="str">
        <f>IF(Table1[[#This Row],[Credit Amount]]&gt;-19.99,"Less than 19.99",IF(Table1[[#This Row],[Credit Amount]]=-20,"20",IF(Table1[[#This Row],[Credit Amount]]&gt;-49.98,"20.01-49.98",IF(Table1[[#This Row],[Credit Amount]]=-49.99,"49.99",IF(Table1[[#This Row],[Credit Amount]]=-50,"50",IF(Table1[[#This Row],[Credit Amount]]&lt;-50.01,"Greater than 50"))))))</f>
        <v>20.01-49.98</v>
      </c>
      <c r="G917" t="str">
        <f>IF(Table1[[#This Row],[Transaction Type]]="Maintenance","Non-Sales","Sales")</f>
        <v>Non-Sales</v>
      </c>
      <c r="H917">
        <f>IF(Table1[[#This Row],[Quarter]]="q2",1,"")</f>
        <v>1</v>
      </c>
      <c r="I917" t="str">
        <f>IF(Table1[[#This Row],[Quarter]]="q3",1,"")</f>
        <v/>
      </c>
      <c r="J917">
        <f>IF(Table1[[#This Row],[Quarter]]="Q2",Table1[[#This Row],[Credit Amount]],"")</f>
        <v>-36.46</v>
      </c>
      <c r="K917" t="str">
        <f>IF(Table1[[#This Row],[Quarter]]="Q3",Table1[[#This Row],[Credit Amount]],"")</f>
        <v/>
      </c>
      <c r="L917" t="str">
        <f>IF(Table1[[#This Row],[Transaction Type]]="Upgrade",Table1[[#This Row],[Credit Amount]],IF(Table1[[#This Row],[Transaction Type]]="Activation",Table1[[#This Row],[Credit Amount]],""))</f>
        <v/>
      </c>
      <c r="M917">
        <f>IF(Table1[[#This Row],[Transaction Type]]="Maintenance",Table1[[#This Row],[Credit Amount]],"")</f>
        <v>-36.46</v>
      </c>
      <c r="N917">
        <v>10069</v>
      </c>
      <c r="O917" t="s">
        <v>2489</v>
      </c>
      <c r="P917" t="s">
        <v>2558</v>
      </c>
      <c r="Q917" t="s">
        <v>289</v>
      </c>
      <c r="R917">
        <v>10048</v>
      </c>
      <c r="S917" t="s">
        <v>2489</v>
      </c>
      <c r="T917" t="s">
        <v>2537</v>
      </c>
      <c r="U917" t="s">
        <v>290</v>
      </c>
      <c r="V917" t="s">
        <v>84</v>
      </c>
      <c r="W917">
        <v>100001010</v>
      </c>
      <c r="X917">
        <v>8005550011</v>
      </c>
      <c r="Y917" t="s">
        <v>2595</v>
      </c>
      <c r="Z917" t="s">
        <v>2606</v>
      </c>
      <c r="AA917" s="13">
        <v>-36.46</v>
      </c>
      <c r="AB917" s="14">
        <v>42470</v>
      </c>
      <c r="AC917" t="s">
        <v>36</v>
      </c>
    </row>
    <row r="918" spans="1:29" x14ac:dyDescent="0.25">
      <c r="A918" t="str">
        <f>CONCATENATE("Q",ROUNDUP(MONTH(Table1[[#This Row],[Month]])/3,0))</f>
        <v>Q2</v>
      </c>
      <c r="B918" s="14">
        <f>EOMONTH(Table1[[#This Row],[Credit Date]],-1)+1</f>
        <v>42461</v>
      </c>
      <c r="C918" t="str">
        <f>CONCATENATE(Table1[[#This Row],[Issuer Last Name]],", ",Table1[[#This Row],[Issuer First Name]])</f>
        <v>No. 069, Employee</v>
      </c>
      <c r="D918" t="str">
        <f>CONCATENATE(Table1[[#This Row],[Approver Last Name]],", ",Table1[[#This Row],[Approver First Name]])</f>
        <v>No. 048, Employee</v>
      </c>
      <c r="E918" t="str">
        <f>CONCATENATE(Table1[[#This Row],[Customer Last Name]],", ",Table1[[#This Row],[Customer First Name]])</f>
        <v>No. 12050, Client</v>
      </c>
      <c r="F918" t="str">
        <f>IF(Table1[[#This Row],[Credit Amount]]&gt;-19.99,"Less than 19.99",IF(Table1[[#This Row],[Credit Amount]]=-20,"20",IF(Table1[[#This Row],[Credit Amount]]&gt;-49.98,"20.01-49.98",IF(Table1[[#This Row],[Credit Amount]]=-49.99,"49.99",IF(Table1[[#This Row],[Credit Amount]]=-50,"50",IF(Table1[[#This Row],[Credit Amount]]&lt;-50.01,"Greater than 50"))))))</f>
        <v>20.01-49.98</v>
      </c>
      <c r="G918" t="str">
        <f>IF(Table1[[#This Row],[Transaction Type]]="Maintenance","Non-Sales","Sales")</f>
        <v>Non-Sales</v>
      </c>
      <c r="H918">
        <f>IF(Table1[[#This Row],[Quarter]]="q2",1,"")</f>
        <v>1</v>
      </c>
      <c r="I918" t="str">
        <f>IF(Table1[[#This Row],[Quarter]]="q3",1,"")</f>
        <v/>
      </c>
      <c r="J918">
        <f>IF(Table1[[#This Row],[Quarter]]="Q2",Table1[[#This Row],[Credit Amount]],"")</f>
        <v>-20.79</v>
      </c>
      <c r="K918" t="str">
        <f>IF(Table1[[#This Row],[Quarter]]="Q3",Table1[[#This Row],[Credit Amount]],"")</f>
        <v/>
      </c>
      <c r="L918" t="str">
        <f>IF(Table1[[#This Row],[Transaction Type]]="Upgrade",Table1[[#This Row],[Credit Amount]],IF(Table1[[#This Row],[Transaction Type]]="Activation",Table1[[#This Row],[Credit Amount]],""))</f>
        <v/>
      </c>
      <c r="M918">
        <f>IF(Table1[[#This Row],[Transaction Type]]="Maintenance",Table1[[#This Row],[Credit Amount]],"")</f>
        <v>-20.79</v>
      </c>
      <c r="N918">
        <v>10069</v>
      </c>
      <c r="O918" t="s">
        <v>2489</v>
      </c>
      <c r="P918" t="s">
        <v>2558</v>
      </c>
      <c r="Q918" t="s">
        <v>289</v>
      </c>
      <c r="R918">
        <v>10048</v>
      </c>
      <c r="S918" t="s">
        <v>2489</v>
      </c>
      <c r="T918" t="s">
        <v>2537</v>
      </c>
      <c r="U918" t="s">
        <v>290</v>
      </c>
      <c r="V918" t="s">
        <v>84</v>
      </c>
      <c r="W918">
        <v>100003049</v>
      </c>
      <c r="X918">
        <v>8005552050</v>
      </c>
      <c r="Y918" t="s">
        <v>2595</v>
      </c>
      <c r="Z918" t="s">
        <v>4645</v>
      </c>
      <c r="AA918" s="13">
        <v>-20.79</v>
      </c>
      <c r="AB918" s="14">
        <v>42471</v>
      </c>
      <c r="AC918" t="s">
        <v>36</v>
      </c>
    </row>
    <row r="919" spans="1:29" x14ac:dyDescent="0.25">
      <c r="A919" t="str">
        <f>CONCATENATE("Q",ROUNDUP(MONTH(Table1[[#This Row],[Month]])/3,0))</f>
        <v>Q2</v>
      </c>
      <c r="B919" s="14">
        <f>EOMONTH(Table1[[#This Row],[Credit Date]],-1)+1</f>
        <v>42461</v>
      </c>
      <c r="C919" t="str">
        <f>CONCATENATE(Table1[[#This Row],[Issuer Last Name]],", ",Table1[[#This Row],[Issuer First Name]])</f>
        <v>No. 069, Employee</v>
      </c>
      <c r="D919" t="str">
        <f>CONCATENATE(Table1[[#This Row],[Approver Last Name]],", ",Table1[[#This Row],[Approver First Name]])</f>
        <v>No. 048, Employee</v>
      </c>
      <c r="E919" t="str">
        <f>CONCATENATE(Table1[[#This Row],[Customer Last Name]],", ",Table1[[#This Row],[Customer First Name]])</f>
        <v>No. 10724, Client</v>
      </c>
      <c r="F919" t="str">
        <f>IF(Table1[[#This Row],[Credit Amount]]&gt;-19.99,"Less than 19.99",IF(Table1[[#This Row],[Credit Amount]]=-20,"20",IF(Table1[[#This Row],[Credit Amount]]&gt;-49.98,"20.01-49.98",IF(Table1[[#This Row],[Credit Amount]]=-49.99,"49.99",IF(Table1[[#This Row],[Credit Amount]]=-50,"50",IF(Table1[[#This Row],[Credit Amount]]&lt;-50.01,"Greater than 50"))))))</f>
        <v>Less than 19.99</v>
      </c>
      <c r="G919" t="str">
        <f>IF(Table1[[#This Row],[Transaction Type]]="Maintenance","Non-Sales","Sales")</f>
        <v>Sales</v>
      </c>
      <c r="H919">
        <f>IF(Table1[[#This Row],[Quarter]]="q2",1,"")</f>
        <v>1</v>
      </c>
      <c r="I919" t="str">
        <f>IF(Table1[[#This Row],[Quarter]]="q3",1,"")</f>
        <v/>
      </c>
      <c r="J919">
        <f>IF(Table1[[#This Row],[Quarter]]="Q2",Table1[[#This Row],[Credit Amount]],"")</f>
        <v>-10.28</v>
      </c>
      <c r="K919" t="str">
        <f>IF(Table1[[#This Row],[Quarter]]="Q3",Table1[[#This Row],[Credit Amount]],"")</f>
        <v/>
      </c>
      <c r="L919">
        <f>IF(Table1[[#This Row],[Transaction Type]]="Upgrade",Table1[[#This Row],[Credit Amount]],IF(Table1[[#This Row],[Transaction Type]]="Activation",Table1[[#This Row],[Credit Amount]],""))</f>
        <v>-10.28</v>
      </c>
      <c r="M919" t="str">
        <f>IF(Table1[[#This Row],[Transaction Type]]="Maintenance",Table1[[#This Row],[Credit Amount]],"")</f>
        <v/>
      </c>
      <c r="N919">
        <v>10069</v>
      </c>
      <c r="O919" t="s">
        <v>2489</v>
      </c>
      <c r="P919" t="s">
        <v>2558</v>
      </c>
      <c r="Q919" t="s">
        <v>289</v>
      </c>
      <c r="R919">
        <v>10048</v>
      </c>
      <c r="S919" t="s">
        <v>2489</v>
      </c>
      <c r="T919" t="s">
        <v>2537</v>
      </c>
      <c r="U919" t="s">
        <v>290</v>
      </c>
      <c r="V919" t="s">
        <v>84</v>
      </c>
      <c r="W919">
        <v>100001723</v>
      </c>
      <c r="X919">
        <v>8005550724</v>
      </c>
      <c r="Y919" t="s">
        <v>2595</v>
      </c>
      <c r="Z919" t="s">
        <v>3319</v>
      </c>
      <c r="AA919" s="13">
        <v>-10.28</v>
      </c>
      <c r="AB919" s="14">
        <v>42474</v>
      </c>
      <c r="AC919" t="s">
        <v>35</v>
      </c>
    </row>
    <row r="920" spans="1:29" x14ac:dyDescent="0.25">
      <c r="A920" t="str">
        <f>CONCATENATE("Q",ROUNDUP(MONTH(Table1[[#This Row],[Month]])/3,0))</f>
        <v>Q2</v>
      </c>
      <c r="B920" s="14">
        <f>EOMONTH(Table1[[#This Row],[Credit Date]],-1)+1</f>
        <v>42461</v>
      </c>
      <c r="C920" t="str">
        <f>CONCATENATE(Table1[[#This Row],[Issuer Last Name]],", ",Table1[[#This Row],[Issuer First Name]])</f>
        <v>No. 069, Employee</v>
      </c>
      <c r="D920" t="str">
        <f>CONCATENATE(Table1[[#This Row],[Approver Last Name]],", ",Table1[[#This Row],[Approver First Name]])</f>
        <v>No. 048, Employee</v>
      </c>
      <c r="E920" t="str">
        <f>CONCATENATE(Table1[[#This Row],[Customer Last Name]],", ",Table1[[#This Row],[Customer First Name]])</f>
        <v>No. 12126, Client</v>
      </c>
      <c r="F9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20" t="str">
        <f>IF(Table1[[#This Row],[Transaction Type]]="Maintenance","Non-Sales","Sales")</f>
        <v>Non-Sales</v>
      </c>
      <c r="H920">
        <f>IF(Table1[[#This Row],[Quarter]]="q2",1,"")</f>
        <v>1</v>
      </c>
      <c r="I920" t="str">
        <f>IF(Table1[[#This Row],[Quarter]]="q3",1,"")</f>
        <v/>
      </c>
      <c r="J920">
        <f>IF(Table1[[#This Row],[Quarter]]="Q2",Table1[[#This Row],[Credit Amount]],"")</f>
        <v>-65.31</v>
      </c>
      <c r="K920" t="str">
        <f>IF(Table1[[#This Row],[Quarter]]="Q3",Table1[[#This Row],[Credit Amount]],"")</f>
        <v/>
      </c>
      <c r="L920" t="str">
        <f>IF(Table1[[#This Row],[Transaction Type]]="Upgrade",Table1[[#This Row],[Credit Amount]],IF(Table1[[#This Row],[Transaction Type]]="Activation",Table1[[#This Row],[Credit Amount]],""))</f>
        <v/>
      </c>
      <c r="M920">
        <f>IF(Table1[[#This Row],[Transaction Type]]="Maintenance",Table1[[#This Row],[Credit Amount]],"")</f>
        <v>-65.31</v>
      </c>
      <c r="N920">
        <v>10069</v>
      </c>
      <c r="O920" t="s">
        <v>2489</v>
      </c>
      <c r="P920" t="s">
        <v>2558</v>
      </c>
      <c r="Q920" t="s">
        <v>289</v>
      </c>
      <c r="R920">
        <v>10048</v>
      </c>
      <c r="S920" t="s">
        <v>2489</v>
      </c>
      <c r="T920" t="s">
        <v>2537</v>
      </c>
      <c r="U920" t="s">
        <v>290</v>
      </c>
      <c r="V920" t="s">
        <v>84</v>
      </c>
      <c r="W920">
        <v>100003125</v>
      </c>
      <c r="X920">
        <v>8005552126</v>
      </c>
      <c r="Y920" t="s">
        <v>2595</v>
      </c>
      <c r="Z920" t="s">
        <v>4721</v>
      </c>
      <c r="AA920" s="13">
        <v>-65.31</v>
      </c>
      <c r="AB920" s="14">
        <v>42479</v>
      </c>
      <c r="AC920" t="s">
        <v>36</v>
      </c>
    </row>
    <row r="921" spans="1:29" x14ac:dyDescent="0.25">
      <c r="A921" t="str">
        <f>CONCATENATE("Q",ROUNDUP(MONTH(Table1[[#This Row],[Month]])/3,0))</f>
        <v>Q2</v>
      </c>
      <c r="B921" s="14">
        <f>EOMONTH(Table1[[#This Row],[Credit Date]],-1)+1</f>
        <v>42461</v>
      </c>
      <c r="C921" t="str">
        <f>CONCATENATE(Table1[[#This Row],[Issuer Last Name]],", ",Table1[[#This Row],[Issuer First Name]])</f>
        <v>No. 069, Employee</v>
      </c>
      <c r="D921" t="str">
        <f>CONCATENATE(Table1[[#This Row],[Approver Last Name]],", ",Table1[[#This Row],[Approver First Name]])</f>
        <v>No. 048, Employee</v>
      </c>
      <c r="E921" t="str">
        <f>CONCATENATE(Table1[[#This Row],[Customer Last Name]],", ",Table1[[#This Row],[Customer First Name]])</f>
        <v>No. 12418, Client</v>
      </c>
      <c r="F921" t="str">
        <f>IF(Table1[[#This Row],[Credit Amount]]&gt;-19.99,"Less than 19.99",IF(Table1[[#This Row],[Credit Amount]]=-20,"20",IF(Table1[[#This Row],[Credit Amount]]&gt;-49.98,"20.01-49.98",IF(Table1[[#This Row],[Credit Amount]]=-49.99,"49.99",IF(Table1[[#This Row],[Credit Amount]]=-50,"50",IF(Table1[[#This Row],[Credit Amount]]&lt;-50.01,"Greater than 50"))))))</f>
        <v>Less than 19.99</v>
      </c>
      <c r="G921" t="str">
        <f>IF(Table1[[#This Row],[Transaction Type]]="Maintenance","Non-Sales","Sales")</f>
        <v>Sales</v>
      </c>
      <c r="H921">
        <f>IF(Table1[[#This Row],[Quarter]]="q2",1,"")</f>
        <v>1</v>
      </c>
      <c r="I921" t="str">
        <f>IF(Table1[[#This Row],[Quarter]]="q3",1,"")</f>
        <v/>
      </c>
      <c r="J921">
        <f>IF(Table1[[#This Row],[Quarter]]="Q2",Table1[[#This Row],[Credit Amount]],"")</f>
        <v>-15.07</v>
      </c>
      <c r="K921" t="str">
        <f>IF(Table1[[#This Row],[Quarter]]="Q3",Table1[[#This Row],[Credit Amount]],"")</f>
        <v/>
      </c>
      <c r="L921">
        <f>IF(Table1[[#This Row],[Transaction Type]]="Upgrade",Table1[[#This Row],[Credit Amount]],IF(Table1[[#This Row],[Transaction Type]]="Activation",Table1[[#This Row],[Credit Amount]],""))</f>
        <v>-15.07</v>
      </c>
      <c r="M921" t="str">
        <f>IF(Table1[[#This Row],[Transaction Type]]="Maintenance",Table1[[#This Row],[Credit Amount]],"")</f>
        <v/>
      </c>
      <c r="N921">
        <v>10069</v>
      </c>
      <c r="O921" t="s">
        <v>2489</v>
      </c>
      <c r="P921" t="s">
        <v>2558</v>
      </c>
      <c r="Q921" t="s">
        <v>289</v>
      </c>
      <c r="R921">
        <v>10048</v>
      </c>
      <c r="S921" t="s">
        <v>2489</v>
      </c>
      <c r="T921" t="s">
        <v>2537</v>
      </c>
      <c r="U921" t="s">
        <v>290</v>
      </c>
      <c r="V921" t="s">
        <v>84</v>
      </c>
      <c r="W921">
        <v>100003417</v>
      </c>
      <c r="X921">
        <v>8005552418</v>
      </c>
      <c r="Y921" t="s">
        <v>2595</v>
      </c>
      <c r="Z921" t="s">
        <v>5013</v>
      </c>
      <c r="AA921" s="13">
        <v>-15.07</v>
      </c>
      <c r="AB921" s="14">
        <v>42489</v>
      </c>
      <c r="AC921" t="s">
        <v>35</v>
      </c>
    </row>
    <row r="922" spans="1:29" x14ac:dyDescent="0.25">
      <c r="A922" t="str">
        <f>CONCATENATE("Q",ROUNDUP(MONTH(Table1[[#This Row],[Month]])/3,0))</f>
        <v>Q2</v>
      </c>
      <c r="B922" s="14">
        <f>EOMONTH(Table1[[#This Row],[Credit Date]],-1)+1</f>
        <v>42461</v>
      </c>
      <c r="C922" t="str">
        <f>CONCATENATE(Table1[[#This Row],[Issuer Last Name]],", ",Table1[[#This Row],[Issuer First Name]])</f>
        <v>No. 069, Employee</v>
      </c>
      <c r="D922" t="str">
        <f>CONCATENATE(Table1[[#This Row],[Approver Last Name]],", ",Table1[[#This Row],[Approver First Name]])</f>
        <v>No. 048, Employee</v>
      </c>
      <c r="E922" t="str">
        <f>CONCATENATE(Table1[[#This Row],[Customer Last Name]],", ",Table1[[#This Row],[Customer First Name]])</f>
        <v>No. 12737, Client</v>
      </c>
      <c r="F922" t="str">
        <f>IF(Table1[[#This Row],[Credit Amount]]&gt;-19.99,"Less than 19.99",IF(Table1[[#This Row],[Credit Amount]]=-20,"20",IF(Table1[[#This Row],[Credit Amount]]&gt;-49.98,"20.01-49.98",IF(Table1[[#This Row],[Credit Amount]]=-49.99,"49.99",IF(Table1[[#This Row],[Credit Amount]]=-50,"50",IF(Table1[[#This Row],[Credit Amount]]&lt;-50.01,"Greater than 50"))))))</f>
        <v>Less than 19.99</v>
      </c>
      <c r="G922" t="str">
        <f>IF(Table1[[#This Row],[Transaction Type]]="Maintenance","Non-Sales","Sales")</f>
        <v>Sales</v>
      </c>
      <c r="H922">
        <f>IF(Table1[[#This Row],[Quarter]]="q2",1,"")</f>
        <v>1</v>
      </c>
      <c r="I922" t="str">
        <f>IF(Table1[[#This Row],[Quarter]]="q3",1,"")</f>
        <v/>
      </c>
      <c r="J922">
        <f>IF(Table1[[#This Row],[Quarter]]="Q2",Table1[[#This Row],[Credit Amount]],"")</f>
        <v>-7.42</v>
      </c>
      <c r="K922" t="str">
        <f>IF(Table1[[#This Row],[Quarter]]="Q3",Table1[[#This Row],[Credit Amount]],"")</f>
        <v/>
      </c>
      <c r="L922">
        <f>IF(Table1[[#This Row],[Transaction Type]]="Upgrade",Table1[[#This Row],[Credit Amount]],IF(Table1[[#This Row],[Transaction Type]]="Activation",Table1[[#This Row],[Credit Amount]],""))</f>
        <v>-7.42</v>
      </c>
      <c r="M922" t="str">
        <f>IF(Table1[[#This Row],[Transaction Type]]="Maintenance",Table1[[#This Row],[Credit Amount]],"")</f>
        <v/>
      </c>
      <c r="N922">
        <v>10069</v>
      </c>
      <c r="O922" t="s">
        <v>2489</v>
      </c>
      <c r="P922" t="s">
        <v>2558</v>
      </c>
      <c r="Q922" t="s">
        <v>289</v>
      </c>
      <c r="R922">
        <v>10048</v>
      </c>
      <c r="S922" t="s">
        <v>2489</v>
      </c>
      <c r="T922" t="s">
        <v>2537</v>
      </c>
      <c r="U922" t="s">
        <v>290</v>
      </c>
      <c r="V922" t="s">
        <v>84</v>
      </c>
      <c r="W922">
        <v>100003736</v>
      </c>
      <c r="X922">
        <v>8005552737</v>
      </c>
      <c r="Y922" t="s">
        <v>2595</v>
      </c>
      <c r="Z922" t="s">
        <v>5329</v>
      </c>
      <c r="AA922" s="13">
        <v>-7.42</v>
      </c>
      <c r="AB922" s="14">
        <v>42490</v>
      </c>
      <c r="AC922" t="s">
        <v>35</v>
      </c>
    </row>
    <row r="923" spans="1:29" x14ac:dyDescent="0.25">
      <c r="A923" t="str">
        <f>CONCATENATE("Q",ROUNDUP(MONTH(Table1[[#This Row],[Month]])/3,0))</f>
        <v>Q2</v>
      </c>
      <c r="B923" s="14">
        <f>EOMONTH(Table1[[#This Row],[Credit Date]],-1)+1</f>
        <v>42491</v>
      </c>
      <c r="C923" t="str">
        <f>CONCATENATE(Table1[[#This Row],[Issuer Last Name]],", ",Table1[[#This Row],[Issuer First Name]])</f>
        <v>No. 069, Employee</v>
      </c>
      <c r="D923" t="str">
        <f>CONCATENATE(Table1[[#This Row],[Approver Last Name]],", ",Table1[[#This Row],[Approver First Name]])</f>
        <v>No. 048, Employee</v>
      </c>
      <c r="E923" t="str">
        <f>CONCATENATE(Table1[[#This Row],[Customer Last Name]],", ",Table1[[#This Row],[Customer First Name]])</f>
        <v>No. 12941, Client</v>
      </c>
      <c r="F9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923" t="str">
        <f>IF(Table1[[#This Row],[Transaction Type]]="Maintenance","Non-Sales","Sales")</f>
        <v>Sales</v>
      </c>
      <c r="H923">
        <f>IF(Table1[[#This Row],[Quarter]]="q2",1,"")</f>
        <v>1</v>
      </c>
      <c r="I923" t="str">
        <f>IF(Table1[[#This Row],[Quarter]]="q3",1,"")</f>
        <v/>
      </c>
      <c r="J923">
        <f>IF(Table1[[#This Row],[Quarter]]="Q2",Table1[[#This Row],[Credit Amount]],"")</f>
        <v>-73.849999999999994</v>
      </c>
      <c r="K923" t="str">
        <f>IF(Table1[[#This Row],[Quarter]]="Q3",Table1[[#This Row],[Credit Amount]],"")</f>
        <v/>
      </c>
      <c r="L923">
        <f>IF(Table1[[#This Row],[Transaction Type]]="Upgrade",Table1[[#This Row],[Credit Amount]],IF(Table1[[#This Row],[Transaction Type]]="Activation",Table1[[#This Row],[Credit Amount]],""))</f>
        <v>-73.849999999999994</v>
      </c>
      <c r="M923" t="str">
        <f>IF(Table1[[#This Row],[Transaction Type]]="Maintenance",Table1[[#This Row],[Credit Amount]],"")</f>
        <v/>
      </c>
      <c r="N923">
        <v>10069</v>
      </c>
      <c r="O923" t="s">
        <v>2489</v>
      </c>
      <c r="P923" t="s">
        <v>2558</v>
      </c>
      <c r="Q923" t="s">
        <v>289</v>
      </c>
      <c r="R923">
        <v>10048</v>
      </c>
      <c r="S923" t="s">
        <v>2489</v>
      </c>
      <c r="T923" t="s">
        <v>2537</v>
      </c>
      <c r="U923" t="s">
        <v>290</v>
      </c>
      <c r="V923" t="s">
        <v>84</v>
      </c>
      <c r="W923">
        <v>100003940</v>
      </c>
      <c r="X923">
        <v>8005552941</v>
      </c>
      <c r="Y923" t="s">
        <v>2595</v>
      </c>
      <c r="Z923" t="s">
        <v>5531</v>
      </c>
      <c r="AA923" s="13">
        <v>-73.849999999999994</v>
      </c>
      <c r="AB923" s="14">
        <v>42501</v>
      </c>
      <c r="AC923" t="s">
        <v>37</v>
      </c>
    </row>
    <row r="924" spans="1:29" x14ac:dyDescent="0.25">
      <c r="A924" t="str">
        <f>CONCATENATE("Q",ROUNDUP(MONTH(Table1[[#This Row],[Month]])/3,0))</f>
        <v>Q2</v>
      </c>
      <c r="B924" s="14">
        <f>EOMONTH(Table1[[#This Row],[Credit Date]],-1)+1</f>
        <v>42491</v>
      </c>
      <c r="C924" t="str">
        <f>CONCATENATE(Table1[[#This Row],[Issuer Last Name]],", ",Table1[[#This Row],[Issuer First Name]])</f>
        <v>No. 069, Employee</v>
      </c>
      <c r="D924" t="str">
        <f>CONCATENATE(Table1[[#This Row],[Approver Last Name]],", ",Table1[[#This Row],[Approver First Name]])</f>
        <v>No. 048, Employee</v>
      </c>
      <c r="E924" t="str">
        <f>CONCATENATE(Table1[[#This Row],[Customer Last Name]],", ",Table1[[#This Row],[Customer First Name]])</f>
        <v>No. 12132, Client</v>
      </c>
      <c r="F924" t="str">
        <f>IF(Table1[[#This Row],[Credit Amount]]&gt;-19.99,"Less than 19.99",IF(Table1[[#This Row],[Credit Amount]]=-20,"20",IF(Table1[[#This Row],[Credit Amount]]&gt;-49.98,"20.01-49.98",IF(Table1[[#This Row],[Credit Amount]]=-49.99,"49.99",IF(Table1[[#This Row],[Credit Amount]]=-50,"50",IF(Table1[[#This Row],[Credit Amount]]&lt;-50.01,"Greater than 50"))))))</f>
        <v>20.01-49.98</v>
      </c>
      <c r="G924" t="str">
        <f>IF(Table1[[#This Row],[Transaction Type]]="Maintenance","Non-Sales","Sales")</f>
        <v>Sales</v>
      </c>
      <c r="H924">
        <f>IF(Table1[[#This Row],[Quarter]]="q2",1,"")</f>
        <v>1</v>
      </c>
      <c r="I924" t="str">
        <f>IF(Table1[[#This Row],[Quarter]]="q3",1,"")</f>
        <v/>
      </c>
      <c r="J924">
        <f>IF(Table1[[#This Row],[Quarter]]="Q2",Table1[[#This Row],[Credit Amount]],"")</f>
        <v>-44.34</v>
      </c>
      <c r="K924" t="str">
        <f>IF(Table1[[#This Row],[Quarter]]="Q3",Table1[[#This Row],[Credit Amount]],"")</f>
        <v/>
      </c>
      <c r="L924">
        <f>IF(Table1[[#This Row],[Transaction Type]]="Upgrade",Table1[[#This Row],[Credit Amount]],IF(Table1[[#This Row],[Transaction Type]]="Activation",Table1[[#This Row],[Credit Amount]],""))</f>
        <v>-44.34</v>
      </c>
      <c r="M924" t="str">
        <f>IF(Table1[[#This Row],[Transaction Type]]="Maintenance",Table1[[#This Row],[Credit Amount]],"")</f>
        <v/>
      </c>
      <c r="N924">
        <v>10069</v>
      </c>
      <c r="O924" t="s">
        <v>2489</v>
      </c>
      <c r="P924" t="s">
        <v>2558</v>
      </c>
      <c r="Q924" t="s">
        <v>289</v>
      </c>
      <c r="R924">
        <v>10048</v>
      </c>
      <c r="S924" t="s">
        <v>2489</v>
      </c>
      <c r="T924" t="s">
        <v>2537</v>
      </c>
      <c r="U924" t="s">
        <v>290</v>
      </c>
      <c r="V924" t="s">
        <v>84</v>
      </c>
      <c r="W924">
        <v>100003131</v>
      </c>
      <c r="X924">
        <v>8005552132</v>
      </c>
      <c r="Y924" t="s">
        <v>2595</v>
      </c>
      <c r="Z924" t="s">
        <v>4727</v>
      </c>
      <c r="AA924" s="13">
        <v>-44.34</v>
      </c>
      <c r="AB924" s="14">
        <v>42506</v>
      </c>
      <c r="AC924" t="s">
        <v>35</v>
      </c>
    </row>
    <row r="925" spans="1:29" x14ac:dyDescent="0.25">
      <c r="A925" t="str">
        <f>CONCATENATE("Q",ROUNDUP(MONTH(Table1[[#This Row],[Month]])/3,0))</f>
        <v>Q2</v>
      </c>
      <c r="B925" s="14">
        <f>EOMONTH(Table1[[#This Row],[Credit Date]],-1)+1</f>
        <v>42491</v>
      </c>
      <c r="C925" t="str">
        <f>CONCATENATE(Table1[[#This Row],[Issuer Last Name]],", ",Table1[[#This Row],[Issuer First Name]])</f>
        <v>No. 069, Employee</v>
      </c>
      <c r="D925" t="str">
        <f>CONCATENATE(Table1[[#This Row],[Approver Last Name]],", ",Table1[[#This Row],[Approver First Name]])</f>
        <v>No. 048, Employee</v>
      </c>
      <c r="E925" t="str">
        <f>CONCATENATE(Table1[[#This Row],[Customer Last Name]],", ",Table1[[#This Row],[Customer First Name]])</f>
        <v>No. 10361, Client</v>
      </c>
      <c r="F925" t="str">
        <f>IF(Table1[[#This Row],[Credit Amount]]&gt;-19.99,"Less than 19.99",IF(Table1[[#This Row],[Credit Amount]]=-20,"20",IF(Table1[[#This Row],[Credit Amount]]&gt;-49.98,"20.01-49.98",IF(Table1[[#This Row],[Credit Amount]]=-49.99,"49.99",IF(Table1[[#This Row],[Credit Amount]]=-50,"50",IF(Table1[[#This Row],[Credit Amount]]&lt;-50.01,"Greater than 50"))))))</f>
        <v>Less than 19.99</v>
      </c>
      <c r="G925" t="str">
        <f>IF(Table1[[#This Row],[Transaction Type]]="Maintenance","Non-Sales","Sales")</f>
        <v>Non-Sales</v>
      </c>
      <c r="H925">
        <f>IF(Table1[[#This Row],[Quarter]]="q2",1,"")</f>
        <v>1</v>
      </c>
      <c r="I925" t="str">
        <f>IF(Table1[[#This Row],[Quarter]]="q3",1,"")</f>
        <v/>
      </c>
      <c r="J925">
        <f>IF(Table1[[#This Row],[Quarter]]="Q2",Table1[[#This Row],[Credit Amount]],"")</f>
        <v>-18.28</v>
      </c>
      <c r="K925" t="str">
        <f>IF(Table1[[#This Row],[Quarter]]="Q3",Table1[[#This Row],[Credit Amount]],"")</f>
        <v/>
      </c>
      <c r="L925" t="str">
        <f>IF(Table1[[#This Row],[Transaction Type]]="Upgrade",Table1[[#This Row],[Credit Amount]],IF(Table1[[#This Row],[Transaction Type]]="Activation",Table1[[#This Row],[Credit Amount]],""))</f>
        <v/>
      </c>
      <c r="M925">
        <f>IF(Table1[[#This Row],[Transaction Type]]="Maintenance",Table1[[#This Row],[Credit Amount]],"")</f>
        <v>-18.28</v>
      </c>
      <c r="N925">
        <v>10069</v>
      </c>
      <c r="O925" t="s">
        <v>2489</v>
      </c>
      <c r="P925" t="s">
        <v>2558</v>
      </c>
      <c r="Q925" t="s">
        <v>289</v>
      </c>
      <c r="R925">
        <v>10048</v>
      </c>
      <c r="S925" t="s">
        <v>2489</v>
      </c>
      <c r="T925" t="s">
        <v>2537</v>
      </c>
      <c r="U925" t="s">
        <v>290</v>
      </c>
      <c r="V925" t="s">
        <v>84</v>
      </c>
      <c r="W925">
        <v>100001360</v>
      </c>
      <c r="X925">
        <v>8005550361</v>
      </c>
      <c r="Y925" t="s">
        <v>2595</v>
      </c>
      <c r="Z925" t="s">
        <v>2956</v>
      </c>
      <c r="AA925" s="13">
        <v>-18.28</v>
      </c>
      <c r="AB925" s="14">
        <v>42514</v>
      </c>
      <c r="AC925" t="s">
        <v>36</v>
      </c>
    </row>
    <row r="926" spans="1:29" x14ac:dyDescent="0.25">
      <c r="A926" t="str">
        <f>CONCATENATE("Q",ROUNDUP(MONTH(Table1[[#This Row],[Month]])/3,0))</f>
        <v>Q2</v>
      </c>
      <c r="B926" s="14">
        <f>EOMONTH(Table1[[#This Row],[Credit Date]],-1)+1</f>
        <v>42491</v>
      </c>
      <c r="C926" t="str">
        <f>CONCATENATE(Table1[[#This Row],[Issuer Last Name]],", ",Table1[[#This Row],[Issuer First Name]])</f>
        <v>No. 069, Employee</v>
      </c>
      <c r="D926" t="str">
        <f>CONCATENATE(Table1[[#This Row],[Approver Last Name]],", ",Table1[[#This Row],[Approver First Name]])</f>
        <v>No. 048, Employee</v>
      </c>
      <c r="E926" t="str">
        <f>CONCATENATE(Table1[[#This Row],[Customer Last Name]],", ",Table1[[#This Row],[Customer First Name]])</f>
        <v>No. 12506, Client</v>
      </c>
      <c r="F926" t="str">
        <f>IF(Table1[[#This Row],[Credit Amount]]&gt;-19.99,"Less than 19.99",IF(Table1[[#This Row],[Credit Amount]]=-20,"20",IF(Table1[[#This Row],[Credit Amount]]&gt;-49.98,"20.01-49.98",IF(Table1[[#This Row],[Credit Amount]]=-49.99,"49.99",IF(Table1[[#This Row],[Credit Amount]]=-50,"50",IF(Table1[[#This Row],[Credit Amount]]&lt;-50.01,"Greater than 50"))))))</f>
        <v>20.01-49.98</v>
      </c>
      <c r="G926" t="str">
        <f>IF(Table1[[#This Row],[Transaction Type]]="Maintenance","Non-Sales","Sales")</f>
        <v>Sales</v>
      </c>
      <c r="H926">
        <f>IF(Table1[[#This Row],[Quarter]]="q2",1,"")</f>
        <v>1</v>
      </c>
      <c r="I926" t="str">
        <f>IF(Table1[[#This Row],[Quarter]]="q3",1,"")</f>
        <v/>
      </c>
      <c r="J926">
        <f>IF(Table1[[#This Row],[Quarter]]="Q2",Table1[[#This Row],[Credit Amount]],"")</f>
        <v>-35.229999999999997</v>
      </c>
      <c r="K926" t="str">
        <f>IF(Table1[[#This Row],[Quarter]]="Q3",Table1[[#This Row],[Credit Amount]],"")</f>
        <v/>
      </c>
      <c r="L926">
        <f>IF(Table1[[#This Row],[Transaction Type]]="Upgrade",Table1[[#This Row],[Credit Amount]],IF(Table1[[#This Row],[Transaction Type]]="Activation",Table1[[#This Row],[Credit Amount]],""))</f>
        <v>-35.229999999999997</v>
      </c>
      <c r="M926" t="str">
        <f>IF(Table1[[#This Row],[Transaction Type]]="Maintenance",Table1[[#This Row],[Credit Amount]],"")</f>
        <v/>
      </c>
      <c r="N926">
        <v>10069</v>
      </c>
      <c r="O926" t="s">
        <v>2489</v>
      </c>
      <c r="P926" t="s">
        <v>2558</v>
      </c>
      <c r="Q926" t="s">
        <v>289</v>
      </c>
      <c r="R926">
        <v>10048</v>
      </c>
      <c r="S926" t="s">
        <v>2489</v>
      </c>
      <c r="T926" t="s">
        <v>2537</v>
      </c>
      <c r="U926" t="s">
        <v>290</v>
      </c>
      <c r="V926" t="s">
        <v>84</v>
      </c>
      <c r="W926">
        <v>100003505</v>
      </c>
      <c r="X926">
        <v>8005552506</v>
      </c>
      <c r="Y926" t="s">
        <v>2595</v>
      </c>
      <c r="Z926" t="s">
        <v>5101</v>
      </c>
      <c r="AA926" s="13">
        <v>-35.229999999999997</v>
      </c>
      <c r="AB926" s="14">
        <v>42516</v>
      </c>
      <c r="AC926" t="s">
        <v>37</v>
      </c>
    </row>
    <row r="927" spans="1:29" x14ac:dyDescent="0.25">
      <c r="A927" t="str">
        <f>CONCATENATE("Q",ROUNDUP(MONTH(Table1[[#This Row],[Month]])/3,0))</f>
        <v>Q2</v>
      </c>
      <c r="B927" s="14">
        <f>EOMONTH(Table1[[#This Row],[Credit Date]],-1)+1</f>
        <v>42491</v>
      </c>
      <c r="C927" t="str">
        <f>CONCATENATE(Table1[[#This Row],[Issuer Last Name]],", ",Table1[[#This Row],[Issuer First Name]])</f>
        <v>No. 069, Employee</v>
      </c>
      <c r="D927" t="str">
        <f>CONCATENATE(Table1[[#This Row],[Approver Last Name]],", ",Table1[[#This Row],[Approver First Name]])</f>
        <v>No. 048, Employee</v>
      </c>
      <c r="E927" t="str">
        <f>CONCATENATE(Table1[[#This Row],[Customer Last Name]],", ",Table1[[#This Row],[Customer First Name]])</f>
        <v>No. 11268, Client</v>
      </c>
      <c r="F9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927" t="str">
        <f>IF(Table1[[#This Row],[Transaction Type]]="Maintenance","Non-Sales","Sales")</f>
        <v>Non-Sales</v>
      </c>
      <c r="H927">
        <f>IF(Table1[[#This Row],[Quarter]]="q2",1,"")</f>
        <v>1</v>
      </c>
      <c r="I927" t="str">
        <f>IF(Table1[[#This Row],[Quarter]]="q3",1,"")</f>
        <v/>
      </c>
      <c r="J927">
        <f>IF(Table1[[#This Row],[Quarter]]="Q2",Table1[[#This Row],[Credit Amount]],"")</f>
        <v>-75.55</v>
      </c>
      <c r="K927" t="str">
        <f>IF(Table1[[#This Row],[Quarter]]="Q3",Table1[[#This Row],[Credit Amount]],"")</f>
        <v/>
      </c>
      <c r="L927" t="str">
        <f>IF(Table1[[#This Row],[Transaction Type]]="Upgrade",Table1[[#This Row],[Credit Amount]],IF(Table1[[#This Row],[Transaction Type]]="Activation",Table1[[#This Row],[Credit Amount]],""))</f>
        <v/>
      </c>
      <c r="M927">
        <f>IF(Table1[[#This Row],[Transaction Type]]="Maintenance",Table1[[#This Row],[Credit Amount]],"")</f>
        <v>-75.55</v>
      </c>
      <c r="N927">
        <v>10069</v>
      </c>
      <c r="O927" t="s">
        <v>2489</v>
      </c>
      <c r="P927" t="s">
        <v>2558</v>
      </c>
      <c r="Q927" t="s">
        <v>289</v>
      </c>
      <c r="R927">
        <v>10048</v>
      </c>
      <c r="S927" t="s">
        <v>2489</v>
      </c>
      <c r="T927" t="s">
        <v>2537</v>
      </c>
      <c r="U927" t="s">
        <v>290</v>
      </c>
      <c r="V927" t="s">
        <v>84</v>
      </c>
      <c r="W927">
        <v>100002267</v>
      </c>
      <c r="X927">
        <v>8005551268</v>
      </c>
      <c r="Y927" t="s">
        <v>2595</v>
      </c>
      <c r="Z927" t="s">
        <v>3863</v>
      </c>
      <c r="AA927" s="13">
        <v>-75.55</v>
      </c>
      <c r="AB927" s="14">
        <v>42518</v>
      </c>
      <c r="AC927" t="s">
        <v>36</v>
      </c>
    </row>
    <row r="928" spans="1:29" x14ac:dyDescent="0.25">
      <c r="A928" t="str">
        <f>CONCATENATE("Q",ROUNDUP(MONTH(Table1[[#This Row],[Month]])/3,0))</f>
        <v>Q2</v>
      </c>
      <c r="B928" s="14">
        <f>EOMONTH(Table1[[#This Row],[Credit Date]],-1)+1</f>
        <v>42522</v>
      </c>
      <c r="C928" t="str">
        <f>CONCATENATE(Table1[[#This Row],[Issuer Last Name]],", ",Table1[[#This Row],[Issuer First Name]])</f>
        <v>No. 069, Employee</v>
      </c>
      <c r="D928" t="str">
        <f>CONCATENATE(Table1[[#This Row],[Approver Last Name]],", ",Table1[[#This Row],[Approver First Name]])</f>
        <v>No. 048, Employee</v>
      </c>
      <c r="E928" t="str">
        <f>CONCATENATE(Table1[[#This Row],[Customer Last Name]],", ",Table1[[#This Row],[Customer First Name]])</f>
        <v>No. 12838, Client</v>
      </c>
      <c r="F9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28" t="str">
        <f>IF(Table1[[#This Row],[Transaction Type]]="Maintenance","Non-Sales","Sales")</f>
        <v>Non-Sales</v>
      </c>
      <c r="H928">
        <f>IF(Table1[[#This Row],[Quarter]]="q2",1,"")</f>
        <v>1</v>
      </c>
      <c r="I928" t="str">
        <f>IF(Table1[[#This Row],[Quarter]]="q3",1,"")</f>
        <v/>
      </c>
      <c r="J928">
        <f>IF(Table1[[#This Row],[Quarter]]="Q2",Table1[[#This Row],[Credit Amount]],"")</f>
        <v>-62.64</v>
      </c>
      <c r="K928" t="str">
        <f>IF(Table1[[#This Row],[Quarter]]="Q3",Table1[[#This Row],[Credit Amount]],"")</f>
        <v/>
      </c>
      <c r="L928" t="str">
        <f>IF(Table1[[#This Row],[Transaction Type]]="Upgrade",Table1[[#This Row],[Credit Amount]],IF(Table1[[#This Row],[Transaction Type]]="Activation",Table1[[#This Row],[Credit Amount]],""))</f>
        <v/>
      </c>
      <c r="M928">
        <f>IF(Table1[[#This Row],[Transaction Type]]="Maintenance",Table1[[#This Row],[Credit Amount]],"")</f>
        <v>-62.64</v>
      </c>
      <c r="N928">
        <v>10069</v>
      </c>
      <c r="O928" t="s">
        <v>2489</v>
      </c>
      <c r="P928" t="s">
        <v>2558</v>
      </c>
      <c r="Q928" t="s">
        <v>289</v>
      </c>
      <c r="R928">
        <v>10048</v>
      </c>
      <c r="S928" t="s">
        <v>2489</v>
      </c>
      <c r="T928" t="s">
        <v>2537</v>
      </c>
      <c r="U928" t="s">
        <v>290</v>
      </c>
      <c r="V928" t="s">
        <v>84</v>
      </c>
      <c r="W928">
        <v>100003837</v>
      </c>
      <c r="X928">
        <v>8005552838</v>
      </c>
      <c r="Y928" t="s">
        <v>2595</v>
      </c>
      <c r="Z928" t="s">
        <v>5430</v>
      </c>
      <c r="AA928" s="13">
        <v>-62.64</v>
      </c>
      <c r="AB928" s="14">
        <v>42545</v>
      </c>
      <c r="AC928" t="s">
        <v>36</v>
      </c>
    </row>
    <row r="929" spans="1:29" x14ac:dyDescent="0.25">
      <c r="A929" t="str">
        <f>CONCATENATE("Q",ROUNDUP(MONTH(Table1[[#This Row],[Month]])/3,0))</f>
        <v>Q2</v>
      </c>
      <c r="B929" s="14">
        <f>EOMONTH(Table1[[#This Row],[Credit Date]],-1)+1</f>
        <v>42522</v>
      </c>
      <c r="C929" t="str">
        <f>CONCATENATE(Table1[[#This Row],[Issuer Last Name]],", ",Table1[[#This Row],[Issuer First Name]])</f>
        <v>No. 069, Employee</v>
      </c>
      <c r="D929" t="str">
        <f>CONCATENATE(Table1[[#This Row],[Approver Last Name]],", ",Table1[[#This Row],[Approver First Name]])</f>
        <v>No. 048, Employee</v>
      </c>
      <c r="E929" t="str">
        <f>CONCATENATE(Table1[[#This Row],[Customer Last Name]],", ",Table1[[#This Row],[Customer First Name]])</f>
        <v>No. 12289, Client</v>
      </c>
      <c r="F929" t="str">
        <f>IF(Table1[[#This Row],[Credit Amount]]&gt;-19.99,"Less than 19.99",IF(Table1[[#This Row],[Credit Amount]]=-20,"20",IF(Table1[[#This Row],[Credit Amount]]&gt;-49.98,"20.01-49.98",IF(Table1[[#This Row],[Credit Amount]]=-49.99,"49.99",IF(Table1[[#This Row],[Credit Amount]]=-50,"50",IF(Table1[[#This Row],[Credit Amount]]&lt;-50.01,"Greater than 50"))))))</f>
        <v>20.01-49.98</v>
      </c>
      <c r="G929" t="str">
        <f>IF(Table1[[#This Row],[Transaction Type]]="Maintenance","Non-Sales","Sales")</f>
        <v>Non-Sales</v>
      </c>
      <c r="H929">
        <f>IF(Table1[[#This Row],[Quarter]]="q2",1,"")</f>
        <v>1</v>
      </c>
      <c r="I929" t="str">
        <f>IF(Table1[[#This Row],[Quarter]]="q3",1,"")</f>
        <v/>
      </c>
      <c r="J929">
        <f>IF(Table1[[#This Row],[Quarter]]="Q2",Table1[[#This Row],[Credit Amount]],"")</f>
        <v>-20.23</v>
      </c>
      <c r="K929" t="str">
        <f>IF(Table1[[#This Row],[Quarter]]="Q3",Table1[[#This Row],[Credit Amount]],"")</f>
        <v/>
      </c>
      <c r="L929" t="str">
        <f>IF(Table1[[#This Row],[Transaction Type]]="Upgrade",Table1[[#This Row],[Credit Amount]],IF(Table1[[#This Row],[Transaction Type]]="Activation",Table1[[#This Row],[Credit Amount]],""))</f>
        <v/>
      </c>
      <c r="M929">
        <f>IF(Table1[[#This Row],[Transaction Type]]="Maintenance",Table1[[#This Row],[Credit Amount]],"")</f>
        <v>-20.23</v>
      </c>
      <c r="N929">
        <v>10069</v>
      </c>
      <c r="O929" t="s">
        <v>2489</v>
      </c>
      <c r="P929" t="s">
        <v>2558</v>
      </c>
      <c r="Q929" t="s">
        <v>289</v>
      </c>
      <c r="R929">
        <v>10048</v>
      </c>
      <c r="S929" t="s">
        <v>2489</v>
      </c>
      <c r="T929" t="s">
        <v>2537</v>
      </c>
      <c r="U929" t="s">
        <v>290</v>
      </c>
      <c r="V929" t="s">
        <v>84</v>
      </c>
      <c r="W929">
        <v>100003288</v>
      </c>
      <c r="X929">
        <v>8005552289</v>
      </c>
      <c r="Y929" t="s">
        <v>2595</v>
      </c>
      <c r="Z929" t="s">
        <v>4884</v>
      </c>
      <c r="AA929" s="13">
        <v>-20.23</v>
      </c>
      <c r="AB929" s="14">
        <v>42546</v>
      </c>
      <c r="AC929" t="s">
        <v>36</v>
      </c>
    </row>
    <row r="930" spans="1:29" x14ac:dyDescent="0.25">
      <c r="A930" t="str">
        <f>CONCATENATE("Q",ROUNDUP(MONTH(Table1[[#This Row],[Month]])/3,0))</f>
        <v>Q3</v>
      </c>
      <c r="B930" s="14">
        <f>EOMONTH(Table1[[#This Row],[Credit Date]],-1)+1</f>
        <v>42552</v>
      </c>
      <c r="C930" t="str">
        <f>CONCATENATE(Table1[[#This Row],[Issuer Last Name]],", ",Table1[[#This Row],[Issuer First Name]])</f>
        <v>No. 069, Employee</v>
      </c>
      <c r="D930" t="str">
        <f>CONCATENATE(Table1[[#This Row],[Approver Last Name]],", ",Table1[[#This Row],[Approver First Name]])</f>
        <v>No. 048, Employee</v>
      </c>
      <c r="E930" t="str">
        <f>CONCATENATE(Table1[[#This Row],[Customer Last Name]],", ",Table1[[#This Row],[Customer First Name]])</f>
        <v>No. 12046, Client</v>
      </c>
      <c r="F9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30" t="str">
        <f>IF(Table1[[#This Row],[Transaction Type]]="Maintenance","Non-Sales","Sales")</f>
        <v>Non-Sales</v>
      </c>
      <c r="H930" t="str">
        <f>IF(Table1[[#This Row],[Quarter]]="q2",1,"")</f>
        <v/>
      </c>
      <c r="I930">
        <f>IF(Table1[[#This Row],[Quarter]]="q3",1,"")</f>
        <v>1</v>
      </c>
      <c r="J930" t="str">
        <f>IF(Table1[[#This Row],[Quarter]]="Q2",Table1[[#This Row],[Credit Amount]],"")</f>
        <v/>
      </c>
      <c r="K930">
        <f>IF(Table1[[#This Row],[Quarter]]="Q3",Table1[[#This Row],[Credit Amount]],"")</f>
        <v>-51.15</v>
      </c>
      <c r="L930" t="str">
        <f>IF(Table1[[#This Row],[Transaction Type]]="Upgrade",Table1[[#This Row],[Credit Amount]],IF(Table1[[#This Row],[Transaction Type]]="Activation",Table1[[#This Row],[Credit Amount]],""))</f>
        <v/>
      </c>
      <c r="M930">
        <f>IF(Table1[[#This Row],[Transaction Type]]="Maintenance",Table1[[#This Row],[Credit Amount]],"")</f>
        <v>-51.15</v>
      </c>
      <c r="N930">
        <v>10069</v>
      </c>
      <c r="O930" t="s">
        <v>2489</v>
      </c>
      <c r="P930" t="s">
        <v>2558</v>
      </c>
      <c r="Q930" t="s">
        <v>289</v>
      </c>
      <c r="R930">
        <v>10048</v>
      </c>
      <c r="S930" t="s">
        <v>2489</v>
      </c>
      <c r="T930" t="s">
        <v>2537</v>
      </c>
      <c r="U930" t="s">
        <v>290</v>
      </c>
      <c r="V930" t="s">
        <v>84</v>
      </c>
      <c r="W930">
        <v>100003045</v>
      </c>
      <c r="X930">
        <v>8005552046</v>
      </c>
      <c r="Y930" t="s">
        <v>2595</v>
      </c>
      <c r="Z930" t="s">
        <v>4641</v>
      </c>
      <c r="AA930" s="13">
        <v>-51.15</v>
      </c>
      <c r="AB930" s="14">
        <v>42558</v>
      </c>
      <c r="AC930" t="s">
        <v>36</v>
      </c>
    </row>
    <row r="931" spans="1:29" x14ac:dyDescent="0.25">
      <c r="A931" t="str">
        <f>CONCATENATE("Q",ROUNDUP(MONTH(Table1[[#This Row],[Month]])/3,0))</f>
        <v>Q3</v>
      </c>
      <c r="B931" s="14">
        <f>EOMONTH(Table1[[#This Row],[Credit Date]],-1)+1</f>
        <v>42552</v>
      </c>
      <c r="C931" t="str">
        <f>CONCATENATE(Table1[[#This Row],[Issuer Last Name]],", ",Table1[[#This Row],[Issuer First Name]])</f>
        <v>No. 069, Employee</v>
      </c>
      <c r="D931" t="str">
        <f>CONCATENATE(Table1[[#This Row],[Approver Last Name]],", ",Table1[[#This Row],[Approver First Name]])</f>
        <v>No. 048, Employee</v>
      </c>
      <c r="E931" t="str">
        <f>CONCATENATE(Table1[[#This Row],[Customer Last Name]],", ",Table1[[#This Row],[Customer First Name]])</f>
        <v>No. 12504, Client</v>
      </c>
      <c r="F9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931" t="str">
        <f>IF(Table1[[#This Row],[Transaction Type]]="Maintenance","Non-Sales","Sales")</f>
        <v>Sales</v>
      </c>
      <c r="H931" t="str">
        <f>IF(Table1[[#This Row],[Quarter]]="q2",1,"")</f>
        <v/>
      </c>
      <c r="I931">
        <f>IF(Table1[[#This Row],[Quarter]]="q3",1,"")</f>
        <v>1</v>
      </c>
      <c r="J931" t="str">
        <f>IF(Table1[[#This Row],[Quarter]]="Q2",Table1[[#This Row],[Credit Amount]],"")</f>
        <v/>
      </c>
      <c r="K931">
        <f>IF(Table1[[#This Row],[Quarter]]="Q3",Table1[[#This Row],[Credit Amount]],"")</f>
        <v>-78.53</v>
      </c>
      <c r="L931">
        <f>IF(Table1[[#This Row],[Transaction Type]]="Upgrade",Table1[[#This Row],[Credit Amount]],IF(Table1[[#This Row],[Transaction Type]]="Activation",Table1[[#This Row],[Credit Amount]],""))</f>
        <v>-78.53</v>
      </c>
      <c r="M931" t="str">
        <f>IF(Table1[[#This Row],[Transaction Type]]="Maintenance",Table1[[#This Row],[Credit Amount]],"")</f>
        <v/>
      </c>
      <c r="N931">
        <v>10069</v>
      </c>
      <c r="O931" t="s">
        <v>2489</v>
      </c>
      <c r="P931" t="s">
        <v>2558</v>
      </c>
      <c r="Q931" t="s">
        <v>289</v>
      </c>
      <c r="R931">
        <v>10048</v>
      </c>
      <c r="S931" t="s">
        <v>2489</v>
      </c>
      <c r="T931" t="s">
        <v>2537</v>
      </c>
      <c r="U931" t="s">
        <v>290</v>
      </c>
      <c r="V931" t="s">
        <v>84</v>
      </c>
      <c r="W931">
        <v>100003503</v>
      </c>
      <c r="X931">
        <v>8005552504</v>
      </c>
      <c r="Y931" t="s">
        <v>2595</v>
      </c>
      <c r="Z931" t="s">
        <v>5099</v>
      </c>
      <c r="AA931" s="13">
        <v>-78.53</v>
      </c>
      <c r="AB931" s="14">
        <v>42579</v>
      </c>
      <c r="AC931" t="s">
        <v>37</v>
      </c>
    </row>
    <row r="932" spans="1:29" x14ac:dyDescent="0.25">
      <c r="A932" t="str">
        <f>CONCATENATE("Q",ROUNDUP(MONTH(Table1[[#This Row],[Month]])/3,0))</f>
        <v>Q3</v>
      </c>
      <c r="B932" s="14">
        <f>EOMONTH(Table1[[#This Row],[Credit Date]],-1)+1</f>
        <v>42583</v>
      </c>
      <c r="C932" t="str">
        <f>CONCATENATE(Table1[[#This Row],[Issuer Last Name]],", ",Table1[[#This Row],[Issuer First Name]])</f>
        <v>No. 069, Employee</v>
      </c>
      <c r="D932" t="str">
        <f>CONCATENATE(Table1[[#This Row],[Approver Last Name]],", ",Table1[[#This Row],[Approver First Name]])</f>
        <v>No. 048, Employee</v>
      </c>
      <c r="E932" t="str">
        <f>CONCATENATE(Table1[[#This Row],[Customer Last Name]],", ",Table1[[#This Row],[Customer First Name]])</f>
        <v>No. 13241, Client</v>
      </c>
      <c r="F9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32" t="str">
        <f>IF(Table1[[#This Row],[Transaction Type]]="Maintenance","Non-Sales","Sales")</f>
        <v>Non-Sales</v>
      </c>
      <c r="H932" t="str">
        <f>IF(Table1[[#This Row],[Quarter]]="q2",1,"")</f>
        <v/>
      </c>
      <c r="I932">
        <f>IF(Table1[[#This Row],[Quarter]]="q3",1,"")</f>
        <v>1</v>
      </c>
      <c r="J932" t="str">
        <f>IF(Table1[[#This Row],[Quarter]]="Q2",Table1[[#This Row],[Credit Amount]],"")</f>
        <v/>
      </c>
      <c r="K932">
        <f>IF(Table1[[#This Row],[Quarter]]="Q3",Table1[[#This Row],[Credit Amount]],"")</f>
        <v>-87.82</v>
      </c>
      <c r="L932" t="str">
        <f>IF(Table1[[#This Row],[Transaction Type]]="Upgrade",Table1[[#This Row],[Credit Amount]],IF(Table1[[#This Row],[Transaction Type]]="Activation",Table1[[#This Row],[Credit Amount]],""))</f>
        <v/>
      </c>
      <c r="M932">
        <f>IF(Table1[[#This Row],[Transaction Type]]="Maintenance",Table1[[#This Row],[Credit Amount]],"")</f>
        <v>-87.82</v>
      </c>
      <c r="N932">
        <v>10069</v>
      </c>
      <c r="O932" t="s">
        <v>2489</v>
      </c>
      <c r="P932" t="s">
        <v>2558</v>
      </c>
      <c r="Q932" t="s">
        <v>289</v>
      </c>
      <c r="R932">
        <v>10048</v>
      </c>
      <c r="S932" t="s">
        <v>2489</v>
      </c>
      <c r="T932" t="s">
        <v>2537</v>
      </c>
      <c r="U932" t="s">
        <v>290</v>
      </c>
      <c r="V932" t="s">
        <v>84</v>
      </c>
      <c r="W932">
        <v>100004240</v>
      </c>
      <c r="X932">
        <v>8005553241</v>
      </c>
      <c r="Y932" t="s">
        <v>2595</v>
      </c>
      <c r="Z932" t="s">
        <v>5829</v>
      </c>
      <c r="AA932" s="13">
        <v>-87.82</v>
      </c>
      <c r="AB932" s="14">
        <v>42586</v>
      </c>
      <c r="AC932" t="s">
        <v>36</v>
      </c>
    </row>
    <row r="933" spans="1:29" x14ac:dyDescent="0.25">
      <c r="A933" t="str">
        <f>CONCATENATE("Q",ROUNDUP(MONTH(Table1[[#This Row],[Month]])/3,0))</f>
        <v>Q3</v>
      </c>
      <c r="B933" s="14">
        <f>EOMONTH(Table1[[#This Row],[Credit Date]],-1)+1</f>
        <v>42583</v>
      </c>
      <c r="C933" t="str">
        <f>CONCATENATE(Table1[[#This Row],[Issuer Last Name]],", ",Table1[[#This Row],[Issuer First Name]])</f>
        <v>No. 069, Employee</v>
      </c>
      <c r="D933" t="str">
        <f>CONCATENATE(Table1[[#This Row],[Approver Last Name]],", ",Table1[[#This Row],[Approver First Name]])</f>
        <v>No. 048, Employee</v>
      </c>
      <c r="E933" t="str">
        <f>CONCATENATE(Table1[[#This Row],[Customer Last Name]],", ",Table1[[#This Row],[Customer First Name]])</f>
        <v>No. 10860, Client</v>
      </c>
      <c r="F9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933" t="str">
        <f>IF(Table1[[#This Row],[Transaction Type]]="Maintenance","Non-Sales","Sales")</f>
        <v>Non-Sales</v>
      </c>
      <c r="H933" t="str">
        <f>IF(Table1[[#This Row],[Quarter]]="q2",1,"")</f>
        <v/>
      </c>
      <c r="I933">
        <f>IF(Table1[[#This Row],[Quarter]]="q3",1,"")</f>
        <v>1</v>
      </c>
      <c r="J933" t="str">
        <f>IF(Table1[[#This Row],[Quarter]]="Q2",Table1[[#This Row],[Credit Amount]],"")</f>
        <v/>
      </c>
      <c r="K933">
        <f>IF(Table1[[#This Row],[Quarter]]="Q3",Table1[[#This Row],[Credit Amount]],"")</f>
        <v>-72.709999999999994</v>
      </c>
      <c r="L933" t="str">
        <f>IF(Table1[[#This Row],[Transaction Type]]="Upgrade",Table1[[#This Row],[Credit Amount]],IF(Table1[[#This Row],[Transaction Type]]="Activation",Table1[[#This Row],[Credit Amount]],""))</f>
        <v/>
      </c>
      <c r="M933">
        <f>IF(Table1[[#This Row],[Transaction Type]]="Maintenance",Table1[[#This Row],[Credit Amount]],"")</f>
        <v>-72.709999999999994</v>
      </c>
      <c r="N933">
        <v>10069</v>
      </c>
      <c r="O933" t="s">
        <v>2489</v>
      </c>
      <c r="P933" t="s">
        <v>2558</v>
      </c>
      <c r="Q933" t="s">
        <v>289</v>
      </c>
      <c r="R933">
        <v>10048</v>
      </c>
      <c r="S933" t="s">
        <v>2489</v>
      </c>
      <c r="T933" t="s">
        <v>2537</v>
      </c>
      <c r="U933" t="s">
        <v>290</v>
      </c>
      <c r="V933" t="s">
        <v>84</v>
      </c>
      <c r="W933">
        <v>100001859</v>
      </c>
      <c r="X933">
        <v>8005550860</v>
      </c>
      <c r="Y933" t="s">
        <v>2595</v>
      </c>
      <c r="Z933" t="s">
        <v>3455</v>
      </c>
      <c r="AA933" s="13">
        <v>-72.709999999999994</v>
      </c>
      <c r="AB933" s="14">
        <v>42597</v>
      </c>
      <c r="AC933" t="s">
        <v>36</v>
      </c>
    </row>
    <row r="934" spans="1:29" x14ac:dyDescent="0.25">
      <c r="A934" t="str">
        <f>CONCATENATE("Q",ROUNDUP(MONTH(Table1[[#This Row],[Month]])/3,0))</f>
        <v>Q3</v>
      </c>
      <c r="B934" s="14">
        <f>EOMONTH(Table1[[#This Row],[Credit Date]],-1)+1</f>
        <v>42583</v>
      </c>
      <c r="C934" t="str">
        <f>CONCATENATE(Table1[[#This Row],[Issuer Last Name]],", ",Table1[[#This Row],[Issuer First Name]])</f>
        <v>No. 069, Employee</v>
      </c>
      <c r="D934" t="str">
        <f>CONCATENATE(Table1[[#This Row],[Approver Last Name]],", ",Table1[[#This Row],[Approver First Name]])</f>
        <v>No. 069, Employee</v>
      </c>
      <c r="E934" t="str">
        <f>CONCATENATE(Table1[[#This Row],[Customer Last Name]],", ",Table1[[#This Row],[Customer First Name]])</f>
        <v>No. 10872, Client</v>
      </c>
      <c r="F934" t="str">
        <f>IF(Table1[[#This Row],[Credit Amount]]&gt;-19.99,"Less than 19.99",IF(Table1[[#This Row],[Credit Amount]]=-20,"20",IF(Table1[[#This Row],[Credit Amount]]&gt;-49.98,"20.01-49.98",IF(Table1[[#This Row],[Credit Amount]]=-49.99,"49.99",IF(Table1[[#This Row],[Credit Amount]]=-50,"50",IF(Table1[[#This Row],[Credit Amount]]&lt;-50.01,"Greater than 50"))))))</f>
        <v>Less than 19.99</v>
      </c>
      <c r="G934" t="str">
        <f>IF(Table1[[#This Row],[Transaction Type]]="Maintenance","Non-Sales","Sales")</f>
        <v>Non-Sales</v>
      </c>
      <c r="H934" t="str">
        <f>IF(Table1[[#This Row],[Quarter]]="q2",1,"")</f>
        <v/>
      </c>
      <c r="I934">
        <f>IF(Table1[[#This Row],[Quarter]]="q3",1,"")</f>
        <v>1</v>
      </c>
      <c r="J934" t="str">
        <f>IF(Table1[[#This Row],[Quarter]]="Q2",Table1[[#This Row],[Credit Amount]],"")</f>
        <v/>
      </c>
      <c r="K934">
        <f>IF(Table1[[#This Row],[Quarter]]="Q3",Table1[[#This Row],[Credit Amount]],"")</f>
        <v>-7.82</v>
      </c>
      <c r="L934" t="str">
        <f>IF(Table1[[#This Row],[Transaction Type]]="Upgrade",Table1[[#This Row],[Credit Amount]],IF(Table1[[#This Row],[Transaction Type]]="Activation",Table1[[#This Row],[Credit Amount]],""))</f>
        <v/>
      </c>
      <c r="M934">
        <f>IF(Table1[[#This Row],[Transaction Type]]="Maintenance",Table1[[#This Row],[Credit Amount]],"")</f>
        <v>-7.82</v>
      </c>
      <c r="N934">
        <v>10069</v>
      </c>
      <c r="O934" t="s">
        <v>2489</v>
      </c>
      <c r="P934" t="s">
        <v>2558</v>
      </c>
      <c r="Q934" t="s">
        <v>289</v>
      </c>
      <c r="R934">
        <v>10069</v>
      </c>
      <c r="S934" t="s">
        <v>2489</v>
      </c>
      <c r="T934" t="s">
        <v>2558</v>
      </c>
      <c r="U934" t="s">
        <v>289</v>
      </c>
      <c r="V934" t="s">
        <v>84</v>
      </c>
      <c r="W934">
        <v>100001871</v>
      </c>
      <c r="X934">
        <v>8005550872</v>
      </c>
      <c r="Y934" t="s">
        <v>2595</v>
      </c>
      <c r="Z934" t="s">
        <v>3467</v>
      </c>
      <c r="AA934" s="13">
        <v>-7.82</v>
      </c>
      <c r="AB934" s="14">
        <v>42605</v>
      </c>
      <c r="AC934" t="s">
        <v>36</v>
      </c>
    </row>
    <row r="935" spans="1:29" x14ac:dyDescent="0.25">
      <c r="A935" t="str">
        <f>CONCATENATE("Q",ROUNDUP(MONTH(Table1[[#This Row],[Month]])/3,0))</f>
        <v>Q3</v>
      </c>
      <c r="B935" s="14">
        <f>EOMONTH(Table1[[#This Row],[Credit Date]],-1)+1</f>
        <v>42583</v>
      </c>
      <c r="C935" t="str">
        <f>CONCATENATE(Table1[[#This Row],[Issuer Last Name]],", ",Table1[[#This Row],[Issuer First Name]])</f>
        <v>No. 069, Employee</v>
      </c>
      <c r="D935" t="str">
        <f>CONCATENATE(Table1[[#This Row],[Approver Last Name]],", ",Table1[[#This Row],[Approver First Name]])</f>
        <v>No. 069, Employee</v>
      </c>
      <c r="E935" t="str">
        <f>CONCATENATE(Table1[[#This Row],[Customer Last Name]],", ",Table1[[#This Row],[Customer First Name]])</f>
        <v>No. 11496, Client</v>
      </c>
      <c r="F935" t="str">
        <f>IF(Table1[[#This Row],[Credit Amount]]&gt;-19.99,"Less than 19.99",IF(Table1[[#This Row],[Credit Amount]]=-20,"20",IF(Table1[[#This Row],[Credit Amount]]&gt;-49.98,"20.01-49.98",IF(Table1[[#This Row],[Credit Amount]]=-49.99,"49.99",IF(Table1[[#This Row],[Credit Amount]]=-50,"50",IF(Table1[[#This Row],[Credit Amount]]&lt;-50.01,"Greater than 50"))))))</f>
        <v>20.01-49.98</v>
      </c>
      <c r="G935" t="str">
        <f>IF(Table1[[#This Row],[Transaction Type]]="Maintenance","Non-Sales","Sales")</f>
        <v>Non-Sales</v>
      </c>
      <c r="H935" t="str">
        <f>IF(Table1[[#This Row],[Quarter]]="q2",1,"")</f>
        <v/>
      </c>
      <c r="I935">
        <f>IF(Table1[[#This Row],[Quarter]]="q3",1,"")</f>
        <v>1</v>
      </c>
      <c r="J935" t="str">
        <f>IF(Table1[[#This Row],[Quarter]]="Q2",Table1[[#This Row],[Credit Amount]],"")</f>
        <v/>
      </c>
      <c r="K935">
        <f>IF(Table1[[#This Row],[Quarter]]="Q3",Table1[[#This Row],[Credit Amount]],"")</f>
        <v>-40.630000000000003</v>
      </c>
      <c r="L935" t="str">
        <f>IF(Table1[[#This Row],[Transaction Type]]="Upgrade",Table1[[#This Row],[Credit Amount]],IF(Table1[[#This Row],[Transaction Type]]="Activation",Table1[[#This Row],[Credit Amount]],""))</f>
        <v/>
      </c>
      <c r="M935">
        <f>IF(Table1[[#This Row],[Transaction Type]]="Maintenance",Table1[[#This Row],[Credit Amount]],"")</f>
        <v>-40.630000000000003</v>
      </c>
      <c r="N935">
        <v>10069</v>
      </c>
      <c r="O935" t="s">
        <v>2489</v>
      </c>
      <c r="P935" t="s">
        <v>2558</v>
      </c>
      <c r="Q935" t="s">
        <v>289</v>
      </c>
      <c r="R935">
        <v>10069</v>
      </c>
      <c r="S935" t="s">
        <v>2489</v>
      </c>
      <c r="T935" t="s">
        <v>2558</v>
      </c>
      <c r="U935" t="s">
        <v>289</v>
      </c>
      <c r="V935" t="s">
        <v>84</v>
      </c>
      <c r="W935">
        <v>100002495</v>
      </c>
      <c r="X935">
        <v>8005551496</v>
      </c>
      <c r="Y935" t="s">
        <v>2595</v>
      </c>
      <c r="Z935" t="s">
        <v>4091</v>
      </c>
      <c r="AA935" s="13">
        <v>-40.630000000000003</v>
      </c>
      <c r="AB935" s="14">
        <v>42605</v>
      </c>
      <c r="AC935" t="s">
        <v>36</v>
      </c>
    </row>
    <row r="936" spans="1:29" x14ac:dyDescent="0.25">
      <c r="A936" t="str">
        <f>CONCATENATE("Q",ROUNDUP(MONTH(Table1[[#This Row],[Month]])/3,0))</f>
        <v>Q3</v>
      </c>
      <c r="B936" s="14">
        <f>EOMONTH(Table1[[#This Row],[Credit Date]],-1)+1</f>
        <v>42583</v>
      </c>
      <c r="C936" t="str">
        <f>CONCATENATE(Table1[[#This Row],[Issuer Last Name]],", ",Table1[[#This Row],[Issuer First Name]])</f>
        <v>No. 069, Employee</v>
      </c>
      <c r="D936" t="str">
        <f>CONCATENATE(Table1[[#This Row],[Approver Last Name]],", ",Table1[[#This Row],[Approver First Name]])</f>
        <v>No. 069, Employee</v>
      </c>
      <c r="E936" t="str">
        <f>CONCATENATE(Table1[[#This Row],[Customer Last Name]],", ",Table1[[#This Row],[Customer First Name]])</f>
        <v>No. 14035, Client</v>
      </c>
      <c r="F936" t="str">
        <f>IF(Table1[[#This Row],[Credit Amount]]&gt;-19.99,"Less than 19.99",IF(Table1[[#This Row],[Credit Amount]]=-20,"20",IF(Table1[[#This Row],[Credit Amount]]&gt;-49.98,"20.01-49.98",IF(Table1[[#This Row],[Credit Amount]]=-49.99,"49.99",IF(Table1[[#This Row],[Credit Amount]]=-50,"50",IF(Table1[[#This Row],[Credit Amount]]&lt;-50.01,"Greater than 50"))))))</f>
        <v>20.01-49.98</v>
      </c>
      <c r="G936" t="str">
        <f>IF(Table1[[#This Row],[Transaction Type]]="Maintenance","Non-Sales","Sales")</f>
        <v>Non-Sales</v>
      </c>
      <c r="H936" t="str">
        <f>IF(Table1[[#This Row],[Quarter]]="q2",1,"")</f>
        <v/>
      </c>
      <c r="I936">
        <f>IF(Table1[[#This Row],[Quarter]]="q3",1,"")</f>
        <v>1</v>
      </c>
      <c r="J936" t="str">
        <f>IF(Table1[[#This Row],[Quarter]]="Q2",Table1[[#This Row],[Credit Amount]],"")</f>
        <v/>
      </c>
      <c r="K936">
        <f>IF(Table1[[#This Row],[Quarter]]="Q3",Table1[[#This Row],[Credit Amount]],"")</f>
        <v>-24.14</v>
      </c>
      <c r="L936" t="str">
        <f>IF(Table1[[#This Row],[Transaction Type]]="Upgrade",Table1[[#This Row],[Credit Amount]],IF(Table1[[#This Row],[Transaction Type]]="Activation",Table1[[#This Row],[Credit Amount]],""))</f>
        <v/>
      </c>
      <c r="M936">
        <f>IF(Table1[[#This Row],[Transaction Type]]="Maintenance",Table1[[#This Row],[Credit Amount]],"")</f>
        <v>-24.14</v>
      </c>
      <c r="N936">
        <v>10069</v>
      </c>
      <c r="O936" t="s">
        <v>2489</v>
      </c>
      <c r="P936" t="s">
        <v>2558</v>
      </c>
      <c r="Q936" t="s">
        <v>289</v>
      </c>
      <c r="R936">
        <v>10069</v>
      </c>
      <c r="S936" t="s">
        <v>2489</v>
      </c>
      <c r="T936" t="s">
        <v>2558</v>
      </c>
      <c r="U936" t="s">
        <v>289</v>
      </c>
      <c r="V936" t="s">
        <v>84</v>
      </c>
      <c r="W936">
        <v>100005034</v>
      </c>
      <c r="X936">
        <v>8005554035</v>
      </c>
      <c r="Y936" t="s">
        <v>2595</v>
      </c>
      <c r="Z936" t="s">
        <v>6623</v>
      </c>
      <c r="AA936" s="13">
        <v>-24.14</v>
      </c>
      <c r="AB936" s="14">
        <v>42608</v>
      </c>
      <c r="AC936" t="s">
        <v>36</v>
      </c>
    </row>
    <row r="937" spans="1:29" x14ac:dyDescent="0.25">
      <c r="A937" t="str">
        <f>CONCATENATE("Q",ROUNDUP(MONTH(Table1[[#This Row],[Month]])/3,0))</f>
        <v>Q3</v>
      </c>
      <c r="B937" s="14">
        <f>EOMONTH(Table1[[#This Row],[Credit Date]],-1)+1</f>
        <v>42583</v>
      </c>
      <c r="C937" t="str">
        <f>CONCATENATE(Table1[[#This Row],[Issuer Last Name]],", ",Table1[[#This Row],[Issuer First Name]])</f>
        <v>No. 069, Employee</v>
      </c>
      <c r="D937" t="str">
        <f>CONCATENATE(Table1[[#This Row],[Approver Last Name]],", ",Table1[[#This Row],[Approver First Name]])</f>
        <v>No. 069, Employee</v>
      </c>
      <c r="E937" t="str">
        <f>CONCATENATE(Table1[[#This Row],[Customer Last Name]],", ",Table1[[#This Row],[Customer First Name]])</f>
        <v>No. 13786, Client</v>
      </c>
      <c r="F937" t="str">
        <f>IF(Table1[[#This Row],[Credit Amount]]&gt;-19.99,"Less than 19.99",IF(Table1[[#This Row],[Credit Amount]]=-20,"20",IF(Table1[[#This Row],[Credit Amount]]&gt;-49.98,"20.01-49.98",IF(Table1[[#This Row],[Credit Amount]]=-49.99,"49.99",IF(Table1[[#This Row],[Credit Amount]]=-50,"50",IF(Table1[[#This Row],[Credit Amount]]&lt;-50.01,"Greater than 50"))))))</f>
        <v>Less than 19.99</v>
      </c>
      <c r="G937" t="str">
        <f>IF(Table1[[#This Row],[Transaction Type]]="Maintenance","Non-Sales","Sales")</f>
        <v>Non-Sales</v>
      </c>
      <c r="H937" t="str">
        <f>IF(Table1[[#This Row],[Quarter]]="q2",1,"")</f>
        <v/>
      </c>
      <c r="I937">
        <f>IF(Table1[[#This Row],[Quarter]]="q3",1,"")</f>
        <v>1</v>
      </c>
      <c r="J937" t="str">
        <f>IF(Table1[[#This Row],[Quarter]]="Q2",Table1[[#This Row],[Credit Amount]],"")</f>
        <v/>
      </c>
      <c r="K937">
        <f>IF(Table1[[#This Row],[Quarter]]="Q3",Table1[[#This Row],[Credit Amount]],"")</f>
        <v>-11.32</v>
      </c>
      <c r="L937" t="str">
        <f>IF(Table1[[#This Row],[Transaction Type]]="Upgrade",Table1[[#This Row],[Credit Amount]],IF(Table1[[#This Row],[Transaction Type]]="Activation",Table1[[#This Row],[Credit Amount]],""))</f>
        <v/>
      </c>
      <c r="M937">
        <f>IF(Table1[[#This Row],[Transaction Type]]="Maintenance",Table1[[#This Row],[Credit Amount]],"")</f>
        <v>-11.32</v>
      </c>
      <c r="N937">
        <v>10069</v>
      </c>
      <c r="O937" t="s">
        <v>2489</v>
      </c>
      <c r="P937" t="s">
        <v>2558</v>
      </c>
      <c r="Q937" t="s">
        <v>289</v>
      </c>
      <c r="R937">
        <v>10069</v>
      </c>
      <c r="S937" t="s">
        <v>2489</v>
      </c>
      <c r="T937" t="s">
        <v>2558</v>
      </c>
      <c r="U937" t="s">
        <v>289</v>
      </c>
      <c r="V937" t="s">
        <v>84</v>
      </c>
      <c r="W937">
        <v>100004785</v>
      </c>
      <c r="X937">
        <v>8005553786</v>
      </c>
      <c r="Y937" t="s">
        <v>2595</v>
      </c>
      <c r="Z937" t="s">
        <v>6374</v>
      </c>
      <c r="AA937" s="13">
        <v>-11.32</v>
      </c>
      <c r="AB937" s="14">
        <v>42611</v>
      </c>
      <c r="AC937" t="s">
        <v>36</v>
      </c>
    </row>
    <row r="938" spans="1:29" x14ac:dyDescent="0.25">
      <c r="A938" t="str">
        <f>CONCATENATE("Q",ROUNDUP(MONTH(Table1[[#This Row],[Month]])/3,0))</f>
        <v>Q3</v>
      </c>
      <c r="B938" s="14">
        <f>EOMONTH(Table1[[#This Row],[Credit Date]],-1)+1</f>
        <v>42583</v>
      </c>
      <c r="C938" t="str">
        <f>CONCATENATE(Table1[[#This Row],[Issuer Last Name]],", ",Table1[[#This Row],[Issuer First Name]])</f>
        <v>No. 069, Employee</v>
      </c>
      <c r="D938" t="str">
        <f>CONCATENATE(Table1[[#This Row],[Approver Last Name]],", ",Table1[[#This Row],[Approver First Name]])</f>
        <v>No. 048, Employee</v>
      </c>
      <c r="E938" t="str">
        <f>CONCATENATE(Table1[[#This Row],[Customer Last Name]],", ",Table1[[#This Row],[Customer First Name]])</f>
        <v>No. 10455, Client</v>
      </c>
      <c r="F9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38" t="str">
        <f>IF(Table1[[#This Row],[Transaction Type]]="Maintenance","Non-Sales","Sales")</f>
        <v>Sales</v>
      </c>
      <c r="H938" t="str">
        <f>IF(Table1[[#This Row],[Quarter]]="q2",1,"")</f>
        <v/>
      </c>
      <c r="I938">
        <f>IF(Table1[[#This Row],[Quarter]]="q3",1,"")</f>
        <v>1</v>
      </c>
      <c r="J938" t="str">
        <f>IF(Table1[[#This Row],[Quarter]]="Q2",Table1[[#This Row],[Credit Amount]],"")</f>
        <v/>
      </c>
      <c r="K938">
        <f>IF(Table1[[#This Row],[Quarter]]="Q3",Table1[[#This Row],[Credit Amount]],"")</f>
        <v>-94.96</v>
      </c>
      <c r="L938">
        <f>IF(Table1[[#This Row],[Transaction Type]]="Upgrade",Table1[[#This Row],[Credit Amount]],IF(Table1[[#This Row],[Transaction Type]]="Activation",Table1[[#This Row],[Credit Amount]],""))</f>
        <v>-94.96</v>
      </c>
      <c r="M938" t="str">
        <f>IF(Table1[[#This Row],[Transaction Type]]="Maintenance",Table1[[#This Row],[Credit Amount]],"")</f>
        <v/>
      </c>
      <c r="N938">
        <v>10069</v>
      </c>
      <c r="O938" t="s">
        <v>2489</v>
      </c>
      <c r="P938" t="s">
        <v>2558</v>
      </c>
      <c r="Q938" t="s">
        <v>289</v>
      </c>
      <c r="R938">
        <v>10048</v>
      </c>
      <c r="S938" t="s">
        <v>2489</v>
      </c>
      <c r="T938" t="s">
        <v>2537</v>
      </c>
      <c r="U938" t="s">
        <v>290</v>
      </c>
      <c r="V938" t="s">
        <v>84</v>
      </c>
      <c r="W938">
        <v>100001454</v>
      </c>
      <c r="X938">
        <v>8005550455</v>
      </c>
      <c r="Y938" t="s">
        <v>2595</v>
      </c>
      <c r="Z938" t="s">
        <v>3050</v>
      </c>
      <c r="AA938" s="13">
        <v>-94.96</v>
      </c>
      <c r="AB938" s="14">
        <v>42611</v>
      </c>
      <c r="AC938" t="s">
        <v>37</v>
      </c>
    </row>
    <row r="939" spans="1:29" x14ac:dyDescent="0.25">
      <c r="A939" t="str">
        <f>CONCATENATE("Q",ROUNDUP(MONTH(Table1[[#This Row],[Month]])/3,0))</f>
        <v>Q3</v>
      </c>
      <c r="B939" s="14">
        <f>EOMONTH(Table1[[#This Row],[Credit Date]],-1)+1</f>
        <v>42583</v>
      </c>
      <c r="C939" t="str">
        <f>CONCATENATE(Table1[[#This Row],[Issuer Last Name]],", ",Table1[[#This Row],[Issuer First Name]])</f>
        <v>No. 069, Employee</v>
      </c>
      <c r="D939" t="str">
        <f>CONCATENATE(Table1[[#This Row],[Approver Last Name]],", ",Table1[[#This Row],[Approver First Name]])</f>
        <v>No. 069, Employee</v>
      </c>
      <c r="E939" t="str">
        <f>CONCATENATE(Table1[[#This Row],[Customer Last Name]],", ",Table1[[#This Row],[Customer First Name]])</f>
        <v>No. 11010, Client</v>
      </c>
      <c r="F939" t="str">
        <f>IF(Table1[[#This Row],[Credit Amount]]&gt;-19.99,"Less than 19.99",IF(Table1[[#This Row],[Credit Amount]]=-20,"20",IF(Table1[[#This Row],[Credit Amount]]&gt;-49.98,"20.01-49.98",IF(Table1[[#This Row],[Credit Amount]]=-49.99,"49.99",IF(Table1[[#This Row],[Credit Amount]]=-50,"50",IF(Table1[[#This Row],[Credit Amount]]&lt;-50.01,"Greater than 50"))))))</f>
        <v>Less than 19.99</v>
      </c>
      <c r="G939" t="str">
        <f>IF(Table1[[#This Row],[Transaction Type]]="Maintenance","Non-Sales","Sales")</f>
        <v>Non-Sales</v>
      </c>
      <c r="H939" t="str">
        <f>IF(Table1[[#This Row],[Quarter]]="q2",1,"")</f>
        <v/>
      </c>
      <c r="I939">
        <f>IF(Table1[[#This Row],[Quarter]]="q3",1,"")</f>
        <v>1</v>
      </c>
      <c r="J939" t="str">
        <f>IF(Table1[[#This Row],[Quarter]]="Q2",Table1[[#This Row],[Credit Amount]],"")</f>
        <v/>
      </c>
      <c r="K939">
        <f>IF(Table1[[#This Row],[Quarter]]="Q3",Table1[[#This Row],[Credit Amount]],"")</f>
        <v>-11.69</v>
      </c>
      <c r="L939" t="str">
        <f>IF(Table1[[#This Row],[Transaction Type]]="Upgrade",Table1[[#This Row],[Credit Amount]],IF(Table1[[#This Row],[Transaction Type]]="Activation",Table1[[#This Row],[Credit Amount]],""))</f>
        <v/>
      </c>
      <c r="M939">
        <f>IF(Table1[[#This Row],[Transaction Type]]="Maintenance",Table1[[#This Row],[Credit Amount]],"")</f>
        <v>-11.69</v>
      </c>
      <c r="N939">
        <v>10069</v>
      </c>
      <c r="O939" t="s">
        <v>2489</v>
      </c>
      <c r="P939" t="s">
        <v>2558</v>
      </c>
      <c r="Q939" t="s">
        <v>289</v>
      </c>
      <c r="R939">
        <v>10069</v>
      </c>
      <c r="S939" t="s">
        <v>2489</v>
      </c>
      <c r="T939" t="s">
        <v>2558</v>
      </c>
      <c r="U939" t="s">
        <v>289</v>
      </c>
      <c r="V939" t="s">
        <v>84</v>
      </c>
      <c r="W939">
        <v>100002009</v>
      </c>
      <c r="X939">
        <v>8005551010</v>
      </c>
      <c r="Y939" t="s">
        <v>2595</v>
      </c>
      <c r="Z939" t="s">
        <v>3605</v>
      </c>
      <c r="AA939" s="13">
        <v>-11.69</v>
      </c>
      <c r="AB939" s="14">
        <v>42612</v>
      </c>
      <c r="AC939" t="s">
        <v>36</v>
      </c>
    </row>
    <row r="940" spans="1:29" x14ac:dyDescent="0.25">
      <c r="A940" t="str">
        <f>CONCATENATE("Q",ROUNDUP(MONTH(Table1[[#This Row],[Month]])/3,0))</f>
        <v>Q3</v>
      </c>
      <c r="B940" s="14">
        <f>EOMONTH(Table1[[#This Row],[Credit Date]],-1)+1</f>
        <v>42614</v>
      </c>
      <c r="C940" t="str">
        <f>CONCATENATE(Table1[[#This Row],[Issuer Last Name]],", ",Table1[[#This Row],[Issuer First Name]])</f>
        <v>No. 069, Employee</v>
      </c>
      <c r="D940" t="str">
        <f>CONCATENATE(Table1[[#This Row],[Approver Last Name]],", ",Table1[[#This Row],[Approver First Name]])</f>
        <v>No. 048, Employee</v>
      </c>
      <c r="E940" t="str">
        <f>CONCATENATE(Table1[[#This Row],[Customer Last Name]],", ",Table1[[#This Row],[Customer First Name]])</f>
        <v>No. 13947, Client</v>
      </c>
      <c r="F9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40" t="str">
        <f>IF(Table1[[#This Row],[Transaction Type]]="Maintenance","Non-Sales","Sales")</f>
        <v>Non-Sales</v>
      </c>
      <c r="H940" t="str">
        <f>IF(Table1[[#This Row],[Quarter]]="q2",1,"")</f>
        <v/>
      </c>
      <c r="I940">
        <f>IF(Table1[[#This Row],[Quarter]]="q3",1,"")</f>
        <v>1</v>
      </c>
      <c r="J940" t="str">
        <f>IF(Table1[[#This Row],[Quarter]]="Q2",Table1[[#This Row],[Credit Amount]],"")</f>
        <v/>
      </c>
      <c r="K940">
        <f>IF(Table1[[#This Row],[Quarter]]="Q3",Table1[[#This Row],[Credit Amount]],"")</f>
        <v>-94.96</v>
      </c>
      <c r="L940" t="str">
        <f>IF(Table1[[#This Row],[Transaction Type]]="Upgrade",Table1[[#This Row],[Credit Amount]],IF(Table1[[#This Row],[Transaction Type]]="Activation",Table1[[#This Row],[Credit Amount]],""))</f>
        <v/>
      </c>
      <c r="M940">
        <f>IF(Table1[[#This Row],[Transaction Type]]="Maintenance",Table1[[#This Row],[Credit Amount]],"")</f>
        <v>-94.96</v>
      </c>
      <c r="N940">
        <v>10069</v>
      </c>
      <c r="O940" t="s">
        <v>2489</v>
      </c>
      <c r="P940" t="s">
        <v>2558</v>
      </c>
      <c r="Q940" t="s">
        <v>289</v>
      </c>
      <c r="R940">
        <v>10048</v>
      </c>
      <c r="S940" t="s">
        <v>2489</v>
      </c>
      <c r="T940" t="s">
        <v>2537</v>
      </c>
      <c r="U940" t="s">
        <v>290</v>
      </c>
      <c r="V940" t="s">
        <v>84</v>
      </c>
      <c r="W940">
        <v>100004946</v>
      </c>
      <c r="X940">
        <v>8005553947</v>
      </c>
      <c r="Y940" t="s">
        <v>2595</v>
      </c>
      <c r="Z940" t="s">
        <v>6535</v>
      </c>
      <c r="AA940" s="13">
        <v>-94.96</v>
      </c>
      <c r="AB940" s="14">
        <v>42617</v>
      </c>
      <c r="AC940" t="s">
        <v>36</v>
      </c>
    </row>
    <row r="941" spans="1:29" x14ac:dyDescent="0.25">
      <c r="A941" t="str">
        <f>CONCATENATE("Q",ROUNDUP(MONTH(Table1[[#This Row],[Month]])/3,0))</f>
        <v>Q3</v>
      </c>
      <c r="B941" s="14">
        <f>EOMONTH(Table1[[#This Row],[Credit Date]],-1)+1</f>
        <v>42614</v>
      </c>
      <c r="C941" t="str">
        <f>CONCATENATE(Table1[[#This Row],[Issuer Last Name]],", ",Table1[[#This Row],[Issuer First Name]])</f>
        <v>No. 069, Employee</v>
      </c>
      <c r="D941" t="str">
        <f>CONCATENATE(Table1[[#This Row],[Approver Last Name]],", ",Table1[[#This Row],[Approver First Name]])</f>
        <v>No. 069, Employee</v>
      </c>
      <c r="E941" t="str">
        <f>CONCATENATE(Table1[[#This Row],[Customer Last Name]],", ",Table1[[#This Row],[Customer First Name]])</f>
        <v>No. 13347, Client</v>
      </c>
      <c r="F941" t="str">
        <f>IF(Table1[[#This Row],[Credit Amount]]&gt;-19.99,"Less than 19.99",IF(Table1[[#This Row],[Credit Amount]]=-20,"20",IF(Table1[[#This Row],[Credit Amount]]&gt;-49.98,"20.01-49.98",IF(Table1[[#This Row],[Credit Amount]]=-49.99,"49.99",IF(Table1[[#This Row],[Credit Amount]]=-50,"50",IF(Table1[[#This Row],[Credit Amount]]&lt;-50.01,"Greater than 50"))))))</f>
        <v>Less than 19.99</v>
      </c>
      <c r="G941" t="str">
        <f>IF(Table1[[#This Row],[Transaction Type]]="Maintenance","Non-Sales","Sales")</f>
        <v>Sales</v>
      </c>
      <c r="H941" t="str">
        <f>IF(Table1[[#This Row],[Quarter]]="q2",1,"")</f>
        <v/>
      </c>
      <c r="I941">
        <f>IF(Table1[[#This Row],[Quarter]]="q3",1,"")</f>
        <v>1</v>
      </c>
      <c r="J941" t="str">
        <f>IF(Table1[[#This Row],[Quarter]]="Q2",Table1[[#This Row],[Credit Amount]],"")</f>
        <v/>
      </c>
      <c r="K941">
        <f>IF(Table1[[#This Row],[Quarter]]="Q3",Table1[[#This Row],[Credit Amount]],"")</f>
        <v>-8.06</v>
      </c>
      <c r="L941">
        <f>IF(Table1[[#This Row],[Transaction Type]]="Upgrade",Table1[[#This Row],[Credit Amount]],IF(Table1[[#This Row],[Transaction Type]]="Activation",Table1[[#This Row],[Credit Amount]],""))</f>
        <v>-8.06</v>
      </c>
      <c r="M941" t="str">
        <f>IF(Table1[[#This Row],[Transaction Type]]="Maintenance",Table1[[#This Row],[Credit Amount]],"")</f>
        <v/>
      </c>
      <c r="N941">
        <v>10069</v>
      </c>
      <c r="O941" t="s">
        <v>2489</v>
      </c>
      <c r="P941" t="s">
        <v>2558</v>
      </c>
      <c r="Q941" t="s">
        <v>289</v>
      </c>
      <c r="R941">
        <v>10069</v>
      </c>
      <c r="S941" t="s">
        <v>2489</v>
      </c>
      <c r="T941" t="s">
        <v>2558</v>
      </c>
      <c r="U941" t="s">
        <v>289</v>
      </c>
      <c r="V941" t="s">
        <v>84</v>
      </c>
      <c r="W941">
        <v>100004346</v>
      </c>
      <c r="X941">
        <v>8005553347</v>
      </c>
      <c r="Y941" t="s">
        <v>2595</v>
      </c>
      <c r="Z941" t="s">
        <v>5935</v>
      </c>
      <c r="AA941" s="13">
        <v>-8.06</v>
      </c>
      <c r="AB941" s="14">
        <v>42620</v>
      </c>
      <c r="AC941" t="s">
        <v>35</v>
      </c>
    </row>
    <row r="942" spans="1:29" x14ac:dyDescent="0.25">
      <c r="A942" t="str">
        <f>CONCATENATE("Q",ROUNDUP(MONTH(Table1[[#This Row],[Month]])/3,0))</f>
        <v>Q3</v>
      </c>
      <c r="B942" s="14">
        <f>EOMONTH(Table1[[#This Row],[Credit Date]],-1)+1</f>
        <v>42614</v>
      </c>
      <c r="C942" t="str">
        <f>CONCATENATE(Table1[[#This Row],[Issuer Last Name]],", ",Table1[[#This Row],[Issuer First Name]])</f>
        <v>No. 069, Employee</v>
      </c>
      <c r="D942" t="str">
        <f>CONCATENATE(Table1[[#This Row],[Approver Last Name]],", ",Table1[[#This Row],[Approver First Name]])</f>
        <v>No. 048, Employee</v>
      </c>
      <c r="E942" t="str">
        <f>CONCATENATE(Table1[[#This Row],[Customer Last Name]],", ",Table1[[#This Row],[Customer First Name]])</f>
        <v>No. 11464, Client</v>
      </c>
      <c r="F9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42" t="str">
        <f>IF(Table1[[#This Row],[Transaction Type]]="Maintenance","Non-Sales","Sales")</f>
        <v>Non-Sales</v>
      </c>
      <c r="H942" t="str">
        <f>IF(Table1[[#This Row],[Quarter]]="q2",1,"")</f>
        <v/>
      </c>
      <c r="I942">
        <f>IF(Table1[[#This Row],[Quarter]]="q3",1,"")</f>
        <v>1</v>
      </c>
      <c r="J942" t="str">
        <f>IF(Table1[[#This Row],[Quarter]]="Q2",Table1[[#This Row],[Credit Amount]],"")</f>
        <v/>
      </c>
      <c r="K942">
        <f>IF(Table1[[#This Row],[Quarter]]="Q3",Table1[[#This Row],[Credit Amount]],"")</f>
        <v>-52.67</v>
      </c>
      <c r="L942" t="str">
        <f>IF(Table1[[#This Row],[Transaction Type]]="Upgrade",Table1[[#This Row],[Credit Amount]],IF(Table1[[#This Row],[Transaction Type]]="Activation",Table1[[#This Row],[Credit Amount]],""))</f>
        <v/>
      </c>
      <c r="M942">
        <f>IF(Table1[[#This Row],[Transaction Type]]="Maintenance",Table1[[#This Row],[Credit Amount]],"")</f>
        <v>-52.67</v>
      </c>
      <c r="N942">
        <v>10069</v>
      </c>
      <c r="O942" t="s">
        <v>2489</v>
      </c>
      <c r="P942" t="s">
        <v>2558</v>
      </c>
      <c r="Q942" t="s">
        <v>289</v>
      </c>
      <c r="R942">
        <v>10048</v>
      </c>
      <c r="S942" t="s">
        <v>2489</v>
      </c>
      <c r="T942" t="s">
        <v>2537</v>
      </c>
      <c r="U942" t="s">
        <v>290</v>
      </c>
      <c r="V942" t="s">
        <v>84</v>
      </c>
      <c r="W942">
        <v>100002463</v>
      </c>
      <c r="X942">
        <v>8005551464</v>
      </c>
      <c r="Y942" t="s">
        <v>2595</v>
      </c>
      <c r="Z942" t="s">
        <v>4059</v>
      </c>
      <c r="AA942" s="13">
        <v>-52.67</v>
      </c>
      <c r="AB942" s="14">
        <v>42626</v>
      </c>
      <c r="AC942" t="s">
        <v>36</v>
      </c>
    </row>
    <row r="943" spans="1:29" x14ac:dyDescent="0.25">
      <c r="A943" t="str">
        <f>CONCATENATE("Q",ROUNDUP(MONTH(Table1[[#This Row],[Month]])/3,0))</f>
        <v>Q3</v>
      </c>
      <c r="B943" s="14">
        <f>EOMONTH(Table1[[#This Row],[Credit Date]],-1)+1</f>
        <v>42614</v>
      </c>
      <c r="C943" t="str">
        <f>CONCATENATE(Table1[[#This Row],[Issuer Last Name]],", ",Table1[[#This Row],[Issuer First Name]])</f>
        <v>No. 069, Employee</v>
      </c>
      <c r="D943" t="str">
        <f>CONCATENATE(Table1[[#This Row],[Approver Last Name]],", ",Table1[[#This Row],[Approver First Name]])</f>
        <v>No. 048, Employee</v>
      </c>
      <c r="E943" t="str">
        <f>CONCATENATE(Table1[[#This Row],[Customer Last Name]],", ",Table1[[#This Row],[Customer First Name]])</f>
        <v>No. 11996, Client</v>
      </c>
      <c r="F9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943" t="str">
        <f>IF(Table1[[#This Row],[Transaction Type]]="Maintenance","Non-Sales","Sales")</f>
        <v>Non-Sales</v>
      </c>
      <c r="H943" t="str">
        <f>IF(Table1[[#This Row],[Quarter]]="q2",1,"")</f>
        <v/>
      </c>
      <c r="I943">
        <f>IF(Table1[[#This Row],[Quarter]]="q3",1,"")</f>
        <v>1</v>
      </c>
      <c r="J943" t="str">
        <f>IF(Table1[[#This Row],[Quarter]]="Q2",Table1[[#This Row],[Credit Amount]],"")</f>
        <v/>
      </c>
      <c r="K943">
        <f>IF(Table1[[#This Row],[Quarter]]="Q3",Table1[[#This Row],[Credit Amount]],"")</f>
        <v>-91.49</v>
      </c>
      <c r="L943" t="str">
        <f>IF(Table1[[#This Row],[Transaction Type]]="Upgrade",Table1[[#This Row],[Credit Amount]],IF(Table1[[#This Row],[Transaction Type]]="Activation",Table1[[#This Row],[Credit Amount]],""))</f>
        <v/>
      </c>
      <c r="M943">
        <f>IF(Table1[[#This Row],[Transaction Type]]="Maintenance",Table1[[#This Row],[Credit Amount]],"")</f>
        <v>-91.49</v>
      </c>
      <c r="N943">
        <v>10069</v>
      </c>
      <c r="O943" t="s">
        <v>2489</v>
      </c>
      <c r="P943" t="s">
        <v>2558</v>
      </c>
      <c r="Q943" t="s">
        <v>289</v>
      </c>
      <c r="R943">
        <v>10048</v>
      </c>
      <c r="S943" t="s">
        <v>2489</v>
      </c>
      <c r="T943" t="s">
        <v>2537</v>
      </c>
      <c r="U943" t="s">
        <v>290</v>
      </c>
      <c r="V943" t="s">
        <v>84</v>
      </c>
      <c r="W943">
        <v>100002995</v>
      </c>
      <c r="X943">
        <v>8005551996</v>
      </c>
      <c r="Y943" t="s">
        <v>2595</v>
      </c>
      <c r="Z943" t="s">
        <v>4591</v>
      </c>
      <c r="AA943" s="13">
        <v>-91.49</v>
      </c>
      <c r="AB943" s="14">
        <v>42632</v>
      </c>
      <c r="AC943" t="s">
        <v>36</v>
      </c>
    </row>
    <row r="944" spans="1:29" x14ac:dyDescent="0.25">
      <c r="A944" t="str">
        <f>CONCATENATE("Q",ROUNDUP(MONTH(Table1[[#This Row],[Month]])/3,0))</f>
        <v>Q3</v>
      </c>
      <c r="B944" s="14">
        <f>EOMONTH(Table1[[#This Row],[Credit Date]],-1)+1</f>
        <v>42614</v>
      </c>
      <c r="C944" t="str">
        <f>CONCATENATE(Table1[[#This Row],[Issuer Last Name]],", ",Table1[[#This Row],[Issuer First Name]])</f>
        <v>No. 069, Employee</v>
      </c>
      <c r="D944" t="str">
        <f>CONCATENATE(Table1[[#This Row],[Approver Last Name]],", ",Table1[[#This Row],[Approver First Name]])</f>
        <v>No. 069, Employee</v>
      </c>
      <c r="E944" t="str">
        <f>CONCATENATE(Table1[[#This Row],[Customer Last Name]],", ",Table1[[#This Row],[Customer First Name]])</f>
        <v>No. 13121, Client</v>
      </c>
      <c r="F944" t="str">
        <f>IF(Table1[[#This Row],[Credit Amount]]&gt;-19.99,"Less than 19.99",IF(Table1[[#This Row],[Credit Amount]]=-20,"20",IF(Table1[[#This Row],[Credit Amount]]&gt;-49.98,"20.01-49.98",IF(Table1[[#This Row],[Credit Amount]]=-49.99,"49.99",IF(Table1[[#This Row],[Credit Amount]]=-50,"50",IF(Table1[[#This Row],[Credit Amount]]&lt;-50.01,"Greater than 50"))))))</f>
        <v>20.01-49.98</v>
      </c>
      <c r="G944" t="str">
        <f>IF(Table1[[#This Row],[Transaction Type]]="Maintenance","Non-Sales","Sales")</f>
        <v>Sales</v>
      </c>
      <c r="H944" t="str">
        <f>IF(Table1[[#This Row],[Quarter]]="q2",1,"")</f>
        <v/>
      </c>
      <c r="I944">
        <f>IF(Table1[[#This Row],[Quarter]]="q3",1,"")</f>
        <v>1</v>
      </c>
      <c r="J944" t="str">
        <f>IF(Table1[[#This Row],[Quarter]]="Q2",Table1[[#This Row],[Credit Amount]],"")</f>
        <v/>
      </c>
      <c r="K944">
        <f>IF(Table1[[#This Row],[Quarter]]="Q3",Table1[[#This Row],[Credit Amount]],"")</f>
        <v>-31</v>
      </c>
      <c r="L944">
        <f>IF(Table1[[#This Row],[Transaction Type]]="Upgrade",Table1[[#This Row],[Credit Amount]],IF(Table1[[#This Row],[Transaction Type]]="Activation",Table1[[#This Row],[Credit Amount]],""))</f>
        <v>-31</v>
      </c>
      <c r="M944" t="str">
        <f>IF(Table1[[#This Row],[Transaction Type]]="Maintenance",Table1[[#This Row],[Credit Amount]],"")</f>
        <v/>
      </c>
      <c r="N944">
        <v>10069</v>
      </c>
      <c r="O944" t="s">
        <v>2489</v>
      </c>
      <c r="P944" t="s">
        <v>2558</v>
      </c>
      <c r="Q944" t="s">
        <v>289</v>
      </c>
      <c r="R944">
        <v>10069</v>
      </c>
      <c r="S944" t="s">
        <v>2489</v>
      </c>
      <c r="T944" t="s">
        <v>2558</v>
      </c>
      <c r="U944" t="s">
        <v>289</v>
      </c>
      <c r="V944" t="s">
        <v>84</v>
      </c>
      <c r="W944">
        <v>100004120</v>
      </c>
      <c r="X944">
        <v>8005553121</v>
      </c>
      <c r="Y944" t="s">
        <v>2595</v>
      </c>
      <c r="Z944" t="s">
        <v>5709</v>
      </c>
      <c r="AA944" s="13">
        <v>-31</v>
      </c>
      <c r="AB944" s="14">
        <v>42638</v>
      </c>
      <c r="AC944" t="s">
        <v>37</v>
      </c>
    </row>
    <row r="945" spans="1:29" x14ac:dyDescent="0.25">
      <c r="A945" t="str">
        <f>CONCATENATE("Q",ROUNDUP(MONTH(Table1[[#This Row],[Month]])/3,0))</f>
        <v>Q3</v>
      </c>
      <c r="B945" s="14">
        <f>EOMONTH(Table1[[#This Row],[Credit Date]],-1)+1</f>
        <v>42614</v>
      </c>
      <c r="C945" t="str">
        <f>CONCATENATE(Table1[[#This Row],[Issuer Last Name]],", ",Table1[[#This Row],[Issuer First Name]])</f>
        <v>No. 069, Employee</v>
      </c>
      <c r="D945" t="str">
        <f>CONCATENATE(Table1[[#This Row],[Approver Last Name]],", ",Table1[[#This Row],[Approver First Name]])</f>
        <v>No. 069, Employee</v>
      </c>
      <c r="E945" t="str">
        <f>CONCATENATE(Table1[[#This Row],[Customer Last Name]],", ",Table1[[#This Row],[Customer First Name]])</f>
        <v>No. 12072, Client</v>
      </c>
      <c r="F945" t="str">
        <f>IF(Table1[[#This Row],[Credit Amount]]&gt;-19.99,"Less than 19.99",IF(Table1[[#This Row],[Credit Amount]]=-20,"20",IF(Table1[[#This Row],[Credit Amount]]&gt;-49.98,"20.01-49.98",IF(Table1[[#This Row],[Credit Amount]]=-49.99,"49.99",IF(Table1[[#This Row],[Credit Amount]]=-50,"50",IF(Table1[[#This Row],[Credit Amount]]&lt;-50.01,"Greater than 50"))))))</f>
        <v>20.01-49.98</v>
      </c>
      <c r="G945" t="str">
        <f>IF(Table1[[#This Row],[Transaction Type]]="Maintenance","Non-Sales","Sales")</f>
        <v>Non-Sales</v>
      </c>
      <c r="H945" t="str">
        <f>IF(Table1[[#This Row],[Quarter]]="q2",1,"")</f>
        <v/>
      </c>
      <c r="I945">
        <f>IF(Table1[[#This Row],[Quarter]]="q3",1,"")</f>
        <v>1</v>
      </c>
      <c r="J945" t="str">
        <f>IF(Table1[[#This Row],[Quarter]]="Q2",Table1[[#This Row],[Credit Amount]],"")</f>
        <v/>
      </c>
      <c r="K945">
        <f>IF(Table1[[#This Row],[Quarter]]="Q3",Table1[[#This Row],[Credit Amount]],"")</f>
        <v>-36.18</v>
      </c>
      <c r="L945" t="str">
        <f>IF(Table1[[#This Row],[Transaction Type]]="Upgrade",Table1[[#This Row],[Credit Amount]],IF(Table1[[#This Row],[Transaction Type]]="Activation",Table1[[#This Row],[Credit Amount]],""))</f>
        <v/>
      </c>
      <c r="M945">
        <f>IF(Table1[[#This Row],[Transaction Type]]="Maintenance",Table1[[#This Row],[Credit Amount]],"")</f>
        <v>-36.18</v>
      </c>
      <c r="N945">
        <v>10069</v>
      </c>
      <c r="O945" t="s">
        <v>2489</v>
      </c>
      <c r="P945" t="s">
        <v>2558</v>
      </c>
      <c r="Q945" t="s">
        <v>289</v>
      </c>
      <c r="R945">
        <v>10069</v>
      </c>
      <c r="S945" t="s">
        <v>2489</v>
      </c>
      <c r="T945" t="s">
        <v>2558</v>
      </c>
      <c r="U945" t="s">
        <v>289</v>
      </c>
      <c r="V945" t="s">
        <v>84</v>
      </c>
      <c r="W945">
        <v>100003071</v>
      </c>
      <c r="X945">
        <v>8005552072</v>
      </c>
      <c r="Y945" t="s">
        <v>2595</v>
      </c>
      <c r="Z945" t="s">
        <v>4667</v>
      </c>
      <c r="AA945" s="13">
        <v>-36.18</v>
      </c>
      <c r="AB945" s="14">
        <v>42639</v>
      </c>
      <c r="AC945" t="s">
        <v>36</v>
      </c>
    </row>
    <row r="946" spans="1:29" x14ac:dyDescent="0.25">
      <c r="A946" t="str">
        <f>CONCATENATE("Q",ROUNDUP(MONTH(Table1[[#This Row],[Month]])/3,0))</f>
        <v>Q3</v>
      </c>
      <c r="B946" s="14">
        <f>EOMONTH(Table1[[#This Row],[Credit Date]],-1)+1</f>
        <v>42614</v>
      </c>
      <c r="C946" t="str">
        <f>CONCATENATE(Table1[[#This Row],[Issuer Last Name]],", ",Table1[[#This Row],[Issuer First Name]])</f>
        <v>No. 069, Employee</v>
      </c>
      <c r="D946" t="str">
        <f>CONCATENATE(Table1[[#This Row],[Approver Last Name]],", ",Table1[[#This Row],[Approver First Name]])</f>
        <v>No. 048, Employee</v>
      </c>
      <c r="E946" t="str">
        <f>CONCATENATE(Table1[[#This Row],[Customer Last Name]],", ",Table1[[#This Row],[Customer First Name]])</f>
        <v>No. 11782, Client</v>
      </c>
      <c r="F9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946" t="str">
        <f>IF(Table1[[#This Row],[Transaction Type]]="Maintenance","Non-Sales","Sales")</f>
        <v>Non-Sales</v>
      </c>
      <c r="H946" t="str">
        <f>IF(Table1[[#This Row],[Quarter]]="q2",1,"")</f>
        <v/>
      </c>
      <c r="I946">
        <f>IF(Table1[[#This Row],[Quarter]]="q3",1,"")</f>
        <v>1</v>
      </c>
      <c r="J946" t="str">
        <f>IF(Table1[[#This Row],[Quarter]]="Q2",Table1[[#This Row],[Credit Amount]],"")</f>
        <v/>
      </c>
      <c r="K946">
        <f>IF(Table1[[#This Row],[Quarter]]="Q3",Table1[[#This Row],[Credit Amount]],"")</f>
        <v>-64.36</v>
      </c>
      <c r="L946" t="str">
        <f>IF(Table1[[#This Row],[Transaction Type]]="Upgrade",Table1[[#This Row],[Credit Amount]],IF(Table1[[#This Row],[Transaction Type]]="Activation",Table1[[#This Row],[Credit Amount]],""))</f>
        <v/>
      </c>
      <c r="M946">
        <f>IF(Table1[[#This Row],[Transaction Type]]="Maintenance",Table1[[#This Row],[Credit Amount]],"")</f>
        <v>-64.36</v>
      </c>
      <c r="N946">
        <v>10069</v>
      </c>
      <c r="O946" t="s">
        <v>2489</v>
      </c>
      <c r="P946" t="s">
        <v>2558</v>
      </c>
      <c r="Q946" t="s">
        <v>289</v>
      </c>
      <c r="R946">
        <v>10048</v>
      </c>
      <c r="S946" t="s">
        <v>2489</v>
      </c>
      <c r="T946" t="s">
        <v>2537</v>
      </c>
      <c r="U946" t="s">
        <v>290</v>
      </c>
      <c r="V946" t="s">
        <v>84</v>
      </c>
      <c r="W946">
        <v>100002781</v>
      </c>
      <c r="X946">
        <v>8005551782</v>
      </c>
      <c r="Y946" t="s">
        <v>2595</v>
      </c>
      <c r="Z946" t="s">
        <v>4377</v>
      </c>
      <c r="AA946" s="13">
        <v>-64.36</v>
      </c>
      <c r="AB946" s="14">
        <v>42642</v>
      </c>
      <c r="AC946" t="s">
        <v>36</v>
      </c>
    </row>
    <row r="947" spans="1:29" x14ac:dyDescent="0.25">
      <c r="A947" t="str">
        <f>CONCATENATE("Q",ROUNDUP(MONTH(Table1[[#This Row],[Month]])/3,0))</f>
        <v>Q3</v>
      </c>
      <c r="B947" s="14">
        <f>EOMONTH(Table1[[#This Row],[Credit Date]],-1)+1</f>
        <v>42614</v>
      </c>
      <c r="C947" t="str">
        <f>CONCATENATE(Table1[[#This Row],[Issuer Last Name]],", ",Table1[[#This Row],[Issuer First Name]])</f>
        <v>No. 069, Employee</v>
      </c>
      <c r="D947" t="str">
        <f>CONCATENATE(Table1[[#This Row],[Approver Last Name]],", ",Table1[[#This Row],[Approver First Name]])</f>
        <v>No. 069, Employee</v>
      </c>
      <c r="E947" t="str">
        <f>CONCATENATE(Table1[[#This Row],[Customer Last Name]],", ",Table1[[#This Row],[Customer First Name]])</f>
        <v>No. 12378, Client</v>
      </c>
      <c r="F947" t="str">
        <f>IF(Table1[[#This Row],[Credit Amount]]&gt;-19.99,"Less than 19.99",IF(Table1[[#This Row],[Credit Amount]]=-20,"20",IF(Table1[[#This Row],[Credit Amount]]&gt;-49.98,"20.01-49.98",IF(Table1[[#This Row],[Credit Amount]]=-49.99,"49.99",IF(Table1[[#This Row],[Credit Amount]]=-50,"50",IF(Table1[[#This Row],[Credit Amount]]&lt;-50.01,"Greater than 50"))))))</f>
        <v>20.01-49.98</v>
      </c>
      <c r="G947" t="str">
        <f>IF(Table1[[#This Row],[Transaction Type]]="Maintenance","Non-Sales","Sales")</f>
        <v>Non-Sales</v>
      </c>
      <c r="H947" t="str">
        <f>IF(Table1[[#This Row],[Quarter]]="q2",1,"")</f>
        <v/>
      </c>
      <c r="I947">
        <f>IF(Table1[[#This Row],[Quarter]]="q3",1,"")</f>
        <v>1</v>
      </c>
      <c r="J947" t="str">
        <f>IF(Table1[[#This Row],[Quarter]]="Q2",Table1[[#This Row],[Credit Amount]],"")</f>
        <v/>
      </c>
      <c r="K947">
        <f>IF(Table1[[#This Row],[Quarter]]="Q3",Table1[[#This Row],[Credit Amount]],"")</f>
        <v>-20.71</v>
      </c>
      <c r="L947" t="str">
        <f>IF(Table1[[#This Row],[Transaction Type]]="Upgrade",Table1[[#This Row],[Credit Amount]],IF(Table1[[#This Row],[Transaction Type]]="Activation",Table1[[#This Row],[Credit Amount]],""))</f>
        <v/>
      </c>
      <c r="M947">
        <f>IF(Table1[[#This Row],[Transaction Type]]="Maintenance",Table1[[#This Row],[Credit Amount]],"")</f>
        <v>-20.71</v>
      </c>
      <c r="N947">
        <v>10069</v>
      </c>
      <c r="O947" t="s">
        <v>2489</v>
      </c>
      <c r="P947" t="s">
        <v>2558</v>
      </c>
      <c r="Q947" t="s">
        <v>289</v>
      </c>
      <c r="R947">
        <v>10069</v>
      </c>
      <c r="S947" t="s">
        <v>2489</v>
      </c>
      <c r="T947" t="s">
        <v>2558</v>
      </c>
      <c r="U947" t="s">
        <v>289</v>
      </c>
      <c r="V947" t="s">
        <v>84</v>
      </c>
      <c r="W947">
        <v>100003377</v>
      </c>
      <c r="X947">
        <v>8005552378</v>
      </c>
      <c r="Y947" t="s">
        <v>2595</v>
      </c>
      <c r="Z947" t="s">
        <v>4973</v>
      </c>
      <c r="AA947" s="13">
        <v>-20.71</v>
      </c>
      <c r="AB947" s="14">
        <v>42643</v>
      </c>
      <c r="AC947" t="s">
        <v>36</v>
      </c>
    </row>
    <row r="948" spans="1:29" x14ac:dyDescent="0.25">
      <c r="A948" t="str">
        <f>CONCATENATE("Q",ROUNDUP(MONTH(Table1[[#This Row],[Month]])/3,0))</f>
        <v>Q2</v>
      </c>
      <c r="B948" s="14">
        <f>EOMONTH(Table1[[#This Row],[Credit Date]],-1)+1</f>
        <v>42461</v>
      </c>
      <c r="C948" t="str">
        <f>CONCATENATE(Table1[[#This Row],[Issuer Last Name]],", ",Table1[[#This Row],[Issuer First Name]])</f>
        <v>No. 050, Employee</v>
      </c>
      <c r="D948" t="str">
        <f>CONCATENATE(Table1[[#This Row],[Approver Last Name]],", ",Table1[[#This Row],[Approver First Name]])</f>
        <v>No. 048, Employee</v>
      </c>
      <c r="E948" t="str">
        <f>CONCATENATE(Table1[[#This Row],[Customer Last Name]],", ",Table1[[#This Row],[Customer First Name]])</f>
        <v>No. 13875, Client</v>
      </c>
      <c r="F948" t="str">
        <f>IF(Table1[[#This Row],[Credit Amount]]&gt;-19.99,"Less than 19.99",IF(Table1[[#This Row],[Credit Amount]]=-20,"20",IF(Table1[[#This Row],[Credit Amount]]&gt;-49.98,"20.01-49.98",IF(Table1[[#This Row],[Credit Amount]]=-49.99,"49.99",IF(Table1[[#This Row],[Credit Amount]]=-50,"50",IF(Table1[[#This Row],[Credit Amount]]&lt;-50.01,"Greater than 50"))))))</f>
        <v>20.01-49.98</v>
      </c>
      <c r="G948" t="str">
        <f>IF(Table1[[#This Row],[Transaction Type]]="Maintenance","Non-Sales","Sales")</f>
        <v>Sales</v>
      </c>
      <c r="H948">
        <f>IF(Table1[[#This Row],[Quarter]]="q2",1,"")</f>
        <v>1</v>
      </c>
      <c r="I948" t="str">
        <f>IF(Table1[[#This Row],[Quarter]]="q3",1,"")</f>
        <v/>
      </c>
      <c r="J948">
        <f>IF(Table1[[#This Row],[Quarter]]="Q2",Table1[[#This Row],[Credit Amount]],"")</f>
        <v>-28.06</v>
      </c>
      <c r="K948" t="str">
        <f>IF(Table1[[#This Row],[Quarter]]="Q3",Table1[[#This Row],[Credit Amount]],"")</f>
        <v/>
      </c>
      <c r="L948">
        <f>IF(Table1[[#This Row],[Transaction Type]]="Upgrade",Table1[[#This Row],[Credit Amount]],IF(Table1[[#This Row],[Transaction Type]]="Activation",Table1[[#This Row],[Credit Amount]],""))</f>
        <v>-28.06</v>
      </c>
      <c r="M948" t="str">
        <f>IF(Table1[[#This Row],[Transaction Type]]="Maintenance",Table1[[#This Row],[Credit Amount]],"")</f>
        <v/>
      </c>
      <c r="N948">
        <v>10050</v>
      </c>
      <c r="O948" t="s">
        <v>2489</v>
      </c>
      <c r="P948" t="s">
        <v>2539</v>
      </c>
      <c r="Q948" t="s">
        <v>289</v>
      </c>
      <c r="R948">
        <v>10048</v>
      </c>
      <c r="S948" t="s">
        <v>2489</v>
      </c>
      <c r="T948" t="s">
        <v>2537</v>
      </c>
      <c r="U948" t="s">
        <v>290</v>
      </c>
      <c r="V948" t="s">
        <v>84</v>
      </c>
      <c r="W948">
        <v>100004874</v>
      </c>
      <c r="X948">
        <v>8005553875</v>
      </c>
      <c r="Y948" t="s">
        <v>2595</v>
      </c>
      <c r="Z948" t="s">
        <v>6463</v>
      </c>
      <c r="AA948" s="13">
        <v>-28.06</v>
      </c>
      <c r="AB948" s="14">
        <v>42464</v>
      </c>
      <c r="AC948" t="s">
        <v>35</v>
      </c>
    </row>
    <row r="949" spans="1:29" x14ac:dyDescent="0.25">
      <c r="A949" t="str">
        <f>CONCATENATE("Q",ROUNDUP(MONTH(Table1[[#This Row],[Month]])/3,0))</f>
        <v>Q2</v>
      </c>
      <c r="B949" s="14">
        <f>EOMONTH(Table1[[#This Row],[Credit Date]],-1)+1</f>
        <v>42461</v>
      </c>
      <c r="C949" t="str">
        <f>CONCATENATE(Table1[[#This Row],[Issuer Last Name]],", ",Table1[[#This Row],[Issuer First Name]])</f>
        <v>No. 050, Employee</v>
      </c>
      <c r="D949" t="str">
        <f>CONCATENATE(Table1[[#This Row],[Approver Last Name]],", ",Table1[[#This Row],[Approver First Name]])</f>
        <v>No. 048, Employee</v>
      </c>
      <c r="E949" t="str">
        <f>CONCATENATE(Table1[[#This Row],[Customer Last Name]],", ",Table1[[#This Row],[Customer First Name]])</f>
        <v>No. 12593, Client</v>
      </c>
      <c r="F9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49" t="str">
        <f>IF(Table1[[#This Row],[Transaction Type]]="Maintenance","Non-Sales","Sales")</f>
        <v>Sales</v>
      </c>
      <c r="H949">
        <f>IF(Table1[[#This Row],[Quarter]]="q2",1,"")</f>
        <v>1</v>
      </c>
      <c r="I949" t="str">
        <f>IF(Table1[[#This Row],[Quarter]]="q3",1,"")</f>
        <v/>
      </c>
      <c r="J949">
        <f>IF(Table1[[#This Row],[Quarter]]="Q2",Table1[[#This Row],[Credit Amount]],"")</f>
        <v>-64.81</v>
      </c>
      <c r="K949" t="str">
        <f>IF(Table1[[#This Row],[Quarter]]="Q3",Table1[[#This Row],[Credit Amount]],"")</f>
        <v/>
      </c>
      <c r="L949">
        <f>IF(Table1[[#This Row],[Transaction Type]]="Upgrade",Table1[[#This Row],[Credit Amount]],IF(Table1[[#This Row],[Transaction Type]]="Activation",Table1[[#This Row],[Credit Amount]],""))</f>
        <v>-64.81</v>
      </c>
      <c r="M949" t="str">
        <f>IF(Table1[[#This Row],[Transaction Type]]="Maintenance",Table1[[#This Row],[Credit Amount]],"")</f>
        <v/>
      </c>
      <c r="N949">
        <v>10050</v>
      </c>
      <c r="O949" t="s">
        <v>2489</v>
      </c>
      <c r="P949" t="s">
        <v>2539</v>
      </c>
      <c r="Q949" t="s">
        <v>289</v>
      </c>
      <c r="R949">
        <v>10048</v>
      </c>
      <c r="S949" t="s">
        <v>2489</v>
      </c>
      <c r="T949" t="s">
        <v>2537</v>
      </c>
      <c r="U949" t="s">
        <v>290</v>
      </c>
      <c r="V949" t="s">
        <v>84</v>
      </c>
      <c r="W949">
        <v>100003592</v>
      </c>
      <c r="X949">
        <v>8005552593</v>
      </c>
      <c r="Y949" t="s">
        <v>2595</v>
      </c>
      <c r="Z949" t="s">
        <v>5188</v>
      </c>
      <c r="AA949" s="13">
        <v>-64.81</v>
      </c>
      <c r="AB949" s="14">
        <v>42465</v>
      </c>
      <c r="AC949" t="s">
        <v>35</v>
      </c>
    </row>
    <row r="950" spans="1:29" x14ac:dyDescent="0.25">
      <c r="A950" t="str">
        <f>CONCATENATE("Q",ROUNDUP(MONTH(Table1[[#This Row],[Month]])/3,0))</f>
        <v>Q2</v>
      </c>
      <c r="B950" s="14">
        <f>EOMONTH(Table1[[#This Row],[Credit Date]],-1)+1</f>
        <v>42461</v>
      </c>
      <c r="C950" t="str">
        <f>CONCATENATE(Table1[[#This Row],[Issuer Last Name]],", ",Table1[[#This Row],[Issuer First Name]])</f>
        <v>No. 050, Employee</v>
      </c>
      <c r="D950" t="str">
        <f>CONCATENATE(Table1[[#This Row],[Approver Last Name]],", ",Table1[[#This Row],[Approver First Name]])</f>
        <v>No. 048, Employee</v>
      </c>
      <c r="E950" t="str">
        <f>CONCATENATE(Table1[[#This Row],[Customer Last Name]],", ",Table1[[#This Row],[Customer First Name]])</f>
        <v>No. 11680, Client</v>
      </c>
      <c r="F950" t="str">
        <f>IF(Table1[[#This Row],[Credit Amount]]&gt;-19.99,"Less than 19.99",IF(Table1[[#This Row],[Credit Amount]]=-20,"20",IF(Table1[[#This Row],[Credit Amount]]&gt;-49.98,"20.01-49.98",IF(Table1[[#This Row],[Credit Amount]]=-49.99,"49.99",IF(Table1[[#This Row],[Credit Amount]]=-50,"50",IF(Table1[[#This Row],[Credit Amount]]&lt;-50.01,"Greater than 50"))))))</f>
        <v>20.01-49.98</v>
      </c>
      <c r="G950" t="str">
        <f>IF(Table1[[#This Row],[Transaction Type]]="Maintenance","Non-Sales","Sales")</f>
        <v>Non-Sales</v>
      </c>
      <c r="H950">
        <f>IF(Table1[[#This Row],[Quarter]]="q2",1,"")</f>
        <v>1</v>
      </c>
      <c r="I950" t="str">
        <f>IF(Table1[[#This Row],[Quarter]]="q3",1,"")</f>
        <v/>
      </c>
      <c r="J950">
        <f>IF(Table1[[#This Row],[Quarter]]="Q2",Table1[[#This Row],[Credit Amount]],"")</f>
        <v>-20.420000000000002</v>
      </c>
      <c r="K950" t="str">
        <f>IF(Table1[[#This Row],[Quarter]]="Q3",Table1[[#This Row],[Credit Amount]],"")</f>
        <v/>
      </c>
      <c r="L950" t="str">
        <f>IF(Table1[[#This Row],[Transaction Type]]="Upgrade",Table1[[#This Row],[Credit Amount]],IF(Table1[[#This Row],[Transaction Type]]="Activation",Table1[[#This Row],[Credit Amount]],""))</f>
        <v/>
      </c>
      <c r="M950">
        <f>IF(Table1[[#This Row],[Transaction Type]]="Maintenance",Table1[[#This Row],[Credit Amount]],"")</f>
        <v>-20.420000000000002</v>
      </c>
      <c r="N950">
        <v>10050</v>
      </c>
      <c r="O950" t="s">
        <v>2489</v>
      </c>
      <c r="P950" t="s">
        <v>2539</v>
      </c>
      <c r="Q950" t="s">
        <v>289</v>
      </c>
      <c r="R950">
        <v>10048</v>
      </c>
      <c r="S950" t="s">
        <v>2489</v>
      </c>
      <c r="T950" t="s">
        <v>2537</v>
      </c>
      <c r="U950" t="s">
        <v>290</v>
      </c>
      <c r="V950" t="s">
        <v>84</v>
      </c>
      <c r="W950">
        <v>100002679</v>
      </c>
      <c r="X950">
        <v>8005551680</v>
      </c>
      <c r="Y950" t="s">
        <v>2595</v>
      </c>
      <c r="Z950" t="s">
        <v>4275</v>
      </c>
      <c r="AA950" s="13">
        <v>-20.420000000000002</v>
      </c>
      <c r="AB950" s="14">
        <v>42468</v>
      </c>
      <c r="AC950" t="s">
        <v>36</v>
      </c>
    </row>
    <row r="951" spans="1:29" x14ac:dyDescent="0.25">
      <c r="A951" t="str">
        <f>CONCATENATE("Q",ROUNDUP(MONTH(Table1[[#This Row],[Month]])/3,0))</f>
        <v>Q2</v>
      </c>
      <c r="B951" s="14">
        <f>EOMONTH(Table1[[#This Row],[Credit Date]],-1)+1</f>
        <v>42461</v>
      </c>
      <c r="C951" t="str">
        <f>CONCATENATE(Table1[[#This Row],[Issuer Last Name]],", ",Table1[[#This Row],[Issuer First Name]])</f>
        <v>No. 050, Employee</v>
      </c>
      <c r="D951" t="str">
        <f>CONCATENATE(Table1[[#This Row],[Approver Last Name]],", ",Table1[[#This Row],[Approver First Name]])</f>
        <v>No. 048, Employee</v>
      </c>
      <c r="E951" t="str">
        <f>CONCATENATE(Table1[[#This Row],[Customer Last Name]],", ",Table1[[#This Row],[Customer First Name]])</f>
        <v>No. 13573, Client</v>
      </c>
      <c r="F951" t="str">
        <f>IF(Table1[[#This Row],[Credit Amount]]&gt;-19.99,"Less than 19.99",IF(Table1[[#This Row],[Credit Amount]]=-20,"20",IF(Table1[[#This Row],[Credit Amount]]&gt;-49.98,"20.01-49.98",IF(Table1[[#This Row],[Credit Amount]]=-49.99,"49.99",IF(Table1[[#This Row],[Credit Amount]]=-50,"50",IF(Table1[[#This Row],[Credit Amount]]&lt;-50.01,"Greater than 50"))))))</f>
        <v>20.01-49.98</v>
      </c>
      <c r="G951" t="str">
        <f>IF(Table1[[#This Row],[Transaction Type]]="Maintenance","Non-Sales","Sales")</f>
        <v>Sales</v>
      </c>
      <c r="H951">
        <f>IF(Table1[[#This Row],[Quarter]]="q2",1,"")</f>
        <v>1</v>
      </c>
      <c r="I951" t="str">
        <f>IF(Table1[[#This Row],[Quarter]]="q3",1,"")</f>
        <v/>
      </c>
      <c r="J951">
        <f>IF(Table1[[#This Row],[Quarter]]="Q2",Table1[[#This Row],[Credit Amount]],"")</f>
        <v>-39.36</v>
      </c>
      <c r="K951" t="str">
        <f>IF(Table1[[#This Row],[Quarter]]="Q3",Table1[[#This Row],[Credit Amount]],"")</f>
        <v/>
      </c>
      <c r="L951">
        <f>IF(Table1[[#This Row],[Transaction Type]]="Upgrade",Table1[[#This Row],[Credit Amount]],IF(Table1[[#This Row],[Transaction Type]]="Activation",Table1[[#This Row],[Credit Amount]],""))</f>
        <v>-39.36</v>
      </c>
      <c r="M951" t="str">
        <f>IF(Table1[[#This Row],[Transaction Type]]="Maintenance",Table1[[#This Row],[Credit Amount]],"")</f>
        <v/>
      </c>
      <c r="N951">
        <v>10050</v>
      </c>
      <c r="O951" t="s">
        <v>2489</v>
      </c>
      <c r="P951" t="s">
        <v>2539</v>
      </c>
      <c r="Q951" t="s">
        <v>289</v>
      </c>
      <c r="R951">
        <v>10048</v>
      </c>
      <c r="S951" t="s">
        <v>2489</v>
      </c>
      <c r="T951" t="s">
        <v>2537</v>
      </c>
      <c r="U951" t="s">
        <v>290</v>
      </c>
      <c r="V951" t="s">
        <v>84</v>
      </c>
      <c r="W951">
        <v>100004572</v>
      </c>
      <c r="X951">
        <v>8005553573</v>
      </c>
      <c r="Y951" t="s">
        <v>2595</v>
      </c>
      <c r="Z951" t="s">
        <v>6161</v>
      </c>
      <c r="AA951" s="13">
        <v>-39.36</v>
      </c>
      <c r="AB951" s="14">
        <v>42470</v>
      </c>
      <c r="AC951" t="s">
        <v>35</v>
      </c>
    </row>
    <row r="952" spans="1:29" x14ac:dyDescent="0.25">
      <c r="A952" t="str">
        <f>CONCATENATE("Q",ROUNDUP(MONTH(Table1[[#This Row],[Month]])/3,0))</f>
        <v>Q2</v>
      </c>
      <c r="B952" s="14">
        <f>EOMONTH(Table1[[#This Row],[Credit Date]],-1)+1</f>
        <v>42461</v>
      </c>
      <c r="C952" t="str">
        <f>CONCATENATE(Table1[[#This Row],[Issuer Last Name]],", ",Table1[[#This Row],[Issuer First Name]])</f>
        <v>No. 050, Employee</v>
      </c>
      <c r="D952" t="str">
        <f>CONCATENATE(Table1[[#This Row],[Approver Last Name]],", ",Table1[[#This Row],[Approver First Name]])</f>
        <v>No. 048, Employee</v>
      </c>
      <c r="E952" t="str">
        <f>CONCATENATE(Table1[[#This Row],[Customer Last Name]],", ",Table1[[#This Row],[Customer First Name]])</f>
        <v>No. 11281, Client</v>
      </c>
      <c r="F9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52" t="str">
        <f>IF(Table1[[#This Row],[Transaction Type]]="Maintenance","Non-Sales","Sales")</f>
        <v>Non-Sales</v>
      </c>
      <c r="H952">
        <f>IF(Table1[[#This Row],[Quarter]]="q2",1,"")</f>
        <v>1</v>
      </c>
      <c r="I952" t="str">
        <f>IF(Table1[[#This Row],[Quarter]]="q3",1,"")</f>
        <v/>
      </c>
      <c r="J952">
        <f>IF(Table1[[#This Row],[Quarter]]="Q2",Table1[[#This Row],[Credit Amount]],"")</f>
        <v>-80.790000000000006</v>
      </c>
      <c r="K952" t="str">
        <f>IF(Table1[[#This Row],[Quarter]]="Q3",Table1[[#This Row],[Credit Amount]],"")</f>
        <v/>
      </c>
      <c r="L952" t="str">
        <f>IF(Table1[[#This Row],[Transaction Type]]="Upgrade",Table1[[#This Row],[Credit Amount]],IF(Table1[[#This Row],[Transaction Type]]="Activation",Table1[[#This Row],[Credit Amount]],""))</f>
        <v/>
      </c>
      <c r="M952">
        <f>IF(Table1[[#This Row],[Transaction Type]]="Maintenance",Table1[[#This Row],[Credit Amount]],"")</f>
        <v>-80.790000000000006</v>
      </c>
      <c r="N952">
        <v>10050</v>
      </c>
      <c r="O952" t="s">
        <v>2489</v>
      </c>
      <c r="P952" t="s">
        <v>2539</v>
      </c>
      <c r="Q952" t="s">
        <v>289</v>
      </c>
      <c r="R952">
        <v>10048</v>
      </c>
      <c r="S952" t="s">
        <v>2489</v>
      </c>
      <c r="T952" t="s">
        <v>2537</v>
      </c>
      <c r="U952" t="s">
        <v>290</v>
      </c>
      <c r="V952" t="s">
        <v>84</v>
      </c>
      <c r="W952">
        <v>100002280</v>
      </c>
      <c r="X952">
        <v>8005551281</v>
      </c>
      <c r="Y952" t="s">
        <v>2595</v>
      </c>
      <c r="Z952" t="s">
        <v>3876</v>
      </c>
      <c r="AA952" s="13">
        <v>-80.790000000000006</v>
      </c>
      <c r="AB952" s="14">
        <v>42471</v>
      </c>
      <c r="AC952" t="s">
        <v>36</v>
      </c>
    </row>
    <row r="953" spans="1:29" x14ac:dyDescent="0.25">
      <c r="A953" t="str">
        <f>CONCATENATE("Q",ROUNDUP(MONTH(Table1[[#This Row],[Month]])/3,0))</f>
        <v>Q2</v>
      </c>
      <c r="B953" s="14">
        <f>EOMONTH(Table1[[#This Row],[Credit Date]],-1)+1</f>
        <v>42461</v>
      </c>
      <c r="C953" t="str">
        <f>CONCATENATE(Table1[[#This Row],[Issuer Last Name]],", ",Table1[[#This Row],[Issuer First Name]])</f>
        <v>No. 050, Employee</v>
      </c>
      <c r="D953" t="str">
        <f>CONCATENATE(Table1[[#This Row],[Approver Last Name]],", ",Table1[[#This Row],[Approver First Name]])</f>
        <v>No. 048, Employee</v>
      </c>
      <c r="E953" t="str">
        <f>CONCATENATE(Table1[[#This Row],[Customer Last Name]],", ",Table1[[#This Row],[Customer First Name]])</f>
        <v>No. 10054, Client</v>
      </c>
      <c r="F953" t="str">
        <f>IF(Table1[[#This Row],[Credit Amount]]&gt;-19.99,"Less than 19.99",IF(Table1[[#This Row],[Credit Amount]]=-20,"20",IF(Table1[[#This Row],[Credit Amount]]&gt;-49.98,"20.01-49.98",IF(Table1[[#This Row],[Credit Amount]]=-49.99,"49.99",IF(Table1[[#This Row],[Credit Amount]]=-50,"50",IF(Table1[[#This Row],[Credit Amount]]&lt;-50.01,"Greater than 50"))))))</f>
        <v>20.01-49.98</v>
      </c>
      <c r="G953" t="str">
        <f>IF(Table1[[#This Row],[Transaction Type]]="Maintenance","Non-Sales","Sales")</f>
        <v>Non-Sales</v>
      </c>
      <c r="H953">
        <f>IF(Table1[[#This Row],[Quarter]]="q2",1,"")</f>
        <v>1</v>
      </c>
      <c r="I953" t="str">
        <f>IF(Table1[[#This Row],[Quarter]]="q3",1,"")</f>
        <v/>
      </c>
      <c r="J953">
        <f>IF(Table1[[#This Row],[Quarter]]="Q2",Table1[[#This Row],[Credit Amount]],"")</f>
        <v>-37.9</v>
      </c>
      <c r="K953" t="str">
        <f>IF(Table1[[#This Row],[Quarter]]="Q3",Table1[[#This Row],[Credit Amount]],"")</f>
        <v/>
      </c>
      <c r="L953" t="str">
        <f>IF(Table1[[#This Row],[Transaction Type]]="Upgrade",Table1[[#This Row],[Credit Amount]],IF(Table1[[#This Row],[Transaction Type]]="Activation",Table1[[#This Row],[Credit Amount]],""))</f>
        <v/>
      </c>
      <c r="M953">
        <f>IF(Table1[[#This Row],[Transaction Type]]="Maintenance",Table1[[#This Row],[Credit Amount]],"")</f>
        <v>-37.9</v>
      </c>
      <c r="N953">
        <v>10050</v>
      </c>
      <c r="O953" t="s">
        <v>2489</v>
      </c>
      <c r="P953" t="s">
        <v>2539</v>
      </c>
      <c r="Q953" t="s">
        <v>289</v>
      </c>
      <c r="R953">
        <v>10048</v>
      </c>
      <c r="S953" t="s">
        <v>2489</v>
      </c>
      <c r="T953" t="s">
        <v>2537</v>
      </c>
      <c r="U953" t="s">
        <v>290</v>
      </c>
      <c r="V953" t="s">
        <v>84</v>
      </c>
      <c r="W953">
        <v>100001053</v>
      </c>
      <c r="X953">
        <v>8005550054</v>
      </c>
      <c r="Y953" t="s">
        <v>2595</v>
      </c>
      <c r="Z953" t="s">
        <v>2649</v>
      </c>
      <c r="AA953" s="13">
        <v>-37.9</v>
      </c>
      <c r="AB953" s="14">
        <v>42473</v>
      </c>
      <c r="AC953" t="s">
        <v>36</v>
      </c>
    </row>
    <row r="954" spans="1:29" x14ac:dyDescent="0.25">
      <c r="A954" t="str">
        <f>CONCATENATE("Q",ROUNDUP(MONTH(Table1[[#This Row],[Month]])/3,0))</f>
        <v>Q2</v>
      </c>
      <c r="B954" s="14">
        <f>EOMONTH(Table1[[#This Row],[Credit Date]],-1)+1</f>
        <v>42461</v>
      </c>
      <c r="C954" t="str">
        <f>CONCATENATE(Table1[[#This Row],[Issuer Last Name]],", ",Table1[[#This Row],[Issuer First Name]])</f>
        <v>No. 050, Employee</v>
      </c>
      <c r="D954" t="str">
        <f>CONCATENATE(Table1[[#This Row],[Approver Last Name]],", ",Table1[[#This Row],[Approver First Name]])</f>
        <v>No. 048, Employee</v>
      </c>
      <c r="E954" t="str">
        <f>CONCATENATE(Table1[[#This Row],[Customer Last Name]],", ",Table1[[#This Row],[Customer First Name]])</f>
        <v>No. 11388, Client</v>
      </c>
      <c r="F954" t="str">
        <f>IF(Table1[[#This Row],[Credit Amount]]&gt;-19.99,"Less than 19.99",IF(Table1[[#This Row],[Credit Amount]]=-20,"20",IF(Table1[[#This Row],[Credit Amount]]&gt;-49.98,"20.01-49.98",IF(Table1[[#This Row],[Credit Amount]]=-49.99,"49.99",IF(Table1[[#This Row],[Credit Amount]]=-50,"50",IF(Table1[[#This Row],[Credit Amount]]&lt;-50.01,"Greater than 50"))))))</f>
        <v>20.01-49.98</v>
      </c>
      <c r="G954" t="str">
        <f>IF(Table1[[#This Row],[Transaction Type]]="Maintenance","Non-Sales","Sales")</f>
        <v>Non-Sales</v>
      </c>
      <c r="H954">
        <f>IF(Table1[[#This Row],[Quarter]]="q2",1,"")</f>
        <v>1</v>
      </c>
      <c r="I954" t="str">
        <f>IF(Table1[[#This Row],[Quarter]]="q3",1,"")</f>
        <v/>
      </c>
      <c r="J954">
        <f>IF(Table1[[#This Row],[Quarter]]="Q2",Table1[[#This Row],[Credit Amount]],"")</f>
        <v>-46.94</v>
      </c>
      <c r="K954" t="str">
        <f>IF(Table1[[#This Row],[Quarter]]="Q3",Table1[[#This Row],[Credit Amount]],"")</f>
        <v/>
      </c>
      <c r="L954" t="str">
        <f>IF(Table1[[#This Row],[Transaction Type]]="Upgrade",Table1[[#This Row],[Credit Amount]],IF(Table1[[#This Row],[Transaction Type]]="Activation",Table1[[#This Row],[Credit Amount]],""))</f>
        <v/>
      </c>
      <c r="M954">
        <f>IF(Table1[[#This Row],[Transaction Type]]="Maintenance",Table1[[#This Row],[Credit Amount]],"")</f>
        <v>-46.94</v>
      </c>
      <c r="N954">
        <v>10050</v>
      </c>
      <c r="O954" t="s">
        <v>2489</v>
      </c>
      <c r="P954" t="s">
        <v>2539</v>
      </c>
      <c r="Q954" t="s">
        <v>289</v>
      </c>
      <c r="R954">
        <v>10048</v>
      </c>
      <c r="S954" t="s">
        <v>2489</v>
      </c>
      <c r="T954" t="s">
        <v>2537</v>
      </c>
      <c r="U954" t="s">
        <v>290</v>
      </c>
      <c r="V954" t="s">
        <v>84</v>
      </c>
      <c r="W954">
        <v>100002387</v>
      </c>
      <c r="X954">
        <v>8005551388</v>
      </c>
      <c r="Y954" t="s">
        <v>2595</v>
      </c>
      <c r="Z954" t="s">
        <v>3983</v>
      </c>
      <c r="AA954" s="13">
        <v>-46.94</v>
      </c>
      <c r="AB954" s="14">
        <v>42476</v>
      </c>
      <c r="AC954" t="s">
        <v>36</v>
      </c>
    </row>
    <row r="955" spans="1:29" x14ac:dyDescent="0.25">
      <c r="A955" t="str">
        <f>CONCATENATE("Q",ROUNDUP(MONTH(Table1[[#This Row],[Month]])/3,0))</f>
        <v>Q2</v>
      </c>
      <c r="B955" s="14">
        <f>EOMONTH(Table1[[#This Row],[Credit Date]],-1)+1</f>
        <v>42461</v>
      </c>
      <c r="C955" t="str">
        <f>CONCATENATE(Table1[[#This Row],[Issuer Last Name]],", ",Table1[[#This Row],[Issuer First Name]])</f>
        <v>No. 050, Employee</v>
      </c>
      <c r="D955" t="str">
        <f>CONCATENATE(Table1[[#This Row],[Approver Last Name]],", ",Table1[[#This Row],[Approver First Name]])</f>
        <v>No. 048, Employee</v>
      </c>
      <c r="E955" t="str">
        <f>CONCATENATE(Table1[[#This Row],[Customer Last Name]],", ",Table1[[#This Row],[Customer First Name]])</f>
        <v>No. 10661, Client</v>
      </c>
      <c r="F9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955" t="str">
        <f>IF(Table1[[#This Row],[Transaction Type]]="Maintenance","Non-Sales","Sales")</f>
        <v>Non-Sales</v>
      </c>
      <c r="H955">
        <f>IF(Table1[[#This Row],[Quarter]]="q2",1,"")</f>
        <v>1</v>
      </c>
      <c r="I955" t="str">
        <f>IF(Table1[[#This Row],[Quarter]]="q3",1,"")</f>
        <v/>
      </c>
      <c r="J955">
        <f>IF(Table1[[#This Row],[Quarter]]="Q2",Table1[[#This Row],[Credit Amount]],"")</f>
        <v>-88.62</v>
      </c>
      <c r="K955" t="str">
        <f>IF(Table1[[#This Row],[Quarter]]="Q3",Table1[[#This Row],[Credit Amount]],"")</f>
        <v/>
      </c>
      <c r="L955" t="str">
        <f>IF(Table1[[#This Row],[Transaction Type]]="Upgrade",Table1[[#This Row],[Credit Amount]],IF(Table1[[#This Row],[Transaction Type]]="Activation",Table1[[#This Row],[Credit Amount]],""))</f>
        <v/>
      </c>
      <c r="M955">
        <f>IF(Table1[[#This Row],[Transaction Type]]="Maintenance",Table1[[#This Row],[Credit Amount]],"")</f>
        <v>-88.62</v>
      </c>
      <c r="N955">
        <v>10050</v>
      </c>
      <c r="O955" t="s">
        <v>2489</v>
      </c>
      <c r="P955" t="s">
        <v>2539</v>
      </c>
      <c r="Q955" t="s">
        <v>289</v>
      </c>
      <c r="R955">
        <v>10048</v>
      </c>
      <c r="S955" t="s">
        <v>2489</v>
      </c>
      <c r="T955" t="s">
        <v>2537</v>
      </c>
      <c r="U955" t="s">
        <v>290</v>
      </c>
      <c r="V955" t="s">
        <v>84</v>
      </c>
      <c r="W955">
        <v>100001660</v>
      </c>
      <c r="X955">
        <v>8005550661</v>
      </c>
      <c r="Y955" t="s">
        <v>2595</v>
      </c>
      <c r="Z955" t="s">
        <v>3256</v>
      </c>
      <c r="AA955" s="13">
        <v>-88.62</v>
      </c>
      <c r="AB955" s="14">
        <v>42479</v>
      </c>
      <c r="AC955" t="s">
        <v>36</v>
      </c>
    </row>
    <row r="956" spans="1:29" x14ac:dyDescent="0.25">
      <c r="A956" t="str">
        <f>CONCATENATE("Q",ROUNDUP(MONTH(Table1[[#This Row],[Month]])/3,0))</f>
        <v>Q2</v>
      </c>
      <c r="B956" s="14">
        <f>EOMONTH(Table1[[#This Row],[Credit Date]],-1)+1</f>
        <v>42461</v>
      </c>
      <c r="C956" t="str">
        <f>CONCATENATE(Table1[[#This Row],[Issuer Last Name]],", ",Table1[[#This Row],[Issuer First Name]])</f>
        <v>No. 050, Employee</v>
      </c>
      <c r="D956" t="str">
        <f>CONCATENATE(Table1[[#This Row],[Approver Last Name]],", ",Table1[[#This Row],[Approver First Name]])</f>
        <v>No. 048, Employee</v>
      </c>
      <c r="E956" t="str">
        <f>CONCATENATE(Table1[[#This Row],[Customer Last Name]],", ",Table1[[#This Row],[Customer First Name]])</f>
        <v>No. 13757, Client</v>
      </c>
      <c r="F956" t="str">
        <f>IF(Table1[[#This Row],[Credit Amount]]&gt;-19.99,"Less than 19.99",IF(Table1[[#This Row],[Credit Amount]]=-20,"20",IF(Table1[[#This Row],[Credit Amount]]&gt;-49.98,"20.01-49.98",IF(Table1[[#This Row],[Credit Amount]]=-49.99,"49.99",IF(Table1[[#This Row],[Credit Amount]]=-50,"50",IF(Table1[[#This Row],[Credit Amount]]&lt;-50.01,"Greater than 50"))))))</f>
        <v>Less than 19.99</v>
      </c>
      <c r="G956" t="str">
        <f>IF(Table1[[#This Row],[Transaction Type]]="Maintenance","Non-Sales","Sales")</f>
        <v>Non-Sales</v>
      </c>
      <c r="H956">
        <f>IF(Table1[[#This Row],[Quarter]]="q2",1,"")</f>
        <v>1</v>
      </c>
      <c r="I956" t="str">
        <f>IF(Table1[[#This Row],[Quarter]]="q3",1,"")</f>
        <v/>
      </c>
      <c r="J956">
        <f>IF(Table1[[#This Row],[Quarter]]="Q2",Table1[[#This Row],[Credit Amount]],"")</f>
        <v>-16.66</v>
      </c>
      <c r="K956" t="str">
        <f>IF(Table1[[#This Row],[Quarter]]="Q3",Table1[[#This Row],[Credit Amount]],"")</f>
        <v/>
      </c>
      <c r="L956" t="str">
        <f>IF(Table1[[#This Row],[Transaction Type]]="Upgrade",Table1[[#This Row],[Credit Amount]],IF(Table1[[#This Row],[Transaction Type]]="Activation",Table1[[#This Row],[Credit Amount]],""))</f>
        <v/>
      </c>
      <c r="M956">
        <f>IF(Table1[[#This Row],[Transaction Type]]="Maintenance",Table1[[#This Row],[Credit Amount]],"")</f>
        <v>-16.66</v>
      </c>
      <c r="N956">
        <v>10050</v>
      </c>
      <c r="O956" t="s">
        <v>2489</v>
      </c>
      <c r="P956" t="s">
        <v>2539</v>
      </c>
      <c r="Q956" t="s">
        <v>289</v>
      </c>
      <c r="R956">
        <v>10048</v>
      </c>
      <c r="S956" t="s">
        <v>2489</v>
      </c>
      <c r="T956" t="s">
        <v>2537</v>
      </c>
      <c r="U956" t="s">
        <v>290</v>
      </c>
      <c r="V956" t="s">
        <v>84</v>
      </c>
      <c r="W956">
        <v>100004756</v>
      </c>
      <c r="X956">
        <v>8005553757</v>
      </c>
      <c r="Y956" t="s">
        <v>2595</v>
      </c>
      <c r="Z956" t="s">
        <v>6345</v>
      </c>
      <c r="AA956" s="13">
        <v>-16.66</v>
      </c>
      <c r="AB956" s="14">
        <v>42486</v>
      </c>
      <c r="AC956" t="s">
        <v>36</v>
      </c>
    </row>
    <row r="957" spans="1:29" x14ac:dyDescent="0.25">
      <c r="A957" t="str">
        <f>CONCATENATE("Q",ROUNDUP(MONTH(Table1[[#This Row],[Month]])/3,0))</f>
        <v>Q2</v>
      </c>
      <c r="B957" s="14">
        <f>EOMONTH(Table1[[#This Row],[Credit Date]],-1)+1</f>
        <v>42461</v>
      </c>
      <c r="C957" t="str">
        <f>CONCATENATE(Table1[[#This Row],[Issuer Last Name]],", ",Table1[[#This Row],[Issuer First Name]])</f>
        <v>No. 050, Employee</v>
      </c>
      <c r="D957" t="str">
        <f>CONCATENATE(Table1[[#This Row],[Approver Last Name]],", ",Table1[[#This Row],[Approver First Name]])</f>
        <v>No. 048, Employee</v>
      </c>
      <c r="E957" t="str">
        <f>CONCATENATE(Table1[[#This Row],[Customer Last Name]],", ",Table1[[#This Row],[Customer First Name]])</f>
        <v>No. 10157, Client</v>
      </c>
      <c r="F957" t="str">
        <f>IF(Table1[[#This Row],[Credit Amount]]&gt;-19.99,"Less than 19.99",IF(Table1[[#This Row],[Credit Amount]]=-20,"20",IF(Table1[[#This Row],[Credit Amount]]&gt;-49.98,"20.01-49.98",IF(Table1[[#This Row],[Credit Amount]]=-49.99,"49.99",IF(Table1[[#This Row],[Credit Amount]]=-50,"50",IF(Table1[[#This Row],[Credit Amount]]&lt;-50.01,"Greater than 50"))))))</f>
        <v>20.01-49.98</v>
      </c>
      <c r="G957" t="str">
        <f>IF(Table1[[#This Row],[Transaction Type]]="Maintenance","Non-Sales","Sales")</f>
        <v>Sales</v>
      </c>
      <c r="H957">
        <f>IF(Table1[[#This Row],[Quarter]]="q2",1,"")</f>
        <v>1</v>
      </c>
      <c r="I957" t="str">
        <f>IF(Table1[[#This Row],[Quarter]]="q3",1,"")</f>
        <v/>
      </c>
      <c r="J957">
        <f>IF(Table1[[#This Row],[Quarter]]="Q2",Table1[[#This Row],[Credit Amount]],"")</f>
        <v>-22.14</v>
      </c>
      <c r="K957" t="str">
        <f>IF(Table1[[#This Row],[Quarter]]="Q3",Table1[[#This Row],[Credit Amount]],"")</f>
        <v/>
      </c>
      <c r="L957">
        <f>IF(Table1[[#This Row],[Transaction Type]]="Upgrade",Table1[[#This Row],[Credit Amount]],IF(Table1[[#This Row],[Transaction Type]]="Activation",Table1[[#This Row],[Credit Amount]],""))</f>
        <v>-22.14</v>
      </c>
      <c r="M957" t="str">
        <f>IF(Table1[[#This Row],[Transaction Type]]="Maintenance",Table1[[#This Row],[Credit Amount]],"")</f>
        <v/>
      </c>
      <c r="N957">
        <v>10050</v>
      </c>
      <c r="O957" t="s">
        <v>2489</v>
      </c>
      <c r="P957" t="s">
        <v>2539</v>
      </c>
      <c r="Q957" t="s">
        <v>289</v>
      </c>
      <c r="R957">
        <v>10048</v>
      </c>
      <c r="S957" t="s">
        <v>2489</v>
      </c>
      <c r="T957" t="s">
        <v>2537</v>
      </c>
      <c r="U957" t="s">
        <v>290</v>
      </c>
      <c r="V957" t="s">
        <v>84</v>
      </c>
      <c r="W957">
        <v>100001156</v>
      </c>
      <c r="X957">
        <v>8005550157</v>
      </c>
      <c r="Y957" t="s">
        <v>2595</v>
      </c>
      <c r="Z957" t="s">
        <v>2752</v>
      </c>
      <c r="AA957" s="13">
        <v>-22.14</v>
      </c>
      <c r="AB957" s="14">
        <v>42487</v>
      </c>
      <c r="AC957" t="s">
        <v>35</v>
      </c>
    </row>
    <row r="958" spans="1:29" x14ac:dyDescent="0.25">
      <c r="A958" t="str">
        <f>CONCATENATE("Q",ROUNDUP(MONTH(Table1[[#This Row],[Month]])/3,0))</f>
        <v>Q2</v>
      </c>
      <c r="B958" s="14">
        <f>EOMONTH(Table1[[#This Row],[Credit Date]],-1)+1</f>
        <v>42461</v>
      </c>
      <c r="C958" t="str">
        <f>CONCATENATE(Table1[[#This Row],[Issuer Last Name]],", ",Table1[[#This Row],[Issuer First Name]])</f>
        <v>No. 050, Employee</v>
      </c>
      <c r="D958" t="str">
        <f>CONCATENATE(Table1[[#This Row],[Approver Last Name]],", ",Table1[[#This Row],[Approver First Name]])</f>
        <v>No. 048, Employee</v>
      </c>
      <c r="E958" t="str">
        <f>CONCATENATE(Table1[[#This Row],[Customer Last Name]],", ",Table1[[#This Row],[Customer First Name]])</f>
        <v>No. 12914, Client</v>
      </c>
      <c r="F958" t="str">
        <f>IF(Table1[[#This Row],[Credit Amount]]&gt;-19.99,"Less than 19.99",IF(Table1[[#This Row],[Credit Amount]]=-20,"20",IF(Table1[[#This Row],[Credit Amount]]&gt;-49.98,"20.01-49.98",IF(Table1[[#This Row],[Credit Amount]]=-49.99,"49.99",IF(Table1[[#This Row],[Credit Amount]]=-50,"50",IF(Table1[[#This Row],[Credit Amount]]&lt;-50.01,"Greater than 50"))))))</f>
        <v>20.01-49.98</v>
      </c>
      <c r="G958" t="str">
        <f>IF(Table1[[#This Row],[Transaction Type]]="Maintenance","Non-Sales","Sales")</f>
        <v>Sales</v>
      </c>
      <c r="H958">
        <f>IF(Table1[[#This Row],[Quarter]]="q2",1,"")</f>
        <v>1</v>
      </c>
      <c r="I958" t="str">
        <f>IF(Table1[[#This Row],[Quarter]]="q3",1,"")</f>
        <v/>
      </c>
      <c r="J958">
        <f>IF(Table1[[#This Row],[Quarter]]="Q2",Table1[[#This Row],[Credit Amount]],"")</f>
        <v>-26.54</v>
      </c>
      <c r="K958" t="str">
        <f>IF(Table1[[#This Row],[Quarter]]="Q3",Table1[[#This Row],[Credit Amount]],"")</f>
        <v/>
      </c>
      <c r="L958">
        <f>IF(Table1[[#This Row],[Transaction Type]]="Upgrade",Table1[[#This Row],[Credit Amount]],IF(Table1[[#This Row],[Transaction Type]]="Activation",Table1[[#This Row],[Credit Amount]],""))</f>
        <v>-26.54</v>
      </c>
      <c r="M958" t="str">
        <f>IF(Table1[[#This Row],[Transaction Type]]="Maintenance",Table1[[#This Row],[Credit Amount]],"")</f>
        <v/>
      </c>
      <c r="N958">
        <v>10050</v>
      </c>
      <c r="O958" t="s">
        <v>2489</v>
      </c>
      <c r="P958" t="s">
        <v>2539</v>
      </c>
      <c r="Q958" t="s">
        <v>289</v>
      </c>
      <c r="R958">
        <v>10048</v>
      </c>
      <c r="S958" t="s">
        <v>2489</v>
      </c>
      <c r="T958" t="s">
        <v>2537</v>
      </c>
      <c r="U958" t="s">
        <v>290</v>
      </c>
      <c r="V958" t="s">
        <v>84</v>
      </c>
      <c r="W958">
        <v>100003913</v>
      </c>
      <c r="X958">
        <v>8005552914</v>
      </c>
      <c r="Y958" t="s">
        <v>2595</v>
      </c>
      <c r="Z958" t="s">
        <v>5504</v>
      </c>
      <c r="AA958" s="13">
        <v>-26.54</v>
      </c>
      <c r="AB958" s="14">
        <v>42488</v>
      </c>
      <c r="AC958" t="s">
        <v>37</v>
      </c>
    </row>
    <row r="959" spans="1:29" x14ac:dyDescent="0.25">
      <c r="A959" t="str">
        <f>CONCATENATE("Q",ROUNDUP(MONTH(Table1[[#This Row],[Month]])/3,0))</f>
        <v>Q2</v>
      </c>
      <c r="B959" s="14">
        <f>EOMONTH(Table1[[#This Row],[Credit Date]],-1)+1</f>
        <v>42461</v>
      </c>
      <c r="C959" t="str">
        <f>CONCATENATE(Table1[[#This Row],[Issuer Last Name]],", ",Table1[[#This Row],[Issuer First Name]])</f>
        <v>No. 050, Employee</v>
      </c>
      <c r="D959" t="str">
        <f>CONCATENATE(Table1[[#This Row],[Approver Last Name]],", ",Table1[[#This Row],[Approver First Name]])</f>
        <v>No. 048, Employee</v>
      </c>
      <c r="E959" t="str">
        <f>CONCATENATE(Table1[[#This Row],[Customer Last Name]],", ",Table1[[#This Row],[Customer First Name]])</f>
        <v>No. 13231, Client</v>
      </c>
      <c r="F9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59" t="str">
        <f>IF(Table1[[#This Row],[Transaction Type]]="Maintenance","Non-Sales","Sales")</f>
        <v>Sales</v>
      </c>
      <c r="H959">
        <f>IF(Table1[[#This Row],[Quarter]]="q2",1,"")</f>
        <v>1</v>
      </c>
      <c r="I959" t="str">
        <f>IF(Table1[[#This Row],[Quarter]]="q3",1,"")</f>
        <v/>
      </c>
      <c r="J959">
        <f>IF(Table1[[#This Row],[Quarter]]="Q2",Table1[[#This Row],[Credit Amount]],"")</f>
        <v>-59.95</v>
      </c>
      <c r="K959" t="str">
        <f>IF(Table1[[#This Row],[Quarter]]="Q3",Table1[[#This Row],[Credit Amount]],"")</f>
        <v/>
      </c>
      <c r="L959">
        <f>IF(Table1[[#This Row],[Transaction Type]]="Upgrade",Table1[[#This Row],[Credit Amount]],IF(Table1[[#This Row],[Transaction Type]]="Activation",Table1[[#This Row],[Credit Amount]],""))</f>
        <v>-59.95</v>
      </c>
      <c r="M959" t="str">
        <f>IF(Table1[[#This Row],[Transaction Type]]="Maintenance",Table1[[#This Row],[Credit Amount]],"")</f>
        <v/>
      </c>
      <c r="N959">
        <v>10050</v>
      </c>
      <c r="O959" t="s">
        <v>2489</v>
      </c>
      <c r="P959" t="s">
        <v>2539</v>
      </c>
      <c r="Q959" t="s">
        <v>289</v>
      </c>
      <c r="R959">
        <v>10048</v>
      </c>
      <c r="S959" t="s">
        <v>2489</v>
      </c>
      <c r="T959" t="s">
        <v>2537</v>
      </c>
      <c r="U959" t="s">
        <v>290</v>
      </c>
      <c r="V959" t="s">
        <v>84</v>
      </c>
      <c r="W959">
        <v>100004230</v>
      </c>
      <c r="X959">
        <v>8005553231</v>
      </c>
      <c r="Y959" t="s">
        <v>2595</v>
      </c>
      <c r="Z959" t="s">
        <v>5819</v>
      </c>
      <c r="AA959" s="13">
        <v>-59.95</v>
      </c>
      <c r="AB959" s="14">
        <v>42489</v>
      </c>
      <c r="AC959" t="s">
        <v>37</v>
      </c>
    </row>
    <row r="960" spans="1:29" x14ac:dyDescent="0.25">
      <c r="A960" t="str">
        <f>CONCATENATE("Q",ROUNDUP(MONTH(Table1[[#This Row],[Month]])/3,0))</f>
        <v>Q2</v>
      </c>
      <c r="B960" s="14">
        <f>EOMONTH(Table1[[#This Row],[Credit Date]],-1)+1</f>
        <v>42491</v>
      </c>
      <c r="C960" t="str">
        <f>CONCATENATE(Table1[[#This Row],[Issuer Last Name]],", ",Table1[[#This Row],[Issuer First Name]])</f>
        <v>No. 050, Employee</v>
      </c>
      <c r="D960" t="str">
        <f>CONCATENATE(Table1[[#This Row],[Approver Last Name]],", ",Table1[[#This Row],[Approver First Name]])</f>
        <v>No. 048, Employee</v>
      </c>
      <c r="E960" t="str">
        <f>CONCATENATE(Table1[[#This Row],[Customer Last Name]],", ",Table1[[#This Row],[Customer First Name]])</f>
        <v>No. 13417, Client</v>
      </c>
      <c r="F960" t="str">
        <f>IF(Table1[[#This Row],[Credit Amount]]&gt;-19.99,"Less than 19.99",IF(Table1[[#This Row],[Credit Amount]]=-20,"20",IF(Table1[[#This Row],[Credit Amount]]&gt;-49.98,"20.01-49.98",IF(Table1[[#This Row],[Credit Amount]]=-49.99,"49.99",IF(Table1[[#This Row],[Credit Amount]]=-50,"50",IF(Table1[[#This Row],[Credit Amount]]&lt;-50.01,"Greater than 50"))))))</f>
        <v>20.01-49.98</v>
      </c>
      <c r="G960" t="str">
        <f>IF(Table1[[#This Row],[Transaction Type]]="Maintenance","Non-Sales","Sales")</f>
        <v>Non-Sales</v>
      </c>
      <c r="H960">
        <f>IF(Table1[[#This Row],[Quarter]]="q2",1,"")</f>
        <v>1</v>
      </c>
      <c r="I960" t="str">
        <f>IF(Table1[[#This Row],[Quarter]]="q3",1,"")</f>
        <v/>
      </c>
      <c r="J960">
        <f>IF(Table1[[#This Row],[Quarter]]="Q2",Table1[[#This Row],[Credit Amount]],"")</f>
        <v>-32.39</v>
      </c>
      <c r="K960" t="str">
        <f>IF(Table1[[#This Row],[Quarter]]="Q3",Table1[[#This Row],[Credit Amount]],"")</f>
        <v/>
      </c>
      <c r="L960" t="str">
        <f>IF(Table1[[#This Row],[Transaction Type]]="Upgrade",Table1[[#This Row],[Credit Amount]],IF(Table1[[#This Row],[Transaction Type]]="Activation",Table1[[#This Row],[Credit Amount]],""))</f>
        <v/>
      </c>
      <c r="M960">
        <f>IF(Table1[[#This Row],[Transaction Type]]="Maintenance",Table1[[#This Row],[Credit Amount]],"")</f>
        <v>-32.39</v>
      </c>
      <c r="N960">
        <v>10050</v>
      </c>
      <c r="O960" t="s">
        <v>2489</v>
      </c>
      <c r="P960" t="s">
        <v>2539</v>
      </c>
      <c r="Q960" t="s">
        <v>289</v>
      </c>
      <c r="R960">
        <v>10048</v>
      </c>
      <c r="S960" t="s">
        <v>2489</v>
      </c>
      <c r="T960" t="s">
        <v>2537</v>
      </c>
      <c r="U960" t="s">
        <v>290</v>
      </c>
      <c r="V960" t="s">
        <v>84</v>
      </c>
      <c r="W960">
        <v>100004416</v>
      </c>
      <c r="X960">
        <v>8005553417</v>
      </c>
      <c r="Y960" t="s">
        <v>2595</v>
      </c>
      <c r="Z960" t="s">
        <v>6005</v>
      </c>
      <c r="AA960" s="13">
        <v>-32.39</v>
      </c>
      <c r="AB960" s="14">
        <v>42493</v>
      </c>
      <c r="AC960" t="s">
        <v>36</v>
      </c>
    </row>
    <row r="961" spans="1:29" x14ac:dyDescent="0.25">
      <c r="A961" t="str">
        <f>CONCATENATE("Q",ROUNDUP(MONTH(Table1[[#This Row],[Month]])/3,0))</f>
        <v>Q2</v>
      </c>
      <c r="B961" s="14">
        <f>EOMONTH(Table1[[#This Row],[Credit Date]],-1)+1</f>
        <v>42491</v>
      </c>
      <c r="C961" t="str">
        <f>CONCATENATE(Table1[[#This Row],[Issuer Last Name]],", ",Table1[[#This Row],[Issuer First Name]])</f>
        <v>No. 050, Employee</v>
      </c>
      <c r="D961" t="str">
        <f>CONCATENATE(Table1[[#This Row],[Approver Last Name]],", ",Table1[[#This Row],[Approver First Name]])</f>
        <v>No. 048, Employee</v>
      </c>
      <c r="E961" t="str">
        <f>CONCATENATE(Table1[[#This Row],[Customer Last Name]],", ",Table1[[#This Row],[Customer First Name]])</f>
        <v>No. 11163, Client</v>
      </c>
      <c r="F961" t="str">
        <f>IF(Table1[[#This Row],[Credit Amount]]&gt;-19.99,"Less than 19.99",IF(Table1[[#This Row],[Credit Amount]]=-20,"20",IF(Table1[[#This Row],[Credit Amount]]&gt;-49.98,"20.01-49.98",IF(Table1[[#This Row],[Credit Amount]]=-49.99,"49.99",IF(Table1[[#This Row],[Credit Amount]]=-50,"50",IF(Table1[[#This Row],[Credit Amount]]&lt;-50.01,"Greater than 50"))))))</f>
        <v>20.01-49.98</v>
      </c>
      <c r="G961" t="str">
        <f>IF(Table1[[#This Row],[Transaction Type]]="Maintenance","Non-Sales","Sales")</f>
        <v>Non-Sales</v>
      </c>
      <c r="H961">
        <f>IF(Table1[[#This Row],[Quarter]]="q2",1,"")</f>
        <v>1</v>
      </c>
      <c r="I961" t="str">
        <f>IF(Table1[[#This Row],[Quarter]]="q3",1,"")</f>
        <v/>
      </c>
      <c r="J961">
        <f>IF(Table1[[#This Row],[Quarter]]="Q2",Table1[[#This Row],[Credit Amount]],"")</f>
        <v>-28.61</v>
      </c>
      <c r="K961" t="str">
        <f>IF(Table1[[#This Row],[Quarter]]="Q3",Table1[[#This Row],[Credit Amount]],"")</f>
        <v/>
      </c>
      <c r="L961" t="str">
        <f>IF(Table1[[#This Row],[Transaction Type]]="Upgrade",Table1[[#This Row],[Credit Amount]],IF(Table1[[#This Row],[Transaction Type]]="Activation",Table1[[#This Row],[Credit Amount]],""))</f>
        <v/>
      </c>
      <c r="M961">
        <f>IF(Table1[[#This Row],[Transaction Type]]="Maintenance",Table1[[#This Row],[Credit Amount]],"")</f>
        <v>-28.61</v>
      </c>
      <c r="N961">
        <v>10050</v>
      </c>
      <c r="O961" t="s">
        <v>2489</v>
      </c>
      <c r="P961" t="s">
        <v>2539</v>
      </c>
      <c r="Q961" t="s">
        <v>289</v>
      </c>
      <c r="R961">
        <v>10048</v>
      </c>
      <c r="S961" t="s">
        <v>2489</v>
      </c>
      <c r="T961" t="s">
        <v>2537</v>
      </c>
      <c r="U961" t="s">
        <v>290</v>
      </c>
      <c r="V961" t="s">
        <v>84</v>
      </c>
      <c r="W961">
        <v>100002162</v>
      </c>
      <c r="X961">
        <v>8005551163</v>
      </c>
      <c r="Y961" t="s">
        <v>2595</v>
      </c>
      <c r="Z961" t="s">
        <v>3758</v>
      </c>
      <c r="AA961" s="13">
        <v>-28.61</v>
      </c>
      <c r="AB961" s="14">
        <v>42495</v>
      </c>
      <c r="AC961" t="s">
        <v>36</v>
      </c>
    </row>
    <row r="962" spans="1:29" x14ac:dyDescent="0.25">
      <c r="A962" t="str">
        <f>CONCATENATE("Q",ROUNDUP(MONTH(Table1[[#This Row],[Month]])/3,0))</f>
        <v>Q2</v>
      </c>
      <c r="B962" s="14">
        <f>EOMONTH(Table1[[#This Row],[Credit Date]],-1)+1</f>
        <v>42491</v>
      </c>
      <c r="C962" t="str">
        <f>CONCATENATE(Table1[[#This Row],[Issuer Last Name]],", ",Table1[[#This Row],[Issuer First Name]])</f>
        <v>No. 050, Employee</v>
      </c>
      <c r="D962" t="str">
        <f>CONCATENATE(Table1[[#This Row],[Approver Last Name]],", ",Table1[[#This Row],[Approver First Name]])</f>
        <v>No. 048, Employee</v>
      </c>
      <c r="E962" t="str">
        <f>CONCATENATE(Table1[[#This Row],[Customer Last Name]],", ",Table1[[#This Row],[Customer First Name]])</f>
        <v>No. 10702, Client</v>
      </c>
      <c r="F962" t="str">
        <f>IF(Table1[[#This Row],[Credit Amount]]&gt;-19.99,"Less than 19.99",IF(Table1[[#This Row],[Credit Amount]]=-20,"20",IF(Table1[[#This Row],[Credit Amount]]&gt;-49.98,"20.01-49.98",IF(Table1[[#This Row],[Credit Amount]]=-49.99,"49.99",IF(Table1[[#This Row],[Credit Amount]]=-50,"50",IF(Table1[[#This Row],[Credit Amount]]&lt;-50.01,"Greater than 50"))))))</f>
        <v>Less than 19.99</v>
      </c>
      <c r="G962" t="str">
        <f>IF(Table1[[#This Row],[Transaction Type]]="Maintenance","Non-Sales","Sales")</f>
        <v>Sales</v>
      </c>
      <c r="H962">
        <f>IF(Table1[[#This Row],[Quarter]]="q2",1,"")</f>
        <v>1</v>
      </c>
      <c r="I962" t="str">
        <f>IF(Table1[[#This Row],[Quarter]]="q3",1,"")</f>
        <v/>
      </c>
      <c r="J962">
        <f>IF(Table1[[#This Row],[Quarter]]="Q2",Table1[[#This Row],[Credit Amount]],"")</f>
        <v>-15.23</v>
      </c>
      <c r="K962" t="str">
        <f>IF(Table1[[#This Row],[Quarter]]="Q3",Table1[[#This Row],[Credit Amount]],"")</f>
        <v/>
      </c>
      <c r="L962">
        <f>IF(Table1[[#This Row],[Transaction Type]]="Upgrade",Table1[[#This Row],[Credit Amount]],IF(Table1[[#This Row],[Transaction Type]]="Activation",Table1[[#This Row],[Credit Amount]],""))</f>
        <v>-15.23</v>
      </c>
      <c r="M962" t="str">
        <f>IF(Table1[[#This Row],[Transaction Type]]="Maintenance",Table1[[#This Row],[Credit Amount]],"")</f>
        <v/>
      </c>
      <c r="N962">
        <v>10050</v>
      </c>
      <c r="O962" t="s">
        <v>2489</v>
      </c>
      <c r="P962" t="s">
        <v>2539</v>
      </c>
      <c r="Q962" t="s">
        <v>289</v>
      </c>
      <c r="R962">
        <v>10048</v>
      </c>
      <c r="S962" t="s">
        <v>2489</v>
      </c>
      <c r="T962" t="s">
        <v>2537</v>
      </c>
      <c r="U962" t="s">
        <v>290</v>
      </c>
      <c r="V962" t="s">
        <v>84</v>
      </c>
      <c r="W962">
        <v>100001701</v>
      </c>
      <c r="X962">
        <v>8005550702</v>
      </c>
      <c r="Y962" t="s">
        <v>2595</v>
      </c>
      <c r="Z962" t="s">
        <v>3297</v>
      </c>
      <c r="AA962" s="13">
        <v>-15.23</v>
      </c>
      <c r="AB962" s="14">
        <v>42501</v>
      </c>
      <c r="AC962" t="s">
        <v>37</v>
      </c>
    </row>
    <row r="963" spans="1:29" x14ac:dyDescent="0.25">
      <c r="A963" t="str">
        <f>CONCATENATE("Q",ROUNDUP(MONTH(Table1[[#This Row],[Month]])/3,0))</f>
        <v>Q2</v>
      </c>
      <c r="B963" s="14">
        <f>EOMONTH(Table1[[#This Row],[Credit Date]],-1)+1</f>
        <v>42491</v>
      </c>
      <c r="C963" t="str">
        <f>CONCATENATE(Table1[[#This Row],[Issuer Last Name]],", ",Table1[[#This Row],[Issuer First Name]])</f>
        <v>No. 050, Employee</v>
      </c>
      <c r="D963" t="str">
        <f>CONCATENATE(Table1[[#This Row],[Approver Last Name]],", ",Table1[[#This Row],[Approver First Name]])</f>
        <v>No. 048, Employee</v>
      </c>
      <c r="E963" t="str">
        <f>CONCATENATE(Table1[[#This Row],[Customer Last Name]],", ",Table1[[#This Row],[Customer First Name]])</f>
        <v>No. 11937, Client</v>
      </c>
      <c r="F9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3" t="str">
        <f>IF(Table1[[#This Row],[Transaction Type]]="Maintenance","Non-Sales","Sales")</f>
        <v>Non-Sales</v>
      </c>
      <c r="H963">
        <f>IF(Table1[[#This Row],[Quarter]]="q2",1,"")</f>
        <v>1</v>
      </c>
      <c r="I963" t="str">
        <f>IF(Table1[[#This Row],[Quarter]]="q3",1,"")</f>
        <v/>
      </c>
      <c r="J963">
        <f>IF(Table1[[#This Row],[Quarter]]="Q2",Table1[[#This Row],[Credit Amount]],"")</f>
        <v>-98.77</v>
      </c>
      <c r="K963" t="str">
        <f>IF(Table1[[#This Row],[Quarter]]="Q3",Table1[[#This Row],[Credit Amount]],"")</f>
        <v/>
      </c>
      <c r="L963" t="str">
        <f>IF(Table1[[#This Row],[Transaction Type]]="Upgrade",Table1[[#This Row],[Credit Amount]],IF(Table1[[#This Row],[Transaction Type]]="Activation",Table1[[#This Row],[Credit Amount]],""))</f>
        <v/>
      </c>
      <c r="M963">
        <f>IF(Table1[[#This Row],[Transaction Type]]="Maintenance",Table1[[#This Row],[Credit Amount]],"")</f>
        <v>-98.77</v>
      </c>
      <c r="N963">
        <v>10050</v>
      </c>
      <c r="O963" t="s">
        <v>2489</v>
      </c>
      <c r="P963" t="s">
        <v>2539</v>
      </c>
      <c r="Q963" t="s">
        <v>289</v>
      </c>
      <c r="R963">
        <v>10048</v>
      </c>
      <c r="S963" t="s">
        <v>2489</v>
      </c>
      <c r="T963" t="s">
        <v>2537</v>
      </c>
      <c r="U963" t="s">
        <v>290</v>
      </c>
      <c r="V963" t="s">
        <v>84</v>
      </c>
      <c r="W963">
        <v>100002936</v>
      </c>
      <c r="X963">
        <v>8005551937</v>
      </c>
      <c r="Y963" t="s">
        <v>2595</v>
      </c>
      <c r="Z963" t="s">
        <v>4532</v>
      </c>
      <c r="AA963" s="13">
        <v>-98.77</v>
      </c>
      <c r="AB963" s="14">
        <v>42513</v>
      </c>
      <c r="AC963" t="s">
        <v>36</v>
      </c>
    </row>
    <row r="964" spans="1:29" x14ac:dyDescent="0.25">
      <c r="A964" t="str">
        <f>CONCATENATE("Q",ROUNDUP(MONTH(Table1[[#This Row],[Month]])/3,0))</f>
        <v>Q2</v>
      </c>
      <c r="B964" s="14">
        <f>EOMONTH(Table1[[#This Row],[Credit Date]],-1)+1</f>
        <v>42491</v>
      </c>
      <c r="C964" t="str">
        <f>CONCATENATE(Table1[[#This Row],[Issuer Last Name]],", ",Table1[[#This Row],[Issuer First Name]])</f>
        <v>No. 050, Employee</v>
      </c>
      <c r="D964" t="str">
        <f>CONCATENATE(Table1[[#This Row],[Approver Last Name]],", ",Table1[[#This Row],[Approver First Name]])</f>
        <v>No. 048, Employee</v>
      </c>
      <c r="E964" t="str">
        <f>CONCATENATE(Table1[[#This Row],[Customer Last Name]],", ",Table1[[#This Row],[Customer First Name]])</f>
        <v>No. 12582, Client</v>
      </c>
      <c r="F9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4" t="str">
        <f>IF(Table1[[#This Row],[Transaction Type]]="Maintenance","Non-Sales","Sales")</f>
        <v>Non-Sales</v>
      </c>
      <c r="H964">
        <f>IF(Table1[[#This Row],[Quarter]]="q2",1,"")</f>
        <v>1</v>
      </c>
      <c r="I964" t="str">
        <f>IF(Table1[[#This Row],[Quarter]]="q3",1,"")</f>
        <v/>
      </c>
      <c r="J964">
        <f>IF(Table1[[#This Row],[Quarter]]="Q2",Table1[[#This Row],[Credit Amount]],"")</f>
        <v>-78.11</v>
      </c>
      <c r="K964" t="str">
        <f>IF(Table1[[#This Row],[Quarter]]="Q3",Table1[[#This Row],[Credit Amount]],"")</f>
        <v/>
      </c>
      <c r="L964" t="str">
        <f>IF(Table1[[#This Row],[Transaction Type]]="Upgrade",Table1[[#This Row],[Credit Amount]],IF(Table1[[#This Row],[Transaction Type]]="Activation",Table1[[#This Row],[Credit Amount]],""))</f>
        <v/>
      </c>
      <c r="M964">
        <f>IF(Table1[[#This Row],[Transaction Type]]="Maintenance",Table1[[#This Row],[Credit Amount]],"")</f>
        <v>-78.11</v>
      </c>
      <c r="N964">
        <v>10050</v>
      </c>
      <c r="O964" t="s">
        <v>2489</v>
      </c>
      <c r="P964" t="s">
        <v>2539</v>
      </c>
      <c r="Q964" t="s">
        <v>289</v>
      </c>
      <c r="R964">
        <v>10048</v>
      </c>
      <c r="S964" t="s">
        <v>2489</v>
      </c>
      <c r="T964" t="s">
        <v>2537</v>
      </c>
      <c r="U964" t="s">
        <v>290</v>
      </c>
      <c r="V964" t="s">
        <v>84</v>
      </c>
      <c r="W964">
        <v>100003581</v>
      </c>
      <c r="X964">
        <v>8005552582</v>
      </c>
      <c r="Y964" t="s">
        <v>2595</v>
      </c>
      <c r="Z964" t="s">
        <v>5177</v>
      </c>
      <c r="AA964" s="13">
        <v>-78.11</v>
      </c>
      <c r="AB964" s="14">
        <v>42519</v>
      </c>
      <c r="AC964" t="s">
        <v>36</v>
      </c>
    </row>
    <row r="965" spans="1:29" x14ac:dyDescent="0.25">
      <c r="A965" t="str">
        <f>CONCATENATE("Q",ROUNDUP(MONTH(Table1[[#This Row],[Month]])/3,0))</f>
        <v>Q2</v>
      </c>
      <c r="B965" s="14">
        <f>EOMONTH(Table1[[#This Row],[Credit Date]],-1)+1</f>
        <v>42522</v>
      </c>
      <c r="C965" t="str">
        <f>CONCATENATE(Table1[[#This Row],[Issuer Last Name]],", ",Table1[[#This Row],[Issuer First Name]])</f>
        <v>No. 050, Employee</v>
      </c>
      <c r="D965" t="str">
        <f>CONCATENATE(Table1[[#This Row],[Approver Last Name]],", ",Table1[[#This Row],[Approver First Name]])</f>
        <v>No. 048, Employee</v>
      </c>
      <c r="E965" t="str">
        <f>CONCATENATE(Table1[[#This Row],[Customer Last Name]],", ",Table1[[#This Row],[Customer First Name]])</f>
        <v>No. 13778, Client</v>
      </c>
      <c r="F9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5" t="str">
        <f>IF(Table1[[#This Row],[Transaction Type]]="Maintenance","Non-Sales","Sales")</f>
        <v>Sales</v>
      </c>
      <c r="H965">
        <f>IF(Table1[[#This Row],[Quarter]]="q2",1,"")</f>
        <v>1</v>
      </c>
      <c r="I965" t="str">
        <f>IF(Table1[[#This Row],[Quarter]]="q3",1,"")</f>
        <v/>
      </c>
      <c r="J965">
        <f>IF(Table1[[#This Row],[Quarter]]="Q2",Table1[[#This Row],[Credit Amount]],"")</f>
        <v>-61.69</v>
      </c>
      <c r="K965" t="str">
        <f>IF(Table1[[#This Row],[Quarter]]="Q3",Table1[[#This Row],[Credit Amount]],"")</f>
        <v/>
      </c>
      <c r="L965">
        <f>IF(Table1[[#This Row],[Transaction Type]]="Upgrade",Table1[[#This Row],[Credit Amount]],IF(Table1[[#This Row],[Transaction Type]]="Activation",Table1[[#This Row],[Credit Amount]],""))</f>
        <v>-61.69</v>
      </c>
      <c r="M965" t="str">
        <f>IF(Table1[[#This Row],[Transaction Type]]="Maintenance",Table1[[#This Row],[Credit Amount]],"")</f>
        <v/>
      </c>
      <c r="N965">
        <v>10050</v>
      </c>
      <c r="O965" t="s">
        <v>2489</v>
      </c>
      <c r="P965" t="s">
        <v>2539</v>
      </c>
      <c r="Q965" t="s">
        <v>289</v>
      </c>
      <c r="R965">
        <v>10048</v>
      </c>
      <c r="S965" t="s">
        <v>2489</v>
      </c>
      <c r="T965" t="s">
        <v>2537</v>
      </c>
      <c r="U965" t="s">
        <v>290</v>
      </c>
      <c r="V965" t="s">
        <v>84</v>
      </c>
      <c r="W965">
        <v>100004777</v>
      </c>
      <c r="X965">
        <v>8005553778</v>
      </c>
      <c r="Y965" t="s">
        <v>2595</v>
      </c>
      <c r="Z965" t="s">
        <v>6366</v>
      </c>
      <c r="AA965" s="13">
        <v>-61.69</v>
      </c>
      <c r="AB965" s="14">
        <v>42526</v>
      </c>
      <c r="AC965" t="s">
        <v>37</v>
      </c>
    </row>
    <row r="966" spans="1:29" x14ac:dyDescent="0.25">
      <c r="A966" t="str">
        <f>CONCATENATE("Q",ROUNDUP(MONTH(Table1[[#This Row],[Month]])/3,0))</f>
        <v>Q2</v>
      </c>
      <c r="B966" s="14">
        <f>EOMONTH(Table1[[#This Row],[Credit Date]],-1)+1</f>
        <v>42522</v>
      </c>
      <c r="C966" t="str">
        <f>CONCATENATE(Table1[[#This Row],[Issuer Last Name]],", ",Table1[[#This Row],[Issuer First Name]])</f>
        <v>No. 050, Employee</v>
      </c>
      <c r="D966" t="str">
        <f>CONCATENATE(Table1[[#This Row],[Approver Last Name]],", ",Table1[[#This Row],[Approver First Name]])</f>
        <v>No. 048, Employee</v>
      </c>
      <c r="E966" t="str">
        <f>CONCATENATE(Table1[[#This Row],[Customer Last Name]],", ",Table1[[#This Row],[Customer First Name]])</f>
        <v>No. 12441, Client</v>
      </c>
      <c r="F9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6" t="str">
        <f>IF(Table1[[#This Row],[Transaction Type]]="Maintenance","Non-Sales","Sales")</f>
        <v>Non-Sales</v>
      </c>
      <c r="H966">
        <f>IF(Table1[[#This Row],[Quarter]]="q2",1,"")</f>
        <v>1</v>
      </c>
      <c r="I966" t="str">
        <f>IF(Table1[[#This Row],[Quarter]]="q3",1,"")</f>
        <v/>
      </c>
      <c r="J966">
        <f>IF(Table1[[#This Row],[Quarter]]="Q2",Table1[[#This Row],[Credit Amount]],"")</f>
        <v>-51.16</v>
      </c>
      <c r="K966" t="str">
        <f>IF(Table1[[#This Row],[Quarter]]="Q3",Table1[[#This Row],[Credit Amount]],"")</f>
        <v/>
      </c>
      <c r="L966" t="str">
        <f>IF(Table1[[#This Row],[Transaction Type]]="Upgrade",Table1[[#This Row],[Credit Amount]],IF(Table1[[#This Row],[Transaction Type]]="Activation",Table1[[#This Row],[Credit Amount]],""))</f>
        <v/>
      </c>
      <c r="M966">
        <f>IF(Table1[[#This Row],[Transaction Type]]="Maintenance",Table1[[#This Row],[Credit Amount]],"")</f>
        <v>-51.16</v>
      </c>
      <c r="N966">
        <v>10050</v>
      </c>
      <c r="O966" t="s">
        <v>2489</v>
      </c>
      <c r="P966" t="s">
        <v>2539</v>
      </c>
      <c r="Q966" t="s">
        <v>289</v>
      </c>
      <c r="R966">
        <v>10048</v>
      </c>
      <c r="S966" t="s">
        <v>2489</v>
      </c>
      <c r="T966" t="s">
        <v>2537</v>
      </c>
      <c r="U966" t="s">
        <v>290</v>
      </c>
      <c r="V966" t="s">
        <v>84</v>
      </c>
      <c r="W966">
        <v>100003440</v>
      </c>
      <c r="X966">
        <v>8005552441</v>
      </c>
      <c r="Y966" t="s">
        <v>2595</v>
      </c>
      <c r="Z966" t="s">
        <v>5036</v>
      </c>
      <c r="AA966" s="13">
        <v>-51.16</v>
      </c>
      <c r="AB966" s="14">
        <v>42530</v>
      </c>
      <c r="AC966" t="s">
        <v>36</v>
      </c>
    </row>
    <row r="967" spans="1:29" x14ac:dyDescent="0.25">
      <c r="A967" t="str">
        <f>CONCATENATE("Q",ROUNDUP(MONTH(Table1[[#This Row],[Month]])/3,0))</f>
        <v>Q2</v>
      </c>
      <c r="B967" s="14">
        <f>EOMONTH(Table1[[#This Row],[Credit Date]],-1)+1</f>
        <v>42522</v>
      </c>
      <c r="C967" t="str">
        <f>CONCATENATE(Table1[[#This Row],[Issuer Last Name]],", ",Table1[[#This Row],[Issuer First Name]])</f>
        <v>No. 050, Employee</v>
      </c>
      <c r="D967" t="str">
        <f>CONCATENATE(Table1[[#This Row],[Approver Last Name]],", ",Table1[[#This Row],[Approver First Name]])</f>
        <v>No. 048, Employee</v>
      </c>
      <c r="E967" t="str">
        <f>CONCATENATE(Table1[[#This Row],[Customer Last Name]],", ",Table1[[#This Row],[Customer First Name]])</f>
        <v>No. 12533, Client</v>
      </c>
      <c r="F967" t="str">
        <f>IF(Table1[[#This Row],[Credit Amount]]&gt;-19.99,"Less than 19.99",IF(Table1[[#This Row],[Credit Amount]]=-20,"20",IF(Table1[[#This Row],[Credit Amount]]&gt;-49.98,"20.01-49.98",IF(Table1[[#This Row],[Credit Amount]]=-49.99,"49.99",IF(Table1[[#This Row],[Credit Amount]]=-50,"50",IF(Table1[[#This Row],[Credit Amount]]&lt;-50.01,"Greater than 50"))))))</f>
        <v>20.01-49.98</v>
      </c>
      <c r="G967" t="str">
        <f>IF(Table1[[#This Row],[Transaction Type]]="Maintenance","Non-Sales","Sales")</f>
        <v>Non-Sales</v>
      </c>
      <c r="H967">
        <f>IF(Table1[[#This Row],[Quarter]]="q2",1,"")</f>
        <v>1</v>
      </c>
      <c r="I967" t="str">
        <f>IF(Table1[[#This Row],[Quarter]]="q3",1,"")</f>
        <v/>
      </c>
      <c r="J967">
        <f>IF(Table1[[#This Row],[Quarter]]="Q2",Table1[[#This Row],[Credit Amount]],"")</f>
        <v>-35.92</v>
      </c>
      <c r="K967" t="str">
        <f>IF(Table1[[#This Row],[Quarter]]="Q3",Table1[[#This Row],[Credit Amount]],"")</f>
        <v/>
      </c>
      <c r="L967" t="str">
        <f>IF(Table1[[#This Row],[Transaction Type]]="Upgrade",Table1[[#This Row],[Credit Amount]],IF(Table1[[#This Row],[Transaction Type]]="Activation",Table1[[#This Row],[Credit Amount]],""))</f>
        <v/>
      </c>
      <c r="M967">
        <f>IF(Table1[[#This Row],[Transaction Type]]="Maintenance",Table1[[#This Row],[Credit Amount]],"")</f>
        <v>-35.92</v>
      </c>
      <c r="N967">
        <v>10050</v>
      </c>
      <c r="O967" t="s">
        <v>2489</v>
      </c>
      <c r="P967" t="s">
        <v>2539</v>
      </c>
      <c r="Q967" t="s">
        <v>289</v>
      </c>
      <c r="R967">
        <v>10048</v>
      </c>
      <c r="S967" t="s">
        <v>2489</v>
      </c>
      <c r="T967" t="s">
        <v>2537</v>
      </c>
      <c r="U967" t="s">
        <v>290</v>
      </c>
      <c r="V967" t="s">
        <v>84</v>
      </c>
      <c r="W967">
        <v>100003532</v>
      </c>
      <c r="X967">
        <v>8005552533</v>
      </c>
      <c r="Y967" t="s">
        <v>2595</v>
      </c>
      <c r="Z967" t="s">
        <v>5128</v>
      </c>
      <c r="AA967" s="13">
        <v>-35.92</v>
      </c>
      <c r="AB967" s="14">
        <v>42533</v>
      </c>
      <c r="AC967" t="s">
        <v>36</v>
      </c>
    </row>
    <row r="968" spans="1:29" x14ac:dyDescent="0.25">
      <c r="A968" t="str">
        <f>CONCATENATE("Q",ROUNDUP(MONTH(Table1[[#This Row],[Month]])/3,0))</f>
        <v>Q2</v>
      </c>
      <c r="B968" s="14">
        <f>EOMONTH(Table1[[#This Row],[Credit Date]],-1)+1</f>
        <v>42522</v>
      </c>
      <c r="C968" t="str">
        <f>CONCATENATE(Table1[[#This Row],[Issuer Last Name]],", ",Table1[[#This Row],[Issuer First Name]])</f>
        <v>No. 050, Employee</v>
      </c>
      <c r="D968" t="str">
        <f>CONCATENATE(Table1[[#This Row],[Approver Last Name]],", ",Table1[[#This Row],[Approver First Name]])</f>
        <v>No. 048, Employee</v>
      </c>
      <c r="E968" t="str">
        <f>CONCATENATE(Table1[[#This Row],[Customer Last Name]],", ",Table1[[#This Row],[Customer First Name]])</f>
        <v>No. 11479, Client</v>
      </c>
      <c r="F9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8" t="str">
        <f>IF(Table1[[#This Row],[Transaction Type]]="Maintenance","Non-Sales","Sales")</f>
        <v>Non-Sales</v>
      </c>
      <c r="H968">
        <f>IF(Table1[[#This Row],[Quarter]]="q2",1,"")</f>
        <v>1</v>
      </c>
      <c r="I968" t="str">
        <f>IF(Table1[[#This Row],[Quarter]]="q3",1,"")</f>
        <v/>
      </c>
      <c r="J968">
        <f>IF(Table1[[#This Row],[Quarter]]="Q2",Table1[[#This Row],[Credit Amount]],"")</f>
        <v>-72.42</v>
      </c>
      <c r="K968" t="str">
        <f>IF(Table1[[#This Row],[Quarter]]="Q3",Table1[[#This Row],[Credit Amount]],"")</f>
        <v/>
      </c>
      <c r="L968" t="str">
        <f>IF(Table1[[#This Row],[Transaction Type]]="Upgrade",Table1[[#This Row],[Credit Amount]],IF(Table1[[#This Row],[Transaction Type]]="Activation",Table1[[#This Row],[Credit Amount]],""))</f>
        <v/>
      </c>
      <c r="M968">
        <f>IF(Table1[[#This Row],[Transaction Type]]="Maintenance",Table1[[#This Row],[Credit Amount]],"")</f>
        <v>-72.42</v>
      </c>
      <c r="N968">
        <v>10050</v>
      </c>
      <c r="O968" t="s">
        <v>2489</v>
      </c>
      <c r="P968" t="s">
        <v>2539</v>
      </c>
      <c r="Q968" t="s">
        <v>289</v>
      </c>
      <c r="R968">
        <v>10048</v>
      </c>
      <c r="S968" t="s">
        <v>2489</v>
      </c>
      <c r="T968" t="s">
        <v>2537</v>
      </c>
      <c r="U968" t="s">
        <v>290</v>
      </c>
      <c r="V968" t="s">
        <v>84</v>
      </c>
      <c r="W968">
        <v>100002478</v>
      </c>
      <c r="X968">
        <v>8005551479</v>
      </c>
      <c r="Y968" t="s">
        <v>2595</v>
      </c>
      <c r="Z968" t="s">
        <v>4074</v>
      </c>
      <c r="AA968" s="13">
        <v>-72.42</v>
      </c>
      <c r="AB968" s="14">
        <v>42537</v>
      </c>
      <c r="AC968" t="s">
        <v>36</v>
      </c>
    </row>
    <row r="969" spans="1:29" x14ac:dyDescent="0.25">
      <c r="A969" t="str">
        <f>CONCATENATE("Q",ROUNDUP(MONTH(Table1[[#This Row],[Month]])/3,0))</f>
        <v>Q2</v>
      </c>
      <c r="B969" s="14">
        <f>EOMONTH(Table1[[#This Row],[Credit Date]],-1)+1</f>
        <v>42522</v>
      </c>
      <c r="C969" t="str">
        <f>CONCATENATE(Table1[[#This Row],[Issuer Last Name]],", ",Table1[[#This Row],[Issuer First Name]])</f>
        <v>No. 050, Employee</v>
      </c>
      <c r="D969" t="str">
        <f>CONCATENATE(Table1[[#This Row],[Approver Last Name]],", ",Table1[[#This Row],[Approver First Name]])</f>
        <v>No. 048, Employee</v>
      </c>
      <c r="E969" t="str">
        <f>CONCATENATE(Table1[[#This Row],[Customer Last Name]],", ",Table1[[#This Row],[Customer First Name]])</f>
        <v>No. 13502, Client</v>
      </c>
      <c r="F9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69" t="str">
        <f>IF(Table1[[#This Row],[Transaction Type]]="Maintenance","Non-Sales","Sales")</f>
        <v>Non-Sales</v>
      </c>
      <c r="H969">
        <f>IF(Table1[[#This Row],[Quarter]]="q2",1,"")</f>
        <v>1</v>
      </c>
      <c r="I969" t="str">
        <f>IF(Table1[[#This Row],[Quarter]]="q3",1,"")</f>
        <v/>
      </c>
      <c r="J969">
        <f>IF(Table1[[#This Row],[Quarter]]="Q2",Table1[[#This Row],[Credit Amount]],"")</f>
        <v>-86.24</v>
      </c>
      <c r="K969" t="str">
        <f>IF(Table1[[#This Row],[Quarter]]="Q3",Table1[[#This Row],[Credit Amount]],"")</f>
        <v/>
      </c>
      <c r="L969" t="str">
        <f>IF(Table1[[#This Row],[Transaction Type]]="Upgrade",Table1[[#This Row],[Credit Amount]],IF(Table1[[#This Row],[Transaction Type]]="Activation",Table1[[#This Row],[Credit Amount]],""))</f>
        <v/>
      </c>
      <c r="M969">
        <f>IF(Table1[[#This Row],[Transaction Type]]="Maintenance",Table1[[#This Row],[Credit Amount]],"")</f>
        <v>-86.24</v>
      </c>
      <c r="N969">
        <v>10050</v>
      </c>
      <c r="O969" t="s">
        <v>2489</v>
      </c>
      <c r="P969" t="s">
        <v>2539</v>
      </c>
      <c r="Q969" t="s">
        <v>289</v>
      </c>
      <c r="R969">
        <v>10048</v>
      </c>
      <c r="S969" t="s">
        <v>2489</v>
      </c>
      <c r="T969" t="s">
        <v>2537</v>
      </c>
      <c r="U969" t="s">
        <v>290</v>
      </c>
      <c r="V969" t="s">
        <v>84</v>
      </c>
      <c r="W969">
        <v>100004501</v>
      </c>
      <c r="X969">
        <v>8005553502</v>
      </c>
      <c r="Y969" t="s">
        <v>2595</v>
      </c>
      <c r="Z969" t="s">
        <v>6090</v>
      </c>
      <c r="AA969" s="13">
        <v>-86.24</v>
      </c>
      <c r="AB969" s="14">
        <v>42538</v>
      </c>
      <c r="AC969" t="s">
        <v>36</v>
      </c>
    </row>
    <row r="970" spans="1:29" x14ac:dyDescent="0.25">
      <c r="A970" t="str">
        <f>CONCATENATE("Q",ROUNDUP(MONTH(Table1[[#This Row],[Month]])/3,0))</f>
        <v>Q2</v>
      </c>
      <c r="B970" s="14">
        <f>EOMONTH(Table1[[#This Row],[Credit Date]],-1)+1</f>
        <v>42522</v>
      </c>
      <c r="C970" t="str">
        <f>CONCATENATE(Table1[[#This Row],[Issuer Last Name]],", ",Table1[[#This Row],[Issuer First Name]])</f>
        <v>No. 050, Employee</v>
      </c>
      <c r="D970" t="str">
        <f>CONCATENATE(Table1[[#This Row],[Approver Last Name]],", ",Table1[[#This Row],[Approver First Name]])</f>
        <v>No. 048, Employee</v>
      </c>
      <c r="E970" t="str">
        <f>CONCATENATE(Table1[[#This Row],[Customer Last Name]],", ",Table1[[#This Row],[Customer First Name]])</f>
        <v>No. 10153, Client</v>
      </c>
      <c r="F970" t="str">
        <f>IF(Table1[[#This Row],[Credit Amount]]&gt;-19.99,"Less than 19.99",IF(Table1[[#This Row],[Credit Amount]]=-20,"20",IF(Table1[[#This Row],[Credit Amount]]&gt;-49.98,"20.01-49.98",IF(Table1[[#This Row],[Credit Amount]]=-49.99,"49.99",IF(Table1[[#This Row],[Credit Amount]]=-50,"50",IF(Table1[[#This Row],[Credit Amount]]&lt;-50.01,"Greater than 50"))))))</f>
        <v>20.01-49.98</v>
      </c>
      <c r="G970" t="str">
        <f>IF(Table1[[#This Row],[Transaction Type]]="Maintenance","Non-Sales","Sales")</f>
        <v>Sales</v>
      </c>
      <c r="H970">
        <f>IF(Table1[[#This Row],[Quarter]]="q2",1,"")</f>
        <v>1</v>
      </c>
      <c r="I970" t="str">
        <f>IF(Table1[[#This Row],[Quarter]]="q3",1,"")</f>
        <v/>
      </c>
      <c r="J970">
        <f>IF(Table1[[#This Row],[Quarter]]="Q2",Table1[[#This Row],[Credit Amount]],"")</f>
        <v>-49.61</v>
      </c>
      <c r="K970" t="str">
        <f>IF(Table1[[#This Row],[Quarter]]="Q3",Table1[[#This Row],[Credit Amount]],"")</f>
        <v/>
      </c>
      <c r="L970">
        <f>IF(Table1[[#This Row],[Transaction Type]]="Upgrade",Table1[[#This Row],[Credit Amount]],IF(Table1[[#This Row],[Transaction Type]]="Activation",Table1[[#This Row],[Credit Amount]],""))</f>
        <v>-49.61</v>
      </c>
      <c r="M970" t="str">
        <f>IF(Table1[[#This Row],[Transaction Type]]="Maintenance",Table1[[#This Row],[Credit Amount]],"")</f>
        <v/>
      </c>
      <c r="N970">
        <v>10050</v>
      </c>
      <c r="O970" t="s">
        <v>2489</v>
      </c>
      <c r="P970" t="s">
        <v>2539</v>
      </c>
      <c r="Q970" t="s">
        <v>289</v>
      </c>
      <c r="R970">
        <v>10048</v>
      </c>
      <c r="S970" t="s">
        <v>2489</v>
      </c>
      <c r="T970" t="s">
        <v>2537</v>
      </c>
      <c r="U970" t="s">
        <v>290</v>
      </c>
      <c r="V970" t="s">
        <v>84</v>
      </c>
      <c r="W970">
        <v>100001152</v>
      </c>
      <c r="X970">
        <v>8005550153</v>
      </c>
      <c r="Y970" t="s">
        <v>2595</v>
      </c>
      <c r="Z970" t="s">
        <v>2748</v>
      </c>
      <c r="AA970" s="13">
        <v>-49.61</v>
      </c>
      <c r="AB970" s="14">
        <v>42540</v>
      </c>
      <c r="AC970" t="s">
        <v>37</v>
      </c>
    </row>
    <row r="971" spans="1:29" x14ac:dyDescent="0.25">
      <c r="A971" t="str">
        <f>CONCATENATE("Q",ROUNDUP(MONTH(Table1[[#This Row],[Month]])/3,0))</f>
        <v>Q2</v>
      </c>
      <c r="B971" s="14">
        <f>EOMONTH(Table1[[#This Row],[Credit Date]],-1)+1</f>
        <v>42522</v>
      </c>
      <c r="C971" t="str">
        <f>CONCATENATE(Table1[[#This Row],[Issuer Last Name]],", ",Table1[[#This Row],[Issuer First Name]])</f>
        <v>No. 050, Employee</v>
      </c>
      <c r="D971" t="str">
        <f>CONCATENATE(Table1[[#This Row],[Approver Last Name]],", ",Table1[[#This Row],[Approver First Name]])</f>
        <v>No. 048, Employee</v>
      </c>
      <c r="E971" t="str">
        <f>CONCATENATE(Table1[[#This Row],[Customer Last Name]],", ",Table1[[#This Row],[Customer First Name]])</f>
        <v>No. 12651, Client</v>
      </c>
      <c r="F971" t="str">
        <f>IF(Table1[[#This Row],[Credit Amount]]&gt;-19.99,"Less than 19.99",IF(Table1[[#This Row],[Credit Amount]]=-20,"20",IF(Table1[[#This Row],[Credit Amount]]&gt;-49.98,"20.01-49.98",IF(Table1[[#This Row],[Credit Amount]]=-49.99,"49.99",IF(Table1[[#This Row],[Credit Amount]]=-50,"50",IF(Table1[[#This Row],[Credit Amount]]&lt;-50.01,"Greater than 50"))))))</f>
        <v>20.01-49.98</v>
      </c>
      <c r="G971" t="str">
        <f>IF(Table1[[#This Row],[Transaction Type]]="Maintenance","Non-Sales","Sales")</f>
        <v>Non-Sales</v>
      </c>
      <c r="H971">
        <f>IF(Table1[[#This Row],[Quarter]]="q2",1,"")</f>
        <v>1</v>
      </c>
      <c r="I971" t="str">
        <f>IF(Table1[[#This Row],[Quarter]]="q3",1,"")</f>
        <v/>
      </c>
      <c r="J971">
        <f>IF(Table1[[#This Row],[Quarter]]="Q2",Table1[[#This Row],[Credit Amount]],"")</f>
        <v>-20.079999999999998</v>
      </c>
      <c r="K971" t="str">
        <f>IF(Table1[[#This Row],[Quarter]]="Q3",Table1[[#This Row],[Credit Amount]],"")</f>
        <v/>
      </c>
      <c r="L971" t="str">
        <f>IF(Table1[[#This Row],[Transaction Type]]="Upgrade",Table1[[#This Row],[Credit Amount]],IF(Table1[[#This Row],[Transaction Type]]="Activation",Table1[[#This Row],[Credit Amount]],""))</f>
        <v/>
      </c>
      <c r="M971">
        <f>IF(Table1[[#This Row],[Transaction Type]]="Maintenance",Table1[[#This Row],[Credit Amount]],"")</f>
        <v>-20.079999999999998</v>
      </c>
      <c r="N971">
        <v>10050</v>
      </c>
      <c r="O971" t="s">
        <v>2489</v>
      </c>
      <c r="P971" t="s">
        <v>2539</v>
      </c>
      <c r="Q971" t="s">
        <v>289</v>
      </c>
      <c r="R971">
        <v>10048</v>
      </c>
      <c r="S971" t="s">
        <v>2489</v>
      </c>
      <c r="T971" t="s">
        <v>2537</v>
      </c>
      <c r="U971" t="s">
        <v>290</v>
      </c>
      <c r="V971" t="s">
        <v>84</v>
      </c>
      <c r="W971">
        <v>100003650</v>
      </c>
      <c r="X971">
        <v>8005552651</v>
      </c>
      <c r="Y971" t="s">
        <v>2595</v>
      </c>
      <c r="Z971" t="s">
        <v>5246</v>
      </c>
      <c r="AA971" s="13">
        <v>-20.079999999999998</v>
      </c>
      <c r="AB971" s="14">
        <v>42541</v>
      </c>
      <c r="AC971" t="s">
        <v>36</v>
      </c>
    </row>
    <row r="972" spans="1:29" x14ac:dyDescent="0.25">
      <c r="A972" t="str">
        <f>CONCATENATE("Q",ROUNDUP(MONTH(Table1[[#This Row],[Month]])/3,0))</f>
        <v>Q2</v>
      </c>
      <c r="B972" s="14">
        <f>EOMONTH(Table1[[#This Row],[Credit Date]],-1)+1</f>
        <v>42522</v>
      </c>
      <c r="C972" t="str">
        <f>CONCATENATE(Table1[[#This Row],[Issuer Last Name]],", ",Table1[[#This Row],[Issuer First Name]])</f>
        <v>No. 050, Employee</v>
      </c>
      <c r="D972" t="str">
        <f>CONCATENATE(Table1[[#This Row],[Approver Last Name]],", ",Table1[[#This Row],[Approver First Name]])</f>
        <v>No. 048, Employee</v>
      </c>
      <c r="E972" t="str">
        <f>CONCATENATE(Table1[[#This Row],[Customer Last Name]],", ",Table1[[#This Row],[Customer First Name]])</f>
        <v>No. 12901, Client</v>
      </c>
      <c r="F9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72" t="str">
        <f>IF(Table1[[#This Row],[Transaction Type]]="Maintenance","Non-Sales","Sales")</f>
        <v>Non-Sales</v>
      </c>
      <c r="H972">
        <f>IF(Table1[[#This Row],[Quarter]]="q2",1,"")</f>
        <v>1</v>
      </c>
      <c r="I972" t="str">
        <f>IF(Table1[[#This Row],[Quarter]]="q3",1,"")</f>
        <v/>
      </c>
      <c r="J972">
        <f>IF(Table1[[#This Row],[Quarter]]="Q2",Table1[[#This Row],[Credit Amount]],"")</f>
        <v>-56.67</v>
      </c>
      <c r="K972" t="str">
        <f>IF(Table1[[#This Row],[Quarter]]="Q3",Table1[[#This Row],[Credit Amount]],"")</f>
        <v/>
      </c>
      <c r="L972" t="str">
        <f>IF(Table1[[#This Row],[Transaction Type]]="Upgrade",Table1[[#This Row],[Credit Amount]],IF(Table1[[#This Row],[Transaction Type]]="Activation",Table1[[#This Row],[Credit Amount]],""))</f>
        <v/>
      </c>
      <c r="M972">
        <f>IF(Table1[[#This Row],[Transaction Type]]="Maintenance",Table1[[#This Row],[Credit Amount]],"")</f>
        <v>-56.67</v>
      </c>
      <c r="N972">
        <v>10050</v>
      </c>
      <c r="O972" t="s">
        <v>2489</v>
      </c>
      <c r="P972" t="s">
        <v>2539</v>
      </c>
      <c r="Q972" t="s">
        <v>289</v>
      </c>
      <c r="R972">
        <v>10048</v>
      </c>
      <c r="S972" t="s">
        <v>2489</v>
      </c>
      <c r="T972" t="s">
        <v>2537</v>
      </c>
      <c r="U972" t="s">
        <v>290</v>
      </c>
      <c r="V972" t="s">
        <v>84</v>
      </c>
      <c r="W972">
        <v>100003900</v>
      </c>
      <c r="X972">
        <v>8005552901</v>
      </c>
      <c r="Y972" t="s">
        <v>2595</v>
      </c>
      <c r="Z972" t="s">
        <v>5491</v>
      </c>
      <c r="AA972" s="13">
        <v>-56.67</v>
      </c>
      <c r="AB972" s="14">
        <v>42545</v>
      </c>
      <c r="AC972" t="s">
        <v>36</v>
      </c>
    </row>
    <row r="973" spans="1:29" x14ac:dyDescent="0.25">
      <c r="A973" t="str">
        <f>CONCATENATE("Q",ROUNDUP(MONTH(Table1[[#This Row],[Month]])/3,0))</f>
        <v>Q2</v>
      </c>
      <c r="B973" s="14">
        <f>EOMONTH(Table1[[#This Row],[Credit Date]],-1)+1</f>
        <v>42522</v>
      </c>
      <c r="C973" t="str">
        <f>CONCATENATE(Table1[[#This Row],[Issuer Last Name]],", ",Table1[[#This Row],[Issuer First Name]])</f>
        <v>No. 050, Employee</v>
      </c>
      <c r="D973" t="str">
        <f>CONCATENATE(Table1[[#This Row],[Approver Last Name]],", ",Table1[[#This Row],[Approver First Name]])</f>
        <v>No. 048, Employee</v>
      </c>
      <c r="E973" t="str">
        <f>CONCATENATE(Table1[[#This Row],[Customer Last Name]],", ",Table1[[#This Row],[Customer First Name]])</f>
        <v>No. 12891, Client</v>
      </c>
      <c r="F973" t="str">
        <f>IF(Table1[[#This Row],[Credit Amount]]&gt;-19.99,"Less than 19.99",IF(Table1[[#This Row],[Credit Amount]]=-20,"20",IF(Table1[[#This Row],[Credit Amount]]&gt;-49.98,"20.01-49.98",IF(Table1[[#This Row],[Credit Amount]]=-49.99,"49.99",IF(Table1[[#This Row],[Credit Amount]]=-50,"50",IF(Table1[[#This Row],[Credit Amount]]&lt;-50.01,"Greater than 50"))))))</f>
        <v>20.01-49.98</v>
      </c>
      <c r="G973" t="str">
        <f>IF(Table1[[#This Row],[Transaction Type]]="Maintenance","Non-Sales","Sales")</f>
        <v>Non-Sales</v>
      </c>
      <c r="H973">
        <f>IF(Table1[[#This Row],[Quarter]]="q2",1,"")</f>
        <v>1</v>
      </c>
      <c r="I973" t="str">
        <f>IF(Table1[[#This Row],[Quarter]]="q3",1,"")</f>
        <v/>
      </c>
      <c r="J973">
        <f>IF(Table1[[#This Row],[Quarter]]="Q2",Table1[[#This Row],[Credit Amount]],"")</f>
        <v>-47.04</v>
      </c>
      <c r="K973" t="str">
        <f>IF(Table1[[#This Row],[Quarter]]="Q3",Table1[[#This Row],[Credit Amount]],"")</f>
        <v/>
      </c>
      <c r="L973" t="str">
        <f>IF(Table1[[#This Row],[Transaction Type]]="Upgrade",Table1[[#This Row],[Credit Amount]],IF(Table1[[#This Row],[Transaction Type]]="Activation",Table1[[#This Row],[Credit Amount]],""))</f>
        <v/>
      </c>
      <c r="M973">
        <f>IF(Table1[[#This Row],[Transaction Type]]="Maintenance",Table1[[#This Row],[Credit Amount]],"")</f>
        <v>-47.04</v>
      </c>
      <c r="N973">
        <v>10050</v>
      </c>
      <c r="O973" t="s">
        <v>2489</v>
      </c>
      <c r="P973" t="s">
        <v>2539</v>
      </c>
      <c r="Q973" t="s">
        <v>289</v>
      </c>
      <c r="R973">
        <v>10048</v>
      </c>
      <c r="S973" t="s">
        <v>2489</v>
      </c>
      <c r="T973" t="s">
        <v>2537</v>
      </c>
      <c r="U973" t="s">
        <v>290</v>
      </c>
      <c r="V973" t="s">
        <v>84</v>
      </c>
      <c r="W973">
        <v>100003890</v>
      </c>
      <c r="X973">
        <v>8005552891</v>
      </c>
      <c r="Y973" t="s">
        <v>2595</v>
      </c>
      <c r="Z973" t="s">
        <v>5481</v>
      </c>
      <c r="AA973" s="13">
        <v>-47.04</v>
      </c>
      <c r="AB973" s="14">
        <v>42546</v>
      </c>
      <c r="AC973" t="s">
        <v>36</v>
      </c>
    </row>
    <row r="974" spans="1:29" x14ac:dyDescent="0.25">
      <c r="A974" t="str">
        <f>CONCATENATE("Q",ROUNDUP(MONTH(Table1[[#This Row],[Month]])/3,0))</f>
        <v>Q3</v>
      </c>
      <c r="B974" s="14">
        <f>EOMONTH(Table1[[#This Row],[Credit Date]],-1)+1</f>
        <v>42552</v>
      </c>
      <c r="C974" t="str">
        <f>CONCATENATE(Table1[[#This Row],[Issuer Last Name]],", ",Table1[[#This Row],[Issuer First Name]])</f>
        <v>No. 050, Employee</v>
      </c>
      <c r="D974" t="str">
        <f>CONCATENATE(Table1[[#This Row],[Approver Last Name]],", ",Table1[[#This Row],[Approver First Name]])</f>
        <v>No. 050, Employee</v>
      </c>
      <c r="E974" t="str">
        <f>CONCATENATE(Table1[[#This Row],[Customer Last Name]],", ",Table1[[#This Row],[Customer First Name]])</f>
        <v>No. 10016, Client</v>
      </c>
      <c r="F974" t="str">
        <f>IF(Table1[[#This Row],[Credit Amount]]&gt;-19.99,"Less than 19.99",IF(Table1[[#This Row],[Credit Amount]]=-20,"20",IF(Table1[[#This Row],[Credit Amount]]&gt;-49.98,"20.01-49.98",IF(Table1[[#This Row],[Credit Amount]]=-49.99,"49.99",IF(Table1[[#This Row],[Credit Amount]]=-50,"50",IF(Table1[[#This Row],[Credit Amount]]&lt;-50.01,"Greater than 50"))))))</f>
        <v>20.01-49.98</v>
      </c>
      <c r="G974" t="str">
        <f>IF(Table1[[#This Row],[Transaction Type]]="Maintenance","Non-Sales","Sales")</f>
        <v>Non-Sales</v>
      </c>
      <c r="H974" t="str">
        <f>IF(Table1[[#This Row],[Quarter]]="q2",1,"")</f>
        <v/>
      </c>
      <c r="I974">
        <f>IF(Table1[[#This Row],[Quarter]]="q3",1,"")</f>
        <v>1</v>
      </c>
      <c r="J974" t="str">
        <f>IF(Table1[[#This Row],[Quarter]]="Q2",Table1[[#This Row],[Credit Amount]],"")</f>
        <v/>
      </c>
      <c r="K974">
        <f>IF(Table1[[#This Row],[Quarter]]="Q3",Table1[[#This Row],[Credit Amount]],"")</f>
        <v>-43.18</v>
      </c>
      <c r="L974" t="str">
        <f>IF(Table1[[#This Row],[Transaction Type]]="Upgrade",Table1[[#This Row],[Credit Amount]],IF(Table1[[#This Row],[Transaction Type]]="Activation",Table1[[#This Row],[Credit Amount]],""))</f>
        <v/>
      </c>
      <c r="M974">
        <f>IF(Table1[[#This Row],[Transaction Type]]="Maintenance",Table1[[#This Row],[Credit Amount]],"")</f>
        <v>-43.18</v>
      </c>
      <c r="N974">
        <v>10050</v>
      </c>
      <c r="O974" t="s">
        <v>2489</v>
      </c>
      <c r="P974" t="s">
        <v>2539</v>
      </c>
      <c r="Q974" t="s">
        <v>289</v>
      </c>
      <c r="R974">
        <v>10050</v>
      </c>
      <c r="S974" t="s">
        <v>2489</v>
      </c>
      <c r="T974" t="s">
        <v>2539</v>
      </c>
      <c r="U974" t="s">
        <v>289</v>
      </c>
      <c r="V974" t="s">
        <v>84</v>
      </c>
      <c r="W974">
        <v>100001015</v>
      </c>
      <c r="X974">
        <v>8005550016</v>
      </c>
      <c r="Y974" t="s">
        <v>2595</v>
      </c>
      <c r="Z974" t="s">
        <v>2611</v>
      </c>
      <c r="AA974" s="13">
        <v>-43.18</v>
      </c>
      <c r="AB974" s="14">
        <v>42552</v>
      </c>
      <c r="AC974" t="s">
        <v>36</v>
      </c>
    </row>
    <row r="975" spans="1:29" x14ac:dyDescent="0.25">
      <c r="A975" t="str">
        <f>CONCATENATE("Q",ROUNDUP(MONTH(Table1[[#This Row],[Month]])/3,0))</f>
        <v>Q3</v>
      </c>
      <c r="B975" s="14">
        <f>EOMONTH(Table1[[#This Row],[Credit Date]],-1)+1</f>
        <v>42552</v>
      </c>
      <c r="C975" t="str">
        <f>CONCATENATE(Table1[[#This Row],[Issuer Last Name]],", ",Table1[[#This Row],[Issuer First Name]])</f>
        <v>No. 050, Employee</v>
      </c>
      <c r="D975" t="str">
        <f>CONCATENATE(Table1[[#This Row],[Approver Last Name]],", ",Table1[[#This Row],[Approver First Name]])</f>
        <v>No. 050, Employee</v>
      </c>
      <c r="E975" t="str">
        <f>CONCATENATE(Table1[[#This Row],[Customer Last Name]],", ",Table1[[#This Row],[Customer First Name]])</f>
        <v>No. 10658, Client</v>
      </c>
      <c r="F975" t="str">
        <f>IF(Table1[[#This Row],[Credit Amount]]&gt;-19.99,"Less than 19.99",IF(Table1[[#This Row],[Credit Amount]]=-20,"20",IF(Table1[[#This Row],[Credit Amount]]&gt;-49.98,"20.01-49.98",IF(Table1[[#This Row],[Credit Amount]]=-49.99,"49.99",IF(Table1[[#This Row],[Credit Amount]]=-50,"50",IF(Table1[[#This Row],[Credit Amount]]&lt;-50.01,"Greater than 50"))))))</f>
        <v>Less than 19.99</v>
      </c>
      <c r="G975" t="str">
        <f>IF(Table1[[#This Row],[Transaction Type]]="Maintenance","Non-Sales","Sales")</f>
        <v>Sales</v>
      </c>
      <c r="H975" t="str">
        <f>IF(Table1[[#This Row],[Quarter]]="q2",1,"")</f>
        <v/>
      </c>
      <c r="I975">
        <f>IF(Table1[[#This Row],[Quarter]]="q3",1,"")</f>
        <v>1</v>
      </c>
      <c r="J975" t="str">
        <f>IF(Table1[[#This Row],[Quarter]]="Q2",Table1[[#This Row],[Credit Amount]],"")</f>
        <v/>
      </c>
      <c r="K975">
        <f>IF(Table1[[#This Row],[Quarter]]="Q3",Table1[[#This Row],[Credit Amount]],"")</f>
        <v>-16.11</v>
      </c>
      <c r="L975">
        <f>IF(Table1[[#This Row],[Transaction Type]]="Upgrade",Table1[[#This Row],[Credit Amount]],IF(Table1[[#This Row],[Transaction Type]]="Activation",Table1[[#This Row],[Credit Amount]],""))</f>
        <v>-16.11</v>
      </c>
      <c r="M975" t="str">
        <f>IF(Table1[[#This Row],[Transaction Type]]="Maintenance",Table1[[#This Row],[Credit Amount]],"")</f>
        <v/>
      </c>
      <c r="N975">
        <v>10050</v>
      </c>
      <c r="O975" t="s">
        <v>2489</v>
      </c>
      <c r="P975" t="s">
        <v>2539</v>
      </c>
      <c r="Q975" t="s">
        <v>289</v>
      </c>
      <c r="R975">
        <v>10050</v>
      </c>
      <c r="S975" t="s">
        <v>2489</v>
      </c>
      <c r="T975" t="s">
        <v>2539</v>
      </c>
      <c r="U975" t="s">
        <v>289</v>
      </c>
      <c r="V975" t="s">
        <v>84</v>
      </c>
      <c r="W975">
        <v>100001657</v>
      </c>
      <c r="X975">
        <v>8005550658</v>
      </c>
      <c r="Y975" t="s">
        <v>2595</v>
      </c>
      <c r="Z975" t="s">
        <v>3253</v>
      </c>
      <c r="AA975" s="13">
        <v>-16.11</v>
      </c>
      <c r="AB975" s="14">
        <v>42565</v>
      </c>
      <c r="AC975" t="s">
        <v>37</v>
      </c>
    </row>
    <row r="976" spans="1:29" x14ac:dyDescent="0.25">
      <c r="A976" t="str">
        <f>CONCATENATE("Q",ROUNDUP(MONTH(Table1[[#This Row],[Month]])/3,0))</f>
        <v>Q3</v>
      </c>
      <c r="B976" s="14">
        <f>EOMONTH(Table1[[#This Row],[Credit Date]],-1)+1</f>
        <v>42552</v>
      </c>
      <c r="C976" t="str">
        <f>CONCATENATE(Table1[[#This Row],[Issuer Last Name]],", ",Table1[[#This Row],[Issuer First Name]])</f>
        <v>No. 050, Employee</v>
      </c>
      <c r="D976" t="str">
        <f>CONCATENATE(Table1[[#This Row],[Approver Last Name]],", ",Table1[[#This Row],[Approver First Name]])</f>
        <v>No. 048, Employee</v>
      </c>
      <c r="E976" t="str">
        <f>CONCATENATE(Table1[[#This Row],[Customer Last Name]],", ",Table1[[#This Row],[Customer First Name]])</f>
        <v>No. 13859, Client</v>
      </c>
      <c r="F9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976" t="str">
        <f>IF(Table1[[#This Row],[Transaction Type]]="Maintenance","Non-Sales","Sales")</f>
        <v>Non-Sales</v>
      </c>
      <c r="H976" t="str">
        <f>IF(Table1[[#This Row],[Quarter]]="q2",1,"")</f>
        <v/>
      </c>
      <c r="I976">
        <f>IF(Table1[[#This Row],[Quarter]]="q3",1,"")</f>
        <v>1</v>
      </c>
      <c r="J976" t="str">
        <f>IF(Table1[[#This Row],[Quarter]]="Q2",Table1[[#This Row],[Credit Amount]],"")</f>
        <v/>
      </c>
      <c r="K976">
        <f>IF(Table1[[#This Row],[Quarter]]="Q3",Table1[[#This Row],[Credit Amount]],"")</f>
        <v>-94.18</v>
      </c>
      <c r="L976" t="str">
        <f>IF(Table1[[#This Row],[Transaction Type]]="Upgrade",Table1[[#This Row],[Credit Amount]],IF(Table1[[#This Row],[Transaction Type]]="Activation",Table1[[#This Row],[Credit Amount]],""))</f>
        <v/>
      </c>
      <c r="M976">
        <f>IF(Table1[[#This Row],[Transaction Type]]="Maintenance",Table1[[#This Row],[Credit Amount]],"")</f>
        <v>-94.18</v>
      </c>
      <c r="N976">
        <v>10050</v>
      </c>
      <c r="O976" t="s">
        <v>2489</v>
      </c>
      <c r="P976" t="s">
        <v>2539</v>
      </c>
      <c r="Q976" t="s">
        <v>289</v>
      </c>
      <c r="R976">
        <v>10048</v>
      </c>
      <c r="S976" t="s">
        <v>2489</v>
      </c>
      <c r="T976" t="s">
        <v>2537</v>
      </c>
      <c r="U976" t="s">
        <v>290</v>
      </c>
      <c r="V976" t="s">
        <v>84</v>
      </c>
      <c r="W976">
        <v>100004858</v>
      </c>
      <c r="X976">
        <v>8005553859</v>
      </c>
      <c r="Y976" t="s">
        <v>2595</v>
      </c>
      <c r="Z976" t="s">
        <v>6447</v>
      </c>
      <c r="AA976" s="13">
        <v>-94.18</v>
      </c>
      <c r="AB976" s="14">
        <v>42571</v>
      </c>
      <c r="AC976" t="s">
        <v>36</v>
      </c>
    </row>
    <row r="977" spans="1:29" x14ac:dyDescent="0.25">
      <c r="A977" t="str">
        <f>CONCATENATE("Q",ROUNDUP(MONTH(Table1[[#This Row],[Month]])/3,0))</f>
        <v>Q3</v>
      </c>
      <c r="B977" s="14">
        <f>EOMONTH(Table1[[#This Row],[Credit Date]],-1)+1</f>
        <v>42552</v>
      </c>
      <c r="C977" t="str">
        <f>CONCATENATE(Table1[[#This Row],[Issuer Last Name]],", ",Table1[[#This Row],[Issuer First Name]])</f>
        <v>No. 050, Employee</v>
      </c>
      <c r="D977" t="str">
        <f>CONCATENATE(Table1[[#This Row],[Approver Last Name]],", ",Table1[[#This Row],[Approver First Name]])</f>
        <v>No. 050, Employee</v>
      </c>
      <c r="E977" t="str">
        <f>CONCATENATE(Table1[[#This Row],[Customer Last Name]],", ",Table1[[#This Row],[Customer First Name]])</f>
        <v>No. 10019, Client</v>
      </c>
      <c r="F977" t="str">
        <f>IF(Table1[[#This Row],[Credit Amount]]&gt;-19.99,"Less than 19.99",IF(Table1[[#This Row],[Credit Amount]]=-20,"20",IF(Table1[[#This Row],[Credit Amount]]&gt;-49.98,"20.01-49.98",IF(Table1[[#This Row],[Credit Amount]]=-49.99,"49.99",IF(Table1[[#This Row],[Credit Amount]]=-50,"50",IF(Table1[[#This Row],[Credit Amount]]&lt;-50.01,"Greater than 50"))))))</f>
        <v>Less than 19.99</v>
      </c>
      <c r="G977" t="str">
        <f>IF(Table1[[#This Row],[Transaction Type]]="Maintenance","Non-Sales","Sales")</f>
        <v>Sales</v>
      </c>
      <c r="H977" t="str">
        <f>IF(Table1[[#This Row],[Quarter]]="q2",1,"")</f>
        <v/>
      </c>
      <c r="I977">
        <f>IF(Table1[[#This Row],[Quarter]]="q3",1,"")</f>
        <v>1</v>
      </c>
      <c r="J977" t="str">
        <f>IF(Table1[[#This Row],[Quarter]]="Q2",Table1[[#This Row],[Credit Amount]],"")</f>
        <v/>
      </c>
      <c r="K977">
        <f>IF(Table1[[#This Row],[Quarter]]="Q3",Table1[[#This Row],[Credit Amount]],"")</f>
        <v>-14.04</v>
      </c>
      <c r="L977">
        <f>IF(Table1[[#This Row],[Transaction Type]]="Upgrade",Table1[[#This Row],[Credit Amount]],IF(Table1[[#This Row],[Transaction Type]]="Activation",Table1[[#This Row],[Credit Amount]],""))</f>
        <v>-14.04</v>
      </c>
      <c r="M977" t="str">
        <f>IF(Table1[[#This Row],[Transaction Type]]="Maintenance",Table1[[#This Row],[Credit Amount]],"")</f>
        <v/>
      </c>
      <c r="N977">
        <v>10050</v>
      </c>
      <c r="O977" t="s">
        <v>2489</v>
      </c>
      <c r="P977" t="s">
        <v>2539</v>
      </c>
      <c r="Q977" t="s">
        <v>289</v>
      </c>
      <c r="R977">
        <v>10050</v>
      </c>
      <c r="S977" t="s">
        <v>2489</v>
      </c>
      <c r="T977" t="s">
        <v>2539</v>
      </c>
      <c r="U977" t="s">
        <v>289</v>
      </c>
      <c r="V977" t="s">
        <v>84</v>
      </c>
      <c r="W977">
        <v>100001018</v>
      </c>
      <c r="X977">
        <v>8005550019</v>
      </c>
      <c r="Y977" t="s">
        <v>2595</v>
      </c>
      <c r="Z977" t="s">
        <v>2614</v>
      </c>
      <c r="AA977" s="13">
        <v>-14.04</v>
      </c>
      <c r="AB977" s="14">
        <v>42573</v>
      </c>
      <c r="AC977" t="s">
        <v>37</v>
      </c>
    </row>
    <row r="978" spans="1:29" x14ac:dyDescent="0.25">
      <c r="A978" t="str">
        <f>CONCATENATE("Q",ROUNDUP(MONTH(Table1[[#This Row],[Month]])/3,0))</f>
        <v>Q3</v>
      </c>
      <c r="B978" s="14">
        <f>EOMONTH(Table1[[#This Row],[Credit Date]],-1)+1</f>
        <v>42583</v>
      </c>
      <c r="C978" t="str">
        <f>CONCATENATE(Table1[[#This Row],[Issuer Last Name]],", ",Table1[[#This Row],[Issuer First Name]])</f>
        <v>No. 050, Employee</v>
      </c>
      <c r="D978" t="str">
        <f>CONCATENATE(Table1[[#This Row],[Approver Last Name]],", ",Table1[[#This Row],[Approver First Name]])</f>
        <v>No. 048, Employee</v>
      </c>
      <c r="E978" t="str">
        <f>CONCATENATE(Table1[[#This Row],[Customer Last Name]],", ",Table1[[#This Row],[Customer First Name]])</f>
        <v>No. 13610, Client</v>
      </c>
      <c r="F9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78" t="str">
        <f>IF(Table1[[#This Row],[Transaction Type]]="Maintenance","Non-Sales","Sales")</f>
        <v>Non-Sales</v>
      </c>
      <c r="H978" t="str">
        <f>IF(Table1[[#This Row],[Quarter]]="q2",1,"")</f>
        <v/>
      </c>
      <c r="I978">
        <f>IF(Table1[[#This Row],[Quarter]]="q3",1,"")</f>
        <v>1</v>
      </c>
      <c r="J978" t="str">
        <f>IF(Table1[[#This Row],[Quarter]]="Q2",Table1[[#This Row],[Credit Amount]],"")</f>
        <v/>
      </c>
      <c r="K978">
        <f>IF(Table1[[#This Row],[Quarter]]="Q3",Table1[[#This Row],[Credit Amount]],"")</f>
        <v>-65.39</v>
      </c>
      <c r="L978" t="str">
        <f>IF(Table1[[#This Row],[Transaction Type]]="Upgrade",Table1[[#This Row],[Credit Amount]],IF(Table1[[#This Row],[Transaction Type]]="Activation",Table1[[#This Row],[Credit Amount]],""))</f>
        <v/>
      </c>
      <c r="M978">
        <f>IF(Table1[[#This Row],[Transaction Type]]="Maintenance",Table1[[#This Row],[Credit Amount]],"")</f>
        <v>-65.39</v>
      </c>
      <c r="N978">
        <v>10050</v>
      </c>
      <c r="O978" t="s">
        <v>2489</v>
      </c>
      <c r="P978" t="s">
        <v>2539</v>
      </c>
      <c r="Q978" t="s">
        <v>289</v>
      </c>
      <c r="R978">
        <v>10048</v>
      </c>
      <c r="S978" t="s">
        <v>2489</v>
      </c>
      <c r="T978" t="s">
        <v>2537</v>
      </c>
      <c r="U978" t="s">
        <v>290</v>
      </c>
      <c r="V978" t="s">
        <v>84</v>
      </c>
      <c r="W978">
        <v>100004609</v>
      </c>
      <c r="X978">
        <v>8005553610</v>
      </c>
      <c r="Y978" t="s">
        <v>2595</v>
      </c>
      <c r="Z978" t="s">
        <v>6198</v>
      </c>
      <c r="AA978" s="13">
        <v>-65.39</v>
      </c>
      <c r="AB978" s="14">
        <v>42590</v>
      </c>
      <c r="AC978" t="s">
        <v>36</v>
      </c>
    </row>
    <row r="979" spans="1:29" x14ac:dyDescent="0.25">
      <c r="A979" t="str">
        <f>CONCATENATE("Q",ROUNDUP(MONTH(Table1[[#This Row],[Month]])/3,0))</f>
        <v>Q3</v>
      </c>
      <c r="B979" s="14">
        <f>EOMONTH(Table1[[#This Row],[Credit Date]],-1)+1</f>
        <v>42583</v>
      </c>
      <c r="C979" t="str">
        <f>CONCATENATE(Table1[[#This Row],[Issuer Last Name]],", ",Table1[[#This Row],[Issuer First Name]])</f>
        <v>No. 050, Employee</v>
      </c>
      <c r="D979" t="str">
        <f>CONCATENATE(Table1[[#This Row],[Approver Last Name]],", ",Table1[[#This Row],[Approver First Name]])</f>
        <v>No. 050, Employee</v>
      </c>
      <c r="E979" t="str">
        <f>CONCATENATE(Table1[[#This Row],[Customer Last Name]],", ",Table1[[#This Row],[Customer First Name]])</f>
        <v>No. 14073, Client</v>
      </c>
      <c r="F979" t="str">
        <f>IF(Table1[[#This Row],[Credit Amount]]&gt;-19.99,"Less than 19.99",IF(Table1[[#This Row],[Credit Amount]]=-20,"20",IF(Table1[[#This Row],[Credit Amount]]&gt;-49.98,"20.01-49.98",IF(Table1[[#This Row],[Credit Amount]]=-49.99,"49.99",IF(Table1[[#This Row],[Credit Amount]]=-50,"50",IF(Table1[[#This Row],[Credit Amount]]&lt;-50.01,"Greater than 50"))))))</f>
        <v>20.01-49.98</v>
      </c>
      <c r="G979" t="str">
        <f>IF(Table1[[#This Row],[Transaction Type]]="Maintenance","Non-Sales","Sales")</f>
        <v>Non-Sales</v>
      </c>
      <c r="H979" t="str">
        <f>IF(Table1[[#This Row],[Quarter]]="q2",1,"")</f>
        <v/>
      </c>
      <c r="I979">
        <f>IF(Table1[[#This Row],[Quarter]]="q3",1,"")</f>
        <v>1</v>
      </c>
      <c r="J979" t="str">
        <f>IF(Table1[[#This Row],[Quarter]]="Q2",Table1[[#This Row],[Credit Amount]],"")</f>
        <v/>
      </c>
      <c r="K979">
        <f>IF(Table1[[#This Row],[Quarter]]="Q3",Table1[[#This Row],[Credit Amount]],"")</f>
        <v>-36.72</v>
      </c>
      <c r="L979" t="str">
        <f>IF(Table1[[#This Row],[Transaction Type]]="Upgrade",Table1[[#This Row],[Credit Amount]],IF(Table1[[#This Row],[Transaction Type]]="Activation",Table1[[#This Row],[Credit Amount]],""))</f>
        <v/>
      </c>
      <c r="M979">
        <f>IF(Table1[[#This Row],[Transaction Type]]="Maintenance",Table1[[#This Row],[Credit Amount]],"")</f>
        <v>-36.72</v>
      </c>
      <c r="N979">
        <v>10050</v>
      </c>
      <c r="O979" t="s">
        <v>2489</v>
      </c>
      <c r="P979" t="s">
        <v>2539</v>
      </c>
      <c r="Q979" t="s">
        <v>289</v>
      </c>
      <c r="R979">
        <v>10050</v>
      </c>
      <c r="S979" t="s">
        <v>2489</v>
      </c>
      <c r="T979" t="s">
        <v>2539</v>
      </c>
      <c r="U979" t="s">
        <v>289</v>
      </c>
      <c r="V979" t="s">
        <v>84</v>
      </c>
      <c r="W979">
        <v>100005072</v>
      </c>
      <c r="X979">
        <v>8005554073</v>
      </c>
      <c r="Y979" t="s">
        <v>2595</v>
      </c>
      <c r="Z979" t="s">
        <v>6661</v>
      </c>
      <c r="AA979" s="13">
        <v>-36.72</v>
      </c>
      <c r="AB979" s="14">
        <v>42592</v>
      </c>
      <c r="AC979" t="s">
        <v>36</v>
      </c>
    </row>
    <row r="980" spans="1:29" x14ac:dyDescent="0.25">
      <c r="A980" t="str">
        <f>CONCATENATE("Q",ROUNDUP(MONTH(Table1[[#This Row],[Month]])/3,0))</f>
        <v>Q3</v>
      </c>
      <c r="B980" s="14">
        <f>EOMONTH(Table1[[#This Row],[Credit Date]],-1)+1</f>
        <v>42583</v>
      </c>
      <c r="C980" t="str">
        <f>CONCATENATE(Table1[[#This Row],[Issuer Last Name]],", ",Table1[[#This Row],[Issuer First Name]])</f>
        <v>No. 050, Employee</v>
      </c>
      <c r="D980" t="str">
        <f>CONCATENATE(Table1[[#This Row],[Approver Last Name]],", ",Table1[[#This Row],[Approver First Name]])</f>
        <v>No. 050, Employee</v>
      </c>
      <c r="E980" t="str">
        <f>CONCATENATE(Table1[[#This Row],[Customer Last Name]],", ",Table1[[#This Row],[Customer First Name]])</f>
        <v>No. 11118, Client</v>
      </c>
      <c r="F980" t="str">
        <f>IF(Table1[[#This Row],[Credit Amount]]&gt;-19.99,"Less than 19.99",IF(Table1[[#This Row],[Credit Amount]]=-20,"20",IF(Table1[[#This Row],[Credit Amount]]&gt;-49.98,"20.01-49.98",IF(Table1[[#This Row],[Credit Amount]]=-49.99,"49.99",IF(Table1[[#This Row],[Credit Amount]]=-50,"50",IF(Table1[[#This Row],[Credit Amount]]&lt;-50.01,"Greater than 50"))))))</f>
        <v>20.01-49.98</v>
      </c>
      <c r="G980" t="str">
        <f>IF(Table1[[#This Row],[Transaction Type]]="Maintenance","Non-Sales","Sales")</f>
        <v>Non-Sales</v>
      </c>
      <c r="H980" t="str">
        <f>IF(Table1[[#This Row],[Quarter]]="q2",1,"")</f>
        <v/>
      </c>
      <c r="I980">
        <f>IF(Table1[[#This Row],[Quarter]]="q3",1,"")</f>
        <v>1</v>
      </c>
      <c r="J980" t="str">
        <f>IF(Table1[[#This Row],[Quarter]]="Q2",Table1[[#This Row],[Credit Amount]],"")</f>
        <v/>
      </c>
      <c r="K980">
        <f>IF(Table1[[#This Row],[Quarter]]="Q3",Table1[[#This Row],[Credit Amount]],"")</f>
        <v>-24.06</v>
      </c>
      <c r="L980" t="str">
        <f>IF(Table1[[#This Row],[Transaction Type]]="Upgrade",Table1[[#This Row],[Credit Amount]],IF(Table1[[#This Row],[Transaction Type]]="Activation",Table1[[#This Row],[Credit Amount]],""))</f>
        <v/>
      </c>
      <c r="M980">
        <f>IF(Table1[[#This Row],[Transaction Type]]="Maintenance",Table1[[#This Row],[Credit Amount]],"")</f>
        <v>-24.06</v>
      </c>
      <c r="N980">
        <v>10050</v>
      </c>
      <c r="O980" t="s">
        <v>2489</v>
      </c>
      <c r="P980" t="s">
        <v>2539</v>
      </c>
      <c r="Q980" t="s">
        <v>289</v>
      </c>
      <c r="R980">
        <v>10050</v>
      </c>
      <c r="S980" t="s">
        <v>2489</v>
      </c>
      <c r="T980" t="s">
        <v>2539</v>
      </c>
      <c r="U980" t="s">
        <v>289</v>
      </c>
      <c r="V980" t="s">
        <v>84</v>
      </c>
      <c r="W980">
        <v>100002117</v>
      </c>
      <c r="X980">
        <v>8005551118</v>
      </c>
      <c r="Y980" t="s">
        <v>2595</v>
      </c>
      <c r="Z980" t="s">
        <v>3713</v>
      </c>
      <c r="AA980" s="13">
        <v>-24.06</v>
      </c>
      <c r="AB980" s="14">
        <v>42603</v>
      </c>
      <c r="AC980" t="s">
        <v>36</v>
      </c>
    </row>
    <row r="981" spans="1:29" x14ac:dyDescent="0.25">
      <c r="A981" t="str">
        <f>CONCATENATE("Q",ROUNDUP(MONTH(Table1[[#This Row],[Month]])/3,0))</f>
        <v>Q3</v>
      </c>
      <c r="B981" s="14">
        <f>EOMONTH(Table1[[#This Row],[Credit Date]],-1)+1</f>
        <v>42583</v>
      </c>
      <c r="C981" t="str">
        <f>CONCATENATE(Table1[[#This Row],[Issuer Last Name]],", ",Table1[[#This Row],[Issuer First Name]])</f>
        <v>No. 050, Employee</v>
      </c>
      <c r="D981" t="str">
        <f>CONCATENATE(Table1[[#This Row],[Approver Last Name]],", ",Table1[[#This Row],[Approver First Name]])</f>
        <v>No. 048, Employee</v>
      </c>
      <c r="E981" t="str">
        <f>CONCATENATE(Table1[[#This Row],[Customer Last Name]],", ",Table1[[#This Row],[Customer First Name]])</f>
        <v>No. 13533, Client</v>
      </c>
      <c r="F9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981" t="str">
        <f>IF(Table1[[#This Row],[Transaction Type]]="Maintenance","Non-Sales","Sales")</f>
        <v>Non-Sales</v>
      </c>
      <c r="H981" t="str">
        <f>IF(Table1[[#This Row],[Quarter]]="q2",1,"")</f>
        <v/>
      </c>
      <c r="I981">
        <f>IF(Table1[[#This Row],[Quarter]]="q3",1,"")</f>
        <v>1</v>
      </c>
      <c r="J981" t="str">
        <f>IF(Table1[[#This Row],[Quarter]]="Q2",Table1[[#This Row],[Credit Amount]],"")</f>
        <v/>
      </c>
      <c r="K981">
        <f>IF(Table1[[#This Row],[Quarter]]="Q3",Table1[[#This Row],[Credit Amount]],"")</f>
        <v>-80.66</v>
      </c>
      <c r="L981" t="str">
        <f>IF(Table1[[#This Row],[Transaction Type]]="Upgrade",Table1[[#This Row],[Credit Amount]],IF(Table1[[#This Row],[Transaction Type]]="Activation",Table1[[#This Row],[Credit Amount]],""))</f>
        <v/>
      </c>
      <c r="M981">
        <f>IF(Table1[[#This Row],[Transaction Type]]="Maintenance",Table1[[#This Row],[Credit Amount]],"")</f>
        <v>-80.66</v>
      </c>
      <c r="N981">
        <v>10050</v>
      </c>
      <c r="O981" t="s">
        <v>2489</v>
      </c>
      <c r="P981" t="s">
        <v>2539</v>
      </c>
      <c r="Q981" t="s">
        <v>289</v>
      </c>
      <c r="R981">
        <v>10048</v>
      </c>
      <c r="S981" t="s">
        <v>2489</v>
      </c>
      <c r="T981" t="s">
        <v>2537</v>
      </c>
      <c r="U981" t="s">
        <v>290</v>
      </c>
      <c r="V981" t="s">
        <v>84</v>
      </c>
      <c r="W981">
        <v>100004532</v>
      </c>
      <c r="X981">
        <v>8005553533</v>
      </c>
      <c r="Y981" t="s">
        <v>2595</v>
      </c>
      <c r="Z981" t="s">
        <v>6121</v>
      </c>
      <c r="AA981" s="13">
        <v>-80.66</v>
      </c>
      <c r="AB981" s="14">
        <v>42605</v>
      </c>
      <c r="AC981" t="s">
        <v>36</v>
      </c>
    </row>
    <row r="982" spans="1:29" x14ac:dyDescent="0.25">
      <c r="A982" t="str">
        <f>CONCATENATE("Q",ROUNDUP(MONTH(Table1[[#This Row],[Month]])/3,0))</f>
        <v>Q3</v>
      </c>
      <c r="B982" s="14">
        <f>EOMONTH(Table1[[#This Row],[Credit Date]],-1)+1</f>
        <v>42583</v>
      </c>
      <c r="C982" t="str">
        <f>CONCATENATE(Table1[[#This Row],[Issuer Last Name]],", ",Table1[[#This Row],[Issuer First Name]])</f>
        <v>No. 050, Employee</v>
      </c>
      <c r="D982" t="str">
        <f>CONCATENATE(Table1[[#This Row],[Approver Last Name]],", ",Table1[[#This Row],[Approver First Name]])</f>
        <v>No. 050, Employee</v>
      </c>
      <c r="E982" t="str">
        <f>CONCATENATE(Table1[[#This Row],[Customer Last Name]],", ",Table1[[#This Row],[Customer First Name]])</f>
        <v>No. 13167, Client</v>
      </c>
      <c r="F982" t="str">
        <f>IF(Table1[[#This Row],[Credit Amount]]&gt;-19.99,"Less than 19.99",IF(Table1[[#This Row],[Credit Amount]]=-20,"20",IF(Table1[[#This Row],[Credit Amount]]&gt;-49.98,"20.01-49.98",IF(Table1[[#This Row],[Credit Amount]]=-49.99,"49.99",IF(Table1[[#This Row],[Credit Amount]]=-50,"50",IF(Table1[[#This Row],[Credit Amount]]&lt;-50.01,"Greater than 50"))))))</f>
        <v>20.01-49.98</v>
      </c>
      <c r="G982" t="str">
        <f>IF(Table1[[#This Row],[Transaction Type]]="Maintenance","Non-Sales","Sales")</f>
        <v>Non-Sales</v>
      </c>
      <c r="H982" t="str">
        <f>IF(Table1[[#This Row],[Quarter]]="q2",1,"")</f>
        <v/>
      </c>
      <c r="I982">
        <f>IF(Table1[[#This Row],[Quarter]]="q3",1,"")</f>
        <v>1</v>
      </c>
      <c r="J982" t="str">
        <f>IF(Table1[[#This Row],[Quarter]]="Q2",Table1[[#This Row],[Credit Amount]],"")</f>
        <v/>
      </c>
      <c r="K982">
        <f>IF(Table1[[#This Row],[Quarter]]="Q3",Table1[[#This Row],[Credit Amount]],"")</f>
        <v>-28.53</v>
      </c>
      <c r="L982" t="str">
        <f>IF(Table1[[#This Row],[Transaction Type]]="Upgrade",Table1[[#This Row],[Credit Amount]],IF(Table1[[#This Row],[Transaction Type]]="Activation",Table1[[#This Row],[Credit Amount]],""))</f>
        <v/>
      </c>
      <c r="M982">
        <f>IF(Table1[[#This Row],[Transaction Type]]="Maintenance",Table1[[#This Row],[Credit Amount]],"")</f>
        <v>-28.53</v>
      </c>
      <c r="N982">
        <v>10050</v>
      </c>
      <c r="O982" t="s">
        <v>2489</v>
      </c>
      <c r="P982" t="s">
        <v>2539</v>
      </c>
      <c r="Q982" t="s">
        <v>289</v>
      </c>
      <c r="R982">
        <v>10050</v>
      </c>
      <c r="S982" t="s">
        <v>2489</v>
      </c>
      <c r="T982" t="s">
        <v>2539</v>
      </c>
      <c r="U982" t="s">
        <v>289</v>
      </c>
      <c r="V982" t="s">
        <v>84</v>
      </c>
      <c r="W982">
        <v>100004166</v>
      </c>
      <c r="X982">
        <v>8005553167</v>
      </c>
      <c r="Y982" t="s">
        <v>2595</v>
      </c>
      <c r="Z982" t="s">
        <v>5755</v>
      </c>
      <c r="AA982" s="13">
        <v>-28.53</v>
      </c>
      <c r="AB982" s="14">
        <v>42610</v>
      </c>
      <c r="AC982" t="s">
        <v>36</v>
      </c>
    </row>
    <row r="983" spans="1:29" x14ac:dyDescent="0.25">
      <c r="A983" t="str">
        <f>CONCATENATE("Q",ROUNDUP(MONTH(Table1[[#This Row],[Month]])/3,0))</f>
        <v>Q3</v>
      </c>
      <c r="B983" s="14">
        <f>EOMONTH(Table1[[#This Row],[Credit Date]],-1)+1</f>
        <v>42614</v>
      </c>
      <c r="C983" t="str">
        <f>CONCATENATE(Table1[[#This Row],[Issuer Last Name]],", ",Table1[[#This Row],[Issuer First Name]])</f>
        <v>No. 050, Employee</v>
      </c>
      <c r="D983" t="str">
        <f>CONCATENATE(Table1[[#This Row],[Approver Last Name]],", ",Table1[[#This Row],[Approver First Name]])</f>
        <v>No. 050, Employee</v>
      </c>
      <c r="E983" t="str">
        <f>CONCATENATE(Table1[[#This Row],[Customer Last Name]],", ",Table1[[#This Row],[Customer First Name]])</f>
        <v>No. 10631, Client</v>
      </c>
      <c r="F983" t="str">
        <f>IF(Table1[[#This Row],[Credit Amount]]&gt;-19.99,"Less than 19.99",IF(Table1[[#This Row],[Credit Amount]]=-20,"20",IF(Table1[[#This Row],[Credit Amount]]&gt;-49.98,"20.01-49.98",IF(Table1[[#This Row],[Credit Amount]]=-49.99,"49.99",IF(Table1[[#This Row],[Credit Amount]]=-50,"50",IF(Table1[[#This Row],[Credit Amount]]&lt;-50.01,"Greater than 50"))))))</f>
        <v>Less than 19.99</v>
      </c>
      <c r="G983" t="str">
        <f>IF(Table1[[#This Row],[Transaction Type]]="Maintenance","Non-Sales","Sales")</f>
        <v>Sales</v>
      </c>
      <c r="H983" t="str">
        <f>IF(Table1[[#This Row],[Quarter]]="q2",1,"")</f>
        <v/>
      </c>
      <c r="I983">
        <f>IF(Table1[[#This Row],[Quarter]]="q3",1,"")</f>
        <v>1</v>
      </c>
      <c r="J983" t="str">
        <f>IF(Table1[[#This Row],[Quarter]]="Q2",Table1[[#This Row],[Credit Amount]],"")</f>
        <v/>
      </c>
      <c r="K983">
        <f>IF(Table1[[#This Row],[Quarter]]="Q3",Table1[[#This Row],[Credit Amount]],"")</f>
        <v>-15.13</v>
      </c>
      <c r="L983">
        <f>IF(Table1[[#This Row],[Transaction Type]]="Upgrade",Table1[[#This Row],[Credit Amount]],IF(Table1[[#This Row],[Transaction Type]]="Activation",Table1[[#This Row],[Credit Amount]],""))</f>
        <v>-15.13</v>
      </c>
      <c r="M983" t="str">
        <f>IF(Table1[[#This Row],[Transaction Type]]="Maintenance",Table1[[#This Row],[Credit Amount]],"")</f>
        <v/>
      </c>
      <c r="N983">
        <v>10050</v>
      </c>
      <c r="O983" t="s">
        <v>2489</v>
      </c>
      <c r="P983" t="s">
        <v>2539</v>
      </c>
      <c r="Q983" t="s">
        <v>289</v>
      </c>
      <c r="R983">
        <v>10050</v>
      </c>
      <c r="S983" t="s">
        <v>2489</v>
      </c>
      <c r="T983" t="s">
        <v>2539</v>
      </c>
      <c r="U983" t="s">
        <v>289</v>
      </c>
      <c r="V983" t="s">
        <v>84</v>
      </c>
      <c r="W983">
        <v>100001630</v>
      </c>
      <c r="X983">
        <v>8005550631</v>
      </c>
      <c r="Y983" t="s">
        <v>2595</v>
      </c>
      <c r="Z983" t="s">
        <v>3226</v>
      </c>
      <c r="AA983" s="13">
        <v>-15.13</v>
      </c>
      <c r="AB983" s="14">
        <v>42614</v>
      </c>
      <c r="AC983" t="s">
        <v>37</v>
      </c>
    </row>
    <row r="984" spans="1:29" x14ac:dyDescent="0.25">
      <c r="A984" t="str">
        <f>CONCATENATE("Q",ROUNDUP(MONTH(Table1[[#This Row],[Month]])/3,0))</f>
        <v>Q3</v>
      </c>
      <c r="B984" s="14">
        <f>EOMONTH(Table1[[#This Row],[Credit Date]],-1)+1</f>
        <v>42614</v>
      </c>
      <c r="C984" t="str">
        <f>CONCATENATE(Table1[[#This Row],[Issuer Last Name]],", ",Table1[[#This Row],[Issuer First Name]])</f>
        <v>No. 050, Employee</v>
      </c>
      <c r="D984" t="str">
        <f>CONCATENATE(Table1[[#This Row],[Approver Last Name]],", ",Table1[[#This Row],[Approver First Name]])</f>
        <v>No. 048, Employee</v>
      </c>
      <c r="E984" t="str">
        <f>CONCATENATE(Table1[[#This Row],[Customer Last Name]],", ",Table1[[#This Row],[Customer First Name]])</f>
        <v>No. 11570, Client</v>
      </c>
      <c r="F9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984" t="str">
        <f>IF(Table1[[#This Row],[Transaction Type]]="Maintenance","Non-Sales","Sales")</f>
        <v>Non-Sales</v>
      </c>
      <c r="H984" t="str">
        <f>IF(Table1[[#This Row],[Quarter]]="q2",1,"")</f>
        <v/>
      </c>
      <c r="I984">
        <f>IF(Table1[[#This Row],[Quarter]]="q3",1,"")</f>
        <v>1</v>
      </c>
      <c r="J984" t="str">
        <f>IF(Table1[[#This Row],[Quarter]]="Q2",Table1[[#This Row],[Credit Amount]],"")</f>
        <v/>
      </c>
      <c r="K984">
        <f>IF(Table1[[#This Row],[Quarter]]="Q3",Table1[[#This Row],[Credit Amount]],"")</f>
        <v>-75.5</v>
      </c>
      <c r="L984" t="str">
        <f>IF(Table1[[#This Row],[Transaction Type]]="Upgrade",Table1[[#This Row],[Credit Amount]],IF(Table1[[#This Row],[Transaction Type]]="Activation",Table1[[#This Row],[Credit Amount]],""))</f>
        <v/>
      </c>
      <c r="M984">
        <f>IF(Table1[[#This Row],[Transaction Type]]="Maintenance",Table1[[#This Row],[Credit Amount]],"")</f>
        <v>-75.5</v>
      </c>
      <c r="N984">
        <v>10050</v>
      </c>
      <c r="O984" t="s">
        <v>2489</v>
      </c>
      <c r="P984" t="s">
        <v>2539</v>
      </c>
      <c r="Q984" t="s">
        <v>289</v>
      </c>
      <c r="R984">
        <v>10048</v>
      </c>
      <c r="S984" t="s">
        <v>2489</v>
      </c>
      <c r="T984" t="s">
        <v>2537</v>
      </c>
      <c r="U984" t="s">
        <v>290</v>
      </c>
      <c r="V984" t="s">
        <v>84</v>
      </c>
      <c r="W984">
        <v>100002569</v>
      </c>
      <c r="X984">
        <v>8005551570</v>
      </c>
      <c r="Y984" t="s">
        <v>2595</v>
      </c>
      <c r="Z984" t="s">
        <v>4165</v>
      </c>
      <c r="AA984" s="13">
        <v>-75.5</v>
      </c>
      <c r="AB984" s="14">
        <v>42615</v>
      </c>
      <c r="AC984" t="s">
        <v>36</v>
      </c>
    </row>
    <row r="985" spans="1:29" x14ac:dyDescent="0.25">
      <c r="A985" t="str">
        <f>CONCATENATE("Q",ROUNDUP(MONTH(Table1[[#This Row],[Month]])/3,0))</f>
        <v>Q3</v>
      </c>
      <c r="B985" s="14">
        <f>EOMONTH(Table1[[#This Row],[Credit Date]],-1)+1</f>
        <v>42614</v>
      </c>
      <c r="C985" t="str">
        <f>CONCATENATE(Table1[[#This Row],[Issuer Last Name]],", ",Table1[[#This Row],[Issuer First Name]])</f>
        <v>No. 050, Employee</v>
      </c>
      <c r="D985" t="str">
        <f>CONCATENATE(Table1[[#This Row],[Approver Last Name]],", ",Table1[[#This Row],[Approver First Name]])</f>
        <v>No. 048, Employee</v>
      </c>
      <c r="E985" t="str">
        <f>CONCATENATE(Table1[[#This Row],[Customer Last Name]],", ",Table1[[#This Row],[Customer First Name]])</f>
        <v>No. 13830, Client</v>
      </c>
      <c r="F9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985" t="str">
        <f>IF(Table1[[#This Row],[Transaction Type]]="Maintenance","Non-Sales","Sales")</f>
        <v>Non-Sales</v>
      </c>
      <c r="H985" t="str">
        <f>IF(Table1[[#This Row],[Quarter]]="q2",1,"")</f>
        <v/>
      </c>
      <c r="I985">
        <f>IF(Table1[[#This Row],[Quarter]]="q3",1,"")</f>
        <v>1</v>
      </c>
      <c r="J985" t="str">
        <f>IF(Table1[[#This Row],[Quarter]]="Q2",Table1[[#This Row],[Credit Amount]],"")</f>
        <v/>
      </c>
      <c r="K985">
        <f>IF(Table1[[#This Row],[Quarter]]="Q3",Table1[[#This Row],[Credit Amount]],"")</f>
        <v>-63.17</v>
      </c>
      <c r="L985" t="str">
        <f>IF(Table1[[#This Row],[Transaction Type]]="Upgrade",Table1[[#This Row],[Credit Amount]],IF(Table1[[#This Row],[Transaction Type]]="Activation",Table1[[#This Row],[Credit Amount]],""))</f>
        <v/>
      </c>
      <c r="M985">
        <f>IF(Table1[[#This Row],[Transaction Type]]="Maintenance",Table1[[#This Row],[Credit Amount]],"")</f>
        <v>-63.17</v>
      </c>
      <c r="N985">
        <v>10050</v>
      </c>
      <c r="O985" t="s">
        <v>2489</v>
      </c>
      <c r="P985" t="s">
        <v>2539</v>
      </c>
      <c r="Q985" t="s">
        <v>289</v>
      </c>
      <c r="R985">
        <v>10048</v>
      </c>
      <c r="S985" t="s">
        <v>2489</v>
      </c>
      <c r="T985" t="s">
        <v>2537</v>
      </c>
      <c r="U985" t="s">
        <v>290</v>
      </c>
      <c r="V985" t="s">
        <v>84</v>
      </c>
      <c r="W985">
        <v>100004829</v>
      </c>
      <c r="X985">
        <v>8005553830</v>
      </c>
      <c r="Y985" t="s">
        <v>2595</v>
      </c>
      <c r="Z985" t="s">
        <v>6418</v>
      </c>
      <c r="AA985" s="13">
        <v>-63.17</v>
      </c>
      <c r="AB985" s="14">
        <v>42620</v>
      </c>
      <c r="AC985" t="s">
        <v>36</v>
      </c>
    </row>
    <row r="986" spans="1:29" x14ac:dyDescent="0.25">
      <c r="A986" t="str">
        <f>CONCATENATE("Q",ROUNDUP(MONTH(Table1[[#This Row],[Month]])/3,0))</f>
        <v>Q3</v>
      </c>
      <c r="B986" s="14">
        <f>EOMONTH(Table1[[#This Row],[Credit Date]],-1)+1</f>
        <v>42614</v>
      </c>
      <c r="C986" t="str">
        <f>CONCATENATE(Table1[[#This Row],[Issuer Last Name]],", ",Table1[[#This Row],[Issuer First Name]])</f>
        <v>No. 050, Employee</v>
      </c>
      <c r="D986" t="str">
        <f>CONCATENATE(Table1[[#This Row],[Approver Last Name]],", ",Table1[[#This Row],[Approver First Name]])</f>
        <v>No. 050, Employee</v>
      </c>
      <c r="E986" t="str">
        <f>CONCATENATE(Table1[[#This Row],[Customer Last Name]],", ",Table1[[#This Row],[Customer First Name]])</f>
        <v>No. 13064, Client</v>
      </c>
      <c r="F986" t="str">
        <f>IF(Table1[[#This Row],[Credit Amount]]&gt;-19.99,"Less than 19.99",IF(Table1[[#This Row],[Credit Amount]]=-20,"20",IF(Table1[[#This Row],[Credit Amount]]&gt;-49.98,"20.01-49.98",IF(Table1[[#This Row],[Credit Amount]]=-49.99,"49.99",IF(Table1[[#This Row],[Credit Amount]]=-50,"50",IF(Table1[[#This Row],[Credit Amount]]&lt;-50.01,"Greater than 50"))))))</f>
        <v>20.01-49.98</v>
      </c>
      <c r="G986" t="str">
        <f>IF(Table1[[#This Row],[Transaction Type]]="Maintenance","Non-Sales","Sales")</f>
        <v>Non-Sales</v>
      </c>
      <c r="H986" t="str">
        <f>IF(Table1[[#This Row],[Quarter]]="q2",1,"")</f>
        <v/>
      </c>
      <c r="I986">
        <f>IF(Table1[[#This Row],[Quarter]]="q3",1,"")</f>
        <v>1</v>
      </c>
      <c r="J986" t="str">
        <f>IF(Table1[[#This Row],[Quarter]]="Q2",Table1[[#This Row],[Credit Amount]],"")</f>
        <v/>
      </c>
      <c r="K986">
        <f>IF(Table1[[#This Row],[Quarter]]="Q3",Table1[[#This Row],[Credit Amount]],"")</f>
        <v>-39.46</v>
      </c>
      <c r="L986" t="str">
        <f>IF(Table1[[#This Row],[Transaction Type]]="Upgrade",Table1[[#This Row],[Credit Amount]],IF(Table1[[#This Row],[Transaction Type]]="Activation",Table1[[#This Row],[Credit Amount]],""))</f>
        <v/>
      </c>
      <c r="M986">
        <f>IF(Table1[[#This Row],[Transaction Type]]="Maintenance",Table1[[#This Row],[Credit Amount]],"")</f>
        <v>-39.46</v>
      </c>
      <c r="N986">
        <v>10050</v>
      </c>
      <c r="O986" t="s">
        <v>2489</v>
      </c>
      <c r="P986" t="s">
        <v>2539</v>
      </c>
      <c r="Q986" t="s">
        <v>289</v>
      </c>
      <c r="R986">
        <v>10050</v>
      </c>
      <c r="S986" t="s">
        <v>2489</v>
      </c>
      <c r="T986" t="s">
        <v>2539</v>
      </c>
      <c r="U986" t="s">
        <v>289</v>
      </c>
      <c r="V986" t="s">
        <v>84</v>
      </c>
      <c r="W986">
        <v>100004063</v>
      </c>
      <c r="X986">
        <v>8005553064</v>
      </c>
      <c r="Y986" t="s">
        <v>2595</v>
      </c>
      <c r="Z986" t="s">
        <v>5652</v>
      </c>
      <c r="AA986" s="13">
        <v>-39.46</v>
      </c>
      <c r="AB986" s="14">
        <v>42622</v>
      </c>
      <c r="AC986" t="s">
        <v>36</v>
      </c>
    </row>
    <row r="987" spans="1:29" x14ac:dyDescent="0.25">
      <c r="A987" t="str">
        <f>CONCATENATE("Q",ROUNDUP(MONTH(Table1[[#This Row],[Month]])/3,0))</f>
        <v>Q3</v>
      </c>
      <c r="B987" s="14">
        <f>EOMONTH(Table1[[#This Row],[Credit Date]],-1)+1</f>
        <v>42614</v>
      </c>
      <c r="C987" t="str">
        <f>CONCATENATE(Table1[[#This Row],[Issuer Last Name]],", ",Table1[[#This Row],[Issuer First Name]])</f>
        <v>No. 050, Employee</v>
      </c>
      <c r="D987" t="str">
        <f>CONCATENATE(Table1[[#This Row],[Approver Last Name]],", ",Table1[[#This Row],[Approver First Name]])</f>
        <v>No. 050, Employee</v>
      </c>
      <c r="E987" t="str">
        <f>CONCATENATE(Table1[[#This Row],[Customer Last Name]],", ",Table1[[#This Row],[Customer First Name]])</f>
        <v>No. 10561, Client</v>
      </c>
      <c r="F987" t="str">
        <f>IF(Table1[[#This Row],[Credit Amount]]&gt;-19.99,"Less than 19.99",IF(Table1[[#This Row],[Credit Amount]]=-20,"20",IF(Table1[[#This Row],[Credit Amount]]&gt;-49.98,"20.01-49.98",IF(Table1[[#This Row],[Credit Amount]]=-49.99,"49.99",IF(Table1[[#This Row],[Credit Amount]]=-50,"50",IF(Table1[[#This Row],[Credit Amount]]&lt;-50.01,"Greater than 50"))))))</f>
        <v>20.01-49.98</v>
      </c>
      <c r="G987" t="str">
        <f>IF(Table1[[#This Row],[Transaction Type]]="Maintenance","Non-Sales","Sales")</f>
        <v>Non-Sales</v>
      </c>
      <c r="H987" t="str">
        <f>IF(Table1[[#This Row],[Quarter]]="q2",1,"")</f>
        <v/>
      </c>
      <c r="I987">
        <f>IF(Table1[[#This Row],[Quarter]]="q3",1,"")</f>
        <v>1</v>
      </c>
      <c r="J987" t="str">
        <f>IF(Table1[[#This Row],[Quarter]]="Q2",Table1[[#This Row],[Credit Amount]],"")</f>
        <v/>
      </c>
      <c r="K987">
        <f>IF(Table1[[#This Row],[Quarter]]="Q3",Table1[[#This Row],[Credit Amount]],"")</f>
        <v>-33.659999999999997</v>
      </c>
      <c r="L987" t="str">
        <f>IF(Table1[[#This Row],[Transaction Type]]="Upgrade",Table1[[#This Row],[Credit Amount]],IF(Table1[[#This Row],[Transaction Type]]="Activation",Table1[[#This Row],[Credit Amount]],""))</f>
        <v/>
      </c>
      <c r="M987">
        <f>IF(Table1[[#This Row],[Transaction Type]]="Maintenance",Table1[[#This Row],[Credit Amount]],"")</f>
        <v>-33.659999999999997</v>
      </c>
      <c r="N987">
        <v>10050</v>
      </c>
      <c r="O987" t="s">
        <v>2489</v>
      </c>
      <c r="P987" t="s">
        <v>2539</v>
      </c>
      <c r="Q987" t="s">
        <v>289</v>
      </c>
      <c r="R987">
        <v>10050</v>
      </c>
      <c r="S987" t="s">
        <v>2489</v>
      </c>
      <c r="T987" t="s">
        <v>2539</v>
      </c>
      <c r="U987" t="s">
        <v>289</v>
      </c>
      <c r="V987" t="s">
        <v>84</v>
      </c>
      <c r="W987">
        <v>100001560</v>
      </c>
      <c r="X987">
        <v>8005550561</v>
      </c>
      <c r="Y987" t="s">
        <v>2595</v>
      </c>
      <c r="Z987" t="s">
        <v>3156</v>
      </c>
      <c r="AA987" s="13">
        <v>-33.659999999999997</v>
      </c>
      <c r="AB987" s="14">
        <v>42627</v>
      </c>
      <c r="AC987" t="s">
        <v>36</v>
      </c>
    </row>
    <row r="988" spans="1:29" x14ac:dyDescent="0.25">
      <c r="A988" t="str">
        <f>CONCATENATE("Q",ROUNDUP(MONTH(Table1[[#This Row],[Month]])/3,0))</f>
        <v>Q3</v>
      </c>
      <c r="B988" s="14">
        <f>EOMONTH(Table1[[#This Row],[Credit Date]],-1)+1</f>
        <v>42614</v>
      </c>
      <c r="C988" t="str">
        <f>CONCATENATE(Table1[[#This Row],[Issuer Last Name]],", ",Table1[[#This Row],[Issuer First Name]])</f>
        <v>No. 050, Employee</v>
      </c>
      <c r="D988" t="str">
        <f>CONCATENATE(Table1[[#This Row],[Approver Last Name]],", ",Table1[[#This Row],[Approver First Name]])</f>
        <v>No. 048, Employee</v>
      </c>
      <c r="E988" t="str">
        <f>CONCATENATE(Table1[[#This Row],[Customer Last Name]],", ",Table1[[#This Row],[Customer First Name]])</f>
        <v>No. 13914, Client</v>
      </c>
      <c r="F9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88" t="str">
        <f>IF(Table1[[#This Row],[Transaction Type]]="Maintenance","Non-Sales","Sales")</f>
        <v>Sales</v>
      </c>
      <c r="H988" t="str">
        <f>IF(Table1[[#This Row],[Quarter]]="q2",1,"")</f>
        <v/>
      </c>
      <c r="I988">
        <f>IF(Table1[[#This Row],[Quarter]]="q3",1,"")</f>
        <v>1</v>
      </c>
      <c r="J988" t="str">
        <f>IF(Table1[[#This Row],[Quarter]]="Q2",Table1[[#This Row],[Credit Amount]],"")</f>
        <v/>
      </c>
      <c r="K988">
        <f>IF(Table1[[#This Row],[Quarter]]="Q3",Table1[[#This Row],[Credit Amount]],"")</f>
        <v>-68.94</v>
      </c>
      <c r="L988">
        <f>IF(Table1[[#This Row],[Transaction Type]]="Upgrade",Table1[[#This Row],[Credit Amount]],IF(Table1[[#This Row],[Transaction Type]]="Activation",Table1[[#This Row],[Credit Amount]],""))</f>
        <v>-68.94</v>
      </c>
      <c r="M988" t="str">
        <f>IF(Table1[[#This Row],[Transaction Type]]="Maintenance",Table1[[#This Row],[Credit Amount]],"")</f>
        <v/>
      </c>
      <c r="N988">
        <v>10050</v>
      </c>
      <c r="O988" t="s">
        <v>2489</v>
      </c>
      <c r="P988" t="s">
        <v>2539</v>
      </c>
      <c r="Q988" t="s">
        <v>289</v>
      </c>
      <c r="R988">
        <v>10048</v>
      </c>
      <c r="S988" t="s">
        <v>2489</v>
      </c>
      <c r="T988" t="s">
        <v>2537</v>
      </c>
      <c r="U988" t="s">
        <v>290</v>
      </c>
      <c r="V988" t="s">
        <v>84</v>
      </c>
      <c r="W988">
        <v>100004913</v>
      </c>
      <c r="X988">
        <v>8005553914</v>
      </c>
      <c r="Y988" t="s">
        <v>2595</v>
      </c>
      <c r="Z988" t="s">
        <v>6502</v>
      </c>
      <c r="AA988" s="13">
        <v>-68.94</v>
      </c>
      <c r="AB988" s="14">
        <v>42638</v>
      </c>
      <c r="AC988" t="s">
        <v>37</v>
      </c>
    </row>
    <row r="989" spans="1:29" x14ac:dyDescent="0.25">
      <c r="A989" t="str">
        <f>CONCATENATE("Q",ROUNDUP(MONTH(Table1[[#This Row],[Month]])/3,0))</f>
        <v>Q3</v>
      </c>
      <c r="B989" s="14">
        <f>EOMONTH(Table1[[#This Row],[Credit Date]],-1)+1</f>
        <v>42614</v>
      </c>
      <c r="C989" t="str">
        <f>CONCATENATE(Table1[[#This Row],[Issuer Last Name]],", ",Table1[[#This Row],[Issuer First Name]])</f>
        <v>No. 050, Employee</v>
      </c>
      <c r="D989" t="str">
        <f>CONCATENATE(Table1[[#This Row],[Approver Last Name]],", ",Table1[[#This Row],[Approver First Name]])</f>
        <v>No. 048, Employee</v>
      </c>
      <c r="E989" t="str">
        <f>CONCATENATE(Table1[[#This Row],[Customer Last Name]],", ",Table1[[#This Row],[Customer First Name]])</f>
        <v>No. 10964, Client</v>
      </c>
      <c r="F9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989" t="str">
        <f>IF(Table1[[#This Row],[Transaction Type]]="Maintenance","Non-Sales","Sales")</f>
        <v>Sales</v>
      </c>
      <c r="H989" t="str">
        <f>IF(Table1[[#This Row],[Quarter]]="q2",1,"")</f>
        <v/>
      </c>
      <c r="I989">
        <f>IF(Table1[[#This Row],[Quarter]]="q3",1,"")</f>
        <v>1</v>
      </c>
      <c r="J989" t="str">
        <f>IF(Table1[[#This Row],[Quarter]]="Q2",Table1[[#This Row],[Credit Amount]],"")</f>
        <v/>
      </c>
      <c r="K989">
        <f>IF(Table1[[#This Row],[Quarter]]="Q3",Table1[[#This Row],[Credit Amount]],"")</f>
        <v>-60.41</v>
      </c>
      <c r="L989">
        <f>IF(Table1[[#This Row],[Transaction Type]]="Upgrade",Table1[[#This Row],[Credit Amount]],IF(Table1[[#This Row],[Transaction Type]]="Activation",Table1[[#This Row],[Credit Amount]],""))</f>
        <v>-60.41</v>
      </c>
      <c r="M989" t="str">
        <f>IF(Table1[[#This Row],[Transaction Type]]="Maintenance",Table1[[#This Row],[Credit Amount]],"")</f>
        <v/>
      </c>
      <c r="N989">
        <v>10050</v>
      </c>
      <c r="O989" t="s">
        <v>2489</v>
      </c>
      <c r="P989" t="s">
        <v>2539</v>
      </c>
      <c r="Q989" t="s">
        <v>289</v>
      </c>
      <c r="R989">
        <v>10048</v>
      </c>
      <c r="S989" t="s">
        <v>2489</v>
      </c>
      <c r="T989" t="s">
        <v>2537</v>
      </c>
      <c r="U989" t="s">
        <v>290</v>
      </c>
      <c r="V989" t="s">
        <v>84</v>
      </c>
      <c r="W989">
        <v>100001963</v>
      </c>
      <c r="X989">
        <v>8005550964</v>
      </c>
      <c r="Y989" t="s">
        <v>2595</v>
      </c>
      <c r="Z989" t="s">
        <v>3559</v>
      </c>
      <c r="AA989" s="13">
        <v>-60.41</v>
      </c>
      <c r="AB989" s="14">
        <v>42639</v>
      </c>
      <c r="AC989" t="s">
        <v>35</v>
      </c>
    </row>
    <row r="990" spans="1:29" x14ac:dyDescent="0.25">
      <c r="A990" t="str">
        <f>CONCATENATE("Q",ROUNDUP(MONTH(Table1[[#This Row],[Month]])/3,0))</f>
        <v>Q2</v>
      </c>
      <c r="B990" s="14">
        <f>EOMONTH(Table1[[#This Row],[Credit Date]],-1)+1</f>
        <v>42461</v>
      </c>
      <c r="C990" t="str">
        <f>CONCATENATE(Table1[[#This Row],[Issuer Last Name]],", ",Table1[[#This Row],[Issuer First Name]])</f>
        <v>No. 086, Employee</v>
      </c>
      <c r="D990" t="str">
        <f>CONCATENATE(Table1[[#This Row],[Approver Last Name]],", ",Table1[[#This Row],[Approver First Name]])</f>
        <v>No. 048, Employee</v>
      </c>
      <c r="E990" t="str">
        <f>CONCATENATE(Table1[[#This Row],[Customer Last Name]],", ",Table1[[#This Row],[Customer First Name]])</f>
        <v>No. 10551, Client</v>
      </c>
      <c r="F9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0" t="str">
        <f>IF(Table1[[#This Row],[Transaction Type]]="Maintenance","Non-Sales","Sales")</f>
        <v>Non-Sales</v>
      </c>
      <c r="H990">
        <f>IF(Table1[[#This Row],[Quarter]]="q2",1,"")</f>
        <v>1</v>
      </c>
      <c r="I990" t="str">
        <f>IF(Table1[[#This Row],[Quarter]]="q3",1,"")</f>
        <v/>
      </c>
      <c r="J990">
        <f>IF(Table1[[#This Row],[Quarter]]="Q2",Table1[[#This Row],[Credit Amount]],"")</f>
        <v>-62.55</v>
      </c>
      <c r="K990" t="str">
        <f>IF(Table1[[#This Row],[Quarter]]="Q3",Table1[[#This Row],[Credit Amount]],"")</f>
        <v/>
      </c>
      <c r="L990" t="str">
        <f>IF(Table1[[#This Row],[Transaction Type]]="Upgrade",Table1[[#This Row],[Credit Amount]],IF(Table1[[#This Row],[Transaction Type]]="Activation",Table1[[#This Row],[Credit Amount]],""))</f>
        <v/>
      </c>
      <c r="M990">
        <f>IF(Table1[[#This Row],[Transaction Type]]="Maintenance",Table1[[#This Row],[Credit Amount]],"")</f>
        <v>-62.55</v>
      </c>
      <c r="N990">
        <v>10086</v>
      </c>
      <c r="O990" t="s">
        <v>2489</v>
      </c>
      <c r="P990" t="s">
        <v>2575</v>
      </c>
      <c r="Q990" t="s">
        <v>289</v>
      </c>
      <c r="R990">
        <v>10048</v>
      </c>
      <c r="S990" t="s">
        <v>2489</v>
      </c>
      <c r="T990" t="s">
        <v>2537</v>
      </c>
      <c r="U990" t="s">
        <v>290</v>
      </c>
      <c r="V990" t="s">
        <v>84</v>
      </c>
      <c r="W990">
        <v>100001550</v>
      </c>
      <c r="X990">
        <v>8005550551</v>
      </c>
      <c r="Y990" t="s">
        <v>2595</v>
      </c>
      <c r="Z990" t="s">
        <v>3146</v>
      </c>
      <c r="AA990" s="13">
        <v>-62.55</v>
      </c>
      <c r="AB990" s="14">
        <v>42469</v>
      </c>
      <c r="AC990" t="s">
        <v>36</v>
      </c>
    </row>
    <row r="991" spans="1:29" x14ac:dyDescent="0.25">
      <c r="A991" t="str">
        <f>CONCATENATE("Q",ROUNDUP(MONTH(Table1[[#This Row],[Month]])/3,0))</f>
        <v>Q2</v>
      </c>
      <c r="B991" s="14">
        <f>EOMONTH(Table1[[#This Row],[Credit Date]],-1)+1</f>
        <v>42461</v>
      </c>
      <c r="C991" t="str">
        <f>CONCATENATE(Table1[[#This Row],[Issuer Last Name]],", ",Table1[[#This Row],[Issuer First Name]])</f>
        <v>No. 086, Employee</v>
      </c>
      <c r="D991" t="str">
        <f>CONCATENATE(Table1[[#This Row],[Approver Last Name]],", ",Table1[[#This Row],[Approver First Name]])</f>
        <v>No. 048, Employee</v>
      </c>
      <c r="E991" t="str">
        <f>CONCATENATE(Table1[[#This Row],[Customer Last Name]],", ",Table1[[#This Row],[Customer First Name]])</f>
        <v>No. 13371, Client</v>
      </c>
      <c r="F991" t="str">
        <f>IF(Table1[[#This Row],[Credit Amount]]&gt;-19.99,"Less than 19.99",IF(Table1[[#This Row],[Credit Amount]]=-20,"20",IF(Table1[[#This Row],[Credit Amount]]&gt;-49.98,"20.01-49.98",IF(Table1[[#This Row],[Credit Amount]]=-49.99,"49.99",IF(Table1[[#This Row],[Credit Amount]]=-50,"50",IF(Table1[[#This Row],[Credit Amount]]&lt;-50.01,"Greater than 50"))))))</f>
        <v>20.01-49.98</v>
      </c>
      <c r="G991" t="str">
        <f>IF(Table1[[#This Row],[Transaction Type]]="Maintenance","Non-Sales","Sales")</f>
        <v>Non-Sales</v>
      </c>
      <c r="H991">
        <f>IF(Table1[[#This Row],[Quarter]]="q2",1,"")</f>
        <v>1</v>
      </c>
      <c r="I991" t="str">
        <f>IF(Table1[[#This Row],[Quarter]]="q3",1,"")</f>
        <v/>
      </c>
      <c r="J991">
        <f>IF(Table1[[#This Row],[Quarter]]="Q2",Table1[[#This Row],[Credit Amount]],"")</f>
        <v>-49.41</v>
      </c>
      <c r="K991" t="str">
        <f>IF(Table1[[#This Row],[Quarter]]="Q3",Table1[[#This Row],[Credit Amount]],"")</f>
        <v/>
      </c>
      <c r="L991" t="str">
        <f>IF(Table1[[#This Row],[Transaction Type]]="Upgrade",Table1[[#This Row],[Credit Amount]],IF(Table1[[#This Row],[Transaction Type]]="Activation",Table1[[#This Row],[Credit Amount]],""))</f>
        <v/>
      </c>
      <c r="M991">
        <f>IF(Table1[[#This Row],[Transaction Type]]="Maintenance",Table1[[#This Row],[Credit Amount]],"")</f>
        <v>-49.41</v>
      </c>
      <c r="N991">
        <v>10086</v>
      </c>
      <c r="O991" t="s">
        <v>2489</v>
      </c>
      <c r="P991" t="s">
        <v>2575</v>
      </c>
      <c r="Q991" t="s">
        <v>289</v>
      </c>
      <c r="R991">
        <v>10048</v>
      </c>
      <c r="S991" t="s">
        <v>2489</v>
      </c>
      <c r="T991" t="s">
        <v>2537</v>
      </c>
      <c r="U991" t="s">
        <v>290</v>
      </c>
      <c r="V991" t="s">
        <v>84</v>
      </c>
      <c r="W991">
        <v>100004370</v>
      </c>
      <c r="X991">
        <v>8005553371</v>
      </c>
      <c r="Y991" t="s">
        <v>2595</v>
      </c>
      <c r="Z991" t="s">
        <v>5959</v>
      </c>
      <c r="AA991" s="13">
        <v>-49.41</v>
      </c>
      <c r="AB991" s="14">
        <v>42469</v>
      </c>
      <c r="AC991" t="s">
        <v>36</v>
      </c>
    </row>
    <row r="992" spans="1:29" x14ac:dyDescent="0.25">
      <c r="A992" t="str">
        <f>CONCATENATE("Q",ROUNDUP(MONTH(Table1[[#This Row],[Month]])/3,0))</f>
        <v>Q2</v>
      </c>
      <c r="B992" s="14">
        <f>EOMONTH(Table1[[#This Row],[Credit Date]],-1)+1</f>
        <v>42461</v>
      </c>
      <c r="C992" t="str">
        <f>CONCATENATE(Table1[[#This Row],[Issuer Last Name]],", ",Table1[[#This Row],[Issuer First Name]])</f>
        <v>No. 086, Employee</v>
      </c>
      <c r="D992" t="str">
        <f>CONCATENATE(Table1[[#This Row],[Approver Last Name]],", ",Table1[[#This Row],[Approver First Name]])</f>
        <v>No. 048, Employee</v>
      </c>
      <c r="E992" t="str">
        <f>CONCATENATE(Table1[[#This Row],[Customer Last Name]],", ",Table1[[#This Row],[Customer First Name]])</f>
        <v>No. 12076, Client</v>
      </c>
      <c r="F9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2" t="str">
        <f>IF(Table1[[#This Row],[Transaction Type]]="Maintenance","Non-Sales","Sales")</f>
        <v>Non-Sales</v>
      </c>
      <c r="H992">
        <f>IF(Table1[[#This Row],[Quarter]]="q2",1,"")</f>
        <v>1</v>
      </c>
      <c r="I992" t="str">
        <f>IF(Table1[[#This Row],[Quarter]]="q3",1,"")</f>
        <v/>
      </c>
      <c r="J992">
        <f>IF(Table1[[#This Row],[Quarter]]="Q2",Table1[[#This Row],[Credit Amount]],"")</f>
        <v>-95.42</v>
      </c>
      <c r="K992" t="str">
        <f>IF(Table1[[#This Row],[Quarter]]="Q3",Table1[[#This Row],[Credit Amount]],"")</f>
        <v/>
      </c>
      <c r="L992" t="str">
        <f>IF(Table1[[#This Row],[Transaction Type]]="Upgrade",Table1[[#This Row],[Credit Amount]],IF(Table1[[#This Row],[Transaction Type]]="Activation",Table1[[#This Row],[Credit Amount]],""))</f>
        <v/>
      </c>
      <c r="M992">
        <f>IF(Table1[[#This Row],[Transaction Type]]="Maintenance",Table1[[#This Row],[Credit Amount]],"")</f>
        <v>-95.42</v>
      </c>
      <c r="N992">
        <v>10086</v>
      </c>
      <c r="O992" t="s">
        <v>2489</v>
      </c>
      <c r="P992" t="s">
        <v>2575</v>
      </c>
      <c r="Q992" t="s">
        <v>289</v>
      </c>
      <c r="R992">
        <v>10048</v>
      </c>
      <c r="S992" t="s">
        <v>2489</v>
      </c>
      <c r="T992" t="s">
        <v>2537</v>
      </c>
      <c r="U992" t="s">
        <v>290</v>
      </c>
      <c r="V992" t="s">
        <v>84</v>
      </c>
      <c r="W992">
        <v>100003075</v>
      </c>
      <c r="X992">
        <v>8005552076</v>
      </c>
      <c r="Y992" t="s">
        <v>2595</v>
      </c>
      <c r="Z992" t="s">
        <v>4671</v>
      </c>
      <c r="AA992" s="13">
        <v>-95.42</v>
      </c>
      <c r="AB992" s="14">
        <v>42469</v>
      </c>
      <c r="AC992" t="s">
        <v>36</v>
      </c>
    </row>
    <row r="993" spans="1:29" x14ac:dyDescent="0.25">
      <c r="A993" t="str">
        <f>CONCATENATE("Q",ROUNDUP(MONTH(Table1[[#This Row],[Month]])/3,0))</f>
        <v>Q2</v>
      </c>
      <c r="B993" s="14">
        <f>EOMONTH(Table1[[#This Row],[Credit Date]],-1)+1</f>
        <v>42461</v>
      </c>
      <c r="C993" t="str">
        <f>CONCATENATE(Table1[[#This Row],[Issuer Last Name]],", ",Table1[[#This Row],[Issuer First Name]])</f>
        <v>No. 086, Employee</v>
      </c>
      <c r="D993" t="str">
        <f>CONCATENATE(Table1[[#This Row],[Approver Last Name]],", ",Table1[[#This Row],[Approver First Name]])</f>
        <v>No. 048, Employee</v>
      </c>
      <c r="E993" t="str">
        <f>CONCATENATE(Table1[[#This Row],[Customer Last Name]],", ",Table1[[#This Row],[Customer First Name]])</f>
        <v>No. 10776, Client</v>
      </c>
      <c r="F993" t="str">
        <f>IF(Table1[[#This Row],[Credit Amount]]&gt;-19.99,"Less than 19.99",IF(Table1[[#This Row],[Credit Amount]]=-20,"20",IF(Table1[[#This Row],[Credit Amount]]&gt;-49.98,"20.01-49.98",IF(Table1[[#This Row],[Credit Amount]]=-49.99,"49.99",IF(Table1[[#This Row],[Credit Amount]]=-50,"50",IF(Table1[[#This Row],[Credit Amount]]&lt;-50.01,"Greater than 50"))))))</f>
        <v>20.01-49.98</v>
      </c>
      <c r="G993" t="str">
        <f>IF(Table1[[#This Row],[Transaction Type]]="Maintenance","Non-Sales","Sales")</f>
        <v>Non-Sales</v>
      </c>
      <c r="H993">
        <f>IF(Table1[[#This Row],[Quarter]]="q2",1,"")</f>
        <v>1</v>
      </c>
      <c r="I993" t="str">
        <f>IF(Table1[[#This Row],[Quarter]]="q3",1,"")</f>
        <v/>
      </c>
      <c r="J993">
        <f>IF(Table1[[#This Row],[Quarter]]="Q2",Table1[[#This Row],[Credit Amount]],"")</f>
        <v>-22.64</v>
      </c>
      <c r="K993" t="str">
        <f>IF(Table1[[#This Row],[Quarter]]="Q3",Table1[[#This Row],[Credit Amount]],"")</f>
        <v/>
      </c>
      <c r="L993" t="str">
        <f>IF(Table1[[#This Row],[Transaction Type]]="Upgrade",Table1[[#This Row],[Credit Amount]],IF(Table1[[#This Row],[Transaction Type]]="Activation",Table1[[#This Row],[Credit Amount]],""))</f>
        <v/>
      </c>
      <c r="M993">
        <f>IF(Table1[[#This Row],[Transaction Type]]="Maintenance",Table1[[#This Row],[Credit Amount]],"")</f>
        <v>-22.64</v>
      </c>
      <c r="N993">
        <v>10086</v>
      </c>
      <c r="O993" t="s">
        <v>2489</v>
      </c>
      <c r="P993" t="s">
        <v>2575</v>
      </c>
      <c r="Q993" t="s">
        <v>289</v>
      </c>
      <c r="R993">
        <v>10048</v>
      </c>
      <c r="S993" t="s">
        <v>2489</v>
      </c>
      <c r="T993" t="s">
        <v>2537</v>
      </c>
      <c r="U993" t="s">
        <v>290</v>
      </c>
      <c r="V993" t="s">
        <v>84</v>
      </c>
      <c r="W993">
        <v>100001775</v>
      </c>
      <c r="X993">
        <v>8005550776</v>
      </c>
      <c r="Y993" t="s">
        <v>2595</v>
      </c>
      <c r="Z993" t="s">
        <v>3371</v>
      </c>
      <c r="AA993" s="13">
        <v>-22.64</v>
      </c>
      <c r="AB993" s="14">
        <v>42475</v>
      </c>
      <c r="AC993" t="s">
        <v>36</v>
      </c>
    </row>
    <row r="994" spans="1:29" x14ac:dyDescent="0.25">
      <c r="A994" t="str">
        <f>CONCATENATE("Q",ROUNDUP(MONTH(Table1[[#This Row],[Month]])/3,0))</f>
        <v>Q2</v>
      </c>
      <c r="B994" s="14">
        <f>EOMONTH(Table1[[#This Row],[Credit Date]],-1)+1</f>
        <v>42461</v>
      </c>
      <c r="C994" t="str">
        <f>CONCATENATE(Table1[[#This Row],[Issuer Last Name]],", ",Table1[[#This Row],[Issuer First Name]])</f>
        <v>No. 086, Employee</v>
      </c>
      <c r="D994" t="str">
        <f>CONCATENATE(Table1[[#This Row],[Approver Last Name]],", ",Table1[[#This Row],[Approver First Name]])</f>
        <v>No. 048, Employee</v>
      </c>
      <c r="E994" t="str">
        <f>CONCATENATE(Table1[[#This Row],[Customer Last Name]],", ",Table1[[#This Row],[Customer First Name]])</f>
        <v>No. 13411, Client</v>
      </c>
      <c r="F9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4" t="str">
        <f>IF(Table1[[#This Row],[Transaction Type]]="Maintenance","Non-Sales","Sales")</f>
        <v>Non-Sales</v>
      </c>
      <c r="H994">
        <f>IF(Table1[[#This Row],[Quarter]]="q2",1,"")</f>
        <v>1</v>
      </c>
      <c r="I994" t="str">
        <f>IF(Table1[[#This Row],[Quarter]]="q3",1,"")</f>
        <v/>
      </c>
      <c r="J994">
        <f>IF(Table1[[#This Row],[Quarter]]="Q2",Table1[[#This Row],[Credit Amount]],"")</f>
        <v>-94.79</v>
      </c>
      <c r="K994" t="str">
        <f>IF(Table1[[#This Row],[Quarter]]="Q3",Table1[[#This Row],[Credit Amount]],"")</f>
        <v/>
      </c>
      <c r="L994" t="str">
        <f>IF(Table1[[#This Row],[Transaction Type]]="Upgrade",Table1[[#This Row],[Credit Amount]],IF(Table1[[#This Row],[Transaction Type]]="Activation",Table1[[#This Row],[Credit Amount]],""))</f>
        <v/>
      </c>
      <c r="M994">
        <f>IF(Table1[[#This Row],[Transaction Type]]="Maintenance",Table1[[#This Row],[Credit Amount]],"")</f>
        <v>-94.79</v>
      </c>
      <c r="N994">
        <v>10086</v>
      </c>
      <c r="O994" t="s">
        <v>2489</v>
      </c>
      <c r="P994" t="s">
        <v>2575</v>
      </c>
      <c r="Q994" t="s">
        <v>289</v>
      </c>
      <c r="R994">
        <v>10048</v>
      </c>
      <c r="S994" t="s">
        <v>2489</v>
      </c>
      <c r="T994" t="s">
        <v>2537</v>
      </c>
      <c r="U994" t="s">
        <v>290</v>
      </c>
      <c r="V994" t="s">
        <v>84</v>
      </c>
      <c r="W994">
        <v>100004410</v>
      </c>
      <c r="X994">
        <v>8005553411</v>
      </c>
      <c r="Y994" t="s">
        <v>2595</v>
      </c>
      <c r="Z994" t="s">
        <v>5999</v>
      </c>
      <c r="AA994" s="13">
        <v>-94.79</v>
      </c>
      <c r="AB994" s="14">
        <v>42485</v>
      </c>
      <c r="AC994" t="s">
        <v>36</v>
      </c>
    </row>
    <row r="995" spans="1:29" x14ac:dyDescent="0.25">
      <c r="A995" t="str">
        <f>CONCATENATE("Q",ROUNDUP(MONTH(Table1[[#This Row],[Month]])/3,0))</f>
        <v>Q2</v>
      </c>
      <c r="B995" s="14">
        <f>EOMONTH(Table1[[#This Row],[Credit Date]],-1)+1</f>
        <v>42461</v>
      </c>
      <c r="C995" t="str">
        <f>CONCATENATE(Table1[[#This Row],[Issuer Last Name]],", ",Table1[[#This Row],[Issuer First Name]])</f>
        <v>No. 086, Employee</v>
      </c>
      <c r="D995" t="str">
        <f>CONCATENATE(Table1[[#This Row],[Approver Last Name]],", ",Table1[[#This Row],[Approver First Name]])</f>
        <v>No. 048, Employee</v>
      </c>
      <c r="E995" t="str">
        <f>CONCATENATE(Table1[[#This Row],[Customer Last Name]],", ",Table1[[#This Row],[Customer First Name]])</f>
        <v>No. 13729, Client</v>
      </c>
      <c r="F9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5" t="str">
        <f>IF(Table1[[#This Row],[Transaction Type]]="Maintenance","Non-Sales","Sales")</f>
        <v>Non-Sales</v>
      </c>
      <c r="H995">
        <f>IF(Table1[[#This Row],[Quarter]]="q2",1,"")</f>
        <v>1</v>
      </c>
      <c r="I995" t="str">
        <f>IF(Table1[[#This Row],[Quarter]]="q3",1,"")</f>
        <v/>
      </c>
      <c r="J995">
        <f>IF(Table1[[#This Row],[Quarter]]="Q2",Table1[[#This Row],[Credit Amount]],"")</f>
        <v>-90.16</v>
      </c>
      <c r="K995" t="str">
        <f>IF(Table1[[#This Row],[Quarter]]="Q3",Table1[[#This Row],[Credit Amount]],"")</f>
        <v/>
      </c>
      <c r="L995" t="str">
        <f>IF(Table1[[#This Row],[Transaction Type]]="Upgrade",Table1[[#This Row],[Credit Amount]],IF(Table1[[#This Row],[Transaction Type]]="Activation",Table1[[#This Row],[Credit Amount]],""))</f>
        <v/>
      </c>
      <c r="M995">
        <f>IF(Table1[[#This Row],[Transaction Type]]="Maintenance",Table1[[#This Row],[Credit Amount]],"")</f>
        <v>-90.16</v>
      </c>
      <c r="N995">
        <v>10086</v>
      </c>
      <c r="O995" t="s">
        <v>2489</v>
      </c>
      <c r="P995" t="s">
        <v>2575</v>
      </c>
      <c r="Q995" t="s">
        <v>289</v>
      </c>
      <c r="R995">
        <v>10048</v>
      </c>
      <c r="S995" t="s">
        <v>2489</v>
      </c>
      <c r="T995" t="s">
        <v>2537</v>
      </c>
      <c r="U995" t="s">
        <v>290</v>
      </c>
      <c r="V995" t="s">
        <v>84</v>
      </c>
      <c r="W995">
        <v>100004728</v>
      </c>
      <c r="X995">
        <v>8005553729</v>
      </c>
      <c r="Y995" t="s">
        <v>2595</v>
      </c>
      <c r="Z995" t="s">
        <v>6317</v>
      </c>
      <c r="AA995" s="13">
        <v>-90.16</v>
      </c>
      <c r="AB995" s="14">
        <v>42485</v>
      </c>
      <c r="AC995" t="s">
        <v>36</v>
      </c>
    </row>
    <row r="996" spans="1:29" x14ac:dyDescent="0.25">
      <c r="A996" t="str">
        <f>CONCATENATE("Q",ROUNDUP(MONTH(Table1[[#This Row],[Month]])/3,0))</f>
        <v>Q2</v>
      </c>
      <c r="B996" s="14">
        <f>EOMONTH(Table1[[#This Row],[Credit Date]],-1)+1</f>
        <v>42491</v>
      </c>
      <c r="C996" t="str">
        <f>CONCATENATE(Table1[[#This Row],[Issuer Last Name]],", ",Table1[[#This Row],[Issuer First Name]])</f>
        <v>No. 086, Employee</v>
      </c>
      <c r="D996" t="str">
        <f>CONCATENATE(Table1[[#This Row],[Approver Last Name]],", ",Table1[[#This Row],[Approver First Name]])</f>
        <v>No. 048, Employee</v>
      </c>
      <c r="E996" t="str">
        <f>CONCATENATE(Table1[[#This Row],[Customer Last Name]],", ",Table1[[#This Row],[Customer First Name]])</f>
        <v>No. 12330, Client</v>
      </c>
      <c r="F996" t="str">
        <f>IF(Table1[[#This Row],[Credit Amount]]&gt;-19.99,"Less than 19.99",IF(Table1[[#This Row],[Credit Amount]]=-20,"20",IF(Table1[[#This Row],[Credit Amount]]&gt;-49.98,"20.01-49.98",IF(Table1[[#This Row],[Credit Amount]]=-49.99,"49.99",IF(Table1[[#This Row],[Credit Amount]]=-50,"50",IF(Table1[[#This Row],[Credit Amount]]&lt;-50.01,"Greater than 50"))))))</f>
        <v>Less than 19.99</v>
      </c>
      <c r="G996" t="str">
        <f>IF(Table1[[#This Row],[Transaction Type]]="Maintenance","Non-Sales","Sales")</f>
        <v>Non-Sales</v>
      </c>
      <c r="H996">
        <f>IF(Table1[[#This Row],[Quarter]]="q2",1,"")</f>
        <v>1</v>
      </c>
      <c r="I996" t="str">
        <f>IF(Table1[[#This Row],[Quarter]]="q3",1,"")</f>
        <v/>
      </c>
      <c r="J996">
        <f>IF(Table1[[#This Row],[Quarter]]="Q2",Table1[[#This Row],[Credit Amount]],"")</f>
        <v>-12</v>
      </c>
      <c r="K996" t="str">
        <f>IF(Table1[[#This Row],[Quarter]]="Q3",Table1[[#This Row],[Credit Amount]],"")</f>
        <v/>
      </c>
      <c r="L996" t="str">
        <f>IF(Table1[[#This Row],[Transaction Type]]="Upgrade",Table1[[#This Row],[Credit Amount]],IF(Table1[[#This Row],[Transaction Type]]="Activation",Table1[[#This Row],[Credit Amount]],""))</f>
        <v/>
      </c>
      <c r="M996">
        <f>IF(Table1[[#This Row],[Transaction Type]]="Maintenance",Table1[[#This Row],[Credit Amount]],"")</f>
        <v>-12</v>
      </c>
      <c r="N996">
        <v>10086</v>
      </c>
      <c r="O996" t="s">
        <v>2489</v>
      </c>
      <c r="P996" t="s">
        <v>2575</v>
      </c>
      <c r="Q996" t="s">
        <v>289</v>
      </c>
      <c r="R996">
        <v>10048</v>
      </c>
      <c r="S996" t="s">
        <v>2489</v>
      </c>
      <c r="T996" t="s">
        <v>2537</v>
      </c>
      <c r="U996" t="s">
        <v>290</v>
      </c>
      <c r="V996" t="s">
        <v>84</v>
      </c>
      <c r="W996">
        <v>100003329</v>
      </c>
      <c r="X996">
        <v>8005552330</v>
      </c>
      <c r="Y996" t="s">
        <v>2595</v>
      </c>
      <c r="Z996" t="s">
        <v>4925</v>
      </c>
      <c r="AA996" s="13">
        <v>-12</v>
      </c>
      <c r="AB996" s="14">
        <v>42496</v>
      </c>
      <c r="AC996" t="s">
        <v>36</v>
      </c>
    </row>
    <row r="997" spans="1:29" x14ac:dyDescent="0.25">
      <c r="A997" t="str">
        <f>CONCATENATE("Q",ROUNDUP(MONTH(Table1[[#This Row],[Month]])/3,0))</f>
        <v>Q2</v>
      </c>
      <c r="B997" s="14">
        <f>EOMONTH(Table1[[#This Row],[Credit Date]],-1)+1</f>
        <v>42491</v>
      </c>
      <c r="C997" t="str">
        <f>CONCATENATE(Table1[[#This Row],[Issuer Last Name]],", ",Table1[[#This Row],[Issuer First Name]])</f>
        <v>No. 086, Employee</v>
      </c>
      <c r="D997" t="str">
        <f>CONCATENATE(Table1[[#This Row],[Approver Last Name]],", ",Table1[[#This Row],[Approver First Name]])</f>
        <v>No. 048, Employee</v>
      </c>
      <c r="E997" t="str">
        <f>CONCATENATE(Table1[[#This Row],[Customer Last Name]],", ",Table1[[#This Row],[Customer First Name]])</f>
        <v>No. 13891, Client</v>
      </c>
      <c r="F9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7" t="str">
        <f>IF(Table1[[#This Row],[Transaction Type]]="Maintenance","Non-Sales","Sales")</f>
        <v>Sales</v>
      </c>
      <c r="H997">
        <f>IF(Table1[[#This Row],[Quarter]]="q2",1,"")</f>
        <v>1</v>
      </c>
      <c r="I997" t="str">
        <f>IF(Table1[[#This Row],[Quarter]]="q3",1,"")</f>
        <v/>
      </c>
      <c r="J997">
        <f>IF(Table1[[#This Row],[Quarter]]="Q2",Table1[[#This Row],[Credit Amount]],"")</f>
        <v>-73.430000000000007</v>
      </c>
      <c r="K997" t="str">
        <f>IF(Table1[[#This Row],[Quarter]]="Q3",Table1[[#This Row],[Credit Amount]],"")</f>
        <v/>
      </c>
      <c r="L997">
        <f>IF(Table1[[#This Row],[Transaction Type]]="Upgrade",Table1[[#This Row],[Credit Amount]],IF(Table1[[#This Row],[Transaction Type]]="Activation",Table1[[#This Row],[Credit Amount]],""))</f>
        <v>-73.430000000000007</v>
      </c>
      <c r="M997" t="str">
        <f>IF(Table1[[#This Row],[Transaction Type]]="Maintenance",Table1[[#This Row],[Credit Amount]],"")</f>
        <v/>
      </c>
      <c r="N997">
        <v>10086</v>
      </c>
      <c r="O997" t="s">
        <v>2489</v>
      </c>
      <c r="P997" t="s">
        <v>2575</v>
      </c>
      <c r="Q997" t="s">
        <v>289</v>
      </c>
      <c r="R997">
        <v>10048</v>
      </c>
      <c r="S997" t="s">
        <v>2489</v>
      </c>
      <c r="T997" t="s">
        <v>2537</v>
      </c>
      <c r="U997" t="s">
        <v>290</v>
      </c>
      <c r="V997" t="s">
        <v>84</v>
      </c>
      <c r="W997">
        <v>100004890</v>
      </c>
      <c r="X997">
        <v>8005553891</v>
      </c>
      <c r="Y997" t="s">
        <v>2595</v>
      </c>
      <c r="Z997" t="s">
        <v>6479</v>
      </c>
      <c r="AA997" s="13">
        <v>-73.430000000000007</v>
      </c>
      <c r="AB997" s="14">
        <v>42499</v>
      </c>
      <c r="AC997" t="s">
        <v>35</v>
      </c>
    </row>
    <row r="998" spans="1:29" x14ac:dyDescent="0.25">
      <c r="A998" t="str">
        <f>CONCATENATE("Q",ROUNDUP(MONTH(Table1[[#This Row],[Month]])/3,0))</f>
        <v>Q2</v>
      </c>
      <c r="B998" s="14">
        <f>EOMONTH(Table1[[#This Row],[Credit Date]],-1)+1</f>
        <v>42491</v>
      </c>
      <c r="C998" t="str">
        <f>CONCATENATE(Table1[[#This Row],[Issuer Last Name]],", ",Table1[[#This Row],[Issuer First Name]])</f>
        <v>No. 086, Employee</v>
      </c>
      <c r="D998" t="str">
        <f>CONCATENATE(Table1[[#This Row],[Approver Last Name]],", ",Table1[[#This Row],[Approver First Name]])</f>
        <v>No. 048, Employee</v>
      </c>
      <c r="E998" t="str">
        <f>CONCATENATE(Table1[[#This Row],[Customer Last Name]],", ",Table1[[#This Row],[Customer First Name]])</f>
        <v>No. 10609, Client</v>
      </c>
      <c r="F9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998" t="str">
        <f>IF(Table1[[#This Row],[Transaction Type]]="Maintenance","Non-Sales","Sales")</f>
        <v>Sales</v>
      </c>
      <c r="H998">
        <f>IF(Table1[[#This Row],[Quarter]]="q2",1,"")</f>
        <v>1</v>
      </c>
      <c r="I998" t="str">
        <f>IF(Table1[[#This Row],[Quarter]]="q3",1,"")</f>
        <v/>
      </c>
      <c r="J998">
        <f>IF(Table1[[#This Row],[Quarter]]="Q2",Table1[[#This Row],[Credit Amount]],"")</f>
        <v>-74.180000000000007</v>
      </c>
      <c r="K998" t="str">
        <f>IF(Table1[[#This Row],[Quarter]]="Q3",Table1[[#This Row],[Credit Amount]],"")</f>
        <v/>
      </c>
      <c r="L998">
        <f>IF(Table1[[#This Row],[Transaction Type]]="Upgrade",Table1[[#This Row],[Credit Amount]],IF(Table1[[#This Row],[Transaction Type]]="Activation",Table1[[#This Row],[Credit Amount]],""))</f>
        <v>-74.180000000000007</v>
      </c>
      <c r="M998" t="str">
        <f>IF(Table1[[#This Row],[Transaction Type]]="Maintenance",Table1[[#This Row],[Credit Amount]],"")</f>
        <v/>
      </c>
      <c r="N998">
        <v>10086</v>
      </c>
      <c r="O998" t="s">
        <v>2489</v>
      </c>
      <c r="P998" t="s">
        <v>2575</v>
      </c>
      <c r="Q998" t="s">
        <v>289</v>
      </c>
      <c r="R998">
        <v>10048</v>
      </c>
      <c r="S998" t="s">
        <v>2489</v>
      </c>
      <c r="T998" t="s">
        <v>2537</v>
      </c>
      <c r="U998" t="s">
        <v>290</v>
      </c>
      <c r="V998" t="s">
        <v>84</v>
      </c>
      <c r="W998">
        <v>100001608</v>
      </c>
      <c r="X998">
        <v>8005550609</v>
      </c>
      <c r="Y998" t="s">
        <v>2595</v>
      </c>
      <c r="Z998" t="s">
        <v>3204</v>
      </c>
      <c r="AA998" s="13">
        <v>-74.180000000000007</v>
      </c>
      <c r="AB998" s="14">
        <v>42501</v>
      </c>
      <c r="AC998" t="s">
        <v>35</v>
      </c>
    </row>
    <row r="999" spans="1:29" x14ac:dyDescent="0.25">
      <c r="A999" t="str">
        <f>CONCATENATE("Q",ROUNDUP(MONTH(Table1[[#This Row],[Month]])/3,0))</f>
        <v>Q2</v>
      </c>
      <c r="B999" s="14">
        <f>EOMONTH(Table1[[#This Row],[Credit Date]],-1)+1</f>
        <v>42491</v>
      </c>
      <c r="C999" t="str">
        <f>CONCATENATE(Table1[[#This Row],[Issuer Last Name]],", ",Table1[[#This Row],[Issuer First Name]])</f>
        <v>No. 086, Employee</v>
      </c>
      <c r="D999" t="str">
        <f>CONCATENATE(Table1[[#This Row],[Approver Last Name]],", ",Table1[[#This Row],[Approver First Name]])</f>
        <v>No. 048, Employee</v>
      </c>
      <c r="E999" t="str">
        <f>CONCATENATE(Table1[[#This Row],[Customer Last Name]],", ",Table1[[#This Row],[Customer First Name]])</f>
        <v>No. 13479, Client</v>
      </c>
      <c r="F999" t="str">
        <f>IF(Table1[[#This Row],[Credit Amount]]&gt;-19.99,"Less than 19.99",IF(Table1[[#This Row],[Credit Amount]]=-20,"20",IF(Table1[[#This Row],[Credit Amount]]&gt;-49.98,"20.01-49.98",IF(Table1[[#This Row],[Credit Amount]]=-49.99,"49.99",IF(Table1[[#This Row],[Credit Amount]]=-50,"50",IF(Table1[[#This Row],[Credit Amount]]&lt;-50.01,"Greater than 50"))))))</f>
        <v>20.01-49.98</v>
      </c>
      <c r="G999" t="str">
        <f>IF(Table1[[#This Row],[Transaction Type]]="Maintenance","Non-Sales","Sales")</f>
        <v>Non-Sales</v>
      </c>
      <c r="H999">
        <f>IF(Table1[[#This Row],[Quarter]]="q2",1,"")</f>
        <v>1</v>
      </c>
      <c r="I999" t="str">
        <f>IF(Table1[[#This Row],[Quarter]]="q3",1,"")</f>
        <v/>
      </c>
      <c r="J999">
        <f>IF(Table1[[#This Row],[Quarter]]="Q2",Table1[[#This Row],[Credit Amount]],"")</f>
        <v>-44.71</v>
      </c>
      <c r="K999" t="str">
        <f>IF(Table1[[#This Row],[Quarter]]="Q3",Table1[[#This Row],[Credit Amount]],"")</f>
        <v/>
      </c>
      <c r="L999" t="str">
        <f>IF(Table1[[#This Row],[Transaction Type]]="Upgrade",Table1[[#This Row],[Credit Amount]],IF(Table1[[#This Row],[Transaction Type]]="Activation",Table1[[#This Row],[Credit Amount]],""))</f>
        <v/>
      </c>
      <c r="M999">
        <f>IF(Table1[[#This Row],[Transaction Type]]="Maintenance",Table1[[#This Row],[Credit Amount]],"")</f>
        <v>-44.71</v>
      </c>
      <c r="N999">
        <v>10086</v>
      </c>
      <c r="O999" t="s">
        <v>2489</v>
      </c>
      <c r="P999" t="s">
        <v>2575</v>
      </c>
      <c r="Q999" t="s">
        <v>289</v>
      </c>
      <c r="R999">
        <v>10048</v>
      </c>
      <c r="S999" t="s">
        <v>2489</v>
      </c>
      <c r="T999" t="s">
        <v>2537</v>
      </c>
      <c r="U999" t="s">
        <v>290</v>
      </c>
      <c r="V999" t="s">
        <v>84</v>
      </c>
      <c r="W999">
        <v>100004478</v>
      </c>
      <c r="X999">
        <v>8005553479</v>
      </c>
      <c r="Y999" t="s">
        <v>2595</v>
      </c>
      <c r="Z999" t="s">
        <v>6067</v>
      </c>
      <c r="AA999" s="13">
        <v>-44.71</v>
      </c>
      <c r="AB999" s="14">
        <v>42502</v>
      </c>
      <c r="AC999" t="s">
        <v>36</v>
      </c>
    </row>
    <row r="1000" spans="1:29" x14ac:dyDescent="0.25">
      <c r="A1000" t="str">
        <f>CONCATENATE("Q",ROUNDUP(MONTH(Table1[[#This Row],[Month]])/3,0))</f>
        <v>Q2</v>
      </c>
      <c r="B1000" s="14">
        <f>EOMONTH(Table1[[#This Row],[Credit Date]],-1)+1</f>
        <v>42491</v>
      </c>
      <c r="C1000" t="str">
        <f>CONCATENATE(Table1[[#This Row],[Issuer Last Name]],", ",Table1[[#This Row],[Issuer First Name]])</f>
        <v>No. 086, Employee</v>
      </c>
      <c r="D1000" t="str">
        <f>CONCATENATE(Table1[[#This Row],[Approver Last Name]],", ",Table1[[#This Row],[Approver First Name]])</f>
        <v>No. 048, Employee</v>
      </c>
      <c r="E1000" t="str">
        <f>CONCATENATE(Table1[[#This Row],[Customer Last Name]],", ",Table1[[#This Row],[Customer First Name]])</f>
        <v>No. 11043, Client</v>
      </c>
      <c r="F10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00" t="str">
        <f>IF(Table1[[#This Row],[Transaction Type]]="Maintenance","Non-Sales","Sales")</f>
        <v>Non-Sales</v>
      </c>
      <c r="H1000">
        <f>IF(Table1[[#This Row],[Quarter]]="q2",1,"")</f>
        <v>1</v>
      </c>
      <c r="I1000" t="str">
        <f>IF(Table1[[#This Row],[Quarter]]="q3",1,"")</f>
        <v/>
      </c>
      <c r="J1000">
        <f>IF(Table1[[#This Row],[Quarter]]="Q2",Table1[[#This Row],[Credit Amount]],"")</f>
        <v>-63.37</v>
      </c>
      <c r="K1000" t="str">
        <f>IF(Table1[[#This Row],[Quarter]]="Q3",Table1[[#This Row],[Credit Amount]],"")</f>
        <v/>
      </c>
      <c r="L1000" t="str">
        <f>IF(Table1[[#This Row],[Transaction Type]]="Upgrade",Table1[[#This Row],[Credit Amount]],IF(Table1[[#This Row],[Transaction Type]]="Activation",Table1[[#This Row],[Credit Amount]],""))</f>
        <v/>
      </c>
      <c r="M1000">
        <f>IF(Table1[[#This Row],[Transaction Type]]="Maintenance",Table1[[#This Row],[Credit Amount]],"")</f>
        <v>-63.37</v>
      </c>
      <c r="N1000">
        <v>10086</v>
      </c>
      <c r="O1000" t="s">
        <v>2489</v>
      </c>
      <c r="P1000" t="s">
        <v>2575</v>
      </c>
      <c r="Q1000" t="s">
        <v>289</v>
      </c>
      <c r="R1000">
        <v>10048</v>
      </c>
      <c r="S1000" t="s">
        <v>2489</v>
      </c>
      <c r="T1000" t="s">
        <v>2537</v>
      </c>
      <c r="U1000" t="s">
        <v>290</v>
      </c>
      <c r="V1000" t="s">
        <v>84</v>
      </c>
      <c r="W1000">
        <v>100002042</v>
      </c>
      <c r="X1000">
        <v>8005551043</v>
      </c>
      <c r="Y1000" t="s">
        <v>2595</v>
      </c>
      <c r="Z1000" t="s">
        <v>3638</v>
      </c>
      <c r="AA1000" s="13">
        <v>-63.37</v>
      </c>
      <c r="AB1000" s="14">
        <v>42504</v>
      </c>
      <c r="AC1000" t="s">
        <v>36</v>
      </c>
    </row>
    <row r="1001" spans="1:29" x14ac:dyDescent="0.25">
      <c r="A1001" t="str">
        <f>CONCATENATE("Q",ROUNDUP(MONTH(Table1[[#This Row],[Month]])/3,0))</f>
        <v>Q2</v>
      </c>
      <c r="B1001" s="14">
        <f>EOMONTH(Table1[[#This Row],[Credit Date]],-1)+1</f>
        <v>42491</v>
      </c>
      <c r="C1001" t="str">
        <f>CONCATENATE(Table1[[#This Row],[Issuer Last Name]],", ",Table1[[#This Row],[Issuer First Name]])</f>
        <v>No. 086, Employee</v>
      </c>
      <c r="D1001" t="str">
        <f>CONCATENATE(Table1[[#This Row],[Approver Last Name]],", ",Table1[[#This Row],[Approver First Name]])</f>
        <v>No. 048, Employee</v>
      </c>
      <c r="E1001" t="str">
        <f>CONCATENATE(Table1[[#This Row],[Customer Last Name]],", ",Table1[[#This Row],[Customer First Name]])</f>
        <v>No. 10913, Client</v>
      </c>
      <c r="F1001" t="str">
        <f>IF(Table1[[#This Row],[Credit Amount]]&gt;-19.99,"Less than 19.99",IF(Table1[[#This Row],[Credit Amount]]=-20,"20",IF(Table1[[#This Row],[Credit Amount]]&gt;-49.98,"20.01-49.98",IF(Table1[[#This Row],[Credit Amount]]=-49.99,"49.99",IF(Table1[[#This Row],[Credit Amount]]=-50,"50",IF(Table1[[#This Row],[Credit Amount]]&lt;-50.01,"Greater than 50"))))))</f>
        <v>20.01-49.98</v>
      </c>
      <c r="G1001" t="str">
        <f>IF(Table1[[#This Row],[Transaction Type]]="Maintenance","Non-Sales","Sales")</f>
        <v>Sales</v>
      </c>
      <c r="H1001">
        <f>IF(Table1[[#This Row],[Quarter]]="q2",1,"")</f>
        <v>1</v>
      </c>
      <c r="I1001" t="str">
        <f>IF(Table1[[#This Row],[Quarter]]="q3",1,"")</f>
        <v/>
      </c>
      <c r="J1001">
        <f>IF(Table1[[#This Row],[Quarter]]="Q2",Table1[[#This Row],[Credit Amount]],"")</f>
        <v>-36.46</v>
      </c>
      <c r="K1001" t="str">
        <f>IF(Table1[[#This Row],[Quarter]]="Q3",Table1[[#This Row],[Credit Amount]],"")</f>
        <v/>
      </c>
      <c r="L1001">
        <f>IF(Table1[[#This Row],[Transaction Type]]="Upgrade",Table1[[#This Row],[Credit Amount]],IF(Table1[[#This Row],[Transaction Type]]="Activation",Table1[[#This Row],[Credit Amount]],""))</f>
        <v>-36.46</v>
      </c>
      <c r="M1001" t="str">
        <f>IF(Table1[[#This Row],[Transaction Type]]="Maintenance",Table1[[#This Row],[Credit Amount]],"")</f>
        <v/>
      </c>
      <c r="N1001">
        <v>10086</v>
      </c>
      <c r="O1001" t="s">
        <v>2489</v>
      </c>
      <c r="P1001" t="s">
        <v>2575</v>
      </c>
      <c r="Q1001" t="s">
        <v>289</v>
      </c>
      <c r="R1001">
        <v>10048</v>
      </c>
      <c r="S1001" t="s">
        <v>2489</v>
      </c>
      <c r="T1001" t="s">
        <v>2537</v>
      </c>
      <c r="U1001" t="s">
        <v>290</v>
      </c>
      <c r="V1001" t="s">
        <v>84</v>
      </c>
      <c r="W1001">
        <v>100001912</v>
      </c>
      <c r="X1001">
        <v>8005550913</v>
      </c>
      <c r="Y1001" t="s">
        <v>2595</v>
      </c>
      <c r="Z1001" t="s">
        <v>3508</v>
      </c>
      <c r="AA1001" s="13">
        <v>-36.46</v>
      </c>
      <c r="AB1001" s="14">
        <v>42506</v>
      </c>
      <c r="AC1001" t="s">
        <v>37</v>
      </c>
    </row>
    <row r="1002" spans="1:29" x14ac:dyDescent="0.25">
      <c r="A1002" t="str">
        <f>CONCATENATE("Q",ROUNDUP(MONTH(Table1[[#This Row],[Month]])/3,0))</f>
        <v>Q2</v>
      </c>
      <c r="B1002" s="14">
        <f>EOMONTH(Table1[[#This Row],[Credit Date]],-1)+1</f>
        <v>42491</v>
      </c>
      <c r="C1002" t="str">
        <f>CONCATENATE(Table1[[#This Row],[Issuer Last Name]],", ",Table1[[#This Row],[Issuer First Name]])</f>
        <v>No. 086, Employee</v>
      </c>
      <c r="D1002" t="str">
        <f>CONCATENATE(Table1[[#This Row],[Approver Last Name]],", ",Table1[[#This Row],[Approver First Name]])</f>
        <v>No. 048, Employee</v>
      </c>
      <c r="E1002" t="str">
        <f>CONCATENATE(Table1[[#This Row],[Customer Last Name]],", ",Table1[[#This Row],[Customer First Name]])</f>
        <v>No. 10446, Client</v>
      </c>
      <c r="F10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02" t="str">
        <f>IF(Table1[[#This Row],[Transaction Type]]="Maintenance","Non-Sales","Sales")</f>
        <v>Non-Sales</v>
      </c>
      <c r="H1002">
        <f>IF(Table1[[#This Row],[Quarter]]="q2",1,"")</f>
        <v>1</v>
      </c>
      <c r="I1002" t="str">
        <f>IF(Table1[[#This Row],[Quarter]]="q3",1,"")</f>
        <v/>
      </c>
      <c r="J1002">
        <f>IF(Table1[[#This Row],[Quarter]]="Q2",Table1[[#This Row],[Credit Amount]],"")</f>
        <v>-56.31</v>
      </c>
      <c r="K1002" t="str">
        <f>IF(Table1[[#This Row],[Quarter]]="Q3",Table1[[#This Row],[Credit Amount]],"")</f>
        <v/>
      </c>
      <c r="L1002" t="str">
        <f>IF(Table1[[#This Row],[Transaction Type]]="Upgrade",Table1[[#This Row],[Credit Amount]],IF(Table1[[#This Row],[Transaction Type]]="Activation",Table1[[#This Row],[Credit Amount]],""))</f>
        <v/>
      </c>
      <c r="M1002">
        <f>IF(Table1[[#This Row],[Transaction Type]]="Maintenance",Table1[[#This Row],[Credit Amount]],"")</f>
        <v>-56.31</v>
      </c>
      <c r="N1002">
        <v>10086</v>
      </c>
      <c r="O1002" t="s">
        <v>2489</v>
      </c>
      <c r="P1002" t="s">
        <v>2575</v>
      </c>
      <c r="Q1002" t="s">
        <v>289</v>
      </c>
      <c r="R1002">
        <v>10048</v>
      </c>
      <c r="S1002" t="s">
        <v>2489</v>
      </c>
      <c r="T1002" t="s">
        <v>2537</v>
      </c>
      <c r="U1002" t="s">
        <v>290</v>
      </c>
      <c r="V1002" t="s">
        <v>84</v>
      </c>
      <c r="W1002">
        <v>100001445</v>
      </c>
      <c r="X1002">
        <v>8005550446</v>
      </c>
      <c r="Y1002" t="s">
        <v>2595</v>
      </c>
      <c r="Z1002" t="s">
        <v>3041</v>
      </c>
      <c r="AA1002" s="13">
        <v>-56.31</v>
      </c>
      <c r="AB1002" s="14">
        <v>42511</v>
      </c>
      <c r="AC1002" t="s">
        <v>36</v>
      </c>
    </row>
    <row r="1003" spans="1:29" x14ac:dyDescent="0.25">
      <c r="A1003" t="str">
        <f>CONCATENATE("Q",ROUNDUP(MONTH(Table1[[#This Row],[Month]])/3,0))</f>
        <v>Q2</v>
      </c>
      <c r="B1003" s="14">
        <f>EOMONTH(Table1[[#This Row],[Credit Date]],-1)+1</f>
        <v>42522</v>
      </c>
      <c r="C1003" t="str">
        <f>CONCATENATE(Table1[[#This Row],[Issuer Last Name]],", ",Table1[[#This Row],[Issuer First Name]])</f>
        <v>No. 086, Employee</v>
      </c>
      <c r="D1003" t="str">
        <f>CONCATENATE(Table1[[#This Row],[Approver Last Name]],", ",Table1[[#This Row],[Approver First Name]])</f>
        <v>No. 048, Employee</v>
      </c>
      <c r="E1003" t="str">
        <f>CONCATENATE(Table1[[#This Row],[Customer Last Name]],", ",Table1[[#This Row],[Customer First Name]])</f>
        <v>No. 12754, Client</v>
      </c>
      <c r="F1003" t="str">
        <f>IF(Table1[[#This Row],[Credit Amount]]&gt;-19.99,"Less than 19.99",IF(Table1[[#This Row],[Credit Amount]]=-20,"20",IF(Table1[[#This Row],[Credit Amount]]&gt;-49.98,"20.01-49.98",IF(Table1[[#This Row],[Credit Amount]]=-49.99,"49.99",IF(Table1[[#This Row],[Credit Amount]]=-50,"50",IF(Table1[[#This Row],[Credit Amount]]&lt;-50.01,"Greater than 50"))))))</f>
        <v>20.01-49.98</v>
      </c>
      <c r="G1003" t="str">
        <f>IF(Table1[[#This Row],[Transaction Type]]="Maintenance","Non-Sales","Sales")</f>
        <v>Sales</v>
      </c>
      <c r="H1003">
        <f>IF(Table1[[#This Row],[Quarter]]="q2",1,"")</f>
        <v>1</v>
      </c>
      <c r="I1003" t="str">
        <f>IF(Table1[[#This Row],[Quarter]]="q3",1,"")</f>
        <v/>
      </c>
      <c r="J1003">
        <f>IF(Table1[[#This Row],[Quarter]]="Q2",Table1[[#This Row],[Credit Amount]],"")</f>
        <v>-23.67</v>
      </c>
      <c r="K1003" t="str">
        <f>IF(Table1[[#This Row],[Quarter]]="Q3",Table1[[#This Row],[Credit Amount]],"")</f>
        <v/>
      </c>
      <c r="L1003">
        <f>IF(Table1[[#This Row],[Transaction Type]]="Upgrade",Table1[[#This Row],[Credit Amount]],IF(Table1[[#This Row],[Transaction Type]]="Activation",Table1[[#This Row],[Credit Amount]],""))</f>
        <v>-23.67</v>
      </c>
      <c r="M1003" t="str">
        <f>IF(Table1[[#This Row],[Transaction Type]]="Maintenance",Table1[[#This Row],[Credit Amount]],"")</f>
        <v/>
      </c>
      <c r="N1003">
        <v>10086</v>
      </c>
      <c r="O1003" t="s">
        <v>2489</v>
      </c>
      <c r="P1003" t="s">
        <v>2575</v>
      </c>
      <c r="Q1003" t="s">
        <v>289</v>
      </c>
      <c r="R1003">
        <v>10048</v>
      </c>
      <c r="S1003" t="s">
        <v>2489</v>
      </c>
      <c r="T1003" t="s">
        <v>2537</v>
      </c>
      <c r="U1003" t="s">
        <v>290</v>
      </c>
      <c r="V1003" t="s">
        <v>84</v>
      </c>
      <c r="W1003">
        <v>100003753</v>
      </c>
      <c r="X1003">
        <v>8005552754</v>
      </c>
      <c r="Y1003" t="s">
        <v>2595</v>
      </c>
      <c r="Z1003" t="s">
        <v>5346</v>
      </c>
      <c r="AA1003" s="13">
        <v>-23.67</v>
      </c>
      <c r="AB1003" s="14">
        <v>42524</v>
      </c>
      <c r="AC1003" t="s">
        <v>37</v>
      </c>
    </row>
    <row r="1004" spans="1:29" x14ac:dyDescent="0.25">
      <c r="A1004" t="str">
        <f>CONCATENATE("Q",ROUNDUP(MONTH(Table1[[#This Row],[Month]])/3,0))</f>
        <v>Q2</v>
      </c>
      <c r="B1004" s="14">
        <f>EOMONTH(Table1[[#This Row],[Credit Date]],-1)+1</f>
        <v>42522</v>
      </c>
      <c r="C1004" t="str">
        <f>CONCATENATE(Table1[[#This Row],[Issuer Last Name]],", ",Table1[[#This Row],[Issuer First Name]])</f>
        <v>No. 086, Employee</v>
      </c>
      <c r="D1004" t="str">
        <f>CONCATENATE(Table1[[#This Row],[Approver Last Name]],", ",Table1[[#This Row],[Approver First Name]])</f>
        <v>No. 048, Employee</v>
      </c>
      <c r="E1004" t="str">
        <f>CONCATENATE(Table1[[#This Row],[Customer Last Name]],", ",Table1[[#This Row],[Customer First Name]])</f>
        <v>No. 10427, Client</v>
      </c>
      <c r="F1004" t="str">
        <f>IF(Table1[[#This Row],[Credit Amount]]&gt;-19.99,"Less than 19.99",IF(Table1[[#This Row],[Credit Amount]]=-20,"20",IF(Table1[[#This Row],[Credit Amount]]&gt;-49.98,"20.01-49.98",IF(Table1[[#This Row],[Credit Amount]]=-49.99,"49.99",IF(Table1[[#This Row],[Credit Amount]]=-50,"50",IF(Table1[[#This Row],[Credit Amount]]&lt;-50.01,"Greater than 50"))))))</f>
        <v>Less than 19.99</v>
      </c>
      <c r="G1004" t="str">
        <f>IF(Table1[[#This Row],[Transaction Type]]="Maintenance","Non-Sales","Sales")</f>
        <v>Non-Sales</v>
      </c>
      <c r="H1004">
        <f>IF(Table1[[#This Row],[Quarter]]="q2",1,"")</f>
        <v>1</v>
      </c>
      <c r="I1004" t="str">
        <f>IF(Table1[[#This Row],[Quarter]]="q3",1,"")</f>
        <v/>
      </c>
      <c r="J1004">
        <f>IF(Table1[[#This Row],[Quarter]]="Q2",Table1[[#This Row],[Credit Amount]],"")</f>
        <v>-6.91</v>
      </c>
      <c r="K1004" t="str">
        <f>IF(Table1[[#This Row],[Quarter]]="Q3",Table1[[#This Row],[Credit Amount]],"")</f>
        <v/>
      </c>
      <c r="L1004" t="str">
        <f>IF(Table1[[#This Row],[Transaction Type]]="Upgrade",Table1[[#This Row],[Credit Amount]],IF(Table1[[#This Row],[Transaction Type]]="Activation",Table1[[#This Row],[Credit Amount]],""))</f>
        <v/>
      </c>
      <c r="M1004">
        <f>IF(Table1[[#This Row],[Transaction Type]]="Maintenance",Table1[[#This Row],[Credit Amount]],"")</f>
        <v>-6.91</v>
      </c>
      <c r="N1004">
        <v>10086</v>
      </c>
      <c r="O1004" t="s">
        <v>2489</v>
      </c>
      <c r="P1004" t="s">
        <v>2575</v>
      </c>
      <c r="Q1004" t="s">
        <v>289</v>
      </c>
      <c r="R1004">
        <v>10048</v>
      </c>
      <c r="S1004" t="s">
        <v>2489</v>
      </c>
      <c r="T1004" t="s">
        <v>2537</v>
      </c>
      <c r="U1004" t="s">
        <v>290</v>
      </c>
      <c r="V1004" t="s">
        <v>84</v>
      </c>
      <c r="W1004">
        <v>100001426</v>
      </c>
      <c r="X1004">
        <v>8005550427</v>
      </c>
      <c r="Y1004" t="s">
        <v>2595</v>
      </c>
      <c r="Z1004" t="s">
        <v>3022</v>
      </c>
      <c r="AA1004" s="13">
        <v>-6.91</v>
      </c>
      <c r="AB1004" s="14">
        <v>42528</v>
      </c>
      <c r="AC1004" t="s">
        <v>36</v>
      </c>
    </row>
    <row r="1005" spans="1:29" x14ac:dyDescent="0.25">
      <c r="A1005" t="str">
        <f>CONCATENATE("Q",ROUNDUP(MONTH(Table1[[#This Row],[Month]])/3,0))</f>
        <v>Q2</v>
      </c>
      <c r="B1005" s="14">
        <f>EOMONTH(Table1[[#This Row],[Credit Date]],-1)+1</f>
        <v>42522</v>
      </c>
      <c r="C1005" t="str">
        <f>CONCATENATE(Table1[[#This Row],[Issuer Last Name]],", ",Table1[[#This Row],[Issuer First Name]])</f>
        <v>No. 086, Employee</v>
      </c>
      <c r="D1005" t="str">
        <f>CONCATENATE(Table1[[#This Row],[Approver Last Name]],", ",Table1[[#This Row],[Approver First Name]])</f>
        <v>No. 048, Employee</v>
      </c>
      <c r="E1005" t="str">
        <f>CONCATENATE(Table1[[#This Row],[Customer Last Name]],", ",Table1[[#This Row],[Customer First Name]])</f>
        <v>No. 11212, Client</v>
      </c>
      <c r="F1005" t="str">
        <f>IF(Table1[[#This Row],[Credit Amount]]&gt;-19.99,"Less than 19.99",IF(Table1[[#This Row],[Credit Amount]]=-20,"20",IF(Table1[[#This Row],[Credit Amount]]&gt;-49.98,"20.01-49.98",IF(Table1[[#This Row],[Credit Amount]]=-49.99,"49.99",IF(Table1[[#This Row],[Credit Amount]]=-50,"50",IF(Table1[[#This Row],[Credit Amount]]&lt;-50.01,"Greater than 50"))))))</f>
        <v>20.01-49.98</v>
      </c>
      <c r="G1005" t="str">
        <f>IF(Table1[[#This Row],[Transaction Type]]="Maintenance","Non-Sales","Sales")</f>
        <v>Non-Sales</v>
      </c>
      <c r="H1005">
        <f>IF(Table1[[#This Row],[Quarter]]="q2",1,"")</f>
        <v>1</v>
      </c>
      <c r="I1005" t="str">
        <f>IF(Table1[[#This Row],[Quarter]]="q3",1,"")</f>
        <v/>
      </c>
      <c r="J1005">
        <f>IF(Table1[[#This Row],[Quarter]]="Q2",Table1[[#This Row],[Credit Amount]],"")</f>
        <v>-48.76</v>
      </c>
      <c r="K1005" t="str">
        <f>IF(Table1[[#This Row],[Quarter]]="Q3",Table1[[#This Row],[Credit Amount]],"")</f>
        <v/>
      </c>
      <c r="L1005" t="str">
        <f>IF(Table1[[#This Row],[Transaction Type]]="Upgrade",Table1[[#This Row],[Credit Amount]],IF(Table1[[#This Row],[Transaction Type]]="Activation",Table1[[#This Row],[Credit Amount]],""))</f>
        <v/>
      </c>
      <c r="M1005">
        <f>IF(Table1[[#This Row],[Transaction Type]]="Maintenance",Table1[[#This Row],[Credit Amount]],"")</f>
        <v>-48.76</v>
      </c>
      <c r="N1005">
        <v>10086</v>
      </c>
      <c r="O1005" t="s">
        <v>2489</v>
      </c>
      <c r="P1005" t="s">
        <v>2575</v>
      </c>
      <c r="Q1005" t="s">
        <v>289</v>
      </c>
      <c r="R1005">
        <v>10048</v>
      </c>
      <c r="S1005" t="s">
        <v>2489</v>
      </c>
      <c r="T1005" t="s">
        <v>2537</v>
      </c>
      <c r="U1005" t="s">
        <v>290</v>
      </c>
      <c r="V1005" t="s">
        <v>84</v>
      </c>
      <c r="W1005">
        <v>100002211</v>
      </c>
      <c r="X1005">
        <v>8005551212</v>
      </c>
      <c r="Y1005" t="s">
        <v>2595</v>
      </c>
      <c r="Z1005" t="s">
        <v>3807</v>
      </c>
      <c r="AA1005" s="13">
        <v>-48.76</v>
      </c>
      <c r="AB1005" s="14">
        <v>42530</v>
      </c>
      <c r="AC1005" t="s">
        <v>36</v>
      </c>
    </row>
    <row r="1006" spans="1:29" x14ac:dyDescent="0.25">
      <c r="A1006" t="str">
        <f>CONCATENATE("Q",ROUNDUP(MONTH(Table1[[#This Row],[Month]])/3,0))</f>
        <v>Q2</v>
      </c>
      <c r="B1006" s="14">
        <f>EOMONTH(Table1[[#This Row],[Credit Date]],-1)+1</f>
        <v>42522</v>
      </c>
      <c r="C1006" t="str">
        <f>CONCATENATE(Table1[[#This Row],[Issuer Last Name]],", ",Table1[[#This Row],[Issuer First Name]])</f>
        <v>No. 086, Employee</v>
      </c>
      <c r="D1006" t="str">
        <f>CONCATENATE(Table1[[#This Row],[Approver Last Name]],", ",Table1[[#This Row],[Approver First Name]])</f>
        <v>No. 048, Employee</v>
      </c>
      <c r="E1006" t="str">
        <f>CONCATENATE(Table1[[#This Row],[Customer Last Name]],", ",Table1[[#This Row],[Customer First Name]])</f>
        <v>No. 11540, Client</v>
      </c>
      <c r="F10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06" t="str">
        <f>IF(Table1[[#This Row],[Transaction Type]]="Maintenance","Non-Sales","Sales")</f>
        <v>Sales</v>
      </c>
      <c r="H1006">
        <f>IF(Table1[[#This Row],[Quarter]]="q2",1,"")</f>
        <v>1</v>
      </c>
      <c r="I1006" t="str">
        <f>IF(Table1[[#This Row],[Quarter]]="q3",1,"")</f>
        <v/>
      </c>
      <c r="J1006">
        <f>IF(Table1[[#This Row],[Quarter]]="Q2",Table1[[#This Row],[Credit Amount]],"")</f>
        <v>-78.06</v>
      </c>
      <c r="K1006" t="str">
        <f>IF(Table1[[#This Row],[Quarter]]="Q3",Table1[[#This Row],[Credit Amount]],"")</f>
        <v/>
      </c>
      <c r="L1006">
        <f>IF(Table1[[#This Row],[Transaction Type]]="Upgrade",Table1[[#This Row],[Credit Amount]],IF(Table1[[#This Row],[Transaction Type]]="Activation",Table1[[#This Row],[Credit Amount]],""))</f>
        <v>-78.06</v>
      </c>
      <c r="M1006" t="str">
        <f>IF(Table1[[#This Row],[Transaction Type]]="Maintenance",Table1[[#This Row],[Credit Amount]],"")</f>
        <v/>
      </c>
      <c r="N1006">
        <v>10086</v>
      </c>
      <c r="O1006" t="s">
        <v>2489</v>
      </c>
      <c r="P1006" t="s">
        <v>2575</v>
      </c>
      <c r="Q1006" t="s">
        <v>289</v>
      </c>
      <c r="R1006">
        <v>10048</v>
      </c>
      <c r="S1006" t="s">
        <v>2489</v>
      </c>
      <c r="T1006" t="s">
        <v>2537</v>
      </c>
      <c r="U1006" t="s">
        <v>290</v>
      </c>
      <c r="V1006" t="s">
        <v>84</v>
      </c>
      <c r="W1006">
        <v>100002539</v>
      </c>
      <c r="X1006">
        <v>8005551540</v>
      </c>
      <c r="Y1006" t="s">
        <v>2595</v>
      </c>
      <c r="Z1006" t="s">
        <v>4135</v>
      </c>
      <c r="AA1006" s="13">
        <v>-78.06</v>
      </c>
      <c r="AB1006" s="14">
        <v>42536</v>
      </c>
      <c r="AC1006" t="s">
        <v>37</v>
      </c>
    </row>
    <row r="1007" spans="1:29" x14ac:dyDescent="0.25">
      <c r="A1007" t="str">
        <f>CONCATENATE("Q",ROUNDUP(MONTH(Table1[[#This Row],[Month]])/3,0))</f>
        <v>Q2</v>
      </c>
      <c r="B1007" s="14">
        <f>EOMONTH(Table1[[#This Row],[Credit Date]],-1)+1</f>
        <v>42522</v>
      </c>
      <c r="C1007" t="str">
        <f>CONCATENATE(Table1[[#This Row],[Issuer Last Name]],", ",Table1[[#This Row],[Issuer First Name]])</f>
        <v>No. 086, Employee</v>
      </c>
      <c r="D1007" t="str">
        <f>CONCATENATE(Table1[[#This Row],[Approver Last Name]],", ",Table1[[#This Row],[Approver First Name]])</f>
        <v>No. 048, Employee</v>
      </c>
      <c r="E1007" t="str">
        <f>CONCATENATE(Table1[[#This Row],[Customer Last Name]],", ",Table1[[#This Row],[Customer First Name]])</f>
        <v>No. 12375, Client</v>
      </c>
      <c r="F1007" t="str">
        <f>IF(Table1[[#This Row],[Credit Amount]]&gt;-19.99,"Less than 19.99",IF(Table1[[#This Row],[Credit Amount]]=-20,"20",IF(Table1[[#This Row],[Credit Amount]]&gt;-49.98,"20.01-49.98",IF(Table1[[#This Row],[Credit Amount]]=-49.99,"49.99",IF(Table1[[#This Row],[Credit Amount]]=-50,"50",IF(Table1[[#This Row],[Credit Amount]]&lt;-50.01,"Greater than 50"))))))</f>
        <v>20.01-49.98</v>
      </c>
      <c r="G1007" t="str">
        <f>IF(Table1[[#This Row],[Transaction Type]]="Maintenance","Non-Sales","Sales")</f>
        <v>Sales</v>
      </c>
      <c r="H1007">
        <f>IF(Table1[[#This Row],[Quarter]]="q2",1,"")</f>
        <v>1</v>
      </c>
      <c r="I1007" t="str">
        <f>IF(Table1[[#This Row],[Quarter]]="q3",1,"")</f>
        <v/>
      </c>
      <c r="J1007">
        <f>IF(Table1[[#This Row],[Quarter]]="Q2",Table1[[#This Row],[Credit Amount]],"")</f>
        <v>-31.27</v>
      </c>
      <c r="K1007" t="str">
        <f>IF(Table1[[#This Row],[Quarter]]="Q3",Table1[[#This Row],[Credit Amount]],"")</f>
        <v/>
      </c>
      <c r="L1007">
        <f>IF(Table1[[#This Row],[Transaction Type]]="Upgrade",Table1[[#This Row],[Credit Amount]],IF(Table1[[#This Row],[Transaction Type]]="Activation",Table1[[#This Row],[Credit Amount]],""))</f>
        <v>-31.27</v>
      </c>
      <c r="M1007" t="str">
        <f>IF(Table1[[#This Row],[Transaction Type]]="Maintenance",Table1[[#This Row],[Credit Amount]],"")</f>
        <v/>
      </c>
      <c r="N1007">
        <v>10086</v>
      </c>
      <c r="O1007" t="s">
        <v>2489</v>
      </c>
      <c r="P1007" t="s">
        <v>2575</v>
      </c>
      <c r="Q1007" t="s">
        <v>289</v>
      </c>
      <c r="R1007">
        <v>10048</v>
      </c>
      <c r="S1007" t="s">
        <v>2489</v>
      </c>
      <c r="T1007" t="s">
        <v>2537</v>
      </c>
      <c r="U1007" t="s">
        <v>290</v>
      </c>
      <c r="V1007" t="s">
        <v>84</v>
      </c>
      <c r="W1007">
        <v>100003374</v>
      </c>
      <c r="X1007">
        <v>8005552375</v>
      </c>
      <c r="Y1007" t="s">
        <v>2595</v>
      </c>
      <c r="Z1007" t="s">
        <v>4970</v>
      </c>
      <c r="AA1007" s="13">
        <v>-31.27</v>
      </c>
      <c r="AB1007" s="14">
        <v>42538</v>
      </c>
      <c r="AC1007" t="s">
        <v>37</v>
      </c>
    </row>
    <row r="1008" spans="1:29" x14ac:dyDescent="0.25">
      <c r="A1008" t="str">
        <f>CONCATENATE("Q",ROUNDUP(MONTH(Table1[[#This Row],[Month]])/3,0))</f>
        <v>Q2</v>
      </c>
      <c r="B1008" s="14">
        <f>EOMONTH(Table1[[#This Row],[Credit Date]],-1)+1</f>
        <v>42522</v>
      </c>
      <c r="C1008" t="str">
        <f>CONCATENATE(Table1[[#This Row],[Issuer Last Name]],", ",Table1[[#This Row],[Issuer First Name]])</f>
        <v>No. 086, Employee</v>
      </c>
      <c r="D1008" t="str">
        <f>CONCATENATE(Table1[[#This Row],[Approver Last Name]],", ",Table1[[#This Row],[Approver First Name]])</f>
        <v>No. 048, Employee</v>
      </c>
      <c r="E1008" t="str">
        <f>CONCATENATE(Table1[[#This Row],[Customer Last Name]],", ",Table1[[#This Row],[Customer First Name]])</f>
        <v>No. 14005, Client</v>
      </c>
      <c r="F10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08" t="str">
        <f>IF(Table1[[#This Row],[Transaction Type]]="Maintenance","Non-Sales","Sales")</f>
        <v>Non-Sales</v>
      </c>
      <c r="H1008">
        <f>IF(Table1[[#This Row],[Quarter]]="q2",1,"")</f>
        <v>1</v>
      </c>
      <c r="I1008" t="str">
        <f>IF(Table1[[#This Row],[Quarter]]="q3",1,"")</f>
        <v/>
      </c>
      <c r="J1008">
        <f>IF(Table1[[#This Row],[Quarter]]="Q2",Table1[[#This Row],[Credit Amount]],"")</f>
        <v>-84.09</v>
      </c>
      <c r="K1008" t="str">
        <f>IF(Table1[[#This Row],[Quarter]]="Q3",Table1[[#This Row],[Credit Amount]],"")</f>
        <v/>
      </c>
      <c r="L1008" t="str">
        <f>IF(Table1[[#This Row],[Transaction Type]]="Upgrade",Table1[[#This Row],[Credit Amount]],IF(Table1[[#This Row],[Transaction Type]]="Activation",Table1[[#This Row],[Credit Amount]],""))</f>
        <v/>
      </c>
      <c r="M1008">
        <f>IF(Table1[[#This Row],[Transaction Type]]="Maintenance",Table1[[#This Row],[Credit Amount]],"")</f>
        <v>-84.09</v>
      </c>
      <c r="N1008">
        <v>10086</v>
      </c>
      <c r="O1008" t="s">
        <v>2489</v>
      </c>
      <c r="P1008" t="s">
        <v>2575</v>
      </c>
      <c r="Q1008" t="s">
        <v>289</v>
      </c>
      <c r="R1008">
        <v>10048</v>
      </c>
      <c r="S1008" t="s">
        <v>2489</v>
      </c>
      <c r="T1008" t="s">
        <v>2537</v>
      </c>
      <c r="U1008" t="s">
        <v>290</v>
      </c>
      <c r="V1008" t="s">
        <v>84</v>
      </c>
      <c r="W1008">
        <v>100005004</v>
      </c>
      <c r="X1008">
        <v>8005554005</v>
      </c>
      <c r="Y1008" t="s">
        <v>2595</v>
      </c>
      <c r="Z1008" t="s">
        <v>6593</v>
      </c>
      <c r="AA1008" s="13">
        <v>-84.09</v>
      </c>
      <c r="AB1008" s="14">
        <v>42540</v>
      </c>
      <c r="AC1008" t="s">
        <v>36</v>
      </c>
    </row>
    <row r="1009" spans="1:29" x14ac:dyDescent="0.25">
      <c r="A1009" t="str">
        <f>CONCATENATE("Q",ROUNDUP(MONTH(Table1[[#This Row],[Month]])/3,0))</f>
        <v>Q2</v>
      </c>
      <c r="B1009" s="14">
        <f>EOMONTH(Table1[[#This Row],[Credit Date]],-1)+1</f>
        <v>42522</v>
      </c>
      <c r="C1009" t="str">
        <f>CONCATENATE(Table1[[#This Row],[Issuer Last Name]],", ",Table1[[#This Row],[Issuer First Name]])</f>
        <v>No. 086, Employee</v>
      </c>
      <c r="D1009" t="str">
        <f>CONCATENATE(Table1[[#This Row],[Approver Last Name]],", ",Table1[[#This Row],[Approver First Name]])</f>
        <v>No. 048, Employee</v>
      </c>
      <c r="E1009" t="str">
        <f>CONCATENATE(Table1[[#This Row],[Customer Last Name]],", ",Table1[[#This Row],[Customer First Name]])</f>
        <v>No. 10060, Client</v>
      </c>
      <c r="F10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09" t="str">
        <f>IF(Table1[[#This Row],[Transaction Type]]="Maintenance","Non-Sales","Sales")</f>
        <v>Non-Sales</v>
      </c>
      <c r="H1009">
        <f>IF(Table1[[#This Row],[Quarter]]="q2",1,"")</f>
        <v>1</v>
      </c>
      <c r="I1009" t="str">
        <f>IF(Table1[[#This Row],[Quarter]]="q3",1,"")</f>
        <v/>
      </c>
      <c r="J1009">
        <f>IF(Table1[[#This Row],[Quarter]]="Q2",Table1[[#This Row],[Credit Amount]],"")</f>
        <v>-62.69</v>
      </c>
      <c r="K1009" t="str">
        <f>IF(Table1[[#This Row],[Quarter]]="Q3",Table1[[#This Row],[Credit Amount]],"")</f>
        <v/>
      </c>
      <c r="L1009" t="str">
        <f>IF(Table1[[#This Row],[Transaction Type]]="Upgrade",Table1[[#This Row],[Credit Amount]],IF(Table1[[#This Row],[Transaction Type]]="Activation",Table1[[#This Row],[Credit Amount]],""))</f>
        <v/>
      </c>
      <c r="M1009">
        <f>IF(Table1[[#This Row],[Transaction Type]]="Maintenance",Table1[[#This Row],[Credit Amount]],"")</f>
        <v>-62.69</v>
      </c>
      <c r="N1009">
        <v>10086</v>
      </c>
      <c r="O1009" t="s">
        <v>2489</v>
      </c>
      <c r="P1009" t="s">
        <v>2575</v>
      </c>
      <c r="Q1009" t="s">
        <v>289</v>
      </c>
      <c r="R1009">
        <v>10048</v>
      </c>
      <c r="S1009" t="s">
        <v>2489</v>
      </c>
      <c r="T1009" t="s">
        <v>2537</v>
      </c>
      <c r="U1009" t="s">
        <v>290</v>
      </c>
      <c r="V1009" t="s">
        <v>84</v>
      </c>
      <c r="W1009">
        <v>100001059</v>
      </c>
      <c r="X1009">
        <v>8005550060</v>
      </c>
      <c r="Y1009" t="s">
        <v>2595</v>
      </c>
      <c r="Z1009" t="s">
        <v>2655</v>
      </c>
      <c r="AA1009" s="13">
        <v>-62.69</v>
      </c>
      <c r="AB1009" s="14">
        <v>42541</v>
      </c>
      <c r="AC1009" t="s">
        <v>36</v>
      </c>
    </row>
    <row r="1010" spans="1:29" x14ac:dyDescent="0.25">
      <c r="A1010" t="str">
        <f>CONCATENATE("Q",ROUNDUP(MONTH(Table1[[#This Row],[Month]])/3,0))</f>
        <v>Q2</v>
      </c>
      <c r="B1010" s="14">
        <f>EOMONTH(Table1[[#This Row],[Credit Date]],-1)+1</f>
        <v>42522</v>
      </c>
      <c r="C1010" t="str">
        <f>CONCATENATE(Table1[[#This Row],[Issuer Last Name]],", ",Table1[[#This Row],[Issuer First Name]])</f>
        <v>No. 086, Employee</v>
      </c>
      <c r="D1010" t="str">
        <f>CONCATENATE(Table1[[#This Row],[Approver Last Name]],", ",Table1[[#This Row],[Approver First Name]])</f>
        <v>No. 048, Employee</v>
      </c>
      <c r="E1010" t="str">
        <f>CONCATENATE(Table1[[#This Row],[Customer Last Name]],", ",Table1[[#This Row],[Customer First Name]])</f>
        <v>No. 13200, Client</v>
      </c>
      <c r="F10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0" t="str">
        <f>IF(Table1[[#This Row],[Transaction Type]]="Maintenance","Non-Sales","Sales")</f>
        <v>Non-Sales</v>
      </c>
      <c r="H1010">
        <f>IF(Table1[[#This Row],[Quarter]]="q2",1,"")</f>
        <v>1</v>
      </c>
      <c r="I1010" t="str">
        <f>IF(Table1[[#This Row],[Quarter]]="q3",1,"")</f>
        <v/>
      </c>
      <c r="J1010">
        <f>IF(Table1[[#This Row],[Quarter]]="Q2",Table1[[#This Row],[Credit Amount]],"")</f>
        <v>-89.38</v>
      </c>
      <c r="K1010" t="str">
        <f>IF(Table1[[#This Row],[Quarter]]="Q3",Table1[[#This Row],[Credit Amount]],"")</f>
        <v/>
      </c>
      <c r="L1010" t="str">
        <f>IF(Table1[[#This Row],[Transaction Type]]="Upgrade",Table1[[#This Row],[Credit Amount]],IF(Table1[[#This Row],[Transaction Type]]="Activation",Table1[[#This Row],[Credit Amount]],""))</f>
        <v/>
      </c>
      <c r="M1010">
        <f>IF(Table1[[#This Row],[Transaction Type]]="Maintenance",Table1[[#This Row],[Credit Amount]],"")</f>
        <v>-89.38</v>
      </c>
      <c r="N1010">
        <v>10086</v>
      </c>
      <c r="O1010" t="s">
        <v>2489</v>
      </c>
      <c r="P1010" t="s">
        <v>2575</v>
      </c>
      <c r="Q1010" t="s">
        <v>289</v>
      </c>
      <c r="R1010">
        <v>10048</v>
      </c>
      <c r="S1010" t="s">
        <v>2489</v>
      </c>
      <c r="T1010" t="s">
        <v>2537</v>
      </c>
      <c r="U1010" t="s">
        <v>290</v>
      </c>
      <c r="V1010" t="s">
        <v>84</v>
      </c>
      <c r="W1010">
        <v>100004199</v>
      </c>
      <c r="X1010">
        <v>8005553200</v>
      </c>
      <c r="Y1010" t="s">
        <v>2595</v>
      </c>
      <c r="Z1010" t="s">
        <v>5788</v>
      </c>
      <c r="AA1010" s="13">
        <v>-89.38</v>
      </c>
      <c r="AB1010" s="14">
        <v>42547</v>
      </c>
      <c r="AC1010" t="s">
        <v>36</v>
      </c>
    </row>
    <row r="1011" spans="1:29" x14ac:dyDescent="0.25">
      <c r="A1011" t="str">
        <f>CONCATENATE("Q",ROUNDUP(MONTH(Table1[[#This Row],[Month]])/3,0))</f>
        <v>Q2</v>
      </c>
      <c r="B1011" s="14">
        <f>EOMONTH(Table1[[#This Row],[Credit Date]],-1)+1</f>
        <v>42522</v>
      </c>
      <c r="C1011" t="str">
        <f>CONCATENATE(Table1[[#This Row],[Issuer Last Name]],", ",Table1[[#This Row],[Issuer First Name]])</f>
        <v>No. 086, Employee</v>
      </c>
      <c r="D1011" t="str">
        <f>CONCATENATE(Table1[[#This Row],[Approver Last Name]],", ",Table1[[#This Row],[Approver First Name]])</f>
        <v>No. 048, Employee</v>
      </c>
      <c r="E1011" t="str">
        <f>CONCATENATE(Table1[[#This Row],[Customer Last Name]],", ",Table1[[#This Row],[Customer First Name]])</f>
        <v>No. 12758, Client</v>
      </c>
      <c r="F10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1" t="str">
        <f>IF(Table1[[#This Row],[Transaction Type]]="Maintenance","Non-Sales","Sales")</f>
        <v>Sales</v>
      </c>
      <c r="H1011">
        <f>IF(Table1[[#This Row],[Quarter]]="q2",1,"")</f>
        <v>1</v>
      </c>
      <c r="I1011" t="str">
        <f>IF(Table1[[#This Row],[Quarter]]="q3",1,"")</f>
        <v/>
      </c>
      <c r="J1011">
        <f>IF(Table1[[#This Row],[Quarter]]="Q2",Table1[[#This Row],[Credit Amount]],"")</f>
        <v>-92.96</v>
      </c>
      <c r="K1011" t="str">
        <f>IF(Table1[[#This Row],[Quarter]]="Q3",Table1[[#This Row],[Credit Amount]],"")</f>
        <v/>
      </c>
      <c r="L1011">
        <f>IF(Table1[[#This Row],[Transaction Type]]="Upgrade",Table1[[#This Row],[Credit Amount]],IF(Table1[[#This Row],[Transaction Type]]="Activation",Table1[[#This Row],[Credit Amount]],""))</f>
        <v>-92.96</v>
      </c>
      <c r="M1011" t="str">
        <f>IF(Table1[[#This Row],[Transaction Type]]="Maintenance",Table1[[#This Row],[Credit Amount]],"")</f>
        <v/>
      </c>
      <c r="N1011">
        <v>10086</v>
      </c>
      <c r="O1011" t="s">
        <v>2489</v>
      </c>
      <c r="P1011" t="s">
        <v>2575</v>
      </c>
      <c r="Q1011" t="s">
        <v>289</v>
      </c>
      <c r="R1011">
        <v>10048</v>
      </c>
      <c r="S1011" t="s">
        <v>2489</v>
      </c>
      <c r="T1011" t="s">
        <v>2537</v>
      </c>
      <c r="U1011" t="s">
        <v>290</v>
      </c>
      <c r="V1011" t="s">
        <v>84</v>
      </c>
      <c r="W1011">
        <v>100003757</v>
      </c>
      <c r="X1011">
        <v>8005552758</v>
      </c>
      <c r="Y1011" t="s">
        <v>2595</v>
      </c>
      <c r="Z1011" t="s">
        <v>5350</v>
      </c>
      <c r="AA1011" s="13">
        <v>-92.96</v>
      </c>
      <c r="AB1011" s="14">
        <v>42549</v>
      </c>
      <c r="AC1011" t="s">
        <v>37</v>
      </c>
    </row>
    <row r="1012" spans="1:29" x14ac:dyDescent="0.25">
      <c r="A1012" t="str">
        <f>CONCATENATE("Q",ROUNDUP(MONTH(Table1[[#This Row],[Month]])/3,0))</f>
        <v>Q2</v>
      </c>
      <c r="B1012" s="14">
        <f>EOMONTH(Table1[[#This Row],[Credit Date]],-1)+1</f>
        <v>42522</v>
      </c>
      <c r="C1012" t="str">
        <f>CONCATENATE(Table1[[#This Row],[Issuer Last Name]],", ",Table1[[#This Row],[Issuer First Name]])</f>
        <v>No. 086, Employee</v>
      </c>
      <c r="D1012" t="str">
        <f>CONCATENATE(Table1[[#This Row],[Approver Last Name]],", ",Table1[[#This Row],[Approver First Name]])</f>
        <v>No. 048, Employee</v>
      </c>
      <c r="E1012" t="str">
        <f>CONCATENATE(Table1[[#This Row],[Customer Last Name]],", ",Table1[[#This Row],[Customer First Name]])</f>
        <v>No. 11208, Client</v>
      </c>
      <c r="F10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2" t="str">
        <f>IF(Table1[[#This Row],[Transaction Type]]="Maintenance","Non-Sales","Sales")</f>
        <v>Non-Sales</v>
      </c>
      <c r="H1012">
        <f>IF(Table1[[#This Row],[Quarter]]="q2",1,"")</f>
        <v>1</v>
      </c>
      <c r="I1012" t="str">
        <f>IF(Table1[[#This Row],[Quarter]]="q3",1,"")</f>
        <v/>
      </c>
      <c r="J1012">
        <f>IF(Table1[[#This Row],[Quarter]]="Q2",Table1[[#This Row],[Credit Amount]],"")</f>
        <v>-99.93</v>
      </c>
      <c r="K1012" t="str">
        <f>IF(Table1[[#This Row],[Quarter]]="Q3",Table1[[#This Row],[Credit Amount]],"")</f>
        <v/>
      </c>
      <c r="L1012" t="str">
        <f>IF(Table1[[#This Row],[Transaction Type]]="Upgrade",Table1[[#This Row],[Credit Amount]],IF(Table1[[#This Row],[Transaction Type]]="Activation",Table1[[#This Row],[Credit Amount]],""))</f>
        <v/>
      </c>
      <c r="M1012">
        <f>IF(Table1[[#This Row],[Transaction Type]]="Maintenance",Table1[[#This Row],[Credit Amount]],"")</f>
        <v>-99.93</v>
      </c>
      <c r="N1012">
        <v>10086</v>
      </c>
      <c r="O1012" t="s">
        <v>2489</v>
      </c>
      <c r="P1012" t="s">
        <v>2575</v>
      </c>
      <c r="Q1012" t="s">
        <v>289</v>
      </c>
      <c r="R1012">
        <v>10048</v>
      </c>
      <c r="S1012" t="s">
        <v>2489</v>
      </c>
      <c r="T1012" t="s">
        <v>2537</v>
      </c>
      <c r="U1012" t="s">
        <v>290</v>
      </c>
      <c r="V1012" t="s">
        <v>84</v>
      </c>
      <c r="W1012">
        <v>100002207</v>
      </c>
      <c r="X1012">
        <v>8005551208</v>
      </c>
      <c r="Y1012" t="s">
        <v>2595</v>
      </c>
      <c r="Z1012" t="s">
        <v>3803</v>
      </c>
      <c r="AA1012" s="13">
        <v>-99.93</v>
      </c>
      <c r="AB1012" s="14">
        <v>42550</v>
      </c>
      <c r="AC1012" t="s">
        <v>36</v>
      </c>
    </row>
    <row r="1013" spans="1:29" x14ac:dyDescent="0.25">
      <c r="A1013" t="str">
        <f>CONCATENATE("Q",ROUNDUP(MONTH(Table1[[#This Row],[Month]])/3,0))</f>
        <v>Q3</v>
      </c>
      <c r="B1013" s="14">
        <f>EOMONTH(Table1[[#This Row],[Credit Date]],-1)+1</f>
        <v>42552</v>
      </c>
      <c r="C1013" t="str">
        <f>CONCATENATE(Table1[[#This Row],[Issuer Last Name]],", ",Table1[[#This Row],[Issuer First Name]])</f>
        <v>No. 086, Employee</v>
      </c>
      <c r="D1013" t="str">
        <f>CONCATENATE(Table1[[#This Row],[Approver Last Name]],", ",Table1[[#This Row],[Approver First Name]])</f>
        <v>No. 048, Employee</v>
      </c>
      <c r="E1013" t="str">
        <f>CONCATENATE(Table1[[#This Row],[Customer Last Name]],", ",Table1[[#This Row],[Customer First Name]])</f>
        <v>No. 10573, Client</v>
      </c>
      <c r="F10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3" t="str">
        <f>IF(Table1[[#This Row],[Transaction Type]]="Maintenance","Non-Sales","Sales")</f>
        <v>Non-Sales</v>
      </c>
      <c r="H1013" t="str">
        <f>IF(Table1[[#This Row],[Quarter]]="q2",1,"")</f>
        <v/>
      </c>
      <c r="I1013">
        <f>IF(Table1[[#This Row],[Quarter]]="q3",1,"")</f>
        <v>1</v>
      </c>
      <c r="J1013" t="str">
        <f>IF(Table1[[#This Row],[Quarter]]="Q2",Table1[[#This Row],[Credit Amount]],"")</f>
        <v/>
      </c>
      <c r="K1013">
        <f>IF(Table1[[#This Row],[Quarter]]="Q3",Table1[[#This Row],[Credit Amount]],"")</f>
        <v>-77.72</v>
      </c>
      <c r="L1013" t="str">
        <f>IF(Table1[[#This Row],[Transaction Type]]="Upgrade",Table1[[#This Row],[Credit Amount]],IF(Table1[[#This Row],[Transaction Type]]="Activation",Table1[[#This Row],[Credit Amount]],""))</f>
        <v/>
      </c>
      <c r="M1013">
        <f>IF(Table1[[#This Row],[Transaction Type]]="Maintenance",Table1[[#This Row],[Credit Amount]],"")</f>
        <v>-77.72</v>
      </c>
      <c r="N1013">
        <v>10086</v>
      </c>
      <c r="O1013" t="s">
        <v>2489</v>
      </c>
      <c r="P1013" t="s">
        <v>2575</v>
      </c>
      <c r="Q1013" t="s">
        <v>289</v>
      </c>
      <c r="R1013">
        <v>10048</v>
      </c>
      <c r="S1013" t="s">
        <v>2489</v>
      </c>
      <c r="T1013" t="s">
        <v>2537</v>
      </c>
      <c r="U1013" t="s">
        <v>290</v>
      </c>
      <c r="V1013" t="s">
        <v>84</v>
      </c>
      <c r="W1013">
        <v>100001572</v>
      </c>
      <c r="X1013">
        <v>8005550573</v>
      </c>
      <c r="Y1013" t="s">
        <v>2595</v>
      </c>
      <c r="Z1013" t="s">
        <v>3168</v>
      </c>
      <c r="AA1013" s="13">
        <v>-77.72</v>
      </c>
      <c r="AB1013" s="14">
        <v>42552</v>
      </c>
      <c r="AC1013" t="s">
        <v>36</v>
      </c>
    </row>
    <row r="1014" spans="1:29" x14ac:dyDescent="0.25">
      <c r="A1014" t="str">
        <f>CONCATENATE("Q",ROUNDUP(MONTH(Table1[[#This Row],[Month]])/3,0))</f>
        <v>Q3</v>
      </c>
      <c r="B1014" s="14">
        <f>EOMONTH(Table1[[#This Row],[Credit Date]],-1)+1</f>
        <v>42552</v>
      </c>
      <c r="C1014" t="str">
        <f>CONCATENATE(Table1[[#This Row],[Issuer Last Name]],", ",Table1[[#This Row],[Issuer First Name]])</f>
        <v>No. 086, Employee</v>
      </c>
      <c r="D1014" t="str">
        <f>CONCATENATE(Table1[[#This Row],[Approver Last Name]],", ",Table1[[#This Row],[Approver First Name]])</f>
        <v>No. 048, Employee</v>
      </c>
      <c r="E1014" t="str">
        <f>CONCATENATE(Table1[[#This Row],[Customer Last Name]],", ",Table1[[#This Row],[Customer First Name]])</f>
        <v>No. 11765, Client</v>
      </c>
      <c r="F10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4" t="str">
        <f>IF(Table1[[#This Row],[Transaction Type]]="Maintenance","Non-Sales","Sales")</f>
        <v>Non-Sales</v>
      </c>
      <c r="H1014" t="str">
        <f>IF(Table1[[#This Row],[Quarter]]="q2",1,"")</f>
        <v/>
      </c>
      <c r="I1014">
        <f>IF(Table1[[#This Row],[Quarter]]="q3",1,"")</f>
        <v>1</v>
      </c>
      <c r="J1014" t="str">
        <f>IF(Table1[[#This Row],[Quarter]]="Q2",Table1[[#This Row],[Credit Amount]],"")</f>
        <v/>
      </c>
      <c r="K1014">
        <f>IF(Table1[[#This Row],[Quarter]]="Q3",Table1[[#This Row],[Credit Amount]],"")</f>
        <v>-72.36</v>
      </c>
      <c r="L1014" t="str">
        <f>IF(Table1[[#This Row],[Transaction Type]]="Upgrade",Table1[[#This Row],[Credit Amount]],IF(Table1[[#This Row],[Transaction Type]]="Activation",Table1[[#This Row],[Credit Amount]],""))</f>
        <v/>
      </c>
      <c r="M1014">
        <f>IF(Table1[[#This Row],[Transaction Type]]="Maintenance",Table1[[#This Row],[Credit Amount]],"")</f>
        <v>-72.36</v>
      </c>
      <c r="N1014">
        <v>10086</v>
      </c>
      <c r="O1014" t="s">
        <v>2489</v>
      </c>
      <c r="P1014" t="s">
        <v>2575</v>
      </c>
      <c r="Q1014" t="s">
        <v>289</v>
      </c>
      <c r="R1014">
        <v>10048</v>
      </c>
      <c r="S1014" t="s">
        <v>2489</v>
      </c>
      <c r="T1014" t="s">
        <v>2537</v>
      </c>
      <c r="U1014" t="s">
        <v>290</v>
      </c>
      <c r="V1014" t="s">
        <v>84</v>
      </c>
      <c r="W1014">
        <v>100002764</v>
      </c>
      <c r="X1014">
        <v>8005551765</v>
      </c>
      <c r="Y1014" t="s">
        <v>2595</v>
      </c>
      <c r="Z1014" t="s">
        <v>4360</v>
      </c>
      <c r="AA1014" s="13">
        <v>-72.36</v>
      </c>
      <c r="AB1014" s="14">
        <v>42555</v>
      </c>
      <c r="AC1014" t="s">
        <v>36</v>
      </c>
    </row>
    <row r="1015" spans="1:29" x14ac:dyDescent="0.25">
      <c r="A1015" t="str">
        <f>CONCATENATE("Q",ROUNDUP(MONTH(Table1[[#This Row],[Month]])/3,0))</f>
        <v>Q3</v>
      </c>
      <c r="B1015" s="14">
        <f>EOMONTH(Table1[[#This Row],[Credit Date]],-1)+1</f>
        <v>42552</v>
      </c>
      <c r="C1015" t="str">
        <f>CONCATENATE(Table1[[#This Row],[Issuer Last Name]],", ",Table1[[#This Row],[Issuer First Name]])</f>
        <v>No. 086, Employee</v>
      </c>
      <c r="D1015" t="str">
        <f>CONCATENATE(Table1[[#This Row],[Approver Last Name]],", ",Table1[[#This Row],[Approver First Name]])</f>
        <v>No. 048, Employee</v>
      </c>
      <c r="E1015" t="str">
        <f>CONCATENATE(Table1[[#This Row],[Customer Last Name]],", ",Table1[[#This Row],[Customer First Name]])</f>
        <v>No. 11437, Client</v>
      </c>
      <c r="F10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5" t="str">
        <f>IF(Table1[[#This Row],[Transaction Type]]="Maintenance","Non-Sales","Sales")</f>
        <v>Non-Sales</v>
      </c>
      <c r="H1015" t="str">
        <f>IF(Table1[[#This Row],[Quarter]]="q2",1,"")</f>
        <v/>
      </c>
      <c r="I1015">
        <f>IF(Table1[[#This Row],[Quarter]]="q3",1,"")</f>
        <v>1</v>
      </c>
      <c r="J1015" t="str">
        <f>IF(Table1[[#This Row],[Quarter]]="Q2",Table1[[#This Row],[Credit Amount]],"")</f>
        <v/>
      </c>
      <c r="K1015">
        <f>IF(Table1[[#This Row],[Quarter]]="Q3",Table1[[#This Row],[Credit Amount]],"")</f>
        <v>-75.459999999999994</v>
      </c>
      <c r="L1015" t="str">
        <f>IF(Table1[[#This Row],[Transaction Type]]="Upgrade",Table1[[#This Row],[Credit Amount]],IF(Table1[[#This Row],[Transaction Type]]="Activation",Table1[[#This Row],[Credit Amount]],""))</f>
        <v/>
      </c>
      <c r="M1015">
        <f>IF(Table1[[#This Row],[Transaction Type]]="Maintenance",Table1[[#This Row],[Credit Amount]],"")</f>
        <v>-75.459999999999994</v>
      </c>
      <c r="N1015">
        <v>10086</v>
      </c>
      <c r="O1015" t="s">
        <v>2489</v>
      </c>
      <c r="P1015" t="s">
        <v>2575</v>
      </c>
      <c r="Q1015" t="s">
        <v>289</v>
      </c>
      <c r="R1015">
        <v>10048</v>
      </c>
      <c r="S1015" t="s">
        <v>2489</v>
      </c>
      <c r="T1015" t="s">
        <v>2537</v>
      </c>
      <c r="U1015" t="s">
        <v>290</v>
      </c>
      <c r="V1015" t="s">
        <v>84</v>
      </c>
      <c r="W1015">
        <v>100002436</v>
      </c>
      <c r="X1015">
        <v>8005551437</v>
      </c>
      <c r="Y1015" t="s">
        <v>2595</v>
      </c>
      <c r="Z1015" t="s">
        <v>4032</v>
      </c>
      <c r="AA1015" s="13">
        <v>-75.459999999999994</v>
      </c>
      <c r="AB1015" s="14">
        <v>42556</v>
      </c>
      <c r="AC1015" t="s">
        <v>36</v>
      </c>
    </row>
    <row r="1016" spans="1:29" x14ac:dyDescent="0.25">
      <c r="A1016" t="str">
        <f>CONCATENATE("Q",ROUNDUP(MONTH(Table1[[#This Row],[Month]])/3,0))</f>
        <v>Q3</v>
      </c>
      <c r="B1016" s="14">
        <f>EOMONTH(Table1[[#This Row],[Credit Date]],-1)+1</f>
        <v>42552</v>
      </c>
      <c r="C1016" t="str">
        <f>CONCATENATE(Table1[[#This Row],[Issuer Last Name]],", ",Table1[[#This Row],[Issuer First Name]])</f>
        <v>No. 086, Employee</v>
      </c>
      <c r="D1016" t="str">
        <f>CONCATENATE(Table1[[#This Row],[Approver Last Name]],", ",Table1[[#This Row],[Approver First Name]])</f>
        <v>No. 048, Employee</v>
      </c>
      <c r="E1016" t="str">
        <f>CONCATENATE(Table1[[#This Row],[Customer Last Name]],", ",Table1[[#This Row],[Customer First Name]])</f>
        <v>No. 10506, Client</v>
      </c>
      <c r="F10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6" t="str">
        <f>IF(Table1[[#This Row],[Transaction Type]]="Maintenance","Non-Sales","Sales")</f>
        <v>Non-Sales</v>
      </c>
      <c r="H1016" t="str">
        <f>IF(Table1[[#This Row],[Quarter]]="q2",1,"")</f>
        <v/>
      </c>
      <c r="I1016">
        <f>IF(Table1[[#This Row],[Quarter]]="q3",1,"")</f>
        <v>1</v>
      </c>
      <c r="J1016" t="str">
        <f>IF(Table1[[#This Row],[Quarter]]="Q2",Table1[[#This Row],[Credit Amount]],"")</f>
        <v/>
      </c>
      <c r="K1016">
        <f>IF(Table1[[#This Row],[Quarter]]="Q3",Table1[[#This Row],[Credit Amount]],"")</f>
        <v>-85.07</v>
      </c>
      <c r="L1016" t="str">
        <f>IF(Table1[[#This Row],[Transaction Type]]="Upgrade",Table1[[#This Row],[Credit Amount]],IF(Table1[[#This Row],[Transaction Type]]="Activation",Table1[[#This Row],[Credit Amount]],""))</f>
        <v/>
      </c>
      <c r="M1016">
        <f>IF(Table1[[#This Row],[Transaction Type]]="Maintenance",Table1[[#This Row],[Credit Amount]],"")</f>
        <v>-85.07</v>
      </c>
      <c r="N1016">
        <v>10086</v>
      </c>
      <c r="O1016" t="s">
        <v>2489</v>
      </c>
      <c r="P1016" t="s">
        <v>2575</v>
      </c>
      <c r="Q1016" t="s">
        <v>289</v>
      </c>
      <c r="R1016">
        <v>10048</v>
      </c>
      <c r="S1016" t="s">
        <v>2489</v>
      </c>
      <c r="T1016" t="s">
        <v>2537</v>
      </c>
      <c r="U1016" t="s">
        <v>290</v>
      </c>
      <c r="V1016" t="s">
        <v>84</v>
      </c>
      <c r="W1016">
        <v>100001505</v>
      </c>
      <c r="X1016">
        <v>8005550506</v>
      </c>
      <c r="Y1016" t="s">
        <v>2595</v>
      </c>
      <c r="Z1016" t="s">
        <v>3101</v>
      </c>
      <c r="AA1016" s="13">
        <v>-85.07</v>
      </c>
      <c r="AB1016" s="14">
        <v>42557</v>
      </c>
      <c r="AC1016" t="s">
        <v>36</v>
      </c>
    </row>
    <row r="1017" spans="1:29" x14ac:dyDescent="0.25">
      <c r="A1017" t="str">
        <f>CONCATENATE("Q",ROUNDUP(MONTH(Table1[[#This Row],[Month]])/3,0))</f>
        <v>Q3</v>
      </c>
      <c r="B1017" s="14">
        <f>EOMONTH(Table1[[#This Row],[Credit Date]],-1)+1</f>
        <v>42552</v>
      </c>
      <c r="C1017" t="str">
        <f>CONCATENATE(Table1[[#This Row],[Issuer Last Name]],", ",Table1[[#This Row],[Issuer First Name]])</f>
        <v>No. 086, Employee</v>
      </c>
      <c r="D1017" t="str">
        <f>CONCATENATE(Table1[[#This Row],[Approver Last Name]],", ",Table1[[#This Row],[Approver First Name]])</f>
        <v>No. 048, Employee</v>
      </c>
      <c r="E1017" t="str">
        <f>CONCATENATE(Table1[[#This Row],[Customer Last Name]],", ",Table1[[#This Row],[Customer First Name]])</f>
        <v>No. 12729, Client</v>
      </c>
      <c r="F10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7" t="str">
        <f>IF(Table1[[#This Row],[Transaction Type]]="Maintenance","Non-Sales","Sales")</f>
        <v>Sales</v>
      </c>
      <c r="H1017" t="str">
        <f>IF(Table1[[#This Row],[Quarter]]="q2",1,"")</f>
        <v/>
      </c>
      <c r="I1017">
        <f>IF(Table1[[#This Row],[Quarter]]="q3",1,"")</f>
        <v>1</v>
      </c>
      <c r="J1017" t="str">
        <f>IF(Table1[[#This Row],[Quarter]]="Q2",Table1[[#This Row],[Credit Amount]],"")</f>
        <v/>
      </c>
      <c r="K1017">
        <f>IF(Table1[[#This Row],[Quarter]]="Q3",Table1[[#This Row],[Credit Amount]],"")</f>
        <v>-85.52</v>
      </c>
      <c r="L1017">
        <f>IF(Table1[[#This Row],[Transaction Type]]="Upgrade",Table1[[#This Row],[Credit Amount]],IF(Table1[[#This Row],[Transaction Type]]="Activation",Table1[[#This Row],[Credit Amount]],""))</f>
        <v>-85.52</v>
      </c>
      <c r="M1017" t="str">
        <f>IF(Table1[[#This Row],[Transaction Type]]="Maintenance",Table1[[#This Row],[Credit Amount]],"")</f>
        <v/>
      </c>
      <c r="N1017">
        <v>10086</v>
      </c>
      <c r="O1017" t="s">
        <v>2489</v>
      </c>
      <c r="P1017" t="s">
        <v>2575</v>
      </c>
      <c r="Q1017" t="s">
        <v>289</v>
      </c>
      <c r="R1017">
        <v>10048</v>
      </c>
      <c r="S1017" t="s">
        <v>2489</v>
      </c>
      <c r="T1017" t="s">
        <v>2537</v>
      </c>
      <c r="U1017" t="s">
        <v>290</v>
      </c>
      <c r="V1017" t="s">
        <v>84</v>
      </c>
      <c r="W1017">
        <v>100003728</v>
      </c>
      <c r="X1017">
        <v>8005552729</v>
      </c>
      <c r="Y1017" t="s">
        <v>2595</v>
      </c>
      <c r="Z1017" t="s">
        <v>5322</v>
      </c>
      <c r="AA1017" s="13">
        <v>-85.52</v>
      </c>
      <c r="AB1017" s="14">
        <v>42563</v>
      </c>
      <c r="AC1017" t="s">
        <v>37</v>
      </c>
    </row>
    <row r="1018" spans="1:29" x14ac:dyDescent="0.25">
      <c r="A1018" t="str">
        <f>CONCATENATE("Q",ROUNDUP(MONTH(Table1[[#This Row],[Month]])/3,0))</f>
        <v>Q3</v>
      </c>
      <c r="B1018" s="14">
        <f>EOMONTH(Table1[[#This Row],[Credit Date]],-1)+1</f>
        <v>42552</v>
      </c>
      <c r="C1018" t="str">
        <f>CONCATENATE(Table1[[#This Row],[Issuer Last Name]],", ",Table1[[#This Row],[Issuer First Name]])</f>
        <v>No. 086, Employee</v>
      </c>
      <c r="D1018" t="str">
        <f>CONCATENATE(Table1[[#This Row],[Approver Last Name]],", ",Table1[[#This Row],[Approver First Name]])</f>
        <v>No. 048, Employee</v>
      </c>
      <c r="E1018" t="str">
        <f>CONCATENATE(Table1[[#This Row],[Customer Last Name]],", ",Table1[[#This Row],[Customer First Name]])</f>
        <v>No. 12001, Client</v>
      </c>
      <c r="F10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18" t="str">
        <f>IF(Table1[[#This Row],[Transaction Type]]="Maintenance","Non-Sales","Sales")</f>
        <v>Non-Sales</v>
      </c>
      <c r="H1018" t="str">
        <f>IF(Table1[[#This Row],[Quarter]]="q2",1,"")</f>
        <v/>
      </c>
      <c r="I1018">
        <f>IF(Table1[[#This Row],[Quarter]]="q3",1,"")</f>
        <v>1</v>
      </c>
      <c r="J1018" t="str">
        <f>IF(Table1[[#This Row],[Quarter]]="Q2",Table1[[#This Row],[Credit Amount]],"")</f>
        <v/>
      </c>
      <c r="K1018">
        <f>IF(Table1[[#This Row],[Quarter]]="Q3",Table1[[#This Row],[Credit Amount]],"")</f>
        <v>-81.069999999999993</v>
      </c>
      <c r="L1018" t="str">
        <f>IF(Table1[[#This Row],[Transaction Type]]="Upgrade",Table1[[#This Row],[Credit Amount]],IF(Table1[[#This Row],[Transaction Type]]="Activation",Table1[[#This Row],[Credit Amount]],""))</f>
        <v/>
      </c>
      <c r="M1018">
        <f>IF(Table1[[#This Row],[Transaction Type]]="Maintenance",Table1[[#This Row],[Credit Amount]],"")</f>
        <v>-81.069999999999993</v>
      </c>
      <c r="N1018">
        <v>10086</v>
      </c>
      <c r="O1018" t="s">
        <v>2489</v>
      </c>
      <c r="P1018" t="s">
        <v>2575</v>
      </c>
      <c r="Q1018" t="s">
        <v>289</v>
      </c>
      <c r="R1018">
        <v>10048</v>
      </c>
      <c r="S1018" t="s">
        <v>2489</v>
      </c>
      <c r="T1018" t="s">
        <v>2537</v>
      </c>
      <c r="U1018" t="s">
        <v>290</v>
      </c>
      <c r="V1018" t="s">
        <v>84</v>
      </c>
      <c r="W1018">
        <v>100003000</v>
      </c>
      <c r="X1018">
        <v>8005552001</v>
      </c>
      <c r="Y1018" t="s">
        <v>2595</v>
      </c>
      <c r="Z1018" t="s">
        <v>4596</v>
      </c>
      <c r="AA1018" s="13">
        <v>-81.069999999999993</v>
      </c>
      <c r="AB1018" s="14">
        <v>42565</v>
      </c>
      <c r="AC1018" t="s">
        <v>36</v>
      </c>
    </row>
    <row r="1019" spans="1:29" x14ac:dyDescent="0.25">
      <c r="A1019" t="str">
        <f>CONCATENATE("Q",ROUNDUP(MONTH(Table1[[#This Row],[Month]])/3,0))</f>
        <v>Q3</v>
      </c>
      <c r="B1019" s="14">
        <f>EOMONTH(Table1[[#This Row],[Credit Date]],-1)+1</f>
        <v>42552</v>
      </c>
      <c r="C1019" t="str">
        <f>CONCATENATE(Table1[[#This Row],[Issuer Last Name]],", ",Table1[[#This Row],[Issuer First Name]])</f>
        <v>No. 086, Employee</v>
      </c>
      <c r="D1019" t="str">
        <f>CONCATENATE(Table1[[#This Row],[Approver Last Name]],", ",Table1[[#This Row],[Approver First Name]])</f>
        <v>No. 086, Employee</v>
      </c>
      <c r="E1019" t="str">
        <f>CONCATENATE(Table1[[#This Row],[Customer Last Name]],", ",Table1[[#This Row],[Customer First Name]])</f>
        <v>No. 12035, Client</v>
      </c>
      <c r="F1019" t="str">
        <f>IF(Table1[[#This Row],[Credit Amount]]&gt;-19.99,"Less than 19.99",IF(Table1[[#This Row],[Credit Amount]]=-20,"20",IF(Table1[[#This Row],[Credit Amount]]&gt;-49.98,"20.01-49.98",IF(Table1[[#This Row],[Credit Amount]]=-49.99,"49.99",IF(Table1[[#This Row],[Credit Amount]]=-50,"50",IF(Table1[[#This Row],[Credit Amount]]&lt;-50.01,"Greater than 50"))))))</f>
        <v>20.01-49.98</v>
      </c>
      <c r="G1019" t="str">
        <f>IF(Table1[[#This Row],[Transaction Type]]="Maintenance","Non-Sales","Sales")</f>
        <v>Non-Sales</v>
      </c>
      <c r="H1019" t="str">
        <f>IF(Table1[[#This Row],[Quarter]]="q2",1,"")</f>
        <v/>
      </c>
      <c r="I1019">
        <f>IF(Table1[[#This Row],[Quarter]]="q3",1,"")</f>
        <v>1</v>
      </c>
      <c r="J1019" t="str">
        <f>IF(Table1[[#This Row],[Quarter]]="Q2",Table1[[#This Row],[Credit Amount]],"")</f>
        <v/>
      </c>
      <c r="K1019">
        <f>IF(Table1[[#This Row],[Quarter]]="Q3",Table1[[#This Row],[Credit Amount]],"")</f>
        <v>-38.43</v>
      </c>
      <c r="L1019" t="str">
        <f>IF(Table1[[#This Row],[Transaction Type]]="Upgrade",Table1[[#This Row],[Credit Amount]],IF(Table1[[#This Row],[Transaction Type]]="Activation",Table1[[#This Row],[Credit Amount]],""))</f>
        <v/>
      </c>
      <c r="M1019">
        <f>IF(Table1[[#This Row],[Transaction Type]]="Maintenance",Table1[[#This Row],[Credit Amount]],"")</f>
        <v>-38.43</v>
      </c>
      <c r="N1019">
        <v>10086</v>
      </c>
      <c r="O1019" t="s">
        <v>2489</v>
      </c>
      <c r="P1019" t="s">
        <v>2575</v>
      </c>
      <c r="Q1019" t="s">
        <v>289</v>
      </c>
      <c r="R1019">
        <v>10086</v>
      </c>
      <c r="S1019" t="s">
        <v>2489</v>
      </c>
      <c r="T1019" t="s">
        <v>2575</v>
      </c>
      <c r="U1019" t="s">
        <v>289</v>
      </c>
      <c r="V1019" t="s">
        <v>84</v>
      </c>
      <c r="W1019">
        <v>100003034</v>
      </c>
      <c r="X1019">
        <v>8005552035</v>
      </c>
      <c r="Y1019" t="s">
        <v>2595</v>
      </c>
      <c r="Z1019" t="s">
        <v>4630</v>
      </c>
      <c r="AA1019" s="13">
        <v>-38.43</v>
      </c>
      <c r="AB1019" s="14">
        <v>42567</v>
      </c>
      <c r="AC1019" t="s">
        <v>36</v>
      </c>
    </row>
    <row r="1020" spans="1:29" x14ac:dyDescent="0.25">
      <c r="A1020" t="str">
        <f>CONCATENATE("Q",ROUNDUP(MONTH(Table1[[#This Row],[Month]])/3,0))</f>
        <v>Q3</v>
      </c>
      <c r="B1020" s="14">
        <f>EOMONTH(Table1[[#This Row],[Credit Date]],-1)+1</f>
        <v>42552</v>
      </c>
      <c r="C1020" t="str">
        <f>CONCATENATE(Table1[[#This Row],[Issuer Last Name]],", ",Table1[[#This Row],[Issuer First Name]])</f>
        <v>No. 086, Employee</v>
      </c>
      <c r="D1020" t="str">
        <f>CONCATENATE(Table1[[#This Row],[Approver Last Name]],", ",Table1[[#This Row],[Approver First Name]])</f>
        <v>No. 086, Employee</v>
      </c>
      <c r="E1020" t="str">
        <f>CONCATENATE(Table1[[#This Row],[Customer Last Name]],", ",Table1[[#This Row],[Customer First Name]])</f>
        <v>No. 13530, Client</v>
      </c>
      <c r="F1020" t="str">
        <f>IF(Table1[[#This Row],[Credit Amount]]&gt;-19.99,"Less than 19.99",IF(Table1[[#This Row],[Credit Amount]]=-20,"20",IF(Table1[[#This Row],[Credit Amount]]&gt;-49.98,"20.01-49.98",IF(Table1[[#This Row],[Credit Amount]]=-49.99,"49.99",IF(Table1[[#This Row],[Credit Amount]]=-50,"50",IF(Table1[[#This Row],[Credit Amount]]&lt;-50.01,"Greater than 50"))))))</f>
        <v>20.01-49.98</v>
      </c>
      <c r="G1020" t="str">
        <f>IF(Table1[[#This Row],[Transaction Type]]="Maintenance","Non-Sales","Sales")</f>
        <v>Sales</v>
      </c>
      <c r="H1020" t="str">
        <f>IF(Table1[[#This Row],[Quarter]]="q2",1,"")</f>
        <v/>
      </c>
      <c r="I1020">
        <f>IF(Table1[[#This Row],[Quarter]]="q3",1,"")</f>
        <v>1</v>
      </c>
      <c r="J1020" t="str">
        <f>IF(Table1[[#This Row],[Quarter]]="Q2",Table1[[#This Row],[Credit Amount]],"")</f>
        <v/>
      </c>
      <c r="K1020">
        <f>IF(Table1[[#This Row],[Quarter]]="Q3",Table1[[#This Row],[Credit Amount]],"")</f>
        <v>-48.74</v>
      </c>
      <c r="L1020">
        <f>IF(Table1[[#This Row],[Transaction Type]]="Upgrade",Table1[[#This Row],[Credit Amount]],IF(Table1[[#This Row],[Transaction Type]]="Activation",Table1[[#This Row],[Credit Amount]],""))</f>
        <v>-48.74</v>
      </c>
      <c r="M1020" t="str">
        <f>IF(Table1[[#This Row],[Transaction Type]]="Maintenance",Table1[[#This Row],[Credit Amount]],"")</f>
        <v/>
      </c>
      <c r="N1020">
        <v>10086</v>
      </c>
      <c r="O1020" t="s">
        <v>2489</v>
      </c>
      <c r="P1020" t="s">
        <v>2575</v>
      </c>
      <c r="Q1020" t="s">
        <v>289</v>
      </c>
      <c r="R1020">
        <v>10086</v>
      </c>
      <c r="S1020" t="s">
        <v>2489</v>
      </c>
      <c r="T1020" t="s">
        <v>2575</v>
      </c>
      <c r="U1020" t="s">
        <v>289</v>
      </c>
      <c r="V1020" t="s">
        <v>84</v>
      </c>
      <c r="W1020">
        <v>100004529</v>
      </c>
      <c r="X1020">
        <v>8005553530</v>
      </c>
      <c r="Y1020" t="s">
        <v>2595</v>
      </c>
      <c r="Z1020" t="s">
        <v>6118</v>
      </c>
      <c r="AA1020" s="13">
        <v>-48.74</v>
      </c>
      <c r="AB1020" s="14">
        <v>42567</v>
      </c>
      <c r="AC1020" t="s">
        <v>37</v>
      </c>
    </row>
    <row r="1021" spans="1:29" x14ac:dyDescent="0.25">
      <c r="A1021" t="str">
        <f>CONCATENATE("Q",ROUNDUP(MONTH(Table1[[#This Row],[Month]])/3,0))</f>
        <v>Q3</v>
      </c>
      <c r="B1021" s="14">
        <f>EOMONTH(Table1[[#This Row],[Credit Date]],-1)+1</f>
        <v>42552</v>
      </c>
      <c r="C1021" t="str">
        <f>CONCATENATE(Table1[[#This Row],[Issuer Last Name]],", ",Table1[[#This Row],[Issuer First Name]])</f>
        <v>No. 086, Employee</v>
      </c>
      <c r="D1021" t="str">
        <f>CONCATENATE(Table1[[#This Row],[Approver Last Name]],", ",Table1[[#This Row],[Approver First Name]])</f>
        <v>No. 048, Employee</v>
      </c>
      <c r="E1021" t="str">
        <f>CONCATENATE(Table1[[#This Row],[Customer Last Name]],", ",Table1[[#This Row],[Customer First Name]])</f>
        <v>No. 10761, Client</v>
      </c>
      <c r="F10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21" t="str">
        <f>IF(Table1[[#This Row],[Transaction Type]]="Maintenance","Non-Sales","Sales")</f>
        <v>Sales</v>
      </c>
      <c r="H1021" t="str">
        <f>IF(Table1[[#This Row],[Quarter]]="q2",1,"")</f>
        <v/>
      </c>
      <c r="I1021">
        <f>IF(Table1[[#This Row],[Quarter]]="q3",1,"")</f>
        <v>1</v>
      </c>
      <c r="J1021" t="str">
        <f>IF(Table1[[#This Row],[Quarter]]="Q2",Table1[[#This Row],[Credit Amount]],"")</f>
        <v/>
      </c>
      <c r="K1021">
        <f>IF(Table1[[#This Row],[Quarter]]="Q3",Table1[[#This Row],[Credit Amount]],"")</f>
        <v>-67.569999999999993</v>
      </c>
      <c r="L1021">
        <f>IF(Table1[[#This Row],[Transaction Type]]="Upgrade",Table1[[#This Row],[Credit Amount]],IF(Table1[[#This Row],[Transaction Type]]="Activation",Table1[[#This Row],[Credit Amount]],""))</f>
        <v>-67.569999999999993</v>
      </c>
      <c r="M1021" t="str">
        <f>IF(Table1[[#This Row],[Transaction Type]]="Maintenance",Table1[[#This Row],[Credit Amount]],"")</f>
        <v/>
      </c>
      <c r="N1021">
        <v>10086</v>
      </c>
      <c r="O1021" t="s">
        <v>2489</v>
      </c>
      <c r="P1021" t="s">
        <v>2575</v>
      </c>
      <c r="Q1021" t="s">
        <v>289</v>
      </c>
      <c r="R1021">
        <v>10048</v>
      </c>
      <c r="S1021" t="s">
        <v>2489</v>
      </c>
      <c r="T1021" t="s">
        <v>2537</v>
      </c>
      <c r="U1021" t="s">
        <v>290</v>
      </c>
      <c r="V1021" t="s">
        <v>84</v>
      </c>
      <c r="W1021">
        <v>100001760</v>
      </c>
      <c r="X1021">
        <v>8005550761</v>
      </c>
      <c r="Y1021" t="s">
        <v>2595</v>
      </c>
      <c r="Z1021" t="s">
        <v>3356</v>
      </c>
      <c r="AA1021" s="13">
        <v>-67.569999999999993</v>
      </c>
      <c r="AB1021" s="14">
        <v>42571</v>
      </c>
      <c r="AC1021" t="s">
        <v>35</v>
      </c>
    </row>
    <row r="1022" spans="1:29" x14ac:dyDescent="0.25">
      <c r="A1022" t="str">
        <f>CONCATENATE("Q",ROUNDUP(MONTH(Table1[[#This Row],[Month]])/3,0))</f>
        <v>Q3</v>
      </c>
      <c r="B1022" s="14">
        <f>EOMONTH(Table1[[#This Row],[Credit Date]],-1)+1</f>
        <v>42552</v>
      </c>
      <c r="C1022" t="str">
        <f>CONCATENATE(Table1[[#This Row],[Issuer Last Name]],", ",Table1[[#This Row],[Issuer First Name]])</f>
        <v>No. 086, Employee</v>
      </c>
      <c r="D1022" t="str">
        <f>CONCATENATE(Table1[[#This Row],[Approver Last Name]],", ",Table1[[#This Row],[Approver First Name]])</f>
        <v>No. 048, Employee</v>
      </c>
      <c r="E1022" t="str">
        <f>CONCATENATE(Table1[[#This Row],[Customer Last Name]],", ",Table1[[#This Row],[Customer First Name]])</f>
        <v>No. 11030, Client</v>
      </c>
      <c r="F10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22" t="str">
        <f>IF(Table1[[#This Row],[Transaction Type]]="Maintenance","Non-Sales","Sales")</f>
        <v>Non-Sales</v>
      </c>
      <c r="H1022" t="str">
        <f>IF(Table1[[#This Row],[Quarter]]="q2",1,"")</f>
        <v/>
      </c>
      <c r="I1022">
        <f>IF(Table1[[#This Row],[Quarter]]="q3",1,"")</f>
        <v>1</v>
      </c>
      <c r="J1022" t="str">
        <f>IF(Table1[[#This Row],[Quarter]]="Q2",Table1[[#This Row],[Credit Amount]],"")</f>
        <v/>
      </c>
      <c r="K1022">
        <f>IF(Table1[[#This Row],[Quarter]]="Q3",Table1[[#This Row],[Credit Amount]],"")</f>
        <v>-75.680000000000007</v>
      </c>
      <c r="L1022" t="str">
        <f>IF(Table1[[#This Row],[Transaction Type]]="Upgrade",Table1[[#This Row],[Credit Amount]],IF(Table1[[#This Row],[Transaction Type]]="Activation",Table1[[#This Row],[Credit Amount]],""))</f>
        <v/>
      </c>
      <c r="M1022">
        <f>IF(Table1[[#This Row],[Transaction Type]]="Maintenance",Table1[[#This Row],[Credit Amount]],"")</f>
        <v>-75.680000000000007</v>
      </c>
      <c r="N1022">
        <v>10086</v>
      </c>
      <c r="O1022" t="s">
        <v>2489</v>
      </c>
      <c r="P1022" t="s">
        <v>2575</v>
      </c>
      <c r="Q1022" t="s">
        <v>289</v>
      </c>
      <c r="R1022">
        <v>10048</v>
      </c>
      <c r="S1022" t="s">
        <v>2489</v>
      </c>
      <c r="T1022" t="s">
        <v>2537</v>
      </c>
      <c r="U1022" t="s">
        <v>290</v>
      </c>
      <c r="V1022" t="s">
        <v>84</v>
      </c>
      <c r="W1022">
        <v>100002029</v>
      </c>
      <c r="X1022">
        <v>8005551030</v>
      </c>
      <c r="Y1022" t="s">
        <v>2595</v>
      </c>
      <c r="Z1022" t="s">
        <v>3625</v>
      </c>
      <c r="AA1022" s="13">
        <v>-75.680000000000007</v>
      </c>
      <c r="AB1022" s="14">
        <v>42579</v>
      </c>
      <c r="AC1022" t="s">
        <v>36</v>
      </c>
    </row>
    <row r="1023" spans="1:29" x14ac:dyDescent="0.25">
      <c r="A1023" t="str">
        <f>CONCATENATE("Q",ROUNDUP(MONTH(Table1[[#This Row],[Month]])/3,0))</f>
        <v>Q3</v>
      </c>
      <c r="B1023" s="14">
        <f>EOMONTH(Table1[[#This Row],[Credit Date]],-1)+1</f>
        <v>42552</v>
      </c>
      <c r="C1023" t="str">
        <f>CONCATENATE(Table1[[#This Row],[Issuer Last Name]],", ",Table1[[#This Row],[Issuer First Name]])</f>
        <v>No. 086, Employee</v>
      </c>
      <c r="D1023" t="str">
        <f>CONCATENATE(Table1[[#This Row],[Approver Last Name]],", ",Table1[[#This Row],[Approver First Name]])</f>
        <v>No. 086, Employee</v>
      </c>
      <c r="E1023" t="str">
        <f>CONCATENATE(Table1[[#This Row],[Customer Last Name]],", ",Table1[[#This Row],[Customer First Name]])</f>
        <v>No. 11337, Client</v>
      </c>
      <c r="F1023" t="str">
        <f>IF(Table1[[#This Row],[Credit Amount]]&gt;-19.99,"Less than 19.99",IF(Table1[[#This Row],[Credit Amount]]=-20,"20",IF(Table1[[#This Row],[Credit Amount]]&gt;-49.98,"20.01-49.98",IF(Table1[[#This Row],[Credit Amount]]=-49.99,"49.99",IF(Table1[[#This Row],[Credit Amount]]=-50,"50",IF(Table1[[#This Row],[Credit Amount]]&lt;-50.01,"Greater than 50"))))))</f>
        <v>20.01-49.98</v>
      </c>
      <c r="G1023" t="str">
        <f>IF(Table1[[#This Row],[Transaction Type]]="Maintenance","Non-Sales","Sales")</f>
        <v>Sales</v>
      </c>
      <c r="H1023" t="str">
        <f>IF(Table1[[#This Row],[Quarter]]="q2",1,"")</f>
        <v/>
      </c>
      <c r="I1023">
        <f>IF(Table1[[#This Row],[Quarter]]="q3",1,"")</f>
        <v>1</v>
      </c>
      <c r="J1023" t="str">
        <f>IF(Table1[[#This Row],[Quarter]]="Q2",Table1[[#This Row],[Credit Amount]],"")</f>
        <v/>
      </c>
      <c r="K1023">
        <f>IF(Table1[[#This Row],[Quarter]]="Q3",Table1[[#This Row],[Credit Amount]],"")</f>
        <v>-29.1</v>
      </c>
      <c r="L1023">
        <f>IF(Table1[[#This Row],[Transaction Type]]="Upgrade",Table1[[#This Row],[Credit Amount]],IF(Table1[[#This Row],[Transaction Type]]="Activation",Table1[[#This Row],[Credit Amount]],""))</f>
        <v>-29.1</v>
      </c>
      <c r="M1023" t="str">
        <f>IF(Table1[[#This Row],[Transaction Type]]="Maintenance",Table1[[#This Row],[Credit Amount]],"")</f>
        <v/>
      </c>
      <c r="N1023">
        <v>10086</v>
      </c>
      <c r="O1023" t="s">
        <v>2489</v>
      </c>
      <c r="P1023" t="s">
        <v>2575</v>
      </c>
      <c r="Q1023" t="s">
        <v>289</v>
      </c>
      <c r="R1023">
        <v>10086</v>
      </c>
      <c r="S1023" t="s">
        <v>2489</v>
      </c>
      <c r="T1023" t="s">
        <v>2575</v>
      </c>
      <c r="U1023" t="s">
        <v>289</v>
      </c>
      <c r="V1023" t="s">
        <v>84</v>
      </c>
      <c r="W1023">
        <v>100002336</v>
      </c>
      <c r="X1023">
        <v>8005551337</v>
      </c>
      <c r="Y1023" t="s">
        <v>2595</v>
      </c>
      <c r="Z1023" t="s">
        <v>3932</v>
      </c>
      <c r="AA1023" s="13">
        <v>-29.1</v>
      </c>
      <c r="AB1023" s="14">
        <v>42580</v>
      </c>
      <c r="AC1023" t="s">
        <v>37</v>
      </c>
    </row>
    <row r="1024" spans="1:29" x14ac:dyDescent="0.25">
      <c r="A1024" t="str">
        <f>CONCATENATE("Q",ROUNDUP(MONTH(Table1[[#This Row],[Month]])/3,0))</f>
        <v>Q3</v>
      </c>
      <c r="B1024" s="14">
        <f>EOMONTH(Table1[[#This Row],[Credit Date]],-1)+1</f>
        <v>42552</v>
      </c>
      <c r="C1024" t="str">
        <f>CONCATENATE(Table1[[#This Row],[Issuer Last Name]],", ",Table1[[#This Row],[Issuer First Name]])</f>
        <v>No. 086, Employee</v>
      </c>
      <c r="D1024" t="str">
        <f>CONCATENATE(Table1[[#This Row],[Approver Last Name]],", ",Table1[[#This Row],[Approver First Name]])</f>
        <v>No. 086, Employee</v>
      </c>
      <c r="E1024" t="str">
        <f>CONCATENATE(Table1[[#This Row],[Customer Last Name]],", ",Table1[[#This Row],[Customer First Name]])</f>
        <v>No. 11041, Client</v>
      </c>
      <c r="F1024" t="str">
        <f>IF(Table1[[#This Row],[Credit Amount]]&gt;-19.99,"Less than 19.99",IF(Table1[[#This Row],[Credit Amount]]=-20,"20",IF(Table1[[#This Row],[Credit Amount]]&gt;-49.98,"20.01-49.98",IF(Table1[[#This Row],[Credit Amount]]=-49.99,"49.99",IF(Table1[[#This Row],[Credit Amount]]=-50,"50",IF(Table1[[#This Row],[Credit Amount]]&lt;-50.01,"Greater than 50"))))))</f>
        <v>20.01-49.98</v>
      </c>
      <c r="G1024" t="str">
        <f>IF(Table1[[#This Row],[Transaction Type]]="Maintenance","Non-Sales","Sales")</f>
        <v>Non-Sales</v>
      </c>
      <c r="H1024" t="str">
        <f>IF(Table1[[#This Row],[Quarter]]="q2",1,"")</f>
        <v/>
      </c>
      <c r="I1024">
        <f>IF(Table1[[#This Row],[Quarter]]="q3",1,"")</f>
        <v>1</v>
      </c>
      <c r="J1024" t="str">
        <f>IF(Table1[[#This Row],[Quarter]]="Q2",Table1[[#This Row],[Credit Amount]],"")</f>
        <v/>
      </c>
      <c r="K1024">
        <f>IF(Table1[[#This Row],[Quarter]]="Q3",Table1[[#This Row],[Credit Amount]],"")</f>
        <v>-49.05</v>
      </c>
      <c r="L1024" t="str">
        <f>IF(Table1[[#This Row],[Transaction Type]]="Upgrade",Table1[[#This Row],[Credit Amount]],IF(Table1[[#This Row],[Transaction Type]]="Activation",Table1[[#This Row],[Credit Amount]],""))</f>
        <v/>
      </c>
      <c r="M1024">
        <f>IF(Table1[[#This Row],[Transaction Type]]="Maintenance",Table1[[#This Row],[Credit Amount]],"")</f>
        <v>-49.05</v>
      </c>
      <c r="N1024">
        <v>10086</v>
      </c>
      <c r="O1024" t="s">
        <v>2489</v>
      </c>
      <c r="P1024" t="s">
        <v>2575</v>
      </c>
      <c r="Q1024" t="s">
        <v>289</v>
      </c>
      <c r="R1024">
        <v>10086</v>
      </c>
      <c r="S1024" t="s">
        <v>2489</v>
      </c>
      <c r="T1024" t="s">
        <v>2575</v>
      </c>
      <c r="U1024" t="s">
        <v>289</v>
      </c>
      <c r="V1024" t="s">
        <v>84</v>
      </c>
      <c r="W1024">
        <v>100002040</v>
      </c>
      <c r="X1024">
        <v>8005551041</v>
      </c>
      <c r="Y1024" t="s">
        <v>2595</v>
      </c>
      <c r="Z1024" t="s">
        <v>3636</v>
      </c>
      <c r="AA1024" s="13">
        <v>-49.05</v>
      </c>
      <c r="AB1024" s="14">
        <v>42581</v>
      </c>
      <c r="AC1024" t="s">
        <v>36</v>
      </c>
    </row>
    <row r="1025" spans="1:29" x14ac:dyDescent="0.25">
      <c r="A1025" t="str">
        <f>CONCATENATE("Q",ROUNDUP(MONTH(Table1[[#This Row],[Month]])/3,0))</f>
        <v>Q3</v>
      </c>
      <c r="B1025" s="14">
        <f>EOMONTH(Table1[[#This Row],[Credit Date]],-1)+1</f>
        <v>42583</v>
      </c>
      <c r="C1025" t="str">
        <f>CONCATENATE(Table1[[#This Row],[Issuer Last Name]],", ",Table1[[#This Row],[Issuer First Name]])</f>
        <v>No. 086, Employee</v>
      </c>
      <c r="D1025" t="str">
        <f>CONCATENATE(Table1[[#This Row],[Approver Last Name]],", ",Table1[[#This Row],[Approver First Name]])</f>
        <v>No. 048, Employee</v>
      </c>
      <c r="E1025" t="str">
        <f>CONCATENATE(Table1[[#This Row],[Customer Last Name]],", ",Table1[[#This Row],[Customer First Name]])</f>
        <v>No. 13972, Client</v>
      </c>
      <c r="F10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25" t="str">
        <f>IF(Table1[[#This Row],[Transaction Type]]="Maintenance","Non-Sales","Sales")</f>
        <v>Sales</v>
      </c>
      <c r="H1025" t="str">
        <f>IF(Table1[[#This Row],[Quarter]]="q2",1,"")</f>
        <v/>
      </c>
      <c r="I1025">
        <f>IF(Table1[[#This Row],[Quarter]]="q3",1,"")</f>
        <v>1</v>
      </c>
      <c r="J1025" t="str">
        <f>IF(Table1[[#This Row],[Quarter]]="Q2",Table1[[#This Row],[Credit Amount]],"")</f>
        <v/>
      </c>
      <c r="K1025">
        <f>IF(Table1[[#This Row],[Quarter]]="Q3",Table1[[#This Row],[Credit Amount]],"")</f>
        <v>-76.91</v>
      </c>
      <c r="L1025">
        <f>IF(Table1[[#This Row],[Transaction Type]]="Upgrade",Table1[[#This Row],[Credit Amount]],IF(Table1[[#This Row],[Transaction Type]]="Activation",Table1[[#This Row],[Credit Amount]],""))</f>
        <v>-76.91</v>
      </c>
      <c r="M1025" t="str">
        <f>IF(Table1[[#This Row],[Transaction Type]]="Maintenance",Table1[[#This Row],[Credit Amount]],"")</f>
        <v/>
      </c>
      <c r="N1025">
        <v>10086</v>
      </c>
      <c r="O1025" t="s">
        <v>2489</v>
      </c>
      <c r="P1025" t="s">
        <v>2575</v>
      </c>
      <c r="Q1025" t="s">
        <v>289</v>
      </c>
      <c r="R1025">
        <v>10048</v>
      </c>
      <c r="S1025" t="s">
        <v>2489</v>
      </c>
      <c r="T1025" t="s">
        <v>2537</v>
      </c>
      <c r="U1025" t="s">
        <v>290</v>
      </c>
      <c r="V1025" t="s">
        <v>84</v>
      </c>
      <c r="W1025">
        <v>100004971</v>
      </c>
      <c r="X1025">
        <v>8005553972</v>
      </c>
      <c r="Y1025" t="s">
        <v>2595</v>
      </c>
      <c r="Z1025" t="s">
        <v>6560</v>
      </c>
      <c r="AA1025" s="13">
        <v>-76.91</v>
      </c>
      <c r="AB1025" s="14">
        <v>42586</v>
      </c>
      <c r="AC1025" t="s">
        <v>35</v>
      </c>
    </row>
    <row r="1026" spans="1:29" x14ac:dyDescent="0.25">
      <c r="A1026" t="str">
        <f>CONCATENATE("Q",ROUNDUP(MONTH(Table1[[#This Row],[Month]])/3,0))</f>
        <v>Q3</v>
      </c>
      <c r="B1026" s="14">
        <f>EOMONTH(Table1[[#This Row],[Credit Date]],-1)+1</f>
        <v>42583</v>
      </c>
      <c r="C1026" t="str">
        <f>CONCATENATE(Table1[[#This Row],[Issuer Last Name]],", ",Table1[[#This Row],[Issuer First Name]])</f>
        <v>No. 086, Employee</v>
      </c>
      <c r="D1026" t="str">
        <f>CONCATENATE(Table1[[#This Row],[Approver Last Name]],", ",Table1[[#This Row],[Approver First Name]])</f>
        <v>No. 048, Employee</v>
      </c>
      <c r="E1026" t="str">
        <f>CONCATENATE(Table1[[#This Row],[Customer Last Name]],", ",Table1[[#This Row],[Customer First Name]])</f>
        <v>No. 11442, Client</v>
      </c>
      <c r="F10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26" t="str">
        <f>IF(Table1[[#This Row],[Transaction Type]]="Maintenance","Non-Sales","Sales")</f>
        <v>Non-Sales</v>
      </c>
      <c r="H1026" t="str">
        <f>IF(Table1[[#This Row],[Quarter]]="q2",1,"")</f>
        <v/>
      </c>
      <c r="I1026">
        <f>IF(Table1[[#This Row],[Quarter]]="q3",1,"")</f>
        <v>1</v>
      </c>
      <c r="J1026" t="str">
        <f>IF(Table1[[#This Row],[Quarter]]="Q2",Table1[[#This Row],[Credit Amount]],"")</f>
        <v/>
      </c>
      <c r="K1026">
        <f>IF(Table1[[#This Row],[Quarter]]="Q3",Table1[[#This Row],[Credit Amount]],"")</f>
        <v>-83.54</v>
      </c>
      <c r="L1026" t="str">
        <f>IF(Table1[[#This Row],[Transaction Type]]="Upgrade",Table1[[#This Row],[Credit Amount]],IF(Table1[[#This Row],[Transaction Type]]="Activation",Table1[[#This Row],[Credit Amount]],""))</f>
        <v/>
      </c>
      <c r="M1026">
        <f>IF(Table1[[#This Row],[Transaction Type]]="Maintenance",Table1[[#This Row],[Credit Amount]],"")</f>
        <v>-83.54</v>
      </c>
      <c r="N1026">
        <v>10086</v>
      </c>
      <c r="O1026" t="s">
        <v>2489</v>
      </c>
      <c r="P1026" t="s">
        <v>2575</v>
      </c>
      <c r="Q1026" t="s">
        <v>289</v>
      </c>
      <c r="R1026">
        <v>10048</v>
      </c>
      <c r="S1026" t="s">
        <v>2489</v>
      </c>
      <c r="T1026" t="s">
        <v>2537</v>
      </c>
      <c r="U1026" t="s">
        <v>290</v>
      </c>
      <c r="V1026" t="s">
        <v>84</v>
      </c>
      <c r="W1026">
        <v>100002441</v>
      </c>
      <c r="X1026">
        <v>8005551442</v>
      </c>
      <c r="Y1026" t="s">
        <v>2595</v>
      </c>
      <c r="Z1026" t="s">
        <v>4037</v>
      </c>
      <c r="AA1026" s="13">
        <v>-83.54</v>
      </c>
      <c r="AB1026" s="14">
        <v>42589</v>
      </c>
      <c r="AC1026" t="s">
        <v>36</v>
      </c>
    </row>
    <row r="1027" spans="1:29" x14ac:dyDescent="0.25">
      <c r="A1027" t="str">
        <f>CONCATENATE("Q",ROUNDUP(MONTH(Table1[[#This Row],[Month]])/3,0))</f>
        <v>Q3</v>
      </c>
      <c r="B1027" s="14">
        <f>EOMONTH(Table1[[#This Row],[Credit Date]],-1)+1</f>
        <v>42583</v>
      </c>
      <c r="C1027" t="str">
        <f>CONCATENATE(Table1[[#This Row],[Issuer Last Name]],", ",Table1[[#This Row],[Issuer First Name]])</f>
        <v>No. 086, Employee</v>
      </c>
      <c r="D1027" t="str">
        <f>CONCATENATE(Table1[[#This Row],[Approver Last Name]],", ",Table1[[#This Row],[Approver First Name]])</f>
        <v>No. 086, Employee</v>
      </c>
      <c r="E1027" t="str">
        <f>CONCATENATE(Table1[[#This Row],[Customer Last Name]],", ",Table1[[#This Row],[Customer First Name]])</f>
        <v>No. 11042, Client</v>
      </c>
      <c r="F1027" t="str">
        <f>IF(Table1[[#This Row],[Credit Amount]]&gt;-19.99,"Less than 19.99",IF(Table1[[#This Row],[Credit Amount]]=-20,"20",IF(Table1[[#This Row],[Credit Amount]]&gt;-49.98,"20.01-49.98",IF(Table1[[#This Row],[Credit Amount]]=-49.99,"49.99",IF(Table1[[#This Row],[Credit Amount]]=-50,"50",IF(Table1[[#This Row],[Credit Amount]]&lt;-50.01,"Greater than 50"))))))</f>
        <v>Less than 19.99</v>
      </c>
      <c r="G1027" t="str">
        <f>IF(Table1[[#This Row],[Transaction Type]]="Maintenance","Non-Sales","Sales")</f>
        <v>Non-Sales</v>
      </c>
      <c r="H1027" t="str">
        <f>IF(Table1[[#This Row],[Quarter]]="q2",1,"")</f>
        <v/>
      </c>
      <c r="I1027">
        <f>IF(Table1[[#This Row],[Quarter]]="q3",1,"")</f>
        <v>1</v>
      </c>
      <c r="J1027" t="str">
        <f>IF(Table1[[#This Row],[Quarter]]="Q2",Table1[[#This Row],[Credit Amount]],"")</f>
        <v/>
      </c>
      <c r="K1027">
        <f>IF(Table1[[#This Row],[Quarter]]="Q3",Table1[[#This Row],[Credit Amount]],"")</f>
        <v>-17.829999999999998</v>
      </c>
      <c r="L1027" t="str">
        <f>IF(Table1[[#This Row],[Transaction Type]]="Upgrade",Table1[[#This Row],[Credit Amount]],IF(Table1[[#This Row],[Transaction Type]]="Activation",Table1[[#This Row],[Credit Amount]],""))</f>
        <v/>
      </c>
      <c r="M1027">
        <f>IF(Table1[[#This Row],[Transaction Type]]="Maintenance",Table1[[#This Row],[Credit Amount]],"")</f>
        <v>-17.829999999999998</v>
      </c>
      <c r="N1027">
        <v>10086</v>
      </c>
      <c r="O1027" t="s">
        <v>2489</v>
      </c>
      <c r="P1027" t="s">
        <v>2575</v>
      </c>
      <c r="Q1027" t="s">
        <v>289</v>
      </c>
      <c r="R1027">
        <v>10086</v>
      </c>
      <c r="S1027" t="s">
        <v>2489</v>
      </c>
      <c r="T1027" t="s">
        <v>2575</v>
      </c>
      <c r="U1027" t="s">
        <v>289</v>
      </c>
      <c r="V1027" t="s">
        <v>84</v>
      </c>
      <c r="W1027">
        <v>100002041</v>
      </c>
      <c r="X1027">
        <v>8005551042</v>
      </c>
      <c r="Y1027" t="s">
        <v>2595</v>
      </c>
      <c r="Z1027" t="s">
        <v>3637</v>
      </c>
      <c r="AA1027" s="13">
        <v>-17.829999999999998</v>
      </c>
      <c r="AB1027" s="14">
        <v>42592</v>
      </c>
      <c r="AC1027" t="s">
        <v>36</v>
      </c>
    </row>
    <row r="1028" spans="1:29" x14ac:dyDescent="0.25">
      <c r="A1028" t="str">
        <f>CONCATENATE("Q",ROUNDUP(MONTH(Table1[[#This Row],[Month]])/3,0))</f>
        <v>Q3</v>
      </c>
      <c r="B1028" s="14">
        <f>EOMONTH(Table1[[#This Row],[Credit Date]],-1)+1</f>
        <v>42583</v>
      </c>
      <c r="C1028" t="str">
        <f>CONCATENATE(Table1[[#This Row],[Issuer Last Name]],", ",Table1[[#This Row],[Issuer First Name]])</f>
        <v>No. 086, Employee</v>
      </c>
      <c r="D1028" t="str">
        <f>CONCATENATE(Table1[[#This Row],[Approver Last Name]],", ",Table1[[#This Row],[Approver First Name]])</f>
        <v>No. 086, Employee</v>
      </c>
      <c r="E1028" t="str">
        <f>CONCATENATE(Table1[[#This Row],[Customer Last Name]],", ",Table1[[#This Row],[Customer First Name]])</f>
        <v>No. 12366, Client</v>
      </c>
      <c r="F1028" t="str">
        <f>IF(Table1[[#This Row],[Credit Amount]]&gt;-19.99,"Less than 19.99",IF(Table1[[#This Row],[Credit Amount]]=-20,"20",IF(Table1[[#This Row],[Credit Amount]]&gt;-49.98,"20.01-49.98",IF(Table1[[#This Row],[Credit Amount]]=-49.99,"49.99",IF(Table1[[#This Row],[Credit Amount]]=-50,"50",IF(Table1[[#This Row],[Credit Amount]]&lt;-50.01,"Greater than 50"))))))</f>
        <v>20.01-49.98</v>
      </c>
      <c r="G1028" t="str">
        <f>IF(Table1[[#This Row],[Transaction Type]]="Maintenance","Non-Sales","Sales")</f>
        <v>Non-Sales</v>
      </c>
      <c r="H1028" t="str">
        <f>IF(Table1[[#This Row],[Quarter]]="q2",1,"")</f>
        <v/>
      </c>
      <c r="I1028">
        <f>IF(Table1[[#This Row],[Quarter]]="q3",1,"")</f>
        <v>1</v>
      </c>
      <c r="J1028" t="str">
        <f>IF(Table1[[#This Row],[Quarter]]="Q2",Table1[[#This Row],[Credit Amount]],"")</f>
        <v/>
      </c>
      <c r="K1028">
        <f>IF(Table1[[#This Row],[Quarter]]="Q3",Table1[[#This Row],[Credit Amount]],"")</f>
        <v>-46.87</v>
      </c>
      <c r="L1028" t="str">
        <f>IF(Table1[[#This Row],[Transaction Type]]="Upgrade",Table1[[#This Row],[Credit Amount]],IF(Table1[[#This Row],[Transaction Type]]="Activation",Table1[[#This Row],[Credit Amount]],""))</f>
        <v/>
      </c>
      <c r="M1028">
        <f>IF(Table1[[#This Row],[Transaction Type]]="Maintenance",Table1[[#This Row],[Credit Amount]],"")</f>
        <v>-46.87</v>
      </c>
      <c r="N1028">
        <v>10086</v>
      </c>
      <c r="O1028" t="s">
        <v>2489</v>
      </c>
      <c r="P1028" t="s">
        <v>2575</v>
      </c>
      <c r="Q1028" t="s">
        <v>289</v>
      </c>
      <c r="R1028">
        <v>10086</v>
      </c>
      <c r="S1028" t="s">
        <v>2489</v>
      </c>
      <c r="T1028" t="s">
        <v>2575</v>
      </c>
      <c r="U1028" t="s">
        <v>289</v>
      </c>
      <c r="V1028" t="s">
        <v>84</v>
      </c>
      <c r="W1028">
        <v>100003365</v>
      </c>
      <c r="X1028">
        <v>8005552366</v>
      </c>
      <c r="Y1028" t="s">
        <v>2595</v>
      </c>
      <c r="Z1028" t="s">
        <v>4961</v>
      </c>
      <c r="AA1028" s="13">
        <v>-46.87</v>
      </c>
      <c r="AB1028" s="14">
        <v>42596</v>
      </c>
      <c r="AC1028" t="s">
        <v>36</v>
      </c>
    </row>
    <row r="1029" spans="1:29" x14ac:dyDescent="0.25">
      <c r="A1029" t="str">
        <f>CONCATENATE("Q",ROUNDUP(MONTH(Table1[[#This Row],[Month]])/3,0))</f>
        <v>Q3</v>
      </c>
      <c r="B1029" s="14">
        <f>EOMONTH(Table1[[#This Row],[Credit Date]],-1)+1</f>
        <v>42583</v>
      </c>
      <c r="C1029" t="str">
        <f>CONCATENATE(Table1[[#This Row],[Issuer Last Name]],", ",Table1[[#This Row],[Issuer First Name]])</f>
        <v>No. 086, Employee</v>
      </c>
      <c r="D1029" t="str">
        <f>CONCATENATE(Table1[[#This Row],[Approver Last Name]],", ",Table1[[#This Row],[Approver First Name]])</f>
        <v>No. 048, Employee</v>
      </c>
      <c r="E1029" t="str">
        <f>CONCATENATE(Table1[[#This Row],[Customer Last Name]],", ",Table1[[#This Row],[Customer First Name]])</f>
        <v>No. 10384, Client</v>
      </c>
      <c r="F10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29" t="str">
        <f>IF(Table1[[#This Row],[Transaction Type]]="Maintenance","Non-Sales","Sales")</f>
        <v>Non-Sales</v>
      </c>
      <c r="H1029" t="str">
        <f>IF(Table1[[#This Row],[Quarter]]="q2",1,"")</f>
        <v/>
      </c>
      <c r="I1029">
        <f>IF(Table1[[#This Row],[Quarter]]="q3",1,"")</f>
        <v>1</v>
      </c>
      <c r="J1029" t="str">
        <f>IF(Table1[[#This Row],[Quarter]]="Q2",Table1[[#This Row],[Credit Amount]],"")</f>
        <v/>
      </c>
      <c r="K1029">
        <f>IF(Table1[[#This Row],[Quarter]]="Q3",Table1[[#This Row],[Credit Amount]],"")</f>
        <v>-57.66</v>
      </c>
      <c r="L1029" t="str">
        <f>IF(Table1[[#This Row],[Transaction Type]]="Upgrade",Table1[[#This Row],[Credit Amount]],IF(Table1[[#This Row],[Transaction Type]]="Activation",Table1[[#This Row],[Credit Amount]],""))</f>
        <v/>
      </c>
      <c r="M1029">
        <f>IF(Table1[[#This Row],[Transaction Type]]="Maintenance",Table1[[#This Row],[Credit Amount]],"")</f>
        <v>-57.66</v>
      </c>
      <c r="N1029">
        <v>10086</v>
      </c>
      <c r="O1029" t="s">
        <v>2489</v>
      </c>
      <c r="P1029" t="s">
        <v>2575</v>
      </c>
      <c r="Q1029" t="s">
        <v>289</v>
      </c>
      <c r="R1029">
        <v>10048</v>
      </c>
      <c r="S1029" t="s">
        <v>2489</v>
      </c>
      <c r="T1029" t="s">
        <v>2537</v>
      </c>
      <c r="U1029" t="s">
        <v>290</v>
      </c>
      <c r="V1029" t="s">
        <v>84</v>
      </c>
      <c r="W1029">
        <v>100001383</v>
      </c>
      <c r="X1029">
        <v>8005550384</v>
      </c>
      <c r="Y1029" t="s">
        <v>2595</v>
      </c>
      <c r="Z1029" t="s">
        <v>2979</v>
      </c>
      <c r="AA1029" s="13">
        <v>-57.66</v>
      </c>
      <c r="AB1029" s="14">
        <v>42598</v>
      </c>
      <c r="AC1029" t="s">
        <v>36</v>
      </c>
    </row>
    <row r="1030" spans="1:29" x14ac:dyDescent="0.25">
      <c r="A1030" t="str">
        <f>CONCATENATE("Q",ROUNDUP(MONTH(Table1[[#This Row],[Month]])/3,0))</f>
        <v>Q3</v>
      </c>
      <c r="B1030" s="14">
        <f>EOMONTH(Table1[[#This Row],[Credit Date]],-1)+1</f>
        <v>42583</v>
      </c>
      <c r="C1030" t="str">
        <f>CONCATENATE(Table1[[#This Row],[Issuer Last Name]],", ",Table1[[#This Row],[Issuer First Name]])</f>
        <v>No. 086, Employee</v>
      </c>
      <c r="D1030" t="str">
        <f>CONCATENATE(Table1[[#This Row],[Approver Last Name]],", ",Table1[[#This Row],[Approver First Name]])</f>
        <v>No. 086, Employee</v>
      </c>
      <c r="E1030" t="str">
        <f>CONCATENATE(Table1[[#This Row],[Customer Last Name]],", ",Table1[[#This Row],[Customer First Name]])</f>
        <v>No. 10186, Client</v>
      </c>
      <c r="F1030" t="str">
        <f>IF(Table1[[#This Row],[Credit Amount]]&gt;-19.99,"Less than 19.99",IF(Table1[[#This Row],[Credit Amount]]=-20,"20",IF(Table1[[#This Row],[Credit Amount]]&gt;-49.98,"20.01-49.98",IF(Table1[[#This Row],[Credit Amount]]=-49.99,"49.99",IF(Table1[[#This Row],[Credit Amount]]=-50,"50",IF(Table1[[#This Row],[Credit Amount]]&lt;-50.01,"Greater than 50"))))))</f>
        <v>Less than 19.99</v>
      </c>
      <c r="G1030" t="str">
        <f>IF(Table1[[#This Row],[Transaction Type]]="Maintenance","Non-Sales","Sales")</f>
        <v>Non-Sales</v>
      </c>
      <c r="H1030" t="str">
        <f>IF(Table1[[#This Row],[Quarter]]="q2",1,"")</f>
        <v/>
      </c>
      <c r="I1030">
        <f>IF(Table1[[#This Row],[Quarter]]="q3",1,"")</f>
        <v>1</v>
      </c>
      <c r="J1030" t="str">
        <f>IF(Table1[[#This Row],[Quarter]]="Q2",Table1[[#This Row],[Credit Amount]],"")</f>
        <v/>
      </c>
      <c r="K1030">
        <f>IF(Table1[[#This Row],[Quarter]]="Q3",Table1[[#This Row],[Credit Amount]],"")</f>
        <v>-7.29</v>
      </c>
      <c r="L1030" t="str">
        <f>IF(Table1[[#This Row],[Transaction Type]]="Upgrade",Table1[[#This Row],[Credit Amount]],IF(Table1[[#This Row],[Transaction Type]]="Activation",Table1[[#This Row],[Credit Amount]],""))</f>
        <v/>
      </c>
      <c r="M1030">
        <f>IF(Table1[[#This Row],[Transaction Type]]="Maintenance",Table1[[#This Row],[Credit Amount]],"")</f>
        <v>-7.29</v>
      </c>
      <c r="N1030">
        <v>10086</v>
      </c>
      <c r="O1030" t="s">
        <v>2489</v>
      </c>
      <c r="P1030" t="s">
        <v>2575</v>
      </c>
      <c r="Q1030" t="s">
        <v>289</v>
      </c>
      <c r="R1030">
        <v>10086</v>
      </c>
      <c r="S1030" t="s">
        <v>2489</v>
      </c>
      <c r="T1030" t="s">
        <v>2575</v>
      </c>
      <c r="U1030" t="s">
        <v>289</v>
      </c>
      <c r="V1030" t="s">
        <v>84</v>
      </c>
      <c r="W1030">
        <v>100001185</v>
      </c>
      <c r="X1030">
        <v>8005550186</v>
      </c>
      <c r="Y1030" t="s">
        <v>2595</v>
      </c>
      <c r="Z1030" t="s">
        <v>2781</v>
      </c>
      <c r="AA1030" s="13">
        <v>-7.29</v>
      </c>
      <c r="AB1030" s="14">
        <v>42604</v>
      </c>
      <c r="AC1030" t="s">
        <v>36</v>
      </c>
    </row>
    <row r="1031" spans="1:29" x14ac:dyDescent="0.25">
      <c r="A1031" t="str">
        <f>CONCATENATE("Q",ROUNDUP(MONTH(Table1[[#This Row],[Month]])/3,0))</f>
        <v>Q3</v>
      </c>
      <c r="B1031" s="14">
        <f>EOMONTH(Table1[[#This Row],[Credit Date]],-1)+1</f>
        <v>42583</v>
      </c>
      <c r="C1031" t="str">
        <f>CONCATENATE(Table1[[#This Row],[Issuer Last Name]],", ",Table1[[#This Row],[Issuer First Name]])</f>
        <v>No. 086, Employee</v>
      </c>
      <c r="D1031" t="str">
        <f>CONCATENATE(Table1[[#This Row],[Approver Last Name]],", ",Table1[[#This Row],[Approver First Name]])</f>
        <v>No. 048, Employee</v>
      </c>
      <c r="E1031" t="str">
        <f>CONCATENATE(Table1[[#This Row],[Customer Last Name]],", ",Table1[[#This Row],[Customer First Name]])</f>
        <v>No. 13639, Client</v>
      </c>
      <c r="F10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31" t="str">
        <f>IF(Table1[[#This Row],[Transaction Type]]="Maintenance","Non-Sales","Sales")</f>
        <v>Non-Sales</v>
      </c>
      <c r="H1031" t="str">
        <f>IF(Table1[[#This Row],[Quarter]]="q2",1,"")</f>
        <v/>
      </c>
      <c r="I1031">
        <f>IF(Table1[[#This Row],[Quarter]]="q3",1,"")</f>
        <v>1</v>
      </c>
      <c r="J1031" t="str">
        <f>IF(Table1[[#This Row],[Quarter]]="Q2",Table1[[#This Row],[Credit Amount]],"")</f>
        <v/>
      </c>
      <c r="K1031">
        <f>IF(Table1[[#This Row],[Quarter]]="Q3",Table1[[#This Row],[Credit Amount]],"")</f>
        <v>-70.510000000000005</v>
      </c>
      <c r="L1031" t="str">
        <f>IF(Table1[[#This Row],[Transaction Type]]="Upgrade",Table1[[#This Row],[Credit Amount]],IF(Table1[[#This Row],[Transaction Type]]="Activation",Table1[[#This Row],[Credit Amount]],""))</f>
        <v/>
      </c>
      <c r="M1031">
        <f>IF(Table1[[#This Row],[Transaction Type]]="Maintenance",Table1[[#This Row],[Credit Amount]],"")</f>
        <v>-70.510000000000005</v>
      </c>
      <c r="N1031">
        <v>10086</v>
      </c>
      <c r="O1031" t="s">
        <v>2489</v>
      </c>
      <c r="P1031" t="s">
        <v>2575</v>
      </c>
      <c r="Q1031" t="s">
        <v>289</v>
      </c>
      <c r="R1031">
        <v>10048</v>
      </c>
      <c r="S1031" t="s">
        <v>2489</v>
      </c>
      <c r="T1031" t="s">
        <v>2537</v>
      </c>
      <c r="U1031" t="s">
        <v>290</v>
      </c>
      <c r="V1031" t="s">
        <v>84</v>
      </c>
      <c r="W1031">
        <v>100004638</v>
      </c>
      <c r="X1031">
        <v>8005553639</v>
      </c>
      <c r="Y1031" t="s">
        <v>2595</v>
      </c>
      <c r="Z1031" t="s">
        <v>6227</v>
      </c>
      <c r="AA1031" s="13">
        <v>-70.510000000000005</v>
      </c>
      <c r="AB1031" s="14">
        <v>42606</v>
      </c>
      <c r="AC1031" t="s">
        <v>36</v>
      </c>
    </row>
    <row r="1032" spans="1:29" x14ac:dyDescent="0.25">
      <c r="A1032" t="str">
        <f>CONCATENATE("Q",ROUNDUP(MONTH(Table1[[#This Row],[Month]])/3,0))</f>
        <v>Q3</v>
      </c>
      <c r="B1032" s="14">
        <f>EOMONTH(Table1[[#This Row],[Credit Date]],-1)+1</f>
        <v>42583</v>
      </c>
      <c r="C1032" t="str">
        <f>CONCATENATE(Table1[[#This Row],[Issuer Last Name]],", ",Table1[[#This Row],[Issuer First Name]])</f>
        <v>No. 086, Employee</v>
      </c>
      <c r="D1032" t="str">
        <f>CONCATENATE(Table1[[#This Row],[Approver Last Name]],", ",Table1[[#This Row],[Approver First Name]])</f>
        <v>No. 048, Employee</v>
      </c>
      <c r="E1032" t="str">
        <f>CONCATENATE(Table1[[#This Row],[Customer Last Name]],", ",Table1[[#This Row],[Customer First Name]])</f>
        <v>No. 12915, Client</v>
      </c>
      <c r="F10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32" t="str">
        <f>IF(Table1[[#This Row],[Transaction Type]]="Maintenance","Non-Sales","Sales")</f>
        <v>Non-Sales</v>
      </c>
      <c r="H1032" t="str">
        <f>IF(Table1[[#This Row],[Quarter]]="q2",1,"")</f>
        <v/>
      </c>
      <c r="I1032">
        <f>IF(Table1[[#This Row],[Quarter]]="q3",1,"")</f>
        <v>1</v>
      </c>
      <c r="J1032" t="str">
        <f>IF(Table1[[#This Row],[Quarter]]="Q2",Table1[[#This Row],[Credit Amount]],"")</f>
        <v/>
      </c>
      <c r="K1032">
        <f>IF(Table1[[#This Row],[Quarter]]="Q3",Table1[[#This Row],[Credit Amount]],"")</f>
        <v>-71.66</v>
      </c>
      <c r="L1032" t="str">
        <f>IF(Table1[[#This Row],[Transaction Type]]="Upgrade",Table1[[#This Row],[Credit Amount]],IF(Table1[[#This Row],[Transaction Type]]="Activation",Table1[[#This Row],[Credit Amount]],""))</f>
        <v/>
      </c>
      <c r="M1032">
        <f>IF(Table1[[#This Row],[Transaction Type]]="Maintenance",Table1[[#This Row],[Credit Amount]],"")</f>
        <v>-71.66</v>
      </c>
      <c r="N1032">
        <v>10086</v>
      </c>
      <c r="O1032" t="s">
        <v>2489</v>
      </c>
      <c r="P1032" t="s">
        <v>2575</v>
      </c>
      <c r="Q1032" t="s">
        <v>289</v>
      </c>
      <c r="R1032">
        <v>10048</v>
      </c>
      <c r="S1032" t="s">
        <v>2489</v>
      </c>
      <c r="T1032" t="s">
        <v>2537</v>
      </c>
      <c r="U1032" t="s">
        <v>290</v>
      </c>
      <c r="V1032" t="s">
        <v>84</v>
      </c>
      <c r="W1032">
        <v>100003914</v>
      </c>
      <c r="X1032">
        <v>8005552915</v>
      </c>
      <c r="Y1032" t="s">
        <v>2595</v>
      </c>
      <c r="Z1032" t="s">
        <v>5505</v>
      </c>
      <c r="AA1032" s="13">
        <v>-71.66</v>
      </c>
      <c r="AB1032" s="14">
        <v>42607</v>
      </c>
      <c r="AC1032" t="s">
        <v>36</v>
      </c>
    </row>
    <row r="1033" spans="1:29" x14ac:dyDescent="0.25">
      <c r="A1033" t="str">
        <f>CONCATENATE("Q",ROUNDUP(MONTH(Table1[[#This Row],[Month]])/3,0))</f>
        <v>Q3</v>
      </c>
      <c r="B1033" s="14">
        <f>EOMONTH(Table1[[#This Row],[Credit Date]],-1)+1</f>
        <v>42583</v>
      </c>
      <c r="C1033" t="str">
        <f>CONCATENATE(Table1[[#This Row],[Issuer Last Name]],", ",Table1[[#This Row],[Issuer First Name]])</f>
        <v>No. 086, Employee</v>
      </c>
      <c r="D1033" t="str">
        <f>CONCATENATE(Table1[[#This Row],[Approver Last Name]],", ",Table1[[#This Row],[Approver First Name]])</f>
        <v>No. 048, Employee</v>
      </c>
      <c r="E1033" t="str">
        <f>CONCATENATE(Table1[[#This Row],[Customer Last Name]],", ",Table1[[#This Row],[Customer First Name]])</f>
        <v>No. 12022, Client</v>
      </c>
      <c r="F10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33" t="str">
        <f>IF(Table1[[#This Row],[Transaction Type]]="Maintenance","Non-Sales","Sales")</f>
        <v>Non-Sales</v>
      </c>
      <c r="H1033" t="str">
        <f>IF(Table1[[#This Row],[Quarter]]="q2",1,"")</f>
        <v/>
      </c>
      <c r="I1033">
        <f>IF(Table1[[#This Row],[Quarter]]="q3",1,"")</f>
        <v>1</v>
      </c>
      <c r="J1033" t="str">
        <f>IF(Table1[[#This Row],[Quarter]]="Q2",Table1[[#This Row],[Credit Amount]],"")</f>
        <v/>
      </c>
      <c r="K1033">
        <f>IF(Table1[[#This Row],[Quarter]]="Q3",Table1[[#This Row],[Credit Amount]],"")</f>
        <v>-67.61</v>
      </c>
      <c r="L1033" t="str">
        <f>IF(Table1[[#This Row],[Transaction Type]]="Upgrade",Table1[[#This Row],[Credit Amount]],IF(Table1[[#This Row],[Transaction Type]]="Activation",Table1[[#This Row],[Credit Amount]],""))</f>
        <v/>
      </c>
      <c r="M1033">
        <f>IF(Table1[[#This Row],[Transaction Type]]="Maintenance",Table1[[#This Row],[Credit Amount]],"")</f>
        <v>-67.61</v>
      </c>
      <c r="N1033">
        <v>10086</v>
      </c>
      <c r="O1033" t="s">
        <v>2489</v>
      </c>
      <c r="P1033" t="s">
        <v>2575</v>
      </c>
      <c r="Q1033" t="s">
        <v>289</v>
      </c>
      <c r="R1033">
        <v>10048</v>
      </c>
      <c r="S1033" t="s">
        <v>2489</v>
      </c>
      <c r="T1033" t="s">
        <v>2537</v>
      </c>
      <c r="U1033" t="s">
        <v>290</v>
      </c>
      <c r="V1033" t="s">
        <v>84</v>
      </c>
      <c r="W1033">
        <v>100003021</v>
      </c>
      <c r="X1033">
        <v>8005552022</v>
      </c>
      <c r="Y1033" t="s">
        <v>2595</v>
      </c>
      <c r="Z1033" t="s">
        <v>4617</v>
      </c>
      <c r="AA1033" s="13">
        <v>-67.61</v>
      </c>
      <c r="AB1033" s="14">
        <v>42608</v>
      </c>
      <c r="AC1033" t="s">
        <v>36</v>
      </c>
    </row>
    <row r="1034" spans="1:29" x14ac:dyDescent="0.25">
      <c r="A1034" t="str">
        <f>CONCATENATE("Q",ROUNDUP(MONTH(Table1[[#This Row],[Month]])/3,0))</f>
        <v>Q3</v>
      </c>
      <c r="B1034" s="14">
        <f>EOMONTH(Table1[[#This Row],[Credit Date]],-1)+1</f>
        <v>42614</v>
      </c>
      <c r="C1034" t="str">
        <f>CONCATENATE(Table1[[#This Row],[Issuer Last Name]],", ",Table1[[#This Row],[Issuer First Name]])</f>
        <v>No. 086, Employee</v>
      </c>
      <c r="D1034" t="str">
        <f>CONCATENATE(Table1[[#This Row],[Approver Last Name]],", ",Table1[[#This Row],[Approver First Name]])</f>
        <v>No. 086, Employee</v>
      </c>
      <c r="E1034" t="str">
        <f>CONCATENATE(Table1[[#This Row],[Customer Last Name]],", ",Table1[[#This Row],[Customer First Name]])</f>
        <v>No. 12257, Client</v>
      </c>
      <c r="F1034" t="str">
        <f>IF(Table1[[#This Row],[Credit Amount]]&gt;-19.99,"Less than 19.99",IF(Table1[[#This Row],[Credit Amount]]=-20,"20",IF(Table1[[#This Row],[Credit Amount]]&gt;-49.98,"20.01-49.98",IF(Table1[[#This Row],[Credit Amount]]=-49.99,"49.99",IF(Table1[[#This Row],[Credit Amount]]=-50,"50",IF(Table1[[#This Row],[Credit Amount]]&lt;-50.01,"Greater than 50"))))))</f>
        <v>20.01-49.98</v>
      </c>
      <c r="G1034" t="str">
        <f>IF(Table1[[#This Row],[Transaction Type]]="Maintenance","Non-Sales","Sales")</f>
        <v>Sales</v>
      </c>
      <c r="H1034" t="str">
        <f>IF(Table1[[#This Row],[Quarter]]="q2",1,"")</f>
        <v/>
      </c>
      <c r="I1034">
        <f>IF(Table1[[#This Row],[Quarter]]="q3",1,"")</f>
        <v>1</v>
      </c>
      <c r="J1034" t="str">
        <f>IF(Table1[[#This Row],[Quarter]]="Q2",Table1[[#This Row],[Credit Amount]],"")</f>
        <v/>
      </c>
      <c r="K1034">
        <f>IF(Table1[[#This Row],[Quarter]]="Q3",Table1[[#This Row],[Credit Amount]],"")</f>
        <v>-31.67</v>
      </c>
      <c r="L1034">
        <f>IF(Table1[[#This Row],[Transaction Type]]="Upgrade",Table1[[#This Row],[Credit Amount]],IF(Table1[[#This Row],[Transaction Type]]="Activation",Table1[[#This Row],[Credit Amount]],""))</f>
        <v>-31.67</v>
      </c>
      <c r="M1034" t="str">
        <f>IF(Table1[[#This Row],[Transaction Type]]="Maintenance",Table1[[#This Row],[Credit Amount]],"")</f>
        <v/>
      </c>
      <c r="N1034">
        <v>10086</v>
      </c>
      <c r="O1034" t="s">
        <v>2489</v>
      </c>
      <c r="P1034" t="s">
        <v>2575</v>
      </c>
      <c r="Q1034" t="s">
        <v>289</v>
      </c>
      <c r="R1034">
        <v>10086</v>
      </c>
      <c r="S1034" t="s">
        <v>2489</v>
      </c>
      <c r="T1034" t="s">
        <v>2575</v>
      </c>
      <c r="U1034" t="s">
        <v>289</v>
      </c>
      <c r="V1034" t="s">
        <v>84</v>
      </c>
      <c r="W1034">
        <v>100003256</v>
      </c>
      <c r="X1034">
        <v>8005552257</v>
      </c>
      <c r="Y1034" t="s">
        <v>2595</v>
      </c>
      <c r="Z1034" t="s">
        <v>4852</v>
      </c>
      <c r="AA1034" s="13">
        <v>-31.67</v>
      </c>
      <c r="AB1034" s="14">
        <v>42618</v>
      </c>
      <c r="AC1034" t="s">
        <v>37</v>
      </c>
    </row>
    <row r="1035" spans="1:29" x14ac:dyDescent="0.25">
      <c r="A1035" t="str">
        <f>CONCATENATE("Q",ROUNDUP(MONTH(Table1[[#This Row],[Month]])/3,0))</f>
        <v>Q3</v>
      </c>
      <c r="B1035" s="14">
        <f>EOMONTH(Table1[[#This Row],[Credit Date]],-1)+1</f>
        <v>42614</v>
      </c>
      <c r="C1035" t="str">
        <f>CONCATENATE(Table1[[#This Row],[Issuer Last Name]],", ",Table1[[#This Row],[Issuer First Name]])</f>
        <v>No. 086, Employee</v>
      </c>
      <c r="D1035" t="str">
        <f>CONCATENATE(Table1[[#This Row],[Approver Last Name]],", ",Table1[[#This Row],[Approver First Name]])</f>
        <v>No. 048, Employee</v>
      </c>
      <c r="E1035" t="str">
        <f>CONCATENATE(Table1[[#This Row],[Customer Last Name]],", ",Table1[[#This Row],[Customer First Name]])</f>
        <v>No. 13810, Client</v>
      </c>
      <c r="F10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35" t="str">
        <f>IF(Table1[[#This Row],[Transaction Type]]="Maintenance","Non-Sales","Sales")</f>
        <v>Sales</v>
      </c>
      <c r="H1035" t="str">
        <f>IF(Table1[[#This Row],[Quarter]]="q2",1,"")</f>
        <v/>
      </c>
      <c r="I1035">
        <f>IF(Table1[[#This Row],[Quarter]]="q3",1,"")</f>
        <v>1</v>
      </c>
      <c r="J1035" t="str">
        <f>IF(Table1[[#This Row],[Quarter]]="Q2",Table1[[#This Row],[Credit Amount]],"")</f>
        <v/>
      </c>
      <c r="K1035">
        <f>IF(Table1[[#This Row],[Quarter]]="Q3",Table1[[#This Row],[Credit Amount]],"")</f>
        <v>-88.86</v>
      </c>
      <c r="L1035">
        <f>IF(Table1[[#This Row],[Transaction Type]]="Upgrade",Table1[[#This Row],[Credit Amount]],IF(Table1[[#This Row],[Transaction Type]]="Activation",Table1[[#This Row],[Credit Amount]],""))</f>
        <v>-88.86</v>
      </c>
      <c r="M1035" t="str">
        <f>IF(Table1[[#This Row],[Transaction Type]]="Maintenance",Table1[[#This Row],[Credit Amount]],"")</f>
        <v/>
      </c>
      <c r="N1035">
        <v>10086</v>
      </c>
      <c r="O1035" t="s">
        <v>2489</v>
      </c>
      <c r="P1035" t="s">
        <v>2575</v>
      </c>
      <c r="Q1035" t="s">
        <v>289</v>
      </c>
      <c r="R1035">
        <v>10048</v>
      </c>
      <c r="S1035" t="s">
        <v>2489</v>
      </c>
      <c r="T1035" t="s">
        <v>2537</v>
      </c>
      <c r="U1035" t="s">
        <v>290</v>
      </c>
      <c r="V1035" t="s">
        <v>84</v>
      </c>
      <c r="W1035">
        <v>100004809</v>
      </c>
      <c r="X1035">
        <v>8005553810</v>
      </c>
      <c r="Y1035" t="s">
        <v>2595</v>
      </c>
      <c r="Z1035" t="s">
        <v>6398</v>
      </c>
      <c r="AA1035" s="13">
        <v>-88.86</v>
      </c>
      <c r="AB1035" s="14">
        <v>42624</v>
      </c>
      <c r="AC1035" t="s">
        <v>37</v>
      </c>
    </row>
    <row r="1036" spans="1:29" x14ac:dyDescent="0.25">
      <c r="A1036" t="str">
        <f>CONCATENATE("Q",ROUNDUP(MONTH(Table1[[#This Row],[Month]])/3,0))</f>
        <v>Q3</v>
      </c>
      <c r="B1036" s="14">
        <f>EOMONTH(Table1[[#This Row],[Credit Date]],-1)+1</f>
        <v>42614</v>
      </c>
      <c r="C1036" t="str">
        <f>CONCATENATE(Table1[[#This Row],[Issuer Last Name]],", ",Table1[[#This Row],[Issuer First Name]])</f>
        <v>No. 086, Employee</v>
      </c>
      <c r="D1036" t="str">
        <f>CONCATENATE(Table1[[#This Row],[Approver Last Name]],", ",Table1[[#This Row],[Approver First Name]])</f>
        <v>No. 086, Employee</v>
      </c>
      <c r="E1036" t="str">
        <f>CONCATENATE(Table1[[#This Row],[Customer Last Name]],", ",Table1[[#This Row],[Customer First Name]])</f>
        <v>No. 12871, Client</v>
      </c>
      <c r="F1036" t="str">
        <f>IF(Table1[[#This Row],[Credit Amount]]&gt;-19.99,"Less than 19.99",IF(Table1[[#This Row],[Credit Amount]]=-20,"20",IF(Table1[[#This Row],[Credit Amount]]&gt;-49.98,"20.01-49.98",IF(Table1[[#This Row],[Credit Amount]]=-49.99,"49.99",IF(Table1[[#This Row],[Credit Amount]]=-50,"50",IF(Table1[[#This Row],[Credit Amount]]&lt;-50.01,"Greater than 50"))))))</f>
        <v>20.01-49.98</v>
      </c>
      <c r="G1036" t="str">
        <f>IF(Table1[[#This Row],[Transaction Type]]="Maintenance","Non-Sales","Sales")</f>
        <v>Non-Sales</v>
      </c>
      <c r="H1036" t="str">
        <f>IF(Table1[[#This Row],[Quarter]]="q2",1,"")</f>
        <v/>
      </c>
      <c r="I1036">
        <f>IF(Table1[[#This Row],[Quarter]]="q3",1,"")</f>
        <v>1</v>
      </c>
      <c r="J1036" t="str">
        <f>IF(Table1[[#This Row],[Quarter]]="Q2",Table1[[#This Row],[Credit Amount]],"")</f>
        <v/>
      </c>
      <c r="K1036">
        <f>IF(Table1[[#This Row],[Quarter]]="Q3",Table1[[#This Row],[Credit Amount]],"")</f>
        <v>-30.56</v>
      </c>
      <c r="L1036" t="str">
        <f>IF(Table1[[#This Row],[Transaction Type]]="Upgrade",Table1[[#This Row],[Credit Amount]],IF(Table1[[#This Row],[Transaction Type]]="Activation",Table1[[#This Row],[Credit Amount]],""))</f>
        <v/>
      </c>
      <c r="M1036">
        <f>IF(Table1[[#This Row],[Transaction Type]]="Maintenance",Table1[[#This Row],[Credit Amount]],"")</f>
        <v>-30.56</v>
      </c>
      <c r="N1036">
        <v>10086</v>
      </c>
      <c r="O1036" t="s">
        <v>2489</v>
      </c>
      <c r="P1036" t="s">
        <v>2575</v>
      </c>
      <c r="Q1036" t="s">
        <v>289</v>
      </c>
      <c r="R1036">
        <v>10086</v>
      </c>
      <c r="S1036" t="s">
        <v>2489</v>
      </c>
      <c r="T1036" t="s">
        <v>2575</v>
      </c>
      <c r="U1036" t="s">
        <v>289</v>
      </c>
      <c r="V1036" t="s">
        <v>84</v>
      </c>
      <c r="W1036">
        <v>100003870</v>
      </c>
      <c r="X1036">
        <v>8005552871</v>
      </c>
      <c r="Y1036" t="s">
        <v>2595</v>
      </c>
      <c r="Z1036" t="s">
        <v>5461</v>
      </c>
      <c r="AA1036" s="13">
        <v>-30.56</v>
      </c>
      <c r="AB1036" s="14">
        <v>42624</v>
      </c>
      <c r="AC1036" t="s">
        <v>36</v>
      </c>
    </row>
    <row r="1037" spans="1:29" x14ac:dyDescent="0.25">
      <c r="A1037" t="str">
        <f>CONCATENATE("Q",ROUNDUP(MONTH(Table1[[#This Row],[Month]])/3,0))</f>
        <v>Q3</v>
      </c>
      <c r="B1037" s="14">
        <f>EOMONTH(Table1[[#This Row],[Credit Date]],-1)+1</f>
        <v>42614</v>
      </c>
      <c r="C1037" t="str">
        <f>CONCATENATE(Table1[[#This Row],[Issuer Last Name]],", ",Table1[[#This Row],[Issuer First Name]])</f>
        <v>No. 086, Employee</v>
      </c>
      <c r="D1037" t="str">
        <f>CONCATENATE(Table1[[#This Row],[Approver Last Name]],", ",Table1[[#This Row],[Approver First Name]])</f>
        <v>No. 086, Employee</v>
      </c>
      <c r="E1037" t="str">
        <f>CONCATENATE(Table1[[#This Row],[Customer Last Name]],", ",Table1[[#This Row],[Customer First Name]])</f>
        <v>No. 12463, Client</v>
      </c>
      <c r="F1037" t="str">
        <f>IF(Table1[[#This Row],[Credit Amount]]&gt;-19.99,"Less than 19.99",IF(Table1[[#This Row],[Credit Amount]]=-20,"20",IF(Table1[[#This Row],[Credit Amount]]&gt;-49.98,"20.01-49.98",IF(Table1[[#This Row],[Credit Amount]]=-49.99,"49.99",IF(Table1[[#This Row],[Credit Amount]]=-50,"50",IF(Table1[[#This Row],[Credit Amount]]&lt;-50.01,"Greater than 50"))))))</f>
        <v>20.01-49.98</v>
      </c>
      <c r="G1037" t="str">
        <f>IF(Table1[[#This Row],[Transaction Type]]="Maintenance","Non-Sales","Sales")</f>
        <v>Non-Sales</v>
      </c>
      <c r="H1037" t="str">
        <f>IF(Table1[[#This Row],[Quarter]]="q2",1,"")</f>
        <v/>
      </c>
      <c r="I1037">
        <f>IF(Table1[[#This Row],[Quarter]]="q3",1,"")</f>
        <v>1</v>
      </c>
      <c r="J1037" t="str">
        <f>IF(Table1[[#This Row],[Quarter]]="Q2",Table1[[#This Row],[Credit Amount]],"")</f>
        <v/>
      </c>
      <c r="K1037">
        <f>IF(Table1[[#This Row],[Quarter]]="Q3",Table1[[#This Row],[Credit Amount]],"")</f>
        <v>-45.92</v>
      </c>
      <c r="L1037" t="str">
        <f>IF(Table1[[#This Row],[Transaction Type]]="Upgrade",Table1[[#This Row],[Credit Amount]],IF(Table1[[#This Row],[Transaction Type]]="Activation",Table1[[#This Row],[Credit Amount]],""))</f>
        <v/>
      </c>
      <c r="M1037">
        <f>IF(Table1[[#This Row],[Transaction Type]]="Maintenance",Table1[[#This Row],[Credit Amount]],"")</f>
        <v>-45.92</v>
      </c>
      <c r="N1037">
        <v>10086</v>
      </c>
      <c r="O1037" t="s">
        <v>2489</v>
      </c>
      <c r="P1037" t="s">
        <v>2575</v>
      </c>
      <c r="Q1037" t="s">
        <v>289</v>
      </c>
      <c r="R1037">
        <v>10086</v>
      </c>
      <c r="S1037" t="s">
        <v>2489</v>
      </c>
      <c r="T1037" t="s">
        <v>2575</v>
      </c>
      <c r="U1037" t="s">
        <v>289</v>
      </c>
      <c r="V1037" t="s">
        <v>84</v>
      </c>
      <c r="W1037">
        <v>100003462</v>
      </c>
      <c r="X1037">
        <v>8005552463</v>
      </c>
      <c r="Y1037" t="s">
        <v>2595</v>
      </c>
      <c r="Z1037" t="s">
        <v>5058</v>
      </c>
      <c r="AA1037" s="13">
        <v>-45.92</v>
      </c>
      <c r="AB1037" s="14">
        <v>42630</v>
      </c>
      <c r="AC1037" t="s">
        <v>36</v>
      </c>
    </row>
    <row r="1038" spans="1:29" x14ac:dyDescent="0.25">
      <c r="A1038" t="str">
        <f>CONCATENATE("Q",ROUNDUP(MONTH(Table1[[#This Row],[Month]])/3,0))</f>
        <v>Q3</v>
      </c>
      <c r="B1038" s="14">
        <f>EOMONTH(Table1[[#This Row],[Credit Date]],-1)+1</f>
        <v>42614</v>
      </c>
      <c r="C1038" t="str">
        <f>CONCATENATE(Table1[[#This Row],[Issuer Last Name]],", ",Table1[[#This Row],[Issuer First Name]])</f>
        <v>No. 086, Employee</v>
      </c>
      <c r="D1038" t="str">
        <f>CONCATENATE(Table1[[#This Row],[Approver Last Name]],", ",Table1[[#This Row],[Approver First Name]])</f>
        <v>No. 086, Employee</v>
      </c>
      <c r="E1038" t="str">
        <f>CONCATENATE(Table1[[#This Row],[Customer Last Name]],", ",Table1[[#This Row],[Customer First Name]])</f>
        <v>No. 10471, Client</v>
      </c>
      <c r="F1038" t="str">
        <f>IF(Table1[[#This Row],[Credit Amount]]&gt;-19.99,"Less than 19.99",IF(Table1[[#This Row],[Credit Amount]]=-20,"20",IF(Table1[[#This Row],[Credit Amount]]&gt;-49.98,"20.01-49.98",IF(Table1[[#This Row],[Credit Amount]]=-49.99,"49.99",IF(Table1[[#This Row],[Credit Amount]]=-50,"50",IF(Table1[[#This Row],[Credit Amount]]&lt;-50.01,"Greater than 50"))))))</f>
        <v>Less than 19.99</v>
      </c>
      <c r="G1038" t="str">
        <f>IF(Table1[[#This Row],[Transaction Type]]="Maintenance","Non-Sales","Sales")</f>
        <v>Non-Sales</v>
      </c>
      <c r="H1038" t="str">
        <f>IF(Table1[[#This Row],[Quarter]]="q2",1,"")</f>
        <v/>
      </c>
      <c r="I1038">
        <f>IF(Table1[[#This Row],[Quarter]]="q3",1,"")</f>
        <v>1</v>
      </c>
      <c r="J1038" t="str">
        <f>IF(Table1[[#This Row],[Quarter]]="Q2",Table1[[#This Row],[Credit Amount]],"")</f>
        <v/>
      </c>
      <c r="K1038">
        <f>IF(Table1[[#This Row],[Quarter]]="Q3",Table1[[#This Row],[Credit Amount]],"")</f>
        <v>-9.02</v>
      </c>
      <c r="L1038" t="str">
        <f>IF(Table1[[#This Row],[Transaction Type]]="Upgrade",Table1[[#This Row],[Credit Amount]],IF(Table1[[#This Row],[Transaction Type]]="Activation",Table1[[#This Row],[Credit Amount]],""))</f>
        <v/>
      </c>
      <c r="M1038">
        <f>IF(Table1[[#This Row],[Transaction Type]]="Maintenance",Table1[[#This Row],[Credit Amount]],"")</f>
        <v>-9.02</v>
      </c>
      <c r="N1038">
        <v>10086</v>
      </c>
      <c r="O1038" t="s">
        <v>2489</v>
      </c>
      <c r="P1038" t="s">
        <v>2575</v>
      </c>
      <c r="Q1038" t="s">
        <v>289</v>
      </c>
      <c r="R1038">
        <v>10086</v>
      </c>
      <c r="S1038" t="s">
        <v>2489</v>
      </c>
      <c r="T1038" t="s">
        <v>2575</v>
      </c>
      <c r="U1038" t="s">
        <v>289</v>
      </c>
      <c r="V1038" t="s">
        <v>84</v>
      </c>
      <c r="W1038">
        <v>100001470</v>
      </c>
      <c r="X1038">
        <v>8005550471</v>
      </c>
      <c r="Y1038" t="s">
        <v>2595</v>
      </c>
      <c r="Z1038" t="s">
        <v>3066</v>
      </c>
      <c r="AA1038" s="13">
        <v>-9.02</v>
      </c>
      <c r="AB1038" s="14">
        <v>42630</v>
      </c>
      <c r="AC1038" t="s">
        <v>36</v>
      </c>
    </row>
    <row r="1039" spans="1:29" x14ac:dyDescent="0.25">
      <c r="A1039" t="str">
        <f>CONCATENATE("Q",ROUNDUP(MONTH(Table1[[#This Row],[Month]])/3,0))</f>
        <v>Q3</v>
      </c>
      <c r="B1039" s="14">
        <f>EOMONTH(Table1[[#This Row],[Credit Date]],-1)+1</f>
        <v>42614</v>
      </c>
      <c r="C1039" t="str">
        <f>CONCATENATE(Table1[[#This Row],[Issuer Last Name]],", ",Table1[[#This Row],[Issuer First Name]])</f>
        <v>No. 086, Employee</v>
      </c>
      <c r="D1039" t="str">
        <f>CONCATENATE(Table1[[#This Row],[Approver Last Name]],", ",Table1[[#This Row],[Approver First Name]])</f>
        <v>No. 048, Employee</v>
      </c>
      <c r="E1039" t="str">
        <f>CONCATENATE(Table1[[#This Row],[Customer Last Name]],", ",Table1[[#This Row],[Customer First Name]])</f>
        <v>No. 13893, Client</v>
      </c>
      <c r="F10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39" t="str">
        <f>IF(Table1[[#This Row],[Transaction Type]]="Maintenance","Non-Sales","Sales")</f>
        <v>Sales</v>
      </c>
      <c r="H1039" t="str">
        <f>IF(Table1[[#This Row],[Quarter]]="q2",1,"")</f>
        <v/>
      </c>
      <c r="I1039">
        <f>IF(Table1[[#This Row],[Quarter]]="q3",1,"")</f>
        <v>1</v>
      </c>
      <c r="J1039" t="str">
        <f>IF(Table1[[#This Row],[Quarter]]="Q2",Table1[[#This Row],[Credit Amount]],"")</f>
        <v/>
      </c>
      <c r="K1039">
        <f>IF(Table1[[#This Row],[Quarter]]="Q3",Table1[[#This Row],[Credit Amount]],"")</f>
        <v>-92.66</v>
      </c>
      <c r="L1039">
        <f>IF(Table1[[#This Row],[Transaction Type]]="Upgrade",Table1[[#This Row],[Credit Amount]],IF(Table1[[#This Row],[Transaction Type]]="Activation",Table1[[#This Row],[Credit Amount]],""))</f>
        <v>-92.66</v>
      </c>
      <c r="M1039" t="str">
        <f>IF(Table1[[#This Row],[Transaction Type]]="Maintenance",Table1[[#This Row],[Credit Amount]],"")</f>
        <v/>
      </c>
      <c r="N1039">
        <v>10086</v>
      </c>
      <c r="O1039" t="s">
        <v>2489</v>
      </c>
      <c r="P1039" t="s">
        <v>2575</v>
      </c>
      <c r="Q1039" t="s">
        <v>289</v>
      </c>
      <c r="R1039">
        <v>10048</v>
      </c>
      <c r="S1039" t="s">
        <v>2489</v>
      </c>
      <c r="T1039" t="s">
        <v>2537</v>
      </c>
      <c r="U1039" t="s">
        <v>290</v>
      </c>
      <c r="V1039" t="s">
        <v>84</v>
      </c>
      <c r="W1039">
        <v>100004892</v>
      </c>
      <c r="X1039">
        <v>8005553893</v>
      </c>
      <c r="Y1039" t="s">
        <v>2595</v>
      </c>
      <c r="Z1039" t="s">
        <v>6481</v>
      </c>
      <c r="AA1039" s="13">
        <v>-92.66</v>
      </c>
      <c r="AB1039" s="14">
        <v>42632</v>
      </c>
      <c r="AC1039" t="s">
        <v>35</v>
      </c>
    </row>
    <row r="1040" spans="1:29" x14ac:dyDescent="0.25">
      <c r="A1040" t="str">
        <f>CONCATENATE("Q",ROUNDUP(MONTH(Table1[[#This Row],[Month]])/3,0))</f>
        <v>Q3</v>
      </c>
      <c r="B1040" s="14">
        <f>EOMONTH(Table1[[#This Row],[Credit Date]],-1)+1</f>
        <v>42614</v>
      </c>
      <c r="C1040" t="str">
        <f>CONCATENATE(Table1[[#This Row],[Issuer Last Name]],", ",Table1[[#This Row],[Issuer First Name]])</f>
        <v>No. 086, Employee</v>
      </c>
      <c r="D1040" t="str">
        <f>CONCATENATE(Table1[[#This Row],[Approver Last Name]],", ",Table1[[#This Row],[Approver First Name]])</f>
        <v>No. 086, Employee</v>
      </c>
      <c r="E1040" t="str">
        <f>CONCATENATE(Table1[[#This Row],[Customer Last Name]],", ",Table1[[#This Row],[Customer First Name]])</f>
        <v>No. 13327, Client</v>
      </c>
      <c r="F1040" t="str">
        <f>IF(Table1[[#This Row],[Credit Amount]]&gt;-19.99,"Less than 19.99",IF(Table1[[#This Row],[Credit Amount]]=-20,"20",IF(Table1[[#This Row],[Credit Amount]]&gt;-49.98,"20.01-49.98",IF(Table1[[#This Row],[Credit Amount]]=-49.99,"49.99",IF(Table1[[#This Row],[Credit Amount]]=-50,"50",IF(Table1[[#This Row],[Credit Amount]]&lt;-50.01,"Greater than 50"))))))</f>
        <v>Less than 19.99</v>
      </c>
      <c r="G1040" t="str">
        <f>IF(Table1[[#This Row],[Transaction Type]]="Maintenance","Non-Sales","Sales")</f>
        <v>Non-Sales</v>
      </c>
      <c r="H1040" t="str">
        <f>IF(Table1[[#This Row],[Quarter]]="q2",1,"")</f>
        <v/>
      </c>
      <c r="I1040">
        <f>IF(Table1[[#This Row],[Quarter]]="q3",1,"")</f>
        <v>1</v>
      </c>
      <c r="J1040" t="str">
        <f>IF(Table1[[#This Row],[Quarter]]="Q2",Table1[[#This Row],[Credit Amount]],"")</f>
        <v/>
      </c>
      <c r="K1040">
        <f>IF(Table1[[#This Row],[Quarter]]="Q3",Table1[[#This Row],[Credit Amount]],"")</f>
        <v>-15.98</v>
      </c>
      <c r="L1040" t="str">
        <f>IF(Table1[[#This Row],[Transaction Type]]="Upgrade",Table1[[#This Row],[Credit Amount]],IF(Table1[[#This Row],[Transaction Type]]="Activation",Table1[[#This Row],[Credit Amount]],""))</f>
        <v/>
      </c>
      <c r="M1040">
        <f>IF(Table1[[#This Row],[Transaction Type]]="Maintenance",Table1[[#This Row],[Credit Amount]],"")</f>
        <v>-15.98</v>
      </c>
      <c r="N1040">
        <v>10086</v>
      </c>
      <c r="O1040" t="s">
        <v>2489</v>
      </c>
      <c r="P1040" t="s">
        <v>2575</v>
      </c>
      <c r="Q1040" t="s">
        <v>289</v>
      </c>
      <c r="R1040">
        <v>10086</v>
      </c>
      <c r="S1040" t="s">
        <v>2489</v>
      </c>
      <c r="T1040" t="s">
        <v>2575</v>
      </c>
      <c r="U1040" t="s">
        <v>289</v>
      </c>
      <c r="V1040" t="s">
        <v>84</v>
      </c>
      <c r="W1040">
        <v>100004326</v>
      </c>
      <c r="X1040">
        <v>8005553327</v>
      </c>
      <c r="Y1040" t="s">
        <v>2595</v>
      </c>
      <c r="Z1040" t="s">
        <v>5915</v>
      </c>
      <c r="AA1040" s="13">
        <v>-15.98</v>
      </c>
      <c r="AB1040" s="14">
        <v>42633</v>
      </c>
      <c r="AC1040" t="s">
        <v>36</v>
      </c>
    </row>
    <row r="1041" spans="1:29" x14ac:dyDescent="0.25">
      <c r="A1041" t="str">
        <f>CONCATENATE("Q",ROUNDUP(MONTH(Table1[[#This Row],[Month]])/3,0))</f>
        <v>Q3</v>
      </c>
      <c r="B1041" s="14">
        <f>EOMONTH(Table1[[#This Row],[Credit Date]],-1)+1</f>
        <v>42614</v>
      </c>
      <c r="C1041" t="str">
        <f>CONCATENATE(Table1[[#This Row],[Issuer Last Name]],", ",Table1[[#This Row],[Issuer First Name]])</f>
        <v>No. 086, Employee</v>
      </c>
      <c r="D1041" t="str">
        <f>CONCATENATE(Table1[[#This Row],[Approver Last Name]],", ",Table1[[#This Row],[Approver First Name]])</f>
        <v>No. 048, Employee</v>
      </c>
      <c r="E1041" t="str">
        <f>CONCATENATE(Table1[[#This Row],[Customer Last Name]],", ",Table1[[#This Row],[Customer First Name]])</f>
        <v>No. 12897, Client</v>
      </c>
      <c r="F10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41" t="str">
        <f>IF(Table1[[#This Row],[Transaction Type]]="Maintenance","Non-Sales","Sales")</f>
        <v>Sales</v>
      </c>
      <c r="H1041" t="str">
        <f>IF(Table1[[#This Row],[Quarter]]="q2",1,"")</f>
        <v/>
      </c>
      <c r="I1041">
        <f>IF(Table1[[#This Row],[Quarter]]="q3",1,"")</f>
        <v>1</v>
      </c>
      <c r="J1041" t="str">
        <f>IF(Table1[[#This Row],[Quarter]]="Q2",Table1[[#This Row],[Credit Amount]],"")</f>
        <v/>
      </c>
      <c r="K1041">
        <f>IF(Table1[[#This Row],[Quarter]]="Q3",Table1[[#This Row],[Credit Amount]],"")</f>
        <v>-91.19</v>
      </c>
      <c r="L1041">
        <f>IF(Table1[[#This Row],[Transaction Type]]="Upgrade",Table1[[#This Row],[Credit Amount]],IF(Table1[[#This Row],[Transaction Type]]="Activation",Table1[[#This Row],[Credit Amount]],""))</f>
        <v>-91.19</v>
      </c>
      <c r="M1041" t="str">
        <f>IF(Table1[[#This Row],[Transaction Type]]="Maintenance",Table1[[#This Row],[Credit Amount]],"")</f>
        <v/>
      </c>
      <c r="N1041">
        <v>10086</v>
      </c>
      <c r="O1041" t="s">
        <v>2489</v>
      </c>
      <c r="P1041" t="s">
        <v>2575</v>
      </c>
      <c r="Q1041" t="s">
        <v>289</v>
      </c>
      <c r="R1041">
        <v>10048</v>
      </c>
      <c r="S1041" t="s">
        <v>2489</v>
      </c>
      <c r="T1041" t="s">
        <v>2537</v>
      </c>
      <c r="U1041" t="s">
        <v>290</v>
      </c>
      <c r="V1041" t="s">
        <v>84</v>
      </c>
      <c r="W1041">
        <v>100003896</v>
      </c>
      <c r="X1041">
        <v>8005552897</v>
      </c>
      <c r="Y1041" t="s">
        <v>2595</v>
      </c>
      <c r="Z1041" t="s">
        <v>5487</v>
      </c>
      <c r="AA1041" s="13">
        <v>-91.19</v>
      </c>
      <c r="AB1041" s="14">
        <v>42638</v>
      </c>
      <c r="AC1041" t="s">
        <v>37</v>
      </c>
    </row>
    <row r="1042" spans="1:29" x14ac:dyDescent="0.25">
      <c r="A1042" t="str">
        <f>CONCATENATE("Q",ROUNDUP(MONTH(Table1[[#This Row],[Month]])/3,0))</f>
        <v>Q3</v>
      </c>
      <c r="B1042" s="14">
        <f>EOMONTH(Table1[[#This Row],[Credit Date]],-1)+1</f>
        <v>42614</v>
      </c>
      <c r="C1042" t="str">
        <f>CONCATENATE(Table1[[#This Row],[Issuer Last Name]],", ",Table1[[#This Row],[Issuer First Name]])</f>
        <v>No. 086, Employee</v>
      </c>
      <c r="D1042" t="str">
        <f>CONCATENATE(Table1[[#This Row],[Approver Last Name]],", ",Table1[[#This Row],[Approver First Name]])</f>
        <v>No. 048, Employee</v>
      </c>
      <c r="E1042" t="str">
        <f>CONCATENATE(Table1[[#This Row],[Customer Last Name]],", ",Table1[[#This Row],[Customer First Name]])</f>
        <v>No. 12062, Client</v>
      </c>
      <c r="F10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42" t="str">
        <f>IF(Table1[[#This Row],[Transaction Type]]="Maintenance","Non-Sales","Sales")</f>
        <v>Sales</v>
      </c>
      <c r="H1042" t="str">
        <f>IF(Table1[[#This Row],[Quarter]]="q2",1,"")</f>
        <v/>
      </c>
      <c r="I1042">
        <f>IF(Table1[[#This Row],[Quarter]]="q3",1,"")</f>
        <v>1</v>
      </c>
      <c r="J1042" t="str">
        <f>IF(Table1[[#This Row],[Quarter]]="Q2",Table1[[#This Row],[Credit Amount]],"")</f>
        <v/>
      </c>
      <c r="K1042">
        <f>IF(Table1[[#This Row],[Quarter]]="Q3",Table1[[#This Row],[Credit Amount]],"")</f>
        <v>-54.34</v>
      </c>
      <c r="L1042">
        <f>IF(Table1[[#This Row],[Transaction Type]]="Upgrade",Table1[[#This Row],[Credit Amount]],IF(Table1[[#This Row],[Transaction Type]]="Activation",Table1[[#This Row],[Credit Amount]],""))</f>
        <v>-54.34</v>
      </c>
      <c r="M1042" t="str">
        <f>IF(Table1[[#This Row],[Transaction Type]]="Maintenance",Table1[[#This Row],[Credit Amount]],"")</f>
        <v/>
      </c>
      <c r="N1042">
        <v>10086</v>
      </c>
      <c r="O1042" t="s">
        <v>2489</v>
      </c>
      <c r="P1042" t="s">
        <v>2575</v>
      </c>
      <c r="Q1042" t="s">
        <v>289</v>
      </c>
      <c r="R1042">
        <v>10048</v>
      </c>
      <c r="S1042" t="s">
        <v>2489</v>
      </c>
      <c r="T1042" t="s">
        <v>2537</v>
      </c>
      <c r="U1042" t="s">
        <v>290</v>
      </c>
      <c r="V1042" t="s">
        <v>84</v>
      </c>
      <c r="W1042">
        <v>100003061</v>
      </c>
      <c r="X1042">
        <v>8005552062</v>
      </c>
      <c r="Y1042" t="s">
        <v>2595</v>
      </c>
      <c r="Z1042" t="s">
        <v>4657</v>
      </c>
      <c r="AA1042" s="13">
        <v>-54.34</v>
      </c>
      <c r="AB1042" s="14">
        <v>42642</v>
      </c>
      <c r="AC1042" t="s">
        <v>37</v>
      </c>
    </row>
    <row r="1043" spans="1:29" x14ac:dyDescent="0.25">
      <c r="A1043" t="str">
        <f>CONCATENATE("Q",ROUNDUP(MONTH(Table1[[#This Row],[Month]])/3,0))</f>
        <v>Q2</v>
      </c>
      <c r="B1043" s="14">
        <f>EOMONTH(Table1[[#This Row],[Credit Date]],-1)+1</f>
        <v>42461</v>
      </c>
      <c r="C1043" t="str">
        <f>CONCATENATE(Table1[[#This Row],[Issuer Last Name]],", ",Table1[[#This Row],[Issuer First Name]])</f>
        <v>No. 037, Employee</v>
      </c>
      <c r="D1043" t="str">
        <f>CONCATENATE(Table1[[#This Row],[Approver Last Name]],", ",Table1[[#This Row],[Approver First Name]])</f>
        <v>No. 048, Employee</v>
      </c>
      <c r="E1043" t="str">
        <f>CONCATENATE(Table1[[#This Row],[Customer Last Name]],", ",Table1[[#This Row],[Customer First Name]])</f>
        <v>No. 12681, Client</v>
      </c>
      <c r="F10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43" t="str">
        <f>IF(Table1[[#This Row],[Transaction Type]]="Maintenance","Non-Sales","Sales")</f>
        <v>Non-Sales</v>
      </c>
      <c r="H1043">
        <f>IF(Table1[[#This Row],[Quarter]]="q2",1,"")</f>
        <v>1</v>
      </c>
      <c r="I1043" t="str">
        <f>IF(Table1[[#This Row],[Quarter]]="q3",1,"")</f>
        <v/>
      </c>
      <c r="J1043">
        <f>IF(Table1[[#This Row],[Quarter]]="Q2",Table1[[#This Row],[Credit Amount]],"")</f>
        <v>-99.73</v>
      </c>
      <c r="K1043" t="str">
        <f>IF(Table1[[#This Row],[Quarter]]="Q3",Table1[[#This Row],[Credit Amount]],"")</f>
        <v/>
      </c>
      <c r="L1043" t="str">
        <f>IF(Table1[[#This Row],[Transaction Type]]="Upgrade",Table1[[#This Row],[Credit Amount]],IF(Table1[[#This Row],[Transaction Type]]="Activation",Table1[[#This Row],[Credit Amount]],""))</f>
        <v/>
      </c>
      <c r="M1043">
        <f>IF(Table1[[#This Row],[Transaction Type]]="Maintenance",Table1[[#This Row],[Credit Amount]],"")</f>
        <v>-99.73</v>
      </c>
      <c r="N1043">
        <v>10037</v>
      </c>
      <c r="O1043" t="s">
        <v>2489</v>
      </c>
      <c r="P1043" t="s">
        <v>2526</v>
      </c>
      <c r="Q1043" t="s">
        <v>289</v>
      </c>
      <c r="R1043">
        <v>10048</v>
      </c>
      <c r="S1043" t="s">
        <v>2489</v>
      </c>
      <c r="T1043" t="s">
        <v>2537</v>
      </c>
      <c r="U1043" t="s">
        <v>290</v>
      </c>
      <c r="V1043" t="s">
        <v>84</v>
      </c>
      <c r="W1043">
        <v>100003680</v>
      </c>
      <c r="X1043">
        <v>8005552681</v>
      </c>
      <c r="Y1043" t="s">
        <v>2595</v>
      </c>
      <c r="Z1043" t="s">
        <v>5275</v>
      </c>
      <c r="AA1043" s="13">
        <v>-99.73</v>
      </c>
      <c r="AB1043" s="14">
        <v>42463</v>
      </c>
      <c r="AC1043" t="s">
        <v>36</v>
      </c>
    </row>
    <row r="1044" spans="1:29" x14ac:dyDescent="0.25">
      <c r="A1044" t="str">
        <f>CONCATENATE("Q",ROUNDUP(MONTH(Table1[[#This Row],[Month]])/3,0))</f>
        <v>Q2</v>
      </c>
      <c r="B1044" s="14">
        <f>EOMONTH(Table1[[#This Row],[Credit Date]],-1)+1</f>
        <v>42461</v>
      </c>
      <c r="C1044" t="str">
        <f>CONCATENATE(Table1[[#This Row],[Issuer Last Name]],", ",Table1[[#This Row],[Issuer First Name]])</f>
        <v>No. 037, Employee</v>
      </c>
      <c r="D1044" t="str">
        <f>CONCATENATE(Table1[[#This Row],[Approver Last Name]],", ",Table1[[#This Row],[Approver First Name]])</f>
        <v>No. 048, Employee</v>
      </c>
      <c r="E1044" t="str">
        <f>CONCATENATE(Table1[[#This Row],[Customer Last Name]],", ",Table1[[#This Row],[Customer First Name]])</f>
        <v>No. 11100, Client</v>
      </c>
      <c r="F10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44" t="str">
        <f>IF(Table1[[#This Row],[Transaction Type]]="Maintenance","Non-Sales","Sales")</f>
        <v>Sales</v>
      </c>
      <c r="H1044">
        <f>IF(Table1[[#This Row],[Quarter]]="q2",1,"")</f>
        <v>1</v>
      </c>
      <c r="I1044" t="str">
        <f>IF(Table1[[#This Row],[Quarter]]="q3",1,"")</f>
        <v/>
      </c>
      <c r="J1044">
        <f>IF(Table1[[#This Row],[Quarter]]="Q2",Table1[[#This Row],[Credit Amount]],"")</f>
        <v>-61.54</v>
      </c>
      <c r="K1044" t="str">
        <f>IF(Table1[[#This Row],[Quarter]]="Q3",Table1[[#This Row],[Credit Amount]],"")</f>
        <v/>
      </c>
      <c r="L1044">
        <f>IF(Table1[[#This Row],[Transaction Type]]="Upgrade",Table1[[#This Row],[Credit Amount]],IF(Table1[[#This Row],[Transaction Type]]="Activation",Table1[[#This Row],[Credit Amount]],""))</f>
        <v>-61.54</v>
      </c>
      <c r="M1044" t="str">
        <f>IF(Table1[[#This Row],[Transaction Type]]="Maintenance",Table1[[#This Row],[Credit Amount]],"")</f>
        <v/>
      </c>
      <c r="N1044">
        <v>10037</v>
      </c>
      <c r="O1044" t="s">
        <v>2489</v>
      </c>
      <c r="P1044" t="s">
        <v>2526</v>
      </c>
      <c r="Q1044" t="s">
        <v>289</v>
      </c>
      <c r="R1044">
        <v>10048</v>
      </c>
      <c r="S1044" t="s">
        <v>2489</v>
      </c>
      <c r="T1044" t="s">
        <v>2537</v>
      </c>
      <c r="U1044" t="s">
        <v>290</v>
      </c>
      <c r="V1044" t="s">
        <v>84</v>
      </c>
      <c r="W1044">
        <v>100002099</v>
      </c>
      <c r="X1044">
        <v>8005551100</v>
      </c>
      <c r="Y1044" t="s">
        <v>2595</v>
      </c>
      <c r="Z1044" t="s">
        <v>3695</v>
      </c>
      <c r="AA1044" s="13">
        <v>-61.54</v>
      </c>
      <c r="AB1044" s="14">
        <v>42465</v>
      </c>
      <c r="AC1044" t="s">
        <v>35</v>
      </c>
    </row>
    <row r="1045" spans="1:29" x14ac:dyDescent="0.25">
      <c r="A1045" t="str">
        <f>CONCATENATE("Q",ROUNDUP(MONTH(Table1[[#This Row],[Month]])/3,0))</f>
        <v>Q2</v>
      </c>
      <c r="B1045" s="14">
        <f>EOMONTH(Table1[[#This Row],[Credit Date]],-1)+1</f>
        <v>42461</v>
      </c>
      <c r="C1045" t="str">
        <f>CONCATENATE(Table1[[#This Row],[Issuer Last Name]],", ",Table1[[#This Row],[Issuer First Name]])</f>
        <v>No. 037, Employee</v>
      </c>
      <c r="D1045" t="str">
        <f>CONCATENATE(Table1[[#This Row],[Approver Last Name]],", ",Table1[[#This Row],[Approver First Name]])</f>
        <v>No. 048, Employee</v>
      </c>
      <c r="E1045" t="str">
        <f>CONCATENATE(Table1[[#This Row],[Customer Last Name]],", ",Table1[[#This Row],[Customer First Name]])</f>
        <v>No. 11367, Client</v>
      </c>
      <c r="F1045" t="str">
        <f>IF(Table1[[#This Row],[Credit Amount]]&gt;-19.99,"Less than 19.99",IF(Table1[[#This Row],[Credit Amount]]=-20,"20",IF(Table1[[#This Row],[Credit Amount]]&gt;-49.98,"20.01-49.98",IF(Table1[[#This Row],[Credit Amount]]=-49.99,"49.99",IF(Table1[[#This Row],[Credit Amount]]=-50,"50",IF(Table1[[#This Row],[Credit Amount]]&lt;-50.01,"Greater than 50"))))))</f>
        <v>Less than 19.99</v>
      </c>
      <c r="G1045" t="str">
        <f>IF(Table1[[#This Row],[Transaction Type]]="Maintenance","Non-Sales","Sales")</f>
        <v>Non-Sales</v>
      </c>
      <c r="H1045">
        <f>IF(Table1[[#This Row],[Quarter]]="q2",1,"")</f>
        <v>1</v>
      </c>
      <c r="I1045" t="str">
        <f>IF(Table1[[#This Row],[Quarter]]="q3",1,"")</f>
        <v/>
      </c>
      <c r="J1045">
        <f>IF(Table1[[#This Row],[Quarter]]="Q2",Table1[[#This Row],[Credit Amount]],"")</f>
        <v>-14.37</v>
      </c>
      <c r="K1045" t="str">
        <f>IF(Table1[[#This Row],[Quarter]]="Q3",Table1[[#This Row],[Credit Amount]],"")</f>
        <v/>
      </c>
      <c r="L1045" t="str">
        <f>IF(Table1[[#This Row],[Transaction Type]]="Upgrade",Table1[[#This Row],[Credit Amount]],IF(Table1[[#This Row],[Transaction Type]]="Activation",Table1[[#This Row],[Credit Amount]],""))</f>
        <v/>
      </c>
      <c r="M1045">
        <f>IF(Table1[[#This Row],[Transaction Type]]="Maintenance",Table1[[#This Row],[Credit Amount]],"")</f>
        <v>-14.37</v>
      </c>
      <c r="N1045">
        <v>10037</v>
      </c>
      <c r="O1045" t="s">
        <v>2489</v>
      </c>
      <c r="P1045" t="s">
        <v>2526</v>
      </c>
      <c r="Q1045" t="s">
        <v>289</v>
      </c>
      <c r="R1045">
        <v>10048</v>
      </c>
      <c r="S1045" t="s">
        <v>2489</v>
      </c>
      <c r="T1045" t="s">
        <v>2537</v>
      </c>
      <c r="U1045" t="s">
        <v>290</v>
      </c>
      <c r="V1045" t="s">
        <v>84</v>
      </c>
      <c r="W1045">
        <v>100002366</v>
      </c>
      <c r="X1045">
        <v>8005551367</v>
      </c>
      <c r="Y1045" t="s">
        <v>2595</v>
      </c>
      <c r="Z1045" t="s">
        <v>3962</v>
      </c>
      <c r="AA1045" s="13">
        <v>-14.37</v>
      </c>
      <c r="AB1045" s="14">
        <v>42466</v>
      </c>
      <c r="AC1045" t="s">
        <v>36</v>
      </c>
    </row>
    <row r="1046" spans="1:29" x14ac:dyDescent="0.25">
      <c r="A1046" t="str">
        <f>CONCATENATE("Q",ROUNDUP(MONTH(Table1[[#This Row],[Month]])/3,0))</f>
        <v>Q2</v>
      </c>
      <c r="B1046" s="14">
        <f>EOMONTH(Table1[[#This Row],[Credit Date]],-1)+1</f>
        <v>42461</v>
      </c>
      <c r="C1046" t="str">
        <f>CONCATENATE(Table1[[#This Row],[Issuer Last Name]],", ",Table1[[#This Row],[Issuer First Name]])</f>
        <v>No. 037, Employee</v>
      </c>
      <c r="D1046" t="str">
        <f>CONCATENATE(Table1[[#This Row],[Approver Last Name]],", ",Table1[[#This Row],[Approver First Name]])</f>
        <v>No. 048, Employee</v>
      </c>
      <c r="E1046" t="str">
        <f>CONCATENATE(Table1[[#This Row],[Customer Last Name]],", ",Table1[[#This Row],[Customer First Name]])</f>
        <v>No. 10034, Client</v>
      </c>
      <c r="F1046" t="str">
        <f>IF(Table1[[#This Row],[Credit Amount]]&gt;-19.99,"Less than 19.99",IF(Table1[[#This Row],[Credit Amount]]=-20,"20",IF(Table1[[#This Row],[Credit Amount]]&gt;-49.98,"20.01-49.98",IF(Table1[[#This Row],[Credit Amount]]=-49.99,"49.99",IF(Table1[[#This Row],[Credit Amount]]=-50,"50",IF(Table1[[#This Row],[Credit Amount]]&lt;-50.01,"Greater than 50"))))))</f>
        <v>Less than 19.99</v>
      </c>
      <c r="G1046" t="str">
        <f>IF(Table1[[#This Row],[Transaction Type]]="Maintenance","Non-Sales","Sales")</f>
        <v>Non-Sales</v>
      </c>
      <c r="H1046">
        <f>IF(Table1[[#This Row],[Quarter]]="q2",1,"")</f>
        <v>1</v>
      </c>
      <c r="I1046" t="str">
        <f>IF(Table1[[#This Row],[Quarter]]="q3",1,"")</f>
        <v/>
      </c>
      <c r="J1046">
        <f>IF(Table1[[#This Row],[Quarter]]="Q2",Table1[[#This Row],[Credit Amount]],"")</f>
        <v>-18.68</v>
      </c>
      <c r="K1046" t="str">
        <f>IF(Table1[[#This Row],[Quarter]]="Q3",Table1[[#This Row],[Credit Amount]],"")</f>
        <v/>
      </c>
      <c r="L1046" t="str">
        <f>IF(Table1[[#This Row],[Transaction Type]]="Upgrade",Table1[[#This Row],[Credit Amount]],IF(Table1[[#This Row],[Transaction Type]]="Activation",Table1[[#This Row],[Credit Amount]],""))</f>
        <v/>
      </c>
      <c r="M1046">
        <f>IF(Table1[[#This Row],[Transaction Type]]="Maintenance",Table1[[#This Row],[Credit Amount]],"")</f>
        <v>-18.68</v>
      </c>
      <c r="N1046">
        <v>10037</v>
      </c>
      <c r="O1046" t="s">
        <v>2489</v>
      </c>
      <c r="P1046" t="s">
        <v>2526</v>
      </c>
      <c r="Q1046" t="s">
        <v>289</v>
      </c>
      <c r="R1046">
        <v>10048</v>
      </c>
      <c r="S1046" t="s">
        <v>2489</v>
      </c>
      <c r="T1046" t="s">
        <v>2537</v>
      </c>
      <c r="U1046" t="s">
        <v>290</v>
      </c>
      <c r="V1046" t="s">
        <v>84</v>
      </c>
      <c r="W1046">
        <v>100001033</v>
      </c>
      <c r="X1046">
        <v>8005550034</v>
      </c>
      <c r="Y1046" t="s">
        <v>2595</v>
      </c>
      <c r="Z1046" t="s">
        <v>2629</v>
      </c>
      <c r="AA1046" s="13">
        <v>-18.68</v>
      </c>
      <c r="AB1046" s="14">
        <v>42467</v>
      </c>
      <c r="AC1046" t="s">
        <v>36</v>
      </c>
    </row>
    <row r="1047" spans="1:29" x14ac:dyDescent="0.25">
      <c r="A1047" t="str">
        <f>CONCATENATE("Q",ROUNDUP(MONTH(Table1[[#This Row],[Month]])/3,0))</f>
        <v>Q2</v>
      </c>
      <c r="B1047" s="14">
        <f>EOMONTH(Table1[[#This Row],[Credit Date]],-1)+1</f>
        <v>42461</v>
      </c>
      <c r="C1047" t="str">
        <f>CONCATENATE(Table1[[#This Row],[Issuer Last Name]],", ",Table1[[#This Row],[Issuer First Name]])</f>
        <v>No. 037, Employee</v>
      </c>
      <c r="D1047" t="str">
        <f>CONCATENATE(Table1[[#This Row],[Approver Last Name]],", ",Table1[[#This Row],[Approver First Name]])</f>
        <v>No. 048, Employee</v>
      </c>
      <c r="E1047" t="str">
        <f>CONCATENATE(Table1[[#This Row],[Customer Last Name]],", ",Table1[[#This Row],[Customer First Name]])</f>
        <v>No. 12995, Client</v>
      </c>
      <c r="F10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47" t="str">
        <f>IF(Table1[[#This Row],[Transaction Type]]="Maintenance","Non-Sales","Sales")</f>
        <v>Sales</v>
      </c>
      <c r="H1047">
        <f>IF(Table1[[#This Row],[Quarter]]="q2",1,"")</f>
        <v>1</v>
      </c>
      <c r="I1047" t="str">
        <f>IF(Table1[[#This Row],[Quarter]]="q3",1,"")</f>
        <v/>
      </c>
      <c r="J1047">
        <f>IF(Table1[[#This Row],[Quarter]]="Q2",Table1[[#This Row],[Credit Amount]],"")</f>
        <v>-54.22</v>
      </c>
      <c r="K1047" t="str">
        <f>IF(Table1[[#This Row],[Quarter]]="Q3",Table1[[#This Row],[Credit Amount]],"")</f>
        <v/>
      </c>
      <c r="L1047">
        <f>IF(Table1[[#This Row],[Transaction Type]]="Upgrade",Table1[[#This Row],[Credit Amount]],IF(Table1[[#This Row],[Transaction Type]]="Activation",Table1[[#This Row],[Credit Amount]],""))</f>
        <v>-54.22</v>
      </c>
      <c r="M1047" t="str">
        <f>IF(Table1[[#This Row],[Transaction Type]]="Maintenance",Table1[[#This Row],[Credit Amount]],"")</f>
        <v/>
      </c>
      <c r="N1047">
        <v>10037</v>
      </c>
      <c r="O1047" t="s">
        <v>2489</v>
      </c>
      <c r="P1047" t="s">
        <v>2526</v>
      </c>
      <c r="Q1047" t="s">
        <v>289</v>
      </c>
      <c r="R1047">
        <v>10048</v>
      </c>
      <c r="S1047" t="s">
        <v>2489</v>
      </c>
      <c r="T1047" t="s">
        <v>2537</v>
      </c>
      <c r="U1047" t="s">
        <v>290</v>
      </c>
      <c r="V1047" t="s">
        <v>84</v>
      </c>
      <c r="W1047">
        <v>100003994</v>
      </c>
      <c r="X1047">
        <v>8005552995</v>
      </c>
      <c r="Y1047" t="s">
        <v>2595</v>
      </c>
      <c r="Z1047" t="s">
        <v>5583</v>
      </c>
      <c r="AA1047" s="13">
        <v>-54.22</v>
      </c>
      <c r="AB1047" s="14">
        <v>42483</v>
      </c>
      <c r="AC1047" t="s">
        <v>35</v>
      </c>
    </row>
    <row r="1048" spans="1:29" x14ac:dyDescent="0.25">
      <c r="A1048" t="str">
        <f>CONCATENATE("Q",ROUNDUP(MONTH(Table1[[#This Row],[Month]])/3,0))</f>
        <v>Q2</v>
      </c>
      <c r="B1048" s="14">
        <f>EOMONTH(Table1[[#This Row],[Credit Date]],-1)+1</f>
        <v>42461</v>
      </c>
      <c r="C1048" t="str">
        <f>CONCATENATE(Table1[[#This Row],[Issuer Last Name]],", ",Table1[[#This Row],[Issuer First Name]])</f>
        <v>No. 037, Employee</v>
      </c>
      <c r="D1048" t="str">
        <f>CONCATENATE(Table1[[#This Row],[Approver Last Name]],", ",Table1[[#This Row],[Approver First Name]])</f>
        <v>No. 048, Employee</v>
      </c>
      <c r="E1048" t="str">
        <f>CONCATENATE(Table1[[#This Row],[Customer Last Name]],", ",Table1[[#This Row],[Customer First Name]])</f>
        <v>No. 11292, Client</v>
      </c>
      <c r="F10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48" t="str">
        <f>IF(Table1[[#This Row],[Transaction Type]]="Maintenance","Non-Sales","Sales")</f>
        <v>Non-Sales</v>
      </c>
      <c r="H1048">
        <f>IF(Table1[[#This Row],[Quarter]]="q2",1,"")</f>
        <v>1</v>
      </c>
      <c r="I1048" t="str">
        <f>IF(Table1[[#This Row],[Quarter]]="q3",1,"")</f>
        <v/>
      </c>
      <c r="J1048">
        <f>IF(Table1[[#This Row],[Quarter]]="Q2",Table1[[#This Row],[Credit Amount]],"")</f>
        <v>-70.81</v>
      </c>
      <c r="K1048" t="str">
        <f>IF(Table1[[#This Row],[Quarter]]="Q3",Table1[[#This Row],[Credit Amount]],"")</f>
        <v/>
      </c>
      <c r="L1048" t="str">
        <f>IF(Table1[[#This Row],[Transaction Type]]="Upgrade",Table1[[#This Row],[Credit Amount]],IF(Table1[[#This Row],[Transaction Type]]="Activation",Table1[[#This Row],[Credit Amount]],""))</f>
        <v/>
      </c>
      <c r="M1048">
        <f>IF(Table1[[#This Row],[Transaction Type]]="Maintenance",Table1[[#This Row],[Credit Amount]],"")</f>
        <v>-70.81</v>
      </c>
      <c r="N1048">
        <v>10037</v>
      </c>
      <c r="O1048" t="s">
        <v>2489</v>
      </c>
      <c r="P1048" t="s">
        <v>2526</v>
      </c>
      <c r="Q1048" t="s">
        <v>289</v>
      </c>
      <c r="R1048">
        <v>10048</v>
      </c>
      <c r="S1048" t="s">
        <v>2489</v>
      </c>
      <c r="T1048" t="s">
        <v>2537</v>
      </c>
      <c r="U1048" t="s">
        <v>290</v>
      </c>
      <c r="V1048" t="s">
        <v>84</v>
      </c>
      <c r="W1048">
        <v>100002291</v>
      </c>
      <c r="X1048">
        <v>8005551292</v>
      </c>
      <c r="Y1048" t="s">
        <v>2595</v>
      </c>
      <c r="Z1048" t="s">
        <v>3887</v>
      </c>
      <c r="AA1048" s="13">
        <v>-70.81</v>
      </c>
      <c r="AB1048" s="14">
        <v>42485</v>
      </c>
      <c r="AC1048" t="s">
        <v>36</v>
      </c>
    </row>
    <row r="1049" spans="1:29" x14ac:dyDescent="0.25">
      <c r="A1049" t="str">
        <f>CONCATENATE("Q",ROUNDUP(MONTH(Table1[[#This Row],[Month]])/3,0))</f>
        <v>Q2</v>
      </c>
      <c r="B1049" s="14">
        <f>EOMONTH(Table1[[#This Row],[Credit Date]],-1)+1</f>
        <v>42461</v>
      </c>
      <c r="C1049" t="str">
        <f>CONCATENATE(Table1[[#This Row],[Issuer Last Name]],", ",Table1[[#This Row],[Issuer First Name]])</f>
        <v>No. 037, Employee</v>
      </c>
      <c r="D1049" t="str">
        <f>CONCATENATE(Table1[[#This Row],[Approver Last Name]],", ",Table1[[#This Row],[Approver First Name]])</f>
        <v>No. 048, Employee</v>
      </c>
      <c r="E1049" t="str">
        <f>CONCATENATE(Table1[[#This Row],[Customer Last Name]],", ",Table1[[#This Row],[Customer First Name]])</f>
        <v>No. 11112, Client</v>
      </c>
      <c r="F1049" t="str">
        <f>IF(Table1[[#This Row],[Credit Amount]]&gt;-19.99,"Less than 19.99",IF(Table1[[#This Row],[Credit Amount]]=-20,"20",IF(Table1[[#This Row],[Credit Amount]]&gt;-49.98,"20.01-49.98",IF(Table1[[#This Row],[Credit Amount]]=-49.99,"49.99",IF(Table1[[#This Row],[Credit Amount]]=-50,"50",IF(Table1[[#This Row],[Credit Amount]]&lt;-50.01,"Greater than 50"))))))</f>
        <v>Less than 19.99</v>
      </c>
      <c r="G1049" t="str">
        <f>IF(Table1[[#This Row],[Transaction Type]]="Maintenance","Non-Sales","Sales")</f>
        <v>Non-Sales</v>
      </c>
      <c r="H1049">
        <f>IF(Table1[[#This Row],[Quarter]]="q2",1,"")</f>
        <v>1</v>
      </c>
      <c r="I1049" t="str">
        <f>IF(Table1[[#This Row],[Quarter]]="q3",1,"")</f>
        <v/>
      </c>
      <c r="J1049">
        <f>IF(Table1[[#This Row],[Quarter]]="Q2",Table1[[#This Row],[Credit Amount]],"")</f>
        <v>-6.76</v>
      </c>
      <c r="K1049" t="str">
        <f>IF(Table1[[#This Row],[Quarter]]="Q3",Table1[[#This Row],[Credit Amount]],"")</f>
        <v/>
      </c>
      <c r="L1049" t="str">
        <f>IF(Table1[[#This Row],[Transaction Type]]="Upgrade",Table1[[#This Row],[Credit Amount]],IF(Table1[[#This Row],[Transaction Type]]="Activation",Table1[[#This Row],[Credit Amount]],""))</f>
        <v/>
      </c>
      <c r="M1049">
        <f>IF(Table1[[#This Row],[Transaction Type]]="Maintenance",Table1[[#This Row],[Credit Amount]],"")</f>
        <v>-6.76</v>
      </c>
      <c r="N1049">
        <v>10037</v>
      </c>
      <c r="O1049" t="s">
        <v>2489</v>
      </c>
      <c r="P1049" t="s">
        <v>2526</v>
      </c>
      <c r="Q1049" t="s">
        <v>289</v>
      </c>
      <c r="R1049">
        <v>10048</v>
      </c>
      <c r="S1049" t="s">
        <v>2489</v>
      </c>
      <c r="T1049" t="s">
        <v>2537</v>
      </c>
      <c r="U1049" t="s">
        <v>290</v>
      </c>
      <c r="V1049" t="s">
        <v>84</v>
      </c>
      <c r="W1049">
        <v>100002111</v>
      </c>
      <c r="X1049">
        <v>8005551112</v>
      </c>
      <c r="Y1049" t="s">
        <v>2595</v>
      </c>
      <c r="Z1049" t="s">
        <v>3707</v>
      </c>
      <c r="AA1049" s="13">
        <v>-6.76</v>
      </c>
      <c r="AB1049" s="14">
        <v>42487</v>
      </c>
      <c r="AC1049" t="s">
        <v>36</v>
      </c>
    </row>
    <row r="1050" spans="1:29" x14ac:dyDescent="0.25">
      <c r="A1050" t="str">
        <f>CONCATENATE("Q",ROUNDUP(MONTH(Table1[[#This Row],[Month]])/3,0))</f>
        <v>Q2</v>
      </c>
      <c r="B1050" s="14">
        <f>EOMONTH(Table1[[#This Row],[Credit Date]],-1)+1</f>
        <v>42491</v>
      </c>
      <c r="C1050" t="str">
        <f>CONCATENATE(Table1[[#This Row],[Issuer Last Name]],", ",Table1[[#This Row],[Issuer First Name]])</f>
        <v>No. 037, Employee</v>
      </c>
      <c r="D1050" t="str">
        <f>CONCATENATE(Table1[[#This Row],[Approver Last Name]],", ",Table1[[#This Row],[Approver First Name]])</f>
        <v>No. 048, Employee</v>
      </c>
      <c r="E1050" t="str">
        <f>CONCATENATE(Table1[[#This Row],[Customer Last Name]],", ",Table1[[#This Row],[Customer First Name]])</f>
        <v>No. 12239, Client</v>
      </c>
      <c r="F10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50" t="str">
        <f>IF(Table1[[#This Row],[Transaction Type]]="Maintenance","Non-Sales","Sales")</f>
        <v>Non-Sales</v>
      </c>
      <c r="H1050">
        <f>IF(Table1[[#This Row],[Quarter]]="q2",1,"")</f>
        <v>1</v>
      </c>
      <c r="I1050" t="str">
        <f>IF(Table1[[#This Row],[Quarter]]="q3",1,"")</f>
        <v/>
      </c>
      <c r="J1050">
        <f>IF(Table1[[#This Row],[Quarter]]="Q2",Table1[[#This Row],[Credit Amount]],"")</f>
        <v>-66.88</v>
      </c>
      <c r="K1050" t="str">
        <f>IF(Table1[[#This Row],[Quarter]]="Q3",Table1[[#This Row],[Credit Amount]],"")</f>
        <v/>
      </c>
      <c r="L1050" t="str">
        <f>IF(Table1[[#This Row],[Transaction Type]]="Upgrade",Table1[[#This Row],[Credit Amount]],IF(Table1[[#This Row],[Transaction Type]]="Activation",Table1[[#This Row],[Credit Amount]],""))</f>
        <v/>
      </c>
      <c r="M1050">
        <f>IF(Table1[[#This Row],[Transaction Type]]="Maintenance",Table1[[#This Row],[Credit Amount]],"")</f>
        <v>-66.88</v>
      </c>
      <c r="N1050">
        <v>10037</v>
      </c>
      <c r="O1050" t="s">
        <v>2489</v>
      </c>
      <c r="P1050" t="s">
        <v>2526</v>
      </c>
      <c r="Q1050" t="s">
        <v>289</v>
      </c>
      <c r="R1050">
        <v>10048</v>
      </c>
      <c r="S1050" t="s">
        <v>2489</v>
      </c>
      <c r="T1050" t="s">
        <v>2537</v>
      </c>
      <c r="U1050" t="s">
        <v>290</v>
      </c>
      <c r="V1050" t="s">
        <v>84</v>
      </c>
      <c r="W1050">
        <v>100003238</v>
      </c>
      <c r="X1050">
        <v>8005552239</v>
      </c>
      <c r="Y1050" t="s">
        <v>2595</v>
      </c>
      <c r="Z1050" t="s">
        <v>4834</v>
      </c>
      <c r="AA1050" s="13">
        <v>-66.88</v>
      </c>
      <c r="AB1050" s="14">
        <v>42491</v>
      </c>
      <c r="AC1050" t="s">
        <v>36</v>
      </c>
    </row>
    <row r="1051" spans="1:29" x14ac:dyDescent="0.25">
      <c r="A1051" t="str">
        <f>CONCATENATE("Q",ROUNDUP(MONTH(Table1[[#This Row],[Month]])/3,0))</f>
        <v>Q2</v>
      </c>
      <c r="B1051" s="14">
        <f>EOMONTH(Table1[[#This Row],[Credit Date]],-1)+1</f>
        <v>42491</v>
      </c>
      <c r="C1051" t="str">
        <f>CONCATENATE(Table1[[#This Row],[Issuer Last Name]],", ",Table1[[#This Row],[Issuer First Name]])</f>
        <v>No. 037, Employee</v>
      </c>
      <c r="D1051" t="str">
        <f>CONCATENATE(Table1[[#This Row],[Approver Last Name]],", ",Table1[[#This Row],[Approver First Name]])</f>
        <v>No. 048, Employee</v>
      </c>
      <c r="E1051" t="str">
        <f>CONCATENATE(Table1[[#This Row],[Customer Last Name]],", ",Table1[[#This Row],[Customer First Name]])</f>
        <v>No. 12893, Client</v>
      </c>
      <c r="F10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51" t="str">
        <f>IF(Table1[[#This Row],[Transaction Type]]="Maintenance","Non-Sales","Sales")</f>
        <v>Sales</v>
      </c>
      <c r="H1051">
        <f>IF(Table1[[#This Row],[Quarter]]="q2",1,"")</f>
        <v>1</v>
      </c>
      <c r="I1051" t="str">
        <f>IF(Table1[[#This Row],[Quarter]]="q3",1,"")</f>
        <v/>
      </c>
      <c r="J1051">
        <f>IF(Table1[[#This Row],[Quarter]]="Q2",Table1[[#This Row],[Credit Amount]],"")</f>
        <v>-81.69</v>
      </c>
      <c r="K1051" t="str">
        <f>IF(Table1[[#This Row],[Quarter]]="Q3",Table1[[#This Row],[Credit Amount]],"")</f>
        <v/>
      </c>
      <c r="L1051">
        <f>IF(Table1[[#This Row],[Transaction Type]]="Upgrade",Table1[[#This Row],[Credit Amount]],IF(Table1[[#This Row],[Transaction Type]]="Activation",Table1[[#This Row],[Credit Amount]],""))</f>
        <v>-81.69</v>
      </c>
      <c r="M1051" t="str">
        <f>IF(Table1[[#This Row],[Transaction Type]]="Maintenance",Table1[[#This Row],[Credit Amount]],"")</f>
        <v/>
      </c>
      <c r="N1051">
        <v>10037</v>
      </c>
      <c r="O1051" t="s">
        <v>2489</v>
      </c>
      <c r="P1051" t="s">
        <v>2526</v>
      </c>
      <c r="Q1051" t="s">
        <v>289</v>
      </c>
      <c r="R1051">
        <v>10048</v>
      </c>
      <c r="S1051" t="s">
        <v>2489</v>
      </c>
      <c r="T1051" t="s">
        <v>2537</v>
      </c>
      <c r="U1051" t="s">
        <v>290</v>
      </c>
      <c r="V1051" t="s">
        <v>84</v>
      </c>
      <c r="W1051">
        <v>100003892</v>
      </c>
      <c r="X1051">
        <v>8005552893</v>
      </c>
      <c r="Y1051" t="s">
        <v>2595</v>
      </c>
      <c r="Z1051" t="s">
        <v>5483</v>
      </c>
      <c r="AA1051" s="13">
        <v>-81.69</v>
      </c>
      <c r="AB1051" s="14">
        <v>42492</v>
      </c>
      <c r="AC1051" t="s">
        <v>35</v>
      </c>
    </row>
    <row r="1052" spans="1:29" x14ac:dyDescent="0.25">
      <c r="A1052" t="str">
        <f>CONCATENATE("Q",ROUNDUP(MONTH(Table1[[#This Row],[Month]])/3,0))</f>
        <v>Q2</v>
      </c>
      <c r="B1052" s="14">
        <f>EOMONTH(Table1[[#This Row],[Credit Date]],-1)+1</f>
        <v>42491</v>
      </c>
      <c r="C1052" t="str">
        <f>CONCATENATE(Table1[[#This Row],[Issuer Last Name]],", ",Table1[[#This Row],[Issuer First Name]])</f>
        <v>No. 037, Employee</v>
      </c>
      <c r="D1052" t="str">
        <f>CONCATENATE(Table1[[#This Row],[Approver Last Name]],", ",Table1[[#This Row],[Approver First Name]])</f>
        <v>No. 048, Employee</v>
      </c>
      <c r="E1052" t="str">
        <f>CONCATENATE(Table1[[#This Row],[Customer Last Name]],", ",Table1[[#This Row],[Customer First Name]])</f>
        <v>No. 10256, Client</v>
      </c>
      <c r="F1052" t="str">
        <f>IF(Table1[[#This Row],[Credit Amount]]&gt;-19.99,"Less than 19.99",IF(Table1[[#This Row],[Credit Amount]]=-20,"20",IF(Table1[[#This Row],[Credit Amount]]&gt;-49.98,"20.01-49.98",IF(Table1[[#This Row],[Credit Amount]]=-49.99,"49.99",IF(Table1[[#This Row],[Credit Amount]]=-50,"50",IF(Table1[[#This Row],[Credit Amount]]&lt;-50.01,"Greater than 50"))))))</f>
        <v>Less than 19.99</v>
      </c>
      <c r="G1052" t="str">
        <f>IF(Table1[[#This Row],[Transaction Type]]="Maintenance","Non-Sales","Sales")</f>
        <v>Sales</v>
      </c>
      <c r="H1052">
        <f>IF(Table1[[#This Row],[Quarter]]="q2",1,"")</f>
        <v>1</v>
      </c>
      <c r="I1052" t="str">
        <f>IF(Table1[[#This Row],[Quarter]]="q3",1,"")</f>
        <v/>
      </c>
      <c r="J1052">
        <f>IF(Table1[[#This Row],[Quarter]]="Q2",Table1[[#This Row],[Credit Amount]],"")</f>
        <v>-19.2</v>
      </c>
      <c r="K1052" t="str">
        <f>IF(Table1[[#This Row],[Quarter]]="Q3",Table1[[#This Row],[Credit Amount]],"")</f>
        <v/>
      </c>
      <c r="L1052">
        <f>IF(Table1[[#This Row],[Transaction Type]]="Upgrade",Table1[[#This Row],[Credit Amount]],IF(Table1[[#This Row],[Transaction Type]]="Activation",Table1[[#This Row],[Credit Amount]],""))</f>
        <v>-19.2</v>
      </c>
      <c r="M1052" t="str">
        <f>IF(Table1[[#This Row],[Transaction Type]]="Maintenance",Table1[[#This Row],[Credit Amount]],"")</f>
        <v/>
      </c>
      <c r="N1052">
        <v>10037</v>
      </c>
      <c r="O1052" t="s">
        <v>2489</v>
      </c>
      <c r="P1052" t="s">
        <v>2526</v>
      </c>
      <c r="Q1052" t="s">
        <v>289</v>
      </c>
      <c r="R1052">
        <v>10048</v>
      </c>
      <c r="S1052" t="s">
        <v>2489</v>
      </c>
      <c r="T1052" t="s">
        <v>2537</v>
      </c>
      <c r="U1052" t="s">
        <v>290</v>
      </c>
      <c r="V1052" t="s">
        <v>84</v>
      </c>
      <c r="W1052">
        <v>100001255</v>
      </c>
      <c r="X1052">
        <v>8005550256</v>
      </c>
      <c r="Y1052" t="s">
        <v>2595</v>
      </c>
      <c r="Z1052" t="s">
        <v>2851</v>
      </c>
      <c r="AA1052" s="13">
        <v>-19.2</v>
      </c>
      <c r="AB1052" s="14">
        <v>42504</v>
      </c>
      <c r="AC1052" t="s">
        <v>35</v>
      </c>
    </row>
    <row r="1053" spans="1:29" x14ac:dyDescent="0.25">
      <c r="A1053" t="str">
        <f>CONCATENATE("Q",ROUNDUP(MONTH(Table1[[#This Row],[Month]])/3,0))</f>
        <v>Q2</v>
      </c>
      <c r="B1053" s="14">
        <f>EOMONTH(Table1[[#This Row],[Credit Date]],-1)+1</f>
        <v>42491</v>
      </c>
      <c r="C1053" t="str">
        <f>CONCATENATE(Table1[[#This Row],[Issuer Last Name]],", ",Table1[[#This Row],[Issuer First Name]])</f>
        <v>No. 037, Employee</v>
      </c>
      <c r="D1053" t="str">
        <f>CONCATENATE(Table1[[#This Row],[Approver Last Name]],", ",Table1[[#This Row],[Approver First Name]])</f>
        <v>No. 048, Employee</v>
      </c>
      <c r="E1053" t="str">
        <f>CONCATENATE(Table1[[#This Row],[Customer Last Name]],", ",Table1[[#This Row],[Customer First Name]])</f>
        <v>No. 10268, Client</v>
      </c>
      <c r="F1053" t="str">
        <f>IF(Table1[[#This Row],[Credit Amount]]&gt;-19.99,"Less than 19.99",IF(Table1[[#This Row],[Credit Amount]]=-20,"20",IF(Table1[[#This Row],[Credit Amount]]&gt;-49.98,"20.01-49.98",IF(Table1[[#This Row],[Credit Amount]]=-49.99,"49.99",IF(Table1[[#This Row],[Credit Amount]]=-50,"50",IF(Table1[[#This Row],[Credit Amount]]&lt;-50.01,"Greater than 50"))))))</f>
        <v>20.01-49.98</v>
      </c>
      <c r="G1053" t="str">
        <f>IF(Table1[[#This Row],[Transaction Type]]="Maintenance","Non-Sales","Sales")</f>
        <v>Sales</v>
      </c>
      <c r="H1053">
        <f>IF(Table1[[#This Row],[Quarter]]="q2",1,"")</f>
        <v>1</v>
      </c>
      <c r="I1053" t="str">
        <f>IF(Table1[[#This Row],[Quarter]]="q3",1,"")</f>
        <v/>
      </c>
      <c r="J1053">
        <f>IF(Table1[[#This Row],[Quarter]]="Q2",Table1[[#This Row],[Credit Amount]],"")</f>
        <v>-20.79</v>
      </c>
      <c r="K1053" t="str">
        <f>IF(Table1[[#This Row],[Quarter]]="Q3",Table1[[#This Row],[Credit Amount]],"")</f>
        <v/>
      </c>
      <c r="L1053">
        <f>IF(Table1[[#This Row],[Transaction Type]]="Upgrade",Table1[[#This Row],[Credit Amount]],IF(Table1[[#This Row],[Transaction Type]]="Activation",Table1[[#This Row],[Credit Amount]],""))</f>
        <v>-20.79</v>
      </c>
      <c r="M1053" t="str">
        <f>IF(Table1[[#This Row],[Transaction Type]]="Maintenance",Table1[[#This Row],[Credit Amount]],"")</f>
        <v/>
      </c>
      <c r="N1053">
        <v>10037</v>
      </c>
      <c r="O1053" t="s">
        <v>2489</v>
      </c>
      <c r="P1053" t="s">
        <v>2526</v>
      </c>
      <c r="Q1053" t="s">
        <v>289</v>
      </c>
      <c r="R1053">
        <v>10048</v>
      </c>
      <c r="S1053" t="s">
        <v>2489</v>
      </c>
      <c r="T1053" t="s">
        <v>2537</v>
      </c>
      <c r="U1053" t="s">
        <v>290</v>
      </c>
      <c r="V1053" t="s">
        <v>84</v>
      </c>
      <c r="W1053">
        <v>100001267</v>
      </c>
      <c r="X1053">
        <v>8005550268</v>
      </c>
      <c r="Y1053" t="s">
        <v>2595</v>
      </c>
      <c r="Z1053" t="s">
        <v>2863</v>
      </c>
      <c r="AA1053" s="13">
        <v>-20.79</v>
      </c>
      <c r="AB1053" s="14">
        <v>42505</v>
      </c>
      <c r="AC1053" t="s">
        <v>35</v>
      </c>
    </row>
    <row r="1054" spans="1:29" x14ac:dyDescent="0.25">
      <c r="A1054" t="str">
        <f>CONCATENATE("Q",ROUNDUP(MONTH(Table1[[#This Row],[Month]])/3,0))</f>
        <v>Q2</v>
      </c>
      <c r="B1054" s="14">
        <f>EOMONTH(Table1[[#This Row],[Credit Date]],-1)+1</f>
        <v>42491</v>
      </c>
      <c r="C1054" t="str">
        <f>CONCATENATE(Table1[[#This Row],[Issuer Last Name]],", ",Table1[[#This Row],[Issuer First Name]])</f>
        <v>No. 037, Employee</v>
      </c>
      <c r="D1054" t="str">
        <f>CONCATENATE(Table1[[#This Row],[Approver Last Name]],", ",Table1[[#This Row],[Approver First Name]])</f>
        <v>No. 048, Employee</v>
      </c>
      <c r="E1054" t="str">
        <f>CONCATENATE(Table1[[#This Row],[Customer Last Name]],", ",Table1[[#This Row],[Customer First Name]])</f>
        <v>No. 12892, Client</v>
      </c>
      <c r="F10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54" t="str">
        <f>IF(Table1[[#This Row],[Transaction Type]]="Maintenance","Non-Sales","Sales")</f>
        <v>Non-Sales</v>
      </c>
      <c r="H1054">
        <f>IF(Table1[[#This Row],[Quarter]]="q2",1,"")</f>
        <v>1</v>
      </c>
      <c r="I1054" t="str">
        <f>IF(Table1[[#This Row],[Quarter]]="q3",1,"")</f>
        <v/>
      </c>
      <c r="J1054">
        <f>IF(Table1[[#This Row],[Quarter]]="Q2",Table1[[#This Row],[Credit Amount]],"")</f>
        <v>-95.6</v>
      </c>
      <c r="K1054" t="str">
        <f>IF(Table1[[#This Row],[Quarter]]="Q3",Table1[[#This Row],[Credit Amount]],"")</f>
        <v/>
      </c>
      <c r="L1054" t="str">
        <f>IF(Table1[[#This Row],[Transaction Type]]="Upgrade",Table1[[#This Row],[Credit Amount]],IF(Table1[[#This Row],[Transaction Type]]="Activation",Table1[[#This Row],[Credit Amount]],""))</f>
        <v/>
      </c>
      <c r="M1054">
        <f>IF(Table1[[#This Row],[Transaction Type]]="Maintenance",Table1[[#This Row],[Credit Amount]],"")</f>
        <v>-95.6</v>
      </c>
      <c r="N1054">
        <v>10037</v>
      </c>
      <c r="O1054" t="s">
        <v>2489</v>
      </c>
      <c r="P1054" t="s">
        <v>2526</v>
      </c>
      <c r="Q1054" t="s">
        <v>289</v>
      </c>
      <c r="R1054">
        <v>10048</v>
      </c>
      <c r="S1054" t="s">
        <v>2489</v>
      </c>
      <c r="T1054" t="s">
        <v>2537</v>
      </c>
      <c r="U1054" t="s">
        <v>290</v>
      </c>
      <c r="V1054" t="s">
        <v>84</v>
      </c>
      <c r="W1054">
        <v>100003891</v>
      </c>
      <c r="X1054">
        <v>8005552892</v>
      </c>
      <c r="Y1054" t="s">
        <v>2595</v>
      </c>
      <c r="Z1054" t="s">
        <v>5482</v>
      </c>
      <c r="AA1054" s="13">
        <v>-95.6</v>
      </c>
      <c r="AB1054" s="14">
        <v>42506</v>
      </c>
      <c r="AC1054" t="s">
        <v>36</v>
      </c>
    </row>
    <row r="1055" spans="1:29" x14ac:dyDescent="0.25">
      <c r="A1055" t="str">
        <f>CONCATENATE("Q",ROUNDUP(MONTH(Table1[[#This Row],[Month]])/3,0))</f>
        <v>Q2</v>
      </c>
      <c r="B1055" s="14">
        <f>EOMONTH(Table1[[#This Row],[Credit Date]],-1)+1</f>
        <v>42491</v>
      </c>
      <c r="C1055" t="str">
        <f>CONCATENATE(Table1[[#This Row],[Issuer Last Name]],", ",Table1[[#This Row],[Issuer First Name]])</f>
        <v>No. 037, Employee</v>
      </c>
      <c r="D1055" t="str">
        <f>CONCATENATE(Table1[[#This Row],[Approver Last Name]],", ",Table1[[#This Row],[Approver First Name]])</f>
        <v>No. 048, Employee</v>
      </c>
      <c r="E1055" t="str">
        <f>CONCATENATE(Table1[[#This Row],[Customer Last Name]],", ",Table1[[#This Row],[Customer First Name]])</f>
        <v>No. 12478, Client</v>
      </c>
      <c r="F1055" t="str">
        <f>IF(Table1[[#This Row],[Credit Amount]]&gt;-19.99,"Less than 19.99",IF(Table1[[#This Row],[Credit Amount]]=-20,"20",IF(Table1[[#This Row],[Credit Amount]]&gt;-49.98,"20.01-49.98",IF(Table1[[#This Row],[Credit Amount]]=-49.99,"49.99",IF(Table1[[#This Row],[Credit Amount]]=-50,"50",IF(Table1[[#This Row],[Credit Amount]]&lt;-50.01,"Greater than 50"))))))</f>
        <v>20.01-49.98</v>
      </c>
      <c r="G1055" t="str">
        <f>IF(Table1[[#This Row],[Transaction Type]]="Maintenance","Non-Sales","Sales")</f>
        <v>Non-Sales</v>
      </c>
      <c r="H1055">
        <f>IF(Table1[[#This Row],[Quarter]]="q2",1,"")</f>
        <v>1</v>
      </c>
      <c r="I1055" t="str">
        <f>IF(Table1[[#This Row],[Quarter]]="q3",1,"")</f>
        <v/>
      </c>
      <c r="J1055">
        <f>IF(Table1[[#This Row],[Quarter]]="Q2",Table1[[#This Row],[Credit Amount]],"")</f>
        <v>-43.91</v>
      </c>
      <c r="K1055" t="str">
        <f>IF(Table1[[#This Row],[Quarter]]="Q3",Table1[[#This Row],[Credit Amount]],"")</f>
        <v/>
      </c>
      <c r="L1055" t="str">
        <f>IF(Table1[[#This Row],[Transaction Type]]="Upgrade",Table1[[#This Row],[Credit Amount]],IF(Table1[[#This Row],[Transaction Type]]="Activation",Table1[[#This Row],[Credit Amount]],""))</f>
        <v/>
      </c>
      <c r="M1055">
        <f>IF(Table1[[#This Row],[Transaction Type]]="Maintenance",Table1[[#This Row],[Credit Amount]],"")</f>
        <v>-43.91</v>
      </c>
      <c r="N1055">
        <v>10037</v>
      </c>
      <c r="O1055" t="s">
        <v>2489</v>
      </c>
      <c r="P1055" t="s">
        <v>2526</v>
      </c>
      <c r="Q1055" t="s">
        <v>289</v>
      </c>
      <c r="R1055">
        <v>10048</v>
      </c>
      <c r="S1055" t="s">
        <v>2489</v>
      </c>
      <c r="T1055" t="s">
        <v>2537</v>
      </c>
      <c r="U1055" t="s">
        <v>290</v>
      </c>
      <c r="V1055" t="s">
        <v>84</v>
      </c>
      <c r="W1055">
        <v>100003477</v>
      </c>
      <c r="X1055">
        <v>8005552478</v>
      </c>
      <c r="Y1055" t="s">
        <v>2595</v>
      </c>
      <c r="Z1055" t="s">
        <v>5073</v>
      </c>
      <c r="AA1055" s="13">
        <v>-43.91</v>
      </c>
      <c r="AB1055" s="14">
        <v>42506</v>
      </c>
      <c r="AC1055" t="s">
        <v>36</v>
      </c>
    </row>
    <row r="1056" spans="1:29" x14ac:dyDescent="0.25">
      <c r="A1056" t="str">
        <f>CONCATENATE("Q",ROUNDUP(MONTH(Table1[[#This Row],[Month]])/3,0))</f>
        <v>Q2</v>
      </c>
      <c r="B1056" s="14">
        <f>EOMONTH(Table1[[#This Row],[Credit Date]],-1)+1</f>
        <v>42491</v>
      </c>
      <c r="C1056" t="str">
        <f>CONCATENATE(Table1[[#This Row],[Issuer Last Name]],", ",Table1[[#This Row],[Issuer First Name]])</f>
        <v>No. 037, Employee</v>
      </c>
      <c r="D1056" t="str">
        <f>CONCATENATE(Table1[[#This Row],[Approver Last Name]],", ",Table1[[#This Row],[Approver First Name]])</f>
        <v>No. 048, Employee</v>
      </c>
      <c r="E1056" t="str">
        <f>CONCATENATE(Table1[[#This Row],[Customer Last Name]],", ",Table1[[#This Row],[Customer First Name]])</f>
        <v>No. 10243, Client</v>
      </c>
      <c r="F1056" t="str">
        <f>IF(Table1[[#This Row],[Credit Amount]]&gt;-19.99,"Less than 19.99",IF(Table1[[#This Row],[Credit Amount]]=-20,"20",IF(Table1[[#This Row],[Credit Amount]]&gt;-49.98,"20.01-49.98",IF(Table1[[#This Row],[Credit Amount]]=-49.99,"49.99",IF(Table1[[#This Row],[Credit Amount]]=-50,"50",IF(Table1[[#This Row],[Credit Amount]]&lt;-50.01,"Greater than 50"))))))</f>
        <v>20.01-49.98</v>
      </c>
      <c r="G1056" t="str">
        <f>IF(Table1[[#This Row],[Transaction Type]]="Maintenance","Non-Sales","Sales")</f>
        <v>Non-Sales</v>
      </c>
      <c r="H1056">
        <f>IF(Table1[[#This Row],[Quarter]]="q2",1,"")</f>
        <v>1</v>
      </c>
      <c r="I1056" t="str">
        <f>IF(Table1[[#This Row],[Quarter]]="q3",1,"")</f>
        <v/>
      </c>
      <c r="J1056">
        <f>IF(Table1[[#This Row],[Quarter]]="Q2",Table1[[#This Row],[Credit Amount]],"")</f>
        <v>-21.78</v>
      </c>
      <c r="K1056" t="str">
        <f>IF(Table1[[#This Row],[Quarter]]="Q3",Table1[[#This Row],[Credit Amount]],"")</f>
        <v/>
      </c>
      <c r="L1056" t="str">
        <f>IF(Table1[[#This Row],[Transaction Type]]="Upgrade",Table1[[#This Row],[Credit Amount]],IF(Table1[[#This Row],[Transaction Type]]="Activation",Table1[[#This Row],[Credit Amount]],""))</f>
        <v/>
      </c>
      <c r="M1056">
        <f>IF(Table1[[#This Row],[Transaction Type]]="Maintenance",Table1[[#This Row],[Credit Amount]],"")</f>
        <v>-21.78</v>
      </c>
      <c r="N1056">
        <v>10037</v>
      </c>
      <c r="O1056" t="s">
        <v>2489</v>
      </c>
      <c r="P1056" t="s">
        <v>2526</v>
      </c>
      <c r="Q1056" t="s">
        <v>289</v>
      </c>
      <c r="R1056">
        <v>10048</v>
      </c>
      <c r="S1056" t="s">
        <v>2489</v>
      </c>
      <c r="T1056" t="s">
        <v>2537</v>
      </c>
      <c r="U1056" t="s">
        <v>290</v>
      </c>
      <c r="V1056" t="s">
        <v>84</v>
      </c>
      <c r="W1056">
        <v>100001242</v>
      </c>
      <c r="X1056">
        <v>8005550243</v>
      </c>
      <c r="Y1056" t="s">
        <v>2595</v>
      </c>
      <c r="Z1056" t="s">
        <v>2838</v>
      </c>
      <c r="AA1056" s="13">
        <v>-21.78</v>
      </c>
      <c r="AB1056" s="14">
        <v>42507</v>
      </c>
      <c r="AC1056" t="s">
        <v>36</v>
      </c>
    </row>
    <row r="1057" spans="1:29" x14ac:dyDescent="0.25">
      <c r="A1057" t="str">
        <f>CONCATENATE("Q",ROUNDUP(MONTH(Table1[[#This Row],[Month]])/3,0))</f>
        <v>Q2</v>
      </c>
      <c r="B1057" s="14">
        <f>EOMONTH(Table1[[#This Row],[Credit Date]],-1)+1</f>
        <v>42491</v>
      </c>
      <c r="C1057" t="str">
        <f>CONCATENATE(Table1[[#This Row],[Issuer Last Name]],", ",Table1[[#This Row],[Issuer First Name]])</f>
        <v>No. 037, Employee</v>
      </c>
      <c r="D1057" t="str">
        <f>CONCATENATE(Table1[[#This Row],[Approver Last Name]],", ",Table1[[#This Row],[Approver First Name]])</f>
        <v>No. 048, Employee</v>
      </c>
      <c r="E1057" t="str">
        <f>CONCATENATE(Table1[[#This Row],[Customer Last Name]],", ",Table1[[#This Row],[Customer First Name]])</f>
        <v>No. 12374, Client</v>
      </c>
      <c r="F1057" t="str">
        <f>IF(Table1[[#This Row],[Credit Amount]]&gt;-19.99,"Less than 19.99",IF(Table1[[#This Row],[Credit Amount]]=-20,"20",IF(Table1[[#This Row],[Credit Amount]]&gt;-49.98,"20.01-49.98",IF(Table1[[#This Row],[Credit Amount]]=-49.99,"49.99",IF(Table1[[#This Row],[Credit Amount]]=-50,"50",IF(Table1[[#This Row],[Credit Amount]]&lt;-50.01,"Greater than 50"))))))</f>
        <v>Less than 19.99</v>
      </c>
      <c r="G1057" t="str">
        <f>IF(Table1[[#This Row],[Transaction Type]]="Maintenance","Non-Sales","Sales")</f>
        <v>Sales</v>
      </c>
      <c r="H1057">
        <f>IF(Table1[[#This Row],[Quarter]]="q2",1,"")</f>
        <v>1</v>
      </c>
      <c r="I1057" t="str">
        <f>IF(Table1[[#This Row],[Quarter]]="q3",1,"")</f>
        <v/>
      </c>
      <c r="J1057">
        <f>IF(Table1[[#This Row],[Quarter]]="Q2",Table1[[#This Row],[Credit Amount]],"")</f>
        <v>-5.56</v>
      </c>
      <c r="K1057" t="str">
        <f>IF(Table1[[#This Row],[Quarter]]="Q3",Table1[[#This Row],[Credit Amount]],"")</f>
        <v/>
      </c>
      <c r="L1057">
        <f>IF(Table1[[#This Row],[Transaction Type]]="Upgrade",Table1[[#This Row],[Credit Amount]],IF(Table1[[#This Row],[Transaction Type]]="Activation",Table1[[#This Row],[Credit Amount]],""))</f>
        <v>-5.56</v>
      </c>
      <c r="M1057" t="str">
        <f>IF(Table1[[#This Row],[Transaction Type]]="Maintenance",Table1[[#This Row],[Credit Amount]],"")</f>
        <v/>
      </c>
      <c r="N1057">
        <v>10037</v>
      </c>
      <c r="O1057" t="s">
        <v>2489</v>
      </c>
      <c r="P1057" t="s">
        <v>2526</v>
      </c>
      <c r="Q1057" t="s">
        <v>289</v>
      </c>
      <c r="R1057">
        <v>10048</v>
      </c>
      <c r="S1057" t="s">
        <v>2489</v>
      </c>
      <c r="T1057" t="s">
        <v>2537</v>
      </c>
      <c r="U1057" t="s">
        <v>290</v>
      </c>
      <c r="V1057" t="s">
        <v>84</v>
      </c>
      <c r="W1057">
        <v>100003373</v>
      </c>
      <c r="X1057">
        <v>8005552374</v>
      </c>
      <c r="Y1057" t="s">
        <v>2595</v>
      </c>
      <c r="Z1057" t="s">
        <v>4969</v>
      </c>
      <c r="AA1057" s="13">
        <v>-5.56</v>
      </c>
      <c r="AB1057" s="14">
        <v>42512</v>
      </c>
      <c r="AC1057" t="s">
        <v>37</v>
      </c>
    </row>
    <row r="1058" spans="1:29" x14ac:dyDescent="0.25">
      <c r="A1058" t="str">
        <f>CONCATENATE("Q",ROUNDUP(MONTH(Table1[[#This Row],[Month]])/3,0))</f>
        <v>Q2</v>
      </c>
      <c r="B1058" s="14">
        <f>EOMONTH(Table1[[#This Row],[Credit Date]],-1)+1</f>
        <v>42491</v>
      </c>
      <c r="C1058" t="str">
        <f>CONCATENATE(Table1[[#This Row],[Issuer Last Name]],", ",Table1[[#This Row],[Issuer First Name]])</f>
        <v>No. 037, Employee</v>
      </c>
      <c r="D1058" t="str">
        <f>CONCATENATE(Table1[[#This Row],[Approver Last Name]],", ",Table1[[#This Row],[Approver First Name]])</f>
        <v>No. 048, Employee</v>
      </c>
      <c r="E1058" t="str">
        <f>CONCATENATE(Table1[[#This Row],[Customer Last Name]],", ",Table1[[#This Row],[Customer First Name]])</f>
        <v>No. 10422, Client</v>
      </c>
      <c r="F10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58" t="str">
        <f>IF(Table1[[#This Row],[Transaction Type]]="Maintenance","Non-Sales","Sales")</f>
        <v>Non-Sales</v>
      </c>
      <c r="H1058">
        <f>IF(Table1[[#This Row],[Quarter]]="q2",1,"")</f>
        <v>1</v>
      </c>
      <c r="I1058" t="str">
        <f>IF(Table1[[#This Row],[Quarter]]="q3",1,"")</f>
        <v/>
      </c>
      <c r="J1058">
        <f>IF(Table1[[#This Row],[Quarter]]="Q2",Table1[[#This Row],[Credit Amount]],"")</f>
        <v>-58.14</v>
      </c>
      <c r="K1058" t="str">
        <f>IF(Table1[[#This Row],[Quarter]]="Q3",Table1[[#This Row],[Credit Amount]],"")</f>
        <v/>
      </c>
      <c r="L1058" t="str">
        <f>IF(Table1[[#This Row],[Transaction Type]]="Upgrade",Table1[[#This Row],[Credit Amount]],IF(Table1[[#This Row],[Transaction Type]]="Activation",Table1[[#This Row],[Credit Amount]],""))</f>
        <v/>
      </c>
      <c r="M1058">
        <f>IF(Table1[[#This Row],[Transaction Type]]="Maintenance",Table1[[#This Row],[Credit Amount]],"")</f>
        <v>-58.14</v>
      </c>
      <c r="N1058">
        <v>10037</v>
      </c>
      <c r="O1058" t="s">
        <v>2489</v>
      </c>
      <c r="P1058" t="s">
        <v>2526</v>
      </c>
      <c r="Q1058" t="s">
        <v>289</v>
      </c>
      <c r="R1058">
        <v>10048</v>
      </c>
      <c r="S1058" t="s">
        <v>2489</v>
      </c>
      <c r="T1058" t="s">
        <v>2537</v>
      </c>
      <c r="U1058" t="s">
        <v>290</v>
      </c>
      <c r="V1058" t="s">
        <v>84</v>
      </c>
      <c r="W1058">
        <v>100001421</v>
      </c>
      <c r="X1058">
        <v>8005550422</v>
      </c>
      <c r="Y1058" t="s">
        <v>2595</v>
      </c>
      <c r="Z1058" t="s">
        <v>3017</v>
      </c>
      <c r="AA1058" s="13">
        <v>-58.14</v>
      </c>
      <c r="AB1058" s="14">
        <v>42517</v>
      </c>
      <c r="AC1058" t="s">
        <v>36</v>
      </c>
    </row>
    <row r="1059" spans="1:29" x14ac:dyDescent="0.25">
      <c r="A1059" t="str">
        <f>CONCATENATE("Q",ROUNDUP(MONTH(Table1[[#This Row],[Month]])/3,0))</f>
        <v>Q2</v>
      </c>
      <c r="B1059" s="14">
        <f>EOMONTH(Table1[[#This Row],[Credit Date]],-1)+1</f>
        <v>42522</v>
      </c>
      <c r="C1059" t="str">
        <f>CONCATENATE(Table1[[#This Row],[Issuer Last Name]],", ",Table1[[#This Row],[Issuer First Name]])</f>
        <v>No. 037, Employee</v>
      </c>
      <c r="D1059" t="str">
        <f>CONCATENATE(Table1[[#This Row],[Approver Last Name]],", ",Table1[[#This Row],[Approver First Name]])</f>
        <v>No. 048, Employee</v>
      </c>
      <c r="E1059" t="str">
        <f>CONCATENATE(Table1[[#This Row],[Customer Last Name]],", ",Table1[[#This Row],[Customer First Name]])</f>
        <v>No. 11126, Client</v>
      </c>
      <c r="F10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59" t="str">
        <f>IF(Table1[[#This Row],[Transaction Type]]="Maintenance","Non-Sales","Sales")</f>
        <v>Non-Sales</v>
      </c>
      <c r="H1059">
        <f>IF(Table1[[#This Row],[Quarter]]="q2",1,"")</f>
        <v>1</v>
      </c>
      <c r="I1059" t="str">
        <f>IF(Table1[[#This Row],[Quarter]]="q3",1,"")</f>
        <v/>
      </c>
      <c r="J1059">
        <f>IF(Table1[[#This Row],[Quarter]]="Q2",Table1[[#This Row],[Credit Amount]],"")</f>
        <v>-55.75</v>
      </c>
      <c r="K1059" t="str">
        <f>IF(Table1[[#This Row],[Quarter]]="Q3",Table1[[#This Row],[Credit Amount]],"")</f>
        <v/>
      </c>
      <c r="L1059" t="str">
        <f>IF(Table1[[#This Row],[Transaction Type]]="Upgrade",Table1[[#This Row],[Credit Amount]],IF(Table1[[#This Row],[Transaction Type]]="Activation",Table1[[#This Row],[Credit Amount]],""))</f>
        <v/>
      </c>
      <c r="M1059">
        <f>IF(Table1[[#This Row],[Transaction Type]]="Maintenance",Table1[[#This Row],[Credit Amount]],"")</f>
        <v>-55.75</v>
      </c>
      <c r="N1059">
        <v>10037</v>
      </c>
      <c r="O1059" t="s">
        <v>2489</v>
      </c>
      <c r="P1059" t="s">
        <v>2526</v>
      </c>
      <c r="Q1059" t="s">
        <v>289</v>
      </c>
      <c r="R1059">
        <v>10048</v>
      </c>
      <c r="S1059" t="s">
        <v>2489</v>
      </c>
      <c r="T1059" t="s">
        <v>2537</v>
      </c>
      <c r="U1059" t="s">
        <v>290</v>
      </c>
      <c r="V1059" t="s">
        <v>84</v>
      </c>
      <c r="W1059">
        <v>100002125</v>
      </c>
      <c r="X1059">
        <v>8005551126</v>
      </c>
      <c r="Y1059" t="s">
        <v>2595</v>
      </c>
      <c r="Z1059" t="s">
        <v>3721</v>
      </c>
      <c r="AA1059" s="13">
        <v>-55.75</v>
      </c>
      <c r="AB1059" s="14">
        <v>42524</v>
      </c>
      <c r="AC1059" t="s">
        <v>36</v>
      </c>
    </row>
    <row r="1060" spans="1:29" x14ac:dyDescent="0.25">
      <c r="A1060" t="str">
        <f>CONCATENATE("Q",ROUNDUP(MONTH(Table1[[#This Row],[Month]])/3,0))</f>
        <v>Q2</v>
      </c>
      <c r="B1060" s="14">
        <f>EOMONTH(Table1[[#This Row],[Credit Date]],-1)+1</f>
        <v>42522</v>
      </c>
      <c r="C1060" t="str">
        <f>CONCATENATE(Table1[[#This Row],[Issuer Last Name]],", ",Table1[[#This Row],[Issuer First Name]])</f>
        <v>No. 037, Employee</v>
      </c>
      <c r="D1060" t="str">
        <f>CONCATENATE(Table1[[#This Row],[Approver Last Name]],", ",Table1[[#This Row],[Approver First Name]])</f>
        <v>No. 048, Employee</v>
      </c>
      <c r="E1060" t="str">
        <f>CONCATENATE(Table1[[#This Row],[Customer Last Name]],", ",Table1[[#This Row],[Customer First Name]])</f>
        <v>No. 11422, Client</v>
      </c>
      <c r="F10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60" t="str">
        <f>IF(Table1[[#This Row],[Transaction Type]]="Maintenance","Non-Sales","Sales")</f>
        <v>Non-Sales</v>
      </c>
      <c r="H1060">
        <f>IF(Table1[[#This Row],[Quarter]]="q2",1,"")</f>
        <v>1</v>
      </c>
      <c r="I1060" t="str">
        <f>IF(Table1[[#This Row],[Quarter]]="q3",1,"")</f>
        <v/>
      </c>
      <c r="J1060">
        <f>IF(Table1[[#This Row],[Quarter]]="Q2",Table1[[#This Row],[Credit Amount]],"")</f>
        <v>-71.61</v>
      </c>
      <c r="K1060" t="str">
        <f>IF(Table1[[#This Row],[Quarter]]="Q3",Table1[[#This Row],[Credit Amount]],"")</f>
        <v/>
      </c>
      <c r="L1060" t="str">
        <f>IF(Table1[[#This Row],[Transaction Type]]="Upgrade",Table1[[#This Row],[Credit Amount]],IF(Table1[[#This Row],[Transaction Type]]="Activation",Table1[[#This Row],[Credit Amount]],""))</f>
        <v/>
      </c>
      <c r="M1060">
        <f>IF(Table1[[#This Row],[Transaction Type]]="Maintenance",Table1[[#This Row],[Credit Amount]],"")</f>
        <v>-71.61</v>
      </c>
      <c r="N1060">
        <v>10037</v>
      </c>
      <c r="O1060" t="s">
        <v>2489</v>
      </c>
      <c r="P1060" t="s">
        <v>2526</v>
      </c>
      <c r="Q1060" t="s">
        <v>289</v>
      </c>
      <c r="R1060">
        <v>10048</v>
      </c>
      <c r="S1060" t="s">
        <v>2489</v>
      </c>
      <c r="T1060" t="s">
        <v>2537</v>
      </c>
      <c r="U1060" t="s">
        <v>290</v>
      </c>
      <c r="V1060" t="s">
        <v>84</v>
      </c>
      <c r="W1060">
        <v>100002421</v>
      </c>
      <c r="X1060">
        <v>8005551422</v>
      </c>
      <c r="Y1060" t="s">
        <v>2595</v>
      </c>
      <c r="Z1060" t="s">
        <v>4017</v>
      </c>
      <c r="AA1060" s="13">
        <v>-71.61</v>
      </c>
      <c r="AB1060" s="14">
        <v>42533</v>
      </c>
      <c r="AC1060" t="s">
        <v>36</v>
      </c>
    </row>
    <row r="1061" spans="1:29" x14ac:dyDescent="0.25">
      <c r="A1061" t="str">
        <f>CONCATENATE("Q",ROUNDUP(MONTH(Table1[[#This Row],[Month]])/3,0))</f>
        <v>Q2</v>
      </c>
      <c r="B1061" s="14">
        <f>EOMONTH(Table1[[#This Row],[Credit Date]],-1)+1</f>
        <v>42522</v>
      </c>
      <c r="C1061" t="str">
        <f>CONCATENATE(Table1[[#This Row],[Issuer Last Name]],", ",Table1[[#This Row],[Issuer First Name]])</f>
        <v>No. 037, Employee</v>
      </c>
      <c r="D1061" t="str">
        <f>CONCATENATE(Table1[[#This Row],[Approver Last Name]],", ",Table1[[#This Row],[Approver First Name]])</f>
        <v>No. 048, Employee</v>
      </c>
      <c r="E1061" t="str">
        <f>CONCATENATE(Table1[[#This Row],[Customer Last Name]],", ",Table1[[#This Row],[Customer First Name]])</f>
        <v>No. 10977, Client</v>
      </c>
      <c r="F10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61" t="str">
        <f>IF(Table1[[#This Row],[Transaction Type]]="Maintenance","Non-Sales","Sales")</f>
        <v>Non-Sales</v>
      </c>
      <c r="H1061">
        <f>IF(Table1[[#This Row],[Quarter]]="q2",1,"")</f>
        <v>1</v>
      </c>
      <c r="I1061" t="str">
        <f>IF(Table1[[#This Row],[Quarter]]="q3",1,"")</f>
        <v/>
      </c>
      <c r="J1061">
        <f>IF(Table1[[#This Row],[Quarter]]="Q2",Table1[[#This Row],[Credit Amount]],"")</f>
        <v>-80.09</v>
      </c>
      <c r="K1061" t="str">
        <f>IF(Table1[[#This Row],[Quarter]]="Q3",Table1[[#This Row],[Credit Amount]],"")</f>
        <v/>
      </c>
      <c r="L1061" t="str">
        <f>IF(Table1[[#This Row],[Transaction Type]]="Upgrade",Table1[[#This Row],[Credit Amount]],IF(Table1[[#This Row],[Transaction Type]]="Activation",Table1[[#This Row],[Credit Amount]],""))</f>
        <v/>
      </c>
      <c r="M1061">
        <f>IF(Table1[[#This Row],[Transaction Type]]="Maintenance",Table1[[#This Row],[Credit Amount]],"")</f>
        <v>-80.09</v>
      </c>
      <c r="N1061">
        <v>10037</v>
      </c>
      <c r="O1061" t="s">
        <v>2489</v>
      </c>
      <c r="P1061" t="s">
        <v>2526</v>
      </c>
      <c r="Q1061" t="s">
        <v>289</v>
      </c>
      <c r="R1061">
        <v>10048</v>
      </c>
      <c r="S1061" t="s">
        <v>2489</v>
      </c>
      <c r="T1061" t="s">
        <v>2537</v>
      </c>
      <c r="U1061" t="s">
        <v>290</v>
      </c>
      <c r="V1061" t="s">
        <v>84</v>
      </c>
      <c r="W1061">
        <v>100001976</v>
      </c>
      <c r="X1061">
        <v>8005550977</v>
      </c>
      <c r="Y1061" t="s">
        <v>2595</v>
      </c>
      <c r="Z1061" t="s">
        <v>3572</v>
      </c>
      <c r="AA1061" s="13">
        <v>-80.09</v>
      </c>
      <c r="AB1061" s="14">
        <v>42541</v>
      </c>
      <c r="AC1061" t="s">
        <v>36</v>
      </c>
    </row>
    <row r="1062" spans="1:29" x14ac:dyDescent="0.25">
      <c r="A1062" t="str">
        <f>CONCATENATE("Q",ROUNDUP(MONTH(Table1[[#This Row],[Month]])/3,0))</f>
        <v>Q2</v>
      </c>
      <c r="B1062" s="14">
        <f>EOMONTH(Table1[[#This Row],[Credit Date]],-1)+1</f>
        <v>42522</v>
      </c>
      <c r="C1062" t="str">
        <f>CONCATENATE(Table1[[#This Row],[Issuer Last Name]],", ",Table1[[#This Row],[Issuer First Name]])</f>
        <v>No. 037, Employee</v>
      </c>
      <c r="D1062" t="str">
        <f>CONCATENATE(Table1[[#This Row],[Approver Last Name]],", ",Table1[[#This Row],[Approver First Name]])</f>
        <v>No. 048, Employee</v>
      </c>
      <c r="E1062" t="str">
        <f>CONCATENATE(Table1[[#This Row],[Customer Last Name]],", ",Table1[[#This Row],[Customer First Name]])</f>
        <v>No. 11240, Client</v>
      </c>
      <c r="F1062" t="str">
        <f>IF(Table1[[#This Row],[Credit Amount]]&gt;-19.99,"Less than 19.99",IF(Table1[[#This Row],[Credit Amount]]=-20,"20",IF(Table1[[#This Row],[Credit Amount]]&gt;-49.98,"20.01-49.98",IF(Table1[[#This Row],[Credit Amount]]=-49.99,"49.99",IF(Table1[[#This Row],[Credit Amount]]=-50,"50",IF(Table1[[#This Row],[Credit Amount]]&lt;-50.01,"Greater than 50"))))))</f>
        <v>20.01-49.98</v>
      </c>
      <c r="G1062" t="str">
        <f>IF(Table1[[#This Row],[Transaction Type]]="Maintenance","Non-Sales","Sales")</f>
        <v>Non-Sales</v>
      </c>
      <c r="H1062">
        <f>IF(Table1[[#This Row],[Quarter]]="q2",1,"")</f>
        <v>1</v>
      </c>
      <c r="I1062" t="str">
        <f>IF(Table1[[#This Row],[Quarter]]="q3",1,"")</f>
        <v/>
      </c>
      <c r="J1062">
        <f>IF(Table1[[#This Row],[Quarter]]="Q2",Table1[[#This Row],[Credit Amount]],"")</f>
        <v>-22.88</v>
      </c>
      <c r="K1062" t="str">
        <f>IF(Table1[[#This Row],[Quarter]]="Q3",Table1[[#This Row],[Credit Amount]],"")</f>
        <v/>
      </c>
      <c r="L1062" t="str">
        <f>IF(Table1[[#This Row],[Transaction Type]]="Upgrade",Table1[[#This Row],[Credit Amount]],IF(Table1[[#This Row],[Transaction Type]]="Activation",Table1[[#This Row],[Credit Amount]],""))</f>
        <v/>
      </c>
      <c r="M1062">
        <f>IF(Table1[[#This Row],[Transaction Type]]="Maintenance",Table1[[#This Row],[Credit Amount]],"")</f>
        <v>-22.88</v>
      </c>
      <c r="N1062">
        <v>10037</v>
      </c>
      <c r="O1062" t="s">
        <v>2489</v>
      </c>
      <c r="P1062" t="s">
        <v>2526</v>
      </c>
      <c r="Q1062" t="s">
        <v>289</v>
      </c>
      <c r="R1062">
        <v>10048</v>
      </c>
      <c r="S1062" t="s">
        <v>2489</v>
      </c>
      <c r="T1062" t="s">
        <v>2537</v>
      </c>
      <c r="U1062" t="s">
        <v>290</v>
      </c>
      <c r="V1062" t="s">
        <v>84</v>
      </c>
      <c r="W1062">
        <v>100002239</v>
      </c>
      <c r="X1062">
        <v>8005551240</v>
      </c>
      <c r="Y1062" t="s">
        <v>2595</v>
      </c>
      <c r="Z1062" t="s">
        <v>3835</v>
      </c>
      <c r="AA1062" s="13">
        <v>-22.88</v>
      </c>
      <c r="AB1062" s="14">
        <v>42542</v>
      </c>
      <c r="AC1062" t="s">
        <v>36</v>
      </c>
    </row>
    <row r="1063" spans="1:29" x14ac:dyDescent="0.25">
      <c r="A1063" t="str">
        <f>CONCATENATE("Q",ROUNDUP(MONTH(Table1[[#This Row],[Month]])/3,0))</f>
        <v>Q2</v>
      </c>
      <c r="B1063" s="14">
        <f>EOMONTH(Table1[[#This Row],[Credit Date]],-1)+1</f>
        <v>42522</v>
      </c>
      <c r="C1063" t="str">
        <f>CONCATENATE(Table1[[#This Row],[Issuer Last Name]],", ",Table1[[#This Row],[Issuer First Name]])</f>
        <v>No. 037, Employee</v>
      </c>
      <c r="D1063" t="str">
        <f>CONCATENATE(Table1[[#This Row],[Approver Last Name]],", ",Table1[[#This Row],[Approver First Name]])</f>
        <v>No. 048, Employee</v>
      </c>
      <c r="E1063" t="str">
        <f>CONCATENATE(Table1[[#This Row],[Customer Last Name]],", ",Table1[[#This Row],[Customer First Name]])</f>
        <v>No. 13364, Client</v>
      </c>
      <c r="F10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63" t="str">
        <f>IF(Table1[[#This Row],[Transaction Type]]="Maintenance","Non-Sales","Sales")</f>
        <v>Non-Sales</v>
      </c>
      <c r="H1063">
        <f>IF(Table1[[#This Row],[Quarter]]="q2",1,"")</f>
        <v>1</v>
      </c>
      <c r="I1063" t="str">
        <f>IF(Table1[[#This Row],[Quarter]]="q3",1,"")</f>
        <v/>
      </c>
      <c r="J1063">
        <f>IF(Table1[[#This Row],[Quarter]]="Q2",Table1[[#This Row],[Credit Amount]],"")</f>
        <v>-94.88</v>
      </c>
      <c r="K1063" t="str">
        <f>IF(Table1[[#This Row],[Quarter]]="Q3",Table1[[#This Row],[Credit Amount]],"")</f>
        <v/>
      </c>
      <c r="L1063" t="str">
        <f>IF(Table1[[#This Row],[Transaction Type]]="Upgrade",Table1[[#This Row],[Credit Amount]],IF(Table1[[#This Row],[Transaction Type]]="Activation",Table1[[#This Row],[Credit Amount]],""))</f>
        <v/>
      </c>
      <c r="M1063">
        <f>IF(Table1[[#This Row],[Transaction Type]]="Maintenance",Table1[[#This Row],[Credit Amount]],"")</f>
        <v>-94.88</v>
      </c>
      <c r="N1063">
        <v>10037</v>
      </c>
      <c r="O1063" t="s">
        <v>2489</v>
      </c>
      <c r="P1063" t="s">
        <v>2526</v>
      </c>
      <c r="Q1063" t="s">
        <v>289</v>
      </c>
      <c r="R1063">
        <v>10048</v>
      </c>
      <c r="S1063" t="s">
        <v>2489</v>
      </c>
      <c r="T1063" t="s">
        <v>2537</v>
      </c>
      <c r="U1063" t="s">
        <v>290</v>
      </c>
      <c r="V1063" t="s">
        <v>84</v>
      </c>
      <c r="W1063">
        <v>100004363</v>
      </c>
      <c r="X1063">
        <v>8005553364</v>
      </c>
      <c r="Y1063" t="s">
        <v>2595</v>
      </c>
      <c r="Z1063" t="s">
        <v>5952</v>
      </c>
      <c r="AA1063" s="13">
        <v>-94.88</v>
      </c>
      <c r="AB1063" s="14">
        <v>42543</v>
      </c>
      <c r="AC1063" t="s">
        <v>36</v>
      </c>
    </row>
    <row r="1064" spans="1:29" x14ac:dyDescent="0.25">
      <c r="A1064" t="str">
        <f>CONCATENATE("Q",ROUNDUP(MONTH(Table1[[#This Row],[Month]])/3,0))</f>
        <v>Q2</v>
      </c>
      <c r="B1064" s="14">
        <f>EOMONTH(Table1[[#This Row],[Credit Date]],-1)+1</f>
        <v>42522</v>
      </c>
      <c r="C1064" t="str">
        <f>CONCATENATE(Table1[[#This Row],[Issuer Last Name]],", ",Table1[[#This Row],[Issuer First Name]])</f>
        <v>No. 037, Employee</v>
      </c>
      <c r="D1064" t="str">
        <f>CONCATENATE(Table1[[#This Row],[Approver Last Name]],", ",Table1[[#This Row],[Approver First Name]])</f>
        <v>No. 048, Employee</v>
      </c>
      <c r="E1064" t="str">
        <f>CONCATENATE(Table1[[#This Row],[Customer Last Name]],", ",Table1[[#This Row],[Customer First Name]])</f>
        <v>No. 13513, Client</v>
      </c>
      <c r="F10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64" t="str">
        <f>IF(Table1[[#This Row],[Transaction Type]]="Maintenance","Non-Sales","Sales")</f>
        <v>Non-Sales</v>
      </c>
      <c r="H1064">
        <f>IF(Table1[[#This Row],[Quarter]]="q2",1,"")</f>
        <v>1</v>
      </c>
      <c r="I1064" t="str">
        <f>IF(Table1[[#This Row],[Quarter]]="q3",1,"")</f>
        <v/>
      </c>
      <c r="J1064">
        <f>IF(Table1[[#This Row],[Quarter]]="Q2",Table1[[#This Row],[Credit Amount]],"")</f>
        <v>-59.59</v>
      </c>
      <c r="K1064" t="str">
        <f>IF(Table1[[#This Row],[Quarter]]="Q3",Table1[[#This Row],[Credit Amount]],"")</f>
        <v/>
      </c>
      <c r="L1064" t="str">
        <f>IF(Table1[[#This Row],[Transaction Type]]="Upgrade",Table1[[#This Row],[Credit Amount]],IF(Table1[[#This Row],[Transaction Type]]="Activation",Table1[[#This Row],[Credit Amount]],""))</f>
        <v/>
      </c>
      <c r="M1064">
        <f>IF(Table1[[#This Row],[Transaction Type]]="Maintenance",Table1[[#This Row],[Credit Amount]],"")</f>
        <v>-59.59</v>
      </c>
      <c r="N1064">
        <v>10037</v>
      </c>
      <c r="O1064" t="s">
        <v>2489</v>
      </c>
      <c r="P1064" t="s">
        <v>2526</v>
      </c>
      <c r="Q1064" t="s">
        <v>289</v>
      </c>
      <c r="R1064">
        <v>10048</v>
      </c>
      <c r="S1064" t="s">
        <v>2489</v>
      </c>
      <c r="T1064" t="s">
        <v>2537</v>
      </c>
      <c r="U1064" t="s">
        <v>290</v>
      </c>
      <c r="V1064" t="s">
        <v>84</v>
      </c>
      <c r="W1064">
        <v>100004512</v>
      </c>
      <c r="X1064">
        <v>8005553513</v>
      </c>
      <c r="Y1064" t="s">
        <v>2595</v>
      </c>
      <c r="Z1064" t="s">
        <v>6101</v>
      </c>
      <c r="AA1064" s="13">
        <v>-59.59</v>
      </c>
      <c r="AB1064" s="14">
        <v>42544</v>
      </c>
      <c r="AC1064" t="s">
        <v>36</v>
      </c>
    </row>
    <row r="1065" spans="1:29" x14ac:dyDescent="0.25">
      <c r="A1065" t="str">
        <f>CONCATENATE("Q",ROUNDUP(MONTH(Table1[[#This Row],[Month]])/3,0))</f>
        <v>Q2</v>
      </c>
      <c r="B1065" s="14">
        <f>EOMONTH(Table1[[#This Row],[Credit Date]],-1)+1</f>
        <v>42522</v>
      </c>
      <c r="C1065" t="str">
        <f>CONCATENATE(Table1[[#This Row],[Issuer Last Name]],", ",Table1[[#This Row],[Issuer First Name]])</f>
        <v>No. 037, Employee</v>
      </c>
      <c r="D1065" t="str">
        <f>CONCATENATE(Table1[[#This Row],[Approver Last Name]],", ",Table1[[#This Row],[Approver First Name]])</f>
        <v>No. 048, Employee</v>
      </c>
      <c r="E1065" t="str">
        <f>CONCATENATE(Table1[[#This Row],[Customer Last Name]],", ",Table1[[#This Row],[Customer First Name]])</f>
        <v>No. 10267, Client</v>
      </c>
      <c r="F1065" t="str">
        <f>IF(Table1[[#This Row],[Credit Amount]]&gt;-19.99,"Less than 19.99",IF(Table1[[#This Row],[Credit Amount]]=-20,"20",IF(Table1[[#This Row],[Credit Amount]]&gt;-49.98,"20.01-49.98",IF(Table1[[#This Row],[Credit Amount]]=-49.99,"49.99",IF(Table1[[#This Row],[Credit Amount]]=-50,"50",IF(Table1[[#This Row],[Credit Amount]]&lt;-50.01,"Greater than 50"))))))</f>
        <v>20.01-49.98</v>
      </c>
      <c r="G1065" t="str">
        <f>IF(Table1[[#This Row],[Transaction Type]]="Maintenance","Non-Sales","Sales")</f>
        <v>Non-Sales</v>
      </c>
      <c r="H1065">
        <f>IF(Table1[[#This Row],[Quarter]]="q2",1,"")</f>
        <v>1</v>
      </c>
      <c r="I1065" t="str">
        <f>IF(Table1[[#This Row],[Quarter]]="q3",1,"")</f>
        <v/>
      </c>
      <c r="J1065">
        <f>IF(Table1[[#This Row],[Quarter]]="Q2",Table1[[#This Row],[Credit Amount]],"")</f>
        <v>-49.58</v>
      </c>
      <c r="K1065" t="str">
        <f>IF(Table1[[#This Row],[Quarter]]="Q3",Table1[[#This Row],[Credit Amount]],"")</f>
        <v/>
      </c>
      <c r="L1065" t="str">
        <f>IF(Table1[[#This Row],[Transaction Type]]="Upgrade",Table1[[#This Row],[Credit Amount]],IF(Table1[[#This Row],[Transaction Type]]="Activation",Table1[[#This Row],[Credit Amount]],""))</f>
        <v/>
      </c>
      <c r="M1065">
        <f>IF(Table1[[#This Row],[Transaction Type]]="Maintenance",Table1[[#This Row],[Credit Amount]],"")</f>
        <v>-49.58</v>
      </c>
      <c r="N1065">
        <v>10037</v>
      </c>
      <c r="O1065" t="s">
        <v>2489</v>
      </c>
      <c r="P1065" t="s">
        <v>2526</v>
      </c>
      <c r="Q1065" t="s">
        <v>289</v>
      </c>
      <c r="R1065">
        <v>10048</v>
      </c>
      <c r="S1065" t="s">
        <v>2489</v>
      </c>
      <c r="T1065" t="s">
        <v>2537</v>
      </c>
      <c r="U1065" t="s">
        <v>290</v>
      </c>
      <c r="V1065" t="s">
        <v>84</v>
      </c>
      <c r="W1065">
        <v>100001266</v>
      </c>
      <c r="X1065">
        <v>8005550267</v>
      </c>
      <c r="Y1065" t="s">
        <v>2595</v>
      </c>
      <c r="Z1065" t="s">
        <v>2862</v>
      </c>
      <c r="AA1065" s="13">
        <v>-49.58</v>
      </c>
      <c r="AB1065" s="14">
        <v>42544</v>
      </c>
      <c r="AC1065" t="s">
        <v>36</v>
      </c>
    </row>
    <row r="1066" spans="1:29" x14ac:dyDescent="0.25">
      <c r="A1066" t="str">
        <f>CONCATENATE("Q",ROUNDUP(MONTH(Table1[[#This Row],[Month]])/3,0))</f>
        <v>Q2</v>
      </c>
      <c r="B1066" s="14">
        <f>EOMONTH(Table1[[#This Row],[Credit Date]],-1)+1</f>
        <v>42522</v>
      </c>
      <c r="C1066" t="str">
        <f>CONCATENATE(Table1[[#This Row],[Issuer Last Name]],", ",Table1[[#This Row],[Issuer First Name]])</f>
        <v>No. 037, Employee</v>
      </c>
      <c r="D1066" t="str">
        <f>CONCATENATE(Table1[[#This Row],[Approver Last Name]],", ",Table1[[#This Row],[Approver First Name]])</f>
        <v>No. 048, Employee</v>
      </c>
      <c r="E1066" t="str">
        <f>CONCATENATE(Table1[[#This Row],[Customer Last Name]],", ",Table1[[#This Row],[Customer First Name]])</f>
        <v>No. 11217, Client</v>
      </c>
      <c r="F10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66" t="str">
        <f>IF(Table1[[#This Row],[Transaction Type]]="Maintenance","Non-Sales","Sales")</f>
        <v>Non-Sales</v>
      </c>
      <c r="H1066">
        <f>IF(Table1[[#This Row],[Quarter]]="q2",1,"")</f>
        <v>1</v>
      </c>
      <c r="I1066" t="str">
        <f>IF(Table1[[#This Row],[Quarter]]="q3",1,"")</f>
        <v/>
      </c>
      <c r="J1066">
        <f>IF(Table1[[#This Row],[Quarter]]="Q2",Table1[[#This Row],[Credit Amount]],"")</f>
        <v>-99.56</v>
      </c>
      <c r="K1066" t="str">
        <f>IF(Table1[[#This Row],[Quarter]]="Q3",Table1[[#This Row],[Credit Amount]],"")</f>
        <v/>
      </c>
      <c r="L1066" t="str">
        <f>IF(Table1[[#This Row],[Transaction Type]]="Upgrade",Table1[[#This Row],[Credit Amount]],IF(Table1[[#This Row],[Transaction Type]]="Activation",Table1[[#This Row],[Credit Amount]],""))</f>
        <v/>
      </c>
      <c r="M1066">
        <f>IF(Table1[[#This Row],[Transaction Type]]="Maintenance",Table1[[#This Row],[Credit Amount]],"")</f>
        <v>-99.56</v>
      </c>
      <c r="N1066">
        <v>10037</v>
      </c>
      <c r="O1066" t="s">
        <v>2489</v>
      </c>
      <c r="P1066" t="s">
        <v>2526</v>
      </c>
      <c r="Q1066" t="s">
        <v>289</v>
      </c>
      <c r="R1066">
        <v>10048</v>
      </c>
      <c r="S1066" t="s">
        <v>2489</v>
      </c>
      <c r="T1066" t="s">
        <v>2537</v>
      </c>
      <c r="U1066" t="s">
        <v>290</v>
      </c>
      <c r="V1066" t="s">
        <v>84</v>
      </c>
      <c r="W1066">
        <v>100002216</v>
      </c>
      <c r="X1066">
        <v>8005551217</v>
      </c>
      <c r="Y1066" t="s">
        <v>2595</v>
      </c>
      <c r="Z1066" t="s">
        <v>3812</v>
      </c>
      <c r="AA1066" s="13">
        <v>-99.56</v>
      </c>
      <c r="AB1066" s="14">
        <v>42544</v>
      </c>
      <c r="AC1066" t="s">
        <v>36</v>
      </c>
    </row>
    <row r="1067" spans="1:29" x14ac:dyDescent="0.25">
      <c r="A1067" t="str">
        <f>CONCATENATE("Q",ROUNDUP(MONTH(Table1[[#This Row],[Month]])/3,0))</f>
        <v>Q2</v>
      </c>
      <c r="B1067" s="14">
        <f>EOMONTH(Table1[[#This Row],[Credit Date]],-1)+1</f>
        <v>42522</v>
      </c>
      <c r="C1067" t="str">
        <f>CONCATENATE(Table1[[#This Row],[Issuer Last Name]],", ",Table1[[#This Row],[Issuer First Name]])</f>
        <v>No. 037, Employee</v>
      </c>
      <c r="D1067" t="str">
        <f>CONCATENATE(Table1[[#This Row],[Approver Last Name]],", ",Table1[[#This Row],[Approver First Name]])</f>
        <v>No. 048, Employee</v>
      </c>
      <c r="E1067" t="str">
        <f>CONCATENATE(Table1[[#This Row],[Customer Last Name]],", ",Table1[[#This Row],[Customer First Name]])</f>
        <v>No. 12878, Client</v>
      </c>
      <c r="F1067" t="str">
        <f>IF(Table1[[#This Row],[Credit Amount]]&gt;-19.99,"Less than 19.99",IF(Table1[[#This Row],[Credit Amount]]=-20,"20",IF(Table1[[#This Row],[Credit Amount]]&gt;-49.98,"20.01-49.98",IF(Table1[[#This Row],[Credit Amount]]=-49.99,"49.99",IF(Table1[[#This Row],[Credit Amount]]=-50,"50",IF(Table1[[#This Row],[Credit Amount]]&lt;-50.01,"Greater than 50"))))))</f>
        <v>20.01-49.98</v>
      </c>
      <c r="G1067" t="str">
        <f>IF(Table1[[#This Row],[Transaction Type]]="Maintenance","Non-Sales","Sales")</f>
        <v>Sales</v>
      </c>
      <c r="H1067">
        <f>IF(Table1[[#This Row],[Quarter]]="q2",1,"")</f>
        <v>1</v>
      </c>
      <c r="I1067" t="str">
        <f>IF(Table1[[#This Row],[Quarter]]="q3",1,"")</f>
        <v/>
      </c>
      <c r="J1067">
        <f>IF(Table1[[#This Row],[Quarter]]="Q2",Table1[[#This Row],[Credit Amount]],"")</f>
        <v>-20.239999999999998</v>
      </c>
      <c r="K1067" t="str">
        <f>IF(Table1[[#This Row],[Quarter]]="Q3",Table1[[#This Row],[Credit Amount]],"")</f>
        <v/>
      </c>
      <c r="L1067">
        <f>IF(Table1[[#This Row],[Transaction Type]]="Upgrade",Table1[[#This Row],[Credit Amount]],IF(Table1[[#This Row],[Transaction Type]]="Activation",Table1[[#This Row],[Credit Amount]],""))</f>
        <v>-20.239999999999998</v>
      </c>
      <c r="M1067" t="str">
        <f>IF(Table1[[#This Row],[Transaction Type]]="Maintenance",Table1[[#This Row],[Credit Amount]],"")</f>
        <v/>
      </c>
      <c r="N1067">
        <v>10037</v>
      </c>
      <c r="O1067" t="s">
        <v>2489</v>
      </c>
      <c r="P1067" t="s">
        <v>2526</v>
      </c>
      <c r="Q1067" t="s">
        <v>289</v>
      </c>
      <c r="R1067">
        <v>10048</v>
      </c>
      <c r="S1067" t="s">
        <v>2489</v>
      </c>
      <c r="T1067" t="s">
        <v>2537</v>
      </c>
      <c r="U1067" t="s">
        <v>290</v>
      </c>
      <c r="V1067" t="s">
        <v>84</v>
      </c>
      <c r="W1067">
        <v>100003877</v>
      </c>
      <c r="X1067">
        <v>8005552878</v>
      </c>
      <c r="Y1067" t="s">
        <v>2595</v>
      </c>
      <c r="Z1067" t="s">
        <v>5468</v>
      </c>
      <c r="AA1067" s="13">
        <v>-20.239999999999998</v>
      </c>
      <c r="AB1067" s="14">
        <v>42544</v>
      </c>
      <c r="AC1067" t="s">
        <v>37</v>
      </c>
    </row>
    <row r="1068" spans="1:29" x14ac:dyDescent="0.25">
      <c r="A1068" t="str">
        <f>CONCATENATE("Q",ROUNDUP(MONTH(Table1[[#This Row],[Month]])/3,0))</f>
        <v>Q3</v>
      </c>
      <c r="B1068" s="14">
        <f>EOMONTH(Table1[[#This Row],[Credit Date]],-1)+1</f>
        <v>42552</v>
      </c>
      <c r="C1068" t="str">
        <f>CONCATENATE(Table1[[#This Row],[Issuer Last Name]],", ",Table1[[#This Row],[Issuer First Name]])</f>
        <v>No. 037, Employee</v>
      </c>
      <c r="D1068" t="str">
        <f>CONCATENATE(Table1[[#This Row],[Approver Last Name]],", ",Table1[[#This Row],[Approver First Name]])</f>
        <v>No. 037, Employee</v>
      </c>
      <c r="E1068" t="str">
        <f>CONCATENATE(Table1[[#This Row],[Customer Last Name]],", ",Table1[[#This Row],[Customer First Name]])</f>
        <v>No. 12974, Client</v>
      </c>
      <c r="F1068" t="str">
        <f>IF(Table1[[#This Row],[Credit Amount]]&gt;-19.99,"Less than 19.99",IF(Table1[[#This Row],[Credit Amount]]=-20,"20",IF(Table1[[#This Row],[Credit Amount]]&gt;-49.98,"20.01-49.98",IF(Table1[[#This Row],[Credit Amount]]=-49.99,"49.99",IF(Table1[[#This Row],[Credit Amount]]=-50,"50",IF(Table1[[#This Row],[Credit Amount]]&lt;-50.01,"Greater than 50"))))))</f>
        <v>Less than 19.99</v>
      </c>
      <c r="G1068" t="str">
        <f>IF(Table1[[#This Row],[Transaction Type]]="Maintenance","Non-Sales","Sales")</f>
        <v>Sales</v>
      </c>
      <c r="H1068" t="str">
        <f>IF(Table1[[#This Row],[Quarter]]="q2",1,"")</f>
        <v/>
      </c>
      <c r="I1068">
        <f>IF(Table1[[#This Row],[Quarter]]="q3",1,"")</f>
        <v>1</v>
      </c>
      <c r="J1068" t="str">
        <f>IF(Table1[[#This Row],[Quarter]]="Q2",Table1[[#This Row],[Credit Amount]],"")</f>
        <v/>
      </c>
      <c r="K1068">
        <f>IF(Table1[[#This Row],[Quarter]]="Q3",Table1[[#This Row],[Credit Amount]],"")</f>
        <v>-6.65</v>
      </c>
      <c r="L1068">
        <f>IF(Table1[[#This Row],[Transaction Type]]="Upgrade",Table1[[#This Row],[Credit Amount]],IF(Table1[[#This Row],[Transaction Type]]="Activation",Table1[[#This Row],[Credit Amount]],""))</f>
        <v>-6.65</v>
      </c>
      <c r="M1068" t="str">
        <f>IF(Table1[[#This Row],[Transaction Type]]="Maintenance",Table1[[#This Row],[Credit Amount]],"")</f>
        <v/>
      </c>
      <c r="N1068">
        <v>10037</v>
      </c>
      <c r="O1068" t="s">
        <v>2489</v>
      </c>
      <c r="P1068" t="s">
        <v>2526</v>
      </c>
      <c r="Q1068" t="s">
        <v>289</v>
      </c>
      <c r="R1068">
        <v>10037</v>
      </c>
      <c r="S1068" t="s">
        <v>2489</v>
      </c>
      <c r="T1068" t="s">
        <v>2526</v>
      </c>
      <c r="U1068" t="s">
        <v>289</v>
      </c>
      <c r="V1068" t="s">
        <v>84</v>
      </c>
      <c r="W1068">
        <v>100003973</v>
      </c>
      <c r="X1068">
        <v>8005552974</v>
      </c>
      <c r="Y1068" t="s">
        <v>2595</v>
      </c>
      <c r="Z1068" t="s">
        <v>5563</v>
      </c>
      <c r="AA1068" s="13">
        <v>-6.65</v>
      </c>
      <c r="AB1068" s="14">
        <v>42552</v>
      </c>
      <c r="AC1068" t="s">
        <v>35</v>
      </c>
    </row>
    <row r="1069" spans="1:29" x14ac:dyDescent="0.25">
      <c r="A1069" t="str">
        <f>CONCATENATE("Q",ROUNDUP(MONTH(Table1[[#This Row],[Month]])/3,0))</f>
        <v>Q3</v>
      </c>
      <c r="B1069" s="14">
        <f>EOMONTH(Table1[[#This Row],[Credit Date]],-1)+1</f>
        <v>42552</v>
      </c>
      <c r="C1069" t="str">
        <f>CONCATENATE(Table1[[#This Row],[Issuer Last Name]],", ",Table1[[#This Row],[Issuer First Name]])</f>
        <v>No. 037, Employee</v>
      </c>
      <c r="D1069" t="str">
        <f>CONCATENATE(Table1[[#This Row],[Approver Last Name]],", ",Table1[[#This Row],[Approver First Name]])</f>
        <v>No. 037, Employee</v>
      </c>
      <c r="E1069" t="str">
        <f>CONCATENATE(Table1[[#This Row],[Customer Last Name]],", ",Table1[[#This Row],[Customer First Name]])</f>
        <v>No. 13005, Client</v>
      </c>
      <c r="F1069" t="str">
        <f>IF(Table1[[#This Row],[Credit Amount]]&gt;-19.99,"Less than 19.99",IF(Table1[[#This Row],[Credit Amount]]=-20,"20",IF(Table1[[#This Row],[Credit Amount]]&gt;-49.98,"20.01-49.98",IF(Table1[[#This Row],[Credit Amount]]=-49.99,"49.99",IF(Table1[[#This Row],[Credit Amount]]=-50,"50",IF(Table1[[#This Row],[Credit Amount]]&lt;-50.01,"Greater than 50"))))))</f>
        <v>20.01-49.98</v>
      </c>
      <c r="G1069" t="str">
        <f>IF(Table1[[#This Row],[Transaction Type]]="Maintenance","Non-Sales","Sales")</f>
        <v>Sales</v>
      </c>
      <c r="H1069" t="str">
        <f>IF(Table1[[#This Row],[Quarter]]="q2",1,"")</f>
        <v/>
      </c>
      <c r="I1069">
        <f>IF(Table1[[#This Row],[Quarter]]="q3",1,"")</f>
        <v>1</v>
      </c>
      <c r="J1069" t="str">
        <f>IF(Table1[[#This Row],[Quarter]]="Q2",Table1[[#This Row],[Credit Amount]],"")</f>
        <v/>
      </c>
      <c r="K1069">
        <f>IF(Table1[[#This Row],[Quarter]]="Q3",Table1[[#This Row],[Credit Amount]],"")</f>
        <v>-32.21</v>
      </c>
      <c r="L1069">
        <f>IF(Table1[[#This Row],[Transaction Type]]="Upgrade",Table1[[#This Row],[Credit Amount]],IF(Table1[[#This Row],[Transaction Type]]="Activation",Table1[[#This Row],[Credit Amount]],""))</f>
        <v>-32.21</v>
      </c>
      <c r="M1069" t="str">
        <f>IF(Table1[[#This Row],[Transaction Type]]="Maintenance",Table1[[#This Row],[Credit Amount]],"")</f>
        <v/>
      </c>
      <c r="N1069">
        <v>10037</v>
      </c>
      <c r="O1069" t="s">
        <v>2489</v>
      </c>
      <c r="P1069" t="s">
        <v>2526</v>
      </c>
      <c r="Q1069" t="s">
        <v>289</v>
      </c>
      <c r="R1069">
        <v>10037</v>
      </c>
      <c r="S1069" t="s">
        <v>2489</v>
      </c>
      <c r="T1069" t="s">
        <v>2526</v>
      </c>
      <c r="U1069" t="s">
        <v>289</v>
      </c>
      <c r="V1069" t="s">
        <v>84</v>
      </c>
      <c r="W1069">
        <v>100004004</v>
      </c>
      <c r="X1069">
        <v>8005553005</v>
      </c>
      <c r="Y1069" t="s">
        <v>2595</v>
      </c>
      <c r="Z1069" t="s">
        <v>5593</v>
      </c>
      <c r="AA1069" s="13">
        <v>-32.21</v>
      </c>
      <c r="AB1069" s="14">
        <v>42556</v>
      </c>
      <c r="AC1069" t="s">
        <v>35</v>
      </c>
    </row>
    <row r="1070" spans="1:29" x14ac:dyDescent="0.25">
      <c r="A1070" t="str">
        <f>CONCATENATE("Q",ROUNDUP(MONTH(Table1[[#This Row],[Month]])/3,0))</f>
        <v>Q3</v>
      </c>
      <c r="B1070" s="14">
        <f>EOMONTH(Table1[[#This Row],[Credit Date]],-1)+1</f>
        <v>42552</v>
      </c>
      <c r="C1070" t="str">
        <f>CONCATENATE(Table1[[#This Row],[Issuer Last Name]],", ",Table1[[#This Row],[Issuer First Name]])</f>
        <v>No. 037, Employee</v>
      </c>
      <c r="D1070" t="str">
        <f>CONCATENATE(Table1[[#This Row],[Approver Last Name]],", ",Table1[[#This Row],[Approver First Name]])</f>
        <v>No. 048, Employee</v>
      </c>
      <c r="E1070" t="str">
        <f>CONCATENATE(Table1[[#This Row],[Customer Last Name]],", ",Table1[[#This Row],[Customer First Name]])</f>
        <v>No. 13416, Client</v>
      </c>
      <c r="F10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0" t="str">
        <f>IF(Table1[[#This Row],[Transaction Type]]="Maintenance","Non-Sales","Sales")</f>
        <v>Non-Sales</v>
      </c>
      <c r="H1070" t="str">
        <f>IF(Table1[[#This Row],[Quarter]]="q2",1,"")</f>
        <v/>
      </c>
      <c r="I1070">
        <f>IF(Table1[[#This Row],[Quarter]]="q3",1,"")</f>
        <v>1</v>
      </c>
      <c r="J1070" t="str">
        <f>IF(Table1[[#This Row],[Quarter]]="Q2",Table1[[#This Row],[Credit Amount]],"")</f>
        <v/>
      </c>
      <c r="K1070">
        <f>IF(Table1[[#This Row],[Quarter]]="Q3",Table1[[#This Row],[Credit Amount]],"")</f>
        <v>-55.82</v>
      </c>
      <c r="L1070" t="str">
        <f>IF(Table1[[#This Row],[Transaction Type]]="Upgrade",Table1[[#This Row],[Credit Amount]],IF(Table1[[#This Row],[Transaction Type]]="Activation",Table1[[#This Row],[Credit Amount]],""))</f>
        <v/>
      </c>
      <c r="M1070">
        <f>IF(Table1[[#This Row],[Transaction Type]]="Maintenance",Table1[[#This Row],[Credit Amount]],"")</f>
        <v>-55.82</v>
      </c>
      <c r="N1070">
        <v>10037</v>
      </c>
      <c r="O1070" t="s">
        <v>2489</v>
      </c>
      <c r="P1070" t="s">
        <v>2526</v>
      </c>
      <c r="Q1070" t="s">
        <v>289</v>
      </c>
      <c r="R1070">
        <v>10048</v>
      </c>
      <c r="S1070" t="s">
        <v>2489</v>
      </c>
      <c r="T1070" t="s">
        <v>2537</v>
      </c>
      <c r="U1070" t="s">
        <v>290</v>
      </c>
      <c r="V1070" t="s">
        <v>84</v>
      </c>
      <c r="W1070">
        <v>100004415</v>
      </c>
      <c r="X1070">
        <v>8005553416</v>
      </c>
      <c r="Y1070" t="s">
        <v>2595</v>
      </c>
      <c r="Z1070" t="s">
        <v>6004</v>
      </c>
      <c r="AA1070" s="13">
        <v>-55.82</v>
      </c>
      <c r="AB1070" s="14">
        <v>42558</v>
      </c>
      <c r="AC1070" t="s">
        <v>36</v>
      </c>
    </row>
    <row r="1071" spans="1:29" x14ac:dyDescent="0.25">
      <c r="A1071" t="str">
        <f>CONCATENATE("Q",ROUNDUP(MONTH(Table1[[#This Row],[Month]])/3,0))</f>
        <v>Q3</v>
      </c>
      <c r="B1071" s="14">
        <f>EOMONTH(Table1[[#This Row],[Credit Date]],-1)+1</f>
        <v>42552</v>
      </c>
      <c r="C1071" t="str">
        <f>CONCATENATE(Table1[[#This Row],[Issuer Last Name]],", ",Table1[[#This Row],[Issuer First Name]])</f>
        <v>No. 037, Employee</v>
      </c>
      <c r="D1071" t="str">
        <f>CONCATENATE(Table1[[#This Row],[Approver Last Name]],", ",Table1[[#This Row],[Approver First Name]])</f>
        <v>No. 048, Employee</v>
      </c>
      <c r="E1071" t="str">
        <f>CONCATENATE(Table1[[#This Row],[Customer Last Name]],", ",Table1[[#This Row],[Customer First Name]])</f>
        <v>No. 14044, Client</v>
      </c>
      <c r="F10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1" t="str">
        <f>IF(Table1[[#This Row],[Transaction Type]]="Maintenance","Non-Sales","Sales")</f>
        <v>Non-Sales</v>
      </c>
      <c r="H1071" t="str">
        <f>IF(Table1[[#This Row],[Quarter]]="q2",1,"")</f>
        <v/>
      </c>
      <c r="I1071">
        <f>IF(Table1[[#This Row],[Quarter]]="q3",1,"")</f>
        <v>1</v>
      </c>
      <c r="J1071" t="str">
        <f>IF(Table1[[#This Row],[Quarter]]="Q2",Table1[[#This Row],[Credit Amount]],"")</f>
        <v/>
      </c>
      <c r="K1071">
        <f>IF(Table1[[#This Row],[Quarter]]="Q3",Table1[[#This Row],[Credit Amount]],"")</f>
        <v>-86.88</v>
      </c>
      <c r="L1071" t="str">
        <f>IF(Table1[[#This Row],[Transaction Type]]="Upgrade",Table1[[#This Row],[Credit Amount]],IF(Table1[[#This Row],[Transaction Type]]="Activation",Table1[[#This Row],[Credit Amount]],""))</f>
        <v/>
      </c>
      <c r="M1071">
        <f>IF(Table1[[#This Row],[Transaction Type]]="Maintenance",Table1[[#This Row],[Credit Amount]],"")</f>
        <v>-86.88</v>
      </c>
      <c r="N1071">
        <v>10037</v>
      </c>
      <c r="O1071" t="s">
        <v>2489</v>
      </c>
      <c r="P1071" t="s">
        <v>2526</v>
      </c>
      <c r="Q1071" t="s">
        <v>289</v>
      </c>
      <c r="R1071">
        <v>10048</v>
      </c>
      <c r="S1071" t="s">
        <v>2489</v>
      </c>
      <c r="T1071" t="s">
        <v>2537</v>
      </c>
      <c r="U1071" t="s">
        <v>290</v>
      </c>
      <c r="V1071" t="s">
        <v>84</v>
      </c>
      <c r="W1071">
        <v>100005043</v>
      </c>
      <c r="X1071">
        <v>8005554044</v>
      </c>
      <c r="Y1071" t="s">
        <v>2595</v>
      </c>
      <c r="Z1071" t="s">
        <v>6632</v>
      </c>
      <c r="AA1071" s="13">
        <v>-86.88</v>
      </c>
      <c r="AB1071" s="14">
        <v>42560</v>
      </c>
      <c r="AC1071" t="s">
        <v>36</v>
      </c>
    </row>
    <row r="1072" spans="1:29" x14ac:dyDescent="0.25">
      <c r="A1072" t="str">
        <f>CONCATENATE("Q",ROUNDUP(MONTH(Table1[[#This Row],[Month]])/3,0))</f>
        <v>Q3</v>
      </c>
      <c r="B1072" s="14">
        <f>EOMONTH(Table1[[#This Row],[Credit Date]],-1)+1</f>
        <v>42552</v>
      </c>
      <c r="C1072" t="str">
        <f>CONCATENATE(Table1[[#This Row],[Issuer Last Name]],", ",Table1[[#This Row],[Issuer First Name]])</f>
        <v>No. 037, Employee</v>
      </c>
      <c r="D1072" t="str">
        <f>CONCATENATE(Table1[[#This Row],[Approver Last Name]],", ",Table1[[#This Row],[Approver First Name]])</f>
        <v>No. 037, Employee</v>
      </c>
      <c r="E1072" t="str">
        <f>CONCATENATE(Table1[[#This Row],[Customer Last Name]],", ",Table1[[#This Row],[Customer First Name]])</f>
        <v>No. 11841, Client</v>
      </c>
      <c r="F1072" t="str">
        <f>IF(Table1[[#This Row],[Credit Amount]]&gt;-19.99,"Less than 19.99",IF(Table1[[#This Row],[Credit Amount]]=-20,"20",IF(Table1[[#This Row],[Credit Amount]]&gt;-49.98,"20.01-49.98",IF(Table1[[#This Row],[Credit Amount]]=-49.99,"49.99",IF(Table1[[#This Row],[Credit Amount]]=-50,"50",IF(Table1[[#This Row],[Credit Amount]]&lt;-50.01,"Greater than 50"))))))</f>
        <v>20.01-49.98</v>
      </c>
      <c r="G1072" t="str">
        <f>IF(Table1[[#This Row],[Transaction Type]]="Maintenance","Non-Sales","Sales")</f>
        <v>Sales</v>
      </c>
      <c r="H1072" t="str">
        <f>IF(Table1[[#This Row],[Quarter]]="q2",1,"")</f>
        <v/>
      </c>
      <c r="I1072">
        <f>IF(Table1[[#This Row],[Quarter]]="q3",1,"")</f>
        <v>1</v>
      </c>
      <c r="J1072" t="str">
        <f>IF(Table1[[#This Row],[Quarter]]="Q2",Table1[[#This Row],[Credit Amount]],"")</f>
        <v/>
      </c>
      <c r="K1072">
        <f>IF(Table1[[#This Row],[Quarter]]="Q3",Table1[[#This Row],[Credit Amount]],"")</f>
        <v>-29.64</v>
      </c>
      <c r="L1072">
        <f>IF(Table1[[#This Row],[Transaction Type]]="Upgrade",Table1[[#This Row],[Credit Amount]],IF(Table1[[#This Row],[Transaction Type]]="Activation",Table1[[#This Row],[Credit Amount]],""))</f>
        <v>-29.64</v>
      </c>
      <c r="M1072" t="str">
        <f>IF(Table1[[#This Row],[Transaction Type]]="Maintenance",Table1[[#This Row],[Credit Amount]],"")</f>
        <v/>
      </c>
      <c r="N1072">
        <v>10037</v>
      </c>
      <c r="O1072" t="s">
        <v>2489</v>
      </c>
      <c r="P1072" t="s">
        <v>2526</v>
      </c>
      <c r="Q1072" t="s">
        <v>289</v>
      </c>
      <c r="R1072">
        <v>10037</v>
      </c>
      <c r="S1072" t="s">
        <v>2489</v>
      </c>
      <c r="T1072" t="s">
        <v>2526</v>
      </c>
      <c r="U1072" t="s">
        <v>289</v>
      </c>
      <c r="V1072" t="s">
        <v>84</v>
      </c>
      <c r="W1072">
        <v>100002840</v>
      </c>
      <c r="X1072">
        <v>8005551841</v>
      </c>
      <c r="Y1072" t="s">
        <v>2595</v>
      </c>
      <c r="Z1072" t="s">
        <v>4436</v>
      </c>
      <c r="AA1072" s="13">
        <v>-29.64</v>
      </c>
      <c r="AB1072" s="14">
        <v>42561</v>
      </c>
      <c r="AC1072" t="s">
        <v>35</v>
      </c>
    </row>
    <row r="1073" spans="1:29" x14ac:dyDescent="0.25">
      <c r="A1073" t="str">
        <f>CONCATENATE("Q",ROUNDUP(MONTH(Table1[[#This Row],[Month]])/3,0))</f>
        <v>Q3</v>
      </c>
      <c r="B1073" s="14">
        <f>EOMONTH(Table1[[#This Row],[Credit Date]],-1)+1</f>
        <v>42552</v>
      </c>
      <c r="C1073" t="str">
        <f>CONCATENATE(Table1[[#This Row],[Issuer Last Name]],", ",Table1[[#This Row],[Issuer First Name]])</f>
        <v>No. 037, Employee</v>
      </c>
      <c r="D1073" t="str">
        <f>CONCATENATE(Table1[[#This Row],[Approver Last Name]],", ",Table1[[#This Row],[Approver First Name]])</f>
        <v>No. 048, Employee</v>
      </c>
      <c r="E1073" t="str">
        <f>CONCATENATE(Table1[[#This Row],[Customer Last Name]],", ",Table1[[#This Row],[Customer First Name]])</f>
        <v>No. 10823, Client</v>
      </c>
      <c r="F10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3" t="str">
        <f>IF(Table1[[#This Row],[Transaction Type]]="Maintenance","Non-Sales","Sales")</f>
        <v>Sales</v>
      </c>
      <c r="H1073" t="str">
        <f>IF(Table1[[#This Row],[Quarter]]="q2",1,"")</f>
        <v/>
      </c>
      <c r="I1073">
        <f>IF(Table1[[#This Row],[Quarter]]="q3",1,"")</f>
        <v>1</v>
      </c>
      <c r="J1073" t="str">
        <f>IF(Table1[[#This Row],[Quarter]]="Q2",Table1[[#This Row],[Credit Amount]],"")</f>
        <v/>
      </c>
      <c r="K1073">
        <f>IF(Table1[[#This Row],[Quarter]]="Q3",Table1[[#This Row],[Credit Amount]],"")</f>
        <v>-90.65</v>
      </c>
      <c r="L1073">
        <f>IF(Table1[[#This Row],[Transaction Type]]="Upgrade",Table1[[#This Row],[Credit Amount]],IF(Table1[[#This Row],[Transaction Type]]="Activation",Table1[[#This Row],[Credit Amount]],""))</f>
        <v>-90.65</v>
      </c>
      <c r="M1073" t="str">
        <f>IF(Table1[[#This Row],[Transaction Type]]="Maintenance",Table1[[#This Row],[Credit Amount]],"")</f>
        <v/>
      </c>
      <c r="N1073">
        <v>10037</v>
      </c>
      <c r="O1073" t="s">
        <v>2489</v>
      </c>
      <c r="P1073" t="s">
        <v>2526</v>
      </c>
      <c r="Q1073" t="s">
        <v>289</v>
      </c>
      <c r="R1073">
        <v>10048</v>
      </c>
      <c r="S1073" t="s">
        <v>2489</v>
      </c>
      <c r="T1073" t="s">
        <v>2537</v>
      </c>
      <c r="U1073" t="s">
        <v>290</v>
      </c>
      <c r="V1073" t="s">
        <v>84</v>
      </c>
      <c r="W1073">
        <v>100001822</v>
      </c>
      <c r="X1073">
        <v>8005550823</v>
      </c>
      <c r="Y1073" t="s">
        <v>2595</v>
      </c>
      <c r="Z1073" t="s">
        <v>3418</v>
      </c>
      <c r="AA1073" s="13">
        <v>-90.65</v>
      </c>
      <c r="AB1073" s="14">
        <v>42565</v>
      </c>
      <c r="AC1073" t="s">
        <v>35</v>
      </c>
    </row>
    <row r="1074" spans="1:29" x14ac:dyDescent="0.25">
      <c r="A1074" t="str">
        <f>CONCATENATE("Q",ROUNDUP(MONTH(Table1[[#This Row],[Month]])/3,0))</f>
        <v>Q3</v>
      </c>
      <c r="B1074" s="14">
        <f>EOMONTH(Table1[[#This Row],[Credit Date]],-1)+1</f>
        <v>42552</v>
      </c>
      <c r="C1074" t="str">
        <f>CONCATENATE(Table1[[#This Row],[Issuer Last Name]],", ",Table1[[#This Row],[Issuer First Name]])</f>
        <v>No. 037, Employee</v>
      </c>
      <c r="D1074" t="str">
        <f>CONCATENATE(Table1[[#This Row],[Approver Last Name]],", ",Table1[[#This Row],[Approver First Name]])</f>
        <v>No. 048, Employee</v>
      </c>
      <c r="E1074" t="str">
        <f>CONCATENATE(Table1[[#This Row],[Customer Last Name]],", ",Table1[[#This Row],[Customer First Name]])</f>
        <v>No. 13863, Client</v>
      </c>
      <c r="F10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4" t="str">
        <f>IF(Table1[[#This Row],[Transaction Type]]="Maintenance","Non-Sales","Sales")</f>
        <v>Non-Sales</v>
      </c>
      <c r="H1074" t="str">
        <f>IF(Table1[[#This Row],[Quarter]]="q2",1,"")</f>
        <v/>
      </c>
      <c r="I1074">
        <f>IF(Table1[[#This Row],[Quarter]]="q3",1,"")</f>
        <v>1</v>
      </c>
      <c r="J1074" t="str">
        <f>IF(Table1[[#This Row],[Quarter]]="Q2",Table1[[#This Row],[Credit Amount]],"")</f>
        <v/>
      </c>
      <c r="K1074">
        <f>IF(Table1[[#This Row],[Quarter]]="Q3",Table1[[#This Row],[Credit Amount]],"")</f>
        <v>-69.84</v>
      </c>
      <c r="L1074" t="str">
        <f>IF(Table1[[#This Row],[Transaction Type]]="Upgrade",Table1[[#This Row],[Credit Amount]],IF(Table1[[#This Row],[Transaction Type]]="Activation",Table1[[#This Row],[Credit Amount]],""))</f>
        <v/>
      </c>
      <c r="M1074">
        <f>IF(Table1[[#This Row],[Transaction Type]]="Maintenance",Table1[[#This Row],[Credit Amount]],"")</f>
        <v>-69.84</v>
      </c>
      <c r="N1074">
        <v>10037</v>
      </c>
      <c r="O1074" t="s">
        <v>2489</v>
      </c>
      <c r="P1074" t="s">
        <v>2526</v>
      </c>
      <c r="Q1074" t="s">
        <v>289</v>
      </c>
      <c r="R1074">
        <v>10048</v>
      </c>
      <c r="S1074" t="s">
        <v>2489</v>
      </c>
      <c r="T1074" t="s">
        <v>2537</v>
      </c>
      <c r="U1074" t="s">
        <v>290</v>
      </c>
      <c r="V1074" t="s">
        <v>84</v>
      </c>
      <c r="W1074">
        <v>100004862</v>
      </c>
      <c r="X1074">
        <v>8005553863</v>
      </c>
      <c r="Y1074" t="s">
        <v>2595</v>
      </c>
      <c r="Z1074" t="s">
        <v>6451</v>
      </c>
      <c r="AA1074" s="13">
        <v>-69.84</v>
      </c>
      <c r="AB1074" s="14">
        <v>42569</v>
      </c>
      <c r="AC1074" t="s">
        <v>36</v>
      </c>
    </row>
    <row r="1075" spans="1:29" x14ac:dyDescent="0.25">
      <c r="A1075" t="str">
        <f>CONCATENATE("Q",ROUNDUP(MONTH(Table1[[#This Row],[Month]])/3,0))</f>
        <v>Q3</v>
      </c>
      <c r="B1075" s="14">
        <f>EOMONTH(Table1[[#This Row],[Credit Date]],-1)+1</f>
        <v>42583</v>
      </c>
      <c r="C1075" t="str">
        <f>CONCATENATE(Table1[[#This Row],[Issuer Last Name]],", ",Table1[[#This Row],[Issuer First Name]])</f>
        <v>No. 037, Employee</v>
      </c>
      <c r="D1075" t="str">
        <f>CONCATENATE(Table1[[#This Row],[Approver Last Name]],", ",Table1[[#This Row],[Approver First Name]])</f>
        <v>No. 048, Employee</v>
      </c>
      <c r="E1075" t="str">
        <f>CONCATENATE(Table1[[#This Row],[Customer Last Name]],", ",Table1[[#This Row],[Customer First Name]])</f>
        <v>No. 11345, Client</v>
      </c>
      <c r="F10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5" t="str">
        <f>IF(Table1[[#This Row],[Transaction Type]]="Maintenance","Non-Sales","Sales")</f>
        <v>Sales</v>
      </c>
      <c r="H1075" t="str">
        <f>IF(Table1[[#This Row],[Quarter]]="q2",1,"")</f>
        <v/>
      </c>
      <c r="I1075">
        <f>IF(Table1[[#This Row],[Quarter]]="q3",1,"")</f>
        <v>1</v>
      </c>
      <c r="J1075" t="str">
        <f>IF(Table1[[#This Row],[Quarter]]="Q2",Table1[[#This Row],[Credit Amount]],"")</f>
        <v/>
      </c>
      <c r="K1075">
        <f>IF(Table1[[#This Row],[Quarter]]="Q3",Table1[[#This Row],[Credit Amount]],"")</f>
        <v>-86.78</v>
      </c>
      <c r="L1075">
        <f>IF(Table1[[#This Row],[Transaction Type]]="Upgrade",Table1[[#This Row],[Credit Amount]],IF(Table1[[#This Row],[Transaction Type]]="Activation",Table1[[#This Row],[Credit Amount]],""))</f>
        <v>-86.78</v>
      </c>
      <c r="M1075" t="str">
        <f>IF(Table1[[#This Row],[Transaction Type]]="Maintenance",Table1[[#This Row],[Credit Amount]],"")</f>
        <v/>
      </c>
      <c r="N1075">
        <v>10037</v>
      </c>
      <c r="O1075" t="s">
        <v>2489</v>
      </c>
      <c r="P1075" t="s">
        <v>2526</v>
      </c>
      <c r="Q1075" t="s">
        <v>289</v>
      </c>
      <c r="R1075">
        <v>10048</v>
      </c>
      <c r="S1075" t="s">
        <v>2489</v>
      </c>
      <c r="T1075" t="s">
        <v>2537</v>
      </c>
      <c r="U1075" t="s">
        <v>290</v>
      </c>
      <c r="V1075" t="s">
        <v>84</v>
      </c>
      <c r="W1075">
        <v>100002344</v>
      </c>
      <c r="X1075">
        <v>8005551345</v>
      </c>
      <c r="Y1075" t="s">
        <v>2595</v>
      </c>
      <c r="Z1075" t="s">
        <v>3940</v>
      </c>
      <c r="AA1075" s="13">
        <v>-86.78</v>
      </c>
      <c r="AB1075" s="14">
        <v>42583</v>
      </c>
      <c r="AC1075" t="s">
        <v>37</v>
      </c>
    </row>
    <row r="1076" spans="1:29" x14ac:dyDescent="0.25">
      <c r="A1076" t="str">
        <f>CONCATENATE("Q",ROUNDUP(MONTH(Table1[[#This Row],[Month]])/3,0))</f>
        <v>Q3</v>
      </c>
      <c r="B1076" s="14">
        <f>EOMONTH(Table1[[#This Row],[Credit Date]],-1)+1</f>
        <v>42583</v>
      </c>
      <c r="C1076" t="str">
        <f>CONCATENATE(Table1[[#This Row],[Issuer Last Name]],", ",Table1[[#This Row],[Issuer First Name]])</f>
        <v>No. 037, Employee</v>
      </c>
      <c r="D1076" t="str">
        <f>CONCATENATE(Table1[[#This Row],[Approver Last Name]],", ",Table1[[#This Row],[Approver First Name]])</f>
        <v>No. 037, Employee</v>
      </c>
      <c r="E1076" t="str">
        <f>CONCATENATE(Table1[[#This Row],[Customer Last Name]],", ",Table1[[#This Row],[Customer First Name]])</f>
        <v>No. 12363, Client</v>
      </c>
      <c r="F1076" t="str">
        <f>IF(Table1[[#This Row],[Credit Amount]]&gt;-19.99,"Less than 19.99",IF(Table1[[#This Row],[Credit Amount]]=-20,"20",IF(Table1[[#This Row],[Credit Amount]]&gt;-49.98,"20.01-49.98",IF(Table1[[#This Row],[Credit Amount]]=-49.99,"49.99",IF(Table1[[#This Row],[Credit Amount]]=-50,"50",IF(Table1[[#This Row],[Credit Amount]]&lt;-50.01,"Greater than 50"))))))</f>
        <v>20.01-49.98</v>
      </c>
      <c r="G1076" t="str">
        <f>IF(Table1[[#This Row],[Transaction Type]]="Maintenance","Non-Sales","Sales")</f>
        <v>Non-Sales</v>
      </c>
      <c r="H1076" t="str">
        <f>IF(Table1[[#This Row],[Quarter]]="q2",1,"")</f>
        <v/>
      </c>
      <c r="I1076">
        <f>IF(Table1[[#This Row],[Quarter]]="q3",1,"")</f>
        <v>1</v>
      </c>
      <c r="J1076" t="str">
        <f>IF(Table1[[#This Row],[Quarter]]="Q2",Table1[[#This Row],[Credit Amount]],"")</f>
        <v/>
      </c>
      <c r="K1076">
        <f>IF(Table1[[#This Row],[Quarter]]="Q3",Table1[[#This Row],[Credit Amount]],"")</f>
        <v>-28.23</v>
      </c>
      <c r="L1076" t="str">
        <f>IF(Table1[[#This Row],[Transaction Type]]="Upgrade",Table1[[#This Row],[Credit Amount]],IF(Table1[[#This Row],[Transaction Type]]="Activation",Table1[[#This Row],[Credit Amount]],""))</f>
        <v/>
      </c>
      <c r="M1076">
        <f>IF(Table1[[#This Row],[Transaction Type]]="Maintenance",Table1[[#This Row],[Credit Amount]],"")</f>
        <v>-28.23</v>
      </c>
      <c r="N1076">
        <v>10037</v>
      </c>
      <c r="O1076" t="s">
        <v>2489</v>
      </c>
      <c r="P1076" t="s">
        <v>2526</v>
      </c>
      <c r="Q1076" t="s">
        <v>289</v>
      </c>
      <c r="R1076">
        <v>10037</v>
      </c>
      <c r="S1076" t="s">
        <v>2489</v>
      </c>
      <c r="T1076" t="s">
        <v>2526</v>
      </c>
      <c r="U1076" t="s">
        <v>289</v>
      </c>
      <c r="V1076" t="s">
        <v>84</v>
      </c>
      <c r="W1076">
        <v>100003362</v>
      </c>
      <c r="X1076">
        <v>8005552363</v>
      </c>
      <c r="Y1076" t="s">
        <v>2595</v>
      </c>
      <c r="Z1076" t="s">
        <v>4958</v>
      </c>
      <c r="AA1076" s="13">
        <v>-28.23</v>
      </c>
      <c r="AB1076" s="14">
        <v>42583</v>
      </c>
      <c r="AC1076" t="s">
        <v>36</v>
      </c>
    </row>
    <row r="1077" spans="1:29" x14ac:dyDescent="0.25">
      <c r="A1077" t="str">
        <f>CONCATENATE("Q",ROUNDUP(MONTH(Table1[[#This Row],[Month]])/3,0))</f>
        <v>Q3</v>
      </c>
      <c r="B1077" s="14">
        <f>EOMONTH(Table1[[#This Row],[Credit Date]],-1)+1</f>
        <v>42583</v>
      </c>
      <c r="C1077" t="str">
        <f>CONCATENATE(Table1[[#This Row],[Issuer Last Name]],", ",Table1[[#This Row],[Issuer First Name]])</f>
        <v>No. 037, Employee</v>
      </c>
      <c r="D1077" t="str">
        <f>CONCATENATE(Table1[[#This Row],[Approver Last Name]],", ",Table1[[#This Row],[Approver First Name]])</f>
        <v>No. 048, Employee</v>
      </c>
      <c r="E1077" t="str">
        <f>CONCATENATE(Table1[[#This Row],[Customer Last Name]],", ",Table1[[#This Row],[Customer First Name]])</f>
        <v>No. 12211, Client</v>
      </c>
      <c r="F10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7" t="str">
        <f>IF(Table1[[#This Row],[Transaction Type]]="Maintenance","Non-Sales","Sales")</f>
        <v>Non-Sales</v>
      </c>
      <c r="H1077" t="str">
        <f>IF(Table1[[#This Row],[Quarter]]="q2",1,"")</f>
        <v/>
      </c>
      <c r="I1077">
        <f>IF(Table1[[#This Row],[Quarter]]="q3",1,"")</f>
        <v>1</v>
      </c>
      <c r="J1077" t="str">
        <f>IF(Table1[[#This Row],[Quarter]]="Q2",Table1[[#This Row],[Credit Amount]],"")</f>
        <v/>
      </c>
      <c r="K1077">
        <f>IF(Table1[[#This Row],[Quarter]]="Q3",Table1[[#This Row],[Credit Amount]],"")</f>
        <v>-52.81</v>
      </c>
      <c r="L1077" t="str">
        <f>IF(Table1[[#This Row],[Transaction Type]]="Upgrade",Table1[[#This Row],[Credit Amount]],IF(Table1[[#This Row],[Transaction Type]]="Activation",Table1[[#This Row],[Credit Amount]],""))</f>
        <v/>
      </c>
      <c r="M1077">
        <f>IF(Table1[[#This Row],[Transaction Type]]="Maintenance",Table1[[#This Row],[Credit Amount]],"")</f>
        <v>-52.81</v>
      </c>
      <c r="N1077">
        <v>10037</v>
      </c>
      <c r="O1077" t="s">
        <v>2489</v>
      </c>
      <c r="P1077" t="s">
        <v>2526</v>
      </c>
      <c r="Q1077" t="s">
        <v>289</v>
      </c>
      <c r="R1077">
        <v>10048</v>
      </c>
      <c r="S1077" t="s">
        <v>2489</v>
      </c>
      <c r="T1077" t="s">
        <v>2537</v>
      </c>
      <c r="U1077" t="s">
        <v>290</v>
      </c>
      <c r="V1077" t="s">
        <v>84</v>
      </c>
      <c r="W1077">
        <v>100003210</v>
      </c>
      <c r="X1077">
        <v>8005552211</v>
      </c>
      <c r="Y1077" t="s">
        <v>2595</v>
      </c>
      <c r="Z1077" t="s">
        <v>4806</v>
      </c>
      <c r="AA1077" s="13">
        <v>-52.81</v>
      </c>
      <c r="AB1077" s="14">
        <v>42590</v>
      </c>
      <c r="AC1077" t="s">
        <v>36</v>
      </c>
    </row>
    <row r="1078" spans="1:29" x14ac:dyDescent="0.25">
      <c r="A1078" t="str">
        <f>CONCATENATE("Q",ROUNDUP(MONTH(Table1[[#This Row],[Month]])/3,0))</f>
        <v>Q3</v>
      </c>
      <c r="B1078" s="14">
        <f>EOMONTH(Table1[[#This Row],[Credit Date]],-1)+1</f>
        <v>42583</v>
      </c>
      <c r="C1078" t="str">
        <f>CONCATENATE(Table1[[#This Row],[Issuer Last Name]],", ",Table1[[#This Row],[Issuer First Name]])</f>
        <v>No. 037, Employee</v>
      </c>
      <c r="D1078" t="str">
        <f>CONCATENATE(Table1[[#This Row],[Approver Last Name]],", ",Table1[[#This Row],[Approver First Name]])</f>
        <v>No. 048, Employee</v>
      </c>
      <c r="E1078" t="str">
        <f>CONCATENATE(Table1[[#This Row],[Customer Last Name]],", ",Table1[[#This Row],[Customer First Name]])</f>
        <v>No. 10887, Client</v>
      </c>
      <c r="F10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78" t="str">
        <f>IF(Table1[[#This Row],[Transaction Type]]="Maintenance","Non-Sales","Sales")</f>
        <v>Non-Sales</v>
      </c>
      <c r="H1078" t="str">
        <f>IF(Table1[[#This Row],[Quarter]]="q2",1,"")</f>
        <v/>
      </c>
      <c r="I1078">
        <f>IF(Table1[[#This Row],[Quarter]]="q3",1,"")</f>
        <v>1</v>
      </c>
      <c r="J1078" t="str">
        <f>IF(Table1[[#This Row],[Quarter]]="Q2",Table1[[#This Row],[Credit Amount]],"")</f>
        <v/>
      </c>
      <c r="K1078">
        <f>IF(Table1[[#This Row],[Quarter]]="Q3",Table1[[#This Row],[Credit Amount]],"")</f>
        <v>-65.11</v>
      </c>
      <c r="L1078" t="str">
        <f>IF(Table1[[#This Row],[Transaction Type]]="Upgrade",Table1[[#This Row],[Credit Amount]],IF(Table1[[#This Row],[Transaction Type]]="Activation",Table1[[#This Row],[Credit Amount]],""))</f>
        <v/>
      </c>
      <c r="M1078">
        <f>IF(Table1[[#This Row],[Transaction Type]]="Maintenance",Table1[[#This Row],[Credit Amount]],"")</f>
        <v>-65.11</v>
      </c>
      <c r="N1078">
        <v>10037</v>
      </c>
      <c r="O1078" t="s">
        <v>2489</v>
      </c>
      <c r="P1078" t="s">
        <v>2526</v>
      </c>
      <c r="Q1078" t="s">
        <v>289</v>
      </c>
      <c r="R1078">
        <v>10048</v>
      </c>
      <c r="S1078" t="s">
        <v>2489</v>
      </c>
      <c r="T1078" t="s">
        <v>2537</v>
      </c>
      <c r="U1078" t="s">
        <v>290</v>
      </c>
      <c r="V1078" t="s">
        <v>84</v>
      </c>
      <c r="W1078">
        <v>100001886</v>
      </c>
      <c r="X1078">
        <v>8005550887</v>
      </c>
      <c r="Y1078" t="s">
        <v>2595</v>
      </c>
      <c r="Z1078" t="s">
        <v>3482</v>
      </c>
      <c r="AA1078" s="13">
        <v>-65.11</v>
      </c>
      <c r="AB1078" s="14">
        <v>42598</v>
      </c>
      <c r="AC1078" t="s">
        <v>36</v>
      </c>
    </row>
    <row r="1079" spans="1:29" x14ac:dyDescent="0.25">
      <c r="A1079" t="str">
        <f>CONCATENATE("Q",ROUNDUP(MONTH(Table1[[#This Row],[Month]])/3,0))</f>
        <v>Q3</v>
      </c>
      <c r="B1079" s="14">
        <f>EOMONTH(Table1[[#This Row],[Credit Date]],-1)+1</f>
        <v>42583</v>
      </c>
      <c r="C1079" t="str">
        <f>CONCATENATE(Table1[[#This Row],[Issuer Last Name]],", ",Table1[[#This Row],[Issuer First Name]])</f>
        <v>No. 037, Employee</v>
      </c>
      <c r="D1079" t="str">
        <f>CONCATENATE(Table1[[#This Row],[Approver Last Name]],", ",Table1[[#This Row],[Approver First Name]])</f>
        <v>No. 037, Employee</v>
      </c>
      <c r="E1079" t="str">
        <f>CONCATENATE(Table1[[#This Row],[Customer Last Name]],", ",Table1[[#This Row],[Customer First Name]])</f>
        <v>No. 13373, Client</v>
      </c>
      <c r="F1079" t="str">
        <f>IF(Table1[[#This Row],[Credit Amount]]&gt;-19.99,"Less than 19.99",IF(Table1[[#This Row],[Credit Amount]]=-20,"20",IF(Table1[[#This Row],[Credit Amount]]&gt;-49.98,"20.01-49.98",IF(Table1[[#This Row],[Credit Amount]]=-49.99,"49.99",IF(Table1[[#This Row],[Credit Amount]]=-50,"50",IF(Table1[[#This Row],[Credit Amount]]&lt;-50.01,"Greater than 50"))))))</f>
        <v>20.01-49.98</v>
      </c>
      <c r="G1079" t="str">
        <f>IF(Table1[[#This Row],[Transaction Type]]="Maintenance","Non-Sales","Sales")</f>
        <v>Non-Sales</v>
      </c>
      <c r="H1079" t="str">
        <f>IF(Table1[[#This Row],[Quarter]]="q2",1,"")</f>
        <v/>
      </c>
      <c r="I1079">
        <f>IF(Table1[[#This Row],[Quarter]]="q3",1,"")</f>
        <v>1</v>
      </c>
      <c r="J1079" t="str">
        <f>IF(Table1[[#This Row],[Quarter]]="Q2",Table1[[#This Row],[Credit Amount]],"")</f>
        <v/>
      </c>
      <c r="K1079">
        <f>IF(Table1[[#This Row],[Quarter]]="Q3",Table1[[#This Row],[Credit Amount]],"")</f>
        <v>-25.83</v>
      </c>
      <c r="L1079" t="str">
        <f>IF(Table1[[#This Row],[Transaction Type]]="Upgrade",Table1[[#This Row],[Credit Amount]],IF(Table1[[#This Row],[Transaction Type]]="Activation",Table1[[#This Row],[Credit Amount]],""))</f>
        <v/>
      </c>
      <c r="M1079">
        <f>IF(Table1[[#This Row],[Transaction Type]]="Maintenance",Table1[[#This Row],[Credit Amount]],"")</f>
        <v>-25.83</v>
      </c>
      <c r="N1079">
        <v>10037</v>
      </c>
      <c r="O1079" t="s">
        <v>2489</v>
      </c>
      <c r="P1079" t="s">
        <v>2526</v>
      </c>
      <c r="Q1079" t="s">
        <v>289</v>
      </c>
      <c r="R1079">
        <v>10037</v>
      </c>
      <c r="S1079" t="s">
        <v>2489</v>
      </c>
      <c r="T1079" t="s">
        <v>2526</v>
      </c>
      <c r="U1079" t="s">
        <v>289</v>
      </c>
      <c r="V1079" t="s">
        <v>84</v>
      </c>
      <c r="W1079">
        <v>100004372</v>
      </c>
      <c r="X1079">
        <v>8005553373</v>
      </c>
      <c r="Y1079" t="s">
        <v>2595</v>
      </c>
      <c r="Z1079" t="s">
        <v>5961</v>
      </c>
      <c r="AA1079" s="13">
        <v>-25.83</v>
      </c>
      <c r="AB1079" s="14">
        <v>42601</v>
      </c>
      <c r="AC1079" t="s">
        <v>36</v>
      </c>
    </row>
    <row r="1080" spans="1:29" x14ac:dyDescent="0.25">
      <c r="A1080" t="str">
        <f>CONCATENATE("Q",ROUNDUP(MONTH(Table1[[#This Row],[Month]])/3,0))</f>
        <v>Q3</v>
      </c>
      <c r="B1080" s="14">
        <f>EOMONTH(Table1[[#This Row],[Credit Date]],-1)+1</f>
        <v>42614</v>
      </c>
      <c r="C1080" t="str">
        <f>CONCATENATE(Table1[[#This Row],[Issuer Last Name]],", ",Table1[[#This Row],[Issuer First Name]])</f>
        <v>No. 037, Employee</v>
      </c>
      <c r="D1080" t="str">
        <f>CONCATENATE(Table1[[#This Row],[Approver Last Name]],", ",Table1[[#This Row],[Approver First Name]])</f>
        <v>No. 048, Employee</v>
      </c>
      <c r="E1080" t="str">
        <f>CONCATENATE(Table1[[#This Row],[Customer Last Name]],", ",Table1[[#This Row],[Customer First Name]])</f>
        <v>No. 12905, Client</v>
      </c>
      <c r="F10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80" t="str">
        <f>IF(Table1[[#This Row],[Transaction Type]]="Maintenance","Non-Sales","Sales")</f>
        <v>Non-Sales</v>
      </c>
      <c r="H1080" t="str">
        <f>IF(Table1[[#This Row],[Quarter]]="q2",1,"")</f>
        <v/>
      </c>
      <c r="I1080">
        <f>IF(Table1[[#This Row],[Quarter]]="q3",1,"")</f>
        <v>1</v>
      </c>
      <c r="J1080" t="str">
        <f>IF(Table1[[#This Row],[Quarter]]="Q2",Table1[[#This Row],[Credit Amount]],"")</f>
        <v/>
      </c>
      <c r="K1080">
        <f>IF(Table1[[#This Row],[Quarter]]="Q3",Table1[[#This Row],[Credit Amount]],"")</f>
        <v>-69.349999999999994</v>
      </c>
      <c r="L1080" t="str">
        <f>IF(Table1[[#This Row],[Transaction Type]]="Upgrade",Table1[[#This Row],[Credit Amount]],IF(Table1[[#This Row],[Transaction Type]]="Activation",Table1[[#This Row],[Credit Amount]],""))</f>
        <v/>
      </c>
      <c r="M1080">
        <f>IF(Table1[[#This Row],[Transaction Type]]="Maintenance",Table1[[#This Row],[Credit Amount]],"")</f>
        <v>-69.349999999999994</v>
      </c>
      <c r="N1080">
        <v>10037</v>
      </c>
      <c r="O1080" t="s">
        <v>2489</v>
      </c>
      <c r="P1080" t="s">
        <v>2526</v>
      </c>
      <c r="Q1080" t="s">
        <v>289</v>
      </c>
      <c r="R1080">
        <v>10048</v>
      </c>
      <c r="S1080" t="s">
        <v>2489</v>
      </c>
      <c r="T1080" t="s">
        <v>2537</v>
      </c>
      <c r="U1080" t="s">
        <v>290</v>
      </c>
      <c r="V1080" t="s">
        <v>84</v>
      </c>
      <c r="W1080">
        <v>100003904</v>
      </c>
      <c r="X1080">
        <v>8005552905</v>
      </c>
      <c r="Y1080" t="s">
        <v>2595</v>
      </c>
      <c r="Z1080" t="s">
        <v>5495</v>
      </c>
      <c r="AA1080" s="13">
        <v>-69.349999999999994</v>
      </c>
      <c r="AB1080" s="14">
        <v>42618</v>
      </c>
      <c r="AC1080" t="s">
        <v>36</v>
      </c>
    </row>
    <row r="1081" spans="1:29" x14ac:dyDescent="0.25">
      <c r="A1081" t="str">
        <f>CONCATENATE("Q",ROUNDUP(MONTH(Table1[[#This Row],[Month]])/3,0))</f>
        <v>Q3</v>
      </c>
      <c r="B1081" s="14">
        <f>EOMONTH(Table1[[#This Row],[Credit Date]],-1)+1</f>
        <v>42614</v>
      </c>
      <c r="C1081" t="str">
        <f>CONCATENATE(Table1[[#This Row],[Issuer Last Name]],", ",Table1[[#This Row],[Issuer First Name]])</f>
        <v>No. 037, Employee</v>
      </c>
      <c r="D1081" t="str">
        <f>CONCATENATE(Table1[[#This Row],[Approver Last Name]],", ",Table1[[#This Row],[Approver First Name]])</f>
        <v>No. 037, Employee</v>
      </c>
      <c r="E1081" t="str">
        <f>CONCATENATE(Table1[[#This Row],[Customer Last Name]],", ",Table1[[#This Row],[Customer First Name]])</f>
        <v>No. 11848, Client</v>
      </c>
      <c r="F1081" t="str">
        <f>IF(Table1[[#This Row],[Credit Amount]]&gt;-19.99,"Less than 19.99",IF(Table1[[#This Row],[Credit Amount]]=-20,"20",IF(Table1[[#This Row],[Credit Amount]]&gt;-49.98,"20.01-49.98",IF(Table1[[#This Row],[Credit Amount]]=-49.99,"49.99",IF(Table1[[#This Row],[Credit Amount]]=-50,"50",IF(Table1[[#This Row],[Credit Amount]]&lt;-50.01,"Greater than 50"))))))</f>
        <v>Less than 19.99</v>
      </c>
      <c r="G1081" t="str">
        <f>IF(Table1[[#This Row],[Transaction Type]]="Maintenance","Non-Sales","Sales")</f>
        <v>Sales</v>
      </c>
      <c r="H1081" t="str">
        <f>IF(Table1[[#This Row],[Quarter]]="q2",1,"")</f>
        <v/>
      </c>
      <c r="I1081">
        <f>IF(Table1[[#This Row],[Quarter]]="q3",1,"")</f>
        <v>1</v>
      </c>
      <c r="J1081" t="str">
        <f>IF(Table1[[#This Row],[Quarter]]="Q2",Table1[[#This Row],[Credit Amount]],"")</f>
        <v/>
      </c>
      <c r="K1081">
        <f>IF(Table1[[#This Row],[Quarter]]="Q3",Table1[[#This Row],[Credit Amount]],"")</f>
        <v>-19.510000000000002</v>
      </c>
      <c r="L1081">
        <f>IF(Table1[[#This Row],[Transaction Type]]="Upgrade",Table1[[#This Row],[Credit Amount]],IF(Table1[[#This Row],[Transaction Type]]="Activation",Table1[[#This Row],[Credit Amount]],""))</f>
        <v>-19.510000000000002</v>
      </c>
      <c r="M1081" t="str">
        <f>IF(Table1[[#This Row],[Transaction Type]]="Maintenance",Table1[[#This Row],[Credit Amount]],"")</f>
        <v/>
      </c>
      <c r="N1081">
        <v>10037</v>
      </c>
      <c r="O1081" t="s">
        <v>2489</v>
      </c>
      <c r="P1081" t="s">
        <v>2526</v>
      </c>
      <c r="Q1081" t="s">
        <v>289</v>
      </c>
      <c r="R1081">
        <v>10037</v>
      </c>
      <c r="S1081" t="s">
        <v>2489</v>
      </c>
      <c r="T1081" t="s">
        <v>2526</v>
      </c>
      <c r="U1081" t="s">
        <v>289</v>
      </c>
      <c r="V1081" t="s">
        <v>84</v>
      </c>
      <c r="W1081">
        <v>100002847</v>
      </c>
      <c r="X1081">
        <v>8005551848</v>
      </c>
      <c r="Y1081" t="s">
        <v>2595</v>
      </c>
      <c r="Z1081" t="s">
        <v>4443</v>
      </c>
      <c r="AA1081" s="13">
        <v>-19.510000000000002</v>
      </c>
      <c r="AB1081" s="14">
        <v>42620</v>
      </c>
      <c r="AC1081" t="s">
        <v>35</v>
      </c>
    </row>
    <row r="1082" spans="1:29" x14ac:dyDescent="0.25">
      <c r="A1082" t="str">
        <f>CONCATENATE("Q",ROUNDUP(MONTH(Table1[[#This Row],[Month]])/3,0))</f>
        <v>Q3</v>
      </c>
      <c r="B1082" s="14">
        <f>EOMONTH(Table1[[#This Row],[Credit Date]],-1)+1</f>
        <v>42614</v>
      </c>
      <c r="C1082" t="str">
        <f>CONCATENATE(Table1[[#This Row],[Issuer Last Name]],", ",Table1[[#This Row],[Issuer First Name]])</f>
        <v>No. 037, Employee</v>
      </c>
      <c r="D1082" t="str">
        <f>CONCATENATE(Table1[[#This Row],[Approver Last Name]],", ",Table1[[#This Row],[Approver First Name]])</f>
        <v>No. 048, Employee</v>
      </c>
      <c r="E1082" t="str">
        <f>CONCATENATE(Table1[[#This Row],[Customer Last Name]],", ",Table1[[#This Row],[Customer First Name]])</f>
        <v>No. 12390, Client</v>
      </c>
      <c r="F10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82" t="str">
        <f>IF(Table1[[#This Row],[Transaction Type]]="Maintenance","Non-Sales","Sales")</f>
        <v>Sales</v>
      </c>
      <c r="H1082" t="str">
        <f>IF(Table1[[#This Row],[Quarter]]="q2",1,"")</f>
        <v/>
      </c>
      <c r="I1082">
        <f>IF(Table1[[#This Row],[Quarter]]="q3",1,"")</f>
        <v>1</v>
      </c>
      <c r="J1082" t="str">
        <f>IF(Table1[[#This Row],[Quarter]]="Q2",Table1[[#This Row],[Credit Amount]],"")</f>
        <v/>
      </c>
      <c r="K1082">
        <f>IF(Table1[[#This Row],[Quarter]]="Q3",Table1[[#This Row],[Credit Amount]],"")</f>
        <v>-96.45</v>
      </c>
      <c r="L1082">
        <f>IF(Table1[[#This Row],[Transaction Type]]="Upgrade",Table1[[#This Row],[Credit Amount]],IF(Table1[[#This Row],[Transaction Type]]="Activation",Table1[[#This Row],[Credit Amount]],""))</f>
        <v>-96.45</v>
      </c>
      <c r="M1082" t="str">
        <f>IF(Table1[[#This Row],[Transaction Type]]="Maintenance",Table1[[#This Row],[Credit Amount]],"")</f>
        <v/>
      </c>
      <c r="N1082">
        <v>10037</v>
      </c>
      <c r="O1082" t="s">
        <v>2489</v>
      </c>
      <c r="P1082" t="s">
        <v>2526</v>
      </c>
      <c r="Q1082" t="s">
        <v>289</v>
      </c>
      <c r="R1082">
        <v>10048</v>
      </c>
      <c r="S1082" t="s">
        <v>2489</v>
      </c>
      <c r="T1082" t="s">
        <v>2537</v>
      </c>
      <c r="U1082" t="s">
        <v>290</v>
      </c>
      <c r="V1082" t="s">
        <v>84</v>
      </c>
      <c r="W1082">
        <v>100003389</v>
      </c>
      <c r="X1082">
        <v>8005552390</v>
      </c>
      <c r="Y1082" t="s">
        <v>2595</v>
      </c>
      <c r="Z1082" t="s">
        <v>4985</v>
      </c>
      <c r="AA1082" s="13">
        <v>-96.45</v>
      </c>
      <c r="AB1082" s="14">
        <v>42622</v>
      </c>
      <c r="AC1082" t="s">
        <v>37</v>
      </c>
    </row>
    <row r="1083" spans="1:29" x14ac:dyDescent="0.25">
      <c r="A1083" t="str">
        <f>CONCATENATE("Q",ROUNDUP(MONTH(Table1[[#This Row],[Month]])/3,0))</f>
        <v>Q3</v>
      </c>
      <c r="B1083" s="14">
        <f>EOMONTH(Table1[[#This Row],[Credit Date]],-1)+1</f>
        <v>42614</v>
      </c>
      <c r="C1083" t="str">
        <f>CONCATENATE(Table1[[#This Row],[Issuer Last Name]],", ",Table1[[#This Row],[Issuer First Name]])</f>
        <v>No. 037, Employee</v>
      </c>
      <c r="D1083" t="str">
        <f>CONCATENATE(Table1[[#This Row],[Approver Last Name]],", ",Table1[[#This Row],[Approver First Name]])</f>
        <v>No. 037, Employee</v>
      </c>
      <c r="E1083" t="str">
        <f>CONCATENATE(Table1[[#This Row],[Customer Last Name]],", ",Table1[[#This Row],[Customer First Name]])</f>
        <v>No. 11506, Client</v>
      </c>
      <c r="F1083" t="str">
        <f>IF(Table1[[#This Row],[Credit Amount]]&gt;-19.99,"Less than 19.99",IF(Table1[[#This Row],[Credit Amount]]=-20,"20",IF(Table1[[#This Row],[Credit Amount]]&gt;-49.98,"20.01-49.98",IF(Table1[[#This Row],[Credit Amount]]=-49.99,"49.99",IF(Table1[[#This Row],[Credit Amount]]=-50,"50",IF(Table1[[#This Row],[Credit Amount]]&lt;-50.01,"Greater than 50"))))))</f>
        <v>Less than 19.99</v>
      </c>
      <c r="G1083" t="str">
        <f>IF(Table1[[#This Row],[Transaction Type]]="Maintenance","Non-Sales","Sales")</f>
        <v>Non-Sales</v>
      </c>
      <c r="H1083" t="str">
        <f>IF(Table1[[#This Row],[Quarter]]="q2",1,"")</f>
        <v/>
      </c>
      <c r="I1083">
        <f>IF(Table1[[#This Row],[Quarter]]="q3",1,"")</f>
        <v>1</v>
      </c>
      <c r="J1083" t="str">
        <f>IF(Table1[[#This Row],[Quarter]]="Q2",Table1[[#This Row],[Credit Amount]],"")</f>
        <v/>
      </c>
      <c r="K1083">
        <f>IF(Table1[[#This Row],[Quarter]]="Q3",Table1[[#This Row],[Credit Amount]],"")</f>
        <v>-14.5</v>
      </c>
      <c r="L1083" t="str">
        <f>IF(Table1[[#This Row],[Transaction Type]]="Upgrade",Table1[[#This Row],[Credit Amount]],IF(Table1[[#This Row],[Transaction Type]]="Activation",Table1[[#This Row],[Credit Amount]],""))</f>
        <v/>
      </c>
      <c r="M1083">
        <f>IF(Table1[[#This Row],[Transaction Type]]="Maintenance",Table1[[#This Row],[Credit Amount]],"")</f>
        <v>-14.5</v>
      </c>
      <c r="N1083">
        <v>10037</v>
      </c>
      <c r="O1083" t="s">
        <v>2489</v>
      </c>
      <c r="P1083" t="s">
        <v>2526</v>
      </c>
      <c r="Q1083" t="s">
        <v>289</v>
      </c>
      <c r="R1083">
        <v>10037</v>
      </c>
      <c r="S1083" t="s">
        <v>2489</v>
      </c>
      <c r="T1083" t="s">
        <v>2526</v>
      </c>
      <c r="U1083" t="s">
        <v>289</v>
      </c>
      <c r="V1083" t="s">
        <v>84</v>
      </c>
      <c r="W1083">
        <v>100002505</v>
      </c>
      <c r="X1083">
        <v>8005551506</v>
      </c>
      <c r="Y1083" t="s">
        <v>2595</v>
      </c>
      <c r="Z1083" t="s">
        <v>4101</v>
      </c>
      <c r="AA1083" s="13">
        <v>-14.5</v>
      </c>
      <c r="AB1083" s="14">
        <v>42625</v>
      </c>
      <c r="AC1083" t="s">
        <v>36</v>
      </c>
    </row>
    <row r="1084" spans="1:29" x14ac:dyDescent="0.25">
      <c r="A1084" t="str">
        <f>CONCATENATE("Q",ROUNDUP(MONTH(Table1[[#This Row],[Month]])/3,0))</f>
        <v>Q3</v>
      </c>
      <c r="B1084" s="14">
        <f>EOMONTH(Table1[[#This Row],[Credit Date]],-1)+1</f>
        <v>42614</v>
      </c>
      <c r="C1084" t="str">
        <f>CONCATENATE(Table1[[#This Row],[Issuer Last Name]],", ",Table1[[#This Row],[Issuer First Name]])</f>
        <v>No. 037, Employee</v>
      </c>
      <c r="D1084" t="str">
        <f>CONCATENATE(Table1[[#This Row],[Approver Last Name]],", ",Table1[[#This Row],[Approver First Name]])</f>
        <v>No. 037, Employee</v>
      </c>
      <c r="E1084" t="str">
        <f>CONCATENATE(Table1[[#This Row],[Customer Last Name]],", ",Table1[[#This Row],[Customer First Name]])</f>
        <v>No. 11691, Client</v>
      </c>
      <c r="F1084" t="str">
        <f>IF(Table1[[#This Row],[Credit Amount]]&gt;-19.99,"Less than 19.99",IF(Table1[[#This Row],[Credit Amount]]=-20,"20",IF(Table1[[#This Row],[Credit Amount]]&gt;-49.98,"20.01-49.98",IF(Table1[[#This Row],[Credit Amount]]=-49.99,"49.99",IF(Table1[[#This Row],[Credit Amount]]=-50,"50",IF(Table1[[#This Row],[Credit Amount]]&lt;-50.01,"Greater than 50"))))))</f>
        <v>20.01-49.98</v>
      </c>
      <c r="G1084" t="str">
        <f>IF(Table1[[#This Row],[Transaction Type]]="Maintenance","Non-Sales","Sales")</f>
        <v>Non-Sales</v>
      </c>
      <c r="H1084" t="str">
        <f>IF(Table1[[#This Row],[Quarter]]="q2",1,"")</f>
        <v/>
      </c>
      <c r="I1084">
        <f>IF(Table1[[#This Row],[Quarter]]="q3",1,"")</f>
        <v>1</v>
      </c>
      <c r="J1084" t="str">
        <f>IF(Table1[[#This Row],[Quarter]]="Q2",Table1[[#This Row],[Credit Amount]],"")</f>
        <v/>
      </c>
      <c r="K1084">
        <f>IF(Table1[[#This Row],[Quarter]]="Q3",Table1[[#This Row],[Credit Amount]],"")</f>
        <v>-36.130000000000003</v>
      </c>
      <c r="L1084" t="str">
        <f>IF(Table1[[#This Row],[Transaction Type]]="Upgrade",Table1[[#This Row],[Credit Amount]],IF(Table1[[#This Row],[Transaction Type]]="Activation",Table1[[#This Row],[Credit Amount]],""))</f>
        <v/>
      </c>
      <c r="M1084">
        <f>IF(Table1[[#This Row],[Transaction Type]]="Maintenance",Table1[[#This Row],[Credit Amount]],"")</f>
        <v>-36.130000000000003</v>
      </c>
      <c r="N1084">
        <v>10037</v>
      </c>
      <c r="O1084" t="s">
        <v>2489</v>
      </c>
      <c r="P1084" t="s">
        <v>2526</v>
      </c>
      <c r="Q1084" t="s">
        <v>289</v>
      </c>
      <c r="R1084">
        <v>10037</v>
      </c>
      <c r="S1084" t="s">
        <v>2489</v>
      </c>
      <c r="T1084" t="s">
        <v>2526</v>
      </c>
      <c r="U1084" t="s">
        <v>289</v>
      </c>
      <c r="V1084" t="s">
        <v>84</v>
      </c>
      <c r="W1084">
        <v>100002690</v>
      </c>
      <c r="X1084">
        <v>8005551691</v>
      </c>
      <c r="Y1084" t="s">
        <v>2595</v>
      </c>
      <c r="Z1084" t="s">
        <v>4286</v>
      </c>
      <c r="AA1084" s="13">
        <v>-36.130000000000003</v>
      </c>
      <c r="AB1084" s="14">
        <v>42629</v>
      </c>
      <c r="AC1084" t="s">
        <v>36</v>
      </c>
    </row>
    <row r="1085" spans="1:29" x14ac:dyDescent="0.25">
      <c r="A1085" t="str">
        <f>CONCATENATE("Q",ROUNDUP(MONTH(Table1[[#This Row],[Month]])/3,0))</f>
        <v>Q3</v>
      </c>
      <c r="B1085" s="14">
        <f>EOMONTH(Table1[[#This Row],[Credit Date]],-1)+1</f>
        <v>42614</v>
      </c>
      <c r="C1085" t="str">
        <f>CONCATENATE(Table1[[#This Row],[Issuer Last Name]],", ",Table1[[#This Row],[Issuer First Name]])</f>
        <v>No. 037, Employee</v>
      </c>
      <c r="D1085" t="str">
        <f>CONCATENATE(Table1[[#This Row],[Approver Last Name]],", ",Table1[[#This Row],[Approver First Name]])</f>
        <v>No. 048, Employee</v>
      </c>
      <c r="E1085" t="str">
        <f>CONCATENATE(Table1[[#This Row],[Customer Last Name]],", ",Table1[[#This Row],[Customer First Name]])</f>
        <v>No. 12204, Client</v>
      </c>
      <c r="F10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85" t="str">
        <f>IF(Table1[[#This Row],[Transaction Type]]="Maintenance","Non-Sales","Sales")</f>
        <v>Sales</v>
      </c>
      <c r="H1085" t="str">
        <f>IF(Table1[[#This Row],[Quarter]]="q2",1,"")</f>
        <v/>
      </c>
      <c r="I1085">
        <f>IF(Table1[[#This Row],[Quarter]]="q3",1,"")</f>
        <v>1</v>
      </c>
      <c r="J1085" t="str">
        <f>IF(Table1[[#This Row],[Quarter]]="Q2",Table1[[#This Row],[Credit Amount]],"")</f>
        <v/>
      </c>
      <c r="K1085">
        <f>IF(Table1[[#This Row],[Quarter]]="Q3",Table1[[#This Row],[Credit Amount]],"")</f>
        <v>-77.400000000000006</v>
      </c>
      <c r="L1085">
        <f>IF(Table1[[#This Row],[Transaction Type]]="Upgrade",Table1[[#This Row],[Credit Amount]],IF(Table1[[#This Row],[Transaction Type]]="Activation",Table1[[#This Row],[Credit Amount]],""))</f>
        <v>-77.400000000000006</v>
      </c>
      <c r="M1085" t="str">
        <f>IF(Table1[[#This Row],[Transaction Type]]="Maintenance",Table1[[#This Row],[Credit Amount]],"")</f>
        <v/>
      </c>
      <c r="N1085">
        <v>10037</v>
      </c>
      <c r="O1085" t="s">
        <v>2489</v>
      </c>
      <c r="P1085" t="s">
        <v>2526</v>
      </c>
      <c r="Q1085" t="s">
        <v>289</v>
      </c>
      <c r="R1085">
        <v>10048</v>
      </c>
      <c r="S1085" t="s">
        <v>2489</v>
      </c>
      <c r="T1085" t="s">
        <v>2537</v>
      </c>
      <c r="U1085" t="s">
        <v>290</v>
      </c>
      <c r="V1085" t="s">
        <v>84</v>
      </c>
      <c r="W1085">
        <v>100003203</v>
      </c>
      <c r="X1085">
        <v>8005552204</v>
      </c>
      <c r="Y1085" t="s">
        <v>2595</v>
      </c>
      <c r="Z1085" t="s">
        <v>4799</v>
      </c>
      <c r="AA1085" s="13">
        <v>-77.400000000000006</v>
      </c>
      <c r="AB1085" s="14">
        <v>42631</v>
      </c>
      <c r="AC1085" t="s">
        <v>37</v>
      </c>
    </row>
    <row r="1086" spans="1:29" x14ac:dyDescent="0.25">
      <c r="A1086" t="str">
        <f>CONCATENATE("Q",ROUNDUP(MONTH(Table1[[#This Row],[Month]])/3,0))</f>
        <v>Q3</v>
      </c>
      <c r="B1086" s="14">
        <f>EOMONTH(Table1[[#This Row],[Credit Date]],-1)+1</f>
        <v>42614</v>
      </c>
      <c r="C1086" t="str">
        <f>CONCATENATE(Table1[[#This Row],[Issuer Last Name]],", ",Table1[[#This Row],[Issuer First Name]])</f>
        <v>No. 037, Employee</v>
      </c>
      <c r="D1086" t="str">
        <f>CONCATENATE(Table1[[#This Row],[Approver Last Name]],", ",Table1[[#This Row],[Approver First Name]])</f>
        <v>No. 048, Employee</v>
      </c>
      <c r="E1086" t="str">
        <f>CONCATENATE(Table1[[#This Row],[Customer Last Name]],", ",Table1[[#This Row],[Customer First Name]])</f>
        <v>No. 12102, Client</v>
      </c>
      <c r="F10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86" t="str">
        <f>IF(Table1[[#This Row],[Transaction Type]]="Maintenance","Non-Sales","Sales")</f>
        <v>Sales</v>
      </c>
      <c r="H1086" t="str">
        <f>IF(Table1[[#This Row],[Quarter]]="q2",1,"")</f>
        <v/>
      </c>
      <c r="I1086">
        <f>IF(Table1[[#This Row],[Quarter]]="q3",1,"")</f>
        <v>1</v>
      </c>
      <c r="J1086" t="str">
        <f>IF(Table1[[#This Row],[Quarter]]="Q2",Table1[[#This Row],[Credit Amount]],"")</f>
        <v/>
      </c>
      <c r="K1086">
        <f>IF(Table1[[#This Row],[Quarter]]="Q3",Table1[[#This Row],[Credit Amount]],"")</f>
        <v>-85.36</v>
      </c>
      <c r="L1086">
        <f>IF(Table1[[#This Row],[Transaction Type]]="Upgrade",Table1[[#This Row],[Credit Amount]],IF(Table1[[#This Row],[Transaction Type]]="Activation",Table1[[#This Row],[Credit Amount]],""))</f>
        <v>-85.36</v>
      </c>
      <c r="M1086" t="str">
        <f>IF(Table1[[#This Row],[Transaction Type]]="Maintenance",Table1[[#This Row],[Credit Amount]],"")</f>
        <v/>
      </c>
      <c r="N1086">
        <v>10037</v>
      </c>
      <c r="O1086" t="s">
        <v>2489</v>
      </c>
      <c r="P1086" t="s">
        <v>2526</v>
      </c>
      <c r="Q1086" t="s">
        <v>289</v>
      </c>
      <c r="R1086">
        <v>10048</v>
      </c>
      <c r="S1086" t="s">
        <v>2489</v>
      </c>
      <c r="T1086" t="s">
        <v>2537</v>
      </c>
      <c r="U1086" t="s">
        <v>290</v>
      </c>
      <c r="V1086" t="s">
        <v>84</v>
      </c>
      <c r="W1086">
        <v>100003101</v>
      </c>
      <c r="X1086">
        <v>8005552102</v>
      </c>
      <c r="Y1086" t="s">
        <v>2595</v>
      </c>
      <c r="Z1086" t="s">
        <v>4697</v>
      </c>
      <c r="AA1086" s="13">
        <v>-85.36</v>
      </c>
      <c r="AB1086" s="14">
        <v>42633</v>
      </c>
      <c r="AC1086" t="s">
        <v>37</v>
      </c>
    </row>
    <row r="1087" spans="1:29" x14ac:dyDescent="0.25">
      <c r="A1087" t="str">
        <f>CONCATENATE("Q",ROUNDUP(MONTH(Table1[[#This Row],[Month]])/3,0))</f>
        <v>Q3</v>
      </c>
      <c r="B1087" s="14">
        <f>EOMONTH(Table1[[#This Row],[Credit Date]],-1)+1</f>
        <v>42614</v>
      </c>
      <c r="C1087" t="str">
        <f>CONCATENATE(Table1[[#This Row],[Issuer Last Name]],", ",Table1[[#This Row],[Issuer First Name]])</f>
        <v>No. 037, Employee</v>
      </c>
      <c r="D1087" t="str">
        <f>CONCATENATE(Table1[[#This Row],[Approver Last Name]],", ",Table1[[#This Row],[Approver First Name]])</f>
        <v>No. 048, Employee</v>
      </c>
      <c r="E1087" t="str">
        <f>CONCATENATE(Table1[[#This Row],[Customer Last Name]],", ",Table1[[#This Row],[Customer First Name]])</f>
        <v>No. 13316, Client</v>
      </c>
      <c r="F10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87" t="str">
        <f>IF(Table1[[#This Row],[Transaction Type]]="Maintenance","Non-Sales","Sales")</f>
        <v>Sales</v>
      </c>
      <c r="H1087" t="str">
        <f>IF(Table1[[#This Row],[Quarter]]="q2",1,"")</f>
        <v/>
      </c>
      <c r="I1087">
        <f>IF(Table1[[#This Row],[Quarter]]="q3",1,"")</f>
        <v>1</v>
      </c>
      <c r="J1087" t="str">
        <f>IF(Table1[[#This Row],[Quarter]]="Q2",Table1[[#This Row],[Credit Amount]],"")</f>
        <v/>
      </c>
      <c r="K1087">
        <f>IF(Table1[[#This Row],[Quarter]]="Q3",Table1[[#This Row],[Credit Amount]],"")</f>
        <v>-72.290000000000006</v>
      </c>
      <c r="L1087">
        <f>IF(Table1[[#This Row],[Transaction Type]]="Upgrade",Table1[[#This Row],[Credit Amount]],IF(Table1[[#This Row],[Transaction Type]]="Activation",Table1[[#This Row],[Credit Amount]],""))</f>
        <v>-72.290000000000006</v>
      </c>
      <c r="M1087" t="str">
        <f>IF(Table1[[#This Row],[Transaction Type]]="Maintenance",Table1[[#This Row],[Credit Amount]],"")</f>
        <v/>
      </c>
      <c r="N1087">
        <v>10037</v>
      </c>
      <c r="O1087" t="s">
        <v>2489</v>
      </c>
      <c r="P1087" t="s">
        <v>2526</v>
      </c>
      <c r="Q1087" t="s">
        <v>289</v>
      </c>
      <c r="R1087">
        <v>10048</v>
      </c>
      <c r="S1087" t="s">
        <v>2489</v>
      </c>
      <c r="T1087" t="s">
        <v>2537</v>
      </c>
      <c r="U1087" t="s">
        <v>290</v>
      </c>
      <c r="V1087" t="s">
        <v>84</v>
      </c>
      <c r="W1087">
        <v>100004315</v>
      </c>
      <c r="X1087">
        <v>8005553316</v>
      </c>
      <c r="Y1087" t="s">
        <v>2595</v>
      </c>
      <c r="Z1087" t="s">
        <v>5904</v>
      </c>
      <c r="AA1087" s="13">
        <v>-72.290000000000006</v>
      </c>
      <c r="AB1087" s="14">
        <v>42633</v>
      </c>
      <c r="AC1087" t="s">
        <v>37</v>
      </c>
    </row>
    <row r="1088" spans="1:29" x14ac:dyDescent="0.25">
      <c r="A1088" t="str">
        <f>CONCATENATE("Q",ROUNDUP(MONTH(Table1[[#This Row],[Month]])/3,0))</f>
        <v>Q3</v>
      </c>
      <c r="B1088" s="14">
        <f>EOMONTH(Table1[[#This Row],[Credit Date]],-1)+1</f>
        <v>42614</v>
      </c>
      <c r="C1088" t="str">
        <f>CONCATENATE(Table1[[#This Row],[Issuer Last Name]],", ",Table1[[#This Row],[Issuer First Name]])</f>
        <v>No. 037, Employee</v>
      </c>
      <c r="D1088" t="str">
        <f>CONCATENATE(Table1[[#This Row],[Approver Last Name]],", ",Table1[[#This Row],[Approver First Name]])</f>
        <v>No. 037, Employee</v>
      </c>
      <c r="E1088" t="str">
        <f>CONCATENATE(Table1[[#This Row],[Customer Last Name]],", ",Table1[[#This Row],[Customer First Name]])</f>
        <v>No. 13588, Client</v>
      </c>
      <c r="F1088" t="str">
        <f>IF(Table1[[#This Row],[Credit Amount]]&gt;-19.99,"Less than 19.99",IF(Table1[[#This Row],[Credit Amount]]=-20,"20",IF(Table1[[#This Row],[Credit Amount]]&gt;-49.98,"20.01-49.98",IF(Table1[[#This Row],[Credit Amount]]=-49.99,"49.99",IF(Table1[[#This Row],[Credit Amount]]=-50,"50",IF(Table1[[#This Row],[Credit Amount]]&lt;-50.01,"Greater than 50"))))))</f>
        <v>20.01-49.98</v>
      </c>
      <c r="G1088" t="str">
        <f>IF(Table1[[#This Row],[Transaction Type]]="Maintenance","Non-Sales","Sales")</f>
        <v>Non-Sales</v>
      </c>
      <c r="H1088" t="str">
        <f>IF(Table1[[#This Row],[Quarter]]="q2",1,"")</f>
        <v/>
      </c>
      <c r="I1088">
        <f>IF(Table1[[#This Row],[Quarter]]="q3",1,"")</f>
        <v>1</v>
      </c>
      <c r="J1088" t="str">
        <f>IF(Table1[[#This Row],[Quarter]]="Q2",Table1[[#This Row],[Credit Amount]],"")</f>
        <v/>
      </c>
      <c r="K1088">
        <f>IF(Table1[[#This Row],[Quarter]]="Q3",Table1[[#This Row],[Credit Amount]],"")</f>
        <v>-32.46</v>
      </c>
      <c r="L1088" t="str">
        <f>IF(Table1[[#This Row],[Transaction Type]]="Upgrade",Table1[[#This Row],[Credit Amount]],IF(Table1[[#This Row],[Transaction Type]]="Activation",Table1[[#This Row],[Credit Amount]],""))</f>
        <v/>
      </c>
      <c r="M1088">
        <f>IF(Table1[[#This Row],[Transaction Type]]="Maintenance",Table1[[#This Row],[Credit Amount]],"")</f>
        <v>-32.46</v>
      </c>
      <c r="N1088">
        <v>10037</v>
      </c>
      <c r="O1088" t="s">
        <v>2489</v>
      </c>
      <c r="P1088" t="s">
        <v>2526</v>
      </c>
      <c r="Q1088" t="s">
        <v>289</v>
      </c>
      <c r="R1088">
        <v>10037</v>
      </c>
      <c r="S1088" t="s">
        <v>2489</v>
      </c>
      <c r="T1088" t="s">
        <v>2526</v>
      </c>
      <c r="U1088" t="s">
        <v>289</v>
      </c>
      <c r="V1088" t="s">
        <v>84</v>
      </c>
      <c r="W1088">
        <v>100004587</v>
      </c>
      <c r="X1088">
        <v>8005553588</v>
      </c>
      <c r="Y1088" t="s">
        <v>2595</v>
      </c>
      <c r="Z1088" t="s">
        <v>6176</v>
      </c>
      <c r="AA1088" s="13">
        <v>-32.46</v>
      </c>
      <c r="AB1088" s="14">
        <v>42635</v>
      </c>
      <c r="AC1088" t="s">
        <v>36</v>
      </c>
    </row>
    <row r="1089" spans="1:29" x14ac:dyDescent="0.25">
      <c r="A1089" t="str">
        <f>CONCATENATE("Q",ROUNDUP(MONTH(Table1[[#This Row],[Month]])/3,0))</f>
        <v>Q3</v>
      </c>
      <c r="B1089" s="14">
        <f>EOMONTH(Table1[[#This Row],[Credit Date]],-1)+1</f>
        <v>42614</v>
      </c>
      <c r="C1089" t="str">
        <f>CONCATENATE(Table1[[#This Row],[Issuer Last Name]],", ",Table1[[#This Row],[Issuer First Name]])</f>
        <v>No. 037, Employee</v>
      </c>
      <c r="D1089" t="str">
        <f>CONCATENATE(Table1[[#This Row],[Approver Last Name]],", ",Table1[[#This Row],[Approver First Name]])</f>
        <v>No. 037, Employee</v>
      </c>
      <c r="E1089" t="str">
        <f>CONCATENATE(Table1[[#This Row],[Customer Last Name]],", ",Table1[[#This Row],[Customer First Name]])</f>
        <v>No. 13257, Client</v>
      </c>
      <c r="F1089" t="str">
        <f>IF(Table1[[#This Row],[Credit Amount]]&gt;-19.99,"Less than 19.99",IF(Table1[[#This Row],[Credit Amount]]=-20,"20",IF(Table1[[#This Row],[Credit Amount]]&gt;-49.98,"20.01-49.98",IF(Table1[[#This Row],[Credit Amount]]=-49.99,"49.99",IF(Table1[[#This Row],[Credit Amount]]=-50,"50",IF(Table1[[#This Row],[Credit Amount]]&lt;-50.01,"Greater than 50"))))))</f>
        <v>Less than 19.99</v>
      </c>
      <c r="G1089" t="str">
        <f>IF(Table1[[#This Row],[Transaction Type]]="Maintenance","Non-Sales","Sales")</f>
        <v>Non-Sales</v>
      </c>
      <c r="H1089" t="str">
        <f>IF(Table1[[#This Row],[Quarter]]="q2",1,"")</f>
        <v/>
      </c>
      <c r="I1089">
        <f>IF(Table1[[#This Row],[Quarter]]="q3",1,"")</f>
        <v>1</v>
      </c>
      <c r="J1089" t="str">
        <f>IF(Table1[[#This Row],[Quarter]]="Q2",Table1[[#This Row],[Credit Amount]],"")</f>
        <v/>
      </c>
      <c r="K1089">
        <f>IF(Table1[[#This Row],[Quarter]]="Q3",Table1[[#This Row],[Credit Amount]],"")</f>
        <v>-5.08</v>
      </c>
      <c r="L1089" t="str">
        <f>IF(Table1[[#This Row],[Transaction Type]]="Upgrade",Table1[[#This Row],[Credit Amount]],IF(Table1[[#This Row],[Transaction Type]]="Activation",Table1[[#This Row],[Credit Amount]],""))</f>
        <v/>
      </c>
      <c r="M1089">
        <f>IF(Table1[[#This Row],[Transaction Type]]="Maintenance",Table1[[#This Row],[Credit Amount]],"")</f>
        <v>-5.08</v>
      </c>
      <c r="N1089">
        <v>10037</v>
      </c>
      <c r="O1089" t="s">
        <v>2489</v>
      </c>
      <c r="P1089" t="s">
        <v>2526</v>
      </c>
      <c r="Q1089" t="s">
        <v>289</v>
      </c>
      <c r="R1089">
        <v>10037</v>
      </c>
      <c r="S1089" t="s">
        <v>2489</v>
      </c>
      <c r="T1089" t="s">
        <v>2526</v>
      </c>
      <c r="U1089" t="s">
        <v>289</v>
      </c>
      <c r="V1089" t="s">
        <v>84</v>
      </c>
      <c r="W1089">
        <v>100004256</v>
      </c>
      <c r="X1089">
        <v>8005553257</v>
      </c>
      <c r="Y1089" t="s">
        <v>2595</v>
      </c>
      <c r="Z1089" t="s">
        <v>5845</v>
      </c>
      <c r="AA1089" s="13">
        <v>-5.08</v>
      </c>
      <c r="AB1089" s="14">
        <v>42635</v>
      </c>
      <c r="AC1089" t="s">
        <v>36</v>
      </c>
    </row>
    <row r="1090" spans="1:29" x14ac:dyDescent="0.25">
      <c r="A1090" t="str">
        <f>CONCATENATE("Q",ROUNDUP(MONTH(Table1[[#This Row],[Month]])/3,0))</f>
        <v>Q3</v>
      </c>
      <c r="B1090" s="14">
        <f>EOMONTH(Table1[[#This Row],[Credit Date]],-1)+1</f>
        <v>42614</v>
      </c>
      <c r="C1090" t="str">
        <f>CONCATENATE(Table1[[#This Row],[Issuer Last Name]],", ",Table1[[#This Row],[Issuer First Name]])</f>
        <v>No. 037, Employee</v>
      </c>
      <c r="D1090" t="str">
        <f>CONCATENATE(Table1[[#This Row],[Approver Last Name]],", ",Table1[[#This Row],[Approver First Name]])</f>
        <v>No. 037, Employee</v>
      </c>
      <c r="E1090" t="str">
        <f>CONCATENATE(Table1[[#This Row],[Customer Last Name]],", ",Table1[[#This Row],[Customer First Name]])</f>
        <v>No. 12180, Client</v>
      </c>
      <c r="F1090" t="str">
        <f>IF(Table1[[#This Row],[Credit Amount]]&gt;-19.99,"Less than 19.99",IF(Table1[[#This Row],[Credit Amount]]=-20,"20",IF(Table1[[#This Row],[Credit Amount]]&gt;-49.98,"20.01-49.98",IF(Table1[[#This Row],[Credit Amount]]=-49.99,"49.99",IF(Table1[[#This Row],[Credit Amount]]=-50,"50",IF(Table1[[#This Row],[Credit Amount]]&lt;-50.01,"Greater than 50"))))))</f>
        <v>20.01-49.98</v>
      </c>
      <c r="G1090" t="str">
        <f>IF(Table1[[#This Row],[Transaction Type]]="Maintenance","Non-Sales","Sales")</f>
        <v>Non-Sales</v>
      </c>
      <c r="H1090" t="str">
        <f>IF(Table1[[#This Row],[Quarter]]="q2",1,"")</f>
        <v/>
      </c>
      <c r="I1090">
        <f>IF(Table1[[#This Row],[Quarter]]="q3",1,"")</f>
        <v>1</v>
      </c>
      <c r="J1090" t="str">
        <f>IF(Table1[[#This Row],[Quarter]]="Q2",Table1[[#This Row],[Credit Amount]],"")</f>
        <v/>
      </c>
      <c r="K1090">
        <f>IF(Table1[[#This Row],[Quarter]]="Q3",Table1[[#This Row],[Credit Amount]],"")</f>
        <v>-31.76</v>
      </c>
      <c r="L1090" t="str">
        <f>IF(Table1[[#This Row],[Transaction Type]]="Upgrade",Table1[[#This Row],[Credit Amount]],IF(Table1[[#This Row],[Transaction Type]]="Activation",Table1[[#This Row],[Credit Amount]],""))</f>
        <v/>
      </c>
      <c r="M1090">
        <f>IF(Table1[[#This Row],[Transaction Type]]="Maintenance",Table1[[#This Row],[Credit Amount]],"")</f>
        <v>-31.76</v>
      </c>
      <c r="N1090">
        <v>10037</v>
      </c>
      <c r="O1090" t="s">
        <v>2489</v>
      </c>
      <c r="P1090" t="s">
        <v>2526</v>
      </c>
      <c r="Q1090" t="s">
        <v>289</v>
      </c>
      <c r="R1090">
        <v>10037</v>
      </c>
      <c r="S1090" t="s">
        <v>2489</v>
      </c>
      <c r="T1090" t="s">
        <v>2526</v>
      </c>
      <c r="U1090" t="s">
        <v>289</v>
      </c>
      <c r="V1090" t="s">
        <v>84</v>
      </c>
      <c r="W1090">
        <v>100003179</v>
      </c>
      <c r="X1090">
        <v>8005552180</v>
      </c>
      <c r="Y1090" t="s">
        <v>2595</v>
      </c>
      <c r="Z1090" t="s">
        <v>4775</v>
      </c>
      <c r="AA1090" s="13">
        <v>-31.76</v>
      </c>
      <c r="AB1090" s="14">
        <v>42643</v>
      </c>
      <c r="AC1090" t="s">
        <v>36</v>
      </c>
    </row>
    <row r="1091" spans="1:29" x14ac:dyDescent="0.25">
      <c r="A1091" t="str">
        <f>CONCATENATE("Q",ROUNDUP(MONTH(Table1[[#This Row],[Month]])/3,0))</f>
        <v>Q2</v>
      </c>
      <c r="B1091" s="14">
        <f>EOMONTH(Table1[[#This Row],[Credit Date]],-1)+1</f>
        <v>42461</v>
      </c>
      <c r="C1091" t="str">
        <f>CONCATENATE(Table1[[#This Row],[Issuer Last Name]],", ",Table1[[#This Row],[Issuer First Name]])</f>
        <v>No. 075, Employee</v>
      </c>
      <c r="D1091" t="str">
        <f>CONCATENATE(Table1[[#This Row],[Approver Last Name]],", ",Table1[[#This Row],[Approver First Name]])</f>
        <v>No. 048, Employee</v>
      </c>
      <c r="E1091" t="str">
        <f>CONCATENATE(Table1[[#This Row],[Customer Last Name]],", ",Table1[[#This Row],[Customer First Name]])</f>
        <v>No. 12720, Client</v>
      </c>
      <c r="F1091" t="str">
        <f>IF(Table1[[#This Row],[Credit Amount]]&gt;-19.99,"Less than 19.99",IF(Table1[[#This Row],[Credit Amount]]=-20,"20",IF(Table1[[#This Row],[Credit Amount]]&gt;-49.98,"20.01-49.98",IF(Table1[[#This Row],[Credit Amount]]=-49.99,"49.99",IF(Table1[[#This Row],[Credit Amount]]=-50,"50",IF(Table1[[#This Row],[Credit Amount]]&lt;-50.01,"Greater than 50"))))))</f>
        <v>20.01-49.98</v>
      </c>
      <c r="G1091" t="str">
        <f>IF(Table1[[#This Row],[Transaction Type]]="Maintenance","Non-Sales","Sales")</f>
        <v>Non-Sales</v>
      </c>
      <c r="H1091">
        <f>IF(Table1[[#This Row],[Quarter]]="q2",1,"")</f>
        <v>1</v>
      </c>
      <c r="I1091" t="str">
        <f>IF(Table1[[#This Row],[Quarter]]="q3",1,"")</f>
        <v/>
      </c>
      <c r="J1091">
        <f>IF(Table1[[#This Row],[Quarter]]="Q2",Table1[[#This Row],[Credit Amount]],"")</f>
        <v>-35.270000000000003</v>
      </c>
      <c r="K1091" t="str">
        <f>IF(Table1[[#This Row],[Quarter]]="Q3",Table1[[#This Row],[Credit Amount]],"")</f>
        <v/>
      </c>
      <c r="L1091" t="str">
        <f>IF(Table1[[#This Row],[Transaction Type]]="Upgrade",Table1[[#This Row],[Credit Amount]],IF(Table1[[#This Row],[Transaction Type]]="Activation",Table1[[#This Row],[Credit Amount]],""))</f>
        <v/>
      </c>
      <c r="M1091">
        <f>IF(Table1[[#This Row],[Transaction Type]]="Maintenance",Table1[[#This Row],[Credit Amount]],"")</f>
        <v>-35.270000000000003</v>
      </c>
      <c r="N1091">
        <v>10075</v>
      </c>
      <c r="O1091" t="s">
        <v>2489</v>
      </c>
      <c r="P1091" t="s">
        <v>2564</v>
      </c>
      <c r="Q1091" t="s">
        <v>289</v>
      </c>
      <c r="R1091">
        <v>10048</v>
      </c>
      <c r="S1091" t="s">
        <v>2489</v>
      </c>
      <c r="T1091" t="s">
        <v>2537</v>
      </c>
      <c r="U1091" t="s">
        <v>290</v>
      </c>
      <c r="V1091" t="s">
        <v>84</v>
      </c>
      <c r="W1091">
        <v>100003719</v>
      </c>
      <c r="X1091">
        <v>8005552720</v>
      </c>
      <c r="Y1091" t="s">
        <v>2595</v>
      </c>
      <c r="Z1091" t="s">
        <v>5313</v>
      </c>
      <c r="AA1091" s="13">
        <v>-35.270000000000003</v>
      </c>
      <c r="AB1091" s="14">
        <v>42466</v>
      </c>
      <c r="AC1091" t="s">
        <v>36</v>
      </c>
    </row>
    <row r="1092" spans="1:29" x14ac:dyDescent="0.25">
      <c r="A1092" t="str">
        <f>CONCATENATE("Q",ROUNDUP(MONTH(Table1[[#This Row],[Month]])/3,0))</f>
        <v>Q2</v>
      </c>
      <c r="B1092" s="14">
        <f>EOMONTH(Table1[[#This Row],[Credit Date]],-1)+1</f>
        <v>42461</v>
      </c>
      <c r="C1092" t="str">
        <f>CONCATENATE(Table1[[#This Row],[Issuer Last Name]],", ",Table1[[#This Row],[Issuer First Name]])</f>
        <v>No. 075, Employee</v>
      </c>
      <c r="D1092" t="str">
        <f>CONCATENATE(Table1[[#This Row],[Approver Last Name]],", ",Table1[[#This Row],[Approver First Name]])</f>
        <v>No. 048, Employee</v>
      </c>
      <c r="E1092" t="str">
        <f>CONCATENATE(Table1[[#This Row],[Customer Last Name]],", ",Table1[[#This Row],[Customer First Name]])</f>
        <v>No. 12692, Client</v>
      </c>
      <c r="F1092" t="str">
        <f>IF(Table1[[#This Row],[Credit Amount]]&gt;-19.99,"Less than 19.99",IF(Table1[[#This Row],[Credit Amount]]=-20,"20",IF(Table1[[#This Row],[Credit Amount]]&gt;-49.98,"20.01-49.98",IF(Table1[[#This Row],[Credit Amount]]=-49.99,"49.99",IF(Table1[[#This Row],[Credit Amount]]=-50,"50",IF(Table1[[#This Row],[Credit Amount]]&lt;-50.01,"Greater than 50"))))))</f>
        <v>Less than 19.99</v>
      </c>
      <c r="G1092" t="str">
        <f>IF(Table1[[#This Row],[Transaction Type]]="Maintenance","Non-Sales","Sales")</f>
        <v>Sales</v>
      </c>
      <c r="H1092">
        <f>IF(Table1[[#This Row],[Quarter]]="q2",1,"")</f>
        <v>1</v>
      </c>
      <c r="I1092" t="str">
        <f>IF(Table1[[#This Row],[Quarter]]="q3",1,"")</f>
        <v/>
      </c>
      <c r="J1092">
        <f>IF(Table1[[#This Row],[Quarter]]="Q2",Table1[[#This Row],[Credit Amount]],"")</f>
        <v>-9.56</v>
      </c>
      <c r="K1092" t="str">
        <f>IF(Table1[[#This Row],[Quarter]]="Q3",Table1[[#This Row],[Credit Amount]],"")</f>
        <v/>
      </c>
      <c r="L1092">
        <f>IF(Table1[[#This Row],[Transaction Type]]="Upgrade",Table1[[#This Row],[Credit Amount]],IF(Table1[[#This Row],[Transaction Type]]="Activation",Table1[[#This Row],[Credit Amount]],""))</f>
        <v>-9.56</v>
      </c>
      <c r="M1092" t="str">
        <f>IF(Table1[[#This Row],[Transaction Type]]="Maintenance",Table1[[#This Row],[Credit Amount]],"")</f>
        <v/>
      </c>
      <c r="N1092">
        <v>10075</v>
      </c>
      <c r="O1092" t="s">
        <v>2489</v>
      </c>
      <c r="P1092" t="s">
        <v>2564</v>
      </c>
      <c r="Q1092" t="s">
        <v>289</v>
      </c>
      <c r="R1092">
        <v>10048</v>
      </c>
      <c r="S1092" t="s">
        <v>2489</v>
      </c>
      <c r="T1092" t="s">
        <v>2537</v>
      </c>
      <c r="U1092" t="s">
        <v>290</v>
      </c>
      <c r="V1092" t="s">
        <v>84</v>
      </c>
      <c r="W1092">
        <v>100003691</v>
      </c>
      <c r="X1092">
        <v>8005552692</v>
      </c>
      <c r="Y1092" t="s">
        <v>2595</v>
      </c>
      <c r="Z1092" t="s">
        <v>5286</v>
      </c>
      <c r="AA1092" s="13">
        <v>-9.56</v>
      </c>
      <c r="AB1092" s="14">
        <v>42467</v>
      </c>
      <c r="AC1092" t="s">
        <v>35</v>
      </c>
    </row>
    <row r="1093" spans="1:29" x14ac:dyDescent="0.25">
      <c r="A1093" t="str">
        <f>CONCATENATE("Q",ROUNDUP(MONTH(Table1[[#This Row],[Month]])/3,0))</f>
        <v>Q2</v>
      </c>
      <c r="B1093" s="14">
        <f>EOMONTH(Table1[[#This Row],[Credit Date]],-1)+1</f>
        <v>42461</v>
      </c>
      <c r="C1093" t="str">
        <f>CONCATENATE(Table1[[#This Row],[Issuer Last Name]],", ",Table1[[#This Row],[Issuer First Name]])</f>
        <v>No. 075, Employee</v>
      </c>
      <c r="D1093" t="str">
        <f>CONCATENATE(Table1[[#This Row],[Approver Last Name]],", ",Table1[[#This Row],[Approver First Name]])</f>
        <v>No. 048, Employee</v>
      </c>
      <c r="E1093" t="str">
        <f>CONCATENATE(Table1[[#This Row],[Customer Last Name]],", ",Table1[[#This Row],[Customer First Name]])</f>
        <v>No. 12980, Client</v>
      </c>
      <c r="F1093" t="str">
        <f>IF(Table1[[#This Row],[Credit Amount]]&gt;-19.99,"Less than 19.99",IF(Table1[[#This Row],[Credit Amount]]=-20,"20",IF(Table1[[#This Row],[Credit Amount]]&gt;-49.98,"20.01-49.98",IF(Table1[[#This Row],[Credit Amount]]=-49.99,"49.99",IF(Table1[[#This Row],[Credit Amount]]=-50,"50",IF(Table1[[#This Row],[Credit Amount]]&lt;-50.01,"Greater than 50"))))))</f>
        <v>Less than 19.99</v>
      </c>
      <c r="G1093" t="str">
        <f>IF(Table1[[#This Row],[Transaction Type]]="Maintenance","Non-Sales","Sales")</f>
        <v>Non-Sales</v>
      </c>
      <c r="H1093">
        <f>IF(Table1[[#This Row],[Quarter]]="q2",1,"")</f>
        <v>1</v>
      </c>
      <c r="I1093" t="str">
        <f>IF(Table1[[#This Row],[Quarter]]="q3",1,"")</f>
        <v/>
      </c>
      <c r="J1093">
        <f>IF(Table1[[#This Row],[Quarter]]="Q2",Table1[[#This Row],[Credit Amount]],"")</f>
        <v>-17.96</v>
      </c>
      <c r="K1093" t="str">
        <f>IF(Table1[[#This Row],[Quarter]]="Q3",Table1[[#This Row],[Credit Amount]],"")</f>
        <v/>
      </c>
      <c r="L1093" t="str">
        <f>IF(Table1[[#This Row],[Transaction Type]]="Upgrade",Table1[[#This Row],[Credit Amount]],IF(Table1[[#This Row],[Transaction Type]]="Activation",Table1[[#This Row],[Credit Amount]],""))</f>
        <v/>
      </c>
      <c r="M1093">
        <f>IF(Table1[[#This Row],[Transaction Type]]="Maintenance",Table1[[#This Row],[Credit Amount]],"")</f>
        <v>-17.96</v>
      </c>
      <c r="N1093">
        <v>10075</v>
      </c>
      <c r="O1093" t="s">
        <v>2489</v>
      </c>
      <c r="P1093" t="s">
        <v>2564</v>
      </c>
      <c r="Q1093" t="s">
        <v>289</v>
      </c>
      <c r="R1093">
        <v>10048</v>
      </c>
      <c r="S1093" t="s">
        <v>2489</v>
      </c>
      <c r="T1093" t="s">
        <v>2537</v>
      </c>
      <c r="U1093" t="s">
        <v>290</v>
      </c>
      <c r="V1093" t="s">
        <v>84</v>
      </c>
      <c r="W1093">
        <v>100003979</v>
      </c>
      <c r="X1093">
        <v>8005552980</v>
      </c>
      <c r="Y1093" t="s">
        <v>2595</v>
      </c>
      <c r="Z1093" t="s">
        <v>5568</v>
      </c>
      <c r="AA1093" s="13">
        <v>-17.96</v>
      </c>
      <c r="AB1093" s="14">
        <v>42481</v>
      </c>
      <c r="AC1093" t="s">
        <v>36</v>
      </c>
    </row>
    <row r="1094" spans="1:29" x14ac:dyDescent="0.25">
      <c r="A1094" t="str">
        <f>CONCATENATE("Q",ROUNDUP(MONTH(Table1[[#This Row],[Month]])/3,0))</f>
        <v>Q2</v>
      </c>
      <c r="B1094" s="14">
        <f>EOMONTH(Table1[[#This Row],[Credit Date]],-1)+1</f>
        <v>42461</v>
      </c>
      <c r="C1094" t="str">
        <f>CONCATENATE(Table1[[#This Row],[Issuer Last Name]],", ",Table1[[#This Row],[Issuer First Name]])</f>
        <v>No. 075, Employee</v>
      </c>
      <c r="D1094" t="str">
        <f>CONCATENATE(Table1[[#This Row],[Approver Last Name]],", ",Table1[[#This Row],[Approver First Name]])</f>
        <v>No. 048, Employee</v>
      </c>
      <c r="E1094" t="str">
        <f>CONCATENATE(Table1[[#This Row],[Customer Last Name]],", ",Table1[[#This Row],[Customer First Name]])</f>
        <v>No. 12999, Client</v>
      </c>
      <c r="F10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94" t="str">
        <f>IF(Table1[[#This Row],[Transaction Type]]="Maintenance","Non-Sales","Sales")</f>
        <v>Non-Sales</v>
      </c>
      <c r="H1094">
        <f>IF(Table1[[#This Row],[Quarter]]="q2",1,"")</f>
        <v>1</v>
      </c>
      <c r="I1094" t="str">
        <f>IF(Table1[[#This Row],[Quarter]]="q3",1,"")</f>
        <v/>
      </c>
      <c r="J1094">
        <f>IF(Table1[[#This Row],[Quarter]]="Q2",Table1[[#This Row],[Credit Amount]],"")</f>
        <v>-94.98</v>
      </c>
      <c r="K1094" t="str">
        <f>IF(Table1[[#This Row],[Quarter]]="Q3",Table1[[#This Row],[Credit Amount]],"")</f>
        <v/>
      </c>
      <c r="L1094" t="str">
        <f>IF(Table1[[#This Row],[Transaction Type]]="Upgrade",Table1[[#This Row],[Credit Amount]],IF(Table1[[#This Row],[Transaction Type]]="Activation",Table1[[#This Row],[Credit Amount]],""))</f>
        <v/>
      </c>
      <c r="M1094">
        <f>IF(Table1[[#This Row],[Transaction Type]]="Maintenance",Table1[[#This Row],[Credit Amount]],"")</f>
        <v>-94.98</v>
      </c>
      <c r="N1094">
        <v>10075</v>
      </c>
      <c r="O1094" t="s">
        <v>2489</v>
      </c>
      <c r="P1094" t="s">
        <v>2564</v>
      </c>
      <c r="Q1094" t="s">
        <v>289</v>
      </c>
      <c r="R1094">
        <v>10048</v>
      </c>
      <c r="S1094" t="s">
        <v>2489</v>
      </c>
      <c r="T1094" t="s">
        <v>2537</v>
      </c>
      <c r="U1094" t="s">
        <v>290</v>
      </c>
      <c r="V1094" t="s">
        <v>84</v>
      </c>
      <c r="W1094">
        <v>100003998</v>
      </c>
      <c r="X1094">
        <v>8005552999</v>
      </c>
      <c r="Y1094" t="s">
        <v>2595</v>
      </c>
      <c r="Z1094" t="s">
        <v>5587</v>
      </c>
      <c r="AA1094" s="13">
        <v>-94.98</v>
      </c>
      <c r="AB1094" s="14">
        <v>42481</v>
      </c>
      <c r="AC1094" t="s">
        <v>36</v>
      </c>
    </row>
    <row r="1095" spans="1:29" x14ac:dyDescent="0.25">
      <c r="A1095" t="str">
        <f>CONCATENATE("Q",ROUNDUP(MONTH(Table1[[#This Row],[Month]])/3,0))</f>
        <v>Q2</v>
      </c>
      <c r="B1095" s="14">
        <f>EOMONTH(Table1[[#This Row],[Credit Date]],-1)+1</f>
        <v>42461</v>
      </c>
      <c r="C1095" t="str">
        <f>CONCATENATE(Table1[[#This Row],[Issuer Last Name]],", ",Table1[[#This Row],[Issuer First Name]])</f>
        <v>No. 075, Employee</v>
      </c>
      <c r="D1095" t="str">
        <f>CONCATENATE(Table1[[#This Row],[Approver Last Name]],", ",Table1[[#This Row],[Approver First Name]])</f>
        <v>No. 048, Employee</v>
      </c>
      <c r="E1095" t="str">
        <f>CONCATENATE(Table1[[#This Row],[Customer Last Name]],", ",Table1[[#This Row],[Customer First Name]])</f>
        <v>No. 10813, Client</v>
      </c>
      <c r="F1095" t="str">
        <f>IF(Table1[[#This Row],[Credit Amount]]&gt;-19.99,"Less than 19.99",IF(Table1[[#This Row],[Credit Amount]]=-20,"20",IF(Table1[[#This Row],[Credit Amount]]&gt;-49.98,"20.01-49.98",IF(Table1[[#This Row],[Credit Amount]]=-49.99,"49.99",IF(Table1[[#This Row],[Credit Amount]]=-50,"50",IF(Table1[[#This Row],[Credit Amount]]&lt;-50.01,"Greater than 50"))))))</f>
        <v>20.01-49.98</v>
      </c>
      <c r="G1095" t="str">
        <f>IF(Table1[[#This Row],[Transaction Type]]="Maintenance","Non-Sales","Sales")</f>
        <v>Sales</v>
      </c>
      <c r="H1095">
        <f>IF(Table1[[#This Row],[Quarter]]="q2",1,"")</f>
        <v>1</v>
      </c>
      <c r="I1095" t="str">
        <f>IF(Table1[[#This Row],[Quarter]]="q3",1,"")</f>
        <v/>
      </c>
      <c r="J1095">
        <f>IF(Table1[[#This Row],[Quarter]]="Q2",Table1[[#This Row],[Credit Amount]],"")</f>
        <v>-39.86</v>
      </c>
      <c r="K1095" t="str">
        <f>IF(Table1[[#This Row],[Quarter]]="Q3",Table1[[#This Row],[Credit Amount]],"")</f>
        <v/>
      </c>
      <c r="L1095">
        <f>IF(Table1[[#This Row],[Transaction Type]]="Upgrade",Table1[[#This Row],[Credit Amount]],IF(Table1[[#This Row],[Transaction Type]]="Activation",Table1[[#This Row],[Credit Amount]],""))</f>
        <v>-39.86</v>
      </c>
      <c r="M1095" t="str">
        <f>IF(Table1[[#This Row],[Transaction Type]]="Maintenance",Table1[[#This Row],[Credit Amount]],"")</f>
        <v/>
      </c>
      <c r="N1095">
        <v>10075</v>
      </c>
      <c r="O1095" t="s">
        <v>2489</v>
      </c>
      <c r="P1095" t="s">
        <v>2564</v>
      </c>
      <c r="Q1095" t="s">
        <v>289</v>
      </c>
      <c r="R1095">
        <v>10048</v>
      </c>
      <c r="S1095" t="s">
        <v>2489</v>
      </c>
      <c r="T1095" t="s">
        <v>2537</v>
      </c>
      <c r="U1095" t="s">
        <v>290</v>
      </c>
      <c r="V1095" t="s">
        <v>84</v>
      </c>
      <c r="W1095">
        <v>100001812</v>
      </c>
      <c r="X1095">
        <v>8005550813</v>
      </c>
      <c r="Y1095" t="s">
        <v>2595</v>
      </c>
      <c r="Z1095" t="s">
        <v>3408</v>
      </c>
      <c r="AA1095" s="13">
        <v>-39.86</v>
      </c>
      <c r="AB1095" s="14">
        <v>42482</v>
      </c>
      <c r="AC1095" t="s">
        <v>37</v>
      </c>
    </row>
    <row r="1096" spans="1:29" x14ac:dyDescent="0.25">
      <c r="A1096" t="str">
        <f>CONCATENATE("Q",ROUNDUP(MONTH(Table1[[#This Row],[Month]])/3,0))</f>
        <v>Q2</v>
      </c>
      <c r="B1096" s="14">
        <f>EOMONTH(Table1[[#This Row],[Credit Date]],-1)+1</f>
        <v>42461</v>
      </c>
      <c r="C1096" t="str">
        <f>CONCATENATE(Table1[[#This Row],[Issuer Last Name]],", ",Table1[[#This Row],[Issuer First Name]])</f>
        <v>No. 075, Employee</v>
      </c>
      <c r="D1096" t="str">
        <f>CONCATENATE(Table1[[#This Row],[Approver Last Name]],", ",Table1[[#This Row],[Approver First Name]])</f>
        <v>No. 048, Employee</v>
      </c>
      <c r="E1096" t="str">
        <f>CONCATENATE(Table1[[#This Row],[Customer Last Name]],", ",Table1[[#This Row],[Customer First Name]])</f>
        <v>No. 11693, Client</v>
      </c>
      <c r="F10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96" t="str">
        <f>IF(Table1[[#This Row],[Transaction Type]]="Maintenance","Non-Sales","Sales")</f>
        <v>Non-Sales</v>
      </c>
      <c r="H1096">
        <f>IF(Table1[[#This Row],[Quarter]]="q2",1,"")</f>
        <v>1</v>
      </c>
      <c r="I1096" t="str">
        <f>IF(Table1[[#This Row],[Quarter]]="q3",1,"")</f>
        <v/>
      </c>
      <c r="J1096">
        <f>IF(Table1[[#This Row],[Quarter]]="Q2",Table1[[#This Row],[Credit Amount]],"")</f>
        <v>-97.82</v>
      </c>
      <c r="K1096" t="str">
        <f>IF(Table1[[#This Row],[Quarter]]="Q3",Table1[[#This Row],[Credit Amount]],"")</f>
        <v/>
      </c>
      <c r="L1096" t="str">
        <f>IF(Table1[[#This Row],[Transaction Type]]="Upgrade",Table1[[#This Row],[Credit Amount]],IF(Table1[[#This Row],[Transaction Type]]="Activation",Table1[[#This Row],[Credit Amount]],""))</f>
        <v/>
      </c>
      <c r="M1096">
        <f>IF(Table1[[#This Row],[Transaction Type]]="Maintenance",Table1[[#This Row],[Credit Amount]],"")</f>
        <v>-97.82</v>
      </c>
      <c r="N1096">
        <v>10075</v>
      </c>
      <c r="O1096" t="s">
        <v>2489</v>
      </c>
      <c r="P1096" t="s">
        <v>2564</v>
      </c>
      <c r="Q1096" t="s">
        <v>289</v>
      </c>
      <c r="R1096">
        <v>10048</v>
      </c>
      <c r="S1096" t="s">
        <v>2489</v>
      </c>
      <c r="T1096" t="s">
        <v>2537</v>
      </c>
      <c r="U1096" t="s">
        <v>290</v>
      </c>
      <c r="V1096" t="s">
        <v>84</v>
      </c>
      <c r="W1096">
        <v>100002692</v>
      </c>
      <c r="X1096">
        <v>8005551693</v>
      </c>
      <c r="Y1096" t="s">
        <v>2595</v>
      </c>
      <c r="Z1096" t="s">
        <v>4288</v>
      </c>
      <c r="AA1096" s="13">
        <v>-97.82</v>
      </c>
      <c r="AB1096" s="14">
        <v>42486</v>
      </c>
      <c r="AC1096" t="s">
        <v>36</v>
      </c>
    </row>
    <row r="1097" spans="1:29" x14ac:dyDescent="0.25">
      <c r="A1097" t="str">
        <f>CONCATENATE("Q",ROUNDUP(MONTH(Table1[[#This Row],[Month]])/3,0))</f>
        <v>Q2</v>
      </c>
      <c r="B1097" s="14">
        <f>EOMONTH(Table1[[#This Row],[Credit Date]],-1)+1</f>
        <v>42461</v>
      </c>
      <c r="C1097" t="str">
        <f>CONCATENATE(Table1[[#This Row],[Issuer Last Name]],", ",Table1[[#This Row],[Issuer First Name]])</f>
        <v>No. 075, Employee</v>
      </c>
      <c r="D1097" t="str">
        <f>CONCATENATE(Table1[[#This Row],[Approver Last Name]],", ",Table1[[#This Row],[Approver First Name]])</f>
        <v>No. 048, Employee</v>
      </c>
      <c r="E1097" t="str">
        <f>CONCATENATE(Table1[[#This Row],[Customer Last Name]],", ",Table1[[#This Row],[Customer First Name]])</f>
        <v>No. 13528, Client</v>
      </c>
      <c r="F10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097" t="str">
        <f>IF(Table1[[#This Row],[Transaction Type]]="Maintenance","Non-Sales","Sales")</f>
        <v>Non-Sales</v>
      </c>
      <c r="H1097">
        <f>IF(Table1[[#This Row],[Quarter]]="q2",1,"")</f>
        <v>1</v>
      </c>
      <c r="I1097" t="str">
        <f>IF(Table1[[#This Row],[Quarter]]="q3",1,"")</f>
        <v/>
      </c>
      <c r="J1097">
        <f>IF(Table1[[#This Row],[Quarter]]="Q2",Table1[[#This Row],[Credit Amount]],"")</f>
        <v>-96.5</v>
      </c>
      <c r="K1097" t="str">
        <f>IF(Table1[[#This Row],[Quarter]]="Q3",Table1[[#This Row],[Credit Amount]],"")</f>
        <v/>
      </c>
      <c r="L1097" t="str">
        <f>IF(Table1[[#This Row],[Transaction Type]]="Upgrade",Table1[[#This Row],[Credit Amount]],IF(Table1[[#This Row],[Transaction Type]]="Activation",Table1[[#This Row],[Credit Amount]],""))</f>
        <v/>
      </c>
      <c r="M1097">
        <f>IF(Table1[[#This Row],[Transaction Type]]="Maintenance",Table1[[#This Row],[Credit Amount]],"")</f>
        <v>-96.5</v>
      </c>
      <c r="N1097">
        <v>10075</v>
      </c>
      <c r="O1097" t="s">
        <v>2489</v>
      </c>
      <c r="P1097" t="s">
        <v>2564</v>
      </c>
      <c r="Q1097" t="s">
        <v>289</v>
      </c>
      <c r="R1097">
        <v>10048</v>
      </c>
      <c r="S1097" t="s">
        <v>2489</v>
      </c>
      <c r="T1097" t="s">
        <v>2537</v>
      </c>
      <c r="U1097" t="s">
        <v>290</v>
      </c>
      <c r="V1097" t="s">
        <v>84</v>
      </c>
      <c r="W1097">
        <v>100004527</v>
      </c>
      <c r="X1097">
        <v>8005553528</v>
      </c>
      <c r="Y1097" t="s">
        <v>2595</v>
      </c>
      <c r="Z1097" t="s">
        <v>6116</v>
      </c>
      <c r="AA1097" s="13">
        <v>-96.5</v>
      </c>
      <c r="AB1097" s="14">
        <v>42486</v>
      </c>
      <c r="AC1097" t="s">
        <v>36</v>
      </c>
    </row>
    <row r="1098" spans="1:29" x14ac:dyDescent="0.25">
      <c r="A1098" t="str">
        <f>CONCATENATE("Q",ROUNDUP(MONTH(Table1[[#This Row],[Month]])/3,0))</f>
        <v>Q2</v>
      </c>
      <c r="B1098" s="14">
        <f>EOMONTH(Table1[[#This Row],[Credit Date]],-1)+1</f>
        <v>42461</v>
      </c>
      <c r="C1098" t="str">
        <f>CONCATENATE(Table1[[#This Row],[Issuer Last Name]],", ",Table1[[#This Row],[Issuer First Name]])</f>
        <v>No. 075, Employee</v>
      </c>
      <c r="D1098" t="str">
        <f>CONCATENATE(Table1[[#This Row],[Approver Last Name]],", ",Table1[[#This Row],[Approver First Name]])</f>
        <v>No. 048, Employee</v>
      </c>
      <c r="E1098" t="str">
        <f>CONCATENATE(Table1[[#This Row],[Customer Last Name]],", ",Table1[[#This Row],[Customer First Name]])</f>
        <v>No. 10178, Client</v>
      </c>
      <c r="F1098" t="str">
        <f>IF(Table1[[#This Row],[Credit Amount]]&gt;-19.99,"Less than 19.99",IF(Table1[[#This Row],[Credit Amount]]=-20,"20",IF(Table1[[#This Row],[Credit Amount]]&gt;-49.98,"20.01-49.98",IF(Table1[[#This Row],[Credit Amount]]=-49.99,"49.99",IF(Table1[[#This Row],[Credit Amount]]=-50,"50",IF(Table1[[#This Row],[Credit Amount]]&lt;-50.01,"Greater than 50"))))))</f>
        <v>Less than 19.99</v>
      </c>
      <c r="G1098" t="str">
        <f>IF(Table1[[#This Row],[Transaction Type]]="Maintenance","Non-Sales","Sales")</f>
        <v>Non-Sales</v>
      </c>
      <c r="H1098">
        <f>IF(Table1[[#This Row],[Quarter]]="q2",1,"")</f>
        <v>1</v>
      </c>
      <c r="I1098" t="str">
        <f>IF(Table1[[#This Row],[Quarter]]="q3",1,"")</f>
        <v/>
      </c>
      <c r="J1098">
        <f>IF(Table1[[#This Row],[Quarter]]="Q2",Table1[[#This Row],[Credit Amount]],"")</f>
        <v>-10.25</v>
      </c>
      <c r="K1098" t="str">
        <f>IF(Table1[[#This Row],[Quarter]]="Q3",Table1[[#This Row],[Credit Amount]],"")</f>
        <v/>
      </c>
      <c r="L1098" t="str">
        <f>IF(Table1[[#This Row],[Transaction Type]]="Upgrade",Table1[[#This Row],[Credit Amount]],IF(Table1[[#This Row],[Transaction Type]]="Activation",Table1[[#This Row],[Credit Amount]],""))</f>
        <v/>
      </c>
      <c r="M1098">
        <f>IF(Table1[[#This Row],[Transaction Type]]="Maintenance",Table1[[#This Row],[Credit Amount]],"")</f>
        <v>-10.25</v>
      </c>
      <c r="N1098">
        <v>10075</v>
      </c>
      <c r="O1098" t="s">
        <v>2489</v>
      </c>
      <c r="P1098" t="s">
        <v>2564</v>
      </c>
      <c r="Q1098" t="s">
        <v>289</v>
      </c>
      <c r="R1098">
        <v>10048</v>
      </c>
      <c r="S1098" t="s">
        <v>2489</v>
      </c>
      <c r="T1098" t="s">
        <v>2537</v>
      </c>
      <c r="U1098" t="s">
        <v>290</v>
      </c>
      <c r="V1098" t="s">
        <v>84</v>
      </c>
      <c r="W1098">
        <v>100001177</v>
      </c>
      <c r="X1098">
        <v>8005550178</v>
      </c>
      <c r="Y1098" t="s">
        <v>2595</v>
      </c>
      <c r="Z1098" t="s">
        <v>2773</v>
      </c>
      <c r="AA1098" s="13">
        <v>-10.25</v>
      </c>
      <c r="AB1098" s="14">
        <v>42487</v>
      </c>
      <c r="AC1098" t="s">
        <v>36</v>
      </c>
    </row>
    <row r="1099" spans="1:29" x14ac:dyDescent="0.25">
      <c r="A1099" t="str">
        <f>CONCATENATE("Q",ROUNDUP(MONTH(Table1[[#This Row],[Month]])/3,0))</f>
        <v>Q2</v>
      </c>
      <c r="B1099" s="14">
        <f>EOMONTH(Table1[[#This Row],[Credit Date]],-1)+1</f>
        <v>42461</v>
      </c>
      <c r="C1099" t="str">
        <f>CONCATENATE(Table1[[#This Row],[Issuer Last Name]],", ",Table1[[#This Row],[Issuer First Name]])</f>
        <v>No. 075, Employee</v>
      </c>
      <c r="D1099" t="str">
        <f>CONCATENATE(Table1[[#This Row],[Approver Last Name]],", ",Table1[[#This Row],[Approver First Name]])</f>
        <v>No. 048, Employee</v>
      </c>
      <c r="E1099" t="str">
        <f>CONCATENATE(Table1[[#This Row],[Customer Last Name]],", ",Table1[[#This Row],[Customer First Name]])</f>
        <v>No. 13357, Client</v>
      </c>
      <c r="F1099" t="str">
        <f>IF(Table1[[#This Row],[Credit Amount]]&gt;-19.99,"Less than 19.99",IF(Table1[[#This Row],[Credit Amount]]=-20,"20",IF(Table1[[#This Row],[Credit Amount]]&gt;-49.98,"20.01-49.98",IF(Table1[[#This Row],[Credit Amount]]=-49.99,"49.99",IF(Table1[[#This Row],[Credit Amount]]=-50,"50",IF(Table1[[#This Row],[Credit Amount]]&lt;-50.01,"Greater than 50"))))))</f>
        <v>20.01-49.98</v>
      </c>
      <c r="G1099" t="str">
        <f>IF(Table1[[#This Row],[Transaction Type]]="Maintenance","Non-Sales","Sales")</f>
        <v>Non-Sales</v>
      </c>
      <c r="H1099">
        <f>IF(Table1[[#This Row],[Quarter]]="q2",1,"")</f>
        <v>1</v>
      </c>
      <c r="I1099" t="str">
        <f>IF(Table1[[#This Row],[Quarter]]="q3",1,"")</f>
        <v/>
      </c>
      <c r="J1099">
        <f>IF(Table1[[#This Row],[Quarter]]="Q2",Table1[[#This Row],[Credit Amount]],"")</f>
        <v>-21.31</v>
      </c>
      <c r="K1099" t="str">
        <f>IF(Table1[[#This Row],[Quarter]]="Q3",Table1[[#This Row],[Credit Amount]],"")</f>
        <v/>
      </c>
      <c r="L1099" t="str">
        <f>IF(Table1[[#This Row],[Transaction Type]]="Upgrade",Table1[[#This Row],[Credit Amount]],IF(Table1[[#This Row],[Transaction Type]]="Activation",Table1[[#This Row],[Credit Amount]],""))</f>
        <v/>
      </c>
      <c r="M1099">
        <f>IF(Table1[[#This Row],[Transaction Type]]="Maintenance",Table1[[#This Row],[Credit Amount]],"")</f>
        <v>-21.31</v>
      </c>
      <c r="N1099">
        <v>10075</v>
      </c>
      <c r="O1099" t="s">
        <v>2489</v>
      </c>
      <c r="P1099" t="s">
        <v>2564</v>
      </c>
      <c r="Q1099" t="s">
        <v>289</v>
      </c>
      <c r="R1099">
        <v>10048</v>
      </c>
      <c r="S1099" t="s">
        <v>2489</v>
      </c>
      <c r="T1099" t="s">
        <v>2537</v>
      </c>
      <c r="U1099" t="s">
        <v>290</v>
      </c>
      <c r="V1099" t="s">
        <v>84</v>
      </c>
      <c r="W1099">
        <v>100004356</v>
      </c>
      <c r="X1099">
        <v>8005553357</v>
      </c>
      <c r="Y1099" t="s">
        <v>2595</v>
      </c>
      <c r="Z1099" t="s">
        <v>5945</v>
      </c>
      <c r="AA1099" s="13">
        <v>-21.31</v>
      </c>
      <c r="AB1099" s="14">
        <v>42489</v>
      </c>
      <c r="AC1099" t="s">
        <v>36</v>
      </c>
    </row>
    <row r="1100" spans="1:29" x14ac:dyDescent="0.25">
      <c r="A1100" t="str">
        <f>CONCATENATE("Q",ROUNDUP(MONTH(Table1[[#This Row],[Month]])/3,0))</f>
        <v>Q2</v>
      </c>
      <c r="B1100" s="14">
        <f>EOMONTH(Table1[[#This Row],[Credit Date]],-1)+1</f>
        <v>42461</v>
      </c>
      <c r="C1100" t="str">
        <f>CONCATENATE(Table1[[#This Row],[Issuer Last Name]],", ",Table1[[#This Row],[Issuer First Name]])</f>
        <v>No. 075, Employee</v>
      </c>
      <c r="D1100" t="str">
        <f>CONCATENATE(Table1[[#This Row],[Approver Last Name]],", ",Table1[[#This Row],[Approver First Name]])</f>
        <v>No. 048, Employee</v>
      </c>
      <c r="E1100" t="str">
        <f>CONCATENATE(Table1[[#This Row],[Customer Last Name]],", ",Table1[[#This Row],[Customer First Name]])</f>
        <v>No. 13405, Client</v>
      </c>
      <c r="F1100" t="str">
        <f>IF(Table1[[#This Row],[Credit Amount]]&gt;-19.99,"Less than 19.99",IF(Table1[[#This Row],[Credit Amount]]=-20,"20",IF(Table1[[#This Row],[Credit Amount]]&gt;-49.98,"20.01-49.98",IF(Table1[[#This Row],[Credit Amount]]=-49.99,"49.99",IF(Table1[[#This Row],[Credit Amount]]=-50,"50",IF(Table1[[#This Row],[Credit Amount]]&lt;-50.01,"Greater than 50"))))))</f>
        <v>20.01-49.98</v>
      </c>
      <c r="G1100" t="str">
        <f>IF(Table1[[#This Row],[Transaction Type]]="Maintenance","Non-Sales","Sales")</f>
        <v>Non-Sales</v>
      </c>
      <c r="H1100">
        <f>IF(Table1[[#This Row],[Quarter]]="q2",1,"")</f>
        <v>1</v>
      </c>
      <c r="I1100" t="str">
        <f>IF(Table1[[#This Row],[Quarter]]="q3",1,"")</f>
        <v/>
      </c>
      <c r="J1100">
        <f>IF(Table1[[#This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Row],[Credit Amount]],""))</f>
        <v/>
      </c>
      <c r="M1100">
        <f>IF(Table1[[#This Row],[Transaction Type]]="Maintenance",Table1[[#This Row],[Credit Amount]],"")</f>
        <v>-35.229999999999997</v>
      </c>
      <c r="N1100">
        <v>10075</v>
      </c>
      <c r="O1100" t="s">
        <v>2489</v>
      </c>
      <c r="P1100" t="s">
        <v>2564</v>
      </c>
      <c r="Q1100" t="s">
        <v>289</v>
      </c>
      <c r="R1100">
        <v>10048</v>
      </c>
      <c r="S1100" t="s">
        <v>2489</v>
      </c>
      <c r="T1100" t="s">
        <v>2537</v>
      </c>
      <c r="U1100" t="s">
        <v>290</v>
      </c>
      <c r="V1100" t="s">
        <v>84</v>
      </c>
      <c r="W1100">
        <v>100004404</v>
      </c>
      <c r="X1100">
        <v>8005553405</v>
      </c>
      <c r="Y1100" t="s">
        <v>2595</v>
      </c>
      <c r="Z1100" t="s">
        <v>5993</v>
      </c>
      <c r="AA1100" s="13">
        <v>-35.229999999999997</v>
      </c>
      <c r="AB1100" s="14">
        <v>42489</v>
      </c>
      <c r="AC1100" t="s">
        <v>36</v>
      </c>
    </row>
    <row r="1101" spans="1:29" x14ac:dyDescent="0.25">
      <c r="A1101" t="str">
        <f>CONCATENATE("Q",ROUNDUP(MONTH(Table1[[#This Row],[Month]])/3,0))</f>
        <v>Q2</v>
      </c>
      <c r="B1101" s="14">
        <f>EOMONTH(Table1[[#This Row],[Credit Date]],-1)+1</f>
        <v>42491</v>
      </c>
      <c r="C1101" t="str">
        <f>CONCATENATE(Table1[[#This Row],[Issuer Last Name]],", ",Table1[[#This Row],[Issuer First Name]])</f>
        <v>No. 075, Employee</v>
      </c>
      <c r="D1101" t="str">
        <f>CONCATENATE(Table1[[#This Row],[Approver Last Name]],", ",Table1[[#This Row],[Approver First Name]])</f>
        <v>No. 048, Employee</v>
      </c>
      <c r="E1101" t="str">
        <f>CONCATENATE(Table1[[#This Row],[Customer Last Name]],", ",Table1[[#This Row],[Customer First Name]])</f>
        <v>No. 12217, Client</v>
      </c>
      <c r="F1101" t="str">
        <f>IF(Table1[[#This Row],[Credit Amount]]&gt;-19.99,"Less than 19.99",IF(Table1[[#This Row],[Credit Amount]]=-20,"20",IF(Table1[[#This Row],[Credit Amount]]&gt;-49.98,"20.01-49.98",IF(Table1[[#This Row],[Credit Amount]]=-49.99,"49.99",IF(Table1[[#This Row],[Credit Amount]]=-50,"50",IF(Table1[[#This Row],[Credit Amount]]&lt;-50.01,"Greater than 50"))))))</f>
        <v>20.01-49.98</v>
      </c>
      <c r="G1101" t="str">
        <f>IF(Table1[[#This Row],[Transaction Type]]="Maintenance","Non-Sales","Sales")</f>
        <v>Non-Sales</v>
      </c>
      <c r="H1101">
        <f>IF(Table1[[#This Row],[Quarter]]="q2",1,"")</f>
        <v>1</v>
      </c>
      <c r="I1101" t="str">
        <f>IF(Table1[[#This Row],[Quarter]]="q3",1,"")</f>
        <v/>
      </c>
      <c r="J1101">
        <f>IF(Table1[[#This Row],[Quarter]]="Q2",Table1[[#This Row],[Credit Amount]],"")</f>
        <v>-36.47</v>
      </c>
      <c r="K1101" t="str">
        <f>IF(Table1[[#This Row],[Quarter]]="Q3",Table1[[#This Row],[Credit Amount]],"")</f>
        <v/>
      </c>
      <c r="L1101" t="str">
        <f>IF(Table1[[#This Row],[Transaction Type]]="Upgrade",Table1[[#This Row],[Credit Amount]],IF(Table1[[#This Row],[Transaction Type]]="Activation",Table1[[#This Row],[Credit Amount]],""))</f>
        <v/>
      </c>
      <c r="M1101">
        <f>IF(Table1[[#This Row],[Transaction Type]]="Maintenance",Table1[[#This Row],[Credit Amount]],"")</f>
        <v>-36.47</v>
      </c>
      <c r="N1101">
        <v>10075</v>
      </c>
      <c r="O1101" t="s">
        <v>2489</v>
      </c>
      <c r="P1101" t="s">
        <v>2564</v>
      </c>
      <c r="Q1101" t="s">
        <v>289</v>
      </c>
      <c r="R1101">
        <v>10048</v>
      </c>
      <c r="S1101" t="s">
        <v>2489</v>
      </c>
      <c r="T1101" t="s">
        <v>2537</v>
      </c>
      <c r="U1101" t="s">
        <v>290</v>
      </c>
      <c r="V1101" t="s">
        <v>84</v>
      </c>
      <c r="W1101">
        <v>100003216</v>
      </c>
      <c r="X1101">
        <v>8005552217</v>
      </c>
      <c r="Y1101" t="s">
        <v>2595</v>
      </c>
      <c r="Z1101" t="s">
        <v>4812</v>
      </c>
      <c r="AA1101" s="13">
        <v>-36.47</v>
      </c>
      <c r="AB1101" s="14">
        <v>42491</v>
      </c>
      <c r="AC1101" t="s">
        <v>36</v>
      </c>
    </row>
    <row r="1102" spans="1:29" x14ac:dyDescent="0.25">
      <c r="A1102" t="str">
        <f>CONCATENATE("Q",ROUNDUP(MONTH(Table1[[#This Row],[Month]])/3,0))</f>
        <v>Q2</v>
      </c>
      <c r="B1102" s="14">
        <f>EOMONTH(Table1[[#This Row],[Credit Date]],-1)+1</f>
        <v>42491</v>
      </c>
      <c r="C1102" t="str">
        <f>CONCATENATE(Table1[[#This Row],[Issuer Last Name]],", ",Table1[[#This Row],[Issuer First Name]])</f>
        <v>No. 075, Employee</v>
      </c>
      <c r="D1102" t="str">
        <f>CONCATENATE(Table1[[#This Row],[Approver Last Name]],", ",Table1[[#This Row],[Approver First Name]])</f>
        <v>No. 048, Employee</v>
      </c>
      <c r="E1102" t="str">
        <f>CONCATENATE(Table1[[#This Row],[Customer Last Name]],", ",Table1[[#This Row],[Customer First Name]])</f>
        <v>No. 10974, Client</v>
      </c>
      <c r="F11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02" t="str">
        <f>IF(Table1[[#This Row],[Transaction Type]]="Maintenance","Non-Sales","Sales")</f>
        <v>Sales</v>
      </c>
      <c r="H1102">
        <f>IF(Table1[[#This Row],[Quarter]]="q2",1,"")</f>
        <v>1</v>
      </c>
      <c r="I1102" t="str">
        <f>IF(Table1[[#This Row],[Quarter]]="q3",1,"")</f>
        <v/>
      </c>
      <c r="J1102">
        <f>IF(Table1[[#This Row],[Quarter]]="Q2",Table1[[#This Row],[Credit Amount]],"")</f>
        <v>-56.96</v>
      </c>
      <c r="K1102" t="str">
        <f>IF(Table1[[#This Row],[Quarter]]="Q3",Table1[[#This Row],[Credit Amount]],"")</f>
        <v/>
      </c>
      <c r="L1102">
        <f>IF(Table1[[#This Row],[Transaction Type]]="Upgrade",Table1[[#This Row],[Credit Amount]],IF(Table1[[#This Row],[Transaction Type]]="Activation",Table1[[#This Row],[Credit Amount]],""))</f>
        <v>-56.96</v>
      </c>
      <c r="M1102" t="str">
        <f>IF(Table1[[#This Row],[Transaction Type]]="Maintenance",Table1[[#This Row],[Credit Amount]],"")</f>
        <v/>
      </c>
      <c r="N1102">
        <v>10075</v>
      </c>
      <c r="O1102" t="s">
        <v>2489</v>
      </c>
      <c r="P1102" t="s">
        <v>2564</v>
      </c>
      <c r="Q1102" t="s">
        <v>289</v>
      </c>
      <c r="R1102">
        <v>10048</v>
      </c>
      <c r="S1102" t="s">
        <v>2489</v>
      </c>
      <c r="T1102" t="s">
        <v>2537</v>
      </c>
      <c r="U1102" t="s">
        <v>290</v>
      </c>
      <c r="V1102" t="s">
        <v>84</v>
      </c>
      <c r="W1102">
        <v>100001973</v>
      </c>
      <c r="X1102">
        <v>8005550974</v>
      </c>
      <c r="Y1102" t="s">
        <v>2595</v>
      </c>
      <c r="Z1102" t="s">
        <v>3569</v>
      </c>
      <c r="AA1102" s="13">
        <v>-56.96</v>
      </c>
      <c r="AB1102" s="14">
        <v>42497</v>
      </c>
      <c r="AC1102" t="s">
        <v>37</v>
      </c>
    </row>
    <row r="1103" spans="1:29" x14ac:dyDescent="0.25">
      <c r="A1103" t="str">
        <f>CONCATENATE("Q",ROUNDUP(MONTH(Table1[[#This Row],[Month]])/3,0))</f>
        <v>Q2</v>
      </c>
      <c r="B1103" s="14">
        <f>EOMONTH(Table1[[#This Row],[Credit Date]],-1)+1</f>
        <v>42491</v>
      </c>
      <c r="C1103" t="str">
        <f>CONCATENATE(Table1[[#This Row],[Issuer Last Name]],", ",Table1[[#This Row],[Issuer First Name]])</f>
        <v>No. 075, Employee</v>
      </c>
      <c r="D1103" t="str">
        <f>CONCATENATE(Table1[[#This Row],[Approver Last Name]],", ",Table1[[#This Row],[Approver First Name]])</f>
        <v>No. 048, Employee</v>
      </c>
      <c r="E1103" t="str">
        <f>CONCATENATE(Table1[[#This Row],[Customer Last Name]],", ",Table1[[#This Row],[Customer First Name]])</f>
        <v>No. 11017, Client</v>
      </c>
      <c r="F11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03" t="str">
        <f>IF(Table1[[#This Row],[Transaction Type]]="Maintenance","Non-Sales","Sales")</f>
        <v>Non-Sales</v>
      </c>
      <c r="H1103">
        <f>IF(Table1[[#This Row],[Quarter]]="q2",1,"")</f>
        <v>1</v>
      </c>
      <c r="I1103" t="str">
        <f>IF(Table1[[#This Row],[Quarter]]="q3",1,"")</f>
        <v/>
      </c>
      <c r="J1103">
        <f>IF(Table1[[#This Row],[Quarter]]="Q2",Table1[[#This Row],[Credit Amount]],"")</f>
        <v>-84.85</v>
      </c>
      <c r="K1103" t="str">
        <f>IF(Table1[[#This Row],[Quarter]]="Q3",Table1[[#This Row],[Credit Amount]],"")</f>
        <v/>
      </c>
      <c r="L1103" t="str">
        <f>IF(Table1[[#This Row],[Transaction Type]]="Upgrade",Table1[[#This Row],[Credit Amount]],IF(Table1[[#This Row],[Transaction Type]]="Activation",Table1[[#This Row],[Credit Amount]],""))</f>
        <v/>
      </c>
      <c r="M1103">
        <f>IF(Table1[[#This Row],[Transaction Type]]="Maintenance",Table1[[#This Row],[Credit Amount]],"")</f>
        <v>-84.85</v>
      </c>
      <c r="N1103">
        <v>10075</v>
      </c>
      <c r="O1103" t="s">
        <v>2489</v>
      </c>
      <c r="P1103" t="s">
        <v>2564</v>
      </c>
      <c r="Q1103" t="s">
        <v>289</v>
      </c>
      <c r="R1103">
        <v>10048</v>
      </c>
      <c r="S1103" t="s">
        <v>2489</v>
      </c>
      <c r="T1103" t="s">
        <v>2537</v>
      </c>
      <c r="U1103" t="s">
        <v>290</v>
      </c>
      <c r="V1103" t="s">
        <v>84</v>
      </c>
      <c r="W1103">
        <v>100002016</v>
      </c>
      <c r="X1103">
        <v>8005551017</v>
      </c>
      <c r="Y1103" t="s">
        <v>2595</v>
      </c>
      <c r="Z1103" t="s">
        <v>3612</v>
      </c>
      <c r="AA1103" s="13">
        <v>-84.85</v>
      </c>
      <c r="AB1103" s="14">
        <v>42497</v>
      </c>
      <c r="AC1103" t="s">
        <v>36</v>
      </c>
    </row>
    <row r="1104" spans="1:29" x14ac:dyDescent="0.25">
      <c r="A1104" t="str">
        <f>CONCATENATE("Q",ROUNDUP(MONTH(Table1[[#This Row],[Month]])/3,0))</f>
        <v>Q2</v>
      </c>
      <c r="B1104" s="14">
        <f>EOMONTH(Table1[[#This Row],[Credit Date]],-1)+1</f>
        <v>42491</v>
      </c>
      <c r="C1104" t="str">
        <f>CONCATENATE(Table1[[#This Row],[Issuer Last Name]],", ",Table1[[#This Row],[Issuer First Name]])</f>
        <v>No. 075, Employee</v>
      </c>
      <c r="D1104" t="str">
        <f>CONCATENATE(Table1[[#This Row],[Approver Last Name]],", ",Table1[[#This Row],[Approver First Name]])</f>
        <v>No. 048, Employee</v>
      </c>
      <c r="E1104" t="str">
        <f>CONCATENATE(Table1[[#This Row],[Customer Last Name]],", ",Table1[[#This Row],[Customer First Name]])</f>
        <v>No. 13446, Client</v>
      </c>
      <c r="F11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04" t="str">
        <f>IF(Table1[[#This Row],[Transaction Type]]="Maintenance","Non-Sales","Sales")</f>
        <v>Non-Sales</v>
      </c>
      <c r="H1104">
        <f>IF(Table1[[#This Row],[Quarter]]="q2",1,"")</f>
        <v>1</v>
      </c>
      <c r="I1104" t="str">
        <f>IF(Table1[[#This Row],[Quarter]]="q3",1,"")</f>
        <v/>
      </c>
      <c r="J1104">
        <f>IF(Table1[[#This Row],[Quarter]]="Q2",Table1[[#This Row],[Credit Amount]],"")</f>
        <v>-83.78</v>
      </c>
      <c r="K1104" t="str">
        <f>IF(Table1[[#This Row],[Quarter]]="Q3",Table1[[#This Row],[Credit Amount]],"")</f>
        <v/>
      </c>
      <c r="L1104" t="str">
        <f>IF(Table1[[#This Row],[Transaction Type]]="Upgrade",Table1[[#This Row],[Credit Amount]],IF(Table1[[#This Row],[Transaction Type]]="Activation",Table1[[#This Row],[Credit Amount]],""))</f>
        <v/>
      </c>
      <c r="M1104">
        <f>IF(Table1[[#This Row],[Transaction Type]]="Maintenance",Table1[[#This Row],[Credit Amount]],"")</f>
        <v>-83.78</v>
      </c>
      <c r="N1104">
        <v>10075</v>
      </c>
      <c r="O1104" t="s">
        <v>2489</v>
      </c>
      <c r="P1104" t="s">
        <v>2564</v>
      </c>
      <c r="Q1104" t="s">
        <v>289</v>
      </c>
      <c r="R1104">
        <v>10048</v>
      </c>
      <c r="S1104" t="s">
        <v>2489</v>
      </c>
      <c r="T1104" t="s">
        <v>2537</v>
      </c>
      <c r="U1104" t="s">
        <v>290</v>
      </c>
      <c r="V1104" t="s">
        <v>84</v>
      </c>
      <c r="W1104">
        <v>100004445</v>
      </c>
      <c r="X1104">
        <v>8005553446</v>
      </c>
      <c r="Y1104" t="s">
        <v>2595</v>
      </c>
      <c r="Z1104" t="s">
        <v>6034</v>
      </c>
      <c r="AA1104" s="13">
        <v>-83.78</v>
      </c>
      <c r="AB1104" s="14">
        <v>42506</v>
      </c>
      <c r="AC1104" t="s">
        <v>36</v>
      </c>
    </row>
    <row r="1105" spans="1:29" x14ac:dyDescent="0.25">
      <c r="A1105" t="str">
        <f>CONCATENATE("Q",ROUNDUP(MONTH(Table1[[#This Row],[Month]])/3,0))</f>
        <v>Q2</v>
      </c>
      <c r="B1105" s="14">
        <f>EOMONTH(Table1[[#This Row],[Credit Date]],-1)+1</f>
        <v>42491</v>
      </c>
      <c r="C1105" t="str">
        <f>CONCATENATE(Table1[[#This Row],[Issuer Last Name]],", ",Table1[[#This Row],[Issuer First Name]])</f>
        <v>No. 075, Employee</v>
      </c>
      <c r="D1105" t="str">
        <f>CONCATENATE(Table1[[#This Row],[Approver Last Name]],", ",Table1[[#This Row],[Approver First Name]])</f>
        <v>No. 048, Employee</v>
      </c>
      <c r="E1105" t="str">
        <f>CONCATENATE(Table1[[#This Row],[Customer Last Name]],", ",Table1[[#This Row],[Customer First Name]])</f>
        <v>No. 12714, Client</v>
      </c>
      <c r="F1105" t="str">
        <f>IF(Table1[[#This Row],[Credit Amount]]&gt;-19.99,"Less than 19.99",IF(Table1[[#This Row],[Credit Amount]]=-20,"20",IF(Table1[[#This Row],[Credit Amount]]&gt;-49.98,"20.01-49.98",IF(Table1[[#This Row],[Credit Amount]]=-49.99,"49.99",IF(Table1[[#This Row],[Credit Amount]]=-50,"50",IF(Table1[[#This Row],[Credit Amount]]&lt;-50.01,"Greater than 50"))))))</f>
        <v>20.01-49.98</v>
      </c>
      <c r="G1105" t="str">
        <f>IF(Table1[[#This Row],[Transaction Type]]="Maintenance","Non-Sales","Sales")</f>
        <v>Sales</v>
      </c>
      <c r="H1105">
        <f>IF(Table1[[#This Row],[Quarter]]="q2",1,"")</f>
        <v>1</v>
      </c>
      <c r="I1105" t="str">
        <f>IF(Table1[[#This Row],[Quarter]]="q3",1,"")</f>
        <v/>
      </c>
      <c r="J1105">
        <f>IF(Table1[[#This Row],[Quarter]]="Q2",Table1[[#This Row],[Credit Amount]],"")</f>
        <v>-33.36</v>
      </c>
      <c r="K1105" t="str">
        <f>IF(Table1[[#This Row],[Quarter]]="Q3",Table1[[#This Row],[Credit Amount]],"")</f>
        <v/>
      </c>
      <c r="L1105">
        <f>IF(Table1[[#This Row],[Transaction Type]]="Upgrade",Table1[[#This Row],[Credit Amount]],IF(Table1[[#This Row],[Transaction Type]]="Activation",Table1[[#This Row],[Credit Amount]],""))</f>
        <v>-33.36</v>
      </c>
      <c r="M1105" t="str">
        <f>IF(Table1[[#This Row],[Transaction Type]]="Maintenance",Table1[[#This Row],[Credit Amount]],"")</f>
        <v/>
      </c>
      <c r="N1105">
        <v>10075</v>
      </c>
      <c r="O1105" t="s">
        <v>2489</v>
      </c>
      <c r="P1105" t="s">
        <v>2564</v>
      </c>
      <c r="Q1105" t="s">
        <v>289</v>
      </c>
      <c r="R1105">
        <v>10048</v>
      </c>
      <c r="S1105" t="s">
        <v>2489</v>
      </c>
      <c r="T1105" t="s">
        <v>2537</v>
      </c>
      <c r="U1105" t="s">
        <v>290</v>
      </c>
      <c r="V1105" t="s">
        <v>84</v>
      </c>
      <c r="W1105">
        <v>100003713</v>
      </c>
      <c r="X1105">
        <v>8005552714</v>
      </c>
      <c r="Y1105" t="s">
        <v>2595</v>
      </c>
      <c r="Z1105" t="s">
        <v>5307</v>
      </c>
      <c r="AA1105" s="13">
        <v>-33.36</v>
      </c>
      <c r="AB1105" s="14">
        <v>42509</v>
      </c>
      <c r="AC1105" t="s">
        <v>35</v>
      </c>
    </row>
    <row r="1106" spans="1:29" x14ac:dyDescent="0.25">
      <c r="A1106" t="str">
        <f>CONCATENATE("Q",ROUNDUP(MONTH(Table1[[#This Row],[Month]])/3,0))</f>
        <v>Q2</v>
      </c>
      <c r="B1106" s="14">
        <f>EOMONTH(Table1[[#This Row],[Credit Date]],-1)+1</f>
        <v>42491</v>
      </c>
      <c r="C1106" t="str">
        <f>CONCATENATE(Table1[[#This Row],[Issuer Last Name]],", ",Table1[[#This Row],[Issuer First Name]])</f>
        <v>No. 075, Employee</v>
      </c>
      <c r="D1106" t="str">
        <f>CONCATENATE(Table1[[#This Row],[Approver Last Name]],", ",Table1[[#This Row],[Approver First Name]])</f>
        <v>No. 048, Employee</v>
      </c>
      <c r="E1106" t="str">
        <f>CONCATENATE(Table1[[#This Row],[Customer Last Name]],", ",Table1[[#This Row],[Customer First Name]])</f>
        <v>No. 10458, Client</v>
      </c>
      <c r="F1106" t="str">
        <f>IF(Table1[[#This Row],[Credit Amount]]&gt;-19.99,"Less than 19.99",IF(Table1[[#This Row],[Credit Amount]]=-20,"20",IF(Table1[[#This Row],[Credit Amount]]&gt;-49.98,"20.01-49.98",IF(Table1[[#This Row],[Credit Amount]]=-49.99,"49.99",IF(Table1[[#This Row],[Credit Amount]]=-50,"50",IF(Table1[[#This Row],[Credit Amount]]&lt;-50.01,"Greater than 50"))))))</f>
        <v>20.01-49.98</v>
      </c>
      <c r="G1106" t="str">
        <f>IF(Table1[[#This Row],[Transaction Type]]="Maintenance","Non-Sales","Sales")</f>
        <v>Non-Sales</v>
      </c>
      <c r="H1106">
        <f>IF(Table1[[#This Row],[Quarter]]="q2",1,"")</f>
        <v>1</v>
      </c>
      <c r="I1106" t="str">
        <f>IF(Table1[[#This Row],[Quarter]]="q3",1,"")</f>
        <v/>
      </c>
      <c r="J1106">
        <f>IF(Table1[[#This Row],[Quarter]]="Q2",Table1[[#This Row],[Credit Amount]],"")</f>
        <v>-26.8</v>
      </c>
      <c r="K1106" t="str">
        <f>IF(Table1[[#This Row],[Quarter]]="Q3",Table1[[#This Row],[Credit Amount]],"")</f>
        <v/>
      </c>
      <c r="L1106" t="str">
        <f>IF(Table1[[#This Row],[Transaction Type]]="Upgrade",Table1[[#This Row],[Credit Amount]],IF(Table1[[#This Row],[Transaction Type]]="Activation",Table1[[#This Row],[Credit Amount]],""))</f>
        <v/>
      </c>
      <c r="M1106">
        <f>IF(Table1[[#This Row],[Transaction Type]]="Maintenance",Table1[[#This Row],[Credit Amount]],"")</f>
        <v>-26.8</v>
      </c>
      <c r="N1106">
        <v>10075</v>
      </c>
      <c r="O1106" t="s">
        <v>2489</v>
      </c>
      <c r="P1106" t="s">
        <v>2564</v>
      </c>
      <c r="Q1106" t="s">
        <v>289</v>
      </c>
      <c r="R1106">
        <v>10048</v>
      </c>
      <c r="S1106" t="s">
        <v>2489</v>
      </c>
      <c r="T1106" t="s">
        <v>2537</v>
      </c>
      <c r="U1106" t="s">
        <v>290</v>
      </c>
      <c r="V1106" t="s">
        <v>84</v>
      </c>
      <c r="W1106">
        <v>100001457</v>
      </c>
      <c r="X1106">
        <v>8005550458</v>
      </c>
      <c r="Y1106" t="s">
        <v>2595</v>
      </c>
      <c r="Z1106" t="s">
        <v>3053</v>
      </c>
      <c r="AA1106" s="13">
        <v>-26.8</v>
      </c>
      <c r="AB1106" s="14">
        <v>42513</v>
      </c>
      <c r="AC1106" t="s">
        <v>36</v>
      </c>
    </row>
    <row r="1107" spans="1:29" x14ac:dyDescent="0.25">
      <c r="A1107" t="str">
        <f>CONCATENATE("Q",ROUNDUP(MONTH(Table1[[#This Row],[Month]])/3,0))</f>
        <v>Q2</v>
      </c>
      <c r="B1107" s="14">
        <f>EOMONTH(Table1[[#This Row],[Credit Date]],-1)+1</f>
        <v>42491</v>
      </c>
      <c r="C1107" t="str">
        <f>CONCATENATE(Table1[[#This Row],[Issuer Last Name]],", ",Table1[[#This Row],[Issuer First Name]])</f>
        <v>No. 075, Employee</v>
      </c>
      <c r="D1107" t="str">
        <f>CONCATENATE(Table1[[#This Row],[Approver Last Name]],", ",Table1[[#This Row],[Approver First Name]])</f>
        <v>No. 048, Employee</v>
      </c>
      <c r="E1107" t="str">
        <f>CONCATENATE(Table1[[#This Row],[Customer Last Name]],", ",Table1[[#This Row],[Customer First Name]])</f>
        <v>No. 12317, Client</v>
      </c>
      <c r="F1107" t="str">
        <f>IF(Table1[[#This Row],[Credit Amount]]&gt;-19.99,"Less than 19.99",IF(Table1[[#This Row],[Credit Amount]]=-20,"20",IF(Table1[[#This Row],[Credit Amount]]&gt;-49.98,"20.01-49.98",IF(Table1[[#This Row],[Credit Amount]]=-49.99,"49.99",IF(Table1[[#This Row],[Credit Amount]]=-50,"50",IF(Table1[[#This Row],[Credit Amount]]&lt;-50.01,"Greater than 50"))))))</f>
        <v>20.01-49.98</v>
      </c>
      <c r="G1107" t="str">
        <f>IF(Table1[[#This Row],[Transaction Type]]="Maintenance","Non-Sales","Sales")</f>
        <v>Non-Sales</v>
      </c>
      <c r="H1107">
        <f>IF(Table1[[#This Row],[Quarter]]="q2",1,"")</f>
        <v>1</v>
      </c>
      <c r="I1107" t="str">
        <f>IF(Table1[[#This Row],[Quarter]]="q3",1,"")</f>
        <v/>
      </c>
      <c r="J1107">
        <f>IF(Table1[[#This Row],[Quarter]]="Q2",Table1[[#This Row],[Credit Amount]],"")</f>
        <v>-33.880000000000003</v>
      </c>
      <c r="K1107" t="str">
        <f>IF(Table1[[#This Row],[Quarter]]="Q3",Table1[[#This Row],[Credit Amount]],"")</f>
        <v/>
      </c>
      <c r="L1107" t="str">
        <f>IF(Table1[[#This Row],[Transaction Type]]="Upgrade",Table1[[#This Row],[Credit Amount]],IF(Table1[[#This Row],[Transaction Type]]="Activation",Table1[[#This Row],[Credit Amount]],""))</f>
        <v/>
      </c>
      <c r="M1107">
        <f>IF(Table1[[#This Row],[Transaction Type]]="Maintenance",Table1[[#This Row],[Credit Amount]],"")</f>
        <v>-33.880000000000003</v>
      </c>
      <c r="N1107">
        <v>10075</v>
      </c>
      <c r="O1107" t="s">
        <v>2489</v>
      </c>
      <c r="P1107" t="s">
        <v>2564</v>
      </c>
      <c r="Q1107" t="s">
        <v>289</v>
      </c>
      <c r="R1107">
        <v>10048</v>
      </c>
      <c r="S1107" t="s">
        <v>2489</v>
      </c>
      <c r="T1107" t="s">
        <v>2537</v>
      </c>
      <c r="U1107" t="s">
        <v>290</v>
      </c>
      <c r="V1107" t="s">
        <v>84</v>
      </c>
      <c r="W1107">
        <v>100003316</v>
      </c>
      <c r="X1107">
        <v>8005552317</v>
      </c>
      <c r="Y1107" t="s">
        <v>2595</v>
      </c>
      <c r="Z1107" t="s">
        <v>4912</v>
      </c>
      <c r="AA1107" s="13">
        <v>-33.880000000000003</v>
      </c>
      <c r="AB1107" s="14">
        <v>42514</v>
      </c>
      <c r="AC1107" t="s">
        <v>36</v>
      </c>
    </row>
    <row r="1108" spans="1:29" x14ac:dyDescent="0.25">
      <c r="A1108" t="str">
        <f>CONCATENATE("Q",ROUNDUP(MONTH(Table1[[#This Row],[Month]])/3,0))</f>
        <v>Q2</v>
      </c>
      <c r="B1108" s="14">
        <f>EOMONTH(Table1[[#This Row],[Credit Date]],-1)+1</f>
        <v>42522</v>
      </c>
      <c r="C1108" t="str">
        <f>CONCATENATE(Table1[[#This Row],[Issuer Last Name]],", ",Table1[[#This Row],[Issuer First Name]])</f>
        <v>No. 075, Employee</v>
      </c>
      <c r="D1108" t="str">
        <f>CONCATENATE(Table1[[#This Row],[Approver Last Name]],", ",Table1[[#This Row],[Approver First Name]])</f>
        <v>No. 048, Employee</v>
      </c>
      <c r="E1108" t="str">
        <f>CONCATENATE(Table1[[#This Row],[Customer Last Name]],", ",Table1[[#This Row],[Customer First Name]])</f>
        <v>No. 11421, Client</v>
      </c>
      <c r="F11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08" t="str">
        <f>IF(Table1[[#This Row],[Transaction Type]]="Maintenance","Non-Sales","Sales")</f>
        <v>Non-Sales</v>
      </c>
      <c r="H1108">
        <f>IF(Table1[[#This Row],[Quarter]]="q2",1,"")</f>
        <v>1</v>
      </c>
      <c r="I1108" t="str">
        <f>IF(Table1[[#This Row],[Quarter]]="q3",1,"")</f>
        <v/>
      </c>
      <c r="J1108">
        <f>IF(Table1[[#This Row],[Quarter]]="Q2",Table1[[#This Row],[Credit Amount]],"")</f>
        <v>-64.239999999999995</v>
      </c>
      <c r="K1108" t="str">
        <f>IF(Table1[[#This Row],[Quarter]]="Q3",Table1[[#This Row],[Credit Amount]],"")</f>
        <v/>
      </c>
      <c r="L1108" t="str">
        <f>IF(Table1[[#This Row],[Transaction Type]]="Upgrade",Table1[[#This Row],[Credit Amount]],IF(Table1[[#This Row],[Transaction Type]]="Activation",Table1[[#This Row],[Credit Amount]],""))</f>
        <v/>
      </c>
      <c r="M1108">
        <f>IF(Table1[[#This Row],[Transaction Type]]="Maintenance",Table1[[#This Row],[Credit Amount]],"")</f>
        <v>-64.239999999999995</v>
      </c>
      <c r="N1108">
        <v>10075</v>
      </c>
      <c r="O1108" t="s">
        <v>2489</v>
      </c>
      <c r="P1108" t="s">
        <v>2564</v>
      </c>
      <c r="Q1108" t="s">
        <v>289</v>
      </c>
      <c r="R1108">
        <v>10048</v>
      </c>
      <c r="S1108" t="s">
        <v>2489</v>
      </c>
      <c r="T1108" t="s">
        <v>2537</v>
      </c>
      <c r="U1108" t="s">
        <v>290</v>
      </c>
      <c r="V1108" t="s">
        <v>84</v>
      </c>
      <c r="W1108">
        <v>100002420</v>
      </c>
      <c r="X1108">
        <v>8005551421</v>
      </c>
      <c r="Y1108" t="s">
        <v>2595</v>
      </c>
      <c r="Z1108" t="s">
        <v>4016</v>
      </c>
      <c r="AA1108" s="13">
        <v>-64.239999999999995</v>
      </c>
      <c r="AB1108" s="14">
        <v>42542</v>
      </c>
      <c r="AC1108" t="s">
        <v>36</v>
      </c>
    </row>
    <row r="1109" spans="1:29" x14ac:dyDescent="0.25">
      <c r="A1109" t="str">
        <f>CONCATENATE("Q",ROUNDUP(MONTH(Table1[[#This Row],[Month]])/3,0))</f>
        <v>Q2</v>
      </c>
      <c r="B1109" s="14">
        <f>EOMONTH(Table1[[#This Row],[Credit Date]],-1)+1</f>
        <v>42522</v>
      </c>
      <c r="C1109" t="str">
        <f>CONCATENATE(Table1[[#This Row],[Issuer Last Name]],", ",Table1[[#This Row],[Issuer First Name]])</f>
        <v>No. 075, Employee</v>
      </c>
      <c r="D1109" t="str">
        <f>CONCATENATE(Table1[[#This Row],[Approver Last Name]],", ",Table1[[#This Row],[Approver First Name]])</f>
        <v>No. 048, Employee</v>
      </c>
      <c r="E1109" t="str">
        <f>CONCATENATE(Table1[[#This Row],[Customer Last Name]],", ",Table1[[#This Row],[Customer First Name]])</f>
        <v>No. 13369, Client</v>
      </c>
      <c r="F1109" t="str">
        <f>IF(Table1[[#This Row],[Credit Amount]]&gt;-19.99,"Less than 19.99",IF(Table1[[#This Row],[Credit Amount]]=-20,"20",IF(Table1[[#This Row],[Credit Amount]]&gt;-49.98,"20.01-49.98",IF(Table1[[#This Row],[Credit Amount]]=-49.99,"49.99",IF(Table1[[#This Row],[Credit Amount]]=-50,"50",IF(Table1[[#This Row],[Credit Amount]]&lt;-50.01,"Greater than 50"))))))</f>
        <v>20.01-49.98</v>
      </c>
      <c r="G1109" t="str">
        <f>IF(Table1[[#This Row],[Transaction Type]]="Maintenance","Non-Sales","Sales")</f>
        <v>Sales</v>
      </c>
      <c r="H1109">
        <f>IF(Table1[[#This Row],[Quarter]]="q2",1,"")</f>
        <v>1</v>
      </c>
      <c r="I1109" t="str">
        <f>IF(Table1[[#This Row],[Quarter]]="q3",1,"")</f>
        <v/>
      </c>
      <c r="J1109">
        <f>IF(Table1[[#This Row],[Quarter]]="Q2",Table1[[#This Row],[Credit Amount]],"")</f>
        <v>-43.27</v>
      </c>
      <c r="K1109" t="str">
        <f>IF(Table1[[#This Row],[Quarter]]="Q3",Table1[[#This Row],[Credit Amount]],"")</f>
        <v/>
      </c>
      <c r="L1109">
        <f>IF(Table1[[#This Row],[Transaction Type]]="Upgrade",Table1[[#This Row],[Credit Amount]],IF(Table1[[#This Row],[Transaction Type]]="Activation",Table1[[#This Row],[Credit Amount]],""))</f>
        <v>-43.27</v>
      </c>
      <c r="M1109" t="str">
        <f>IF(Table1[[#This Row],[Transaction Type]]="Maintenance",Table1[[#This Row],[Credit Amount]],"")</f>
        <v/>
      </c>
      <c r="N1109">
        <v>10075</v>
      </c>
      <c r="O1109" t="s">
        <v>2489</v>
      </c>
      <c r="P1109" t="s">
        <v>2564</v>
      </c>
      <c r="Q1109" t="s">
        <v>289</v>
      </c>
      <c r="R1109">
        <v>10048</v>
      </c>
      <c r="S1109" t="s">
        <v>2489</v>
      </c>
      <c r="T1109" t="s">
        <v>2537</v>
      </c>
      <c r="U1109" t="s">
        <v>290</v>
      </c>
      <c r="V1109" t="s">
        <v>84</v>
      </c>
      <c r="W1109">
        <v>100004368</v>
      </c>
      <c r="X1109">
        <v>8005553369</v>
      </c>
      <c r="Y1109" t="s">
        <v>2595</v>
      </c>
      <c r="Z1109" t="s">
        <v>5957</v>
      </c>
      <c r="AA1109" s="13">
        <v>-43.27</v>
      </c>
      <c r="AB1109" s="14">
        <v>42551</v>
      </c>
      <c r="AC1109" t="s">
        <v>37</v>
      </c>
    </row>
    <row r="1110" spans="1:29" x14ac:dyDescent="0.25">
      <c r="A1110" t="str">
        <f>CONCATENATE("Q",ROUNDUP(MONTH(Table1[[#This Row],[Month]])/3,0))</f>
        <v>Q3</v>
      </c>
      <c r="B1110" s="14">
        <f>EOMONTH(Table1[[#This Row],[Credit Date]],-1)+1</f>
        <v>42552</v>
      </c>
      <c r="C1110" t="str">
        <f>CONCATENATE(Table1[[#This Row],[Issuer Last Name]],", ",Table1[[#This Row],[Issuer First Name]])</f>
        <v>No. 075, Employee</v>
      </c>
      <c r="D1110" t="str">
        <f>CONCATENATE(Table1[[#This Row],[Approver Last Name]],", ",Table1[[#This Row],[Approver First Name]])</f>
        <v>No. 075, Employee</v>
      </c>
      <c r="E1110" t="str">
        <f>CONCATENATE(Table1[[#This Row],[Customer Last Name]],", ",Table1[[#This Row],[Customer First Name]])</f>
        <v>No. 12470, Client</v>
      </c>
      <c r="F1110" t="str">
        <f>IF(Table1[[#This Row],[Credit Amount]]&gt;-19.99,"Less than 19.99",IF(Table1[[#This Row],[Credit Amount]]=-20,"20",IF(Table1[[#This Row],[Credit Amount]]&gt;-49.98,"20.01-49.98",IF(Table1[[#This Row],[Credit Amount]]=-49.99,"49.99",IF(Table1[[#This Row],[Credit Amount]]=-50,"50",IF(Table1[[#This Row],[Credit Amount]]&lt;-50.01,"Greater than 50"))))))</f>
        <v>20.01-49.98</v>
      </c>
      <c r="G1110" t="str">
        <f>IF(Table1[[#This Row],[Transaction Type]]="Maintenance","Non-Sales","Sales")</f>
        <v>Non-Sales</v>
      </c>
      <c r="H1110" t="str">
        <f>IF(Table1[[#This Row],[Quarter]]="q2",1,"")</f>
        <v/>
      </c>
      <c r="I1110">
        <f>IF(Table1[[#This Row],[Quarter]]="q3",1,"")</f>
        <v>1</v>
      </c>
      <c r="J1110" t="str">
        <f>IF(Table1[[#This Row],[Quarter]]="Q2",Table1[[#This Row],[Credit Amount]],"")</f>
        <v/>
      </c>
      <c r="K1110">
        <f>IF(Table1[[#This Row],[Quarter]]="Q3",Table1[[#This Row],[Credit Amount]],"")</f>
        <v>-46.45</v>
      </c>
      <c r="L1110" t="str">
        <f>IF(Table1[[#This Row],[Transaction Type]]="Upgrade",Table1[[#This Row],[Credit Amount]],IF(Table1[[#This Row],[Transaction Type]]="Activation",Table1[[#This Row],[Credit Amount]],""))</f>
        <v/>
      </c>
      <c r="M1110">
        <f>IF(Table1[[#This Row],[Transaction Type]]="Maintenance",Table1[[#This Row],[Credit Amount]],"")</f>
        <v>-46.45</v>
      </c>
      <c r="N1110">
        <v>10075</v>
      </c>
      <c r="O1110" t="s">
        <v>2489</v>
      </c>
      <c r="P1110" t="s">
        <v>2564</v>
      </c>
      <c r="Q1110" t="s">
        <v>289</v>
      </c>
      <c r="R1110">
        <v>10075</v>
      </c>
      <c r="S1110" t="s">
        <v>2489</v>
      </c>
      <c r="T1110" t="s">
        <v>2564</v>
      </c>
      <c r="U1110" t="s">
        <v>289</v>
      </c>
      <c r="V1110" t="s">
        <v>84</v>
      </c>
      <c r="W1110">
        <v>100003469</v>
      </c>
      <c r="X1110">
        <v>8005552470</v>
      </c>
      <c r="Y1110" t="s">
        <v>2595</v>
      </c>
      <c r="Z1110" t="s">
        <v>5065</v>
      </c>
      <c r="AA1110" s="13">
        <v>-46.45</v>
      </c>
      <c r="AB1110" s="14">
        <v>42557</v>
      </c>
      <c r="AC1110" t="s">
        <v>36</v>
      </c>
    </row>
    <row r="1111" spans="1:29" x14ac:dyDescent="0.25">
      <c r="A1111" t="str">
        <f>CONCATENATE("Q",ROUNDUP(MONTH(Table1[[#This Row],[Month]])/3,0))</f>
        <v>Q3</v>
      </c>
      <c r="B1111" s="14">
        <f>EOMONTH(Table1[[#This Row],[Credit Date]],-1)+1</f>
        <v>42552</v>
      </c>
      <c r="C1111" t="str">
        <f>CONCATENATE(Table1[[#This Row],[Issuer Last Name]],", ",Table1[[#This Row],[Issuer First Name]])</f>
        <v>No. 075, Employee</v>
      </c>
      <c r="D1111" t="str">
        <f>CONCATENATE(Table1[[#This Row],[Approver Last Name]],", ",Table1[[#This Row],[Approver First Name]])</f>
        <v>No. 048, Employee</v>
      </c>
      <c r="E1111" t="str">
        <f>CONCATENATE(Table1[[#This Row],[Customer Last Name]],", ",Table1[[#This Row],[Customer First Name]])</f>
        <v>No. 12933, Client</v>
      </c>
      <c r="F11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11" t="str">
        <f>IF(Table1[[#This Row],[Transaction Type]]="Maintenance","Non-Sales","Sales")</f>
        <v>Non-Sales</v>
      </c>
      <c r="H1111" t="str">
        <f>IF(Table1[[#This Row],[Quarter]]="q2",1,"")</f>
        <v/>
      </c>
      <c r="I1111">
        <f>IF(Table1[[#This Row],[Quarter]]="q3",1,"")</f>
        <v>1</v>
      </c>
      <c r="J1111" t="str">
        <f>IF(Table1[[#This Row],[Quarter]]="Q2",Table1[[#This Row],[Credit Amount]],"")</f>
        <v/>
      </c>
      <c r="K1111">
        <f>IF(Table1[[#This Row],[Quarter]]="Q3",Table1[[#This Row],[Credit Amount]],"")</f>
        <v>-85.09</v>
      </c>
      <c r="L1111" t="str">
        <f>IF(Table1[[#This Row],[Transaction Type]]="Upgrade",Table1[[#This Row],[Credit Amount]],IF(Table1[[#This Row],[Transaction Type]]="Activation",Table1[[#This Row],[Credit Amount]],""))</f>
        <v/>
      </c>
      <c r="M1111">
        <f>IF(Table1[[#This Row],[Transaction Type]]="Maintenance",Table1[[#This Row],[Credit Amount]],"")</f>
        <v>-85.09</v>
      </c>
      <c r="N1111">
        <v>10075</v>
      </c>
      <c r="O1111" t="s">
        <v>2489</v>
      </c>
      <c r="P1111" t="s">
        <v>2564</v>
      </c>
      <c r="Q1111" t="s">
        <v>289</v>
      </c>
      <c r="R1111">
        <v>10048</v>
      </c>
      <c r="S1111" t="s">
        <v>2489</v>
      </c>
      <c r="T1111" t="s">
        <v>2537</v>
      </c>
      <c r="U1111" t="s">
        <v>290</v>
      </c>
      <c r="V1111" t="s">
        <v>84</v>
      </c>
      <c r="W1111">
        <v>100003932</v>
      </c>
      <c r="X1111">
        <v>8005552933</v>
      </c>
      <c r="Y1111" t="s">
        <v>2595</v>
      </c>
      <c r="Z1111" t="s">
        <v>5523</v>
      </c>
      <c r="AA1111" s="13">
        <v>-85.09</v>
      </c>
      <c r="AB1111" s="14">
        <v>42564</v>
      </c>
      <c r="AC1111" t="s">
        <v>36</v>
      </c>
    </row>
    <row r="1112" spans="1:29" x14ac:dyDescent="0.25">
      <c r="A1112" t="str">
        <f>CONCATENATE("Q",ROUNDUP(MONTH(Table1[[#This Row],[Month]])/3,0))</f>
        <v>Q3</v>
      </c>
      <c r="B1112" s="14">
        <f>EOMONTH(Table1[[#This Row],[Credit Date]],-1)+1</f>
        <v>42583</v>
      </c>
      <c r="C1112" t="str">
        <f>CONCATENATE(Table1[[#This Row],[Issuer Last Name]],", ",Table1[[#This Row],[Issuer First Name]])</f>
        <v>No. 075, Employee</v>
      </c>
      <c r="D1112" t="str">
        <f>CONCATENATE(Table1[[#This Row],[Approver Last Name]],", ",Table1[[#This Row],[Approver First Name]])</f>
        <v>No. 048, Employee</v>
      </c>
      <c r="E1112" t="str">
        <f>CONCATENATE(Table1[[#This Row],[Customer Last Name]],", ",Table1[[#This Row],[Customer First Name]])</f>
        <v>No. 12117, Client</v>
      </c>
      <c r="F11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12" t="str">
        <f>IF(Table1[[#This Row],[Transaction Type]]="Maintenance","Non-Sales","Sales")</f>
        <v>Non-Sales</v>
      </c>
      <c r="H1112" t="str">
        <f>IF(Table1[[#This Row],[Quarter]]="q2",1,"")</f>
        <v/>
      </c>
      <c r="I1112">
        <f>IF(Table1[[#This Row],[Quarter]]="q3",1,"")</f>
        <v>1</v>
      </c>
      <c r="J1112" t="str">
        <f>IF(Table1[[#This Row],[Quarter]]="Q2",Table1[[#This Row],[Credit Amount]],"")</f>
        <v/>
      </c>
      <c r="K1112">
        <f>IF(Table1[[#This Row],[Quarter]]="Q3",Table1[[#This Row],[Credit Amount]],"")</f>
        <v>-64.27</v>
      </c>
      <c r="L1112" t="str">
        <f>IF(Table1[[#This Row],[Transaction Type]]="Upgrade",Table1[[#This Row],[Credit Amount]],IF(Table1[[#This Row],[Transaction Type]]="Activation",Table1[[#This Row],[Credit Amount]],""))</f>
        <v/>
      </c>
      <c r="M1112">
        <f>IF(Table1[[#This Row],[Transaction Type]]="Maintenance",Table1[[#This Row],[Credit Amount]],"")</f>
        <v>-64.27</v>
      </c>
      <c r="N1112">
        <v>10075</v>
      </c>
      <c r="O1112" t="s">
        <v>2489</v>
      </c>
      <c r="P1112" t="s">
        <v>2564</v>
      </c>
      <c r="Q1112" t="s">
        <v>289</v>
      </c>
      <c r="R1112">
        <v>10048</v>
      </c>
      <c r="S1112" t="s">
        <v>2489</v>
      </c>
      <c r="T1112" t="s">
        <v>2537</v>
      </c>
      <c r="U1112" t="s">
        <v>290</v>
      </c>
      <c r="V1112" t="s">
        <v>84</v>
      </c>
      <c r="W1112">
        <v>100003116</v>
      </c>
      <c r="X1112">
        <v>8005552117</v>
      </c>
      <c r="Y1112" t="s">
        <v>2595</v>
      </c>
      <c r="Z1112" t="s">
        <v>4712</v>
      </c>
      <c r="AA1112" s="13">
        <v>-64.27</v>
      </c>
      <c r="AB1112" s="14">
        <v>42586</v>
      </c>
      <c r="AC1112" t="s">
        <v>36</v>
      </c>
    </row>
    <row r="1113" spans="1:29" x14ac:dyDescent="0.25">
      <c r="A1113" t="str">
        <f>CONCATENATE("Q",ROUNDUP(MONTH(Table1[[#This Row],[Month]])/3,0))</f>
        <v>Q3</v>
      </c>
      <c r="B1113" s="14">
        <f>EOMONTH(Table1[[#This Row],[Credit Date]],-1)+1</f>
        <v>42583</v>
      </c>
      <c r="C1113" t="str">
        <f>CONCATENATE(Table1[[#This Row],[Issuer Last Name]],", ",Table1[[#This Row],[Issuer First Name]])</f>
        <v>No. 075, Employee</v>
      </c>
      <c r="D1113" t="str">
        <f>CONCATENATE(Table1[[#This Row],[Approver Last Name]],", ",Table1[[#This Row],[Approver First Name]])</f>
        <v>No. 075, Employee</v>
      </c>
      <c r="E1113" t="str">
        <f>CONCATENATE(Table1[[#This Row],[Customer Last Name]],", ",Table1[[#This Row],[Customer First Name]])</f>
        <v>No. 13746, Client</v>
      </c>
      <c r="F1113" t="str">
        <f>IF(Table1[[#This Row],[Credit Amount]]&gt;-19.99,"Less than 19.99",IF(Table1[[#This Row],[Credit Amount]]=-20,"20",IF(Table1[[#This Row],[Credit Amount]]&gt;-49.98,"20.01-49.98",IF(Table1[[#This Row],[Credit Amount]]=-49.99,"49.99",IF(Table1[[#This Row],[Credit Amount]]=-50,"50",IF(Table1[[#This Row],[Credit Amount]]&lt;-50.01,"Greater than 50"))))))</f>
        <v>20.01-49.98</v>
      </c>
      <c r="G1113" t="str">
        <f>IF(Table1[[#This Row],[Transaction Type]]="Maintenance","Non-Sales","Sales")</f>
        <v>Non-Sales</v>
      </c>
      <c r="H1113" t="str">
        <f>IF(Table1[[#This Row],[Quarter]]="q2",1,"")</f>
        <v/>
      </c>
      <c r="I1113">
        <f>IF(Table1[[#This Row],[Quarter]]="q3",1,"")</f>
        <v>1</v>
      </c>
      <c r="J1113" t="str">
        <f>IF(Table1[[#This Row],[Quarter]]="Q2",Table1[[#This Row],[Credit Amount]],"")</f>
        <v/>
      </c>
      <c r="K1113">
        <f>IF(Table1[[#This Row],[Quarter]]="Q3",Table1[[#This Row],[Credit Amount]],"")</f>
        <v>-26.18</v>
      </c>
      <c r="L1113" t="str">
        <f>IF(Table1[[#This Row],[Transaction Type]]="Upgrade",Table1[[#This Row],[Credit Amount]],IF(Table1[[#This Row],[Transaction Type]]="Activation",Table1[[#This Row],[Credit Amount]],""))</f>
        <v/>
      </c>
      <c r="M1113">
        <f>IF(Table1[[#This Row],[Transaction Type]]="Maintenance",Table1[[#This Row],[Credit Amount]],"")</f>
        <v>-26.18</v>
      </c>
      <c r="N1113">
        <v>10075</v>
      </c>
      <c r="O1113" t="s">
        <v>2489</v>
      </c>
      <c r="P1113" t="s">
        <v>2564</v>
      </c>
      <c r="Q1113" t="s">
        <v>289</v>
      </c>
      <c r="R1113">
        <v>10075</v>
      </c>
      <c r="S1113" t="s">
        <v>2489</v>
      </c>
      <c r="T1113" t="s">
        <v>2564</v>
      </c>
      <c r="U1113" t="s">
        <v>289</v>
      </c>
      <c r="V1113" t="s">
        <v>84</v>
      </c>
      <c r="W1113">
        <v>100004745</v>
      </c>
      <c r="X1113">
        <v>8005553746</v>
      </c>
      <c r="Y1113" t="s">
        <v>2595</v>
      </c>
      <c r="Z1113" t="s">
        <v>6334</v>
      </c>
      <c r="AA1113" s="13">
        <v>-26.18</v>
      </c>
      <c r="AB1113" s="14">
        <v>42606</v>
      </c>
      <c r="AC1113" t="s">
        <v>36</v>
      </c>
    </row>
    <row r="1114" spans="1:29" x14ac:dyDescent="0.25">
      <c r="A1114" t="str">
        <f>CONCATENATE("Q",ROUNDUP(MONTH(Table1[[#This Row],[Month]])/3,0))</f>
        <v>Q3</v>
      </c>
      <c r="B1114" s="14">
        <f>EOMONTH(Table1[[#This Row],[Credit Date]],-1)+1</f>
        <v>42614</v>
      </c>
      <c r="C1114" t="str">
        <f>CONCATENATE(Table1[[#This Row],[Issuer Last Name]],", ",Table1[[#This Row],[Issuer First Name]])</f>
        <v>No. 075, Employee</v>
      </c>
      <c r="D1114" t="str">
        <f>CONCATENATE(Table1[[#This Row],[Approver Last Name]],", ",Table1[[#This Row],[Approver First Name]])</f>
        <v>No. 048, Employee</v>
      </c>
      <c r="E1114" t="str">
        <f>CONCATENATE(Table1[[#This Row],[Customer Last Name]],", ",Table1[[#This Row],[Customer First Name]])</f>
        <v>No. 13800, Client</v>
      </c>
      <c r="F11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14" t="str">
        <f>IF(Table1[[#This Row],[Transaction Type]]="Maintenance","Non-Sales","Sales")</f>
        <v>Non-Sales</v>
      </c>
      <c r="H1114" t="str">
        <f>IF(Table1[[#This Row],[Quarter]]="q2",1,"")</f>
        <v/>
      </c>
      <c r="I1114">
        <f>IF(Table1[[#This Row],[Quarter]]="q3",1,"")</f>
        <v>1</v>
      </c>
      <c r="J1114" t="str">
        <f>IF(Table1[[#This Row],[Quarter]]="Q2",Table1[[#This Row],[Credit Amount]],"")</f>
        <v/>
      </c>
      <c r="K1114">
        <f>IF(Table1[[#This Row],[Quarter]]="Q3",Table1[[#This Row],[Credit Amount]],"")</f>
        <v>-77.53</v>
      </c>
      <c r="L1114" t="str">
        <f>IF(Table1[[#This Row],[Transaction Type]]="Upgrade",Table1[[#This Row],[Credit Amount]],IF(Table1[[#This Row],[Transaction Type]]="Activation",Table1[[#This Row],[Credit Amount]],""))</f>
        <v/>
      </c>
      <c r="M1114">
        <f>IF(Table1[[#This Row],[Transaction Type]]="Maintenance",Table1[[#This Row],[Credit Amount]],"")</f>
        <v>-77.53</v>
      </c>
      <c r="N1114">
        <v>10075</v>
      </c>
      <c r="O1114" t="s">
        <v>2489</v>
      </c>
      <c r="P1114" t="s">
        <v>2564</v>
      </c>
      <c r="Q1114" t="s">
        <v>289</v>
      </c>
      <c r="R1114">
        <v>10048</v>
      </c>
      <c r="S1114" t="s">
        <v>2489</v>
      </c>
      <c r="T1114" t="s">
        <v>2537</v>
      </c>
      <c r="U1114" t="s">
        <v>290</v>
      </c>
      <c r="V1114" t="s">
        <v>84</v>
      </c>
      <c r="W1114">
        <v>100004799</v>
      </c>
      <c r="X1114">
        <v>8005553800</v>
      </c>
      <c r="Y1114" t="s">
        <v>2595</v>
      </c>
      <c r="Z1114" t="s">
        <v>6388</v>
      </c>
      <c r="AA1114" s="13">
        <v>-77.53</v>
      </c>
      <c r="AB1114" s="14">
        <v>42614</v>
      </c>
      <c r="AC1114" t="s">
        <v>36</v>
      </c>
    </row>
    <row r="1115" spans="1:29" x14ac:dyDescent="0.25">
      <c r="A1115" t="str">
        <f>CONCATENATE("Q",ROUNDUP(MONTH(Table1[[#This Row],[Month]])/3,0))</f>
        <v>Q3</v>
      </c>
      <c r="B1115" s="14">
        <f>EOMONTH(Table1[[#This Row],[Credit Date]],-1)+1</f>
        <v>42614</v>
      </c>
      <c r="C1115" t="str">
        <f>CONCATENATE(Table1[[#This Row],[Issuer Last Name]],", ",Table1[[#This Row],[Issuer First Name]])</f>
        <v>No. 075, Employee</v>
      </c>
      <c r="D1115" t="str">
        <f>CONCATENATE(Table1[[#This Row],[Approver Last Name]],", ",Table1[[#This Row],[Approver First Name]])</f>
        <v>No. 075, Employee</v>
      </c>
      <c r="E1115" t="str">
        <f>CONCATENATE(Table1[[#This Row],[Customer Last Name]],", ",Table1[[#This Row],[Customer First Name]])</f>
        <v>No. 12814, Client</v>
      </c>
      <c r="F1115" t="str">
        <f>IF(Table1[[#This Row],[Credit Amount]]&gt;-19.99,"Less than 19.99",IF(Table1[[#This Row],[Credit Amount]]=-20,"20",IF(Table1[[#This Row],[Credit Amount]]&gt;-49.98,"20.01-49.98",IF(Table1[[#This Row],[Credit Amount]]=-49.99,"49.99",IF(Table1[[#This Row],[Credit Amount]]=-50,"50",IF(Table1[[#This Row],[Credit Amount]]&lt;-50.01,"Greater than 50"))))))</f>
        <v>Less than 19.99</v>
      </c>
      <c r="G1115" t="str">
        <f>IF(Table1[[#This Row],[Transaction Type]]="Maintenance","Non-Sales","Sales")</f>
        <v>Non-Sales</v>
      </c>
      <c r="H1115" t="str">
        <f>IF(Table1[[#This Row],[Quarter]]="q2",1,"")</f>
        <v/>
      </c>
      <c r="I1115">
        <f>IF(Table1[[#This Row],[Quarter]]="q3",1,"")</f>
        <v>1</v>
      </c>
      <c r="J1115" t="str">
        <f>IF(Table1[[#This Row],[Quarter]]="Q2",Table1[[#This Row],[Credit Amount]],"")</f>
        <v/>
      </c>
      <c r="K1115">
        <f>IF(Table1[[#This Row],[Quarter]]="Q3",Table1[[#This Row],[Credit Amount]],"")</f>
        <v>-8.3699999999999992</v>
      </c>
      <c r="L1115" t="str">
        <f>IF(Table1[[#This Row],[Transaction Type]]="Upgrade",Table1[[#This Row],[Credit Amount]],IF(Table1[[#This Row],[Transaction Type]]="Activation",Table1[[#This Row],[Credit Amount]],""))</f>
        <v/>
      </c>
      <c r="M1115">
        <f>IF(Table1[[#This Row],[Transaction Type]]="Maintenance",Table1[[#This Row],[Credit Amount]],"")</f>
        <v>-8.3699999999999992</v>
      </c>
      <c r="N1115">
        <v>10075</v>
      </c>
      <c r="O1115" t="s">
        <v>2489</v>
      </c>
      <c r="P1115" t="s">
        <v>2564</v>
      </c>
      <c r="Q1115" t="s">
        <v>289</v>
      </c>
      <c r="R1115">
        <v>10075</v>
      </c>
      <c r="S1115" t="s">
        <v>2489</v>
      </c>
      <c r="T1115" t="s">
        <v>2564</v>
      </c>
      <c r="U1115" t="s">
        <v>289</v>
      </c>
      <c r="V1115" t="s">
        <v>84</v>
      </c>
      <c r="W1115">
        <v>100003813</v>
      </c>
      <c r="X1115">
        <v>8005552814</v>
      </c>
      <c r="Y1115" t="s">
        <v>2595</v>
      </c>
      <c r="Z1115" t="s">
        <v>5406</v>
      </c>
      <c r="AA1115" s="13">
        <v>-8.3699999999999992</v>
      </c>
      <c r="AB1115" s="14">
        <v>42619</v>
      </c>
      <c r="AC1115" t="s">
        <v>36</v>
      </c>
    </row>
    <row r="1116" spans="1:29" x14ac:dyDescent="0.25">
      <c r="A1116" t="str">
        <f>CONCATENATE("Q",ROUNDUP(MONTH(Table1[[#This Row],[Month]])/3,0))</f>
        <v>Q3</v>
      </c>
      <c r="B1116" s="14">
        <f>EOMONTH(Table1[[#This Row],[Credit Date]],-1)+1</f>
        <v>42614</v>
      </c>
      <c r="C1116" t="str">
        <f>CONCATENATE(Table1[[#This Row],[Issuer Last Name]],", ",Table1[[#This Row],[Issuer First Name]])</f>
        <v>No. 075, Employee</v>
      </c>
      <c r="D1116" t="str">
        <f>CONCATENATE(Table1[[#This Row],[Approver Last Name]],", ",Table1[[#This Row],[Approver First Name]])</f>
        <v>No. 075, Employee</v>
      </c>
      <c r="E1116" t="str">
        <f>CONCATENATE(Table1[[#This Row],[Customer Last Name]],", ",Table1[[#This Row],[Customer First Name]])</f>
        <v>No. 13917, Client</v>
      </c>
      <c r="F1116" t="str">
        <f>IF(Table1[[#This Row],[Credit Amount]]&gt;-19.99,"Less than 19.99",IF(Table1[[#This Row],[Credit Amount]]=-20,"20",IF(Table1[[#This Row],[Credit Amount]]&gt;-49.98,"20.01-49.98",IF(Table1[[#This Row],[Credit Amount]]=-49.99,"49.99",IF(Table1[[#This Row],[Credit Amount]]=-50,"50",IF(Table1[[#This Row],[Credit Amount]]&lt;-50.01,"Greater than 50"))))))</f>
        <v>20.01-49.98</v>
      </c>
      <c r="G1116" t="str">
        <f>IF(Table1[[#This Row],[Transaction Type]]="Maintenance","Non-Sales","Sales")</f>
        <v>Sales</v>
      </c>
      <c r="H1116" t="str">
        <f>IF(Table1[[#This Row],[Quarter]]="q2",1,"")</f>
        <v/>
      </c>
      <c r="I1116">
        <f>IF(Table1[[#This Row],[Quarter]]="q3",1,"")</f>
        <v>1</v>
      </c>
      <c r="J1116" t="str">
        <f>IF(Table1[[#This Row],[Quarter]]="Q2",Table1[[#This Row],[Credit Amount]],"")</f>
        <v/>
      </c>
      <c r="K1116">
        <f>IF(Table1[[#This Row],[Quarter]]="Q3",Table1[[#This Row],[Credit Amount]],"")</f>
        <v>-32.44</v>
      </c>
      <c r="L1116">
        <f>IF(Table1[[#This Row],[Transaction Type]]="Upgrade",Table1[[#This Row],[Credit Amount]],IF(Table1[[#This Row],[Transaction Type]]="Activation",Table1[[#This Row],[Credit Amount]],""))</f>
        <v>-32.44</v>
      </c>
      <c r="M1116" t="str">
        <f>IF(Table1[[#This Row],[Transaction Type]]="Maintenance",Table1[[#This Row],[Credit Amount]],"")</f>
        <v/>
      </c>
      <c r="N1116">
        <v>10075</v>
      </c>
      <c r="O1116" t="s">
        <v>2489</v>
      </c>
      <c r="P1116" t="s">
        <v>2564</v>
      </c>
      <c r="Q1116" t="s">
        <v>289</v>
      </c>
      <c r="R1116">
        <v>10075</v>
      </c>
      <c r="S1116" t="s">
        <v>2489</v>
      </c>
      <c r="T1116" t="s">
        <v>2564</v>
      </c>
      <c r="U1116" t="s">
        <v>289</v>
      </c>
      <c r="V1116" t="s">
        <v>84</v>
      </c>
      <c r="W1116">
        <v>100004916</v>
      </c>
      <c r="X1116">
        <v>8005553917</v>
      </c>
      <c r="Y1116" t="s">
        <v>2595</v>
      </c>
      <c r="Z1116" t="s">
        <v>6505</v>
      </c>
      <c r="AA1116" s="13">
        <v>-32.44</v>
      </c>
      <c r="AB1116" s="14">
        <v>42620</v>
      </c>
      <c r="AC1116" t="s">
        <v>37</v>
      </c>
    </row>
    <row r="1117" spans="1:29" x14ac:dyDescent="0.25">
      <c r="A1117" t="str">
        <f>CONCATENATE("Q",ROUNDUP(MONTH(Table1[[#This Row],[Month]])/3,0))</f>
        <v>Q3</v>
      </c>
      <c r="B1117" s="14">
        <f>EOMONTH(Table1[[#This Row],[Credit Date]],-1)+1</f>
        <v>42614</v>
      </c>
      <c r="C1117" t="str">
        <f>CONCATENATE(Table1[[#This Row],[Issuer Last Name]],", ",Table1[[#This Row],[Issuer First Name]])</f>
        <v>No. 075, Employee</v>
      </c>
      <c r="D1117" t="str">
        <f>CONCATENATE(Table1[[#This Row],[Approver Last Name]],", ",Table1[[#This Row],[Approver First Name]])</f>
        <v>No. 048, Employee</v>
      </c>
      <c r="E1117" t="str">
        <f>CONCATENATE(Table1[[#This Row],[Customer Last Name]],", ",Table1[[#This Row],[Customer First Name]])</f>
        <v>No. 13949, Client</v>
      </c>
      <c r="F11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17" t="str">
        <f>IF(Table1[[#This Row],[Transaction Type]]="Maintenance","Non-Sales","Sales")</f>
        <v>Non-Sales</v>
      </c>
      <c r="H1117" t="str">
        <f>IF(Table1[[#This Row],[Quarter]]="q2",1,"")</f>
        <v/>
      </c>
      <c r="I1117">
        <f>IF(Table1[[#This Row],[Quarter]]="q3",1,"")</f>
        <v>1</v>
      </c>
      <c r="J1117" t="str">
        <f>IF(Table1[[#This Row],[Quarter]]="Q2",Table1[[#This Row],[Credit Amount]],"")</f>
        <v/>
      </c>
      <c r="K1117">
        <f>IF(Table1[[#This Row],[Quarter]]="Q3",Table1[[#This Row],[Credit Amount]],"")</f>
        <v>-60.25</v>
      </c>
      <c r="L1117" t="str">
        <f>IF(Table1[[#This Row],[Transaction Type]]="Upgrade",Table1[[#This Row],[Credit Amount]],IF(Table1[[#This Row],[Transaction Type]]="Activation",Table1[[#This Row],[Credit Amount]],""))</f>
        <v/>
      </c>
      <c r="M1117">
        <f>IF(Table1[[#This Row],[Transaction Type]]="Maintenance",Table1[[#This Row],[Credit Amount]],"")</f>
        <v>-60.25</v>
      </c>
      <c r="N1117">
        <v>10075</v>
      </c>
      <c r="O1117" t="s">
        <v>2489</v>
      </c>
      <c r="P1117" t="s">
        <v>2564</v>
      </c>
      <c r="Q1117" t="s">
        <v>289</v>
      </c>
      <c r="R1117">
        <v>10048</v>
      </c>
      <c r="S1117" t="s">
        <v>2489</v>
      </c>
      <c r="T1117" t="s">
        <v>2537</v>
      </c>
      <c r="U1117" t="s">
        <v>290</v>
      </c>
      <c r="V1117" t="s">
        <v>84</v>
      </c>
      <c r="W1117">
        <v>100004948</v>
      </c>
      <c r="X1117">
        <v>8005553949</v>
      </c>
      <c r="Y1117" t="s">
        <v>2595</v>
      </c>
      <c r="Z1117" t="s">
        <v>6537</v>
      </c>
      <c r="AA1117" s="13">
        <v>-60.25</v>
      </c>
      <c r="AB1117" s="14">
        <v>42621</v>
      </c>
      <c r="AC1117" t="s">
        <v>36</v>
      </c>
    </row>
    <row r="1118" spans="1:29" x14ac:dyDescent="0.25">
      <c r="A1118" t="str">
        <f>CONCATENATE("Q",ROUNDUP(MONTH(Table1[[#This Row],[Month]])/3,0))</f>
        <v>Q3</v>
      </c>
      <c r="B1118" s="14">
        <f>EOMONTH(Table1[[#This Row],[Credit Date]],-1)+1</f>
        <v>42614</v>
      </c>
      <c r="C1118" t="str">
        <f>CONCATENATE(Table1[[#This Row],[Issuer Last Name]],", ",Table1[[#This Row],[Issuer First Name]])</f>
        <v>No. 075, Employee</v>
      </c>
      <c r="D1118" t="str">
        <f>CONCATENATE(Table1[[#This Row],[Approver Last Name]],", ",Table1[[#This Row],[Approver First Name]])</f>
        <v>No. 075, Employee</v>
      </c>
      <c r="E1118" t="str">
        <f>CONCATENATE(Table1[[#This Row],[Customer Last Name]],", ",Table1[[#This Row],[Customer First Name]])</f>
        <v>No. 12036, Client</v>
      </c>
      <c r="F1118" t="str">
        <f>IF(Table1[[#This Row],[Credit Amount]]&gt;-19.99,"Less than 19.99",IF(Table1[[#This Row],[Credit Amount]]=-20,"20",IF(Table1[[#This Row],[Credit Amount]]&gt;-49.98,"20.01-49.98",IF(Table1[[#This Row],[Credit Amount]]=-49.99,"49.99",IF(Table1[[#This Row],[Credit Amount]]=-50,"50",IF(Table1[[#This Row],[Credit Amount]]&lt;-50.01,"Greater than 50"))))))</f>
        <v>Less than 19.99</v>
      </c>
      <c r="G1118" t="str">
        <f>IF(Table1[[#This Row],[Transaction Type]]="Maintenance","Non-Sales","Sales")</f>
        <v>Non-Sales</v>
      </c>
      <c r="H1118" t="str">
        <f>IF(Table1[[#This Row],[Quarter]]="q2",1,"")</f>
        <v/>
      </c>
      <c r="I1118">
        <f>IF(Table1[[#This Row],[Quarter]]="q3",1,"")</f>
        <v>1</v>
      </c>
      <c r="J1118" t="str">
        <f>IF(Table1[[#This Row],[Quarter]]="Q2",Table1[[#This Row],[Credit Amount]],"")</f>
        <v/>
      </c>
      <c r="K1118">
        <f>IF(Table1[[#This Row],[Quarter]]="Q3",Table1[[#This Row],[Credit Amount]],"")</f>
        <v>-18.14</v>
      </c>
      <c r="L1118" t="str">
        <f>IF(Table1[[#This Row],[Transaction Type]]="Upgrade",Table1[[#This Row],[Credit Amount]],IF(Table1[[#This Row],[Transaction Type]]="Activation",Table1[[#This Row],[Credit Amount]],""))</f>
        <v/>
      </c>
      <c r="M1118">
        <f>IF(Table1[[#This Row],[Transaction Type]]="Maintenance",Table1[[#This Row],[Credit Amount]],"")</f>
        <v>-18.14</v>
      </c>
      <c r="N1118">
        <v>10075</v>
      </c>
      <c r="O1118" t="s">
        <v>2489</v>
      </c>
      <c r="P1118" t="s">
        <v>2564</v>
      </c>
      <c r="Q1118" t="s">
        <v>289</v>
      </c>
      <c r="R1118">
        <v>10075</v>
      </c>
      <c r="S1118" t="s">
        <v>2489</v>
      </c>
      <c r="T1118" t="s">
        <v>2564</v>
      </c>
      <c r="U1118" t="s">
        <v>289</v>
      </c>
      <c r="V1118" t="s">
        <v>84</v>
      </c>
      <c r="W1118">
        <v>100003035</v>
      </c>
      <c r="X1118">
        <v>8005552036</v>
      </c>
      <c r="Y1118" t="s">
        <v>2595</v>
      </c>
      <c r="Z1118" t="s">
        <v>4631</v>
      </c>
      <c r="AA1118" s="13">
        <v>-18.14</v>
      </c>
      <c r="AB1118" s="14">
        <v>42622</v>
      </c>
      <c r="AC1118" t="s">
        <v>36</v>
      </c>
    </row>
    <row r="1119" spans="1:29" x14ac:dyDescent="0.25">
      <c r="A1119" t="str">
        <f>CONCATENATE("Q",ROUNDUP(MONTH(Table1[[#This Row],[Month]])/3,0))</f>
        <v>Q3</v>
      </c>
      <c r="B1119" s="14">
        <f>EOMONTH(Table1[[#This Row],[Credit Date]],-1)+1</f>
        <v>42614</v>
      </c>
      <c r="C1119" t="str">
        <f>CONCATENATE(Table1[[#This Row],[Issuer Last Name]],", ",Table1[[#This Row],[Issuer First Name]])</f>
        <v>No. 075, Employee</v>
      </c>
      <c r="D1119" t="str">
        <f>CONCATENATE(Table1[[#This Row],[Approver Last Name]],", ",Table1[[#This Row],[Approver First Name]])</f>
        <v>No. 048, Employee</v>
      </c>
      <c r="E1119" t="str">
        <f>CONCATENATE(Table1[[#This Row],[Customer Last Name]],", ",Table1[[#This Row],[Customer First Name]])</f>
        <v>No. 11109, Client</v>
      </c>
      <c r="F11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19" t="str">
        <f>IF(Table1[[#This Row],[Transaction Type]]="Maintenance","Non-Sales","Sales")</f>
        <v>Non-Sales</v>
      </c>
      <c r="H1119" t="str">
        <f>IF(Table1[[#This Row],[Quarter]]="q2",1,"")</f>
        <v/>
      </c>
      <c r="I1119">
        <f>IF(Table1[[#This Row],[Quarter]]="q3",1,"")</f>
        <v>1</v>
      </c>
      <c r="J1119" t="str">
        <f>IF(Table1[[#This Row],[Quarter]]="Q2",Table1[[#This Row],[Credit Amount]],"")</f>
        <v/>
      </c>
      <c r="K1119">
        <f>IF(Table1[[#This Row],[Quarter]]="Q3",Table1[[#This Row],[Credit Amount]],"")</f>
        <v>-61.73</v>
      </c>
      <c r="L1119" t="str">
        <f>IF(Table1[[#This Row],[Transaction Type]]="Upgrade",Table1[[#This Row],[Credit Amount]],IF(Table1[[#This Row],[Transaction Type]]="Activation",Table1[[#This Row],[Credit Amount]],""))</f>
        <v/>
      </c>
      <c r="M1119">
        <f>IF(Table1[[#This Row],[Transaction Type]]="Maintenance",Table1[[#This Row],[Credit Amount]],"")</f>
        <v>-61.73</v>
      </c>
      <c r="N1119">
        <v>10075</v>
      </c>
      <c r="O1119" t="s">
        <v>2489</v>
      </c>
      <c r="P1119" t="s">
        <v>2564</v>
      </c>
      <c r="Q1119" t="s">
        <v>289</v>
      </c>
      <c r="R1119">
        <v>10048</v>
      </c>
      <c r="S1119" t="s">
        <v>2489</v>
      </c>
      <c r="T1119" t="s">
        <v>2537</v>
      </c>
      <c r="U1119" t="s">
        <v>290</v>
      </c>
      <c r="V1119" t="s">
        <v>84</v>
      </c>
      <c r="W1119">
        <v>100002108</v>
      </c>
      <c r="X1119">
        <v>8005551109</v>
      </c>
      <c r="Y1119" t="s">
        <v>2595</v>
      </c>
      <c r="Z1119" t="s">
        <v>3704</v>
      </c>
      <c r="AA1119" s="13">
        <v>-61.73</v>
      </c>
      <c r="AB1119" s="14">
        <v>42623</v>
      </c>
      <c r="AC1119" t="s">
        <v>36</v>
      </c>
    </row>
    <row r="1120" spans="1:29" x14ac:dyDescent="0.25">
      <c r="A1120" t="str">
        <f>CONCATENATE("Q",ROUNDUP(MONTH(Table1[[#This Row],[Month]])/3,0))</f>
        <v>Q3</v>
      </c>
      <c r="B1120" s="14">
        <f>EOMONTH(Table1[[#This Row],[Credit Date]],-1)+1</f>
        <v>42614</v>
      </c>
      <c r="C1120" t="str">
        <f>CONCATENATE(Table1[[#This Row],[Issuer Last Name]],", ",Table1[[#This Row],[Issuer First Name]])</f>
        <v>No. 075, Employee</v>
      </c>
      <c r="D1120" t="str">
        <f>CONCATENATE(Table1[[#This Row],[Approver Last Name]],", ",Table1[[#This Row],[Approver First Name]])</f>
        <v>No. 075, Employee</v>
      </c>
      <c r="E1120" t="str">
        <f>CONCATENATE(Table1[[#This Row],[Customer Last Name]],", ",Table1[[#This Row],[Customer First Name]])</f>
        <v>No. 12368, Client</v>
      </c>
      <c r="F1120" t="str">
        <f>IF(Table1[[#This Row],[Credit Amount]]&gt;-19.99,"Less than 19.99",IF(Table1[[#This Row],[Credit Amount]]=-20,"20",IF(Table1[[#This Row],[Credit Amount]]&gt;-49.98,"20.01-49.98",IF(Table1[[#This Row],[Credit Amount]]=-49.99,"49.99",IF(Table1[[#This Row],[Credit Amount]]=-50,"50",IF(Table1[[#This Row],[Credit Amount]]&lt;-50.01,"Greater than 50"))))))</f>
        <v>20.01-49.98</v>
      </c>
      <c r="G1120" t="str">
        <f>IF(Table1[[#This Row],[Transaction Type]]="Maintenance","Non-Sales","Sales")</f>
        <v>Sales</v>
      </c>
      <c r="H1120" t="str">
        <f>IF(Table1[[#This Row],[Quarter]]="q2",1,"")</f>
        <v/>
      </c>
      <c r="I1120">
        <f>IF(Table1[[#This Row],[Quarter]]="q3",1,"")</f>
        <v>1</v>
      </c>
      <c r="J1120" t="str">
        <f>IF(Table1[[#This Row],[Quarter]]="Q2",Table1[[#This Row],[Credit Amount]],"")</f>
        <v/>
      </c>
      <c r="K1120">
        <f>IF(Table1[[#This Row],[Quarter]]="Q3",Table1[[#This Row],[Credit Amount]],"")</f>
        <v>-46.1</v>
      </c>
      <c r="L1120">
        <f>IF(Table1[[#This Row],[Transaction Type]]="Upgrade",Table1[[#This Row],[Credit Amount]],IF(Table1[[#This Row],[Transaction Type]]="Activation",Table1[[#This Row],[Credit Amount]],""))</f>
        <v>-46.1</v>
      </c>
      <c r="M1120" t="str">
        <f>IF(Table1[[#This Row],[Transaction Type]]="Maintenance",Table1[[#This Row],[Credit Amount]],"")</f>
        <v/>
      </c>
      <c r="N1120">
        <v>10075</v>
      </c>
      <c r="O1120" t="s">
        <v>2489</v>
      </c>
      <c r="P1120" t="s">
        <v>2564</v>
      </c>
      <c r="Q1120" t="s">
        <v>289</v>
      </c>
      <c r="R1120">
        <v>10075</v>
      </c>
      <c r="S1120" t="s">
        <v>2489</v>
      </c>
      <c r="T1120" t="s">
        <v>2564</v>
      </c>
      <c r="U1120" t="s">
        <v>289</v>
      </c>
      <c r="V1120" t="s">
        <v>84</v>
      </c>
      <c r="W1120">
        <v>100003367</v>
      </c>
      <c r="X1120">
        <v>8005552368</v>
      </c>
      <c r="Y1120" t="s">
        <v>2595</v>
      </c>
      <c r="Z1120" t="s">
        <v>4963</v>
      </c>
      <c r="AA1120" s="13">
        <v>-46.1</v>
      </c>
      <c r="AB1120" s="14">
        <v>42627</v>
      </c>
      <c r="AC1120" t="s">
        <v>35</v>
      </c>
    </row>
    <row r="1121" spans="1:29" x14ac:dyDescent="0.25">
      <c r="A1121" t="str">
        <f>CONCATENATE("Q",ROUNDUP(MONTH(Table1[[#This Row],[Month]])/3,0))</f>
        <v>Q3</v>
      </c>
      <c r="B1121" s="14">
        <f>EOMONTH(Table1[[#This Row],[Credit Date]],-1)+1</f>
        <v>42614</v>
      </c>
      <c r="C1121" t="str">
        <f>CONCATENATE(Table1[[#This Row],[Issuer Last Name]],", ",Table1[[#This Row],[Issuer First Name]])</f>
        <v>No. 075, Employee</v>
      </c>
      <c r="D1121" t="str">
        <f>CONCATENATE(Table1[[#This Row],[Approver Last Name]],", ",Table1[[#This Row],[Approver First Name]])</f>
        <v>No. 048, Employee</v>
      </c>
      <c r="E1121" t="str">
        <f>CONCATENATE(Table1[[#This Row],[Customer Last Name]],", ",Table1[[#This Row],[Customer First Name]])</f>
        <v>No. 10648, Client</v>
      </c>
      <c r="F11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21" t="str">
        <f>IF(Table1[[#This Row],[Transaction Type]]="Maintenance","Non-Sales","Sales")</f>
        <v>Non-Sales</v>
      </c>
      <c r="H1121" t="str">
        <f>IF(Table1[[#This Row],[Quarter]]="q2",1,"")</f>
        <v/>
      </c>
      <c r="I1121">
        <f>IF(Table1[[#This Row],[Quarter]]="q3",1,"")</f>
        <v>1</v>
      </c>
      <c r="J1121" t="str">
        <f>IF(Table1[[#This Row],[Quarter]]="Q2",Table1[[#This Row],[Credit Amount]],"")</f>
        <v/>
      </c>
      <c r="K1121">
        <f>IF(Table1[[#This Row],[Quarter]]="Q3",Table1[[#This Row],[Credit Amount]],"")</f>
        <v>-80.62</v>
      </c>
      <c r="L1121" t="str">
        <f>IF(Table1[[#This Row],[Transaction Type]]="Upgrade",Table1[[#This Row],[Credit Amount]],IF(Table1[[#This Row],[Transaction Type]]="Activation",Table1[[#This Row],[Credit Amount]],""))</f>
        <v/>
      </c>
      <c r="M1121">
        <f>IF(Table1[[#This Row],[Transaction Type]]="Maintenance",Table1[[#This Row],[Credit Amount]],"")</f>
        <v>-80.62</v>
      </c>
      <c r="N1121">
        <v>10075</v>
      </c>
      <c r="O1121" t="s">
        <v>2489</v>
      </c>
      <c r="P1121" t="s">
        <v>2564</v>
      </c>
      <c r="Q1121" t="s">
        <v>289</v>
      </c>
      <c r="R1121">
        <v>10048</v>
      </c>
      <c r="S1121" t="s">
        <v>2489</v>
      </c>
      <c r="T1121" t="s">
        <v>2537</v>
      </c>
      <c r="U1121" t="s">
        <v>290</v>
      </c>
      <c r="V1121" t="s">
        <v>84</v>
      </c>
      <c r="W1121">
        <v>100001647</v>
      </c>
      <c r="X1121">
        <v>8005550648</v>
      </c>
      <c r="Y1121" t="s">
        <v>2595</v>
      </c>
      <c r="Z1121" t="s">
        <v>3243</v>
      </c>
      <c r="AA1121" s="13">
        <v>-80.62</v>
      </c>
      <c r="AB1121" s="14">
        <v>42628</v>
      </c>
      <c r="AC1121" t="s">
        <v>36</v>
      </c>
    </row>
    <row r="1122" spans="1:29" x14ac:dyDescent="0.25">
      <c r="A1122" t="str">
        <f>CONCATENATE("Q",ROUNDUP(MONTH(Table1[[#This Row],[Month]])/3,0))</f>
        <v>Q3</v>
      </c>
      <c r="B1122" s="14">
        <f>EOMONTH(Table1[[#This Row],[Credit Date]],-1)+1</f>
        <v>42614</v>
      </c>
      <c r="C1122" t="str">
        <f>CONCATENATE(Table1[[#This Row],[Issuer Last Name]],", ",Table1[[#This Row],[Issuer First Name]])</f>
        <v>No. 075, Employee</v>
      </c>
      <c r="D1122" t="str">
        <f>CONCATENATE(Table1[[#This Row],[Approver Last Name]],", ",Table1[[#This Row],[Approver First Name]])</f>
        <v>No. 048, Employee</v>
      </c>
      <c r="E1122" t="str">
        <f>CONCATENATE(Table1[[#This Row],[Customer Last Name]],", ",Table1[[#This Row],[Customer First Name]])</f>
        <v>No. 10271, Client</v>
      </c>
      <c r="F11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22" t="str">
        <f>IF(Table1[[#This Row],[Transaction Type]]="Maintenance","Non-Sales","Sales")</f>
        <v>Sales</v>
      </c>
      <c r="H1122" t="str">
        <f>IF(Table1[[#This Row],[Quarter]]="q2",1,"")</f>
        <v/>
      </c>
      <c r="I1122">
        <f>IF(Table1[[#This Row],[Quarter]]="q3",1,"")</f>
        <v>1</v>
      </c>
      <c r="J1122" t="str">
        <f>IF(Table1[[#This Row],[Quarter]]="Q2",Table1[[#This Row],[Credit Amount]],"")</f>
        <v/>
      </c>
      <c r="K1122">
        <f>IF(Table1[[#This Row],[Quarter]]="Q3",Table1[[#This Row],[Credit Amount]],"")</f>
        <v>-82.39</v>
      </c>
      <c r="L1122">
        <f>IF(Table1[[#This Row],[Transaction Type]]="Upgrade",Table1[[#This Row],[Credit Amount]],IF(Table1[[#This Row],[Transaction Type]]="Activation",Table1[[#This Row],[Credit Amount]],""))</f>
        <v>-82.39</v>
      </c>
      <c r="M1122" t="str">
        <f>IF(Table1[[#This Row],[Transaction Type]]="Maintenance",Table1[[#This Row],[Credit Amount]],"")</f>
        <v/>
      </c>
      <c r="N1122">
        <v>10075</v>
      </c>
      <c r="O1122" t="s">
        <v>2489</v>
      </c>
      <c r="P1122" t="s">
        <v>2564</v>
      </c>
      <c r="Q1122" t="s">
        <v>289</v>
      </c>
      <c r="R1122">
        <v>10048</v>
      </c>
      <c r="S1122" t="s">
        <v>2489</v>
      </c>
      <c r="T1122" t="s">
        <v>2537</v>
      </c>
      <c r="U1122" t="s">
        <v>290</v>
      </c>
      <c r="V1122" t="s">
        <v>84</v>
      </c>
      <c r="W1122">
        <v>100001270</v>
      </c>
      <c r="X1122">
        <v>8005550271</v>
      </c>
      <c r="Y1122" t="s">
        <v>2595</v>
      </c>
      <c r="Z1122" t="s">
        <v>2866</v>
      </c>
      <c r="AA1122" s="13">
        <v>-82.39</v>
      </c>
      <c r="AB1122" s="14">
        <v>42631</v>
      </c>
      <c r="AC1122" t="s">
        <v>37</v>
      </c>
    </row>
    <row r="1123" spans="1:29" x14ac:dyDescent="0.25">
      <c r="A1123" t="str">
        <f>CONCATENATE("Q",ROUNDUP(MONTH(Table1[[#This Row],[Month]])/3,0))</f>
        <v>Q3</v>
      </c>
      <c r="B1123" s="14">
        <f>EOMONTH(Table1[[#This Row],[Credit Date]],-1)+1</f>
        <v>42614</v>
      </c>
      <c r="C1123" t="str">
        <f>CONCATENATE(Table1[[#This Row],[Issuer Last Name]],", ",Table1[[#This Row],[Issuer First Name]])</f>
        <v>No. 075, Employee</v>
      </c>
      <c r="D1123" t="str">
        <f>CONCATENATE(Table1[[#This Row],[Approver Last Name]],", ",Table1[[#This Row],[Approver First Name]])</f>
        <v>No. 075, Employee</v>
      </c>
      <c r="E1123" t="str">
        <f>CONCATENATE(Table1[[#This Row],[Customer Last Name]],", ",Table1[[#This Row],[Customer First Name]])</f>
        <v>No. 10017, Client</v>
      </c>
      <c r="F1123" t="str">
        <f>IF(Table1[[#This Row],[Credit Amount]]&gt;-19.99,"Less than 19.99",IF(Table1[[#This Row],[Credit Amount]]=-20,"20",IF(Table1[[#This Row],[Credit Amount]]&gt;-49.98,"20.01-49.98",IF(Table1[[#This Row],[Credit Amount]]=-49.99,"49.99",IF(Table1[[#This Row],[Credit Amount]]=-50,"50",IF(Table1[[#This Row],[Credit Amount]]&lt;-50.01,"Greater than 50"))))))</f>
        <v>20.01-49.98</v>
      </c>
      <c r="G1123" t="str">
        <f>IF(Table1[[#This Row],[Transaction Type]]="Maintenance","Non-Sales","Sales")</f>
        <v>Non-Sales</v>
      </c>
      <c r="H1123" t="str">
        <f>IF(Table1[[#This Row],[Quarter]]="q2",1,"")</f>
        <v/>
      </c>
      <c r="I1123">
        <f>IF(Table1[[#This Row],[Quarter]]="q3",1,"")</f>
        <v>1</v>
      </c>
      <c r="J1123" t="str">
        <f>IF(Table1[[#This Row],[Quarter]]="Q2",Table1[[#This Row],[Credit Amount]],"")</f>
        <v/>
      </c>
      <c r="K1123">
        <f>IF(Table1[[#This Row],[Quarter]]="Q3",Table1[[#This Row],[Credit Amount]],"")</f>
        <v>-20.72</v>
      </c>
      <c r="L1123" t="str">
        <f>IF(Table1[[#This Row],[Transaction Type]]="Upgrade",Table1[[#This Row],[Credit Amount]],IF(Table1[[#This Row],[Transaction Type]]="Activation",Table1[[#This Row],[Credit Amount]],""))</f>
        <v/>
      </c>
      <c r="M1123">
        <f>IF(Table1[[#This Row],[Transaction Type]]="Maintenance",Table1[[#This Row],[Credit Amount]],"")</f>
        <v>-20.72</v>
      </c>
      <c r="N1123">
        <v>10075</v>
      </c>
      <c r="O1123" t="s">
        <v>2489</v>
      </c>
      <c r="P1123" t="s">
        <v>2564</v>
      </c>
      <c r="Q1123" t="s">
        <v>289</v>
      </c>
      <c r="R1123">
        <v>10075</v>
      </c>
      <c r="S1123" t="s">
        <v>2489</v>
      </c>
      <c r="T1123" t="s">
        <v>2564</v>
      </c>
      <c r="U1123" t="s">
        <v>289</v>
      </c>
      <c r="V1123" t="s">
        <v>84</v>
      </c>
      <c r="W1123">
        <v>100001016</v>
      </c>
      <c r="X1123">
        <v>8005550017</v>
      </c>
      <c r="Y1123" t="s">
        <v>2595</v>
      </c>
      <c r="Z1123" t="s">
        <v>2612</v>
      </c>
      <c r="AA1123" s="13">
        <v>-20.72</v>
      </c>
      <c r="AB1123" s="14">
        <v>42635</v>
      </c>
      <c r="AC1123" t="s">
        <v>36</v>
      </c>
    </row>
    <row r="1124" spans="1:29" x14ac:dyDescent="0.25">
      <c r="A1124" t="str">
        <f>CONCATENATE("Q",ROUNDUP(MONTH(Table1[[#This Row],[Month]])/3,0))</f>
        <v>Q3</v>
      </c>
      <c r="B1124" s="14">
        <f>EOMONTH(Table1[[#This Row],[Credit Date]],-1)+1</f>
        <v>42614</v>
      </c>
      <c r="C1124" t="str">
        <f>CONCATENATE(Table1[[#This Row],[Issuer Last Name]],", ",Table1[[#This Row],[Issuer First Name]])</f>
        <v>No. 075, Employee</v>
      </c>
      <c r="D1124" t="str">
        <f>CONCATENATE(Table1[[#This Row],[Approver Last Name]],", ",Table1[[#This Row],[Approver First Name]])</f>
        <v>No. 048, Employee</v>
      </c>
      <c r="E1124" t="str">
        <f>CONCATENATE(Table1[[#This Row],[Customer Last Name]],", ",Table1[[#This Row],[Customer First Name]])</f>
        <v>No. 11689, Client</v>
      </c>
      <c r="F11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24" t="str">
        <f>IF(Table1[[#This Row],[Transaction Type]]="Maintenance","Non-Sales","Sales")</f>
        <v>Non-Sales</v>
      </c>
      <c r="H1124" t="str">
        <f>IF(Table1[[#This Row],[Quarter]]="q2",1,"")</f>
        <v/>
      </c>
      <c r="I1124">
        <f>IF(Table1[[#This Row],[Quarter]]="q3",1,"")</f>
        <v>1</v>
      </c>
      <c r="J1124" t="str">
        <f>IF(Table1[[#This Row],[Quarter]]="Q2",Table1[[#This Row],[Credit Amount]],"")</f>
        <v/>
      </c>
      <c r="K1124">
        <f>IF(Table1[[#This Row],[Quarter]]="Q3",Table1[[#This Row],[Credit Amount]],"")</f>
        <v>-75.31</v>
      </c>
      <c r="L1124" t="str">
        <f>IF(Table1[[#This Row],[Transaction Type]]="Upgrade",Table1[[#This Row],[Credit Amount]],IF(Table1[[#This Row],[Transaction Type]]="Activation",Table1[[#This Row],[Credit Amount]],""))</f>
        <v/>
      </c>
      <c r="M1124">
        <f>IF(Table1[[#This Row],[Transaction Type]]="Maintenance",Table1[[#This Row],[Credit Amount]],"")</f>
        <v>-75.31</v>
      </c>
      <c r="N1124">
        <v>10075</v>
      </c>
      <c r="O1124" t="s">
        <v>2489</v>
      </c>
      <c r="P1124" t="s">
        <v>2564</v>
      </c>
      <c r="Q1124" t="s">
        <v>289</v>
      </c>
      <c r="R1124">
        <v>10048</v>
      </c>
      <c r="S1124" t="s">
        <v>2489</v>
      </c>
      <c r="T1124" t="s">
        <v>2537</v>
      </c>
      <c r="U1124" t="s">
        <v>290</v>
      </c>
      <c r="V1124" t="s">
        <v>84</v>
      </c>
      <c r="W1124">
        <v>100002688</v>
      </c>
      <c r="X1124">
        <v>8005551689</v>
      </c>
      <c r="Y1124" t="s">
        <v>2595</v>
      </c>
      <c r="Z1124" t="s">
        <v>4284</v>
      </c>
      <c r="AA1124" s="13">
        <v>-75.31</v>
      </c>
      <c r="AB1124" s="14">
        <v>42640</v>
      </c>
      <c r="AC1124" t="s">
        <v>36</v>
      </c>
    </row>
    <row r="1125" spans="1:29" x14ac:dyDescent="0.25">
      <c r="A1125" t="str">
        <f>CONCATENATE("Q",ROUNDUP(MONTH(Table1[[#This Row],[Month]])/3,0))</f>
        <v>Q3</v>
      </c>
      <c r="B1125" s="14">
        <f>EOMONTH(Table1[[#This Row],[Credit Date]],-1)+1</f>
        <v>42614</v>
      </c>
      <c r="C1125" t="str">
        <f>CONCATENATE(Table1[[#This Row],[Issuer Last Name]],", ",Table1[[#This Row],[Issuer First Name]])</f>
        <v>No. 075, Employee</v>
      </c>
      <c r="D1125" t="str">
        <f>CONCATENATE(Table1[[#This Row],[Approver Last Name]],", ",Table1[[#This Row],[Approver First Name]])</f>
        <v>No. 075, Employee</v>
      </c>
      <c r="E1125" t="str">
        <f>CONCATENATE(Table1[[#This Row],[Customer Last Name]],", ",Table1[[#This Row],[Customer First Name]])</f>
        <v>No. 12156, Client</v>
      </c>
      <c r="F1125" t="str">
        <f>IF(Table1[[#This Row],[Credit Amount]]&gt;-19.99,"Less than 19.99",IF(Table1[[#This Row],[Credit Amount]]=-20,"20",IF(Table1[[#This Row],[Credit Amount]]&gt;-49.98,"20.01-49.98",IF(Table1[[#This Row],[Credit Amount]]=-49.99,"49.99",IF(Table1[[#This Row],[Credit Amount]]=-50,"50",IF(Table1[[#This Row],[Credit Amount]]&lt;-50.01,"Greater than 50"))))))</f>
        <v>Less than 19.99</v>
      </c>
      <c r="G1125" t="str">
        <f>IF(Table1[[#This Row],[Transaction Type]]="Maintenance","Non-Sales","Sales")</f>
        <v>Non-Sales</v>
      </c>
      <c r="H1125" t="str">
        <f>IF(Table1[[#This Row],[Quarter]]="q2",1,"")</f>
        <v/>
      </c>
      <c r="I1125">
        <f>IF(Table1[[#This Row],[Quarter]]="q3",1,"")</f>
        <v>1</v>
      </c>
      <c r="J1125" t="str">
        <f>IF(Table1[[#This Row],[Quarter]]="Q2",Table1[[#This Row],[Credit Amount]],"")</f>
        <v/>
      </c>
      <c r="K1125">
        <f>IF(Table1[[#This Row],[Quarter]]="Q3",Table1[[#This Row],[Credit Amount]],"")</f>
        <v>-10.51</v>
      </c>
      <c r="L1125" t="str">
        <f>IF(Table1[[#This Row],[Transaction Type]]="Upgrade",Table1[[#This Row],[Credit Amount]],IF(Table1[[#This Row],[Transaction Type]]="Activation",Table1[[#This Row],[Credit Amount]],""))</f>
        <v/>
      </c>
      <c r="M1125">
        <f>IF(Table1[[#This Row],[Transaction Type]]="Maintenance",Table1[[#This Row],[Credit Amount]],"")</f>
        <v>-10.51</v>
      </c>
      <c r="N1125">
        <v>10075</v>
      </c>
      <c r="O1125" t="s">
        <v>2489</v>
      </c>
      <c r="P1125" t="s">
        <v>2564</v>
      </c>
      <c r="Q1125" t="s">
        <v>289</v>
      </c>
      <c r="R1125">
        <v>10075</v>
      </c>
      <c r="S1125" t="s">
        <v>2489</v>
      </c>
      <c r="T1125" t="s">
        <v>2564</v>
      </c>
      <c r="U1125" t="s">
        <v>289</v>
      </c>
      <c r="V1125" t="s">
        <v>84</v>
      </c>
      <c r="W1125">
        <v>100003155</v>
      </c>
      <c r="X1125">
        <v>8005552156</v>
      </c>
      <c r="Y1125" t="s">
        <v>2595</v>
      </c>
      <c r="Z1125" t="s">
        <v>4751</v>
      </c>
      <c r="AA1125" s="13">
        <v>-10.51</v>
      </c>
      <c r="AB1125" s="14">
        <v>42640</v>
      </c>
      <c r="AC1125" t="s">
        <v>36</v>
      </c>
    </row>
    <row r="1126" spans="1:29" x14ac:dyDescent="0.25">
      <c r="A1126" t="str">
        <f>CONCATENATE("Q",ROUNDUP(MONTH(Table1[[#This Row],[Month]])/3,0))</f>
        <v>Q2</v>
      </c>
      <c r="B1126" s="14">
        <f>EOMONTH(Table1[[#This Row],[Credit Date]],-1)+1</f>
        <v>42461</v>
      </c>
      <c r="C1126" t="str">
        <f>CONCATENATE(Table1[[#This Row],[Issuer Last Name]],", ",Table1[[#This Row],[Issuer First Name]])</f>
        <v>No. 020, Employee</v>
      </c>
      <c r="D1126" t="str">
        <f>CONCATENATE(Table1[[#This Row],[Approver Last Name]],", ",Table1[[#This Row],[Approver First Name]])</f>
        <v>No. 048, Employee</v>
      </c>
      <c r="E1126" t="str">
        <f>CONCATENATE(Table1[[#This Row],[Customer Last Name]],", ",Table1[[#This Row],[Customer First Name]])</f>
        <v>No. 11398, Client</v>
      </c>
      <c r="F11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26" t="str">
        <f>IF(Table1[[#This Row],[Transaction Type]]="Maintenance","Non-Sales","Sales")</f>
        <v>Non-Sales</v>
      </c>
      <c r="H1126">
        <f>IF(Table1[[#This Row],[Quarter]]="q2",1,"")</f>
        <v>1</v>
      </c>
      <c r="I1126" t="str">
        <f>IF(Table1[[#This Row],[Quarter]]="q3",1,"")</f>
        <v/>
      </c>
      <c r="J1126">
        <f>IF(Table1[[#This Row],[Quarter]]="Q2",Table1[[#This Row],[Credit Amount]],"")</f>
        <v>-72.349999999999994</v>
      </c>
      <c r="K1126" t="str">
        <f>IF(Table1[[#This Row],[Quarter]]="Q3",Table1[[#This Row],[Credit Amount]],"")</f>
        <v/>
      </c>
      <c r="L1126" t="str">
        <f>IF(Table1[[#This Row],[Transaction Type]]="Upgrade",Table1[[#This Row],[Credit Amount]],IF(Table1[[#This Row],[Transaction Type]]="Activation",Table1[[#This Row],[Credit Amount]],""))</f>
        <v/>
      </c>
      <c r="M1126">
        <f>IF(Table1[[#This Row],[Transaction Type]]="Maintenance",Table1[[#This Row],[Credit Amount]],"")</f>
        <v>-72.349999999999994</v>
      </c>
      <c r="N1126">
        <v>10020</v>
      </c>
      <c r="O1126" t="s">
        <v>2489</v>
      </c>
      <c r="P1126" t="s">
        <v>2509</v>
      </c>
      <c r="Q1126" t="s">
        <v>289</v>
      </c>
      <c r="R1126">
        <v>10048</v>
      </c>
      <c r="S1126" t="s">
        <v>2489</v>
      </c>
      <c r="T1126" t="s">
        <v>2537</v>
      </c>
      <c r="U1126" t="s">
        <v>290</v>
      </c>
      <c r="V1126" t="s">
        <v>84</v>
      </c>
      <c r="W1126">
        <v>100002397</v>
      </c>
      <c r="X1126">
        <v>8005551398</v>
      </c>
      <c r="Y1126" t="s">
        <v>2595</v>
      </c>
      <c r="Z1126" t="s">
        <v>3993</v>
      </c>
      <c r="AA1126" s="13">
        <v>-72.349999999999994</v>
      </c>
      <c r="AB1126" s="14">
        <v>42470</v>
      </c>
      <c r="AC1126" t="s">
        <v>36</v>
      </c>
    </row>
    <row r="1127" spans="1:29" x14ac:dyDescent="0.25">
      <c r="A1127" t="str">
        <f>CONCATENATE("Q",ROUNDUP(MONTH(Table1[[#This Row],[Month]])/3,0))</f>
        <v>Q2</v>
      </c>
      <c r="B1127" s="14">
        <f>EOMONTH(Table1[[#This Row],[Credit Date]],-1)+1</f>
        <v>42461</v>
      </c>
      <c r="C1127" t="str">
        <f>CONCATENATE(Table1[[#This Row],[Issuer Last Name]],", ",Table1[[#This Row],[Issuer First Name]])</f>
        <v>No. 020, Employee</v>
      </c>
      <c r="D1127" t="str">
        <f>CONCATENATE(Table1[[#This Row],[Approver Last Name]],", ",Table1[[#This Row],[Approver First Name]])</f>
        <v>No. 048, Employee</v>
      </c>
      <c r="E1127" t="str">
        <f>CONCATENATE(Table1[[#This Row],[Customer Last Name]],", ",Table1[[#This Row],[Customer First Name]])</f>
        <v>No. 13731, Client</v>
      </c>
      <c r="F1127" t="str">
        <f>IF(Table1[[#This Row],[Credit Amount]]&gt;-19.99,"Less than 19.99",IF(Table1[[#This Row],[Credit Amount]]=-20,"20",IF(Table1[[#This Row],[Credit Amount]]&gt;-49.98,"20.01-49.98",IF(Table1[[#This Row],[Credit Amount]]=-49.99,"49.99",IF(Table1[[#This Row],[Credit Amount]]=-50,"50",IF(Table1[[#This Row],[Credit Amount]]&lt;-50.01,"Greater than 50"))))))</f>
        <v>Less than 19.99</v>
      </c>
      <c r="G1127" t="str">
        <f>IF(Table1[[#This Row],[Transaction Type]]="Maintenance","Non-Sales","Sales")</f>
        <v>Non-Sales</v>
      </c>
      <c r="H1127">
        <f>IF(Table1[[#This Row],[Quarter]]="q2",1,"")</f>
        <v>1</v>
      </c>
      <c r="I1127" t="str">
        <f>IF(Table1[[#This Row],[Quarter]]="q3",1,"")</f>
        <v/>
      </c>
      <c r="J1127">
        <f>IF(Table1[[#This Row],[Quarter]]="Q2",Table1[[#This Row],[Credit Amount]],"")</f>
        <v>-14.18</v>
      </c>
      <c r="K1127" t="str">
        <f>IF(Table1[[#This Row],[Quarter]]="Q3",Table1[[#This Row],[Credit Amount]],"")</f>
        <v/>
      </c>
      <c r="L1127" t="str">
        <f>IF(Table1[[#This Row],[Transaction Type]]="Upgrade",Table1[[#This Row],[Credit Amount]],IF(Table1[[#This Row],[Transaction Type]]="Activation",Table1[[#This Row],[Credit Amount]],""))</f>
        <v/>
      </c>
      <c r="M1127">
        <f>IF(Table1[[#This Row],[Transaction Type]]="Maintenance",Table1[[#This Row],[Credit Amount]],"")</f>
        <v>-14.18</v>
      </c>
      <c r="N1127">
        <v>10020</v>
      </c>
      <c r="O1127" t="s">
        <v>2489</v>
      </c>
      <c r="P1127" t="s">
        <v>2509</v>
      </c>
      <c r="Q1127" t="s">
        <v>289</v>
      </c>
      <c r="R1127">
        <v>10048</v>
      </c>
      <c r="S1127" t="s">
        <v>2489</v>
      </c>
      <c r="T1127" t="s">
        <v>2537</v>
      </c>
      <c r="U1127" t="s">
        <v>290</v>
      </c>
      <c r="V1127" t="s">
        <v>84</v>
      </c>
      <c r="W1127">
        <v>100004730</v>
      </c>
      <c r="X1127">
        <v>8005553731</v>
      </c>
      <c r="Y1127" t="s">
        <v>2595</v>
      </c>
      <c r="Z1127" t="s">
        <v>6319</v>
      </c>
      <c r="AA1127" s="13">
        <v>-14.18</v>
      </c>
      <c r="AB1127" s="14">
        <v>42471</v>
      </c>
      <c r="AC1127" t="s">
        <v>36</v>
      </c>
    </row>
    <row r="1128" spans="1:29" x14ac:dyDescent="0.25">
      <c r="A1128" t="str">
        <f>CONCATENATE("Q",ROUNDUP(MONTH(Table1[[#This Row],[Month]])/3,0))</f>
        <v>Q2</v>
      </c>
      <c r="B1128" s="14">
        <f>EOMONTH(Table1[[#This Row],[Credit Date]],-1)+1</f>
        <v>42461</v>
      </c>
      <c r="C1128" t="str">
        <f>CONCATENATE(Table1[[#This Row],[Issuer Last Name]],", ",Table1[[#This Row],[Issuer First Name]])</f>
        <v>No. 020, Employee</v>
      </c>
      <c r="D1128" t="str">
        <f>CONCATENATE(Table1[[#This Row],[Approver Last Name]],", ",Table1[[#This Row],[Approver First Name]])</f>
        <v>No. 048, Employee</v>
      </c>
      <c r="E1128" t="str">
        <f>CONCATENATE(Table1[[#This Row],[Customer Last Name]],", ",Table1[[#This Row],[Customer First Name]])</f>
        <v>No. 13259, Client</v>
      </c>
      <c r="F11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28" t="str">
        <f>IF(Table1[[#This Row],[Transaction Type]]="Maintenance","Non-Sales","Sales")</f>
        <v>Sales</v>
      </c>
      <c r="H1128">
        <f>IF(Table1[[#This Row],[Quarter]]="q2",1,"")</f>
        <v>1</v>
      </c>
      <c r="I1128" t="str">
        <f>IF(Table1[[#This Row],[Quarter]]="q3",1,"")</f>
        <v/>
      </c>
      <c r="J1128">
        <f>IF(Table1[[#This Row],[Quarter]]="Q2",Table1[[#This Row],[Credit Amount]],"")</f>
        <v>-85.37</v>
      </c>
      <c r="K1128" t="str">
        <f>IF(Table1[[#This Row],[Quarter]]="Q3",Table1[[#This Row],[Credit Amount]],"")</f>
        <v/>
      </c>
      <c r="L1128">
        <f>IF(Table1[[#This Row],[Transaction Type]]="Upgrade",Table1[[#This Row],[Credit Amount]],IF(Table1[[#This Row],[Transaction Type]]="Activation",Table1[[#This Row],[Credit Amount]],""))</f>
        <v>-85.37</v>
      </c>
      <c r="M1128" t="str">
        <f>IF(Table1[[#This Row],[Transaction Type]]="Maintenance",Table1[[#This Row],[Credit Amount]],"")</f>
        <v/>
      </c>
      <c r="N1128">
        <v>10020</v>
      </c>
      <c r="O1128" t="s">
        <v>2489</v>
      </c>
      <c r="P1128" t="s">
        <v>2509</v>
      </c>
      <c r="Q1128" t="s">
        <v>289</v>
      </c>
      <c r="R1128">
        <v>10048</v>
      </c>
      <c r="S1128" t="s">
        <v>2489</v>
      </c>
      <c r="T1128" t="s">
        <v>2537</v>
      </c>
      <c r="U1128" t="s">
        <v>290</v>
      </c>
      <c r="V1128" t="s">
        <v>84</v>
      </c>
      <c r="W1128">
        <v>100004258</v>
      </c>
      <c r="X1128">
        <v>8005553259</v>
      </c>
      <c r="Y1128" t="s">
        <v>2595</v>
      </c>
      <c r="Z1128" t="s">
        <v>5847</v>
      </c>
      <c r="AA1128" s="13">
        <v>-85.37</v>
      </c>
      <c r="AB1128" s="14">
        <v>42481</v>
      </c>
      <c r="AC1128" t="s">
        <v>35</v>
      </c>
    </row>
    <row r="1129" spans="1:29" x14ac:dyDescent="0.25">
      <c r="A1129" t="str">
        <f>CONCATENATE("Q",ROUNDUP(MONTH(Table1[[#This Row],[Month]])/3,0))</f>
        <v>Q2</v>
      </c>
      <c r="B1129" s="14">
        <f>EOMONTH(Table1[[#This Row],[Credit Date]],-1)+1</f>
        <v>42461</v>
      </c>
      <c r="C1129" t="str">
        <f>CONCATENATE(Table1[[#This Row],[Issuer Last Name]],", ",Table1[[#This Row],[Issuer First Name]])</f>
        <v>No. 020, Employee</v>
      </c>
      <c r="D1129" t="str">
        <f>CONCATENATE(Table1[[#This Row],[Approver Last Name]],", ",Table1[[#This Row],[Approver First Name]])</f>
        <v>No. 048, Employee</v>
      </c>
      <c r="E1129" t="str">
        <f>CONCATENATE(Table1[[#This Row],[Customer Last Name]],", ",Table1[[#This Row],[Customer First Name]])</f>
        <v>No. 12789, Client</v>
      </c>
      <c r="F11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29" t="str">
        <f>IF(Table1[[#This Row],[Transaction Type]]="Maintenance","Non-Sales","Sales")</f>
        <v>Non-Sales</v>
      </c>
      <c r="H1129">
        <f>IF(Table1[[#This Row],[Quarter]]="q2",1,"")</f>
        <v>1</v>
      </c>
      <c r="I1129" t="str">
        <f>IF(Table1[[#This Row],[Quarter]]="q3",1,"")</f>
        <v/>
      </c>
      <c r="J1129">
        <f>IF(Table1[[#This Row],[Quarter]]="Q2",Table1[[#This Row],[Credit Amount]],"")</f>
        <v>-64.47</v>
      </c>
      <c r="K1129" t="str">
        <f>IF(Table1[[#This Row],[Quarter]]="Q3",Table1[[#This Row],[Credit Amount]],"")</f>
        <v/>
      </c>
      <c r="L1129" t="str">
        <f>IF(Table1[[#This Row],[Transaction Type]]="Upgrade",Table1[[#This Row],[Credit Amount]],IF(Table1[[#This Row],[Transaction Type]]="Activation",Table1[[#This Row],[Credit Amount]],""))</f>
        <v/>
      </c>
      <c r="M1129">
        <f>IF(Table1[[#This Row],[Transaction Type]]="Maintenance",Table1[[#This Row],[Credit Amount]],"")</f>
        <v>-64.47</v>
      </c>
      <c r="N1129">
        <v>10020</v>
      </c>
      <c r="O1129" t="s">
        <v>2489</v>
      </c>
      <c r="P1129" t="s">
        <v>2509</v>
      </c>
      <c r="Q1129" t="s">
        <v>289</v>
      </c>
      <c r="R1129">
        <v>10048</v>
      </c>
      <c r="S1129" t="s">
        <v>2489</v>
      </c>
      <c r="T1129" t="s">
        <v>2537</v>
      </c>
      <c r="U1129" t="s">
        <v>290</v>
      </c>
      <c r="V1129" t="s">
        <v>84</v>
      </c>
      <c r="W1129">
        <v>100003788</v>
      </c>
      <c r="X1129">
        <v>8005552789</v>
      </c>
      <c r="Y1129" t="s">
        <v>2595</v>
      </c>
      <c r="Z1129" t="s">
        <v>5381</v>
      </c>
      <c r="AA1129" s="13">
        <v>-64.47</v>
      </c>
      <c r="AB1129" s="14">
        <v>42482</v>
      </c>
      <c r="AC1129" t="s">
        <v>36</v>
      </c>
    </row>
    <row r="1130" spans="1:29" x14ac:dyDescent="0.25">
      <c r="A1130" t="str">
        <f>CONCATENATE("Q",ROUNDUP(MONTH(Table1[[#This Row],[Month]])/3,0))</f>
        <v>Q2</v>
      </c>
      <c r="B1130" s="14">
        <f>EOMONTH(Table1[[#This Row],[Credit Date]],-1)+1</f>
        <v>42461</v>
      </c>
      <c r="C1130" t="str">
        <f>CONCATENATE(Table1[[#This Row],[Issuer Last Name]],", ",Table1[[#This Row],[Issuer First Name]])</f>
        <v>No. 020, Employee</v>
      </c>
      <c r="D1130" t="str">
        <f>CONCATENATE(Table1[[#This Row],[Approver Last Name]],", ",Table1[[#This Row],[Approver First Name]])</f>
        <v>No. 048, Employee</v>
      </c>
      <c r="E1130" t="str">
        <f>CONCATENATE(Table1[[#This Row],[Customer Last Name]],", ",Table1[[#This Row],[Customer First Name]])</f>
        <v>No. 10783, Client</v>
      </c>
      <c r="F11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30" t="str">
        <f>IF(Table1[[#This Row],[Transaction Type]]="Maintenance","Non-Sales","Sales")</f>
        <v>Non-Sales</v>
      </c>
      <c r="H1130">
        <f>IF(Table1[[#This Row],[Quarter]]="q2",1,"")</f>
        <v>1</v>
      </c>
      <c r="I1130" t="str">
        <f>IF(Table1[[#This Row],[Quarter]]="q3",1,"")</f>
        <v/>
      </c>
      <c r="J1130">
        <f>IF(Table1[[#This Row],[Quarter]]="Q2",Table1[[#This Row],[Credit Amount]],"")</f>
        <v>-63.07</v>
      </c>
      <c r="K1130" t="str">
        <f>IF(Table1[[#This Row],[Quarter]]="Q3",Table1[[#This Row],[Credit Amount]],"")</f>
        <v/>
      </c>
      <c r="L1130" t="str">
        <f>IF(Table1[[#This Row],[Transaction Type]]="Upgrade",Table1[[#This Row],[Credit Amount]],IF(Table1[[#This Row],[Transaction Type]]="Activation",Table1[[#This Row],[Credit Amount]],""))</f>
        <v/>
      </c>
      <c r="M1130">
        <f>IF(Table1[[#This Row],[Transaction Type]]="Maintenance",Table1[[#This Row],[Credit Amount]],"")</f>
        <v>-63.07</v>
      </c>
      <c r="N1130">
        <v>10020</v>
      </c>
      <c r="O1130" t="s">
        <v>2489</v>
      </c>
      <c r="P1130" t="s">
        <v>2509</v>
      </c>
      <c r="Q1130" t="s">
        <v>289</v>
      </c>
      <c r="R1130">
        <v>10048</v>
      </c>
      <c r="S1130" t="s">
        <v>2489</v>
      </c>
      <c r="T1130" t="s">
        <v>2537</v>
      </c>
      <c r="U1130" t="s">
        <v>290</v>
      </c>
      <c r="V1130" t="s">
        <v>84</v>
      </c>
      <c r="W1130">
        <v>100001782</v>
      </c>
      <c r="X1130">
        <v>8005550783</v>
      </c>
      <c r="Y1130" t="s">
        <v>2595</v>
      </c>
      <c r="Z1130" t="s">
        <v>3378</v>
      </c>
      <c r="AA1130" s="13">
        <v>-63.07</v>
      </c>
      <c r="AB1130" s="14">
        <v>42483</v>
      </c>
      <c r="AC1130" t="s">
        <v>36</v>
      </c>
    </row>
    <row r="1131" spans="1:29" x14ac:dyDescent="0.25">
      <c r="A1131" t="str">
        <f>CONCATENATE("Q",ROUNDUP(MONTH(Table1[[#This Row],[Month]])/3,0))</f>
        <v>Q2</v>
      </c>
      <c r="B1131" s="14">
        <f>EOMONTH(Table1[[#This Row],[Credit Date]],-1)+1</f>
        <v>42461</v>
      </c>
      <c r="C1131" t="str">
        <f>CONCATENATE(Table1[[#This Row],[Issuer Last Name]],", ",Table1[[#This Row],[Issuer First Name]])</f>
        <v>No. 020, Employee</v>
      </c>
      <c r="D1131" t="str">
        <f>CONCATENATE(Table1[[#This Row],[Approver Last Name]],", ",Table1[[#This Row],[Approver First Name]])</f>
        <v>No. 048, Employee</v>
      </c>
      <c r="E1131" t="str">
        <f>CONCATENATE(Table1[[#This Row],[Customer Last Name]],", ",Table1[[#This Row],[Customer First Name]])</f>
        <v>No. 12538, Client</v>
      </c>
      <c r="F11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31" t="str">
        <f>IF(Table1[[#This Row],[Transaction Type]]="Maintenance","Non-Sales","Sales")</f>
        <v>Non-Sales</v>
      </c>
      <c r="H1131">
        <f>IF(Table1[[#This Row],[Quarter]]="q2",1,"")</f>
        <v>1</v>
      </c>
      <c r="I1131" t="str">
        <f>IF(Table1[[#This Row],[Quarter]]="q3",1,"")</f>
        <v/>
      </c>
      <c r="J1131">
        <f>IF(Table1[[#This Row],[Quarter]]="Q2",Table1[[#This Row],[Credit Amount]],"")</f>
        <v>-87.67</v>
      </c>
      <c r="K1131" t="str">
        <f>IF(Table1[[#This Row],[Quarter]]="Q3",Table1[[#This Row],[Credit Amount]],"")</f>
        <v/>
      </c>
      <c r="L1131" t="str">
        <f>IF(Table1[[#This Row],[Transaction Type]]="Upgrade",Table1[[#This Row],[Credit Amount]],IF(Table1[[#This Row],[Transaction Type]]="Activation",Table1[[#This Row],[Credit Amount]],""))</f>
        <v/>
      </c>
      <c r="M1131">
        <f>IF(Table1[[#This Row],[Transaction Type]]="Maintenance",Table1[[#This Row],[Credit Amount]],"")</f>
        <v>-87.67</v>
      </c>
      <c r="N1131">
        <v>10020</v>
      </c>
      <c r="O1131" t="s">
        <v>2489</v>
      </c>
      <c r="P1131" t="s">
        <v>2509</v>
      </c>
      <c r="Q1131" t="s">
        <v>289</v>
      </c>
      <c r="R1131">
        <v>10048</v>
      </c>
      <c r="S1131" t="s">
        <v>2489</v>
      </c>
      <c r="T1131" t="s">
        <v>2537</v>
      </c>
      <c r="U1131" t="s">
        <v>290</v>
      </c>
      <c r="V1131" t="s">
        <v>84</v>
      </c>
      <c r="W1131">
        <v>100003537</v>
      </c>
      <c r="X1131">
        <v>8005552538</v>
      </c>
      <c r="Y1131" t="s">
        <v>2595</v>
      </c>
      <c r="Z1131" t="s">
        <v>5133</v>
      </c>
      <c r="AA1131" s="13">
        <v>-87.67</v>
      </c>
      <c r="AB1131" s="14">
        <v>42485</v>
      </c>
      <c r="AC1131" t="s">
        <v>36</v>
      </c>
    </row>
    <row r="1132" spans="1:29" x14ac:dyDescent="0.25">
      <c r="A1132" t="str">
        <f>CONCATENATE("Q",ROUNDUP(MONTH(Table1[[#This Row],[Month]])/3,0))</f>
        <v>Q2</v>
      </c>
      <c r="B1132" s="14">
        <f>EOMONTH(Table1[[#This Row],[Credit Date]],-1)+1</f>
        <v>42461</v>
      </c>
      <c r="C1132" t="str">
        <f>CONCATENATE(Table1[[#This Row],[Issuer Last Name]],", ",Table1[[#This Row],[Issuer First Name]])</f>
        <v>No. 020, Employee</v>
      </c>
      <c r="D1132" t="str">
        <f>CONCATENATE(Table1[[#This Row],[Approver Last Name]],", ",Table1[[#This Row],[Approver First Name]])</f>
        <v>No. 048, Employee</v>
      </c>
      <c r="E1132" t="str">
        <f>CONCATENATE(Table1[[#This Row],[Customer Last Name]],", ",Table1[[#This Row],[Customer First Name]])</f>
        <v>No. 13392, Client</v>
      </c>
      <c r="F1132" t="str">
        <f>IF(Table1[[#This Row],[Credit Amount]]&gt;-19.99,"Less than 19.99",IF(Table1[[#This Row],[Credit Amount]]=-20,"20",IF(Table1[[#This Row],[Credit Amount]]&gt;-49.98,"20.01-49.98",IF(Table1[[#This Row],[Credit Amount]]=-49.99,"49.99",IF(Table1[[#This Row],[Credit Amount]]=-50,"50",IF(Table1[[#This Row],[Credit Amount]]&lt;-50.01,"Greater than 50"))))))</f>
        <v>20.01-49.98</v>
      </c>
      <c r="G1132" t="str">
        <f>IF(Table1[[#This Row],[Transaction Type]]="Maintenance","Non-Sales","Sales")</f>
        <v>Non-Sales</v>
      </c>
      <c r="H1132">
        <f>IF(Table1[[#This Row],[Quarter]]="q2",1,"")</f>
        <v>1</v>
      </c>
      <c r="I1132" t="str">
        <f>IF(Table1[[#This Row],[Quarter]]="q3",1,"")</f>
        <v/>
      </c>
      <c r="J1132">
        <f>IF(Table1[[#This Row],[Quarter]]="Q2",Table1[[#This Row],[Credit Amount]],"")</f>
        <v>-28.65</v>
      </c>
      <c r="K1132" t="str">
        <f>IF(Table1[[#This Row],[Quarter]]="Q3",Table1[[#This Row],[Credit Amount]],"")</f>
        <v/>
      </c>
      <c r="L1132" t="str">
        <f>IF(Table1[[#This Row],[Transaction Type]]="Upgrade",Table1[[#This Row],[Credit Amount]],IF(Table1[[#This Row],[Transaction Type]]="Activation",Table1[[#This Row],[Credit Amount]],""))</f>
        <v/>
      </c>
      <c r="M1132">
        <f>IF(Table1[[#This Row],[Transaction Type]]="Maintenance",Table1[[#This Row],[Credit Amount]],"")</f>
        <v>-28.65</v>
      </c>
      <c r="N1132">
        <v>10020</v>
      </c>
      <c r="O1132" t="s">
        <v>2489</v>
      </c>
      <c r="P1132" t="s">
        <v>2509</v>
      </c>
      <c r="Q1132" t="s">
        <v>289</v>
      </c>
      <c r="R1132">
        <v>10048</v>
      </c>
      <c r="S1132" t="s">
        <v>2489</v>
      </c>
      <c r="T1132" t="s">
        <v>2537</v>
      </c>
      <c r="U1132" t="s">
        <v>290</v>
      </c>
      <c r="V1132" t="s">
        <v>84</v>
      </c>
      <c r="W1132">
        <v>100004391</v>
      </c>
      <c r="X1132">
        <v>8005553392</v>
      </c>
      <c r="Y1132" t="s">
        <v>2595</v>
      </c>
      <c r="Z1132" t="s">
        <v>5980</v>
      </c>
      <c r="AA1132" s="13">
        <v>-28.65</v>
      </c>
      <c r="AB1132" s="14">
        <v>42486</v>
      </c>
      <c r="AC1132" t="s">
        <v>36</v>
      </c>
    </row>
    <row r="1133" spans="1:29" x14ac:dyDescent="0.25">
      <c r="A1133" t="str">
        <f>CONCATENATE("Q",ROUNDUP(MONTH(Table1[[#This Row],[Month]])/3,0))</f>
        <v>Q2</v>
      </c>
      <c r="B1133" s="14">
        <f>EOMONTH(Table1[[#This Row],[Credit Date]],-1)+1</f>
        <v>42461</v>
      </c>
      <c r="C1133" t="str">
        <f>CONCATENATE(Table1[[#This Row],[Issuer Last Name]],", ",Table1[[#This Row],[Issuer First Name]])</f>
        <v>No. 020, Employee</v>
      </c>
      <c r="D1133" t="str">
        <f>CONCATENATE(Table1[[#This Row],[Approver Last Name]],", ",Table1[[#This Row],[Approver First Name]])</f>
        <v>No. 048, Employee</v>
      </c>
      <c r="E1133" t="str">
        <f>CONCATENATE(Table1[[#This Row],[Customer Last Name]],", ",Table1[[#This Row],[Customer First Name]])</f>
        <v>No. 12521, Client</v>
      </c>
      <c r="F1133" t="str">
        <f>IF(Table1[[#This Row],[Credit Amount]]&gt;-19.99,"Less than 19.99",IF(Table1[[#This Row],[Credit Amount]]=-20,"20",IF(Table1[[#This Row],[Credit Amount]]&gt;-49.98,"20.01-49.98",IF(Table1[[#This Row],[Credit Amount]]=-49.99,"49.99",IF(Table1[[#This Row],[Credit Amount]]=-50,"50",IF(Table1[[#This Row],[Credit Amount]]&lt;-50.01,"Greater than 50"))))))</f>
        <v>Less than 19.99</v>
      </c>
      <c r="G1133" t="str">
        <f>IF(Table1[[#This Row],[Transaction Type]]="Maintenance","Non-Sales","Sales")</f>
        <v>Non-Sales</v>
      </c>
      <c r="H1133">
        <f>IF(Table1[[#This Row],[Quarter]]="q2",1,"")</f>
        <v>1</v>
      </c>
      <c r="I1133" t="str">
        <f>IF(Table1[[#This Row],[Quarter]]="q3",1,"")</f>
        <v/>
      </c>
      <c r="J1133">
        <f>IF(Table1[[#This Row],[Quarter]]="Q2",Table1[[#This Row],[Credit Amount]],"")</f>
        <v>-9.34</v>
      </c>
      <c r="K1133" t="str">
        <f>IF(Table1[[#This Row],[Quarter]]="Q3",Table1[[#This Row],[Credit Amount]],"")</f>
        <v/>
      </c>
      <c r="L1133" t="str">
        <f>IF(Table1[[#This Row],[Transaction Type]]="Upgrade",Table1[[#This Row],[Credit Amount]],IF(Table1[[#This Row],[Transaction Type]]="Activation",Table1[[#This Row],[Credit Amount]],""))</f>
        <v/>
      </c>
      <c r="M1133">
        <f>IF(Table1[[#This Row],[Transaction Type]]="Maintenance",Table1[[#This Row],[Credit Amount]],"")</f>
        <v>-9.34</v>
      </c>
      <c r="N1133">
        <v>10020</v>
      </c>
      <c r="O1133" t="s">
        <v>2489</v>
      </c>
      <c r="P1133" t="s">
        <v>2509</v>
      </c>
      <c r="Q1133" t="s">
        <v>289</v>
      </c>
      <c r="R1133">
        <v>10048</v>
      </c>
      <c r="S1133" t="s">
        <v>2489</v>
      </c>
      <c r="T1133" t="s">
        <v>2537</v>
      </c>
      <c r="U1133" t="s">
        <v>290</v>
      </c>
      <c r="V1133" t="s">
        <v>84</v>
      </c>
      <c r="W1133">
        <v>100003520</v>
      </c>
      <c r="X1133">
        <v>8005552521</v>
      </c>
      <c r="Y1133" t="s">
        <v>2595</v>
      </c>
      <c r="Z1133" t="s">
        <v>5116</v>
      </c>
      <c r="AA1133" s="13">
        <v>-9.34</v>
      </c>
      <c r="AB1133" s="14">
        <v>42487</v>
      </c>
      <c r="AC1133" t="s">
        <v>36</v>
      </c>
    </row>
    <row r="1134" spans="1:29" x14ac:dyDescent="0.25">
      <c r="A1134" t="str">
        <f>CONCATENATE("Q",ROUNDUP(MONTH(Table1[[#This Row],[Month]])/3,0))</f>
        <v>Q2</v>
      </c>
      <c r="B1134" s="14">
        <f>EOMONTH(Table1[[#This Row],[Credit Date]],-1)+1</f>
        <v>42461</v>
      </c>
      <c r="C1134" t="str">
        <f>CONCATENATE(Table1[[#This Row],[Issuer Last Name]],", ",Table1[[#This Row],[Issuer First Name]])</f>
        <v>No. 020, Employee</v>
      </c>
      <c r="D1134" t="str">
        <f>CONCATENATE(Table1[[#This Row],[Approver Last Name]],", ",Table1[[#This Row],[Approver First Name]])</f>
        <v>No. 048, Employee</v>
      </c>
      <c r="E1134" t="str">
        <f>CONCATENATE(Table1[[#This Row],[Customer Last Name]],", ",Table1[[#This Row],[Customer First Name]])</f>
        <v>No. 13249, Client</v>
      </c>
      <c r="F11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34" t="str">
        <f>IF(Table1[[#This Row],[Transaction Type]]="Maintenance","Non-Sales","Sales")</f>
        <v>Non-Sales</v>
      </c>
      <c r="H1134">
        <f>IF(Table1[[#This Row],[Quarter]]="q2",1,"")</f>
        <v>1</v>
      </c>
      <c r="I1134" t="str">
        <f>IF(Table1[[#This Row],[Quarter]]="q3",1,"")</f>
        <v/>
      </c>
      <c r="J1134">
        <f>IF(Table1[[#This Row],[Quarter]]="Q2",Table1[[#This Row],[Credit Amount]],"")</f>
        <v>-90.7</v>
      </c>
      <c r="K1134" t="str">
        <f>IF(Table1[[#This Row],[Quarter]]="Q3",Table1[[#This Row],[Credit Amount]],"")</f>
        <v/>
      </c>
      <c r="L1134" t="str">
        <f>IF(Table1[[#This Row],[Transaction Type]]="Upgrade",Table1[[#This Row],[Credit Amount]],IF(Table1[[#This Row],[Transaction Type]]="Activation",Table1[[#This Row],[Credit Amount]],""))</f>
        <v/>
      </c>
      <c r="M1134">
        <f>IF(Table1[[#This Row],[Transaction Type]]="Maintenance",Table1[[#This Row],[Credit Amount]],"")</f>
        <v>-90.7</v>
      </c>
      <c r="N1134">
        <v>10020</v>
      </c>
      <c r="O1134" t="s">
        <v>2489</v>
      </c>
      <c r="P1134" t="s">
        <v>2509</v>
      </c>
      <c r="Q1134" t="s">
        <v>289</v>
      </c>
      <c r="R1134">
        <v>10048</v>
      </c>
      <c r="S1134" t="s">
        <v>2489</v>
      </c>
      <c r="T1134" t="s">
        <v>2537</v>
      </c>
      <c r="U1134" t="s">
        <v>290</v>
      </c>
      <c r="V1134" t="s">
        <v>84</v>
      </c>
      <c r="W1134">
        <v>100004248</v>
      </c>
      <c r="X1134">
        <v>8005553249</v>
      </c>
      <c r="Y1134" t="s">
        <v>2595</v>
      </c>
      <c r="Z1134" t="s">
        <v>5837</v>
      </c>
      <c r="AA1134" s="13">
        <v>-90.7</v>
      </c>
      <c r="AB1134" s="14">
        <v>42488</v>
      </c>
      <c r="AC1134" t="s">
        <v>36</v>
      </c>
    </row>
    <row r="1135" spans="1:29" x14ac:dyDescent="0.25">
      <c r="A1135" t="str">
        <f>CONCATENATE("Q",ROUNDUP(MONTH(Table1[[#This Row],[Month]])/3,0))</f>
        <v>Q2</v>
      </c>
      <c r="B1135" s="14">
        <f>EOMONTH(Table1[[#This Row],[Credit Date]],-1)+1</f>
        <v>42491</v>
      </c>
      <c r="C1135" t="str">
        <f>CONCATENATE(Table1[[#This Row],[Issuer Last Name]],", ",Table1[[#This Row],[Issuer First Name]])</f>
        <v>No. 020, Employee</v>
      </c>
      <c r="D1135" t="str">
        <f>CONCATENATE(Table1[[#This Row],[Approver Last Name]],", ",Table1[[#This Row],[Approver First Name]])</f>
        <v>No. 048, Employee</v>
      </c>
      <c r="E1135" t="str">
        <f>CONCATENATE(Table1[[#This Row],[Customer Last Name]],", ",Table1[[#This Row],[Customer First Name]])</f>
        <v>No. 13519, Client</v>
      </c>
      <c r="F11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35" t="str">
        <f>IF(Table1[[#This Row],[Transaction Type]]="Maintenance","Non-Sales","Sales")</f>
        <v>Non-Sales</v>
      </c>
      <c r="H1135">
        <f>IF(Table1[[#This Row],[Quarter]]="q2",1,"")</f>
        <v>1</v>
      </c>
      <c r="I1135" t="str">
        <f>IF(Table1[[#This Row],[Quarter]]="q3",1,"")</f>
        <v/>
      </c>
      <c r="J1135">
        <f>IF(Table1[[#This Row],[Quarter]]="Q2",Table1[[#This Row],[Credit Amount]],"")</f>
        <v>-51.81</v>
      </c>
      <c r="K1135" t="str">
        <f>IF(Table1[[#This Row],[Quarter]]="Q3",Table1[[#This Row],[Credit Amount]],"")</f>
        <v/>
      </c>
      <c r="L1135" t="str">
        <f>IF(Table1[[#This Row],[Transaction Type]]="Upgrade",Table1[[#This Row],[Credit Amount]],IF(Table1[[#This Row],[Transaction Type]]="Activation",Table1[[#This Row],[Credit Amount]],""))</f>
        <v/>
      </c>
      <c r="M1135">
        <f>IF(Table1[[#This Row],[Transaction Type]]="Maintenance",Table1[[#This Row],[Credit Amount]],"")</f>
        <v>-51.81</v>
      </c>
      <c r="N1135">
        <v>10020</v>
      </c>
      <c r="O1135" t="s">
        <v>2489</v>
      </c>
      <c r="P1135" t="s">
        <v>2509</v>
      </c>
      <c r="Q1135" t="s">
        <v>289</v>
      </c>
      <c r="R1135">
        <v>10048</v>
      </c>
      <c r="S1135" t="s">
        <v>2489</v>
      </c>
      <c r="T1135" t="s">
        <v>2537</v>
      </c>
      <c r="U1135" t="s">
        <v>290</v>
      </c>
      <c r="V1135" t="s">
        <v>84</v>
      </c>
      <c r="W1135">
        <v>100004518</v>
      </c>
      <c r="X1135">
        <v>8005553519</v>
      </c>
      <c r="Y1135" t="s">
        <v>2595</v>
      </c>
      <c r="Z1135" t="s">
        <v>6107</v>
      </c>
      <c r="AA1135" s="13">
        <v>-51.81</v>
      </c>
      <c r="AB1135" s="14">
        <v>42500</v>
      </c>
      <c r="AC1135" t="s">
        <v>36</v>
      </c>
    </row>
    <row r="1136" spans="1:29" x14ac:dyDescent="0.25">
      <c r="A1136" t="str">
        <f>CONCATENATE("Q",ROUNDUP(MONTH(Table1[[#This Row],[Month]])/3,0))</f>
        <v>Q2</v>
      </c>
      <c r="B1136" s="14">
        <f>EOMONTH(Table1[[#This Row],[Credit Date]],-1)+1</f>
        <v>42491</v>
      </c>
      <c r="C1136" t="str">
        <f>CONCATENATE(Table1[[#This Row],[Issuer Last Name]],", ",Table1[[#This Row],[Issuer First Name]])</f>
        <v>No. 020, Employee</v>
      </c>
      <c r="D1136" t="str">
        <f>CONCATENATE(Table1[[#This Row],[Approver Last Name]],", ",Table1[[#This Row],[Approver First Name]])</f>
        <v>No. 048, Employee</v>
      </c>
      <c r="E1136" t="str">
        <f>CONCATENATE(Table1[[#This Row],[Customer Last Name]],", ",Table1[[#This Row],[Customer First Name]])</f>
        <v>No. 10008, Client</v>
      </c>
      <c r="F11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36" t="str">
        <f>IF(Table1[[#This Row],[Transaction Type]]="Maintenance","Non-Sales","Sales")</f>
        <v>Non-Sales</v>
      </c>
      <c r="H1136">
        <f>IF(Table1[[#This Row],[Quarter]]="q2",1,"")</f>
        <v>1</v>
      </c>
      <c r="I1136" t="str">
        <f>IF(Table1[[#This Row],[Quarter]]="q3",1,"")</f>
        <v/>
      </c>
      <c r="J1136">
        <f>IF(Table1[[#This Row],[Quarter]]="Q2",Table1[[#This Row],[Credit Amount]],"")</f>
        <v>-58.34</v>
      </c>
      <c r="K1136" t="str">
        <f>IF(Table1[[#This Row],[Quarter]]="Q3",Table1[[#This Row],[Credit Amount]],"")</f>
        <v/>
      </c>
      <c r="L1136" t="str">
        <f>IF(Table1[[#This Row],[Transaction Type]]="Upgrade",Table1[[#This Row],[Credit Amount]],IF(Table1[[#This Row],[Transaction Type]]="Activation",Table1[[#This Row],[Credit Amount]],""))</f>
        <v/>
      </c>
      <c r="M1136">
        <f>IF(Table1[[#This Row],[Transaction Type]]="Maintenance",Table1[[#This Row],[Credit Amount]],"")</f>
        <v>-58.34</v>
      </c>
      <c r="N1136">
        <v>10020</v>
      </c>
      <c r="O1136" t="s">
        <v>2489</v>
      </c>
      <c r="P1136" t="s">
        <v>2509</v>
      </c>
      <c r="Q1136" t="s">
        <v>289</v>
      </c>
      <c r="R1136">
        <v>10048</v>
      </c>
      <c r="S1136" t="s">
        <v>2489</v>
      </c>
      <c r="T1136" t="s">
        <v>2537</v>
      </c>
      <c r="U1136" t="s">
        <v>290</v>
      </c>
      <c r="V1136" t="s">
        <v>84</v>
      </c>
      <c r="W1136">
        <v>100001007</v>
      </c>
      <c r="X1136">
        <v>8005550008</v>
      </c>
      <c r="Y1136" t="s">
        <v>2595</v>
      </c>
      <c r="Z1136" t="s">
        <v>2603</v>
      </c>
      <c r="AA1136" s="13">
        <v>-58.34</v>
      </c>
      <c r="AB1136" s="14">
        <v>42505</v>
      </c>
      <c r="AC1136" t="s">
        <v>36</v>
      </c>
    </row>
    <row r="1137" spans="1:29" x14ac:dyDescent="0.25">
      <c r="A1137" t="str">
        <f>CONCATENATE("Q",ROUNDUP(MONTH(Table1[[#This Row],[Month]])/3,0))</f>
        <v>Q2</v>
      </c>
      <c r="B1137" s="14">
        <f>EOMONTH(Table1[[#This Row],[Credit Date]],-1)+1</f>
        <v>42491</v>
      </c>
      <c r="C1137" t="str">
        <f>CONCATENATE(Table1[[#This Row],[Issuer Last Name]],", ",Table1[[#This Row],[Issuer First Name]])</f>
        <v>No. 020, Employee</v>
      </c>
      <c r="D1137" t="str">
        <f>CONCATENATE(Table1[[#This Row],[Approver Last Name]],", ",Table1[[#This Row],[Approver First Name]])</f>
        <v>No. 048, Employee</v>
      </c>
      <c r="E1137" t="str">
        <f>CONCATENATE(Table1[[#This Row],[Customer Last Name]],", ",Table1[[#This Row],[Customer First Name]])</f>
        <v>No. 10083, Client</v>
      </c>
      <c r="F1137" t="str">
        <f>IF(Table1[[#This Row],[Credit Amount]]&gt;-19.99,"Less than 19.99",IF(Table1[[#This Row],[Credit Amount]]=-20,"20",IF(Table1[[#This Row],[Credit Amount]]&gt;-49.98,"20.01-49.98",IF(Table1[[#This Row],[Credit Amount]]=-49.99,"49.99",IF(Table1[[#This Row],[Credit Amount]]=-50,"50",IF(Table1[[#This Row],[Credit Amount]]&lt;-50.01,"Greater than 50"))))))</f>
        <v>20.01-49.98</v>
      </c>
      <c r="G1137" t="str">
        <f>IF(Table1[[#This Row],[Transaction Type]]="Maintenance","Non-Sales","Sales")</f>
        <v>Non-Sales</v>
      </c>
      <c r="H1137">
        <f>IF(Table1[[#This Row],[Quarter]]="q2",1,"")</f>
        <v>1</v>
      </c>
      <c r="I1137" t="str">
        <f>IF(Table1[[#This Row],[Quarter]]="q3",1,"")</f>
        <v/>
      </c>
      <c r="J1137">
        <f>IF(Table1[[#This Row],[Quarter]]="Q2",Table1[[#This Row],[Credit Amount]],"")</f>
        <v>-33.979999999999997</v>
      </c>
      <c r="K1137" t="str">
        <f>IF(Table1[[#This Row],[Quarter]]="Q3",Table1[[#This Row],[Credit Amount]],"")</f>
        <v/>
      </c>
      <c r="L1137" t="str">
        <f>IF(Table1[[#This Row],[Transaction Type]]="Upgrade",Table1[[#This Row],[Credit Amount]],IF(Table1[[#This Row],[Transaction Type]]="Activation",Table1[[#This Row],[Credit Amount]],""))</f>
        <v/>
      </c>
      <c r="M1137">
        <f>IF(Table1[[#This Row],[Transaction Type]]="Maintenance",Table1[[#This Row],[Credit Amount]],"")</f>
        <v>-33.979999999999997</v>
      </c>
      <c r="N1137">
        <v>10020</v>
      </c>
      <c r="O1137" t="s">
        <v>2489</v>
      </c>
      <c r="P1137" t="s">
        <v>2509</v>
      </c>
      <c r="Q1137" t="s">
        <v>289</v>
      </c>
      <c r="R1137">
        <v>10048</v>
      </c>
      <c r="S1137" t="s">
        <v>2489</v>
      </c>
      <c r="T1137" t="s">
        <v>2537</v>
      </c>
      <c r="U1137" t="s">
        <v>290</v>
      </c>
      <c r="V1137" t="s">
        <v>84</v>
      </c>
      <c r="W1137">
        <v>100001082</v>
      </c>
      <c r="X1137">
        <v>8005550083</v>
      </c>
      <c r="Y1137" t="s">
        <v>2595</v>
      </c>
      <c r="Z1137" t="s">
        <v>2678</v>
      </c>
      <c r="AA1137" s="13">
        <v>-33.979999999999997</v>
      </c>
      <c r="AB1137" s="14">
        <v>42506</v>
      </c>
      <c r="AC1137" t="s">
        <v>36</v>
      </c>
    </row>
    <row r="1138" spans="1:29" x14ac:dyDescent="0.25">
      <c r="A1138" t="str">
        <f>CONCATENATE("Q",ROUNDUP(MONTH(Table1[[#This Row],[Month]])/3,0))</f>
        <v>Q2</v>
      </c>
      <c r="B1138" s="14">
        <f>EOMONTH(Table1[[#This Row],[Credit Date]],-1)+1</f>
        <v>42491</v>
      </c>
      <c r="C1138" t="str">
        <f>CONCATENATE(Table1[[#This Row],[Issuer Last Name]],", ",Table1[[#This Row],[Issuer First Name]])</f>
        <v>No. 020, Employee</v>
      </c>
      <c r="D1138" t="str">
        <f>CONCATENATE(Table1[[#This Row],[Approver Last Name]],", ",Table1[[#This Row],[Approver First Name]])</f>
        <v>No. 048, Employee</v>
      </c>
      <c r="E1138" t="str">
        <f>CONCATENATE(Table1[[#This Row],[Customer Last Name]],", ",Table1[[#This Row],[Customer First Name]])</f>
        <v>No. 12505, Client</v>
      </c>
      <c r="F11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38" t="str">
        <f>IF(Table1[[#This Row],[Transaction Type]]="Maintenance","Non-Sales","Sales")</f>
        <v>Sales</v>
      </c>
      <c r="H1138">
        <f>IF(Table1[[#This Row],[Quarter]]="q2",1,"")</f>
        <v>1</v>
      </c>
      <c r="I1138" t="str">
        <f>IF(Table1[[#This Row],[Quarter]]="q3",1,"")</f>
        <v/>
      </c>
      <c r="J1138">
        <f>IF(Table1[[#This Row],[Quarter]]="Q2",Table1[[#This Row],[Credit Amount]],"")</f>
        <v>-73.14</v>
      </c>
      <c r="K1138" t="str">
        <f>IF(Table1[[#This Row],[Quarter]]="Q3",Table1[[#This Row],[Credit Amount]],"")</f>
        <v/>
      </c>
      <c r="L1138">
        <f>IF(Table1[[#This Row],[Transaction Type]]="Upgrade",Table1[[#This Row],[Credit Amount]],IF(Table1[[#This Row],[Transaction Type]]="Activation",Table1[[#This Row],[Credit Amount]],""))</f>
        <v>-73.14</v>
      </c>
      <c r="M1138" t="str">
        <f>IF(Table1[[#This Row],[Transaction Type]]="Maintenance",Table1[[#This Row],[Credit Amount]],"")</f>
        <v/>
      </c>
      <c r="N1138">
        <v>10020</v>
      </c>
      <c r="O1138" t="s">
        <v>2489</v>
      </c>
      <c r="P1138" t="s">
        <v>2509</v>
      </c>
      <c r="Q1138" t="s">
        <v>289</v>
      </c>
      <c r="R1138">
        <v>10048</v>
      </c>
      <c r="S1138" t="s">
        <v>2489</v>
      </c>
      <c r="T1138" t="s">
        <v>2537</v>
      </c>
      <c r="U1138" t="s">
        <v>290</v>
      </c>
      <c r="V1138" t="s">
        <v>84</v>
      </c>
      <c r="W1138">
        <v>100003504</v>
      </c>
      <c r="X1138">
        <v>8005552505</v>
      </c>
      <c r="Y1138" t="s">
        <v>2595</v>
      </c>
      <c r="Z1138" t="s">
        <v>5100</v>
      </c>
      <c r="AA1138" s="13">
        <v>-73.14</v>
      </c>
      <c r="AB1138" s="14">
        <v>42506</v>
      </c>
      <c r="AC1138" t="s">
        <v>37</v>
      </c>
    </row>
    <row r="1139" spans="1:29" x14ac:dyDescent="0.25">
      <c r="A1139" t="str">
        <f>CONCATENATE("Q",ROUNDUP(MONTH(Table1[[#This Row],[Month]])/3,0))</f>
        <v>Q2</v>
      </c>
      <c r="B1139" s="14">
        <f>EOMONTH(Table1[[#This Row],[Credit Date]],-1)+1</f>
        <v>42491</v>
      </c>
      <c r="C1139" t="str">
        <f>CONCATENATE(Table1[[#This Row],[Issuer Last Name]],", ",Table1[[#This Row],[Issuer First Name]])</f>
        <v>No. 020, Employee</v>
      </c>
      <c r="D1139" t="str">
        <f>CONCATENATE(Table1[[#This Row],[Approver Last Name]],", ",Table1[[#This Row],[Approver First Name]])</f>
        <v>No. 048, Employee</v>
      </c>
      <c r="E1139" t="str">
        <f>CONCATENATE(Table1[[#This Row],[Customer Last Name]],", ",Table1[[#This Row],[Customer First Name]])</f>
        <v>No. 12310, Client</v>
      </c>
      <c r="F1139" t="str">
        <f>IF(Table1[[#This Row],[Credit Amount]]&gt;-19.99,"Less than 19.99",IF(Table1[[#This Row],[Credit Amount]]=-20,"20",IF(Table1[[#This Row],[Credit Amount]]&gt;-49.98,"20.01-49.98",IF(Table1[[#This Row],[Credit Amount]]=-49.99,"49.99",IF(Table1[[#This Row],[Credit Amount]]=-50,"50",IF(Table1[[#This Row],[Credit Amount]]&lt;-50.01,"Greater than 50"))))))</f>
        <v>Less than 19.99</v>
      </c>
      <c r="G1139" t="str">
        <f>IF(Table1[[#This Row],[Transaction Type]]="Maintenance","Non-Sales","Sales")</f>
        <v>Sales</v>
      </c>
      <c r="H1139">
        <f>IF(Table1[[#This Row],[Quarter]]="q2",1,"")</f>
        <v>1</v>
      </c>
      <c r="I1139" t="str">
        <f>IF(Table1[[#This Row],[Quarter]]="q3",1,"")</f>
        <v/>
      </c>
      <c r="J1139">
        <f>IF(Table1[[#This Row],[Quarter]]="Q2",Table1[[#This Row],[Credit Amount]],"")</f>
        <v>-12</v>
      </c>
      <c r="K1139" t="str">
        <f>IF(Table1[[#This Row],[Quarter]]="Q3",Table1[[#This Row],[Credit Amount]],"")</f>
        <v/>
      </c>
      <c r="L1139">
        <f>IF(Table1[[#This Row],[Transaction Type]]="Upgrade",Table1[[#This Row],[Credit Amount]],IF(Table1[[#This Row],[Transaction Type]]="Activation",Table1[[#This Row],[Credit Amount]],""))</f>
        <v>-12</v>
      </c>
      <c r="M1139" t="str">
        <f>IF(Table1[[#This Row],[Transaction Type]]="Maintenance",Table1[[#This Row],[Credit Amount]],"")</f>
        <v/>
      </c>
      <c r="N1139">
        <v>10020</v>
      </c>
      <c r="O1139" t="s">
        <v>2489</v>
      </c>
      <c r="P1139" t="s">
        <v>2509</v>
      </c>
      <c r="Q1139" t="s">
        <v>289</v>
      </c>
      <c r="R1139">
        <v>10048</v>
      </c>
      <c r="S1139" t="s">
        <v>2489</v>
      </c>
      <c r="T1139" t="s">
        <v>2537</v>
      </c>
      <c r="U1139" t="s">
        <v>290</v>
      </c>
      <c r="V1139" t="s">
        <v>84</v>
      </c>
      <c r="W1139">
        <v>100003309</v>
      </c>
      <c r="X1139">
        <v>8005552310</v>
      </c>
      <c r="Y1139" t="s">
        <v>2595</v>
      </c>
      <c r="Z1139" t="s">
        <v>4905</v>
      </c>
      <c r="AA1139" s="13">
        <v>-12</v>
      </c>
      <c r="AB1139" s="14">
        <v>42509</v>
      </c>
      <c r="AC1139" t="s">
        <v>35</v>
      </c>
    </row>
    <row r="1140" spans="1:29" x14ac:dyDescent="0.25">
      <c r="A1140" t="str">
        <f>CONCATENATE("Q",ROUNDUP(MONTH(Table1[[#This Row],[Month]])/3,0))</f>
        <v>Q2</v>
      </c>
      <c r="B1140" s="14">
        <f>EOMONTH(Table1[[#This Row],[Credit Date]],-1)+1</f>
        <v>42491</v>
      </c>
      <c r="C1140" t="str">
        <f>CONCATENATE(Table1[[#This Row],[Issuer Last Name]],", ",Table1[[#This Row],[Issuer First Name]])</f>
        <v>No. 020, Employee</v>
      </c>
      <c r="D1140" t="str">
        <f>CONCATENATE(Table1[[#This Row],[Approver Last Name]],", ",Table1[[#This Row],[Approver First Name]])</f>
        <v>No. 048, Employee</v>
      </c>
      <c r="E1140" t="str">
        <f>CONCATENATE(Table1[[#This Row],[Customer Last Name]],", ",Table1[[#This Row],[Customer First Name]])</f>
        <v>No. 11836, Client</v>
      </c>
      <c r="F11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0" t="str">
        <f>IF(Table1[[#This Row],[Transaction Type]]="Maintenance","Non-Sales","Sales")</f>
        <v>Non-Sales</v>
      </c>
      <c r="H1140">
        <f>IF(Table1[[#This Row],[Quarter]]="q2",1,"")</f>
        <v>1</v>
      </c>
      <c r="I1140" t="str">
        <f>IF(Table1[[#This Row],[Quarter]]="q3",1,"")</f>
        <v/>
      </c>
      <c r="J1140">
        <f>IF(Table1[[#This Row],[Quarter]]="Q2",Table1[[#This Row],[Credit Amount]],"")</f>
        <v>-98.99</v>
      </c>
      <c r="K1140" t="str">
        <f>IF(Table1[[#This Row],[Quarter]]="Q3",Table1[[#This Row],[Credit Amount]],"")</f>
        <v/>
      </c>
      <c r="L1140" t="str">
        <f>IF(Table1[[#This Row],[Transaction Type]]="Upgrade",Table1[[#This Row],[Credit Amount]],IF(Table1[[#This Row],[Transaction Type]]="Activation",Table1[[#This Row],[Credit Amount]],""))</f>
        <v/>
      </c>
      <c r="M1140">
        <f>IF(Table1[[#This Row],[Transaction Type]]="Maintenance",Table1[[#This Row],[Credit Amount]],"")</f>
        <v>-98.99</v>
      </c>
      <c r="N1140">
        <v>10020</v>
      </c>
      <c r="O1140" t="s">
        <v>2489</v>
      </c>
      <c r="P1140" t="s">
        <v>2509</v>
      </c>
      <c r="Q1140" t="s">
        <v>289</v>
      </c>
      <c r="R1140">
        <v>10048</v>
      </c>
      <c r="S1140" t="s">
        <v>2489</v>
      </c>
      <c r="T1140" t="s">
        <v>2537</v>
      </c>
      <c r="U1140" t="s">
        <v>290</v>
      </c>
      <c r="V1140" t="s">
        <v>84</v>
      </c>
      <c r="W1140">
        <v>100002835</v>
      </c>
      <c r="X1140">
        <v>8005551836</v>
      </c>
      <c r="Y1140" t="s">
        <v>2595</v>
      </c>
      <c r="Z1140" t="s">
        <v>4431</v>
      </c>
      <c r="AA1140" s="13">
        <v>-98.99</v>
      </c>
      <c r="AB1140" s="14">
        <v>42518</v>
      </c>
      <c r="AC1140" t="s">
        <v>36</v>
      </c>
    </row>
    <row r="1141" spans="1:29" x14ac:dyDescent="0.25">
      <c r="A1141" t="str">
        <f>CONCATENATE("Q",ROUNDUP(MONTH(Table1[[#This Row],[Month]])/3,0))</f>
        <v>Q2</v>
      </c>
      <c r="B1141" s="14">
        <f>EOMONTH(Table1[[#This Row],[Credit Date]],-1)+1</f>
        <v>42491</v>
      </c>
      <c r="C1141" t="str">
        <f>CONCATENATE(Table1[[#This Row],[Issuer Last Name]],", ",Table1[[#This Row],[Issuer First Name]])</f>
        <v>No. 020, Employee</v>
      </c>
      <c r="D1141" t="str">
        <f>CONCATENATE(Table1[[#This Row],[Approver Last Name]],", ",Table1[[#This Row],[Approver First Name]])</f>
        <v>No. 048, Employee</v>
      </c>
      <c r="E1141" t="str">
        <f>CONCATENATE(Table1[[#This Row],[Customer Last Name]],", ",Table1[[#This Row],[Customer First Name]])</f>
        <v>No. 10881, Client</v>
      </c>
      <c r="F11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1" t="str">
        <f>IF(Table1[[#This Row],[Transaction Type]]="Maintenance","Non-Sales","Sales")</f>
        <v>Non-Sales</v>
      </c>
      <c r="H1141">
        <f>IF(Table1[[#This Row],[Quarter]]="q2",1,"")</f>
        <v>1</v>
      </c>
      <c r="I1141" t="str">
        <f>IF(Table1[[#This Row],[Quarter]]="q3",1,"")</f>
        <v/>
      </c>
      <c r="J1141">
        <f>IF(Table1[[#This Row],[Quarter]]="Q2",Table1[[#This Row],[Credit Amount]],"")</f>
        <v>-75.06</v>
      </c>
      <c r="K1141" t="str">
        <f>IF(Table1[[#This Row],[Quarter]]="Q3",Table1[[#This Row],[Credit Amount]],"")</f>
        <v/>
      </c>
      <c r="L1141" t="str">
        <f>IF(Table1[[#This Row],[Transaction Type]]="Upgrade",Table1[[#This Row],[Credit Amount]],IF(Table1[[#This Row],[Transaction Type]]="Activation",Table1[[#This Row],[Credit Amount]],""))</f>
        <v/>
      </c>
      <c r="M1141">
        <f>IF(Table1[[#This Row],[Transaction Type]]="Maintenance",Table1[[#This Row],[Credit Amount]],"")</f>
        <v>-75.06</v>
      </c>
      <c r="N1141">
        <v>10020</v>
      </c>
      <c r="O1141" t="s">
        <v>2489</v>
      </c>
      <c r="P1141" t="s">
        <v>2509</v>
      </c>
      <c r="Q1141" t="s">
        <v>289</v>
      </c>
      <c r="R1141">
        <v>10048</v>
      </c>
      <c r="S1141" t="s">
        <v>2489</v>
      </c>
      <c r="T1141" t="s">
        <v>2537</v>
      </c>
      <c r="U1141" t="s">
        <v>290</v>
      </c>
      <c r="V1141" t="s">
        <v>84</v>
      </c>
      <c r="W1141">
        <v>100001880</v>
      </c>
      <c r="X1141">
        <v>8005550881</v>
      </c>
      <c r="Y1141" t="s">
        <v>2595</v>
      </c>
      <c r="Z1141" t="s">
        <v>3476</v>
      </c>
      <c r="AA1141" s="13">
        <v>-75.06</v>
      </c>
      <c r="AB1141" s="14">
        <v>42518</v>
      </c>
      <c r="AC1141" t="s">
        <v>36</v>
      </c>
    </row>
    <row r="1142" spans="1:29" x14ac:dyDescent="0.25">
      <c r="A1142" t="str">
        <f>CONCATENATE("Q",ROUNDUP(MONTH(Table1[[#This Row],[Month]])/3,0))</f>
        <v>Q2</v>
      </c>
      <c r="B1142" s="14">
        <f>EOMONTH(Table1[[#This Row],[Credit Date]],-1)+1</f>
        <v>42491</v>
      </c>
      <c r="C1142" t="str">
        <f>CONCATENATE(Table1[[#This Row],[Issuer Last Name]],", ",Table1[[#This Row],[Issuer First Name]])</f>
        <v>No. 020, Employee</v>
      </c>
      <c r="D1142" t="str">
        <f>CONCATENATE(Table1[[#This Row],[Approver Last Name]],", ",Table1[[#This Row],[Approver First Name]])</f>
        <v>No. 048, Employee</v>
      </c>
      <c r="E1142" t="str">
        <f>CONCATENATE(Table1[[#This Row],[Customer Last Name]],", ",Table1[[#This Row],[Customer First Name]])</f>
        <v>No. 11718, Client</v>
      </c>
      <c r="F11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2" t="str">
        <f>IF(Table1[[#This Row],[Transaction Type]]="Maintenance","Non-Sales","Sales")</f>
        <v>Sales</v>
      </c>
      <c r="H1142">
        <f>IF(Table1[[#This Row],[Quarter]]="q2",1,"")</f>
        <v>1</v>
      </c>
      <c r="I1142" t="str">
        <f>IF(Table1[[#This Row],[Quarter]]="q3",1,"")</f>
        <v/>
      </c>
      <c r="J1142">
        <f>IF(Table1[[#This Row],[Quarter]]="Q2",Table1[[#This Row],[Credit Amount]],"")</f>
        <v>-62.48</v>
      </c>
      <c r="K1142" t="str">
        <f>IF(Table1[[#This Row],[Quarter]]="Q3",Table1[[#This Row],[Credit Amount]],"")</f>
        <v/>
      </c>
      <c r="L1142">
        <f>IF(Table1[[#This Row],[Transaction Type]]="Upgrade",Table1[[#This Row],[Credit Amount]],IF(Table1[[#This Row],[Transaction Type]]="Activation",Table1[[#This Row],[Credit Amount]],""))</f>
        <v>-62.48</v>
      </c>
      <c r="M1142" t="str">
        <f>IF(Table1[[#This Row],[Transaction Type]]="Maintenance",Table1[[#This Row],[Credit Amount]],"")</f>
        <v/>
      </c>
      <c r="N1142">
        <v>10020</v>
      </c>
      <c r="O1142" t="s">
        <v>2489</v>
      </c>
      <c r="P1142" t="s">
        <v>2509</v>
      </c>
      <c r="Q1142" t="s">
        <v>289</v>
      </c>
      <c r="R1142">
        <v>10048</v>
      </c>
      <c r="S1142" t="s">
        <v>2489</v>
      </c>
      <c r="T1142" t="s">
        <v>2537</v>
      </c>
      <c r="U1142" t="s">
        <v>290</v>
      </c>
      <c r="V1142" t="s">
        <v>84</v>
      </c>
      <c r="W1142">
        <v>100002717</v>
      </c>
      <c r="X1142">
        <v>8005551718</v>
      </c>
      <c r="Y1142" t="s">
        <v>2595</v>
      </c>
      <c r="Z1142" t="s">
        <v>4313</v>
      </c>
      <c r="AA1142" s="13">
        <v>-62.48</v>
      </c>
      <c r="AB1142" s="14">
        <v>42520</v>
      </c>
      <c r="AC1142" t="s">
        <v>35</v>
      </c>
    </row>
    <row r="1143" spans="1:29" x14ac:dyDescent="0.25">
      <c r="A1143" t="str">
        <f>CONCATENATE("Q",ROUNDUP(MONTH(Table1[[#This Row],[Month]])/3,0))</f>
        <v>Q2</v>
      </c>
      <c r="B1143" s="14">
        <f>EOMONTH(Table1[[#This Row],[Credit Date]],-1)+1</f>
        <v>42522</v>
      </c>
      <c r="C1143" t="str">
        <f>CONCATENATE(Table1[[#This Row],[Issuer Last Name]],", ",Table1[[#This Row],[Issuer First Name]])</f>
        <v>No. 020, Employee</v>
      </c>
      <c r="D1143" t="str">
        <f>CONCATENATE(Table1[[#This Row],[Approver Last Name]],", ",Table1[[#This Row],[Approver First Name]])</f>
        <v>No. 048, Employee</v>
      </c>
      <c r="E1143" t="str">
        <f>CONCATENATE(Table1[[#This Row],[Customer Last Name]],", ",Table1[[#This Row],[Customer First Name]])</f>
        <v>No. 11839, Client</v>
      </c>
      <c r="F11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3" t="str">
        <f>IF(Table1[[#This Row],[Transaction Type]]="Maintenance","Non-Sales","Sales")</f>
        <v>Non-Sales</v>
      </c>
      <c r="H1143">
        <f>IF(Table1[[#This Row],[Quarter]]="q2",1,"")</f>
        <v>1</v>
      </c>
      <c r="I1143" t="str">
        <f>IF(Table1[[#This Row],[Quarter]]="q3",1,"")</f>
        <v/>
      </c>
      <c r="J1143">
        <f>IF(Table1[[#This Row],[Quarter]]="Q2",Table1[[#This Row],[Credit Amount]],"")</f>
        <v>-60.85</v>
      </c>
      <c r="K1143" t="str">
        <f>IF(Table1[[#This Row],[Quarter]]="Q3",Table1[[#This Row],[Credit Amount]],"")</f>
        <v/>
      </c>
      <c r="L1143" t="str">
        <f>IF(Table1[[#This Row],[Transaction Type]]="Upgrade",Table1[[#This Row],[Credit Amount]],IF(Table1[[#This Row],[Transaction Type]]="Activation",Table1[[#This Row],[Credit Amount]],""))</f>
        <v/>
      </c>
      <c r="M1143">
        <f>IF(Table1[[#This Row],[Transaction Type]]="Maintenance",Table1[[#This Row],[Credit Amount]],"")</f>
        <v>-60.85</v>
      </c>
      <c r="N1143">
        <v>10020</v>
      </c>
      <c r="O1143" t="s">
        <v>2489</v>
      </c>
      <c r="P1143" t="s">
        <v>2509</v>
      </c>
      <c r="Q1143" t="s">
        <v>289</v>
      </c>
      <c r="R1143">
        <v>10048</v>
      </c>
      <c r="S1143" t="s">
        <v>2489</v>
      </c>
      <c r="T1143" t="s">
        <v>2537</v>
      </c>
      <c r="U1143" t="s">
        <v>290</v>
      </c>
      <c r="V1143" t="s">
        <v>84</v>
      </c>
      <c r="W1143">
        <v>100002838</v>
      </c>
      <c r="X1143">
        <v>8005551839</v>
      </c>
      <c r="Y1143" t="s">
        <v>2595</v>
      </c>
      <c r="Z1143" t="s">
        <v>4434</v>
      </c>
      <c r="AA1143" s="13">
        <v>-60.85</v>
      </c>
      <c r="AB1143" s="14">
        <v>42522</v>
      </c>
      <c r="AC1143" t="s">
        <v>36</v>
      </c>
    </row>
    <row r="1144" spans="1:29" x14ac:dyDescent="0.25">
      <c r="A1144" t="str">
        <f>CONCATENATE("Q",ROUNDUP(MONTH(Table1[[#This Row],[Month]])/3,0))</f>
        <v>Q2</v>
      </c>
      <c r="B1144" s="14">
        <f>EOMONTH(Table1[[#This Row],[Credit Date]],-1)+1</f>
        <v>42522</v>
      </c>
      <c r="C1144" t="str">
        <f>CONCATENATE(Table1[[#This Row],[Issuer Last Name]],", ",Table1[[#This Row],[Issuer First Name]])</f>
        <v>No. 020, Employee</v>
      </c>
      <c r="D1144" t="str">
        <f>CONCATENATE(Table1[[#This Row],[Approver Last Name]],", ",Table1[[#This Row],[Approver First Name]])</f>
        <v>No. 048, Employee</v>
      </c>
      <c r="E1144" t="str">
        <f>CONCATENATE(Table1[[#This Row],[Customer Last Name]],", ",Table1[[#This Row],[Customer First Name]])</f>
        <v>No. 12122, Client</v>
      </c>
      <c r="F11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4" t="str">
        <f>IF(Table1[[#This Row],[Transaction Type]]="Maintenance","Non-Sales","Sales")</f>
        <v>Non-Sales</v>
      </c>
      <c r="H1144">
        <f>IF(Table1[[#This Row],[Quarter]]="q2",1,"")</f>
        <v>1</v>
      </c>
      <c r="I1144" t="str">
        <f>IF(Table1[[#This Row],[Quarter]]="q3",1,"")</f>
        <v/>
      </c>
      <c r="J1144">
        <f>IF(Table1[[#This Row],[Quarter]]="Q2",Table1[[#This Row],[Credit Amount]],"")</f>
        <v>-50.71</v>
      </c>
      <c r="K1144" t="str">
        <f>IF(Table1[[#This Row],[Quarter]]="Q3",Table1[[#This Row],[Credit Amount]],"")</f>
        <v/>
      </c>
      <c r="L1144" t="str">
        <f>IF(Table1[[#This Row],[Transaction Type]]="Upgrade",Table1[[#This Row],[Credit Amount]],IF(Table1[[#This Row],[Transaction Type]]="Activation",Table1[[#This Row],[Credit Amount]],""))</f>
        <v/>
      </c>
      <c r="M1144">
        <f>IF(Table1[[#This Row],[Transaction Type]]="Maintenance",Table1[[#This Row],[Credit Amount]],"")</f>
        <v>-50.71</v>
      </c>
      <c r="N1144">
        <v>10020</v>
      </c>
      <c r="O1144" t="s">
        <v>2489</v>
      </c>
      <c r="P1144" t="s">
        <v>2509</v>
      </c>
      <c r="Q1144" t="s">
        <v>289</v>
      </c>
      <c r="R1144">
        <v>10048</v>
      </c>
      <c r="S1144" t="s">
        <v>2489</v>
      </c>
      <c r="T1144" t="s">
        <v>2537</v>
      </c>
      <c r="U1144" t="s">
        <v>290</v>
      </c>
      <c r="V1144" t="s">
        <v>84</v>
      </c>
      <c r="W1144">
        <v>100003121</v>
      </c>
      <c r="X1144">
        <v>8005552122</v>
      </c>
      <c r="Y1144" t="s">
        <v>2595</v>
      </c>
      <c r="Z1144" t="s">
        <v>4717</v>
      </c>
      <c r="AA1144" s="13">
        <v>-50.71</v>
      </c>
      <c r="AB1144" s="14">
        <v>42528</v>
      </c>
      <c r="AC1144" t="s">
        <v>36</v>
      </c>
    </row>
    <row r="1145" spans="1:29" x14ac:dyDescent="0.25">
      <c r="A1145" t="str">
        <f>CONCATENATE("Q",ROUNDUP(MONTH(Table1[[#This Row],[Month]])/3,0))</f>
        <v>Q2</v>
      </c>
      <c r="B1145" s="14">
        <f>EOMONTH(Table1[[#This Row],[Credit Date]],-1)+1</f>
        <v>42522</v>
      </c>
      <c r="C1145" t="str">
        <f>CONCATENATE(Table1[[#This Row],[Issuer Last Name]],", ",Table1[[#This Row],[Issuer First Name]])</f>
        <v>No. 020, Employee</v>
      </c>
      <c r="D1145" t="str">
        <f>CONCATENATE(Table1[[#This Row],[Approver Last Name]],", ",Table1[[#This Row],[Approver First Name]])</f>
        <v>No. 048, Employee</v>
      </c>
      <c r="E1145" t="str">
        <f>CONCATENATE(Table1[[#This Row],[Customer Last Name]],", ",Table1[[#This Row],[Customer First Name]])</f>
        <v>No. 10410, Client</v>
      </c>
      <c r="F11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5" t="str">
        <f>IF(Table1[[#This Row],[Transaction Type]]="Maintenance","Non-Sales","Sales")</f>
        <v>Sales</v>
      </c>
      <c r="H1145">
        <f>IF(Table1[[#This Row],[Quarter]]="q2",1,"")</f>
        <v>1</v>
      </c>
      <c r="I1145" t="str">
        <f>IF(Table1[[#This Row],[Quarter]]="q3",1,"")</f>
        <v/>
      </c>
      <c r="J1145">
        <f>IF(Table1[[#This Row],[Quarter]]="Q2",Table1[[#This Row],[Credit Amount]],"")</f>
        <v>-72.86</v>
      </c>
      <c r="K1145" t="str">
        <f>IF(Table1[[#This Row],[Quarter]]="Q3",Table1[[#This Row],[Credit Amount]],"")</f>
        <v/>
      </c>
      <c r="L1145">
        <f>IF(Table1[[#This Row],[Transaction Type]]="Upgrade",Table1[[#This Row],[Credit Amount]],IF(Table1[[#This Row],[Transaction Type]]="Activation",Table1[[#This Row],[Credit Amount]],""))</f>
        <v>-72.86</v>
      </c>
      <c r="M1145" t="str">
        <f>IF(Table1[[#This Row],[Transaction Type]]="Maintenance",Table1[[#This Row],[Credit Amount]],"")</f>
        <v/>
      </c>
      <c r="N1145">
        <v>10020</v>
      </c>
      <c r="O1145" t="s">
        <v>2489</v>
      </c>
      <c r="P1145" t="s">
        <v>2509</v>
      </c>
      <c r="Q1145" t="s">
        <v>289</v>
      </c>
      <c r="R1145">
        <v>10048</v>
      </c>
      <c r="S1145" t="s">
        <v>2489</v>
      </c>
      <c r="T1145" t="s">
        <v>2537</v>
      </c>
      <c r="U1145" t="s">
        <v>290</v>
      </c>
      <c r="V1145" t="s">
        <v>84</v>
      </c>
      <c r="W1145">
        <v>100001409</v>
      </c>
      <c r="X1145">
        <v>8005550410</v>
      </c>
      <c r="Y1145" t="s">
        <v>2595</v>
      </c>
      <c r="Z1145" t="s">
        <v>3005</v>
      </c>
      <c r="AA1145" s="13">
        <v>-72.86</v>
      </c>
      <c r="AB1145" s="14">
        <v>42529</v>
      </c>
      <c r="AC1145" t="s">
        <v>35</v>
      </c>
    </row>
    <row r="1146" spans="1:29" x14ac:dyDescent="0.25">
      <c r="A1146" t="str">
        <f>CONCATENATE("Q",ROUNDUP(MONTH(Table1[[#This Row],[Month]])/3,0))</f>
        <v>Q2</v>
      </c>
      <c r="B1146" s="14">
        <f>EOMONTH(Table1[[#This Row],[Credit Date]],-1)+1</f>
        <v>42522</v>
      </c>
      <c r="C1146" t="str">
        <f>CONCATENATE(Table1[[#This Row],[Issuer Last Name]],", ",Table1[[#This Row],[Issuer First Name]])</f>
        <v>No. 020, Employee</v>
      </c>
      <c r="D1146" t="str">
        <f>CONCATENATE(Table1[[#This Row],[Approver Last Name]],", ",Table1[[#This Row],[Approver First Name]])</f>
        <v>No. 048, Employee</v>
      </c>
      <c r="E1146" t="str">
        <f>CONCATENATE(Table1[[#This Row],[Customer Last Name]],", ",Table1[[#This Row],[Customer First Name]])</f>
        <v>No. 10592, Client</v>
      </c>
      <c r="F11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6" t="str">
        <f>IF(Table1[[#This Row],[Transaction Type]]="Maintenance","Non-Sales","Sales")</f>
        <v>Non-Sales</v>
      </c>
      <c r="H1146">
        <f>IF(Table1[[#This Row],[Quarter]]="q2",1,"")</f>
        <v>1</v>
      </c>
      <c r="I1146" t="str">
        <f>IF(Table1[[#This Row],[Quarter]]="q3",1,"")</f>
        <v/>
      </c>
      <c r="J1146">
        <f>IF(Table1[[#This Row],[Quarter]]="Q2",Table1[[#This Row],[Credit Amount]],"")</f>
        <v>-69.91</v>
      </c>
      <c r="K1146" t="str">
        <f>IF(Table1[[#This Row],[Quarter]]="Q3",Table1[[#This Row],[Credit Amount]],"")</f>
        <v/>
      </c>
      <c r="L1146" t="str">
        <f>IF(Table1[[#This Row],[Transaction Type]]="Upgrade",Table1[[#This Row],[Credit Amount]],IF(Table1[[#This Row],[Transaction Type]]="Activation",Table1[[#This Row],[Credit Amount]],""))</f>
        <v/>
      </c>
      <c r="M1146">
        <f>IF(Table1[[#This Row],[Transaction Type]]="Maintenance",Table1[[#This Row],[Credit Amount]],"")</f>
        <v>-69.91</v>
      </c>
      <c r="N1146">
        <v>10020</v>
      </c>
      <c r="O1146" t="s">
        <v>2489</v>
      </c>
      <c r="P1146" t="s">
        <v>2509</v>
      </c>
      <c r="Q1146" t="s">
        <v>289</v>
      </c>
      <c r="R1146">
        <v>10048</v>
      </c>
      <c r="S1146" t="s">
        <v>2489</v>
      </c>
      <c r="T1146" t="s">
        <v>2537</v>
      </c>
      <c r="U1146" t="s">
        <v>290</v>
      </c>
      <c r="V1146" t="s">
        <v>84</v>
      </c>
      <c r="W1146">
        <v>100001591</v>
      </c>
      <c r="X1146">
        <v>8005550592</v>
      </c>
      <c r="Y1146" t="s">
        <v>2595</v>
      </c>
      <c r="Z1146" t="s">
        <v>3187</v>
      </c>
      <c r="AA1146" s="13">
        <v>-69.91</v>
      </c>
      <c r="AB1146" s="14">
        <v>42536</v>
      </c>
      <c r="AC1146" t="s">
        <v>36</v>
      </c>
    </row>
    <row r="1147" spans="1:29" x14ac:dyDescent="0.25">
      <c r="A1147" t="str">
        <f>CONCATENATE("Q",ROUNDUP(MONTH(Table1[[#This Row],[Month]])/3,0))</f>
        <v>Q2</v>
      </c>
      <c r="B1147" s="14">
        <f>EOMONTH(Table1[[#This Row],[Credit Date]],-1)+1</f>
        <v>42522</v>
      </c>
      <c r="C1147" t="str">
        <f>CONCATENATE(Table1[[#This Row],[Issuer Last Name]],", ",Table1[[#This Row],[Issuer First Name]])</f>
        <v>No. 020, Employee</v>
      </c>
      <c r="D1147" t="str">
        <f>CONCATENATE(Table1[[#This Row],[Approver Last Name]],", ",Table1[[#This Row],[Approver First Name]])</f>
        <v>No. 048, Employee</v>
      </c>
      <c r="E1147" t="str">
        <f>CONCATENATE(Table1[[#This Row],[Customer Last Name]],", ",Table1[[#This Row],[Customer First Name]])</f>
        <v>No. 10746, Client</v>
      </c>
      <c r="F11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7" t="str">
        <f>IF(Table1[[#This Row],[Transaction Type]]="Maintenance","Non-Sales","Sales")</f>
        <v>Sales</v>
      </c>
      <c r="H1147">
        <f>IF(Table1[[#This Row],[Quarter]]="q2",1,"")</f>
        <v>1</v>
      </c>
      <c r="I1147" t="str">
        <f>IF(Table1[[#This Row],[Quarter]]="q3",1,"")</f>
        <v/>
      </c>
      <c r="J1147">
        <f>IF(Table1[[#This Row],[Quarter]]="Q2",Table1[[#This Row],[Credit Amount]],"")</f>
        <v>-68.209999999999994</v>
      </c>
      <c r="K1147" t="str">
        <f>IF(Table1[[#This Row],[Quarter]]="Q3",Table1[[#This Row],[Credit Amount]],"")</f>
        <v/>
      </c>
      <c r="L1147">
        <f>IF(Table1[[#This Row],[Transaction Type]]="Upgrade",Table1[[#This Row],[Credit Amount]],IF(Table1[[#This Row],[Transaction Type]]="Activation",Table1[[#This Row],[Credit Amount]],""))</f>
        <v>-68.209999999999994</v>
      </c>
      <c r="M1147" t="str">
        <f>IF(Table1[[#This Row],[Transaction Type]]="Maintenance",Table1[[#This Row],[Credit Amount]],"")</f>
        <v/>
      </c>
      <c r="N1147">
        <v>10020</v>
      </c>
      <c r="O1147" t="s">
        <v>2489</v>
      </c>
      <c r="P1147" t="s">
        <v>2509</v>
      </c>
      <c r="Q1147" t="s">
        <v>289</v>
      </c>
      <c r="R1147">
        <v>10048</v>
      </c>
      <c r="S1147" t="s">
        <v>2489</v>
      </c>
      <c r="T1147" t="s">
        <v>2537</v>
      </c>
      <c r="U1147" t="s">
        <v>290</v>
      </c>
      <c r="V1147" t="s">
        <v>84</v>
      </c>
      <c r="W1147">
        <v>100001745</v>
      </c>
      <c r="X1147">
        <v>8005550746</v>
      </c>
      <c r="Y1147" t="s">
        <v>2595</v>
      </c>
      <c r="Z1147" t="s">
        <v>3341</v>
      </c>
      <c r="AA1147" s="13">
        <v>-68.209999999999994</v>
      </c>
      <c r="AB1147" s="14">
        <v>42545</v>
      </c>
      <c r="AC1147" t="s">
        <v>37</v>
      </c>
    </row>
    <row r="1148" spans="1:29" x14ac:dyDescent="0.25">
      <c r="A1148" t="str">
        <f>CONCATENATE("Q",ROUNDUP(MONTH(Table1[[#This Row],[Month]])/3,0))</f>
        <v>Q3</v>
      </c>
      <c r="B1148" s="14">
        <f>EOMONTH(Table1[[#This Row],[Credit Date]],-1)+1</f>
        <v>42552</v>
      </c>
      <c r="C1148" t="str">
        <f>CONCATENATE(Table1[[#This Row],[Issuer Last Name]],", ",Table1[[#This Row],[Issuer First Name]])</f>
        <v>No. 020, Employee</v>
      </c>
      <c r="D1148" t="str">
        <f>CONCATENATE(Table1[[#This Row],[Approver Last Name]],", ",Table1[[#This Row],[Approver First Name]])</f>
        <v>No. 020, Employee</v>
      </c>
      <c r="E1148" t="str">
        <f>CONCATENATE(Table1[[#This Row],[Customer Last Name]],", ",Table1[[#This Row],[Customer First Name]])</f>
        <v>No. 13105, Client</v>
      </c>
      <c r="F1148" t="str">
        <f>IF(Table1[[#This Row],[Credit Amount]]&gt;-19.99,"Less than 19.99",IF(Table1[[#This Row],[Credit Amount]]=-20,"20",IF(Table1[[#This Row],[Credit Amount]]&gt;-49.98,"20.01-49.98",IF(Table1[[#This Row],[Credit Amount]]=-49.99,"49.99",IF(Table1[[#This Row],[Credit Amount]]=-50,"50",IF(Table1[[#This Row],[Credit Amount]]&lt;-50.01,"Greater than 50"))))))</f>
        <v>Less than 19.99</v>
      </c>
      <c r="G1148" t="str">
        <f>IF(Table1[[#This Row],[Transaction Type]]="Maintenance","Non-Sales","Sales")</f>
        <v>Sales</v>
      </c>
      <c r="H1148" t="str">
        <f>IF(Table1[[#This Row],[Quarter]]="q2",1,"")</f>
        <v/>
      </c>
      <c r="I1148">
        <f>IF(Table1[[#This Row],[Quarter]]="q3",1,"")</f>
        <v>1</v>
      </c>
      <c r="J1148" t="str">
        <f>IF(Table1[[#This Row],[Quarter]]="Q2",Table1[[#This Row],[Credit Amount]],"")</f>
        <v/>
      </c>
      <c r="K1148">
        <f>IF(Table1[[#This Row],[Quarter]]="Q3",Table1[[#This Row],[Credit Amount]],"")</f>
        <v>-6.69</v>
      </c>
      <c r="L1148">
        <f>IF(Table1[[#This Row],[Transaction Type]]="Upgrade",Table1[[#This Row],[Credit Amount]],IF(Table1[[#This Row],[Transaction Type]]="Activation",Table1[[#This Row],[Credit Amount]],""))</f>
        <v>-6.69</v>
      </c>
      <c r="M1148" t="str">
        <f>IF(Table1[[#This Row],[Transaction Type]]="Maintenance",Table1[[#This Row],[Credit Amount]],"")</f>
        <v/>
      </c>
      <c r="N1148">
        <v>10020</v>
      </c>
      <c r="O1148" t="s">
        <v>2489</v>
      </c>
      <c r="P1148" t="s">
        <v>2509</v>
      </c>
      <c r="Q1148" t="s">
        <v>289</v>
      </c>
      <c r="R1148">
        <v>10020</v>
      </c>
      <c r="S1148" t="s">
        <v>2489</v>
      </c>
      <c r="T1148" t="s">
        <v>2509</v>
      </c>
      <c r="U1148" t="s">
        <v>289</v>
      </c>
      <c r="V1148" t="s">
        <v>84</v>
      </c>
      <c r="W1148">
        <v>100004104</v>
      </c>
      <c r="X1148">
        <v>8005553105</v>
      </c>
      <c r="Y1148" t="s">
        <v>2595</v>
      </c>
      <c r="Z1148" t="s">
        <v>5693</v>
      </c>
      <c r="AA1148" s="13">
        <v>-6.69</v>
      </c>
      <c r="AB1148" s="14">
        <v>42552</v>
      </c>
      <c r="AC1148" t="s">
        <v>37</v>
      </c>
    </row>
    <row r="1149" spans="1:29" x14ac:dyDescent="0.25">
      <c r="A1149" t="str">
        <f>CONCATENATE("Q",ROUNDUP(MONTH(Table1[[#This Row],[Month]])/3,0))</f>
        <v>Q3</v>
      </c>
      <c r="B1149" s="14">
        <f>EOMONTH(Table1[[#This Row],[Credit Date]],-1)+1</f>
        <v>42552</v>
      </c>
      <c r="C1149" t="str">
        <f>CONCATENATE(Table1[[#This Row],[Issuer Last Name]],", ",Table1[[#This Row],[Issuer First Name]])</f>
        <v>No. 020, Employee</v>
      </c>
      <c r="D1149" t="str">
        <f>CONCATENATE(Table1[[#This Row],[Approver Last Name]],", ",Table1[[#This Row],[Approver First Name]])</f>
        <v>No. 048, Employee</v>
      </c>
      <c r="E1149" t="str">
        <f>CONCATENATE(Table1[[#This Row],[Customer Last Name]],", ",Table1[[#This Row],[Customer First Name]])</f>
        <v>No. 11633, Client</v>
      </c>
      <c r="F11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49" t="str">
        <f>IF(Table1[[#This Row],[Transaction Type]]="Maintenance","Non-Sales","Sales")</f>
        <v>Sales</v>
      </c>
      <c r="H1149" t="str">
        <f>IF(Table1[[#This Row],[Quarter]]="q2",1,"")</f>
        <v/>
      </c>
      <c r="I1149">
        <f>IF(Table1[[#This Row],[Quarter]]="q3",1,"")</f>
        <v>1</v>
      </c>
      <c r="J1149" t="str">
        <f>IF(Table1[[#This Row],[Quarter]]="Q2",Table1[[#This Row],[Credit Amount]],"")</f>
        <v/>
      </c>
      <c r="K1149">
        <f>IF(Table1[[#This Row],[Quarter]]="Q3",Table1[[#This Row],[Credit Amount]],"")</f>
        <v>-59.78</v>
      </c>
      <c r="L1149">
        <f>IF(Table1[[#This Row],[Transaction Type]]="Upgrade",Table1[[#This Row],[Credit Amount]],IF(Table1[[#This Row],[Transaction Type]]="Activation",Table1[[#This Row],[Credit Amount]],""))</f>
        <v>-59.78</v>
      </c>
      <c r="M1149" t="str">
        <f>IF(Table1[[#This Row],[Transaction Type]]="Maintenance",Table1[[#This Row],[Credit Amount]],"")</f>
        <v/>
      </c>
      <c r="N1149">
        <v>10020</v>
      </c>
      <c r="O1149" t="s">
        <v>2489</v>
      </c>
      <c r="P1149" t="s">
        <v>2509</v>
      </c>
      <c r="Q1149" t="s">
        <v>289</v>
      </c>
      <c r="R1149">
        <v>10048</v>
      </c>
      <c r="S1149" t="s">
        <v>2489</v>
      </c>
      <c r="T1149" t="s">
        <v>2537</v>
      </c>
      <c r="U1149" t="s">
        <v>290</v>
      </c>
      <c r="V1149" t="s">
        <v>84</v>
      </c>
      <c r="W1149">
        <v>100002632</v>
      </c>
      <c r="X1149">
        <v>8005551633</v>
      </c>
      <c r="Y1149" t="s">
        <v>2595</v>
      </c>
      <c r="Z1149" t="s">
        <v>4228</v>
      </c>
      <c r="AA1149" s="13">
        <v>-59.78</v>
      </c>
      <c r="AB1149" s="14">
        <v>42552</v>
      </c>
      <c r="AC1149" t="s">
        <v>37</v>
      </c>
    </row>
    <row r="1150" spans="1:29" x14ac:dyDescent="0.25">
      <c r="A1150" t="str">
        <f>CONCATENATE("Q",ROUNDUP(MONTH(Table1[[#This Row],[Month]])/3,0))</f>
        <v>Q3</v>
      </c>
      <c r="B1150" s="14">
        <f>EOMONTH(Table1[[#This Row],[Credit Date]],-1)+1</f>
        <v>42552</v>
      </c>
      <c r="C1150" t="str">
        <f>CONCATENATE(Table1[[#This Row],[Issuer Last Name]],", ",Table1[[#This Row],[Issuer First Name]])</f>
        <v>No. 020, Employee</v>
      </c>
      <c r="D1150" t="str">
        <f>CONCATENATE(Table1[[#This Row],[Approver Last Name]],", ",Table1[[#This Row],[Approver First Name]])</f>
        <v>No. 048, Employee</v>
      </c>
      <c r="E1150" t="str">
        <f>CONCATENATE(Table1[[#This Row],[Customer Last Name]],", ",Table1[[#This Row],[Customer First Name]])</f>
        <v>No. 11507, Client</v>
      </c>
      <c r="F11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50" t="str">
        <f>IF(Table1[[#This Row],[Transaction Type]]="Maintenance","Non-Sales","Sales")</f>
        <v>Non-Sales</v>
      </c>
      <c r="H1150" t="str">
        <f>IF(Table1[[#This Row],[Quarter]]="q2",1,"")</f>
        <v/>
      </c>
      <c r="I1150">
        <f>IF(Table1[[#This Row],[Quarter]]="q3",1,"")</f>
        <v>1</v>
      </c>
      <c r="J1150" t="str">
        <f>IF(Table1[[#This Row],[Quarter]]="Q2",Table1[[#This Row],[Credit Amount]],"")</f>
        <v/>
      </c>
      <c r="K1150">
        <f>IF(Table1[[#This Row],[Quarter]]="Q3",Table1[[#This Row],[Credit Amount]],"")</f>
        <v>-83.58</v>
      </c>
      <c r="L1150" t="str">
        <f>IF(Table1[[#This Row],[Transaction Type]]="Upgrade",Table1[[#This Row],[Credit Amount]],IF(Table1[[#This Row],[Transaction Type]]="Activation",Table1[[#This Row],[Credit Amount]],""))</f>
        <v/>
      </c>
      <c r="M1150">
        <f>IF(Table1[[#This Row],[Transaction Type]]="Maintenance",Table1[[#This Row],[Credit Amount]],"")</f>
        <v>-83.58</v>
      </c>
      <c r="N1150">
        <v>10020</v>
      </c>
      <c r="O1150" t="s">
        <v>2489</v>
      </c>
      <c r="P1150" t="s">
        <v>2509</v>
      </c>
      <c r="Q1150" t="s">
        <v>289</v>
      </c>
      <c r="R1150">
        <v>10048</v>
      </c>
      <c r="S1150" t="s">
        <v>2489</v>
      </c>
      <c r="T1150" t="s">
        <v>2537</v>
      </c>
      <c r="U1150" t="s">
        <v>290</v>
      </c>
      <c r="V1150" t="s">
        <v>84</v>
      </c>
      <c r="W1150">
        <v>100002506</v>
      </c>
      <c r="X1150">
        <v>8005551507</v>
      </c>
      <c r="Y1150" t="s">
        <v>2595</v>
      </c>
      <c r="Z1150" t="s">
        <v>4102</v>
      </c>
      <c r="AA1150" s="13">
        <v>-83.58</v>
      </c>
      <c r="AB1150" s="14">
        <v>42555</v>
      </c>
      <c r="AC1150" t="s">
        <v>36</v>
      </c>
    </row>
    <row r="1151" spans="1:29" x14ac:dyDescent="0.25">
      <c r="A1151" t="str">
        <f>CONCATENATE("Q",ROUNDUP(MONTH(Table1[[#This Row],[Month]])/3,0))</f>
        <v>Q3</v>
      </c>
      <c r="B1151" s="14">
        <f>EOMONTH(Table1[[#This Row],[Credit Date]],-1)+1</f>
        <v>42552</v>
      </c>
      <c r="C1151" t="str">
        <f>CONCATENATE(Table1[[#This Row],[Issuer Last Name]],", ",Table1[[#This Row],[Issuer First Name]])</f>
        <v>No. 020, Employee</v>
      </c>
      <c r="D1151" t="str">
        <f>CONCATENATE(Table1[[#This Row],[Approver Last Name]],", ",Table1[[#This Row],[Approver First Name]])</f>
        <v>No. 048, Employee</v>
      </c>
      <c r="E1151" t="str">
        <f>CONCATENATE(Table1[[#This Row],[Customer Last Name]],", ",Table1[[#This Row],[Customer First Name]])</f>
        <v>No. 10183, Client</v>
      </c>
      <c r="F11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51" t="str">
        <f>IF(Table1[[#This Row],[Transaction Type]]="Maintenance","Non-Sales","Sales")</f>
        <v>Non-Sales</v>
      </c>
      <c r="H1151" t="str">
        <f>IF(Table1[[#This Row],[Quarter]]="q2",1,"")</f>
        <v/>
      </c>
      <c r="I1151">
        <f>IF(Table1[[#This Row],[Quarter]]="q3",1,"")</f>
        <v>1</v>
      </c>
      <c r="J1151" t="str">
        <f>IF(Table1[[#This Row],[Quarter]]="Q2",Table1[[#This Row],[Credit Amount]],"")</f>
        <v/>
      </c>
      <c r="K1151">
        <f>IF(Table1[[#This Row],[Quarter]]="Q3",Table1[[#This Row],[Credit Amount]],"")</f>
        <v>-53.59</v>
      </c>
      <c r="L1151" t="str">
        <f>IF(Table1[[#This Row],[Transaction Type]]="Upgrade",Table1[[#This Row],[Credit Amount]],IF(Table1[[#This Row],[Transaction Type]]="Activation",Table1[[#This Row],[Credit Amount]],""))</f>
        <v/>
      </c>
      <c r="M1151">
        <f>IF(Table1[[#This Row],[Transaction Type]]="Maintenance",Table1[[#This Row],[Credit Amount]],"")</f>
        <v>-53.59</v>
      </c>
      <c r="N1151">
        <v>10020</v>
      </c>
      <c r="O1151" t="s">
        <v>2489</v>
      </c>
      <c r="P1151" t="s">
        <v>2509</v>
      </c>
      <c r="Q1151" t="s">
        <v>289</v>
      </c>
      <c r="R1151">
        <v>10048</v>
      </c>
      <c r="S1151" t="s">
        <v>2489</v>
      </c>
      <c r="T1151" t="s">
        <v>2537</v>
      </c>
      <c r="U1151" t="s">
        <v>290</v>
      </c>
      <c r="V1151" t="s">
        <v>84</v>
      </c>
      <c r="W1151">
        <v>100001182</v>
      </c>
      <c r="X1151">
        <v>8005550183</v>
      </c>
      <c r="Y1151" t="s">
        <v>2595</v>
      </c>
      <c r="Z1151" t="s">
        <v>2778</v>
      </c>
      <c r="AA1151" s="13">
        <v>-53.59</v>
      </c>
      <c r="AB1151" s="14">
        <v>42557</v>
      </c>
      <c r="AC1151" t="s">
        <v>36</v>
      </c>
    </row>
    <row r="1152" spans="1:29" x14ac:dyDescent="0.25">
      <c r="A1152" t="str">
        <f>CONCATENATE("Q",ROUNDUP(MONTH(Table1[[#This Row],[Month]])/3,0))</f>
        <v>Q3</v>
      </c>
      <c r="B1152" s="14">
        <f>EOMONTH(Table1[[#This Row],[Credit Date]],-1)+1</f>
        <v>42552</v>
      </c>
      <c r="C1152" t="str">
        <f>CONCATENATE(Table1[[#This Row],[Issuer Last Name]],", ",Table1[[#This Row],[Issuer First Name]])</f>
        <v>No. 020, Employee</v>
      </c>
      <c r="D1152" t="str">
        <f>CONCATENATE(Table1[[#This Row],[Approver Last Name]],", ",Table1[[#This Row],[Approver First Name]])</f>
        <v>No. 020, Employee</v>
      </c>
      <c r="E1152" t="str">
        <f>CONCATENATE(Table1[[#This Row],[Customer Last Name]],", ",Table1[[#This Row],[Customer First Name]])</f>
        <v>No. 13247, Client</v>
      </c>
      <c r="F1152" t="str">
        <f>IF(Table1[[#This Row],[Credit Amount]]&gt;-19.99,"Less than 19.99",IF(Table1[[#This Row],[Credit Amount]]=-20,"20",IF(Table1[[#This Row],[Credit Amount]]&gt;-49.98,"20.01-49.98",IF(Table1[[#This Row],[Credit Amount]]=-49.99,"49.99",IF(Table1[[#This Row],[Credit Amount]]=-50,"50",IF(Table1[[#This Row],[Credit Amount]]&lt;-50.01,"Greater than 50"))))))</f>
        <v>20.01-49.98</v>
      </c>
      <c r="G1152" t="str">
        <f>IF(Table1[[#This Row],[Transaction Type]]="Maintenance","Non-Sales","Sales")</f>
        <v>Non-Sales</v>
      </c>
      <c r="H1152" t="str">
        <f>IF(Table1[[#This Row],[Quarter]]="q2",1,"")</f>
        <v/>
      </c>
      <c r="I1152">
        <f>IF(Table1[[#This Row],[Quarter]]="q3",1,"")</f>
        <v>1</v>
      </c>
      <c r="J1152" t="str">
        <f>IF(Table1[[#This Row],[Quarter]]="Q2",Table1[[#This Row],[Credit Amount]],"")</f>
        <v/>
      </c>
      <c r="K1152">
        <f>IF(Table1[[#This Row],[Quarter]]="Q3",Table1[[#This Row],[Credit Amount]],"")</f>
        <v>-41.53</v>
      </c>
      <c r="L1152" t="str">
        <f>IF(Table1[[#This Row],[Transaction Type]]="Upgrade",Table1[[#This Row],[Credit Amount]],IF(Table1[[#This Row],[Transaction Type]]="Activation",Table1[[#This Row],[Credit Amount]],""))</f>
        <v/>
      </c>
      <c r="M1152">
        <f>IF(Table1[[#This Row],[Transaction Type]]="Maintenance",Table1[[#This Row],[Credit Amount]],"")</f>
        <v>-41.53</v>
      </c>
      <c r="N1152">
        <v>10020</v>
      </c>
      <c r="O1152" t="s">
        <v>2489</v>
      </c>
      <c r="P1152" t="s">
        <v>2509</v>
      </c>
      <c r="Q1152" t="s">
        <v>289</v>
      </c>
      <c r="R1152">
        <v>10020</v>
      </c>
      <c r="S1152" t="s">
        <v>2489</v>
      </c>
      <c r="T1152" t="s">
        <v>2509</v>
      </c>
      <c r="U1152" t="s">
        <v>289</v>
      </c>
      <c r="V1152" t="s">
        <v>84</v>
      </c>
      <c r="W1152">
        <v>100004246</v>
      </c>
      <c r="X1152">
        <v>8005553247</v>
      </c>
      <c r="Y1152" t="s">
        <v>2595</v>
      </c>
      <c r="Z1152" t="s">
        <v>5835</v>
      </c>
      <c r="AA1152" s="13">
        <v>-41.53</v>
      </c>
      <c r="AB1152" s="14">
        <v>42558</v>
      </c>
      <c r="AC1152" t="s">
        <v>36</v>
      </c>
    </row>
    <row r="1153" spans="1:29" x14ac:dyDescent="0.25">
      <c r="A1153" t="str">
        <f>CONCATENATE("Q",ROUNDUP(MONTH(Table1[[#This Row],[Month]])/3,0))</f>
        <v>Q3</v>
      </c>
      <c r="B1153" s="14">
        <f>EOMONTH(Table1[[#This Row],[Credit Date]],-1)+1</f>
        <v>42552</v>
      </c>
      <c r="C1153" t="str">
        <f>CONCATENATE(Table1[[#This Row],[Issuer Last Name]],", ",Table1[[#This Row],[Issuer First Name]])</f>
        <v>No. 020, Employee</v>
      </c>
      <c r="D1153" t="str">
        <f>CONCATENATE(Table1[[#This Row],[Approver Last Name]],", ",Table1[[#This Row],[Approver First Name]])</f>
        <v>No. 048, Employee</v>
      </c>
      <c r="E1153" t="str">
        <f>CONCATENATE(Table1[[#This Row],[Customer Last Name]],", ",Table1[[#This Row],[Customer First Name]])</f>
        <v>No. 12845, Client</v>
      </c>
      <c r="F11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53" t="str">
        <f>IF(Table1[[#This Row],[Transaction Type]]="Maintenance","Non-Sales","Sales")</f>
        <v>Non-Sales</v>
      </c>
      <c r="H1153" t="str">
        <f>IF(Table1[[#This Row],[Quarter]]="q2",1,"")</f>
        <v/>
      </c>
      <c r="I1153">
        <f>IF(Table1[[#This Row],[Quarter]]="q3",1,"")</f>
        <v>1</v>
      </c>
      <c r="J1153" t="str">
        <f>IF(Table1[[#This Row],[Quarter]]="Q2",Table1[[#This Row],[Credit Amount]],"")</f>
        <v/>
      </c>
      <c r="K1153">
        <f>IF(Table1[[#This Row],[Quarter]]="Q3",Table1[[#This Row],[Credit Amount]],"")</f>
        <v>-83.64</v>
      </c>
      <c r="L1153" t="str">
        <f>IF(Table1[[#This Row],[Transaction Type]]="Upgrade",Table1[[#This Row],[Credit Amount]],IF(Table1[[#This Row],[Transaction Type]]="Activation",Table1[[#This Row],[Credit Amount]],""))</f>
        <v/>
      </c>
      <c r="M1153">
        <f>IF(Table1[[#This Row],[Transaction Type]]="Maintenance",Table1[[#This Row],[Credit Amount]],"")</f>
        <v>-83.64</v>
      </c>
      <c r="N1153">
        <v>10020</v>
      </c>
      <c r="O1153" t="s">
        <v>2489</v>
      </c>
      <c r="P1153" t="s">
        <v>2509</v>
      </c>
      <c r="Q1153" t="s">
        <v>289</v>
      </c>
      <c r="R1153">
        <v>10048</v>
      </c>
      <c r="S1153" t="s">
        <v>2489</v>
      </c>
      <c r="T1153" t="s">
        <v>2537</v>
      </c>
      <c r="U1153" t="s">
        <v>290</v>
      </c>
      <c r="V1153" t="s">
        <v>84</v>
      </c>
      <c r="W1153">
        <v>100003844</v>
      </c>
      <c r="X1153">
        <v>8005552845</v>
      </c>
      <c r="Y1153" t="s">
        <v>2595</v>
      </c>
      <c r="Z1153" t="s">
        <v>5436</v>
      </c>
      <c r="AA1153" s="13">
        <v>-83.64</v>
      </c>
      <c r="AB1153" s="14">
        <v>42558</v>
      </c>
      <c r="AC1153" t="s">
        <v>36</v>
      </c>
    </row>
    <row r="1154" spans="1:29" x14ac:dyDescent="0.25">
      <c r="A1154" t="str">
        <f>CONCATENATE("Q",ROUNDUP(MONTH(Table1[[#This Row],[Month]])/3,0))</f>
        <v>Q3</v>
      </c>
      <c r="B1154" s="14">
        <f>EOMONTH(Table1[[#This Row],[Credit Date]],-1)+1</f>
        <v>42552</v>
      </c>
      <c r="C1154" t="str">
        <f>CONCATENATE(Table1[[#This Row],[Issuer Last Name]],", ",Table1[[#This Row],[Issuer First Name]])</f>
        <v>No. 020, Employee</v>
      </c>
      <c r="D1154" t="str">
        <f>CONCATENATE(Table1[[#This Row],[Approver Last Name]],", ",Table1[[#This Row],[Approver First Name]])</f>
        <v>No. 048, Employee</v>
      </c>
      <c r="E1154" t="str">
        <f>CONCATENATE(Table1[[#This Row],[Customer Last Name]],", ",Table1[[#This Row],[Customer First Name]])</f>
        <v>No. 11277, Client</v>
      </c>
      <c r="F11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54" t="str">
        <f>IF(Table1[[#This Row],[Transaction Type]]="Maintenance","Non-Sales","Sales")</f>
        <v>Non-Sales</v>
      </c>
      <c r="H1154" t="str">
        <f>IF(Table1[[#This Row],[Quarter]]="q2",1,"")</f>
        <v/>
      </c>
      <c r="I1154">
        <f>IF(Table1[[#This Row],[Quarter]]="q3",1,"")</f>
        <v>1</v>
      </c>
      <c r="J1154" t="str">
        <f>IF(Table1[[#This Row],[Quarter]]="Q2",Table1[[#This Row],[Credit Amount]],"")</f>
        <v/>
      </c>
      <c r="K1154">
        <f>IF(Table1[[#This Row],[Quarter]]="Q3",Table1[[#This Row],[Credit Amount]],"")</f>
        <v>-58.73</v>
      </c>
      <c r="L1154" t="str">
        <f>IF(Table1[[#This Row],[Transaction Type]]="Upgrade",Table1[[#This Row],[Credit Amount]],IF(Table1[[#This Row],[Transaction Type]]="Activation",Table1[[#This Row],[Credit Amount]],""))</f>
        <v/>
      </c>
      <c r="M1154">
        <f>IF(Table1[[#This Row],[Transaction Type]]="Maintenance",Table1[[#This Row],[Credit Amount]],"")</f>
        <v>-58.73</v>
      </c>
      <c r="N1154">
        <v>10020</v>
      </c>
      <c r="O1154" t="s">
        <v>2489</v>
      </c>
      <c r="P1154" t="s">
        <v>2509</v>
      </c>
      <c r="Q1154" t="s">
        <v>289</v>
      </c>
      <c r="R1154">
        <v>10048</v>
      </c>
      <c r="S1154" t="s">
        <v>2489</v>
      </c>
      <c r="T1154" t="s">
        <v>2537</v>
      </c>
      <c r="U1154" t="s">
        <v>290</v>
      </c>
      <c r="V1154" t="s">
        <v>84</v>
      </c>
      <c r="W1154">
        <v>100002276</v>
      </c>
      <c r="X1154">
        <v>8005551277</v>
      </c>
      <c r="Y1154" t="s">
        <v>2595</v>
      </c>
      <c r="Z1154" t="s">
        <v>3872</v>
      </c>
      <c r="AA1154" s="13">
        <v>-58.73</v>
      </c>
      <c r="AB1154" s="14">
        <v>42564</v>
      </c>
      <c r="AC1154" t="s">
        <v>36</v>
      </c>
    </row>
    <row r="1155" spans="1:29" x14ac:dyDescent="0.25">
      <c r="A1155" t="str">
        <f>CONCATENATE("Q",ROUNDUP(MONTH(Table1[[#This Row],[Month]])/3,0))</f>
        <v>Q3</v>
      </c>
      <c r="B1155" s="14">
        <f>EOMONTH(Table1[[#This Row],[Credit Date]],-1)+1</f>
        <v>42552</v>
      </c>
      <c r="C1155" t="str">
        <f>CONCATENATE(Table1[[#This Row],[Issuer Last Name]],", ",Table1[[#This Row],[Issuer First Name]])</f>
        <v>No. 020, Employee</v>
      </c>
      <c r="D1155" t="str">
        <f>CONCATENATE(Table1[[#This Row],[Approver Last Name]],", ",Table1[[#This Row],[Approver First Name]])</f>
        <v>No. 020, Employee</v>
      </c>
      <c r="E1155" t="str">
        <f>CONCATENATE(Table1[[#This Row],[Customer Last Name]],", ",Table1[[#This Row],[Customer First Name]])</f>
        <v>No. 10539, Client</v>
      </c>
      <c r="F1155" t="str">
        <f>IF(Table1[[#This Row],[Credit Amount]]&gt;-19.99,"Less than 19.99",IF(Table1[[#This Row],[Credit Amount]]=-20,"20",IF(Table1[[#This Row],[Credit Amount]]&gt;-49.98,"20.01-49.98",IF(Table1[[#This Row],[Credit Amount]]=-49.99,"49.99",IF(Table1[[#This Row],[Credit Amount]]=-50,"50",IF(Table1[[#This Row],[Credit Amount]]&lt;-50.01,"Greater than 50"))))))</f>
        <v>20.01-49.98</v>
      </c>
      <c r="G1155" t="str">
        <f>IF(Table1[[#This Row],[Transaction Type]]="Maintenance","Non-Sales","Sales")</f>
        <v>Non-Sales</v>
      </c>
      <c r="H1155" t="str">
        <f>IF(Table1[[#This Row],[Quarter]]="q2",1,"")</f>
        <v/>
      </c>
      <c r="I1155">
        <f>IF(Table1[[#This Row],[Quarter]]="q3",1,"")</f>
        <v>1</v>
      </c>
      <c r="J1155" t="str">
        <f>IF(Table1[[#This Row],[Quarter]]="Q2",Table1[[#This Row],[Credit Amount]],"")</f>
        <v/>
      </c>
      <c r="K1155">
        <f>IF(Table1[[#This Row],[Quarter]]="Q3",Table1[[#This Row],[Credit Amount]],"")</f>
        <v>-37.450000000000003</v>
      </c>
      <c r="L1155" t="str">
        <f>IF(Table1[[#This Row],[Transaction Type]]="Upgrade",Table1[[#This Row],[Credit Amount]],IF(Table1[[#This Row],[Transaction Type]]="Activation",Table1[[#This Row],[Credit Amount]],""))</f>
        <v/>
      </c>
      <c r="M1155">
        <f>IF(Table1[[#This Row],[Transaction Type]]="Maintenance",Table1[[#This Row],[Credit Amount]],"")</f>
        <v>-37.450000000000003</v>
      </c>
      <c r="N1155">
        <v>10020</v>
      </c>
      <c r="O1155" t="s">
        <v>2489</v>
      </c>
      <c r="P1155" t="s">
        <v>2509</v>
      </c>
      <c r="Q1155" t="s">
        <v>289</v>
      </c>
      <c r="R1155">
        <v>10020</v>
      </c>
      <c r="S1155" t="s">
        <v>2489</v>
      </c>
      <c r="T1155" t="s">
        <v>2509</v>
      </c>
      <c r="U1155" t="s">
        <v>289</v>
      </c>
      <c r="V1155" t="s">
        <v>84</v>
      </c>
      <c r="W1155">
        <v>100001538</v>
      </c>
      <c r="X1155">
        <v>8005550539</v>
      </c>
      <c r="Y1155" t="s">
        <v>2595</v>
      </c>
      <c r="Z1155" t="s">
        <v>3134</v>
      </c>
      <c r="AA1155" s="13">
        <v>-37.450000000000003</v>
      </c>
      <c r="AB1155" s="14">
        <v>42569</v>
      </c>
      <c r="AC1155" t="s">
        <v>36</v>
      </c>
    </row>
    <row r="1156" spans="1:29" x14ac:dyDescent="0.25">
      <c r="A1156" t="str">
        <f>CONCATENATE("Q",ROUNDUP(MONTH(Table1[[#This Row],[Month]])/3,0))</f>
        <v>Q3</v>
      </c>
      <c r="B1156" s="14">
        <f>EOMONTH(Table1[[#This Row],[Credit Date]],-1)+1</f>
        <v>42552</v>
      </c>
      <c r="C1156" t="str">
        <f>CONCATENATE(Table1[[#This Row],[Issuer Last Name]],", ",Table1[[#This Row],[Issuer First Name]])</f>
        <v>No. 020, Employee</v>
      </c>
      <c r="D1156" t="str">
        <f>CONCATENATE(Table1[[#This Row],[Approver Last Name]],", ",Table1[[#This Row],[Approver First Name]])</f>
        <v>No. 020, Employee</v>
      </c>
      <c r="E1156" t="str">
        <f>CONCATENATE(Table1[[#This Row],[Customer Last Name]],", ",Table1[[#This Row],[Customer First Name]])</f>
        <v>No. 12850, Client</v>
      </c>
      <c r="F1156" t="str">
        <f>IF(Table1[[#This Row],[Credit Amount]]&gt;-19.99,"Less than 19.99",IF(Table1[[#This Row],[Credit Amount]]=-20,"20",IF(Table1[[#This Row],[Credit Amount]]&gt;-49.98,"20.01-49.98",IF(Table1[[#This Row],[Credit Amount]]=-49.99,"49.99",IF(Table1[[#This Row],[Credit Amount]]=-50,"50",IF(Table1[[#This Row],[Credit Amount]]&lt;-50.01,"Greater than 50"))))))</f>
        <v>Less than 19.99</v>
      </c>
      <c r="G1156" t="str">
        <f>IF(Table1[[#This Row],[Transaction Type]]="Maintenance","Non-Sales","Sales")</f>
        <v>Sales</v>
      </c>
      <c r="H1156" t="str">
        <f>IF(Table1[[#This Row],[Quarter]]="q2",1,"")</f>
        <v/>
      </c>
      <c r="I1156">
        <f>IF(Table1[[#This Row],[Quarter]]="q3",1,"")</f>
        <v>1</v>
      </c>
      <c r="J1156" t="str">
        <f>IF(Table1[[#This Row],[Quarter]]="Q2",Table1[[#This Row],[Credit Amount]],"")</f>
        <v/>
      </c>
      <c r="K1156">
        <f>IF(Table1[[#This Row],[Quarter]]="Q3",Table1[[#This Row],[Credit Amount]],"")</f>
        <v>-12.4</v>
      </c>
      <c r="L1156">
        <f>IF(Table1[[#This Row],[Transaction Type]]="Upgrade",Table1[[#This Row],[Credit Amount]],IF(Table1[[#This Row],[Transaction Type]]="Activation",Table1[[#This Row],[Credit Amount]],""))</f>
        <v>-12.4</v>
      </c>
      <c r="M1156" t="str">
        <f>IF(Table1[[#This Row],[Transaction Type]]="Maintenance",Table1[[#This Row],[Credit Amount]],"")</f>
        <v/>
      </c>
      <c r="N1156">
        <v>10020</v>
      </c>
      <c r="O1156" t="s">
        <v>2489</v>
      </c>
      <c r="P1156" t="s">
        <v>2509</v>
      </c>
      <c r="Q1156" t="s">
        <v>289</v>
      </c>
      <c r="R1156">
        <v>10020</v>
      </c>
      <c r="S1156" t="s">
        <v>2489</v>
      </c>
      <c r="T1156" t="s">
        <v>2509</v>
      </c>
      <c r="U1156" t="s">
        <v>289</v>
      </c>
      <c r="V1156" t="s">
        <v>84</v>
      </c>
      <c r="W1156">
        <v>100003849</v>
      </c>
      <c r="X1156">
        <v>8005552850</v>
      </c>
      <c r="Y1156" t="s">
        <v>2595</v>
      </c>
      <c r="Z1156" t="s">
        <v>5441</v>
      </c>
      <c r="AA1156" s="13">
        <v>-12.4</v>
      </c>
      <c r="AB1156" s="14">
        <v>42571</v>
      </c>
      <c r="AC1156" t="s">
        <v>35</v>
      </c>
    </row>
    <row r="1157" spans="1:29" x14ac:dyDescent="0.25">
      <c r="A1157" t="str">
        <f>CONCATENATE("Q",ROUNDUP(MONTH(Table1[[#This Row],[Month]])/3,0))</f>
        <v>Q3</v>
      </c>
      <c r="B1157" s="14">
        <f>EOMONTH(Table1[[#This Row],[Credit Date]],-1)+1</f>
        <v>42552</v>
      </c>
      <c r="C1157" t="str">
        <f>CONCATENATE(Table1[[#This Row],[Issuer Last Name]],", ",Table1[[#This Row],[Issuer First Name]])</f>
        <v>No. 020, Employee</v>
      </c>
      <c r="D1157" t="str">
        <f>CONCATENATE(Table1[[#This Row],[Approver Last Name]],", ",Table1[[#This Row],[Approver First Name]])</f>
        <v>No. 048, Employee</v>
      </c>
      <c r="E1157" t="str">
        <f>CONCATENATE(Table1[[#This Row],[Customer Last Name]],", ",Table1[[#This Row],[Customer First Name]])</f>
        <v>No. 10350, Client</v>
      </c>
      <c r="F11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57" t="str">
        <f>IF(Table1[[#This Row],[Transaction Type]]="Maintenance","Non-Sales","Sales")</f>
        <v>Sales</v>
      </c>
      <c r="H1157" t="str">
        <f>IF(Table1[[#This Row],[Quarter]]="q2",1,"")</f>
        <v/>
      </c>
      <c r="I1157">
        <f>IF(Table1[[#This Row],[Quarter]]="q3",1,"")</f>
        <v>1</v>
      </c>
      <c r="J1157" t="str">
        <f>IF(Table1[[#This Row],[Quarter]]="Q2",Table1[[#This Row],[Credit Amount]],"")</f>
        <v/>
      </c>
      <c r="K1157">
        <f>IF(Table1[[#This Row],[Quarter]]="Q3",Table1[[#This Row],[Credit Amount]],"")</f>
        <v>-95</v>
      </c>
      <c r="L1157">
        <f>IF(Table1[[#This Row],[Transaction Type]]="Upgrade",Table1[[#This Row],[Credit Amount]],IF(Table1[[#This Row],[Transaction Type]]="Activation",Table1[[#This Row],[Credit Amount]],""))</f>
        <v>-95</v>
      </c>
      <c r="M1157" t="str">
        <f>IF(Table1[[#This Row],[Transaction Type]]="Maintenance",Table1[[#This Row],[Credit Amount]],"")</f>
        <v/>
      </c>
      <c r="N1157">
        <v>10020</v>
      </c>
      <c r="O1157" t="s">
        <v>2489</v>
      </c>
      <c r="P1157" t="s">
        <v>2509</v>
      </c>
      <c r="Q1157" t="s">
        <v>289</v>
      </c>
      <c r="R1157">
        <v>10048</v>
      </c>
      <c r="S1157" t="s">
        <v>2489</v>
      </c>
      <c r="T1157" t="s">
        <v>2537</v>
      </c>
      <c r="U1157" t="s">
        <v>290</v>
      </c>
      <c r="V1157" t="s">
        <v>84</v>
      </c>
      <c r="W1157">
        <v>100001349</v>
      </c>
      <c r="X1157">
        <v>8005550350</v>
      </c>
      <c r="Y1157" t="s">
        <v>2595</v>
      </c>
      <c r="Z1157" t="s">
        <v>2945</v>
      </c>
      <c r="AA1157" s="13">
        <v>-95</v>
      </c>
      <c r="AB1157" s="14">
        <v>42580</v>
      </c>
      <c r="AC1157" t="s">
        <v>35</v>
      </c>
    </row>
    <row r="1158" spans="1:29" x14ac:dyDescent="0.25">
      <c r="A1158" t="str">
        <f>CONCATENATE("Q",ROUNDUP(MONTH(Table1[[#This Row],[Month]])/3,0))</f>
        <v>Q3</v>
      </c>
      <c r="B1158" s="14">
        <f>EOMONTH(Table1[[#This Row],[Credit Date]],-1)+1</f>
        <v>42583</v>
      </c>
      <c r="C1158" t="str">
        <f>CONCATENATE(Table1[[#This Row],[Issuer Last Name]],", ",Table1[[#This Row],[Issuer First Name]])</f>
        <v>No. 020, Employee</v>
      </c>
      <c r="D1158" t="str">
        <f>CONCATENATE(Table1[[#This Row],[Approver Last Name]],", ",Table1[[#This Row],[Approver First Name]])</f>
        <v>No. 020, Employee</v>
      </c>
      <c r="E1158" t="str">
        <f>CONCATENATE(Table1[[#This Row],[Customer Last Name]],", ",Table1[[#This Row],[Customer First Name]])</f>
        <v>No. 13873, Client</v>
      </c>
      <c r="F1158" t="str">
        <f>IF(Table1[[#This Row],[Credit Amount]]&gt;-19.99,"Less than 19.99",IF(Table1[[#This Row],[Credit Amount]]=-20,"20",IF(Table1[[#This Row],[Credit Amount]]&gt;-49.98,"20.01-49.98",IF(Table1[[#This Row],[Credit Amount]]=-49.99,"49.99",IF(Table1[[#This Row],[Credit Amount]]=-50,"50",IF(Table1[[#This Row],[Credit Amount]]&lt;-50.01,"Greater than 50"))))))</f>
        <v>20.01-49.98</v>
      </c>
      <c r="G1158" t="str">
        <f>IF(Table1[[#This Row],[Transaction Type]]="Maintenance","Non-Sales","Sales")</f>
        <v>Non-Sales</v>
      </c>
      <c r="H1158" t="str">
        <f>IF(Table1[[#This Row],[Quarter]]="q2",1,"")</f>
        <v/>
      </c>
      <c r="I1158">
        <f>IF(Table1[[#This Row],[Quarter]]="q3",1,"")</f>
        <v>1</v>
      </c>
      <c r="J1158" t="str">
        <f>IF(Table1[[#This Row],[Quarter]]="Q2",Table1[[#This Row],[Credit Amount]],"")</f>
        <v/>
      </c>
      <c r="K1158">
        <f>IF(Table1[[#This Row],[Quarter]]="Q3",Table1[[#This Row],[Credit Amount]],"")</f>
        <v>-28.92</v>
      </c>
      <c r="L1158" t="str">
        <f>IF(Table1[[#This Row],[Transaction Type]]="Upgrade",Table1[[#This Row],[Credit Amount]],IF(Table1[[#This Row],[Transaction Type]]="Activation",Table1[[#This Row],[Credit Amount]],""))</f>
        <v/>
      </c>
      <c r="M1158">
        <f>IF(Table1[[#This Row],[Transaction Type]]="Maintenance",Table1[[#This Row],[Credit Amount]],"")</f>
        <v>-28.92</v>
      </c>
      <c r="N1158">
        <v>10020</v>
      </c>
      <c r="O1158" t="s">
        <v>2489</v>
      </c>
      <c r="P1158" t="s">
        <v>2509</v>
      </c>
      <c r="Q1158" t="s">
        <v>289</v>
      </c>
      <c r="R1158">
        <v>10020</v>
      </c>
      <c r="S1158" t="s">
        <v>2489</v>
      </c>
      <c r="T1158" t="s">
        <v>2509</v>
      </c>
      <c r="U1158" t="s">
        <v>289</v>
      </c>
      <c r="V1158" t="s">
        <v>84</v>
      </c>
      <c r="W1158">
        <v>100004872</v>
      </c>
      <c r="X1158">
        <v>8005553873</v>
      </c>
      <c r="Y1158" t="s">
        <v>2595</v>
      </c>
      <c r="Z1158" t="s">
        <v>6461</v>
      </c>
      <c r="AA1158" s="13">
        <v>-28.92</v>
      </c>
      <c r="AB1158" s="14">
        <v>42585</v>
      </c>
      <c r="AC1158" t="s">
        <v>36</v>
      </c>
    </row>
    <row r="1159" spans="1:29" x14ac:dyDescent="0.25">
      <c r="A1159" t="str">
        <f>CONCATENATE("Q",ROUNDUP(MONTH(Table1[[#This Row],[Month]])/3,0))</f>
        <v>Q3</v>
      </c>
      <c r="B1159" s="14">
        <f>EOMONTH(Table1[[#This Row],[Credit Date]],-1)+1</f>
        <v>42583</v>
      </c>
      <c r="C1159" t="str">
        <f>CONCATENATE(Table1[[#This Row],[Issuer Last Name]],", ",Table1[[#This Row],[Issuer First Name]])</f>
        <v>No. 020, Employee</v>
      </c>
      <c r="D1159" t="str">
        <f>CONCATENATE(Table1[[#This Row],[Approver Last Name]],", ",Table1[[#This Row],[Approver First Name]])</f>
        <v>No. 020, Employee</v>
      </c>
      <c r="E1159" t="str">
        <f>CONCATENATE(Table1[[#This Row],[Customer Last Name]],", ",Table1[[#This Row],[Customer First Name]])</f>
        <v>No. 11416, Client</v>
      </c>
      <c r="F1159" t="str">
        <f>IF(Table1[[#This Row],[Credit Amount]]&gt;-19.99,"Less than 19.99",IF(Table1[[#This Row],[Credit Amount]]=-20,"20",IF(Table1[[#This Row],[Credit Amount]]&gt;-49.98,"20.01-49.98",IF(Table1[[#This Row],[Credit Amount]]=-49.99,"49.99",IF(Table1[[#This Row],[Credit Amount]]=-50,"50",IF(Table1[[#This Row],[Credit Amount]]&lt;-50.01,"Greater than 50"))))))</f>
        <v>Less than 19.99</v>
      </c>
      <c r="G1159" t="str">
        <f>IF(Table1[[#This Row],[Transaction Type]]="Maintenance","Non-Sales","Sales")</f>
        <v>Non-Sales</v>
      </c>
      <c r="H1159" t="str">
        <f>IF(Table1[[#This Row],[Quarter]]="q2",1,"")</f>
        <v/>
      </c>
      <c r="I1159">
        <f>IF(Table1[[#This Row],[Quarter]]="q3",1,"")</f>
        <v>1</v>
      </c>
      <c r="J1159" t="str">
        <f>IF(Table1[[#This Row],[Quarter]]="Q2",Table1[[#This Row],[Credit Amount]],"")</f>
        <v/>
      </c>
      <c r="K1159">
        <f>IF(Table1[[#This Row],[Quarter]]="Q3",Table1[[#This Row],[Credit Amount]],"")</f>
        <v>-8.42</v>
      </c>
      <c r="L1159" t="str">
        <f>IF(Table1[[#This Row],[Transaction Type]]="Upgrade",Table1[[#This Row],[Credit Amount]],IF(Table1[[#This Row],[Transaction Type]]="Activation",Table1[[#This Row],[Credit Amount]],""))</f>
        <v/>
      </c>
      <c r="M1159">
        <f>IF(Table1[[#This Row],[Transaction Type]]="Maintenance",Table1[[#This Row],[Credit Amount]],"")</f>
        <v>-8.42</v>
      </c>
      <c r="N1159">
        <v>10020</v>
      </c>
      <c r="O1159" t="s">
        <v>2489</v>
      </c>
      <c r="P1159" t="s">
        <v>2509</v>
      </c>
      <c r="Q1159" t="s">
        <v>289</v>
      </c>
      <c r="R1159">
        <v>10020</v>
      </c>
      <c r="S1159" t="s">
        <v>2489</v>
      </c>
      <c r="T1159" t="s">
        <v>2509</v>
      </c>
      <c r="U1159" t="s">
        <v>289</v>
      </c>
      <c r="V1159" t="s">
        <v>84</v>
      </c>
      <c r="W1159">
        <v>100002415</v>
      </c>
      <c r="X1159">
        <v>8005551416</v>
      </c>
      <c r="Y1159" t="s">
        <v>2595</v>
      </c>
      <c r="Z1159" t="s">
        <v>4011</v>
      </c>
      <c r="AA1159" s="13">
        <v>-8.42</v>
      </c>
      <c r="AB1159" s="14">
        <v>42585</v>
      </c>
      <c r="AC1159" t="s">
        <v>36</v>
      </c>
    </row>
    <row r="1160" spans="1:29" x14ac:dyDescent="0.25">
      <c r="A1160" t="str">
        <f>CONCATENATE("Q",ROUNDUP(MONTH(Table1[[#This Row],[Month]])/3,0))</f>
        <v>Q3</v>
      </c>
      <c r="B1160" s="14">
        <f>EOMONTH(Table1[[#This Row],[Credit Date]],-1)+1</f>
        <v>42583</v>
      </c>
      <c r="C1160" t="str">
        <f>CONCATENATE(Table1[[#This Row],[Issuer Last Name]],", ",Table1[[#This Row],[Issuer First Name]])</f>
        <v>No. 020, Employee</v>
      </c>
      <c r="D1160" t="str">
        <f>CONCATENATE(Table1[[#This Row],[Approver Last Name]],", ",Table1[[#This Row],[Approver First Name]])</f>
        <v>No. 048, Employee</v>
      </c>
      <c r="E1160" t="str">
        <f>CONCATENATE(Table1[[#This Row],[Customer Last Name]],", ",Table1[[#This Row],[Customer First Name]])</f>
        <v>No. 12427, Client</v>
      </c>
      <c r="F11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0" t="str">
        <f>IF(Table1[[#This Row],[Transaction Type]]="Maintenance","Non-Sales","Sales")</f>
        <v>Non-Sales</v>
      </c>
      <c r="H1160" t="str">
        <f>IF(Table1[[#This Row],[Quarter]]="q2",1,"")</f>
        <v/>
      </c>
      <c r="I1160">
        <f>IF(Table1[[#This Row],[Quarter]]="q3",1,"")</f>
        <v>1</v>
      </c>
      <c r="J1160" t="str">
        <f>IF(Table1[[#This Row],[Quarter]]="Q2",Table1[[#This Row],[Credit Amount]],"")</f>
        <v/>
      </c>
      <c r="K1160">
        <f>IF(Table1[[#This Row],[Quarter]]="Q3",Table1[[#This Row],[Credit Amount]],"")</f>
        <v>-93.61</v>
      </c>
      <c r="L1160" t="str">
        <f>IF(Table1[[#This Row],[Transaction Type]]="Upgrade",Table1[[#This Row],[Credit Amount]],IF(Table1[[#This Row],[Transaction Type]]="Activation",Table1[[#This Row],[Credit Amount]],""))</f>
        <v/>
      </c>
      <c r="M1160">
        <f>IF(Table1[[#This Row],[Transaction Type]]="Maintenance",Table1[[#This Row],[Credit Amount]],"")</f>
        <v>-93.61</v>
      </c>
      <c r="N1160">
        <v>10020</v>
      </c>
      <c r="O1160" t="s">
        <v>2489</v>
      </c>
      <c r="P1160" t="s">
        <v>2509</v>
      </c>
      <c r="Q1160" t="s">
        <v>289</v>
      </c>
      <c r="R1160">
        <v>10048</v>
      </c>
      <c r="S1160" t="s">
        <v>2489</v>
      </c>
      <c r="T1160" t="s">
        <v>2537</v>
      </c>
      <c r="U1160" t="s">
        <v>290</v>
      </c>
      <c r="V1160" t="s">
        <v>84</v>
      </c>
      <c r="W1160">
        <v>100003426</v>
      </c>
      <c r="X1160">
        <v>8005552427</v>
      </c>
      <c r="Y1160" t="s">
        <v>2595</v>
      </c>
      <c r="Z1160" t="s">
        <v>5022</v>
      </c>
      <c r="AA1160" s="13">
        <v>-93.61</v>
      </c>
      <c r="AB1160" s="14">
        <v>42586</v>
      </c>
      <c r="AC1160" t="s">
        <v>36</v>
      </c>
    </row>
    <row r="1161" spans="1:29" x14ac:dyDescent="0.25">
      <c r="A1161" t="str">
        <f>CONCATENATE("Q",ROUNDUP(MONTH(Table1[[#This Row],[Month]])/3,0))</f>
        <v>Q3</v>
      </c>
      <c r="B1161" s="14">
        <f>EOMONTH(Table1[[#This Row],[Credit Date]],-1)+1</f>
        <v>42583</v>
      </c>
      <c r="C1161" t="str">
        <f>CONCATENATE(Table1[[#This Row],[Issuer Last Name]],", ",Table1[[#This Row],[Issuer First Name]])</f>
        <v>No. 020, Employee</v>
      </c>
      <c r="D1161" t="str">
        <f>CONCATENATE(Table1[[#This Row],[Approver Last Name]],", ",Table1[[#This Row],[Approver First Name]])</f>
        <v>No. 020, Employee</v>
      </c>
      <c r="E1161" t="str">
        <f>CONCATENATE(Table1[[#This Row],[Customer Last Name]],", ",Table1[[#This Row],[Customer First Name]])</f>
        <v>No. 13857, Client</v>
      </c>
      <c r="F1161" t="str">
        <f>IF(Table1[[#This Row],[Credit Amount]]&gt;-19.99,"Less than 19.99",IF(Table1[[#This Row],[Credit Amount]]=-20,"20",IF(Table1[[#This Row],[Credit Amount]]&gt;-49.98,"20.01-49.98",IF(Table1[[#This Row],[Credit Amount]]=-49.99,"49.99",IF(Table1[[#This Row],[Credit Amount]]=-50,"50",IF(Table1[[#This Row],[Credit Amount]]&lt;-50.01,"Greater than 50"))))))</f>
        <v>20.01-49.98</v>
      </c>
      <c r="G1161" t="str">
        <f>IF(Table1[[#This Row],[Transaction Type]]="Maintenance","Non-Sales","Sales")</f>
        <v>Non-Sales</v>
      </c>
      <c r="H1161" t="str">
        <f>IF(Table1[[#This Row],[Quarter]]="q2",1,"")</f>
        <v/>
      </c>
      <c r="I1161">
        <f>IF(Table1[[#This Row],[Quarter]]="q3",1,"")</f>
        <v>1</v>
      </c>
      <c r="J1161" t="str">
        <f>IF(Table1[[#This Row],[Quarter]]="Q2",Table1[[#This Row],[Credit Amount]],"")</f>
        <v/>
      </c>
      <c r="K1161">
        <f>IF(Table1[[#This Row],[Quarter]]="Q3",Table1[[#This Row],[Credit Amount]],"")</f>
        <v>-26.64</v>
      </c>
      <c r="L1161" t="str">
        <f>IF(Table1[[#This Row],[Transaction Type]]="Upgrade",Table1[[#This Row],[Credit Amount]],IF(Table1[[#This Row],[Transaction Type]]="Activation",Table1[[#This Row],[Credit Amount]],""))</f>
        <v/>
      </c>
      <c r="M1161">
        <f>IF(Table1[[#This Row],[Transaction Type]]="Maintenance",Table1[[#This Row],[Credit Amount]],"")</f>
        <v>-26.64</v>
      </c>
      <c r="N1161">
        <v>10020</v>
      </c>
      <c r="O1161" t="s">
        <v>2489</v>
      </c>
      <c r="P1161" t="s">
        <v>2509</v>
      </c>
      <c r="Q1161" t="s">
        <v>289</v>
      </c>
      <c r="R1161">
        <v>10020</v>
      </c>
      <c r="S1161" t="s">
        <v>2489</v>
      </c>
      <c r="T1161" t="s">
        <v>2509</v>
      </c>
      <c r="U1161" t="s">
        <v>289</v>
      </c>
      <c r="V1161" t="s">
        <v>84</v>
      </c>
      <c r="W1161">
        <v>100004856</v>
      </c>
      <c r="X1161">
        <v>8005553857</v>
      </c>
      <c r="Y1161" t="s">
        <v>2595</v>
      </c>
      <c r="Z1161" t="s">
        <v>6445</v>
      </c>
      <c r="AA1161" s="13">
        <v>-26.64</v>
      </c>
      <c r="AB1161" s="14">
        <v>42587</v>
      </c>
      <c r="AC1161" t="s">
        <v>36</v>
      </c>
    </row>
    <row r="1162" spans="1:29" x14ac:dyDescent="0.25">
      <c r="A1162" t="str">
        <f>CONCATENATE("Q",ROUNDUP(MONTH(Table1[[#This Row],[Month]])/3,0))</f>
        <v>Q3</v>
      </c>
      <c r="B1162" s="14">
        <f>EOMONTH(Table1[[#This Row],[Credit Date]],-1)+1</f>
        <v>42583</v>
      </c>
      <c r="C1162" t="str">
        <f>CONCATENATE(Table1[[#This Row],[Issuer Last Name]],", ",Table1[[#This Row],[Issuer First Name]])</f>
        <v>No. 020, Employee</v>
      </c>
      <c r="D1162" t="str">
        <f>CONCATENATE(Table1[[#This Row],[Approver Last Name]],", ",Table1[[#This Row],[Approver First Name]])</f>
        <v>No. 048, Employee</v>
      </c>
      <c r="E1162" t="str">
        <f>CONCATENATE(Table1[[#This Row],[Customer Last Name]],", ",Table1[[#This Row],[Customer First Name]])</f>
        <v>No. 10952, Client</v>
      </c>
      <c r="F11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2" t="str">
        <f>IF(Table1[[#This Row],[Transaction Type]]="Maintenance","Non-Sales","Sales")</f>
        <v>Sales</v>
      </c>
      <c r="H1162" t="str">
        <f>IF(Table1[[#This Row],[Quarter]]="q2",1,"")</f>
        <v/>
      </c>
      <c r="I1162">
        <f>IF(Table1[[#This Row],[Quarter]]="q3",1,"")</f>
        <v>1</v>
      </c>
      <c r="J1162" t="str">
        <f>IF(Table1[[#This Row],[Quarter]]="Q2",Table1[[#This Row],[Credit Amount]],"")</f>
        <v/>
      </c>
      <c r="K1162">
        <f>IF(Table1[[#This Row],[Quarter]]="Q3",Table1[[#This Row],[Credit Amount]],"")</f>
        <v>-95.34</v>
      </c>
      <c r="L1162">
        <f>IF(Table1[[#This Row],[Transaction Type]]="Upgrade",Table1[[#This Row],[Credit Amount]],IF(Table1[[#This Row],[Transaction Type]]="Activation",Table1[[#This Row],[Credit Amount]],""))</f>
        <v>-95.34</v>
      </c>
      <c r="M1162" t="str">
        <f>IF(Table1[[#This Row],[Transaction Type]]="Maintenance",Table1[[#This Row],[Credit Amount]],"")</f>
        <v/>
      </c>
      <c r="N1162">
        <v>10020</v>
      </c>
      <c r="O1162" t="s">
        <v>2489</v>
      </c>
      <c r="P1162" t="s">
        <v>2509</v>
      </c>
      <c r="Q1162" t="s">
        <v>289</v>
      </c>
      <c r="R1162">
        <v>10048</v>
      </c>
      <c r="S1162" t="s">
        <v>2489</v>
      </c>
      <c r="T1162" t="s">
        <v>2537</v>
      </c>
      <c r="U1162" t="s">
        <v>290</v>
      </c>
      <c r="V1162" t="s">
        <v>84</v>
      </c>
      <c r="W1162">
        <v>100001951</v>
      </c>
      <c r="X1162">
        <v>8005550952</v>
      </c>
      <c r="Y1162" t="s">
        <v>2595</v>
      </c>
      <c r="Z1162" t="s">
        <v>3547</v>
      </c>
      <c r="AA1162" s="13">
        <v>-95.34</v>
      </c>
      <c r="AB1162" s="14">
        <v>42597</v>
      </c>
      <c r="AC1162" t="s">
        <v>37</v>
      </c>
    </row>
    <row r="1163" spans="1:29" x14ac:dyDescent="0.25">
      <c r="A1163" t="str">
        <f>CONCATENATE("Q",ROUNDUP(MONTH(Table1[[#This Row],[Month]])/3,0))</f>
        <v>Q3</v>
      </c>
      <c r="B1163" s="14">
        <f>EOMONTH(Table1[[#This Row],[Credit Date]],-1)+1</f>
        <v>42583</v>
      </c>
      <c r="C1163" t="str">
        <f>CONCATENATE(Table1[[#This Row],[Issuer Last Name]],", ",Table1[[#This Row],[Issuer First Name]])</f>
        <v>No. 020, Employee</v>
      </c>
      <c r="D1163" t="str">
        <f>CONCATENATE(Table1[[#This Row],[Approver Last Name]],", ",Table1[[#This Row],[Approver First Name]])</f>
        <v>No. 020, Employee</v>
      </c>
      <c r="E1163" t="str">
        <f>CONCATENATE(Table1[[#This Row],[Customer Last Name]],", ",Table1[[#This Row],[Customer First Name]])</f>
        <v>No. 12284, Client</v>
      </c>
      <c r="F1163" t="str">
        <f>IF(Table1[[#This Row],[Credit Amount]]&gt;-19.99,"Less than 19.99",IF(Table1[[#This Row],[Credit Amount]]=-20,"20",IF(Table1[[#This Row],[Credit Amount]]&gt;-49.98,"20.01-49.98",IF(Table1[[#This Row],[Credit Amount]]=-49.99,"49.99",IF(Table1[[#This Row],[Credit Amount]]=-50,"50",IF(Table1[[#This Row],[Credit Amount]]&lt;-50.01,"Greater than 50"))))))</f>
        <v>20.01-49.98</v>
      </c>
      <c r="G1163" t="str">
        <f>IF(Table1[[#This Row],[Transaction Type]]="Maintenance","Non-Sales","Sales")</f>
        <v>Non-Sales</v>
      </c>
      <c r="H1163" t="str">
        <f>IF(Table1[[#This Row],[Quarter]]="q2",1,"")</f>
        <v/>
      </c>
      <c r="I1163">
        <f>IF(Table1[[#This Row],[Quarter]]="q3",1,"")</f>
        <v>1</v>
      </c>
      <c r="J1163" t="str">
        <f>IF(Table1[[#This Row],[Quarter]]="Q2",Table1[[#This Row],[Credit Amount]],"")</f>
        <v/>
      </c>
      <c r="K1163">
        <f>IF(Table1[[#This Row],[Quarter]]="Q3",Table1[[#This Row],[Credit Amount]],"")</f>
        <v>-37.200000000000003</v>
      </c>
      <c r="L1163" t="str">
        <f>IF(Table1[[#This Row],[Transaction Type]]="Upgrade",Table1[[#This Row],[Credit Amount]],IF(Table1[[#This Row],[Transaction Type]]="Activation",Table1[[#This Row],[Credit Amount]],""))</f>
        <v/>
      </c>
      <c r="M1163">
        <f>IF(Table1[[#This Row],[Transaction Type]]="Maintenance",Table1[[#This Row],[Credit Amount]],"")</f>
        <v>-37.200000000000003</v>
      </c>
      <c r="N1163">
        <v>10020</v>
      </c>
      <c r="O1163" t="s">
        <v>2489</v>
      </c>
      <c r="P1163" t="s">
        <v>2509</v>
      </c>
      <c r="Q1163" t="s">
        <v>289</v>
      </c>
      <c r="R1163">
        <v>10020</v>
      </c>
      <c r="S1163" t="s">
        <v>2489</v>
      </c>
      <c r="T1163" t="s">
        <v>2509</v>
      </c>
      <c r="U1163" t="s">
        <v>289</v>
      </c>
      <c r="V1163" t="s">
        <v>84</v>
      </c>
      <c r="W1163">
        <v>100003283</v>
      </c>
      <c r="X1163">
        <v>8005552284</v>
      </c>
      <c r="Y1163" t="s">
        <v>2595</v>
      </c>
      <c r="Z1163" t="s">
        <v>4879</v>
      </c>
      <c r="AA1163" s="13">
        <v>-37.200000000000003</v>
      </c>
      <c r="AB1163" s="14">
        <v>42600</v>
      </c>
      <c r="AC1163" t="s">
        <v>36</v>
      </c>
    </row>
    <row r="1164" spans="1:29" x14ac:dyDescent="0.25">
      <c r="A1164" t="str">
        <f>CONCATENATE("Q",ROUNDUP(MONTH(Table1[[#This Row],[Month]])/3,0))</f>
        <v>Q3</v>
      </c>
      <c r="B1164" s="14">
        <f>EOMONTH(Table1[[#This Row],[Credit Date]],-1)+1</f>
        <v>42583</v>
      </c>
      <c r="C1164" t="str">
        <f>CONCATENATE(Table1[[#This Row],[Issuer Last Name]],", ",Table1[[#This Row],[Issuer First Name]])</f>
        <v>No. 020, Employee</v>
      </c>
      <c r="D1164" t="str">
        <f>CONCATENATE(Table1[[#This Row],[Approver Last Name]],", ",Table1[[#This Row],[Approver First Name]])</f>
        <v>No. 048, Employee</v>
      </c>
      <c r="E1164" t="str">
        <f>CONCATENATE(Table1[[#This Row],[Customer Last Name]],", ",Table1[[#This Row],[Customer First Name]])</f>
        <v>No. 14071, Client</v>
      </c>
      <c r="F11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4" t="str">
        <f>IF(Table1[[#This Row],[Transaction Type]]="Maintenance","Non-Sales","Sales")</f>
        <v>Non-Sales</v>
      </c>
      <c r="H1164" t="str">
        <f>IF(Table1[[#This Row],[Quarter]]="q2",1,"")</f>
        <v/>
      </c>
      <c r="I1164">
        <f>IF(Table1[[#This Row],[Quarter]]="q3",1,"")</f>
        <v>1</v>
      </c>
      <c r="J1164" t="str">
        <f>IF(Table1[[#This Row],[Quarter]]="Q2",Table1[[#This Row],[Credit Amount]],"")</f>
        <v/>
      </c>
      <c r="K1164">
        <f>IF(Table1[[#This Row],[Quarter]]="Q3",Table1[[#This Row],[Credit Amount]],"")</f>
        <v>-78.33</v>
      </c>
      <c r="L1164" t="str">
        <f>IF(Table1[[#This Row],[Transaction Type]]="Upgrade",Table1[[#This Row],[Credit Amount]],IF(Table1[[#This Row],[Transaction Type]]="Activation",Table1[[#This Row],[Credit Amount]],""))</f>
        <v/>
      </c>
      <c r="M1164">
        <f>IF(Table1[[#This Row],[Transaction Type]]="Maintenance",Table1[[#This Row],[Credit Amount]],"")</f>
        <v>-78.33</v>
      </c>
      <c r="N1164">
        <v>10020</v>
      </c>
      <c r="O1164" t="s">
        <v>2489</v>
      </c>
      <c r="P1164" t="s">
        <v>2509</v>
      </c>
      <c r="Q1164" t="s">
        <v>289</v>
      </c>
      <c r="R1164">
        <v>10048</v>
      </c>
      <c r="S1164" t="s">
        <v>2489</v>
      </c>
      <c r="T1164" t="s">
        <v>2537</v>
      </c>
      <c r="U1164" t="s">
        <v>290</v>
      </c>
      <c r="V1164" t="s">
        <v>84</v>
      </c>
      <c r="W1164">
        <v>100005070</v>
      </c>
      <c r="X1164">
        <v>8005554071</v>
      </c>
      <c r="Y1164" t="s">
        <v>2595</v>
      </c>
      <c r="Z1164" t="s">
        <v>6659</v>
      </c>
      <c r="AA1164" s="13">
        <v>-78.33</v>
      </c>
      <c r="AB1164" s="14">
        <v>42602</v>
      </c>
      <c r="AC1164" t="s">
        <v>36</v>
      </c>
    </row>
    <row r="1165" spans="1:29" x14ac:dyDescent="0.25">
      <c r="A1165" t="str">
        <f>CONCATENATE("Q",ROUNDUP(MONTH(Table1[[#This Row],[Month]])/3,0))</f>
        <v>Q3</v>
      </c>
      <c r="B1165" s="14">
        <f>EOMONTH(Table1[[#This Row],[Credit Date]],-1)+1</f>
        <v>42583</v>
      </c>
      <c r="C1165" t="str">
        <f>CONCATENATE(Table1[[#This Row],[Issuer Last Name]],", ",Table1[[#This Row],[Issuer First Name]])</f>
        <v>No. 020, Employee</v>
      </c>
      <c r="D1165" t="str">
        <f>CONCATENATE(Table1[[#This Row],[Approver Last Name]],", ",Table1[[#This Row],[Approver First Name]])</f>
        <v>No. 048, Employee</v>
      </c>
      <c r="E1165" t="str">
        <f>CONCATENATE(Table1[[#This Row],[Customer Last Name]],", ",Table1[[#This Row],[Customer First Name]])</f>
        <v>No. 13440, Client</v>
      </c>
      <c r="F11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5" t="str">
        <f>IF(Table1[[#This Row],[Transaction Type]]="Maintenance","Non-Sales","Sales")</f>
        <v>Non-Sales</v>
      </c>
      <c r="H1165" t="str">
        <f>IF(Table1[[#This Row],[Quarter]]="q2",1,"")</f>
        <v/>
      </c>
      <c r="I1165">
        <f>IF(Table1[[#This Row],[Quarter]]="q3",1,"")</f>
        <v>1</v>
      </c>
      <c r="J1165" t="str">
        <f>IF(Table1[[#This Row],[Quarter]]="Q2",Table1[[#This Row],[Credit Amount]],"")</f>
        <v/>
      </c>
      <c r="K1165">
        <f>IF(Table1[[#This Row],[Quarter]]="Q3",Table1[[#This Row],[Credit Amount]],"")</f>
        <v>-76.17</v>
      </c>
      <c r="L1165" t="str">
        <f>IF(Table1[[#This Row],[Transaction Type]]="Upgrade",Table1[[#This Row],[Credit Amount]],IF(Table1[[#This Row],[Transaction Type]]="Activation",Table1[[#This Row],[Credit Amount]],""))</f>
        <v/>
      </c>
      <c r="M1165">
        <f>IF(Table1[[#This Row],[Transaction Type]]="Maintenance",Table1[[#This Row],[Credit Amount]],"")</f>
        <v>-76.17</v>
      </c>
      <c r="N1165">
        <v>10020</v>
      </c>
      <c r="O1165" t="s">
        <v>2489</v>
      </c>
      <c r="P1165" t="s">
        <v>2509</v>
      </c>
      <c r="Q1165" t="s">
        <v>289</v>
      </c>
      <c r="R1165">
        <v>10048</v>
      </c>
      <c r="S1165" t="s">
        <v>2489</v>
      </c>
      <c r="T1165" t="s">
        <v>2537</v>
      </c>
      <c r="U1165" t="s">
        <v>290</v>
      </c>
      <c r="V1165" t="s">
        <v>84</v>
      </c>
      <c r="W1165">
        <v>100004439</v>
      </c>
      <c r="X1165">
        <v>8005553440</v>
      </c>
      <c r="Y1165" t="s">
        <v>2595</v>
      </c>
      <c r="Z1165" t="s">
        <v>6028</v>
      </c>
      <c r="AA1165" s="13">
        <v>-76.17</v>
      </c>
      <c r="AB1165" s="14">
        <v>42605</v>
      </c>
      <c r="AC1165" t="s">
        <v>36</v>
      </c>
    </row>
    <row r="1166" spans="1:29" x14ac:dyDescent="0.25">
      <c r="A1166" t="str">
        <f>CONCATENATE("Q",ROUNDUP(MONTH(Table1[[#This Row],[Month]])/3,0))</f>
        <v>Q3</v>
      </c>
      <c r="B1166" s="14">
        <f>EOMONTH(Table1[[#This Row],[Credit Date]],-1)+1</f>
        <v>42614</v>
      </c>
      <c r="C1166" t="str">
        <f>CONCATENATE(Table1[[#This Row],[Issuer Last Name]],", ",Table1[[#This Row],[Issuer First Name]])</f>
        <v>No. 020, Employee</v>
      </c>
      <c r="D1166" t="str">
        <f>CONCATENATE(Table1[[#This Row],[Approver Last Name]],", ",Table1[[#This Row],[Approver First Name]])</f>
        <v>No. 048, Employee</v>
      </c>
      <c r="E1166" t="str">
        <f>CONCATENATE(Table1[[#This Row],[Customer Last Name]],", ",Table1[[#This Row],[Customer First Name]])</f>
        <v>No. 12207, Client</v>
      </c>
      <c r="F11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6" t="str">
        <f>IF(Table1[[#This Row],[Transaction Type]]="Maintenance","Non-Sales","Sales")</f>
        <v>Non-Sales</v>
      </c>
      <c r="H1166" t="str">
        <f>IF(Table1[[#This Row],[Quarter]]="q2",1,"")</f>
        <v/>
      </c>
      <c r="I1166">
        <f>IF(Table1[[#This Row],[Quarter]]="q3",1,"")</f>
        <v>1</v>
      </c>
      <c r="J1166" t="str">
        <f>IF(Table1[[#This Row],[Quarter]]="Q2",Table1[[#This Row],[Credit Amount]],"")</f>
        <v/>
      </c>
      <c r="K1166">
        <f>IF(Table1[[#This Row],[Quarter]]="Q3",Table1[[#This Row],[Credit Amount]],"")</f>
        <v>-74.760000000000005</v>
      </c>
      <c r="L1166" t="str">
        <f>IF(Table1[[#This Row],[Transaction Type]]="Upgrade",Table1[[#This Row],[Credit Amount]],IF(Table1[[#This Row],[Transaction Type]]="Activation",Table1[[#This Row],[Credit Amount]],""))</f>
        <v/>
      </c>
      <c r="M1166">
        <f>IF(Table1[[#This Row],[Transaction Type]]="Maintenance",Table1[[#This Row],[Credit Amount]],"")</f>
        <v>-74.760000000000005</v>
      </c>
      <c r="N1166">
        <v>10020</v>
      </c>
      <c r="O1166" t="s">
        <v>2489</v>
      </c>
      <c r="P1166" t="s">
        <v>2509</v>
      </c>
      <c r="Q1166" t="s">
        <v>289</v>
      </c>
      <c r="R1166">
        <v>10048</v>
      </c>
      <c r="S1166" t="s">
        <v>2489</v>
      </c>
      <c r="T1166" t="s">
        <v>2537</v>
      </c>
      <c r="U1166" t="s">
        <v>290</v>
      </c>
      <c r="V1166" t="s">
        <v>84</v>
      </c>
      <c r="W1166">
        <v>100003206</v>
      </c>
      <c r="X1166">
        <v>8005552207</v>
      </c>
      <c r="Y1166" t="s">
        <v>2595</v>
      </c>
      <c r="Z1166" t="s">
        <v>4802</v>
      </c>
      <c r="AA1166" s="13">
        <v>-74.760000000000005</v>
      </c>
      <c r="AB1166" s="14">
        <v>42615</v>
      </c>
      <c r="AC1166" t="s">
        <v>36</v>
      </c>
    </row>
    <row r="1167" spans="1:29" x14ac:dyDescent="0.25">
      <c r="A1167" t="str">
        <f>CONCATENATE("Q",ROUNDUP(MONTH(Table1[[#This Row],[Month]])/3,0))</f>
        <v>Q3</v>
      </c>
      <c r="B1167" s="14">
        <f>EOMONTH(Table1[[#This Row],[Credit Date]],-1)+1</f>
        <v>42614</v>
      </c>
      <c r="C1167" t="str">
        <f>CONCATENATE(Table1[[#This Row],[Issuer Last Name]],", ",Table1[[#This Row],[Issuer First Name]])</f>
        <v>No. 020, Employee</v>
      </c>
      <c r="D1167" t="str">
        <f>CONCATENATE(Table1[[#This Row],[Approver Last Name]],", ",Table1[[#This Row],[Approver First Name]])</f>
        <v>No. 048, Employee</v>
      </c>
      <c r="E1167" t="str">
        <f>CONCATENATE(Table1[[#This Row],[Customer Last Name]],", ",Table1[[#This Row],[Customer First Name]])</f>
        <v>No. 12384, Client</v>
      </c>
      <c r="F11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7" t="str">
        <f>IF(Table1[[#This Row],[Transaction Type]]="Maintenance","Non-Sales","Sales")</f>
        <v>Non-Sales</v>
      </c>
      <c r="H1167" t="str">
        <f>IF(Table1[[#This Row],[Quarter]]="q2",1,"")</f>
        <v/>
      </c>
      <c r="I1167">
        <f>IF(Table1[[#This Row],[Quarter]]="q3",1,"")</f>
        <v>1</v>
      </c>
      <c r="J1167" t="str">
        <f>IF(Table1[[#This Row],[Quarter]]="Q2",Table1[[#This Row],[Credit Amount]],"")</f>
        <v/>
      </c>
      <c r="K1167">
        <f>IF(Table1[[#This Row],[Quarter]]="Q3",Table1[[#This Row],[Credit Amount]],"")</f>
        <v>-64.64</v>
      </c>
      <c r="L1167" t="str">
        <f>IF(Table1[[#This Row],[Transaction Type]]="Upgrade",Table1[[#This Row],[Credit Amount]],IF(Table1[[#This Row],[Transaction Type]]="Activation",Table1[[#This Row],[Credit Amount]],""))</f>
        <v/>
      </c>
      <c r="M1167">
        <f>IF(Table1[[#This Row],[Transaction Type]]="Maintenance",Table1[[#This Row],[Credit Amount]],"")</f>
        <v>-64.64</v>
      </c>
      <c r="N1167">
        <v>10020</v>
      </c>
      <c r="O1167" t="s">
        <v>2489</v>
      </c>
      <c r="P1167" t="s">
        <v>2509</v>
      </c>
      <c r="Q1167" t="s">
        <v>289</v>
      </c>
      <c r="R1167">
        <v>10048</v>
      </c>
      <c r="S1167" t="s">
        <v>2489</v>
      </c>
      <c r="T1167" t="s">
        <v>2537</v>
      </c>
      <c r="U1167" t="s">
        <v>290</v>
      </c>
      <c r="V1167" t="s">
        <v>84</v>
      </c>
      <c r="W1167">
        <v>100003383</v>
      </c>
      <c r="X1167">
        <v>8005552384</v>
      </c>
      <c r="Y1167" t="s">
        <v>2595</v>
      </c>
      <c r="Z1167" t="s">
        <v>4979</v>
      </c>
      <c r="AA1167" s="13">
        <v>-64.64</v>
      </c>
      <c r="AB1167" s="14">
        <v>42638</v>
      </c>
      <c r="AC1167" t="s">
        <v>36</v>
      </c>
    </row>
    <row r="1168" spans="1:29" x14ac:dyDescent="0.25">
      <c r="A1168" t="str">
        <f>CONCATENATE("Q",ROUNDUP(MONTH(Table1[[#This Row],[Month]])/3,0))</f>
        <v>Q2</v>
      </c>
      <c r="B1168" s="14">
        <f>EOMONTH(Table1[[#This Row],[Credit Date]],-1)+1</f>
        <v>42461</v>
      </c>
      <c r="C1168" t="str">
        <f>CONCATENATE(Table1[[#This Row],[Issuer Last Name]],", ",Table1[[#This Row],[Issuer First Name]])</f>
        <v>No. 038, Employee</v>
      </c>
      <c r="D1168" t="str">
        <f>CONCATENATE(Table1[[#This Row],[Approver Last Name]],", ",Table1[[#This Row],[Approver First Name]])</f>
        <v>No. 048, Employee</v>
      </c>
      <c r="E1168" t="str">
        <f>CONCATENATE(Table1[[#This Row],[Customer Last Name]],", ",Table1[[#This Row],[Customer First Name]])</f>
        <v>No. 13906, Client</v>
      </c>
      <c r="F11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8" t="str">
        <f>IF(Table1[[#This Row],[Transaction Type]]="Maintenance","Non-Sales","Sales")</f>
        <v>Non-Sales</v>
      </c>
      <c r="H1168">
        <f>IF(Table1[[#This Row],[Quarter]]="q2",1,"")</f>
        <v>1</v>
      </c>
      <c r="I1168" t="str">
        <f>IF(Table1[[#This Row],[Quarter]]="q3",1,"")</f>
        <v/>
      </c>
      <c r="J1168">
        <f>IF(Table1[[#This Row],[Quarter]]="Q2",Table1[[#This Row],[Credit Amount]],"")</f>
        <v>-74.260000000000005</v>
      </c>
      <c r="K1168" t="str">
        <f>IF(Table1[[#This Row],[Quarter]]="Q3",Table1[[#This Row],[Credit Amount]],"")</f>
        <v/>
      </c>
      <c r="L1168" t="str">
        <f>IF(Table1[[#This Row],[Transaction Type]]="Upgrade",Table1[[#This Row],[Credit Amount]],IF(Table1[[#This Row],[Transaction Type]]="Activation",Table1[[#This Row],[Credit Amount]],""))</f>
        <v/>
      </c>
      <c r="M1168">
        <f>IF(Table1[[#This Row],[Transaction Type]]="Maintenance",Table1[[#This Row],[Credit Amount]],"")</f>
        <v>-74.260000000000005</v>
      </c>
      <c r="N1168">
        <v>10038</v>
      </c>
      <c r="O1168" t="s">
        <v>2489</v>
      </c>
      <c r="P1168" t="s">
        <v>2527</v>
      </c>
      <c r="Q1168" t="s">
        <v>289</v>
      </c>
      <c r="R1168">
        <v>10048</v>
      </c>
      <c r="S1168" t="s">
        <v>2489</v>
      </c>
      <c r="T1168" t="s">
        <v>2537</v>
      </c>
      <c r="U1168" t="s">
        <v>290</v>
      </c>
      <c r="V1168" t="s">
        <v>84</v>
      </c>
      <c r="W1168">
        <v>100004905</v>
      </c>
      <c r="X1168">
        <v>8005553906</v>
      </c>
      <c r="Y1168" t="s">
        <v>2595</v>
      </c>
      <c r="Z1168" t="s">
        <v>6494</v>
      </c>
      <c r="AA1168" s="13">
        <v>-74.260000000000005</v>
      </c>
      <c r="AB1168" s="14">
        <v>42463</v>
      </c>
      <c r="AC1168" t="s">
        <v>36</v>
      </c>
    </row>
    <row r="1169" spans="1:29" x14ac:dyDescent="0.25">
      <c r="A1169" t="str">
        <f>CONCATENATE("Q",ROUNDUP(MONTH(Table1[[#This Row],[Month]])/3,0))</f>
        <v>Q2</v>
      </c>
      <c r="B1169" s="14">
        <f>EOMONTH(Table1[[#This Row],[Credit Date]],-1)+1</f>
        <v>42461</v>
      </c>
      <c r="C1169" t="str">
        <f>CONCATENATE(Table1[[#This Row],[Issuer Last Name]],", ",Table1[[#This Row],[Issuer First Name]])</f>
        <v>No. 038, Employee</v>
      </c>
      <c r="D1169" t="str">
        <f>CONCATENATE(Table1[[#This Row],[Approver Last Name]],", ",Table1[[#This Row],[Approver First Name]])</f>
        <v>No. 048, Employee</v>
      </c>
      <c r="E1169" t="str">
        <f>CONCATENATE(Table1[[#This Row],[Customer Last Name]],", ",Table1[[#This Row],[Customer First Name]])</f>
        <v>No. 10025, Client</v>
      </c>
      <c r="F11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69" t="str">
        <f>IF(Table1[[#This Row],[Transaction Type]]="Maintenance","Non-Sales","Sales")</f>
        <v>Non-Sales</v>
      </c>
      <c r="H1169">
        <f>IF(Table1[[#This Row],[Quarter]]="q2",1,"")</f>
        <v>1</v>
      </c>
      <c r="I1169" t="str">
        <f>IF(Table1[[#This Row],[Quarter]]="q3",1,"")</f>
        <v/>
      </c>
      <c r="J1169">
        <f>IF(Table1[[#This Row],[Quarter]]="Q2",Table1[[#This Row],[Credit Amount]],"")</f>
        <v>-59.43</v>
      </c>
      <c r="K1169" t="str">
        <f>IF(Table1[[#This Row],[Quarter]]="Q3",Table1[[#This Row],[Credit Amount]],"")</f>
        <v/>
      </c>
      <c r="L1169" t="str">
        <f>IF(Table1[[#This Row],[Transaction Type]]="Upgrade",Table1[[#This Row],[Credit Amount]],IF(Table1[[#This Row],[Transaction Type]]="Activation",Table1[[#This Row],[Credit Amount]],""))</f>
        <v/>
      </c>
      <c r="M1169">
        <f>IF(Table1[[#This Row],[Transaction Type]]="Maintenance",Table1[[#This Row],[Credit Amount]],"")</f>
        <v>-59.43</v>
      </c>
      <c r="N1169">
        <v>10038</v>
      </c>
      <c r="O1169" t="s">
        <v>2489</v>
      </c>
      <c r="P1169" t="s">
        <v>2527</v>
      </c>
      <c r="Q1169" t="s">
        <v>289</v>
      </c>
      <c r="R1169">
        <v>10048</v>
      </c>
      <c r="S1169" t="s">
        <v>2489</v>
      </c>
      <c r="T1169" t="s">
        <v>2537</v>
      </c>
      <c r="U1169" t="s">
        <v>290</v>
      </c>
      <c r="V1169" t="s">
        <v>84</v>
      </c>
      <c r="W1169">
        <v>100001024</v>
      </c>
      <c r="X1169">
        <v>8005550025</v>
      </c>
      <c r="Y1169" t="s">
        <v>2595</v>
      </c>
      <c r="Z1169" t="s">
        <v>2620</v>
      </c>
      <c r="AA1169" s="13">
        <v>-59.43</v>
      </c>
      <c r="AB1169" s="14">
        <v>42473</v>
      </c>
      <c r="AC1169" t="s">
        <v>36</v>
      </c>
    </row>
    <row r="1170" spans="1:29" x14ac:dyDescent="0.25">
      <c r="A1170" t="str">
        <f>CONCATENATE("Q",ROUNDUP(MONTH(Table1[[#This Row],[Month]])/3,0))</f>
        <v>Q2</v>
      </c>
      <c r="B1170" s="14">
        <f>EOMONTH(Table1[[#This Row],[Credit Date]],-1)+1</f>
        <v>42461</v>
      </c>
      <c r="C1170" t="str">
        <f>CONCATENATE(Table1[[#This Row],[Issuer Last Name]],", ",Table1[[#This Row],[Issuer First Name]])</f>
        <v>No. 038, Employee</v>
      </c>
      <c r="D1170" t="str">
        <f>CONCATENATE(Table1[[#This Row],[Approver Last Name]],", ",Table1[[#This Row],[Approver First Name]])</f>
        <v>No. 048, Employee</v>
      </c>
      <c r="E1170" t="str">
        <f>CONCATENATE(Table1[[#This Row],[Customer Last Name]],", ",Table1[[#This Row],[Customer First Name]])</f>
        <v>No. 11267, Client</v>
      </c>
      <c r="F1170" t="str">
        <f>IF(Table1[[#This Row],[Credit Amount]]&gt;-19.99,"Less than 19.99",IF(Table1[[#This Row],[Credit Amount]]=-20,"20",IF(Table1[[#This Row],[Credit Amount]]&gt;-49.98,"20.01-49.98",IF(Table1[[#This Row],[Credit Amount]]=-49.99,"49.99",IF(Table1[[#This Row],[Credit Amount]]=-50,"50",IF(Table1[[#This Row],[Credit Amount]]&lt;-50.01,"Greater than 50"))))))</f>
        <v>20.01-49.98</v>
      </c>
      <c r="G1170" t="str">
        <f>IF(Table1[[#This Row],[Transaction Type]]="Maintenance","Non-Sales","Sales")</f>
        <v>Non-Sales</v>
      </c>
      <c r="H1170">
        <f>IF(Table1[[#This Row],[Quarter]]="q2",1,"")</f>
        <v>1</v>
      </c>
      <c r="I1170" t="str">
        <f>IF(Table1[[#This Row],[Quarter]]="q3",1,"")</f>
        <v/>
      </c>
      <c r="J1170">
        <f>IF(Table1[[#This Row],[Quarter]]="Q2",Table1[[#This Row],[Credit Amount]],"")</f>
        <v>-39.79</v>
      </c>
      <c r="K1170" t="str">
        <f>IF(Table1[[#This Row],[Quarter]]="Q3",Table1[[#This Row],[Credit Amount]],"")</f>
        <v/>
      </c>
      <c r="L1170" t="str">
        <f>IF(Table1[[#This Row],[Transaction Type]]="Upgrade",Table1[[#This Row],[Credit Amount]],IF(Table1[[#This Row],[Transaction Type]]="Activation",Table1[[#This Row],[Credit Amount]],""))</f>
        <v/>
      </c>
      <c r="M1170">
        <f>IF(Table1[[#This Row],[Transaction Type]]="Maintenance",Table1[[#This Row],[Credit Amount]],"")</f>
        <v>-39.79</v>
      </c>
      <c r="N1170">
        <v>10038</v>
      </c>
      <c r="O1170" t="s">
        <v>2489</v>
      </c>
      <c r="P1170" t="s">
        <v>2527</v>
      </c>
      <c r="Q1170" t="s">
        <v>289</v>
      </c>
      <c r="R1170">
        <v>10048</v>
      </c>
      <c r="S1170" t="s">
        <v>2489</v>
      </c>
      <c r="T1170" t="s">
        <v>2537</v>
      </c>
      <c r="U1170" t="s">
        <v>290</v>
      </c>
      <c r="V1170" t="s">
        <v>84</v>
      </c>
      <c r="W1170">
        <v>100002266</v>
      </c>
      <c r="X1170">
        <v>8005551267</v>
      </c>
      <c r="Y1170" t="s">
        <v>2595</v>
      </c>
      <c r="Z1170" t="s">
        <v>3862</v>
      </c>
      <c r="AA1170" s="13">
        <v>-39.79</v>
      </c>
      <c r="AB1170" s="14">
        <v>42490</v>
      </c>
      <c r="AC1170" t="s">
        <v>36</v>
      </c>
    </row>
    <row r="1171" spans="1:29" x14ac:dyDescent="0.25">
      <c r="A1171" t="str">
        <f>CONCATENATE("Q",ROUNDUP(MONTH(Table1[[#This Row],[Month]])/3,0))</f>
        <v>Q2</v>
      </c>
      <c r="B1171" s="14">
        <f>EOMONTH(Table1[[#This Row],[Credit Date]],-1)+1</f>
        <v>42491</v>
      </c>
      <c r="C1171" t="str">
        <f>CONCATENATE(Table1[[#This Row],[Issuer Last Name]],", ",Table1[[#This Row],[Issuer First Name]])</f>
        <v>No. 038, Employee</v>
      </c>
      <c r="D1171" t="str">
        <f>CONCATENATE(Table1[[#This Row],[Approver Last Name]],", ",Table1[[#This Row],[Approver First Name]])</f>
        <v>No. 048, Employee</v>
      </c>
      <c r="E1171" t="str">
        <f>CONCATENATE(Table1[[#This Row],[Customer Last Name]],", ",Table1[[#This Row],[Customer First Name]])</f>
        <v>No. 11491, Client</v>
      </c>
      <c r="F11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71" t="str">
        <f>IF(Table1[[#This Row],[Transaction Type]]="Maintenance","Non-Sales","Sales")</f>
        <v>Non-Sales</v>
      </c>
      <c r="H1171">
        <f>IF(Table1[[#This Row],[Quarter]]="q2",1,"")</f>
        <v>1</v>
      </c>
      <c r="I1171" t="str">
        <f>IF(Table1[[#This Row],[Quarter]]="q3",1,"")</f>
        <v/>
      </c>
      <c r="J1171">
        <f>IF(Table1[[#This Row],[Quarter]]="Q2",Table1[[#This Row],[Credit Amount]],"")</f>
        <v>-88.87</v>
      </c>
      <c r="K1171" t="str">
        <f>IF(Table1[[#This Row],[Quarter]]="Q3",Table1[[#This Row],[Credit Amount]],"")</f>
        <v/>
      </c>
      <c r="L1171" t="str">
        <f>IF(Table1[[#This Row],[Transaction Type]]="Upgrade",Table1[[#This Row],[Credit Amount]],IF(Table1[[#This Row],[Transaction Type]]="Activation",Table1[[#This Row],[Credit Amount]],""))</f>
        <v/>
      </c>
      <c r="M1171">
        <f>IF(Table1[[#This Row],[Transaction Type]]="Maintenance",Table1[[#This Row],[Credit Amount]],"")</f>
        <v>-88.87</v>
      </c>
      <c r="N1171">
        <v>10038</v>
      </c>
      <c r="O1171" t="s">
        <v>2489</v>
      </c>
      <c r="P1171" t="s">
        <v>2527</v>
      </c>
      <c r="Q1171" t="s">
        <v>289</v>
      </c>
      <c r="R1171">
        <v>10048</v>
      </c>
      <c r="S1171" t="s">
        <v>2489</v>
      </c>
      <c r="T1171" t="s">
        <v>2537</v>
      </c>
      <c r="U1171" t="s">
        <v>290</v>
      </c>
      <c r="V1171" t="s">
        <v>84</v>
      </c>
      <c r="W1171">
        <v>100002490</v>
      </c>
      <c r="X1171">
        <v>8005551491</v>
      </c>
      <c r="Y1171" t="s">
        <v>2595</v>
      </c>
      <c r="Z1171" t="s">
        <v>4086</v>
      </c>
      <c r="AA1171" s="13">
        <v>-88.87</v>
      </c>
      <c r="AB1171" s="14">
        <v>42493</v>
      </c>
      <c r="AC1171" t="s">
        <v>36</v>
      </c>
    </row>
    <row r="1172" spans="1:29" x14ac:dyDescent="0.25">
      <c r="A1172" t="str">
        <f>CONCATENATE("Q",ROUNDUP(MONTH(Table1[[#This Row],[Month]])/3,0))</f>
        <v>Q2</v>
      </c>
      <c r="B1172" s="14">
        <f>EOMONTH(Table1[[#This Row],[Credit Date]],-1)+1</f>
        <v>42491</v>
      </c>
      <c r="C1172" t="str">
        <f>CONCATENATE(Table1[[#This Row],[Issuer Last Name]],", ",Table1[[#This Row],[Issuer First Name]])</f>
        <v>No. 038, Employee</v>
      </c>
      <c r="D1172" t="str">
        <f>CONCATENATE(Table1[[#This Row],[Approver Last Name]],", ",Table1[[#This Row],[Approver First Name]])</f>
        <v>No. 048, Employee</v>
      </c>
      <c r="E1172" t="str">
        <f>CONCATENATE(Table1[[#This Row],[Customer Last Name]],", ",Table1[[#This Row],[Customer First Name]])</f>
        <v>No. 12212, Client</v>
      </c>
      <c r="F1172" t="str">
        <f>IF(Table1[[#This Row],[Credit Amount]]&gt;-19.99,"Less than 19.99",IF(Table1[[#This Row],[Credit Amount]]=-20,"20",IF(Table1[[#This Row],[Credit Amount]]&gt;-49.98,"20.01-49.98",IF(Table1[[#This Row],[Credit Amount]]=-49.99,"49.99",IF(Table1[[#This Row],[Credit Amount]]=-50,"50",IF(Table1[[#This Row],[Credit Amount]]&lt;-50.01,"Greater than 50"))))))</f>
        <v>20.01-49.98</v>
      </c>
      <c r="G1172" t="str">
        <f>IF(Table1[[#This Row],[Transaction Type]]="Maintenance","Non-Sales","Sales")</f>
        <v>Non-Sales</v>
      </c>
      <c r="H1172">
        <f>IF(Table1[[#This Row],[Quarter]]="q2",1,"")</f>
        <v>1</v>
      </c>
      <c r="I1172" t="str">
        <f>IF(Table1[[#This Row],[Quarter]]="q3",1,"")</f>
        <v/>
      </c>
      <c r="J1172">
        <f>IF(Table1[[#This Row],[Quarter]]="Q2",Table1[[#This Row],[Credit Amount]],"")</f>
        <v>-34.08</v>
      </c>
      <c r="K1172" t="str">
        <f>IF(Table1[[#This Row],[Quarter]]="Q3",Table1[[#This Row],[Credit Amount]],"")</f>
        <v/>
      </c>
      <c r="L1172" t="str">
        <f>IF(Table1[[#This Row],[Transaction Type]]="Upgrade",Table1[[#This Row],[Credit Amount]],IF(Table1[[#This Row],[Transaction Type]]="Activation",Table1[[#This Row],[Credit Amount]],""))</f>
        <v/>
      </c>
      <c r="M1172">
        <f>IF(Table1[[#This Row],[Transaction Type]]="Maintenance",Table1[[#This Row],[Credit Amount]],"")</f>
        <v>-34.08</v>
      </c>
      <c r="N1172">
        <v>10038</v>
      </c>
      <c r="O1172" t="s">
        <v>2489</v>
      </c>
      <c r="P1172" t="s">
        <v>2527</v>
      </c>
      <c r="Q1172" t="s">
        <v>289</v>
      </c>
      <c r="R1172">
        <v>10048</v>
      </c>
      <c r="S1172" t="s">
        <v>2489</v>
      </c>
      <c r="T1172" t="s">
        <v>2537</v>
      </c>
      <c r="U1172" t="s">
        <v>290</v>
      </c>
      <c r="V1172" t="s">
        <v>84</v>
      </c>
      <c r="W1172">
        <v>100003211</v>
      </c>
      <c r="X1172">
        <v>8005552212</v>
      </c>
      <c r="Y1172" t="s">
        <v>2595</v>
      </c>
      <c r="Z1172" t="s">
        <v>4807</v>
      </c>
      <c r="AA1172" s="13">
        <v>-34.08</v>
      </c>
      <c r="AB1172" s="14">
        <v>42494</v>
      </c>
      <c r="AC1172" t="s">
        <v>36</v>
      </c>
    </row>
    <row r="1173" spans="1:29" x14ac:dyDescent="0.25">
      <c r="A1173" t="str">
        <f>CONCATENATE("Q",ROUNDUP(MONTH(Table1[[#This Row],[Month]])/3,0))</f>
        <v>Q2</v>
      </c>
      <c r="B1173" s="14">
        <f>EOMONTH(Table1[[#This Row],[Credit Date]],-1)+1</f>
        <v>42491</v>
      </c>
      <c r="C1173" t="str">
        <f>CONCATENATE(Table1[[#This Row],[Issuer Last Name]],", ",Table1[[#This Row],[Issuer First Name]])</f>
        <v>No. 038, Employee</v>
      </c>
      <c r="D1173" t="str">
        <f>CONCATENATE(Table1[[#This Row],[Approver Last Name]],", ",Table1[[#This Row],[Approver First Name]])</f>
        <v>No. 048, Employee</v>
      </c>
      <c r="E1173" t="str">
        <f>CONCATENATE(Table1[[#This Row],[Customer Last Name]],", ",Table1[[#This Row],[Customer First Name]])</f>
        <v>No. 11336, Client</v>
      </c>
      <c r="F1173" t="str">
        <f>IF(Table1[[#This Row],[Credit Amount]]&gt;-19.99,"Less than 19.99",IF(Table1[[#This Row],[Credit Amount]]=-20,"20",IF(Table1[[#This Row],[Credit Amount]]&gt;-49.98,"20.01-49.98",IF(Table1[[#This Row],[Credit Amount]]=-49.99,"49.99",IF(Table1[[#This Row],[Credit Amount]]=-50,"50",IF(Table1[[#This Row],[Credit Amount]]&lt;-50.01,"Greater than 50"))))))</f>
        <v>20.01-49.98</v>
      </c>
      <c r="G1173" t="str">
        <f>IF(Table1[[#This Row],[Transaction Type]]="Maintenance","Non-Sales","Sales")</f>
        <v>Non-Sales</v>
      </c>
      <c r="H1173">
        <f>IF(Table1[[#This Row],[Quarter]]="q2",1,"")</f>
        <v>1</v>
      </c>
      <c r="I1173" t="str">
        <f>IF(Table1[[#This Row],[Quarter]]="q3",1,"")</f>
        <v/>
      </c>
      <c r="J1173">
        <f>IF(Table1[[#This Row],[Quarter]]="Q2",Table1[[#This Row],[Credit Amount]],"")</f>
        <v>-29.95</v>
      </c>
      <c r="K1173" t="str">
        <f>IF(Table1[[#This Row],[Quarter]]="Q3",Table1[[#This Row],[Credit Amount]],"")</f>
        <v/>
      </c>
      <c r="L1173" t="str">
        <f>IF(Table1[[#This Row],[Transaction Type]]="Upgrade",Table1[[#This Row],[Credit Amount]],IF(Table1[[#This Row],[Transaction Type]]="Activation",Table1[[#This Row],[Credit Amount]],""))</f>
        <v/>
      </c>
      <c r="M1173">
        <f>IF(Table1[[#This Row],[Transaction Type]]="Maintenance",Table1[[#This Row],[Credit Amount]],"")</f>
        <v>-29.95</v>
      </c>
      <c r="N1173">
        <v>10038</v>
      </c>
      <c r="O1173" t="s">
        <v>2489</v>
      </c>
      <c r="P1173" t="s">
        <v>2527</v>
      </c>
      <c r="Q1173" t="s">
        <v>289</v>
      </c>
      <c r="R1173">
        <v>10048</v>
      </c>
      <c r="S1173" t="s">
        <v>2489</v>
      </c>
      <c r="T1173" t="s">
        <v>2537</v>
      </c>
      <c r="U1173" t="s">
        <v>290</v>
      </c>
      <c r="V1173" t="s">
        <v>84</v>
      </c>
      <c r="W1173">
        <v>100002335</v>
      </c>
      <c r="X1173">
        <v>8005551336</v>
      </c>
      <c r="Y1173" t="s">
        <v>2595</v>
      </c>
      <c r="Z1173" t="s">
        <v>3931</v>
      </c>
      <c r="AA1173" s="13">
        <v>-29.95</v>
      </c>
      <c r="AB1173" s="14">
        <v>42500</v>
      </c>
      <c r="AC1173" t="s">
        <v>36</v>
      </c>
    </row>
    <row r="1174" spans="1:29" x14ac:dyDescent="0.25">
      <c r="A1174" t="str">
        <f>CONCATENATE("Q",ROUNDUP(MONTH(Table1[[#This Row],[Month]])/3,0))</f>
        <v>Q2</v>
      </c>
      <c r="B1174" s="14">
        <f>EOMONTH(Table1[[#This Row],[Credit Date]],-1)+1</f>
        <v>42491</v>
      </c>
      <c r="C1174" t="str">
        <f>CONCATENATE(Table1[[#This Row],[Issuer Last Name]],", ",Table1[[#This Row],[Issuer First Name]])</f>
        <v>No. 038, Employee</v>
      </c>
      <c r="D1174" t="str">
        <f>CONCATENATE(Table1[[#This Row],[Approver Last Name]],", ",Table1[[#This Row],[Approver First Name]])</f>
        <v>No. 048, Employee</v>
      </c>
      <c r="E1174" t="str">
        <f>CONCATENATE(Table1[[#This Row],[Customer Last Name]],", ",Table1[[#This Row],[Customer First Name]])</f>
        <v>No. 10851, Client</v>
      </c>
      <c r="F11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74" t="str">
        <f>IF(Table1[[#This Row],[Transaction Type]]="Maintenance","Non-Sales","Sales")</f>
        <v>Non-Sales</v>
      </c>
      <c r="H1174">
        <f>IF(Table1[[#This Row],[Quarter]]="q2",1,"")</f>
        <v>1</v>
      </c>
      <c r="I1174" t="str">
        <f>IF(Table1[[#This Row],[Quarter]]="q3",1,"")</f>
        <v/>
      </c>
      <c r="J1174">
        <f>IF(Table1[[#This Row],[Quarter]]="Q2",Table1[[#This Row],[Credit Amount]],"")</f>
        <v>-66.38</v>
      </c>
      <c r="K1174" t="str">
        <f>IF(Table1[[#This Row],[Quarter]]="Q3",Table1[[#This Row],[Credit Amount]],"")</f>
        <v/>
      </c>
      <c r="L1174" t="str">
        <f>IF(Table1[[#This Row],[Transaction Type]]="Upgrade",Table1[[#This Row],[Credit Amount]],IF(Table1[[#This Row],[Transaction Type]]="Activation",Table1[[#This Row],[Credit Amount]],""))</f>
        <v/>
      </c>
      <c r="M1174">
        <f>IF(Table1[[#This Row],[Transaction Type]]="Maintenance",Table1[[#This Row],[Credit Amount]],"")</f>
        <v>-66.38</v>
      </c>
      <c r="N1174">
        <v>10038</v>
      </c>
      <c r="O1174" t="s">
        <v>2489</v>
      </c>
      <c r="P1174" t="s">
        <v>2527</v>
      </c>
      <c r="Q1174" t="s">
        <v>289</v>
      </c>
      <c r="R1174">
        <v>10048</v>
      </c>
      <c r="S1174" t="s">
        <v>2489</v>
      </c>
      <c r="T1174" t="s">
        <v>2537</v>
      </c>
      <c r="U1174" t="s">
        <v>290</v>
      </c>
      <c r="V1174" t="s">
        <v>84</v>
      </c>
      <c r="W1174">
        <v>100001850</v>
      </c>
      <c r="X1174">
        <v>8005550851</v>
      </c>
      <c r="Y1174" t="s">
        <v>2595</v>
      </c>
      <c r="Z1174" t="s">
        <v>3446</v>
      </c>
      <c r="AA1174" s="13">
        <v>-66.38</v>
      </c>
      <c r="AB1174" s="14">
        <v>42511</v>
      </c>
      <c r="AC1174" t="s">
        <v>36</v>
      </c>
    </row>
    <row r="1175" spans="1:29" x14ac:dyDescent="0.25">
      <c r="A1175" t="str">
        <f>CONCATENATE("Q",ROUNDUP(MONTH(Table1[[#This Row],[Month]])/3,0))</f>
        <v>Q2</v>
      </c>
      <c r="B1175" s="14">
        <f>EOMONTH(Table1[[#This Row],[Credit Date]],-1)+1</f>
        <v>42491</v>
      </c>
      <c r="C1175" t="str">
        <f>CONCATENATE(Table1[[#This Row],[Issuer Last Name]],", ",Table1[[#This Row],[Issuer First Name]])</f>
        <v>No. 038, Employee</v>
      </c>
      <c r="D1175" t="str">
        <f>CONCATENATE(Table1[[#This Row],[Approver Last Name]],", ",Table1[[#This Row],[Approver First Name]])</f>
        <v>No. 048, Employee</v>
      </c>
      <c r="E1175" t="str">
        <f>CONCATENATE(Table1[[#This Row],[Customer Last Name]],", ",Table1[[#This Row],[Customer First Name]])</f>
        <v>No. 11435, Client</v>
      </c>
      <c r="F11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75" t="str">
        <f>IF(Table1[[#This Row],[Transaction Type]]="Maintenance","Non-Sales","Sales")</f>
        <v>Non-Sales</v>
      </c>
      <c r="H1175">
        <f>IF(Table1[[#This Row],[Quarter]]="q2",1,"")</f>
        <v>1</v>
      </c>
      <c r="I1175" t="str">
        <f>IF(Table1[[#This Row],[Quarter]]="q3",1,"")</f>
        <v/>
      </c>
      <c r="J1175">
        <f>IF(Table1[[#This Row],[Quarter]]="Q2",Table1[[#This Row],[Credit Amount]],"")</f>
        <v>-66.3</v>
      </c>
      <c r="K1175" t="str">
        <f>IF(Table1[[#This Row],[Quarter]]="Q3",Table1[[#This Row],[Credit Amount]],"")</f>
        <v/>
      </c>
      <c r="L1175" t="str">
        <f>IF(Table1[[#This Row],[Transaction Type]]="Upgrade",Table1[[#This Row],[Credit Amount]],IF(Table1[[#This Row],[Transaction Type]]="Activation",Table1[[#This Row],[Credit Amount]],""))</f>
        <v/>
      </c>
      <c r="M1175">
        <f>IF(Table1[[#This Row],[Transaction Type]]="Maintenance",Table1[[#This Row],[Credit Amount]],"")</f>
        <v>-66.3</v>
      </c>
      <c r="N1175">
        <v>10038</v>
      </c>
      <c r="O1175" t="s">
        <v>2489</v>
      </c>
      <c r="P1175" t="s">
        <v>2527</v>
      </c>
      <c r="Q1175" t="s">
        <v>289</v>
      </c>
      <c r="R1175">
        <v>10048</v>
      </c>
      <c r="S1175" t="s">
        <v>2489</v>
      </c>
      <c r="T1175" t="s">
        <v>2537</v>
      </c>
      <c r="U1175" t="s">
        <v>290</v>
      </c>
      <c r="V1175" t="s">
        <v>84</v>
      </c>
      <c r="W1175">
        <v>100002434</v>
      </c>
      <c r="X1175">
        <v>8005551435</v>
      </c>
      <c r="Y1175" t="s">
        <v>2595</v>
      </c>
      <c r="Z1175" t="s">
        <v>4030</v>
      </c>
      <c r="AA1175" s="13">
        <v>-66.3</v>
      </c>
      <c r="AB1175" s="14">
        <v>42511</v>
      </c>
      <c r="AC1175" t="s">
        <v>36</v>
      </c>
    </row>
    <row r="1176" spans="1:29" x14ac:dyDescent="0.25">
      <c r="A1176" t="str">
        <f>CONCATENATE("Q",ROUNDUP(MONTH(Table1[[#This Row],[Month]])/3,0))</f>
        <v>Q2</v>
      </c>
      <c r="B1176" s="14">
        <f>EOMONTH(Table1[[#This Row],[Credit Date]],-1)+1</f>
        <v>42491</v>
      </c>
      <c r="C1176" t="str">
        <f>CONCATENATE(Table1[[#This Row],[Issuer Last Name]],", ",Table1[[#This Row],[Issuer First Name]])</f>
        <v>No. 038, Employee</v>
      </c>
      <c r="D1176" t="str">
        <f>CONCATENATE(Table1[[#This Row],[Approver Last Name]],", ",Table1[[#This Row],[Approver First Name]])</f>
        <v>No. 048, Employee</v>
      </c>
      <c r="E1176" t="str">
        <f>CONCATENATE(Table1[[#This Row],[Customer Last Name]],", ",Table1[[#This Row],[Customer First Name]])</f>
        <v>No. 10880, Client</v>
      </c>
      <c r="F11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76" t="str">
        <f>IF(Table1[[#This Row],[Transaction Type]]="Maintenance","Non-Sales","Sales")</f>
        <v>Non-Sales</v>
      </c>
      <c r="H1176">
        <f>IF(Table1[[#This Row],[Quarter]]="q2",1,"")</f>
        <v>1</v>
      </c>
      <c r="I1176" t="str">
        <f>IF(Table1[[#This Row],[Quarter]]="q3",1,"")</f>
        <v/>
      </c>
      <c r="J1176">
        <f>IF(Table1[[#This Row],[Quarter]]="Q2",Table1[[#This Row],[Credit Amount]],"")</f>
        <v>-52.6</v>
      </c>
      <c r="K1176" t="str">
        <f>IF(Table1[[#This Row],[Quarter]]="Q3",Table1[[#This Row],[Credit Amount]],"")</f>
        <v/>
      </c>
      <c r="L1176" t="str">
        <f>IF(Table1[[#This Row],[Transaction Type]]="Upgrade",Table1[[#This Row],[Credit Amount]],IF(Table1[[#This Row],[Transaction Type]]="Activation",Table1[[#This Row],[Credit Amount]],""))</f>
        <v/>
      </c>
      <c r="M1176">
        <f>IF(Table1[[#This Row],[Transaction Type]]="Maintenance",Table1[[#This Row],[Credit Amount]],"")</f>
        <v>-52.6</v>
      </c>
      <c r="N1176">
        <v>10038</v>
      </c>
      <c r="O1176" t="s">
        <v>2489</v>
      </c>
      <c r="P1176" t="s">
        <v>2527</v>
      </c>
      <c r="Q1176" t="s">
        <v>289</v>
      </c>
      <c r="R1176">
        <v>10048</v>
      </c>
      <c r="S1176" t="s">
        <v>2489</v>
      </c>
      <c r="T1176" t="s">
        <v>2537</v>
      </c>
      <c r="U1176" t="s">
        <v>290</v>
      </c>
      <c r="V1176" t="s">
        <v>84</v>
      </c>
      <c r="W1176">
        <v>100001879</v>
      </c>
      <c r="X1176">
        <v>8005550880</v>
      </c>
      <c r="Y1176" t="s">
        <v>2595</v>
      </c>
      <c r="Z1176" t="s">
        <v>3475</v>
      </c>
      <c r="AA1176" s="13">
        <v>-52.6</v>
      </c>
      <c r="AB1176" s="14">
        <v>42512</v>
      </c>
      <c r="AC1176" t="s">
        <v>36</v>
      </c>
    </row>
    <row r="1177" spans="1:29" x14ac:dyDescent="0.25">
      <c r="A1177" t="str">
        <f>CONCATENATE("Q",ROUNDUP(MONTH(Table1[[#This Row],[Month]])/3,0))</f>
        <v>Q2</v>
      </c>
      <c r="B1177" s="14">
        <f>EOMONTH(Table1[[#This Row],[Credit Date]],-1)+1</f>
        <v>42522</v>
      </c>
      <c r="C1177" t="str">
        <f>CONCATENATE(Table1[[#This Row],[Issuer Last Name]],", ",Table1[[#This Row],[Issuer First Name]])</f>
        <v>No. 038, Employee</v>
      </c>
      <c r="D1177" t="str">
        <f>CONCATENATE(Table1[[#This Row],[Approver Last Name]],", ",Table1[[#This Row],[Approver First Name]])</f>
        <v>No. 048, Employee</v>
      </c>
      <c r="E1177" t="str">
        <f>CONCATENATE(Table1[[#This Row],[Customer Last Name]],", ",Table1[[#This Row],[Customer First Name]])</f>
        <v>No. 12235, Client</v>
      </c>
      <c r="F1177" t="str">
        <f>IF(Table1[[#This Row],[Credit Amount]]&gt;-19.99,"Less than 19.99",IF(Table1[[#This Row],[Credit Amount]]=-20,"20",IF(Table1[[#This Row],[Credit Amount]]&gt;-49.98,"20.01-49.98",IF(Table1[[#This Row],[Credit Amount]]=-49.99,"49.99",IF(Table1[[#This Row],[Credit Amount]]=-50,"50",IF(Table1[[#This Row],[Credit Amount]]&lt;-50.01,"Greater than 50"))))))</f>
        <v>Less than 19.99</v>
      </c>
      <c r="G1177" t="str">
        <f>IF(Table1[[#This Row],[Transaction Type]]="Maintenance","Non-Sales","Sales")</f>
        <v>Non-Sales</v>
      </c>
      <c r="H1177">
        <f>IF(Table1[[#This Row],[Quarter]]="q2",1,"")</f>
        <v>1</v>
      </c>
      <c r="I1177" t="str">
        <f>IF(Table1[[#This Row],[Quarter]]="q3",1,"")</f>
        <v/>
      </c>
      <c r="J1177">
        <f>IF(Table1[[#This Row],[Quarter]]="Q2",Table1[[#This Row],[Credit Amount]],"")</f>
        <v>-14.2</v>
      </c>
      <c r="K1177" t="str">
        <f>IF(Table1[[#This Row],[Quarter]]="Q3",Table1[[#This Row],[Credit Amount]],"")</f>
        <v/>
      </c>
      <c r="L1177" t="str">
        <f>IF(Table1[[#This Row],[Transaction Type]]="Upgrade",Table1[[#This Row],[Credit Amount]],IF(Table1[[#This Row],[Transaction Type]]="Activation",Table1[[#This Row],[Credit Amount]],""))</f>
        <v/>
      </c>
      <c r="M1177">
        <f>IF(Table1[[#This Row],[Transaction Type]]="Maintenance",Table1[[#This Row],[Credit Amount]],"")</f>
        <v>-14.2</v>
      </c>
      <c r="N1177">
        <v>10038</v>
      </c>
      <c r="O1177" t="s">
        <v>2489</v>
      </c>
      <c r="P1177" t="s">
        <v>2527</v>
      </c>
      <c r="Q1177" t="s">
        <v>289</v>
      </c>
      <c r="R1177">
        <v>10048</v>
      </c>
      <c r="S1177" t="s">
        <v>2489</v>
      </c>
      <c r="T1177" t="s">
        <v>2537</v>
      </c>
      <c r="U1177" t="s">
        <v>290</v>
      </c>
      <c r="V1177" t="s">
        <v>84</v>
      </c>
      <c r="W1177">
        <v>100003234</v>
      </c>
      <c r="X1177">
        <v>8005552235</v>
      </c>
      <c r="Y1177" t="s">
        <v>2595</v>
      </c>
      <c r="Z1177" t="s">
        <v>4830</v>
      </c>
      <c r="AA1177" s="13">
        <v>-14.2</v>
      </c>
      <c r="AB1177" s="14">
        <v>42528</v>
      </c>
      <c r="AC1177" t="s">
        <v>36</v>
      </c>
    </row>
    <row r="1178" spans="1:29" x14ac:dyDescent="0.25">
      <c r="A1178" t="str">
        <f>CONCATENATE("Q",ROUNDUP(MONTH(Table1[[#This Row],[Month]])/3,0))</f>
        <v>Q2</v>
      </c>
      <c r="B1178" s="14">
        <f>EOMONTH(Table1[[#This Row],[Credit Date]],-1)+1</f>
        <v>42522</v>
      </c>
      <c r="C1178" t="str">
        <f>CONCATENATE(Table1[[#This Row],[Issuer Last Name]],", ",Table1[[#This Row],[Issuer First Name]])</f>
        <v>No. 038, Employee</v>
      </c>
      <c r="D1178" t="str">
        <f>CONCATENATE(Table1[[#This Row],[Approver Last Name]],", ",Table1[[#This Row],[Approver First Name]])</f>
        <v>No. 048, Employee</v>
      </c>
      <c r="E1178" t="str">
        <f>CONCATENATE(Table1[[#This Row],[Customer Last Name]],", ",Table1[[#This Row],[Customer First Name]])</f>
        <v>No. 12197, Client</v>
      </c>
      <c r="F11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78" t="str">
        <f>IF(Table1[[#This Row],[Transaction Type]]="Maintenance","Non-Sales","Sales")</f>
        <v>Sales</v>
      </c>
      <c r="H1178">
        <f>IF(Table1[[#This Row],[Quarter]]="q2",1,"")</f>
        <v>1</v>
      </c>
      <c r="I1178" t="str">
        <f>IF(Table1[[#This Row],[Quarter]]="q3",1,"")</f>
        <v/>
      </c>
      <c r="J1178">
        <f>IF(Table1[[#This Row],[Quarter]]="Q2",Table1[[#This Row],[Credit Amount]],"")</f>
        <v>-91.63</v>
      </c>
      <c r="K1178" t="str">
        <f>IF(Table1[[#This Row],[Quarter]]="Q3",Table1[[#This Row],[Credit Amount]],"")</f>
        <v/>
      </c>
      <c r="L1178">
        <f>IF(Table1[[#This Row],[Transaction Type]]="Upgrade",Table1[[#This Row],[Credit Amount]],IF(Table1[[#This Row],[Transaction Type]]="Activation",Table1[[#This Row],[Credit Amount]],""))</f>
        <v>-91.63</v>
      </c>
      <c r="M1178" t="str">
        <f>IF(Table1[[#This Row],[Transaction Type]]="Maintenance",Table1[[#This Row],[Credit Amount]],"")</f>
        <v/>
      </c>
      <c r="N1178">
        <v>10038</v>
      </c>
      <c r="O1178" t="s">
        <v>2489</v>
      </c>
      <c r="P1178" t="s">
        <v>2527</v>
      </c>
      <c r="Q1178" t="s">
        <v>289</v>
      </c>
      <c r="R1178">
        <v>10048</v>
      </c>
      <c r="S1178" t="s">
        <v>2489</v>
      </c>
      <c r="T1178" t="s">
        <v>2537</v>
      </c>
      <c r="U1178" t="s">
        <v>290</v>
      </c>
      <c r="V1178" t="s">
        <v>84</v>
      </c>
      <c r="W1178">
        <v>100003196</v>
      </c>
      <c r="X1178">
        <v>8005552197</v>
      </c>
      <c r="Y1178" t="s">
        <v>2595</v>
      </c>
      <c r="Z1178" t="s">
        <v>4792</v>
      </c>
      <c r="AA1178" s="13">
        <v>-91.63</v>
      </c>
      <c r="AB1178" s="14">
        <v>42532</v>
      </c>
      <c r="AC1178" t="s">
        <v>37</v>
      </c>
    </row>
    <row r="1179" spans="1:29" x14ac:dyDescent="0.25">
      <c r="A1179" t="str">
        <f>CONCATENATE("Q",ROUNDUP(MONTH(Table1[[#This Row],[Month]])/3,0))</f>
        <v>Q2</v>
      </c>
      <c r="B1179" s="14">
        <f>EOMONTH(Table1[[#This Row],[Credit Date]],-1)+1</f>
        <v>42522</v>
      </c>
      <c r="C1179" t="str">
        <f>CONCATENATE(Table1[[#This Row],[Issuer Last Name]],", ",Table1[[#This Row],[Issuer First Name]])</f>
        <v>No. 038, Employee</v>
      </c>
      <c r="D1179" t="str">
        <f>CONCATENATE(Table1[[#This Row],[Approver Last Name]],", ",Table1[[#This Row],[Approver First Name]])</f>
        <v>No. 048, Employee</v>
      </c>
      <c r="E1179" t="str">
        <f>CONCATENATE(Table1[[#This Row],[Customer Last Name]],", ",Table1[[#This Row],[Customer First Name]])</f>
        <v>No. 13809, Client</v>
      </c>
      <c r="F1179" t="str">
        <f>IF(Table1[[#This Row],[Credit Amount]]&gt;-19.99,"Less than 19.99",IF(Table1[[#This Row],[Credit Amount]]=-20,"20",IF(Table1[[#This Row],[Credit Amount]]&gt;-49.98,"20.01-49.98",IF(Table1[[#This Row],[Credit Amount]]=-49.99,"49.99",IF(Table1[[#This Row],[Credit Amount]]=-50,"50",IF(Table1[[#This Row],[Credit Amount]]&lt;-50.01,"Greater than 50"))))))</f>
        <v>20.01-49.98</v>
      </c>
      <c r="G1179" t="str">
        <f>IF(Table1[[#This Row],[Transaction Type]]="Maintenance","Non-Sales","Sales")</f>
        <v>Non-Sales</v>
      </c>
      <c r="H1179">
        <f>IF(Table1[[#This Row],[Quarter]]="q2",1,"")</f>
        <v>1</v>
      </c>
      <c r="I1179" t="str">
        <f>IF(Table1[[#This Row],[Quarter]]="q3",1,"")</f>
        <v/>
      </c>
      <c r="J1179">
        <f>IF(Table1[[#This Row],[Quarter]]="Q2",Table1[[#This Row],[Credit Amount]],"")</f>
        <v>-41.33</v>
      </c>
      <c r="K1179" t="str">
        <f>IF(Table1[[#This Row],[Quarter]]="Q3",Table1[[#This Row],[Credit Amount]],"")</f>
        <v/>
      </c>
      <c r="L1179" t="str">
        <f>IF(Table1[[#This Row],[Transaction Type]]="Upgrade",Table1[[#This Row],[Credit Amount]],IF(Table1[[#This Row],[Transaction Type]]="Activation",Table1[[#This Row],[Credit Amount]],""))</f>
        <v/>
      </c>
      <c r="M1179">
        <f>IF(Table1[[#This Row],[Transaction Type]]="Maintenance",Table1[[#This Row],[Credit Amount]],"")</f>
        <v>-41.33</v>
      </c>
      <c r="N1179">
        <v>10038</v>
      </c>
      <c r="O1179" t="s">
        <v>2489</v>
      </c>
      <c r="P1179" t="s">
        <v>2527</v>
      </c>
      <c r="Q1179" t="s">
        <v>289</v>
      </c>
      <c r="R1179">
        <v>10048</v>
      </c>
      <c r="S1179" t="s">
        <v>2489</v>
      </c>
      <c r="T1179" t="s">
        <v>2537</v>
      </c>
      <c r="U1179" t="s">
        <v>290</v>
      </c>
      <c r="V1179" t="s">
        <v>84</v>
      </c>
      <c r="W1179">
        <v>100004808</v>
      </c>
      <c r="X1179">
        <v>8005553809</v>
      </c>
      <c r="Y1179" t="s">
        <v>2595</v>
      </c>
      <c r="Z1179" t="s">
        <v>6397</v>
      </c>
      <c r="AA1179" s="13">
        <v>-41.33</v>
      </c>
      <c r="AB1179" s="14">
        <v>42533</v>
      </c>
      <c r="AC1179" t="s">
        <v>36</v>
      </c>
    </row>
    <row r="1180" spans="1:29" x14ac:dyDescent="0.25">
      <c r="A1180" t="str">
        <f>CONCATENATE("Q",ROUNDUP(MONTH(Table1[[#This Row],[Month]])/3,0))</f>
        <v>Q2</v>
      </c>
      <c r="B1180" s="14">
        <f>EOMONTH(Table1[[#This Row],[Credit Date]],-1)+1</f>
        <v>42522</v>
      </c>
      <c r="C1180" t="str">
        <f>CONCATENATE(Table1[[#This Row],[Issuer Last Name]],", ",Table1[[#This Row],[Issuer First Name]])</f>
        <v>No. 038, Employee</v>
      </c>
      <c r="D1180" t="str">
        <f>CONCATENATE(Table1[[#This Row],[Approver Last Name]],", ",Table1[[#This Row],[Approver First Name]])</f>
        <v>No. 048, Employee</v>
      </c>
      <c r="E1180" t="str">
        <f>CONCATENATE(Table1[[#This Row],[Customer Last Name]],", ",Table1[[#This Row],[Customer First Name]])</f>
        <v>No. 10001, Client</v>
      </c>
      <c r="F1180" t="str">
        <f>IF(Table1[[#This Row],[Credit Amount]]&gt;-19.99,"Less than 19.99",IF(Table1[[#This Row],[Credit Amount]]=-20,"20",IF(Table1[[#This Row],[Credit Amount]]&gt;-49.98,"20.01-49.98",IF(Table1[[#This Row],[Credit Amount]]=-49.99,"49.99",IF(Table1[[#This Row],[Credit Amount]]=-50,"50",IF(Table1[[#This Row],[Credit Amount]]&lt;-50.01,"Greater than 50"))))))</f>
        <v>Less than 19.99</v>
      </c>
      <c r="G1180" t="str">
        <f>IF(Table1[[#This Row],[Transaction Type]]="Maintenance","Non-Sales","Sales")</f>
        <v>Non-Sales</v>
      </c>
      <c r="H1180">
        <f>IF(Table1[[#This Row],[Quarter]]="q2",1,"")</f>
        <v>1</v>
      </c>
      <c r="I1180" t="str">
        <f>IF(Table1[[#This Row],[Quarter]]="q3",1,"")</f>
        <v/>
      </c>
      <c r="J1180">
        <f>IF(Table1[[#This Row],[Quarter]]="Q2",Table1[[#This Row],[Credit Amount]],"")</f>
        <v>-8.14</v>
      </c>
      <c r="K1180" t="str">
        <f>IF(Table1[[#This Row],[Quarter]]="Q3",Table1[[#This Row],[Credit Amount]],"")</f>
        <v/>
      </c>
      <c r="L1180" t="str">
        <f>IF(Table1[[#This Row],[Transaction Type]]="Upgrade",Table1[[#This Row],[Credit Amount]],IF(Table1[[#This Row],[Transaction Type]]="Activation",Table1[[#This Row],[Credit Amount]],""))</f>
        <v/>
      </c>
      <c r="M1180">
        <f>IF(Table1[[#This Row],[Transaction Type]]="Maintenance",Table1[[#This Row],[Credit Amount]],"")</f>
        <v>-8.14</v>
      </c>
      <c r="N1180">
        <v>10038</v>
      </c>
      <c r="O1180" t="s">
        <v>2489</v>
      </c>
      <c r="P1180" t="s">
        <v>2527</v>
      </c>
      <c r="Q1180" t="s">
        <v>289</v>
      </c>
      <c r="R1180">
        <v>10048</v>
      </c>
      <c r="S1180" t="s">
        <v>2489</v>
      </c>
      <c r="T1180" t="s">
        <v>2537</v>
      </c>
      <c r="U1180" t="s">
        <v>290</v>
      </c>
      <c r="V1180" t="s">
        <v>84</v>
      </c>
      <c r="W1180">
        <v>100001000</v>
      </c>
      <c r="X1180">
        <v>8005550001</v>
      </c>
      <c r="Y1180" t="s">
        <v>2595</v>
      </c>
      <c r="Z1180" t="s">
        <v>2596</v>
      </c>
      <c r="AA1180" s="13">
        <v>-8.14</v>
      </c>
      <c r="AB1180" s="14">
        <v>42533</v>
      </c>
      <c r="AC1180" t="s">
        <v>36</v>
      </c>
    </row>
    <row r="1181" spans="1:29" x14ac:dyDescent="0.25">
      <c r="A1181" t="str">
        <f>CONCATENATE("Q",ROUNDUP(MONTH(Table1[[#This Row],[Month]])/3,0))</f>
        <v>Q2</v>
      </c>
      <c r="B1181" s="14">
        <f>EOMONTH(Table1[[#This Row],[Credit Date]],-1)+1</f>
        <v>42522</v>
      </c>
      <c r="C1181" t="str">
        <f>CONCATENATE(Table1[[#This Row],[Issuer Last Name]],", ",Table1[[#This Row],[Issuer First Name]])</f>
        <v>No. 038, Employee</v>
      </c>
      <c r="D1181" t="str">
        <f>CONCATENATE(Table1[[#This Row],[Approver Last Name]],", ",Table1[[#This Row],[Approver First Name]])</f>
        <v>No. 048, Employee</v>
      </c>
      <c r="E1181" t="str">
        <f>CONCATENATE(Table1[[#This Row],[Customer Last Name]],", ",Table1[[#This Row],[Customer First Name]])</f>
        <v>No. 11433, Client</v>
      </c>
      <c r="F1181" t="str">
        <f>IF(Table1[[#This Row],[Credit Amount]]&gt;-19.99,"Less than 19.99",IF(Table1[[#This Row],[Credit Amount]]=-20,"20",IF(Table1[[#This Row],[Credit Amount]]&gt;-49.98,"20.01-49.98",IF(Table1[[#This Row],[Credit Amount]]=-49.99,"49.99",IF(Table1[[#This Row],[Credit Amount]]=-50,"50",IF(Table1[[#This Row],[Credit Amount]]&lt;-50.01,"Greater than 50"))))))</f>
        <v>Less than 19.99</v>
      </c>
      <c r="G1181" t="str">
        <f>IF(Table1[[#This Row],[Transaction Type]]="Maintenance","Non-Sales","Sales")</f>
        <v>Sales</v>
      </c>
      <c r="H1181">
        <f>IF(Table1[[#This Row],[Quarter]]="q2",1,"")</f>
        <v>1</v>
      </c>
      <c r="I1181" t="str">
        <f>IF(Table1[[#This Row],[Quarter]]="q3",1,"")</f>
        <v/>
      </c>
      <c r="J1181">
        <f>IF(Table1[[#This Row],[Quarter]]="Q2",Table1[[#This Row],[Credit Amount]],"")</f>
        <v>-13.59</v>
      </c>
      <c r="K1181" t="str">
        <f>IF(Table1[[#This Row],[Quarter]]="Q3",Table1[[#This Row],[Credit Amount]],"")</f>
        <v/>
      </c>
      <c r="L1181">
        <f>IF(Table1[[#This Row],[Transaction Type]]="Upgrade",Table1[[#This Row],[Credit Amount]],IF(Table1[[#This Row],[Transaction Type]]="Activation",Table1[[#This Row],[Credit Amount]],""))</f>
        <v>-13.59</v>
      </c>
      <c r="M1181" t="str">
        <f>IF(Table1[[#This Row],[Transaction Type]]="Maintenance",Table1[[#This Row],[Credit Amount]],"")</f>
        <v/>
      </c>
      <c r="N1181">
        <v>10038</v>
      </c>
      <c r="O1181" t="s">
        <v>2489</v>
      </c>
      <c r="P1181" t="s">
        <v>2527</v>
      </c>
      <c r="Q1181" t="s">
        <v>289</v>
      </c>
      <c r="R1181">
        <v>10048</v>
      </c>
      <c r="S1181" t="s">
        <v>2489</v>
      </c>
      <c r="T1181" t="s">
        <v>2537</v>
      </c>
      <c r="U1181" t="s">
        <v>290</v>
      </c>
      <c r="V1181" t="s">
        <v>84</v>
      </c>
      <c r="W1181">
        <v>100002432</v>
      </c>
      <c r="X1181">
        <v>8005551433</v>
      </c>
      <c r="Y1181" t="s">
        <v>2595</v>
      </c>
      <c r="Z1181" t="s">
        <v>4028</v>
      </c>
      <c r="AA1181" s="13">
        <v>-13.59</v>
      </c>
      <c r="AB1181" s="14">
        <v>42534</v>
      </c>
      <c r="AC1181" t="s">
        <v>35</v>
      </c>
    </row>
    <row r="1182" spans="1:29" x14ac:dyDescent="0.25">
      <c r="A1182" t="str">
        <f>CONCATENATE("Q",ROUNDUP(MONTH(Table1[[#This Row],[Month]])/3,0))</f>
        <v>Q2</v>
      </c>
      <c r="B1182" s="14">
        <f>EOMONTH(Table1[[#This Row],[Credit Date]],-1)+1</f>
        <v>42522</v>
      </c>
      <c r="C1182" t="str">
        <f>CONCATENATE(Table1[[#This Row],[Issuer Last Name]],", ",Table1[[#This Row],[Issuer First Name]])</f>
        <v>No. 038, Employee</v>
      </c>
      <c r="D1182" t="str">
        <f>CONCATENATE(Table1[[#This Row],[Approver Last Name]],", ",Table1[[#This Row],[Approver First Name]])</f>
        <v>No. 048, Employee</v>
      </c>
      <c r="E1182" t="str">
        <f>CONCATENATE(Table1[[#This Row],[Customer Last Name]],", ",Table1[[#This Row],[Customer First Name]])</f>
        <v>No. 11652, Client</v>
      </c>
      <c r="F11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2" t="str">
        <f>IF(Table1[[#This Row],[Transaction Type]]="Maintenance","Non-Sales","Sales")</f>
        <v>Sales</v>
      </c>
      <c r="H1182">
        <f>IF(Table1[[#This Row],[Quarter]]="q2",1,"")</f>
        <v>1</v>
      </c>
      <c r="I1182" t="str">
        <f>IF(Table1[[#This Row],[Quarter]]="q3",1,"")</f>
        <v/>
      </c>
      <c r="J1182">
        <f>IF(Table1[[#This Row],[Quarter]]="Q2",Table1[[#This Row],[Credit Amount]],"")</f>
        <v>-67.38</v>
      </c>
      <c r="K1182" t="str">
        <f>IF(Table1[[#This Row],[Quarter]]="Q3",Table1[[#This Row],[Credit Amount]],"")</f>
        <v/>
      </c>
      <c r="L1182">
        <f>IF(Table1[[#This Row],[Transaction Type]]="Upgrade",Table1[[#This Row],[Credit Amount]],IF(Table1[[#This Row],[Transaction Type]]="Activation",Table1[[#This Row],[Credit Amount]],""))</f>
        <v>-67.38</v>
      </c>
      <c r="M1182" t="str">
        <f>IF(Table1[[#This Row],[Transaction Type]]="Maintenance",Table1[[#This Row],[Credit Amount]],"")</f>
        <v/>
      </c>
      <c r="N1182">
        <v>10038</v>
      </c>
      <c r="O1182" t="s">
        <v>2489</v>
      </c>
      <c r="P1182" t="s">
        <v>2527</v>
      </c>
      <c r="Q1182" t="s">
        <v>289</v>
      </c>
      <c r="R1182">
        <v>10048</v>
      </c>
      <c r="S1182" t="s">
        <v>2489</v>
      </c>
      <c r="T1182" t="s">
        <v>2537</v>
      </c>
      <c r="U1182" t="s">
        <v>290</v>
      </c>
      <c r="V1182" t="s">
        <v>84</v>
      </c>
      <c r="W1182">
        <v>100002651</v>
      </c>
      <c r="X1182">
        <v>8005551652</v>
      </c>
      <c r="Y1182" t="s">
        <v>2595</v>
      </c>
      <c r="Z1182" t="s">
        <v>4247</v>
      </c>
      <c r="AA1182" s="13">
        <v>-67.38</v>
      </c>
      <c r="AB1182" s="14">
        <v>42536</v>
      </c>
      <c r="AC1182" t="s">
        <v>37</v>
      </c>
    </row>
    <row r="1183" spans="1:29" x14ac:dyDescent="0.25">
      <c r="A1183" t="str">
        <f>CONCATENATE("Q",ROUNDUP(MONTH(Table1[[#This Row],[Month]])/3,0))</f>
        <v>Q2</v>
      </c>
      <c r="B1183" s="14">
        <f>EOMONTH(Table1[[#This Row],[Credit Date]],-1)+1</f>
        <v>42522</v>
      </c>
      <c r="C1183" t="str">
        <f>CONCATENATE(Table1[[#This Row],[Issuer Last Name]],", ",Table1[[#This Row],[Issuer First Name]])</f>
        <v>No. 038, Employee</v>
      </c>
      <c r="D1183" t="str">
        <f>CONCATENATE(Table1[[#This Row],[Approver Last Name]],", ",Table1[[#This Row],[Approver First Name]])</f>
        <v>No. 048, Employee</v>
      </c>
      <c r="E1183" t="str">
        <f>CONCATENATE(Table1[[#This Row],[Customer Last Name]],", ",Table1[[#This Row],[Customer First Name]])</f>
        <v>No. 12956, Client</v>
      </c>
      <c r="F11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3" t="str">
        <f>IF(Table1[[#This Row],[Transaction Type]]="Maintenance","Non-Sales","Sales")</f>
        <v>Non-Sales</v>
      </c>
      <c r="H1183">
        <f>IF(Table1[[#This Row],[Quarter]]="q2",1,"")</f>
        <v>1</v>
      </c>
      <c r="I1183" t="str">
        <f>IF(Table1[[#This Row],[Quarter]]="q3",1,"")</f>
        <v/>
      </c>
      <c r="J1183">
        <f>IF(Table1[[#This Row],[Quarter]]="Q2",Table1[[#This Row],[Credit Amount]],"")</f>
        <v>-51.1</v>
      </c>
      <c r="K1183" t="str">
        <f>IF(Table1[[#This Row],[Quarter]]="Q3",Table1[[#This Row],[Credit Amount]],"")</f>
        <v/>
      </c>
      <c r="L1183" t="str">
        <f>IF(Table1[[#This Row],[Transaction Type]]="Upgrade",Table1[[#This Row],[Credit Amount]],IF(Table1[[#This Row],[Transaction Type]]="Activation",Table1[[#This Row],[Credit Amount]],""))</f>
        <v/>
      </c>
      <c r="M1183">
        <f>IF(Table1[[#This Row],[Transaction Type]]="Maintenance",Table1[[#This Row],[Credit Amount]],"")</f>
        <v>-51.1</v>
      </c>
      <c r="N1183">
        <v>10038</v>
      </c>
      <c r="O1183" t="s">
        <v>2489</v>
      </c>
      <c r="P1183" t="s">
        <v>2527</v>
      </c>
      <c r="Q1183" t="s">
        <v>289</v>
      </c>
      <c r="R1183">
        <v>10048</v>
      </c>
      <c r="S1183" t="s">
        <v>2489</v>
      </c>
      <c r="T1183" t="s">
        <v>2537</v>
      </c>
      <c r="U1183" t="s">
        <v>290</v>
      </c>
      <c r="V1183" t="s">
        <v>84</v>
      </c>
      <c r="W1183">
        <v>100003955</v>
      </c>
      <c r="X1183">
        <v>8005552956</v>
      </c>
      <c r="Y1183" t="s">
        <v>2595</v>
      </c>
      <c r="Z1183" t="s">
        <v>5546</v>
      </c>
      <c r="AA1183" s="13">
        <v>-51.1</v>
      </c>
      <c r="AB1183" s="14">
        <v>42537</v>
      </c>
      <c r="AC1183" t="s">
        <v>36</v>
      </c>
    </row>
    <row r="1184" spans="1:29" x14ac:dyDescent="0.25">
      <c r="A1184" t="str">
        <f>CONCATENATE("Q",ROUNDUP(MONTH(Table1[[#This Row],[Month]])/3,0))</f>
        <v>Q2</v>
      </c>
      <c r="B1184" s="14">
        <f>EOMONTH(Table1[[#This Row],[Credit Date]],-1)+1</f>
        <v>42522</v>
      </c>
      <c r="C1184" t="str">
        <f>CONCATENATE(Table1[[#This Row],[Issuer Last Name]],", ",Table1[[#This Row],[Issuer First Name]])</f>
        <v>No. 038, Employee</v>
      </c>
      <c r="D1184" t="str">
        <f>CONCATENATE(Table1[[#This Row],[Approver Last Name]],", ",Table1[[#This Row],[Approver First Name]])</f>
        <v>No. 048, Employee</v>
      </c>
      <c r="E1184" t="str">
        <f>CONCATENATE(Table1[[#This Row],[Customer Last Name]],", ",Table1[[#This Row],[Customer First Name]])</f>
        <v>No. 10721, Client</v>
      </c>
      <c r="F11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4" t="str">
        <f>IF(Table1[[#This Row],[Transaction Type]]="Maintenance","Non-Sales","Sales")</f>
        <v>Sales</v>
      </c>
      <c r="H1184">
        <f>IF(Table1[[#This Row],[Quarter]]="q2",1,"")</f>
        <v>1</v>
      </c>
      <c r="I1184" t="str">
        <f>IF(Table1[[#This Row],[Quarter]]="q3",1,"")</f>
        <v/>
      </c>
      <c r="J1184">
        <f>IF(Table1[[#This Row],[Quarter]]="Q2",Table1[[#This Row],[Credit Amount]],"")</f>
        <v>-73.14</v>
      </c>
      <c r="K1184" t="str">
        <f>IF(Table1[[#This Row],[Quarter]]="Q3",Table1[[#This Row],[Credit Amount]],"")</f>
        <v/>
      </c>
      <c r="L1184">
        <f>IF(Table1[[#This Row],[Transaction Type]]="Upgrade",Table1[[#This Row],[Credit Amount]],IF(Table1[[#This Row],[Transaction Type]]="Activation",Table1[[#This Row],[Credit Amount]],""))</f>
        <v>-73.14</v>
      </c>
      <c r="M1184" t="str">
        <f>IF(Table1[[#This Row],[Transaction Type]]="Maintenance",Table1[[#This Row],[Credit Amount]],"")</f>
        <v/>
      </c>
      <c r="N1184">
        <v>10038</v>
      </c>
      <c r="O1184" t="s">
        <v>2489</v>
      </c>
      <c r="P1184" t="s">
        <v>2527</v>
      </c>
      <c r="Q1184" t="s">
        <v>289</v>
      </c>
      <c r="R1184">
        <v>10048</v>
      </c>
      <c r="S1184" t="s">
        <v>2489</v>
      </c>
      <c r="T1184" t="s">
        <v>2537</v>
      </c>
      <c r="U1184" t="s">
        <v>290</v>
      </c>
      <c r="V1184" t="s">
        <v>84</v>
      </c>
      <c r="W1184">
        <v>100001720</v>
      </c>
      <c r="X1184">
        <v>8005550721</v>
      </c>
      <c r="Y1184" t="s">
        <v>2595</v>
      </c>
      <c r="Z1184" t="s">
        <v>3316</v>
      </c>
      <c r="AA1184" s="13">
        <v>-73.14</v>
      </c>
      <c r="AB1184" s="14">
        <v>42539</v>
      </c>
      <c r="AC1184" t="s">
        <v>35</v>
      </c>
    </row>
    <row r="1185" spans="1:29" x14ac:dyDescent="0.25">
      <c r="A1185" t="str">
        <f>CONCATENATE("Q",ROUNDUP(MONTH(Table1[[#This Row],[Month]])/3,0))</f>
        <v>Q2</v>
      </c>
      <c r="B1185" s="14">
        <f>EOMONTH(Table1[[#This Row],[Credit Date]],-1)+1</f>
        <v>42522</v>
      </c>
      <c r="C1185" t="str">
        <f>CONCATENATE(Table1[[#This Row],[Issuer Last Name]],", ",Table1[[#This Row],[Issuer First Name]])</f>
        <v>No. 038, Employee</v>
      </c>
      <c r="D1185" t="str">
        <f>CONCATENATE(Table1[[#This Row],[Approver Last Name]],", ",Table1[[#This Row],[Approver First Name]])</f>
        <v>No. 048, Employee</v>
      </c>
      <c r="E1185" t="str">
        <f>CONCATENATE(Table1[[#This Row],[Customer Last Name]],", ",Table1[[#This Row],[Customer First Name]])</f>
        <v>No. 11615, Client</v>
      </c>
      <c r="F1185" t="str">
        <f>IF(Table1[[#This Row],[Credit Amount]]&gt;-19.99,"Less than 19.99",IF(Table1[[#This Row],[Credit Amount]]=-20,"20",IF(Table1[[#This Row],[Credit Amount]]&gt;-49.98,"20.01-49.98",IF(Table1[[#This Row],[Credit Amount]]=-49.99,"49.99",IF(Table1[[#This Row],[Credit Amount]]=-50,"50",IF(Table1[[#This Row],[Credit Amount]]&lt;-50.01,"Greater than 50"))))))</f>
        <v>20.01-49.98</v>
      </c>
      <c r="G1185" t="str">
        <f>IF(Table1[[#This Row],[Transaction Type]]="Maintenance","Non-Sales","Sales")</f>
        <v>Non-Sales</v>
      </c>
      <c r="H1185">
        <f>IF(Table1[[#This Row],[Quarter]]="q2",1,"")</f>
        <v>1</v>
      </c>
      <c r="I1185" t="str">
        <f>IF(Table1[[#This Row],[Quarter]]="q3",1,"")</f>
        <v/>
      </c>
      <c r="J1185">
        <f>IF(Table1[[#This Row],[Quarter]]="Q2",Table1[[#This Row],[Credit Amount]],"")</f>
        <v>-49.37</v>
      </c>
      <c r="K1185" t="str">
        <f>IF(Table1[[#This Row],[Quarter]]="Q3",Table1[[#This Row],[Credit Amount]],"")</f>
        <v/>
      </c>
      <c r="L1185" t="str">
        <f>IF(Table1[[#This Row],[Transaction Type]]="Upgrade",Table1[[#This Row],[Credit Amount]],IF(Table1[[#This Row],[Transaction Type]]="Activation",Table1[[#This Row],[Credit Amount]],""))</f>
        <v/>
      </c>
      <c r="M1185">
        <f>IF(Table1[[#This Row],[Transaction Type]]="Maintenance",Table1[[#This Row],[Credit Amount]],"")</f>
        <v>-49.37</v>
      </c>
      <c r="N1185">
        <v>10038</v>
      </c>
      <c r="O1185" t="s">
        <v>2489</v>
      </c>
      <c r="P1185" t="s">
        <v>2527</v>
      </c>
      <c r="Q1185" t="s">
        <v>289</v>
      </c>
      <c r="R1185">
        <v>10048</v>
      </c>
      <c r="S1185" t="s">
        <v>2489</v>
      </c>
      <c r="T1185" t="s">
        <v>2537</v>
      </c>
      <c r="U1185" t="s">
        <v>290</v>
      </c>
      <c r="V1185" t="s">
        <v>84</v>
      </c>
      <c r="W1185">
        <v>100002614</v>
      </c>
      <c r="X1185">
        <v>8005551615</v>
      </c>
      <c r="Y1185" t="s">
        <v>2595</v>
      </c>
      <c r="Z1185" t="s">
        <v>4210</v>
      </c>
      <c r="AA1185" s="13">
        <v>-49.37</v>
      </c>
      <c r="AB1185" s="14">
        <v>42541</v>
      </c>
      <c r="AC1185" t="s">
        <v>36</v>
      </c>
    </row>
    <row r="1186" spans="1:29" x14ac:dyDescent="0.25">
      <c r="A1186" t="str">
        <f>CONCATENATE("Q",ROUNDUP(MONTH(Table1[[#This Row],[Month]])/3,0))</f>
        <v>Q2</v>
      </c>
      <c r="B1186" s="14">
        <f>EOMONTH(Table1[[#This Row],[Credit Date]],-1)+1</f>
        <v>42522</v>
      </c>
      <c r="C1186" t="str">
        <f>CONCATENATE(Table1[[#This Row],[Issuer Last Name]],", ",Table1[[#This Row],[Issuer First Name]])</f>
        <v>No. 038, Employee</v>
      </c>
      <c r="D1186" t="str">
        <f>CONCATENATE(Table1[[#This Row],[Approver Last Name]],", ",Table1[[#This Row],[Approver First Name]])</f>
        <v>No. 048, Employee</v>
      </c>
      <c r="E1186" t="str">
        <f>CONCATENATE(Table1[[#This Row],[Customer Last Name]],", ",Table1[[#This Row],[Customer First Name]])</f>
        <v>No. 11471, Client</v>
      </c>
      <c r="F11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6" t="str">
        <f>IF(Table1[[#This Row],[Transaction Type]]="Maintenance","Non-Sales","Sales")</f>
        <v>Non-Sales</v>
      </c>
      <c r="H1186">
        <f>IF(Table1[[#This Row],[Quarter]]="q2",1,"")</f>
        <v>1</v>
      </c>
      <c r="I1186" t="str">
        <f>IF(Table1[[#This Row],[Quarter]]="q3",1,"")</f>
        <v/>
      </c>
      <c r="J1186">
        <f>IF(Table1[[#This Row],[Quarter]]="Q2",Table1[[#This Row],[Credit Amount]],"")</f>
        <v>-82.18</v>
      </c>
      <c r="K1186" t="str">
        <f>IF(Table1[[#This Row],[Quarter]]="Q3",Table1[[#This Row],[Credit Amount]],"")</f>
        <v/>
      </c>
      <c r="L1186" t="str">
        <f>IF(Table1[[#This Row],[Transaction Type]]="Upgrade",Table1[[#This Row],[Credit Amount]],IF(Table1[[#This Row],[Transaction Type]]="Activation",Table1[[#This Row],[Credit Amount]],""))</f>
        <v/>
      </c>
      <c r="M1186">
        <f>IF(Table1[[#This Row],[Transaction Type]]="Maintenance",Table1[[#This Row],[Credit Amount]],"")</f>
        <v>-82.18</v>
      </c>
      <c r="N1186">
        <v>10038</v>
      </c>
      <c r="O1186" t="s">
        <v>2489</v>
      </c>
      <c r="P1186" t="s">
        <v>2527</v>
      </c>
      <c r="Q1186" t="s">
        <v>289</v>
      </c>
      <c r="R1186">
        <v>10048</v>
      </c>
      <c r="S1186" t="s">
        <v>2489</v>
      </c>
      <c r="T1186" t="s">
        <v>2537</v>
      </c>
      <c r="U1186" t="s">
        <v>290</v>
      </c>
      <c r="V1186" t="s">
        <v>84</v>
      </c>
      <c r="W1186">
        <v>100002470</v>
      </c>
      <c r="X1186">
        <v>8005551471</v>
      </c>
      <c r="Y1186" t="s">
        <v>2595</v>
      </c>
      <c r="Z1186" t="s">
        <v>4066</v>
      </c>
      <c r="AA1186" s="13">
        <v>-82.18</v>
      </c>
      <c r="AB1186" s="14">
        <v>42549</v>
      </c>
      <c r="AC1186" t="s">
        <v>36</v>
      </c>
    </row>
    <row r="1187" spans="1:29" x14ac:dyDescent="0.25">
      <c r="A1187" t="str">
        <f>CONCATENATE("Q",ROUNDUP(MONTH(Table1[[#This Row],[Month]])/3,0))</f>
        <v>Q2</v>
      </c>
      <c r="B1187" s="14">
        <f>EOMONTH(Table1[[#This Row],[Credit Date]],-1)+1</f>
        <v>42522</v>
      </c>
      <c r="C1187" t="str">
        <f>CONCATENATE(Table1[[#This Row],[Issuer Last Name]],", ",Table1[[#This Row],[Issuer First Name]])</f>
        <v>No. 038, Employee</v>
      </c>
      <c r="D1187" t="str">
        <f>CONCATENATE(Table1[[#This Row],[Approver Last Name]],", ",Table1[[#This Row],[Approver First Name]])</f>
        <v>No. 048, Employee</v>
      </c>
      <c r="E1187" t="str">
        <f>CONCATENATE(Table1[[#This Row],[Customer Last Name]],", ",Table1[[#This Row],[Customer First Name]])</f>
        <v>No. 13297, Client</v>
      </c>
      <c r="F11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7" t="str">
        <f>IF(Table1[[#This Row],[Transaction Type]]="Maintenance","Non-Sales","Sales")</f>
        <v>Non-Sales</v>
      </c>
      <c r="H1187">
        <f>IF(Table1[[#This Row],[Quarter]]="q2",1,"")</f>
        <v>1</v>
      </c>
      <c r="I1187" t="str">
        <f>IF(Table1[[#This Row],[Quarter]]="q3",1,"")</f>
        <v/>
      </c>
      <c r="J1187">
        <f>IF(Table1[[#This Row],[Quarter]]="Q2",Table1[[#This Row],[Credit Amount]],"")</f>
        <v>-59.08</v>
      </c>
      <c r="K1187" t="str">
        <f>IF(Table1[[#This Row],[Quarter]]="Q3",Table1[[#This Row],[Credit Amount]],"")</f>
        <v/>
      </c>
      <c r="L1187" t="str">
        <f>IF(Table1[[#This Row],[Transaction Type]]="Upgrade",Table1[[#This Row],[Credit Amount]],IF(Table1[[#This Row],[Transaction Type]]="Activation",Table1[[#This Row],[Credit Amount]],""))</f>
        <v/>
      </c>
      <c r="M1187">
        <f>IF(Table1[[#This Row],[Transaction Type]]="Maintenance",Table1[[#This Row],[Credit Amount]],"")</f>
        <v>-59.08</v>
      </c>
      <c r="N1187">
        <v>10038</v>
      </c>
      <c r="O1187" t="s">
        <v>2489</v>
      </c>
      <c r="P1187" t="s">
        <v>2527</v>
      </c>
      <c r="Q1187" t="s">
        <v>289</v>
      </c>
      <c r="R1187">
        <v>10048</v>
      </c>
      <c r="S1187" t="s">
        <v>2489</v>
      </c>
      <c r="T1187" t="s">
        <v>2537</v>
      </c>
      <c r="U1187" t="s">
        <v>290</v>
      </c>
      <c r="V1187" t="s">
        <v>84</v>
      </c>
      <c r="W1187">
        <v>100004296</v>
      </c>
      <c r="X1187">
        <v>8005553297</v>
      </c>
      <c r="Y1187" t="s">
        <v>2595</v>
      </c>
      <c r="Z1187" t="s">
        <v>5885</v>
      </c>
      <c r="AA1187" s="13">
        <v>-59.08</v>
      </c>
      <c r="AB1187" s="14">
        <v>42549</v>
      </c>
      <c r="AC1187" t="s">
        <v>36</v>
      </c>
    </row>
    <row r="1188" spans="1:29" x14ac:dyDescent="0.25">
      <c r="A1188" t="str">
        <f>CONCATENATE("Q",ROUNDUP(MONTH(Table1[[#This Row],[Month]])/3,0))</f>
        <v>Q2</v>
      </c>
      <c r="B1188" s="14">
        <f>EOMONTH(Table1[[#This Row],[Credit Date]],-1)+1</f>
        <v>42522</v>
      </c>
      <c r="C1188" t="str">
        <f>CONCATENATE(Table1[[#This Row],[Issuer Last Name]],", ",Table1[[#This Row],[Issuer First Name]])</f>
        <v>No. 038, Employee</v>
      </c>
      <c r="D1188" t="str">
        <f>CONCATENATE(Table1[[#This Row],[Approver Last Name]],", ",Table1[[#This Row],[Approver First Name]])</f>
        <v>No. 048, Employee</v>
      </c>
      <c r="E1188" t="str">
        <f>CONCATENATE(Table1[[#This Row],[Customer Last Name]],", ",Table1[[#This Row],[Customer First Name]])</f>
        <v>No. 13700, Client</v>
      </c>
      <c r="F11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8" t="str">
        <f>IF(Table1[[#This Row],[Transaction Type]]="Maintenance","Non-Sales","Sales")</f>
        <v>Sales</v>
      </c>
      <c r="H1188">
        <f>IF(Table1[[#This Row],[Quarter]]="q2",1,"")</f>
        <v>1</v>
      </c>
      <c r="I1188" t="str">
        <f>IF(Table1[[#This Row],[Quarter]]="q3",1,"")</f>
        <v/>
      </c>
      <c r="J1188">
        <f>IF(Table1[[#This Row],[Quarter]]="Q2",Table1[[#This Row],[Credit Amount]],"")</f>
        <v>-98.99</v>
      </c>
      <c r="K1188" t="str">
        <f>IF(Table1[[#This Row],[Quarter]]="Q3",Table1[[#This Row],[Credit Amount]],"")</f>
        <v/>
      </c>
      <c r="L1188">
        <f>IF(Table1[[#This Row],[Transaction Type]]="Upgrade",Table1[[#This Row],[Credit Amount]],IF(Table1[[#This Row],[Transaction Type]]="Activation",Table1[[#This Row],[Credit Amount]],""))</f>
        <v>-98.99</v>
      </c>
      <c r="M1188" t="str">
        <f>IF(Table1[[#This Row],[Transaction Type]]="Maintenance",Table1[[#This Row],[Credit Amount]],"")</f>
        <v/>
      </c>
      <c r="N1188">
        <v>10038</v>
      </c>
      <c r="O1188" t="s">
        <v>2489</v>
      </c>
      <c r="P1188" t="s">
        <v>2527</v>
      </c>
      <c r="Q1188" t="s">
        <v>289</v>
      </c>
      <c r="R1188">
        <v>10048</v>
      </c>
      <c r="S1188" t="s">
        <v>2489</v>
      </c>
      <c r="T1188" t="s">
        <v>2537</v>
      </c>
      <c r="U1188" t="s">
        <v>290</v>
      </c>
      <c r="V1188" t="s">
        <v>84</v>
      </c>
      <c r="W1188">
        <v>100004699</v>
      </c>
      <c r="X1188">
        <v>8005553700</v>
      </c>
      <c r="Y1188" t="s">
        <v>2595</v>
      </c>
      <c r="Z1188" t="s">
        <v>6288</v>
      </c>
      <c r="AA1188" s="13">
        <v>-98.99</v>
      </c>
      <c r="AB1188" s="14">
        <v>42550</v>
      </c>
      <c r="AC1188" t="s">
        <v>37</v>
      </c>
    </row>
    <row r="1189" spans="1:29" x14ac:dyDescent="0.25">
      <c r="A1189" t="str">
        <f>CONCATENATE("Q",ROUNDUP(MONTH(Table1[[#This Row],[Month]])/3,0))</f>
        <v>Q3</v>
      </c>
      <c r="B1189" s="14">
        <f>EOMONTH(Table1[[#This Row],[Credit Date]],-1)+1</f>
        <v>42552</v>
      </c>
      <c r="C1189" t="str">
        <f>CONCATENATE(Table1[[#This Row],[Issuer Last Name]],", ",Table1[[#This Row],[Issuer First Name]])</f>
        <v>No. 038, Employee</v>
      </c>
      <c r="D1189" t="str">
        <f>CONCATENATE(Table1[[#This Row],[Approver Last Name]],", ",Table1[[#This Row],[Approver First Name]])</f>
        <v>No. 048, Employee</v>
      </c>
      <c r="E1189" t="str">
        <f>CONCATENATE(Table1[[#This Row],[Customer Last Name]],", ",Table1[[#This Row],[Customer First Name]])</f>
        <v>No. 11197, Client</v>
      </c>
      <c r="F11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89" t="str">
        <f>IF(Table1[[#This Row],[Transaction Type]]="Maintenance","Non-Sales","Sales")</f>
        <v>Non-Sales</v>
      </c>
      <c r="H1189" t="str">
        <f>IF(Table1[[#This Row],[Quarter]]="q2",1,"")</f>
        <v/>
      </c>
      <c r="I1189">
        <f>IF(Table1[[#This Row],[Quarter]]="q3",1,"")</f>
        <v>1</v>
      </c>
      <c r="J1189" t="str">
        <f>IF(Table1[[#This Row],[Quarter]]="Q2",Table1[[#This Row],[Credit Amount]],"")</f>
        <v/>
      </c>
      <c r="K1189">
        <f>IF(Table1[[#This Row],[Quarter]]="Q3",Table1[[#This Row],[Credit Amount]],"")</f>
        <v>-87.59</v>
      </c>
      <c r="L1189" t="str">
        <f>IF(Table1[[#This Row],[Transaction Type]]="Upgrade",Table1[[#This Row],[Credit Amount]],IF(Table1[[#This Row],[Transaction Type]]="Activation",Table1[[#This Row],[Credit Amount]],""))</f>
        <v/>
      </c>
      <c r="M1189">
        <f>IF(Table1[[#This Row],[Transaction Type]]="Maintenance",Table1[[#This Row],[Credit Amount]],"")</f>
        <v>-87.59</v>
      </c>
      <c r="N1189">
        <v>10038</v>
      </c>
      <c r="O1189" t="s">
        <v>2489</v>
      </c>
      <c r="P1189" t="s">
        <v>2527</v>
      </c>
      <c r="Q1189" t="s">
        <v>289</v>
      </c>
      <c r="R1189">
        <v>10048</v>
      </c>
      <c r="S1189" t="s">
        <v>2489</v>
      </c>
      <c r="T1189" t="s">
        <v>2537</v>
      </c>
      <c r="U1189" t="s">
        <v>290</v>
      </c>
      <c r="V1189" t="s">
        <v>84</v>
      </c>
      <c r="W1189">
        <v>100002196</v>
      </c>
      <c r="X1189">
        <v>8005551197</v>
      </c>
      <c r="Y1189" t="s">
        <v>2595</v>
      </c>
      <c r="Z1189" t="s">
        <v>3792</v>
      </c>
      <c r="AA1189" s="13">
        <v>-87.59</v>
      </c>
      <c r="AB1189" s="14">
        <v>42552</v>
      </c>
      <c r="AC1189" t="s">
        <v>36</v>
      </c>
    </row>
    <row r="1190" spans="1:29" x14ac:dyDescent="0.25">
      <c r="A1190" t="str">
        <f>CONCATENATE("Q",ROUNDUP(MONTH(Table1[[#This Row],[Month]])/3,0))</f>
        <v>Q3</v>
      </c>
      <c r="B1190" s="14">
        <f>EOMONTH(Table1[[#This Row],[Credit Date]],-1)+1</f>
        <v>42552</v>
      </c>
      <c r="C1190" t="str">
        <f>CONCATENATE(Table1[[#This Row],[Issuer Last Name]],", ",Table1[[#This Row],[Issuer First Name]])</f>
        <v>No. 038, Employee</v>
      </c>
      <c r="D1190" t="str">
        <f>CONCATENATE(Table1[[#This Row],[Approver Last Name]],", ",Table1[[#This Row],[Approver First Name]])</f>
        <v>No. 048, Employee</v>
      </c>
      <c r="E1190" t="str">
        <f>CONCATENATE(Table1[[#This Row],[Customer Last Name]],", ",Table1[[#This Row],[Customer First Name]])</f>
        <v>No. 12255, Client</v>
      </c>
      <c r="F11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90" t="str">
        <f>IF(Table1[[#This Row],[Transaction Type]]="Maintenance","Non-Sales","Sales")</f>
        <v>Non-Sales</v>
      </c>
      <c r="H1190" t="str">
        <f>IF(Table1[[#This Row],[Quarter]]="q2",1,"")</f>
        <v/>
      </c>
      <c r="I1190">
        <f>IF(Table1[[#This Row],[Quarter]]="q3",1,"")</f>
        <v>1</v>
      </c>
      <c r="J1190" t="str">
        <f>IF(Table1[[#This Row],[Quarter]]="Q2",Table1[[#This Row],[Credit Amount]],"")</f>
        <v/>
      </c>
      <c r="K1190">
        <f>IF(Table1[[#This Row],[Quarter]]="Q3",Table1[[#This Row],[Credit Amount]],"")</f>
        <v>-61.76</v>
      </c>
      <c r="L1190" t="str">
        <f>IF(Table1[[#This Row],[Transaction Type]]="Upgrade",Table1[[#This Row],[Credit Amount]],IF(Table1[[#This Row],[Transaction Type]]="Activation",Table1[[#This Row],[Credit Amount]],""))</f>
        <v/>
      </c>
      <c r="M1190">
        <f>IF(Table1[[#This Row],[Transaction Type]]="Maintenance",Table1[[#This Row],[Credit Amount]],"")</f>
        <v>-61.76</v>
      </c>
      <c r="N1190">
        <v>10038</v>
      </c>
      <c r="O1190" t="s">
        <v>2489</v>
      </c>
      <c r="P1190" t="s">
        <v>2527</v>
      </c>
      <c r="Q1190" t="s">
        <v>289</v>
      </c>
      <c r="R1190">
        <v>10048</v>
      </c>
      <c r="S1190" t="s">
        <v>2489</v>
      </c>
      <c r="T1190" t="s">
        <v>2537</v>
      </c>
      <c r="U1190" t="s">
        <v>290</v>
      </c>
      <c r="V1190" t="s">
        <v>84</v>
      </c>
      <c r="W1190">
        <v>100003254</v>
      </c>
      <c r="X1190">
        <v>8005552255</v>
      </c>
      <c r="Y1190" t="s">
        <v>2595</v>
      </c>
      <c r="Z1190" t="s">
        <v>4850</v>
      </c>
      <c r="AA1190" s="13">
        <v>-61.76</v>
      </c>
      <c r="AB1190" s="14">
        <v>42553</v>
      </c>
      <c r="AC1190" t="s">
        <v>36</v>
      </c>
    </row>
    <row r="1191" spans="1:29" x14ac:dyDescent="0.25">
      <c r="A1191" t="str">
        <f>CONCATENATE("Q",ROUNDUP(MONTH(Table1[[#This Row],[Month]])/3,0))</f>
        <v>Q3</v>
      </c>
      <c r="B1191" s="14">
        <f>EOMONTH(Table1[[#This Row],[Credit Date]],-1)+1</f>
        <v>42552</v>
      </c>
      <c r="C1191" t="str">
        <f>CONCATENATE(Table1[[#This Row],[Issuer Last Name]],", ",Table1[[#This Row],[Issuer First Name]])</f>
        <v>No. 038, Employee</v>
      </c>
      <c r="D1191" t="str">
        <f>CONCATENATE(Table1[[#This Row],[Approver Last Name]],", ",Table1[[#This Row],[Approver First Name]])</f>
        <v>No. 038, Employee</v>
      </c>
      <c r="E1191" t="str">
        <f>CONCATENATE(Table1[[#This Row],[Customer Last Name]],", ",Table1[[#This Row],[Customer First Name]])</f>
        <v>No. 14020, Client</v>
      </c>
      <c r="F1191" t="str">
        <f>IF(Table1[[#This Row],[Credit Amount]]&gt;-19.99,"Less than 19.99",IF(Table1[[#This Row],[Credit Amount]]=-20,"20",IF(Table1[[#This Row],[Credit Amount]]&gt;-49.98,"20.01-49.98",IF(Table1[[#This Row],[Credit Amount]]=-49.99,"49.99",IF(Table1[[#This Row],[Credit Amount]]=-50,"50",IF(Table1[[#This Row],[Credit Amount]]&lt;-50.01,"Greater than 50"))))))</f>
        <v>20.01-49.98</v>
      </c>
      <c r="G1191" t="str">
        <f>IF(Table1[[#This Row],[Transaction Type]]="Maintenance","Non-Sales","Sales")</f>
        <v>Non-Sales</v>
      </c>
      <c r="H1191" t="str">
        <f>IF(Table1[[#This Row],[Quarter]]="q2",1,"")</f>
        <v/>
      </c>
      <c r="I1191">
        <f>IF(Table1[[#This Row],[Quarter]]="q3",1,"")</f>
        <v>1</v>
      </c>
      <c r="J1191" t="str">
        <f>IF(Table1[[#This Row],[Quarter]]="Q2",Table1[[#This Row],[Credit Amount]],"")</f>
        <v/>
      </c>
      <c r="K1191">
        <f>IF(Table1[[#This Row],[Quarter]]="Q3",Table1[[#This Row],[Credit Amount]],"")</f>
        <v>-32.79</v>
      </c>
      <c r="L1191" t="str">
        <f>IF(Table1[[#This Row],[Transaction Type]]="Upgrade",Table1[[#This Row],[Credit Amount]],IF(Table1[[#This Row],[Transaction Type]]="Activation",Table1[[#This Row],[Credit Amount]],""))</f>
        <v/>
      </c>
      <c r="M1191">
        <f>IF(Table1[[#This Row],[Transaction Type]]="Maintenance",Table1[[#This Row],[Credit Amount]],"")</f>
        <v>-32.79</v>
      </c>
      <c r="N1191">
        <v>10038</v>
      </c>
      <c r="O1191" t="s">
        <v>2489</v>
      </c>
      <c r="P1191" t="s">
        <v>2527</v>
      </c>
      <c r="Q1191" t="s">
        <v>289</v>
      </c>
      <c r="R1191">
        <v>10038</v>
      </c>
      <c r="S1191" t="s">
        <v>2489</v>
      </c>
      <c r="T1191" t="s">
        <v>2527</v>
      </c>
      <c r="U1191" t="s">
        <v>289</v>
      </c>
      <c r="V1191" t="s">
        <v>84</v>
      </c>
      <c r="W1191">
        <v>100005019</v>
      </c>
      <c r="X1191">
        <v>8005554020</v>
      </c>
      <c r="Y1191" t="s">
        <v>2595</v>
      </c>
      <c r="Z1191" t="s">
        <v>6608</v>
      </c>
      <c r="AA1191" s="13">
        <v>-32.79</v>
      </c>
      <c r="AB1191" s="14">
        <v>42557</v>
      </c>
      <c r="AC1191" t="s">
        <v>36</v>
      </c>
    </row>
    <row r="1192" spans="1:29" x14ac:dyDescent="0.25">
      <c r="A1192" t="str">
        <f>CONCATENATE("Q",ROUNDUP(MONTH(Table1[[#This Row],[Month]])/3,0))</f>
        <v>Q3</v>
      </c>
      <c r="B1192" s="14">
        <f>EOMONTH(Table1[[#This Row],[Credit Date]],-1)+1</f>
        <v>42552</v>
      </c>
      <c r="C1192" t="str">
        <f>CONCATENATE(Table1[[#This Row],[Issuer Last Name]],", ",Table1[[#This Row],[Issuer First Name]])</f>
        <v>No. 038, Employee</v>
      </c>
      <c r="D1192" t="str">
        <f>CONCATENATE(Table1[[#This Row],[Approver Last Name]],", ",Table1[[#This Row],[Approver First Name]])</f>
        <v>No. 048, Employee</v>
      </c>
      <c r="E1192" t="str">
        <f>CONCATENATE(Table1[[#This Row],[Customer Last Name]],", ",Table1[[#This Row],[Customer First Name]])</f>
        <v>No. 12152, Client</v>
      </c>
      <c r="F11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92" t="str">
        <f>IF(Table1[[#This Row],[Transaction Type]]="Maintenance","Non-Sales","Sales")</f>
        <v>Non-Sales</v>
      </c>
      <c r="H1192" t="str">
        <f>IF(Table1[[#This Row],[Quarter]]="q2",1,"")</f>
        <v/>
      </c>
      <c r="I1192">
        <f>IF(Table1[[#This Row],[Quarter]]="q3",1,"")</f>
        <v>1</v>
      </c>
      <c r="J1192" t="str">
        <f>IF(Table1[[#This Row],[Quarter]]="Q2",Table1[[#This Row],[Credit Amount]],"")</f>
        <v/>
      </c>
      <c r="K1192">
        <f>IF(Table1[[#This Row],[Quarter]]="Q3",Table1[[#This Row],[Credit Amount]],"")</f>
        <v>-83.46</v>
      </c>
      <c r="L1192" t="str">
        <f>IF(Table1[[#This Row],[Transaction Type]]="Upgrade",Table1[[#This Row],[Credit Amount]],IF(Table1[[#This Row],[Transaction Type]]="Activation",Table1[[#This Row],[Credit Amount]],""))</f>
        <v/>
      </c>
      <c r="M1192">
        <f>IF(Table1[[#This Row],[Transaction Type]]="Maintenance",Table1[[#This Row],[Credit Amount]],"")</f>
        <v>-83.46</v>
      </c>
      <c r="N1192">
        <v>10038</v>
      </c>
      <c r="O1192" t="s">
        <v>2489</v>
      </c>
      <c r="P1192" t="s">
        <v>2527</v>
      </c>
      <c r="Q1192" t="s">
        <v>289</v>
      </c>
      <c r="R1192">
        <v>10048</v>
      </c>
      <c r="S1192" t="s">
        <v>2489</v>
      </c>
      <c r="T1192" t="s">
        <v>2537</v>
      </c>
      <c r="U1192" t="s">
        <v>290</v>
      </c>
      <c r="V1192" t="s">
        <v>84</v>
      </c>
      <c r="W1192">
        <v>100003151</v>
      </c>
      <c r="X1192">
        <v>8005552152</v>
      </c>
      <c r="Y1192" t="s">
        <v>2595</v>
      </c>
      <c r="Z1192" t="s">
        <v>4747</v>
      </c>
      <c r="AA1192" s="13">
        <v>-83.46</v>
      </c>
      <c r="AB1192" s="14">
        <v>42559</v>
      </c>
      <c r="AC1192" t="s">
        <v>36</v>
      </c>
    </row>
    <row r="1193" spans="1:29" x14ac:dyDescent="0.25">
      <c r="A1193" t="str">
        <f>CONCATENATE("Q",ROUNDUP(MONTH(Table1[[#This Row],[Month]])/3,0))</f>
        <v>Q3</v>
      </c>
      <c r="B1193" s="14">
        <f>EOMONTH(Table1[[#This Row],[Credit Date]],-1)+1</f>
        <v>42552</v>
      </c>
      <c r="C1193" t="str">
        <f>CONCATENATE(Table1[[#This Row],[Issuer Last Name]],", ",Table1[[#This Row],[Issuer First Name]])</f>
        <v>No. 038, Employee</v>
      </c>
      <c r="D1193" t="str">
        <f>CONCATENATE(Table1[[#This Row],[Approver Last Name]],", ",Table1[[#This Row],[Approver First Name]])</f>
        <v>No. 048, Employee</v>
      </c>
      <c r="E1193" t="str">
        <f>CONCATENATE(Table1[[#This Row],[Customer Last Name]],", ",Table1[[#This Row],[Customer First Name]])</f>
        <v>No. 13035, Client</v>
      </c>
      <c r="F11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93" t="str">
        <f>IF(Table1[[#This Row],[Transaction Type]]="Maintenance","Non-Sales","Sales")</f>
        <v>Non-Sales</v>
      </c>
      <c r="H1193" t="str">
        <f>IF(Table1[[#This Row],[Quarter]]="q2",1,"")</f>
        <v/>
      </c>
      <c r="I1193">
        <f>IF(Table1[[#This Row],[Quarter]]="q3",1,"")</f>
        <v>1</v>
      </c>
      <c r="J1193" t="str">
        <f>IF(Table1[[#This Row],[Quarter]]="Q2",Table1[[#This Row],[Credit Amount]],"")</f>
        <v/>
      </c>
      <c r="K1193">
        <f>IF(Table1[[#This Row],[Quarter]]="Q3",Table1[[#This Row],[Credit Amount]],"")</f>
        <v>-88.22</v>
      </c>
      <c r="L1193" t="str">
        <f>IF(Table1[[#This Row],[Transaction Type]]="Upgrade",Table1[[#This Row],[Credit Amount]],IF(Table1[[#This Row],[Transaction Type]]="Activation",Table1[[#This Row],[Credit Amount]],""))</f>
        <v/>
      </c>
      <c r="M1193">
        <f>IF(Table1[[#This Row],[Transaction Type]]="Maintenance",Table1[[#This Row],[Credit Amount]],"")</f>
        <v>-88.22</v>
      </c>
      <c r="N1193">
        <v>10038</v>
      </c>
      <c r="O1193" t="s">
        <v>2489</v>
      </c>
      <c r="P1193" t="s">
        <v>2527</v>
      </c>
      <c r="Q1193" t="s">
        <v>289</v>
      </c>
      <c r="R1193">
        <v>10048</v>
      </c>
      <c r="S1193" t="s">
        <v>2489</v>
      </c>
      <c r="T1193" t="s">
        <v>2537</v>
      </c>
      <c r="U1193" t="s">
        <v>290</v>
      </c>
      <c r="V1193" t="s">
        <v>84</v>
      </c>
      <c r="W1193">
        <v>100004034</v>
      </c>
      <c r="X1193">
        <v>8005553035</v>
      </c>
      <c r="Y1193" t="s">
        <v>2595</v>
      </c>
      <c r="Z1193" t="s">
        <v>5623</v>
      </c>
      <c r="AA1193" s="13">
        <v>-88.22</v>
      </c>
      <c r="AB1193" s="14">
        <v>42563</v>
      </c>
      <c r="AC1193" t="s">
        <v>36</v>
      </c>
    </row>
    <row r="1194" spans="1:29" x14ac:dyDescent="0.25">
      <c r="A1194" t="str">
        <f>CONCATENATE("Q",ROUNDUP(MONTH(Table1[[#This Row],[Month]])/3,0))</f>
        <v>Q3</v>
      </c>
      <c r="B1194" s="14">
        <f>EOMONTH(Table1[[#This Row],[Credit Date]],-1)+1</f>
        <v>42552</v>
      </c>
      <c r="C1194" t="str">
        <f>CONCATENATE(Table1[[#This Row],[Issuer Last Name]],", ",Table1[[#This Row],[Issuer First Name]])</f>
        <v>No. 038, Employee</v>
      </c>
      <c r="D1194" t="str">
        <f>CONCATENATE(Table1[[#This Row],[Approver Last Name]],", ",Table1[[#This Row],[Approver First Name]])</f>
        <v>No. 038, Employee</v>
      </c>
      <c r="E1194" t="str">
        <f>CONCATENATE(Table1[[#This Row],[Customer Last Name]],", ",Table1[[#This Row],[Customer First Name]])</f>
        <v>No. 11641, Client</v>
      </c>
      <c r="F1194" t="str">
        <f>IF(Table1[[#This Row],[Credit Amount]]&gt;-19.99,"Less than 19.99",IF(Table1[[#This Row],[Credit Amount]]=-20,"20",IF(Table1[[#This Row],[Credit Amount]]&gt;-49.98,"20.01-49.98",IF(Table1[[#This Row],[Credit Amount]]=-49.99,"49.99",IF(Table1[[#This Row],[Credit Amount]]=-50,"50",IF(Table1[[#This Row],[Credit Amount]]&lt;-50.01,"Greater than 50"))))))</f>
        <v>Less than 19.99</v>
      </c>
      <c r="G1194" t="str">
        <f>IF(Table1[[#This Row],[Transaction Type]]="Maintenance","Non-Sales","Sales")</f>
        <v>Non-Sales</v>
      </c>
      <c r="H1194" t="str">
        <f>IF(Table1[[#This Row],[Quarter]]="q2",1,"")</f>
        <v/>
      </c>
      <c r="I1194">
        <f>IF(Table1[[#This Row],[Quarter]]="q3",1,"")</f>
        <v>1</v>
      </c>
      <c r="J1194" t="str">
        <f>IF(Table1[[#This Row],[Quarter]]="Q2",Table1[[#This Row],[Credit Amount]],"")</f>
        <v/>
      </c>
      <c r="K1194">
        <f>IF(Table1[[#This Row],[Quarter]]="Q3",Table1[[#This Row],[Credit Amount]],"")</f>
        <v>-11.03</v>
      </c>
      <c r="L1194" t="str">
        <f>IF(Table1[[#This Row],[Transaction Type]]="Upgrade",Table1[[#This Row],[Credit Amount]],IF(Table1[[#This Row],[Transaction Type]]="Activation",Table1[[#This Row],[Credit Amount]],""))</f>
        <v/>
      </c>
      <c r="M1194">
        <f>IF(Table1[[#This Row],[Transaction Type]]="Maintenance",Table1[[#This Row],[Credit Amount]],"")</f>
        <v>-11.03</v>
      </c>
      <c r="N1194">
        <v>10038</v>
      </c>
      <c r="O1194" t="s">
        <v>2489</v>
      </c>
      <c r="P1194" t="s">
        <v>2527</v>
      </c>
      <c r="Q1194" t="s">
        <v>289</v>
      </c>
      <c r="R1194">
        <v>10038</v>
      </c>
      <c r="S1194" t="s">
        <v>2489</v>
      </c>
      <c r="T1194" t="s">
        <v>2527</v>
      </c>
      <c r="U1194" t="s">
        <v>289</v>
      </c>
      <c r="V1194" t="s">
        <v>84</v>
      </c>
      <c r="W1194">
        <v>100002640</v>
      </c>
      <c r="X1194">
        <v>8005551641</v>
      </c>
      <c r="Y1194" t="s">
        <v>2595</v>
      </c>
      <c r="Z1194" t="s">
        <v>4236</v>
      </c>
      <c r="AA1194" s="13">
        <v>-11.03</v>
      </c>
      <c r="AB1194" s="14">
        <v>42581</v>
      </c>
      <c r="AC1194" t="s">
        <v>36</v>
      </c>
    </row>
    <row r="1195" spans="1:29" x14ac:dyDescent="0.25">
      <c r="A1195" t="str">
        <f>CONCATENATE("Q",ROUNDUP(MONTH(Table1[[#This Row],[Month]])/3,0))</f>
        <v>Q3</v>
      </c>
      <c r="B1195" s="14">
        <f>EOMONTH(Table1[[#This Row],[Credit Date]],-1)+1</f>
        <v>42583</v>
      </c>
      <c r="C1195" t="str">
        <f>CONCATENATE(Table1[[#This Row],[Issuer Last Name]],", ",Table1[[#This Row],[Issuer First Name]])</f>
        <v>No. 038, Employee</v>
      </c>
      <c r="D1195" t="str">
        <f>CONCATENATE(Table1[[#This Row],[Approver Last Name]],", ",Table1[[#This Row],[Approver First Name]])</f>
        <v>No. 038, Employee</v>
      </c>
      <c r="E1195" t="str">
        <f>CONCATENATE(Table1[[#This Row],[Customer Last Name]],", ",Table1[[#This Row],[Customer First Name]])</f>
        <v>No. 12595, Client</v>
      </c>
      <c r="F1195" t="str">
        <f>IF(Table1[[#This Row],[Credit Amount]]&gt;-19.99,"Less than 19.99",IF(Table1[[#This Row],[Credit Amount]]=-20,"20",IF(Table1[[#This Row],[Credit Amount]]&gt;-49.98,"20.01-49.98",IF(Table1[[#This Row],[Credit Amount]]=-49.99,"49.99",IF(Table1[[#This Row],[Credit Amount]]=-50,"50",IF(Table1[[#This Row],[Credit Amount]]&lt;-50.01,"Greater than 50"))))))</f>
        <v>20.01-49.98</v>
      </c>
      <c r="G1195" t="str">
        <f>IF(Table1[[#This Row],[Transaction Type]]="Maintenance","Non-Sales","Sales")</f>
        <v>Sales</v>
      </c>
      <c r="H1195" t="str">
        <f>IF(Table1[[#This Row],[Quarter]]="q2",1,"")</f>
        <v/>
      </c>
      <c r="I1195">
        <f>IF(Table1[[#This Row],[Quarter]]="q3",1,"")</f>
        <v>1</v>
      </c>
      <c r="J1195" t="str">
        <f>IF(Table1[[#This Row],[Quarter]]="Q2",Table1[[#This Row],[Credit Amount]],"")</f>
        <v/>
      </c>
      <c r="K1195">
        <f>IF(Table1[[#This Row],[Quarter]]="Q3",Table1[[#This Row],[Credit Amount]],"")</f>
        <v>-30.36</v>
      </c>
      <c r="L1195">
        <f>IF(Table1[[#This Row],[Transaction Type]]="Upgrade",Table1[[#This Row],[Credit Amount]],IF(Table1[[#This Row],[Transaction Type]]="Activation",Table1[[#This Row],[Credit Amount]],""))</f>
        <v>-30.36</v>
      </c>
      <c r="M1195" t="str">
        <f>IF(Table1[[#This Row],[Transaction Type]]="Maintenance",Table1[[#This Row],[Credit Amount]],"")</f>
        <v/>
      </c>
      <c r="N1195">
        <v>10038</v>
      </c>
      <c r="O1195" t="s">
        <v>2489</v>
      </c>
      <c r="P1195" t="s">
        <v>2527</v>
      </c>
      <c r="Q1195" t="s">
        <v>289</v>
      </c>
      <c r="R1195">
        <v>10038</v>
      </c>
      <c r="S1195" t="s">
        <v>2489</v>
      </c>
      <c r="T1195" t="s">
        <v>2527</v>
      </c>
      <c r="U1195" t="s">
        <v>289</v>
      </c>
      <c r="V1195" t="s">
        <v>84</v>
      </c>
      <c r="W1195">
        <v>100003594</v>
      </c>
      <c r="X1195">
        <v>8005552595</v>
      </c>
      <c r="Y1195" t="s">
        <v>2595</v>
      </c>
      <c r="Z1195" t="s">
        <v>5190</v>
      </c>
      <c r="AA1195" s="13">
        <v>-30.36</v>
      </c>
      <c r="AB1195" s="14">
        <v>42588</v>
      </c>
      <c r="AC1195" t="s">
        <v>37</v>
      </c>
    </row>
    <row r="1196" spans="1:29" x14ac:dyDescent="0.25">
      <c r="A1196" t="str">
        <f>CONCATENATE("Q",ROUNDUP(MONTH(Table1[[#This Row],[Month]])/3,0))</f>
        <v>Q3</v>
      </c>
      <c r="B1196" s="14">
        <f>EOMONTH(Table1[[#This Row],[Credit Date]],-1)+1</f>
        <v>42583</v>
      </c>
      <c r="C1196" t="str">
        <f>CONCATENATE(Table1[[#This Row],[Issuer Last Name]],", ",Table1[[#This Row],[Issuer First Name]])</f>
        <v>No. 038, Employee</v>
      </c>
      <c r="D1196" t="str">
        <f>CONCATENATE(Table1[[#This Row],[Approver Last Name]],", ",Table1[[#This Row],[Approver First Name]])</f>
        <v>No. 048, Employee</v>
      </c>
      <c r="E1196" t="str">
        <f>CONCATENATE(Table1[[#This Row],[Customer Last Name]],", ",Table1[[#This Row],[Customer First Name]])</f>
        <v>No. 10646, Client</v>
      </c>
      <c r="F11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96" t="str">
        <f>IF(Table1[[#This Row],[Transaction Type]]="Maintenance","Non-Sales","Sales")</f>
        <v>Sales</v>
      </c>
      <c r="H1196" t="str">
        <f>IF(Table1[[#This Row],[Quarter]]="q2",1,"")</f>
        <v/>
      </c>
      <c r="I1196">
        <f>IF(Table1[[#This Row],[Quarter]]="q3",1,"")</f>
        <v>1</v>
      </c>
      <c r="J1196" t="str">
        <f>IF(Table1[[#This Row],[Quarter]]="Q2",Table1[[#This Row],[Credit Amount]],"")</f>
        <v/>
      </c>
      <c r="K1196">
        <f>IF(Table1[[#This Row],[Quarter]]="Q3",Table1[[#This Row],[Credit Amount]],"")</f>
        <v>-65.510000000000005</v>
      </c>
      <c r="L1196">
        <f>IF(Table1[[#This Row],[Transaction Type]]="Upgrade",Table1[[#This Row],[Credit Amount]],IF(Table1[[#This Row],[Transaction Type]]="Activation",Table1[[#This Row],[Credit Amount]],""))</f>
        <v>-65.510000000000005</v>
      </c>
      <c r="M1196" t="str">
        <f>IF(Table1[[#This Row],[Transaction Type]]="Maintenance",Table1[[#This Row],[Credit Amount]],"")</f>
        <v/>
      </c>
      <c r="N1196">
        <v>10038</v>
      </c>
      <c r="O1196" t="s">
        <v>2489</v>
      </c>
      <c r="P1196" t="s">
        <v>2527</v>
      </c>
      <c r="Q1196" t="s">
        <v>289</v>
      </c>
      <c r="R1196">
        <v>10048</v>
      </c>
      <c r="S1196" t="s">
        <v>2489</v>
      </c>
      <c r="T1196" t="s">
        <v>2537</v>
      </c>
      <c r="U1196" t="s">
        <v>290</v>
      </c>
      <c r="V1196" t="s">
        <v>84</v>
      </c>
      <c r="W1196">
        <v>100001645</v>
      </c>
      <c r="X1196">
        <v>8005550646</v>
      </c>
      <c r="Y1196" t="s">
        <v>2595</v>
      </c>
      <c r="Z1196" t="s">
        <v>3241</v>
      </c>
      <c r="AA1196" s="13">
        <v>-65.510000000000005</v>
      </c>
      <c r="AB1196" s="14">
        <v>42592</v>
      </c>
      <c r="AC1196" t="s">
        <v>35</v>
      </c>
    </row>
    <row r="1197" spans="1:29" x14ac:dyDescent="0.25">
      <c r="A1197" t="str">
        <f>CONCATENATE("Q",ROUNDUP(MONTH(Table1[[#This Row],[Month]])/3,0))</f>
        <v>Q3</v>
      </c>
      <c r="B1197" s="14">
        <f>EOMONTH(Table1[[#This Row],[Credit Date]],-1)+1</f>
        <v>42583</v>
      </c>
      <c r="C1197" t="str">
        <f>CONCATENATE(Table1[[#This Row],[Issuer Last Name]],", ",Table1[[#This Row],[Issuer First Name]])</f>
        <v>No. 038, Employee</v>
      </c>
      <c r="D1197" t="str">
        <f>CONCATENATE(Table1[[#This Row],[Approver Last Name]],", ",Table1[[#This Row],[Approver First Name]])</f>
        <v>No. 038, Employee</v>
      </c>
      <c r="E1197" t="str">
        <f>CONCATENATE(Table1[[#This Row],[Customer Last Name]],", ",Table1[[#This Row],[Customer First Name]])</f>
        <v>No. 13584, Client</v>
      </c>
      <c r="F1197" t="str">
        <f>IF(Table1[[#This Row],[Credit Amount]]&gt;-19.99,"Less than 19.99",IF(Table1[[#This Row],[Credit Amount]]=-20,"20",IF(Table1[[#This Row],[Credit Amount]]&gt;-49.98,"20.01-49.98",IF(Table1[[#This Row],[Credit Amount]]=-49.99,"49.99",IF(Table1[[#This Row],[Credit Amount]]=-50,"50",IF(Table1[[#This Row],[Credit Amount]]&lt;-50.01,"Greater than 50"))))))</f>
        <v>20.01-49.98</v>
      </c>
      <c r="G1197" t="str">
        <f>IF(Table1[[#This Row],[Transaction Type]]="Maintenance","Non-Sales","Sales")</f>
        <v>Non-Sales</v>
      </c>
      <c r="H1197" t="str">
        <f>IF(Table1[[#This Row],[Quarter]]="q2",1,"")</f>
        <v/>
      </c>
      <c r="I1197">
        <f>IF(Table1[[#This Row],[Quarter]]="q3",1,"")</f>
        <v>1</v>
      </c>
      <c r="J1197" t="str">
        <f>IF(Table1[[#This Row],[Quarter]]="Q2",Table1[[#This Row],[Credit Amount]],"")</f>
        <v/>
      </c>
      <c r="K1197">
        <f>IF(Table1[[#This Row],[Quarter]]="Q3",Table1[[#This Row],[Credit Amount]],"")</f>
        <v>-23.04</v>
      </c>
      <c r="L1197" t="str">
        <f>IF(Table1[[#This Row],[Transaction Type]]="Upgrade",Table1[[#This Row],[Credit Amount]],IF(Table1[[#This Row],[Transaction Type]]="Activation",Table1[[#This Row],[Credit Amount]],""))</f>
        <v/>
      </c>
      <c r="M1197">
        <f>IF(Table1[[#This Row],[Transaction Type]]="Maintenance",Table1[[#This Row],[Credit Amount]],"")</f>
        <v>-23.04</v>
      </c>
      <c r="N1197">
        <v>10038</v>
      </c>
      <c r="O1197" t="s">
        <v>2489</v>
      </c>
      <c r="P1197" t="s">
        <v>2527</v>
      </c>
      <c r="Q1197" t="s">
        <v>289</v>
      </c>
      <c r="R1197">
        <v>10038</v>
      </c>
      <c r="S1197" t="s">
        <v>2489</v>
      </c>
      <c r="T1197" t="s">
        <v>2527</v>
      </c>
      <c r="U1197" t="s">
        <v>289</v>
      </c>
      <c r="V1197" t="s">
        <v>84</v>
      </c>
      <c r="W1197">
        <v>100004583</v>
      </c>
      <c r="X1197">
        <v>8005553584</v>
      </c>
      <c r="Y1197" t="s">
        <v>2595</v>
      </c>
      <c r="Z1197" t="s">
        <v>6172</v>
      </c>
      <c r="AA1197" s="13">
        <v>-23.04</v>
      </c>
      <c r="AB1197" s="14">
        <v>42593</v>
      </c>
      <c r="AC1197" t="s">
        <v>36</v>
      </c>
    </row>
    <row r="1198" spans="1:29" x14ac:dyDescent="0.25">
      <c r="A1198" t="str">
        <f>CONCATENATE("Q",ROUNDUP(MONTH(Table1[[#This Row],[Month]])/3,0))</f>
        <v>Q3</v>
      </c>
      <c r="B1198" s="14">
        <f>EOMONTH(Table1[[#This Row],[Credit Date]],-1)+1</f>
        <v>42583</v>
      </c>
      <c r="C1198" t="str">
        <f>CONCATENATE(Table1[[#This Row],[Issuer Last Name]],", ",Table1[[#This Row],[Issuer First Name]])</f>
        <v>No. 038, Employee</v>
      </c>
      <c r="D1198" t="str">
        <f>CONCATENATE(Table1[[#This Row],[Approver Last Name]],", ",Table1[[#This Row],[Approver First Name]])</f>
        <v>No. 048, Employee</v>
      </c>
      <c r="E1198" t="str">
        <f>CONCATENATE(Table1[[#This Row],[Customer Last Name]],", ",Table1[[#This Row],[Customer First Name]])</f>
        <v>No. 11666, Client</v>
      </c>
      <c r="F11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198" t="str">
        <f>IF(Table1[[#This Row],[Transaction Type]]="Maintenance","Non-Sales","Sales")</f>
        <v>Sales</v>
      </c>
      <c r="H1198" t="str">
        <f>IF(Table1[[#This Row],[Quarter]]="q2",1,"")</f>
        <v/>
      </c>
      <c r="I1198">
        <f>IF(Table1[[#This Row],[Quarter]]="q3",1,"")</f>
        <v>1</v>
      </c>
      <c r="J1198" t="str">
        <f>IF(Table1[[#This Row],[Quarter]]="Q2",Table1[[#This Row],[Credit Amount]],"")</f>
        <v/>
      </c>
      <c r="K1198">
        <f>IF(Table1[[#This Row],[Quarter]]="Q3",Table1[[#This Row],[Credit Amount]],"")</f>
        <v>-86.37</v>
      </c>
      <c r="L1198">
        <f>IF(Table1[[#This Row],[Transaction Type]]="Upgrade",Table1[[#This Row],[Credit Amount]],IF(Table1[[#This Row],[Transaction Type]]="Activation",Table1[[#This Row],[Credit Amount]],""))</f>
        <v>-86.37</v>
      </c>
      <c r="M1198" t="str">
        <f>IF(Table1[[#This Row],[Transaction Type]]="Maintenance",Table1[[#This Row],[Credit Amount]],"")</f>
        <v/>
      </c>
      <c r="N1198">
        <v>10038</v>
      </c>
      <c r="O1198" t="s">
        <v>2489</v>
      </c>
      <c r="P1198" t="s">
        <v>2527</v>
      </c>
      <c r="Q1198" t="s">
        <v>289</v>
      </c>
      <c r="R1198">
        <v>10048</v>
      </c>
      <c r="S1198" t="s">
        <v>2489</v>
      </c>
      <c r="T1198" t="s">
        <v>2537</v>
      </c>
      <c r="U1198" t="s">
        <v>290</v>
      </c>
      <c r="V1198" t="s">
        <v>84</v>
      </c>
      <c r="W1198">
        <v>100002665</v>
      </c>
      <c r="X1198">
        <v>8005551666</v>
      </c>
      <c r="Y1198" t="s">
        <v>2595</v>
      </c>
      <c r="Z1198" t="s">
        <v>4261</v>
      </c>
      <c r="AA1198" s="13">
        <v>-86.37</v>
      </c>
      <c r="AB1198" s="14">
        <v>42600</v>
      </c>
      <c r="AC1198" t="s">
        <v>35</v>
      </c>
    </row>
    <row r="1199" spans="1:29" x14ac:dyDescent="0.25">
      <c r="A1199" t="str">
        <f>CONCATENATE("Q",ROUNDUP(MONTH(Table1[[#This Row],[Month]])/3,0))</f>
        <v>Q3</v>
      </c>
      <c r="B1199" s="14">
        <f>EOMONTH(Table1[[#This Row],[Credit Date]],-1)+1</f>
        <v>42583</v>
      </c>
      <c r="C1199" t="str">
        <f>CONCATENATE(Table1[[#This Row],[Issuer Last Name]],", ",Table1[[#This Row],[Issuer First Name]])</f>
        <v>No. 038, Employee</v>
      </c>
      <c r="D1199" t="str">
        <f>CONCATENATE(Table1[[#This Row],[Approver Last Name]],", ",Table1[[#This Row],[Approver First Name]])</f>
        <v>No. 038, Employee</v>
      </c>
      <c r="E1199" t="str">
        <f>CONCATENATE(Table1[[#This Row],[Customer Last Name]],", ",Table1[[#This Row],[Customer First Name]])</f>
        <v>No. 13549, Client</v>
      </c>
      <c r="F1199" t="str">
        <f>IF(Table1[[#This Row],[Credit Amount]]&gt;-19.99,"Less than 19.99",IF(Table1[[#This Row],[Credit Amount]]=-20,"20",IF(Table1[[#This Row],[Credit Amount]]&gt;-49.98,"20.01-49.98",IF(Table1[[#This Row],[Credit Amount]]=-49.99,"49.99",IF(Table1[[#This Row],[Credit Amount]]=-50,"50",IF(Table1[[#This Row],[Credit Amount]]&lt;-50.01,"Greater than 50"))))))</f>
        <v>Less than 19.99</v>
      </c>
      <c r="G1199" t="str">
        <f>IF(Table1[[#This Row],[Transaction Type]]="Maintenance","Non-Sales","Sales")</f>
        <v>Non-Sales</v>
      </c>
      <c r="H1199" t="str">
        <f>IF(Table1[[#This Row],[Quarter]]="q2",1,"")</f>
        <v/>
      </c>
      <c r="I1199">
        <f>IF(Table1[[#This Row],[Quarter]]="q3",1,"")</f>
        <v>1</v>
      </c>
      <c r="J1199" t="str">
        <f>IF(Table1[[#This Row],[Quarter]]="Q2",Table1[[#This Row],[Credit Amount]],"")</f>
        <v/>
      </c>
      <c r="K1199">
        <f>IF(Table1[[#This Row],[Quarter]]="Q3",Table1[[#This Row],[Credit Amount]],"")</f>
        <v>-5.25</v>
      </c>
      <c r="L1199" t="str">
        <f>IF(Table1[[#This Row],[Transaction Type]]="Upgrade",Table1[[#This Row],[Credit Amount]],IF(Table1[[#This Row],[Transaction Type]]="Activation",Table1[[#This Row],[Credit Amount]],""))</f>
        <v/>
      </c>
      <c r="M1199">
        <f>IF(Table1[[#This Row],[Transaction Type]]="Maintenance",Table1[[#This Row],[Credit Amount]],"")</f>
        <v>-5.25</v>
      </c>
      <c r="N1199">
        <v>10038</v>
      </c>
      <c r="O1199" t="s">
        <v>2489</v>
      </c>
      <c r="P1199" t="s">
        <v>2527</v>
      </c>
      <c r="Q1199" t="s">
        <v>289</v>
      </c>
      <c r="R1199">
        <v>10038</v>
      </c>
      <c r="S1199" t="s">
        <v>2489</v>
      </c>
      <c r="T1199" t="s">
        <v>2527</v>
      </c>
      <c r="U1199" t="s">
        <v>289</v>
      </c>
      <c r="V1199" t="s">
        <v>84</v>
      </c>
      <c r="W1199">
        <v>100004548</v>
      </c>
      <c r="X1199">
        <v>8005553549</v>
      </c>
      <c r="Y1199" t="s">
        <v>2595</v>
      </c>
      <c r="Z1199" t="s">
        <v>6137</v>
      </c>
      <c r="AA1199" s="13">
        <v>-5.25</v>
      </c>
      <c r="AB1199" s="14">
        <v>42605</v>
      </c>
      <c r="AC1199" t="s">
        <v>36</v>
      </c>
    </row>
    <row r="1200" spans="1:29" x14ac:dyDescent="0.25">
      <c r="A1200" t="str">
        <f>CONCATENATE("Q",ROUNDUP(MONTH(Table1[[#This Row],[Month]])/3,0))</f>
        <v>Q3</v>
      </c>
      <c r="B1200" s="14">
        <f>EOMONTH(Table1[[#This Row],[Credit Date]],-1)+1</f>
        <v>42583</v>
      </c>
      <c r="C1200" t="str">
        <f>CONCATENATE(Table1[[#This Row],[Issuer Last Name]],", ",Table1[[#This Row],[Issuer First Name]])</f>
        <v>No. 038, Employee</v>
      </c>
      <c r="D1200" t="str">
        <f>CONCATENATE(Table1[[#This Row],[Approver Last Name]],", ",Table1[[#This Row],[Approver First Name]])</f>
        <v>No. 048, Employee</v>
      </c>
      <c r="E1200" t="str">
        <f>CONCATENATE(Table1[[#This Row],[Customer Last Name]],", ",Table1[[#This Row],[Customer First Name]])</f>
        <v>No. 12885, Client</v>
      </c>
      <c r="F12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00" t="str">
        <f>IF(Table1[[#This Row],[Transaction Type]]="Maintenance","Non-Sales","Sales")</f>
        <v>Sales</v>
      </c>
      <c r="H1200" t="str">
        <f>IF(Table1[[#This Row],[Quarter]]="q2",1,"")</f>
        <v/>
      </c>
      <c r="I1200">
        <f>IF(Table1[[#This Row],[Quarter]]="q3",1,"")</f>
        <v>1</v>
      </c>
      <c r="J1200" t="str">
        <f>IF(Table1[[#This Row],[Quarter]]="Q2",Table1[[#This Row],[Credit Amount]],"")</f>
        <v/>
      </c>
      <c r="K1200">
        <f>IF(Table1[[#This Row],[Quarter]]="Q3",Table1[[#This Row],[Credit Amount]],"")</f>
        <v>-89.27</v>
      </c>
      <c r="L1200">
        <f>IF(Table1[[#This Row],[Transaction Type]]="Upgrade",Table1[[#This Row],[Credit Amount]],IF(Table1[[#This Row],[Transaction Type]]="Activation",Table1[[#This Row],[Credit Amount]],""))</f>
        <v>-89.27</v>
      </c>
      <c r="M1200" t="str">
        <f>IF(Table1[[#This Row],[Transaction Type]]="Maintenance",Table1[[#This Row],[Credit Amount]],"")</f>
        <v/>
      </c>
      <c r="N1200">
        <v>10038</v>
      </c>
      <c r="O1200" t="s">
        <v>2489</v>
      </c>
      <c r="P1200" t="s">
        <v>2527</v>
      </c>
      <c r="Q1200" t="s">
        <v>289</v>
      </c>
      <c r="R1200">
        <v>10048</v>
      </c>
      <c r="S1200" t="s">
        <v>2489</v>
      </c>
      <c r="T1200" t="s">
        <v>2537</v>
      </c>
      <c r="U1200" t="s">
        <v>290</v>
      </c>
      <c r="V1200" t="s">
        <v>84</v>
      </c>
      <c r="W1200">
        <v>100003884</v>
      </c>
      <c r="X1200">
        <v>8005552885</v>
      </c>
      <c r="Y1200" t="s">
        <v>2595</v>
      </c>
      <c r="Z1200" t="s">
        <v>5475</v>
      </c>
      <c r="AA1200" s="13">
        <v>-89.27</v>
      </c>
      <c r="AB1200" s="14">
        <v>42606</v>
      </c>
      <c r="AC1200" t="s">
        <v>37</v>
      </c>
    </row>
    <row r="1201" spans="1:29" x14ac:dyDescent="0.25">
      <c r="A1201" t="str">
        <f>CONCATENATE("Q",ROUNDUP(MONTH(Table1[[#This Row],[Month]])/3,0))</f>
        <v>Q3</v>
      </c>
      <c r="B1201" s="14">
        <f>EOMONTH(Table1[[#This Row],[Credit Date]],-1)+1</f>
        <v>42614</v>
      </c>
      <c r="C1201" t="str">
        <f>CONCATENATE(Table1[[#This Row],[Issuer Last Name]],", ",Table1[[#This Row],[Issuer First Name]])</f>
        <v>No. 038, Employee</v>
      </c>
      <c r="D1201" t="str">
        <f>CONCATENATE(Table1[[#This Row],[Approver Last Name]],", ",Table1[[#This Row],[Approver First Name]])</f>
        <v>No. 038, Employee</v>
      </c>
      <c r="E1201" t="str">
        <f>CONCATENATE(Table1[[#This Row],[Customer Last Name]],", ",Table1[[#This Row],[Customer First Name]])</f>
        <v>No. 10751, Client</v>
      </c>
      <c r="F1201" t="str">
        <f>IF(Table1[[#This Row],[Credit Amount]]&gt;-19.99,"Less than 19.99",IF(Table1[[#This Row],[Credit Amount]]=-20,"20",IF(Table1[[#This Row],[Credit Amount]]&gt;-49.98,"20.01-49.98",IF(Table1[[#This Row],[Credit Amount]]=-49.99,"49.99",IF(Table1[[#This Row],[Credit Amount]]=-50,"50",IF(Table1[[#This Row],[Credit Amount]]&lt;-50.01,"Greater than 50"))))))</f>
        <v>20.01-49.98</v>
      </c>
      <c r="G1201" t="str">
        <f>IF(Table1[[#This Row],[Transaction Type]]="Maintenance","Non-Sales","Sales")</f>
        <v>Non-Sales</v>
      </c>
      <c r="H1201" t="str">
        <f>IF(Table1[[#This Row],[Quarter]]="q2",1,"")</f>
        <v/>
      </c>
      <c r="I1201">
        <f>IF(Table1[[#This Row],[Quarter]]="q3",1,"")</f>
        <v>1</v>
      </c>
      <c r="J1201" t="str">
        <f>IF(Table1[[#This Row],[Quarter]]="Q2",Table1[[#This Row],[Credit Amount]],"")</f>
        <v/>
      </c>
      <c r="K1201">
        <f>IF(Table1[[#This Row],[Quarter]]="Q3",Table1[[#This Row],[Credit Amount]],"")</f>
        <v>-25.97</v>
      </c>
      <c r="L1201" t="str">
        <f>IF(Table1[[#This Row],[Transaction Type]]="Upgrade",Table1[[#This Row],[Credit Amount]],IF(Table1[[#This Row],[Transaction Type]]="Activation",Table1[[#This Row],[Credit Amount]],""))</f>
        <v/>
      </c>
      <c r="M1201">
        <f>IF(Table1[[#This Row],[Transaction Type]]="Maintenance",Table1[[#This Row],[Credit Amount]],"")</f>
        <v>-25.97</v>
      </c>
      <c r="N1201">
        <v>10038</v>
      </c>
      <c r="O1201" t="s">
        <v>2489</v>
      </c>
      <c r="P1201" t="s">
        <v>2527</v>
      </c>
      <c r="Q1201" t="s">
        <v>289</v>
      </c>
      <c r="R1201">
        <v>10038</v>
      </c>
      <c r="S1201" t="s">
        <v>2489</v>
      </c>
      <c r="T1201" t="s">
        <v>2527</v>
      </c>
      <c r="U1201" t="s">
        <v>289</v>
      </c>
      <c r="V1201" t="s">
        <v>84</v>
      </c>
      <c r="W1201">
        <v>100001750</v>
      </c>
      <c r="X1201">
        <v>8005550751</v>
      </c>
      <c r="Y1201" t="s">
        <v>2595</v>
      </c>
      <c r="Z1201" t="s">
        <v>3346</v>
      </c>
      <c r="AA1201" s="13">
        <v>-25.97</v>
      </c>
      <c r="AB1201" s="14">
        <v>42621</v>
      </c>
      <c r="AC1201" t="s">
        <v>36</v>
      </c>
    </row>
    <row r="1202" spans="1:29" x14ac:dyDescent="0.25">
      <c r="A1202" t="str">
        <f>CONCATENATE("Q",ROUNDUP(MONTH(Table1[[#This Row],[Month]])/3,0))</f>
        <v>Q3</v>
      </c>
      <c r="B1202" s="14">
        <f>EOMONTH(Table1[[#This Row],[Credit Date]],-1)+1</f>
        <v>42614</v>
      </c>
      <c r="C1202" t="str">
        <f>CONCATENATE(Table1[[#This Row],[Issuer Last Name]],", ",Table1[[#This Row],[Issuer First Name]])</f>
        <v>No. 038, Employee</v>
      </c>
      <c r="D1202" t="str">
        <f>CONCATENATE(Table1[[#This Row],[Approver Last Name]],", ",Table1[[#This Row],[Approver First Name]])</f>
        <v>No. 048, Employee</v>
      </c>
      <c r="E1202" t="str">
        <f>CONCATENATE(Table1[[#This Row],[Customer Last Name]],", ",Table1[[#This Row],[Customer First Name]])</f>
        <v>No. 11637, Client</v>
      </c>
      <c r="F12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02" t="str">
        <f>IF(Table1[[#This Row],[Transaction Type]]="Maintenance","Non-Sales","Sales")</f>
        <v>Non-Sales</v>
      </c>
      <c r="H1202" t="str">
        <f>IF(Table1[[#This Row],[Quarter]]="q2",1,"")</f>
        <v/>
      </c>
      <c r="I1202">
        <f>IF(Table1[[#This Row],[Quarter]]="q3",1,"")</f>
        <v>1</v>
      </c>
      <c r="J1202" t="str">
        <f>IF(Table1[[#This Row],[Quarter]]="Q2",Table1[[#This Row],[Credit Amount]],"")</f>
        <v/>
      </c>
      <c r="K1202">
        <f>IF(Table1[[#This Row],[Quarter]]="Q3",Table1[[#This Row],[Credit Amount]],"")</f>
        <v>-88.46</v>
      </c>
      <c r="L1202" t="str">
        <f>IF(Table1[[#This Row],[Transaction Type]]="Upgrade",Table1[[#This Row],[Credit Amount]],IF(Table1[[#This Row],[Transaction Type]]="Activation",Table1[[#This Row],[Credit Amount]],""))</f>
        <v/>
      </c>
      <c r="M1202">
        <f>IF(Table1[[#This Row],[Transaction Type]]="Maintenance",Table1[[#This Row],[Credit Amount]],"")</f>
        <v>-88.46</v>
      </c>
      <c r="N1202">
        <v>10038</v>
      </c>
      <c r="O1202" t="s">
        <v>2489</v>
      </c>
      <c r="P1202" t="s">
        <v>2527</v>
      </c>
      <c r="Q1202" t="s">
        <v>289</v>
      </c>
      <c r="R1202">
        <v>10048</v>
      </c>
      <c r="S1202" t="s">
        <v>2489</v>
      </c>
      <c r="T1202" t="s">
        <v>2537</v>
      </c>
      <c r="U1202" t="s">
        <v>290</v>
      </c>
      <c r="V1202" t="s">
        <v>84</v>
      </c>
      <c r="W1202">
        <v>100002636</v>
      </c>
      <c r="X1202">
        <v>8005551637</v>
      </c>
      <c r="Y1202" t="s">
        <v>2595</v>
      </c>
      <c r="Z1202" t="s">
        <v>4232</v>
      </c>
      <c r="AA1202" s="13">
        <v>-88.46</v>
      </c>
      <c r="AB1202" s="14">
        <v>42623</v>
      </c>
      <c r="AC1202" t="s">
        <v>36</v>
      </c>
    </row>
    <row r="1203" spans="1:29" x14ac:dyDescent="0.25">
      <c r="A1203" t="str">
        <f>CONCATENATE("Q",ROUNDUP(MONTH(Table1[[#This Row],[Month]])/3,0))</f>
        <v>Q3</v>
      </c>
      <c r="B1203" s="14">
        <f>EOMONTH(Table1[[#This Row],[Credit Date]],-1)+1</f>
        <v>42614</v>
      </c>
      <c r="C1203" t="str">
        <f>CONCATENATE(Table1[[#This Row],[Issuer Last Name]],", ",Table1[[#This Row],[Issuer First Name]])</f>
        <v>No. 038, Employee</v>
      </c>
      <c r="D1203" t="str">
        <f>CONCATENATE(Table1[[#This Row],[Approver Last Name]],", ",Table1[[#This Row],[Approver First Name]])</f>
        <v>No. 038, Employee</v>
      </c>
      <c r="E1203" t="str">
        <f>CONCATENATE(Table1[[#This Row],[Customer Last Name]],", ",Table1[[#This Row],[Customer First Name]])</f>
        <v>No. 13063, Client</v>
      </c>
      <c r="F1203" t="str">
        <f>IF(Table1[[#This Row],[Credit Amount]]&gt;-19.99,"Less than 19.99",IF(Table1[[#This Row],[Credit Amount]]=-20,"20",IF(Table1[[#This Row],[Credit Amount]]&gt;-49.98,"20.01-49.98",IF(Table1[[#This Row],[Credit Amount]]=-49.99,"49.99",IF(Table1[[#This Row],[Credit Amount]]=-50,"50",IF(Table1[[#This Row],[Credit Amount]]&lt;-50.01,"Greater than 50"))))))</f>
        <v>20.01-49.98</v>
      </c>
      <c r="G1203" t="str">
        <f>IF(Table1[[#This Row],[Transaction Type]]="Maintenance","Non-Sales","Sales")</f>
        <v>Non-Sales</v>
      </c>
      <c r="H1203" t="str">
        <f>IF(Table1[[#This Row],[Quarter]]="q2",1,"")</f>
        <v/>
      </c>
      <c r="I1203">
        <f>IF(Table1[[#This Row],[Quarter]]="q3",1,"")</f>
        <v>1</v>
      </c>
      <c r="J1203" t="str">
        <f>IF(Table1[[#This Row],[Quarter]]="Q2",Table1[[#This Row],[Credit Amount]],"")</f>
        <v/>
      </c>
      <c r="K1203">
        <f>IF(Table1[[#This Row],[Quarter]]="Q3",Table1[[#This Row],[Credit Amount]],"")</f>
        <v>-26.5</v>
      </c>
      <c r="L1203" t="str">
        <f>IF(Table1[[#This Row],[Transaction Type]]="Upgrade",Table1[[#This Row],[Credit Amount]],IF(Table1[[#This Row],[Transaction Type]]="Activation",Table1[[#This Row],[Credit Amount]],""))</f>
        <v/>
      </c>
      <c r="M1203">
        <f>IF(Table1[[#This Row],[Transaction Type]]="Maintenance",Table1[[#This Row],[Credit Amount]],"")</f>
        <v>-26.5</v>
      </c>
      <c r="N1203">
        <v>10038</v>
      </c>
      <c r="O1203" t="s">
        <v>2489</v>
      </c>
      <c r="P1203" t="s">
        <v>2527</v>
      </c>
      <c r="Q1203" t="s">
        <v>289</v>
      </c>
      <c r="R1203">
        <v>10038</v>
      </c>
      <c r="S1203" t="s">
        <v>2489</v>
      </c>
      <c r="T1203" t="s">
        <v>2527</v>
      </c>
      <c r="U1203" t="s">
        <v>289</v>
      </c>
      <c r="V1203" t="s">
        <v>84</v>
      </c>
      <c r="W1203">
        <v>100004062</v>
      </c>
      <c r="X1203">
        <v>8005553063</v>
      </c>
      <c r="Y1203" t="s">
        <v>2595</v>
      </c>
      <c r="Z1203" t="s">
        <v>5651</v>
      </c>
      <c r="AA1203" s="13">
        <v>-26.5</v>
      </c>
      <c r="AB1203" s="14">
        <v>42625</v>
      </c>
      <c r="AC1203" t="s">
        <v>36</v>
      </c>
    </row>
    <row r="1204" spans="1:29" x14ac:dyDescent="0.25">
      <c r="A1204" t="str">
        <f>CONCATENATE("Q",ROUNDUP(MONTH(Table1[[#This Row],[Month]])/3,0))</f>
        <v>Q3</v>
      </c>
      <c r="B1204" s="14">
        <f>EOMONTH(Table1[[#This Row],[Credit Date]],-1)+1</f>
        <v>42614</v>
      </c>
      <c r="C1204" t="str">
        <f>CONCATENATE(Table1[[#This Row],[Issuer Last Name]],", ",Table1[[#This Row],[Issuer First Name]])</f>
        <v>No. 038, Employee</v>
      </c>
      <c r="D1204" t="str">
        <f>CONCATENATE(Table1[[#This Row],[Approver Last Name]],", ",Table1[[#This Row],[Approver First Name]])</f>
        <v>No. 038, Employee</v>
      </c>
      <c r="E1204" t="str">
        <f>CONCATENATE(Table1[[#This Row],[Customer Last Name]],", ",Table1[[#This Row],[Customer First Name]])</f>
        <v>No. 12955, Client</v>
      </c>
      <c r="F1204" t="str">
        <f>IF(Table1[[#This Row],[Credit Amount]]&gt;-19.99,"Less than 19.99",IF(Table1[[#This Row],[Credit Amount]]=-20,"20",IF(Table1[[#This Row],[Credit Amount]]&gt;-49.98,"20.01-49.98",IF(Table1[[#This Row],[Credit Amount]]=-49.99,"49.99",IF(Table1[[#This Row],[Credit Amount]]=-50,"50",IF(Table1[[#This Row],[Credit Amount]]&lt;-50.01,"Greater than 50"))))))</f>
        <v>Less than 19.99</v>
      </c>
      <c r="G1204" t="str">
        <f>IF(Table1[[#This Row],[Transaction Type]]="Maintenance","Non-Sales","Sales")</f>
        <v>Non-Sales</v>
      </c>
      <c r="H1204" t="str">
        <f>IF(Table1[[#This Row],[Quarter]]="q2",1,"")</f>
        <v/>
      </c>
      <c r="I1204">
        <f>IF(Table1[[#This Row],[Quarter]]="q3",1,"")</f>
        <v>1</v>
      </c>
      <c r="J1204" t="str">
        <f>IF(Table1[[#This Row],[Quarter]]="Q2",Table1[[#This Row],[Credit Amount]],"")</f>
        <v/>
      </c>
      <c r="K1204">
        <f>IF(Table1[[#This Row],[Quarter]]="Q3",Table1[[#This Row],[Credit Amount]],"")</f>
        <v>-12.7</v>
      </c>
      <c r="L1204" t="str">
        <f>IF(Table1[[#This Row],[Transaction Type]]="Upgrade",Table1[[#This Row],[Credit Amount]],IF(Table1[[#This Row],[Transaction Type]]="Activation",Table1[[#This Row],[Credit Amount]],""))</f>
        <v/>
      </c>
      <c r="M1204">
        <f>IF(Table1[[#This Row],[Transaction Type]]="Maintenance",Table1[[#This Row],[Credit Amount]],"")</f>
        <v>-12.7</v>
      </c>
      <c r="N1204">
        <v>10038</v>
      </c>
      <c r="O1204" t="s">
        <v>2489</v>
      </c>
      <c r="P1204" t="s">
        <v>2527</v>
      </c>
      <c r="Q1204" t="s">
        <v>289</v>
      </c>
      <c r="R1204">
        <v>10038</v>
      </c>
      <c r="S1204" t="s">
        <v>2489</v>
      </c>
      <c r="T1204" t="s">
        <v>2527</v>
      </c>
      <c r="U1204" t="s">
        <v>289</v>
      </c>
      <c r="V1204" t="s">
        <v>84</v>
      </c>
      <c r="W1204">
        <v>100003954</v>
      </c>
      <c r="X1204">
        <v>8005552955</v>
      </c>
      <c r="Y1204" t="s">
        <v>2595</v>
      </c>
      <c r="Z1204" t="s">
        <v>5545</v>
      </c>
      <c r="AA1204" s="13">
        <v>-12.7</v>
      </c>
      <c r="AB1204" s="14">
        <v>42631</v>
      </c>
      <c r="AC1204" t="s">
        <v>36</v>
      </c>
    </row>
    <row r="1205" spans="1:29" x14ac:dyDescent="0.25">
      <c r="A1205" t="str">
        <f>CONCATENATE("Q",ROUNDUP(MONTH(Table1[[#This Row],[Month]])/3,0))</f>
        <v>Q3</v>
      </c>
      <c r="B1205" s="14">
        <f>EOMONTH(Table1[[#This Row],[Credit Date]],-1)+1</f>
        <v>42614</v>
      </c>
      <c r="C1205" t="str">
        <f>CONCATENATE(Table1[[#This Row],[Issuer Last Name]],", ",Table1[[#This Row],[Issuer First Name]])</f>
        <v>No. 038, Employee</v>
      </c>
      <c r="D1205" t="str">
        <f>CONCATENATE(Table1[[#This Row],[Approver Last Name]],", ",Table1[[#This Row],[Approver First Name]])</f>
        <v>No. 038, Employee</v>
      </c>
      <c r="E1205" t="str">
        <f>CONCATENATE(Table1[[#This Row],[Customer Last Name]],", ",Table1[[#This Row],[Customer First Name]])</f>
        <v>No. 10704, Client</v>
      </c>
      <c r="F1205" t="str">
        <f>IF(Table1[[#This Row],[Credit Amount]]&gt;-19.99,"Less than 19.99",IF(Table1[[#This Row],[Credit Amount]]=-20,"20",IF(Table1[[#This Row],[Credit Amount]]&gt;-49.98,"20.01-49.98",IF(Table1[[#This Row],[Credit Amount]]=-49.99,"49.99",IF(Table1[[#This Row],[Credit Amount]]=-50,"50",IF(Table1[[#This Row],[Credit Amount]]&lt;-50.01,"Greater than 50"))))))</f>
        <v>Less than 19.99</v>
      </c>
      <c r="G1205" t="str">
        <f>IF(Table1[[#This Row],[Transaction Type]]="Maintenance","Non-Sales","Sales")</f>
        <v>Sales</v>
      </c>
      <c r="H1205" t="str">
        <f>IF(Table1[[#This Row],[Quarter]]="q2",1,"")</f>
        <v/>
      </c>
      <c r="I1205">
        <f>IF(Table1[[#This Row],[Quarter]]="q3",1,"")</f>
        <v>1</v>
      </c>
      <c r="J1205" t="str">
        <f>IF(Table1[[#This Row],[Quarter]]="Q2",Table1[[#This Row],[Credit Amount]],"")</f>
        <v/>
      </c>
      <c r="K1205">
        <f>IF(Table1[[#This Row],[Quarter]]="Q3",Table1[[#This Row],[Credit Amount]],"")</f>
        <v>-12.78</v>
      </c>
      <c r="L1205">
        <f>IF(Table1[[#This Row],[Transaction Type]]="Upgrade",Table1[[#This Row],[Credit Amount]],IF(Table1[[#This Row],[Transaction Type]]="Activation",Table1[[#This Row],[Credit Amount]],""))</f>
        <v>-12.78</v>
      </c>
      <c r="M1205" t="str">
        <f>IF(Table1[[#This Row],[Transaction Type]]="Maintenance",Table1[[#This Row],[Credit Amount]],"")</f>
        <v/>
      </c>
      <c r="N1205">
        <v>10038</v>
      </c>
      <c r="O1205" t="s">
        <v>2489</v>
      </c>
      <c r="P1205" t="s">
        <v>2527</v>
      </c>
      <c r="Q1205" t="s">
        <v>289</v>
      </c>
      <c r="R1205">
        <v>10038</v>
      </c>
      <c r="S1205" t="s">
        <v>2489</v>
      </c>
      <c r="T1205" t="s">
        <v>2527</v>
      </c>
      <c r="U1205" t="s">
        <v>289</v>
      </c>
      <c r="V1205" t="s">
        <v>84</v>
      </c>
      <c r="W1205">
        <v>100001703</v>
      </c>
      <c r="X1205">
        <v>8005550704</v>
      </c>
      <c r="Y1205" t="s">
        <v>2595</v>
      </c>
      <c r="Z1205" t="s">
        <v>3299</v>
      </c>
      <c r="AA1205" s="13">
        <v>-12.78</v>
      </c>
      <c r="AB1205" s="14">
        <v>42633</v>
      </c>
      <c r="AC1205" t="s">
        <v>37</v>
      </c>
    </row>
    <row r="1206" spans="1:29" x14ac:dyDescent="0.25">
      <c r="A1206" t="str">
        <f>CONCATENATE("Q",ROUNDUP(MONTH(Table1[[#This Row],[Month]])/3,0))</f>
        <v>Q3</v>
      </c>
      <c r="B1206" s="14">
        <f>EOMONTH(Table1[[#This Row],[Credit Date]],-1)+1</f>
        <v>42614</v>
      </c>
      <c r="C1206" t="str">
        <f>CONCATENATE(Table1[[#This Row],[Issuer Last Name]],", ",Table1[[#This Row],[Issuer First Name]])</f>
        <v>No. 038, Employee</v>
      </c>
      <c r="D1206" t="str">
        <f>CONCATENATE(Table1[[#This Row],[Approver Last Name]],", ",Table1[[#This Row],[Approver First Name]])</f>
        <v>No. 048, Employee</v>
      </c>
      <c r="E1206" t="str">
        <f>CONCATENATE(Table1[[#This Row],[Customer Last Name]],", ",Table1[[#This Row],[Customer First Name]])</f>
        <v>No. 12245, Client</v>
      </c>
      <c r="F12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06" t="str">
        <f>IF(Table1[[#This Row],[Transaction Type]]="Maintenance","Non-Sales","Sales")</f>
        <v>Non-Sales</v>
      </c>
      <c r="H1206" t="str">
        <f>IF(Table1[[#This Row],[Quarter]]="q2",1,"")</f>
        <v/>
      </c>
      <c r="I1206">
        <f>IF(Table1[[#This Row],[Quarter]]="q3",1,"")</f>
        <v>1</v>
      </c>
      <c r="J1206" t="str">
        <f>IF(Table1[[#This Row],[Quarter]]="Q2",Table1[[#This Row],[Credit Amount]],"")</f>
        <v/>
      </c>
      <c r="K1206">
        <f>IF(Table1[[#This Row],[Quarter]]="Q3",Table1[[#This Row],[Credit Amount]],"")</f>
        <v>-54.42</v>
      </c>
      <c r="L1206" t="str">
        <f>IF(Table1[[#This Row],[Transaction Type]]="Upgrade",Table1[[#This Row],[Credit Amount]],IF(Table1[[#This Row],[Transaction Type]]="Activation",Table1[[#This Row],[Credit Amount]],""))</f>
        <v/>
      </c>
      <c r="M1206">
        <f>IF(Table1[[#This Row],[Transaction Type]]="Maintenance",Table1[[#This Row],[Credit Amount]],"")</f>
        <v>-54.42</v>
      </c>
      <c r="N1206">
        <v>10038</v>
      </c>
      <c r="O1206" t="s">
        <v>2489</v>
      </c>
      <c r="P1206" t="s">
        <v>2527</v>
      </c>
      <c r="Q1206" t="s">
        <v>289</v>
      </c>
      <c r="R1206">
        <v>10048</v>
      </c>
      <c r="S1206" t="s">
        <v>2489</v>
      </c>
      <c r="T1206" t="s">
        <v>2537</v>
      </c>
      <c r="U1206" t="s">
        <v>290</v>
      </c>
      <c r="V1206" t="s">
        <v>84</v>
      </c>
      <c r="W1206">
        <v>100003244</v>
      </c>
      <c r="X1206">
        <v>8005552245</v>
      </c>
      <c r="Y1206" t="s">
        <v>2595</v>
      </c>
      <c r="Z1206" t="s">
        <v>4840</v>
      </c>
      <c r="AA1206" s="13">
        <v>-54.42</v>
      </c>
      <c r="AB1206" s="14">
        <v>42634</v>
      </c>
      <c r="AC1206" t="s">
        <v>36</v>
      </c>
    </row>
    <row r="1207" spans="1:29" x14ac:dyDescent="0.25">
      <c r="A1207" t="str">
        <f>CONCATENATE("Q",ROUNDUP(MONTH(Table1[[#This Row],[Month]])/3,0))</f>
        <v>Q3</v>
      </c>
      <c r="B1207" s="14">
        <f>EOMONTH(Table1[[#This Row],[Credit Date]],-1)+1</f>
        <v>42614</v>
      </c>
      <c r="C1207" t="str">
        <f>CONCATENATE(Table1[[#This Row],[Issuer Last Name]],", ",Table1[[#This Row],[Issuer First Name]])</f>
        <v>No. 038, Employee</v>
      </c>
      <c r="D1207" t="str">
        <f>CONCATENATE(Table1[[#This Row],[Approver Last Name]],", ",Table1[[#This Row],[Approver First Name]])</f>
        <v>No. 038, Employee</v>
      </c>
      <c r="E1207" t="str">
        <f>CONCATENATE(Table1[[#This Row],[Customer Last Name]],", ",Table1[[#This Row],[Customer First Name]])</f>
        <v>No. 11921, Client</v>
      </c>
      <c r="F1207" t="str">
        <f>IF(Table1[[#This Row],[Credit Amount]]&gt;-19.99,"Less than 19.99",IF(Table1[[#This Row],[Credit Amount]]=-20,"20",IF(Table1[[#This Row],[Credit Amount]]&gt;-49.98,"20.01-49.98",IF(Table1[[#This Row],[Credit Amount]]=-49.99,"49.99",IF(Table1[[#This Row],[Credit Amount]]=-50,"50",IF(Table1[[#This Row],[Credit Amount]]&lt;-50.01,"Greater than 50"))))))</f>
        <v>20.01-49.98</v>
      </c>
      <c r="G1207" t="str">
        <f>IF(Table1[[#This Row],[Transaction Type]]="Maintenance","Non-Sales","Sales")</f>
        <v>Non-Sales</v>
      </c>
      <c r="H1207" t="str">
        <f>IF(Table1[[#This Row],[Quarter]]="q2",1,"")</f>
        <v/>
      </c>
      <c r="I1207">
        <f>IF(Table1[[#This Row],[Quarter]]="q3",1,"")</f>
        <v>1</v>
      </c>
      <c r="J1207" t="str">
        <f>IF(Table1[[#This Row],[Quarter]]="Q2",Table1[[#This Row],[Credit Amount]],"")</f>
        <v/>
      </c>
      <c r="K1207">
        <f>IF(Table1[[#This Row],[Quarter]]="Q3",Table1[[#This Row],[Credit Amount]],"")</f>
        <v>-49.49</v>
      </c>
      <c r="L1207" t="str">
        <f>IF(Table1[[#This Row],[Transaction Type]]="Upgrade",Table1[[#This Row],[Credit Amount]],IF(Table1[[#This Row],[Transaction Type]]="Activation",Table1[[#This Row],[Credit Amount]],""))</f>
        <v/>
      </c>
      <c r="M1207">
        <f>IF(Table1[[#This Row],[Transaction Type]]="Maintenance",Table1[[#This Row],[Credit Amount]],"")</f>
        <v>-49.49</v>
      </c>
      <c r="N1207">
        <v>10038</v>
      </c>
      <c r="O1207" t="s">
        <v>2489</v>
      </c>
      <c r="P1207" t="s">
        <v>2527</v>
      </c>
      <c r="Q1207" t="s">
        <v>289</v>
      </c>
      <c r="R1207">
        <v>10038</v>
      </c>
      <c r="S1207" t="s">
        <v>2489</v>
      </c>
      <c r="T1207" t="s">
        <v>2527</v>
      </c>
      <c r="U1207" t="s">
        <v>289</v>
      </c>
      <c r="V1207" t="s">
        <v>84</v>
      </c>
      <c r="W1207">
        <v>100002920</v>
      </c>
      <c r="X1207">
        <v>8005551921</v>
      </c>
      <c r="Y1207" t="s">
        <v>2595</v>
      </c>
      <c r="Z1207" t="s">
        <v>4516</v>
      </c>
      <c r="AA1207" s="13">
        <v>-49.49</v>
      </c>
      <c r="AB1207" s="14">
        <v>42636</v>
      </c>
      <c r="AC1207" t="s">
        <v>36</v>
      </c>
    </row>
    <row r="1208" spans="1:29" x14ac:dyDescent="0.25">
      <c r="A1208" t="str">
        <f>CONCATENATE("Q",ROUNDUP(MONTH(Table1[[#This Row],[Month]])/3,0))</f>
        <v>Q3</v>
      </c>
      <c r="B1208" s="14">
        <f>EOMONTH(Table1[[#This Row],[Credit Date]],-1)+1</f>
        <v>42614</v>
      </c>
      <c r="C1208" t="str">
        <f>CONCATENATE(Table1[[#This Row],[Issuer Last Name]],", ",Table1[[#This Row],[Issuer First Name]])</f>
        <v>No. 038, Employee</v>
      </c>
      <c r="D1208" t="str">
        <f>CONCATENATE(Table1[[#This Row],[Approver Last Name]],", ",Table1[[#This Row],[Approver First Name]])</f>
        <v>No. 048, Employee</v>
      </c>
      <c r="E1208" t="str">
        <f>CONCATENATE(Table1[[#This Row],[Customer Last Name]],", ",Table1[[#This Row],[Customer First Name]])</f>
        <v>No. 13795, Client</v>
      </c>
      <c r="F12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08" t="str">
        <f>IF(Table1[[#This Row],[Transaction Type]]="Maintenance","Non-Sales","Sales")</f>
        <v>Sales</v>
      </c>
      <c r="H1208" t="str">
        <f>IF(Table1[[#This Row],[Quarter]]="q2",1,"")</f>
        <v/>
      </c>
      <c r="I1208">
        <f>IF(Table1[[#This Row],[Quarter]]="q3",1,"")</f>
        <v>1</v>
      </c>
      <c r="J1208" t="str">
        <f>IF(Table1[[#This Row],[Quarter]]="Q2",Table1[[#This Row],[Credit Amount]],"")</f>
        <v/>
      </c>
      <c r="K1208">
        <f>IF(Table1[[#This Row],[Quarter]]="Q3",Table1[[#This Row],[Credit Amount]],"")</f>
        <v>-85.84</v>
      </c>
      <c r="L1208">
        <f>IF(Table1[[#This Row],[Transaction Type]]="Upgrade",Table1[[#This Row],[Credit Amount]],IF(Table1[[#This Row],[Transaction Type]]="Activation",Table1[[#This Row],[Credit Amount]],""))</f>
        <v>-85.84</v>
      </c>
      <c r="M1208" t="str">
        <f>IF(Table1[[#This Row],[Transaction Type]]="Maintenance",Table1[[#This Row],[Credit Amount]],"")</f>
        <v/>
      </c>
      <c r="N1208">
        <v>10038</v>
      </c>
      <c r="O1208" t="s">
        <v>2489</v>
      </c>
      <c r="P1208" t="s">
        <v>2527</v>
      </c>
      <c r="Q1208" t="s">
        <v>289</v>
      </c>
      <c r="R1208">
        <v>10048</v>
      </c>
      <c r="S1208" t="s">
        <v>2489</v>
      </c>
      <c r="T1208" t="s">
        <v>2537</v>
      </c>
      <c r="U1208" t="s">
        <v>290</v>
      </c>
      <c r="V1208" t="s">
        <v>84</v>
      </c>
      <c r="W1208">
        <v>100004794</v>
      </c>
      <c r="X1208">
        <v>8005553795</v>
      </c>
      <c r="Y1208" t="s">
        <v>2595</v>
      </c>
      <c r="Z1208" t="s">
        <v>6383</v>
      </c>
      <c r="AA1208" s="13">
        <v>-85.84</v>
      </c>
      <c r="AB1208" s="14">
        <v>42637</v>
      </c>
      <c r="AC1208" t="s">
        <v>37</v>
      </c>
    </row>
    <row r="1209" spans="1:29" x14ac:dyDescent="0.25">
      <c r="A1209" t="str">
        <f>CONCATENATE("Q",ROUNDUP(MONTH(Table1[[#This Row],[Month]])/3,0))</f>
        <v>Q2</v>
      </c>
      <c r="B1209" s="14">
        <f>EOMONTH(Table1[[#This Row],[Credit Date]],-1)+1</f>
        <v>42461</v>
      </c>
      <c r="C1209" t="str">
        <f>CONCATENATE(Table1[[#This Row],[Issuer Last Name]],", ",Table1[[#This Row],[Issuer First Name]])</f>
        <v>No. 048, Employee</v>
      </c>
      <c r="D1209" t="str">
        <f>CONCATENATE(Table1[[#This Row],[Approver Last Name]],", ",Table1[[#This Row],[Approver First Name]])</f>
        <v>No. 048, Employee</v>
      </c>
      <c r="E1209" t="str">
        <f>CONCATENATE(Table1[[#This Row],[Customer Last Name]],", ",Table1[[#This Row],[Customer First Name]])</f>
        <v>No. 11193, Client</v>
      </c>
      <c r="F12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09" t="str">
        <f>IF(Table1[[#This Row],[Transaction Type]]="Maintenance","Non-Sales","Sales")</f>
        <v>Non-Sales</v>
      </c>
      <c r="H1209">
        <f>IF(Table1[[#This Row],[Quarter]]="q2",1,"")</f>
        <v>1</v>
      </c>
      <c r="I1209" t="str">
        <f>IF(Table1[[#This Row],[Quarter]]="q3",1,"")</f>
        <v/>
      </c>
      <c r="J1209">
        <f>IF(Table1[[#This Row],[Quarter]]="Q2",Table1[[#This Row],[Credit Amount]],"")</f>
        <v>-292.14</v>
      </c>
      <c r="K1209" t="str">
        <f>IF(Table1[[#This Row],[Quarter]]="Q3",Table1[[#This Row],[Credit Amount]],"")</f>
        <v/>
      </c>
      <c r="L1209" t="str">
        <f>IF(Table1[[#This Row],[Transaction Type]]="Upgrade",Table1[[#This Row],[Credit Amount]],IF(Table1[[#This Row],[Transaction Type]]="Activation",Table1[[#This Row],[Credit Amount]],""))</f>
        <v/>
      </c>
      <c r="M1209">
        <f>IF(Table1[[#This Row],[Transaction Type]]="Maintenance",Table1[[#This Row],[Credit Amount]],"")</f>
        <v>-292.14</v>
      </c>
      <c r="N1209">
        <v>10048</v>
      </c>
      <c r="O1209" t="s">
        <v>2489</v>
      </c>
      <c r="P1209" t="s">
        <v>2537</v>
      </c>
      <c r="Q1209" t="s">
        <v>290</v>
      </c>
      <c r="R1209">
        <v>10048</v>
      </c>
      <c r="S1209" t="s">
        <v>2489</v>
      </c>
      <c r="T1209" t="s">
        <v>2537</v>
      </c>
      <c r="U1209" t="s">
        <v>290</v>
      </c>
      <c r="V1209" t="s">
        <v>84</v>
      </c>
      <c r="W1209">
        <v>100002192</v>
      </c>
      <c r="X1209">
        <v>8005551193</v>
      </c>
      <c r="Y1209" t="s">
        <v>2595</v>
      </c>
      <c r="Z1209" t="s">
        <v>3788</v>
      </c>
      <c r="AA1209" s="13">
        <v>-292.14</v>
      </c>
      <c r="AB1209" s="14">
        <v>42464</v>
      </c>
      <c r="AC1209" t="s">
        <v>36</v>
      </c>
    </row>
    <row r="1210" spans="1:29" x14ac:dyDescent="0.25">
      <c r="A1210" t="str">
        <f>CONCATENATE("Q",ROUNDUP(MONTH(Table1[[#This Row],[Month]])/3,0))</f>
        <v>Q2</v>
      </c>
      <c r="B1210" s="14">
        <f>EOMONTH(Table1[[#This Row],[Credit Date]],-1)+1</f>
        <v>42461</v>
      </c>
      <c r="C1210" t="str">
        <f>CONCATENATE(Table1[[#This Row],[Issuer Last Name]],", ",Table1[[#This Row],[Issuer First Name]])</f>
        <v>No. 048, Employee</v>
      </c>
      <c r="D1210" t="str">
        <f>CONCATENATE(Table1[[#This Row],[Approver Last Name]],", ",Table1[[#This Row],[Approver First Name]])</f>
        <v>No. 048, Employee</v>
      </c>
      <c r="E1210" t="str">
        <f>CONCATENATE(Table1[[#This Row],[Customer Last Name]],", ",Table1[[#This Row],[Customer First Name]])</f>
        <v>No. 10398, Client</v>
      </c>
      <c r="F12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0" t="str">
        <f>IF(Table1[[#This Row],[Transaction Type]]="Maintenance","Non-Sales","Sales")</f>
        <v>Non-Sales</v>
      </c>
      <c r="H1210">
        <f>IF(Table1[[#This Row],[Quarter]]="q2",1,"")</f>
        <v>1</v>
      </c>
      <c r="I1210" t="str">
        <f>IF(Table1[[#This Row],[Quarter]]="q3",1,"")</f>
        <v/>
      </c>
      <c r="J1210">
        <f>IF(Table1[[#This Row],[Quarter]]="Q2",Table1[[#This Row],[Credit Amount]],"")</f>
        <v>-338.37</v>
      </c>
      <c r="K1210" t="str">
        <f>IF(Table1[[#This Row],[Quarter]]="Q3",Table1[[#This Row],[Credit Amount]],"")</f>
        <v/>
      </c>
      <c r="L1210" t="str">
        <f>IF(Table1[[#This Row],[Transaction Type]]="Upgrade",Table1[[#This Row],[Credit Amount]],IF(Table1[[#This Row],[Transaction Type]]="Activation",Table1[[#This Row],[Credit Amount]],""))</f>
        <v/>
      </c>
      <c r="M1210">
        <f>IF(Table1[[#This Row],[Transaction Type]]="Maintenance",Table1[[#This Row],[Credit Amount]],"")</f>
        <v>-338.37</v>
      </c>
      <c r="N1210">
        <v>10048</v>
      </c>
      <c r="O1210" t="s">
        <v>2489</v>
      </c>
      <c r="P1210" t="s">
        <v>2537</v>
      </c>
      <c r="Q1210" t="s">
        <v>290</v>
      </c>
      <c r="R1210">
        <v>10048</v>
      </c>
      <c r="S1210" t="s">
        <v>2489</v>
      </c>
      <c r="T1210" t="s">
        <v>2537</v>
      </c>
      <c r="U1210" t="s">
        <v>290</v>
      </c>
      <c r="V1210" t="s">
        <v>84</v>
      </c>
      <c r="W1210">
        <v>100001397</v>
      </c>
      <c r="X1210">
        <v>8005550398</v>
      </c>
      <c r="Y1210" t="s">
        <v>2595</v>
      </c>
      <c r="Z1210" t="s">
        <v>2993</v>
      </c>
      <c r="AA1210" s="13">
        <v>-338.37</v>
      </c>
      <c r="AB1210" s="14">
        <v>42466</v>
      </c>
      <c r="AC1210" t="s">
        <v>36</v>
      </c>
    </row>
    <row r="1211" spans="1:29" x14ac:dyDescent="0.25">
      <c r="A1211" t="str">
        <f>CONCATENATE("Q",ROUNDUP(MONTH(Table1[[#This Row],[Month]])/3,0))</f>
        <v>Q2</v>
      </c>
      <c r="B1211" s="14">
        <f>EOMONTH(Table1[[#This Row],[Credit Date]],-1)+1</f>
        <v>42461</v>
      </c>
      <c r="C1211" t="str">
        <f>CONCATENATE(Table1[[#This Row],[Issuer Last Name]],", ",Table1[[#This Row],[Issuer First Name]])</f>
        <v>No. 048, Employee</v>
      </c>
      <c r="D1211" t="str">
        <f>CONCATENATE(Table1[[#This Row],[Approver Last Name]],", ",Table1[[#This Row],[Approver First Name]])</f>
        <v>No. 048, Employee</v>
      </c>
      <c r="E1211" t="str">
        <f>CONCATENATE(Table1[[#This Row],[Customer Last Name]],", ",Table1[[#This Row],[Customer First Name]])</f>
        <v>No. 12007, Client</v>
      </c>
      <c r="F12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1" t="str">
        <f>IF(Table1[[#This Row],[Transaction Type]]="Maintenance","Non-Sales","Sales")</f>
        <v>Non-Sales</v>
      </c>
      <c r="H1211">
        <f>IF(Table1[[#This Row],[Quarter]]="q2",1,"")</f>
        <v>1</v>
      </c>
      <c r="I1211" t="str">
        <f>IF(Table1[[#This Row],[Quarter]]="q3",1,"")</f>
        <v/>
      </c>
      <c r="J1211">
        <f>IF(Table1[[#This Row],[Quarter]]="Q2",Table1[[#This Row],[Credit Amount]],"")</f>
        <v>-163.85</v>
      </c>
      <c r="K1211" t="str">
        <f>IF(Table1[[#This Row],[Quarter]]="Q3",Table1[[#This Row],[Credit Amount]],"")</f>
        <v/>
      </c>
      <c r="L1211" t="str">
        <f>IF(Table1[[#This Row],[Transaction Type]]="Upgrade",Table1[[#This Row],[Credit Amount]],IF(Table1[[#This Row],[Transaction Type]]="Activation",Table1[[#This Row],[Credit Amount]],""))</f>
        <v/>
      </c>
      <c r="M1211">
        <f>IF(Table1[[#This Row],[Transaction Type]]="Maintenance",Table1[[#This Row],[Credit Amount]],"")</f>
        <v>-163.85</v>
      </c>
      <c r="N1211">
        <v>10048</v>
      </c>
      <c r="O1211" t="s">
        <v>2489</v>
      </c>
      <c r="P1211" t="s">
        <v>2537</v>
      </c>
      <c r="Q1211" t="s">
        <v>290</v>
      </c>
      <c r="R1211">
        <v>10048</v>
      </c>
      <c r="S1211" t="s">
        <v>2489</v>
      </c>
      <c r="T1211" t="s">
        <v>2537</v>
      </c>
      <c r="U1211" t="s">
        <v>290</v>
      </c>
      <c r="V1211" t="s">
        <v>84</v>
      </c>
      <c r="W1211">
        <v>100003006</v>
      </c>
      <c r="X1211">
        <v>8005552007</v>
      </c>
      <c r="Y1211" t="s">
        <v>2595</v>
      </c>
      <c r="Z1211" t="s">
        <v>4602</v>
      </c>
      <c r="AA1211" s="13">
        <v>-163.85</v>
      </c>
      <c r="AB1211" s="14">
        <v>42466</v>
      </c>
      <c r="AC1211" t="s">
        <v>36</v>
      </c>
    </row>
    <row r="1212" spans="1:29" x14ac:dyDescent="0.25">
      <c r="A1212" t="str">
        <f>CONCATENATE("Q",ROUNDUP(MONTH(Table1[[#This Row],[Month]])/3,0))</f>
        <v>Q2</v>
      </c>
      <c r="B1212" s="14">
        <f>EOMONTH(Table1[[#This Row],[Credit Date]],-1)+1</f>
        <v>42461</v>
      </c>
      <c r="C1212" t="str">
        <f>CONCATENATE(Table1[[#This Row],[Issuer Last Name]],", ",Table1[[#This Row],[Issuer First Name]])</f>
        <v>No. 048, Employee</v>
      </c>
      <c r="D1212" t="str">
        <f>CONCATENATE(Table1[[#This Row],[Approver Last Name]],", ",Table1[[#This Row],[Approver First Name]])</f>
        <v>No. 048, Employee</v>
      </c>
      <c r="E1212" t="str">
        <f>CONCATENATE(Table1[[#This Row],[Customer Last Name]],", ",Table1[[#This Row],[Customer First Name]])</f>
        <v>No. 11869, Client</v>
      </c>
      <c r="F12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2" t="str">
        <f>IF(Table1[[#This Row],[Transaction Type]]="Maintenance","Non-Sales","Sales")</f>
        <v>Non-Sales</v>
      </c>
      <c r="H1212">
        <f>IF(Table1[[#This Row],[Quarter]]="q2",1,"")</f>
        <v>1</v>
      </c>
      <c r="I1212" t="str">
        <f>IF(Table1[[#This Row],[Quarter]]="q3",1,"")</f>
        <v/>
      </c>
      <c r="J1212">
        <f>IF(Table1[[#This Row],[Quarter]]="Q2",Table1[[#This Row],[Credit Amount]],"")</f>
        <v>-118.95</v>
      </c>
      <c r="K1212" t="str">
        <f>IF(Table1[[#This Row],[Quarter]]="Q3",Table1[[#This Row],[Credit Amount]],"")</f>
        <v/>
      </c>
      <c r="L1212" t="str">
        <f>IF(Table1[[#This Row],[Transaction Type]]="Upgrade",Table1[[#This Row],[Credit Amount]],IF(Table1[[#This Row],[Transaction Type]]="Activation",Table1[[#This Row],[Credit Amount]],""))</f>
        <v/>
      </c>
      <c r="M1212">
        <f>IF(Table1[[#This Row],[Transaction Type]]="Maintenance",Table1[[#This Row],[Credit Amount]],"")</f>
        <v>-118.95</v>
      </c>
      <c r="N1212">
        <v>10048</v>
      </c>
      <c r="O1212" t="s">
        <v>2489</v>
      </c>
      <c r="P1212" t="s">
        <v>2537</v>
      </c>
      <c r="Q1212" t="s">
        <v>290</v>
      </c>
      <c r="R1212">
        <v>10048</v>
      </c>
      <c r="S1212" t="s">
        <v>2489</v>
      </c>
      <c r="T1212" t="s">
        <v>2537</v>
      </c>
      <c r="U1212" t="s">
        <v>290</v>
      </c>
      <c r="V1212" t="s">
        <v>84</v>
      </c>
      <c r="W1212">
        <v>100002868</v>
      </c>
      <c r="X1212">
        <v>8005551869</v>
      </c>
      <c r="Y1212" t="s">
        <v>2595</v>
      </c>
      <c r="Z1212" t="s">
        <v>4464</v>
      </c>
      <c r="AA1212" s="13">
        <v>-118.95</v>
      </c>
      <c r="AB1212" s="14">
        <v>42466</v>
      </c>
      <c r="AC1212" t="s">
        <v>36</v>
      </c>
    </row>
    <row r="1213" spans="1:29" x14ac:dyDescent="0.25">
      <c r="A1213" t="str">
        <f>CONCATENATE("Q",ROUNDUP(MONTH(Table1[[#This Row],[Month]])/3,0))</f>
        <v>Q2</v>
      </c>
      <c r="B1213" s="14">
        <f>EOMONTH(Table1[[#This Row],[Credit Date]],-1)+1</f>
        <v>42461</v>
      </c>
      <c r="C1213" t="str">
        <f>CONCATENATE(Table1[[#This Row],[Issuer Last Name]],", ",Table1[[#This Row],[Issuer First Name]])</f>
        <v>No. 048, Employee</v>
      </c>
      <c r="D1213" t="str">
        <f>CONCATENATE(Table1[[#This Row],[Approver Last Name]],", ",Table1[[#This Row],[Approver First Name]])</f>
        <v>No. 048, Employee</v>
      </c>
      <c r="E1213" t="str">
        <f>CONCATENATE(Table1[[#This Row],[Customer Last Name]],", ",Table1[[#This Row],[Customer First Name]])</f>
        <v>No. 12986, Client</v>
      </c>
      <c r="F12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3" t="str">
        <f>IF(Table1[[#This Row],[Transaction Type]]="Maintenance","Non-Sales","Sales")</f>
        <v>Non-Sales</v>
      </c>
      <c r="H1213">
        <f>IF(Table1[[#This Row],[Quarter]]="q2",1,"")</f>
        <v>1</v>
      </c>
      <c r="I1213" t="str">
        <f>IF(Table1[[#This Row],[Quarter]]="q3",1,"")</f>
        <v/>
      </c>
      <c r="J1213">
        <f>IF(Table1[[#This Row],[Quarter]]="Q2",Table1[[#This Row],[Credit Amount]],"")</f>
        <v>-225.83</v>
      </c>
      <c r="K1213" t="str">
        <f>IF(Table1[[#This Row],[Quarter]]="Q3",Table1[[#This Row],[Credit Amount]],"")</f>
        <v/>
      </c>
      <c r="L1213" t="str">
        <f>IF(Table1[[#This Row],[Transaction Type]]="Upgrade",Table1[[#This Row],[Credit Amount]],IF(Table1[[#This Row],[Transaction Type]]="Activation",Table1[[#This Row],[Credit Amount]],""))</f>
        <v/>
      </c>
      <c r="M1213">
        <f>IF(Table1[[#This Row],[Transaction Type]]="Maintenance",Table1[[#This Row],[Credit Amount]],"")</f>
        <v>-225.83</v>
      </c>
      <c r="N1213">
        <v>10048</v>
      </c>
      <c r="O1213" t="s">
        <v>2489</v>
      </c>
      <c r="P1213" t="s">
        <v>2537</v>
      </c>
      <c r="Q1213" t="s">
        <v>290</v>
      </c>
      <c r="R1213">
        <v>10048</v>
      </c>
      <c r="S1213" t="s">
        <v>2489</v>
      </c>
      <c r="T1213" t="s">
        <v>2537</v>
      </c>
      <c r="U1213" t="s">
        <v>290</v>
      </c>
      <c r="V1213" t="s">
        <v>84</v>
      </c>
      <c r="W1213">
        <v>100003985</v>
      </c>
      <c r="X1213">
        <v>8005552986</v>
      </c>
      <c r="Y1213" t="s">
        <v>2595</v>
      </c>
      <c r="Z1213" t="s">
        <v>5574</v>
      </c>
      <c r="AA1213" s="13">
        <v>-225.83</v>
      </c>
      <c r="AB1213" s="14">
        <v>42469</v>
      </c>
      <c r="AC1213" t="s">
        <v>36</v>
      </c>
    </row>
    <row r="1214" spans="1:29" x14ac:dyDescent="0.25">
      <c r="A1214" t="str">
        <f>CONCATENATE("Q",ROUNDUP(MONTH(Table1[[#This Row],[Month]])/3,0))</f>
        <v>Q2</v>
      </c>
      <c r="B1214" s="14">
        <f>EOMONTH(Table1[[#This Row],[Credit Date]],-1)+1</f>
        <v>42461</v>
      </c>
      <c r="C1214" t="str">
        <f>CONCATENATE(Table1[[#This Row],[Issuer Last Name]],", ",Table1[[#This Row],[Issuer First Name]])</f>
        <v>No. 048, Employee</v>
      </c>
      <c r="D1214" t="str">
        <f>CONCATENATE(Table1[[#This Row],[Approver Last Name]],", ",Table1[[#This Row],[Approver First Name]])</f>
        <v>No. 048, Employee</v>
      </c>
      <c r="E1214" t="str">
        <f>CONCATENATE(Table1[[#This Row],[Customer Last Name]],", ",Table1[[#This Row],[Customer First Name]])</f>
        <v>No. 13085, Client</v>
      </c>
      <c r="F12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4" t="str">
        <f>IF(Table1[[#This Row],[Transaction Type]]="Maintenance","Non-Sales","Sales")</f>
        <v>Non-Sales</v>
      </c>
      <c r="H1214">
        <f>IF(Table1[[#This Row],[Quarter]]="q2",1,"")</f>
        <v>1</v>
      </c>
      <c r="I1214" t="str">
        <f>IF(Table1[[#This Row],[Quarter]]="q3",1,"")</f>
        <v/>
      </c>
      <c r="J1214">
        <f>IF(Table1[[#This Row],[Quarter]]="Q2",Table1[[#This Row],[Credit Amount]],"")</f>
        <v>-102.9</v>
      </c>
      <c r="K1214" t="str">
        <f>IF(Table1[[#This Row],[Quarter]]="Q3",Table1[[#This Row],[Credit Amount]],"")</f>
        <v/>
      </c>
      <c r="L1214" t="str">
        <f>IF(Table1[[#This Row],[Transaction Type]]="Upgrade",Table1[[#This Row],[Credit Amount]],IF(Table1[[#This Row],[Transaction Type]]="Activation",Table1[[#This Row],[Credit Amount]],""))</f>
        <v/>
      </c>
      <c r="M1214">
        <f>IF(Table1[[#This Row],[Transaction Type]]="Maintenance",Table1[[#This Row],[Credit Amount]],"")</f>
        <v>-102.9</v>
      </c>
      <c r="N1214">
        <v>10048</v>
      </c>
      <c r="O1214" t="s">
        <v>2489</v>
      </c>
      <c r="P1214" t="s">
        <v>2537</v>
      </c>
      <c r="Q1214" t="s">
        <v>290</v>
      </c>
      <c r="R1214">
        <v>10048</v>
      </c>
      <c r="S1214" t="s">
        <v>2489</v>
      </c>
      <c r="T1214" t="s">
        <v>2537</v>
      </c>
      <c r="U1214" t="s">
        <v>290</v>
      </c>
      <c r="V1214" t="s">
        <v>84</v>
      </c>
      <c r="W1214">
        <v>100004084</v>
      </c>
      <c r="X1214">
        <v>8005553085</v>
      </c>
      <c r="Y1214" t="s">
        <v>2595</v>
      </c>
      <c r="Z1214" t="s">
        <v>5673</v>
      </c>
      <c r="AA1214" s="13">
        <v>-102.9</v>
      </c>
      <c r="AB1214" s="14">
        <v>42469</v>
      </c>
      <c r="AC1214" t="s">
        <v>36</v>
      </c>
    </row>
    <row r="1215" spans="1:29" x14ac:dyDescent="0.25">
      <c r="A1215" t="str">
        <f>CONCATENATE("Q",ROUNDUP(MONTH(Table1[[#This Row],[Month]])/3,0))</f>
        <v>Q2</v>
      </c>
      <c r="B1215" s="14">
        <f>EOMONTH(Table1[[#This Row],[Credit Date]],-1)+1</f>
        <v>42461</v>
      </c>
      <c r="C1215" t="str">
        <f>CONCATENATE(Table1[[#This Row],[Issuer Last Name]],", ",Table1[[#This Row],[Issuer First Name]])</f>
        <v>No. 048, Employee</v>
      </c>
      <c r="D1215" t="str">
        <f>CONCATENATE(Table1[[#This Row],[Approver Last Name]],", ",Table1[[#This Row],[Approver First Name]])</f>
        <v>No. 048, Employee</v>
      </c>
      <c r="E1215" t="str">
        <f>CONCATENATE(Table1[[#This Row],[Customer Last Name]],", ",Table1[[#This Row],[Customer First Name]])</f>
        <v>No. 13986, Client</v>
      </c>
      <c r="F12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5" t="str">
        <f>IF(Table1[[#This Row],[Transaction Type]]="Maintenance","Non-Sales","Sales")</f>
        <v>Non-Sales</v>
      </c>
      <c r="H1215">
        <f>IF(Table1[[#This Row],[Quarter]]="q2",1,"")</f>
        <v>1</v>
      </c>
      <c r="I1215" t="str">
        <f>IF(Table1[[#This Row],[Quarter]]="q3",1,"")</f>
        <v/>
      </c>
      <c r="J1215">
        <f>IF(Table1[[#This Row],[Quarter]]="Q2",Table1[[#This Row],[Credit Amount]],"")</f>
        <v>-267.36</v>
      </c>
      <c r="K1215" t="str">
        <f>IF(Table1[[#This Row],[Quarter]]="Q3",Table1[[#This Row],[Credit Amount]],"")</f>
        <v/>
      </c>
      <c r="L1215" t="str">
        <f>IF(Table1[[#This Row],[Transaction Type]]="Upgrade",Table1[[#This Row],[Credit Amount]],IF(Table1[[#This Row],[Transaction Type]]="Activation",Table1[[#This Row],[Credit Amount]],""))</f>
        <v/>
      </c>
      <c r="M1215">
        <f>IF(Table1[[#This Row],[Transaction Type]]="Maintenance",Table1[[#This Row],[Credit Amount]],"")</f>
        <v>-267.36</v>
      </c>
      <c r="N1215">
        <v>10048</v>
      </c>
      <c r="O1215" t="s">
        <v>2489</v>
      </c>
      <c r="P1215" t="s">
        <v>2537</v>
      </c>
      <c r="Q1215" t="s">
        <v>290</v>
      </c>
      <c r="R1215">
        <v>10048</v>
      </c>
      <c r="S1215" t="s">
        <v>2489</v>
      </c>
      <c r="T1215" t="s">
        <v>2537</v>
      </c>
      <c r="U1215" t="s">
        <v>290</v>
      </c>
      <c r="V1215" t="s">
        <v>84</v>
      </c>
      <c r="W1215">
        <v>100004985</v>
      </c>
      <c r="X1215">
        <v>8005553986</v>
      </c>
      <c r="Y1215" t="s">
        <v>2595</v>
      </c>
      <c r="Z1215" t="s">
        <v>6574</v>
      </c>
      <c r="AA1215" s="13">
        <v>-267.36</v>
      </c>
      <c r="AB1215" s="14">
        <v>42471</v>
      </c>
      <c r="AC1215" t="s">
        <v>36</v>
      </c>
    </row>
    <row r="1216" spans="1:29" x14ac:dyDescent="0.25">
      <c r="A1216" t="str">
        <f>CONCATENATE("Q",ROUNDUP(MONTH(Table1[[#This Row],[Month]])/3,0))</f>
        <v>Q2</v>
      </c>
      <c r="B1216" s="14">
        <f>EOMONTH(Table1[[#This Row],[Credit Date]],-1)+1</f>
        <v>42461</v>
      </c>
      <c r="C1216" t="str">
        <f>CONCATENATE(Table1[[#This Row],[Issuer Last Name]],", ",Table1[[#This Row],[Issuer First Name]])</f>
        <v>No. 048, Employee</v>
      </c>
      <c r="D1216" t="str">
        <f>CONCATENATE(Table1[[#This Row],[Approver Last Name]],", ",Table1[[#This Row],[Approver First Name]])</f>
        <v>No. 048, Employee</v>
      </c>
      <c r="E1216" t="str">
        <f>CONCATENATE(Table1[[#This Row],[Customer Last Name]],", ",Table1[[#This Row],[Customer First Name]])</f>
        <v>No. 11096, Client</v>
      </c>
      <c r="F12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6" t="str">
        <f>IF(Table1[[#This Row],[Transaction Type]]="Maintenance","Non-Sales","Sales")</f>
        <v>Non-Sales</v>
      </c>
      <c r="H1216">
        <f>IF(Table1[[#This Row],[Quarter]]="q2",1,"")</f>
        <v>1</v>
      </c>
      <c r="I1216" t="str">
        <f>IF(Table1[[#This Row],[Quarter]]="q3",1,"")</f>
        <v/>
      </c>
      <c r="J1216">
        <f>IF(Table1[[#This Row],[Quarter]]="Q2",Table1[[#This Row],[Credit Amount]],"")</f>
        <v>-220.82</v>
      </c>
      <c r="K1216" t="str">
        <f>IF(Table1[[#This Row],[Quarter]]="Q3",Table1[[#This Row],[Credit Amount]],"")</f>
        <v/>
      </c>
      <c r="L1216" t="str">
        <f>IF(Table1[[#This Row],[Transaction Type]]="Upgrade",Table1[[#This Row],[Credit Amount]],IF(Table1[[#This Row],[Transaction Type]]="Activation",Table1[[#This Row],[Credit Amount]],""))</f>
        <v/>
      </c>
      <c r="M1216">
        <f>IF(Table1[[#This Row],[Transaction Type]]="Maintenance",Table1[[#This Row],[Credit Amount]],"")</f>
        <v>-220.82</v>
      </c>
      <c r="N1216">
        <v>10048</v>
      </c>
      <c r="O1216" t="s">
        <v>2489</v>
      </c>
      <c r="P1216" t="s">
        <v>2537</v>
      </c>
      <c r="Q1216" t="s">
        <v>290</v>
      </c>
      <c r="R1216">
        <v>10048</v>
      </c>
      <c r="S1216" t="s">
        <v>2489</v>
      </c>
      <c r="T1216" t="s">
        <v>2537</v>
      </c>
      <c r="U1216" t="s">
        <v>290</v>
      </c>
      <c r="V1216" t="s">
        <v>84</v>
      </c>
      <c r="W1216">
        <v>100002095</v>
      </c>
      <c r="X1216">
        <v>8005551096</v>
      </c>
      <c r="Y1216" t="s">
        <v>2595</v>
      </c>
      <c r="Z1216" t="s">
        <v>3691</v>
      </c>
      <c r="AA1216" s="13">
        <v>-220.82</v>
      </c>
      <c r="AB1216" s="14">
        <v>42476</v>
      </c>
      <c r="AC1216" t="s">
        <v>36</v>
      </c>
    </row>
    <row r="1217" spans="1:29" x14ac:dyDescent="0.25">
      <c r="A1217" t="str">
        <f>CONCATENATE("Q",ROUNDUP(MONTH(Table1[[#This Row],[Month]])/3,0))</f>
        <v>Q2</v>
      </c>
      <c r="B1217" s="14">
        <f>EOMONTH(Table1[[#This Row],[Credit Date]],-1)+1</f>
        <v>42461</v>
      </c>
      <c r="C1217" t="str">
        <f>CONCATENATE(Table1[[#This Row],[Issuer Last Name]],", ",Table1[[#This Row],[Issuer First Name]])</f>
        <v>No. 048, Employee</v>
      </c>
      <c r="D1217" t="str">
        <f>CONCATENATE(Table1[[#This Row],[Approver Last Name]],", ",Table1[[#This Row],[Approver First Name]])</f>
        <v>No. 048, Employee</v>
      </c>
      <c r="E1217" t="str">
        <f>CONCATENATE(Table1[[#This Row],[Customer Last Name]],", ",Table1[[#This Row],[Customer First Name]])</f>
        <v>No. 10808, Client</v>
      </c>
      <c r="F12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7" t="str">
        <f>IF(Table1[[#This Row],[Transaction Type]]="Maintenance","Non-Sales","Sales")</f>
        <v>Sales</v>
      </c>
      <c r="H1217">
        <f>IF(Table1[[#This Row],[Quarter]]="q2",1,"")</f>
        <v>1</v>
      </c>
      <c r="I1217" t="str">
        <f>IF(Table1[[#This Row],[Quarter]]="q3",1,"")</f>
        <v/>
      </c>
      <c r="J1217">
        <f>IF(Table1[[#This Row],[Quarter]]="Q2",Table1[[#This Row],[Credit Amount]],"")</f>
        <v>-335.94</v>
      </c>
      <c r="K1217" t="str">
        <f>IF(Table1[[#This Row],[Quarter]]="Q3",Table1[[#This Row],[Credit Amount]],"")</f>
        <v/>
      </c>
      <c r="L1217">
        <f>IF(Table1[[#This Row],[Transaction Type]]="Upgrade",Table1[[#This Row],[Credit Amount]],IF(Table1[[#This Row],[Transaction Type]]="Activation",Table1[[#This Row],[Credit Amount]],""))</f>
        <v>-335.94</v>
      </c>
      <c r="M1217" t="str">
        <f>IF(Table1[[#This Row],[Transaction Type]]="Maintenance",Table1[[#This Row],[Credit Amount]],"")</f>
        <v/>
      </c>
      <c r="N1217">
        <v>10048</v>
      </c>
      <c r="O1217" t="s">
        <v>2489</v>
      </c>
      <c r="P1217" t="s">
        <v>2537</v>
      </c>
      <c r="Q1217" t="s">
        <v>290</v>
      </c>
      <c r="R1217">
        <v>10048</v>
      </c>
      <c r="S1217" t="s">
        <v>2489</v>
      </c>
      <c r="T1217" t="s">
        <v>2537</v>
      </c>
      <c r="U1217" t="s">
        <v>290</v>
      </c>
      <c r="V1217" t="s">
        <v>84</v>
      </c>
      <c r="W1217">
        <v>100001807</v>
      </c>
      <c r="X1217">
        <v>8005550808</v>
      </c>
      <c r="Y1217" t="s">
        <v>2595</v>
      </c>
      <c r="Z1217" t="s">
        <v>3403</v>
      </c>
      <c r="AA1217" s="13">
        <v>-335.94</v>
      </c>
      <c r="AB1217" s="14">
        <v>42479</v>
      </c>
      <c r="AC1217" t="s">
        <v>35</v>
      </c>
    </row>
    <row r="1218" spans="1:29" x14ac:dyDescent="0.25">
      <c r="A1218" t="str">
        <f>CONCATENATE("Q",ROUNDUP(MONTH(Table1[[#This Row],[Month]])/3,0))</f>
        <v>Q2</v>
      </c>
      <c r="B1218" s="14">
        <f>EOMONTH(Table1[[#This Row],[Credit Date]],-1)+1</f>
        <v>42461</v>
      </c>
      <c r="C1218" t="str">
        <f>CONCATENATE(Table1[[#This Row],[Issuer Last Name]],", ",Table1[[#This Row],[Issuer First Name]])</f>
        <v>No. 048, Employee</v>
      </c>
      <c r="D1218" t="str">
        <f>CONCATENATE(Table1[[#This Row],[Approver Last Name]],", ",Table1[[#This Row],[Approver First Name]])</f>
        <v>No. 048, Employee</v>
      </c>
      <c r="E1218" t="str">
        <f>CONCATENATE(Table1[[#This Row],[Customer Last Name]],", ",Table1[[#This Row],[Customer First Name]])</f>
        <v>No. 12717, Client</v>
      </c>
      <c r="F12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8" t="str">
        <f>IF(Table1[[#This Row],[Transaction Type]]="Maintenance","Non-Sales","Sales")</f>
        <v>Non-Sales</v>
      </c>
      <c r="H1218">
        <f>IF(Table1[[#This Row],[Quarter]]="q2",1,"")</f>
        <v>1</v>
      </c>
      <c r="I1218" t="str">
        <f>IF(Table1[[#This Row],[Quarter]]="q3",1,"")</f>
        <v/>
      </c>
      <c r="J1218">
        <f>IF(Table1[[#This Row],[Quarter]]="Q2",Table1[[#This Row],[Credit Amount]],"")</f>
        <v>-158.08000000000001</v>
      </c>
      <c r="K1218" t="str">
        <f>IF(Table1[[#This Row],[Quarter]]="Q3",Table1[[#This Row],[Credit Amount]],"")</f>
        <v/>
      </c>
      <c r="L1218" t="str">
        <f>IF(Table1[[#This Row],[Transaction Type]]="Upgrade",Table1[[#This Row],[Credit Amount]],IF(Table1[[#This Row],[Transaction Type]]="Activation",Table1[[#This Row],[Credit Amount]],""))</f>
        <v/>
      </c>
      <c r="M1218">
        <f>IF(Table1[[#This Row],[Transaction Type]]="Maintenance",Table1[[#This Row],[Credit Amount]],"")</f>
        <v>-158.08000000000001</v>
      </c>
      <c r="N1218">
        <v>10048</v>
      </c>
      <c r="O1218" t="s">
        <v>2489</v>
      </c>
      <c r="P1218" t="s">
        <v>2537</v>
      </c>
      <c r="Q1218" t="s">
        <v>290</v>
      </c>
      <c r="R1218">
        <v>10048</v>
      </c>
      <c r="S1218" t="s">
        <v>2489</v>
      </c>
      <c r="T1218" t="s">
        <v>2537</v>
      </c>
      <c r="U1218" t="s">
        <v>290</v>
      </c>
      <c r="V1218" t="s">
        <v>84</v>
      </c>
      <c r="W1218">
        <v>100003716</v>
      </c>
      <c r="X1218">
        <v>8005552717</v>
      </c>
      <c r="Y1218" t="s">
        <v>2595</v>
      </c>
      <c r="Z1218" t="s">
        <v>5310</v>
      </c>
      <c r="AA1218" s="13">
        <v>-158.08000000000001</v>
      </c>
      <c r="AB1218" s="14">
        <v>42483</v>
      </c>
      <c r="AC1218" t="s">
        <v>36</v>
      </c>
    </row>
    <row r="1219" spans="1:29" x14ac:dyDescent="0.25">
      <c r="A1219" t="str">
        <f>CONCATENATE("Q",ROUNDUP(MONTH(Table1[[#This Row],[Month]])/3,0))</f>
        <v>Q2</v>
      </c>
      <c r="B1219" s="14">
        <f>EOMONTH(Table1[[#This Row],[Credit Date]],-1)+1</f>
        <v>42461</v>
      </c>
      <c r="C1219" t="str">
        <f>CONCATENATE(Table1[[#This Row],[Issuer Last Name]],", ",Table1[[#This Row],[Issuer First Name]])</f>
        <v>No. 048, Employee</v>
      </c>
      <c r="D1219" t="str">
        <f>CONCATENATE(Table1[[#This Row],[Approver Last Name]],", ",Table1[[#This Row],[Approver First Name]])</f>
        <v>No. 048, Employee</v>
      </c>
      <c r="E1219" t="str">
        <f>CONCATENATE(Table1[[#This Row],[Customer Last Name]],", ",Table1[[#This Row],[Customer First Name]])</f>
        <v>No. 11909, Client</v>
      </c>
      <c r="F12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19" t="str">
        <f>IF(Table1[[#This Row],[Transaction Type]]="Maintenance","Non-Sales","Sales")</f>
        <v>Non-Sales</v>
      </c>
      <c r="H1219">
        <f>IF(Table1[[#This Row],[Quarter]]="q2",1,"")</f>
        <v>1</v>
      </c>
      <c r="I1219" t="str">
        <f>IF(Table1[[#This Row],[Quarter]]="q3",1,"")</f>
        <v/>
      </c>
      <c r="J1219">
        <f>IF(Table1[[#This Row],[Quarter]]="Q2",Table1[[#This Row],[Credit Amount]],"")</f>
        <v>-212.93</v>
      </c>
      <c r="K1219" t="str">
        <f>IF(Table1[[#This Row],[Quarter]]="Q3",Table1[[#This Row],[Credit Amount]],"")</f>
        <v/>
      </c>
      <c r="L1219" t="str">
        <f>IF(Table1[[#This Row],[Transaction Type]]="Upgrade",Table1[[#This Row],[Credit Amount]],IF(Table1[[#This Row],[Transaction Type]]="Activation",Table1[[#This Row],[Credit Amount]],""))</f>
        <v/>
      </c>
      <c r="M1219">
        <f>IF(Table1[[#This Row],[Transaction Type]]="Maintenance",Table1[[#This Row],[Credit Amount]],"")</f>
        <v>-212.93</v>
      </c>
      <c r="N1219">
        <v>10048</v>
      </c>
      <c r="O1219" t="s">
        <v>2489</v>
      </c>
      <c r="P1219" t="s">
        <v>2537</v>
      </c>
      <c r="Q1219" t="s">
        <v>290</v>
      </c>
      <c r="R1219">
        <v>10048</v>
      </c>
      <c r="S1219" t="s">
        <v>2489</v>
      </c>
      <c r="T1219" t="s">
        <v>2537</v>
      </c>
      <c r="U1219" t="s">
        <v>290</v>
      </c>
      <c r="V1219" t="s">
        <v>84</v>
      </c>
      <c r="W1219">
        <v>100002908</v>
      </c>
      <c r="X1219">
        <v>8005551909</v>
      </c>
      <c r="Y1219" t="s">
        <v>2595</v>
      </c>
      <c r="Z1219" t="s">
        <v>4504</v>
      </c>
      <c r="AA1219" s="13">
        <v>-212.93</v>
      </c>
      <c r="AB1219" s="14">
        <v>42483</v>
      </c>
      <c r="AC1219" t="s">
        <v>36</v>
      </c>
    </row>
    <row r="1220" spans="1:29" x14ac:dyDescent="0.25">
      <c r="A1220" t="str">
        <f>CONCATENATE("Q",ROUNDUP(MONTH(Table1[[#This Row],[Month]])/3,0))</f>
        <v>Q2</v>
      </c>
      <c r="B1220" s="14">
        <f>EOMONTH(Table1[[#This Row],[Credit Date]],-1)+1</f>
        <v>42491</v>
      </c>
      <c r="C1220" t="str">
        <f>CONCATENATE(Table1[[#This Row],[Issuer Last Name]],", ",Table1[[#This Row],[Issuer First Name]])</f>
        <v>No. 048, Employee</v>
      </c>
      <c r="D1220" t="str">
        <f>CONCATENATE(Table1[[#This Row],[Approver Last Name]],", ",Table1[[#This Row],[Approver First Name]])</f>
        <v>No. 048, Employee</v>
      </c>
      <c r="E1220" t="str">
        <f>CONCATENATE(Table1[[#This Row],[Customer Last Name]],", ",Table1[[#This Row],[Customer First Name]])</f>
        <v>No. 11175, Client</v>
      </c>
      <c r="F12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0" t="str">
        <f>IF(Table1[[#This Row],[Transaction Type]]="Maintenance","Non-Sales","Sales")</f>
        <v>Sales</v>
      </c>
      <c r="H1220">
        <f>IF(Table1[[#This Row],[Quarter]]="q2",1,"")</f>
        <v>1</v>
      </c>
      <c r="I1220" t="str">
        <f>IF(Table1[[#This Row],[Quarter]]="q3",1,"")</f>
        <v/>
      </c>
      <c r="J1220">
        <f>IF(Table1[[#This Row],[Quarter]]="Q2",Table1[[#This Row],[Credit Amount]],"")</f>
        <v>-121.71</v>
      </c>
      <c r="K1220" t="str">
        <f>IF(Table1[[#This Row],[Quarter]]="Q3",Table1[[#This Row],[Credit Amount]],"")</f>
        <v/>
      </c>
      <c r="L1220">
        <f>IF(Table1[[#This Row],[Transaction Type]]="Upgrade",Table1[[#This Row],[Credit Amount]],IF(Table1[[#This Row],[Transaction Type]]="Activation",Table1[[#This Row],[Credit Amount]],""))</f>
        <v>-121.71</v>
      </c>
      <c r="M1220" t="str">
        <f>IF(Table1[[#This Row],[Transaction Type]]="Maintenance",Table1[[#This Row],[Credit Amount]],"")</f>
        <v/>
      </c>
      <c r="N1220">
        <v>10048</v>
      </c>
      <c r="O1220" t="s">
        <v>2489</v>
      </c>
      <c r="P1220" t="s">
        <v>2537</v>
      </c>
      <c r="Q1220" t="s">
        <v>290</v>
      </c>
      <c r="R1220">
        <v>10048</v>
      </c>
      <c r="S1220" t="s">
        <v>2489</v>
      </c>
      <c r="T1220" t="s">
        <v>2537</v>
      </c>
      <c r="U1220" t="s">
        <v>290</v>
      </c>
      <c r="V1220" t="s">
        <v>84</v>
      </c>
      <c r="W1220">
        <v>100002174</v>
      </c>
      <c r="X1220">
        <v>8005551175</v>
      </c>
      <c r="Y1220" t="s">
        <v>2595</v>
      </c>
      <c r="Z1220" t="s">
        <v>3770</v>
      </c>
      <c r="AA1220" s="13">
        <v>-121.71</v>
      </c>
      <c r="AB1220" s="14">
        <v>42491</v>
      </c>
      <c r="AC1220" t="s">
        <v>35</v>
      </c>
    </row>
    <row r="1221" spans="1:29" x14ac:dyDescent="0.25">
      <c r="A1221" t="str">
        <f>CONCATENATE("Q",ROUNDUP(MONTH(Table1[[#This Row],[Month]])/3,0))</f>
        <v>Q2</v>
      </c>
      <c r="B1221" s="14">
        <f>EOMONTH(Table1[[#This Row],[Credit Date]],-1)+1</f>
        <v>42491</v>
      </c>
      <c r="C1221" t="str">
        <f>CONCATENATE(Table1[[#This Row],[Issuer Last Name]],", ",Table1[[#This Row],[Issuer First Name]])</f>
        <v>No. 048, Employee</v>
      </c>
      <c r="D1221" t="str">
        <f>CONCATENATE(Table1[[#This Row],[Approver Last Name]],", ",Table1[[#This Row],[Approver First Name]])</f>
        <v>No. 048, Employee</v>
      </c>
      <c r="E1221" t="str">
        <f>CONCATENATE(Table1[[#This Row],[Customer Last Name]],", ",Table1[[#This Row],[Customer First Name]])</f>
        <v>No. 10552, Client</v>
      </c>
      <c r="F12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1" t="str">
        <f>IF(Table1[[#This Row],[Transaction Type]]="Maintenance","Non-Sales","Sales")</f>
        <v>Non-Sales</v>
      </c>
      <c r="H1221">
        <f>IF(Table1[[#This Row],[Quarter]]="q2",1,"")</f>
        <v>1</v>
      </c>
      <c r="I1221" t="str">
        <f>IF(Table1[[#This Row],[Quarter]]="q3",1,"")</f>
        <v/>
      </c>
      <c r="J1221">
        <f>IF(Table1[[#This Row],[Quarter]]="Q2",Table1[[#This Row],[Credit Amount]],"")</f>
        <v>-93.72</v>
      </c>
      <c r="K1221" t="str">
        <f>IF(Table1[[#This Row],[Quarter]]="Q3",Table1[[#This Row],[Credit Amount]],"")</f>
        <v/>
      </c>
      <c r="L1221" t="str">
        <f>IF(Table1[[#This Row],[Transaction Type]]="Upgrade",Table1[[#This Row],[Credit Amount]],IF(Table1[[#This Row],[Transaction Type]]="Activation",Table1[[#This Row],[Credit Amount]],""))</f>
        <v/>
      </c>
      <c r="M1221">
        <f>IF(Table1[[#This Row],[Transaction Type]]="Maintenance",Table1[[#This Row],[Credit Amount]],"")</f>
        <v>-93.72</v>
      </c>
      <c r="N1221">
        <v>10048</v>
      </c>
      <c r="O1221" t="s">
        <v>2489</v>
      </c>
      <c r="P1221" t="s">
        <v>2537</v>
      </c>
      <c r="Q1221" t="s">
        <v>290</v>
      </c>
      <c r="R1221">
        <v>10048</v>
      </c>
      <c r="S1221" t="s">
        <v>2489</v>
      </c>
      <c r="T1221" t="s">
        <v>2537</v>
      </c>
      <c r="U1221" t="s">
        <v>290</v>
      </c>
      <c r="V1221" t="s">
        <v>84</v>
      </c>
      <c r="W1221">
        <v>100001551</v>
      </c>
      <c r="X1221">
        <v>8005550552</v>
      </c>
      <c r="Y1221" t="s">
        <v>2595</v>
      </c>
      <c r="Z1221" t="s">
        <v>3147</v>
      </c>
      <c r="AA1221" s="13">
        <v>-93.72</v>
      </c>
      <c r="AB1221" s="14">
        <v>42502</v>
      </c>
      <c r="AC1221" t="s">
        <v>36</v>
      </c>
    </row>
    <row r="1222" spans="1:29" x14ac:dyDescent="0.25">
      <c r="A1222" t="str">
        <f>CONCATENATE("Q",ROUNDUP(MONTH(Table1[[#This Row],[Month]])/3,0))</f>
        <v>Q2</v>
      </c>
      <c r="B1222" s="14">
        <f>EOMONTH(Table1[[#This Row],[Credit Date]],-1)+1</f>
        <v>42491</v>
      </c>
      <c r="C1222" t="str">
        <f>CONCATENATE(Table1[[#This Row],[Issuer Last Name]],", ",Table1[[#This Row],[Issuer First Name]])</f>
        <v>No. 048, Employee</v>
      </c>
      <c r="D1222" t="str">
        <f>CONCATENATE(Table1[[#This Row],[Approver Last Name]],", ",Table1[[#This Row],[Approver First Name]])</f>
        <v>No. 048, Employee</v>
      </c>
      <c r="E1222" t="str">
        <f>CONCATENATE(Table1[[#This Row],[Customer Last Name]],", ",Table1[[#This Row],[Customer First Name]])</f>
        <v>No. 12531, Client</v>
      </c>
      <c r="F12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2" t="str">
        <f>IF(Table1[[#This Row],[Transaction Type]]="Maintenance","Non-Sales","Sales")</f>
        <v>Non-Sales</v>
      </c>
      <c r="H1222">
        <f>IF(Table1[[#This Row],[Quarter]]="q2",1,"")</f>
        <v>1</v>
      </c>
      <c r="I1222" t="str">
        <f>IF(Table1[[#This Row],[Quarter]]="q3",1,"")</f>
        <v/>
      </c>
      <c r="J1222">
        <f>IF(Table1[[#This Row],[Quarter]]="Q2",Table1[[#This Row],[Credit Amount]],"")</f>
        <v>-304.2</v>
      </c>
      <c r="K1222" t="str">
        <f>IF(Table1[[#This Row],[Quarter]]="Q3",Table1[[#This Row],[Credit Amount]],"")</f>
        <v/>
      </c>
      <c r="L1222" t="str">
        <f>IF(Table1[[#This Row],[Transaction Type]]="Upgrade",Table1[[#This Row],[Credit Amount]],IF(Table1[[#This Row],[Transaction Type]]="Activation",Table1[[#This Row],[Credit Amount]],""))</f>
        <v/>
      </c>
      <c r="M1222">
        <f>IF(Table1[[#This Row],[Transaction Type]]="Maintenance",Table1[[#This Row],[Credit Amount]],"")</f>
        <v>-304.2</v>
      </c>
      <c r="N1222">
        <v>10048</v>
      </c>
      <c r="O1222" t="s">
        <v>2489</v>
      </c>
      <c r="P1222" t="s">
        <v>2537</v>
      </c>
      <c r="Q1222" t="s">
        <v>290</v>
      </c>
      <c r="R1222">
        <v>10048</v>
      </c>
      <c r="S1222" t="s">
        <v>2489</v>
      </c>
      <c r="T1222" t="s">
        <v>2537</v>
      </c>
      <c r="U1222" t="s">
        <v>290</v>
      </c>
      <c r="V1222" t="s">
        <v>84</v>
      </c>
      <c r="W1222">
        <v>100003530</v>
      </c>
      <c r="X1222">
        <v>8005552531</v>
      </c>
      <c r="Y1222" t="s">
        <v>2595</v>
      </c>
      <c r="Z1222" t="s">
        <v>5126</v>
      </c>
      <c r="AA1222" s="13">
        <v>-304.2</v>
      </c>
      <c r="AB1222" s="14">
        <v>42502</v>
      </c>
      <c r="AC1222" t="s">
        <v>36</v>
      </c>
    </row>
    <row r="1223" spans="1:29" x14ac:dyDescent="0.25">
      <c r="A1223" t="str">
        <f>CONCATENATE("Q",ROUNDUP(MONTH(Table1[[#This Row],[Month]])/3,0))</f>
        <v>Q2</v>
      </c>
      <c r="B1223" s="14">
        <f>EOMONTH(Table1[[#This Row],[Credit Date]],-1)+1</f>
        <v>42491</v>
      </c>
      <c r="C1223" t="str">
        <f>CONCATENATE(Table1[[#This Row],[Issuer Last Name]],", ",Table1[[#This Row],[Issuer First Name]])</f>
        <v>No. 048, Employee</v>
      </c>
      <c r="D1223" t="str">
        <f>CONCATENATE(Table1[[#This Row],[Approver Last Name]],", ",Table1[[#This Row],[Approver First Name]])</f>
        <v>No. 048, Employee</v>
      </c>
      <c r="E1223" t="str">
        <f>CONCATENATE(Table1[[#This Row],[Customer Last Name]],", ",Table1[[#This Row],[Customer First Name]])</f>
        <v>No. 12815, Client</v>
      </c>
      <c r="F12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3" t="str">
        <f>IF(Table1[[#This Row],[Transaction Type]]="Maintenance","Non-Sales","Sales")</f>
        <v>Sales</v>
      </c>
      <c r="H1223">
        <f>IF(Table1[[#This Row],[Quarter]]="q2",1,"")</f>
        <v>1</v>
      </c>
      <c r="I1223" t="str">
        <f>IF(Table1[[#This Row],[Quarter]]="q3",1,"")</f>
        <v/>
      </c>
      <c r="J1223">
        <f>IF(Table1[[#This Row],[Quarter]]="Q2",Table1[[#This Row],[Credit Amount]],"")</f>
        <v>-289.11</v>
      </c>
      <c r="K1223" t="str">
        <f>IF(Table1[[#This Row],[Quarter]]="Q3",Table1[[#This Row],[Credit Amount]],"")</f>
        <v/>
      </c>
      <c r="L1223">
        <f>IF(Table1[[#This Row],[Transaction Type]]="Upgrade",Table1[[#This Row],[Credit Amount]],IF(Table1[[#This Row],[Transaction Type]]="Activation",Table1[[#This Row],[Credit Amount]],""))</f>
        <v>-289.11</v>
      </c>
      <c r="M1223" t="str">
        <f>IF(Table1[[#This Row],[Transaction Type]]="Maintenance",Table1[[#This Row],[Credit Amount]],"")</f>
        <v/>
      </c>
      <c r="N1223">
        <v>10048</v>
      </c>
      <c r="O1223" t="s">
        <v>2489</v>
      </c>
      <c r="P1223" t="s">
        <v>2537</v>
      </c>
      <c r="Q1223" t="s">
        <v>290</v>
      </c>
      <c r="R1223">
        <v>10048</v>
      </c>
      <c r="S1223" t="s">
        <v>2489</v>
      </c>
      <c r="T1223" t="s">
        <v>2537</v>
      </c>
      <c r="U1223" t="s">
        <v>290</v>
      </c>
      <c r="V1223" t="s">
        <v>84</v>
      </c>
      <c r="W1223">
        <v>100003814</v>
      </c>
      <c r="X1223">
        <v>8005552815</v>
      </c>
      <c r="Y1223" t="s">
        <v>2595</v>
      </c>
      <c r="Z1223" t="s">
        <v>5407</v>
      </c>
      <c r="AA1223" s="13">
        <v>-289.11</v>
      </c>
      <c r="AB1223" s="14">
        <v>42503</v>
      </c>
      <c r="AC1223" t="s">
        <v>35</v>
      </c>
    </row>
    <row r="1224" spans="1:29" x14ac:dyDescent="0.25">
      <c r="A1224" t="str">
        <f>CONCATENATE("Q",ROUNDUP(MONTH(Table1[[#This Row],[Month]])/3,0))</f>
        <v>Q2</v>
      </c>
      <c r="B1224" s="14">
        <f>EOMONTH(Table1[[#This Row],[Credit Date]],-1)+1</f>
        <v>42491</v>
      </c>
      <c r="C1224" t="str">
        <f>CONCATENATE(Table1[[#This Row],[Issuer Last Name]],", ",Table1[[#This Row],[Issuer First Name]])</f>
        <v>No. 048, Employee</v>
      </c>
      <c r="D1224" t="str">
        <f>CONCATENATE(Table1[[#This Row],[Approver Last Name]],", ",Table1[[#This Row],[Approver First Name]])</f>
        <v>No. 048, Employee</v>
      </c>
      <c r="E1224" t="str">
        <f>CONCATENATE(Table1[[#This Row],[Customer Last Name]],", ",Table1[[#This Row],[Customer First Name]])</f>
        <v>No. 11272, Client</v>
      </c>
      <c r="F12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4" t="str">
        <f>IF(Table1[[#This Row],[Transaction Type]]="Maintenance","Non-Sales","Sales")</f>
        <v>Non-Sales</v>
      </c>
      <c r="H1224">
        <f>IF(Table1[[#This Row],[Quarter]]="q2",1,"")</f>
        <v>1</v>
      </c>
      <c r="I1224" t="str">
        <f>IF(Table1[[#This Row],[Quarter]]="q3",1,"")</f>
        <v/>
      </c>
      <c r="J1224">
        <f>IF(Table1[[#This Row],[Quarter]]="Q2",Table1[[#This Row],[Credit Amount]],"")</f>
        <v>-104.82</v>
      </c>
      <c r="K1224" t="str">
        <f>IF(Table1[[#This Row],[Quarter]]="Q3",Table1[[#This Row],[Credit Amount]],"")</f>
        <v/>
      </c>
      <c r="L1224" t="str">
        <f>IF(Table1[[#This Row],[Transaction Type]]="Upgrade",Table1[[#This Row],[Credit Amount]],IF(Table1[[#This Row],[Transaction Type]]="Activation",Table1[[#This Row],[Credit Amount]],""))</f>
        <v/>
      </c>
      <c r="M1224">
        <f>IF(Table1[[#This Row],[Transaction Type]]="Maintenance",Table1[[#This Row],[Credit Amount]],"")</f>
        <v>-104.82</v>
      </c>
      <c r="N1224">
        <v>10048</v>
      </c>
      <c r="O1224" t="s">
        <v>2489</v>
      </c>
      <c r="P1224" t="s">
        <v>2537</v>
      </c>
      <c r="Q1224" t="s">
        <v>290</v>
      </c>
      <c r="R1224">
        <v>10048</v>
      </c>
      <c r="S1224" t="s">
        <v>2489</v>
      </c>
      <c r="T1224" t="s">
        <v>2537</v>
      </c>
      <c r="U1224" t="s">
        <v>290</v>
      </c>
      <c r="V1224" t="s">
        <v>84</v>
      </c>
      <c r="W1224">
        <v>100002271</v>
      </c>
      <c r="X1224">
        <v>8005551272</v>
      </c>
      <c r="Y1224" t="s">
        <v>2595</v>
      </c>
      <c r="Z1224" t="s">
        <v>3867</v>
      </c>
      <c r="AA1224" s="13">
        <v>-104.82</v>
      </c>
      <c r="AB1224" s="14">
        <v>42503</v>
      </c>
      <c r="AC1224" t="s">
        <v>36</v>
      </c>
    </row>
    <row r="1225" spans="1:29" x14ac:dyDescent="0.25">
      <c r="A1225" t="str">
        <f>CONCATENATE("Q",ROUNDUP(MONTH(Table1[[#This Row],[Month]])/3,0))</f>
        <v>Q2</v>
      </c>
      <c r="B1225" s="14">
        <f>EOMONTH(Table1[[#This Row],[Credit Date]],-1)+1</f>
        <v>42491</v>
      </c>
      <c r="C1225" t="str">
        <f>CONCATENATE(Table1[[#This Row],[Issuer Last Name]],", ",Table1[[#This Row],[Issuer First Name]])</f>
        <v>No. 048, Employee</v>
      </c>
      <c r="D1225" t="str">
        <f>CONCATENATE(Table1[[#This Row],[Approver Last Name]],", ",Table1[[#This Row],[Approver First Name]])</f>
        <v>No. 048, Employee</v>
      </c>
      <c r="E1225" t="str">
        <f>CONCATENATE(Table1[[#This Row],[Customer Last Name]],", ",Table1[[#This Row],[Customer First Name]])</f>
        <v>No. 11563, Client</v>
      </c>
      <c r="F12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5" t="str">
        <f>IF(Table1[[#This Row],[Transaction Type]]="Maintenance","Non-Sales","Sales")</f>
        <v>Non-Sales</v>
      </c>
      <c r="H1225">
        <f>IF(Table1[[#This Row],[Quarter]]="q2",1,"")</f>
        <v>1</v>
      </c>
      <c r="I1225" t="str">
        <f>IF(Table1[[#This Row],[Quarter]]="q3",1,"")</f>
        <v/>
      </c>
      <c r="J1225">
        <f>IF(Table1[[#This Row],[Quarter]]="Q2",Table1[[#This Row],[Credit Amount]],"")</f>
        <v>-214.16</v>
      </c>
      <c r="K1225" t="str">
        <f>IF(Table1[[#This Row],[Quarter]]="Q3",Table1[[#This Row],[Credit Amount]],"")</f>
        <v/>
      </c>
      <c r="L1225" t="str">
        <f>IF(Table1[[#This Row],[Transaction Type]]="Upgrade",Table1[[#This Row],[Credit Amount]],IF(Table1[[#This Row],[Transaction Type]]="Activation",Table1[[#This Row],[Credit Amount]],""))</f>
        <v/>
      </c>
      <c r="M1225">
        <f>IF(Table1[[#This Row],[Transaction Type]]="Maintenance",Table1[[#This Row],[Credit Amount]],"")</f>
        <v>-214.16</v>
      </c>
      <c r="N1225">
        <v>10048</v>
      </c>
      <c r="O1225" t="s">
        <v>2489</v>
      </c>
      <c r="P1225" t="s">
        <v>2537</v>
      </c>
      <c r="Q1225" t="s">
        <v>290</v>
      </c>
      <c r="R1225">
        <v>10048</v>
      </c>
      <c r="S1225" t="s">
        <v>2489</v>
      </c>
      <c r="T1225" t="s">
        <v>2537</v>
      </c>
      <c r="U1225" t="s">
        <v>290</v>
      </c>
      <c r="V1225" t="s">
        <v>84</v>
      </c>
      <c r="W1225">
        <v>100002562</v>
      </c>
      <c r="X1225">
        <v>8005551563</v>
      </c>
      <c r="Y1225" t="s">
        <v>2595</v>
      </c>
      <c r="Z1225" t="s">
        <v>4158</v>
      </c>
      <c r="AA1225" s="13">
        <v>-214.16</v>
      </c>
      <c r="AB1225" s="14">
        <v>42508</v>
      </c>
      <c r="AC1225" t="s">
        <v>36</v>
      </c>
    </row>
    <row r="1226" spans="1:29" x14ac:dyDescent="0.25">
      <c r="A1226" t="str">
        <f>CONCATENATE("Q",ROUNDUP(MONTH(Table1[[#This Row],[Month]])/3,0))</f>
        <v>Q2</v>
      </c>
      <c r="B1226" s="14">
        <f>EOMONTH(Table1[[#This Row],[Credit Date]],-1)+1</f>
        <v>42491</v>
      </c>
      <c r="C1226" t="str">
        <f>CONCATENATE(Table1[[#This Row],[Issuer Last Name]],", ",Table1[[#This Row],[Issuer First Name]])</f>
        <v>No. 048, Employee</v>
      </c>
      <c r="D1226" t="str">
        <f>CONCATENATE(Table1[[#This Row],[Approver Last Name]],", ",Table1[[#This Row],[Approver First Name]])</f>
        <v>No. 048, Employee</v>
      </c>
      <c r="E1226" t="str">
        <f>CONCATENATE(Table1[[#This Row],[Customer Last Name]],", ",Table1[[#This Row],[Customer First Name]])</f>
        <v>No. 10177, Client</v>
      </c>
      <c r="F12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6" t="str">
        <f>IF(Table1[[#This Row],[Transaction Type]]="Maintenance","Non-Sales","Sales")</f>
        <v>Non-Sales</v>
      </c>
      <c r="H1226">
        <f>IF(Table1[[#This Row],[Quarter]]="q2",1,"")</f>
        <v>1</v>
      </c>
      <c r="I1226" t="str">
        <f>IF(Table1[[#This Row],[Quarter]]="q3",1,"")</f>
        <v/>
      </c>
      <c r="J1226">
        <f>IF(Table1[[#This Row],[Quarter]]="Q2",Table1[[#This Row],[Credit Amount]],"")</f>
        <v>-271.25</v>
      </c>
      <c r="K1226" t="str">
        <f>IF(Table1[[#This Row],[Quarter]]="Q3",Table1[[#This Row],[Credit Amount]],"")</f>
        <v/>
      </c>
      <c r="L1226" t="str">
        <f>IF(Table1[[#This Row],[Transaction Type]]="Upgrade",Table1[[#This Row],[Credit Amount]],IF(Table1[[#This Row],[Transaction Type]]="Activation",Table1[[#This Row],[Credit Amount]],""))</f>
        <v/>
      </c>
      <c r="M1226">
        <f>IF(Table1[[#This Row],[Transaction Type]]="Maintenance",Table1[[#This Row],[Credit Amount]],"")</f>
        <v>-271.25</v>
      </c>
      <c r="N1226">
        <v>10048</v>
      </c>
      <c r="O1226" t="s">
        <v>2489</v>
      </c>
      <c r="P1226" t="s">
        <v>2537</v>
      </c>
      <c r="Q1226" t="s">
        <v>290</v>
      </c>
      <c r="R1226">
        <v>10048</v>
      </c>
      <c r="S1226" t="s">
        <v>2489</v>
      </c>
      <c r="T1226" t="s">
        <v>2537</v>
      </c>
      <c r="U1226" t="s">
        <v>290</v>
      </c>
      <c r="V1226" t="s">
        <v>84</v>
      </c>
      <c r="W1226">
        <v>100001176</v>
      </c>
      <c r="X1226">
        <v>8005550177</v>
      </c>
      <c r="Y1226" t="s">
        <v>2595</v>
      </c>
      <c r="Z1226" t="s">
        <v>2772</v>
      </c>
      <c r="AA1226" s="13">
        <v>-271.25</v>
      </c>
      <c r="AB1226" s="14">
        <v>42508</v>
      </c>
      <c r="AC1226" t="s">
        <v>36</v>
      </c>
    </row>
    <row r="1227" spans="1:29" x14ac:dyDescent="0.25">
      <c r="A1227" t="str">
        <f>CONCATENATE("Q",ROUNDUP(MONTH(Table1[[#This Row],[Month]])/3,0))</f>
        <v>Q2</v>
      </c>
      <c r="B1227" s="14">
        <f>EOMONTH(Table1[[#This Row],[Credit Date]],-1)+1</f>
        <v>42491</v>
      </c>
      <c r="C1227" t="str">
        <f>CONCATENATE(Table1[[#This Row],[Issuer Last Name]],", ",Table1[[#This Row],[Issuer First Name]])</f>
        <v>No. 048, Employee</v>
      </c>
      <c r="D1227" t="str">
        <f>CONCATENATE(Table1[[#This Row],[Approver Last Name]],", ",Table1[[#This Row],[Approver First Name]])</f>
        <v>No. 048, Employee</v>
      </c>
      <c r="E1227" t="str">
        <f>CONCATENATE(Table1[[#This Row],[Customer Last Name]],", ",Table1[[#This Row],[Customer First Name]])</f>
        <v>No. 13325, Client</v>
      </c>
      <c r="F12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7" t="str">
        <f>IF(Table1[[#This Row],[Transaction Type]]="Maintenance","Non-Sales","Sales")</f>
        <v>Non-Sales</v>
      </c>
      <c r="H1227">
        <f>IF(Table1[[#This Row],[Quarter]]="q2",1,"")</f>
        <v>1</v>
      </c>
      <c r="I1227" t="str">
        <f>IF(Table1[[#This Row],[Quarter]]="q3",1,"")</f>
        <v/>
      </c>
      <c r="J1227">
        <f>IF(Table1[[#This Row],[Quarter]]="Q2",Table1[[#This Row],[Credit Amount]],"")</f>
        <v>-461.57</v>
      </c>
      <c r="K1227" t="str">
        <f>IF(Table1[[#This Row],[Quarter]]="Q3",Table1[[#This Row],[Credit Amount]],"")</f>
        <v/>
      </c>
      <c r="L1227" t="str">
        <f>IF(Table1[[#This Row],[Transaction Type]]="Upgrade",Table1[[#This Row],[Credit Amount]],IF(Table1[[#This Row],[Transaction Type]]="Activation",Table1[[#This Row],[Credit Amount]],""))</f>
        <v/>
      </c>
      <c r="M1227">
        <f>IF(Table1[[#This Row],[Transaction Type]]="Maintenance",Table1[[#This Row],[Credit Amount]],"")</f>
        <v>-461.57</v>
      </c>
      <c r="N1227">
        <v>10048</v>
      </c>
      <c r="O1227" t="s">
        <v>2489</v>
      </c>
      <c r="P1227" t="s">
        <v>2537</v>
      </c>
      <c r="Q1227" t="s">
        <v>290</v>
      </c>
      <c r="R1227">
        <v>10048</v>
      </c>
      <c r="S1227" t="s">
        <v>2489</v>
      </c>
      <c r="T1227" t="s">
        <v>2537</v>
      </c>
      <c r="U1227" t="s">
        <v>290</v>
      </c>
      <c r="V1227" t="s">
        <v>84</v>
      </c>
      <c r="W1227">
        <v>100004324</v>
      </c>
      <c r="X1227">
        <v>8005553325</v>
      </c>
      <c r="Y1227" t="s">
        <v>2595</v>
      </c>
      <c r="Z1227" t="s">
        <v>5913</v>
      </c>
      <c r="AA1227" s="13">
        <v>-461.57</v>
      </c>
      <c r="AB1227" s="14">
        <v>42511</v>
      </c>
      <c r="AC1227" t="s">
        <v>36</v>
      </c>
    </row>
    <row r="1228" spans="1:29" x14ac:dyDescent="0.25">
      <c r="A1228" t="str">
        <f>CONCATENATE("Q",ROUNDUP(MONTH(Table1[[#This Row],[Month]])/3,0))</f>
        <v>Q2</v>
      </c>
      <c r="B1228" s="14">
        <f>EOMONTH(Table1[[#This Row],[Credit Date]],-1)+1</f>
        <v>42491</v>
      </c>
      <c r="C1228" t="str">
        <f>CONCATENATE(Table1[[#This Row],[Issuer Last Name]],", ",Table1[[#This Row],[Issuer First Name]])</f>
        <v>No. 048, Employee</v>
      </c>
      <c r="D1228" t="str">
        <f>CONCATENATE(Table1[[#This Row],[Approver Last Name]],", ",Table1[[#This Row],[Approver First Name]])</f>
        <v>No. 048, Employee</v>
      </c>
      <c r="E1228" t="str">
        <f>CONCATENATE(Table1[[#This Row],[Customer Last Name]],", ",Table1[[#This Row],[Customer First Name]])</f>
        <v>No. 11775, Client</v>
      </c>
      <c r="F12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8" t="str">
        <f>IF(Table1[[#This Row],[Transaction Type]]="Maintenance","Non-Sales","Sales")</f>
        <v>Non-Sales</v>
      </c>
      <c r="H1228">
        <f>IF(Table1[[#This Row],[Quarter]]="q2",1,"")</f>
        <v>1</v>
      </c>
      <c r="I1228" t="str">
        <f>IF(Table1[[#This Row],[Quarter]]="q3",1,"")</f>
        <v/>
      </c>
      <c r="J1228">
        <f>IF(Table1[[#This Row],[Quarter]]="Q2",Table1[[#This Row],[Credit Amount]],"")</f>
        <v>-252.49</v>
      </c>
      <c r="K1228" t="str">
        <f>IF(Table1[[#This Row],[Quarter]]="Q3",Table1[[#This Row],[Credit Amount]],"")</f>
        <v/>
      </c>
      <c r="L1228" t="str">
        <f>IF(Table1[[#This Row],[Transaction Type]]="Upgrade",Table1[[#This Row],[Credit Amount]],IF(Table1[[#This Row],[Transaction Type]]="Activation",Table1[[#This Row],[Credit Amount]],""))</f>
        <v/>
      </c>
      <c r="M1228">
        <f>IF(Table1[[#This Row],[Transaction Type]]="Maintenance",Table1[[#This Row],[Credit Amount]],"")</f>
        <v>-252.49</v>
      </c>
      <c r="N1228">
        <v>10048</v>
      </c>
      <c r="O1228" t="s">
        <v>2489</v>
      </c>
      <c r="P1228" t="s">
        <v>2537</v>
      </c>
      <c r="Q1228" t="s">
        <v>290</v>
      </c>
      <c r="R1228">
        <v>10048</v>
      </c>
      <c r="S1228" t="s">
        <v>2489</v>
      </c>
      <c r="T1228" t="s">
        <v>2537</v>
      </c>
      <c r="U1228" t="s">
        <v>290</v>
      </c>
      <c r="V1228" t="s">
        <v>84</v>
      </c>
      <c r="W1228">
        <v>100002774</v>
      </c>
      <c r="X1228">
        <v>8005551775</v>
      </c>
      <c r="Y1228" t="s">
        <v>2595</v>
      </c>
      <c r="Z1228" t="s">
        <v>4370</v>
      </c>
      <c r="AA1228" s="13">
        <v>-252.49</v>
      </c>
      <c r="AB1228" s="14">
        <v>42513</v>
      </c>
      <c r="AC1228" t="s">
        <v>36</v>
      </c>
    </row>
    <row r="1229" spans="1:29" x14ac:dyDescent="0.25">
      <c r="A1229" t="str">
        <f>CONCATENATE("Q",ROUNDUP(MONTH(Table1[[#This Row],[Month]])/3,0))</f>
        <v>Q2</v>
      </c>
      <c r="B1229" s="14">
        <f>EOMONTH(Table1[[#This Row],[Credit Date]],-1)+1</f>
        <v>42491</v>
      </c>
      <c r="C1229" t="str">
        <f>CONCATENATE(Table1[[#This Row],[Issuer Last Name]],", ",Table1[[#This Row],[Issuer First Name]])</f>
        <v>No. 048, Employee</v>
      </c>
      <c r="D1229" t="str">
        <f>CONCATENATE(Table1[[#This Row],[Approver Last Name]],", ",Table1[[#This Row],[Approver First Name]])</f>
        <v>No. 048, Employee</v>
      </c>
      <c r="E1229" t="str">
        <f>CONCATENATE(Table1[[#This Row],[Customer Last Name]],", ",Table1[[#This Row],[Customer First Name]])</f>
        <v>No. 11659, Client</v>
      </c>
      <c r="F12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29" t="str">
        <f>IF(Table1[[#This Row],[Transaction Type]]="Maintenance","Non-Sales","Sales")</f>
        <v>Non-Sales</v>
      </c>
      <c r="H1229">
        <f>IF(Table1[[#This Row],[Quarter]]="q2",1,"")</f>
        <v>1</v>
      </c>
      <c r="I1229" t="str">
        <f>IF(Table1[[#This Row],[Quarter]]="q3",1,"")</f>
        <v/>
      </c>
      <c r="J1229">
        <f>IF(Table1[[#This Row],[Quarter]]="Q2",Table1[[#This Row],[Credit Amount]],"")</f>
        <v>-448.06</v>
      </c>
      <c r="K1229" t="str">
        <f>IF(Table1[[#This Row],[Quarter]]="Q3",Table1[[#This Row],[Credit Amount]],"")</f>
        <v/>
      </c>
      <c r="L1229" t="str">
        <f>IF(Table1[[#This Row],[Transaction Type]]="Upgrade",Table1[[#This Row],[Credit Amount]],IF(Table1[[#This Row],[Transaction Type]]="Activation",Table1[[#This Row],[Credit Amount]],""))</f>
        <v/>
      </c>
      <c r="M1229">
        <f>IF(Table1[[#This Row],[Transaction Type]]="Maintenance",Table1[[#This Row],[Credit Amount]],"")</f>
        <v>-448.06</v>
      </c>
      <c r="N1229">
        <v>10048</v>
      </c>
      <c r="O1229" t="s">
        <v>2489</v>
      </c>
      <c r="P1229" t="s">
        <v>2537</v>
      </c>
      <c r="Q1229" t="s">
        <v>290</v>
      </c>
      <c r="R1229">
        <v>10048</v>
      </c>
      <c r="S1229" t="s">
        <v>2489</v>
      </c>
      <c r="T1229" t="s">
        <v>2537</v>
      </c>
      <c r="U1229" t="s">
        <v>290</v>
      </c>
      <c r="V1229" t="s">
        <v>84</v>
      </c>
      <c r="W1229">
        <v>100002658</v>
      </c>
      <c r="X1229">
        <v>8005551659</v>
      </c>
      <c r="Y1229" t="s">
        <v>2595</v>
      </c>
      <c r="Z1229" t="s">
        <v>4254</v>
      </c>
      <c r="AA1229" s="13">
        <v>-448.06</v>
      </c>
      <c r="AB1229" s="14">
        <v>42518</v>
      </c>
      <c r="AC1229" t="s">
        <v>36</v>
      </c>
    </row>
    <row r="1230" spans="1:29" x14ac:dyDescent="0.25">
      <c r="A1230" t="str">
        <f>CONCATENATE("Q",ROUNDUP(MONTH(Table1[[#This Row],[Month]])/3,0))</f>
        <v>Q2</v>
      </c>
      <c r="B1230" s="14">
        <f>EOMONTH(Table1[[#This Row],[Credit Date]],-1)+1</f>
        <v>42522</v>
      </c>
      <c r="C1230" t="str">
        <f>CONCATENATE(Table1[[#This Row],[Issuer Last Name]],", ",Table1[[#This Row],[Issuer First Name]])</f>
        <v>No. 048, Employee</v>
      </c>
      <c r="D1230" t="str">
        <f>CONCATENATE(Table1[[#This Row],[Approver Last Name]],", ",Table1[[#This Row],[Approver First Name]])</f>
        <v>No. 048, Employee</v>
      </c>
      <c r="E1230" t="str">
        <f>CONCATENATE(Table1[[#This Row],[Customer Last Name]],", ",Table1[[#This Row],[Customer First Name]])</f>
        <v>No. 12509, Client</v>
      </c>
      <c r="F12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0" t="str">
        <f>IF(Table1[[#This Row],[Transaction Type]]="Maintenance","Non-Sales","Sales")</f>
        <v>Non-Sales</v>
      </c>
      <c r="H1230">
        <f>IF(Table1[[#This Row],[Quarter]]="q2",1,"")</f>
        <v>1</v>
      </c>
      <c r="I1230" t="str">
        <f>IF(Table1[[#This Row],[Quarter]]="q3",1,"")</f>
        <v/>
      </c>
      <c r="J1230">
        <f>IF(Table1[[#This Row],[Quarter]]="Q2",Table1[[#This Row],[Credit Amount]],"")</f>
        <v>-489.69</v>
      </c>
      <c r="K1230" t="str">
        <f>IF(Table1[[#This Row],[Quarter]]="Q3",Table1[[#This Row],[Credit Amount]],"")</f>
        <v/>
      </c>
      <c r="L1230" t="str">
        <f>IF(Table1[[#This Row],[Transaction Type]]="Upgrade",Table1[[#This Row],[Credit Amount]],IF(Table1[[#This Row],[Transaction Type]]="Activation",Table1[[#This Row],[Credit Amount]],""))</f>
        <v/>
      </c>
      <c r="M1230">
        <f>IF(Table1[[#This Row],[Transaction Type]]="Maintenance",Table1[[#This Row],[Credit Amount]],"")</f>
        <v>-489.69</v>
      </c>
      <c r="N1230">
        <v>10048</v>
      </c>
      <c r="O1230" t="s">
        <v>2489</v>
      </c>
      <c r="P1230" t="s">
        <v>2537</v>
      </c>
      <c r="Q1230" t="s">
        <v>290</v>
      </c>
      <c r="R1230">
        <v>10048</v>
      </c>
      <c r="S1230" t="s">
        <v>2489</v>
      </c>
      <c r="T1230" t="s">
        <v>2537</v>
      </c>
      <c r="U1230" t="s">
        <v>290</v>
      </c>
      <c r="V1230" t="s">
        <v>84</v>
      </c>
      <c r="W1230">
        <v>100003508</v>
      </c>
      <c r="X1230">
        <v>8005552509</v>
      </c>
      <c r="Y1230" t="s">
        <v>2595</v>
      </c>
      <c r="Z1230" t="s">
        <v>5104</v>
      </c>
      <c r="AA1230" s="13">
        <v>-489.69</v>
      </c>
      <c r="AB1230" s="14">
        <v>42522</v>
      </c>
      <c r="AC1230" t="s">
        <v>36</v>
      </c>
    </row>
    <row r="1231" spans="1:29" x14ac:dyDescent="0.25">
      <c r="A1231" t="str">
        <f>CONCATENATE("Q",ROUNDUP(MONTH(Table1[[#This Row],[Month]])/3,0))</f>
        <v>Q2</v>
      </c>
      <c r="B1231" s="14">
        <f>EOMONTH(Table1[[#This Row],[Credit Date]],-1)+1</f>
        <v>42522</v>
      </c>
      <c r="C1231" t="str">
        <f>CONCATENATE(Table1[[#This Row],[Issuer Last Name]],", ",Table1[[#This Row],[Issuer First Name]])</f>
        <v>No. 048, Employee</v>
      </c>
      <c r="D1231" t="str">
        <f>CONCATENATE(Table1[[#This Row],[Approver Last Name]],", ",Table1[[#This Row],[Approver First Name]])</f>
        <v>No. 048, Employee</v>
      </c>
      <c r="E1231" t="str">
        <f>CONCATENATE(Table1[[#This Row],[Customer Last Name]],", ",Table1[[#This Row],[Customer First Name]])</f>
        <v>No. 11192, Client</v>
      </c>
      <c r="F12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1" t="str">
        <f>IF(Table1[[#This Row],[Transaction Type]]="Maintenance","Non-Sales","Sales")</f>
        <v>Non-Sales</v>
      </c>
      <c r="H1231">
        <f>IF(Table1[[#This Row],[Quarter]]="q2",1,"")</f>
        <v>1</v>
      </c>
      <c r="I1231" t="str">
        <f>IF(Table1[[#This Row],[Quarter]]="q3",1,"")</f>
        <v/>
      </c>
      <c r="J1231">
        <f>IF(Table1[[#This Row],[Quarter]]="Q2",Table1[[#This Row],[Credit Amount]],"")</f>
        <v>-322.7</v>
      </c>
      <c r="K1231" t="str">
        <f>IF(Table1[[#This Row],[Quarter]]="Q3",Table1[[#This Row],[Credit Amount]],"")</f>
        <v/>
      </c>
      <c r="L1231" t="str">
        <f>IF(Table1[[#This Row],[Transaction Type]]="Upgrade",Table1[[#This Row],[Credit Amount]],IF(Table1[[#This Row],[Transaction Type]]="Activation",Table1[[#This Row],[Credit Amount]],""))</f>
        <v/>
      </c>
      <c r="M1231">
        <f>IF(Table1[[#This Row],[Transaction Type]]="Maintenance",Table1[[#This Row],[Credit Amount]],"")</f>
        <v>-322.7</v>
      </c>
      <c r="N1231">
        <v>10048</v>
      </c>
      <c r="O1231" t="s">
        <v>2489</v>
      </c>
      <c r="P1231" t="s">
        <v>2537</v>
      </c>
      <c r="Q1231" t="s">
        <v>290</v>
      </c>
      <c r="R1231">
        <v>10048</v>
      </c>
      <c r="S1231" t="s">
        <v>2489</v>
      </c>
      <c r="T1231" t="s">
        <v>2537</v>
      </c>
      <c r="U1231" t="s">
        <v>290</v>
      </c>
      <c r="V1231" t="s">
        <v>84</v>
      </c>
      <c r="W1231">
        <v>100002191</v>
      </c>
      <c r="X1231">
        <v>8005551192</v>
      </c>
      <c r="Y1231" t="s">
        <v>2595</v>
      </c>
      <c r="Z1231" t="s">
        <v>3787</v>
      </c>
      <c r="AA1231" s="13">
        <v>-322.7</v>
      </c>
      <c r="AB1231" s="14">
        <v>42532</v>
      </c>
      <c r="AC1231" t="s">
        <v>36</v>
      </c>
    </row>
    <row r="1232" spans="1:29" x14ac:dyDescent="0.25">
      <c r="A1232" t="str">
        <f>CONCATENATE("Q",ROUNDUP(MONTH(Table1[[#This Row],[Month]])/3,0))</f>
        <v>Q2</v>
      </c>
      <c r="B1232" s="14">
        <f>EOMONTH(Table1[[#This Row],[Credit Date]],-1)+1</f>
        <v>42522</v>
      </c>
      <c r="C1232" t="str">
        <f>CONCATENATE(Table1[[#This Row],[Issuer Last Name]],", ",Table1[[#This Row],[Issuer First Name]])</f>
        <v>No. 048, Employee</v>
      </c>
      <c r="D1232" t="str">
        <f>CONCATENATE(Table1[[#This Row],[Approver Last Name]],", ",Table1[[#This Row],[Approver First Name]])</f>
        <v>No. 048, Employee</v>
      </c>
      <c r="E1232" t="str">
        <f>CONCATENATE(Table1[[#This Row],[Customer Last Name]],", ",Table1[[#This Row],[Customer First Name]])</f>
        <v>No. 13448, Client</v>
      </c>
      <c r="F12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2" t="str">
        <f>IF(Table1[[#This Row],[Transaction Type]]="Maintenance","Non-Sales","Sales")</f>
        <v>Non-Sales</v>
      </c>
      <c r="H1232">
        <f>IF(Table1[[#This Row],[Quarter]]="q2",1,"")</f>
        <v>1</v>
      </c>
      <c r="I1232" t="str">
        <f>IF(Table1[[#This Row],[Quarter]]="q3",1,"")</f>
        <v/>
      </c>
      <c r="J1232">
        <f>IF(Table1[[#This Row],[Quarter]]="Q2",Table1[[#This Row],[Credit Amount]],"")</f>
        <v>-170.31</v>
      </c>
      <c r="K1232" t="str">
        <f>IF(Table1[[#This Row],[Quarter]]="Q3",Table1[[#This Row],[Credit Amount]],"")</f>
        <v/>
      </c>
      <c r="L1232" t="str">
        <f>IF(Table1[[#This Row],[Transaction Type]]="Upgrade",Table1[[#This Row],[Credit Amount]],IF(Table1[[#This Row],[Transaction Type]]="Activation",Table1[[#This Row],[Credit Amount]],""))</f>
        <v/>
      </c>
      <c r="M1232">
        <f>IF(Table1[[#This Row],[Transaction Type]]="Maintenance",Table1[[#This Row],[Credit Amount]],"")</f>
        <v>-170.31</v>
      </c>
      <c r="N1232">
        <v>10048</v>
      </c>
      <c r="O1232" t="s">
        <v>2489</v>
      </c>
      <c r="P1232" t="s">
        <v>2537</v>
      </c>
      <c r="Q1232" t="s">
        <v>290</v>
      </c>
      <c r="R1232">
        <v>10048</v>
      </c>
      <c r="S1232" t="s">
        <v>2489</v>
      </c>
      <c r="T1232" t="s">
        <v>2537</v>
      </c>
      <c r="U1232" t="s">
        <v>290</v>
      </c>
      <c r="V1232" t="s">
        <v>84</v>
      </c>
      <c r="W1232">
        <v>100004447</v>
      </c>
      <c r="X1232">
        <v>8005553448</v>
      </c>
      <c r="Y1232" t="s">
        <v>2595</v>
      </c>
      <c r="Z1232" t="s">
        <v>6036</v>
      </c>
      <c r="AA1232" s="13">
        <v>-170.31</v>
      </c>
      <c r="AB1232" s="14">
        <v>42536</v>
      </c>
      <c r="AC1232" t="s">
        <v>36</v>
      </c>
    </row>
    <row r="1233" spans="1:29" x14ac:dyDescent="0.25">
      <c r="A1233" t="str">
        <f>CONCATENATE("Q",ROUNDUP(MONTH(Table1[[#This Row],[Month]])/3,0))</f>
        <v>Q2</v>
      </c>
      <c r="B1233" s="14">
        <f>EOMONTH(Table1[[#This Row],[Credit Date]],-1)+1</f>
        <v>42522</v>
      </c>
      <c r="C1233" t="str">
        <f>CONCATENATE(Table1[[#This Row],[Issuer Last Name]],", ",Table1[[#This Row],[Issuer First Name]])</f>
        <v>No. 048, Employee</v>
      </c>
      <c r="D1233" t="str">
        <f>CONCATENATE(Table1[[#This Row],[Approver Last Name]],", ",Table1[[#This Row],[Approver First Name]])</f>
        <v>No. 048, Employee</v>
      </c>
      <c r="E1233" t="str">
        <f>CONCATENATE(Table1[[#This Row],[Customer Last Name]],", ",Table1[[#This Row],[Customer First Name]])</f>
        <v>No. 10260, Client</v>
      </c>
      <c r="F12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3" t="str">
        <f>IF(Table1[[#This Row],[Transaction Type]]="Maintenance","Non-Sales","Sales")</f>
        <v>Non-Sales</v>
      </c>
      <c r="H1233">
        <f>IF(Table1[[#This Row],[Quarter]]="q2",1,"")</f>
        <v>1</v>
      </c>
      <c r="I1233" t="str">
        <f>IF(Table1[[#This Row],[Quarter]]="q3",1,"")</f>
        <v/>
      </c>
      <c r="J1233">
        <f>IF(Table1[[#This Row],[Quarter]]="Q2",Table1[[#This Row],[Credit Amount]],"")</f>
        <v>-219.39</v>
      </c>
      <c r="K1233" t="str">
        <f>IF(Table1[[#This Row],[Quarter]]="Q3",Table1[[#This Row],[Credit Amount]],"")</f>
        <v/>
      </c>
      <c r="L1233" t="str">
        <f>IF(Table1[[#This Row],[Transaction Type]]="Upgrade",Table1[[#This Row],[Credit Amount]],IF(Table1[[#This Row],[Transaction Type]]="Activation",Table1[[#This Row],[Credit Amount]],""))</f>
        <v/>
      </c>
      <c r="M1233">
        <f>IF(Table1[[#This Row],[Transaction Type]]="Maintenance",Table1[[#This Row],[Credit Amount]],"")</f>
        <v>-219.39</v>
      </c>
      <c r="N1233">
        <v>10048</v>
      </c>
      <c r="O1233" t="s">
        <v>2489</v>
      </c>
      <c r="P1233" t="s">
        <v>2537</v>
      </c>
      <c r="Q1233" t="s">
        <v>290</v>
      </c>
      <c r="R1233">
        <v>10048</v>
      </c>
      <c r="S1233" t="s">
        <v>2489</v>
      </c>
      <c r="T1233" t="s">
        <v>2537</v>
      </c>
      <c r="U1233" t="s">
        <v>290</v>
      </c>
      <c r="V1233" t="s">
        <v>84</v>
      </c>
      <c r="W1233">
        <v>100001259</v>
      </c>
      <c r="X1233">
        <v>8005550260</v>
      </c>
      <c r="Y1233" t="s">
        <v>2595</v>
      </c>
      <c r="Z1233" t="s">
        <v>2855</v>
      </c>
      <c r="AA1233" s="13">
        <v>-219.39</v>
      </c>
      <c r="AB1233" s="14">
        <v>42540</v>
      </c>
      <c r="AC1233" t="s">
        <v>36</v>
      </c>
    </row>
    <row r="1234" spans="1:29" x14ac:dyDescent="0.25">
      <c r="A1234" t="str">
        <f>CONCATENATE("Q",ROUNDUP(MONTH(Table1[[#This Row],[Month]])/3,0))</f>
        <v>Q2</v>
      </c>
      <c r="B1234" s="14">
        <f>EOMONTH(Table1[[#This Row],[Credit Date]],-1)+1</f>
        <v>42522</v>
      </c>
      <c r="C1234" t="str">
        <f>CONCATENATE(Table1[[#This Row],[Issuer Last Name]],", ",Table1[[#This Row],[Issuer First Name]])</f>
        <v>No. 048, Employee</v>
      </c>
      <c r="D1234" t="str">
        <f>CONCATENATE(Table1[[#This Row],[Approver Last Name]],", ",Table1[[#This Row],[Approver First Name]])</f>
        <v>No. 048, Employee</v>
      </c>
      <c r="E1234" t="str">
        <f>CONCATENATE(Table1[[#This Row],[Customer Last Name]],", ",Table1[[#This Row],[Customer First Name]])</f>
        <v>No. 11623, Client</v>
      </c>
      <c r="F12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4" t="str">
        <f>IF(Table1[[#This Row],[Transaction Type]]="Maintenance","Non-Sales","Sales")</f>
        <v>Non-Sales</v>
      </c>
      <c r="H1234">
        <f>IF(Table1[[#This Row],[Quarter]]="q2",1,"")</f>
        <v>1</v>
      </c>
      <c r="I1234" t="str">
        <f>IF(Table1[[#This Row],[Quarter]]="q3",1,"")</f>
        <v/>
      </c>
      <c r="J1234">
        <f>IF(Table1[[#This Row],[Quarter]]="Q2",Table1[[#This Row],[Credit Amount]],"")</f>
        <v>-80.7</v>
      </c>
      <c r="K1234" t="str">
        <f>IF(Table1[[#This Row],[Quarter]]="Q3",Table1[[#This Row],[Credit Amount]],"")</f>
        <v/>
      </c>
      <c r="L1234" t="str">
        <f>IF(Table1[[#This Row],[Transaction Type]]="Upgrade",Table1[[#This Row],[Credit Amount]],IF(Table1[[#This Row],[Transaction Type]]="Activation",Table1[[#This Row],[Credit Amount]],""))</f>
        <v/>
      </c>
      <c r="M1234">
        <f>IF(Table1[[#This Row],[Transaction Type]]="Maintenance",Table1[[#This Row],[Credit Amount]],"")</f>
        <v>-80.7</v>
      </c>
      <c r="N1234">
        <v>10048</v>
      </c>
      <c r="O1234" t="s">
        <v>2489</v>
      </c>
      <c r="P1234" t="s">
        <v>2537</v>
      </c>
      <c r="Q1234" t="s">
        <v>290</v>
      </c>
      <c r="R1234">
        <v>10048</v>
      </c>
      <c r="S1234" t="s">
        <v>2489</v>
      </c>
      <c r="T1234" t="s">
        <v>2537</v>
      </c>
      <c r="U1234" t="s">
        <v>290</v>
      </c>
      <c r="V1234" t="s">
        <v>84</v>
      </c>
      <c r="W1234">
        <v>100002622</v>
      </c>
      <c r="X1234">
        <v>8005551623</v>
      </c>
      <c r="Y1234" t="s">
        <v>2595</v>
      </c>
      <c r="Z1234" t="s">
        <v>4218</v>
      </c>
      <c r="AA1234" s="13">
        <v>-80.7</v>
      </c>
      <c r="AB1234" s="14">
        <v>42542</v>
      </c>
      <c r="AC1234" t="s">
        <v>36</v>
      </c>
    </row>
    <row r="1235" spans="1:29" x14ac:dyDescent="0.25">
      <c r="A1235" t="str">
        <f>CONCATENATE("Q",ROUNDUP(MONTH(Table1[[#This Row],[Month]])/3,0))</f>
        <v>Q2</v>
      </c>
      <c r="B1235" s="14">
        <f>EOMONTH(Table1[[#This Row],[Credit Date]],-1)+1</f>
        <v>42522</v>
      </c>
      <c r="C1235" t="str">
        <f>CONCATENATE(Table1[[#This Row],[Issuer Last Name]],", ",Table1[[#This Row],[Issuer First Name]])</f>
        <v>No. 048, Employee</v>
      </c>
      <c r="D1235" t="str">
        <f>CONCATENATE(Table1[[#This Row],[Approver Last Name]],", ",Table1[[#This Row],[Approver First Name]])</f>
        <v>No. 048, Employee</v>
      </c>
      <c r="E1235" t="str">
        <f>CONCATENATE(Table1[[#This Row],[Customer Last Name]],", ",Table1[[#This Row],[Customer First Name]])</f>
        <v>No. 11286, Client</v>
      </c>
      <c r="F12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5" t="str">
        <f>IF(Table1[[#This Row],[Transaction Type]]="Maintenance","Non-Sales","Sales")</f>
        <v>Non-Sales</v>
      </c>
      <c r="H1235">
        <f>IF(Table1[[#This Row],[Quarter]]="q2",1,"")</f>
        <v>1</v>
      </c>
      <c r="I1235" t="str">
        <f>IF(Table1[[#This Row],[Quarter]]="q3",1,"")</f>
        <v/>
      </c>
      <c r="J1235">
        <f>IF(Table1[[#This Row],[Quarter]]="Q2",Table1[[#This Row],[Credit Amount]],"")</f>
        <v>-473.81</v>
      </c>
      <c r="K1235" t="str">
        <f>IF(Table1[[#This Row],[Quarter]]="Q3",Table1[[#This Row],[Credit Amount]],"")</f>
        <v/>
      </c>
      <c r="L1235" t="str">
        <f>IF(Table1[[#This Row],[Transaction Type]]="Upgrade",Table1[[#This Row],[Credit Amount]],IF(Table1[[#This Row],[Transaction Type]]="Activation",Table1[[#This Row],[Credit Amount]],""))</f>
        <v/>
      </c>
      <c r="M1235">
        <f>IF(Table1[[#This Row],[Transaction Type]]="Maintenance",Table1[[#This Row],[Credit Amount]],"")</f>
        <v>-473.81</v>
      </c>
      <c r="N1235">
        <v>10048</v>
      </c>
      <c r="O1235" t="s">
        <v>2489</v>
      </c>
      <c r="P1235" t="s">
        <v>2537</v>
      </c>
      <c r="Q1235" t="s">
        <v>290</v>
      </c>
      <c r="R1235">
        <v>10048</v>
      </c>
      <c r="S1235" t="s">
        <v>2489</v>
      </c>
      <c r="T1235" t="s">
        <v>2537</v>
      </c>
      <c r="U1235" t="s">
        <v>290</v>
      </c>
      <c r="V1235" t="s">
        <v>84</v>
      </c>
      <c r="W1235">
        <v>100002285</v>
      </c>
      <c r="X1235">
        <v>8005551286</v>
      </c>
      <c r="Y1235" t="s">
        <v>2595</v>
      </c>
      <c r="Z1235" t="s">
        <v>3881</v>
      </c>
      <c r="AA1235" s="13">
        <v>-473.81</v>
      </c>
      <c r="AB1235" s="14">
        <v>42543</v>
      </c>
      <c r="AC1235" t="s">
        <v>36</v>
      </c>
    </row>
    <row r="1236" spans="1:29" x14ac:dyDescent="0.25">
      <c r="A1236" t="str">
        <f>CONCATENATE("Q",ROUNDUP(MONTH(Table1[[#This Row],[Month]])/3,0))</f>
        <v>Q2</v>
      </c>
      <c r="B1236" s="14">
        <f>EOMONTH(Table1[[#This Row],[Credit Date]],-1)+1</f>
        <v>42522</v>
      </c>
      <c r="C1236" t="str">
        <f>CONCATENATE(Table1[[#This Row],[Issuer Last Name]],", ",Table1[[#This Row],[Issuer First Name]])</f>
        <v>No. 048, Employee</v>
      </c>
      <c r="D1236" t="str">
        <f>CONCATENATE(Table1[[#This Row],[Approver Last Name]],", ",Table1[[#This Row],[Approver First Name]])</f>
        <v>No. 048, Employee</v>
      </c>
      <c r="E1236" t="str">
        <f>CONCATENATE(Table1[[#This Row],[Customer Last Name]],", ",Table1[[#This Row],[Customer First Name]])</f>
        <v>No. 10200, Client</v>
      </c>
      <c r="F12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6" t="str">
        <f>IF(Table1[[#This Row],[Transaction Type]]="Maintenance","Non-Sales","Sales")</f>
        <v>Non-Sales</v>
      </c>
      <c r="H1236">
        <f>IF(Table1[[#This Row],[Quarter]]="q2",1,"")</f>
        <v>1</v>
      </c>
      <c r="I1236" t="str">
        <f>IF(Table1[[#This Row],[Quarter]]="q3",1,"")</f>
        <v/>
      </c>
      <c r="J1236">
        <f>IF(Table1[[#This Row],[Quarter]]="Q2",Table1[[#This Row],[Credit Amount]],"")</f>
        <v>-477.61</v>
      </c>
      <c r="K1236" t="str">
        <f>IF(Table1[[#This Row],[Quarter]]="Q3",Table1[[#This Row],[Credit Amount]],"")</f>
        <v/>
      </c>
      <c r="L1236" t="str">
        <f>IF(Table1[[#This Row],[Transaction Type]]="Upgrade",Table1[[#This Row],[Credit Amount]],IF(Table1[[#This Row],[Transaction Type]]="Activation",Table1[[#This Row],[Credit Amount]],""))</f>
        <v/>
      </c>
      <c r="M1236">
        <f>IF(Table1[[#This Row],[Transaction Type]]="Maintenance",Table1[[#This Row],[Credit Amount]],"")</f>
        <v>-477.61</v>
      </c>
      <c r="N1236">
        <v>10048</v>
      </c>
      <c r="O1236" t="s">
        <v>2489</v>
      </c>
      <c r="P1236" t="s">
        <v>2537</v>
      </c>
      <c r="Q1236" t="s">
        <v>290</v>
      </c>
      <c r="R1236">
        <v>10048</v>
      </c>
      <c r="S1236" t="s">
        <v>2489</v>
      </c>
      <c r="T1236" t="s">
        <v>2537</v>
      </c>
      <c r="U1236" t="s">
        <v>290</v>
      </c>
      <c r="V1236" t="s">
        <v>84</v>
      </c>
      <c r="W1236">
        <v>100001199</v>
      </c>
      <c r="X1236">
        <v>8005550200</v>
      </c>
      <c r="Y1236" t="s">
        <v>2595</v>
      </c>
      <c r="Z1236" t="s">
        <v>2795</v>
      </c>
      <c r="AA1236" s="13">
        <v>-477.61</v>
      </c>
      <c r="AB1236" s="14">
        <v>42544</v>
      </c>
      <c r="AC1236" t="s">
        <v>36</v>
      </c>
    </row>
    <row r="1237" spans="1:29" x14ac:dyDescent="0.25">
      <c r="A1237" t="str">
        <f>CONCATENATE("Q",ROUNDUP(MONTH(Table1[[#This Row],[Month]])/3,0))</f>
        <v>Q2</v>
      </c>
      <c r="B1237" s="14">
        <f>EOMONTH(Table1[[#This Row],[Credit Date]],-1)+1</f>
        <v>42522</v>
      </c>
      <c r="C1237" t="str">
        <f>CONCATENATE(Table1[[#This Row],[Issuer Last Name]],", ",Table1[[#This Row],[Issuer First Name]])</f>
        <v>No. 048, Employee</v>
      </c>
      <c r="D1237" t="str">
        <f>CONCATENATE(Table1[[#This Row],[Approver Last Name]],", ",Table1[[#This Row],[Approver First Name]])</f>
        <v>No. 048, Employee</v>
      </c>
      <c r="E1237" t="str">
        <f>CONCATENATE(Table1[[#This Row],[Customer Last Name]],", ",Table1[[#This Row],[Customer First Name]])</f>
        <v>No. 12849, Client</v>
      </c>
      <c r="F12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7" t="str">
        <f>IF(Table1[[#This Row],[Transaction Type]]="Maintenance","Non-Sales","Sales")</f>
        <v>Non-Sales</v>
      </c>
      <c r="H1237">
        <f>IF(Table1[[#This Row],[Quarter]]="q2",1,"")</f>
        <v>1</v>
      </c>
      <c r="I1237" t="str">
        <f>IF(Table1[[#This Row],[Quarter]]="q3",1,"")</f>
        <v/>
      </c>
      <c r="J1237">
        <f>IF(Table1[[#This Row],[Quarter]]="Q2",Table1[[#This Row],[Credit Amount]],"")</f>
        <v>-422.32</v>
      </c>
      <c r="K1237" t="str">
        <f>IF(Table1[[#This Row],[Quarter]]="Q3",Table1[[#This Row],[Credit Amount]],"")</f>
        <v/>
      </c>
      <c r="L1237" t="str">
        <f>IF(Table1[[#This Row],[Transaction Type]]="Upgrade",Table1[[#This Row],[Credit Amount]],IF(Table1[[#This Row],[Transaction Type]]="Activation",Table1[[#This Row],[Credit Amount]],""))</f>
        <v/>
      </c>
      <c r="M1237">
        <f>IF(Table1[[#This Row],[Transaction Type]]="Maintenance",Table1[[#This Row],[Credit Amount]],"")</f>
        <v>-422.32</v>
      </c>
      <c r="N1237">
        <v>10048</v>
      </c>
      <c r="O1237" t="s">
        <v>2489</v>
      </c>
      <c r="P1237" t="s">
        <v>2537</v>
      </c>
      <c r="Q1237" t="s">
        <v>290</v>
      </c>
      <c r="R1237">
        <v>10048</v>
      </c>
      <c r="S1237" t="s">
        <v>2489</v>
      </c>
      <c r="T1237" t="s">
        <v>2537</v>
      </c>
      <c r="U1237" t="s">
        <v>290</v>
      </c>
      <c r="V1237" t="s">
        <v>84</v>
      </c>
      <c r="W1237">
        <v>100003848</v>
      </c>
      <c r="X1237">
        <v>8005552849</v>
      </c>
      <c r="Y1237" t="s">
        <v>2595</v>
      </c>
      <c r="Z1237" t="s">
        <v>5440</v>
      </c>
      <c r="AA1237" s="13">
        <v>-422.32</v>
      </c>
      <c r="AB1237" s="14">
        <v>42545</v>
      </c>
      <c r="AC1237" t="s">
        <v>36</v>
      </c>
    </row>
    <row r="1238" spans="1:29" x14ac:dyDescent="0.25">
      <c r="A1238" t="str">
        <f>CONCATENATE("Q",ROUNDUP(MONTH(Table1[[#This Row],[Month]])/3,0))</f>
        <v>Q3</v>
      </c>
      <c r="B1238" s="14">
        <f>EOMONTH(Table1[[#This Row],[Credit Date]],-1)+1</f>
        <v>42552</v>
      </c>
      <c r="C1238" t="str">
        <f>CONCATENATE(Table1[[#This Row],[Issuer Last Name]],", ",Table1[[#This Row],[Issuer First Name]])</f>
        <v>No. 048, Employee</v>
      </c>
      <c r="D1238" t="str">
        <f>CONCATENATE(Table1[[#This Row],[Approver Last Name]],", ",Table1[[#This Row],[Approver First Name]])</f>
        <v>No. 048, Employee</v>
      </c>
      <c r="E1238" t="str">
        <f>CONCATENATE(Table1[[#This Row],[Customer Last Name]],", ",Table1[[#This Row],[Customer First Name]])</f>
        <v>No. 13049, Client</v>
      </c>
      <c r="F12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8" t="str">
        <f>IF(Table1[[#This Row],[Transaction Type]]="Maintenance","Non-Sales","Sales")</f>
        <v>Non-Sales</v>
      </c>
      <c r="H1238" t="str">
        <f>IF(Table1[[#This Row],[Quarter]]="q2",1,"")</f>
        <v/>
      </c>
      <c r="I1238">
        <f>IF(Table1[[#This Row],[Quarter]]="q3",1,"")</f>
        <v>1</v>
      </c>
      <c r="J1238" t="str">
        <f>IF(Table1[[#This Row],[Quarter]]="Q2",Table1[[#This Row],[Credit Amount]],"")</f>
        <v/>
      </c>
      <c r="K1238">
        <f>IF(Table1[[#This Row],[Quarter]]="Q3",Table1[[#This Row],[Credit Amount]],"")</f>
        <v>-224.63</v>
      </c>
      <c r="L1238" t="str">
        <f>IF(Table1[[#This Row],[Transaction Type]]="Upgrade",Table1[[#This Row],[Credit Amount]],IF(Table1[[#This Row],[Transaction Type]]="Activation",Table1[[#This Row],[Credit Amount]],""))</f>
        <v/>
      </c>
      <c r="M1238">
        <f>IF(Table1[[#This Row],[Transaction Type]]="Maintenance",Table1[[#This Row],[Credit Amount]],"")</f>
        <v>-224.63</v>
      </c>
      <c r="N1238">
        <v>10048</v>
      </c>
      <c r="O1238" t="s">
        <v>2489</v>
      </c>
      <c r="P1238" t="s">
        <v>2537</v>
      </c>
      <c r="Q1238" t="s">
        <v>290</v>
      </c>
      <c r="R1238">
        <v>10048</v>
      </c>
      <c r="S1238" t="s">
        <v>2489</v>
      </c>
      <c r="T1238" t="s">
        <v>2537</v>
      </c>
      <c r="U1238" t="s">
        <v>290</v>
      </c>
      <c r="V1238" t="s">
        <v>84</v>
      </c>
      <c r="W1238">
        <v>100004048</v>
      </c>
      <c r="X1238">
        <v>8005553049</v>
      </c>
      <c r="Y1238" t="s">
        <v>2595</v>
      </c>
      <c r="Z1238" t="s">
        <v>5637</v>
      </c>
      <c r="AA1238" s="13">
        <v>-224.63</v>
      </c>
      <c r="AB1238" s="14">
        <v>42556</v>
      </c>
      <c r="AC1238" t="s">
        <v>36</v>
      </c>
    </row>
    <row r="1239" spans="1:29" x14ac:dyDescent="0.25">
      <c r="A1239" t="str">
        <f>CONCATENATE("Q",ROUNDUP(MONTH(Table1[[#This Row],[Month]])/3,0))</f>
        <v>Q3</v>
      </c>
      <c r="B1239" s="14">
        <f>EOMONTH(Table1[[#This Row],[Credit Date]],-1)+1</f>
        <v>42552</v>
      </c>
      <c r="C1239" t="str">
        <f>CONCATENATE(Table1[[#This Row],[Issuer Last Name]],", ",Table1[[#This Row],[Issuer First Name]])</f>
        <v>No. 048, Employee</v>
      </c>
      <c r="D1239" t="str">
        <f>CONCATENATE(Table1[[#This Row],[Approver Last Name]],", ",Table1[[#This Row],[Approver First Name]])</f>
        <v>No. 048, Employee</v>
      </c>
      <c r="E1239" t="str">
        <f>CONCATENATE(Table1[[#This Row],[Customer Last Name]],", ",Table1[[#This Row],[Customer First Name]])</f>
        <v>No. 11865, Client</v>
      </c>
      <c r="F12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39" t="str">
        <f>IF(Table1[[#This Row],[Transaction Type]]="Maintenance","Non-Sales","Sales")</f>
        <v>Sales</v>
      </c>
      <c r="H1239" t="str">
        <f>IF(Table1[[#This Row],[Quarter]]="q2",1,"")</f>
        <v/>
      </c>
      <c r="I1239">
        <f>IF(Table1[[#This Row],[Quarter]]="q3",1,"")</f>
        <v>1</v>
      </c>
      <c r="J1239" t="str">
        <f>IF(Table1[[#This Row],[Quarter]]="Q2",Table1[[#This Row],[Credit Amount]],"")</f>
        <v/>
      </c>
      <c r="K1239">
        <f>IF(Table1[[#This Row],[Quarter]]="Q3",Table1[[#This Row],[Credit Amount]],"")</f>
        <v>-275.27</v>
      </c>
      <c r="L1239">
        <f>IF(Table1[[#This Row],[Transaction Type]]="Upgrade",Table1[[#This Row],[Credit Amount]],IF(Table1[[#This Row],[Transaction Type]]="Activation",Table1[[#This Row],[Credit Amount]],""))</f>
        <v>-275.27</v>
      </c>
      <c r="M1239" t="str">
        <f>IF(Table1[[#This Row],[Transaction Type]]="Maintenance",Table1[[#This Row],[Credit Amount]],"")</f>
        <v/>
      </c>
      <c r="N1239">
        <v>10048</v>
      </c>
      <c r="O1239" t="s">
        <v>2489</v>
      </c>
      <c r="P1239" t="s">
        <v>2537</v>
      </c>
      <c r="Q1239" t="s">
        <v>290</v>
      </c>
      <c r="R1239">
        <v>10048</v>
      </c>
      <c r="S1239" t="s">
        <v>2489</v>
      </c>
      <c r="T1239" t="s">
        <v>2537</v>
      </c>
      <c r="U1239" t="s">
        <v>290</v>
      </c>
      <c r="V1239" t="s">
        <v>84</v>
      </c>
      <c r="W1239">
        <v>100002864</v>
      </c>
      <c r="X1239">
        <v>8005551865</v>
      </c>
      <c r="Y1239" t="s">
        <v>2595</v>
      </c>
      <c r="Z1239" t="s">
        <v>4460</v>
      </c>
      <c r="AA1239" s="13">
        <v>-275.27</v>
      </c>
      <c r="AB1239" s="14">
        <v>42557</v>
      </c>
      <c r="AC1239" t="s">
        <v>35</v>
      </c>
    </row>
    <row r="1240" spans="1:29" x14ac:dyDescent="0.25">
      <c r="A1240" t="str">
        <f>CONCATENATE("Q",ROUNDUP(MONTH(Table1[[#This Row],[Month]])/3,0))</f>
        <v>Q3</v>
      </c>
      <c r="B1240" s="14">
        <f>EOMONTH(Table1[[#This Row],[Credit Date]],-1)+1</f>
        <v>42552</v>
      </c>
      <c r="C1240" t="str">
        <f>CONCATENATE(Table1[[#This Row],[Issuer Last Name]],", ",Table1[[#This Row],[Issuer First Name]])</f>
        <v>No. 048, Employee</v>
      </c>
      <c r="D1240" t="str">
        <f>CONCATENATE(Table1[[#This Row],[Approver Last Name]],", ",Table1[[#This Row],[Approver First Name]])</f>
        <v>No. 048, Employee</v>
      </c>
      <c r="E1240" t="str">
        <f>CONCATENATE(Table1[[#This Row],[Customer Last Name]],", ",Table1[[#This Row],[Customer First Name]])</f>
        <v>No. 12496, Client</v>
      </c>
      <c r="F12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0" t="str">
        <f>IF(Table1[[#This Row],[Transaction Type]]="Maintenance","Non-Sales","Sales")</f>
        <v>Non-Sales</v>
      </c>
      <c r="H1240" t="str">
        <f>IF(Table1[[#This Row],[Quarter]]="q2",1,"")</f>
        <v/>
      </c>
      <c r="I1240">
        <f>IF(Table1[[#This Row],[Quarter]]="q3",1,"")</f>
        <v>1</v>
      </c>
      <c r="J1240" t="str">
        <f>IF(Table1[[#This Row],[Quarter]]="Q2",Table1[[#This Row],[Credit Amount]],"")</f>
        <v/>
      </c>
      <c r="K1240">
        <f>IF(Table1[[#This Row],[Quarter]]="Q3",Table1[[#This Row],[Credit Amount]],"")</f>
        <v>-397.26</v>
      </c>
      <c r="L1240" t="str">
        <f>IF(Table1[[#This Row],[Transaction Type]]="Upgrade",Table1[[#This Row],[Credit Amount]],IF(Table1[[#This Row],[Transaction Type]]="Activation",Table1[[#This Row],[Credit Amount]],""))</f>
        <v/>
      </c>
      <c r="M1240">
        <f>IF(Table1[[#This Row],[Transaction Type]]="Maintenance",Table1[[#This Row],[Credit Amount]],"")</f>
        <v>-397.26</v>
      </c>
      <c r="N1240">
        <v>10048</v>
      </c>
      <c r="O1240" t="s">
        <v>2489</v>
      </c>
      <c r="P1240" t="s">
        <v>2537</v>
      </c>
      <c r="Q1240" t="s">
        <v>290</v>
      </c>
      <c r="R1240">
        <v>10048</v>
      </c>
      <c r="S1240" t="s">
        <v>2489</v>
      </c>
      <c r="T1240" t="s">
        <v>2537</v>
      </c>
      <c r="U1240" t="s">
        <v>290</v>
      </c>
      <c r="V1240" t="s">
        <v>84</v>
      </c>
      <c r="W1240">
        <v>100003495</v>
      </c>
      <c r="X1240">
        <v>8005552496</v>
      </c>
      <c r="Y1240" t="s">
        <v>2595</v>
      </c>
      <c r="Z1240" t="s">
        <v>5091</v>
      </c>
      <c r="AA1240" s="13">
        <v>-397.26</v>
      </c>
      <c r="AB1240" s="14">
        <v>42559</v>
      </c>
      <c r="AC1240" t="s">
        <v>36</v>
      </c>
    </row>
    <row r="1241" spans="1:29" x14ac:dyDescent="0.25">
      <c r="A1241" t="str">
        <f>CONCATENATE("Q",ROUNDUP(MONTH(Table1[[#This Row],[Month]])/3,0))</f>
        <v>Q3</v>
      </c>
      <c r="B1241" s="14">
        <f>EOMONTH(Table1[[#This Row],[Credit Date]],-1)+1</f>
        <v>42552</v>
      </c>
      <c r="C1241" t="str">
        <f>CONCATENATE(Table1[[#This Row],[Issuer Last Name]],", ",Table1[[#This Row],[Issuer First Name]])</f>
        <v>No. 048, Employee</v>
      </c>
      <c r="D1241" t="str">
        <f>CONCATENATE(Table1[[#This Row],[Approver Last Name]],", ",Table1[[#This Row],[Approver First Name]])</f>
        <v>No. 048, Employee</v>
      </c>
      <c r="E1241" t="str">
        <f>CONCATENATE(Table1[[#This Row],[Customer Last Name]],", ",Table1[[#This Row],[Customer First Name]])</f>
        <v>No. 11006, Client</v>
      </c>
      <c r="F12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1" t="str">
        <f>IF(Table1[[#This Row],[Transaction Type]]="Maintenance","Non-Sales","Sales")</f>
        <v>Non-Sales</v>
      </c>
      <c r="H1241" t="str">
        <f>IF(Table1[[#This Row],[Quarter]]="q2",1,"")</f>
        <v/>
      </c>
      <c r="I1241">
        <f>IF(Table1[[#This Row],[Quarter]]="q3",1,"")</f>
        <v>1</v>
      </c>
      <c r="J1241" t="str">
        <f>IF(Table1[[#This Row],[Quarter]]="Q2",Table1[[#This Row],[Credit Amount]],"")</f>
        <v/>
      </c>
      <c r="K1241">
        <f>IF(Table1[[#This Row],[Quarter]]="Q3",Table1[[#This Row],[Credit Amount]],"")</f>
        <v>-154.24</v>
      </c>
      <c r="L1241" t="str">
        <f>IF(Table1[[#This Row],[Transaction Type]]="Upgrade",Table1[[#This Row],[Credit Amount]],IF(Table1[[#This Row],[Transaction Type]]="Activation",Table1[[#This Row],[Credit Amount]],""))</f>
        <v/>
      </c>
      <c r="M1241">
        <f>IF(Table1[[#This Row],[Transaction Type]]="Maintenance",Table1[[#This Row],[Credit Amount]],"")</f>
        <v>-154.24</v>
      </c>
      <c r="N1241">
        <v>10048</v>
      </c>
      <c r="O1241" t="s">
        <v>2489</v>
      </c>
      <c r="P1241" t="s">
        <v>2537</v>
      </c>
      <c r="Q1241" t="s">
        <v>290</v>
      </c>
      <c r="R1241">
        <v>10048</v>
      </c>
      <c r="S1241" t="s">
        <v>2489</v>
      </c>
      <c r="T1241" t="s">
        <v>2537</v>
      </c>
      <c r="U1241" t="s">
        <v>290</v>
      </c>
      <c r="V1241" t="s">
        <v>84</v>
      </c>
      <c r="W1241">
        <v>100002005</v>
      </c>
      <c r="X1241">
        <v>8005551006</v>
      </c>
      <c r="Y1241" t="s">
        <v>2595</v>
      </c>
      <c r="Z1241" t="s">
        <v>3601</v>
      </c>
      <c r="AA1241" s="13">
        <v>-154.24</v>
      </c>
      <c r="AB1241" s="14">
        <v>42560</v>
      </c>
      <c r="AC1241" t="s">
        <v>36</v>
      </c>
    </row>
    <row r="1242" spans="1:29" x14ac:dyDescent="0.25">
      <c r="A1242" t="str">
        <f>CONCATENATE("Q",ROUNDUP(MONTH(Table1[[#This Row],[Month]])/3,0))</f>
        <v>Q3</v>
      </c>
      <c r="B1242" s="14">
        <f>EOMONTH(Table1[[#This Row],[Credit Date]],-1)+1</f>
        <v>42552</v>
      </c>
      <c r="C1242" t="str">
        <f>CONCATENATE(Table1[[#This Row],[Issuer Last Name]],", ",Table1[[#This Row],[Issuer First Name]])</f>
        <v>No. 048, Employee</v>
      </c>
      <c r="D1242" t="str">
        <f>CONCATENATE(Table1[[#This Row],[Approver Last Name]],", ",Table1[[#This Row],[Approver First Name]])</f>
        <v>No. 048, Employee</v>
      </c>
      <c r="E1242" t="str">
        <f>CONCATENATE(Table1[[#This Row],[Customer Last Name]],", ",Table1[[#This Row],[Customer First Name]])</f>
        <v>No. 12708, Client</v>
      </c>
      <c r="F12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2" t="str">
        <f>IF(Table1[[#This Row],[Transaction Type]]="Maintenance","Non-Sales","Sales")</f>
        <v>Non-Sales</v>
      </c>
      <c r="H1242" t="str">
        <f>IF(Table1[[#This Row],[Quarter]]="q2",1,"")</f>
        <v/>
      </c>
      <c r="I1242">
        <f>IF(Table1[[#This Row],[Quarter]]="q3",1,"")</f>
        <v>1</v>
      </c>
      <c r="J1242" t="str">
        <f>IF(Table1[[#This Row],[Quarter]]="Q2",Table1[[#This Row],[Credit Amount]],"")</f>
        <v/>
      </c>
      <c r="K1242">
        <f>IF(Table1[[#This Row],[Quarter]]="Q3",Table1[[#This Row],[Credit Amount]],"")</f>
        <v>-77.33</v>
      </c>
      <c r="L1242" t="str">
        <f>IF(Table1[[#This Row],[Transaction Type]]="Upgrade",Table1[[#This Row],[Credit Amount]],IF(Table1[[#This Row],[Transaction Type]]="Activation",Table1[[#This Row],[Credit Amount]],""))</f>
        <v/>
      </c>
      <c r="M1242">
        <f>IF(Table1[[#This Row],[Transaction Type]]="Maintenance",Table1[[#This Row],[Credit Amount]],"")</f>
        <v>-77.33</v>
      </c>
      <c r="N1242">
        <v>10048</v>
      </c>
      <c r="O1242" t="s">
        <v>2489</v>
      </c>
      <c r="P1242" t="s">
        <v>2537</v>
      </c>
      <c r="Q1242" t="s">
        <v>290</v>
      </c>
      <c r="R1242">
        <v>10048</v>
      </c>
      <c r="S1242" t="s">
        <v>2489</v>
      </c>
      <c r="T1242" t="s">
        <v>2537</v>
      </c>
      <c r="U1242" t="s">
        <v>290</v>
      </c>
      <c r="V1242" t="s">
        <v>84</v>
      </c>
      <c r="W1242">
        <v>100003707</v>
      </c>
      <c r="X1242">
        <v>8005552708</v>
      </c>
      <c r="Y1242" t="s">
        <v>2595</v>
      </c>
      <c r="Z1242" t="s">
        <v>5301</v>
      </c>
      <c r="AA1242" s="13">
        <v>-77.33</v>
      </c>
      <c r="AB1242" s="14">
        <v>42561</v>
      </c>
      <c r="AC1242" t="s">
        <v>36</v>
      </c>
    </row>
    <row r="1243" spans="1:29" x14ac:dyDescent="0.25">
      <c r="A1243" t="str">
        <f>CONCATENATE("Q",ROUNDUP(MONTH(Table1[[#This Row],[Month]])/3,0))</f>
        <v>Q3</v>
      </c>
      <c r="B1243" s="14">
        <f>EOMONTH(Table1[[#This Row],[Credit Date]],-1)+1</f>
        <v>42552</v>
      </c>
      <c r="C1243" t="str">
        <f>CONCATENATE(Table1[[#This Row],[Issuer Last Name]],", ",Table1[[#This Row],[Issuer First Name]])</f>
        <v>No. 048, Employee</v>
      </c>
      <c r="D1243" t="str">
        <f>CONCATENATE(Table1[[#This Row],[Approver Last Name]],", ",Table1[[#This Row],[Approver First Name]])</f>
        <v>No. 048, Employee</v>
      </c>
      <c r="E1243" t="str">
        <f>CONCATENATE(Table1[[#This Row],[Customer Last Name]],", ",Table1[[#This Row],[Customer First Name]])</f>
        <v>No. 13944, Client</v>
      </c>
      <c r="F12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3" t="str">
        <f>IF(Table1[[#This Row],[Transaction Type]]="Maintenance","Non-Sales","Sales")</f>
        <v>Non-Sales</v>
      </c>
      <c r="H1243" t="str">
        <f>IF(Table1[[#This Row],[Quarter]]="q2",1,"")</f>
        <v/>
      </c>
      <c r="I1243">
        <f>IF(Table1[[#This Row],[Quarter]]="q3",1,"")</f>
        <v>1</v>
      </c>
      <c r="J1243" t="str">
        <f>IF(Table1[[#This Row],[Quarter]]="Q2",Table1[[#This Row],[Credit Amount]],"")</f>
        <v/>
      </c>
      <c r="K1243">
        <f>IF(Table1[[#This Row],[Quarter]]="Q3",Table1[[#This Row],[Credit Amount]],"")</f>
        <v>-223.12</v>
      </c>
      <c r="L1243" t="str">
        <f>IF(Table1[[#This Row],[Transaction Type]]="Upgrade",Table1[[#This Row],[Credit Amount]],IF(Table1[[#This Row],[Transaction Type]]="Activation",Table1[[#This Row],[Credit Amount]],""))</f>
        <v/>
      </c>
      <c r="M1243">
        <f>IF(Table1[[#This Row],[Transaction Type]]="Maintenance",Table1[[#This Row],[Credit Amount]],"")</f>
        <v>-223.12</v>
      </c>
      <c r="N1243">
        <v>10048</v>
      </c>
      <c r="O1243" t="s">
        <v>2489</v>
      </c>
      <c r="P1243" t="s">
        <v>2537</v>
      </c>
      <c r="Q1243" t="s">
        <v>290</v>
      </c>
      <c r="R1243">
        <v>10048</v>
      </c>
      <c r="S1243" t="s">
        <v>2489</v>
      </c>
      <c r="T1243" t="s">
        <v>2537</v>
      </c>
      <c r="U1243" t="s">
        <v>290</v>
      </c>
      <c r="V1243" t="s">
        <v>84</v>
      </c>
      <c r="W1243">
        <v>100004943</v>
      </c>
      <c r="X1243">
        <v>8005553944</v>
      </c>
      <c r="Y1243" t="s">
        <v>2595</v>
      </c>
      <c r="Z1243" t="s">
        <v>6532</v>
      </c>
      <c r="AA1243" s="13">
        <v>-223.12</v>
      </c>
      <c r="AB1243" s="14">
        <v>42562</v>
      </c>
      <c r="AC1243" t="s">
        <v>36</v>
      </c>
    </row>
    <row r="1244" spans="1:29" x14ac:dyDescent="0.25">
      <c r="A1244" t="str">
        <f>CONCATENATE("Q",ROUNDUP(MONTH(Table1[[#This Row],[Month]])/3,0))</f>
        <v>Q3</v>
      </c>
      <c r="B1244" s="14">
        <f>EOMONTH(Table1[[#This Row],[Credit Date]],-1)+1</f>
        <v>42552</v>
      </c>
      <c r="C1244" t="str">
        <f>CONCATENATE(Table1[[#This Row],[Issuer Last Name]],", ",Table1[[#This Row],[Issuer First Name]])</f>
        <v>No. 048, Employee</v>
      </c>
      <c r="D1244" t="str">
        <f>CONCATENATE(Table1[[#This Row],[Approver Last Name]],", ",Table1[[#This Row],[Approver First Name]])</f>
        <v>No. 048, Employee</v>
      </c>
      <c r="E1244" t="str">
        <f>CONCATENATE(Table1[[#This Row],[Customer Last Name]],", ",Table1[[#This Row],[Customer First Name]])</f>
        <v>No. 14028, Client</v>
      </c>
      <c r="F12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4" t="str">
        <f>IF(Table1[[#This Row],[Transaction Type]]="Maintenance","Non-Sales","Sales")</f>
        <v>Non-Sales</v>
      </c>
      <c r="H1244" t="str">
        <f>IF(Table1[[#This Row],[Quarter]]="q2",1,"")</f>
        <v/>
      </c>
      <c r="I1244">
        <f>IF(Table1[[#This Row],[Quarter]]="q3",1,"")</f>
        <v>1</v>
      </c>
      <c r="J1244" t="str">
        <f>IF(Table1[[#This Row],[Quarter]]="Q2",Table1[[#This Row],[Credit Amount]],"")</f>
        <v/>
      </c>
      <c r="K1244">
        <f>IF(Table1[[#This Row],[Quarter]]="Q3",Table1[[#This Row],[Credit Amount]],"")</f>
        <v>-423.44</v>
      </c>
      <c r="L1244" t="str">
        <f>IF(Table1[[#This Row],[Transaction Type]]="Upgrade",Table1[[#This Row],[Credit Amount]],IF(Table1[[#This Row],[Transaction Type]]="Activation",Table1[[#This Row],[Credit Amount]],""))</f>
        <v/>
      </c>
      <c r="M1244">
        <f>IF(Table1[[#This Row],[Transaction Type]]="Maintenance",Table1[[#This Row],[Credit Amount]],"")</f>
        <v>-423.44</v>
      </c>
      <c r="N1244">
        <v>10048</v>
      </c>
      <c r="O1244" t="s">
        <v>2489</v>
      </c>
      <c r="P1244" t="s">
        <v>2537</v>
      </c>
      <c r="Q1244" t="s">
        <v>290</v>
      </c>
      <c r="R1244">
        <v>10048</v>
      </c>
      <c r="S1244" t="s">
        <v>2489</v>
      </c>
      <c r="T1244" t="s">
        <v>2537</v>
      </c>
      <c r="U1244" t="s">
        <v>290</v>
      </c>
      <c r="V1244" t="s">
        <v>84</v>
      </c>
      <c r="W1244">
        <v>100005027</v>
      </c>
      <c r="X1244">
        <v>8005554028</v>
      </c>
      <c r="Y1244" t="s">
        <v>2595</v>
      </c>
      <c r="Z1244" t="s">
        <v>6616</v>
      </c>
      <c r="AA1244" s="13">
        <v>-423.44</v>
      </c>
      <c r="AB1244" s="14">
        <v>42564</v>
      </c>
      <c r="AC1244" t="s">
        <v>36</v>
      </c>
    </row>
    <row r="1245" spans="1:29" x14ac:dyDescent="0.25">
      <c r="A1245" t="str">
        <f>CONCATENATE("Q",ROUNDUP(MONTH(Table1[[#This Row],[Month]])/3,0))</f>
        <v>Q3</v>
      </c>
      <c r="B1245" s="14">
        <f>EOMONTH(Table1[[#This Row],[Credit Date]],-1)+1</f>
        <v>42552</v>
      </c>
      <c r="C1245" t="str">
        <f>CONCATENATE(Table1[[#This Row],[Issuer Last Name]],", ",Table1[[#This Row],[Issuer First Name]])</f>
        <v>No. 048, Employee</v>
      </c>
      <c r="D1245" t="str">
        <f>CONCATENATE(Table1[[#This Row],[Approver Last Name]],", ",Table1[[#This Row],[Approver First Name]])</f>
        <v>No. 048, Employee</v>
      </c>
      <c r="E1245" t="str">
        <f>CONCATENATE(Table1[[#This Row],[Customer Last Name]],", ",Table1[[#This Row],[Customer First Name]])</f>
        <v>No. 10521, Client</v>
      </c>
      <c r="F12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5" t="str">
        <f>IF(Table1[[#This Row],[Transaction Type]]="Maintenance","Non-Sales","Sales")</f>
        <v>Non-Sales</v>
      </c>
      <c r="H1245" t="str">
        <f>IF(Table1[[#This Row],[Quarter]]="q2",1,"")</f>
        <v/>
      </c>
      <c r="I1245">
        <f>IF(Table1[[#This Row],[Quarter]]="q3",1,"")</f>
        <v>1</v>
      </c>
      <c r="J1245" t="str">
        <f>IF(Table1[[#This Row],[Quarter]]="Q2",Table1[[#This Row],[Credit Amount]],"")</f>
        <v/>
      </c>
      <c r="K1245">
        <f>IF(Table1[[#This Row],[Quarter]]="Q3",Table1[[#This Row],[Credit Amount]],"")</f>
        <v>-381</v>
      </c>
      <c r="L1245" t="str">
        <f>IF(Table1[[#This Row],[Transaction Type]]="Upgrade",Table1[[#This Row],[Credit Amount]],IF(Table1[[#This Row],[Transaction Type]]="Activation",Table1[[#This Row],[Credit Amount]],""))</f>
        <v/>
      </c>
      <c r="M1245">
        <f>IF(Table1[[#This Row],[Transaction Type]]="Maintenance",Table1[[#This Row],[Credit Amount]],"")</f>
        <v>-381</v>
      </c>
      <c r="N1245">
        <v>10048</v>
      </c>
      <c r="O1245" t="s">
        <v>2489</v>
      </c>
      <c r="P1245" t="s">
        <v>2537</v>
      </c>
      <c r="Q1245" t="s">
        <v>290</v>
      </c>
      <c r="R1245">
        <v>10048</v>
      </c>
      <c r="S1245" t="s">
        <v>2489</v>
      </c>
      <c r="T1245" t="s">
        <v>2537</v>
      </c>
      <c r="U1245" t="s">
        <v>290</v>
      </c>
      <c r="V1245" t="s">
        <v>84</v>
      </c>
      <c r="W1245">
        <v>100001520</v>
      </c>
      <c r="X1245">
        <v>8005550521</v>
      </c>
      <c r="Y1245" t="s">
        <v>2595</v>
      </c>
      <c r="Z1245" t="s">
        <v>3116</v>
      </c>
      <c r="AA1245" s="13">
        <v>-381</v>
      </c>
      <c r="AB1245" s="14">
        <v>42571</v>
      </c>
      <c r="AC1245" t="s">
        <v>36</v>
      </c>
    </row>
    <row r="1246" spans="1:29" x14ac:dyDescent="0.25">
      <c r="A1246" t="str">
        <f>CONCATENATE("Q",ROUNDUP(MONTH(Table1[[#This Row],[Month]])/3,0))</f>
        <v>Q3</v>
      </c>
      <c r="B1246" s="14">
        <f>EOMONTH(Table1[[#This Row],[Credit Date]],-1)+1</f>
        <v>42552</v>
      </c>
      <c r="C1246" t="str">
        <f>CONCATENATE(Table1[[#This Row],[Issuer Last Name]],", ",Table1[[#This Row],[Issuer First Name]])</f>
        <v>No. 048, Employee</v>
      </c>
      <c r="D1246" t="str">
        <f>CONCATENATE(Table1[[#This Row],[Approver Last Name]],", ",Table1[[#This Row],[Approver First Name]])</f>
        <v>No. 048, Employee</v>
      </c>
      <c r="E1246" t="str">
        <f>CONCATENATE(Table1[[#This Row],[Customer Last Name]],", ",Table1[[#This Row],[Customer First Name]])</f>
        <v>No. 10270, Client</v>
      </c>
      <c r="F12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6" t="str">
        <f>IF(Table1[[#This Row],[Transaction Type]]="Maintenance","Non-Sales","Sales")</f>
        <v>Non-Sales</v>
      </c>
      <c r="H1246" t="str">
        <f>IF(Table1[[#This Row],[Quarter]]="q2",1,"")</f>
        <v/>
      </c>
      <c r="I1246">
        <f>IF(Table1[[#This Row],[Quarter]]="q3",1,"")</f>
        <v>1</v>
      </c>
      <c r="J1246" t="str">
        <f>IF(Table1[[#This Row],[Quarter]]="Q2",Table1[[#This Row],[Credit Amount]],"")</f>
        <v/>
      </c>
      <c r="K1246">
        <f>IF(Table1[[#This Row],[Quarter]]="Q3",Table1[[#This Row],[Credit Amount]],"")</f>
        <v>-125.5</v>
      </c>
      <c r="L1246" t="str">
        <f>IF(Table1[[#This Row],[Transaction Type]]="Upgrade",Table1[[#This Row],[Credit Amount]],IF(Table1[[#This Row],[Transaction Type]]="Activation",Table1[[#This Row],[Credit Amount]],""))</f>
        <v/>
      </c>
      <c r="M1246">
        <f>IF(Table1[[#This Row],[Transaction Type]]="Maintenance",Table1[[#This Row],[Credit Amount]],"")</f>
        <v>-125.5</v>
      </c>
      <c r="N1246">
        <v>10048</v>
      </c>
      <c r="O1246" t="s">
        <v>2489</v>
      </c>
      <c r="P1246" t="s">
        <v>2537</v>
      </c>
      <c r="Q1246" t="s">
        <v>290</v>
      </c>
      <c r="R1246">
        <v>10048</v>
      </c>
      <c r="S1246" t="s">
        <v>2489</v>
      </c>
      <c r="T1246" t="s">
        <v>2537</v>
      </c>
      <c r="U1246" t="s">
        <v>290</v>
      </c>
      <c r="V1246" t="s">
        <v>84</v>
      </c>
      <c r="W1246">
        <v>100001269</v>
      </c>
      <c r="X1246">
        <v>8005550270</v>
      </c>
      <c r="Y1246" t="s">
        <v>2595</v>
      </c>
      <c r="Z1246" t="s">
        <v>2865</v>
      </c>
      <c r="AA1246" s="13">
        <v>-125.5</v>
      </c>
      <c r="AB1246" s="14">
        <v>42573</v>
      </c>
      <c r="AC1246" t="s">
        <v>36</v>
      </c>
    </row>
    <row r="1247" spans="1:29" x14ac:dyDescent="0.25">
      <c r="A1247" t="str">
        <f>CONCATENATE("Q",ROUNDUP(MONTH(Table1[[#This Row],[Month]])/3,0))</f>
        <v>Q3</v>
      </c>
      <c r="B1247" s="14">
        <f>EOMONTH(Table1[[#This Row],[Credit Date]],-1)+1</f>
        <v>42552</v>
      </c>
      <c r="C1247" t="str">
        <f>CONCATENATE(Table1[[#This Row],[Issuer Last Name]],", ",Table1[[#This Row],[Issuer First Name]])</f>
        <v>No. 048, Employee</v>
      </c>
      <c r="D1247" t="str">
        <f>CONCATENATE(Table1[[#This Row],[Approver Last Name]],", ",Table1[[#This Row],[Approver First Name]])</f>
        <v>No. 048, Employee</v>
      </c>
      <c r="E1247" t="str">
        <f>CONCATENATE(Table1[[#This Row],[Customer Last Name]],", ",Table1[[#This Row],[Customer First Name]])</f>
        <v>No. 12362, Client</v>
      </c>
      <c r="F12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7" t="str">
        <f>IF(Table1[[#This Row],[Transaction Type]]="Maintenance","Non-Sales","Sales")</f>
        <v>Non-Sales</v>
      </c>
      <c r="H1247" t="str">
        <f>IF(Table1[[#This Row],[Quarter]]="q2",1,"")</f>
        <v/>
      </c>
      <c r="I1247">
        <f>IF(Table1[[#This Row],[Quarter]]="q3",1,"")</f>
        <v>1</v>
      </c>
      <c r="J1247" t="str">
        <f>IF(Table1[[#This Row],[Quarter]]="Q2",Table1[[#This Row],[Credit Amount]],"")</f>
        <v/>
      </c>
      <c r="K1247">
        <f>IF(Table1[[#This Row],[Quarter]]="Q3",Table1[[#This Row],[Credit Amount]],"")</f>
        <v>-341.57</v>
      </c>
      <c r="L1247" t="str">
        <f>IF(Table1[[#This Row],[Transaction Type]]="Upgrade",Table1[[#This Row],[Credit Amount]],IF(Table1[[#This Row],[Transaction Type]]="Activation",Table1[[#This Row],[Credit Amount]],""))</f>
        <v/>
      </c>
      <c r="M1247">
        <f>IF(Table1[[#This Row],[Transaction Type]]="Maintenance",Table1[[#This Row],[Credit Amount]],"")</f>
        <v>-341.57</v>
      </c>
      <c r="N1247">
        <v>10048</v>
      </c>
      <c r="O1247" t="s">
        <v>2489</v>
      </c>
      <c r="P1247" t="s">
        <v>2537</v>
      </c>
      <c r="Q1247" t="s">
        <v>290</v>
      </c>
      <c r="R1247">
        <v>10048</v>
      </c>
      <c r="S1247" t="s">
        <v>2489</v>
      </c>
      <c r="T1247" t="s">
        <v>2537</v>
      </c>
      <c r="U1247" t="s">
        <v>290</v>
      </c>
      <c r="V1247" t="s">
        <v>84</v>
      </c>
      <c r="W1247">
        <v>100003361</v>
      </c>
      <c r="X1247">
        <v>8005552362</v>
      </c>
      <c r="Y1247" t="s">
        <v>2595</v>
      </c>
      <c r="Z1247" t="s">
        <v>4957</v>
      </c>
      <c r="AA1247" s="13">
        <v>-341.57</v>
      </c>
      <c r="AB1247" s="14">
        <v>42578</v>
      </c>
      <c r="AC1247" t="s">
        <v>36</v>
      </c>
    </row>
    <row r="1248" spans="1:29" x14ac:dyDescent="0.25">
      <c r="A1248" t="str">
        <f>CONCATENATE("Q",ROUNDUP(MONTH(Table1[[#This Row],[Month]])/3,0))</f>
        <v>Q3</v>
      </c>
      <c r="B1248" s="14">
        <f>EOMONTH(Table1[[#This Row],[Credit Date]],-1)+1</f>
        <v>42552</v>
      </c>
      <c r="C1248" t="str">
        <f>CONCATENATE(Table1[[#This Row],[Issuer Last Name]],", ",Table1[[#This Row],[Issuer First Name]])</f>
        <v>No. 048, Employee</v>
      </c>
      <c r="D1248" t="str">
        <f>CONCATENATE(Table1[[#This Row],[Approver Last Name]],", ",Table1[[#This Row],[Approver First Name]])</f>
        <v>No. 048, Employee</v>
      </c>
      <c r="E1248" t="str">
        <f>CONCATENATE(Table1[[#This Row],[Customer Last Name]],", ",Table1[[#This Row],[Customer First Name]])</f>
        <v>No. 10039, Client</v>
      </c>
      <c r="F12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8" t="str">
        <f>IF(Table1[[#This Row],[Transaction Type]]="Maintenance","Non-Sales","Sales")</f>
        <v>Non-Sales</v>
      </c>
      <c r="H1248" t="str">
        <f>IF(Table1[[#This Row],[Quarter]]="q2",1,"")</f>
        <v/>
      </c>
      <c r="I1248">
        <f>IF(Table1[[#This Row],[Quarter]]="q3",1,"")</f>
        <v>1</v>
      </c>
      <c r="J1248" t="str">
        <f>IF(Table1[[#This Row],[Quarter]]="Q2",Table1[[#This Row],[Credit Amount]],"")</f>
        <v/>
      </c>
      <c r="K1248">
        <f>IF(Table1[[#This Row],[Quarter]]="Q3",Table1[[#This Row],[Credit Amount]],"")</f>
        <v>-104.19</v>
      </c>
      <c r="L1248" t="str">
        <f>IF(Table1[[#This Row],[Transaction Type]]="Upgrade",Table1[[#This Row],[Credit Amount]],IF(Table1[[#This Row],[Transaction Type]]="Activation",Table1[[#This Row],[Credit Amount]],""))</f>
        <v/>
      </c>
      <c r="M1248">
        <f>IF(Table1[[#This Row],[Transaction Type]]="Maintenance",Table1[[#This Row],[Credit Amount]],"")</f>
        <v>-104.19</v>
      </c>
      <c r="N1248">
        <v>10048</v>
      </c>
      <c r="O1248" t="s">
        <v>2489</v>
      </c>
      <c r="P1248" t="s">
        <v>2537</v>
      </c>
      <c r="Q1248" t="s">
        <v>290</v>
      </c>
      <c r="R1248">
        <v>10048</v>
      </c>
      <c r="S1248" t="s">
        <v>2489</v>
      </c>
      <c r="T1248" t="s">
        <v>2537</v>
      </c>
      <c r="U1248" t="s">
        <v>290</v>
      </c>
      <c r="V1248" t="s">
        <v>84</v>
      </c>
      <c r="W1248">
        <v>100001038</v>
      </c>
      <c r="X1248">
        <v>8005550039</v>
      </c>
      <c r="Y1248" t="s">
        <v>2595</v>
      </c>
      <c r="Z1248" t="s">
        <v>2634</v>
      </c>
      <c r="AA1248" s="13">
        <v>-104.19</v>
      </c>
      <c r="AB1248" s="14">
        <v>42579</v>
      </c>
      <c r="AC1248" t="s">
        <v>36</v>
      </c>
    </row>
    <row r="1249" spans="1:29" x14ac:dyDescent="0.25">
      <c r="A1249" t="str">
        <f>CONCATENATE("Q",ROUNDUP(MONTH(Table1[[#This Row],[Month]])/3,0))</f>
        <v>Q3</v>
      </c>
      <c r="B1249" s="14">
        <f>EOMONTH(Table1[[#This Row],[Credit Date]],-1)+1</f>
        <v>42552</v>
      </c>
      <c r="C1249" t="str">
        <f>CONCATENATE(Table1[[#This Row],[Issuer Last Name]],", ",Table1[[#This Row],[Issuer First Name]])</f>
        <v>No. 048, Employee</v>
      </c>
      <c r="D1249" t="str">
        <f>CONCATENATE(Table1[[#This Row],[Approver Last Name]],", ",Table1[[#This Row],[Approver First Name]])</f>
        <v>No. 048, Employee</v>
      </c>
      <c r="E1249" t="str">
        <f>CONCATENATE(Table1[[#This Row],[Customer Last Name]],", ",Table1[[#This Row],[Customer First Name]])</f>
        <v>No. 12968, Client</v>
      </c>
      <c r="F12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49" t="str">
        <f>IF(Table1[[#This Row],[Transaction Type]]="Maintenance","Non-Sales","Sales")</f>
        <v>Non-Sales</v>
      </c>
      <c r="H1249" t="str">
        <f>IF(Table1[[#This Row],[Quarter]]="q2",1,"")</f>
        <v/>
      </c>
      <c r="I1249">
        <f>IF(Table1[[#This Row],[Quarter]]="q3",1,"")</f>
        <v>1</v>
      </c>
      <c r="J1249" t="str">
        <f>IF(Table1[[#This Row],[Quarter]]="Q2",Table1[[#This Row],[Credit Amount]],"")</f>
        <v/>
      </c>
      <c r="K1249">
        <f>IF(Table1[[#This Row],[Quarter]]="Q3",Table1[[#This Row],[Credit Amount]],"")</f>
        <v>-424.53</v>
      </c>
      <c r="L1249" t="str">
        <f>IF(Table1[[#This Row],[Transaction Type]]="Upgrade",Table1[[#This Row],[Credit Amount]],IF(Table1[[#This Row],[Transaction Type]]="Activation",Table1[[#This Row],[Credit Amount]],""))</f>
        <v/>
      </c>
      <c r="M1249">
        <f>IF(Table1[[#This Row],[Transaction Type]]="Maintenance",Table1[[#This Row],[Credit Amount]],"")</f>
        <v>-424.53</v>
      </c>
      <c r="N1249">
        <v>10048</v>
      </c>
      <c r="O1249" t="s">
        <v>2489</v>
      </c>
      <c r="P1249" t="s">
        <v>2537</v>
      </c>
      <c r="Q1249" t="s">
        <v>290</v>
      </c>
      <c r="R1249">
        <v>10048</v>
      </c>
      <c r="S1249" t="s">
        <v>2489</v>
      </c>
      <c r="T1249" t="s">
        <v>2537</v>
      </c>
      <c r="U1249" t="s">
        <v>290</v>
      </c>
      <c r="V1249" t="s">
        <v>84</v>
      </c>
      <c r="W1249">
        <v>100003967</v>
      </c>
      <c r="X1249">
        <v>8005552968</v>
      </c>
      <c r="Y1249" t="s">
        <v>2595</v>
      </c>
      <c r="Z1249" t="s">
        <v>5557</v>
      </c>
      <c r="AA1249" s="13">
        <v>-424.53</v>
      </c>
      <c r="AB1249" s="14">
        <v>42581</v>
      </c>
      <c r="AC1249" t="s">
        <v>36</v>
      </c>
    </row>
    <row r="1250" spans="1:29" x14ac:dyDescent="0.25">
      <c r="A1250" t="str">
        <f>CONCATENATE("Q",ROUNDUP(MONTH(Table1[[#This Row],[Month]])/3,0))</f>
        <v>Q3</v>
      </c>
      <c r="B1250" s="14">
        <f>EOMONTH(Table1[[#This Row],[Credit Date]],-1)+1</f>
        <v>42583</v>
      </c>
      <c r="C1250" t="str">
        <f>CONCATENATE(Table1[[#This Row],[Issuer Last Name]],", ",Table1[[#This Row],[Issuer First Name]])</f>
        <v>No. 048, Employee</v>
      </c>
      <c r="D1250" t="str">
        <f>CONCATENATE(Table1[[#This Row],[Approver Last Name]],", ",Table1[[#This Row],[Approver First Name]])</f>
        <v>No. 048, Employee</v>
      </c>
      <c r="E1250" t="str">
        <f>CONCATENATE(Table1[[#This Row],[Customer Last Name]],", ",Table1[[#This Row],[Customer First Name]])</f>
        <v>No. 13962, Client</v>
      </c>
      <c r="F12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0" t="str">
        <f>IF(Table1[[#This Row],[Transaction Type]]="Maintenance","Non-Sales","Sales")</f>
        <v>Non-Sales</v>
      </c>
      <c r="H1250" t="str">
        <f>IF(Table1[[#This Row],[Quarter]]="q2",1,"")</f>
        <v/>
      </c>
      <c r="I1250">
        <f>IF(Table1[[#This Row],[Quarter]]="q3",1,"")</f>
        <v>1</v>
      </c>
      <c r="J1250" t="str">
        <f>IF(Table1[[#This Row],[Quarter]]="Q2",Table1[[#This Row],[Credit Amount]],"")</f>
        <v/>
      </c>
      <c r="K1250">
        <f>IF(Table1[[#This Row],[Quarter]]="Q3",Table1[[#This Row],[Credit Amount]],"")</f>
        <v>-345.02</v>
      </c>
      <c r="L1250" t="str">
        <f>IF(Table1[[#This Row],[Transaction Type]]="Upgrade",Table1[[#This Row],[Credit Amount]],IF(Table1[[#This Row],[Transaction Type]]="Activation",Table1[[#This Row],[Credit Amount]],""))</f>
        <v/>
      </c>
      <c r="M1250">
        <f>IF(Table1[[#This Row],[Transaction Type]]="Maintenance",Table1[[#This Row],[Credit Amount]],"")</f>
        <v>-345.02</v>
      </c>
      <c r="N1250">
        <v>10048</v>
      </c>
      <c r="O1250" t="s">
        <v>2489</v>
      </c>
      <c r="P1250" t="s">
        <v>2537</v>
      </c>
      <c r="Q1250" t="s">
        <v>290</v>
      </c>
      <c r="R1250">
        <v>10048</v>
      </c>
      <c r="S1250" t="s">
        <v>2489</v>
      </c>
      <c r="T1250" t="s">
        <v>2537</v>
      </c>
      <c r="U1250" t="s">
        <v>290</v>
      </c>
      <c r="V1250" t="s">
        <v>84</v>
      </c>
      <c r="W1250">
        <v>100004961</v>
      </c>
      <c r="X1250">
        <v>8005553962</v>
      </c>
      <c r="Y1250" t="s">
        <v>2595</v>
      </c>
      <c r="Z1250" t="s">
        <v>6550</v>
      </c>
      <c r="AA1250" s="13">
        <v>-345.02</v>
      </c>
      <c r="AB1250" s="14">
        <v>42585</v>
      </c>
      <c r="AC1250" t="s">
        <v>36</v>
      </c>
    </row>
    <row r="1251" spans="1:29" x14ac:dyDescent="0.25">
      <c r="A1251" t="str">
        <f>CONCATENATE("Q",ROUNDUP(MONTH(Table1[[#This Row],[Month]])/3,0))</f>
        <v>Q3</v>
      </c>
      <c r="B1251" s="14">
        <f>EOMONTH(Table1[[#This Row],[Credit Date]],-1)+1</f>
        <v>42583</v>
      </c>
      <c r="C1251" t="str">
        <f>CONCATENATE(Table1[[#This Row],[Issuer Last Name]],", ",Table1[[#This Row],[Issuer First Name]])</f>
        <v>No. 048, Employee</v>
      </c>
      <c r="D1251" t="str">
        <f>CONCATENATE(Table1[[#This Row],[Approver Last Name]],", ",Table1[[#This Row],[Approver First Name]])</f>
        <v>No. 048, Employee</v>
      </c>
      <c r="E1251" t="str">
        <f>CONCATENATE(Table1[[#This Row],[Customer Last Name]],", ",Table1[[#This Row],[Customer First Name]])</f>
        <v>No. 10277, Client</v>
      </c>
      <c r="F12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1" t="str">
        <f>IF(Table1[[#This Row],[Transaction Type]]="Maintenance","Non-Sales","Sales")</f>
        <v>Non-Sales</v>
      </c>
      <c r="H1251" t="str">
        <f>IF(Table1[[#This Row],[Quarter]]="q2",1,"")</f>
        <v/>
      </c>
      <c r="I1251">
        <f>IF(Table1[[#This Row],[Quarter]]="q3",1,"")</f>
        <v>1</v>
      </c>
      <c r="J1251" t="str">
        <f>IF(Table1[[#This Row],[Quarter]]="Q2",Table1[[#This Row],[Credit Amount]],"")</f>
        <v/>
      </c>
      <c r="K1251">
        <f>IF(Table1[[#This Row],[Quarter]]="Q3",Table1[[#This Row],[Credit Amount]],"")</f>
        <v>-64.069999999999993</v>
      </c>
      <c r="L1251" t="str">
        <f>IF(Table1[[#This Row],[Transaction Type]]="Upgrade",Table1[[#This Row],[Credit Amount]],IF(Table1[[#This Row],[Transaction Type]]="Activation",Table1[[#This Row],[Credit Amount]],""))</f>
        <v/>
      </c>
      <c r="M1251">
        <f>IF(Table1[[#This Row],[Transaction Type]]="Maintenance",Table1[[#This Row],[Credit Amount]],"")</f>
        <v>-64.069999999999993</v>
      </c>
      <c r="N1251">
        <v>10048</v>
      </c>
      <c r="O1251" t="s">
        <v>2489</v>
      </c>
      <c r="P1251" t="s">
        <v>2537</v>
      </c>
      <c r="Q1251" t="s">
        <v>290</v>
      </c>
      <c r="R1251">
        <v>10048</v>
      </c>
      <c r="S1251" t="s">
        <v>2489</v>
      </c>
      <c r="T1251" t="s">
        <v>2537</v>
      </c>
      <c r="U1251" t="s">
        <v>290</v>
      </c>
      <c r="V1251" t="s">
        <v>84</v>
      </c>
      <c r="W1251">
        <v>100001276</v>
      </c>
      <c r="X1251">
        <v>8005550277</v>
      </c>
      <c r="Y1251" t="s">
        <v>2595</v>
      </c>
      <c r="Z1251" t="s">
        <v>2872</v>
      </c>
      <c r="AA1251" s="13">
        <v>-64.069999999999993</v>
      </c>
      <c r="AB1251" s="14">
        <v>42586</v>
      </c>
      <c r="AC1251" t="s">
        <v>36</v>
      </c>
    </row>
    <row r="1252" spans="1:29" x14ac:dyDescent="0.25">
      <c r="A1252" t="str">
        <f>CONCATENATE("Q",ROUNDUP(MONTH(Table1[[#This Row],[Month]])/3,0))</f>
        <v>Q3</v>
      </c>
      <c r="B1252" s="14">
        <f>EOMONTH(Table1[[#This Row],[Credit Date]],-1)+1</f>
        <v>42583</v>
      </c>
      <c r="C1252" t="str">
        <f>CONCATENATE(Table1[[#This Row],[Issuer Last Name]],", ",Table1[[#This Row],[Issuer First Name]])</f>
        <v>No. 048, Employee</v>
      </c>
      <c r="D1252" t="str">
        <f>CONCATENATE(Table1[[#This Row],[Approver Last Name]],", ",Table1[[#This Row],[Approver First Name]])</f>
        <v>No. 048, Employee</v>
      </c>
      <c r="E1252" t="str">
        <f>CONCATENATE(Table1[[#This Row],[Customer Last Name]],", ",Table1[[#This Row],[Customer First Name]])</f>
        <v>No. 12452, Client</v>
      </c>
      <c r="F12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2" t="str">
        <f>IF(Table1[[#This Row],[Transaction Type]]="Maintenance","Non-Sales","Sales")</f>
        <v>Non-Sales</v>
      </c>
      <c r="H1252" t="str">
        <f>IF(Table1[[#This Row],[Quarter]]="q2",1,"")</f>
        <v/>
      </c>
      <c r="I1252">
        <f>IF(Table1[[#This Row],[Quarter]]="q3",1,"")</f>
        <v>1</v>
      </c>
      <c r="J1252" t="str">
        <f>IF(Table1[[#This Row],[Quarter]]="Q2",Table1[[#This Row],[Credit Amount]],"")</f>
        <v/>
      </c>
      <c r="K1252">
        <f>IF(Table1[[#This Row],[Quarter]]="Q3",Table1[[#This Row],[Credit Amount]],"")</f>
        <v>-272.02</v>
      </c>
      <c r="L1252" t="str">
        <f>IF(Table1[[#This Row],[Transaction Type]]="Upgrade",Table1[[#This Row],[Credit Amount]],IF(Table1[[#This Row],[Transaction Type]]="Activation",Table1[[#This Row],[Credit Amount]],""))</f>
        <v/>
      </c>
      <c r="M1252">
        <f>IF(Table1[[#This Row],[Transaction Type]]="Maintenance",Table1[[#This Row],[Credit Amount]],"")</f>
        <v>-272.02</v>
      </c>
      <c r="N1252">
        <v>10048</v>
      </c>
      <c r="O1252" t="s">
        <v>2489</v>
      </c>
      <c r="P1252" t="s">
        <v>2537</v>
      </c>
      <c r="Q1252" t="s">
        <v>290</v>
      </c>
      <c r="R1252">
        <v>10048</v>
      </c>
      <c r="S1252" t="s">
        <v>2489</v>
      </c>
      <c r="T1252" t="s">
        <v>2537</v>
      </c>
      <c r="U1252" t="s">
        <v>290</v>
      </c>
      <c r="V1252" t="s">
        <v>84</v>
      </c>
      <c r="W1252">
        <v>100003451</v>
      </c>
      <c r="X1252">
        <v>8005552452</v>
      </c>
      <c r="Y1252" t="s">
        <v>2595</v>
      </c>
      <c r="Z1252" t="s">
        <v>5047</v>
      </c>
      <c r="AA1252" s="13">
        <v>-272.02</v>
      </c>
      <c r="AB1252" s="14">
        <v>42589</v>
      </c>
      <c r="AC1252" t="s">
        <v>36</v>
      </c>
    </row>
    <row r="1253" spans="1:29" x14ac:dyDescent="0.25">
      <c r="A1253" t="str">
        <f>CONCATENATE("Q",ROUNDUP(MONTH(Table1[[#This Row],[Month]])/3,0))</f>
        <v>Q3</v>
      </c>
      <c r="B1253" s="14">
        <f>EOMONTH(Table1[[#This Row],[Credit Date]],-1)+1</f>
        <v>42583</v>
      </c>
      <c r="C1253" t="str">
        <f>CONCATENATE(Table1[[#This Row],[Issuer Last Name]],", ",Table1[[#This Row],[Issuer First Name]])</f>
        <v>No. 048, Employee</v>
      </c>
      <c r="D1253" t="str">
        <f>CONCATENATE(Table1[[#This Row],[Approver Last Name]],", ",Table1[[#This Row],[Approver First Name]])</f>
        <v>No. 048, Employee</v>
      </c>
      <c r="E1253" t="str">
        <f>CONCATENATE(Table1[[#This Row],[Customer Last Name]],", ",Table1[[#This Row],[Customer First Name]])</f>
        <v>No. 11229, Client</v>
      </c>
      <c r="F12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3" t="str">
        <f>IF(Table1[[#This Row],[Transaction Type]]="Maintenance","Non-Sales","Sales")</f>
        <v>Non-Sales</v>
      </c>
      <c r="H1253" t="str">
        <f>IF(Table1[[#This Row],[Quarter]]="q2",1,"")</f>
        <v/>
      </c>
      <c r="I1253">
        <f>IF(Table1[[#This Row],[Quarter]]="q3",1,"")</f>
        <v>1</v>
      </c>
      <c r="J1253" t="str">
        <f>IF(Table1[[#This Row],[Quarter]]="Q2",Table1[[#This Row],[Credit Amount]],"")</f>
        <v/>
      </c>
      <c r="K1253">
        <f>IF(Table1[[#This Row],[Quarter]]="Q3",Table1[[#This Row],[Credit Amount]],"")</f>
        <v>-389.8</v>
      </c>
      <c r="L1253" t="str">
        <f>IF(Table1[[#This Row],[Transaction Type]]="Upgrade",Table1[[#This Row],[Credit Amount]],IF(Table1[[#This Row],[Transaction Type]]="Activation",Table1[[#This Row],[Credit Amount]],""))</f>
        <v/>
      </c>
      <c r="M1253">
        <f>IF(Table1[[#This Row],[Transaction Type]]="Maintenance",Table1[[#This Row],[Credit Amount]],"")</f>
        <v>-389.8</v>
      </c>
      <c r="N1253">
        <v>10048</v>
      </c>
      <c r="O1253" t="s">
        <v>2489</v>
      </c>
      <c r="P1253" t="s">
        <v>2537</v>
      </c>
      <c r="Q1253" t="s">
        <v>290</v>
      </c>
      <c r="R1253">
        <v>10048</v>
      </c>
      <c r="S1253" t="s">
        <v>2489</v>
      </c>
      <c r="T1253" t="s">
        <v>2537</v>
      </c>
      <c r="U1253" t="s">
        <v>290</v>
      </c>
      <c r="V1253" t="s">
        <v>84</v>
      </c>
      <c r="W1253">
        <v>100002228</v>
      </c>
      <c r="X1253">
        <v>8005551229</v>
      </c>
      <c r="Y1253" t="s">
        <v>2595</v>
      </c>
      <c r="Z1253" t="s">
        <v>3824</v>
      </c>
      <c r="AA1253" s="13">
        <v>-389.8</v>
      </c>
      <c r="AB1253" s="14">
        <v>42591</v>
      </c>
      <c r="AC1253" t="s">
        <v>36</v>
      </c>
    </row>
    <row r="1254" spans="1:29" x14ac:dyDescent="0.25">
      <c r="A1254" t="str">
        <f>CONCATENATE("Q",ROUNDUP(MONTH(Table1[[#This Row],[Month]])/3,0))</f>
        <v>Q3</v>
      </c>
      <c r="B1254" s="14">
        <f>EOMONTH(Table1[[#This Row],[Credit Date]],-1)+1</f>
        <v>42583</v>
      </c>
      <c r="C1254" t="str">
        <f>CONCATENATE(Table1[[#This Row],[Issuer Last Name]],", ",Table1[[#This Row],[Issuer First Name]])</f>
        <v>No. 048, Employee</v>
      </c>
      <c r="D1254" t="str">
        <f>CONCATENATE(Table1[[#This Row],[Approver Last Name]],", ",Table1[[#This Row],[Approver First Name]])</f>
        <v>No. 048, Employee</v>
      </c>
      <c r="E1254" t="str">
        <f>CONCATENATE(Table1[[#This Row],[Customer Last Name]],", ",Table1[[#This Row],[Customer First Name]])</f>
        <v>No. 12109, Client</v>
      </c>
      <c r="F12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4" t="str">
        <f>IF(Table1[[#This Row],[Transaction Type]]="Maintenance","Non-Sales","Sales")</f>
        <v>Non-Sales</v>
      </c>
      <c r="H1254" t="str">
        <f>IF(Table1[[#This Row],[Quarter]]="q2",1,"")</f>
        <v/>
      </c>
      <c r="I1254">
        <f>IF(Table1[[#This Row],[Quarter]]="q3",1,"")</f>
        <v>1</v>
      </c>
      <c r="J1254" t="str">
        <f>IF(Table1[[#This Row],[Quarter]]="Q2",Table1[[#This Row],[Credit Amount]],"")</f>
        <v/>
      </c>
      <c r="K1254">
        <f>IF(Table1[[#This Row],[Quarter]]="Q3",Table1[[#This Row],[Credit Amount]],"")</f>
        <v>-297.58999999999997</v>
      </c>
      <c r="L1254" t="str">
        <f>IF(Table1[[#This Row],[Transaction Type]]="Upgrade",Table1[[#This Row],[Credit Amount]],IF(Table1[[#This Row],[Transaction Type]]="Activation",Table1[[#This Row],[Credit Amount]],""))</f>
        <v/>
      </c>
      <c r="M1254">
        <f>IF(Table1[[#This Row],[Transaction Type]]="Maintenance",Table1[[#This Row],[Credit Amount]],"")</f>
        <v>-297.58999999999997</v>
      </c>
      <c r="N1254">
        <v>10048</v>
      </c>
      <c r="O1254" t="s">
        <v>2489</v>
      </c>
      <c r="P1254" t="s">
        <v>2537</v>
      </c>
      <c r="Q1254" t="s">
        <v>290</v>
      </c>
      <c r="R1254">
        <v>10048</v>
      </c>
      <c r="S1254" t="s">
        <v>2489</v>
      </c>
      <c r="T1254" t="s">
        <v>2537</v>
      </c>
      <c r="U1254" t="s">
        <v>290</v>
      </c>
      <c r="V1254" t="s">
        <v>84</v>
      </c>
      <c r="W1254">
        <v>100003108</v>
      </c>
      <c r="X1254">
        <v>8005552109</v>
      </c>
      <c r="Y1254" t="s">
        <v>2595</v>
      </c>
      <c r="Z1254" t="s">
        <v>4704</v>
      </c>
      <c r="AA1254" s="13">
        <v>-297.58999999999997</v>
      </c>
      <c r="AB1254" s="14">
        <v>42594</v>
      </c>
      <c r="AC1254" t="s">
        <v>36</v>
      </c>
    </row>
    <row r="1255" spans="1:29" x14ac:dyDescent="0.25">
      <c r="A1255" t="str">
        <f>CONCATENATE("Q",ROUNDUP(MONTH(Table1[[#This Row],[Month]])/3,0))</f>
        <v>Q3</v>
      </c>
      <c r="B1255" s="14">
        <f>EOMONTH(Table1[[#This Row],[Credit Date]],-1)+1</f>
        <v>42583</v>
      </c>
      <c r="C1255" t="str">
        <f>CONCATENATE(Table1[[#This Row],[Issuer Last Name]],", ",Table1[[#This Row],[Issuer First Name]])</f>
        <v>No. 048, Employee</v>
      </c>
      <c r="D1255" t="str">
        <f>CONCATENATE(Table1[[#This Row],[Approver Last Name]],", ",Table1[[#This Row],[Approver First Name]])</f>
        <v>No. 048, Employee</v>
      </c>
      <c r="E1255" t="str">
        <f>CONCATENATE(Table1[[#This Row],[Customer Last Name]],", ",Table1[[#This Row],[Customer First Name]])</f>
        <v>No. 10766, Client</v>
      </c>
      <c r="F12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5" t="str">
        <f>IF(Table1[[#This Row],[Transaction Type]]="Maintenance","Non-Sales","Sales")</f>
        <v>Non-Sales</v>
      </c>
      <c r="H1255" t="str">
        <f>IF(Table1[[#This Row],[Quarter]]="q2",1,"")</f>
        <v/>
      </c>
      <c r="I1255">
        <f>IF(Table1[[#This Row],[Quarter]]="q3",1,"")</f>
        <v>1</v>
      </c>
      <c r="J1255" t="str">
        <f>IF(Table1[[#This Row],[Quarter]]="Q2",Table1[[#This Row],[Credit Amount]],"")</f>
        <v/>
      </c>
      <c r="K1255">
        <f>IF(Table1[[#This Row],[Quarter]]="Q3",Table1[[#This Row],[Credit Amount]],"")</f>
        <v>-241.35</v>
      </c>
      <c r="L1255" t="str">
        <f>IF(Table1[[#This Row],[Transaction Type]]="Upgrade",Table1[[#This Row],[Credit Amount]],IF(Table1[[#This Row],[Transaction Type]]="Activation",Table1[[#This Row],[Credit Amount]],""))</f>
        <v/>
      </c>
      <c r="M1255">
        <f>IF(Table1[[#This Row],[Transaction Type]]="Maintenance",Table1[[#This Row],[Credit Amount]],"")</f>
        <v>-241.35</v>
      </c>
      <c r="N1255">
        <v>10048</v>
      </c>
      <c r="O1255" t="s">
        <v>2489</v>
      </c>
      <c r="P1255" t="s">
        <v>2537</v>
      </c>
      <c r="Q1255" t="s">
        <v>290</v>
      </c>
      <c r="R1255">
        <v>10048</v>
      </c>
      <c r="S1255" t="s">
        <v>2489</v>
      </c>
      <c r="T1255" t="s">
        <v>2537</v>
      </c>
      <c r="U1255" t="s">
        <v>290</v>
      </c>
      <c r="V1255" t="s">
        <v>84</v>
      </c>
      <c r="W1255">
        <v>100001765</v>
      </c>
      <c r="X1255">
        <v>8005550766</v>
      </c>
      <c r="Y1255" t="s">
        <v>2595</v>
      </c>
      <c r="Z1255" t="s">
        <v>3361</v>
      </c>
      <c r="AA1255" s="13">
        <v>-241.35</v>
      </c>
      <c r="AB1255" s="14">
        <v>42602</v>
      </c>
      <c r="AC1255" t="s">
        <v>36</v>
      </c>
    </row>
    <row r="1256" spans="1:29" x14ac:dyDescent="0.25">
      <c r="A1256" t="str">
        <f>CONCATENATE("Q",ROUNDUP(MONTH(Table1[[#This Row],[Month]])/3,0))</f>
        <v>Q3</v>
      </c>
      <c r="B1256" s="14">
        <f>EOMONTH(Table1[[#This Row],[Credit Date]],-1)+1</f>
        <v>42583</v>
      </c>
      <c r="C1256" t="str">
        <f>CONCATENATE(Table1[[#This Row],[Issuer Last Name]],", ",Table1[[#This Row],[Issuer First Name]])</f>
        <v>No. 048, Employee</v>
      </c>
      <c r="D1256" t="str">
        <f>CONCATENATE(Table1[[#This Row],[Approver Last Name]],", ",Table1[[#This Row],[Approver First Name]])</f>
        <v>No. 048, Employee</v>
      </c>
      <c r="E1256" t="str">
        <f>CONCATENATE(Table1[[#This Row],[Customer Last Name]],", ",Table1[[#This Row],[Customer First Name]])</f>
        <v>No. 11241, Client</v>
      </c>
      <c r="F12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6" t="str">
        <f>IF(Table1[[#This Row],[Transaction Type]]="Maintenance","Non-Sales","Sales")</f>
        <v>Sales</v>
      </c>
      <c r="H1256" t="str">
        <f>IF(Table1[[#This Row],[Quarter]]="q2",1,"")</f>
        <v/>
      </c>
      <c r="I1256">
        <f>IF(Table1[[#This Row],[Quarter]]="q3",1,"")</f>
        <v>1</v>
      </c>
      <c r="J1256" t="str">
        <f>IF(Table1[[#This Row],[Quarter]]="Q2",Table1[[#This Row],[Credit Amount]],"")</f>
        <v/>
      </c>
      <c r="K1256">
        <f>IF(Table1[[#This Row],[Quarter]]="Q3",Table1[[#This Row],[Credit Amount]],"")</f>
        <v>-385.56</v>
      </c>
      <c r="L1256">
        <f>IF(Table1[[#This Row],[Transaction Type]]="Upgrade",Table1[[#This Row],[Credit Amount]],IF(Table1[[#This Row],[Transaction Type]]="Activation",Table1[[#This Row],[Credit Amount]],""))</f>
        <v>-385.56</v>
      </c>
      <c r="M1256" t="str">
        <f>IF(Table1[[#This Row],[Transaction Type]]="Maintenance",Table1[[#This Row],[Credit Amount]],"")</f>
        <v/>
      </c>
      <c r="N1256">
        <v>10048</v>
      </c>
      <c r="O1256" t="s">
        <v>2489</v>
      </c>
      <c r="P1256" t="s">
        <v>2537</v>
      </c>
      <c r="Q1256" t="s">
        <v>290</v>
      </c>
      <c r="R1256">
        <v>10048</v>
      </c>
      <c r="S1256" t="s">
        <v>2489</v>
      </c>
      <c r="T1256" t="s">
        <v>2537</v>
      </c>
      <c r="U1256" t="s">
        <v>290</v>
      </c>
      <c r="V1256" t="s">
        <v>84</v>
      </c>
      <c r="W1256">
        <v>100002240</v>
      </c>
      <c r="X1256">
        <v>8005551241</v>
      </c>
      <c r="Y1256" t="s">
        <v>2595</v>
      </c>
      <c r="Z1256" t="s">
        <v>3836</v>
      </c>
      <c r="AA1256" s="13">
        <v>-385.56</v>
      </c>
      <c r="AB1256" s="14">
        <v>42606</v>
      </c>
      <c r="AC1256" t="s">
        <v>37</v>
      </c>
    </row>
    <row r="1257" spans="1:29" x14ac:dyDescent="0.25">
      <c r="A1257" t="str">
        <f>CONCATENATE("Q",ROUNDUP(MONTH(Table1[[#This Row],[Month]])/3,0))</f>
        <v>Q3</v>
      </c>
      <c r="B1257" s="14">
        <f>EOMONTH(Table1[[#This Row],[Credit Date]],-1)+1</f>
        <v>42583</v>
      </c>
      <c r="C1257" t="str">
        <f>CONCATENATE(Table1[[#This Row],[Issuer Last Name]],", ",Table1[[#This Row],[Issuer First Name]])</f>
        <v>No. 048, Employee</v>
      </c>
      <c r="D1257" t="str">
        <f>CONCATENATE(Table1[[#This Row],[Approver Last Name]],", ",Table1[[#This Row],[Approver First Name]])</f>
        <v>No. 048, Employee</v>
      </c>
      <c r="E1257" t="str">
        <f>CONCATENATE(Table1[[#This Row],[Customer Last Name]],", ",Table1[[#This Row],[Customer First Name]])</f>
        <v>No. 10722, Client</v>
      </c>
      <c r="F12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7" t="str">
        <f>IF(Table1[[#This Row],[Transaction Type]]="Maintenance","Non-Sales","Sales")</f>
        <v>Non-Sales</v>
      </c>
      <c r="H1257" t="str">
        <f>IF(Table1[[#This Row],[Quarter]]="q2",1,"")</f>
        <v/>
      </c>
      <c r="I1257">
        <f>IF(Table1[[#This Row],[Quarter]]="q3",1,"")</f>
        <v>1</v>
      </c>
      <c r="J1257" t="str">
        <f>IF(Table1[[#This Row],[Quarter]]="Q2",Table1[[#This Row],[Credit Amount]],"")</f>
        <v/>
      </c>
      <c r="K1257">
        <f>IF(Table1[[#This Row],[Quarter]]="Q3",Table1[[#This Row],[Credit Amount]],"")</f>
        <v>-388.98</v>
      </c>
      <c r="L1257" t="str">
        <f>IF(Table1[[#This Row],[Transaction Type]]="Upgrade",Table1[[#This Row],[Credit Amount]],IF(Table1[[#This Row],[Transaction Type]]="Activation",Table1[[#This Row],[Credit Amount]],""))</f>
        <v/>
      </c>
      <c r="M1257">
        <f>IF(Table1[[#This Row],[Transaction Type]]="Maintenance",Table1[[#This Row],[Credit Amount]],"")</f>
        <v>-388.98</v>
      </c>
      <c r="N1257">
        <v>10048</v>
      </c>
      <c r="O1257" t="s">
        <v>2489</v>
      </c>
      <c r="P1257" t="s">
        <v>2537</v>
      </c>
      <c r="Q1257" t="s">
        <v>290</v>
      </c>
      <c r="R1257">
        <v>10048</v>
      </c>
      <c r="S1257" t="s">
        <v>2489</v>
      </c>
      <c r="T1257" t="s">
        <v>2537</v>
      </c>
      <c r="U1257" t="s">
        <v>290</v>
      </c>
      <c r="V1257" t="s">
        <v>84</v>
      </c>
      <c r="W1257">
        <v>100001721</v>
      </c>
      <c r="X1257">
        <v>8005550722</v>
      </c>
      <c r="Y1257" t="s">
        <v>2595</v>
      </c>
      <c r="Z1257" t="s">
        <v>3317</v>
      </c>
      <c r="AA1257" s="13">
        <v>-388.98</v>
      </c>
      <c r="AB1257" s="14">
        <v>42607</v>
      </c>
      <c r="AC1257" t="s">
        <v>36</v>
      </c>
    </row>
    <row r="1258" spans="1:29" x14ac:dyDescent="0.25">
      <c r="A1258" t="str">
        <f>CONCATENATE("Q",ROUNDUP(MONTH(Table1[[#This Row],[Month]])/3,0))</f>
        <v>Q3</v>
      </c>
      <c r="B1258" s="14">
        <f>EOMONTH(Table1[[#This Row],[Credit Date]],-1)+1</f>
        <v>42583</v>
      </c>
      <c r="C1258" t="str">
        <f>CONCATENATE(Table1[[#This Row],[Issuer Last Name]],", ",Table1[[#This Row],[Issuer First Name]])</f>
        <v>No. 048, Employee</v>
      </c>
      <c r="D1258" t="str">
        <f>CONCATENATE(Table1[[#This Row],[Approver Last Name]],", ",Table1[[#This Row],[Approver First Name]])</f>
        <v>No. 048, Employee</v>
      </c>
      <c r="E1258" t="str">
        <f>CONCATENATE(Table1[[#This Row],[Customer Last Name]],", ",Table1[[#This Row],[Customer First Name]])</f>
        <v>No. 13109, Client</v>
      </c>
      <c r="F12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8" t="str">
        <f>IF(Table1[[#This Row],[Transaction Type]]="Maintenance","Non-Sales","Sales")</f>
        <v>Non-Sales</v>
      </c>
      <c r="H1258" t="str">
        <f>IF(Table1[[#This Row],[Quarter]]="q2",1,"")</f>
        <v/>
      </c>
      <c r="I1258">
        <f>IF(Table1[[#This Row],[Quarter]]="q3",1,"")</f>
        <v>1</v>
      </c>
      <c r="J1258" t="str">
        <f>IF(Table1[[#This Row],[Quarter]]="Q2",Table1[[#This Row],[Credit Amount]],"")</f>
        <v/>
      </c>
      <c r="K1258">
        <f>IF(Table1[[#This Row],[Quarter]]="Q3",Table1[[#This Row],[Credit Amount]],"")</f>
        <v>-275.26</v>
      </c>
      <c r="L1258" t="str">
        <f>IF(Table1[[#This Row],[Transaction Type]]="Upgrade",Table1[[#This Row],[Credit Amount]],IF(Table1[[#This Row],[Transaction Type]]="Activation",Table1[[#This Row],[Credit Amount]],""))</f>
        <v/>
      </c>
      <c r="M1258">
        <f>IF(Table1[[#This Row],[Transaction Type]]="Maintenance",Table1[[#This Row],[Credit Amount]],"")</f>
        <v>-275.26</v>
      </c>
      <c r="N1258">
        <v>10048</v>
      </c>
      <c r="O1258" t="s">
        <v>2489</v>
      </c>
      <c r="P1258" t="s">
        <v>2537</v>
      </c>
      <c r="Q1258" t="s">
        <v>290</v>
      </c>
      <c r="R1258">
        <v>10048</v>
      </c>
      <c r="S1258" t="s">
        <v>2489</v>
      </c>
      <c r="T1258" t="s">
        <v>2537</v>
      </c>
      <c r="U1258" t="s">
        <v>290</v>
      </c>
      <c r="V1258" t="s">
        <v>84</v>
      </c>
      <c r="W1258">
        <v>100004108</v>
      </c>
      <c r="X1258">
        <v>8005553109</v>
      </c>
      <c r="Y1258" t="s">
        <v>2595</v>
      </c>
      <c r="Z1258" t="s">
        <v>5697</v>
      </c>
      <c r="AA1258" s="13">
        <v>-275.26</v>
      </c>
      <c r="AB1258" s="14">
        <v>42607</v>
      </c>
      <c r="AC1258" t="s">
        <v>36</v>
      </c>
    </row>
    <row r="1259" spans="1:29" x14ac:dyDescent="0.25">
      <c r="A1259" t="str">
        <f>CONCATENATE("Q",ROUNDUP(MONTH(Table1[[#This Row],[Month]])/3,0))</f>
        <v>Q3</v>
      </c>
      <c r="B1259" s="14">
        <f>EOMONTH(Table1[[#This Row],[Credit Date]],-1)+1</f>
        <v>42583</v>
      </c>
      <c r="C1259" t="str">
        <f>CONCATENATE(Table1[[#This Row],[Issuer Last Name]],", ",Table1[[#This Row],[Issuer First Name]])</f>
        <v>No. 048, Employee</v>
      </c>
      <c r="D1259" t="str">
        <f>CONCATENATE(Table1[[#This Row],[Approver Last Name]],", ",Table1[[#This Row],[Approver First Name]])</f>
        <v>No. 048, Employee</v>
      </c>
      <c r="E1259" t="str">
        <f>CONCATENATE(Table1[[#This Row],[Customer Last Name]],", ",Table1[[#This Row],[Customer First Name]])</f>
        <v>No. 10806, Client</v>
      </c>
      <c r="F12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59" t="str">
        <f>IF(Table1[[#This Row],[Transaction Type]]="Maintenance","Non-Sales","Sales")</f>
        <v>Non-Sales</v>
      </c>
      <c r="H1259" t="str">
        <f>IF(Table1[[#This Row],[Quarter]]="q2",1,"")</f>
        <v/>
      </c>
      <c r="I1259">
        <f>IF(Table1[[#This Row],[Quarter]]="q3",1,"")</f>
        <v>1</v>
      </c>
      <c r="J1259" t="str">
        <f>IF(Table1[[#This Row],[Quarter]]="Q2",Table1[[#This Row],[Credit Amount]],"")</f>
        <v/>
      </c>
      <c r="K1259">
        <f>IF(Table1[[#This Row],[Quarter]]="Q3",Table1[[#This Row],[Credit Amount]],"")</f>
        <v>-188.62</v>
      </c>
      <c r="L1259" t="str">
        <f>IF(Table1[[#This Row],[Transaction Type]]="Upgrade",Table1[[#This Row],[Credit Amount]],IF(Table1[[#This Row],[Transaction Type]]="Activation",Table1[[#This Row],[Credit Amount]],""))</f>
        <v/>
      </c>
      <c r="M1259">
        <f>IF(Table1[[#This Row],[Transaction Type]]="Maintenance",Table1[[#This Row],[Credit Amount]],"")</f>
        <v>-188.62</v>
      </c>
      <c r="N1259">
        <v>10048</v>
      </c>
      <c r="O1259" t="s">
        <v>2489</v>
      </c>
      <c r="P1259" t="s">
        <v>2537</v>
      </c>
      <c r="Q1259" t="s">
        <v>290</v>
      </c>
      <c r="R1259">
        <v>10048</v>
      </c>
      <c r="S1259" t="s">
        <v>2489</v>
      </c>
      <c r="T1259" t="s">
        <v>2537</v>
      </c>
      <c r="U1259" t="s">
        <v>290</v>
      </c>
      <c r="V1259" t="s">
        <v>84</v>
      </c>
      <c r="W1259">
        <v>100001805</v>
      </c>
      <c r="X1259">
        <v>8005550806</v>
      </c>
      <c r="Y1259" t="s">
        <v>2595</v>
      </c>
      <c r="Z1259" t="s">
        <v>3401</v>
      </c>
      <c r="AA1259" s="13">
        <v>-188.62</v>
      </c>
      <c r="AB1259" s="14">
        <v>42608</v>
      </c>
      <c r="AC1259" t="s">
        <v>36</v>
      </c>
    </row>
    <row r="1260" spans="1:29" x14ac:dyDescent="0.25">
      <c r="A1260" t="str">
        <f>CONCATENATE("Q",ROUNDUP(MONTH(Table1[[#This Row],[Month]])/3,0))</f>
        <v>Q3</v>
      </c>
      <c r="B1260" s="14">
        <f>EOMONTH(Table1[[#This Row],[Credit Date]],-1)+1</f>
        <v>42614</v>
      </c>
      <c r="C1260" t="str">
        <f>CONCATENATE(Table1[[#This Row],[Issuer Last Name]],", ",Table1[[#This Row],[Issuer First Name]])</f>
        <v>No. 048, Employee</v>
      </c>
      <c r="D1260" t="str">
        <f>CONCATENATE(Table1[[#This Row],[Approver Last Name]],", ",Table1[[#This Row],[Approver First Name]])</f>
        <v>No. 048, Employee</v>
      </c>
      <c r="E1260" t="str">
        <f>CONCATENATE(Table1[[#This Row],[Customer Last Name]],", ",Table1[[#This Row],[Customer First Name]])</f>
        <v>No. 13652, Client</v>
      </c>
      <c r="F12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0" t="str">
        <f>IF(Table1[[#This Row],[Transaction Type]]="Maintenance","Non-Sales","Sales")</f>
        <v>Non-Sales</v>
      </c>
      <c r="H1260" t="str">
        <f>IF(Table1[[#This Row],[Quarter]]="q2",1,"")</f>
        <v/>
      </c>
      <c r="I1260">
        <f>IF(Table1[[#This Row],[Quarter]]="q3",1,"")</f>
        <v>1</v>
      </c>
      <c r="J1260" t="str">
        <f>IF(Table1[[#This Row],[Quarter]]="Q2",Table1[[#This Row],[Credit Amount]],"")</f>
        <v/>
      </c>
      <c r="K1260">
        <f>IF(Table1[[#This Row],[Quarter]]="Q3",Table1[[#This Row],[Credit Amount]],"")</f>
        <v>-141.77000000000001</v>
      </c>
      <c r="L1260" t="str">
        <f>IF(Table1[[#This Row],[Transaction Type]]="Upgrade",Table1[[#This Row],[Credit Amount]],IF(Table1[[#This Row],[Transaction Type]]="Activation",Table1[[#This Row],[Credit Amount]],""))</f>
        <v/>
      </c>
      <c r="M1260">
        <f>IF(Table1[[#This Row],[Transaction Type]]="Maintenance",Table1[[#This Row],[Credit Amount]],"")</f>
        <v>-141.77000000000001</v>
      </c>
      <c r="N1260">
        <v>10048</v>
      </c>
      <c r="O1260" t="s">
        <v>2489</v>
      </c>
      <c r="P1260" t="s">
        <v>2537</v>
      </c>
      <c r="Q1260" t="s">
        <v>290</v>
      </c>
      <c r="R1260">
        <v>10048</v>
      </c>
      <c r="S1260" t="s">
        <v>2489</v>
      </c>
      <c r="T1260" t="s">
        <v>2537</v>
      </c>
      <c r="U1260" t="s">
        <v>290</v>
      </c>
      <c r="V1260" t="s">
        <v>84</v>
      </c>
      <c r="W1260">
        <v>100004651</v>
      </c>
      <c r="X1260">
        <v>8005553652</v>
      </c>
      <c r="Y1260" t="s">
        <v>2595</v>
      </c>
      <c r="Z1260" t="s">
        <v>6240</v>
      </c>
      <c r="AA1260" s="13">
        <v>-141.77000000000001</v>
      </c>
      <c r="AB1260" s="14">
        <v>42614</v>
      </c>
      <c r="AC1260" t="s">
        <v>36</v>
      </c>
    </row>
    <row r="1261" spans="1:29" x14ac:dyDescent="0.25">
      <c r="A1261" t="str">
        <f>CONCATENATE("Q",ROUNDUP(MONTH(Table1[[#This Row],[Month]])/3,0))</f>
        <v>Q3</v>
      </c>
      <c r="B1261" s="14">
        <f>EOMONTH(Table1[[#This Row],[Credit Date]],-1)+1</f>
        <v>42614</v>
      </c>
      <c r="C1261" t="str">
        <f>CONCATENATE(Table1[[#This Row],[Issuer Last Name]],", ",Table1[[#This Row],[Issuer First Name]])</f>
        <v>No. 048, Employee</v>
      </c>
      <c r="D1261" t="str">
        <f>CONCATENATE(Table1[[#This Row],[Approver Last Name]],", ",Table1[[#This Row],[Approver First Name]])</f>
        <v>No. 048, Employee</v>
      </c>
      <c r="E1261" t="str">
        <f>CONCATENATE(Table1[[#This Row],[Customer Last Name]],", ",Table1[[#This Row],[Customer First Name]])</f>
        <v>No. 12638, Client</v>
      </c>
      <c r="F12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1" t="str">
        <f>IF(Table1[[#This Row],[Transaction Type]]="Maintenance","Non-Sales","Sales")</f>
        <v>Non-Sales</v>
      </c>
      <c r="H1261" t="str">
        <f>IF(Table1[[#This Row],[Quarter]]="q2",1,"")</f>
        <v/>
      </c>
      <c r="I1261">
        <f>IF(Table1[[#This Row],[Quarter]]="q3",1,"")</f>
        <v>1</v>
      </c>
      <c r="J1261" t="str">
        <f>IF(Table1[[#This Row],[Quarter]]="Q2",Table1[[#This Row],[Credit Amount]],"")</f>
        <v/>
      </c>
      <c r="K1261">
        <f>IF(Table1[[#This Row],[Quarter]]="Q3",Table1[[#This Row],[Credit Amount]],"")</f>
        <v>-328.58</v>
      </c>
      <c r="L1261" t="str">
        <f>IF(Table1[[#This Row],[Transaction Type]]="Upgrade",Table1[[#This Row],[Credit Amount]],IF(Table1[[#This Row],[Transaction Type]]="Activation",Table1[[#This Row],[Credit Amount]],""))</f>
        <v/>
      </c>
      <c r="M1261">
        <f>IF(Table1[[#This Row],[Transaction Type]]="Maintenance",Table1[[#This Row],[Credit Amount]],"")</f>
        <v>-328.58</v>
      </c>
      <c r="N1261">
        <v>10048</v>
      </c>
      <c r="O1261" t="s">
        <v>2489</v>
      </c>
      <c r="P1261" t="s">
        <v>2537</v>
      </c>
      <c r="Q1261" t="s">
        <v>290</v>
      </c>
      <c r="R1261">
        <v>10048</v>
      </c>
      <c r="S1261" t="s">
        <v>2489</v>
      </c>
      <c r="T1261" t="s">
        <v>2537</v>
      </c>
      <c r="U1261" t="s">
        <v>290</v>
      </c>
      <c r="V1261" t="s">
        <v>84</v>
      </c>
      <c r="W1261">
        <v>100003637</v>
      </c>
      <c r="X1261">
        <v>8005552638</v>
      </c>
      <c r="Y1261" t="s">
        <v>2595</v>
      </c>
      <c r="Z1261" t="s">
        <v>5233</v>
      </c>
      <c r="AA1261" s="13">
        <v>-328.58</v>
      </c>
      <c r="AB1261" s="14">
        <v>42615</v>
      </c>
      <c r="AC1261" t="s">
        <v>36</v>
      </c>
    </row>
    <row r="1262" spans="1:29" x14ac:dyDescent="0.25">
      <c r="A1262" t="str">
        <f>CONCATENATE("Q",ROUNDUP(MONTH(Table1[[#This Row],[Month]])/3,0))</f>
        <v>Q3</v>
      </c>
      <c r="B1262" s="14">
        <f>EOMONTH(Table1[[#This Row],[Credit Date]],-1)+1</f>
        <v>42614</v>
      </c>
      <c r="C1262" t="str">
        <f>CONCATENATE(Table1[[#This Row],[Issuer Last Name]],", ",Table1[[#This Row],[Issuer First Name]])</f>
        <v>No. 048, Employee</v>
      </c>
      <c r="D1262" t="str">
        <f>CONCATENATE(Table1[[#This Row],[Approver Last Name]],", ",Table1[[#This Row],[Approver First Name]])</f>
        <v>No. 048, Employee</v>
      </c>
      <c r="E1262" t="str">
        <f>CONCATENATE(Table1[[#This Row],[Customer Last Name]],", ",Table1[[#This Row],[Customer First Name]])</f>
        <v>No. 11219, Client</v>
      </c>
      <c r="F12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2" t="str">
        <f>IF(Table1[[#This Row],[Transaction Type]]="Maintenance","Non-Sales","Sales")</f>
        <v>Non-Sales</v>
      </c>
      <c r="H1262" t="str">
        <f>IF(Table1[[#This Row],[Quarter]]="q2",1,"")</f>
        <v/>
      </c>
      <c r="I1262">
        <f>IF(Table1[[#This Row],[Quarter]]="q3",1,"")</f>
        <v>1</v>
      </c>
      <c r="J1262" t="str">
        <f>IF(Table1[[#This Row],[Quarter]]="Q2",Table1[[#This Row],[Credit Amount]],"")</f>
        <v/>
      </c>
      <c r="K1262">
        <f>IF(Table1[[#This Row],[Quarter]]="Q3",Table1[[#This Row],[Credit Amount]],"")</f>
        <v>-484.45</v>
      </c>
      <c r="L1262" t="str">
        <f>IF(Table1[[#This Row],[Transaction Type]]="Upgrade",Table1[[#This Row],[Credit Amount]],IF(Table1[[#This Row],[Transaction Type]]="Activation",Table1[[#This Row],[Credit Amount]],""))</f>
        <v/>
      </c>
      <c r="M1262">
        <f>IF(Table1[[#This Row],[Transaction Type]]="Maintenance",Table1[[#This Row],[Credit Amount]],"")</f>
        <v>-484.45</v>
      </c>
      <c r="N1262">
        <v>10048</v>
      </c>
      <c r="O1262" t="s">
        <v>2489</v>
      </c>
      <c r="P1262" t="s">
        <v>2537</v>
      </c>
      <c r="Q1262" t="s">
        <v>290</v>
      </c>
      <c r="R1262">
        <v>10048</v>
      </c>
      <c r="S1262" t="s">
        <v>2489</v>
      </c>
      <c r="T1262" t="s">
        <v>2537</v>
      </c>
      <c r="U1262" t="s">
        <v>290</v>
      </c>
      <c r="V1262" t="s">
        <v>84</v>
      </c>
      <c r="W1262">
        <v>100002218</v>
      </c>
      <c r="X1262">
        <v>8005551219</v>
      </c>
      <c r="Y1262" t="s">
        <v>2595</v>
      </c>
      <c r="Z1262" t="s">
        <v>3814</v>
      </c>
      <c r="AA1262" s="13">
        <v>-484.45</v>
      </c>
      <c r="AB1262" s="14">
        <v>42624</v>
      </c>
      <c r="AC1262" t="s">
        <v>36</v>
      </c>
    </row>
    <row r="1263" spans="1:29" x14ac:dyDescent="0.25">
      <c r="A1263" t="str">
        <f>CONCATENATE("Q",ROUNDUP(MONTH(Table1[[#This Row],[Month]])/3,0))</f>
        <v>Q3</v>
      </c>
      <c r="B1263" s="14">
        <f>EOMONTH(Table1[[#This Row],[Credit Date]],-1)+1</f>
        <v>42614</v>
      </c>
      <c r="C1263" t="str">
        <f>CONCATENATE(Table1[[#This Row],[Issuer Last Name]],", ",Table1[[#This Row],[Issuer First Name]])</f>
        <v>No. 048, Employee</v>
      </c>
      <c r="D1263" t="str">
        <f>CONCATENATE(Table1[[#This Row],[Approver Last Name]],", ",Table1[[#This Row],[Approver First Name]])</f>
        <v>No. 048, Employee</v>
      </c>
      <c r="E1263" t="str">
        <f>CONCATENATE(Table1[[#This Row],[Customer Last Name]],", ",Table1[[#This Row],[Customer First Name]])</f>
        <v>No. 10606, Client</v>
      </c>
      <c r="F12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3" t="str">
        <f>IF(Table1[[#This Row],[Transaction Type]]="Maintenance","Non-Sales","Sales")</f>
        <v>Non-Sales</v>
      </c>
      <c r="H1263" t="str">
        <f>IF(Table1[[#This Row],[Quarter]]="q2",1,"")</f>
        <v/>
      </c>
      <c r="I1263">
        <f>IF(Table1[[#This Row],[Quarter]]="q3",1,"")</f>
        <v>1</v>
      </c>
      <c r="J1263" t="str">
        <f>IF(Table1[[#This Row],[Quarter]]="Q2",Table1[[#This Row],[Credit Amount]],"")</f>
        <v/>
      </c>
      <c r="K1263">
        <f>IF(Table1[[#This Row],[Quarter]]="Q3",Table1[[#This Row],[Credit Amount]],"")</f>
        <v>-100.41</v>
      </c>
      <c r="L1263" t="str">
        <f>IF(Table1[[#This Row],[Transaction Type]]="Upgrade",Table1[[#This Row],[Credit Amount]],IF(Table1[[#This Row],[Transaction Type]]="Activation",Table1[[#This Row],[Credit Amount]],""))</f>
        <v/>
      </c>
      <c r="M1263">
        <f>IF(Table1[[#This Row],[Transaction Type]]="Maintenance",Table1[[#This Row],[Credit Amount]],"")</f>
        <v>-100.41</v>
      </c>
      <c r="N1263">
        <v>10048</v>
      </c>
      <c r="O1263" t="s">
        <v>2489</v>
      </c>
      <c r="P1263" t="s">
        <v>2537</v>
      </c>
      <c r="Q1263" t="s">
        <v>290</v>
      </c>
      <c r="R1263">
        <v>10048</v>
      </c>
      <c r="S1263" t="s">
        <v>2489</v>
      </c>
      <c r="T1263" t="s">
        <v>2537</v>
      </c>
      <c r="U1263" t="s">
        <v>290</v>
      </c>
      <c r="V1263" t="s">
        <v>84</v>
      </c>
      <c r="W1263">
        <v>100001605</v>
      </c>
      <c r="X1263">
        <v>8005550606</v>
      </c>
      <c r="Y1263" t="s">
        <v>2595</v>
      </c>
      <c r="Z1263" t="s">
        <v>3201</v>
      </c>
      <c r="AA1263" s="13">
        <v>-100.41</v>
      </c>
      <c r="AB1263" s="14">
        <v>42625</v>
      </c>
      <c r="AC1263" t="s">
        <v>36</v>
      </c>
    </row>
    <row r="1264" spans="1:29" x14ac:dyDescent="0.25">
      <c r="A1264" t="str">
        <f>CONCATENATE("Q",ROUNDUP(MONTH(Table1[[#This Row],[Month]])/3,0))</f>
        <v>Q3</v>
      </c>
      <c r="B1264" s="14">
        <f>EOMONTH(Table1[[#This Row],[Credit Date]],-1)+1</f>
        <v>42614</v>
      </c>
      <c r="C1264" t="str">
        <f>CONCATENATE(Table1[[#This Row],[Issuer Last Name]],", ",Table1[[#This Row],[Issuer First Name]])</f>
        <v>No. 048, Employee</v>
      </c>
      <c r="D1264" t="str">
        <f>CONCATENATE(Table1[[#This Row],[Approver Last Name]],", ",Table1[[#This Row],[Approver First Name]])</f>
        <v>No. 048, Employee</v>
      </c>
      <c r="E1264" t="str">
        <f>CONCATENATE(Table1[[#This Row],[Customer Last Name]],", ",Table1[[#This Row],[Customer First Name]])</f>
        <v>No. 11444, Client</v>
      </c>
      <c r="F12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4" t="str">
        <f>IF(Table1[[#This Row],[Transaction Type]]="Maintenance","Non-Sales","Sales")</f>
        <v>Non-Sales</v>
      </c>
      <c r="H1264" t="str">
        <f>IF(Table1[[#This Row],[Quarter]]="q2",1,"")</f>
        <v/>
      </c>
      <c r="I1264">
        <f>IF(Table1[[#This Row],[Quarter]]="q3",1,"")</f>
        <v>1</v>
      </c>
      <c r="J1264" t="str">
        <f>IF(Table1[[#This Row],[Quarter]]="Q2",Table1[[#This Row],[Credit Amount]],"")</f>
        <v/>
      </c>
      <c r="K1264">
        <f>IF(Table1[[#This Row],[Quarter]]="Q3",Table1[[#This Row],[Credit Amount]],"")</f>
        <v>-491.04</v>
      </c>
      <c r="L1264" t="str">
        <f>IF(Table1[[#This Row],[Transaction Type]]="Upgrade",Table1[[#This Row],[Credit Amount]],IF(Table1[[#This Row],[Transaction Type]]="Activation",Table1[[#This Row],[Credit Amount]],""))</f>
        <v/>
      </c>
      <c r="M1264">
        <f>IF(Table1[[#This Row],[Transaction Type]]="Maintenance",Table1[[#This Row],[Credit Amount]],"")</f>
        <v>-491.04</v>
      </c>
      <c r="N1264">
        <v>10048</v>
      </c>
      <c r="O1264" t="s">
        <v>2489</v>
      </c>
      <c r="P1264" t="s">
        <v>2537</v>
      </c>
      <c r="Q1264" t="s">
        <v>290</v>
      </c>
      <c r="R1264">
        <v>10048</v>
      </c>
      <c r="S1264" t="s">
        <v>2489</v>
      </c>
      <c r="T1264" t="s">
        <v>2537</v>
      </c>
      <c r="U1264" t="s">
        <v>290</v>
      </c>
      <c r="V1264" t="s">
        <v>84</v>
      </c>
      <c r="W1264">
        <v>100002443</v>
      </c>
      <c r="X1264">
        <v>8005551444</v>
      </c>
      <c r="Y1264" t="s">
        <v>2595</v>
      </c>
      <c r="Z1264" t="s">
        <v>4039</v>
      </c>
      <c r="AA1264" s="13">
        <v>-491.04</v>
      </c>
      <c r="AB1264" s="14">
        <v>42630</v>
      </c>
      <c r="AC1264" t="s">
        <v>36</v>
      </c>
    </row>
    <row r="1265" spans="1:29" x14ac:dyDescent="0.25">
      <c r="A1265" t="str">
        <f>CONCATENATE("Q",ROUNDUP(MONTH(Table1[[#This Row],[Month]])/3,0))</f>
        <v>Q3</v>
      </c>
      <c r="B1265" s="14">
        <f>EOMONTH(Table1[[#This Row],[Credit Date]],-1)+1</f>
        <v>42614</v>
      </c>
      <c r="C1265" t="str">
        <f>CONCATENATE(Table1[[#This Row],[Issuer Last Name]],", ",Table1[[#This Row],[Issuer First Name]])</f>
        <v>No. 048, Employee</v>
      </c>
      <c r="D1265" t="str">
        <f>CONCATENATE(Table1[[#This Row],[Approver Last Name]],", ",Table1[[#This Row],[Approver First Name]])</f>
        <v>No. 048, Employee</v>
      </c>
      <c r="E1265" t="str">
        <f>CONCATENATE(Table1[[#This Row],[Customer Last Name]],", ",Table1[[#This Row],[Customer First Name]])</f>
        <v>No. 11905, Client</v>
      </c>
      <c r="F12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5" t="str">
        <f>IF(Table1[[#This Row],[Transaction Type]]="Maintenance","Non-Sales","Sales")</f>
        <v>Non-Sales</v>
      </c>
      <c r="H1265" t="str">
        <f>IF(Table1[[#This Row],[Quarter]]="q2",1,"")</f>
        <v/>
      </c>
      <c r="I1265">
        <f>IF(Table1[[#This Row],[Quarter]]="q3",1,"")</f>
        <v>1</v>
      </c>
      <c r="J1265" t="str">
        <f>IF(Table1[[#This Row],[Quarter]]="Q2",Table1[[#This Row],[Credit Amount]],"")</f>
        <v/>
      </c>
      <c r="K1265">
        <f>IF(Table1[[#This Row],[Quarter]]="Q3",Table1[[#This Row],[Credit Amount]],"")</f>
        <v>-278.26</v>
      </c>
      <c r="L1265" t="str">
        <f>IF(Table1[[#This Row],[Transaction Type]]="Upgrade",Table1[[#This Row],[Credit Amount]],IF(Table1[[#This Row],[Transaction Type]]="Activation",Table1[[#This Row],[Credit Amount]],""))</f>
        <v/>
      </c>
      <c r="M1265">
        <f>IF(Table1[[#This Row],[Transaction Type]]="Maintenance",Table1[[#This Row],[Credit Amount]],"")</f>
        <v>-278.26</v>
      </c>
      <c r="N1265">
        <v>10048</v>
      </c>
      <c r="O1265" t="s">
        <v>2489</v>
      </c>
      <c r="P1265" t="s">
        <v>2537</v>
      </c>
      <c r="Q1265" t="s">
        <v>290</v>
      </c>
      <c r="R1265">
        <v>10048</v>
      </c>
      <c r="S1265" t="s">
        <v>2489</v>
      </c>
      <c r="T1265" t="s">
        <v>2537</v>
      </c>
      <c r="U1265" t="s">
        <v>290</v>
      </c>
      <c r="V1265" t="s">
        <v>84</v>
      </c>
      <c r="W1265">
        <v>100002904</v>
      </c>
      <c r="X1265">
        <v>8005551905</v>
      </c>
      <c r="Y1265" t="s">
        <v>2595</v>
      </c>
      <c r="Z1265" t="s">
        <v>4500</v>
      </c>
      <c r="AA1265" s="13">
        <v>-278.26</v>
      </c>
      <c r="AB1265" s="14">
        <v>42641</v>
      </c>
      <c r="AC1265" t="s">
        <v>36</v>
      </c>
    </row>
    <row r="1266" spans="1:29" x14ac:dyDescent="0.25">
      <c r="A1266" t="str">
        <f>CONCATENATE("Q",ROUNDUP(MONTH(Table1[[#This Row],[Month]])/3,0))</f>
        <v>Q3</v>
      </c>
      <c r="B1266" s="14">
        <f>EOMONTH(Table1[[#This Row],[Credit Date]],-1)+1</f>
        <v>42614</v>
      </c>
      <c r="C1266" t="str">
        <f>CONCATENATE(Table1[[#This Row],[Issuer Last Name]],", ",Table1[[#This Row],[Issuer First Name]])</f>
        <v>No. 048, Employee</v>
      </c>
      <c r="D1266" t="str">
        <f>CONCATENATE(Table1[[#This Row],[Approver Last Name]],", ",Table1[[#This Row],[Approver First Name]])</f>
        <v>No. 048, Employee</v>
      </c>
      <c r="E1266" t="str">
        <f>CONCATENATE(Table1[[#This Row],[Customer Last Name]],", ",Table1[[#This Row],[Customer First Name]])</f>
        <v>No. 10896, Client</v>
      </c>
      <c r="F12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6" t="str">
        <f>IF(Table1[[#This Row],[Transaction Type]]="Maintenance","Non-Sales","Sales")</f>
        <v>Sales</v>
      </c>
      <c r="H1266" t="str">
        <f>IF(Table1[[#This Row],[Quarter]]="q2",1,"")</f>
        <v/>
      </c>
      <c r="I1266">
        <f>IF(Table1[[#This Row],[Quarter]]="q3",1,"")</f>
        <v>1</v>
      </c>
      <c r="J1266" t="str">
        <f>IF(Table1[[#This Row],[Quarter]]="Q2",Table1[[#This Row],[Credit Amount]],"")</f>
        <v/>
      </c>
      <c r="K1266">
        <f>IF(Table1[[#This Row],[Quarter]]="Q3",Table1[[#This Row],[Credit Amount]],"")</f>
        <v>-371.18</v>
      </c>
      <c r="L1266">
        <f>IF(Table1[[#This Row],[Transaction Type]]="Upgrade",Table1[[#This Row],[Credit Amount]],IF(Table1[[#This Row],[Transaction Type]]="Activation",Table1[[#This Row],[Credit Amount]],""))</f>
        <v>-371.18</v>
      </c>
      <c r="M1266" t="str">
        <f>IF(Table1[[#This Row],[Transaction Type]]="Maintenance",Table1[[#This Row],[Credit Amount]],"")</f>
        <v/>
      </c>
      <c r="N1266">
        <v>10048</v>
      </c>
      <c r="O1266" t="s">
        <v>2489</v>
      </c>
      <c r="P1266" t="s">
        <v>2537</v>
      </c>
      <c r="Q1266" t="s">
        <v>290</v>
      </c>
      <c r="R1266">
        <v>10048</v>
      </c>
      <c r="S1266" t="s">
        <v>2489</v>
      </c>
      <c r="T1266" t="s">
        <v>2537</v>
      </c>
      <c r="U1266" t="s">
        <v>290</v>
      </c>
      <c r="V1266" t="s">
        <v>84</v>
      </c>
      <c r="W1266">
        <v>100001895</v>
      </c>
      <c r="X1266">
        <v>8005550896</v>
      </c>
      <c r="Y1266" t="s">
        <v>2595</v>
      </c>
      <c r="Z1266" t="s">
        <v>3491</v>
      </c>
      <c r="AA1266" s="13">
        <v>-371.18</v>
      </c>
      <c r="AB1266" s="14">
        <v>42643</v>
      </c>
      <c r="AC1266" t="s">
        <v>35</v>
      </c>
    </row>
    <row r="1267" spans="1:29" x14ac:dyDescent="0.25">
      <c r="A1267" t="str">
        <f>CONCATENATE("Q",ROUNDUP(MONTH(Table1[[#This Row],[Month]])/3,0))</f>
        <v>Q2</v>
      </c>
      <c r="B1267" s="14">
        <f>EOMONTH(Table1[[#This Row],[Credit Date]],-1)+1</f>
        <v>42461</v>
      </c>
      <c r="C1267" t="str">
        <f>CONCATENATE(Table1[[#This Row],[Issuer Last Name]],", ",Table1[[#This Row],[Issuer First Name]])</f>
        <v>No. 090, Employee</v>
      </c>
      <c r="D1267" t="str">
        <f>CONCATENATE(Table1[[#This Row],[Approver Last Name]],", ",Table1[[#This Row],[Approver First Name]])</f>
        <v>No. 090, Employee</v>
      </c>
      <c r="E1267" t="str">
        <f>CONCATENATE(Table1[[#This Row],[Customer Last Name]],", ",Table1[[#This Row],[Customer First Name]])</f>
        <v>No. 10380, Client</v>
      </c>
      <c r="F12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7" t="str">
        <f>IF(Table1[[#This Row],[Transaction Type]]="Maintenance","Non-Sales","Sales")</f>
        <v>Sales</v>
      </c>
      <c r="H1267">
        <f>IF(Table1[[#This Row],[Quarter]]="q2",1,"")</f>
        <v>1</v>
      </c>
      <c r="I1267" t="str">
        <f>IF(Table1[[#This Row],[Quarter]]="q3",1,"")</f>
        <v/>
      </c>
      <c r="J1267">
        <f>IF(Table1[[#This Row],[Quarter]]="Q2",Table1[[#This Row],[Credit Amount]],"")</f>
        <v>-263.55</v>
      </c>
      <c r="K1267" t="str">
        <f>IF(Table1[[#This Row],[Quarter]]="Q3",Table1[[#This Row],[Credit Amount]],"")</f>
        <v/>
      </c>
      <c r="L1267">
        <f>IF(Table1[[#This Row],[Transaction Type]]="Upgrade",Table1[[#This Row],[Credit Amount]],IF(Table1[[#This Row],[Transaction Type]]="Activation",Table1[[#This Row],[Credit Amount]],""))</f>
        <v>-263.55</v>
      </c>
      <c r="M1267" t="str">
        <f>IF(Table1[[#This Row],[Transaction Type]]="Maintenance",Table1[[#This Row],[Credit Amount]],"")</f>
        <v/>
      </c>
      <c r="N1267">
        <v>10090</v>
      </c>
      <c r="O1267" t="s">
        <v>2489</v>
      </c>
      <c r="P1267" t="s">
        <v>2579</v>
      </c>
      <c r="Q1267" t="s">
        <v>2340</v>
      </c>
      <c r="R1267">
        <v>10090</v>
      </c>
      <c r="S1267" t="s">
        <v>2489</v>
      </c>
      <c r="T1267" t="s">
        <v>2579</v>
      </c>
      <c r="U1267" t="s">
        <v>2340</v>
      </c>
      <c r="V1267" t="s">
        <v>103</v>
      </c>
      <c r="W1267">
        <v>100001379</v>
      </c>
      <c r="X1267">
        <v>8005550380</v>
      </c>
      <c r="Y1267" t="s">
        <v>2595</v>
      </c>
      <c r="Z1267" t="s">
        <v>2975</v>
      </c>
      <c r="AA1267" s="13">
        <v>-263.55</v>
      </c>
      <c r="AB1267" s="14">
        <v>42484</v>
      </c>
      <c r="AC1267" t="s">
        <v>37</v>
      </c>
    </row>
    <row r="1268" spans="1:29" x14ac:dyDescent="0.25">
      <c r="A1268" t="str">
        <f>CONCATENATE("Q",ROUNDUP(MONTH(Table1[[#This Row],[Month]])/3,0))</f>
        <v>Q2</v>
      </c>
      <c r="B1268" s="14">
        <f>EOMONTH(Table1[[#This Row],[Credit Date]],-1)+1</f>
        <v>42491</v>
      </c>
      <c r="C1268" t="str">
        <f>CONCATENATE(Table1[[#This Row],[Issuer Last Name]],", ",Table1[[#This Row],[Issuer First Name]])</f>
        <v>No. 090, Employee</v>
      </c>
      <c r="D1268" t="str">
        <f>CONCATENATE(Table1[[#This Row],[Approver Last Name]],", ",Table1[[#This Row],[Approver First Name]])</f>
        <v>No. 090, Employee</v>
      </c>
      <c r="E1268" t="str">
        <f>CONCATENATE(Table1[[#This Row],[Customer Last Name]],", ",Table1[[#This Row],[Customer First Name]])</f>
        <v>No. 11064, Client</v>
      </c>
      <c r="F12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8" t="str">
        <f>IF(Table1[[#This Row],[Transaction Type]]="Maintenance","Non-Sales","Sales")</f>
        <v>Sales</v>
      </c>
      <c r="H1268">
        <f>IF(Table1[[#This Row],[Quarter]]="q2",1,"")</f>
        <v>1</v>
      </c>
      <c r="I1268" t="str">
        <f>IF(Table1[[#This Row],[Quarter]]="q3",1,"")</f>
        <v/>
      </c>
      <c r="J1268">
        <f>IF(Table1[[#This Row],[Quarter]]="Q2",Table1[[#This Row],[Credit Amount]],"")</f>
        <v>-467.23</v>
      </c>
      <c r="K1268" t="str">
        <f>IF(Table1[[#This Row],[Quarter]]="Q3",Table1[[#This Row],[Credit Amount]],"")</f>
        <v/>
      </c>
      <c r="L1268">
        <f>IF(Table1[[#This Row],[Transaction Type]]="Upgrade",Table1[[#This Row],[Credit Amount]],IF(Table1[[#This Row],[Transaction Type]]="Activation",Table1[[#This Row],[Credit Amount]],""))</f>
        <v>-467.23</v>
      </c>
      <c r="M1268" t="str">
        <f>IF(Table1[[#This Row],[Transaction Type]]="Maintenance",Table1[[#This Row],[Credit Amount]],"")</f>
        <v/>
      </c>
      <c r="N1268">
        <v>10090</v>
      </c>
      <c r="O1268" t="s">
        <v>2489</v>
      </c>
      <c r="P1268" t="s">
        <v>2579</v>
      </c>
      <c r="Q1268" t="s">
        <v>2340</v>
      </c>
      <c r="R1268">
        <v>10090</v>
      </c>
      <c r="S1268" t="s">
        <v>2489</v>
      </c>
      <c r="T1268" t="s">
        <v>2579</v>
      </c>
      <c r="U1268" t="s">
        <v>2340</v>
      </c>
      <c r="V1268" t="s">
        <v>103</v>
      </c>
      <c r="W1268">
        <v>100002063</v>
      </c>
      <c r="X1268">
        <v>8005551064</v>
      </c>
      <c r="Y1268" t="s">
        <v>2595</v>
      </c>
      <c r="Z1268" t="s">
        <v>3659</v>
      </c>
      <c r="AA1268" s="13">
        <v>-467.23</v>
      </c>
      <c r="AB1268" s="14">
        <v>42495</v>
      </c>
      <c r="AC1268" t="s">
        <v>35</v>
      </c>
    </row>
    <row r="1269" spans="1:29" x14ac:dyDescent="0.25">
      <c r="A1269" t="str">
        <f>CONCATENATE("Q",ROUNDUP(MONTH(Table1[[#This Row],[Month]])/3,0))</f>
        <v>Q2</v>
      </c>
      <c r="B1269" s="14">
        <f>EOMONTH(Table1[[#This Row],[Credit Date]],-1)+1</f>
        <v>42491</v>
      </c>
      <c r="C1269" t="str">
        <f>CONCATENATE(Table1[[#This Row],[Issuer Last Name]],", ",Table1[[#This Row],[Issuer First Name]])</f>
        <v>No. 090, Employee</v>
      </c>
      <c r="D1269" t="str">
        <f>CONCATENATE(Table1[[#This Row],[Approver Last Name]],", ",Table1[[#This Row],[Approver First Name]])</f>
        <v>No. 090, Employee</v>
      </c>
      <c r="E1269" t="str">
        <f>CONCATENATE(Table1[[#This Row],[Customer Last Name]],", ",Table1[[#This Row],[Customer First Name]])</f>
        <v>No. 10645, Client</v>
      </c>
      <c r="F12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69" t="str">
        <f>IF(Table1[[#This Row],[Transaction Type]]="Maintenance","Non-Sales","Sales")</f>
        <v>Non-Sales</v>
      </c>
      <c r="H1269">
        <f>IF(Table1[[#This Row],[Quarter]]="q2",1,"")</f>
        <v>1</v>
      </c>
      <c r="I1269" t="str">
        <f>IF(Table1[[#This Row],[Quarter]]="q3",1,"")</f>
        <v/>
      </c>
      <c r="J1269">
        <f>IF(Table1[[#This Row],[Quarter]]="Q2",Table1[[#This Row],[Credit Amount]],"")</f>
        <v>-373.66</v>
      </c>
      <c r="K1269" t="str">
        <f>IF(Table1[[#This Row],[Quarter]]="Q3",Table1[[#This Row],[Credit Amount]],"")</f>
        <v/>
      </c>
      <c r="L1269" t="str">
        <f>IF(Table1[[#This Row],[Transaction Type]]="Upgrade",Table1[[#This Row],[Credit Amount]],IF(Table1[[#This Row],[Transaction Type]]="Activation",Table1[[#This Row],[Credit Amount]],""))</f>
        <v/>
      </c>
      <c r="M1269">
        <f>IF(Table1[[#This Row],[Transaction Type]]="Maintenance",Table1[[#This Row],[Credit Amount]],"")</f>
        <v>-373.66</v>
      </c>
      <c r="N1269">
        <v>10090</v>
      </c>
      <c r="O1269" t="s">
        <v>2489</v>
      </c>
      <c r="P1269" t="s">
        <v>2579</v>
      </c>
      <c r="Q1269" t="s">
        <v>2340</v>
      </c>
      <c r="R1269">
        <v>10090</v>
      </c>
      <c r="S1269" t="s">
        <v>2489</v>
      </c>
      <c r="T1269" t="s">
        <v>2579</v>
      </c>
      <c r="U1269" t="s">
        <v>2340</v>
      </c>
      <c r="V1269" t="s">
        <v>103</v>
      </c>
      <c r="W1269">
        <v>100001644</v>
      </c>
      <c r="X1269">
        <v>8005550645</v>
      </c>
      <c r="Y1269" t="s">
        <v>2595</v>
      </c>
      <c r="Z1269" t="s">
        <v>3240</v>
      </c>
      <c r="AA1269" s="13">
        <v>-373.66</v>
      </c>
      <c r="AB1269" s="14">
        <v>42495</v>
      </c>
      <c r="AC1269" t="s">
        <v>36</v>
      </c>
    </row>
    <row r="1270" spans="1:29" x14ac:dyDescent="0.25">
      <c r="A1270" t="str">
        <f>CONCATENATE("Q",ROUNDUP(MONTH(Table1[[#This Row],[Month]])/3,0))</f>
        <v>Q2</v>
      </c>
      <c r="B1270" s="14">
        <f>EOMONTH(Table1[[#This Row],[Credit Date]],-1)+1</f>
        <v>42491</v>
      </c>
      <c r="C1270" t="str">
        <f>CONCATENATE(Table1[[#This Row],[Issuer Last Name]],", ",Table1[[#This Row],[Issuer First Name]])</f>
        <v>No. 090, Employee</v>
      </c>
      <c r="D1270" t="str">
        <f>CONCATENATE(Table1[[#This Row],[Approver Last Name]],", ",Table1[[#This Row],[Approver First Name]])</f>
        <v>No. 090, Employee</v>
      </c>
      <c r="E1270" t="str">
        <f>CONCATENATE(Table1[[#This Row],[Customer Last Name]],", ",Table1[[#This Row],[Customer First Name]])</f>
        <v>No. 12675, Client</v>
      </c>
      <c r="F12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0" t="str">
        <f>IF(Table1[[#This Row],[Transaction Type]]="Maintenance","Non-Sales","Sales")</f>
        <v>Non-Sales</v>
      </c>
      <c r="H1270">
        <f>IF(Table1[[#This Row],[Quarter]]="q2",1,"")</f>
        <v>1</v>
      </c>
      <c r="I1270" t="str">
        <f>IF(Table1[[#This Row],[Quarter]]="q3",1,"")</f>
        <v/>
      </c>
      <c r="J1270">
        <f>IF(Table1[[#This Row],[Quarter]]="Q2",Table1[[#This Row],[Credit Amount]],"")</f>
        <v>-167.96</v>
      </c>
      <c r="K1270" t="str">
        <f>IF(Table1[[#This Row],[Quarter]]="Q3",Table1[[#This Row],[Credit Amount]],"")</f>
        <v/>
      </c>
      <c r="L1270" t="str">
        <f>IF(Table1[[#This Row],[Transaction Type]]="Upgrade",Table1[[#This Row],[Credit Amount]],IF(Table1[[#This Row],[Transaction Type]]="Activation",Table1[[#This Row],[Credit Amount]],""))</f>
        <v/>
      </c>
      <c r="M1270">
        <f>IF(Table1[[#This Row],[Transaction Type]]="Maintenance",Table1[[#This Row],[Credit Amount]],"")</f>
        <v>-167.96</v>
      </c>
      <c r="N1270">
        <v>10090</v>
      </c>
      <c r="O1270" t="s">
        <v>2489</v>
      </c>
      <c r="P1270" t="s">
        <v>2579</v>
      </c>
      <c r="Q1270" t="s">
        <v>2340</v>
      </c>
      <c r="R1270">
        <v>10090</v>
      </c>
      <c r="S1270" t="s">
        <v>2489</v>
      </c>
      <c r="T1270" t="s">
        <v>2579</v>
      </c>
      <c r="U1270" t="s">
        <v>2340</v>
      </c>
      <c r="V1270" t="s">
        <v>103</v>
      </c>
      <c r="W1270">
        <v>100003674</v>
      </c>
      <c r="X1270">
        <v>8005552675</v>
      </c>
      <c r="Y1270" t="s">
        <v>2595</v>
      </c>
      <c r="Z1270" t="s">
        <v>5269</v>
      </c>
      <c r="AA1270" s="13">
        <v>-167.96</v>
      </c>
      <c r="AB1270" s="14">
        <v>42496</v>
      </c>
      <c r="AC1270" t="s">
        <v>36</v>
      </c>
    </row>
    <row r="1271" spans="1:29" x14ac:dyDescent="0.25">
      <c r="A1271" t="str">
        <f>CONCATENATE("Q",ROUNDUP(MONTH(Table1[[#This Row],[Month]])/3,0))</f>
        <v>Q2</v>
      </c>
      <c r="B1271" s="14">
        <f>EOMONTH(Table1[[#This Row],[Credit Date]],-1)+1</f>
        <v>42491</v>
      </c>
      <c r="C1271" t="str">
        <f>CONCATENATE(Table1[[#This Row],[Issuer Last Name]],", ",Table1[[#This Row],[Issuer First Name]])</f>
        <v>No. 090, Employee</v>
      </c>
      <c r="D1271" t="str">
        <f>CONCATENATE(Table1[[#This Row],[Approver Last Name]],", ",Table1[[#This Row],[Approver First Name]])</f>
        <v>No. 090, Employee</v>
      </c>
      <c r="E1271" t="str">
        <f>CONCATENATE(Table1[[#This Row],[Customer Last Name]],", ",Table1[[#This Row],[Customer First Name]])</f>
        <v>No. 13762, Client</v>
      </c>
      <c r="F12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1" t="str">
        <f>IF(Table1[[#This Row],[Transaction Type]]="Maintenance","Non-Sales","Sales")</f>
        <v>Sales</v>
      </c>
      <c r="H1271">
        <f>IF(Table1[[#This Row],[Quarter]]="q2",1,"")</f>
        <v>1</v>
      </c>
      <c r="I1271" t="str">
        <f>IF(Table1[[#This Row],[Quarter]]="q3",1,"")</f>
        <v/>
      </c>
      <c r="J1271">
        <f>IF(Table1[[#This Row],[Quarter]]="Q2",Table1[[#This Row],[Credit Amount]],"")</f>
        <v>-112.24</v>
      </c>
      <c r="K1271" t="str">
        <f>IF(Table1[[#This Row],[Quarter]]="Q3",Table1[[#This Row],[Credit Amount]],"")</f>
        <v/>
      </c>
      <c r="L1271">
        <f>IF(Table1[[#This Row],[Transaction Type]]="Upgrade",Table1[[#This Row],[Credit Amount]],IF(Table1[[#This Row],[Transaction Type]]="Activation",Table1[[#This Row],[Credit Amount]],""))</f>
        <v>-112.24</v>
      </c>
      <c r="M1271" t="str">
        <f>IF(Table1[[#This Row],[Transaction Type]]="Maintenance",Table1[[#This Row],[Credit Amount]],"")</f>
        <v/>
      </c>
      <c r="N1271">
        <v>10090</v>
      </c>
      <c r="O1271" t="s">
        <v>2489</v>
      </c>
      <c r="P1271" t="s">
        <v>2579</v>
      </c>
      <c r="Q1271" t="s">
        <v>2340</v>
      </c>
      <c r="R1271">
        <v>10090</v>
      </c>
      <c r="S1271" t="s">
        <v>2489</v>
      </c>
      <c r="T1271" t="s">
        <v>2579</v>
      </c>
      <c r="U1271" t="s">
        <v>2340</v>
      </c>
      <c r="V1271" t="s">
        <v>103</v>
      </c>
      <c r="W1271">
        <v>100004761</v>
      </c>
      <c r="X1271">
        <v>8005553762</v>
      </c>
      <c r="Y1271" t="s">
        <v>2595</v>
      </c>
      <c r="Z1271" t="s">
        <v>6350</v>
      </c>
      <c r="AA1271" s="13">
        <v>-112.24</v>
      </c>
      <c r="AB1271" s="14">
        <v>42497</v>
      </c>
      <c r="AC1271" t="s">
        <v>35</v>
      </c>
    </row>
    <row r="1272" spans="1:29" x14ac:dyDescent="0.25">
      <c r="A1272" t="str">
        <f>CONCATENATE("Q",ROUNDUP(MONTH(Table1[[#This Row],[Month]])/3,0))</f>
        <v>Q2</v>
      </c>
      <c r="B1272" s="14">
        <f>EOMONTH(Table1[[#This Row],[Credit Date]],-1)+1</f>
        <v>42491</v>
      </c>
      <c r="C1272" t="str">
        <f>CONCATENATE(Table1[[#This Row],[Issuer Last Name]],", ",Table1[[#This Row],[Issuer First Name]])</f>
        <v>No. 090, Employee</v>
      </c>
      <c r="D1272" t="str">
        <f>CONCATENATE(Table1[[#This Row],[Approver Last Name]],", ",Table1[[#This Row],[Approver First Name]])</f>
        <v>No. 090, Employee</v>
      </c>
      <c r="E1272" t="str">
        <f>CONCATENATE(Table1[[#This Row],[Customer Last Name]],", ",Table1[[#This Row],[Customer First Name]])</f>
        <v>No. 11315, Client</v>
      </c>
      <c r="F12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2" t="str">
        <f>IF(Table1[[#This Row],[Transaction Type]]="Maintenance","Non-Sales","Sales")</f>
        <v>Non-Sales</v>
      </c>
      <c r="H1272">
        <f>IF(Table1[[#This Row],[Quarter]]="q2",1,"")</f>
        <v>1</v>
      </c>
      <c r="I1272" t="str">
        <f>IF(Table1[[#This Row],[Quarter]]="q3",1,"")</f>
        <v/>
      </c>
      <c r="J1272">
        <f>IF(Table1[[#This Row],[Quarter]]="Q2",Table1[[#This Row],[Credit Amount]],"")</f>
        <v>-87.47</v>
      </c>
      <c r="K1272" t="str">
        <f>IF(Table1[[#This Row],[Quarter]]="Q3",Table1[[#This Row],[Credit Amount]],"")</f>
        <v/>
      </c>
      <c r="L1272" t="str">
        <f>IF(Table1[[#This Row],[Transaction Type]]="Upgrade",Table1[[#This Row],[Credit Amount]],IF(Table1[[#This Row],[Transaction Type]]="Activation",Table1[[#This Row],[Credit Amount]],""))</f>
        <v/>
      </c>
      <c r="M1272">
        <f>IF(Table1[[#This Row],[Transaction Type]]="Maintenance",Table1[[#This Row],[Credit Amount]],"")</f>
        <v>-87.47</v>
      </c>
      <c r="N1272">
        <v>10090</v>
      </c>
      <c r="O1272" t="s">
        <v>2489</v>
      </c>
      <c r="P1272" t="s">
        <v>2579</v>
      </c>
      <c r="Q1272" t="s">
        <v>2340</v>
      </c>
      <c r="R1272">
        <v>10090</v>
      </c>
      <c r="S1272" t="s">
        <v>2489</v>
      </c>
      <c r="T1272" t="s">
        <v>2579</v>
      </c>
      <c r="U1272" t="s">
        <v>2340</v>
      </c>
      <c r="V1272" t="s">
        <v>103</v>
      </c>
      <c r="W1272">
        <v>100002314</v>
      </c>
      <c r="X1272">
        <v>8005551315</v>
      </c>
      <c r="Y1272" t="s">
        <v>2595</v>
      </c>
      <c r="Z1272" t="s">
        <v>3910</v>
      </c>
      <c r="AA1272" s="13">
        <v>-87.47</v>
      </c>
      <c r="AB1272" s="14">
        <v>42500</v>
      </c>
      <c r="AC1272" t="s">
        <v>36</v>
      </c>
    </row>
    <row r="1273" spans="1:29" x14ac:dyDescent="0.25">
      <c r="A1273" t="str">
        <f>CONCATENATE("Q",ROUNDUP(MONTH(Table1[[#This Row],[Month]])/3,0))</f>
        <v>Q2</v>
      </c>
      <c r="B1273" s="14">
        <f>EOMONTH(Table1[[#This Row],[Credit Date]],-1)+1</f>
        <v>42491</v>
      </c>
      <c r="C1273" t="str">
        <f>CONCATENATE(Table1[[#This Row],[Issuer Last Name]],", ",Table1[[#This Row],[Issuer First Name]])</f>
        <v>No. 090, Employee</v>
      </c>
      <c r="D1273" t="str">
        <f>CONCATENATE(Table1[[#This Row],[Approver Last Name]],", ",Table1[[#This Row],[Approver First Name]])</f>
        <v>No. 090, Employee</v>
      </c>
      <c r="E1273" t="str">
        <f>CONCATENATE(Table1[[#This Row],[Customer Last Name]],", ",Table1[[#This Row],[Customer First Name]])</f>
        <v>No. 11879, Client</v>
      </c>
      <c r="F12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3" t="str">
        <f>IF(Table1[[#This Row],[Transaction Type]]="Maintenance","Non-Sales","Sales")</f>
        <v>Sales</v>
      </c>
      <c r="H1273">
        <f>IF(Table1[[#This Row],[Quarter]]="q2",1,"")</f>
        <v>1</v>
      </c>
      <c r="I1273" t="str">
        <f>IF(Table1[[#This Row],[Quarter]]="q3",1,"")</f>
        <v/>
      </c>
      <c r="J1273">
        <f>IF(Table1[[#This Row],[Quarter]]="Q2",Table1[[#This Row],[Credit Amount]],"")</f>
        <v>-197.17</v>
      </c>
      <c r="K1273" t="str">
        <f>IF(Table1[[#This Row],[Quarter]]="Q3",Table1[[#This Row],[Credit Amount]],"")</f>
        <v/>
      </c>
      <c r="L1273">
        <f>IF(Table1[[#This Row],[Transaction Type]]="Upgrade",Table1[[#This Row],[Credit Amount]],IF(Table1[[#This Row],[Transaction Type]]="Activation",Table1[[#This Row],[Credit Amount]],""))</f>
        <v>-197.17</v>
      </c>
      <c r="M1273" t="str">
        <f>IF(Table1[[#This Row],[Transaction Type]]="Maintenance",Table1[[#This Row],[Credit Amount]],"")</f>
        <v/>
      </c>
      <c r="N1273">
        <v>10090</v>
      </c>
      <c r="O1273" t="s">
        <v>2489</v>
      </c>
      <c r="P1273" t="s">
        <v>2579</v>
      </c>
      <c r="Q1273" t="s">
        <v>2340</v>
      </c>
      <c r="R1273">
        <v>10090</v>
      </c>
      <c r="S1273" t="s">
        <v>2489</v>
      </c>
      <c r="T1273" t="s">
        <v>2579</v>
      </c>
      <c r="U1273" t="s">
        <v>2340</v>
      </c>
      <c r="V1273" t="s">
        <v>103</v>
      </c>
      <c r="W1273">
        <v>100002878</v>
      </c>
      <c r="X1273">
        <v>8005551879</v>
      </c>
      <c r="Y1273" t="s">
        <v>2595</v>
      </c>
      <c r="Z1273" t="s">
        <v>4474</v>
      </c>
      <c r="AA1273" s="13">
        <v>-197.17</v>
      </c>
      <c r="AB1273" s="14">
        <v>42501</v>
      </c>
      <c r="AC1273" t="s">
        <v>37</v>
      </c>
    </row>
    <row r="1274" spans="1:29" x14ac:dyDescent="0.25">
      <c r="A1274" t="str">
        <f>CONCATENATE("Q",ROUNDUP(MONTH(Table1[[#This Row],[Month]])/3,0))</f>
        <v>Q2</v>
      </c>
      <c r="B1274" s="14">
        <f>EOMONTH(Table1[[#This Row],[Credit Date]],-1)+1</f>
        <v>42491</v>
      </c>
      <c r="C1274" t="str">
        <f>CONCATENATE(Table1[[#This Row],[Issuer Last Name]],", ",Table1[[#This Row],[Issuer First Name]])</f>
        <v>No. 090, Employee</v>
      </c>
      <c r="D1274" t="str">
        <f>CONCATENATE(Table1[[#This Row],[Approver Last Name]],", ",Table1[[#This Row],[Approver First Name]])</f>
        <v>No. 090, Employee</v>
      </c>
      <c r="E1274" t="str">
        <f>CONCATENATE(Table1[[#This Row],[Customer Last Name]],", ",Table1[[#This Row],[Customer First Name]])</f>
        <v>No. 10189, Client</v>
      </c>
      <c r="F12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4" t="str">
        <f>IF(Table1[[#This Row],[Transaction Type]]="Maintenance","Non-Sales","Sales")</f>
        <v>Non-Sales</v>
      </c>
      <c r="H1274">
        <f>IF(Table1[[#This Row],[Quarter]]="q2",1,"")</f>
        <v>1</v>
      </c>
      <c r="I1274" t="str">
        <f>IF(Table1[[#This Row],[Quarter]]="q3",1,"")</f>
        <v/>
      </c>
      <c r="J1274">
        <f>IF(Table1[[#This Row],[Quarter]]="Q2",Table1[[#This Row],[Credit Amount]],"")</f>
        <v>-157.94999999999999</v>
      </c>
      <c r="K1274" t="str">
        <f>IF(Table1[[#This Row],[Quarter]]="Q3",Table1[[#This Row],[Credit Amount]],"")</f>
        <v/>
      </c>
      <c r="L1274" t="str">
        <f>IF(Table1[[#This Row],[Transaction Type]]="Upgrade",Table1[[#This Row],[Credit Amount]],IF(Table1[[#This Row],[Transaction Type]]="Activation",Table1[[#This Row],[Credit Amount]],""))</f>
        <v/>
      </c>
      <c r="M1274">
        <f>IF(Table1[[#This Row],[Transaction Type]]="Maintenance",Table1[[#This Row],[Credit Amount]],"")</f>
        <v>-157.94999999999999</v>
      </c>
      <c r="N1274">
        <v>10090</v>
      </c>
      <c r="O1274" t="s">
        <v>2489</v>
      </c>
      <c r="P1274" t="s">
        <v>2579</v>
      </c>
      <c r="Q1274" t="s">
        <v>2340</v>
      </c>
      <c r="R1274">
        <v>10090</v>
      </c>
      <c r="S1274" t="s">
        <v>2489</v>
      </c>
      <c r="T1274" t="s">
        <v>2579</v>
      </c>
      <c r="U1274" t="s">
        <v>2340</v>
      </c>
      <c r="V1274" t="s">
        <v>103</v>
      </c>
      <c r="W1274">
        <v>100001188</v>
      </c>
      <c r="X1274">
        <v>8005550189</v>
      </c>
      <c r="Y1274" t="s">
        <v>2595</v>
      </c>
      <c r="Z1274" t="s">
        <v>2784</v>
      </c>
      <c r="AA1274" s="13">
        <v>-157.94999999999999</v>
      </c>
      <c r="AB1274" s="14">
        <v>42502</v>
      </c>
      <c r="AC1274" t="s">
        <v>36</v>
      </c>
    </row>
    <row r="1275" spans="1:29" x14ac:dyDescent="0.25">
      <c r="A1275" t="str">
        <f>CONCATENATE("Q",ROUNDUP(MONTH(Table1[[#This Row],[Month]])/3,0))</f>
        <v>Q2</v>
      </c>
      <c r="B1275" s="14">
        <f>EOMONTH(Table1[[#This Row],[Credit Date]],-1)+1</f>
        <v>42491</v>
      </c>
      <c r="C1275" t="str">
        <f>CONCATENATE(Table1[[#This Row],[Issuer Last Name]],", ",Table1[[#This Row],[Issuer First Name]])</f>
        <v>No. 090, Employee</v>
      </c>
      <c r="D1275" t="str">
        <f>CONCATENATE(Table1[[#This Row],[Approver Last Name]],", ",Table1[[#This Row],[Approver First Name]])</f>
        <v>No. 090, Employee</v>
      </c>
      <c r="E1275" t="str">
        <f>CONCATENATE(Table1[[#This Row],[Customer Last Name]],", ",Table1[[#This Row],[Customer First Name]])</f>
        <v>No. 11580, Client</v>
      </c>
      <c r="F12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5" t="str">
        <f>IF(Table1[[#This Row],[Transaction Type]]="Maintenance","Non-Sales","Sales")</f>
        <v>Non-Sales</v>
      </c>
      <c r="H1275">
        <f>IF(Table1[[#This Row],[Quarter]]="q2",1,"")</f>
        <v>1</v>
      </c>
      <c r="I1275" t="str">
        <f>IF(Table1[[#This Row],[Quarter]]="q3",1,"")</f>
        <v/>
      </c>
      <c r="J1275">
        <f>IF(Table1[[#This Row],[Quarter]]="Q2",Table1[[#This Row],[Credit Amount]],"")</f>
        <v>-389.94</v>
      </c>
      <c r="K1275" t="str">
        <f>IF(Table1[[#This Row],[Quarter]]="Q3",Table1[[#This Row],[Credit Amount]],"")</f>
        <v/>
      </c>
      <c r="L1275" t="str">
        <f>IF(Table1[[#This Row],[Transaction Type]]="Upgrade",Table1[[#This Row],[Credit Amount]],IF(Table1[[#This Row],[Transaction Type]]="Activation",Table1[[#This Row],[Credit Amount]],""))</f>
        <v/>
      </c>
      <c r="M1275">
        <f>IF(Table1[[#This Row],[Transaction Type]]="Maintenance",Table1[[#This Row],[Credit Amount]],"")</f>
        <v>-389.94</v>
      </c>
      <c r="N1275">
        <v>10090</v>
      </c>
      <c r="O1275" t="s">
        <v>2489</v>
      </c>
      <c r="P1275" t="s">
        <v>2579</v>
      </c>
      <c r="Q1275" t="s">
        <v>2340</v>
      </c>
      <c r="R1275">
        <v>10090</v>
      </c>
      <c r="S1275" t="s">
        <v>2489</v>
      </c>
      <c r="T1275" t="s">
        <v>2579</v>
      </c>
      <c r="U1275" t="s">
        <v>2340</v>
      </c>
      <c r="V1275" t="s">
        <v>103</v>
      </c>
      <c r="W1275">
        <v>100002579</v>
      </c>
      <c r="X1275">
        <v>8005551580</v>
      </c>
      <c r="Y1275" t="s">
        <v>2595</v>
      </c>
      <c r="Z1275" t="s">
        <v>4175</v>
      </c>
      <c r="AA1275" s="13">
        <v>-389.94</v>
      </c>
      <c r="AB1275" s="14">
        <v>42508</v>
      </c>
      <c r="AC1275" t="s">
        <v>36</v>
      </c>
    </row>
    <row r="1276" spans="1:29" x14ac:dyDescent="0.25">
      <c r="A1276" t="str">
        <f>CONCATENATE("Q",ROUNDUP(MONTH(Table1[[#This Row],[Month]])/3,0))</f>
        <v>Q2</v>
      </c>
      <c r="B1276" s="14">
        <f>EOMONTH(Table1[[#This Row],[Credit Date]],-1)+1</f>
        <v>42491</v>
      </c>
      <c r="C1276" t="str">
        <f>CONCATENATE(Table1[[#This Row],[Issuer Last Name]],", ",Table1[[#This Row],[Issuer First Name]])</f>
        <v>No. 090, Employee</v>
      </c>
      <c r="D1276" t="str">
        <f>CONCATENATE(Table1[[#This Row],[Approver Last Name]],", ",Table1[[#This Row],[Approver First Name]])</f>
        <v>No. 090, Employee</v>
      </c>
      <c r="E1276" t="str">
        <f>CONCATENATE(Table1[[#This Row],[Customer Last Name]],", ",Table1[[#This Row],[Customer First Name]])</f>
        <v>No. 12605, Client</v>
      </c>
      <c r="F12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6" t="str">
        <f>IF(Table1[[#This Row],[Transaction Type]]="Maintenance","Non-Sales","Sales")</f>
        <v>Non-Sales</v>
      </c>
      <c r="H1276">
        <f>IF(Table1[[#This Row],[Quarter]]="q2",1,"")</f>
        <v>1</v>
      </c>
      <c r="I1276" t="str">
        <f>IF(Table1[[#This Row],[Quarter]]="q3",1,"")</f>
        <v/>
      </c>
      <c r="J1276">
        <f>IF(Table1[[#This Row],[Quarter]]="Q2",Table1[[#This Row],[Credit Amount]],"")</f>
        <v>-315.63</v>
      </c>
      <c r="K1276" t="str">
        <f>IF(Table1[[#This Row],[Quarter]]="Q3",Table1[[#This Row],[Credit Amount]],"")</f>
        <v/>
      </c>
      <c r="L1276" t="str">
        <f>IF(Table1[[#This Row],[Transaction Type]]="Upgrade",Table1[[#This Row],[Credit Amount]],IF(Table1[[#This Row],[Transaction Type]]="Activation",Table1[[#This Row],[Credit Amount]],""))</f>
        <v/>
      </c>
      <c r="M1276">
        <f>IF(Table1[[#This Row],[Transaction Type]]="Maintenance",Table1[[#This Row],[Credit Amount]],"")</f>
        <v>-315.63</v>
      </c>
      <c r="N1276">
        <v>10090</v>
      </c>
      <c r="O1276" t="s">
        <v>2489</v>
      </c>
      <c r="P1276" t="s">
        <v>2579</v>
      </c>
      <c r="Q1276" t="s">
        <v>2340</v>
      </c>
      <c r="R1276">
        <v>10090</v>
      </c>
      <c r="S1276" t="s">
        <v>2489</v>
      </c>
      <c r="T1276" t="s">
        <v>2579</v>
      </c>
      <c r="U1276" t="s">
        <v>2340</v>
      </c>
      <c r="V1276" t="s">
        <v>103</v>
      </c>
      <c r="W1276">
        <v>100003604</v>
      </c>
      <c r="X1276">
        <v>8005552605</v>
      </c>
      <c r="Y1276" t="s">
        <v>2595</v>
      </c>
      <c r="Z1276" t="s">
        <v>5200</v>
      </c>
      <c r="AA1276" s="13">
        <v>-315.63</v>
      </c>
      <c r="AB1276" s="14">
        <v>42509</v>
      </c>
      <c r="AC1276" t="s">
        <v>36</v>
      </c>
    </row>
    <row r="1277" spans="1:29" x14ac:dyDescent="0.25">
      <c r="A1277" t="str">
        <f>CONCATENATE("Q",ROUNDUP(MONTH(Table1[[#This Row],[Month]])/3,0))</f>
        <v>Q2</v>
      </c>
      <c r="B1277" s="14">
        <f>EOMONTH(Table1[[#This Row],[Credit Date]],-1)+1</f>
        <v>42491</v>
      </c>
      <c r="C1277" t="str">
        <f>CONCATENATE(Table1[[#This Row],[Issuer Last Name]],", ",Table1[[#This Row],[Issuer First Name]])</f>
        <v>No. 090, Employee</v>
      </c>
      <c r="D1277" t="str">
        <f>CONCATENATE(Table1[[#This Row],[Approver Last Name]],", ",Table1[[#This Row],[Approver First Name]])</f>
        <v>No. 090, Employee</v>
      </c>
      <c r="E1277" t="str">
        <f>CONCATENATE(Table1[[#This Row],[Customer Last Name]],", ",Table1[[#This Row],[Customer First Name]])</f>
        <v>No. 12258, Client</v>
      </c>
      <c r="F12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7" t="str">
        <f>IF(Table1[[#This Row],[Transaction Type]]="Maintenance","Non-Sales","Sales")</f>
        <v>Sales</v>
      </c>
      <c r="H1277">
        <f>IF(Table1[[#This Row],[Quarter]]="q2",1,"")</f>
        <v>1</v>
      </c>
      <c r="I1277" t="str">
        <f>IF(Table1[[#This Row],[Quarter]]="q3",1,"")</f>
        <v/>
      </c>
      <c r="J1277">
        <f>IF(Table1[[#This Row],[Quarter]]="Q2",Table1[[#This Row],[Credit Amount]],"")</f>
        <v>-239.26</v>
      </c>
      <c r="K1277" t="str">
        <f>IF(Table1[[#This Row],[Quarter]]="Q3",Table1[[#This Row],[Credit Amount]],"")</f>
        <v/>
      </c>
      <c r="L1277">
        <f>IF(Table1[[#This Row],[Transaction Type]]="Upgrade",Table1[[#This Row],[Credit Amount]],IF(Table1[[#This Row],[Transaction Type]]="Activation",Table1[[#This Row],[Credit Amount]],""))</f>
        <v>-239.26</v>
      </c>
      <c r="M1277" t="str">
        <f>IF(Table1[[#This Row],[Transaction Type]]="Maintenance",Table1[[#This Row],[Credit Amount]],"")</f>
        <v/>
      </c>
      <c r="N1277">
        <v>10090</v>
      </c>
      <c r="O1277" t="s">
        <v>2489</v>
      </c>
      <c r="P1277" t="s">
        <v>2579</v>
      </c>
      <c r="Q1277" t="s">
        <v>2340</v>
      </c>
      <c r="R1277">
        <v>10090</v>
      </c>
      <c r="S1277" t="s">
        <v>2489</v>
      </c>
      <c r="T1277" t="s">
        <v>2579</v>
      </c>
      <c r="U1277" t="s">
        <v>2340</v>
      </c>
      <c r="V1277" t="s">
        <v>103</v>
      </c>
      <c r="W1277">
        <v>100003257</v>
      </c>
      <c r="X1277">
        <v>8005552258</v>
      </c>
      <c r="Y1277" t="s">
        <v>2595</v>
      </c>
      <c r="Z1277" t="s">
        <v>4853</v>
      </c>
      <c r="AA1277" s="13">
        <v>-239.26</v>
      </c>
      <c r="AB1277" s="14">
        <v>42517</v>
      </c>
      <c r="AC1277" t="s">
        <v>37</v>
      </c>
    </row>
    <row r="1278" spans="1:29" x14ac:dyDescent="0.25">
      <c r="A1278" t="str">
        <f>CONCATENATE("Q",ROUNDUP(MONTH(Table1[[#This Row],[Month]])/3,0))</f>
        <v>Q2</v>
      </c>
      <c r="B1278" s="14">
        <f>EOMONTH(Table1[[#This Row],[Credit Date]],-1)+1</f>
        <v>42491</v>
      </c>
      <c r="C1278" t="str">
        <f>CONCATENATE(Table1[[#This Row],[Issuer Last Name]],", ",Table1[[#This Row],[Issuer First Name]])</f>
        <v>No. 090, Employee</v>
      </c>
      <c r="D1278" t="str">
        <f>CONCATENATE(Table1[[#This Row],[Approver Last Name]],", ",Table1[[#This Row],[Approver First Name]])</f>
        <v>No. 090, Employee</v>
      </c>
      <c r="E1278" t="str">
        <f>CONCATENATE(Table1[[#This Row],[Customer Last Name]],", ",Table1[[#This Row],[Customer First Name]])</f>
        <v>No. 12440, Client</v>
      </c>
      <c r="F12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8" t="str">
        <f>IF(Table1[[#This Row],[Transaction Type]]="Maintenance","Non-Sales","Sales")</f>
        <v>Non-Sales</v>
      </c>
      <c r="H1278">
        <f>IF(Table1[[#This Row],[Quarter]]="q2",1,"")</f>
        <v>1</v>
      </c>
      <c r="I1278" t="str">
        <f>IF(Table1[[#This Row],[Quarter]]="q3",1,"")</f>
        <v/>
      </c>
      <c r="J1278">
        <f>IF(Table1[[#This Row],[Quarter]]="Q2",Table1[[#This Row],[Credit Amount]],"")</f>
        <v>-370.02</v>
      </c>
      <c r="K1278" t="str">
        <f>IF(Table1[[#This Row],[Quarter]]="Q3",Table1[[#This Row],[Credit Amount]],"")</f>
        <v/>
      </c>
      <c r="L1278" t="str">
        <f>IF(Table1[[#This Row],[Transaction Type]]="Upgrade",Table1[[#This Row],[Credit Amount]],IF(Table1[[#This Row],[Transaction Type]]="Activation",Table1[[#This Row],[Credit Amount]],""))</f>
        <v/>
      </c>
      <c r="M1278">
        <f>IF(Table1[[#This Row],[Transaction Type]]="Maintenance",Table1[[#This Row],[Credit Amount]],"")</f>
        <v>-370.02</v>
      </c>
      <c r="N1278">
        <v>10090</v>
      </c>
      <c r="O1278" t="s">
        <v>2489</v>
      </c>
      <c r="P1278" t="s">
        <v>2579</v>
      </c>
      <c r="Q1278" t="s">
        <v>2340</v>
      </c>
      <c r="R1278">
        <v>10090</v>
      </c>
      <c r="S1278" t="s">
        <v>2489</v>
      </c>
      <c r="T1278" t="s">
        <v>2579</v>
      </c>
      <c r="U1278" t="s">
        <v>2340</v>
      </c>
      <c r="V1278" t="s">
        <v>103</v>
      </c>
      <c r="W1278">
        <v>100003439</v>
      </c>
      <c r="X1278">
        <v>8005552440</v>
      </c>
      <c r="Y1278" t="s">
        <v>2595</v>
      </c>
      <c r="Z1278" t="s">
        <v>5035</v>
      </c>
      <c r="AA1278" s="13">
        <v>-370.02</v>
      </c>
      <c r="AB1278" s="14">
        <v>42519</v>
      </c>
      <c r="AC1278" t="s">
        <v>36</v>
      </c>
    </row>
    <row r="1279" spans="1:29" x14ac:dyDescent="0.25">
      <c r="A1279" t="str">
        <f>CONCATENATE("Q",ROUNDUP(MONTH(Table1[[#This Row],[Month]])/3,0))</f>
        <v>Q2</v>
      </c>
      <c r="B1279" s="14">
        <f>EOMONTH(Table1[[#This Row],[Credit Date]],-1)+1</f>
        <v>42522</v>
      </c>
      <c r="C1279" t="str">
        <f>CONCATENATE(Table1[[#This Row],[Issuer Last Name]],", ",Table1[[#This Row],[Issuer First Name]])</f>
        <v>No. 090, Employee</v>
      </c>
      <c r="D1279" t="str">
        <f>CONCATENATE(Table1[[#This Row],[Approver Last Name]],", ",Table1[[#This Row],[Approver First Name]])</f>
        <v>No. 090, Employee</v>
      </c>
      <c r="E1279" t="str">
        <f>CONCATENATE(Table1[[#This Row],[Customer Last Name]],", ",Table1[[#This Row],[Customer First Name]])</f>
        <v>No. 11796, Client</v>
      </c>
      <c r="F12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79" t="str">
        <f>IF(Table1[[#This Row],[Transaction Type]]="Maintenance","Non-Sales","Sales")</f>
        <v>Non-Sales</v>
      </c>
      <c r="H1279">
        <f>IF(Table1[[#This Row],[Quarter]]="q2",1,"")</f>
        <v>1</v>
      </c>
      <c r="I1279" t="str">
        <f>IF(Table1[[#This Row],[Quarter]]="q3",1,"")</f>
        <v/>
      </c>
      <c r="J1279">
        <f>IF(Table1[[#This Row],[Quarter]]="Q2",Table1[[#This Row],[Credit Amount]],"")</f>
        <v>-433.07</v>
      </c>
      <c r="K1279" t="str">
        <f>IF(Table1[[#This Row],[Quarter]]="Q3",Table1[[#This Row],[Credit Amount]],"")</f>
        <v/>
      </c>
      <c r="L1279" t="str">
        <f>IF(Table1[[#This Row],[Transaction Type]]="Upgrade",Table1[[#This Row],[Credit Amount]],IF(Table1[[#This Row],[Transaction Type]]="Activation",Table1[[#This Row],[Credit Amount]],""))</f>
        <v/>
      </c>
      <c r="M1279">
        <f>IF(Table1[[#This Row],[Transaction Type]]="Maintenance",Table1[[#This Row],[Credit Amount]],"")</f>
        <v>-433.07</v>
      </c>
      <c r="N1279">
        <v>10090</v>
      </c>
      <c r="O1279" t="s">
        <v>2489</v>
      </c>
      <c r="P1279" t="s">
        <v>2579</v>
      </c>
      <c r="Q1279" t="s">
        <v>2340</v>
      </c>
      <c r="R1279">
        <v>10090</v>
      </c>
      <c r="S1279" t="s">
        <v>2489</v>
      </c>
      <c r="T1279" t="s">
        <v>2579</v>
      </c>
      <c r="U1279" t="s">
        <v>2340</v>
      </c>
      <c r="V1279" t="s">
        <v>103</v>
      </c>
      <c r="W1279">
        <v>100002795</v>
      </c>
      <c r="X1279">
        <v>8005551796</v>
      </c>
      <c r="Y1279" t="s">
        <v>2595</v>
      </c>
      <c r="Z1279" t="s">
        <v>4391</v>
      </c>
      <c r="AA1279" s="13">
        <v>-433.07</v>
      </c>
      <c r="AB1279" s="14">
        <v>42522</v>
      </c>
      <c r="AC1279" t="s">
        <v>36</v>
      </c>
    </row>
    <row r="1280" spans="1:29" x14ac:dyDescent="0.25">
      <c r="A1280" t="str">
        <f>CONCATENATE("Q",ROUNDUP(MONTH(Table1[[#This Row],[Month]])/3,0))</f>
        <v>Q2</v>
      </c>
      <c r="B1280" s="14">
        <f>EOMONTH(Table1[[#This Row],[Credit Date]],-1)+1</f>
        <v>42522</v>
      </c>
      <c r="C1280" t="str">
        <f>CONCATENATE(Table1[[#This Row],[Issuer Last Name]],", ",Table1[[#This Row],[Issuer First Name]])</f>
        <v>No. 090, Employee</v>
      </c>
      <c r="D1280" t="str">
        <f>CONCATENATE(Table1[[#This Row],[Approver Last Name]],", ",Table1[[#This Row],[Approver First Name]])</f>
        <v>No. 090, Employee</v>
      </c>
      <c r="E1280" t="str">
        <f>CONCATENATE(Table1[[#This Row],[Customer Last Name]],", ",Table1[[#This Row],[Customer First Name]])</f>
        <v>No. 13160, Client</v>
      </c>
      <c r="F12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0" t="str">
        <f>IF(Table1[[#This Row],[Transaction Type]]="Maintenance","Non-Sales","Sales")</f>
        <v>Non-Sales</v>
      </c>
      <c r="H1280">
        <f>IF(Table1[[#This Row],[Quarter]]="q2",1,"")</f>
        <v>1</v>
      </c>
      <c r="I1280" t="str">
        <f>IF(Table1[[#This Row],[Quarter]]="q3",1,"")</f>
        <v/>
      </c>
      <c r="J1280">
        <f>IF(Table1[[#This Row],[Quarter]]="Q2",Table1[[#This Row],[Credit Amount]],"")</f>
        <v>-171.31</v>
      </c>
      <c r="K1280" t="str">
        <f>IF(Table1[[#This Row],[Quarter]]="Q3",Table1[[#This Row],[Credit Amount]],"")</f>
        <v/>
      </c>
      <c r="L1280" t="str">
        <f>IF(Table1[[#This Row],[Transaction Type]]="Upgrade",Table1[[#This Row],[Credit Amount]],IF(Table1[[#This Row],[Transaction Type]]="Activation",Table1[[#This Row],[Credit Amount]],""))</f>
        <v/>
      </c>
      <c r="M1280">
        <f>IF(Table1[[#This Row],[Transaction Type]]="Maintenance",Table1[[#This Row],[Credit Amount]],"")</f>
        <v>-171.31</v>
      </c>
      <c r="N1280">
        <v>10090</v>
      </c>
      <c r="O1280" t="s">
        <v>2489</v>
      </c>
      <c r="P1280" t="s">
        <v>2579</v>
      </c>
      <c r="Q1280" t="s">
        <v>2340</v>
      </c>
      <c r="R1280">
        <v>10090</v>
      </c>
      <c r="S1280" t="s">
        <v>2489</v>
      </c>
      <c r="T1280" t="s">
        <v>2579</v>
      </c>
      <c r="U1280" t="s">
        <v>2340</v>
      </c>
      <c r="V1280" t="s">
        <v>103</v>
      </c>
      <c r="W1280">
        <v>100004159</v>
      </c>
      <c r="X1280">
        <v>8005553160</v>
      </c>
      <c r="Y1280" t="s">
        <v>2595</v>
      </c>
      <c r="Z1280" t="s">
        <v>5748</v>
      </c>
      <c r="AA1280" s="13">
        <v>-171.31</v>
      </c>
      <c r="AB1280" s="14">
        <v>42523</v>
      </c>
      <c r="AC1280" t="s">
        <v>36</v>
      </c>
    </row>
    <row r="1281" spans="1:29" x14ac:dyDescent="0.25">
      <c r="A1281" t="str">
        <f>CONCATENATE("Q",ROUNDUP(MONTH(Table1[[#This Row],[Month]])/3,0))</f>
        <v>Q2</v>
      </c>
      <c r="B1281" s="14">
        <f>EOMONTH(Table1[[#This Row],[Credit Date]],-1)+1</f>
        <v>42522</v>
      </c>
      <c r="C1281" t="str">
        <f>CONCATENATE(Table1[[#This Row],[Issuer Last Name]],", ",Table1[[#This Row],[Issuer First Name]])</f>
        <v>No. 090, Employee</v>
      </c>
      <c r="D1281" t="str">
        <f>CONCATENATE(Table1[[#This Row],[Approver Last Name]],", ",Table1[[#This Row],[Approver First Name]])</f>
        <v>No. 090, Employee</v>
      </c>
      <c r="E1281" t="str">
        <f>CONCATENATE(Table1[[#This Row],[Customer Last Name]],", ",Table1[[#This Row],[Customer First Name]])</f>
        <v>No. 12971, Client</v>
      </c>
      <c r="F12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1" t="str">
        <f>IF(Table1[[#This Row],[Transaction Type]]="Maintenance","Non-Sales","Sales")</f>
        <v>Non-Sales</v>
      </c>
      <c r="H1281">
        <f>IF(Table1[[#This Row],[Quarter]]="q2",1,"")</f>
        <v>1</v>
      </c>
      <c r="I1281" t="str">
        <f>IF(Table1[[#This Row],[Quarter]]="q3",1,"")</f>
        <v/>
      </c>
      <c r="J1281">
        <f>IF(Table1[[#This Row],[Quarter]]="Q2",Table1[[#This Row],[Credit Amount]],"")</f>
        <v>-180.27</v>
      </c>
      <c r="K1281" t="str">
        <f>IF(Table1[[#This Row],[Quarter]]="Q3",Table1[[#This Row],[Credit Amount]],"")</f>
        <v/>
      </c>
      <c r="L1281" t="str">
        <f>IF(Table1[[#This Row],[Transaction Type]]="Upgrade",Table1[[#This Row],[Credit Amount]],IF(Table1[[#This Row],[Transaction Type]]="Activation",Table1[[#This Row],[Credit Amount]],""))</f>
        <v/>
      </c>
      <c r="M1281">
        <f>IF(Table1[[#This Row],[Transaction Type]]="Maintenance",Table1[[#This Row],[Credit Amount]],"")</f>
        <v>-180.27</v>
      </c>
      <c r="N1281">
        <v>10090</v>
      </c>
      <c r="O1281" t="s">
        <v>2489</v>
      </c>
      <c r="P1281" t="s">
        <v>2579</v>
      </c>
      <c r="Q1281" t="s">
        <v>2340</v>
      </c>
      <c r="R1281">
        <v>10090</v>
      </c>
      <c r="S1281" t="s">
        <v>2489</v>
      </c>
      <c r="T1281" t="s">
        <v>2579</v>
      </c>
      <c r="U1281" t="s">
        <v>2340</v>
      </c>
      <c r="V1281" t="s">
        <v>103</v>
      </c>
      <c r="W1281">
        <v>100003970</v>
      </c>
      <c r="X1281">
        <v>8005552971</v>
      </c>
      <c r="Y1281" t="s">
        <v>2595</v>
      </c>
      <c r="Z1281" t="s">
        <v>5560</v>
      </c>
      <c r="AA1281" s="13">
        <v>-180.27</v>
      </c>
      <c r="AB1281" s="14">
        <v>42526</v>
      </c>
      <c r="AC1281" t="s">
        <v>36</v>
      </c>
    </row>
    <row r="1282" spans="1:29" x14ac:dyDescent="0.25">
      <c r="A1282" t="str">
        <f>CONCATENATE("Q",ROUNDUP(MONTH(Table1[[#This Row],[Month]])/3,0))</f>
        <v>Q2</v>
      </c>
      <c r="B1282" s="14">
        <f>EOMONTH(Table1[[#This Row],[Credit Date]],-1)+1</f>
        <v>42522</v>
      </c>
      <c r="C1282" t="str">
        <f>CONCATENATE(Table1[[#This Row],[Issuer Last Name]],", ",Table1[[#This Row],[Issuer First Name]])</f>
        <v>No. 090, Employee</v>
      </c>
      <c r="D1282" t="str">
        <f>CONCATENATE(Table1[[#This Row],[Approver Last Name]],", ",Table1[[#This Row],[Approver First Name]])</f>
        <v>No. 090, Employee</v>
      </c>
      <c r="E1282" t="str">
        <f>CONCATENATE(Table1[[#This Row],[Customer Last Name]],", ",Table1[[#This Row],[Customer First Name]])</f>
        <v>No. 11670, Client</v>
      </c>
      <c r="F12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2" t="str">
        <f>IF(Table1[[#This Row],[Transaction Type]]="Maintenance","Non-Sales","Sales")</f>
        <v>Non-Sales</v>
      </c>
      <c r="H1282">
        <f>IF(Table1[[#This Row],[Quarter]]="q2",1,"")</f>
        <v>1</v>
      </c>
      <c r="I1282" t="str">
        <f>IF(Table1[[#This Row],[Quarter]]="q3",1,"")</f>
        <v/>
      </c>
      <c r="J1282">
        <f>IF(Table1[[#This Row],[Quarter]]="Q2",Table1[[#This Row],[Credit Amount]],"")</f>
        <v>-58.96</v>
      </c>
      <c r="K1282" t="str">
        <f>IF(Table1[[#This Row],[Quarter]]="Q3",Table1[[#This Row],[Credit Amount]],"")</f>
        <v/>
      </c>
      <c r="L1282" t="str">
        <f>IF(Table1[[#This Row],[Transaction Type]]="Upgrade",Table1[[#This Row],[Credit Amount]],IF(Table1[[#This Row],[Transaction Type]]="Activation",Table1[[#This Row],[Credit Amount]],""))</f>
        <v/>
      </c>
      <c r="M1282">
        <f>IF(Table1[[#This Row],[Transaction Type]]="Maintenance",Table1[[#This Row],[Credit Amount]],"")</f>
        <v>-58.96</v>
      </c>
      <c r="N1282">
        <v>10090</v>
      </c>
      <c r="O1282" t="s">
        <v>2489</v>
      </c>
      <c r="P1282" t="s">
        <v>2579</v>
      </c>
      <c r="Q1282" t="s">
        <v>2340</v>
      </c>
      <c r="R1282">
        <v>10090</v>
      </c>
      <c r="S1282" t="s">
        <v>2489</v>
      </c>
      <c r="T1282" t="s">
        <v>2579</v>
      </c>
      <c r="U1282" t="s">
        <v>2340</v>
      </c>
      <c r="V1282" t="s">
        <v>103</v>
      </c>
      <c r="W1282">
        <v>100002669</v>
      </c>
      <c r="X1282">
        <v>8005551670</v>
      </c>
      <c r="Y1282" t="s">
        <v>2595</v>
      </c>
      <c r="Z1282" t="s">
        <v>4265</v>
      </c>
      <c r="AA1282" s="13">
        <v>-58.96</v>
      </c>
      <c r="AB1282" s="14">
        <v>42529</v>
      </c>
      <c r="AC1282" t="s">
        <v>36</v>
      </c>
    </row>
    <row r="1283" spans="1:29" x14ac:dyDescent="0.25">
      <c r="A1283" t="str">
        <f>CONCATENATE("Q",ROUNDUP(MONTH(Table1[[#This Row],[Month]])/3,0))</f>
        <v>Q2</v>
      </c>
      <c r="B1283" s="14">
        <f>EOMONTH(Table1[[#This Row],[Credit Date]],-1)+1</f>
        <v>42522</v>
      </c>
      <c r="C1283" t="str">
        <f>CONCATENATE(Table1[[#This Row],[Issuer Last Name]],", ",Table1[[#This Row],[Issuer First Name]])</f>
        <v>No. 090, Employee</v>
      </c>
      <c r="D1283" t="str">
        <f>CONCATENATE(Table1[[#This Row],[Approver Last Name]],", ",Table1[[#This Row],[Approver First Name]])</f>
        <v>No. 090, Employee</v>
      </c>
      <c r="E1283" t="str">
        <f>CONCATENATE(Table1[[#This Row],[Customer Last Name]],", ",Table1[[#This Row],[Customer First Name]])</f>
        <v>No. 10161, Client</v>
      </c>
      <c r="F12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3" t="str">
        <f>IF(Table1[[#This Row],[Transaction Type]]="Maintenance","Non-Sales","Sales")</f>
        <v>Non-Sales</v>
      </c>
      <c r="H1283">
        <f>IF(Table1[[#This Row],[Quarter]]="q2",1,"")</f>
        <v>1</v>
      </c>
      <c r="I1283" t="str">
        <f>IF(Table1[[#This Row],[Quarter]]="q3",1,"")</f>
        <v/>
      </c>
      <c r="J1283">
        <f>IF(Table1[[#This Row],[Quarter]]="Q2",Table1[[#This Row],[Credit Amount]],"")</f>
        <v>-441.33</v>
      </c>
      <c r="K1283" t="str">
        <f>IF(Table1[[#This Row],[Quarter]]="Q3",Table1[[#This Row],[Credit Amount]],"")</f>
        <v/>
      </c>
      <c r="L1283" t="str">
        <f>IF(Table1[[#This Row],[Transaction Type]]="Upgrade",Table1[[#This Row],[Credit Amount]],IF(Table1[[#This Row],[Transaction Type]]="Activation",Table1[[#This Row],[Credit Amount]],""))</f>
        <v/>
      </c>
      <c r="M1283">
        <f>IF(Table1[[#This Row],[Transaction Type]]="Maintenance",Table1[[#This Row],[Credit Amount]],"")</f>
        <v>-441.33</v>
      </c>
      <c r="N1283">
        <v>10090</v>
      </c>
      <c r="O1283" t="s">
        <v>2489</v>
      </c>
      <c r="P1283" t="s">
        <v>2579</v>
      </c>
      <c r="Q1283" t="s">
        <v>2340</v>
      </c>
      <c r="R1283">
        <v>10090</v>
      </c>
      <c r="S1283" t="s">
        <v>2489</v>
      </c>
      <c r="T1283" t="s">
        <v>2579</v>
      </c>
      <c r="U1283" t="s">
        <v>2340</v>
      </c>
      <c r="V1283" t="s">
        <v>103</v>
      </c>
      <c r="W1283">
        <v>100001160</v>
      </c>
      <c r="X1283">
        <v>8005550161</v>
      </c>
      <c r="Y1283" t="s">
        <v>2595</v>
      </c>
      <c r="Z1283" t="s">
        <v>2756</v>
      </c>
      <c r="AA1283" s="13">
        <v>-441.33</v>
      </c>
      <c r="AB1283" s="14">
        <v>42539</v>
      </c>
      <c r="AC1283" t="s">
        <v>36</v>
      </c>
    </row>
    <row r="1284" spans="1:29" x14ac:dyDescent="0.25">
      <c r="A1284" t="str">
        <f>CONCATENATE("Q",ROUNDUP(MONTH(Table1[[#This Row],[Month]])/3,0))</f>
        <v>Q2</v>
      </c>
      <c r="B1284" s="14">
        <f>EOMONTH(Table1[[#This Row],[Credit Date]],-1)+1</f>
        <v>42522</v>
      </c>
      <c r="C1284" t="str">
        <f>CONCATENATE(Table1[[#This Row],[Issuer Last Name]],", ",Table1[[#This Row],[Issuer First Name]])</f>
        <v>No. 090, Employee</v>
      </c>
      <c r="D1284" t="str">
        <f>CONCATENATE(Table1[[#This Row],[Approver Last Name]],", ",Table1[[#This Row],[Approver First Name]])</f>
        <v>No. 090, Employee</v>
      </c>
      <c r="E1284" t="str">
        <f>CONCATENATE(Table1[[#This Row],[Customer Last Name]],", ",Table1[[#This Row],[Customer First Name]])</f>
        <v>No. 12252, Client</v>
      </c>
      <c r="F12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4" t="str">
        <f>IF(Table1[[#This Row],[Transaction Type]]="Maintenance","Non-Sales","Sales")</f>
        <v>Non-Sales</v>
      </c>
      <c r="H1284">
        <f>IF(Table1[[#This Row],[Quarter]]="q2",1,"")</f>
        <v>1</v>
      </c>
      <c r="I1284" t="str">
        <f>IF(Table1[[#This Row],[Quarter]]="q3",1,"")</f>
        <v/>
      </c>
      <c r="J1284">
        <f>IF(Table1[[#This Row],[Quarter]]="Q2",Table1[[#This Row],[Credit Amount]],"")</f>
        <v>-494.86</v>
      </c>
      <c r="K1284" t="str">
        <f>IF(Table1[[#This Row],[Quarter]]="Q3",Table1[[#This Row],[Credit Amount]],"")</f>
        <v/>
      </c>
      <c r="L1284" t="str">
        <f>IF(Table1[[#This Row],[Transaction Type]]="Upgrade",Table1[[#This Row],[Credit Amount]],IF(Table1[[#This Row],[Transaction Type]]="Activation",Table1[[#This Row],[Credit Amount]],""))</f>
        <v/>
      </c>
      <c r="M1284">
        <f>IF(Table1[[#This Row],[Transaction Type]]="Maintenance",Table1[[#This Row],[Credit Amount]],"")</f>
        <v>-494.86</v>
      </c>
      <c r="N1284">
        <v>10090</v>
      </c>
      <c r="O1284" t="s">
        <v>2489</v>
      </c>
      <c r="P1284" t="s">
        <v>2579</v>
      </c>
      <c r="Q1284" t="s">
        <v>2340</v>
      </c>
      <c r="R1284">
        <v>10090</v>
      </c>
      <c r="S1284" t="s">
        <v>2489</v>
      </c>
      <c r="T1284" t="s">
        <v>2579</v>
      </c>
      <c r="U1284" t="s">
        <v>2340</v>
      </c>
      <c r="V1284" t="s">
        <v>103</v>
      </c>
      <c r="W1284">
        <v>100003251</v>
      </c>
      <c r="X1284">
        <v>8005552252</v>
      </c>
      <c r="Y1284" t="s">
        <v>2595</v>
      </c>
      <c r="Z1284" t="s">
        <v>4847</v>
      </c>
      <c r="AA1284" s="13">
        <v>-494.86</v>
      </c>
      <c r="AB1284" s="14">
        <v>42543</v>
      </c>
      <c r="AC1284" t="s">
        <v>36</v>
      </c>
    </row>
    <row r="1285" spans="1:29" x14ac:dyDescent="0.25">
      <c r="A1285" t="str">
        <f>CONCATENATE("Q",ROUNDUP(MONTH(Table1[[#This Row],[Month]])/3,0))</f>
        <v>Q2</v>
      </c>
      <c r="B1285" s="14">
        <f>EOMONTH(Table1[[#This Row],[Credit Date]],-1)+1</f>
        <v>42522</v>
      </c>
      <c r="C1285" t="str">
        <f>CONCATENATE(Table1[[#This Row],[Issuer Last Name]],", ",Table1[[#This Row],[Issuer First Name]])</f>
        <v>No. 090, Employee</v>
      </c>
      <c r="D1285" t="str">
        <f>CONCATENATE(Table1[[#This Row],[Approver Last Name]],", ",Table1[[#This Row],[Approver First Name]])</f>
        <v>No. 090, Employee</v>
      </c>
      <c r="E1285" t="str">
        <f>CONCATENATE(Table1[[#This Row],[Customer Last Name]],", ",Table1[[#This Row],[Customer First Name]])</f>
        <v>No. 10325, Client</v>
      </c>
      <c r="F12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5" t="str">
        <f>IF(Table1[[#This Row],[Transaction Type]]="Maintenance","Non-Sales","Sales")</f>
        <v>Non-Sales</v>
      </c>
      <c r="H1285">
        <f>IF(Table1[[#This Row],[Quarter]]="q2",1,"")</f>
        <v>1</v>
      </c>
      <c r="I1285" t="str">
        <f>IF(Table1[[#This Row],[Quarter]]="q3",1,"")</f>
        <v/>
      </c>
      <c r="J1285">
        <f>IF(Table1[[#This Row],[Quarter]]="Q2",Table1[[#This Row],[Credit Amount]],"")</f>
        <v>-183.45</v>
      </c>
      <c r="K1285" t="str">
        <f>IF(Table1[[#This Row],[Quarter]]="Q3",Table1[[#This Row],[Credit Amount]],"")</f>
        <v/>
      </c>
      <c r="L1285" t="str">
        <f>IF(Table1[[#This Row],[Transaction Type]]="Upgrade",Table1[[#This Row],[Credit Amount]],IF(Table1[[#This Row],[Transaction Type]]="Activation",Table1[[#This Row],[Credit Amount]],""))</f>
        <v/>
      </c>
      <c r="M1285">
        <f>IF(Table1[[#This Row],[Transaction Type]]="Maintenance",Table1[[#This Row],[Credit Amount]],"")</f>
        <v>-183.45</v>
      </c>
      <c r="N1285">
        <v>10090</v>
      </c>
      <c r="O1285" t="s">
        <v>2489</v>
      </c>
      <c r="P1285" t="s">
        <v>2579</v>
      </c>
      <c r="Q1285" t="s">
        <v>2340</v>
      </c>
      <c r="R1285">
        <v>10090</v>
      </c>
      <c r="S1285" t="s">
        <v>2489</v>
      </c>
      <c r="T1285" t="s">
        <v>2579</v>
      </c>
      <c r="U1285" t="s">
        <v>2340</v>
      </c>
      <c r="V1285" t="s">
        <v>103</v>
      </c>
      <c r="W1285">
        <v>100001324</v>
      </c>
      <c r="X1285">
        <v>8005550325</v>
      </c>
      <c r="Y1285" t="s">
        <v>2595</v>
      </c>
      <c r="Z1285" t="s">
        <v>2920</v>
      </c>
      <c r="AA1285" s="13">
        <v>-183.45</v>
      </c>
      <c r="AB1285" s="14">
        <v>42543</v>
      </c>
      <c r="AC1285" t="s">
        <v>36</v>
      </c>
    </row>
    <row r="1286" spans="1:29" x14ac:dyDescent="0.25">
      <c r="A1286" t="str">
        <f>CONCATENATE("Q",ROUNDUP(MONTH(Table1[[#This Row],[Month]])/3,0))</f>
        <v>Q2</v>
      </c>
      <c r="B1286" s="14">
        <f>EOMONTH(Table1[[#This Row],[Credit Date]],-1)+1</f>
        <v>42522</v>
      </c>
      <c r="C1286" t="str">
        <f>CONCATENATE(Table1[[#This Row],[Issuer Last Name]],", ",Table1[[#This Row],[Issuer First Name]])</f>
        <v>No. 090, Employee</v>
      </c>
      <c r="D1286" t="str">
        <f>CONCATENATE(Table1[[#This Row],[Approver Last Name]],", ",Table1[[#This Row],[Approver First Name]])</f>
        <v>No. 090, Employee</v>
      </c>
      <c r="E1286" t="str">
        <f>CONCATENATE(Table1[[#This Row],[Customer Last Name]],", ",Table1[[#This Row],[Customer First Name]])</f>
        <v>No. 10617, Client</v>
      </c>
      <c r="F12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6" t="str">
        <f>IF(Table1[[#This Row],[Transaction Type]]="Maintenance","Non-Sales","Sales")</f>
        <v>Non-Sales</v>
      </c>
      <c r="H1286">
        <f>IF(Table1[[#This Row],[Quarter]]="q2",1,"")</f>
        <v>1</v>
      </c>
      <c r="I1286" t="str">
        <f>IF(Table1[[#This Row],[Quarter]]="q3",1,"")</f>
        <v/>
      </c>
      <c r="J1286">
        <f>IF(Table1[[#This Row],[Quarter]]="Q2",Table1[[#This Row],[Credit Amount]],"")</f>
        <v>-129.78</v>
      </c>
      <c r="K1286" t="str">
        <f>IF(Table1[[#This Row],[Quarter]]="Q3",Table1[[#This Row],[Credit Amount]],"")</f>
        <v/>
      </c>
      <c r="L1286" t="str">
        <f>IF(Table1[[#This Row],[Transaction Type]]="Upgrade",Table1[[#This Row],[Credit Amount]],IF(Table1[[#This Row],[Transaction Type]]="Activation",Table1[[#This Row],[Credit Amount]],""))</f>
        <v/>
      </c>
      <c r="M1286">
        <f>IF(Table1[[#This Row],[Transaction Type]]="Maintenance",Table1[[#This Row],[Credit Amount]],"")</f>
        <v>-129.78</v>
      </c>
      <c r="N1286">
        <v>10090</v>
      </c>
      <c r="O1286" t="s">
        <v>2489</v>
      </c>
      <c r="P1286" t="s">
        <v>2579</v>
      </c>
      <c r="Q1286" t="s">
        <v>2340</v>
      </c>
      <c r="R1286">
        <v>10090</v>
      </c>
      <c r="S1286" t="s">
        <v>2489</v>
      </c>
      <c r="T1286" t="s">
        <v>2579</v>
      </c>
      <c r="U1286" t="s">
        <v>2340</v>
      </c>
      <c r="V1286" t="s">
        <v>103</v>
      </c>
      <c r="W1286">
        <v>100001616</v>
      </c>
      <c r="X1286">
        <v>8005550617</v>
      </c>
      <c r="Y1286" t="s">
        <v>2595</v>
      </c>
      <c r="Z1286" t="s">
        <v>3212</v>
      </c>
      <c r="AA1286" s="13">
        <v>-129.78</v>
      </c>
      <c r="AB1286" s="14">
        <v>42549</v>
      </c>
      <c r="AC1286" t="s">
        <v>36</v>
      </c>
    </row>
    <row r="1287" spans="1:29" x14ac:dyDescent="0.25">
      <c r="A1287" t="str">
        <f>CONCATENATE("Q",ROUNDUP(MONTH(Table1[[#This Row],[Month]])/3,0))</f>
        <v>Q2</v>
      </c>
      <c r="B1287" s="14">
        <f>EOMONTH(Table1[[#This Row],[Credit Date]],-1)+1</f>
        <v>42522</v>
      </c>
      <c r="C1287" t="str">
        <f>CONCATENATE(Table1[[#This Row],[Issuer Last Name]],", ",Table1[[#This Row],[Issuer First Name]])</f>
        <v>No. 090, Employee</v>
      </c>
      <c r="D1287" t="str">
        <f>CONCATENATE(Table1[[#This Row],[Approver Last Name]],", ",Table1[[#This Row],[Approver First Name]])</f>
        <v>No. 090, Employee</v>
      </c>
      <c r="E1287" t="str">
        <f>CONCATENATE(Table1[[#This Row],[Customer Last Name]],", ",Table1[[#This Row],[Customer First Name]])</f>
        <v>No. 13060, Client</v>
      </c>
      <c r="F12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7" t="str">
        <f>IF(Table1[[#This Row],[Transaction Type]]="Maintenance","Non-Sales","Sales")</f>
        <v>Non-Sales</v>
      </c>
      <c r="H1287">
        <f>IF(Table1[[#This Row],[Quarter]]="q2",1,"")</f>
        <v>1</v>
      </c>
      <c r="I1287" t="str">
        <f>IF(Table1[[#This Row],[Quarter]]="q3",1,"")</f>
        <v/>
      </c>
      <c r="J1287">
        <f>IF(Table1[[#This Row],[Quarter]]="Q2",Table1[[#This Row],[Credit Amount]],"")</f>
        <v>-144.72999999999999</v>
      </c>
      <c r="K1287" t="str">
        <f>IF(Table1[[#This Row],[Quarter]]="Q3",Table1[[#This Row],[Credit Amount]],"")</f>
        <v/>
      </c>
      <c r="L1287" t="str">
        <f>IF(Table1[[#This Row],[Transaction Type]]="Upgrade",Table1[[#This Row],[Credit Amount]],IF(Table1[[#This Row],[Transaction Type]]="Activation",Table1[[#This Row],[Credit Amount]],""))</f>
        <v/>
      </c>
      <c r="M1287">
        <f>IF(Table1[[#This Row],[Transaction Type]]="Maintenance",Table1[[#This Row],[Credit Amount]],"")</f>
        <v>-144.72999999999999</v>
      </c>
      <c r="N1287">
        <v>10090</v>
      </c>
      <c r="O1287" t="s">
        <v>2489</v>
      </c>
      <c r="P1287" t="s">
        <v>2579</v>
      </c>
      <c r="Q1287" t="s">
        <v>2340</v>
      </c>
      <c r="R1287">
        <v>10090</v>
      </c>
      <c r="S1287" t="s">
        <v>2489</v>
      </c>
      <c r="T1287" t="s">
        <v>2579</v>
      </c>
      <c r="U1287" t="s">
        <v>2340</v>
      </c>
      <c r="V1287" t="s">
        <v>103</v>
      </c>
      <c r="W1287">
        <v>100004059</v>
      </c>
      <c r="X1287">
        <v>8005553060</v>
      </c>
      <c r="Y1287" t="s">
        <v>2595</v>
      </c>
      <c r="Z1287" t="s">
        <v>5648</v>
      </c>
      <c r="AA1287" s="13">
        <v>-144.72999999999999</v>
      </c>
      <c r="AB1287" s="14">
        <v>42550</v>
      </c>
      <c r="AC1287" t="s">
        <v>36</v>
      </c>
    </row>
    <row r="1288" spans="1:29" x14ac:dyDescent="0.25">
      <c r="A1288" t="str">
        <f>CONCATENATE("Q",ROUNDUP(MONTH(Table1[[#This Row],[Month]])/3,0))</f>
        <v>Q3</v>
      </c>
      <c r="B1288" s="14">
        <f>EOMONTH(Table1[[#This Row],[Credit Date]],-1)+1</f>
        <v>42552</v>
      </c>
      <c r="C1288" t="str">
        <f>CONCATENATE(Table1[[#This Row],[Issuer Last Name]],", ",Table1[[#This Row],[Issuer First Name]])</f>
        <v>No. 090, Employee</v>
      </c>
      <c r="D1288" t="str">
        <f>CONCATENATE(Table1[[#This Row],[Approver Last Name]],", ",Table1[[#This Row],[Approver First Name]])</f>
        <v>No. 090, Employee</v>
      </c>
      <c r="E1288" t="str">
        <f>CONCATENATE(Table1[[#This Row],[Customer Last Name]],", ",Table1[[#This Row],[Customer First Name]])</f>
        <v>No. 13372, Client</v>
      </c>
      <c r="F12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8" t="str">
        <f>IF(Table1[[#This Row],[Transaction Type]]="Maintenance","Non-Sales","Sales")</f>
        <v>Non-Sales</v>
      </c>
      <c r="H1288" t="str">
        <f>IF(Table1[[#This Row],[Quarter]]="q2",1,"")</f>
        <v/>
      </c>
      <c r="I1288">
        <f>IF(Table1[[#This Row],[Quarter]]="q3",1,"")</f>
        <v>1</v>
      </c>
      <c r="J1288" t="str">
        <f>IF(Table1[[#This Row],[Quarter]]="Q2",Table1[[#This Row],[Credit Amount]],"")</f>
        <v/>
      </c>
      <c r="K1288">
        <f>IF(Table1[[#This Row],[Quarter]]="Q3",Table1[[#This Row],[Credit Amount]],"")</f>
        <v>-82.47</v>
      </c>
      <c r="L1288" t="str">
        <f>IF(Table1[[#This Row],[Transaction Type]]="Upgrade",Table1[[#This Row],[Credit Amount]],IF(Table1[[#This Row],[Transaction Type]]="Activation",Table1[[#This Row],[Credit Amount]],""))</f>
        <v/>
      </c>
      <c r="M1288">
        <f>IF(Table1[[#This Row],[Transaction Type]]="Maintenance",Table1[[#This Row],[Credit Amount]],"")</f>
        <v>-82.47</v>
      </c>
      <c r="N1288">
        <v>10090</v>
      </c>
      <c r="O1288" t="s">
        <v>2489</v>
      </c>
      <c r="P1288" t="s">
        <v>2579</v>
      </c>
      <c r="Q1288" t="s">
        <v>2340</v>
      </c>
      <c r="R1288">
        <v>10090</v>
      </c>
      <c r="S1288" t="s">
        <v>2489</v>
      </c>
      <c r="T1288" t="s">
        <v>2579</v>
      </c>
      <c r="U1288" t="s">
        <v>2340</v>
      </c>
      <c r="V1288" t="s">
        <v>103</v>
      </c>
      <c r="W1288">
        <v>100004371</v>
      </c>
      <c r="X1288">
        <v>8005553372</v>
      </c>
      <c r="Y1288" t="s">
        <v>2595</v>
      </c>
      <c r="Z1288" t="s">
        <v>5960</v>
      </c>
      <c r="AA1288" s="13">
        <v>-82.47</v>
      </c>
      <c r="AB1288" s="14">
        <v>42557</v>
      </c>
      <c r="AC1288" t="s">
        <v>36</v>
      </c>
    </row>
    <row r="1289" spans="1:29" x14ac:dyDescent="0.25">
      <c r="A1289" t="str">
        <f>CONCATENATE("Q",ROUNDUP(MONTH(Table1[[#This Row],[Month]])/3,0))</f>
        <v>Q3</v>
      </c>
      <c r="B1289" s="14">
        <f>EOMONTH(Table1[[#This Row],[Credit Date]],-1)+1</f>
        <v>42552</v>
      </c>
      <c r="C1289" t="str">
        <f>CONCATENATE(Table1[[#This Row],[Issuer Last Name]],", ",Table1[[#This Row],[Issuer First Name]])</f>
        <v>No. 090, Employee</v>
      </c>
      <c r="D1289" t="str">
        <f>CONCATENATE(Table1[[#This Row],[Approver Last Name]],", ",Table1[[#This Row],[Approver First Name]])</f>
        <v>No. 090, Employee</v>
      </c>
      <c r="E1289" t="str">
        <f>CONCATENATE(Table1[[#This Row],[Customer Last Name]],", ",Table1[[#This Row],[Customer First Name]])</f>
        <v>No. 12848, Client</v>
      </c>
      <c r="F12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89" t="str">
        <f>IF(Table1[[#This Row],[Transaction Type]]="Maintenance","Non-Sales","Sales")</f>
        <v>Non-Sales</v>
      </c>
      <c r="H1289" t="str">
        <f>IF(Table1[[#This Row],[Quarter]]="q2",1,"")</f>
        <v/>
      </c>
      <c r="I1289">
        <f>IF(Table1[[#This Row],[Quarter]]="q3",1,"")</f>
        <v>1</v>
      </c>
      <c r="J1289" t="str">
        <f>IF(Table1[[#This Row],[Quarter]]="Q2",Table1[[#This Row],[Credit Amount]],"")</f>
        <v/>
      </c>
      <c r="K1289">
        <f>IF(Table1[[#This Row],[Quarter]]="Q3",Table1[[#This Row],[Credit Amount]],"")</f>
        <v>-61.32</v>
      </c>
      <c r="L1289" t="str">
        <f>IF(Table1[[#This Row],[Transaction Type]]="Upgrade",Table1[[#This Row],[Credit Amount]],IF(Table1[[#This Row],[Transaction Type]]="Activation",Table1[[#This Row],[Credit Amount]],""))</f>
        <v/>
      </c>
      <c r="M1289">
        <f>IF(Table1[[#This Row],[Transaction Type]]="Maintenance",Table1[[#This Row],[Credit Amount]],"")</f>
        <v>-61.32</v>
      </c>
      <c r="N1289">
        <v>10090</v>
      </c>
      <c r="O1289" t="s">
        <v>2489</v>
      </c>
      <c r="P1289" t="s">
        <v>2579</v>
      </c>
      <c r="Q1289" t="s">
        <v>2340</v>
      </c>
      <c r="R1289">
        <v>10090</v>
      </c>
      <c r="S1289" t="s">
        <v>2489</v>
      </c>
      <c r="T1289" t="s">
        <v>2579</v>
      </c>
      <c r="U1289" t="s">
        <v>2340</v>
      </c>
      <c r="V1289" t="s">
        <v>103</v>
      </c>
      <c r="W1289">
        <v>100003847</v>
      </c>
      <c r="X1289">
        <v>8005552848</v>
      </c>
      <c r="Y1289" t="s">
        <v>2595</v>
      </c>
      <c r="Z1289" t="s">
        <v>5439</v>
      </c>
      <c r="AA1289" s="13">
        <v>-61.32</v>
      </c>
      <c r="AB1289" s="14">
        <v>42561</v>
      </c>
      <c r="AC1289" t="s">
        <v>36</v>
      </c>
    </row>
    <row r="1290" spans="1:29" x14ac:dyDescent="0.25">
      <c r="A1290" t="str">
        <f>CONCATENATE("Q",ROUNDUP(MONTH(Table1[[#This Row],[Month]])/3,0))</f>
        <v>Q3</v>
      </c>
      <c r="B1290" s="14">
        <f>EOMONTH(Table1[[#This Row],[Credit Date]],-1)+1</f>
        <v>42552</v>
      </c>
      <c r="C1290" t="str">
        <f>CONCATENATE(Table1[[#This Row],[Issuer Last Name]],", ",Table1[[#This Row],[Issuer First Name]])</f>
        <v>No. 090, Employee</v>
      </c>
      <c r="D1290" t="str">
        <f>CONCATENATE(Table1[[#This Row],[Approver Last Name]],", ",Table1[[#This Row],[Approver First Name]])</f>
        <v>No. 090, Employee</v>
      </c>
      <c r="E1290" t="str">
        <f>CONCATENATE(Table1[[#This Row],[Customer Last Name]],", ",Table1[[#This Row],[Customer First Name]])</f>
        <v>No. 13227, Client</v>
      </c>
      <c r="F12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0" t="str">
        <f>IF(Table1[[#This Row],[Transaction Type]]="Maintenance","Non-Sales","Sales")</f>
        <v>Non-Sales</v>
      </c>
      <c r="H1290" t="str">
        <f>IF(Table1[[#This Row],[Quarter]]="q2",1,"")</f>
        <v/>
      </c>
      <c r="I1290">
        <f>IF(Table1[[#This Row],[Quarter]]="q3",1,"")</f>
        <v>1</v>
      </c>
      <c r="J1290" t="str">
        <f>IF(Table1[[#This Row],[Quarter]]="Q2",Table1[[#This Row],[Credit Amount]],"")</f>
        <v/>
      </c>
      <c r="K1290">
        <f>IF(Table1[[#This Row],[Quarter]]="Q3",Table1[[#This Row],[Credit Amount]],"")</f>
        <v>-83.96</v>
      </c>
      <c r="L1290" t="str">
        <f>IF(Table1[[#This Row],[Transaction Type]]="Upgrade",Table1[[#This Row],[Credit Amount]],IF(Table1[[#This Row],[Transaction Type]]="Activation",Table1[[#This Row],[Credit Amount]],""))</f>
        <v/>
      </c>
      <c r="M1290">
        <f>IF(Table1[[#This Row],[Transaction Type]]="Maintenance",Table1[[#This Row],[Credit Amount]],"")</f>
        <v>-83.96</v>
      </c>
      <c r="N1290">
        <v>10090</v>
      </c>
      <c r="O1290" t="s">
        <v>2489</v>
      </c>
      <c r="P1290" t="s">
        <v>2579</v>
      </c>
      <c r="Q1290" t="s">
        <v>2340</v>
      </c>
      <c r="R1290">
        <v>10090</v>
      </c>
      <c r="S1290" t="s">
        <v>2489</v>
      </c>
      <c r="T1290" t="s">
        <v>2579</v>
      </c>
      <c r="U1290" t="s">
        <v>2340</v>
      </c>
      <c r="V1290" t="s">
        <v>103</v>
      </c>
      <c r="W1290">
        <v>100004226</v>
      </c>
      <c r="X1290">
        <v>8005553227</v>
      </c>
      <c r="Y1290" t="s">
        <v>2595</v>
      </c>
      <c r="Z1290" t="s">
        <v>5815</v>
      </c>
      <c r="AA1290" s="13">
        <v>-83.96</v>
      </c>
      <c r="AB1290" s="14">
        <v>42561</v>
      </c>
      <c r="AC1290" t="s">
        <v>36</v>
      </c>
    </row>
    <row r="1291" spans="1:29" x14ac:dyDescent="0.25">
      <c r="A1291" t="str">
        <f>CONCATENATE("Q",ROUNDUP(MONTH(Table1[[#This Row],[Month]])/3,0))</f>
        <v>Q3</v>
      </c>
      <c r="B1291" s="14">
        <f>EOMONTH(Table1[[#This Row],[Credit Date]],-1)+1</f>
        <v>42552</v>
      </c>
      <c r="C1291" t="str">
        <f>CONCATENATE(Table1[[#This Row],[Issuer Last Name]],", ",Table1[[#This Row],[Issuer First Name]])</f>
        <v>No. 090, Employee</v>
      </c>
      <c r="D1291" t="str">
        <f>CONCATENATE(Table1[[#This Row],[Approver Last Name]],", ",Table1[[#This Row],[Approver First Name]])</f>
        <v>No. 090, Employee</v>
      </c>
      <c r="E1291" t="str">
        <f>CONCATENATE(Table1[[#This Row],[Customer Last Name]],", ",Table1[[#This Row],[Customer First Name]])</f>
        <v>No. 13136, Client</v>
      </c>
      <c r="F12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1" t="str">
        <f>IF(Table1[[#This Row],[Transaction Type]]="Maintenance","Non-Sales","Sales")</f>
        <v>Sales</v>
      </c>
      <c r="H1291" t="str">
        <f>IF(Table1[[#This Row],[Quarter]]="q2",1,"")</f>
        <v/>
      </c>
      <c r="I1291">
        <f>IF(Table1[[#This Row],[Quarter]]="q3",1,"")</f>
        <v>1</v>
      </c>
      <c r="J1291" t="str">
        <f>IF(Table1[[#This Row],[Quarter]]="Q2",Table1[[#This Row],[Credit Amount]],"")</f>
        <v/>
      </c>
      <c r="K1291">
        <f>IF(Table1[[#This Row],[Quarter]]="Q3",Table1[[#This Row],[Credit Amount]],"")</f>
        <v>-52.43</v>
      </c>
      <c r="L1291">
        <f>IF(Table1[[#This Row],[Transaction Type]]="Upgrade",Table1[[#This Row],[Credit Amount]],IF(Table1[[#This Row],[Transaction Type]]="Activation",Table1[[#This Row],[Credit Amount]],""))</f>
        <v>-52.43</v>
      </c>
      <c r="M1291" t="str">
        <f>IF(Table1[[#This Row],[Transaction Type]]="Maintenance",Table1[[#This Row],[Credit Amount]],"")</f>
        <v/>
      </c>
      <c r="N1291">
        <v>10090</v>
      </c>
      <c r="O1291" t="s">
        <v>2489</v>
      </c>
      <c r="P1291" t="s">
        <v>2579</v>
      </c>
      <c r="Q1291" t="s">
        <v>2340</v>
      </c>
      <c r="R1291">
        <v>10090</v>
      </c>
      <c r="S1291" t="s">
        <v>2489</v>
      </c>
      <c r="T1291" t="s">
        <v>2579</v>
      </c>
      <c r="U1291" t="s">
        <v>2340</v>
      </c>
      <c r="V1291" t="s">
        <v>103</v>
      </c>
      <c r="W1291">
        <v>100004135</v>
      </c>
      <c r="X1291">
        <v>8005553136</v>
      </c>
      <c r="Y1291" t="s">
        <v>2595</v>
      </c>
      <c r="Z1291" t="s">
        <v>5724</v>
      </c>
      <c r="AA1291" s="13">
        <v>-52.43</v>
      </c>
      <c r="AB1291" s="14">
        <v>42563</v>
      </c>
      <c r="AC1291" t="s">
        <v>37</v>
      </c>
    </row>
    <row r="1292" spans="1:29" x14ac:dyDescent="0.25">
      <c r="A1292" t="str">
        <f>CONCATENATE("Q",ROUNDUP(MONTH(Table1[[#This Row],[Month]])/3,0))</f>
        <v>Q3</v>
      </c>
      <c r="B1292" s="14">
        <f>EOMONTH(Table1[[#This Row],[Credit Date]],-1)+1</f>
        <v>42552</v>
      </c>
      <c r="C1292" t="str">
        <f>CONCATENATE(Table1[[#This Row],[Issuer Last Name]],", ",Table1[[#This Row],[Issuer First Name]])</f>
        <v>No. 090, Employee</v>
      </c>
      <c r="D1292" t="str">
        <f>CONCATENATE(Table1[[#This Row],[Approver Last Name]],", ",Table1[[#This Row],[Approver First Name]])</f>
        <v>No. 090, Employee</v>
      </c>
      <c r="E1292" t="str">
        <f>CONCATENATE(Table1[[#This Row],[Customer Last Name]],", ",Table1[[#This Row],[Customer First Name]])</f>
        <v>No. 13463, Client</v>
      </c>
      <c r="F12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2" t="str">
        <f>IF(Table1[[#This Row],[Transaction Type]]="Maintenance","Non-Sales","Sales")</f>
        <v>Non-Sales</v>
      </c>
      <c r="H1292" t="str">
        <f>IF(Table1[[#This Row],[Quarter]]="q2",1,"")</f>
        <v/>
      </c>
      <c r="I1292">
        <f>IF(Table1[[#This Row],[Quarter]]="q3",1,"")</f>
        <v>1</v>
      </c>
      <c r="J1292" t="str">
        <f>IF(Table1[[#This Row],[Quarter]]="Q2",Table1[[#This Row],[Credit Amount]],"")</f>
        <v/>
      </c>
      <c r="K1292">
        <f>IF(Table1[[#This Row],[Quarter]]="Q3",Table1[[#This Row],[Credit Amount]],"")</f>
        <v>-439.86</v>
      </c>
      <c r="L1292" t="str">
        <f>IF(Table1[[#This Row],[Transaction Type]]="Upgrade",Table1[[#This Row],[Credit Amount]],IF(Table1[[#This Row],[Transaction Type]]="Activation",Table1[[#This Row],[Credit Amount]],""))</f>
        <v/>
      </c>
      <c r="M1292">
        <f>IF(Table1[[#This Row],[Transaction Type]]="Maintenance",Table1[[#This Row],[Credit Amount]],"")</f>
        <v>-439.86</v>
      </c>
      <c r="N1292">
        <v>10090</v>
      </c>
      <c r="O1292" t="s">
        <v>2489</v>
      </c>
      <c r="P1292" t="s">
        <v>2579</v>
      </c>
      <c r="Q1292" t="s">
        <v>2340</v>
      </c>
      <c r="R1292">
        <v>10090</v>
      </c>
      <c r="S1292" t="s">
        <v>2489</v>
      </c>
      <c r="T1292" t="s">
        <v>2579</v>
      </c>
      <c r="U1292" t="s">
        <v>2340</v>
      </c>
      <c r="V1292" t="s">
        <v>103</v>
      </c>
      <c r="W1292">
        <v>100004462</v>
      </c>
      <c r="X1292">
        <v>8005553463</v>
      </c>
      <c r="Y1292" t="s">
        <v>2595</v>
      </c>
      <c r="Z1292" t="s">
        <v>6051</v>
      </c>
      <c r="AA1292" s="13">
        <v>-439.86</v>
      </c>
      <c r="AB1292" s="14">
        <v>42565</v>
      </c>
      <c r="AC1292" t="s">
        <v>36</v>
      </c>
    </row>
    <row r="1293" spans="1:29" x14ac:dyDescent="0.25">
      <c r="A1293" t="str">
        <f>CONCATENATE("Q",ROUNDUP(MONTH(Table1[[#This Row],[Month]])/3,0))</f>
        <v>Q3</v>
      </c>
      <c r="B1293" s="14">
        <f>EOMONTH(Table1[[#This Row],[Credit Date]],-1)+1</f>
        <v>42552</v>
      </c>
      <c r="C1293" t="str">
        <f>CONCATENATE(Table1[[#This Row],[Issuer Last Name]],", ",Table1[[#This Row],[Issuer First Name]])</f>
        <v>No. 090, Employee</v>
      </c>
      <c r="D1293" t="str">
        <f>CONCATENATE(Table1[[#This Row],[Approver Last Name]],", ",Table1[[#This Row],[Approver First Name]])</f>
        <v>No. 090, Employee</v>
      </c>
      <c r="E1293" t="str">
        <f>CONCATENATE(Table1[[#This Row],[Customer Last Name]],", ",Table1[[#This Row],[Customer First Name]])</f>
        <v>No. 13289, Client</v>
      </c>
      <c r="F12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3" t="str">
        <f>IF(Table1[[#This Row],[Transaction Type]]="Maintenance","Non-Sales","Sales")</f>
        <v>Non-Sales</v>
      </c>
      <c r="H1293" t="str">
        <f>IF(Table1[[#This Row],[Quarter]]="q2",1,"")</f>
        <v/>
      </c>
      <c r="I1293">
        <f>IF(Table1[[#This Row],[Quarter]]="q3",1,"")</f>
        <v>1</v>
      </c>
      <c r="J1293" t="str">
        <f>IF(Table1[[#This Row],[Quarter]]="Q2",Table1[[#This Row],[Credit Amount]],"")</f>
        <v/>
      </c>
      <c r="K1293">
        <f>IF(Table1[[#This Row],[Quarter]]="Q3",Table1[[#This Row],[Credit Amount]],"")</f>
        <v>-469.89</v>
      </c>
      <c r="L1293" t="str">
        <f>IF(Table1[[#This Row],[Transaction Type]]="Upgrade",Table1[[#This Row],[Credit Amount]],IF(Table1[[#This Row],[Transaction Type]]="Activation",Table1[[#This Row],[Credit Amount]],""))</f>
        <v/>
      </c>
      <c r="M1293">
        <f>IF(Table1[[#This Row],[Transaction Type]]="Maintenance",Table1[[#This Row],[Credit Amount]],"")</f>
        <v>-469.89</v>
      </c>
      <c r="N1293">
        <v>10090</v>
      </c>
      <c r="O1293" t="s">
        <v>2489</v>
      </c>
      <c r="P1293" t="s">
        <v>2579</v>
      </c>
      <c r="Q1293" t="s">
        <v>2340</v>
      </c>
      <c r="R1293">
        <v>10090</v>
      </c>
      <c r="S1293" t="s">
        <v>2489</v>
      </c>
      <c r="T1293" t="s">
        <v>2579</v>
      </c>
      <c r="U1293" t="s">
        <v>2340</v>
      </c>
      <c r="V1293" t="s">
        <v>103</v>
      </c>
      <c r="W1293">
        <v>100004288</v>
      </c>
      <c r="X1293">
        <v>8005553289</v>
      </c>
      <c r="Y1293" t="s">
        <v>2595</v>
      </c>
      <c r="Z1293" t="s">
        <v>5877</v>
      </c>
      <c r="AA1293" s="13">
        <v>-469.89</v>
      </c>
      <c r="AB1293" s="14">
        <v>42571</v>
      </c>
      <c r="AC1293" t="s">
        <v>36</v>
      </c>
    </row>
    <row r="1294" spans="1:29" x14ac:dyDescent="0.25">
      <c r="A1294" t="str">
        <f>CONCATENATE("Q",ROUNDUP(MONTH(Table1[[#This Row],[Month]])/3,0))</f>
        <v>Q3</v>
      </c>
      <c r="B1294" s="14">
        <f>EOMONTH(Table1[[#This Row],[Credit Date]],-1)+1</f>
        <v>42552</v>
      </c>
      <c r="C1294" t="str">
        <f>CONCATENATE(Table1[[#This Row],[Issuer Last Name]],", ",Table1[[#This Row],[Issuer First Name]])</f>
        <v>No. 090, Employee</v>
      </c>
      <c r="D1294" t="str">
        <f>CONCATENATE(Table1[[#This Row],[Approver Last Name]],", ",Table1[[#This Row],[Approver First Name]])</f>
        <v>No. 090, Employee</v>
      </c>
      <c r="E1294" t="str">
        <f>CONCATENATE(Table1[[#This Row],[Customer Last Name]],", ",Table1[[#This Row],[Customer First Name]])</f>
        <v>No. 11558, Client</v>
      </c>
      <c r="F12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4" t="str">
        <f>IF(Table1[[#This Row],[Transaction Type]]="Maintenance","Non-Sales","Sales")</f>
        <v>Non-Sales</v>
      </c>
      <c r="H1294" t="str">
        <f>IF(Table1[[#This Row],[Quarter]]="q2",1,"")</f>
        <v/>
      </c>
      <c r="I1294">
        <f>IF(Table1[[#This Row],[Quarter]]="q3",1,"")</f>
        <v>1</v>
      </c>
      <c r="J1294" t="str">
        <f>IF(Table1[[#This Row],[Quarter]]="Q2",Table1[[#This Row],[Credit Amount]],"")</f>
        <v/>
      </c>
      <c r="K1294">
        <f>IF(Table1[[#This Row],[Quarter]]="Q3",Table1[[#This Row],[Credit Amount]],"")</f>
        <v>-379.57</v>
      </c>
      <c r="L1294" t="str">
        <f>IF(Table1[[#This Row],[Transaction Type]]="Upgrade",Table1[[#This Row],[Credit Amount]],IF(Table1[[#This Row],[Transaction Type]]="Activation",Table1[[#This Row],[Credit Amount]],""))</f>
        <v/>
      </c>
      <c r="M1294">
        <f>IF(Table1[[#This Row],[Transaction Type]]="Maintenance",Table1[[#This Row],[Credit Amount]],"")</f>
        <v>-379.57</v>
      </c>
      <c r="N1294">
        <v>10090</v>
      </c>
      <c r="O1294" t="s">
        <v>2489</v>
      </c>
      <c r="P1294" t="s">
        <v>2579</v>
      </c>
      <c r="Q1294" t="s">
        <v>2340</v>
      </c>
      <c r="R1294">
        <v>10090</v>
      </c>
      <c r="S1294" t="s">
        <v>2489</v>
      </c>
      <c r="T1294" t="s">
        <v>2579</v>
      </c>
      <c r="U1294" t="s">
        <v>2340</v>
      </c>
      <c r="V1294" t="s">
        <v>103</v>
      </c>
      <c r="W1294">
        <v>100002557</v>
      </c>
      <c r="X1294">
        <v>8005551558</v>
      </c>
      <c r="Y1294" t="s">
        <v>2595</v>
      </c>
      <c r="Z1294" t="s">
        <v>4153</v>
      </c>
      <c r="AA1294" s="13">
        <v>-379.57</v>
      </c>
      <c r="AB1294" s="14">
        <v>42574</v>
      </c>
      <c r="AC1294" t="s">
        <v>36</v>
      </c>
    </row>
    <row r="1295" spans="1:29" x14ac:dyDescent="0.25">
      <c r="A1295" t="str">
        <f>CONCATENATE("Q",ROUNDUP(MONTH(Table1[[#This Row],[Month]])/3,0))</f>
        <v>Q3</v>
      </c>
      <c r="B1295" s="14">
        <f>EOMONTH(Table1[[#This Row],[Credit Date]],-1)+1</f>
        <v>42552</v>
      </c>
      <c r="C1295" t="str">
        <f>CONCATENATE(Table1[[#This Row],[Issuer Last Name]],", ",Table1[[#This Row],[Issuer First Name]])</f>
        <v>No. 090, Employee</v>
      </c>
      <c r="D1295" t="str">
        <f>CONCATENATE(Table1[[#This Row],[Approver Last Name]],", ",Table1[[#This Row],[Approver First Name]])</f>
        <v>No. 090, Employee</v>
      </c>
      <c r="E1295" t="str">
        <f>CONCATENATE(Table1[[#This Row],[Customer Last Name]],", ",Table1[[#This Row],[Customer First Name]])</f>
        <v>No. 13935, Client</v>
      </c>
      <c r="F12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5" t="str">
        <f>IF(Table1[[#This Row],[Transaction Type]]="Maintenance","Non-Sales","Sales")</f>
        <v>Sales</v>
      </c>
      <c r="H1295" t="str">
        <f>IF(Table1[[#This Row],[Quarter]]="q2",1,"")</f>
        <v/>
      </c>
      <c r="I1295">
        <f>IF(Table1[[#This Row],[Quarter]]="q3",1,"")</f>
        <v>1</v>
      </c>
      <c r="J1295" t="str">
        <f>IF(Table1[[#This Row],[Quarter]]="Q2",Table1[[#This Row],[Credit Amount]],"")</f>
        <v/>
      </c>
      <c r="K1295">
        <f>IF(Table1[[#This Row],[Quarter]]="Q3",Table1[[#This Row],[Credit Amount]],"")</f>
        <v>-294.38</v>
      </c>
      <c r="L1295">
        <f>IF(Table1[[#This Row],[Transaction Type]]="Upgrade",Table1[[#This Row],[Credit Amount]],IF(Table1[[#This Row],[Transaction Type]]="Activation",Table1[[#This Row],[Credit Amount]],""))</f>
        <v>-294.38</v>
      </c>
      <c r="M1295" t="str">
        <f>IF(Table1[[#This Row],[Transaction Type]]="Maintenance",Table1[[#This Row],[Credit Amount]],"")</f>
        <v/>
      </c>
      <c r="N1295">
        <v>10090</v>
      </c>
      <c r="O1295" t="s">
        <v>2489</v>
      </c>
      <c r="P1295" t="s">
        <v>2579</v>
      </c>
      <c r="Q1295" t="s">
        <v>2340</v>
      </c>
      <c r="R1295">
        <v>10090</v>
      </c>
      <c r="S1295" t="s">
        <v>2489</v>
      </c>
      <c r="T1295" t="s">
        <v>2579</v>
      </c>
      <c r="U1295" t="s">
        <v>2340</v>
      </c>
      <c r="V1295" t="s">
        <v>103</v>
      </c>
      <c r="W1295">
        <v>100004934</v>
      </c>
      <c r="X1295">
        <v>8005553935</v>
      </c>
      <c r="Y1295" t="s">
        <v>2595</v>
      </c>
      <c r="Z1295" t="s">
        <v>6523</v>
      </c>
      <c r="AA1295" s="13">
        <v>-294.38</v>
      </c>
      <c r="AB1295" s="14">
        <v>42577</v>
      </c>
      <c r="AC1295" t="s">
        <v>37</v>
      </c>
    </row>
    <row r="1296" spans="1:29" x14ac:dyDescent="0.25">
      <c r="A1296" t="str">
        <f>CONCATENATE("Q",ROUNDUP(MONTH(Table1[[#This Row],[Month]])/3,0))</f>
        <v>Q3</v>
      </c>
      <c r="B1296" s="14">
        <f>EOMONTH(Table1[[#This Row],[Credit Date]],-1)+1</f>
        <v>42552</v>
      </c>
      <c r="C1296" t="str">
        <f>CONCATENATE(Table1[[#This Row],[Issuer Last Name]],", ",Table1[[#This Row],[Issuer First Name]])</f>
        <v>No. 090, Employee</v>
      </c>
      <c r="D1296" t="str">
        <f>CONCATENATE(Table1[[#This Row],[Approver Last Name]],", ",Table1[[#This Row],[Approver First Name]])</f>
        <v>No. 090, Employee</v>
      </c>
      <c r="E1296" t="str">
        <f>CONCATENATE(Table1[[#This Row],[Customer Last Name]],", ",Table1[[#This Row],[Customer First Name]])</f>
        <v>No. 12355, Client</v>
      </c>
      <c r="F12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6" t="str">
        <f>IF(Table1[[#This Row],[Transaction Type]]="Maintenance","Non-Sales","Sales")</f>
        <v>Non-Sales</v>
      </c>
      <c r="H1296" t="str">
        <f>IF(Table1[[#This Row],[Quarter]]="q2",1,"")</f>
        <v/>
      </c>
      <c r="I1296">
        <f>IF(Table1[[#This Row],[Quarter]]="q3",1,"")</f>
        <v>1</v>
      </c>
      <c r="J1296" t="str">
        <f>IF(Table1[[#This Row],[Quarter]]="Q2",Table1[[#This Row],[Credit Amount]],"")</f>
        <v/>
      </c>
      <c r="K1296">
        <f>IF(Table1[[#This Row],[Quarter]]="Q3",Table1[[#This Row],[Credit Amount]],"")</f>
        <v>-179.46</v>
      </c>
      <c r="L1296" t="str">
        <f>IF(Table1[[#This Row],[Transaction Type]]="Upgrade",Table1[[#This Row],[Credit Amount]],IF(Table1[[#This Row],[Transaction Type]]="Activation",Table1[[#This Row],[Credit Amount]],""))</f>
        <v/>
      </c>
      <c r="M1296">
        <f>IF(Table1[[#This Row],[Transaction Type]]="Maintenance",Table1[[#This Row],[Credit Amount]],"")</f>
        <v>-179.46</v>
      </c>
      <c r="N1296">
        <v>10090</v>
      </c>
      <c r="O1296" t="s">
        <v>2489</v>
      </c>
      <c r="P1296" t="s">
        <v>2579</v>
      </c>
      <c r="Q1296" t="s">
        <v>2340</v>
      </c>
      <c r="R1296">
        <v>10090</v>
      </c>
      <c r="S1296" t="s">
        <v>2489</v>
      </c>
      <c r="T1296" t="s">
        <v>2579</v>
      </c>
      <c r="U1296" t="s">
        <v>2340</v>
      </c>
      <c r="V1296" t="s">
        <v>103</v>
      </c>
      <c r="W1296">
        <v>100003354</v>
      </c>
      <c r="X1296">
        <v>8005552355</v>
      </c>
      <c r="Y1296" t="s">
        <v>2595</v>
      </c>
      <c r="Z1296" t="s">
        <v>4950</v>
      </c>
      <c r="AA1296" s="13">
        <v>-179.46</v>
      </c>
      <c r="AB1296" s="14">
        <v>42579</v>
      </c>
      <c r="AC1296" t="s">
        <v>36</v>
      </c>
    </row>
    <row r="1297" spans="1:29" x14ac:dyDescent="0.25">
      <c r="A1297" t="str">
        <f>CONCATENATE("Q",ROUNDUP(MONTH(Table1[[#This Row],[Month]])/3,0))</f>
        <v>Q3</v>
      </c>
      <c r="B1297" s="14">
        <f>EOMONTH(Table1[[#This Row],[Credit Date]],-1)+1</f>
        <v>42552</v>
      </c>
      <c r="C1297" t="str">
        <f>CONCATENATE(Table1[[#This Row],[Issuer Last Name]],", ",Table1[[#This Row],[Issuer First Name]])</f>
        <v>No. 090, Employee</v>
      </c>
      <c r="D1297" t="str">
        <f>CONCATENATE(Table1[[#This Row],[Approver Last Name]],", ",Table1[[#This Row],[Approver First Name]])</f>
        <v>No. 090, Employee</v>
      </c>
      <c r="E1297" t="str">
        <f>CONCATENATE(Table1[[#This Row],[Customer Last Name]],", ",Table1[[#This Row],[Customer First Name]])</f>
        <v>No. 10494, Client</v>
      </c>
      <c r="F12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7" t="str">
        <f>IF(Table1[[#This Row],[Transaction Type]]="Maintenance","Non-Sales","Sales")</f>
        <v>Sales</v>
      </c>
      <c r="H1297" t="str">
        <f>IF(Table1[[#This Row],[Quarter]]="q2",1,"")</f>
        <v/>
      </c>
      <c r="I1297">
        <f>IF(Table1[[#This Row],[Quarter]]="q3",1,"")</f>
        <v>1</v>
      </c>
      <c r="J1297" t="str">
        <f>IF(Table1[[#This Row],[Quarter]]="Q2",Table1[[#This Row],[Credit Amount]],"")</f>
        <v/>
      </c>
      <c r="K1297">
        <f>IF(Table1[[#This Row],[Quarter]]="Q3",Table1[[#This Row],[Credit Amount]],"")</f>
        <v>-113.99</v>
      </c>
      <c r="L1297">
        <f>IF(Table1[[#This Row],[Transaction Type]]="Upgrade",Table1[[#This Row],[Credit Amount]],IF(Table1[[#This Row],[Transaction Type]]="Activation",Table1[[#This Row],[Credit Amount]],""))</f>
        <v>-113.99</v>
      </c>
      <c r="M1297" t="str">
        <f>IF(Table1[[#This Row],[Transaction Type]]="Maintenance",Table1[[#This Row],[Credit Amount]],"")</f>
        <v/>
      </c>
      <c r="N1297">
        <v>10090</v>
      </c>
      <c r="O1297" t="s">
        <v>2489</v>
      </c>
      <c r="P1297" t="s">
        <v>2579</v>
      </c>
      <c r="Q1297" t="s">
        <v>2340</v>
      </c>
      <c r="R1297">
        <v>10090</v>
      </c>
      <c r="S1297" t="s">
        <v>2489</v>
      </c>
      <c r="T1297" t="s">
        <v>2579</v>
      </c>
      <c r="U1297" t="s">
        <v>2340</v>
      </c>
      <c r="V1297" t="s">
        <v>103</v>
      </c>
      <c r="W1297">
        <v>100001493</v>
      </c>
      <c r="X1297">
        <v>8005550494</v>
      </c>
      <c r="Y1297" t="s">
        <v>2595</v>
      </c>
      <c r="Z1297" t="s">
        <v>3089</v>
      </c>
      <c r="AA1297" s="13">
        <v>-113.99</v>
      </c>
      <c r="AB1297" s="14">
        <v>42580</v>
      </c>
      <c r="AC1297" t="s">
        <v>35</v>
      </c>
    </row>
    <row r="1298" spans="1:29" x14ac:dyDescent="0.25">
      <c r="A1298" t="str">
        <f>CONCATENATE("Q",ROUNDUP(MONTH(Table1[[#This Row],[Month]])/3,0))</f>
        <v>Q3</v>
      </c>
      <c r="B1298" s="14">
        <f>EOMONTH(Table1[[#This Row],[Credit Date]],-1)+1</f>
        <v>42552</v>
      </c>
      <c r="C1298" t="str">
        <f>CONCATENATE(Table1[[#This Row],[Issuer Last Name]],", ",Table1[[#This Row],[Issuer First Name]])</f>
        <v>No. 090, Employee</v>
      </c>
      <c r="D1298" t="str">
        <f>CONCATENATE(Table1[[#This Row],[Approver Last Name]],", ",Table1[[#This Row],[Approver First Name]])</f>
        <v>No. 090, Employee</v>
      </c>
      <c r="E1298" t="str">
        <f>CONCATENATE(Table1[[#This Row],[Customer Last Name]],", ",Table1[[#This Row],[Customer First Name]])</f>
        <v>No. 12993, Client</v>
      </c>
      <c r="F12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8" t="str">
        <f>IF(Table1[[#This Row],[Transaction Type]]="Maintenance","Non-Sales","Sales")</f>
        <v>Sales</v>
      </c>
      <c r="H1298" t="str">
        <f>IF(Table1[[#This Row],[Quarter]]="q2",1,"")</f>
        <v/>
      </c>
      <c r="I1298">
        <f>IF(Table1[[#This Row],[Quarter]]="q3",1,"")</f>
        <v>1</v>
      </c>
      <c r="J1298" t="str">
        <f>IF(Table1[[#This Row],[Quarter]]="Q2",Table1[[#This Row],[Credit Amount]],"")</f>
        <v/>
      </c>
      <c r="K1298">
        <f>IF(Table1[[#This Row],[Quarter]]="Q3",Table1[[#This Row],[Credit Amount]],"")</f>
        <v>-130.30000000000001</v>
      </c>
      <c r="L1298">
        <f>IF(Table1[[#This Row],[Transaction Type]]="Upgrade",Table1[[#This Row],[Credit Amount]],IF(Table1[[#This Row],[Transaction Type]]="Activation",Table1[[#This Row],[Credit Amount]],""))</f>
        <v>-130.30000000000001</v>
      </c>
      <c r="M1298" t="str">
        <f>IF(Table1[[#This Row],[Transaction Type]]="Maintenance",Table1[[#This Row],[Credit Amount]],"")</f>
        <v/>
      </c>
      <c r="N1298">
        <v>10090</v>
      </c>
      <c r="O1298" t="s">
        <v>2489</v>
      </c>
      <c r="P1298" t="s">
        <v>2579</v>
      </c>
      <c r="Q1298" t="s">
        <v>2340</v>
      </c>
      <c r="R1298">
        <v>10090</v>
      </c>
      <c r="S1298" t="s">
        <v>2489</v>
      </c>
      <c r="T1298" t="s">
        <v>2579</v>
      </c>
      <c r="U1298" t="s">
        <v>2340</v>
      </c>
      <c r="V1298" t="s">
        <v>103</v>
      </c>
      <c r="W1298">
        <v>100003992</v>
      </c>
      <c r="X1298">
        <v>8005552993</v>
      </c>
      <c r="Y1298" t="s">
        <v>2595</v>
      </c>
      <c r="Z1298" t="s">
        <v>5581</v>
      </c>
      <c r="AA1298" s="13">
        <v>-130.30000000000001</v>
      </c>
      <c r="AB1298" s="14">
        <v>42581</v>
      </c>
      <c r="AC1298" t="s">
        <v>35</v>
      </c>
    </row>
    <row r="1299" spans="1:29" x14ac:dyDescent="0.25">
      <c r="A1299" t="str">
        <f>CONCATENATE("Q",ROUNDUP(MONTH(Table1[[#This Row],[Month]])/3,0))</f>
        <v>Q3</v>
      </c>
      <c r="B1299" s="14">
        <f>EOMONTH(Table1[[#This Row],[Credit Date]],-1)+1</f>
        <v>42583</v>
      </c>
      <c r="C1299" t="str">
        <f>CONCATENATE(Table1[[#This Row],[Issuer Last Name]],", ",Table1[[#This Row],[Issuer First Name]])</f>
        <v>No. 090, Employee</v>
      </c>
      <c r="D1299" t="str">
        <f>CONCATENATE(Table1[[#This Row],[Approver Last Name]],", ",Table1[[#This Row],[Approver First Name]])</f>
        <v>No. 090, Employee</v>
      </c>
      <c r="E1299" t="str">
        <f>CONCATENATE(Table1[[#This Row],[Customer Last Name]],", ",Table1[[#This Row],[Customer First Name]])</f>
        <v>No. 12408, Client</v>
      </c>
      <c r="F12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299" t="str">
        <f>IF(Table1[[#This Row],[Transaction Type]]="Maintenance","Non-Sales","Sales")</f>
        <v>Sales</v>
      </c>
      <c r="H1299" t="str">
        <f>IF(Table1[[#This Row],[Quarter]]="q2",1,"")</f>
        <v/>
      </c>
      <c r="I1299">
        <f>IF(Table1[[#This Row],[Quarter]]="q3",1,"")</f>
        <v>1</v>
      </c>
      <c r="J1299" t="str">
        <f>IF(Table1[[#This Row],[Quarter]]="Q2",Table1[[#This Row],[Credit Amount]],"")</f>
        <v/>
      </c>
      <c r="K1299">
        <f>IF(Table1[[#This Row],[Quarter]]="Q3",Table1[[#This Row],[Credit Amount]],"")</f>
        <v>-498.39</v>
      </c>
      <c r="L1299">
        <f>IF(Table1[[#This Row],[Transaction Type]]="Upgrade",Table1[[#This Row],[Credit Amount]],IF(Table1[[#This Row],[Transaction Type]]="Activation",Table1[[#This Row],[Credit Amount]],""))</f>
        <v>-498.39</v>
      </c>
      <c r="M1299" t="str">
        <f>IF(Table1[[#This Row],[Transaction Type]]="Maintenance",Table1[[#This Row],[Credit Amount]],"")</f>
        <v/>
      </c>
      <c r="N1299">
        <v>10090</v>
      </c>
      <c r="O1299" t="s">
        <v>2489</v>
      </c>
      <c r="P1299" t="s">
        <v>2579</v>
      </c>
      <c r="Q1299" t="s">
        <v>2340</v>
      </c>
      <c r="R1299">
        <v>10090</v>
      </c>
      <c r="S1299" t="s">
        <v>2489</v>
      </c>
      <c r="T1299" t="s">
        <v>2579</v>
      </c>
      <c r="U1299" t="s">
        <v>2340</v>
      </c>
      <c r="V1299" t="s">
        <v>103</v>
      </c>
      <c r="W1299">
        <v>100003407</v>
      </c>
      <c r="X1299">
        <v>8005552408</v>
      </c>
      <c r="Y1299" t="s">
        <v>2595</v>
      </c>
      <c r="Z1299" t="s">
        <v>5003</v>
      </c>
      <c r="AA1299" s="13">
        <v>-498.39</v>
      </c>
      <c r="AB1299" s="14">
        <v>42584</v>
      </c>
      <c r="AC1299" t="s">
        <v>35</v>
      </c>
    </row>
    <row r="1300" spans="1:29" x14ac:dyDescent="0.25">
      <c r="A1300" t="str">
        <f>CONCATENATE("Q",ROUNDUP(MONTH(Table1[[#This Row],[Month]])/3,0))</f>
        <v>Q3</v>
      </c>
      <c r="B1300" s="14">
        <f>EOMONTH(Table1[[#This Row],[Credit Date]],-1)+1</f>
        <v>42583</v>
      </c>
      <c r="C1300" t="str">
        <f>CONCATENATE(Table1[[#This Row],[Issuer Last Name]],", ",Table1[[#This Row],[Issuer First Name]])</f>
        <v>No. 090, Employee</v>
      </c>
      <c r="D1300" t="str">
        <f>CONCATENATE(Table1[[#This Row],[Approver Last Name]],", ",Table1[[#This Row],[Approver First Name]])</f>
        <v>No. 090, Employee</v>
      </c>
      <c r="E1300" t="str">
        <f>CONCATENATE(Table1[[#This Row],[Customer Last Name]],", ",Table1[[#This Row],[Customer First Name]])</f>
        <v>No. 11400, Client</v>
      </c>
      <c r="F13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0" t="str">
        <f>IF(Table1[[#This Row],[Transaction Type]]="Maintenance","Non-Sales","Sales")</f>
        <v>Sales</v>
      </c>
      <c r="H1300" t="str">
        <f>IF(Table1[[#This Row],[Quarter]]="q2",1,"")</f>
        <v/>
      </c>
      <c r="I1300">
        <f>IF(Table1[[#This Row],[Quarter]]="q3",1,"")</f>
        <v>1</v>
      </c>
      <c r="J1300" t="str">
        <f>IF(Table1[[#This Row],[Quarter]]="Q2",Table1[[#This Row],[Credit Amount]],"")</f>
        <v/>
      </c>
      <c r="K1300">
        <f>IF(Table1[[#This Row],[Quarter]]="Q3",Table1[[#This Row],[Credit Amount]],"")</f>
        <v>-105.27</v>
      </c>
      <c r="L1300">
        <f>IF(Table1[[#This Row],[Transaction Type]]="Upgrade",Table1[[#This Row],[Credit Amount]],IF(Table1[[#This Row],[Transaction Type]]="Activation",Table1[[#This Row],[Credit Amount]],""))</f>
        <v>-105.27</v>
      </c>
      <c r="M1300" t="str">
        <f>IF(Table1[[#This Row],[Transaction Type]]="Maintenance",Table1[[#This Row],[Credit Amount]],"")</f>
        <v/>
      </c>
      <c r="N1300">
        <v>10090</v>
      </c>
      <c r="O1300" t="s">
        <v>2489</v>
      </c>
      <c r="P1300" t="s">
        <v>2579</v>
      </c>
      <c r="Q1300" t="s">
        <v>2340</v>
      </c>
      <c r="R1300">
        <v>10090</v>
      </c>
      <c r="S1300" t="s">
        <v>2489</v>
      </c>
      <c r="T1300" t="s">
        <v>2579</v>
      </c>
      <c r="U1300" t="s">
        <v>2340</v>
      </c>
      <c r="V1300" t="s">
        <v>103</v>
      </c>
      <c r="W1300">
        <v>100002399</v>
      </c>
      <c r="X1300">
        <v>8005551400</v>
      </c>
      <c r="Y1300" t="s">
        <v>2595</v>
      </c>
      <c r="Z1300" t="s">
        <v>3995</v>
      </c>
      <c r="AA1300" s="13">
        <v>-105.27</v>
      </c>
      <c r="AB1300" s="14">
        <v>42589</v>
      </c>
      <c r="AC1300" t="s">
        <v>35</v>
      </c>
    </row>
    <row r="1301" spans="1:29" x14ac:dyDescent="0.25">
      <c r="A1301" t="str">
        <f>CONCATENATE("Q",ROUNDUP(MONTH(Table1[[#This Row],[Month]])/3,0))</f>
        <v>Q3</v>
      </c>
      <c r="B1301" s="14">
        <f>EOMONTH(Table1[[#This Row],[Credit Date]],-1)+1</f>
        <v>42583</v>
      </c>
      <c r="C1301" t="str">
        <f>CONCATENATE(Table1[[#This Row],[Issuer Last Name]],", ",Table1[[#This Row],[Issuer First Name]])</f>
        <v>No. 090, Employee</v>
      </c>
      <c r="D1301" t="str">
        <f>CONCATENATE(Table1[[#This Row],[Approver Last Name]],", ",Table1[[#This Row],[Approver First Name]])</f>
        <v>No. 090, Employee</v>
      </c>
      <c r="E1301" t="str">
        <f>CONCATENATE(Table1[[#This Row],[Customer Last Name]],", ",Table1[[#This Row],[Customer First Name]])</f>
        <v>No. 11664, Client</v>
      </c>
      <c r="F13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1" t="str">
        <f>IF(Table1[[#This Row],[Transaction Type]]="Maintenance","Non-Sales","Sales")</f>
        <v>Non-Sales</v>
      </c>
      <c r="H1301" t="str">
        <f>IF(Table1[[#This Row],[Quarter]]="q2",1,"")</f>
        <v/>
      </c>
      <c r="I1301">
        <f>IF(Table1[[#This Row],[Quarter]]="q3",1,"")</f>
        <v>1</v>
      </c>
      <c r="J1301" t="str">
        <f>IF(Table1[[#This Row],[Quarter]]="Q2",Table1[[#This Row],[Credit Amount]],"")</f>
        <v/>
      </c>
      <c r="K1301">
        <f>IF(Table1[[#This Row],[Quarter]]="Q3",Table1[[#This Row],[Credit Amount]],"")</f>
        <v>-336.61</v>
      </c>
      <c r="L1301" t="str">
        <f>IF(Table1[[#This Row],[Transaction Type]]="Upgrade",Table1[[#This Row],[Credit Amount]],IF(Table1[[#This Row],[Transaction Type]]="Activation",Table1[[#This Row],[Credit Amount]],""))</f>
        <v/>
      </c>
      <c r="M1301">
        <f>IF(Table1[[#This Row],[Transaction Type]]="Maintenance",Table1[[#This Row],[Credit Amount]],"")</f>
        <v>-336.61</v>
      </c>
      <c r="N1301">
        <v>10090</v>
      </c>
      <c r="O1301" t="s">
        <v>2489</v>
      </c>
      <c r="P1301" t="s">
        <v>2579</v>
      </c>
      <c r="Q1301" t="s">
        <v>2340</v>
      </c>
      <c r="R1301">
        <v>10090</v>
      </c>
      <c r="S1301" t="s">
        <v>2489</v>
      </c>
      <c r="T1301" t="s">
        <v>2579</v>
      </c>
      <c r="U1301" t="s">
        <v>2340</v>
      </c>
      <c r="V1301" t="s">
        <v>103</v>
      </c>
      <c r="W1301">
        <v>100002663</v>
      </c>
      <c r="X1301">
        <v>8005551664</v>
      </c>
      <c r="Y1301" t="s">
        <v>2595</v>
      </c>
      <c r="Z1301" t="s">
        <v>4259</v>
      </c>
      <c r="AA1301" s="13">
        <v>-336.61</v>
      </c>
      <c r="AB1301" s="14">
        <v>42599</v>
      </c>
      <c r="AC1301" t="s">
        <v>36</v>
      </c>
    </row>
    <row r="1302" spans="1:29" x14ac:dyDescent="0.25">
      <c r="A1302" t="str">
        <f>CONCATENATE("Q",ROUNDUP(MONTH(Table1[[#This Row],[Month]])/3,0))</f>
        <v>Q3</v>
      </c>
      <c r="B1302" s="14">
        <f>EOMONTH(Table1[[#This Row],[Credit Date]],-1)+1</f>
        <v>42583</v>
      </c>
      <c r="C1302" t="str">
        <f>CONCATENATE(Table1[[#This Row],[Issuer Last Name]],", ",Table1[[#This Row],[Issuer First Name]])</f>
        <v>No. 090, Employee</v>
      </c>
      <c r="D1302" t="str">
        <f>CONCATENATE(Table1[[#This Row],[Approver Last Name]],", ",Table1[[#This Row],[Approver First Name]])</f>
        <v>No. 090, Employee</v>
      </c>
      <c r="E1302" t="str">
        <f>CONCATENATE(Table1[[#This Row],[Customer Last Name]],", ",Table1[[#This Row],[Customer First Name]])</f>
        <v>No. 11122, Client</v>
      </c>
      <c r="F13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2" t="str">
        <f>IF(Table1[[#This Row],[Transaction Type]]="Maintenance","Non-Sales","Sales")</f>
        <v>Non-Sales</v>
      </c>
      <c r="H1302" t="str">
        <f>IF(Table1[[#This Row],[Quarter]]="q2",1,"")</f>
        <v/>
      </c>
      <c r="I1302">
        <f>IF(Table1[[#This Row],[Quarter]]="q3",1,"")</f>
        <v>1</v>
      </c>
      <c r="J1302" t="str">
        <f>IF(Table1[[#This Row],[Quarter]]="Q2",Table1[[#This Row],[Credit Amount]],"")</f>
        <v/>
      </c>
      <c r="K1302">
        <f>IF(Table1[[#This Row],[Quarter]]="Q3",Table1[[#This Row],[Credit Amount]],"")</f>
        <v>-144.91</v>
      </c>
      <c r="L1302" t="str">
        <f>IF(Table1[[#This Row],[Transaction Type]]="Upgrade",Table1[[#This Row],[Credit Amount]],IF(Table1[[#This Row],[Transaction Type]]="Activation",Table1[[#This Row],[Credit Amount]],""))</f>
        <v/>
      </c>
      <c r="M1302">
        <f>IF(Table1[[#This Row],[Transaction Type]]="Maintenance",Table1[[#This Row],[Credit Amount]],"")</f>
        <v>-144.91</v>
      </c>
      <c r="N1302">
        <v>10090</v>
      </c>
      <c r="O1302" t="s">
        <v>2489</v>
      </c>
      <c r="P1302" t="s">
        <v>2579</v>
      </c>
      <c r="Q1302" t="s">
        <v>2340</v>
      </c>
      <c r="R1302">
        <v>10090</v>
      </c>
      <c r="S1302" t="s">
        <v>2489</v>
      </c>
      <c r="T1302" t="s">
        <v>2579</v>
      </c>
      <c r="U1302" t="s">
        <v>2340</v>
      </c>
      <c r="V1302" t="s">
        <v>103</v>
      </c>
      <c r="W1302">
        <v>100002121</v>
      </c>
      <c r="X1302">
        <v>8005551122</v>
      </c>
      <c r="Y1302" t="s">
        <v>2595</v>
      </c>
      <c r="Z1302" t="s">
        <v>3717</v>
      </c>
      <c r="AA1302" s="13">
        <v>-144.91</v>
      </c>
      <c r="AB1302" s="14">
        <v>42609</v>
      </c>
      <c r="AC1302" t="s">
        <v>36</v>
      </c>
    </row>
    <row r="1303" spans="1:29" x14ac:dyDescent="0.25">
      <c r="A1303" t="str">
        <f>CONCATENATE("Q",ROUNDUP(MONTH(Table1[[#This Row],[Month]])/3,0))</f>
        <v>Q3</v>
      </c>
      <c r="B1303" s="14">
        <f>EOMONTH(Table1[[#This Row],[Credit Date]],-1)+1</f>
        <v>42614</v>
      </c>
      <c r="C1303" t="str">
        <f>CONCATENATE(Table1[[#This Row],[Issuer Last Name]],", ",Table1[[#This Row],[Issuer First Name]])</f>
        <v>No. 090, Employee</v>
      </c>
      <c r="D1303" t="str">
        <f>CONCATENATE(Table1[[#This Row],[Approver Last Name]],", ",Table1[[#This Row],[Approver First Name]])</f>
        <v>No. 090, Employee</v>
      </c>
      <c r="E1303" t="str">
        <f>CONCATENATE(Table1[[#This Row],[Customer Last Name]],", ",Table1[[#This Row],[Customer First Name]])</f>
        <v>No. 13181, Client</v>
      </c>
      <c r="F13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3" t="str">
        <f>IF(Table1[[#This Row],[Transaction Type]]="Maintenance","Non-Sales","Sales")</f>
        <v>Non-Sales</v>
      </c>
      <c r="H1303" t="str">
        <f>IF(Table1[[#This Row],[Quarter]]="q2",1,"")</f>
        <v/>
      </c>
      <c r="I1303">
        <f>IF(Table1[[#This Row],[Quarter]]="q3",1,"")</f>
        <v>1</v>
      </c>
      <c r="J1303" t="str">
        <f>IF(Table1[[#This Row],[Quarter]]="Q2",Table1[[#This Row],[Credit Amount]],"")</f>
        <v/>
      </c>
      <c r="K1303">
        <f>IF(Table1[[#This Row],[Quarter]]="Q3",Table1[[#This Row],[Credit Amount]],"")</f>
        <v>-393.55</v>
      </c>
      <c r="L1303" t="str">
        <f>IF(Table1[[#This Row],[Transaction Type]]="Upgrade",Table1[[#This Row],[Credit Amount]],IF(Table1[[#This Row],[Transaction Type]]="Activation",Table1[[#This Row],[Credit Amount]],""))</f>
        <v/>
      </c>
      <c r="M1303">
        <f>IF(Table1[[#This Row],[Transaction Type]]="Maintenance",Table1[[#This Row],[Credit Amount]],"")</f>
        <v>-393.55</v>
      </c>
      <c r="N1303">
        <v>10090</v>
      </c>
      <c r="O1303" t="s">
        <v>2489</v>
      </c>
      <c r="P1303" t="s">
        <v>2579</v>
      </c>
      <c r="Q1303" t="s">
        <v>2340</v>
      </c>
      <c r="R1303">
        <v>10090</v>
      </c>
      <c r="S1303" t="s">
        <v>2489</v>
      </c>
      <c r="T1303" t="s">
        <v>2579</v>
      </c>
      <c r="U1303" t="s">
        <v>2340</v>
      </c>
      <c r="V1303" t="s">
        <v>103</v>
      </c>
      <c r="W1303">
        <v>100004180</v>
      </c>
      <c r="X1303">
        <v>8005553181</v>
      </c>
      <c r="Y1303" t="s">
        <v>2595</v>
      </c>
      <c r="Z1303" t="s">
        <v>5769</v>
      </c>
      <c r="AA1303" s="13">
        <v>-393.55</v>
      </c>
      <c r="AB1303" s="14">
        <v>42615</v>
      </c>
      <c r="AC1303" t="s">
        <v>36</v>
      </c>
    </row>
    <row r="1304" spans="1:29" x14ac:dyDescent="0.25">
      <c r="A1304" t="str">
        <f>CONCATENATE("Q",ROUNDUP(MONTH(Table1[[#This Row],[Month]])/3,0))</f>
        <v>Q3</v>
      </c>
      <c r="B1304" s="14">
        <f>EOMONTH(Table1[[#This Row],[Credit Date]],-1)+1</f>
        <v>42614</v>
      </c>
      <c r="C1304" t="str">
        <f>CONCATENATE(Table1[[#This Row],[Issuer Last Name]],", ",Table1[[#This Row],[Issuer First Name]])</f>
        <v>No. 090, Employee</v>
      </c>
      <c r="D1304" t="str">
        <f>CONCATENATE(Table1[[#This Row],[Approver Last Name]],", ",Table1[[#This Row],[Approver First Name]])</f>
        <v>No. 090, Employee</v>
      </c>
      <c r="E1304" t="str">
        <f>CONCATENATE(Table1[[#This Row],[Customer Last Name]],", ",Table1[[#This Row],[Customer First Name]])</f>
        <v>No. 13764, Client</v>
      </c>
      <c r="F13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4" t="str">
        <f>IF(Table1[[#This Row],[Transaction Type]]="Maintenance","Non-Sales","Sales")</f>
        <v>Non-Sales</v>
      </c>
      <c r="H1304" t="str">
        <f>IF(Table1[[#This Row],[Quarter]]="q2",1,"")</f>
        <v/>
      </c>
      <c r="I1304">
        <f>IF(Table1[[#This Row],[Quarter]]="q3",1,"")</f>
        <v>1</v>
      </c>
      <c r="J1304" t="str">
        <f>IF(Table1[[#This Row],[Quarter]]="Q2",Table1[[#This Row],[Credit Amount]],"")</f>
        <v/>
      </c>
      <c r="K1304">
        <f>IF(Table1[[#This Row],[Quarter]]="Q3",Table1[[#This Row],[Credit Amount]],"")</f>
        <v>-221.59</v>
      </c>
      <c r="L1304" t="str">
        <f>IF(Table1[[#This Row],[Transaction Type]]="Upgrade",Table1[[#This Row],[Credit Amount]],IF(Table1[[#This Row],[Transaction Type]]="Activation",Table1[[#This Row],[Credit Amount]],""))</f>
        <v/>
      </c>
      <c r="M1304">
        <f>IF(Table1[[#This Row],[Transaction Type]]="Maintenance",Table1[[#This Row],[Credit Amount]],"")</f>
        <v>-221.59</v>
      </c>
      <c r="N1304">
        <v>10090</v>
      </c>
      <c r="O1304" t="s">
        <v>2489</v>
      </c>
      <c r="P1304" t="s">
        <v>2579</v>
      </c>
      <c r="Q1304" t="s">
        <v>2340</v>
      </c>
      <c r="R1304">
        <v>10090</v>
      </c>
      <c r="S1304" t="s">
        <v>2489</v>
      </c>
      <c r="T1304" t="s">
        <v>2579</v>
      </c>
      <c r="U1304" t="s">
        <v>2340</v>
      </c>
      <c r="V1304" t="s">
        <v>103</v>
      </c>
      <c r="W1304">
        <v>100004763</v>
      </c>
      <c r="X1304">
        <v>8005553764</v>
      </c>
      <c r="Y1304" t="s">
        <v>2595</v>
      </c>
      <c r="Z1304" t="s">
        <v>6352</v>
      </c>
      <c r="AA1304" s="13">
        <v>-221.59</v>
      </c>
      <c r="AB1304" s="14">
        <v>42618</v>
      </c>
      <c r="AC1304" t="s">
        <v>36</v>
      </c>
    </row>
    <row r="1305" spans="1:29" x14ac:dyDescent="0.25">
      <c r="A1305" t="str">
        <f>CONCATENATE("Q",ROUNDUP(MONTH(Table1[[#This Row],[Month]])/3,0))</f>
        <v>Q3</v>
      </c>
      <c r="B1305" s="14">
        <f>EOMONTH(Table1[[#This Row],[Credit Date]],-1)+1</f>
        <v>42614</v>
      </c>
      <c r="C1305" t="str">
        <f>CONCATENATE(Table1[[#This Row],[Issuer Last Name]],", ",Table1[[#This Row],[Issuer First Name]])</f>
        <v>No. 090, Employee</v>
      </c>
      <c r="D1305" t="str">
        <f>CONCATENATE(Table1[[#This Row],[Approver Last Name]],", ",Table1[[#This Row],[Approver First Name]])</f>
        <v>No. 090, Employee</v>
      </c>
      <c r="E1305" t="str">
        <f>CONCATENATE(Table1[[#This Row],[Customer Last Name]],", ",Table1[[#This Row],[Customer First Name]])</f>
        <v>No. 13839, Client</v>
      </c>
      <c r="F13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5" t="str">
        <f>IF(Table1[[#This Row],[Transaction Type]]="Maintenance","Non-Sales","Sales")</f>
        <v>Non-Sales</v>
      </c>
      <c r="H1305" t="str">
        <f>IF(Table1[[#This Row],[Quarter]]="q2",1,"")</f>
        <v/>
      </c>
      <c r="I1305">
        <f>IF(Table1[[#This Row],[Quarter]]="q3",1,"")</f>
        <v>1</v>
      </c>
      <c r="J1305" t="str">
        <f>IF(Table1[[#This Row],[Quarter]]="Q2",Table1[[#This Row],[Credit Amount]],"")</f>
        <v/>
      </c>
      <c r="K1305">
        <f>IF(Table1[[#This Row],[Quarter]]="Q3",Table1[[#This Row],[Credit Amount]],"")</f>
        <v>-301.52999999999997</v>
      </c>
      <c r="L1305" t="str">
        <f>IF(Table1[[#This Row],[Transaction Type]]="Upgrade",Table1[[#This Row],[Credit Amount]],IF(Table1[[#This Row],[Transaction Type]]="Activation",Table1[[#This Row],[Credit Amount]],""))</f>
        <v/>
      </c>
      <c r="M1305">
        <f>IF(Table1[[#This Row],[Transaction Type]]="Maintenance",Table1[[#This Row],[Credit Amount]],"")</f>
        <v>-301.52999999999997</v>
      </c>
      <c r="N1305">
        <v>10090</v>
      </c>
      <c r="O1305" t="s">
        <v>2489</v>
      </c>
      <c r="P1305" t="s">
        <v>2579</v>
      </c>
      <c r="Q1305" t="s">
        <v>2340</v>
      </c>
      <c r="R1305">
        <v>10090</v>
      </c>
      <c r="S1305" t="s">
        <v>2489</v>
      </c>
      <c r="T1305" t="s">
        <v>2579</v>
      </c>
      <c r="U1305" t="s">
        <v>2340</v>
      </c>
      <c r="V1305" t="s">
        <v>103</v>
      </c>
      <c r="W1305">
        <v>100004838</v>
      </c>
      <c r="X1305">
        <v>8005553839</v>
      </c>
      <c r="Y1305" t="s">
        <v>2595</v>
      </c>
      <c r="Z1305" t="s">
        <v>6427</v>
      </c>
      <c r="AA1305" s="13">
        <v>-301.52999999999997</v>
      </c>
      <c r="AB1305" s="14">
        <v>42619</v>
      </c>
      <c r="AC1305" t="s">
        <v>36</v>
      </c>
    </row>
    <row r="1306" spans="1:29" x14ac:dyDescent="0.25">
      <c r="A1306" t="str">
        <f>CONCATENATE("Q",ROUNDUP(MONTH(Table1[[#This Row],[Month]])/3,0))</f>
        <v>Q3</v>
      </c>
      <c r="B1306" s="14">
        <f>EOMONTH(Table1[[#This Row],[Credit Date]],-1)+1</f>
        <v>42614</v>
      </c>
      <c r="C1306" t="str">
        <f>CONCATENATE(Table1[[#This Row],[Issuer Last Name]],", ",Table1[[#This Row],[Issuer First Name]])</f>
        <v>No. 090, Employee</v>
      </c>
      <c r="D1306" t="str">
        <f>CONCATENATE(Table1[[#This Row],[Approver Last Name]],", ",Table1[[#This Row],[Approver First Name]])</f>
        <v>No. 090, Employee</v>
      </c>
      <c r="E1306" t="str">
        <f>CONCATENATE(Table1[[#This Row],[Customer Last Name]],", ",Table1[[#This Row],[Customer First Name]])</f>
        <v>No. 11288, Client</v>
      </c>
      <c r="F13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6" t="str">
        <f>IF(Table1[[#This Row],[Transaction Type]]="Maintenance","Non-Sales","Sales")</f>
        <v>Non-Sales</v>
      </c>
      <c r="H1306" t="str">
        <f>IF(Table1[[#This Row],[Quarter]]="q2",1,"")</f>
        <v/>
      </c>
      <c r="I1306">
        <f>IF(Table1[[#This Row],[Quarter]]="q3",1,"")</f>
        <v>1</v>
      </c>
      <c r="J1306" t="str">
        <f>IF(Table1[[#This Row],[Quarter]]="Q2",Table1[[#This Row],[Credit Amount]],"")</f>
        <v/>
      </c>
      <c r="K1306">
        <f>IF(Table1[[#This Row],[Quarter]]="Q3",Table1[[#This Row],[Credit Amount]],"")</f>
        <v>-273.18</v>
      </c>
      <c r="L1306" t="str">
        <f>IF(Table1[[#This Row],[Transaction Type]]="Upgrade",Table1[[#This Row],[Credit Amount]],IF(Table1[[#This Row],[Transaction Type]]="Activation",Table1[[#This Row],[Credit Amount]],""))</f>
        <v/>
      </c>
      <c r="M1306">
        <f>IF(Table1[[#This Row],[Transaction Type]]="Maintenance",Table1[[#This Row],[Credit Amount]],"")</f>
        <v>-273.18</v>
      </c>
      <c r="N1306">
        <v>10090</v>
      </c>
      <c r="O1306" t="s">
        <v>2489</v>
      </c>
      <c r="P1306" t="s">
        <v>2579</v>
      </c>
      <c r="Q1306" t="s">
        <v>2340</v>
      </c>
      <c r="R1306">
        <v>10090</v>
      </c>
      <c r="S1306" t="s">
        <v>2489</v>
      </c>
      <c r="T1306" t="s">
        <v>2579</v>
      </c>
      <c r="U1306" t="s">
        <v>2340</v>
      </c>
      <c r="V1306" t="s">
        <v>103</v>
      </c>
      <c r="W1306">
        <v>100002287</v>
      </c>
      <c r="X1306">
        <v>8005551288</v>
      </c>
      <c r="Y1306" t="s">
        <v>2595</v>
      </c>
      <c r="Z1306" t="s">
        <v>3883</v>
      </c>
      <c r="AA1306" s="13">
        <v>-273.18</v>
      </c>
      <c r="AB1306" s="14">
        <v>42619</v>
      </c>
      <c r="AC1306" t="s">
        <v>36</v>
      </c>
    </row>
    <row r="1307" spans="1:29" x14ac:dyDescent="0.25">
      <c r="A1307" t="str">
        <f>CONCATENATE("Q",ROUNDUP(MONTH(Table1[[#This Row],[Month]])/3,0))</f>
        <v>Q3</v>
      </c>
      <c r="B1307" s="14">
        <f>EOMONTH(Table1[[#This Row],[Credit Date]],-1)+1</f>
        <v>42614</v>
      </c>
      <c r="C1307" t="str">
        <f>CONCATENATE(Table1[[#This Row],[Issuer Last Name]],", ",Table1[[#This Row],[Issuer First Name]])</f>
        <v>No. 090, Employee</v>
      </c>
      <c r="D1307" t="str">
        <f>CONCATENATE(Table1[[#This Row],[Approver Last Name]],", ",Table1[[#This Row],[Approver First Name]])</f>
        <v>No. 090, Employee</v>
      </c>
      <c r="E1307" t="str">
        <f>CONCATENATE(Table1[[#This Row],[Customer Last Name]],", ",Table1[[#This Row],[Customer First Name]])</f>
        <v>No. 13283, Client</v>
      </c>
      <c r="F13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7" t="str">
        <f>IF(Table1[[#This Row],[Transaction Type]]="Maintenance","Non-Sales","Sales")</f>
        <v>Sales</v>
      </c>
      <c r="H1307" t="str">
        <f>IF(Table1[[#This Row],[Quarter]]="q2",1,"")</f>
        <v/>
      </c>
      <c r="I1307">
        <f>IF(Table1[[#This Row],[Quarter]]="q3",1,"")</f>
        <v>1</v>
      </c>
      <c r="J1307" t="str">
        <f>IF(Table1[[#This Row],[Quarter]]="Q2",Table1[[#This Row],[Credit Amount]],"")</f>
        <v/>
      </c>
      <c r="K1307">
        <f>IF(Table1[[#This Row],[Quarter]]="Q3",Table1[[#This Row],[Credit Amount]],"")</f>
        <v>-142.9</v>
      </c>
      <c r="L1307">
        <f>IF(Table1[[#This Row],[Transaction Type]]="Upgrade",Table1[[#This Row],[Credit Amount]],IF(Table1[[#This Row],[Transaction Type]]="Activation",Table1[[#This Row],[Credit Amount]],""))</f>
        <v>-142.9</v>
      </c>
      <c r="M1307" t="str">
        <f>IF(Table1[[#This Row],[Transaction Type]]="Maintenance",Table1[[#This Row],[Credit Amount]],"")</f>
        <v/>
      </c>
      <c r="N1307">
        <v>10090</v>
      </c>
      <c r="O1307" t="s">
        <v>2489</v>
      </c>
      <c r="P1307" t="s">
        <v>2579</v>
      </c>
      <c r="Q1307" t="s">
        <v>2340</v>
      </c>
      <c r="R1307">
        <v>10090</v>
      </c>
      <c r="S1307" t="s">
        <v>2489</v>
      </c>
      <c r="T1307" t="s">
        <v>2579</v>
      </c>
      <c r="U1307" t="s">
        <v>2340</v>
      </c>
      <c r="V1307" t="s">
        <v>103</v>
      </c>
      <c r="W1307">
        <v>100004282</v>
      </c>
      <c r="X1307">
        <v>8005553283</v>
      </c>
      <c r="Y1307" t="s">
        <v>2595</v>
      </c>
      <c r="Z1307" t="s">
        <v>5871</v>
      </c>
      <c r="AA1307" s="13">
        <v>-142.9</v>
      </c>
      <c r="AB1307" s="14">
        <v>42619</v>
      </c>
      <c r="AC1307" t="s">
        <v>35</v>
      </c>
    </row>
    <row r="1308" spans="1:29" x14ac:dyDescent="0.25">
      <c r="A1308" t="str">
        <f>CONCATENATE("Q",ROUNDUP(MONTH(Table1[[#This Row],[Month]])/3,0))</f>
        <v>Q3</v>
      </c>
      <c r="B1308" s="14">
        <f>EOMONTH(Table1[[#This Row],[Credit Date]],-1)+1</f>
        <v>42614</v>
      </c>
      <c r="C1308" t="str">
        <f>CONCATENATE(Table1[[#This Row],[Issuer Last Name]],", ",Table1[[#This Row],[Issuer First Name]])</f>
        <v>No. 090, Employee</v>
      </c>
      <c r="D1308" t="str">
        <f>CONCATENATE(Table1[[#This Row],[Approver Last Name]],", ",Table1[[#This Row],[Approver First Name]])</f>
        <v>No. 090, Employee</v>
      </c>
      <c r="E1308" t="str">
        <f>CONCATENATE(Table1[[#This Row],[Customer Last Name]],", ",Table1[[#This Row],[Customer First Name]])</f>
        <v>No. 13548, Client</v>
      </c>
      <c r="F13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8" t="str">
        <f>IF(Table1[[#This Row],[Transaction Type]]="Maintenance","Non-Sales","Sales")</f>
        <v>Non-Sales</v>
      </c>
      <c r="H1308" t="str">
        <f>IF(Table1[[#This Row],[Quarter]]="q2",1,"")</f>
        <v/>
      </c>
      <c r="I1308">
        <f>IF(Table1[[#This Row],[Quarter]]="q3",1,"")</f>
        <v>1</v>
      </c>
      <c r="J1308" t="str">
        <f>IF(Table1[[#This Row],[Quarter]]="Q2",Table1[[#This Row],[Credit Amount]],"")</f>
        <v/>
      </c>
      <c r="K1308">
        <f>IF(Table1[[#This Row],[Quarter]]="Q3",Table1[[#This Row],[Credit Amount]],"")</f>
        <v>-421.53</v>
      </c>
      <c r="L1308" t="str">
        <f>IF(Table1[[#This Row],[Transaction Type]]="Upgrade",Table1[[#This Row],[Credit Amount]],IF(Table1[[#This Row],[Transaction Type]]="Activation",Table1[[#This Row],[Credit Amount]],""))</f>
        <v/>
      </c>
      <c r="M1308">
        <f>IF(Table1[[#This Row],[Transaction Type]]="Maintenance",Table1[[#This Row],[Credit Amount]],"")</f>
        <v>-421.53</v>
      </c>
      <c r="N1308">
        <v>10090</v>
      </c>
      <c r="O1308" t="s">
        <v>2489</v>
      </c>
      <c r="P1308" t="s">
        <v>2579</v>
      </c>
      <c r="Q1308" t="s">
        <v>2340</v>
      </c>
      <c r="R1308">
        <v>10090</v>
      </c>
      <c r="S1308" t="s">
        <v>2489</v>
      </c>
      <c r="T1308" t="s">
        <v>2579</v>
      </c>
      <c r="U1308" t="s">
        <v>2340</v>
      </c>
      <c r="V1308" t="s">
        <v>103</v>
      </c>
      <c r="W1308">
        <v>100004547</v>
      </c>
      <c r="X1308">
        <v>8005553548</v>
      </c>
      <c r="Y1308" t="s">
        <v>2595</v>
      </c>
      <c r="Z1308" t="s">
        <v>6136</v>
      </c>
      <c r="AA1308" s="13">
        <v>-421.53</v>
      </c>
      <c r="AB1308" s="14">
        <v>42621</v>
      </c>
      <c r="AC1308" t="s">
        <v>36</v>
      </c>
    </row>
    <row r="1309" spans="1:29" x14ac:dyDescent="0.25">
      <c r="A1309" t="str">
        <f>CONCATENATE("Q",ROUNDUP(MONTH(Table1[[#This Row],[Month]])/3,0))</f>
        <v>Q3</v>
      </c>
      <c r="B1309" s="14">
        <f>EOMONTH(Table1[[#This Row],[Credit Date]],-1)+1</f>
        <v>42614</v>
      </c>
      <c r="C1309" t="str">
        <f>CONCATENATE(Table1[[#This Row],[Issuer Last Name]],", ",Table1[[#This Row],[Issuer First Name]])</f>
        <v>No. 090, Employee</v>
      </c>
      <c r="D1309" t="str">
        <f>CONCATENATE(Table1[[#This Row],[Approver Last Name]],", ",Table1[[#This Row],[Approver First Name]])</f>
        <v>No. 090, Employee</v>
      </c>
      <c r="E1309" t="str">
        <f>CONCATENATE(Table1[[#This Row],[Customer Last Name]],", ",Table1[[#This Row],[Customer First Name]])</f>
        <v>No. 12794, Client</v>
      </c>
      <c r="F13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09" t="str">
        <f>IF(Table1[[#This Row],[Transaction Type]]="Maintenance","Non-Sales","Sales")</f>
        <v>Non-Sales</v>
      </c>
      <c r="H1309" t="str">
        <f>IF(Table1[[#This Row],[Quarter]]="q2",1,"")</f>
        <v/>
      </c>
      <c r="I1309">
        <f>IF(Table1[[#This Row],[Quarter]]="q3",1,"")</f>
        <v>1</v>
      </c>
      <c r="J1309" t="str">
        <f>IF(Table1[[#This Row],[Quarter]]="Q2",Table1[[#This Row],[Credit Amount]],"")</f>
        <v/>
      </c>
      <c r="K1309">
        <f>IF(Table1[[#This Row],[Quarter]]="Q3",Table1[[#This Row],[Credit Amount]],"")</f>
        <v>-112.57</v>
      </c>
      <c r="L1309" t="str">
        <f>IF(Table1[[#This Row],[Transaction Type]]="Upgrade",Table1[[#This Row],[Credit Amount]],IF(Table1[[#This Row],[Transaction Type]]="Activation",Table1[[#This Row],[Credit Amount]],""))</f>
        <v/>
      </c>
      <c r="M1309">
        <f>IF(Table1[[#This Row],[Transaction Type]]="Maintenance",Table1[[#This Row],[Credit Amount]],"")</f>
        <v>-112.57</v>
      </c>
      <c r="N1309">
        <v>10090</v>
      </c>
      <c r="O1309" t="s">
        <v>2489</v>
      </c>
      <c r="P1309" t="s">
        <v>2579</v>
      </c>
      <c r="Q1309" t="s">
        <v>2340</v>
      </c>
      <c r="R1309">
        <v>10090</v>
      </c>
      <c r="S1309" t="s">
        <v>2489</v>
      </c>
      <c r="T1309" t="s">
        <v>2579</v>
      </c>
      <c r="U1309" t="s">
        <v>2340</v>
      </c>
      <c r="V1309" t="s">
        <v>103</v>
      </c>
      <c r="W1309">
        <v>100003793</v>
      </c>
      <c r="X1309">
        <v>8005552794</v>
      </c>
      <c r="Y1309" t="s">
        <v>2595</v>
      </c>
      <c r="Z1309" t="s">
        <v>5386</v>
      </c>
      <c r="AA1309" s="13">
        <v>-112.57</v>
      </c>
      <c r="AB1309" s="14">
        <v>42621</v>
      </c>
      <c r="AC1309" t="s">
        <v>36</v>
      </c>
    </row>
    <row r="1310" spans="1:29" x14ac:dyDescent="0.25">
      <c r="A1310" t="str">
        <f>CONCATENATE("Q",ROUNDUP(MONTH(Table1[[#This Row],[Month]])/3,0))</f>
        <v>Q3</v>
      </c>
      <c r="B1310" s="14">
        <f>EOMONTH(Table1[[#This Row],[Credit Date]],-1)+1</f>
        <v>42614</v>
      </c>
      <c r="C1310" t="str">
        <f>CONCATENATE(Table1[[#This Row],[Issuer Last Name]],", ",Table1[[#This Row],[Issuer First Name]])</f>
        <v>No. 090, Employee</v>
      </c>
      <c r="D1310" t="str">
        <f>CONCATENATE(Table1[[#This Row],[Approver Last Name]],", ",Table1[[#This Row],[Approver First Name]])</f>
        <v>No. 090, Employee</v>
      </c>
      <c r="E1310" t="str">
        <f>CONCATENATE(Table1[[#This Row],[Customer Last Name]],", ",Table1[[#This Row],[Customer First Name]])</f>
        <v>No. 13716, Client</v>
      </c>
      <c r="F13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0" t="str">
        <f>IF(Table1[[#This Row],[Transaction Type]]="Maintenance","Non-Sales","Sales")</f>
        <v>Non-Sales</v>
      </c>
      <c r="H1310" t="str">
        <f>IF(Table1[[#This Row],[Quarter]]="q2",1,"")</f>
        <v/>
      </c>
      <c r="I1310">
        <f>IF(Table1[[#This Row],[Quarter]]="q3",1,"")</f>
        <v>1</v>
      </c>
      <c r="J1310" t="str">
        <f>IF(Table1[[#This Row],[Quarter]]="Q2",Table1[[#This Row],[Credit Amount]],"")</f>
        <v/>
      </c>
      <c r="K1310">
        <f>IF(Table1[[#This Row],[Quarter]]="Q3",Table1[[#This Row],[Credit Amount]],"")</f>
        <v>-287.27999999999997</v>
      </c>
      <c r="L1310" t="str">
        <f>IF(Table1[[#This Row],[Transaction Type]]="Upgrade",Table1[[#This Row],[Credit Amount]],IF(Table1[[#This Row],[Transaction Type]]="Activation",Table1[[#This Row],[Credit Amount]],""))</f>
        <v/>
      </c>
      <c r="M1310">
        <f>IF(Table1[[#This Row],[Transaction Type]]="Maintenance",Table1[[#This Row],[Credit Amount]],"")</f>
        <v>-287.27999999999997</v>
      </c>
      <c r="N1310">
        <v>10090</v>
      </c>
      <c r="O1310" t="s">
        <v>2489</v>
      </c>
      <c r="P1310" t="s">
        <v>2579</v>
      </c>
      <c r="Q1310" t="s">
        <v>2340</v>
      </c>
      <c r="R1310">
        <v>10090</v>
      </c>
      <c r="S1310" t="s">
        <v>2489</v>
      </c>
      <c r="T1310" t="s">
        <v>2579</v>
      </c>
      <c r="U1310" t="s">
        <v>2340</v>
      </c>
      <c r="V1310" t="s">
        <v>103</v>
      </c>
      <c r="W1310">
        <v>100004715</v>
      </c>
      <c r="X1310">
        <v>8005553716</v>
      </c>
      <c r="Y1310" t="s">
        <v>2595</v>
      </c>
      <c r="Z1310" t="s">
        <v>6304</v>
      </c>
      <c r="AA1310" s="13">
        <v>-287.27999999999997</v>
      </c>
      <c r="AB1310" s="14">
        <v>42634</v>
      </c>
      <c r="AC1310" t="s">
        <v>36</v>
      </c>
    </row>
    <row r="1311" spans="1:29" x14ac:dyDescent="0.25">
      <c r="A1311" t="str">
        <f>CONCATENATE("Q",ROUNDUP(MONTH(Table1[[#This Row],[Month]])/3,0))</f>
        <v>Q3</v>
      </c>
      <c r="B1311" s="14">
        <f>EOMONTH(Table1[[#This Row],[Credit Date]],-1)+1</f>
        <v>42614</v>
      </c>
      <c r="C1311" t="str">
        <f>CONCATENATE(Table1[[#This Row],[Issuer Last Name]],", ",Table1[[#This Row],[Issuer First Name]])</f>
        <v>No. 090, Employee</v>
      </c>
      <c r="D1311" t="str">
        <f>CONCATENATE(Table1[[#This Row],[Approver Last Name]],", ",Table1[[#This Row],[Approver First Name]])</f>
        <v>No. 090, Employee</v>
      </c>
      <c r="E1311" t="str">
        <f>CONCATENATE(Table1[[#This Row],[Customer Last Name]],", ",Table1[[#This Row],[Customer First Name]])</f>
        <v>No. 10187, Client</v>
      </c>
      <c r="F13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1" t="str">
        <f>IF(Table1[[#This Row],[Transaction Type]]="Maintenance","Non-Sales","Sales")</f>
        <v>Sales</v>
      </c>
      <c r="H1311" t="str">
        <f>IF(Table1[[#This Row],[Quarter]]="q2",1,"")</f>
        <v/>
      </c>
      <c r="I1311">
        <f>IF(Table1[[#This Row],[Quarter]]="q3",1,"")</f>
        <v>1</v>
      </c>
      <c r="J1311" t="str">
        <f>IF(Table1[[#This Row],[Quarter]]="Q2",Table1[[#This Row],[Credit Amount]],"")</f>
        <v/>
      </c>
      <c r="K1311">
        <f>IF(Table1[[#This Row],[Quarter]]="Q3",Table1[[#This Row],[Credit Amount]],"")</f>
        <v>-96.27</v>
      </c>
      <c r="L1311">
        <f>IF(Table1[[#This Row],[Transaction Type]]="Upgrade",Table1[[#This Row],[Credit Amount]],IF(Table1[[#This Row],[Transaction Type]]="Activation",Table1[[#This Row],[Credit Amount]],""))</f>
        <v>-96.27</v>
      </c>
      <c r="M1311" t="str">
        <f>IF(Table1[[#This Row],[Transaction Type]]="Maintenance",Table1[[#This Row],[Credit Amount]],"")</f>
        <v/>
      </c>
      <c r="N1311">
        <v>10090</v>
      </c>
      <c r="O1311" t="s">
        <v>2489</v>
      </c>
      <c r="P1311" t="s">
        <v>2579</v>
      </c>
      <c r="Q1311" t="s">
        <v>2340</v>
      </c>
      <c r="R1311">
        <v>10090</v>
      </c>
      <c r="S1311" t="s">
        <v>2489</v>
      </c>
      <c r="T1311" t="s">
        <v>2579</v>
      </c>
      <c r="U1311" t="s">
        <v>2340</v>
      </c>
      <c r="V1311" t="s">
        <v>103</v>
      </c>
      <c r="W1311">
        <v>100001186</v>
      </c>
      <c r="X1311">
        <v>8005550187</v>
      </c>
      <c r="Y1311" t="s">
        <v>2595</v>
      </c>
      <c r="Z1311" t="s">
        <v>2782</v>
      </c>
      <c r="AA1311" s="13">
        <v>-96.27</v>
      </c>
      <c r="AB1311" s="14">
        <v>42634</v>
      </c>
      <c r="AC1311" t="s">
        <v>37</v>
      </c>
    </row>
    <row r="1312" spans="1:29" x14ac:dyDescent="0.25">
      <c r="A1312" t="str">
        <f>CONCATENATE("Q",ROUNDUP(MONTH(Table1[[#This Row],[Month]])/3,0))</f>
        <v>Q3</v>
      </c>
      <c r="B1312" s="14">
        <f>EOMONTH(Table1[[#This Row],[Credit Date]],-1)+1</f>
        <v>42614</v>
      </c>
      <c r="C1312" t="str">
        <f>CONCATENATE(Table1[[#This Row],[Issuer Last Name]],", ",Table1[[#This Row],[Issuer First Name]])</f>
        <v>No. 090, Employee</v>
      </c>
      <c r="D1312" t="str">
        <f>CONCATENATE(Table1[[#This Row],[Approver Last Name]],", ",Table1[[#This Row],[Approver First Name]])</f>
        <v>No. 090, Employee</v>
      </c>
      <c r="E1312" t="str">
        <f>CONCATENATE(Table1[[#This Row],[Customer Last Name]],", ",Table1[[#This Row],[Customer First Name]])</f>
        <v>No. 12613, Client</v>
      </c>
      <c r="F13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2" t="str">
        <f>IF(Table1[[#This Row],[Transaction Type]]="Maintenance","Non-Sales","Sales")</f>
        <v>Non-Sales</v>
      </c>
      <c r="H1312" t="str">
        <f>IF(Table1[[#This Row],[Quarter]]="q2",1,"")</f>
        <v/>
      </c>
      <c r="I1312">
        <f>IF(Table1[[#This Row],[Quarter]]="q3",1,"")</f>
        <v>1</v>
      </c>
      <c r="J1312" t="str">
        <f>IF(Table1[[#This Row],[Quarter]]="Q2",Table1[[#This Row],[Credit Amount]],"")</f>
        <v/>
      </c>
      <c r="K1312">
        <f>IF(Table1[[#This Row],[Quarter]]="Q3",Table1[[#This Row],[Credit Amount]],"")</f>
        <v>-468.65</v>
      </c>
      <c r="L1312" t="str">
        <f>IF(Table1[[#This Row],[Transaction Type]]="Upgrade",Table1[[#This Row],[Credit Amount]],IF(Table1[[#This Row],[Transaction Type]]="Activation",Table1[[#This Row],[Credit Amount]],""))</f>
        <v/>
      </c>
      <c r="M1312">
        <f>IF(Table1[[#This Row],[Transaction Type]]="Maintenance",Table1[[#This Row],[Credit Amount]],"")</f>
        <v>-468.65</v>
      </c>
      <c r="N1312">
        <v>10090</v>
      </c>
      <c r="O1312" t="s">
        <v>2489</v>
      </c>
      <c r="P1312" t="s">
        <v>2579</v>
      </c>
      <c r="Q1312" t="s">
        <v>2340</v>
      </c>
      <c r="R1312">
        <v>10090</v>
      </c>
      <c r="S1312" t="s">
        <v>2489</v>
      </c>
      <c r="T1312" t="s">
        <v>2579</v>
      </c>
      <c r="U1312" t="s">
        <v>2340</v>
      </c>
      <c r="V1312" t="s">
        <v>103</v>
      </c>
      <c r="W1312">
        <v>100003612</v>
      </c>
      <c r="X1312">
        <v>8005552613</v>
      </c>
      <c r="Y1312" t="s">
        <v>2595</v>
      </c>
      <c r="Z1312" t="s">
        <v>5208</v>
      </c>
      <c r="AA1312" s="13">
        <v>-468.65</v>
      </c>
      <c r="AB1312" s="14">
        <v>42634</v>
      </c>
      <c r="AC1312" t="s">
        <v>36</v>
      </c>
    </row>
    <row r="1313" spans="1:29" x14ac:dyDescent="0.25">
      <c r="A1313" t="str">
        <f>CONCATENATE("Q",ROUNDUP(MONTH(Table1[[#This Row],[Month]])/3,0))</f>
        <v>Q3</v>
      </c>
      <c r="B1313" s="14">
        <f>EOMONTH(Table1[[#This Row],[Credit Date]],-1)+1</f>
        <v>42614</v>
      </c>
      <c r="C1313" t="str">
        <f>CONCATENATE(Table1[[#This Row],[Issuer Last Name]],", ",Table1[[#This Row],[Issuer First Name]])</f>
        <v>No. 090, Employee</v>
      </c>
      <c r="D1313" t="str">
        <f>CONCATENATE(Table1[[#This Row],[Approver Last Name]],", ",Table1[[#This Row],[Approver First Name]])</f>
        <v>No. 090, Employee</v>
      </c>
      <c r="E1313" t="str">
        <f>CONCATENATE(Table1[[#This Row],[Customer Last Name]],", ",Table1[[#This Row],[Customer First Name]])</f>
        <v>No. 10057, Client</v>
      </c>
      <c r="F13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3" t="str">
        <f>IF(Table1[[#This Row],[Transaction Type]]="Maintenance","Non-Sales","Sales")</f>
        <v>Non-Sales</v>
      </c>
      <c r="H1313" t="str">
        <f>IF(Table1[[#This Row],[Quarter]]="q2",1,"")</f>
        <v/>
      </c>
      <c r="I1313">
        <f>IF(Table1[[#This Row],[Quarter]]="q3",1,"")</f>
        <v>1</v>
      </c>
      <c r="J1313" t="str">
        <f>IF(Table1[[#This Row],[Quarter]]="Q2",Table1[[#This Row],[Credit Amount]],"")</f>
        <v/>
      </c>
      <c r="K1313">
        <f>IF(Table1[[#This Row],[Quarter]]="Q3",Table1[[#This Row],[Credit Amount]],"")</f>
        <v>-368.31</v>
      </c>
      <c r="L1313" t="str">
        <f>IF(Table1[[#This Row],[Transaction Type]]="Upgrade",Table1[[#This Row],[Credit Amount]],IF(Table1[[#This Row],[Transaction Type]]="Activation",Table1[[#This Row],[Credit Amount]],""))</f>
        <v/>
      </c>
      <c r="M1313">
        <f>IF(Table1[[#This Row],[Transaction Type]]="Maintenance",Table1[[#This Row],[Credit Amount]],"")</f>
        <v>-368.31</v>
      </c>
      <c r="N1313">
        <v>10090</v>
      </c>
      <c r="O1313" t="s">
        <v>2489</v>
      </c>
      <c r="P1313" t="s">
        <v>2579</v>
      </c>
      <c r="Q1313" t="s">
        <v>2340</v>
      </c>
      <c r="R1313">
        <v>10090</v>
      </c>
      <c r="S1313" t="s">
        <v>2489</v>
      </c>
      <c r="T1313" t="s">
        <v>2579</v>
      </c>
      <c r="U1313" t="s">
        <v>2340</v>
      </c>
      <c r="V1313" t="s">
        <v>103</v>
      </c>
      <c r="W1313">
        <v>100001056</v>
      </c>
      <c r="X1313">
        <v>8005550057</v>
      </c>
      <c r="Y1313" t="s">
        <v>2595</v>
      </c>
      <c r="Z1313" t="s">
        <v>2652</v>
      </c>
      <c r="AA1313" s="13">
        <v>-368.31</v>
      </c>
      <c r="AB1313" s="14">
        <v>42636</v>
      </c>
      <c r="AC1313" t="s">
        <v>36</v>
      </c>
    </row>
    <row r="1314" spans="1:29" x14ac:dyDescent="0.25">
      <c r="A1314" t="str">
        <f>CONCATENATE("Q",ROUNDUP(MONTH(Table1[[#This Row],[Month]])/3,0))</f>
        <v>Q3</v>
      </c>
      <c r="B1314" s="14">
        <f>EOMONTH(Table1[[#This Row],[Credit Date]],-1)+1</f>
        <v>42614</v>
      </c>
      <c r="C1314" t="str">
        <f>CONCATENATE(Table1[[#This Row],[Issuer Last Name]],", ",Table1[[#This Row],[Issuer First Name]])</f>
        <v>No. 090, Employee</v>
      </c>
      <c r="D1314" t="str">
        <f>CONCATENATE(Table1[[#This Row],[Approver Last Name]],", ",Table1[[#This Row],[Approver First Name]])</f>
        <v>No. 090, Employee</v>
      </c>
      <c r="E1314" t="str">
        <f>CONCATENATE(Table1[[#This Row],[Customer Last Name]],", ",Table1[[#This Row],[Customer First Name]])</f>
        <v>No. 10499, Client</v>
      </c>
      <c r="F13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4" t="str">
        <f>IF(Table1[[#This Row],[Transaction Type]]="Maintenance","Non-Sales","Sales")</f>
        <v>Non-Sales</v>
      </c>
      <c r="H1314" t="str">
        <f>IF(Table1[[#This Row],[Quarter]]="q2",1,"")</f>
        <v/>
      </c>
      <c r="I1314">
        <f>IF(Table1[[#This Row],[Quarter]]="q3",1,"")</f>
        <v>1</v>
      </c>
      <c r="J1314" t="str">
        <f>IF(Table1[[#This Row],[Quarter]]="Q2",Table1[[#This Row],[Credit Amount]],"")</f>
        <v/>
      </c>
      <c r="K1314">
        <f>IF(Table1[[#This Row],[Quarter]]="Q3",Table1[[#This Row],[Credit Amount]],"")</f>
        <v>-176.68</v>
      </c>
      <c r="L1314" t="str">
        <f>IF(Table1[[#This Row],[Transaction Type]]="Upgrade",Table1[[#This Row],[Credit Amount]],IF(Table1[[#This Row],[Transaction Type]]="Activation",Table1[[#This Row],[Credit Amount]],""))</f>
        <v/>
      </c>
      <c r="M1314">
        <f>IF(Table1[[#This Row],[Transaction Type]]="Maintenance",Table1[[#This Row],[Credit Amount]],"")</f>
        <v>-176.68</v>
      </c>
      <c r="N1314">
        <v>10090</v>
      </c>
      <c r="O1314" t="s">
        <v>2489</v>
      </c>
      <c r="P1314" t="s">
        <v>2579</v>
      </c>
      <c r="Q1314" t="s">
        <v>2340</v>
      </c>
      <c r="R1314">
        <v>10090</v>
      </c>
      <c r="S1314" t="s">
        <v>2489</v>
      </c>
      <c r="T1314" t="s">
        <v>2579</v>
      </c>
      <c r="U1314" t="s">
        <v>2340</v>
      </c>
      <c r="V1314" t="s">
        <v>103</v>
      </c>
      <c r="W1314">
        <v>100001498</v>
      </c>
      <c r="X1314">
        <v>8005550499</v>
      </c>
      <c r="Y1314" t="s">
        <v>2595</v>
      </c>
      <c r="Z1314" t="s">
        <v>3094</v>
      </c>
      <c r="AA1314" s="13">
        <v>-176.68</v>
      </c>
      <c r="AB1314" s="14">
        <v>42642</v>
      </c>
      <c r="AC1314" t="s">
        <v>36</v>
      </c>
    </row>
    <row r="1315" spans="1:29" x14ac:dyDescent="0.25">
      <c r="A1315" t="str">
        <f>CONCATENATE("Q",ROUNDUP(MONTH(Table1[[#This Row],[Month]])/3,0))</f>
        <v>Q2</v>
      </c>
      <c r="B1315" s="14">
        <f>EOMONTH(Table1[[#This Row],[Credit Date]],-1)+1</f>
        <v>42461</v>
      </c>
      <c r="C1315" t="str">
        <f>CONCATENATE(Table1[[#This Row],[Issuer Last Name]],", ",Table1[[#This Row],[Issuer First Name]])</f>
        <v>No. 084, Employee</v>
      </c>
      <c r="D1315" t="str">
        <f>CONCATENATE(Table1[[#This Row],[Approver Last Name]],", ",Table1[[#This Row],[Approver First Name]])</f>
        <v>No. 046, Employee</v>
      </c>
      <c r="E1315" t="str">
        <f>CONCATENATE(Table1[[#This Row],[Customer Last Name]],", ",Table1[[#This Row],[Customer First Name]])</f>
        <v>No. 13045, Client</v>
      </c>
      <c r="F1315" t="str">
        <f>IF(Table1[[#This Row],[Credit Amount]]&gt;-19.99,"Less than 19.99",IF(Table1[[#This Row],[Credit Amount]]=-20,"20",IF(Table1[[#This Row],[Credit Amount]]&gt;-49.98,"20.01-49.98",IF(Table1[[#This Row],[Credit Amount]]=-49.99,"49.99",IF(Table1[[#This Row],[Credit Amount]]=-50,"50",IF(Table1[[#This Row],[Credit Amount]]&lt;-50.01,"Greater than 50"))))))</f>
        <v>20.01-49.98</v>
      </c>
      <c r="G1315" t="str">
        <f>IF(Table1[[#This Row],[Transaction Type]]="Maintenance","Non-Sales","Sales")</f>
        <v>Sales</v>
      </c>
      <c r="H1315">
        <f>IF(Table1[[#This Row],[Quarter]]="q2",1,"")</f>
        <v>1</v>
      </c>
      <c r="I1315" t="str">
        <f>IF(Table1[[#This Row],[Quarter]]="q3",1,"")</f>
        <v/>
      </c>
      <c r="J1315">
        <f>IF(Table1[[#This Row],[Quarter]]="Q2",Table1[[#This Row],[Credit Amount]],"")</f>
        <v>-20.36</v>
      </c>
      <c r="K1315" t="str">
        <f>IF(Table1[[#This Row],[Quarter]]="Q3",Table1[[#This Row],[Credit Amount]],"")</f>
        <v/>
      </c>
      <c r="L1315">
        <f>IF(Table1[[#This Row],[Transaction Type]]="Upgrade",Table1[[#This Row],[Credit Amount]],IF(Table1[[#This Row],[Transaction Type]]="Activation",Table1[[#This Row],[Credit Amount]],""))</f>
        <v>-20.36</v>
      </c>
      <c r="M1315" t="str">
        <f>IF(Table1[[#This Row],[Transaction Type]]="Maintenance",Table1[[#This Row],[Credit Amount]],"")</f>
        <v/>
      </c>
      <c r="N1315">
        <v>10084</v>
      </c>
      <c r="O1315" t="s">
        <v>2489</v>
      </c>
      <c r="P1315" t="s">
        <v>2573</v>
      </c>
      <c r="Q1315" t="s">
        <v>289</v>
      </c>
      <c r="R1315">
        <v>10046</v>
      </c>
      <c r="S1315" t="s">
        <v>2489</v>
      </c>
      <c r="T1315" t="s">
        <v>2535</v>
      </c>
      <c r="U1315" t="s">
        <v>290</v>
      </c>
      <c r="V1315" t="s">
        <v>103</v>
      </c>
      <c r="W1315">
        <v>100004044</v>
      </c>
      <c r="X1315">
        <v>8005553045</v>
      </c>
      <c r="Y1315" t="s">
        <v>2595</v>
      </c>
      <c r="Z1315" t="s">
        <v>5633</v>
      </c>
      <c r="AA1315" s="13">
        <v>-20.36</v>
      </c>
      <c r="AB1315" s="14">
        <v>42466</v>
      </c>
      <c r="AC1315" t="s">
        <v>35</v>
      </c>
    </row>
    <row r="1316" spans="1:29" x14ac:dyDescent="0.25">
      <c r="A1316" t="str">
        <f>CONCATENATE("Q",ROUNDUP(MONTH(Table1[[#This Row],[Month]])/3,0))</f>
        <v>Q2</v>
      </c>
      <c r="B1316" s="14">
        <f>EOMONTH(Table1[[#This Row],[Credit Date]],-1)+1</f>
        <v>42461</v>
      </c>
      <c r="C1316" t="str">
        <f>CONCATENATE(Table1[[#This Row],[Issuer Last Name]],", ",Table1[[#This Row],[Issuer First Name]])</f>
        <v>No. 084, Employee</v>
      </c>
      <c r="D1316" t="str">
        <f>CONCATENATE(Table1[[#This Row],[Approver Last Name]],", ",Table1[[#This Row],[Approver First Name]])</f>
        <v>No. 046, Employee</v>
      </c>
      <c r="E1316" t="str">
        <f>CONCATENATE(Table1[[#This Row],[Customer Last Name]],", ",Table1[[#This Row],[Customer First Name]])</f>
        <v>No. 11698, Client</v>
      </c>
      <c r="F1316" t="str">
        <f>IF(Table1[[#This Row],[Credit Amount]]&gt;-19.99,"Less than 19.99",IF(Table1[[#This Row],[Credit Amount]]=-20,"20",IF(Table1[[#This Row],[Credit Amount]]&gt;-49.98,"20.01-49.98",IF(Table1[[#This Row],[Credit Amount]]=-49.99,"49.99",IF(Table1[[#This Row],[Credit Amount]]=-50,"50",IF(Table1[[#This Row],[Credit Amount]]&lt;-50.01,"Greater than 50"))))))</f>
        <v>20.01-49.98</v>
      </c>
      <c r="G1316" t="str">
        <f>IF(Table1[[#This Row],[Transaction Type]]="Maintenance","Non-Sales","Sales")</f>
        <v>Non-Sales</v>
      </c>
      <c r="H1316">
        <f>IF(Table1[[#This Row],[Quarter]]="q2",1,"")</f>
        <v>1</v>
      </c>
      <c r="I1316" t="str">
        <f>IF(Table1[[#This Row],[Quarter]]="q3",1,"")</f>
        <v/>
      </c>
      <c r="J1316">
        <f>IF(Table1[[#This Row],[Quarter]]="Q2",Table1[[#This Row],[Credit Amount]],"")</f>
        <v>-26.11</v>
      </c>
      <c r="K1316" t="str">
        <f>IF(Table1[[#This Row],[Quarter]]="Q3",Table1[[#This Row],[Credit Amount]],"")</f>
        <v/>
      </c>
      <c r="L1316" t="str">
        <f>IF(Table1[[#This Row],[Transaction Type]]="Upgrade",Table1[[#This Row],[Credit Amount]],IF(Table1[[#This Row],[Transaction Type]]="Activation",Table1[[#This Row],[Credit Amount]],""))</f>
        <v/>
      </c>
      <c r="M1316">
        <f>IF(Table1[[#This Row],[Transaction Type]]="Maintenance",Table1[[#This Row],[Credit Amount]],"")</f>
        <v>-26.11</v>
      </c>
      <c r="N1316">
        <v>10084</v>
      </c>
      <c r="O1316" t="s">
        <v>2489</v>
      </c>
      <c r="P1316" t="s">
        <v>2573</v>
      </c>
      <c r="Q1316" t="s">
        <v>289</v>
      </c>
      <c r="R1316">
        <v>10046</v>
      </c>
      <c r="S1316" t="s">
        <v>2489</v>
      </c>
      <c r="T1316" t="s">
        <v>2535</v>
      </c>
      <c r="U1316" t="s">
        <v>290</v>
      </c>
      <c r="V1316" t="s">
        <v>103</v>
      </c>
      <c r="W1316">
        <v>100002697</v>
      </c>
      <c r="X1316">
        <v>8005551698</v>
      </c>
      <c r="Y1316" t="s">
        <v>2595</v>
      </c>
      <c r="Z1316" t="s">
        <v>4293</v>
      </c>
      <c r="AA1316" s="13">
        <v>-26.11</v>
      </c>
      <c r="AB1316" s="14">
        <v>42486</v>
      </c>
      <c r="AC1316" t="s">
        <v>36</v>
      </c>
    </row>
    <row r="1317" spans="1:29" x14ac:dyDescent="0.25">
      <c r="A1317" t="str">
        <f>CONCATENATE("Q",ROUNDUP(MONTH(Table1[[#This Row],[Month]])/3,0))</f>
        <v>Q2</v>
      </c>
      <c r="B1317" s="14">
        <f>EOMONTH(Table1[[#This Row],[Credit Date]],-1)+1</f>
        <v>42461</v>
      </c>
      <c r="C1317" t="str">
        <f>CONCATENATE(Table1[[#This Row],[Issuer Last Name]],", ",Table1[[#This Row],[Issuer First Name]])</f>
        <v>No. 084, Employee</v>
      </c>
      <c r="D1317" t="str">
        <f>CONCATENATE(Table1[[#This Row],[Approver Last Name]],", ",Table1[[#This Row],[Approver First Name]])</f>
        <v>No. 046, Employee</v>
      </c>
      <c r="E1317" t="str">
        <f>CONCATENATE(Table1[[#This Row],[Customer Last Name]],", ",Table1[[#This Row],[Customer First Name]])</f>
        <v>No. 12727, Client</v>
      </c>
      <c r="F13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7" t="str">
        <f>IF(Table1[[#This Row],[Transaction Type]]="Maintenance","Non-Sales","Sales")</f>
        <v>Sales</v>
      </c>
      <c r="H1317">
        <f>IF(Table1[[#This Row],[Quarter]]="q2",1,"")</f>
        <v>1</v>
      </c>
      <c r="I1317" t="str">
        <f>IF(Table1[[#This Row],[Quarter]]="q3",1,"")</f>
        <v/>
      </c>
      <c r="J1317">
        <f>IF(Table1[[#This Row],[Quarter]]="Q2",Table1[[#This Row],[Credit Amount]],"")</f>
        <v>-71.3</v>
      </c>
      <c r="K1317" t="str">
        <f>IF(Table1[[#This Row],[Quarter]]="Q3",Table1[[#This Row],[Credit Amount]],"")</f>
        <v/>
      </c>
      <c r="L1317">
        <f>IF(Table1[[#This Row],[Transaction Type]]="Upgrade",Table1[[#This Row],[Credit Amount]],IF(Table1[[#This Row],[Transaction Type]]="Activation",Table1[[#This Row],[Credit Amount]],""))</f>
        <v>-71.3</v>
      </c>
      <c r="M1317" t="str">
        <f>IF(Table1[[#This Row],[Transaction Type]]="Maintenance",Table1[[#This Row],[Credit Amount]],"")</f>
        <v/>
      </c>
      <c r="N1317">
        <v>10084</v>
      </c>
      <c r="O1317" t="s">
        <v>2489</v>
      </c>
      <c r="P1317" t="s">
        <v>2573</v>
      </c>
      <c r="Q1317" t="s">
        <v>289</v>
      </c>
      <c r="R1317">
        <v>10046</v>
      </c>
      <c r="S1317" t="s">
        <v>2489</v>
      </c>
      <c r="T1317" t="s">
        <v>2535</v>
      </c>
      <c r="U1317" t="s">
        <v>290</v>
      </c>
      <c r="V1317" t="s">
        <v>103</v>
      </c>
      <c r="W1317">
        <v>100003726</v>
      </c>
      <c r="X1317">
        <v>8005552727</v>
      </c>
      <c r="Y1317" t="s">
        <v>2595</v>
      </c>
      <c r="Z1317" t="s">
        <v>5320</v>
      </c>
      <c r="AA1317" s="13">
        <v>-71.3</v>
      </c>
      <c r="AB1317" s="14">
        <v>42486</v>
      </c>
      <c r="AC1317" t="s">
        <v>37</v>
      </c>
    </row>
    <row r="1318" spans="1:29" x14ac:dyDescent="0.25">
      <c r="A1318" t="str">
        <f>CONCATENATE("Q",ROUNDUP(MONTH(Table1[[#This Row],[Month]])/3,0))</f>
        <v>Q2</v>
      </c>
      <c r="B1318" s="14">
        <f>EOMONTH(Table1[[#This Row],[Credit Date]],-1)+1</f>
        <v>42461</v>
      </c>
      <c r="C1318" t="str">
        <f>CONCATENATE(Table1[[#This Row],[Issuer Last Name]],", ",Table1[[#This Row],[Issuer First Name]])</f>
        <v>No. 084, Employee</v>
      </c>
      <c r="D1318" t="str">
        <f>CONCATENATE(Table1[[#This Row],[Approver Last Name]],", ",Table1[[#This Row],[Approver First Name]])</f>
        <v>No. 046, Employee</v>
      </c>
      <c r="E1318" t="str">
        <f>CONCATENATE(Table1[[#This Row],[Customer Last Name]],", ",Table1[[#This Row],[Customer First Name]])</f>
        <v>No. 13332, Client</v>
      </c>
      <c r="F13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8" t="str">
        <f>IF(Table1[[#This Row],[Transaction Type]]="Maintenance","Non-Sales","Sales")</f>
        <v>Sales</v>
      </c>
      <c r="H1318">
        <f>IF(Table1[[#This Row],[Quarter]]="q2",1,"")</f>
        <v>1</v>
      </c>
      <c r="I1318" t="str">
        <f>IF(Table1[[#This Row],[Quarter]]="q3",1,"")</f>
        <v/>
      </c>
      <c r="J1318">
        <f>IF(Table1[[#This Row],[Quarter]]="Q2",Table1[[#This Row],[Credit Amount]],"")</f>
        <v>-79.150000000000006</v>
      </c>
      <c r="K1318" t="str">
        <f>IF(Table1[[#This Row],[Quarter]]="Q3",Table1[[#This Row],[Credit Amount]],"")</f>
        <v/>
      </c>
      <c r="L1318">
        <f>IF(Table1[[#This Row],[Transaction Type]]="Upgrade",Table1[[#This Row],[Credit Amount]],IF(Table1[[#This Row],[Transaction Type]]="Activation",Table1[[#This Row],[Credit Amount]],""))</f>
        <v>-79.150000000000006</v>
      </c>
      <c r="M1318" t="str">
        <f>IF(Table1[[#This Row],[Transaction Type]]="Maintenance",Table1[[#This Row],[Credit Amount]],"")</f>
        <v/>
      </c>
      <c r="N1318">
        <v>10084</v>
      </c>
      <c r="O1318" t="s">
        <v>2489</v>
      </c>
      <c r="P1318" t="s">
        <v>2573</v>
      </c>
      <c r="Q1318" t="s">
        <v>289</v>
      </c>
      <c r="R1318">
        <v>10046</v>
      </c>
      <c r="S1318" t="s">
        <v>2489</v>
      </c>
      <c r="T1318" t="s">
        <v>2535</v>
      </c>
      <c r="U1318" t="s">
        <v>290</v>
      </c>
      <c r="V1318" t="s">
        <v>103</v>
      </c>
      <c r="W1318">
        <v>100004331</v>
      </c>
      <c r="X1318">
        <v>8005553332</v>
      </c>
      <c r="Y1318" t="s">
        <v>2595</v>
      </c>
      <c r="Z1318" t="s">
        <v>5920</v>
      </c>
      <c r="AA1318" s="13">
        <v>-79.150000000000006</v>
      </c>
      <c r="AB1318" s="14">
        <v>42489</v>
      </c>
      <c r="AC1318" t="s">
        <v>35</v>
      </c>
    </row>
    <row r="1319" spans="1:29" x14ac:dyDescent="0.25">
      <c r="A1319" t="str">
        <f>CONCATENATE("Q",ROUNDUP(MONTH(Table1[[#This Row],[Month]])/3,0))</f>
        <v>Q2</v>
      </c>
      <c r="B1319" s="14">
        <f>EOMONTH(Table1[[#This Row],[Credit Date]],-1)+1</f>
        <v>42491</v>
      </c>
      <c r="C1319" t="str">
        <f>CONCATENATE(Table1[[#This Row],[Issuer Last Name]],", ",Table1[[#This Row],[Issuer First Name]])</f>
        <v>No. 084, Employee</v>
      </c>
      <c r="D1319" t="str">
        <f>CONCATENATE(Table1[[#This Row],[Approver Last Name]],", ",Table1[[#This Row],[Approver First Name]])</f>
        <v>No. 046, Employee</v>
      </c>
      <c r="E1319" t="str">
        <f>CONCATENATE(Table1[[#This Row],[Customer Last Name]],", ",Table1[[#This Row],[Customer First Name]])</f>
        <v>No. 12431, Client</v>
      </c>
      <c r="F13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19" t="str">
        <f>IF(Table1[[#This Row],[Transaction Type]]="Maintenance","Non-Sales","Sales")</f>
        <v>Non-Sales</v>
      </c>
      <c r="H1319">
        <f>IF(Table1[[#This Row],[Quarter]]="q2",1,"")</f>
        <v>1</v>
      </c>
      <c r="I1319" t="str">
        <f>IF(Table1[[#This Row],[Quarter]]="q3",1,"")</f>
        <v/>
      </c>
      <c r="J1319">
        <f>IF(Table1[[#This Row],[Quarter]]="Q2",Table1[[#This Row],[Credit Amount]],"")</f>
        <v>-55.04</v>
      </c>
      <c r="K1319" t="str">
        <f>IF(Table1[[#This Row],[Quarter]]="Q3",Table1[[#This Row],[Credit Amount]],"")</f>
        <v/>
      </c>
      <c r="L1319" t="str">
        <f>IF(Table1[[#This Row],[Transaction Type]]="Upgrade",Table1[[#This Row],[Credit Amount]],IF(Table1[[#This Row],[Transaction Type]]="Activation",Table1[[#This Row],[Credit Amount]],""))</f>
        <v/>
      </c>
      <c r="M1319">
        <f>IF(Table1[[#This Row],[Transaction Type]]="Maintenance",Table1[[#This Row],[Credit Amount]],"")</f>
        <v>-55.04</v>
      </c>
      <c r="N1319">
        <v>10084</v>
      </c>
      <c r="O1319" t="s">
        <v>2489</v>
      </c>
      <c r="P1319" t="s">
        <v>2573</v>
      </c>
      <c r="Q1319" t="s">
        <v>289</v>
      </c>
      <c r="R1319">
        <v>10046</v>
      </c>
      <c r="S1319" t="s">
        <v>2489</v>
      </c>
      <c r="T1319" t="s">
        <v>2535</v>
      </c>
      <c r="U1319" t="s">
        <v>290</v>
      </c>
      <c r="V1319" t="s">
        <v>103</v>
      </c>
      <c r="W1319">
        <v>100003430</v>
      </c>
      <c r="X1319">
        <v>8005552431</v>
      </c>
      <c r="Y1319" t="s">
        <v>2595</v>
      </c>
      <c r="Z1319" t="s">
        <v>5026</v>
      </c>
      <c r="AA1319" s="13">
        <v>-55.04</v>
      </c>
      <c r="AB1319" s="14">
        <v>42496</v>
      </c>
      <c r="AC1319" t="s">
        <v>36</v>
      </c>
    </row>
    <row r="1320" spans="1:29" x14ac:dyDescent="0.25">
      <c r="A1320" t="str">
        <f>CONCATENATE("Q",ROUNDUP(MONTH(Table1[[#This Row],[Month]])/3,0))</f>
        <v>Q2</v>
      </c>
      <c r="B1320" s="14">
        <f>EOMONTH(Table1[[#This Row],[Credit Date]],-1)+1</f>
        <v>42491</v>
      </c>
      <c r="C1320" t="str">
        <f>CONCATENATE(Table1[[#This Row],[Issuer Last Name]],", ",Table1[[#This Row],[Issuer First Name]])</f>
        <v>No. 084, Employee</v>
      </c>
      <c r="D1320" t="str">
        <f>CONCATENATE(Table1[[#This Row],[Approver Last Name]],", ",Table1[[#This Row],[Approver First Name]])</f>
        <v>No. 046, Employee</v>
      </c>
      <c r="E1320" t="str">
        <f>CONCATENATE(Table1[[#This Row],[Customer Last Name]],", ",Table1[[#This Row],[Customer First Name]])</f>
        <v>No. 13281, Client</v>
      </c>
      <c r="F13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0" t="str">
        <f>IF(Table1[[#This Row],[Transaction Type]]="Maintenance","Non-Sales","Sales")</f>
        <v>Sales</v>
      </c>
      <c r="H1320">
        <f>IF(Table1[[#This Row],[Quarter]]="q2",1,"")</f>
        <v>1</v>
      </c>
      <c r="I1320" t="str">
        <f>IF(Table1[[#This Row],[Quarter]]="q3",1,"")</f>
        <v/>
      </c>
      <c r="J1320">
        <f>IF(Table1[[#This Row],[Quarter]]="Q2",Table1[[#This Row],[Credit Amount]],"")</f>
        <v>-99.01</v>
      </c>
      <c r="K1320" t="str">
        <f>IF(Table1[[#This Row],[Quarter]]="Q3",Table1[[#This Row],[Credit Amount]],"")</f>
        <v/>
      </c>
      <c r="L1320">
        <f>IF(Table1[[#This Row],[Transaction Type]]="Upgrade",Table1[[#This Row],[Credit Amount]],IF(Table1[[#This Row],[Transaction Type]]="Activation",Table1[[#This Row],[Credit Amount]],""))</f>
        <v>-99.01</v>
      </c>
      <c r="M1320" t="str">
        <f>IF(Table1[[#This Row],[Transaction Type]]="Maintenance",Table1[[#This Row],[Credit Amount]],"")</f>
        <v/>
      </c>
      <c r="N1320">
        <v>10084</v>
      </c>
      <c r="O1320" t="s">
        <v>2489</v>
      </c>
      <c r="P1320" t="s">
        <v>2573</v>
      </c>
      <c r="Q1320" t="s">
        <v>289</v>
      </c>
      <c r="R1320">
        <v>10046</v>
      </c>
      <c r="S1320" t="s">
        <v>2489</v>
      </c>
      <c r="T1320" t="s">
        <v>2535</v>
      </c>
      <c r="U1320" t="s">
        <v>290</v>
      </c>
      <c r="V1320" t="s">
        <v>103</v>
      </c>
      <c r="W1320">
        <v>100004280</v>
      </c>
      <c r="X1320">
        <v>8005553281</v>
      </c>
      <c r="Y1320" t="s">
        <v>2595</v>
      </c>
      <c r="Z1320" t="s">
        <v>5869</v>
      </c>
      <c r="AA1320" s="13">
        <v>-99.01</v>
      </c>
      <c r="AB1320" s="14">
        <v>42496</v>
      </c>
      <c r="AC1320" t="s">
        <v>37</v>
      </c>
    </row>
    <row r="1321" spans="1:29" x14ac:dyDescent="0.25">
      <c r="A1321" t="str">
        <f>CONCATENATE("Q",ROUNDUP(MONTH(Table1[[#This Row],[Month]])/3,0))</f>
        <v>Q2</v>
      </c>
      <c r="B1321" s="14">
        <f>EOMONTH(Table1[[#This Row],[Credit Date]],-1)+1</f>
        <v>42491</v>
      </c>
      <c r="C1321" t="str">
        <f>CONCATENATE(Table1[[#This Row],[Issuer Last Name]],", ",Table1[[#This Row],[Issuer First Name]])</f>
        <v>No. 084, Employee</v>
      </c>
      <c r="D1321" t="str">
        <f>CONCATENATE(Table1[[#This Row],[Approver Last Name]],", ",Table1[[#This Row],[Approver First Name]])</f>
        <v>No. 046, Employee</v>
      </c>
      <c r="E1321" t="str">
        <f>CONCATENATE(Table1[[#This Row],[Customer Last Name]],", ",Table1[[#This Row],[Customer First Name]])</f>
        <v>No. 10130, Client</v>
      </c>
      <c r="F1321" t="str">
        <f>IF(Table1[[#This Row],[Credit Amount]]&gt;-19.99,"Less than 19.99",IF(Table1[[#This Row],[Credit Amount]]=-20,"20",IF(Table1[[#This Row],[Credit Amount]]&gt;-49.98,"20.01-49.98",IF(Table1[[#This Row],[Credit Amount]]=-49.99,"49.99",IF(Table1[[#This Row],[Credit Amount]]=-50,"50",IF(Table1[[#This Row],[Credit Amount]]&lt;-50.01,"Greater than 50"))))))</f>
        <v>20.01-49.98</v>
      </c>
      <c r="G1321" t="str">
        <f>IF(Table1[[#This Row],[Transaction Type]]="Maintenance","Non-Sales","Sales")</f>
        <v>Non-Sales</v>
      </c>
      <c r="H1321">
        <f>IF(Table1[[#This Row],[Quarter]]="q2",1,"")</f>
        <v>1</v>
      </c>
      <c r="I1321" t="str">
        <f>IF(Table1[[#This Row],[Quarter]]="q3",1,"")</f>
        <v/>
      </c>
      <c r="J1321">
        <f>IF(Table1[[#This Row],[Quarter]]="Q2",Table1[[#This Row],[Credit Amount]],"")</f>
        <v>-47.57</v>
      </c>
      <c r="K1321" t="str">
        <f>IF(Table1[[#This Row],[Quarter]]="Q3",Table1[[#This Row],[Credit Amount]],"")</f>
        <v/>
      </c>
      <c r="L1321" t="str">
        <f>IF(Table1[[#This Row],[Transaction Type]]="Upgrade",Table1[[#This Row],[Credit Amount]],IF(Table1[[#This Row],[Transaction Type]]="Activation",Table1[[#This Row],[Credit Amount]],""))</f>
        <v/>
      </c>
      <c r="M1321">
        <f>IF(Table1[[#This Row],[Transaction Type]]="Maintenance",Table1[[#This Row],[Credit Amount]],"")</f>
        <v>-47.57</v>
      </c>
      <c r="N1321">
        <v>10084</v>
      </c>
      <c r="O1321" t="s">
        <v>2489</v>
      </c>
      <c r="P1321" t="s">
        <v>2573</v>
      </c>
      <c r="Q1321" t="s">
        <v>289</v>
      </c>
      <c r="R1321">
        <v>10046</v>
      </c>
      <c r="S1321" t="s">
        <v>2489</v>
      </c>
      <c r="T1321" t="s">
        <v>2535</v>
      </c>
      <c r="U1321" t="s">
        <v>290</v>
      </c>
      <c r="V1321" t="s">
        <v>103</v>
      </c>
      <c r="W1321">
        <v>100001129</v>
      </c>
      <c r="X1321">
        <v>8005550130</v>
      </c>
      <c r="Y1321" t="s">
        <v>2595</v>
      </c>
      <c r="Z1321" t="s">
        <v>2725</v>
      </c>
      <c r="AA1321" s="13">
        <v>-47.57</v>
      </c>
      <c r="AB1321" s="14">
        <v>42497</v>
      </c>
      <c r="AC1321" t="s">
        <v>36</v>
      </c>
    </row>
    <row r="1322" spans="1:29" x14ac:dyDescent="0.25">
      <c r="A1322" t="str">
        <f>CONCATENATE("Q",ROUNDUP(MONTH(Table1[[#This Row],[Month]])/3,0))</f>
        <v>Q2</v>
      </c>
      <c r="B1322" s="14">
        <f>EOMONTH(Table1[[#This Row],[Credit Date]],-1)+1</f>
        <v>42491</v>
      </c>
      <c r="C1322" t="str">
        <f>CONCATENATE(Table1[[#This Row],[Issuer Last Name]],", ",Table1[[#This Row],[Issuer First Name]])</f>
        <v>No. 084, Employee</v>
      </c>
      <c r="D1322" t="str">
        <f>CONCATENATE(Table1[[#This Row],[Approver Last Name]],", ",Table1[[#This Row],[Approver First Name]])</f>
        <v>No. 046, Employee</v>
      </c>
      <c r="E1322" t="str">
        <f>CONCATENATE(Table1[[#This Row],[Customer Last Name]],", ",Table1[[#This Row],[Customer First Name]])</f>
        <v>No. 11729, Client</v>
      </c>
      <c r="F1322" t="str">
        <f>IF(Table1[[#This Row],[Credit Amount]]&gt;-19.99,"Less than 19.99",IF(Table1[[#This Row],[Credit Amount]]=-20,"20",IF(Table1[[#This Row],[Credit Amount]]&gt;-49.98,"20.01-49.98",IF(Table1[[#This Row],[Credit Amount]]=-49.99,"49.99",IF(Table1[[#This Row],[Credit Amount]]=-50,"50",IF(Table1[[#This Row],[Credit Amount]]&lt;-50.01,"Greater than 50"))))))</f>
        <v>20.01-49.98</v>
      </c>
      <c r="G1322" t="str">
        <f>IF(Table1[[#This Row],[Transaction Type]]="Maintenance","Non-Sales","Sales")</f>
        <v>Non-Sales</v>
      </c>
      <c r="H1322">
        <f>IF(Table1[[#This Row],[Quarter]]="q2",1,"")</f>
        <v>1</v>
      </c>
      <c r="I1322" t="str">
        <f>IF(Table1[[#This Row],[Quarter]]="q3",1,"")</f>
        <v/>
      </c>
      <c r="J1322">
        <f>IF(Table1[[#This Row],[Quarter]]="Q2",Table1[[#This Row],[Credit Amount]],"")</f>
        <v>-35.26</v>
      </c>
      <c r="K1322" t="str">
        <f>IF(Table1[[#This Row],[Quarter]]="Q3",Table1[[#This Row],[Credit Amount]],"")</f>
        <v/>
      </c>
      <c r="L1322" t="str">
        <f>IF(Table1[[#This Row],[Transaction Type]]="Upgrade",Table1[[#This Row],[Credit Amount]],IF(Table1[[#This Row],[Transaction Type]]="Activation",Table1[[#This Row],[Credit Amount]],""))</f>
        <v/>
      </c>
      <c r="M1322">
        <f>IF(Table1[[#This Row],[Transaction Type]]="Maintenance",Table1[[#This Row],[Credit Amount]],"")</f>
        <v>-35.26</v>
      </c>
      <c r="N1322">
        <v>10084</v>
      </c>
      <c r="O1322" t="s">
        <v>2489</v>
      </c>
      <c r="P1322" t="s">
        <v>2573</v>
      </c>
      <c r="Q1322" t="s">
        <v>289</v>
      </c>
      <c r="R1322">
        <v>10046</v>
      </c>
      <c r="S1322" t="s">
        <v>2489</v>
      </c>
      <c r="T1322" t="s">
        <v>2535</v>
      </c>
      <c r="U1322" t="s">
        <v>290</v>
      </c>
      <c r="V1322" t="s">
        <v>103</v>
      </c>
      <c r="W1322">
        <v>100002728</v>
      </c>
      <c r="X1322">
        <v>8005551729</v>
      </c>
      <c r="Y1322" t="s">
        <v>2595</v>
      </c>
      <c r="Z1322" t="s">
        <v>4324</v>
      </c>
      <c r="AA1322" s="13">
        <v>-35.26</v>
      </c>
      <c r="AB1322" s="14">
        <v>42497</v>
      </c>
      <c r="AC1322" t="s">
        <v>36</v>
      </c>
    </row>
    <row r="1323" spans="1:29" x14ac:dyDescent="0.25">
      <c r="A1323" t="str">
        <f>CONCATENATE("Q",ROUNDUP(MONTH(Table1[[#This Row],[Month]])/3,0))</f>
        <v>Q2</v>
      </c>
      <c r="B1323" s="14">
        <f>EOMONTH(Table1[[#This Row],[Credit Date]],-1)+1</f>
        <v>42491</v>
      </c>
      <c r="C1323" t="str">
        <f>CONCATENATE(Table1[[#This Row],[Issuer Last Name]],", ",Table1[[#This Row],[Issuer First Name]])</f>
        <v>No. 084, Employee</v>
      </c>
      <c r="D1323" t="str">
        <f>CONCATENATE(Table1[[#This Row],[Approver Last Name]],", ",Table1[[#This Row],[Approver First Name]])</f>
        <v>No. 046, Employee</v>
      </c>
      <c r="E1323" t="str">
        <f>CONCATENATE(Table1[[#This Row],[Customer Last Name]],", ",Table1[[#This Row],[Customer First Name]])</f>
        <v>No. 10198, Client</v>
      </c>
      <c r="F13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3" t="str">
        <f>IF(Table1[[#This Row],[Transaction Type]]="Maintenance","Non-Sales","Sales")</f>
        <v>Sales</v>
      </c>
      <c r="H1323">
        <f>IF(Table1[[#This Row],[Quarter]]="q2",1,"")</f>
        <v>1</v>
      </c>
      <c r="I1323" t="str">
        <f>IF(Table1[[#This Row],[Quarter]]="q3",1,"")</f>
        <v/>
      </c>
      <c r="J1323">
        <f>IF(Table1[[#This Row],[Quarter]]="Q2",Table1[[#This Row],[Credit Amount]],"")</f>
        <v>-64.83</v>
      </c>
      <c r="K1323" t="str">
        <f>IF(Table1[[#This Row],[Quarter]]="Q3",Table1[[#This Row],[Credit Amount]],"")</f>
        <v/>
      </c>
      <c r="L1323">
        <f>IF(Table1[[#This Row],[Transaction Type]]="Upgrade",Table1[[#This Row],[Credit Amount]],IF(Table1[[#This Row],[Transaction Type]]="Activation",Table1[[#This Row],[Credit Amount]],""))</f>
        <v>-64.83</v>
      </c>
      <c r="M1323" t="str">
        <f>IF(Table1[[#This Row],[Transaction Type]]="Maintenance",Table1[[#This Row],[Credit Amount]],"")</f>
        <v/>
      </c>
      <c r="N1323">
        <v>10084</v>
      </c>
      <c r="O1323" t="s">
        <v>2489</v>
      </c>
      <c r="P1323" t="s">
        <v>2573</v>
      </c>
      <c r="Q1323" t="s">
        <v>289</v>
      </c>
      <c r="R1323">
        <v>10046</v>
      </c>
      <c r="S1323" t="s">
        <v>2489</v>
      </c>
      <c r="T1323" t="s">
        <v>2535</v>
      </c>
      <c r="U1323" t="s">
        <v>290</v>
      </c>
      <c r="V1323" t="s">
        <v>103</v>
      </c>
      <c r="W1323">
        <v>100001197</v>
      </c>
      <c r="X1323">
        <v>8005550198</v>
      </c>
      <c r="Y1323" t="s">
        <v>2595</v>
      </c>
      <c r="Z1323" t="s">
        <v>2793</v>
      </c>
      <c r="AA1323" s="13">
        <v>-64.83</v>
      </c>
      <c r="AB1323" s="14">
        <v>42509</v>
      </c>
      <c r="AC1323" t="s">
        <v>35</v>
      </c>
    </row>
    <row r="1324" spans="1:29" x14ac:dyDescent="0.25">
      <c r="A1324" t="str">
        <f>CONCATENATE("Q",ROUNDUP(MONTH(Table1[[#This Row],[Month]])/3,0))</f>
        <v>Q2</v>
      </c>
      <c r="B1324" s="14">
        <f>EOMONTH(Table1[[#This Row],[Credit Date]],-1)+1</f>
        <v>42491</v>
      </c>
      <c r="C1324" t="str">
        <f>CONCATENATE(Table1[[#This Row],[Issuer Last Name]],", ",Table1[[#This Row],[Issuer First Name]])</f>
        <v>No. 084, Employee</v>
      </c>
      <c r="D1324" t="str">
        <f>CONCATENATE(Table1[[#This Row],[Approver Last Name]],", ",Table1[[#This Row],[Approver First Name]])</f>
        <v>No. 046, Employee</v>
      </c>
      <c r="E1324" t="str">
        <f>CONCATENATE(Table1[[#This Row],[Customer Last Name]],", ",Table1[[#This Row],[Customer First Name]])</f>
        <v>No. 10809, Client</v>
      </c>
      <c r="F13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4" t="str">
        <f>IF(Table1[[#This Row],[Transaction Type]]="Maintenance","Non-Sales","Sales")</f>
        <v>Non-Sales</v>
      </c>
      <c r="H1324">
        <f>IF(Table1[[#This Row],[Quarter]]="q2",1,"")</f>
        <v>1</v>
      </c>
      <c r="I1324" t="str">
        <f>IF(Table1[[#This Row],[Quarter]]="q3",1,"")</f>
        <v/>
      </c>
      <c r="J1324">
        <f>IF(Table1[[#This Row],[Quarter]]="Q2",Table1[[#This Row],[Credit Amount]],"")</f>
        <v>-94.12</v>
      </c>
      <c r="K1324" t="str">
        <f>IF(Table1[[#This Row],[Quarter]]="Q3",Table1[[#This Row],[Credit Amount]],"")</f>
        <v/>
      </c>
      <c r="L1324" t="str">
        <f>IF(Table1[[#This Row],[Transaction Type]]="Upgrade",Table1[[#This Row],[Credit Amount]],IF(Table1[[#This Row],[Transaction Type]]="Activation",Table1[[#This Row],[Credit Amount]],""))</f>
        <v/>
      </c>
      <c r="M1324">
        <f>IF(Table1[[#This Row],[Transaction Type]]="Maintenance",Table1[[#This Row],[Credit Amount]],"")</f>
        <v>-94.12</v>
      </c>
      <c r="N1324">
        <v>10084</v>
      </c>
      <c r="O1324" t="s">
        <v>2489</v>
      </c>
      <c r="P1324" t="s">
        <v>2573</v>
      </c>
      <c r="Q1324" t="s">
        <v>289</v>
      </c>
      <c r="R1324">
        <v>10046</v>
      </c>
      <c r="S1324" t="s">
        <v>2489</v>
      </c>
      <c r="T1324" t="s">
        <v>2535</v>
      </c>
      <c r="U1324" t="s">
        <v>290</v>
      </c>
      <c r="V1324" t="s">
        <v>103</v>
      </c>
      <c r="W1324">
        <v>100001808</v>
      </c>
      <c r="X1324">
        <v>8005550809</v>
      </c>
      <c r="Y1324" t="s">
        <v>2595</v>
      </c>
      <c r="Z1324" t="s">
        <v>3404</v>
      </c>
      <c r="AA1324" s="13">
        <v>-94.12</v>
      </c>
      <c r="AB1324" s="14">
        <v>42512</v>
      </c>
      <c r="AC1324" t="s">
        <v>36</v>
      </c>
    </row>
    <row r="1325" spans="1:29" x14ac:dyDescent="0.25">
      <c r="A1325" t="str">
        <f>CONCATENATE("Q",ROUNDUP(MONTH(Table1[[#This Row],[Month]])/3,0))</f>
        <v>Q2</v>
      </c>
      <c r="B1325" s="14">
        <f>EOMONTH(Table1[[#This Row],[Credit Date]],-1)+1</f>
        <v>42491</v>
      </c>
      <c r="C1325" t="str">
        <f>CONCATENATE(Table1[[#This Row],[Issuer Last Name]],", ",Table1[[#This Row],[Issuer First Name]])</f>
        <v>No. 084, Employee</v>
      </c>
      <c r="D1325" t="str">
        <f>CONCATENATE(Table1[[#This Row],[Approver Last Name]],", ",Table1[[#This Row],[Approver First Name]])</f>
        <v>No. 046, Employee</v>
      </c>
      <c r="E1325" t="str">
        <f>CONCATENATE(Table1[[#This Row],[Customer Last Name]],", ",Table1[[#This Row],[Customer First Name]])</f>
        <v>No. 13566, Client</v>
      </c>
      <c r="F13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5" t="str">
        <f>IF(Table1[[#This Row],[Transaction Type]]="Maintenance","Non-Sales","Sales")</f>
        <v>Non-Sales</v>
      </c>
      <c r="H1325">
        <f>IF(Table1[[#This Row],[Quarter]]="q2",1,"")</f>
        <v>1</v>
      </c>
      <c r="I1325" t="str">
        <f>IF(Table1[[#This Row],[Quarter]]="q3",1,"")</f>
        <v/>
      </c>
      <c r="J1325">
        <f>IF(Table1[[#This Row],[Quarter]]="Q2",Table1[[#This Row],[Credit Amount]],"")</f>
        <v>-66.709999999999994</v>
      </c>
      <c r="K1325" t="str">
        <f>IF(Table1[[#This Row],[Quarter]]="Q3",Table1[[#This Row],[Credit Amount]],"")</f>
        <v/>
      </c>
      <c r="L1325" t="str">
        <f>IF(Table1[[#This Row],[Transaction Type]]="Upgrade",Table1[[#This Row],[Credit Amount]],IF(Table1[[#This Row],[Transaction Type]]="Activation",Table1[[#This Row],[Credit Amount]],""))</f>
        <v/>
      </c>
      <c r="M1325">
        <f>IF(Table1[[#This Row],[Transaction Type]]="Maintenance",Table1[[#This Row],[Credit Amount]],"")</f>
        <v>-66.709999999999994</v>
      </c>
      <c r="N1325">
        <v>10084</v>
      </c>
      <c r="O1325" t="s">
        <v>2489</v>
      </c>
      <c r="P1325" t="s">
        <v>2573</v>
      </c>
      <c r="Q1325" t="s">
        <v>289</v>
      </c>
      <c r="R1325">
        <v>10046</v>
      </c>
      <c r="S1325" t="s">
        <v>2489</v>
      </c>
      <c r="T1325" t="s">
        <v>2535</v>
      </c>
      <c r="U1325" t="s">
        <v>290</v>
      </c>
      <c r="V1325" t="s">
        <v>103</v>
      </c>
      <c r="W1325">
        <v>100004565</v>
      </c>
      <c r="X1325">
        <v>8005553566</v>
      </c>
      <c r="Y1325" t="s">
        <v>2595</v>
      </c>
      <c r="Z1325" t="s">
        <v>6154</v>
      </c>
      <c r="AA1325" s="13">
        <v>-66.709999999999994</v>
      </c>
      <c r="AB1325" s="14">
        <v>42515</v>
      </c>
      <c r="AC1325" t="s">
        <v>36</v>
      </c>
    </row>
    <row r="1326" spans="1:29" x14ac:dyDescent="0.25">
      <c r="A1326" t="str">
        <f>CONCATENATE("Q",ROUNDUP(MONTH(Table1[[#This Row],[Month]])/3,0))</f>
        <v>Q2</v>
      </c>
      <c r="B1326" s="14">
        <f>EOMONTH(Table1[[#This Row],[Credit Date]],-1)+1</f>
        <v>42491</v>
      </c>
      <c r="C1326" t="str">
        <f>CONCATENATE(Table1[[#This Row],[Issuer Last Name]],", ",Table1[[#This Row],[Issuer First Name]])</f>
        <v>No. 084, Employee</v>
      </c>
      <c r="D1326" t="str">
        <f>CONCATENATE(Table1[[#This Row],[Approver Last Name]],", ",Table1[[#This Row],[Approver First Name]])</f>
        <v>No. 046, Employee</v>
      </c>
      <c r="E1326" t="str">
        <f>CONCATENATE(Table1[[#This Row],[Customer Last Name]],", ",Table1[[#This Row],[Customer First Name]])</f>
        <v>No. 11392, Client</v>
      </c>
      <c r="F1326" t="str">
        <f>IF(Table1[[#This Row],[Credit Amount]]&gt;-19.99,"Less than 19.99",IF(Table1[[#This Row],[Credit Amount]]=-20,"20",IF(Table1[[#This Row],[Credit Amount]]&gt;-49.98,"20.01-49.98",IF(Table1[[#This Row],[Credit Amount]]=-49.99,"49.99",IF(Table1[[#This Row],[Credit Amount]]=-50,"50",IF(Table1[[#This Row],[Credit Amount]]&lt;-50.01,"Greater than 50"))))))</f>
        <v>Less than 19.99</v>
      </c>
      <c r="G1326" t="str">
        <f>IF(Table1[[#This Row],[Transaction Type]]="Maintenance","Non-Sales","Sales")</f>
        <v>Sales</v>
      </c>
      <c r="H1326">
        <f>IF(Table1[[#This Row],[Quarter]]="q2",1,"")</f>
        <v>1</v>
      </c>
      <c r="I1326" t="str">
        <f>IF(Table1[[#This Row],[Quarter]]="q3",1,"")</f>
        <v/>
      </c>
      <c r="J1326">
        <f>IF(Table1[[#This Row],[Quarter]]="Q2",Table1[[#This Row],[Credit Amount]],"")</f>
        <v>-12.02</v>
      </c>
      <c r="K1326" t="str">
        <f>IF(Table1[[#This Row],[Quarter]]="Q3",Table1[[#This Row],[Credit Amount]],"")</f>
        <v/>
      </c>
      <c r="L1326">
        <f>IF(Table1[[#This Row],[Transaction Type]]="Upgrade",Table1[[#This Row],[Credit Amount]],IF(Table1[[#This Row],[Transaction Type]]="Activation",Table1[[#This Row],[Credit Amount]],""))</f>
        <v>-12.02</v>
      </c>
      <c r="M1326" t="str">
        <f>IF(Table1[[#This Row],[Transaction Type]]="Maintenance",Table1[[#This Row],[Credit Amount]],"")</f>
        <v/>
      </c>
      <c r="N1326">
        <v>10084</v>
      </c>
      <c r="O1326" t="s">
        <v>2489</v>
      </c>
      <c r="P1326" t="s">
        <v>2573</v>
      </c>
      <c r="Q1326" t="s">
        <v>289</v>
      </c>
      <c r="R1326">
        <v>10046</v>
      </c>
      <c r="S1326" t="s">
        <v>2489</v>
      </c>
      <c r="T1326" t="s">
        <v>2535</v>
      </c>
      <c r="U1326" t="s">
        <v>290</v>
      </c>
      <c r="V1326" t="s">
        <v>103</v>
      </c>
      <c r="W1326">
        <v>100002391</v>
      </c>
      <c r="X1326">
        <v>8005551392</v>
      </c>
      <c r="Y1326" t="s">
        <v>2595</v>
      </c>
      <c r="Z1326" t="s">
        <v>3987</v>
      </c>
      <c r="AA1326" s="13">
        <v>-12.02</v>
      </c>
      <c r="AB1326" s="14">
        <v>42518</v>
      </c>
      <c r="AC1326" t="s">
        <v>35</v>
      </c>
    </row>
    <row r="1327" spans="1:29" x14ac:dyDescent="0.25">
      <c r="A1327" t="str">
        <f>CONCATENATE("Q",ROUNDUP(MONTH(Table1[[#This Row],[Month]])/3,0))</f>
        <v>Q2</v>
      </c>
      <c r="B1327" s="14">
        <f>EOMONTH(Table1[[#This Row],[Credit Date]],-1)+1</f>
        <v>42522</v>
      </c>
      <c r="C1327" t="str">
        <f>CONCATENATE(Table1[[#This Row],[Issuer Last Name]],", ",Table1[[#This Row],[Issuer First Name]])</f>
        <v>No. 084, Employee</v>
      </c>
      <c r="D1327" t="str">
        <f>CONCATENATE(Table1[[#This Row],[Approver Last Name]],", ",Table1[[#This Row],[Approver First Name]])</f>
        <v>No. 046, Employee</v>
      </c>
      <c r="E1327" t="str">
        <f>CONCATENATE(Table1[[#This Row],[Customer Last Name]],", ",Table1[[#This Row],[Customer First Name]])</f>
        <v>No. 13932, Client</v>
      </c>
      <c r="F1327" t="str">
        <f>IF(Table1[[#This Row],[Credit Amount]]&gt;-19.99,"Less than 19.99",IF(Table1[[#This Row],[Credit Amount]]=-20,"20",IF(Table1[[#This Row],[Credit Amount]]&gt;-49.98,"20.01-49.98",IF(Table1[[#This Row],[Credit Amount]]=-49.99,"49.99",IF(Table1[[#This Row],[Credit Amount]]=-50,"50",IF(Table1[[#This Row],[Credit Amount]]&lt;-50.01,"Greater than 50"))))))</f>
        <v>20.01-49.98</v>
      </c>
      <c r="G1327" t="str">
        <f>IF(Table1[[#This Row],[Transaction Type]]="Maintenance","Non-Sales","Sales")</f>
        <v>Sales</v>
      </c>
      <c r="H1327">
        <f>IF(Table1[[#This Row],[Quarter]]="q2",1,"")</f>
        <v>1</v>
      </c>
      <c r="I1327" t="str">
        <f>IF(Table1[[#This Row],[Quarter]]="q3",1,"")</f>
        <v/>
      </c>
      <c r="J1327">
        <f>IF(Table1[[#This Row],[Quarter]]="Q2",Table1[[#This Row],[Credit Amount]],"")</f>
        <v>-21.42</v>
      </c>
      <c r="K1327" t="str">
        <f>IF(Table1[[#This Row],[Quarter]]="Q3",Table1[[#This Row],[Credit Amount]],"")</f>
        <v/>
      </c>
      <c r="L1327">
        <f>IF(Table1[[#This Row],[Transaction Type]]="Upgrade",Table1[[#This Row],[Credit Amount]],IF(Table1[[#This Row],[Transaction Type]]="Activation",Table1[[#This Row],[Credit Amount]],""))</f>
        <v>-21.42</v>
      </c>
      <c r="M1327" t="str">
        <f>IF(Table1[[#This Row],[Transaction Type]]="Maintenance",Table1[[#This Row],[Credit Amount]],"")</f>
        <v/>
      </c>
      <c r="N1327">
        <v>10084</v>
      </c>
      <c r="O1327" t="s">
        <v>2489</v>
      </c>
      <c r="P1327" t="s">
        <v>2573</v>
      </c>
      <c r="Q1327" t="s">
        <v>289</v>
      </c>
      <c r="R1327">
        <v>10046</v>
      </c>
      <c r="S1327" t="s">
        <v>2489</v>
      </c>
      <c r="T1327" t="s">
        <v>2535</v>
      </c>
      <c r="U1327" t="s">
        <v>290</v>
      </c>
      <c r="V1327" t="s">
        <v>103</v>
      </c>
      <c r="W1327">
        <v>100004931</v>
      </c>
      <c r="X1327">
        <v>8005553932</v>
      </c>
      <c r="Y1327" t="s">
        <v>2595</v>
      </c>
      <c r="Z1327" t="s">
        <v>6520</v>
      </c>
      <c r="AA1327" s="13">
        <v>-21.42</v>
      </c>
      <c r="AB1327" s="14">
        <v>42531</v>
      </c>
      <c r="AC1327" t="s">
        <v>37</v>
      </c>
    </row>
    <row r="1328" spans="1:29" x14ac:dyDescent="0.25">
      <c r="A1328" t="str">
        <f>CONCATENATE("Q",ROUNDUP(MONTH(Table1[[#This Row],[Month]])/3,0))</f>
        <v>Q2</v>
      </c>
      <c r="B1328" s="14">
        <f>EOMONTH(Table1[[#This Row],[Credit Date]],-1)+1</f>
        <v>42522</v>
      </c>
      <c r="C1328" t="str">
        <f>CONCATENATE(Table1[[#This Row],[Issuer Last Name]],", ",Table1[[#This Row],[Issuer First Name]])</f>
        <v>No. 084, Employee</v>
      </c>
      <c r="D1328" t="str">
        <f>CONCATENATE(Table1[[#This Row],[Approver Last Name]],", ",Table1[[#This Row],[Approver First Name]])</f>
        <v>No. 046, Employee</v>
      </c>
      <c r="E1328" t="str">
        <f>CONCATENATE(Table1[[#This Row],[Customer Last Name]],", ",Table1[[#This Row],[Customer First Name]])</f>
        <v>No. 12178, Client</v>
      </c>
      <c r="F13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8" t="str">
        <f>IF(Table1[[#This Row],[Transaction Type]]="Maintenance","Non-Sales","Sales")</f>
        <v>Non-Sales</v>
      </c>
      <c r="H1328">
        <f>IF(Table1[[#This Row],[Quarter]]="q2",1,"")</f>
        <v>1</v>
      </c>
      <c r="I1328" t="str">
        <f>IF(Table1[[#This Row],[Quarter]]="q3",1,"")</f>
        <v/>
      </c>
      <c r="J1328">
        <f>IF(Table1[[#This Row],[Quarter]]="Q2",Table1[[#This Row],[Credit Amount]],"")</f>
        <v>-80.17</v>
      </c>
      <c r="K1328" t="str">
        <f>IF(Table1[[#This Row],[Quarter]]="Q3",Table1[[#This Row],[Credit Amount]],"")</f>
        <v/>
      </c>
      <c r="L1328" t="str">
        <f>IF(Table1[[#This Row],[Transaction Type]]="Upgrade",Table1[[#This Row],[Credit Amount]],IF(Table1[[#This Row],[Transaction Type]]="Activation",Table1[[#This Row],[Credit Amount]],""))</f>
        <v/>
      </c>
      <c r="M1328">
        <f>IF(Table1[[#This Row],[Transaction Type]]="Maintenance",Table1[[#This Row],[Credit Amount]],"")</f>
        <v>-80.17</v>
      </c>
      <c r="N1328">
        <v>10084</v>
      </c>
      <c r="O1328" t="s">
        <v>2489</v>
      </c>
      <c r="P1328" t="s">
        <v>2573</v>
      </c>
      <c r="Q1328" t="s">
        <v>289</v>
      </c>
      <c r="R1328">
        <v>10046</v>
      </c>
      <c r="S1328" t="s">
        <v>2489</v>
      </c>
      <c r="T1328" t="s">
        <v>2535</v>
      </c>
      <c r="U1328" t="s">
        <v>290</v>
      </c>
      <c r="V1328" t="s">
        <v>103</v>
      </c>
      <c r="W1328">
        <v>100003177</v>
      </c>
      <c r="X1328">
        <v>8005552178</v>
      </c>
      <c r="Y1328" t="s">
        <v>2595</v>
      </c>
      <c r="Z1328" t="s">
        <v>4773</v>
      </c>
      <c r="AA1328" s="13">
        <v>-80.17</v>
      </c>
      <c r="AB1328" s="14">
        <v>42535</v>
      </c>
      <c r="AC1328" t="s">
        <v>36</v>
      </c>
    </row>
    <row r="1329" spans="1:29" x14ac:dyDescent="0.25">
      <c r="A1329" t="str">
        <f>CONCATENATE("Q",ROUNDUP(MONTH(Table1[[#This Row],[Month]])/3,0))</f>
        <v>Q2</v>
      </c>
      <c r="B1329" s="14">
        <f>EOMONTH(Table1[[#This Row],[Credit Date]],-1)+1</f>
        <v>42522</v>
      </c>
      <c r="C1329" t="str">
        <f>CONCATENATE(Table1[[#This Row],[Issuer Last Name]],", ",Table1[[#This Row],[Issuer First Name]])</f>
        <v>No. 084, Employee</v>
      </c>
      <c r="D1329" t="str">
        <f>CONCATENATE(Table1[[#This Row],[Approver Last Name]],", ",Table1[[#This Row],[Approver First Name]])</f>
        <v>No. 046, Employee</v>
      </c>
      <c r="E1329" t="str">
        <f>CONCATENATE(Table1[[#This Row],[Customer Last Name]],", ",Table1[[#This Row],[Customer First Name]])</f>
        <v>No. 10128, Client</v>
      </c>
      <c r="F13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29" t="str">
        <f>IF(Table1[[#This Row],[Transaction Type]]="Maintenance","Non-Sales","Sales")</f>
        <v>Sales</v>
      </c>
      <c r="H1329">
        <f>IF(Table1[[#This Row],[Quarter]]="q2",1,"")</f>
        <v>1</v>
      </c>
      <c r="I1329" t="str">
        <f>IF(Table1[[#This Row],[Quarter]]="q3",1,"")</f>
        <v/>
      </c>
      <c r="J1329">
        <f>IF(Table1[[#This Row],[Quarter]]="Q2",Table1[[#This Row],[Credit Amount]],"")</f>
        <v>-81.78</v>
      </c>
      <c r="K1329" t="str">
        <f>IF(Table1[[#This Row],[Quarter]]="Q3",Table1[[#This Row],[Credit Amount]],"")</f>
        <v/>
      </c>
      <c r="L1329">
        <f>IF(Table1[[#This Row],[Transaction Type]]="Upgrade",Table1[[#This Row],[Credit Amount]],IF(Table1[[#This Row],[Transaction Type]]="Activation",Table1[[#This Row],[Credit Amount]],""))</f>
        <v>-81.78</v>
      </c>
      <c r="M1329" t="str">
        <f>IF(Table1[[#This Row],[Transaction Type]]="Maintenance",Table1[[#This Row],[Credit Amount]],"")</f>
        <v/>
      </c>
      <c r="N1329">
        <v>10084</v>
      </c>
      <c r="O1329" t="s">
        <v>2489</v>
      </c>
      <c r="P1329" t="s">
        <v>2573</v>
      </c>
      <c r="Q1329" t="s">
        <v>289</v>
      </c>
      <c r="R1329">
        <v>10046</v>
      </c>
      <c r="S1329" t="s">
        <v>2489</v>
      </c>
      <c r="T1329" t="s">
        <v>2535</v>
      </c>
      <c r="U1329" t="s">
        <v>290</v>
      </c>
      <c r="V1329" t="s">
        <v>103</v>
      </c>
      <c r="W1329">
        <v>100001127</v>
      </c>
      <c r="X1329">
        <v>8005550128</v>
      </c>
      <c r="Y1329" t="s">
        <v>2595</v>
      </c>
      <c r="Z1329" t="s">
        <v>2723</v>
      </c>
      <c r="AA1329" s="13">
        <v>-81.78</v>
      </c>
      <c r="AB1329" s="14">
        <v>42542</v>
      </c>
      <c r="AC1329" t="s">
        <v>37</v>
      </c>
    </row>
    <row r="1330" spans="1:29" x14ac:dyDescent="0.25">
      <c r="A1330" t="str">
        <f>CONCATENATE("Q",ROUNDUP(MONTH(Table1[[#This Row],[Month]])/3,0))</f>
        <v>Q2</v>
      </c>
      <c r="B1330" s="14">
        <f>EOMONTH(Table1[[#This Row],[Credit Date]],-1)+1</f>
        <v>42522</v>
      </c>
      <c r="C1330" t="str">
        <f>CONCATENATE(Table1[[#This Row],[Issuer Last Name]],", ",Table1[[#This Row],[Issuer First Name]])</f>
        <v>No. 084, Employee</v>
      </c>
      <c r="D1330" t="str">
        <f>CONCATENATE(Table1[[#This Row],[Approver Last Name]],", ",Table1[[#This Row],[Approver First Name]])</f>
        <v>No. 046, Employee</v>
      </c>
      <c r="E1330" t="str">
        <f>CONCATENATE(Table1[[#This Row],[Customer Last Name]],", ",Table1[[#This Row],[Customer First Name]])</f>
        <v>No. 12454, Client</v>
      </c>
      <c r="F1330" t="str">
        <f>IF(Table1[[#This Row],[Credit Amount]]&gt;-19.99,"Less than 19.99",IF(Table1[[#This Row],[Credit Amount]]=-20,"20",IF(Table1[[#This Row],[Credit Amount]]&gt;-49.98,"20.01-49.98",IF(Table1[[#This Row],[Credit Amount]]=-49.99,"49.99",IF(Table1[[#This Row],[Credit Amount]]=-50,"50",IF(Table1[[#This Row],[Credit Amount]]&lt;-50.01,"Greater than 50"))))))</f>
        <v>20.01-49.98</v>
      </c>
      <c r="G1330" t="str">
        <f>IF(Table1[[#This Row],[Transaction Type]]="Maintenance","Non-Sales","Sales")</f>
        <v>Sales</v>
      </c>
      <c r="H1330">
        <f>IF(Table1[[#This Row],[Quarter]]="q2",1,"")</f>
        <v>1</v>
      </c>
      <c r="I1330" t="str">
        <f>IF(Table1[[#This Row],[Quarter]]="q3",1,"")</f>
        <v/>
      </c>
      <c r="J1330">
        <f>IF(Table1[[#This Row],[Quarter]]="Q2",Table1[[#This Row],[Credit Amount]],"")</f>
        <v>-28.12</v>
      </c>
      <c r="K1330" t="str">
        <f>IF(Table1[[#This Row],[Quarter]]="Q3",Table1[[#This Row],[Credit Amount]],"")</f>
        <v/>
      </c>
      <c r="L1330">
        <f>IF(Table1[[#This Row],[Transaction Type]]="Upgrade",Table1[[#This Row],[Credit Amount]],IF(Table1[[#This Row],[Transaction Type]]="Activation",Table1[[#This Row],[Credit Amount]],""))</f>
        <v>-28.12</v>
      </c>
      <c r="M1330" t="str">
        <f>IF(Table1[[#This Row],[Transaction Type]]="Maintenance",Table1[[#This Row],[Credit Amount]],"")</f>
        <v/>
      </c>
      <c r="N1330">
        <v>10084</v>
      </c>
      <c r="O1330" t="s">
        <v>2489</v>
      </c>
      <c r="P1330" t="s">
        <v>2573</v>
      </c>
      <c r="Q1330" t="s">
        <v>289</v>
      </c>
      <c r="R1330">
        <v>10046</v>
      </c>
      <c r="S1330" t="s">
        <v>2489</v>
      </c>
      <c r="T1330" t="s">
        <v>2535</v>
      </c>
      <c r="U1330" t="s">
        <v>290</v>
      </c>
      <c r="V1330" t="s">
        <v>103</v>
      </c>
      <c r="W1330">
        <v>100003453</v>
      </c>
      <c r="X1330">
        <v>8005552454</v>
      </c>
      <c r="Y1330" t="s">
        <v>2595</v>
      </c>
      <c r="Z1330" t="s">
        <v>5049</v>
      </c>
      <c r="AA1330" s="13">
        <v>-28.12</v>
      </c>
      <c r="AB1330" s="14">
        <v>42542</v>
      </c>
      <c r="AC1330" t="s">
        <v>35</v>
      </c>
    </row>
    <row r="1331" spans="1:29" x14ac:dyDescent="0.25">
      <c r="A1331" t="str">
        <f>CONCATENATE("Q",ROUNDUP(MONTH(Table1[[#This Row],[Month]])/3,0))</f>
        <v>Q2</v>
      </c>
      <c r="B1331" s="14">
        <f>EOMONTH(Table1[[#This Row],[Credit Date]],-1)+1</f>
        <v>42522</v>
      </c>
      <c r="C1331" t="str">
        <f>CONCATENATE(Table1[[#This Row],[Issuer Last Name]],", ",Table1[[#This Row],[Issuer First Name]])</f>
        <v>No. 084, Employee</v>
      </c>
      <c r="D1331" t="str">
        <f>CONCATENATE(Table1[[#This Row],[Approver Last Name]],", ",Table1[[#This Row],[Approver First Name]])</f>
        <v>No. 046, Employee</v>
      </c>
      <c r="E1331" t="str">
        <f>CONCATENATE(Table1[[#This Row],[Customer Last Name]],", ",Table1[[#This Row],[Customer First Name]])</f>
        <v>No. 13361, Client</v>
      </c>
      <c r="F1331" t="str">
        <f>IF(Table1[[#This Row],[Credit Amount]]&gt;-19.99,"Less than 19.99",IF(Table1[[#This Row],[Credit Amount]]=-20,"20",IF(Table1[[#This Row],[Credit Amount]]&gt;-49.98,"20.01-49.98",IF(Table1[[#This Row],[Credit Amount]]=-49.99,"49.99",IF(Table1[[#This Row],[Credit Amount]]=-50,"50",IF(Table1[[#This Row],[Credit Amount]]&lt;-50.01,"Greater than 50"))))))</f>
        <v>20.01-49.98</v>
      </c>
      <c r="G1331" t="str">
        <f>IF(Table1[[#This Row],[Transaction Type]]="Maintenance","Non-Sales","Sales")</f>
        <v>Non-Sales</v>
      </c>
      <c r="H1331">
        <f>IF(Table1[[#This Row],[Quarter]]="q2",1,"")</f>
        <v>1</v>
      </c>
      <c r="I1331" t="str">
        <f>IF(Table1[[#This Row],[Quarter]]="q3",1,"")</f>
        <v/>
      </c>
      <c r="J1331">
        <f>IF(Table1[[#This Row],[Quarter]]="Q2",Table1[[#This Row],[Credit Amount]],"")</f>
        <v>-36.31</v>
      </c>
      <c r="K1331" t="str">
        <f>IF(Table1[[#This Row],[Quarter]]="Q3",Table1[[#This Row],[Credit Amount]],"")</f>
        <v/>
      </c>
      <c r="L1331" t="str">
        <f>IF(Table1[[#This Row],[Transaction Type]]="Upgrade",Table1[[#This Row],[Credit Amount]],IF(Table1[[#This Row],[Transaction Type]]="Activation",Table1[[#This Row],[Credit Amount]],""))</f>
        <v/>
      </c>
      <c r="M1331">
        <f>IF(Table1[[#This Row],[Transaction Type]]="Maintenance",Table1[[#This Row],[Credit Amount]],"")</f>
        <v>-36.31</v>
      </c>
      <c r="N1331">
        <v>10084</v>
      </c>
      <c r="O1331" t="s">
        <v>2489</v>
      </c>
      <c r="P1331" t="s">
        <v>2573</v>
      </c>
      <c r="Q1331" t="s">
        <v>289</v>
      </c>
      <c r="R1331">
        <v>10046</v>
      </c>
      <c r="S1331" t="s">
        <v>2489</v>
      </c>
      <c r="T1331" t="s">
        <v>2535</v>
      </c>
      <c r="U1331" t="s">
        <v>290</v>
      </c>
      <c r="V1331" t="s">
        <v>103</v>
      </c>
      <c r="W1331">
        <v>100004360</v>
      </c>
      <c r="X1331">
        <v>8005553361</v>
      </c>
      <c r="Y1331" t="s">
        <v>2595</v>
      </c>
      <c r="Z1331" t="s">
        <v>5949</v>
      </c>
      <c r="AA1331" s="13">
        <v>-36.31</v>
      </c>
      <c r="AB1331" s="14">
        <v>42543</v>
      </c>
      <c r="AC1331" t="s">
        <v>36</v>
      </c>
    </row>
    <row r="1332" spans="1:29" x14ac:dyDescent="0.25">
      <c r="A1332" t="str">
        <f>CONCATENATE("Q",ROUNDUP(MONTH(Table1[[#This Row],[Month]])/3,0))</f>
        <v>Q2</v>
      </c>
      <c r="B1332" s="14">
        <f>EOMONTH(Table1[[#This Row],[Credit Date]],-1)+1</f>
        <v>42522</v>
      </c>
      <c r="C1332" t="str">
        <f>CONCATENATE(Table1[[#This Row],[Issuer Last Name]],", ",Table1[[#This Row],[Issuer First Name]])</f>
        <v>No. 084, Employee</v>
      </c>
      <c r="D1332" t="str">
        <f>CONCATENATE(Table1[[#This Row],[Approver Last Name]],", ",Table1[[#This Row],[Approver First Name]])</f>
        <v>No. 046, Employee</v>
      </c>
      <c r="E1332" t="str">
        <f>CONCATENATE(Table1[[#This Row],[Customer Last Name]],", ",Table1[[#This Row],[Customer First Name]])</f>
        <v>No. 10818, Client</v>
      </c>
      <c r="F13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32" t="str">
        <f>IF(Table1[[#This Row],[Transaction Type]]="Maintenance","Non-Sales","Sales")</f>
        <v>Sales</v>
      </c>
      <c r="H1332">
        <f>IF(Table1[[#This Row],[Quarter]]="q2",1,"")</f>
        <v>1</v>
      </c>
      <c r="I1332" t="str">
        <f>IF(Table1[[#This Row],[Quarter]]="q3",1,"")</f>
        <v/>
      </c>
      <c r="J1332">
        <f>IF(Table1[[#This Row],[Quarter]]="Q2",Table1[[#This Row],[Credit Amount]],"")</f>
        <v>-65.760000000000005</v>
      </c>
      <c r="K1332" t="str">
        <f>IF(Table1[[#This Row],[Quarter]]="Q3",Table1[[#This Row],[Credit Amount]],"")</f>
        <v/>
      </c>
      <c r="L1332">
        <f>IF(Table1[[#This Row],[Transaction Type]]="Upgrade",Table1[[#This Row],[Credit Amount]],IF(Table1[[#This Row],[Transaction Type]]="Activation",Table1[[#This Row],[Credit Amount]],""))</f>
        <v>-65.760000000000005</v>
      </c>
      <c r="M1332" t="str">
        <f>IF(Table1[[#This Row],[Transaction Type]]="Maintenance",Table1[[#This Row],[Credit Amount]],"")</f>
        <v/>
      </c>
      <c r="N1332">
        <v>10084</v>
      </c>
      <c r="O1332" t="s">
        <v>2489</v>
      </c>
      <c r="P1332" t="s">
        <v>2573</v>
      </c>
      <c r="Q1332" t="s">
        <v>289</v>
      </c>
      <c r="R1332">
        <v>10046</v>
      </c>
      <c r="S1332" t="s">
        <v>2489</v>
      </c>
      <c r="T1332" t="s">
        <v>2535</v>
      </c>
      <c r="U1332" t="s">
        <v>290</v>
      </c>
      <c r="V1332" t="s">
        <v>103</v>
      </c>
      <c r="W1332">
        <v>100001817</v>
      </c>
      <c r="X1332">
        <v>8005550818</v>
      </c>
      <c r="Y1332" t="s">
        <v>2595</v>
      </c>
      <c r="Z1332" t="s">
        <v>3413</v>
      </c>
      <c r="AA1332" s="13">
        <v>-65.760000000000005</v>
      </c>
      <c r="AB1332" s="14">
        <v>42550</v>
      </c>
      <c r="AC1332" t="s">
        <v>37</v>
      </c>
    </row>
    <row r="1333" spans="1:29" x14ac:dyDescent="0.25">
      <c r="A1333" t="str">
        <f>CONCATENATE("Q",ROUNDUP(MONTH(Table1[[#This Row],[Month]])/3,0))</f>
        <v>Q3</v>
      </c>
      <c r="B1333" s="14">
        <f>EOMONTH(Table1[[#This Row],[Credit Date]],-1)+1</f>
        <v>42552</v>
      </c>
      <c r="C1333" t="str">
        <f>CONCATENATE(Table1[[#This Row],[Issuer Last Name]],", ",Table1[[#This Row],[Issuer First Name]])</f>
        <v>No. 084, Employee</v>
      </c>
      <c r="D1333" t="str">
        <f>CONCATENATE(Table1[[#This Row],[Approver Last Name]],", ",Table1[[#This Row],[Approver First Name]])</f>
        <v>No. 084, Employee</v>
      </c>
      <c r="E1333" t="str">
        <f>CONCATENATE(Table1[[#This Row],[Customer Last Name]],", ",Table1[[#This Row],[Customer First Name]])</f>
        <v>No. 13665, Client</v>
      </c>
      <c r="F1333" t="str">
        <f>IF(Table1[[#This Row],[Credit Amount]]&gt;-19.99,"Less than 19.99",IF(Table1[[#This Row],[Credit Amount]]=-20,"20",IF(Table1[[#This Row],[Credit Amount]]&gt;-49.98,"20.01-49.98",IF(Table1[[#This Row],[Credit Amount]]=-49.99,"49.99",IF(Table1[[#This Row],[Credit Amount]]=-50,"50",IF(Table1[[#This Row],[Credit Amount]]&lt;-50.01,"Greater than 50"))))))</f>
        <v>20.01-49.98</v>
      </c>
      <c r="G1333" t="str">
        <f>IF(Table1[[#This Row],[Transaction Type]]="Maintenance","Non-Sales","Sales")</f>
        <v>Sales</v>
      </c>
      <c r="H1333" t="str">
        <f>IF(Table1[[#This Row],[Quarter]]="q2",1,"")</f>
        <v/>
      </c>
      <c r="I1333">
        <f>IF(Table1[[#This Row],[Quarter]]="q3",1,"")</f>
        <v>1</v>
      </c>
      <c r="J1333" t="str">
        <f>IF(Table1[[#This Row],[Quarter]]="Q2",Table1[[#This Row],[Credit Amount]],"")</f>
        <v/>
      </c>
      <c r="K1333">
        <f>IF(Table1[[#This Row],[Quarter]]="Q3",Table1[[#This Row],[Credit Amount]],"")</f>
        <v>-30.25</v>
      </c>
      <c r="L1333">
        <f>IF(Table1[[#This Row],[Transaction Type]]="Upgrade",Table1[[#This Row],[Credit Amount]],IF(Table1[[#This Row],[Transaction Type]]="Activation",Table1[[#This Row],[Credit Amount]],""))</f>
        <v>-30.25</v>
      </c>
      <c r="M1333" t="str">
        <f>IF(Table1[[#This Row],[Transaction Type]]="Maintenance",Table1[[#This Row],[Credit Amount]],"")</f>
        <v/>
      </c>
      <c r="N1333">
        <v>10084</v>
      </c>
      <c r="O1333" t="s">
        <v>2489</v>
      </c>
      <c r="P1333" t="s">
        <v>2573</v>
      </c>
      <c r="Q1333" t="s">
        <v>289</v>
      </c>
      <c r="R1333">
        <v>10084</v>
      </c>
      <c r="S1333" t="s">
        <v>2489</v>
      </c>
      <c r="T1333" t="s">
        <v>2573</v>
      </c>
      <c r="U1333" t="s">
        <v>289</v>
      </c>
      <c r="V1333" t="s">
        <v>103</v>
      </c>
      <c r="W1333">
        <v>100004664</v>
      </c>
      <c r="X1333">
        <v>8005553665</v>
      </c>
      <c r="Y1333" t="s">
        <v>2595</v>
      </c>
      <c r="Z1333" t="s">
        <v>6253</v>
      </c>
      <c r="AA1333" s="13">
        <v>-30.25</v>
      </c>
      <c r="AB1333" s="14">
        <v>42567</v>
      </c>
      <c r="AC1333" t="s">
        <v>35</v>
      </c>
    </row>
    <row r="1334" spans="1:29" x14ac:dyDescent="0.25">
      <c r="A1334" t="str">
        <f>CONCATENATE("Q",ROUNDUP(MONTH(Table1[[#This Row],[Month]])/3,0))</f>
        <v>Q3</v>
      </c>
      <c r="B1334" s="14">
        <f>EOMONTH(Table1[[#This Row],[Credit Date]],-1)+1</f>
        <v>42552</v>
      </c>
      <c r="C1334" t="str">
        <f>CONCATENATE(Table1[[#This Row],[Issuer Last Name]],", ",Table1[[#This Row],[Issuer First Name]])</f>
        <v>No. 084, Employee</v>
      </c>
      <c r="D1334" t="str">
        <f>CONCATENATE(Table1[[#This Row],[Approver Last Name]],", ",Table1[[#This Row],[Approver First Name]])</f>
        <v>No. 046, Employee</v>
      </c>
      <c r="E1334" t="str">
        <f>CONCATENATE(Table1[[#This Row],[Customer Last Name]],", ",Table1[[#This Row],[Customer First Name]])</f>
        <v>No. 10955, Client</v>
      </c>
      <c r="F13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34" t="str">
        <f>IF(Table1[[#This Row],[Transaction Type]]="Maintenance","Non-Sales","Sales")</f>
        <v>Sales</v>
      </c>
      <c r="H1334" t="str">
        <f>IF(Table1[[#This Row],[Quarter]]="q2",1,"")</f>
        <v/>
      </c>
      <c r="I1334">
        <f>IF(Table1[[#This Row],[Quarter]]="q3",1,"")</f>
        <v>1</v>
      </c>
      <c r="J1334" t="str">
        <f>IF(Table1[[#This Row],[Quarter]]="Q2",Table1[[#This Row],[Credit Amount]],"")</f>
        <v/>
      </c>
      <c r="K1334">
        <f>IF(Table1[[#This Row],[Quarter]]="Q3",Table1[[#This Row],[Credit Amount]],"")</f>
        <v>-90.96</v>
      </c>
      <c r="L1334">
        <f>IF(Table1[[#This Row],[Transaction Type]]="Upgrade",Table1[[#This Row],[Credit Amount]],IF(Table1[[#This Row],[Transaction Type]]="Activation",Table1[[#This Row],[Credit Amount]],""))</f>
        <v>-90.96</v>
      </c>
      <c r="M1334" t="str">
        <f>IF(Table1[[#This Row],[Transaction Type]]="Maintenance",Table1[[#This Row],[Credit Amount]],"")</f>
        <v/>
      </c>
      <c r="N1334">
        <v>10084</v>
      </c>
      <c r="O1334" t="s">
        <v>2489</v>
      </c>
      <c r="P1334" t="s">
        <v>2573</v>
      </c>
      <c r="Q1334" t="s">
        <v>289</v>
      </c>
      <c r="R1334">
        <v>10046</v>
      </c>
      <c r="S1334" t="s">
        <v>2489</v>
      </c>
      <c r="T1334" t="s">
        <v>2535</v>
      </c>
      <c r="U1334" t="s">
        <v>290</v>
      </c>
      <c r="V1334" t="s">
        <v>103</v>
      </c>
      <c r="W1334">
        <v>100001954</v>
      </c>
      <c r="X1334">
        <v>8005550955</v>
      </c>
      <c r="Y1334" t="s">
        <v>2595</v>
      </c>
      <c r="Z1334" t="s">
        <v>3550</v>
      </c>
      <c r="AA1334" s="13">
        <v>-90.96</v>
      </c>
      <c r="AB1334" s="14">
        <v>42572</v>
      </c>
      <c r="AC1334" t="s">
        <v>35</v>
      </c>
    </row>
    <row r="1335" spans="1:29" x14ac:dyDescent="0.25">
      <c r="A1335" t="str">
        <f>CONCATENATE("Q",ROUNDUP(MONTH(Table1[[#This Row],[Month]])/3,0))</f>
        <v>Q3</v>
      </c>
      <c r="B1335" s="14">
        <f>EOMONTH(Table1[[#This Row],[Credit Date]],-1)+1</f>
        <v>42552</v>
      </c>
      <c r="C1335" t="str">
        <f>CONCATENATE(Table1[[#This Row],[Issuer Last Name]],", ",Table1[[#This Row],[Issuer First Name]])</f>
        <v>No. 084, Employee</v>
      </c>
      <c r="D1335" t="str">
        <f>CONCATENATE(Table1[[#This Row],[Approver Last Name]],", ",Table1[[#This Row],[Approver First Name]])</f>
        <v>No. 084, Employee</v>
      </c>
      <c r="E1335" t="str">
        <f>CONCATENATE(Table1[[#This Row],[Customer Last Name]],", ",Table1[[#This Row],[Customer First Name]])</f>
        <v>No. 10838, Client</v>
      </c>
      <c r="F1335" t="str">
        <f>IF(Table1[[#This Row],[Credit Amount]]&gt;-19.99,"Less than 19.99",IF(Table1[[#This Row],[Credit Amount]]=-20,"20",IF(Table1[[#This Row],[Credit Amount]]&gt;-49.98,"20.01-49.98",IF(Table1[[#This Row],[Credit Amount]]=-49.99,"49.99",IF(Table1[[#This Row],[Credit Amount]]=-50,"50",IF(Table1[[#This Row],[Credit Amount]]&lt;-50.01,"Greater than 50"))))))</f>
        <v>Less than 19.99</v>
      </c>
      <c r="G1335" t="str">
        <f>IF(Table1[[#This Row],[Transaction Type]]="Maintenance","Non-Sales","Sales")</f>
        <v>Non-Sales</v>
      </c>
      <c r="H1335" t="str">
        <f>IF(Table1[[#This Row],[Quarter]]="q2",1,"")</f>
        <v/>
      </c>
      <c r="I1335">
        <f>IF(Table1[[#This Row],[Quarter]]="q3",1,"")</f>
        <v>1</v>
      </c>
      <c r="J1335" t="str">
        <f>IF(Table1[[#This Row],[Quarter]]="Q2",Table1[[#This Row],[Credit Amount]],"")</f>
        <v/>
      </c>
      <c r="K1335">
        <f>IF(Table1[[#This Row],[Quarter]]="Q3",Table1[[#This Row],[Credit Amount]],"")</f>
        <v>-6.45</v>
      </c>
      <c r="L1335" t="str">
        <f>IF(Table1[[#This Row],[Transaction Type]]="Upgrade",Table1[[#This Row],[Credit Amount]],IF(Table1[[#This Row],[Transaction Type]]="Activation",Table1[[#This Row],[Credit Amount]],""))</f>
        <v/>
      </c>
      <c r="M1335">
        <f>IF(Table1[[#This Row],[Transaction Type]]="Maintenance",Table1[[#This Row],[Credit Amount]],"")</f>
        <v>-6.45</v>
      </c>
      <c r="N1335">
        <v>10084</v>
      </c>
      <c r="O1335" t="s">
        <v>2489</v>
      </c>
      <c r="P1335" t="s">
        <v>2573</v>
      </c>
      <c r="Q1335" t="s">
        <v>289</v>
      </c>
      <c r="R1335">
        <v>10084</v>
      </c>
      <c r="S1335" t="s">
        <v>2489</v>
      </c>
      <c r="T1335" t="s">
        <v>2573</v>
      </c>
      <c r="U1335" t="s">
        <v>289</v>
      </c>
      <c r="V1335" t="s">
        <v>103</v>
      </c>
      <c r="W1335">
        <v>100001837</v>
      </c>
      <c r="X1335">
        <v>8005550838</v>
      </c>
      <c r="Y1335" t="s">
        <v>2595</v>
      </c>
      <c r="Z1335" t="s">
        <v>3433</v>
      </c>
      <c r="AA1335" s="13">
        <v>-6.45</v>
      </c>
      <c r="AB1335" s="14">
        <v>42581</v>
      </c>
      <c r="AC1335" t="s">
        <v>36</v>
      </c>
    </row>
    <row r="1336" spans="1:29" x14ac:dyDescent="0.25">
      <c r="A1336" t="str">
        <f>CONCATENATE("Q",ROUNDUP(MONTH(Table1[[#This Row],[Month]])/3,0))</f>
        <v>Q3</v>
      </c>
      <c r="B1336" s="14">
        <f>EOMONTH(Table1[[#This Row],[Credit Date]],-1)+1</f>
        <v>42583</v>
      </c>
      <c r="C1336" t="str">
        <f>CONCATENATE(Table1[[#This Row],[Issuer Last Name]],", ",Table1[[#This Row],[Issuer First Name]])</f>
        <v>No. 084, Employee</v>
      </c>
      <c r="D1336" t="str">
        <f>CONCATENATE(Table1[[#This Row],[Approver Last Name]],", ",Table1[[#This Row],[Approver First Name]])</f>
        <v>No. 046, Employee</v>
      </c>
      <c r="E1336" t="str">
        <f>CONCATENATE(Table1[[#This Row],[Customer Last Name]],", ",Table1[[#This Row],[Customer First Name]])</f>
        <v>No. 13216, Client</v>
      </c>
      <c r="F13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36" t="str">
        <f>IF(Table1[[#This Row],[Transaction Type]]="Maintenance","Non-Sales","Sales")</f>
        <v>Sales</v>
      </c>
      <c r="H1336" t="str">
        <f>IF(Table1[[#This Row],[Quarter]]="q2",1,"")</f>
        <v/>
      </c>
      <c r="I1336">
        <f>IF(Table1[[#This Row],[Quarter]]="q3",1,"")</f>
        <v>1</v>
      </c>
      <c r="J1336" t="str">
        <f>IF(Table1[[#This Row],[Quarter]]="Q2",Table1[[#This Row],[Credit Amount]],"")</f>
        <v/>
      </c>
      <c r="K1336">
        <f>IF(Table1[[#This Row],[Quarter]]="Q3",Table1[[#This Row],[Credit Amount]],"")</f>
        <v>-57.57</v>
      </c>
      <c r="L1336">
        <f>IF(Table1[[#This Row],[Transaction Type]]="Upgrade",Table1[[#This Row],[Credit Amount]],IF(Table1[[#This Row],[Transaction Type]]="Activation",Table1[[#This Row],[Credit Amount]],""))</f>
        <v>-57.57</v>
      </c>
      <c r="M1336" t="str">
        <f>IF(Table1[[#This Row],[Transaction Type]]="Maintenance",Table1[[#This Row],[Credit Amount]],"")</f>
        <v/>
      </c>
      <c r="N1336">
        <v>10084</v>
      </c>
      <c r="O1336" t="s">
        <v>2489</v>
      </c>
      <c r="P1336" t="s">
        <v>2573</v>
      </c>
      <c r="Q1336" t="s">
        <v>289</v>
      </c>
      <c r="R1336">
        <v>10046</v>
      </c>
      <c r="S1336" t="s">
        <v>2489</v>
      </c>
      <c r="T1336" t="s">
        <v>2535</v>
      </c>
      <c r="U1336" t="s">
        <v>290</v>
      </c>
      <c r="V1336" t="s">
        <v>103</v>
      </c>
      <c r="W1336">
        <v>100004215</v>
      </c>
      <c r="X1336">
        <v>8005553216</v>
      </c>
      <c r="Y1336" t="s">
        <v>2595</v>
      </c>
      <c r="Z1336" t="s">
        <v>5804</v>
      </c>
      <c r="AA1336" s="13">
        <v>-57.57</v>
      </c>
      <c r="AB1336" s="14">
        <v>42584</v>
      </c>
      <c r="AC1336" t="s">
        <v>37</v>
      </c>
    </row>
    <row r="1337" spans="1:29" x14ac:dyDescent="0.25">
      <c r="A1337" t="str">
        <f>CONCATENATE("Q",ROUNDUP(MONTH(Table1[[#This Row],[Month]])/3,0))</f>
        <v>Q3</v>
      </c>
      <c r="B1337" s="14">
        <f>EOMONTH(Table1[[#This Row],[Credit Date]],-1)+1</f>
        <v>42583</v>
      </c>
      <c r="C1337" t="str">
        <f>CONCATENATE(Table1[[#This Row],[Issuer Last Name]],", ",Table1[[#This Row],[Issuer First Name]])</f>
        <v>No. 084, Employee</v>
      </c>
      <c r="D1337" t="str">
        <f>CONCATENATE(Table1[[#This Row],[Approver Last Name]],", ",Table1[[#This Row],[Approver First Name]])</f>
        <v>No. 046, Employee</v>
      </c>
      <c r="E1337" t="str">
        <f>CONCATENATE(Table1[[#This Row],[Customer Last Name]],", ",Table1[[#This Row],[Customer First Name]])</f>
        <v>No. 13312, Client</v>
      </c>
      <c r="F13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37" t="str">
        <f>IF(Table1[[#This Row],[Transaction Type]]="Maintenance","Non-Sales","Sales")</f>
        <v>Non-Sales</v>
      </c>
      <c r="H1337" t="str">
        <f>IF(Table1[[#This Row],[Quarter]]="q2",1,"")</f>
        <v/>
      </c>
      <c r="I1337">
        <f>IF(Table1[[#This Row],[Quarter]]="q3",1,"")</f>
        <v>1</v>
      </c>
      <c r="J1337" t="str">
        <f>IF(Table1[[#This Row],[Quarter]]="Q2",Table1[[#This Row],[Credit Amount]],"")</f>
        <v/>
      </c>
      <c r="K1337">
        <f>IF(Table1[[#This Row],[Quarter]]="Q3",Table1[[#This Row],[Credit Amount]],"")</f>
        <v>-84.28</v>
      </c>
      <c r="L1337" t="str">
        <f>IF(Table1[[#This Row],[Transaction Type]]="Upgrade",Table1[[#This Row],[Credit Amount]],IF(Table1[[#This Row],[Transaction Type]]="Activation",Table1[[#This Row],[Credit Amount]],""))</f>
        <v/>
      </c>
      <c r="M1337">
        <f>IF(Table1[[#This Row],[Transaction Type]]="Maintenance",Table1[[#This Row],[Credit Amount]],"")</f>
        <v>-84.28</v>
      </c>
      <c r="N1337">
        <v>10084</v>
      </c>
      <c r="O1337" t="s">
        <v>2489</v>
      </c>
      <c r="P1337" t="s">
        <v>2573</v>
      </c>
      <c r="Q1337" t="s">
        <v>289</v>
      </c>
      <c r="R1337">
        <v>10046</v>
      </c>
      <c r="S1337" t="s">
        <v>2489</v>
      </c>
      <c r="T1337" t="s">
        <v>2535</v>
      </c>
      <c r="U1337" t="s">
        <v>290</v>
      </c>
      <c r="V1337" t="s">
        <v>103</v>
      </c>
      <c r="W1337">
        <v>100004311</v>
      </c>
      <c r="X1337">
        <v>8005553312</v>
      </c>
      <c r="Y1337" t="s">
        <v>2595</v>
      </c>
      <c r="Z1337" t="s">
        <v>5900</v>
      </c>
      <c r="AA1337" s="13">
        <v>-84.28</v>
      </c>
      <c r="AB1337" s="14">
        <v>42584</v>
      </c>
      <c r="AC1337" t="s">
        <v>36</v>
      </c>
    </row>
    <row r="1338" spans="1:29" x14ac:dyDescent="0.25">
      <c r="A1338" t="str">
        <f>CONCATENATE("Q",ROUNDUP(MONTH(Table1[[#This Row],[Month]])/3,0))</f>
        <v>Q3</v>
      </c>
      <c r="B1338" s="14">
        <f>EOMONTH(Table1[[#This Row],[Credit Date]],-1)+1</f>
        <v>42583</v>
      </c>
      <c r="C1338" t="str">
        <f>CONCATENATE(Table1[[#This Row],[Issuer Last Name]],", ",Table1[[#This Row],[Issuer First Name]])</f>
        <v>No. 084, Employee</v>
      </c>
      <c r="D1338" t="str">
        <f>CONCATENATE(Table1[[#This Row],[Approver Last Name]],", ",Table1[[#This Row],[Approver First Name]])</f>
        <v>No. 084, Employee</v>
      </c>
      <c r="E1338" t="str">
        <f>CONCATENATE(Table1[[#This Row],[Customer Last Name]],", ",Table1[[#This Row],[Customer First Name]])</f>
        <v>No. 10079, Client</v>
      </c>
      <c r="F1338" t="str">
        <f>IF(Table1[[#This Row],[Credit Amount]]&gt;-19.99,"Less than 19.99",IF(Table1[[#This Row],[Credit Amount]]=-20,"20",IF(Table1[[#This Row],[Credit Amount]]&gt;-49.98,"20.01-49.98",IF(Table1[[#This Row],[Credit Amount]]=-49.99,"49.99",IF(Table1[[#This Row],[Credit Amount]]=-50,"50",IF(Table1[[#This Row],[Credit Amount]]&lt;-50.01,"Greater than 50"))))))</f>
        <v>20.01-49.98</v>
      </c>
      <c r="G1338" t="str">
        <f>IF(Table1[[#This Row],[Transaction Type]]="Maintenance","Non-Sales","Sales")</f>
        <v>Non-Sales</v>
      </c>
      <c r="H1338" t="str">
        <f>IF(Table1[[#This Row],[Quarter]]="q2",1,"")</f>
        <v/>
      </c>
      <c r="I1338">
        <f>IF(Table1[[#This Row],[Quarter]]="q3",1,"")</f>
        <v>1</v>
      </c>
      <c r="J1338" t="str">
        <f>IF(Table1[[#This Row],[Quarter]]="Q2",Table1[[#This Row],[Credit Amount]],"")</f>
        <v/>
      </c>
      <c r="K1338">
        <f>IF(Table1[[#This Row],[Quarter]]="Q3",Table1[[#This Row],[Credit Amount]],"")</f>
        <v>-38.630000000000003</v>
      </c>
      <c r="L1338" t="str">
        <f>IF(Table1[[#This Row],[Transaction Type]]="Upgrade",Table1[[#This Row],[Credit Amount]],IF(Table1[[#This Row],[Transaction Type]]="Activation",Table1[[#This Row],[Credit Amount]],""))</f>
        <v/>
      </c>
      <c r="M1338">
        <f>IF(Table1[[#This Row],[Transaction Type]]="Maintenance",Table1[[#This Row],[Credit Amount]],"")</f>
        <v>-38.630000000000003</v>
      </c>
      <c r="N1338">
        <v>10084</v>
      </c>
      <c r="O1338" t="s">
        <v>2489</v>
      </c>
      <c r="P1338" t="s">
        <v>2573</v>
      </c>
      <c r="Q1338" t="s">
        <v>289</v>
      </c>
      <c r="R1338">
        <v>10084</v>
      </c>
      <c r="S1338" t="s">
        <v>2489</v>
      </c>
      <c r="T1338" t="s">
        <v>2573</v>
      </c>
      <c r="U1338" t="s">
        <v>289</v>
      </c>
      <c r="V1338" t="s">
        <v>103</v>
      </c>
      <c r="W1338">
        <v>100001078</v>
      </c>
      <c r="X1338">
        <v>8005550079</v>
      </c>
      <c r="Y1338" t="s">
        <v>2595</v>
      </c>
      <c r="Z1338" t="s">
        <v>2674</v>
      </c>
      <c r="AA1338" s="13">
        <v>-38.630000000000003</v>
      </c>
      <c r="AB1338" s="14">
        <v>42586</v>
      </c>
      <c r="AC1338" t="s">
        <v>36</v>
      </c>
    </row>
    <row r="1339" spans="1:29" x14ac:dyDescent="0.25">
      <c r="A1339" t="str">
        <f>CONCATENATE("Q",ROUNDUP(MONTH(Table1[[#This Row],[Month]])/3,0))</f>
        <v>Q3</v>
      </c>
      <c r="B1339" s="14">
        <f>EOMONTH(Table1[[#This Row],[Credit Date]],-1)+1</f>
        <v>42583</v>
      </c>
      <c r="C1339" t="str">
        <f>CONCATENATE(Table1[[#This Row],[Issuer Last Name]],", ",Table1[[#This Row],[Issuer First Name]])</f>
        <v>No. 084, Employee</v>
      </c>
      <c r="D1339" t="str">
        <f>CONCATENATE(Table1[[#This Row],[Approver Last Name]],", ",Table1[[#This Row],[Approver First Name]])</f>
        <v>No. 084, Employee</v>
      </c>
      <c r="E1339" t="str">
        <f>CONCATENATE(Table1[[#This Row],[Customer Last Name]],", ",Table1[[#This Row],[Customer First Name]])</f>
        <v>No. 10430, Client</v>
      </c>
      <c r="F1339" t="str">
        <f>IF(Table1[[#This Row],[Credit Amount]]&gt;-19.99,"Less than 19.99",IF(Table1[[#This Row],[Credit Amount]]=-20,"20",IF(Table1[[#This Row],[Credit Amount]]&gt;-49.98,"20.01-49.98",IF(Table1[[#This Row],[Credit Amount]]=-49.99,"49.99",IF(Table1[[#This Row],[Credit Amount]]=-50,"50",IF(Table1[[#This Row],[Credit Amount]]&lt;-50.01,"Greater than 50"))))))</f>
        <v>20.01-49.98</v>
      </c>
      <c r="G1339" t="str">
        <f>IF(Table1[[#This Row],[Transaction Type]]="Maintenance","Non-Sales","Sales")</f>
        <v>Non-Sales</v>
      </c>
      <c r="H1339" t="str">
        <f>IF(Table1[[#This Row],[Quarter]]="q2",1,"")</f>
        <v/>
      </c>
      <c r="I1339">
        <f>IF(Table1[[#This Row],[Quarter]]="q3",1,"")</f>
        <v>1</v>
      </c>
      <c r="J1339" t="str">
        <f>IF(Table1[[#This Row],[Quarter]]="Q2",Table1[[#This Row],[Credit Amount]],"")</f>
        <v/>
      </c>
      <c r="K1339">
        <f>IF(Table1[[#This Row],[Quarter]]="Q3",Table1[[#This Row],[Credit Amount]],"")</f>
        <v>-34.22</v>
      </c>
      <c r="L1339" t="str">
        <f>IF(Table1[[#This Row],[Transaction Type]]="Upgrade",Table1[[#This Row],[Credit Amount]],IF(Table1[[#This Row],[Transaction Type]]="Activation",Table1[[#This Row],[Credit Amount]],""))</f>
        <v/>
      </c>
      <c r="M1339">
        <f>IF(Table1[[#This Row],[Transaction Type]]="Maintenance",Table1[[#This Row],[Credit Amount]],"")</f>
        <v>-34.22</v>
      </c>
      <c r="N1339">
        <v>10084</v>
      </c>
      <c r="O1339" t="s">
        <v>2489</v>
      </c>
      <c r="P1339" t="s">
        <v>2573</v>
      </c>
      <c r="Q1339" t="s">
        <v>289</v>
      </c>
      <c r="R1339">
        <v>10084</v>
      </c>
      <c r="S1339" t="s">
        <v>2489</v>
      </c>
      <c r="T1339" t="s">
        <v>2573</v>
      </c>
      <c r="U1339" t="s">
        <v>289</v>
      </c>
      <c r="V1339" t="s">
        <v>103</v>
      </c>
      <c r="W1339">
        <v>100001429</v>
      </c>
      <c r="X1339">
        <v>8005550430</v>
      </c>
      <c r="Y1339" t="s">
        <v>2595</v>
      </c>
      <c r="Z1339" t="s">
        <v>3025</v>
      </c>
      <c r="AA1339" s="13">
        <v>-34.22</v>
      </c>
      <c r="AB1339" s="14">
        <v>42590</v>
      </c>
      <c r="AC1339" t="s">
        <v>36</v>
      </c>
    </row>
    <row r="1340" spans="1:29" x14ac:dyDescent="0.25">
      <c r="A1340" t="str">
        <f>CONCATENATE("Q",ROUNDUP(MONTH(Table1[[#This Row],[Month]])/3,0))</f>
        <v>Q3</v>
      </c>
      <c r="B1340" s="14">
        <f>EOMONTH(Table1[[#This Row],[Credit Date]],-1)+1</f>
        <v>42583</v>
      </c>
      <c r="C1340" t="str">
        <f>CONCATENATE(Table1[[#This Row],[Issuer Last Name]],", ",Table1[[#This Row],[Issuer First Name]])</f>
        <v>No. 084, Employee</v>
      </c>
      <c r="D1340" t="str">
        <f>CONCATENATE(Table1[[#This Row],[Approver Last Name]],", ",Table1[[#This Row],[Approver First Name]])</f>
        <v>No. 084, Employee</v>
      </c>
      <c r="E1340" t="str">
        <f>CONCATENATE(Table1[[#This Row],[Customer Last Name]],", ",Table1[[#This Row],[Customer First Name]])</f>
        <v>No. 10630, Client</v>
      </c>
      <c r="F1340" t="str">
        <f>IF(Table1[[#This Row],[Credit Amount]]&gt;-19.99,"Less than 19.99",IF(Table1[[#This Row],[Credit Amount]]=-20,"20",IF(Table1[[#This Row],[Credit Amount]]&gt;-49.98,"20.01-49.98",IF(Table1[[#This Row],[Credit Amount]]=-49.99,"49.99",IF(Table1[[#This Row],[Credit Amount]]=-50,"50",IF(Table1[[#This Row],[Credit Amount]]&lt;-50.01,"Greater than 50"))))))</f>
        <v>20.01-49.98</v>
      </c>
      <c r="G1340" t="str">
        <f>IF(Table1[[#This Row],[Transaction Type]]="Maintenance","Non-Sales","Sales")</f>
        <v>Non-Sales</v>
      </c>
      <c r="H1340" t="str">
        <f>IF(Table1[[#This Row],[Quarter]]="q2",1,"")</f>
        <v/>
      </c>
      <c r="I1340">
        <f>IF(Table1[[#This Row],[Quarter]]="q3",1,"")</f>
        <v>1</v>
      </c>
      <c r="J1340" t="str">
        <f>IF(Table1[[#This Row],[Quarter]]="Q2",Table1[[#This Row],[Credit Amount]],"")</f>
        <v/>
      </c>
      <c r="K1340">
        <f>IF(Table1[[#This Row],[Quarter]]="Q3",Table1[[#This Row],[Credit Amount]],"")</f>
        <v>-22.39</v>
      </c>
      <c r="L1340" t="str">
        <f>IF(Table1[[#This Row],[Transaction Type]]="Upgrade",Table1[[#This Row],[Credit Amount]],IF(Table1[[#This Row],[Transaction Type]]="Activation",Table1[[#This Row],[Credit Amount]],""))</f>
        <v/>
      </c>
      <c r="M1340">
        <f>IF(Table1[[#This Row],[Transaction Type]]="Maintenance",Table1[[#This Row],[Credit Amount]],"")</f>
        <v>-22.39</v>
      </c>
      <c r="N1340">
        <v>10084</v>
      </c>
      <c r="O1340" t="s">
        <v>2489</v>
      </c>
      <c r="P1340" t="s">
        <v>2573</v>
      </c>
      <c r="Q1340" t="s">
        <v>289</v>
      </c>
      <c r="R1340">
        <v>10084</v>
      </c>
      <c r="S1340" t="s">
        <v>2489</v>
      </c>
      <c r="T1340" t="s">
        <v>2573</v>
      </c>
      <c r="U1340" t="s">
        <v>289</v>
      </c>
      <c r="V1340" t="s">
        <v>103</v>
      </c>
      <c r="W1340">
        <v>100001629</v>
      </c>
      <c r="X1340">
        <v>8005550630</v>
      </c>
      <c r="Y1340" t="s">
        <v>2595</v>
      </c>
      <c r="Z1340" t="s">
        <v>3225</v>
      </c>
      <c r="AA1340" s="13">
        <v>-22.39</v>
      </c>
      <c r="AB1340" s="14">
        <v>42595</v>
      </c>
      <c r="AC1340" t="s">
        <v>36</v>
      </c>
    </row>
    <row r="1341" spans="1:29" x14ac:dyDescent="0.25">
      <c r="A1341" t="str">
        <f>CONCATENATE("Q",ROUNDUP(MONTH(Table1[[#This Row],[Month]])/3,0))</f>
        <v>Q3</v>
      </c>
      <c r="B1341" s="14">
        <f>EOMONTH(Table1[[#This Row],[Credit Date]],-1)+1</f>
        <v>42583</v>
      </c>
      <c r="C1341" t="str">
        <f>CONCATENATE(Table1[[#This Row],[Issuer Last Name]],", ",Table1[[#This Row],[Issuer First Name]])</f>
        <v>No. 084, Employee</v>
      </c>
      <c r="D1341" t="str">
        <f>CONCATENATE(Table1[[#This Row],[Approver Last Name]],", ",Table1[[#This Row],[Approver First Name]])</f>
        <v>No. 046, Employee</v>
      </c>
      <c r="E1341" t="str">
        <f>CONCATENATE(Table1[[#This Row],[Customer Last Name]],", ",Table1[[#This Row],[Customer First Name]])</f>
        <v>No. 10310, Client</v>
      </c>
      <c r="F13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41" t="str">
        <f>IF(Table1[[#This Row],[Transaction Type]]="Maintenance","Non-Sales","Sales")</f>
        <v>Non-Sales</v>
      </c>
      <c r="H1341" t="str">
        <f>IF(Table1[[#This Row],[Quarter]]="q2",1,"")</f>
        <v/>
      </c>
      <c r="I1341">
        <f>IF(Table1[[#This Row],[Quarter]]="q3",1,"")</f>
        <v>1</v>
      </c>
      <c r="J1341" t="str">
        <f>IF(Table1[[#This Row],[Quarter]]="Q2",Table1[[#This Row],[Credit Amount]],"")</f>
        <v/>
      </c>
      <c r="K1341">
        <f>IF(Table1[[#This Row],[Quarter]]="Q3",Table1[[#This Row],[Credit Amount]],"")</f>
        <v>-81.790000000000006</v>
      </c>
      <c r="L1341" t="str">
        <f>IF(Table1[[#This Row],[Transaction Type]]="Upgrade",Table1[[#This Row],[Credit Amount]],IF(Table1[[#This Row],[Transaction Type]]="Activation",Table1[[#This Row],[Credit Amount]],""))</f>
        <v/>
      </c>
      <c r="M1341">
        <f>IF(Table1[[#This Row],[Transaction Type]]="Maintenance",Table1[[#This Row],[Credit Amount]],"")</f>
        <v>-81.790000000000006</v>
      </c>
      <c r="N1341">
        <v>10084</v>
      </c>
      <c r="O1341" t="s">
        <v>2489</v>
      </c>
      <c r="P1341" t="s">
        <v>2573</v>
      </c>
      <c r="Q1341" t="s">
        <v>289</v>
      </c>
      <c r="R1341">
        <v>10046</v>
      </c>
      <c r="S1341" t="s">
        <v>2489</v>
      </c>
      <c r="T1341" t="s">
        <v>2535</v>
      </c>
      <c r="U1341" t="s">
        <v>290</v>
      </c>
      <c r="V1341" t="s">
        <v>103</v>
      </c>
      <c r="W1341">
        <v>100001309</v>
      </c>
      <c r="X1341">
        <v>8005550310</v>
      </c>
      <c r="Y1341" t="s">
        <v>2595</v>
      </c>
      <c r="Z1341" t="s">
        <v>2905</v>
      </c>
      <c r="AA1341" s="13">
        <v>-81.790000000000006</v>
      </c>
      <c r="AB1341" s="14">
        <v>42595</v>
      </c>
      <c r="AC1341" t="s">
        <v>36</v>
      </c>
    </row>
    <row r="1342" spans="1:29" x14ac:dyDescent="0.25">
      <c r="A1342" t="str">
        <f>CONCATENATE("Q",ROUNDUP(MONTH(Table1[[#This Row],[Month]])/3,0))</f>
        <v>Q3</v>
      </c>
      <c r="B1342" s="14">
        <f>EOMONTH(Table1[[#This Row],[Credit Date]],-1)+1</f>
        <v>42583</v>
      </c>
      <c r="C1342" t="str">
        <f>CONCATENATE(Table1[[#This Row],[Issuer Last Name]],", ",Table1[[#This Row],[Issuer First Name]])</f>
        <v>No. 084, Employee</v>
      </c>
      <c r="D1342" t="str">
        <f>CONCATENATE(Table1[[#This Row],[Approver Last Name]],", ",Table1[[#This Row],[Approver First Name]])</f>
        <v>No. 084, Employee</v>
      </c>
      <c r="E1342" t="str">
        <f>CONCATENATE(Table1[[#This Row],[Customer Last Name]],", ",Table1[[#This Row],[Customer First Name]])</f>
        <v>No. 10864, Client</v>
      </c>
      <c r="F1342" t="str">
        <f>IF(Table1[[#This Row],[Credit Amount]]&gt;-19.99,"Less than 19.99",IF(Table1[[#This Row],[Credit Amount]]=-20,"20",IF(Table1[[#This Row],[Credit Amount]]&gt;-49.98,"20.01-49.98",IF(Table1[[#This Row],[Credit Amount]]=-49.99,"49.99",IF(Table1[[#This Row],[Credit Amount]]=-50,"50",IF(Table1[[#This Row],[Credit Amount]]&lt;-50.01,"Greater than 50"))))))</f>
        <v>20.01-49.98</v>
      </c>
      <c r="G1342" t="str">
        <f>IF(Table1[[#This Row],[Transaction Type]]="Maintenance","Non-Sales","Sales")</f>
        <v>Non-Sales</v>
      </c>
      <c r="H1342" t="str">
        <f>IF(Table1[[#This Row],[Quarter]]="q2",1,"")</f>
        <v/>
      </c>
      <c r="I1342">
        <f>IF(Table1[[#This Row],[Quarter]]="q3",1,"")</f>
        <v>1</v>
      </c>
      <c r="J1342" t="str">
        <f>IF(Table1[[#This Row],[Quarter]]="Q2",Table1[[#This Row],[Credit Amount]],"")</f>
        <v/>
      </c>
      <c r="K1342">
        <f>IF(Table1[[#This Row],[Quarter]]="Q3",Table1[[#This Row],[Credit Amount]],"")</f>
        <v>-37.93</v>
      </c>
      <c r="L1342" t="str">
        <f>IF(Table1[[#This Row],[Transaction Type]]="Upgrade",Table1[[#This Row],[Credit Amount]],IF(Table1[[#This Row],[Transaction Type]]="Activation",Table1[[#This Row],[Credit Amount]],""))</f>
        <v/>
      </c>
      <c r="M1342">
        <f>IF(Table1[[#This Row],[Transaction Type]]="Maintenance",Table1[[#This Row],[Credit Amount]],"")</f>
        <v>-37.93</v>
      </c>
      <c r="N1342">
        <v>10084</v>
      </c>
      <c r="O1342" t="s">
        <v>2489</v>
      </c>
      <c r="P1342" t="s">
        <v>2573</v>
      </c>
      <c r="Q1342" t="s">
        <v>289</v>
      </c>
      <c r="R1342">
        <v>10084</v>
      </c>
      <c r="S1342" t="s">
        <v>2489</v>
      </c>
      <c r="T1342" t="s">
        <v>2573</v>
      </c>
      <c r="U1342" t="s">
        <v>289</v>
      </c>
      <c r="V1342" t="s">
        <v>103</v>
      </c>
      <c r="W1342">
        <v>100001863</v>
      </c>
      <c r="X1342">
        <v>8005550864</v>
      </c>
      <c r="Y1342" t="s">
        <v>2595</v>
      </c>
      <c r="Z1342" t="s">
        <v>3459</v>
      </c>
      <c r="AA1342" s="13">
        <v>-37.93</v>
      </c>
      <c r="AB1342" s="14">
        <v>42596</v>
      </c>
      <c r="AC1342" t="s">
        <v>36</v>
      </c>
    </row>
    <row r="1343" spans="1:29" x14ac:dyDescent="0.25">
      <c r="A1343" t="str">
        <f>CONCATENATE("Q",ROUNDUP(MONTH(Table1[[#This Row],[Month]])/3,0))</f>
        <v>Q3</v>
      </c>
      <c r="B1343" s="14">
        <f>EOMONTH(Table1[[#This Row],[Credit Date]],-1)+1</f>
        <v>42583</v>
      </c>
      <c r="C1343" t="str">
        <f>CONCATENATE(Table1[[#This Row],[Issuer Last Name]],", ",Table1[[#This Row],[Issuer First Name]])</f>
        <v>No. 084, Employee</v>
      </c>
      <c r="D1343" t="str">
        <f>CONCATENATE(Table1[[#This Row],[Approver Last Name]],", ",Table1[[#This Row],[Approver First Name]])</f>
        <v>No. 046, Employee</v>
      </c>
      <c r="E1343" t="str">
        <f>CONCATENATE(Table1[[#This Row],[Customer Last Name]],", ",Table1[[#This Row],[Customer First Name]])</f>
        <v>No. 12826, Client</v>
      </c>
      <c r="F13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43" t="str">
        <f>IF(Table1[[#This Row],[Transaction Type]]="Maintenance","Non-Sales","Sales")</f>
        <v>Non-Sales</v>
      </c>
      <c r="H1343" t="str">
        <f>IF(Table1[[#This Row],[Quarter]]="q2",1,"")</f>
        <v/>
      </c>
      <c r="I1343">
        <f>IF(Table1[[#This Row],[Quarter]]="q3",1,"")</f>
        <v>1</v>
      </c>
      <c r="J1343" t="str">
        <f>IF(Table1[[#This Row],[Quarter]]="Q2",Table1[[#This Row],[Credit Amount]],"")</f>
        <v/>
      </c>
      <c r="K1343">
        <f>IF(Table1[[#This Row],[Quarter]]="Q3",Table1[[#This Row],[Credit Amount]],"")</f>
        <v>-65.069999999999993</v>
      </c>
      <c r="L1343" t="str">
        <f>IF(Table1[[#This Row],[Transaction Type]]="Upgrade",Table1[[#This Row],[Credit Amount]],IF(Table1[[#This Row],[Transaction Type]]="Activation",Table1[[#This Row],[Credit Amount]],""))</f>
        <v/>
      </c>
      <c r="M1343">
        <f>IF(Table1[[#This Row],[Transaction Type]]="Maintenance",Table1[[#This Row],[Credit Amount]],"")</f>
        <v>-65.069999999999993</v>
      </c>
      <c r="N1343">
        <v>10084</v>
      </c>
      <c r="O1343" t="s">
        <v>2489</v>
      </c>
      <c r="P1343" t="s">
        <v>2573</v>
      </c>
      <c r="Q1343" t="s">
        <v>289</v>
      </c>
      <c r="R1343">
        <v>10046</v>
      </c>
      <c r="S1343" t="s">
        <v>2489</v>
      </c>
      <c r="T1343" t="s">
        <v>2535</v>
      </c>
      <c r="U1343" t="s">
        <v>290</v>
      </c>
      <c r="V1343" t="s">
        <v>103</v>
      </c>
      <c r="W1343">
        <v>100003825</v>
      </c>
      <c r="X1343">
        <v>8005552826</v>
      </c>
      <c r="Y1343" t="s">
        <v>2595</v>
      </c>
      <c r="Z1343" t="s">
        <v>5418</v>
      </c>
      <c r="AA1343" s="13">
        <v>-65.069999999999993</v>
      </c>
      <c r="AB1343" s="14">
        <v>42598</v>
      </c>
      <c r="AC1343" t="s">
        <v>36</v>
      </c>
    </row>
    <row r="1344" spans="1:29" x14ac:dyDescent="0.25">
      <c r="A1344" t="str">
        <f>CONCATENATE("Q",ROUNDUP(MONTH(Table1[[#This Row],[Month]])/3,0))</f>
        <v>Q3</v>
      </c>
      <c r="B1344" s="14">
        <f>EOMONTH(Table1[[#This Row],[Credit Date]],-1)+1</f>
        <v>42583</v>
      </c>
      <c r="C1344" t="str">
        <f>CONCATENATE(Table1[[#This Row],[Issuer Last Name]],", ",Table1[[#This Row],[Issuer First Name]])</f>
        <v>No. 084, Employee</v>
      </c>
      <c r="D1344" t="str">
        <f>CONCATENATE(Table1[[#This Row],[Approver Last Name]],", ",Table1[[#This Row],[Approver First Name]])</f>
        <v>No. 046, Employee</v>
      </c>
      <c r="E1344" t="str">
        <f>CONCATENATE(Table1[[#This Row],[Customer Last Name]],", ",Table1[[#This Row],[Customer First Name]])</f>
        <v>No. 11705, Client</v>
      </c>
      <c r="F13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44" t="str">
        <f>IF(Table1[[#This Row],[Transaction Type]]="Maintenance","Non-Sales","Sales")</f>
        <v>Non-Sales</v>
      </c>
      <c r="H1344" t="str">
        <f>IF(Table1[[#This Row],[Quarter]]="q2",1,"")</f>
        <v/>
      </c>
      <c r="I1344">
        <f>IF(Table1[[#This Row],[Quarter]]="q3",1,"")</f>
        <v>1</v>
      </c>
      <c r="J1344" t="str">
        <f>IF(Table1[[#This Row],[Quarter]]="Q2",Table1[[#This Row],[Credit Amount]],"")</f>
        <v/>
      </c>
      <c r="K1344">
        <f>IF(Table1[[#This Row],[Quarter]]="Q3",Table1[[#This Row],[Credit Amount]],"")</f>
        <v>-86.25</v>
      </c>
      <c r="L1344" t="str">
        <f>IF(Table1[[#This Row],[Transaction Type]]="Upgrade",Table1[[#This Row],[Credit Amount]],IF(Table1[[#This Row],[Transaction Type]]="Activation",Table1[[#This Row],[Credit Amount]],""))</f>
        <v/>
      </c>
      <c r="M1344">
        <f>IF(Table1[[#This Row],[Transaction Type]]="Maintenance",Table1[[#This Row],[Credit Amount]],"")</f>
        <v>-86.25</v>
      </c>
      <c r="N1344">
        <v>10084</v>
      </c>
      <c r="O1344" t="s">
        <v>2489</v>
      </c>
      <c r="P1344" t="s">
        <v>2573</v>
      </c>
      <c r="Q1344" t="s">
        <v>289</v>
      </c>
      <c r="R1344">
        <v>10046</v>
      </c>
      <c r="S1344" t="s">
        <v>2489</v>
      </c>
      <c r="T1344" t="s">
        <v>2535</v>
      </c>
      <c r="U1344" t="s">
        <v>290</v>
      </c>
      <c r="V1344" t="s">
        <v>103</v>
      </c>
      <c r="W1344">
        <v>100002704</v>
      </c>
      <c r="X1344">
        <v>8005551705</v>
      </c>
      <c r="Y1344" t="s">
        <v>2595</v>
      </c>
      <c r="Z1344" t="s">
        <v>4300</v>
      </c>
      <c r="AA1344" s="13">
        <v>-86.25</v>
      </c>
      <c r="AB1344" s="14">
        <v>42608</v>
      </c>
      <c r="AC1344" t="s">
        <v>36</v>
      </c>
    </row>
    <row r="1345" spans="1:29" x14ac:dyDescent="0.25">
      <c r="A1345" t="str">
        <f>CONCATENATE("Q",ROUNDUP(MONTH(Table1[[#This Row],[Month]])/3,0))</f>
        <v>Q3</v>
      </c>
      <c r="B1345" s="14">
        <f>EOMONTH(Table1[[#This Row],[Credit Date]],-1)+1</f>
        <v>42583</v>
      </c>
      <c r="C1345" t="str">
        <f>CONCATENATE(Table1[[#This Row],[Issuer Last Name]],", ",Table1[[#This Row],[Issuer First Name]])</f>
        <v>No. 084, Employee</v>
      </c>
      <c r="D1345" t="str">
        <f>CONCATENATE(Table1[[#This Row],[Approver Last Name]],", ",Table1[[#This Row],[Approver First Name]])</f>
        <v>No. 046, Employee</v>
      </c>
      <c r="E1345" t="str">
        <f>CONCATENATE(Table1[[#This Row],[Customer Last Name]],", ",Table1[[#This Row],[Customer First Name]])</f>
        <v>No. 10252, Client</v>
      </c>
      <c r="F13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45" t="str">
        <f>IF(Table1[[#This Row],[Transaction Type]]="Maintenance","Non-Sales","Sales")</f>
        <v>Non-Sales</v>
      </c>
      <c r="H1345" t="str">
        <f>IF(Table1[[#This Row],[Quarter]]="q2",1,"")</f>
        <v/>
      </c>
      <c r="I1345">
        <f>IF(Table1[[#This Row],[Quarter]]="q3",1,"")</f>
        <v>1</v>
      </c>
      <c r="J1345" t="str">
        <f>IF(Table1[[#This Row],[Quarter]]="Q2",Table1[[#This Row],[Credit Amount]],"")</f>
        <v/>
      </c>
      <c r="K1345">
        <f>IF(Table1[[#This Row],[Quarter]]="Q3",Table1[[#This Row],[Credit Amount]],"")</f>
        <v>-88</v>
      </c>
      <c r="L1345" t="str">
        <f>IF(Table1[[#This Row],[Transaction Type]]="Upgrade",Table1[[#This Row],[Credit Amount]],IF(Table1[[#This Row],[Transaction Type]]="Activation",Table1[[#This Row],[Credit Amount]],""))</f>
        <v/>
      </c>
      <c r="M1345">
        <f>IF(Table1[[#This Row],[Transaction Type]]="Maintenance",Table1[[#This Row],[Credit Amount]],"")</f>
        <v>-88</v>
      </c>
      <c r="N1345">
        <v>10084</v>
      </c>
      <c r="O1345" t="s">
        <v>2489</v>
      </c>
      <c r="P1345" t="s">
        <v>2573</v>
      </c>
      <c r="Q1345" t="s">
        <v>289</v>
      </c>
      <c r="R1345">
        <v>10046</v>
      </c>
      <c r="S1345" t="s">
        <v>2489</v>
      </c>
      <c r="T1345" t="s">
        <v>2535</v>
      </c>
      <c r="U1345" t="s">
        <v>290</v>
      </c>
      <c r="V1345" t="s">
        <v>103</v>
      </c>
      <c r="W1345">
        <v>100001251</v>
      </c>
      <c r="X1345">
        <v>8005550252</v>
      </c>
      <c r="Y1345" t="s">
        <v>2595</v>
      </c>
      <c r="Z1345" t="s">
        <v>2847</v>
      </c>
      <c r="AA1345" s="13">
        <v>-88</v>
      </c>
      <c r="AB1345" s="14">
        <v>42608</v>
      </c>
      <c r="AC1345" t="s">
        <v>36</v>
      </c>
    </row>
    <row r="1346" spans="1:29" x14ac:dyDescent="0.25">
      <c r="A1346" t="str">
        <f>CONCATENATE("Q",ROUNDUP(MONTH(Table1[[#This Row],[Month]])/3,0))</f>
        <v>Q3</v>
      </c>
      <c r="B1346" s="14">
        <f>EOMONTH(Table1[[#This Row],[Credit Date]],-1)+1</f>
        <v>42583</v>
      </c>
      <c r="C1346" t="str">
        <f>CONCATENATE(Table1[[#This Row],[Issuer Last Name]],", ",Table1[[#This Row],[Issuer First Name]])</f>
        <v>No. 084, Employee</v>
      </c>
      <c r="D1346" t="str">
        <f>CONCATENATE(Table1[[#This Row],[Approver Last Name]],", ",Table1[[#This Row],[Approver First Name]])</f>
        <v>No. 084, Employee</v>
      </c>
      <c r="E1346" t="str">
        <f>CONCATENATE(Table1[[#This Row],[Customer Last Name]],", ",Table1[[#This Row],[Customer First Name]])</f>
        <v>No. 13619, Client</v>
      </c>
      <c r="F1346" t="str">
        <f>IF(Table1[[#This Row],[Credit Amount]]&gt;-19.99,"Less than 19.99",IF(Table1[[#This Row],[Credit Amount]]=-20,"20",IF(Table1[[#This Row],[Credit Amount]]&gt;-49.98,"20.01-49.98",IF(Table1[[#This Row],[Credit Amount]]=-49.99,"49.99",IF(Table1[[#This Row],[Credit Amount]]=-50,"50",IF(Table1[[#This Row],[Credit Amount]]&lt;-50.01,"Greater than 50"))))))</f>
        <v>Less than 19.99</v>
      </c>
      <c r="G1346" t="str">
        <f>IF(Table1[[#This Row],[Transaction Type]]="Maintenance","Non-Sales","Sales")</f>
        <v>Non-Sales</v>
      </c>
      <c r="H1346" t="str">
        <f>IF(Table1[[#This Row],[Quarter]]="q2",1,"")</f>
        <v/>
      </c>
      <c r="I1346">
        <f>IF(Table1[[#This Row],[Quarter]]="q3",1,"")</f>
        <v>1</v>
      </c>
      <c r="J1346" t="str">
        <f>IF(Table1[[#This Row],[Quarter]]="Q2",Table1[[#This Row],[Credit Amount]],"")</f>
        <v/>
      </c>
      <c r="K1346">
        <f>IF(Table1[[#This Row],[Quarter]]="Q3",Table1[[#This Row],[Credit Amount]],"")</f>
        <v>-6.09</v>
      </c>
      <c r="L1346" t="str">
        <f>IF(Table1[[#This Row],[Transaction Type]]="Upgrade",Table1[[#This Row],[Credit Amount]],IF(Table1[[#This Row],[Transaction Type]]="Activation",Table1[[#This Row],[Credit Amount]],""))</f>
        <v/>
      </c>
      <c r="M1346">
        <f>IF(Table1[[#This Row],[Transaction Type]]="Maintenance",Table1[[#This Row],[Credit Amount]],"")</f>
        <v>-6.09</v>
      </c>
      <c r="N1346">
        <v>10084</v>
      </c>
      <c r="O1346" t="s">
        <v>2489</v>
      </c>
      <c r="P1346" t="s">
        <v>2573</v>
      </c>
      <c r="Q1346" t="s">
        <v>289</v>
      </c>
      <c r="R1346">
        <v>10084</v>
      </c>
      <c r="S1346" t="s">
        <v>2489</v>
      </c>
      <c r="T1346" t="s">
        <v>2573</v>
      </c>
      <c r="U1346" t="s">
        <v>289</v>
      </c>
      <c r="V1346" t="s">
        <v>103</v>
      </c>
      <c r="W1346">
        <v>100004618</v>
      </c>
      <c r="X1346">
        <v>8005553619</v>
      </c>
      <c r="Y1346" t="s">
        <v>2595</v>
      </c>
      <c r="Z1346" t="s">
        <v>6207</v>
      </c>
      <c r="AA1346" s="13">
        <v>-6.09</v>
      </c>
      <c r="AB1346" s="14">
        <v>42608</v>
      </c>
      <c r="AC1346" t="s">
        <v>36</v>
      </c>
    </row>
    <row r="1347" spans="1:29" x14ac:dyDescent="0.25">
      <c r="A1347" t="str">
        <f>CONCATENATE("Q",ROUNDUP(MONTH(Table1[[#This Row],[Month]])/3,0))</f>
        <v>Q3</v>
      </c>
      <c r="B1347" s="14">
        <f>EOMONTH(Table1[[#This Row],[Credit Date]],-1)+1</f>
        <v>42583</v>
      </c>
      <c r="C1347" t="str">
        <f>CONCATENATE(Table1[[#This Row],[Issuer Last Name]],", ",Table1[[#This Row],[Issuer First Name]])</f>
        <v>No. 084, Employee</v>
      </c>
      <c r="D1347" t="str">
        <f>CONCATENATE(Table1[[#This Row],[Approver Last Name]],", ",Table1[[#This Row],[Approver First Name]])</f>
        <v>No. 046, Employee</v>
      </c>
      <c r="E1347" t="str">
        <f>CONCATENATE(Table1[[#This Row],[Customer Last Name]],", ",Table1[[#This Row],[Customer First Name]])</f>
        <v>No. 10740, Client</v>
      </c>
      <c r="F13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47" t="str">
        <f>IF(Table1[[#This Row],[Transaction Type]]="Maintenance","Non-Sales","Sales")</f>
        <v>Non-Sales</v>
      </c>
      <c r="H1347" t="str">
        <f>IF(Table1[[#This Row],[Quarter]]="q2",1,"")</f>
        <v/>
      </c>
      <c r="I1347">
        <f>IF(Table1[[#This Row],[Quarter]]="q3",1,"")</f>
        <v>1</v>
      </c>
      <c r="J1347" t="str">
        <f>IF(Table1[[#This Row],[Quarter]]="Q2",Table1[[#This Row],[Credit Amount]],"")</f>
        <v/>
      </c>
      <c r="K1347">
        <f>IF(Table1[[#This Row],[Quarter]]="Q3",Table1[[#This Row],[Credit Amount]],"")</f>
        <v>-97.5</v>
      </c>
      <c r="L1347" t="str">
        <f>IF(Table1[[#This Row],[Transaction Type]]="Upgrade",Table1[[#This Row],[Credit Amount]],IF(Table1[[#This Row],[Transaction Type]]="Activation",Table1[[#This Row],[Credit Amount]],""))</f>
        <v/>
      </c>
      <c r="M1347">
        <f>IF(Table1[[#This Row],[Transaction Type]]="Maintenance",Table1[[#This Row],[Credit Amount]],"")</f>
        <v>-97.5</v>
      </c>
      <c r="N1347">
        <v>10084</v>
      </c>
      <c r="O1347" t="s">
        <v>2489</v>
      </c>
      <c r="P1347" t="s">
        <v>2573</v>
      </c>
      <c r="Q1347" t="s">
        <v>289</v>
      </c>
      <c r="R1347">
        <v>10046</v>
      </c>
      <c r="S1347" t="s">
        <v>2489</v>
      </c>
      <c r="T1347" t="s">
        <v>2535</v>
      </c>
      <c r="U1347" t="s">
        <v>290</v>
      </c>
      <c r="V1347" t="s">
        <v>103</v>
      </c>
      <c r="W1347">
        <v>100001739</v>
      </c>
      <c r="X1347">
        <v>8005550740</v>
      </c>
      <c r="Y1347" t="s">
        <v>2595</v>
      </c>
      <c r="Z1347" t="s">
        <v>3335</v>
      </c>
      <c r="AA1347" s="13">
        <v>-97.5</v>
      </c>
      <c r="AB1347" s="14">
        <v>42608</v>
      </c>
      <c r="AC1347" t="s">
        <v>36</v>
      </c>
    </row>
    <row r="1348" spans="1:29" x14ac:dyDescent="0.25">
      <c r="A1348" t="str">
        <f>CONCATENATE("Q",ROUNDUP(MONTH(Table1[[#This Row],[Month]])/3,0))</f>
        <v>Q3</v>
      </c>
      <c r="B1348" s="14">
        <f>EOMONTH(Table1[[#This Row],[Credit Date]],-1)+1</f>
        <v>42614</v>
      </c>
      <c r="C1348" t="str">
        <f>CONCATENATE(Table1[[#This Row],[Issuer Last Name]],", ",Table1[[#This Row],[Issuer First Name]])</f>
        <v>No. 084, Employee</v>
      </c>
      <c r="D1348" t="str">
        <f>CONCATENATE(Table1[[#This Row],[Approver Last Name]],", ",Table1[[#This Row],[Approver First Name]])</f>
        <v>No. 046, Employee</v>
      </c>
      <c r="E1348" t="str">
        <f>CONCATENATE(Table1[[#This Row],[Customer Last Name]],", ",Table1[[#This Row],[Customer First Name]])</f>
        <v>No. 13278, Client</v>
      </c>
      <c r="F13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48" t="str">
        <f>IF(Table1[[#This Row],[Transaction Type]]="Maintenance","Non-Sales","Sales")</f>
        <v>Non-Sales</v>
      </c>
      <c r="H1348" t="str">
        <f>IF(Table1[[#This Row],[Quarter]]="q2",1,"")</f>
        <v/>
      </c>
      <c r="I1348">
        <f>IF(Table1[[#This Row],[Quarter]]="q3",1,"")</f>
        <v>1</v>
      </c>
      <c r="J1348" t="str">
        <f>IF(Table1[[#This Row],[Quarter]]="Q2",Table1[[#This Row],[Credit Amount]],"")</f>
        <v/>
      </c>
      <c r="K1348">
        <f>IF(Table1[[#This Row],[Quarter]]="Q3",Table1[[#This Row],[Credit Amount]],"")</f>
        <v>-51.96</v>
      </c>
      <c r="L1348" t="str">
        <f>IF(Table1[[#This Row],[Transaction Type]]="Upgrade",Table1[[#This Row],[Credit Amount]],IF(Table1[[#This Row],[Transaction Type]]="Activation",Table1[[#This Row],[Credit Amount]],""))</f>
        <v/>
      </c>
      <c r="M1348">
        <f>IF(Table1[[#This Row],[Transaction Type]]="Maintenance",Table1[[#This Row],[Credit Amount]],"")</f>
        <v>-51.96</v>
      </c>
      <c r="N1348">
        <v>10084</v>
      </c>
      <c r="O1348" t="s">
        <v>2489</v>
      </c>
      <c r="P1348" t="s">
        <v>2573</v>
      </c>
      <c r="Q1348" t="s">
        <v>289</v>
      </c>
      <c r="R1348">
        <v>10046</v>
      </c>
      <c r="S1348" t="s">
        <v>2489</v>
      </c>
      <c r="T1348" t="s">
        <v>2535</v>
      </c>
      <c r="U1348" t="s">
        <v>290</v>
      </c>
      <c r="V1348" t="s">
        <v>103</v>
      </c>
      <c r="W1348">
        <v>100004277</v>
      </c>
      <c r="X1348">
        <v>8005553278</v>
      </c>
      <c r="Y1348" t="s">
        <v>2595</v>
      </c>
      <c r="Z1348" t="s">
        <v>5866</v>
      </c>
      <c r="AA1348" s="13">
        <v>-51.96</v>
      </c>
      <c r="AB1348" s="14">
        <v>42615</v>
      </c>
      <c r="AC1348" t="s">
        <v>36</v>
      </c>
    </row>
    <row r="1349" spans="1:29" x14ac:dyDescent="0.25">
      <c r="A1349" t="str">
        <f>CONCATENATE("Q",ROUNDUP(MONTH(Table1[[#This Row],[Month]])/3,0))</f>
        <v>Q3</v>
      </c>
      <c r="B1349" s="14">
        <f>EOMONTH(Table1[[#This Row],[Credit Date]],-1)+1</f>
        <v>42614</v>
      </c>
      <c r="C1349" t="str">
        <f>CONCATENATE(Table1[[#This Row],[Issuer Last Name]],", ",Table1[[#This Row],[Issuer First Name]])</f>
        <v>No. 084, Employee</v>
      </c>
      <c r="D1349" t="str">
        <f>CONCATENATE(Table1[[#This Row],[Approver Last Name]],", ",Table1[[#This Row],[Approver First Name]])</f>
        <v>No. 084, Employee</v>
      </c>
      <c r="E1349" t="str">
        <f>CONCATENATE(Table1[[#This Row],[Customer Last Name]],", ",Table1[[#This Row],[Customer First Name]])</f>
        <v>No. 12392, Client</v>
      </c>
      <c r="F1349" t="str">
        <f>IF(Table1[[#This Row],[Credit Amount]]&gt;-19.99,"Less than 19.99",IF(Table1[[#This Row],[Credit Amount]]=-20,"20",IF(Table1[[#This Row],[Credit Amount]]&gt;-49.98,"20.01-49.98",IF(Table1[[#This Row],[Credit Amount]]=-49.99,"49.99",IF(Table1[[#This Row],[Credit Amount]]=-50,"50",IF(Table1[[#This Row],[Credit Amount]]&lt;-50.01,"Greater than 50"))))))</f>
        <v>20.01-49.98</v>
      </c>
      <c r="G1349" t="str">
        <f>IF(Table1[[#This Row],[Transaction Type]]="Maintenance","Non-Sales","Sales")</f>
        <v>Sales</v>
      </c>
      <c r="H1349" t="str">
        <f>IF(Table1[[#This Row],[Quarter]]="q2",1,"")</f>
        <v/>
      </c>
      <c r="I1349">
        <f>IF(Table1[[#This Row],[Quarter]]="q3",1,"")</f>
        <v>1</v>
      </c>
      <c r="J1349" t="str">
        <f>IF(Table1[[#This Row],[Quarter]]="Q2",Table1[[#This Row],[Credit Amount]],"")</f>
        <v/>
      </c>
      <c r="K1349">
        <f>IF(Table1[[#This Row],[Quarter]]="Q3",Table1[[#This Row],[Credit Amount]],"")</f>
        <v>-42.8</v>
      </c>
      <c r="L1349">
        <f>IF(Table1[[#This Row],[Transaction Type]]="Upgrade",Table1[[#This Row],[Credit Amount]],IF(Table1[[#This Row],[Transaction Type]]="Activation",Table1[[#This Row],[Credit Amount]],""))</f>
        <v>-42.8</v>
      </c>
      <c r="M1349" t="str">
        <f>IF(Table1[[#This Row],[Transaction Type]]="Maintenance",Table1[[#This Row],[Credit Amount]],"")</f>
        <v/>
      </c>
      <c r="N1349">
        <v>10084</v>
      </c>
      <c r="O1349" t="s">
        <v>2489</v>
      </c>
      <c r="P1349" t="s">
        <v>2573</v>
      </c>
      <c r="Q1349" t="s">
        <v>289</v>
      </c>
      <c r="R1349">
        <v>10084</v>
      </c>
      <c r="S1349" t="s">
        <v>2489</v>
      </c>
      <c r="T1349" t="s">
        <v>2573</v>
      </c>
      <c r="U1349" t="s">
        <v>289</v>
      </c>
      <c r="V1349" t="s">
        <v>103</v>
      </c>
      <c r="W1349">
        <v>100003391</v>
      </c>
      <c r="X1349">
        <v>8005552392</v>
      </c>
      <c r="Y1349" t="s">
        <v>2595</v>
      </c>
      <c r="Z1349" t="s">
        <v>4987</v>
      </c>
      <c r="AA1349" s="13">
        <v>-42.8</v>
      </c>
      <c r="AB1349" s="14">
        <v>42617</v>
      </c>
      <c r="AC1349" t="s">
        <v>35</v>
      </c>
    </row>
    <row r="1350" spans="1:29" x14ac:dyDescent="0.25">
      <c r="A1350" t="str">
        <f>CONCATENATE("Q",ROUNDUP(MONTH(Table1[[#This Row],[Month]])/3,0))</f>
        <v>Q3</v>
      </c>
      <c r="B1350" s="14">
        <f>EOMONTH(Table1[[#This Row],[Credit Date]],-1)+1</f>
        <v>42614</v>
      </c>
      <c r="C1350" t="str">
        <f>CONCATENATE(Table1[[#This Row],[Issuer Last Name]],", ",Table1[[#This Row],[Issuer First Name]])</f>
        <v>No. 084, Employee</v>
      </c>
      <c r="D1350" t="str">
        <f>CONCATENATE(Table1[[#This Row],[Approver Last Name]],", ",Table1[[#This Row],[Approver First Name]])</f>
        <v>No. 084, Employee</v>
      </c>
      <c r="E1350" t="str">
        <f>CONCATENATE(Table1[[#This Row],[Customer Last Name]],", ",Table1[[#This Row],[Customer First Name]])</f>
        <v>No. 11407, Client</v>
      </c>
      <c r="F1350" t="str">
        <f>IF(Table1[[#This Row],[Credit Amount]]&gt;-19.99,"Less than 19.99",IF(Table1[[#This Row],[Credit Amount]]=-20,"20",IF(Table1[[#This Row],[Credit Amount]]&gt;-49.98,"20.01-49.98",IF(Table1[[#This Row],[Credit Amount]]=-49.99,"49.99",IF(Table1[[#This Row],[Credit Amount]]=-50,"50",IF(Table1[[#This Row],[Credit Amount]]&lt;-50.01,"Greater than 50"))))))</f>
        <v>20.01-49.98</v>
      </c>
      <c r="G1350" t="str">
        <f>IF(Table1[[#This Row],[Transaction Type]]="Maintenance","Non-Sales","Sales")</f>
        <v>Sales</v>
      </c>
      <c r="H1350" t="str">
        <f>IF(Table1[[#This Row],[Quarter]]="q2",1,"")</f>
        <v/>
      </c>
      <c r="I1350">
        <f>IF(Table1[[#This Row],[Quarter]]="q3",1,"")</f>
        <v>1</v>
      </c>
      <c r="J1350" t="str">
        <f>IF(Table1[[#This Row],[Quarter]]="Q2",Table1[[#This Row],[Credit Amount]],"")</f>
        <v/>
      </c>
      <c r="K1350">
        <f>IF(Table1[[#This Row],[Quarter]]="Q3",Table1[[#This Row],[Credit Amount]],"")</f>
        <v>-32.68</v>
      </c>
      <c r="L1350">
        <f>IF(Table1[[#This Row],[Transaction Type]]="Upgrade",Table1[[#This Row],[Credit Amount]],IF(Table1[[#This Row],[Transaction Type]]="Activation",Table1[[#This Row],[Credit Amount]],""))</f>
        <v>-32.68</v>
      </c>
      <c r="M1350" t="str">
        <f>IF(Table1[[#This Row],[Transaction Type]]="Maintenance",Table1[[#This Row],[Credit Amount]],"")</f>
        <v/>
      </c>
      <c r="N1350">
        <v>10084</v>
      </c>
      <c r="O1350" t="s">
        <v>2489</v>
      </c>
      <c r="P1350" t="s">
        <v>2573</v>
      </c>
      <c r="Q1350" t="s">
        <v>289</v>
      </c>
      <c r="R1350">
        <v>10084</v>
      </c>
      <c r="S1350" t="s">
        <v>2489</v>
      </c>
      <c r="T1350" t="s">
        <v>2573</v>
      </c>
      <c r="U1350" t="s">
        <v>289</v>
      </c>
      <c r="V1350" t="s">
        <v>103</v>
      </c>
      <c r="W1350">
        <v>100002406</v>
      </c>
      <c r="X1350">
        <v>8005551407</v>
      </c>
      <c r="Y1350" t="s">
        <v>2595</v>
      </c>
      <c r="Z1350" t="s">
        <v>4002</v>
      </c>
      <c r="AA1350" s="13">
        <v>-32.68</v>
      </c>
      <c r="AB1350" s="14">
        <v>42617</v>
      </c>
      <c r="AC1350" t="s">
        <v>37</v>
      </c>
    </row>
    <row r="1351" spans="1:29" x14ac:dyDescent="0.25">
      <c r="A1351" t="str">
        <f>CONCATENATE("Q",ROUNDUP(MONTH(Table1[[#This Row],[Month]])/3,0))</f>
        <v>Q3</v>
      </c>
      <c r="B1351" s="14">
        <f>EOMONTH(Table1[[#This Row],[Credit Date]],-1)+1</f>
        <v>42614</v>
      </c>
      <c r="C1351" t="str">
        <f>CONCATENATE(Table1[[#This Row],[Issuer Last Name]],", ",Table1[[#This Row],[Issuer First Name]])</f>
        <v>No. 084, Employee</v>
      </c>
      <c r="D1351" t="str">
        <f>CONCATENATE(Table1[[#This Row],[Approver Last Name]],", ",Table1[[#This Row],[Approver First Name]])</f>
        <v>No. 084, Employee</v>
      </c>
      <c r="E1351" t="str">
        <f>CONCATENATE(Table1[[#This Row],[Customer Last Name]],", ",Table1[[#This Row],[Customer First Name]])</f>
        <v>No. 11463, Client</v>
      </c>
      <c r="F1351" t="str">
        <f>IF(Table1[[#This Row],[Credit Amount]]&gt;-19.99,"Less than 19.99",IF(Table1[[#This Row],[Credit Amount]]=-20,"20",IF(Table1[[#This Row],[Credit Amount]]&gt;-49.98,"20.01-49.98",IF(Table1[[#This Row],[Credit Amount]]=-49.99,"49.99",IF(Table1[[#This Row],[Credit Amount]]=-50,"50",IF(Table1[[#This Row],[Credit Amount]]&lt;-50.01,"Greater than 50"))))))</f>
        <v>20.01-49.98</v>
      </c>
      <c r="G1351" t="str">
        <f>IF(Table1[[#This Row],[Transaction Type]]="Maintenance","Non-Sales","Sales")</f>
        <v>Non-Sales</v>
      </c>
      <c r="H1351" t="str">
        <f>IF(Table1[[#This Row],[Quarter]]="q2",1,"")</f>
        <v/>
      </c>
      <c r="I1351">
        <f>IF(Table1[[#This Row],[Quarter]]="q3",1,"")</f>
        <v>1</v>
      </c>
      <c r="J1351" t="str">
        <f>IF(Table1[[#This Row],[Quarter]]="Q2",Table1[[#This Row],[Credit Amount]],"")</f>
        <v/>
      </c>
      <c r="K1351">
        <f>IF(Table1[[#This Row],[Quarter]]="Q3",Table1[[#This Row],[Credit Amount]],"")</f>
        <v>-23.66</v>
      </c>
      <c r="L1351" t="str">
        <f>IF(Table1[[#This Row],[Transaction Type]]="Upgrade",Table1[[#This Row],[Credit Amount]],IF(Table1[[#This Row],[Transaction Type]]="Activation",Table1[[#This Row],[Credit Amount]],""))</f>
        <v/>
      </c>
      <c r="M1351">
        <f>IF(Table1[[#This Row],[Transaction Type]]="Maintenance",Table1[[#This Row],[Credit Amount]],"")</f>
        <v>-23.66</v>
      </c>
      <c r="N1351">
        <v>10084</v>
      </c>
      <c r="O1351" t="s">
        <v>2489</v>
      </c>
      <c r="P1351" t="s">
        <v>2573</v>
      </c>
      <c r="Q1351" t="s">
        <v>289</v>
      </c>
      <c r="R1351">
        <v>10084</v>
      </c>
      <c r="S1351" t="s">
        <v>2489</v>
      </c>
      <c r="T1351" t="s">
        <v>2573</v>
      </c>
      <c r="U1351" t="s">
        <v>289</v>
      </c>
      <c r="V1351" t="s">
        <v>103</v>
      </c>
      <c r="W1351">
        <v>100002462</v>
      </c>
      <c r="X1351">
        <v>8005551463</v>
      </c>
      <c r="Y1351" t="s">
        <v>2595</v>
      </c>
      <c r="Z1351" t="s">
        <v>4058</v>
      </c>
      <c r="AA1351" s="13">
        <v>-23.66</v>
      </c>
      <c r="AB1351" s="14">
        <v>42620</v>
      </c>
      <c r="AC1351" t="s">
        <v>36</v>
      </c>
    </row>
    <row r="1352" spans="1:29" x14ac:dyDescent="0.25">
      <c r="A1352" t="str">
        <f>CONCATENATE("Q",ROUNDUP(MONTH(Table1[[#This Row],[Month]])/3,0))</f>
        <v>Q3</v>
      </c>
      <c r="B1352" s="14">
        <f>EOMONTH(Table1[[#This Row],[Credit Date]],-1)+1</f>
        <v>42614</v>
      </c>
      <c r="C1352" t="str">
        <f>CONCATENATE(Table1[[#This Row],[Issuer Last Name]],", ",Table1[[#This Row],[Issuer First Name]])</f>
        <v>No. 084, Employee</v>
      </c>
      <c r="D1352" t="str">
        <f>CONCATENATE(Table1[[#This Row],[Approver Last Name]],", ",Table1[[#This Row],[Approver First Name]])</f>
        <v>No. 046, Employee</v>
      </c>
      <c r="E1352" t="str">
        <f>CONCATENATE(Table1[[#This Row],[Customer Last Name]],", ",Table1[[#This Row],[Customer First Name]])</f>
        <v>No. 10028, Client</v>
      </c>
      <c r="F13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52" t="str">
        <f>IF(Table1[[#This Row],[Transaction Type]]="Maintenance","Non-Sales","Sales")</f>
        <v>Sales</v>
      </c>
      <c r="H1352" t="str">
        <f>IF(Table1[[#This Row],[Quarter]]="q2",1,"")</f>
        <v/>
      </c>
      <c r="I1352">
        <f>IF(Table1[[#This Row],[Quarter]]="q3",1,"")</f>
        <v>1</v>
      </c>
      <c r="J1352" t="str">
        <f>IF(Table1[[#This Row],[Quarter]]="Q2",Table1[[#This Row],[Credit Amount]],"")</f>
        <v/>
      </c>
      <c r="K1352">
        <f>IF(Table1[[#This Row],[Quarter]]="Q3",Table1[[#This Row],[Credit Amount]],"")</f>
        <v>-87.45</v>
      </c>
      <c r="L1352">
        <f>IF(Table1[[#This Row],[Transaction Type]]="Upgrade",Table1[[#This Row],[Credit Amount]],IF(Table1[[#This Row],[Transaction Type]]="Activation",Table1[[#This Row],[Credit Amount]],""))</f>
        <v>-87.45</v>
      </c>
      <c r="M1352" t="str">
        <f>IF(Table1[[#This Row],[Transaction Type]]="Maintenance",Table1[[#This Row],[Credit Amount]],"")</f>
        <v/>
      </c>
      <c r="N1352">
        <v>10084</v>
      </c>
      <c r="O1352" t="s">
        <v>2489</v>
      </c>
      <c r="P1352" t="s">
        <v>2573</v>
      </c>
      <c r="Q1352" t="s">
        <v>289</v>
      </c>
      <c r="R1352">
        <v>10046</v>
      </c>
      <c r="S1352" t="s">
        <v>2489</v>
      </c>
      <c r="T1352" t="s">
        <v>2535</v>
      </c>
      <c r="U1352" t="s">
        <v>290</v>
      </c>
      <c r="V1352" t="s">
        <v>103</v>
      </c>
      <c r="W1352">
        <v>100001027</v>
      </c>
      <c r="X1352">
        <v>8005550028</v>
      </c>
      <c r="Y1352" t="s">
        <v>2595</v>
      </c>
      <c r="Z1352" t="s">
        <v>2623</v>
      </c>
      <c r="AA1352" s="13">
        <v>-87.45</v>
      </c>
      <c r="AB1352" s="14">
        <v>42625</v>
      </c>
      <c r="AC1352" t="s">
        <v>37</v>
      </c>
    </row>
    <row r="1353" spans="1:29" x14ac:dyDescent="0.25">
      <c r="A1353" t="str">
        <f>CONCATENATE("Q",ROUNDUP(MONTH(Table1[[#This Row],[Month]])/3,0))</f>
        <v>Q3</v>
      </c>
      <c r="B1353" s="14">
        <f>EOMONTH(Table1[[#This Row],[Credit Date]],-1)+1</f>
        <v>42614</v>
      </c>
      <c r="C1353" t="str">
        <f>CONCATENATE(Table1[[#This Row],[Issuer Last Name]],", ",Table1[[#This Row],[Issuer First Name]])</f>
        <v>No. 084, Employee</v>
      </c>
      <c r="D1353" t="str">
        <f>CONCATENATE(Table1[[#This Row],[Approver Last Name]],", ",Table1[[#This Row],[Approver First Name]])</f>
        <v>No. 046, Employee</v>
      </c>
      <c r="E1353" t="str">
        <f>CONCATENATE(Table1[[#This Row],[Customer Last Name]],", ",Table1[[#This Row],[Customer First Name]])</f>
        <v>No. 10124, Client</v>
      </c>
      <c r="F13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53" t="str">
        <f>IF(Table1[[#This Row],[Transaction Type]]="Maintenance","Non-Sales","Sales")</f>
        <v>Non-Sales</v>
      </c>
      <c r="H1353" t="str">
        <f>IF(Table1[[#This Row],[Quarter]]="q2",1,"")</f>
        <v/>
      </c>
      <c r="I1353">
        <f>IF(Table1[[#This Row],[Quarter]]="q3",1,"")</f>
        <v>1</v>
      </c>
      <c r="J1353" t="str">
        <f>IF(Table1[[#This Row],[Quarter]]="Q2",Table1[[#This Row],[Credit Amount]],"")</f>
        <v/>
      </c>
      <c r="K1353">
        <f>IF(Table1[[#This Row],[Quarter]]="Q3",Table1[[#This Row],[Credit Amount]],"")</f>
        <v>-78.45</v>
      </c>
      <c r="L1353" t="str">
        <f>IF(Table1[[#This Row],[Transaction Type]]="Upgrade",Table1[[#This Row],[Credit Amount]],IF(Table1[[#This Row],[Transaction Type]]="Activation",Table1[[#This Row],[Credit Amount]],""))</f>
        <v/>
      </c>
      <c r="M1353">
        <f>IF(Table1[[#This Row],[Transaction Type]]="Maintenance",Table1[[#This Row],[Credit Amount]],"")</f>
        <v>-78.45</v>
      </c>
      <c r="N1353">
        <v>10084</v>
      </c>
      <c r="O1353" t="s">
        <v>2489</v>
      </c>
      <c r="P1353" t="s">
        <v>2573</v>
      </c>
      <c r="Q1353" t="s">
        <v>289</v>
      </c>
      <c r="R1353">
        <v>10046</v>
      </c>
      <c r="S1353" t="s">
        <v>2489</v>
      </c>
      <c r="T1353" t="s">
        <v>2535</v>
      </c>
      <c r="U1353" t="s">
        <v>290</v>
      </c>
      <c r="V1353" t="s">
        <v>103</v>
      </c>
      <c r="W1353">
        <v>100001123</v>
      </c>
      <c r="X1353">
        <v>8005550124</v>
      </c>
      <c r="Y1353" t="s">
        <v>2595</v>
      </c>
      <c r="Z1353" t="s">
        <v>2719</v>
      </c>
      <c r="AA1353" s="13">
        <v>-78.45</v>
      </c>
      <c r="AB1353" s="14">
        <v>42626</v>
      </c>
      <c r="AC1353" t="s">
        <v>36</v>
      </c>
    </row>
    <row r="1354" spans="1:29" x14ac:dyDescent="0.25">
      <c r="A1354" t="str">
        <f>CONCATENATE("Q",ROUNDUP(MONTH(Table1[[#This Row],[Month]])/3,0))</f>
        <v>Q3</v>
      </c>
      <c r="B1354" s="14">
        <f>EOMONTH(Table1[[#This Row],[Credit Date]],-1)+1</f>
        <v>42614</v>
      </c>
      <c r="C1354" t="str">
        <f>CONCATENATE(Table1[[#This Row],[Issuer Last Name]],", ",Table1[[#This Row],[Issuer First Name]])</f>
        <v>No. 084, Employee</v>
      </c>
      <c r="D1354" t="str">
        <f>CONCATENATE(Table1[[#This Row],[Approver Last Name]],", ",Table1[[#This Row],[Approver First Name]])</f>
        <v>No. 046, Employee</v>
      </c>
      <c r="E1354" t="str">
        <f>CONCATENATE(Table1[[#This Row],[Customer Last Name]],", ",Table1[[#This Row],[Customer First Name]])</f>
        <v>No. 13541, Client</v>
      </c>
      <c r="F13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54" t="str">
        <f>IF(Table1[[#This Row],[Transaction Type]]="Maintenance","Non-Sales","Sales")</f>
        <v>Sales</v>
      </c>
      <c r="H1354" t="str">
        <f>IF(Table1[[#This Row],[Quarter]]="q2",1,"")</f>
        <v/>
      </c>
      <c r="I1354">
        <f>IF(Table1[[#This Row],[Quarter]]="q3",1,"")</f>
        <v>1</v>
      </c>
      <c r="J1354" t="str">
        <f>IF(Table1[[#This Row],[Quarter]]="Q2",Table1[[#This Row],[Credit Amount]],"")</f>
        <v/>
      </c>
      <c r="K1354">
        <f>IF(Table1[[#This Row],[Quarter]]="Q3",Table1[[#This Row],[Credit Amount]],"")</f>
        <v>-91.34</v>
      </c>
      <c r="L1354">
        <f>IF(Table1[[#This Row],[Transaction Type]]="Upgrade",Table1[[#This Row],[Credit Amount]],IF(Table1[[#This Row],[Transaction Type]]="Activation",Table1[[#This Row],[Credit Amount]],""))</f>
        <v>-91.34</v>
      </c>
      <c r="M1354" t="str">
        <f>IF(Table1[[#This Row],[Transaction Type]]="Maintenance",Table1[[#This Row],[Credit Amount]],"")</f>
        <v/>
      </c>
      <c r="N1354">
        <v>10084</v>
      </c>
      <c r="O1354" t="s">
        <v>2489</v>
      </c>
      <c r="P1354" t="s">
        <v>2573</v>
      </c>
      <c r="Q1354" t="s">
        <v>289</v>
      </c>
      <c r="R1354">
        <v>10046</v>
      </c>
      <c r="S1354" t="s">
        <v>2489</v>
      </c>
      <c r="T1354" t="s">
        <v>2535</v>
      </c>
      <c r="U1354" t="s">
        <v>290</v>
      </c>
      <c r="V1354" t="s">
        <v>103</v>
      </c>
      <c r="W1354">
        <v>100004540</v>
      </c>
      <c r="X1354">
        <v>8005553541</v>
      </c>
      <c r="Y1354" t="s">
        <v>2595</v>
      </c>
      <c r="Z1354" t="s">
        <v>6129</v>
      </c>
      <c r="AA1354" s="13">
        <v>-91.34</v>
      </c>
      <c r="AB1354" s="14">
        <v>42628</v>
      </c>
      <c r="AC1354" t="s">
        <v>37</v>
      </c>
    </row>
    <row r="1355" spans="1:29" x14ac:dyDescent="0.25">
      <c r="A1355" t="str">
        <f>CONCATENATE("Q",ROUNDUP(MONTH(Table1[[#This Row],[Month]])/3,0))</f>
        <v>Q3</v>
      </c>
      <c r="B1355" s="14">
        <f>EOMONTH(Table1[[#This Row],[Credit Date]],-1)+1</f>
        <v>42614</v>
      </c>
      <c r="C1355" t="str">
        <f>CONCATENATE(Table1[[#This Row],[Issuer Last Name]],", ",Table1[[#This Row],[Issuer First Name]])</f>
        <v>No. 084, Employee</v>
      </c>
      <c r="D1355" t="str">
        <f>CONCATENATE(Table1[[#This Row],[Approver Last Name]],", ",Table1[[#This Row],[Approver First Name]])</f>
        <v>No. 046, Employee</v>
      </c>
      <c r="E1355" t="str">
        <f>CONCATENATE(Table1[[#This Row],[Customer Last Name]],", ",Table1[[#This Row],[Customer First Name]])</f>
        <v>No. 10709, Client</v>
      </c>
      <c r="F13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55" t="str">
        <f>IF(Table1[[#This Row],[Transaction Type]]="Maintenance","Non-Sales","Sales")</f>
        <v>Non-Sales</v>
      </c>
      <c r="H1355" t="str">
        <f>IF(Table1[[#This Row],[Quarter]]="q2",1,"")</f>
        <v/>
      </c>
      <c r="I1355">
        <f>IF(Table1[[#This Row],[Quarter]]="q3",1,"")</f>
        <v>1</v>
      </c>
      <c r="J1355" t="str">
        <f>IF(Table1[[#This Row],[Quarter]]="Q2",Table1[[#This Row],[Credit Amount]],"")</f>
        <v/>
      </c>
      <c r="K1355">
        <f>IF(Table1[[#This Row],[Quarter]]="Q3",Table1[[#This Row],[Credit Amount]],"")</f>
        <v>-98.48</v>
      </c>
      <c r="L1355" t="str">
        <f>IF(Table1[[#This Row],[Transaction Type]]="Upgrade",Table1[[#This Row],[Credit Amount]],IF(Table1[[#This Row],[Transaction Type]]="Activation",Table1[[#This Row],[Credit Amount]],""))</f>
        <v/>
      </c>
      <c r="M1355">
        <f>IF(Table1[[#This Row],[Transaction Type]]="Maintenance",Table1[[#This Row],[Credit Amount]],"")</f>
        <v>-98.48</v>
      </c>
      <c r="N1355">
        <v>10084</v>
      </c>
      <c r="O1355" t="s">
        <v>2489</v>
      </c>
      <c r="P1355" t="s">
        <v>2573</v>
      </c>
      <c r="Q1355" t="s">
        <v>289</v>
      </c>
      <c r="R1355">
        <v>10046</v>
      </c>
      <c r="S1355" t="s">
        <v>2489</v>
      </c>
      <c r="T1355" t="s">
        <v>2535</v>
      </c>
      <c r="U1355" t="s">
        <v>290</v>
      </c>
      <c r="V1355" t="s">
        <v>103</v>
      </c>
      <c r="W1355">
        <v>100001708</v>
      </c>
      <c r="X1355">
        <v>8005550709</v>
      </c>
      <c r="Y1355" t="s">
        <v>2595</v>
      </c>
      <c r="Z1355" t="s">
        <v>3304</v>
      </c>
      <c r="AA1355" s="13">
        <v>-98.48</v>
      </c>
      <c r="AB1355" s="14">
        <v>42629</v>
      </c>
      <c r="AC1355" t="s">
        <v>36</v>
      </c>
    </row>
    <row r="1356" spans="1:29" x14ac:dyDescent="0.25">
      <c r="A1356" t="str">
        <f>CONCATENATE("Q",ROUNDUP(MONTH(Table1[[#This Row],[Month]])/3,0))</f>
        <v>Q3</v>
      </c>
      <c r="B1356" s="14">
        <f>EOMONTH(Table1[[#This Row],[Credit Date]],-1)+1</f>
        <v>42614</v>
      </c>
      <c r="C1356" t="str">
        <f>CONCATENATE(Table1[[#This Row],[Issuer Last Name]],", ",Table1[[#This Row],[Issuer First Name]])</f>
        <v>No. 084, Employee</v>
      </c>
      <c r="D1356" t="str">
        <f>CONCATENATE(Table1[[#This Row],[Approver Last Name]],", ",Table1[[#This Row],[Approver First Name]])</f>
        <v>No. 084, Employee</v>
      </c>
      <c r="E1356" t="str">
        <f>CONCATENATE(Table1[[#This Row],[Customer Last Name]],", ",Table1[[#This Row],[Customer First Name]])</f>
        <v>No. 11372, Client</v>
      </c>
      <c r="F1356" t="str">
        <f>IF(Table1[[#This Row],[Credit Amount]]&gt;-19.99,"Less than 19.99",IF(Table1[[#This Row],[Credit Amount]]=-20,"20",IF(Table1[[#This Row],[Credit Amount]]&gt;-49.98,"20.01-49.98",IF(Table1[[#This Row],[Credit Amount]]=-49.99,"49.99",IF(Table1[[#This Row],[Credit Amount]]=-50,"50",IF(Table1[[#This Row],[Credit Amount]]&lt;-50.01,"Greater than 50"))))))</f>
        <v>Less than 19.99</v>
      </c>
      <c r="G1356" t="str">
        <f>IF(Table1[[#This Row],[Transaction Type]]="Maintenance","Non-Sales","Sales")</f>
        <v>Non-Sales</v>
      </c>
      <c r="H1356" t="str">
        <f>IF(Table1[[#This Row],[Quarter]]="q2",1,"")</f>
        <v/>
      </c>
      <c r="I1356">
        <f>IF(Table1[[#This Row],[Quarter]]="q3",1,"")</f>
        <v>1</v>
      </c>
      <c r="J1356" t="str">
        <f>IF(Table1[[#This Row],[Quarter]]="Q2",Table1[[#This Row],[Credit Amount]],"")</f>
        <v/>
      </c>
      <c r="K1356">
        <f>IF(Table1[[#This Row],[Quarter]]="Q3",Table1[[#This Row],[Credit Amount]],"")</f>
        <v>-5.46</v>
      </c>
      <c r="L1356" t="str">
        <f>IF(Table1[[#This Row],[Transaction Type]]="Upgrade",Table1[[#This Row],[Credit Amount]],IF(Table1[[#This Row],[Transaction Type]]="Activation",Table1[[#This Row],[Credit Amount]],""))</f>
        <v/>
      </c>
      <c r="M1356">
        <f>IF(Table1[[#This Row],[Transaction Type]]="Maintenance",Table1[[#This Row],[Credit Amount]],"")</f>
        <v>-5.46</v>
      </c>
      <c r="N1356">
        <v>10084</v>
      </c>
      <c r="O1356" t="s">
        <v>2489</v>
      </c>
      <c r="P1356" t="s">
        <v>2573</v>
      </c>
      <c r="Q1356" t="s">
        <v>289</v>
      </c>
      <c r="R1356">
        <v>10084</v>
      </c>
      <c r="S1356" t="s">
        <v>2489</v>
      </c>
      <c r="T1356" t="s">
        <v>2573</v>
      </c>
      <c r="U1356" t="s">
        <v>289</v>
      </c>
      <c r="V1356" t="s">
        <v>103</v>
      </c>
      <c r="W1356">
        <v>100002371</v>
      </c>
      <c r="X1356">
        <v>8005551372</v>
      </c>
      <c r="Y1356" t="s">
        <v>2595</v>
      </c>
      <c r="Z1356" t="s">
        <v>3967</v>
      </c>
      <c r="AA1356" s="13">
        <v>-5.46</v>
      </c>
      <c r="AB1356" s="14">
        <v>42635</v>
      </c>
      <c r="AC1356" t="s">
        <v>36</v>
      </c>
    </row>
    <row r="1357" spans="1:29" x14ac:dyDescent="0.25">
      <c r="A1357" t="str">
        <f>CONCATENATE("Q",ROUNDUP(MONTH(Table1[[#This Row],[Month]])/3,0))</f>
        <v>Q3</v>
      </c>
      <c r="B1357" s="14">
        <f>EOMONTH(Table1[[#This Row],[Credit Date]],-1)+1</f>
        <v>42614</v>
      </c>
      <c r="C1357" t="str">
        <f>CONCATENATE(Table1[[#This Row],[Issuer Last Name]],", ",Table1[[#This Row],[Issuer First Name]])</f>
        <v>No. 084, Employee</v>
      </c>
      <c r="D1357" t="str">
        <f>CONCATENATE(Table1[[#This Row],[Approver Last Name]],", ",Table1[[#This Row],[Approver First Name]])</f>
        <v>No. 084, Employee</v>
      </c>
      <c r="E1357" t="str">
        <f>CONCATENATE(Table1[[#This Row],[Customer Last Name]],", ",Table1[[#This Row],[Customer First Name]])</f>
        <v>No. 11565, Client</v>
      </c>
      <c r="F1357" t="str">
        <f>IF(Table1[[#This Row],[Credit Amount]]&gt;-19.99,"Less than 19.99",IF(Table1[[#This Row],[Credit Amount]]=-20,"20",IF(Table1[[#This Row],[Credit Amount]]&gt;-49.98,"20.01-49.98",IF(Table1[[#This Row],[Credit Amount]]=-49.99,"49.99",IF(Table1[[#This Row],[Credit Amount]]=-50,"50",IF(Table1[[#This Row],[Credit Amount]]&lt;-50.01,"Greater than 50"))))))</f>
        <v>20.01-49.98</v>
      </c>
      <c r="G1357" t="str">
        <f>IF(Table1[[#This Row],[Transaction Type]]="Maintenance","Non-Sales","Sales")</f>
        <v>Non-Sales</v>
      </c>
      <c r="H1357" t="str">
        <f>IF(Table1[[#This Row],[Quarter]]="q2",1,"")</f>
        <v/>
      </c>
      <c r="I1357">
        <f>IF(Table1[[#This Row],[Quarter]]="q3",1,"")</f>
        <v>1</v>
      </c>
      <c r="J1357" t="str">
        <f>IF(Table1[[#This Row],[Quarter]]="Q2",Table1[[#This Row],[Credit Amount]],"")</f>
        <v/>
      </c>
      <c r="K1357">
        <f>IF(Table1[[#This Row],[Quarter]]="Q3",Table1[[#This Row],[Credit Amount]],"")</f>
        <v>-22.82</v>
      </c>
      <c r="L1357" t="str">
        <f>IF(Table1[[#This Row],[Transaction Type]]="Upgrade",Table1[[#This Row],[Credit Amount]],IF(Table1[[#This Row],[Transaction Type]]="Activation",Table1[[#This Row],[Credit Amount]],""))</f>
        <v/>
      </c>
      <c r="M1357">
        <f>IF(Table1[[#This Row],[Transaction Type]]="Maintenance",Table1[[#This Row],[Credit Amount]],"")</f>
        <v>-22.82</v>
      </c>
      <c r="N1357">
        <v>10084</v>
      </c>
      <c r="O1357" t="s">
        <v>2489</v>
      </c>
      <c r="P1357" t="s">
        <v>2573</v>
      </c>
      <c r="Q1357" t="s">
        <v>289</v>
      </c>
      <c r="R1357">
        <v>10084</v>
      </c>
      <c r="S1357" t="s">
        <v>2489</v>
      </c>
      <c r="T1357" t="s">
        <v>2573</v>
      </c>
      <c r="U1357" t="s">
        <v>289</v>
      </c>
      <c r="V1357" t="s">
        <v>103</v>
      </c>
      <c r="W1357">
        <v>100002564</v>
      </c>
      <c r="X1357">
        <v>8005551565</v>
      </c>
      <c r="Y1357" t="s">
        <v>2595</v>
      </c>
      <c r="Z1357" t="s">
        <v>4160</v>
      </c>
      <c r="AA1357" s="13">
        <v>-22.82</v>
      </c>
      <c r="AB1357" s="14">
        <v>42640</v>
      </c>
      <c r="AC1357" t="s">
        <v>36</v>
      </c>
    </row>
    <row r="1358" spans="1:29" x14ac:dyDescent="0.25">
      <c r="A1358" t="str">
        <f>CONCATENATE("Q",ROUNDUP(MONTH(Table1[[#This Row],[Month]])/3,0))</f>
        <v>Q3</v>
      </c>
      <c r="B1358" s="14">
        <f>EOMONTH(Table1[[#This Row],[Credit Date]],-1)+1</f>
        <v>42614</v>
      </c>
      <c r="C1358" t="str">
        <f>CONCATENATE(Table1[[#This Row],[Issuer Last Name]],", ",Table1[[#This Row],[Issuer First Name]])</f>
        <v>No. 084, Employee</v>
      </c>
      <c r="D1358" t="str">
        <f>CONCATENATE(Table1[[#This Row],[Approver Last Name]],", ",Table1[[#This Row],[Approver First Name]])</f>
        <v>No. 046, Employee</v>
      </c>
      <c r="E1358" t="str">
        <f>CONCATENATE(Table1[[#This Row],[Customer Last Name]],", ",Table1[[#This Row],[Customer First Name]])</f>
        <v>No. 10231, Client</v>
      </c>
      <c r="F13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58" t="str">
        <f>IF(Table1[[#This Row],[Transaction Type]]="Maintenance","Non-Sales","Sales")</f>
        <v>Sales</v>
      </c>
      <c r="H1358" t="str">
        <f>IF(Table1[[#This Row],[Quarter]]="q2",1,"")</f>
        <v/>
      </c>
      <c r="I1358">
        <f>IF(Table1[[#This Row],[Quarter]]="q3",1,"")</f>
        <v>1</v>
      </c>
      <c r="J1358" t="str">
        <f>IF(Table1[[#This Row],[Quarter]]="Q2",Table1[[#This Row],[Credit Amount]],"")</f>
        <v/>
      </c>
      <c r="K1358">
        <f>IF(Table1[[#This Row],[Quarter]]="Q3",Table1[[#This Row],[Credit Amount]],"")</f>
        <v>-86.28</v>
      </c>
      <c r="L1358">
        <f>IF(Table1[[#This Row],[Transaction Type]]="Upgrade",Table1[[#This Row],[Credit Amount]],IF(Table1[[#This Row],[Transaction Type]]="Activation",Table1[[#This Row],[Credit Amount]],""))</f>
        <v>-86.28</v>
      </c>
      <c r="M1358" t="str">
        <f>IF(Table1[[#This Row],[Transaction Type]]="Maintenance",Table1[[#This Row],[Credit Amount]],"")</f>
        <v/>
      </c>
      <c r="N1358">
        <v>10084</v>
      </c>
      <c r="O1358" t="s">
        <v>2489</v>
      </c>
      <c r="P1358" t="s">
        <v>2573</v>
      </c>
      <c r="Q1358" t="s">
        <v>289</v>
      </c>
      <c r="R1358">
        <v>10046</v>
      </c>
      <c r="S1358" t="s">
        <v>2489</v>
      </c>
      <c r="T1358" t="s">
        <v>2535</v>
      </c>
      <c r="U1358" t="s">
        <v>290</v>
      </c>
      <c r="V1358" t="s">
        <v>103</v>
      </c>
      <c r="W1358">
        <v>100001230</v>
      </c>
      <c r="X1358">
        <v>8005550231</v>
      </c>
      <c r="Y1358" t="s">
        <v>2595</v>
      </c>
      <c r="Z1358" t="s">
        <v>2826</v>
      </c>
      <c r="AA1358" s="13">
        <v>-86.28</v>
      </c>
      <c r="AB1358" s="14">
        <v>42641</v>
      </c>
      <c r="AC1358" t="s">
        <v>35</v>
      </c>
    </row>
    <row r="1359" spans="1:29" x14ac:dyDescent="0.25">
      <c r="A1359" t="str">
        <f>CONCATENATE("Q",ROUNDUP(MONTH(Table1[[#This Row],[Month]])/3,0))</f>
        <v>Q2</v>
      </c>
      <c r="B1359" s="14">
        <f>EOMONTH(Table1[[#This Row],[Credit Date]],-1)+1</f>
        <v>42461</v>
      </c>
      <c r="C1359" t="str">
        <f>CONCATENATE(Table1[[#This Row],[Issuer Last Name]],", ",Table1[[#This Row],[Issuer First Name]])</f>
        <v>No. 055, Employee</v>
      </c>
      <c r="D1359" t="str">
        <f>CONCATENATE(Table1[[#This Row],[Approver Last Name]],", ",Table1[[#This Row],[Approver First Name]])</f>
        <v>No. 046, Employee</v>
      </c>
      <c r="E1359" t="str">
        <f>CONCATENATE(Table1[[#This Row],[Customer Last Name]],", ",Table1[[#This Row],[Customer First Name]])</f>
        <v>No. 13230, Client</v>
      </c>
      <c r="F1359" t="str">
        <f>IF(Table1[[#This Row],[Credit Amount]]&gt;-19.99,"Less than 19.99",IF(Table1[[#This Row],[Credit Amount]]=-20,"20",IF(Table1[[#This Row],[Credit Amount]]&gt;-49.98,"20.01-49.98",IF(Table1[[#This Row],[Credit Amount]]=-49.99,"49.99",IF(Table1[[#This Row],[Credit Amount]]=-50,"50",IF(Table1[[#This Row],[Credit Amount]]&lt;-50.01,"Greater than 50"))))))</f>
        <v>20.01-49.98</v>
      </c>
      <c r="G1359" t="str">
        <f>IF(Table1[[#This Row],[Transaction Type]]="Maintenance","Non-Sales","Sales")</f>
        <v>Sales</v>
      </c>
      <c r="H1359">
        <f>IF(Table1[[#This Row],[Quarter]]="q2",1,"")</f>
        <v>1</v>
      </c>
      <c r="I1359" t="str">
        <f>IF(Table1[[#This Row],[Quarter]]="q3",1,"")</f>
        <v/>
      </c>
      <c r="J1359">
        <f>IF(Table1[[#This Row],[Quarter]]="Q2",Table1[[#This Row],[Credit Amount]],"")</f>
        <v>-44.7</v>
      </c>
      <c r="K1359" t="str">
        <f>IF(Table1[[#This Row],[Quarter]]="Q3",Table1[[#This Row],[Credit Amount]],"")</f>
        <v/>
      </c>
      <c r="L1359">
        <f>IF(Table1[[#This Row],[Transaction Type]]="Upgrade",Table1[[#This Row],[Credit Amount]],IF(Table1[[#This Row],[Transaction Type]]="Activation",Table1[[#This Row],[Credit Amount]],""))</f>
        <v>-44.7</v>
      </c>
      <c r="M1359" t="str">
        <f>IF(Table1[[#This Row],[Transaction Type]]="Maintenance",Table1[[#This Row],[Credit Amount]],"")</f>
        <v/>
      </c>
      <c r="N1359">
        <v>10055</v>
      </c>
      <c r="O1359" t="s">
        <v>2489</v>
      </c>
      <c r="P1359" t="s">
        <v>2544</v>
      </c>
      <c r="Q1359" t="s">
        <v>289</v>
      </c>
      <c r="R1359">
        <v>10046</v>
      </c>
      <c r="S1359" t="s">
        <v>2489</v>
      </c>
      <c r="T1359" t="s">
        <v>2535</v>
      </c>
      <c r="U1359" t="s">
        <v>290</v>
      </c>
      <c r="V1359" t="s">
        <v>103</v>
      </c>
      <c r="W1359">
        <v>100004229</v>
      </c>
      <c r="X1359">
        <v>8005553230</v>
      </c>
      <c r="Y1359" t="s">
        <v>2595</v>
      </c>
      <c r="Z1359" t="s">
        <v>5818</v>
      </c>
      <c r="AA1359" s="13">
        <v>-44.7</v>
      </c>
      <c r="AB1359" s="14">
        <v>42461</v>
      </c>
      <c r="AC1359" t="s">
        <v>37</v>
      </c>
    </row>
    <row r="1360" spans="1:29" x14ac:dyDescent="0.25">
      <c r="A1360" t="str">
        <f>CONCATENATE("Q",ROUNDUP(MONTH(Table1[[#This Row],[Month]])/3,0))</f>
        <v>Q2</v>
      </c>
      <c r="B1360" s="14">
        <f>EOMONTH(Table1[[#This Row],[Credit Date]],-1)+1</f>
        <v>42461</v>
      </c>
      <c r="C1360" t="str">
        <f>CONCATENATE(Table1[[#This Row],[Issuer Last Name]],", ",Table1[[#This Row],[Issuer First Name]])</f>
        <v>No. 055, Employee</v>
      </c>
      <c r="D1360" t="str">
        <f>CONCATENATE(Table1[[#This Row],[Approver Last Name]],", ",Table1[[#This Row],[Approver First Name]])</f>
        <v>No. 046, Employee</v>
      </c>
      <c r="E1360" t="str">
        <f>CONCATENATE(Table1[[#This Row],[Customer Last Name]],", ",Table1[[#This Row],[Customer First Name]])</f>
        <v>No. 10620, Client</v>
      </c>
      <c r="F13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0" t="str">
        <f>IF(Table1[[#This Row],[Transaction Type]]="Maintenance","Non-Sales","Sales")</f>
        <v>Non-Sales</v>
      </c>
      <c r="H1360">
        <f>IF(Table1[[#This Row],[Quarter]]="q2",1,"")</f>
        <v>1</v>
      </c>
      <c r="I1360" t="str">
        <f>IF(Table1[[#This Row],[Quarter]]="q3",1,"")</f>
        <v/>
      </c>
      <c r="J1360">
        <f>IF(Table1[[#This Row],[Quarter]]="Q2",Table1[[#This Row],[Credit Amount]],"")</f>
        <v>-73.73</v>
      </c>
      <c r="K1360" t="str">
        <f>IF(Table1[[#This Row],[Quarter]]="Q3",Table1[[#This Row],[Credit Amount]],"")</f>
        <v/>
      </c>
      <c r="L1360" t="str">
        <f>IF(Table1[[#This Row],[Transaction Type]]="Upgrade",Table1[[#This Row],[Credit Amount]],IF(Table1[[#This Row],[Transaction Type]]="Activation",Table1[[#This Row],[Credit Amount]],""))</f>
        <v/>
      </c>
      <c r="M1360">
        <f>IF(Table1[[#This Row],[Transaction Type]]="Maintenance",Table1[[#This Row],[Credit Amount]],"")</f>
        <v>-73.73</v>
      </c>
      <c r="N1360">
        <v>10055</v>
      </c>
      <c r="O1360" t="s">
        <v>2489</v>
      </c>
      <c r="P1360" t="s">
        <v>2544</v>
      </c>
      <c r="Q1360" t="s">
        <v>289</v>
      </c>
      <c r="R1360">
        <v>10046</v>
      </c>
      <c r="S1360" t="s">
        <v>2489</v>
      </c>
      <c r="T1360" t="s">
        <v>2535</v>
      </c>
      <c r="U1360" t="s">
        <v>290</v>
      </c>
      <c r="V1360" t="s">
        <v>103</v>
      </c>
      <c r="W1360">
        <v>100001619</v>
      </c>
      <c r="X1360">
        <v>8005550620</v>
      </c>
      <c r="Y1360" t="s">
        <v>2595</v>
      </c>
      <c r="Z1360" t="s">
        <v>3215</v>
      </c>
      <c r="AA1360" s="13">
        <v>-73.73</v>
      </c>
      <c r="AB1360" s="14">
        <v>42478</v>
      </c>
      <c r="AC1360" t="s">
        <v>36</v>
      </c>
    </row>
    <row r="1361" spans="1:29" x14ac:dyDescent="0.25">
      <c r="A1361" t="str">
        <f>CONCATENATE("Q",ROUNDUP(MONTH(Table1[[#This Row],[Month]])/3,0))</f>
        <v>Q2</v>
      </c>
      <c r="B1361" s="14">
        <f>EOMONTH(Table1[[#This Row],[Credit Date]],-1)+1</f>
        <v>42461</v>
      </c>
      <c r="C1361" t="str">
        <f>CONCATENATE(Table1[[#This Row],[Issuer Last Name]],", ",Table1[[#This Row],[Issuer First Name]])</f>
        <v>No. 055, Employee</v>
      </c>
      <c r="D1361" t="str">
        <f>CONCATENATE(Table1[[#This Row],[Approver Last Name]],", ",Table1[[#This Row],[Approver First Name]])</f>
        <v>No. 046, Employee</v>
      </c>
      <c r="E1361" t="str">
        <f>CONCATENATE(Table1[[#This Row],[Customer Last Name]],", ",Table1[[#This Row],[Customer First Name]])</f>
        <v>No. 12652, Client</v>
      </c>
      <c r="F13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1" t="str">
        <f>IF(Table1[[#This Row],[Transaction Type]]="Maintenance","Non-Sales","Sales")</f>
        <v>Non-Sales</v>
      </c>
      <c r="H1361">
        <f>IF(Table1[[#This Row],[Quarter]]="q2",1,"")</f>
        <v>1</v>
      </c>
      <c r="I1361" t="str">
        <f>IF(Table1[[#This Row],[Quarter]]="q3",1,"")</f>
        <v/>
      </c>
      <c r="J1361">
        <f>IF(Table1[[#This Row],[Quarter]]="Q2",Table1[[#This Row],[Credit Amount]],"")</f>
        <v>-91.75</v>
      </c>
      <c r="K1361" t="str">
        <f>IF(Table1[[#This Row],[Quarter]]="Q3",Table1[[#This Row],[Credit Amount]],"")</f>
        <v/>
      </c>
      <c r="L1361" t="str">
        <f>IF(Table1[[#This Row],[Transaction Type]]="Upgrade",Table1[[#This Row],[Credit Amount]],IF(Table1[[#This Row],[Transaction Type]]="Activation",Table1[[#This Row],[Credit Amount]],""))</f>
        <v/>
      </c>
      <c r="M1361">
        <f>IF(Table1[[#This Row],[Transaction Type]]="Maintenance",Table1[[#This Row],[Credit Amount]],"")</f>
        <v>-91.75</v>
      </c>
      <c r="N1361">
        <v>10055</v>
      </c>
      <c r="O1361" t="s">
        <v>2489</v>
      </c>
      <c r="P1361" t="s">
        <v>2544</v>
      </c>
      <c r="Q1361" t="s">
        <v>289</v>
      </c>
      <c r="R1361">
        <v>10046</v>
      </c>
      <c r="S1361" t="s">
        <v>2489</v>
      </c>
      <c r="T1361" t="s">
        <v>2535</v>
      </c>
      <c r="U1361" t="s">
        <v>290</v>
      </c>
      <c r="V1361" t="s">
        <v>103</v>
      </c>
      <c r="W1361">
        <v>100003651</v>
      </c>
      <c r="X1361">
        <v>8005552652</v>
      </c>
      <c r="Y1361" t="s">
        <v>2595</v>
      </c>
      <c r="Z1361" t="s">
        <v>5247</v>
      </c>
      <c r="AA1361" s="13">
        <v>-91.75</v>
      </c>
      <c r="AB1361" s="14">
        <v>42479</v>
      </c>
      <c r="AC1361" t="s">
        <v>36</v>
      </c>
    </row>
    <row r="1362" spans="1:29" x14ac:dyDescent="0.25">
      <c r="A1362" t="str">
        <f>CONCATENATE("Q",ROUNDUP(MONTH(Table1[[#This Row],[Month]])/3,0))</f>
        <v>Q2</v>
      </c>
      <c r="B1362" s="14">
        <f>EOMONTH(Table1[[#This Row],[Credit Date]],-1)+1</f>
        <v>42461</v>
      </c>
      <c r="C1362" t="str">
        <f>CONCATENATE(Table1[[#This Row],[Issuer Last Name]],", ",Table1[[#This Row],[Issuer First Name]])</f>
        <v>No. 055, Employee</v>
      </c>
      <c r="D1362" t="str">
        <f>CONCATENATE(Table1[[#This Row],[Approver Last Name]],", ",Table1[[#This Row],[Approver First Name]])</f>
        <v>No. 046, Employee</v>
      </c>
      <c r="E1362" t="str">
        <f>CONCATENATE(Table1[[#This Row],[Customer Last Name]],", ",Table1[[#This Row],[Customer First Name]])</f>
        <v>No. 10997, Client</v>
      </c>
      <c r="F13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2" t="str">
        <f>IF(Table1[[#This Row],[Transaction Type]]="Maintenance","Non-Sales","Sales")</f>
        <v>Non-Sales</v>
      </c>
      <c r="H1362">
        <f>IF(Table1[[#This Row],[Quarter]]="q2",1,"")</f>
        <v>1</v>
      </c>
      <c r="I1362" t="str">
        <f>IF(Table1[[#This Row],[Quarter]]="q3",1,"")</f>
        <v/>
      </c>
      <c r="J1362">
        <f>IF(Table1[[#This Row],[Quarter]]="Q2",Table1[[#This Row],[Credit Amount]],"")</f>
        <v>-86.01</v>
      </c>
      <c r="K1362" t="str">
        <f>IF(Table1[[#This Row],[Quarter]]="Q3",Table1[[#This Row],[Credit Amount]],"")</f>
        <v/>
      </c>
      <c r="L1362" t="str">
        <f>IF(Table1[[#This Row],[Transaction Type]]="Upgrade",Table1[[#This Row],[Credit Amount]],IF(Table1[[#This Row],[Transaction Type]]="Activation",Table1[[#This Row],[Credit Amount]],""))</f>
        <v/>
      </c>
      <c r="M1362">
        <f>IF(Table1[[#This Row],[Transaction Type]]="Maintenance",Table1[[#This Row],[Credit Amount]],"")</f>
        <v>-86.01</v>
      </c>
      <c r="N1362">
        <v>10055</v>
      </c>
      <c r="O1362" t="s">
        <v>2489</v>
      </c>
      <c r="P1362" t="s">
        <v>2544</v>
      </c>
      <c r="Q1362" t="s">
        <v>289</v>
      </c>
      <c r="R1362">
        <v>10046</v>
      </c>
      <c r="S1362" t="s">
        <v>2489</v>
      </c>
      <c r="T1362" t="s">
        <v>2535</v>
      </c>
      <c r="U1362" t="s">
        <v>290</v>
      </c>
      <c r="V1362" t="s">
        <v>103</v>
      </c>
      <c r="W1362">
        <v>100001996</v>
      </c>
      <c r="X1362">
        <v>8005550997</v>
      </c>
      <c r="Y1362" t="s">
        <v>2595</v>
      </c>
      <c r="Z1362" t="s">
        <v>3592</v>
      </c>
      <c r="AA1362" s="13">
        <v>-86.01</v>
      </c>
      <c r="AB1362" s="14">
        <v>42484</v>
      </c>
      <c r="AC1362" t="s">
        <v>36</v>
      </c>
    </row>
    <row r="1363" spans="1:29" x14ac:dyDescent="0.25">
      <c r="A1363" t="str">
        <f>CONCATENATE("Q",ROUNDUP(MONTH(Table1[[#This Row],[Month]])/3,0))</f>
        <v>Q2</v>
      </c>
      <c r="B1363" s="14">
        <f>EOMONTH(Table1[[#This Row],[Credit Date]],-1)+1</f>
        <v>42461</v>
      </c>
      <c r="C1363" t="str">
        <f>CONCATENATE(Table1[[#This Row],[Issuer Last Name]],", ",Table1[[#This Row],[Issuer First Name]])</f>
        <v>No. 055, Employee</v>
      </c>
      <c r="D1363" t="str">
        <f>CONCATENATE(Table1[[#This Row],[Approver Last Name]],", ",Table1[[#This Row],[Approver First Name]])</f>
        <v>No. 046, Employee</v>
      </c>
      <c r="E1363" t="str">
        <f>CONCATENATE(Table1[[#This Row],[Customer Last Name]],", ",Table1[[#This Row],[Customer First Name]])</f>
        <v>No. 10290, Client</v>
      </c>
      <c r="F13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3" t="str">
        <f>IF(Table1[[#This Row],[Transaction Type]]="Maintenance","Non-Sales","Sales")</f>
        <v>Non-Sales</v>
      </c>
      <c r="H1363">
        <f>IF(Table1[[#This Row],[Quarter]]="q2",1,"")</f>
        <v>1</v>
      </c>
      <c r="I1363" t="str">
        <f>IF(Table1[[#This Row],[Quarter]]="q3",1,"")</f>
        <v/>
      </c>
      <c r="J1363">
        <f>IF(Table1[[#This Row],[Quarter]]="Q2",Table1[[#This Row],[Credit Amount]],"")</f>
        <v>-75.98</v>
      </c>
      <c r="K1363" t="str">
        <f>IF(Table1[[#This Row],[Quarter]]="Q3",Table1[[#This Row],[Credit Amount]],"")</f>
        <v/>
      </c>
      <c r="L1363" t="str">
        <f>IF(Table1[[#This Row],[Transaction Type]]="Upgrade",Table1[[#This Row],[Credit Amount]],IF(Table1[[#This Row],[Transaction Type]]="Activation",Table1[[#This Row],[Credit Amount]],""))</f>
        <v/>
      </c>
      <c r="M1363">
        <f>IF(Table1[[#This Row],[Transaction Type]]="Maintenance",Table1[[#This Row],[Credit Amount]],"")</f>
        <v>-75.98</v>
      </c>
      <c r="N1363">
        <v>10055</v>
      </c>
      <c r="O1363" t="s">
        <v>2489</v>
      </c>
      <c r="P1363" t="s">
        <v>2544</v>
      </c>
      <c r="Q1363" t="s">
        <v>289</v>
      </c>
      <c r="R1363">
        <v>10046</v>
      </c>
      <c r="S1363" t="s">
        <v>2489</v>
      </c>
      <c r="T1363" t="s">
        <v>2535</v>
      </c>
      <c r="U1363" t="s">
        <v>290</v>
      </c>
      <c r="V1363" t="s">
        <v>103</v>
      </c>
      <c r="W1363">
        <v>100001289</v>
      </c>
      <c r="X1363">
        <v>8005550290</v>
      </c>
      <c r="Y1363" t="s">
        <v>2595</v>
      </c>
      <c r="Z1363" t="s">
        <v>2885</v>
      </c>
      <c r="AA1363" s="13">
        <v>-75.98</v>
      </c>
      <c r="AB1363" s="14">
        <v>42488</v>
      </c>
      <c r="AC1363" t="s">
        <v>36</v>
      </c>
    </row>
    <row r="1364" spans="1:29" x14ac:dyDescent="0.25">
      <c r="A1364" t="str">
        <f>CONCATENATE("Q",ROUNDUP(MONTH(Table1[[#This Row],[Month]])/3,0))</f>
        <v>Q2</v>
      </c>
      <c r="B1364" s="14">
        <f>EOMONTH(Table1[[#This Row],[Credit Date]],-1)+1</f>
        <v>42491</v>
      </c>
      <c r="C1364" t="str">
        <f>CONCATENATE(Table1[[#This Row],[Issuer Last Name]],", ",Table1[[#This Row],[Issuer First Name]])</f>
        <v>No. 055, Employee</v>
      </c>
      <c r="D1364" t="str">
        <f>CONCATENATE(Table1[[#This Row],[Approver Last Name]],", ",Table1[[#This Row],[Approver First Name]])</f>
        <v>No. 046, Employee</v>
      </c>
      <c r="E1364" t="str">
        <f>CONCATENATE(Table1[[#This Row],[Customer Last Name]],", ",Table1[[#This Row],[Customer First Name]])</f>
        <v>No. 10758, Client</v>
      </c>
      <c r="F13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4" t="str">
        <f>IF(Table1[[#This Row],[Transaction Type]]="Maintenance","Non-Sales","Sales")</f>
        <v>Sales</v>
      </c>
      <c r="H1364">
        <f>IF(Table1[[#This Row],[Quarter]]="q2",1,"")</f>
        <v>1</v>
      </c>
      <c r="I1364" t="str">
        <f>IF(Table1[[#This Row],[Quarter]]="q3",1,"")</f>
        <v/>
      </c>
      <c r="J1364">
        <f>IF(Table1[[#This Row],[Quarter]]="Q2",Table1[[#This Row],[Credit Amount]],"")</f>
        <v>-73.53</v>
      </c>
      <c r="K1364" t="str">
        <f>IF(Table1[[#This Row],[Quarter]]="Q3",Table1[[#This Row],[Credit Amount]],"")</f>
        <v/>
      </c>
      <c r="L1364">
        <f>IF(Table1[[#This Row],[Transaction Type]]="Upgrade",Table1[[#This Row],[Credit Amount]],IF(Table1[[#This Row],[Transaction Type]]="Activation",Table1[[#This Row],[Credit Amount]],""))</f>
        <v>-73.53</v>
      </c>
      <c r="M1364" t="str">
        <f>IF(Table1[[#This Row],[Transaction Type]]="Maintenance",Table1[[#This Row],[Credit Amount]],"")</f>
        <v/>
      </c>
      <c r="N1364">
        <v>10055</v>
      </c>
      <c r="O1364" t="s">
        <v>2489</v>
      </c>
      <c r="P1364" t="s">
        <v>2544</v>
      </c>
      <c r="Q1364" t="s">
        <v>289</v>
      </c>
      <c r="R1364">
        <v>10046</v>
      </c>
      <c r="S1364" t="s">
        <v>2489</v>
      </c>
      <c r="T1364" t="s">
        <v>2535</v>
      </c>
      <c r="U1364" t="s">
        <v>290</v>
      </c>
      <c r="V1364" t="s">
        <v>103</v>
      </c>
      <c r="W1364">
        <v>100001757</v>
      </c>
      <c r="X1364">
        <v>8005550758</v>
      </c>
      <c r="Y1364" t="s">
        <v>2595</v>
      </c>
      <c r="Z1364" t="s">
        <v>3353</v>
      </c>
      <c r="AA1364" s="13">
        <v>-73.53</v>
      </c>
      <c r="AB1364" s="14">
        <v>42494</v>
      </c>
      <c r="AC1364" t="s">
        <v>37</v>
      </c>
    </row>
    <row r="1365" spans="1:29" x14ac:dyDescent="0.25">
      <c r="A1365" t="str">
        <f>CONCATENATE("Q",ROUNDUP(MONTH(Table1[[#This Row],[Month]])/3,0))</f>
        <v>Q2</v>
      </c>
      <c r="B1365" s="14">
        <f>EOMONTH(Table1[[#This Row],[Credit Date]],-1)+1</f>
        <v>42491</v>
      </c>
      <c r="C1365" t="str">
        <f>CONCATENATE(Table1[[#This Row],[Issuer Last Name]],", ",Table1[[#This Row],[Issuer First Name]])</f>
        <v>No. 055, Employee</v>
      </c>
      <c r="D1365" t="str">
        <f>CONCATENATE(Table1[[#This Row],[Approver Last Name]],", ",Table1[[#This Row],[Approver First Name]])</f>
        <v>No. 046, Employee</v>
      </c>
      <c r="E1365" t="str">
        <f>CONCATENATE(Table1[[#This Row],[Customer Last Name]],", ",Table1[[#This Row],[Customer First Name]])</f>
        <v>No. 11098, Client</v>
      </c>
      <c r="F13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5" t="str">
        <f>IF(Table1[[#This Row],[Transaction Type]]="Maintenance","Non-Sales","Sales")</f>
        <v>Sales</v>
      </c>
      <c r="H1365">
        <f>IF(Table1[[#This Row],[Quarter]]="q2",1,"")</f>
        <v>1</v>
      </c>
      <c r="I1365" t="str">
        <f>IF(Table1[[#This Row],[Quarter]]="q3",1,"")</f>
        <v/>
      </c>
      <c r="J1365">
        <f>IF(Table1[[#This Row],[Quarter]]="Q2",Table1[[#This Row],[Credit Amount]],"")</f>
        <v>-56.26</v>
      </c>
      <c r="K1365" t="str">
        <f>IF(Table1[[#This Row],[Quarter]]="Q3",Table1[[#This Row],[Credit Amount]],"")</f>
        <v/>
      </c>
      <c r="L1365">
        <f>IF(Table1[[#This Row],[Transaction Type]]="Upgrade",Table1[[#This Row],[Credit Amount]],IF(Table1[[#This Row],[Transaction Type]]="Activation",Table1[[#This Row],[Credit Amount]],""))</f>
        <v>-56.26</v>
      </c>
      <c r="M1365" t="str">
        <f>IF(Table1[[#This Row],[Transaction Type]]="Maintenance",Table1[[#This Row],[Credit Amount]],"")</f>
        <v/>
      </c>
      <c r="N1365">
        <v>10055</v>
      </c>
      <c r="O1365" t="s">
        <v>2489</v>
      </c>
      <c r="P1365" t="s">
        <v>2544</v>
      </c>
      <c r="Q1365" t="s">
        <v>289</v>
      </c>
      <c r="R1365">
        <v>10046</v>
      </c>
      <c r="S1365" t="s">
        <v>2489</v>
      </c>
      <c r="T1365" t="s">
        <v>2535</v>
      </c>
      <c r="U1365" t="s">
        <v>290</v>
      </c>
      <c r="V1365" t="s">
        <v>103</v>
      </c>
      <c r="W1365">
        <v>100002097</v>
      </c>
      <c r="X1365">
        <v>8005551098</v>
      </c>
      <c r="Y1365" t="s">
        <v>2595</v>
      </c>
      <c r="Z1365" t="s">
        <v>3693</v>
      </c>
      <c r="AA1365" s="13">
        <v>-56.26</v>
      </c>
      <c r="AB1365" s="14">
        <v>42495</v>
      </c>
      <c r="AC1365" t="s">
        <v>37</v>
      </c>
    </row>
    <row r="1366" spans="1:29" x14ac:dyDescent="0.25">
      <c r="A1366" t="str">
        <f>CONCATENATE("Q",ROUNDUP(MONTH(Table1[[#This Row],[Month]])/3,0))</f>
        <v>Q2</v>
      </c>
      <c r="B1366" s="14">
        <f>EOMONTH(Table1[[#This Row],[Credit Date]],-1)+1</f>
        <v>42491</v>
      </c>
      <c r="C1366" t="str">
        <f>CONCATENATE(Table1[[#This Row],[Issuer Last Name]],", ",Table1[[#This Row],[Issuer First Name]])</f>
        <v>No. 055, Employee</v>
      </c>
      <c r="D1366" t="str">
        <f>CONCATENATE(Table1[[#This Row],[Approver Last Name]],", ",Table1[[#This Row],[Approver First Name]])</f>
        <v>No. 046, Employee</v>
      </c>
      <c r="E1366" t="str">
        <f>CONCATENATE(Table1[[#This Row],[Customer Last Name]],", ",Table1[[#This Row],[Customer First Name]])</f>
        <v>No. 10703, Client</v>
      </c>
      <c r="F1366" t="str">
        <f>IF(Table1[[#This Row],[Credit Amount]]&gt;-19.99,"Less than 19.99",IF(Table1[[#This Row],[Credit Amount]]=-20,"20",IF(Table1[[#This Row],[Credit Amount]]&gt;-49.98,"20.01-49.98",IF(Table1[[#This Row],[Credit Amount]]=-49.99,"49.99",IF(Table1[[#This Row],[Credit Amount]]=-50,"50",IF(Table1[[#This Row],[Credit Amount]]&lt;-50.01,"Greater than 50"))))))</f>
        <v>20.01-49.98</v>
      </c>
      <c r="G1366" t="str">
        <f>IF(Table1[[#This Row],[Transaction Type]]="Maintenance","Non-Sales","Sales")</f>
        <v>Non-Sales</v>
      </c>
      <c r="H1366">
        <f>IF(Table1[[#This Row],[Quarter]]="q2",1,"")</f>
        <v>1</v>
      </c>
      <c r="I1366" t="str">
        <f>IF(Table1[[#This Row],[Quarter]]="q3",1,"")</f>
        <v/>
      </c>
      <c r="J1366">
        <f>IF(Table1[[#This Row],[Quarter]]="Q2",Table1[[#This Row],[Credit Amount]],"")</f>
        <v>-48.69</v>
      </c>
      <c r="K1366" t="str">
        <f>IF(Table1[[#This Row],[Quarter]]="Q3",Table1[[#This Row],[Credit Amount]],"")</f>
        <v/>
      </c>
      <c r="L1366" t="str">
        <f>IF(Table1[[#This Row],[Transaction Type]]="Upgrade",Table1[[#This Row],[Credit Amount]],IF(Table1[[#This Row],[Transaction Type]]="Activation",Table1[[#This Row],[Credit Amount]],""))</f>
        <v/>
      </c>
      <c r="M1366">
        <f>IF(Table1[[#This Row],[Transaction Type]]="Maintenance",Table1[[#This Row],[Credit Amount]],"")</f>
        <v>-48.69</v>
      </c>
      <c r="N1366">
        <v>10055</v>
      </c>
      <c r="O1366" t="s">
        <v>2489</v>
      </c>
      <c r="P1366" t="s">
        <v>2544</v>
      </c>
      <c r="Q1366" t="s">
        <v>289</v>
      </c>
      <c r="R1366">
        <v>10046</v>
      </c>
      <c r="S1366" t="s">
        <v>2489</v>
      </c>
      <c r="T1366" t="s">
        <v>2535</v>
      </c>
      <c r="U1366" t="s">
        <v>290</v>
      </c>
      <c r="V1366" t="s">
        <v>103</v>
      </c>
      <c r="W1366">
        <v>100001702</v>
      </c>
      <c r="X1366">
        <v>8005550703</v>
      </c>
      <c r="Y1366" t="s">
        <v>2595</v>
      </c>
      <c r="Z1366" t="s">
        <v>3298</v>
      </c>
      <c r="AA1366" s="13">
        <v>-48.69</v>
      </c>
      <c r="AB1366" s="14">
        <v>42497</v>
      </c>
      <c r="AC1366" t="s">
        <v>36</v>
      </c>
    </row>
    <row r="1367" spans="1:29" x14ac:dyDescent="0.25">
      <c r="A1367" t="str">
        <f>CONCATENATE("Q",ROUNDUP(MONTH(Table1[[#This Row],[Month]])/3,0))</f>
        <v>Q2</v>
      </c>
      <c r="B1367" s="14">
        <f>EOMONTH(Table1[[#This Row],[Credit Date]],-1)+1</f>
        <v>42491</v>
      </c>
      <c r="C1367" t="str">
        <f>CONCATENATE(Table1[[#This Row],[Issuer Last Name]],", ",Table1[[#This Row],[Issuer First Name]])</f>
        <v>No. 055, Employee</v>
      </c>
      <c r="D1367" t="str">
        <f>CONCATENATE(Table1[[#This Row],[Approver Last Name]],", ",Table1[[#This Row],[Approver First Name]])</f>
        <v>No. 046, Employee</v>
      </c>
      <c r="E1367" t="str">
        <f>CONCATENATE(Table1[[#This Row],[Customer Last Name]],", ",Table1[[#This Row],[Customer First Name]])</f>
        <v>No. 11047, Client</v>
      </c>
      <c r="F13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7" t="str">
        <f>IF(Table1[[#This Row],[Transaction Type]]="Maintenance","Non-Sales","Sales")</f>
        <v>Non-Sales</v>
      </c>
      <c r="H1367">
        <f>IF(Table1[[#This Row],[Quarter]]="q2",1,"")</f>
        <v>1</v>
      </c>
      <c r="I1367" t="str">
        <f>IF(Table1[[#This Row],[Quarter]]="q3",1,"")</f>
        <v/>
      </c>
      <c r="J1367">
        <f>IF(Table1[[#This Row],[Quarter]]="Q2",Table1[[#This Row],[Credit Amount]],"")</f>
        <v>-95.84</v>
      </c>
      <c r="K1367" t="str">
        <f>IF(Table1[[#This Row],[Quarter]]="Q3",Table1[[#This Row],[Credit Amount]],"")</f>
        <v/>
      </c>
      <c r="L1367" t="str">
        <f>IF(Table1[[#This Row],[Transaction Type]]="Upgrade",Table1[[#This Row],[Credit Amount]],IF(Table1[[#This Row],[Transaction Type]]="Activation",Table1[[#This Row],[Credit Amount]],""))</f>
        <v/>
      </c>
      <c r="M1367">
        <f>IF(Table1[[#This Row],[Transaction Type]]="Maintenance",Table1[[#This Row],[Credit Amount]],"")</f>
        <v>-95.84</v>
      </c>
      <c r="N1367">
        <v>10055</v>
      </c>
      <c r="O1367" t="s">
        <v>2489</v>
      </c>
      <c r="P1367" t="s">
        <v>2544</v>
      </c>
      <c r="Q1367" t="s">
        <v>289</v>
      </c>
      <c r="R1367">
        <v>10046</v>
      </c>
      <c r="S1367" t="s">
        <v>2489</v>
      </c>
      <c r="T1367" t="s">
        <v>2535</v>
      </c>
      <c r="U1367" t="s">
        <v>290</v>
      </c>
      <c r="V1367" t="s">
        <v>103</v>
      </c>
      <c r="W1367">
        <v>100002046</v>
      </c>
      <c r="X1367">
        <v>8005551047</v>
      </c>
      <c r="Y1367" t="s">
        <v>2595</v>
      </c>
      <c r="Z1367" t="s">
        <v>3642</v>
      </c>
      <c r="AA1367" s="13">
        <v>-95.84</v>
      </c>
      <c r="AB1367" s="14">
        <v>42503</v>
      </c>
      <c r="AC1367" t="s">
        <v>36</v>
      </c>
    </row>
    <row r="1368" spans="1:29" x14ac:dyDescent="0.25">
      <c r="A1368" t="str">
        <f>CONCATENATE("Q",ROUNDUP(MONTH(Table1[[#This Row],[Month]])/3,0))</f>
        <v>Q2</v>
      </c>
      <c r="B1368" s="14">
        <f>EOMONTH(Table1[[#This Row],[Credit Date]],-1)+1</f>
        <v>42491</v>
      </c>
      <c r="C1368" t="str">
        <f>CONCATENATE(Table1[[#This Row],[Issuer Last Name]],", ",Table1[[#This Row],[Issuer First Name]])</f>
        <v>No. 055, Employee</v>
      </c>
      <c r="D1368" t="str">
        <f>CONCATENATE(Table1[[#This Row],[Approver Last Name]],", ",Table1[[#This Row],[Approver First Name]])</f>
        <v>No. 046, Employee</v>
      </c>
      <c r="E1368" t="str">
        <f>CONCATENATE(Table1[[#This Row],[Customer Last Name]],", ",Table1[[#This Row],[Customer First Name]])</f>
        <v>No. 13946, Client</v>
      </c>
      <c r="F13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68" t="str">
        <f>IF(Table1[[#This Row],[Transaction Type]]="Maintenance","Non-Sales","Sales")</f>
        <v>Sales</v>
      </c>
      <c r="H1368">
        <f>IF(Table1[[#This Row],[Quarter]]="q2",1,"")</f>
        <v>1</v>
      </c>
      <c r="I1368" t="str">
        <f>IF(Table1[[#This Row],[Quarter]]="q3",1,"")</f>
        <v/>
      </c>
      <c r="J1368">
        <f>IF(Table1[[#This Row],[Quarter]]="Q2",Table1[[#This Row],[Credit Amount]],"")</f>
        <v>-79.680000000000007</v>
      </c>
      <c r="K1368" t="str">
        <f>IF(Table1[[#This Row],[Quarter]]="Q3",Table1[[#This Row],[Credit Amount]],"")</f>
        <v/>
      </c>
      <c r="L1368">
        <f>IF(Table1[[#This Row],[Transaction Type]]="Upgrade",Table1[[#This Row],[Credit Amount]],IF(Table1[[#This Row],[Transaction Type]]="Activation",Table1[[#This Row],[Credit Amount]],""))</f>
        <v>-79.680000000000007</v>
      </c>
      <c r="M1368" t="str">
        <f>IF(Table1[[#This Row],[Transaction Type]]="Maintenance",Table1[[#This Row],[Credit Amount]],"")</f>
        <v/>
      </c>
      <c r="N1368">
        <v>10055</v>
      </c>
      <c r="O1368" t="s">
        <v>2489</v>
      </c>
      <c r="P1368" t="s">
        <v>2544</v>
      </c>
      <c r="Q1368" t="s">
        <v>289</v>
      </c>
      <c r="R1368">
        <v>10046</v>
      </c>
      <c r="S1368" t="s">
        <v>2489</v>
      </c>
      <c r="T1368" t="s">
        <v>2535</v>
      </c>
      <c r="U1368" t="s">
        <v>290</v>
      </c>
      <c r="V1368" t="s">
        <v>103</v>
      </c>
      <c r="W1368">
        <v>100004945</v>
      </c>
      <c r="X1368">
        <v>8005553946</v>
      </c>
      <c r="Y1368" t="s">
        <v>2595</v>
      </c>
      <c r="Z1368" t="s">
        <v>6534</v>
      </c>
      <c r="AA1368" s="13">
        <v>-79.680000000000007</v>
      </c>
      <c r="AB1368" s="14">
        <v>42505</v>
      </c>
      <c r="AC1368" t="s">
        <v>35</v>
      </c>
    </row>
    <row r="1369" spans="1:29" x14ac:dyDescent="0.25">
      <c r="A1369" t="str">
        <f>CONCATENATE("Q",ROUNDUP(MONTH(Table1[[#This Row],[Month]])/3,0))</f>
        <v>Q2</v>
      </c>
      <c r="B1369" s="14">
        <f>EOMONTH(Table1[[#This Row],[Credit Date]],-1)+1</f>
        <v>42491</v>
      </c>
      <c r="C1369" t="str">
        <f>CONCATENATE(Table1[[#This Row],[Issuer Last Name]],", ",Table1[[#This Row],[Issuer First Name]])</f>
        <v>No. 055, Employee</v>
      </c>
      <c r="D1369" t="str">
        <f>CONCATENATE(Table1[[#This Row],[Approver Last Name]],", ",Table1[[#This Row],[Approver First Name]])</f>
        <v>No. 046, Employee</v>
      </c>
      <c r="E1369" t="str">
        <f>CONCATENATE(Table1[[#This Row],[Customer Last Name]],", ",Table1[[#This Row],[Customer First Name]])</f>
        <v>No. 13979, Client</v>
      </c>
      <c r="F1369" t="str">
        <f>IF(Table1[[#This Row],[Credit Amount]]&gt;-19.99,"Less than 19.99",IF(Table1[[#This Row],[Credit Amount]]=-20,"20",IF(Table1[[#This Row],[Credit Amount]]&gt;-49.98,"20.01-49.98",IF(Table1[[#This Row],[Credit Amount]]=-49.99,"49.99",IF(Table1[[#This Row],[Credit Amount]]=-50,"50",IF(Table1[[#This Row],[Credit Amount]]&lt;-50.01,"Greater than 50"))))))</f>
        <v>20.01-49.98</v>
      </c>
      <c r="G1369" t="str">
        <f>IF(Table1[[#This Row],[Transaction Type]]="Maintenance","Non-Sales","Sales")</f>
        <v>Sales</v>
      </c>
      <c r="H1369">
        <f>IF(Table1[[#This Row],[Quarter]]="q2",1,"")</f>
        <v>1</v>
      </c>
      <c r="I1369" t="str">
        <f>IF(Table1[[#This Row],[Quarter]]="q3",1,"")</f>
        <v/>
      </c>
      <c r="J1369">
        <f>IF(Table1[[#This Row],[Quarter]]="Q2",Table1[[#This Row],[Credit Amount]],"")</f>
        <v>-27.51</v>
      </c>
      <c r="K1369" t="str">
        <f>IF(Table1[[#This Row],[Quarter]]="Q3",Table1[[#This Row],[Credit Amount]],"")</f>
        <v/>
      </c>
      <c r="L1369">
        <f>IF(Table1[[#This Row],[Transaction Type]]="Upgrade",Table1[[#This Row],[Credit Amount]],IF(Table1[[#This Row],[Transaction Type]]="Activation",Table1[[#This Row],[Credit Amount]],""))</f>
        <v>-27.51</v>
      </c>
      <c r="M1369" t="str">
        <f>IF(Table1[[#This Row],[Transaction Type]]="Maintenance",Table1[[#This Row],[Credit Amount]],"")</f>
        <v/>
      </c>
      <c r="N1369">
        <v>10055</v>
      </c>
      <c r="O1369" t="s">
        <v>2489</v>
      </c>
      <c r="P1369" t="s">
        <v>2544</v>
      </c>
      <c r="Q1369" t="s">
        <v>289</v>
      </c>
      <c r="R1369">
        <v>10046</v>
      </c>
      <c r="S1369" t="s">
        <v>2489</v>
      </c>
      <c r="T1369" t="s">
        <v>2535</v>
      </c>
      <c r="U1369" t="s">
        <v>290</v>
      </c>
      <c r="V1369" t="s">
        <v>103</v>
      </c>
      <c r="W1369">
        <v>100004978</v>
      </c>
      <c r="X1369">
        <v>8005553979</v>
      </c>
      <c r="Y1369" t="s">
        <v>2595</v>
      </c>
      <c r="Z1369" t="s">
        <v>6567</v>
      </c>
      <c r="AA1369" s="13">
        <v>-27.51</v>
      </c>
      <c r="AB1369" s="14">
        <v>42508</v>
      </c>
      <c r="AC1369" t="s">
        <v>35</v>
      </c>
    </row>
    <row r="1370" spans="1:29" x14ac:dyDescent="0.25">
      <c r="A1370" t="str">
        <f>CONCATENATE("Q",ROUNDUP(MONTH(Table1[[#This Row],[Month]])/3,0))</f>
        <v>Q2</v>
      </c>
      <c r="B1370" s="14">
        <f>EOMONTH(Table1[[#This Row],[Credit Date]],-1)+1</f>
        <v>42491</v>
      </c>
      <c r="C1370" t="str">
        <f>CONCATENATE(Table1[[#This Row],[Issuer Last Name]],", ",Table1[[#This Row],[Issuer First Name]])</f>
        <v>No. 055, Employee</v>
      </c>
      <c r="D1370" t="str">
        <f>CONCATENATE(Table1[[#This Row],[Approver Last Name]],", ",Table1[[#This Row],[Approver First Name]])</f>
        <v>No. 046, Employee</v>
      </c>
      <c r="E1370" t="str">
        <f>CONCATENATE(Table1[[#This Row],[Customer Last Name]],", ",Table1[[#This Row],[Customer First Name]])</f>
        <v>No. 13953, Client</v>
      </c>
      <c r="F13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0" t="str">
        <f>IF(Table1[[#This Row],[Transaction Type]]="Maintenance","Non-Sales","Sales")</f>
        <v>Sales</v>
      </c>
      <c r="H1370">
        <f>IF(Table1[[#This Row],[Quarter]]="q2",1,"")</f>
        <v>1</v>
      </c>
      <c r="I1370" t="str">
        <f>IF(Table1[[#This Row],[Quarter]]="q3",1,"")</f>
        <v/>
      </c>
      <c r="J1370">
        <f>IF(Table1[[#This Row],[Quarter]]="Q2",Table1[[#This Row],[Credit Amount]],"")</f>
        <v>-61.84</v>
      </c>
      <c r="K1370" t="str">
        <f>IF(Table1[[#This Row],[Quarter]]="Q3",Table1[[#This Row],[Credit Amount]],"")</f>
        <v/>
      </c>
      <c r="L1370">
        <f>IF(Table1[[#This Row],[Transaction Type]]="Upgrade",Table1[[#This Row],[Credit Amount]],IF(Table1[[#This Row],[Transaction Type]]="Activation",Table1[[#This Row],[Credit Amount]],""))</f>
        <v>-61.84</v>
      </c>
      <c r="M1370" t="str">
        <f>IF(Table1[[#This Row],[Transaction Type]]="Maintenance",Table1[[#This Row],[Credit Amount]],"")</f>
        <v/>
      </c>
      <c r="N1370">
        <v>10055</v>
      </c>
      <c r="O1370" t="s">
        <v>2489</v>
      </c>
      <c r="P1370" t="s">
        <v>2544</v>
      </c>
      <c r="Q1370" t="s">
        <v>289</v>
      </c>
      <c r="R1370">
        <v>10046</v>
      </c>
      <c r="S1370" t="s">
        <v>2489</v>
      </c>
      <c r="T1370" t="s">
        <v>2535</v>
      </c>
      <c r="U1370" t="s">
        <v>290</v>
      </c>
      <c r="V1370" t="s">
        <v>103</v>
      </c>
      <c r="W1370">
        <v>100004952</v>
      </c>
      <c r="X1370">
        <v>8005553953</v>
      </c>
      <c r="Y1370" t="s">
        <v>2595</v>
      </c>
      <c r="Z1370" t="s">
        <v>6541</v>
      </c>
      <c r="AA1370" s="13">
        <v>-61.84</v>
      </c>
      <c r="AB1370" s="14">
        <v>42509</v>
      </c>
      <c r="AC1370" t="s">
        <v>37</v>
      </c>
    </row>
    <row r="1371" spans="1:29" x14ac:dyDescent="0.25">
      <c r="A1371" t="str">
        <f>CONCATENATE("Q",ROUNDUP(MONTH(Table1[[#This Row],[Month]])/3,0))</f>
        <v>Q2</v>
      </c>
      <c r="B1371" s="14">
        <f>EOMONTH(Table1[[#This Row],[Credit Date]],-1)+1</f>
        <v>42491</v>
      </c>
      <c r="C1371" t="str">
        <f>CONCATENATE(Table1[[#This Row],[Issuer Last Name]],", ",Table1[[#This Row],[Issuer First Name]])</f>
        <v>No. 055, Employee</v>
      </c>
      <c r="D1371" t="str">
        <f>CONCATENATE(Table1[[#This Row],[Approver Last Name]],", ",Table1[[#This Row],[Approver First Name]])</f>
        <v>No. 046, Employee</v>
      </c>
      <c r="E1371" t="str">
        <f>CONCATENATE(Table1[[#This Row],[Customer Last Name]],", ",Table1[[#This Row],[Customer First Name]])</f>
        <v>No. 11040, Client</v>
      </c>
      <c r="F1371" t="str">
        <f>IF(Table1[[#This Row],[Credit Amount]]&gt;-19.99,"Less than 19.99",IF(Table1[[#This Row],[Credit Amount]]=-20,"20",IF(Table1[[#This Row],[Credit Amount]]&gt;-49.98,"20.01-49.98",IF(Table1[[#This Row],[Credit Amount]]=-49.99,"49.99",IF(Table1[[#This Row],[Credit Amount]]=-50,"50",IF(Table1[[#This Row],[Credit Amount]]&lt;-50.01,"Greater than 50"))))))</f>
        <v>20.01-49.98</v>
      </c>
      <c r="G1371" t="str">
        <f>IF(Table1[[#This Row],[Transaction Type]]="Maintenance","Non-Sales","Sales")</f>
        <v>Non-Sales</v>
      </c>
      <c r="H1371">
        <f>IF(Table1[[#This Row],[Quarter]]="q2",1,"")</f>
        <v>1</v>
      </c>
      <c r="I1371" t="str">
        <f>IF(Table1[[#This Row],[Quarter]]="q3",1,"")</f>
        <v/>
      </c>
      <c r="J1371">
        <f>IF(Table1[[#This Row],[Quarter]]="Q2",Table1[[#This Row],[Credit Amount]],"")</f>
        <v>-29.89</v>
      </c>
      <c r="K1371" t="str">
        <f>IF(Table1[[#This Row],[Quarter]]="Q3",Table1[[#This Row],[Credit Amount]],"")</f>
        <v/>
      </c>
      <c r="L1371" t="str">
        <f>IF(Table1[[#This Row],[Transaction Type]]="Upgrade",Table1[[#This Row],[Credit Amount]],IF(Table1[[#This Row],[Transaction Type]]="Activation",Table1[[#This Row],[Credit Amount]],""))</f>
        <v/>
      </c>
      <c r="M1371">
        <f>IF(Table1[[#This Row],[Transaction Type]]="Maintenance",Table1[[#This Row],[Credit Amount]],"")</f>
        <v>-29.89</v>
      </c>
      <c r="N1371">
        <v>10055</v>
      </c>
      <c r="O1371" t="s">
        <v>2489</v>
      </c>
      <c r="P1371" t="s">
        <v>2544</v>
      </c>
      <c r="Q1371" t="s">
        <v>289</v>
      </c>
      <c r="R1371">
        <v>10046</v>
      </c>
      <c r="S1371" t="s">
        <v>2489</v>
      </c>
      <c r="T1371" t="s">
        <v>2535</v>
      </c>
      <c r="U1371" t="s">
        <v>290</v>
      </c>
      <c r="V1371" t="s">
        <v>103</v>
      </c>
      <c r="W1371">
        <v>100002039</v>
      </c>
      <c r="X1371">
        <v>8005551040</v>
      </c>
      <c r="Y1371" t="s">
        <v>2595</v>
      </c>
      <c r="Z1371" t="s">
        <v>3635</v>
      </c>
      <c r="AA1371" s="13">
        <v>-29.89</v>
      </c>
      <c r="AB1371" s="14">
        <v>42510</v>
      </c>
      <c r="AC1371" t="s">
        <v>36</v>
      </c>
    </row>
    <row r="1372" spans="1:29" x14ac:dyDescent="0.25">
      <c r="A1372" t="str">
        <f>CONCATENATE("Q",ROUNDUP(MONTH(Table1[[#This Row],[Month]])/3,0))</f>
        <v>Q2</v>
      </c>
      <c r="B1372" s="14">
        <f>EOMONTH(Table1[[#This Row],[Credit Date]],-1)+1</f>
        <v>42491</v>
      </c>
      <c r="C1372" t="str">
        <f>CONCATENATE(Table1[[#This Row],[Issuer Last Name]],", ",Table1[[#This Row],[Issuer First Name]])</f>
        <v>No. 055, Employee</v>
      </c>
      <c r="D1372" t="str">
        <f>CONCATENATE(Table1[[#This Row],[Approver Last Name]],", ",Table1[[#This Row],[Approver First Name]])</f>
        <v>No. 046, Employee</v>
      </c>
      <c r="E1372" t="str">
        <f>CONCATENATE(Table1[[#This Row],[Customer Last Name]],", ",Table1[[#This Row],[Customer First Name]])</f>
        <v>No. 13449, Client</v>
      </c>
      <c r="F13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2" t="str">
        <f>IF(Table1[[#This Row],[Transaction Type]]="Maintenance","Non-Sales","Sales")</f>
        <v>Sales</v>
      </c>
      <c r="H1372">
        <f>IF(Table1[[#This Row],[Quarter]]="q2",1,"")</f>
        <v>1</v>
      </c>
      <c r="I1372" t="str">
        <f>IF(Table1[[#This Row],[Quarter]]="q3",1,"")</f>
        <v/>
      </c>
      <c r="J1372">
        <f>IF(Table1[[#This Row],[Quarter]]="Q2",Table1[[#This Row],[Credit Amount]],"")</f>
        <v>-60.39</v>
      </c>
      <c r="K1372" t="str">
        <f>IF(Table1[[#This Row],[Quarter]]="Q3",Table1[[#This Row],[Credit Amount]],"")</f>
        <v/>
      </c>
      <c r="L1372">
        <f>IF(Table1[[#This Row],[Transaction Type]]="Upgrade",Table1[[#This Row],[Credit Amount]],IF(Table1[[#This Row],[Transaction Type]]="Activation",Table1[[#This Row],[Credit Amount]],""))</f>
        <v>-60.39</v>
      </c>
      <c r="M1372" t="str">
        <f>IF(Table1[[#This Row],[Transaction Type]]="Maintenance",Table1[[#This Row],[Credit Amount]],"")</f>
        <v/>
      </c>
      <c r="N1372">
        <v>10055</v>
      </c>
      <c r="O1372" t="s">
        <v>2489</v>
      </c>
      <c r="P1372" t="s">
        <v>2544</v>
      </c>
      <c r="Q1372" t="s">
        <v>289</v>
      </c>
      <c r="R1372">
        <v>10046</v>
      </c>
      <c r="S1372" t="s">
        <v>2489</v>
      </c>
      <c r="T1372" t="s">
        <v>2535</v>
      </c>
      <c r="U1372" t="s">
        <v>290</v>
      </c>
      <c r="V1372" t="s">
        <v>103</v>
      </c>
      <c r="W1372">
        <v>100004448</v>
      </c>
      <c r="X1372">
        <v>8005553449</v>
      </c>
      <c r="Y1372" t="s">
        <v>2595</v>
      </c>
      <c r="Z1372" t="s">
        <v>6037</v>
      </c>
      <c r="AA1372" s="13">
        <v>-60.39</v>
      </c>
      <c r="AB1372" s="14">
        <v>42512</v>
      </c>
      <c r="AC1372" t="s">
        <v>35</v>
      </c>
    </row>
    <row r="1373" spans="1:29" x14ac:dyDescent="0.25">
      <c r="A1373" t="str">
        <f>CONCATENATE("Q",ROUNDUP(MONTH(Table1[[#This Row],[Month]])/3,0))</f>
        <v>Q2</v>
      </c>
      <c r="B1373" s="14">
        <f>EOMONTH(Table1[[#This Row],[Credit Date]],-1)+1</f>
        <v>42491</v>
      </c>
      <c r="C1373" t="str">
        <f>CONCATENATE(Table1[[#This Row],[Issuer Last Name]],", ",Table1[[#This Row],[Issuer First Name]])</f>
        <v>No. 055, Employee</v>
      </c>
      <c r="D1373" t="str">
        <f>CONCATENATE(Table1[[#This Row],[Approver Last Name]],", ",Table1[[#This Row],[Approver First Name]])</f>
        <v>No. 046, Employee</v>
      </c>
      <c r="E1373" t="str">
        <f>CONCATENATE(Table1[[#This Row],[Customer Last Name]],", ",Table1[[#This Row],[Customer First Name]])</f>
        <v>No. 13596, Client</v>
      </c>
      <c r="F1373" t="str">
        <f>IF(Table1[[#This Row],[Credit Amount]]&gt;-19.99,"Less than 19.99",IF(Table1[[#This Row],[Credit Amount]]=-20,"20",IF(Table1[[#This Row],[Credit Amount]]&gt;-49.98,"20.01-49.98",IF(Table1[[#This Row],[Credit Amount]]=-49.99,"49.99",IF(Table1[[#This Row],[Credit Amount]]=-50,"50",IF(Table1[[#This Row],[Credit Amount]]&lt;-50.01,"Greater than 50"))))))</f>
        <v>20.01-49.98</v>
      </c>
      <c r="G1373" t="str">
        <f>IF(Table1[[#This Row],[Transaction Type]]="Maintenance","Non-Sales","Sales")</f>
        <v>Sales</v>
      </c>
      <c r="H1373">
        <f>IF(Table1[[#This Row],[Quarter]]="q2",1,"")</f>
        <v>1</v>
      </c>
      <c r="I1373" t="str">
        <f>IF(Table1[[#This Row],[Quarter]]="q3",1,"")</f>
        <v/>
      </c>
      <c r="J1373">
        <f>IF(Table1[[#This Row],[Quarter]]="Q2",Table1[[#This Row],[Credit Amount]],"")</f>
        <v>-27.06</v>
      </c>
      <c r="K1373" t="str">
        <f>IF(Table1[[#This Row],[Quarter]]="Q3",Table1[[#This Row],[Credit Amount]],"")</f>
        <v/>
      </c>
      <c r="L1373">
        <f>IF(Table1[[#This Row],[Transaction Type]]="Upgrade",Table1[[#This Row],[Credit Amount]],IF(Table1[[#This Row],[Transaction Type]]="Activation",Table1[[#This Row],[Credit Amount]],""))</f>
        <v>-27.06</v>
      </c>
      <c r="M1373" t="str">
        <f>IF(Table1[[#This Row],[Transaction Type]]="Maintenance",Table1[[#This Row],[Credit Amount]],"")</f>
        <v/>
      </c>
      <c r="N1373">
        <v>10055</v>
      </c>
      <c r="O1373" t="s">
        <v>2489</v>
      </c>
      <c r="P1373" t="s">
        <v>2544</v>
      </c>
      <c r="Q1373" t="s">
        <v>289</v>
      </c>
      <c r="R1373">
        <v>10046</v>
      </c>
      <c r="S1373" t="s">
        <v>2489</v>
      </c>
      <c r="T1373" t="s">
        <v>2535</v>
      </c>
      <c r="U1373" t="s">
        <v>290</v>
      </c>
      <c r="V1373" t="s">
        <v>103</v>
      </c>
      <c r="W1373">
        <v>100004595</v>
      </c>
      <c r="X1373">
        <v>8005553596</v>
      </c>
      <c r="Y1373" t="s">
        <v>2595</v>
      </c>
      <c r="Z1373" t="s">
        <v>6184</v>
      </c>
      <c r="AA1373" s="13">
        <v>-27.06</v>
      </c>
      <c r="AB1373" s="14">
        <v>42514</v>
      </c>
      <c r="AC1373" t="s">
        <v>37</v>
      </c>
    </row>
    <row r="1374" spans="1:29" x14ac:dyDescent="0.25">
      <c r="A1374" t="str">
        <f>CONCATENATE("Q",ROUNDUP(MONTH(Table1[[#This Row],[Month]])/3,0))</f>
        <v>Q2</v>
      </c>
      <c r="B1374" s="14">
        <f>EOMONTH(Table1[[#This Row],[Credit Date]],-1)+1</f>
        <v>42491</v>
      </c>
      <c r="C1374" t="str">
        <f>CONCATENATE(Table1[[#This Row],[Issuer Last Name]],", ",Table1[[#This Row],[Issuer First Name]])</f>
        <v>No. 055, Employee</v>
      </c>
      <c r="D1374" t="str">
        <f>CONCATENATE(Table1[[#This Row],[Approver Last Name]],", ",Table1[[#This Row],[Approver First Name]])</f>
        <v>No. 046, Employee</v>
      </c>
      <c r="E1374" t="str">
        <f>CONCATENATE(Table1[[#This Row],[Customer Last Name]],", ",Table1[[#This Row],[Customer First Name]])</f>
        <v>No. 10225, Client</v>
      </c>
      <c r="F13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4" t="str">
        <f>IF(Table1[[#This Row],[Transaction Type]]="Maintenance","Non-Sales","Sales")</f>
        <v>Non-Sales</v>
      </c>
      <c r="H1374">
        <f>IF(Table1[[#This Row],[Quarter]]="q2",1,"")</f>
        <v>1</v>
      </c>
      <c r="I1374" t="str">
        <f>IF(Table1[[#This Row],[Quarter]]="q3",1,"")</f>
        <v/>
      </c>
      <c r="J1374">
        <f>IF(Table1[[#This Row],[Quarter]]="Q2",Table1[[#This Row],[Credit Amount]],"")</f>
        <v>-64.73</v>
      </c>
      <c r="K1374" t="str">
        <f>IF(Table1[[#This Row],[Quarter]]="Q3",Table1[[#This Row],[Credit Amount]],"")</f>
        <v/>
      </c>
      <c r="L1374" t="str">
        <f>IF(Table1[[#This Row],[Transaction Type]]="Upgrade",Table1[[#This Row],[Credit Amount]],IF(Table1[[#This Row],[Transaction Type]]="Activation",Table1[[#This Row],[Credit Amount]],""))</f>
        <v/>
      </c>
      <c r="M1374">
        <f>IF(Table1[[#This Row],[Transaction Type]]="Maintenance",Table1[[#This Row],[Credit Amount]],"")</f>
        <v>-64.73</v>
      </c>
      <c r="N1374">
        <v>10055</v>
      </c>
      <c r="O1374" t="s">
        <v>2489</v>
      </c>
      <c r="P1374" t="s">
        <v>2544</v>
      </c>
      <c r="Q1374" t="s">
        <v>289</v>
      </c>
      <c r="R1374">
        <v>10046</v>
      </c>
      <c r="S1374" t="s">
        <v>2489</v>
      </c>
      <c r="T1374" t="s">
        <v>2535</v>
      </c>
      <c r="U1374" t="s">
        <v>290</v>
      </c>
      <c r="V1374" t="s">
        <v>103</v>
      </c>
      <c r="W1374">
        <v>100001224</v>
      </c>
      <c r="X1374">
        <v>8005550225</v>
      </c>
      <c r="Y1374" t="s">
        <v>2595</v>
      </c>
      <c r="Z1374" t="s">
        <v>2820</v>
      </c>
      <c r="AA1374" s="13">
        <v>-64.73</v>
      </c>
      <c r="AB1374" s="14">
        <v>42516</v>
      </c>
      <c r="AC1374" t="s">
        <v>36</v>
      </c>
    </row>
    <row r="1375" spans="1:29" x14ac:dyDescent="0.25">
      <c r="A1375" t="str">
        <f>CONCATENATE("Q",ROUNDUP(MONTH(Table1[[#This Row],[Month]])/3,0))</f>
        <v>Q2</v>
      </c>
      <c r="B1375" s="14">
        <f>EOMONTH(Table1[[#This Row],[Credit Date]],-1)+1</f>
        <v>42522</v>
      </c>
      <c r="C1375" t="str">
        <f>CONCATENATE(Table1[[#This Row],[Issuer Last Name]],", ",Table1[[#This Row],[Issuer First Name]])</f>
        <v>No. 055, Employee</v>
      </c>
      <c r="D1375" t="str">
        <f>CONCATENATE(Table1[[#This Row],[Approver Last Name]],", ",Table1[[#This Row],[Approver First Name]])</f>
        <v>No. 046, Employee</v>
      </c>
      <c r="E1375" t="str">
        <f>CONCATENATE(Table1[[#This Row],[Customer Last Name]],", ",Table1[[#This Row],[Customer First Name]])</f>
        <v>No. 13995, Client</v>
      </c>
      <c r="F13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5" t="str">
        <f>IF(Table1[[#This Row],[Transaction Type]]="Maintenance","Non-Sales","Sales")</f>
        <v>Sales</v>
      </c>
      <c r="H1375">
        <f>IF(Table1[[#This Row],[Quarter]]="q2",1,"")</f>
        <v>1</v>
      </c>
      <c r="I1375" t="str">
        <f>IF(Table1[[#This Row],[Quarter]]="q3",1,"")</f>
        <v/>
      </c>
      <c r="J1375">
        <f>IF(Table1[[#This Row],[Quarter]]="Q2",Table1[[#This Row],[Credit Amount]],"")</f>
        <v>-77.349999999999994</v>
      </c>
      <c r="K1375" t="str">
        <f>IF(Table1[[#This Row],[Quarter]]="Q3",Table1[[#This Row],[Credit Amount]],"")</f>
        <v/>
      </c>
      <c r="L1375">
        <f>IF(Table1[[#This Row],[Transaction Type]]="Upgrade",Table1[[#This Row],[Credit Amount]],IF(Table1[[#This Row],[Transaction Type]]="Activation",Table1[[#This Row],[Credit Amount]],""))</f>
        <v>-77.349999999999994</v>
      </c>
      <c r="M1375" t="str">
        <f>IF(Table1[[#This Row],[Transaction Type]]="Maintenance",Table1[[#This Row],[Credit Amount]],"")</f>
        <v/>
      </c>
      <c r="N1375">
        <v>10055</v>
      </c>
      <c r="O1375" t="s">
        <v>2489</v>
      </c>
      <c r="P1375" t="s">
        <v>2544</v>
      </c>
      <c r="Q1375" t="s">
        <v>289</v>
      </c>
      <c r="R1375">
        <v>10046</v>
      </c>
      <c r="S1375" t="s">
        <v>2489</v>
      </c>
      <c r="T1375" t="s">
        <v>2535</v>
      </c>
      <c r="U1375" t="s">
        <v>290</v>
      </c>
      <c r="V1375" t="s">
        <v>103</v>
      </c>
      <c r="W1375">
        <v>100004994</v>
      </c>
      <c r="X1375">
        <v>8005553995</v>
      </c>
      <c r="Y1375" t="s">
        <v>2595</v>
      </c>
      <c r="Z1375" t="s">
        <v>6583</v>
      </c>
      <c r="AA1375" s="13">
        <v>-77.349999999999994</v>
      </c>
      <c r="AB1375" s="14">
        <v>42536</v>
      </c>
      <c r="AC1375" t="s">
        <v>35</v>
      </c>
    </row>
    <row r="1376" spans="1:29" x14ac:dyDescent="0.25">
      <c r="A1376" t="str">
        <f>CONCATENATE("Q",ROUNDUP(MONTH(Table1[[#This Row],[Month]])/3,0))</f>
        <v>Q3</v>
      </c>
      <c r="B1376" s="14">
        <f>EOMONTH(Table1[[#This Row],[Credit Date]],-1)+1</f>
        <v>42552</v>
      </c>
      <c r="C1376" t="str">
        <f>CONCATENATE(Table1[[#This Row],[Issuer Last Name]],", ",Table1[[#This Row],[Issuer First Name]])</f>
        <v>No. 055, Employee</v>
      </c>
      <c r="D1376" t="str">
        <f>CONCATENATE(Table1[[#This Row],[Approver Last Name]],", ",Table1[[#This Row],[Approver First Name]])</f>
        <v>No. 046, Employee</v>
      </c>
      <c r="E1376" t="str">
        <f>CONCATENATE(Table1[[#This Row],[Customer Last Name]],", ",Table1[[#This Row],[Customer First Name]])</f>
        <v>No. 13613, Client</v>
      </c>
      <c r="F13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6" t="str">
        <f>IF(Table1[[#This Row],[Transaction Type]]="Maintenance","Non-Sales","Sales")</f>
        <v>Sales</v>
      </c>
      <c r="H1376" t="str">
        <f>IF(Table1[[#This Row],[Quarter]]="q2",1,"")</f>
        <v/>
      </c>
      <c r="I1376">
        <f>IF(Table1[[#This Row],[Quarter]]="q3",1,"")</f>
        <v>1</v>
      </c>
      <c r="J1376" t="str">
        <f>IF(Table1[[#This Row],[Quarter]]="Q2",Table1[[#This Row],[Credit Amount]],"")</f>
        <v/>
      </c>
      <c r="K1376">
        <f>IF(Table1[[#This Row],[Quarter]]="Q3",Table1[[#This Row],[Credit Amount]],"")</f>
        <v>-93.31</v>
      </c>
      <c r="L1376">
        <f>IF(Table1[[#This Row],[Transaction Type]]="Upgrade",Table1[[#This Row],[Credit Amount]],IF(Table1[[#This Row],[Transaction Type]]="Activation",Table1[[#This Row],[Credit Amount]],""))</f>
        <v>-93.31</v>
      </c>
      <c r="M1376" t="str">
        <f>IF(Table1[[#This Row],[Transaction Type]]="Maintenance",Table1[[#This Row],[Credit Amount]],"")</f>
        <v/>
      </c>
      <c r="N1376">
        <v>10055</v>
      </c>
      <c r="O1376" t="s">
        <v>2489</v>
      </c>
      <c r="P1376" t="s">
        <v>2544</v>
      </c>
      <c r="Q1376" t="s">
        <v>289</v>
      </c>
      <c r="R1376">
        <v>10046</v>
      </c>
      <c r="S1376" t="s">
        <v>2489</v>
      </c>
      <c r="T1376" t="s">
        <v>2535</v>
      </c>
      <c r="U1376" t="s">
        <v>290</v>
      </c>
      <c r="V1376" t="s">
        <v>103</v>
      </c>
      <c r="W1376">
        <v>100004612</v>
      </c>
      <c r="X1376">
        <v>8005553613</v>
      </c>
      <c r="Y1376" t="s">
        <v>2595</v>
      </c>
      <c r="Z1376" t="s">
        <v>6201</v>
      </c>
      <c r="AA1376" s="13">
        <v>-93.31</v>
      </c>
      <c r="AB1376" s="14">
        <v>42560</v>
      </c>
      <c r="AC1376" t="s">
        <v>37</v>
      </c>
    </row>
    <row r="1377" spans="1:29" x14ac:dyDescent="0.25">
      <c r="A1377" t="str">
        <f>CONCATENATE("Q",ROUNDUP(MONTH(Table1[[#This Row],[Month]])/3,0))</f>
        <v>Q3</v>
      </c>
      <c r="B1377" s="14">
        <f>EOMONTH(Table1[[#This Row],[Credit Date]],-1)+1</f>
        <v>42552</v>
      </c>
      <c r="C1377" t="str">
        <f>CONCATENATE(Table1[[#This Row],[Issuer Last Name]],", ",Table1[[#This Row],[Issuer First Name]])</f>
        <v>No. 055, Employee</v>
      </c>
      <c r="D1377" t="str">
        <f>CONCATENATE(Table1[[#This Row],[Approver Last Name]],", ",Table1[[#This Row],[Approver First Name]])</f>
        <v>No. 046, Employee</v>
      </c>
      <c r="E1377" t="str">
        <f>CONCATENATE(Table1[[#This Row],[Customer Last Name]],", ",Table1[[#This Row],[Customer First Name]])</f>
        <v>No. 11777, Client</v>
      </c>
      <c r="F13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7" t="str">
        <f>IF(Table1[[#This Row],[Transaction Type]]="Maintenance","Non-Sales","Sales")</f>
        <v>Non-Sales</v>
      </c>
      <c r="H1377" t="str">
        <f>IF(Table1[[#This Row],[Quarter]]="q2",1,"")</f>
        <v/>
      </c>
      <c r="I1377">
        <f>IF(Table1[[#This Row],[Quarter]]="q3",1,"")</f>
        <v>1</v>
      </c>
      <c r="J1377" t="str">
        <f>IF(Table1[[#This Row],[Quarter]]="Q2",Table1[[#This Row],[Credit Amount]],"")</f>
        <v/>
      </c>
      <c r="K1377">
        <f>IF(Table1[[#This Row],[Quarter]]="Q3",Table1[[#This Row],[Credit Amount]],"")</f>
        <v>-83.34</v>
      </c>
      <c r="L1377" t="str">
        <f>IF(Table1[[#This Row],[Transaction Type]]="Upgrade",Table1[[#This Row],[Credit Amount]],IF(Table1[[#This Row],[Transaction Type]]="Activation",Table1[[#This Row],[Credit Amount]],""))</f>
        <v/>
      </c>
      <c r="M1377">
        <f>IF(Table1[[#This Row],[Transaction Type]]="Maintenance",Table1[[#This Row],[Credit Amount]],"")</f>
        <v>-83.34</v>
      </c>
      <c r="N1377">
        <v>10055</v>
      </c>
      <c r="O1377" t="s">
        <v>2489</v>
      </c>
      <c r="P1377" t="s">
        <v>2544</v>
      </c>
      <c r="Q1377" t="s">
        <v>289</v>
      </c>
      <c r="R1377">
        <v>10046</v>
      </c>
      <c r="S1377" t="s">
        <v>2489</v>
      </c>
      <c r="T1377" t="s">
        <v>2535</v>
      </c>
      <c r="U1377" t="s">
        <v>290</v>
      </c>
      <c r="V1377" t="s">
        <v>103</v>
      </c>
      <c r="W1377">
        <v>100002776</v>
      </c>
      <c r="X1377">
        <v>8005551777</v>
      </c>
      <c r="Y1377" t="s">
        <v>2595</v>
      </c>
      <c r="Z1377" t="s">
        <v>4372</v>
      </c>
      <c r="AA1377" s="13">
        <v>-83.34</v>
      </c>
      <c r="AB1377" s="14">
        <v>42565</v>
      </c>
      <c r="AC1377" t="s">
        <v>36</v>
      </c>
    </row>
    <row r="1378" spans="1:29" x14ac:dyDescent="0.25">
      <c r="A1378" t="str">
        <f>CONCATENATE("Q",ROUNDUP(MONTH(Table1[[#This Row],[Month]])/3,0))</f>
        <v>Q3</v>
      </c>
      <c r="B1378" s="14">
        <f>EOMONTH(Table1[[#This Row],[Credit Date]],-1)+1</f>
        <v>42583</v>
      </c>
      <c r="C1378" t="str">
        <f>CONCATENATE(Table1[[#This Row],[Issuer Last Name]],", ",Table1[[#This Row],[Issuer First Name]])</f>
        <v>No. 055, Employee</v>
      </c>
      <c r="D1378" t="str">
        <f>CONCATENATE(Table1[[#This Row],[Approver Last Name]],", ",Table1[[#This Row],[Approver First Name]])</f>
        <v>No. 046, Employee</v>
      </c>
      <c r="E1378" t="str">
        <f>CONCATENATE(Table1[[#This Row],[Customer Last Name]],", ",Table1[[#This Row],[Customer First Name]])</f>
        <v>No. 10474, Client</v>
      </c>
      <c r="F13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8" t="str">
        <f>IF(Table1[[#This Row],[Transaction Type]]="Maintenance","Non-Sales","Sales")</f>
        <v>Non-Sales</v>
      </c>
      <c r="H1378" t="str">
        <f>IF(Table1[[#This Row],[Quarter]]="q2",1,"")</f>
        <v/>
      </c>
      <c r="I1378">
        <f>IF(Table1[[#This Row],[Quarter]]="q3",1,"")</f>
        <v>1</v>
      </c>
      <c r="J1378" t="str">
        <f>IF(Table1[[#This Row],[Quarter]]="Q2",Table1[[#This Row],[Credit Amount]],"")</f>
        <v/>
      </c>
      <c r="K1378">
        <f>IF(Table1[[#This Row],[Quarter]]="Q3",Table1[[#This Row],[Credit Amount]],"")</f>
        <v>-77.650000000000006</v>
      </c>
      <c r="L1378" t="str">
        <f>IF(Table1[[#This Row],[Transaction Type]]="Upgrade",Table1[[#This Row],[Credit Amount]],IF(Table1[[#This Row],[Transaction Type]]="Activation",Table1[[#This Row],[Credit Amount]],""))</f>
        <v/>
      </c>
      <c r="M1378">
        <f>IF(Table1[[#This Row],[Transaction Type]]="Maintenance",Table1[[#This Row],[Credit Amount]],"")</f>
        <v>-77.650000000000006</v>
      </c>
      <c r="N1378">
        <v>10055</v>
      </c>
      <c r="O1378" t="s">
        <v>2489</v>
      </c>
      <c r="P1378" t="s">
        <v>2544</v>
      </c>
      <c r="Q1378" t="s">
        <v>289</v>
      </c>
      <c r="R1378">
        <v>10046</v>
      </c>
      <c r="S1378" t="s">
        <v>2489</v>
      </c>
      <c r="T1378" t="s">
        <v>2535</v>
      </c>
      <c r="U1378" t="s">
        <v>290</v>
      </c>
      <c r="V1378" t="s">
        <v>103</v>
      </c>
      <c r="W1378">
        <v>100001473</v>
      </c>
      <c r="X1378">
        <v>8005550474</v>
      </c>
      <c r="Y1378" t="s">
        <v>2595</v>
      </c>
      <c r="Z1378" t="s">
        <v>3069</v>
      </c>
      <c r="AA1378" s="13">
        <v>-77.650000000000006</v>
      </c>
      <c r="AB1378" s="14">
        <v>42587</v>
      </c>
      <c r="AC1378" t="s">
        <v>36</v>
      </c>
    </row>
    <row r="1379" spans="1:29" x14ac:dyDescent="0.25">
      <c r="A1379" t="str">
        <f>CONCATENATE("Q",ROUNDUP(MONTH(Table1[[#This Row],[Month]])/3,0))</f>
        <v>Q3</v>
      </c>
      <c r="B1379" s="14">
        <f>EOMONTH(Table1[[#This Row],[Credit Date]],-1)+1</f>
        <v>42583</v>
      </c>
      <c r="C1379" t="str">
        <f>CONCATENATE(Table1[[#This Row],[Issuer Last Name]],", ",Table1[[#This Row],[Issuer First Name]])</f>
        <v>No. 055, Employee</v>
      </c>
      <c r="D1379" t="str">
        <f>CONCATENATE(Table1[[#This Row],[Approver Last Name]],", ",Table1[[#This Row],[Approver First Name]])</f>
        <v>No. 046, Employee</v>
      </c>
      <c r="E1379" t="str">
        <f>CONCATENATE(Table1[[#This Row],[Customer Last Name]],", ",Table1[[#This Row],[Customer First Name]])</f>
        <v>No. 13534, Client</v>
      </c>
      <c r="F13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79" t="str">
        <f>IF(Table1[[#This Row],[Transaction Type]]="Maintenance","Non-Sales","Sales")</f>
        <v>Sales</v>
      </c>
      <c r="H1379" t="str">
        <f>IF(Table1[[#This Row],[Quarter]]="q2",1,"")</f>
        <v/>
      </c>
      <c r="I1379">
        <f>IF(Table1[[#This Row],[Quarter]]="q3",1,"")</f>
        <v>1</v>
      </c>
      <c r="J1379" t="str">
        <f>IF(Table1[[#This Row],[Quarter]]="Q2",Table1[[#This Row],[Credit Amount]],"")</f>
        <v/>
      </c>
      <c r="K1379">
        <f>IF(Table1[[#This Row],[Quarter]]="Q3",Table1[[#This Row],[Credit Amount]],"")</f>
        <v>-80.23</v>
      </c>
      <c r="L1379">
        <f>IF(Table1[[#This Row],[Transaction Type]]="Upgrade",Table1[[#This Row],[Credit Amount]],IF(Table1[[#This Row],[Transaction Type]]="Activation",Table1[[#This Row],[Credit Amount]],""))</f>
        <v>-80.23</v>
      </c>
      <c r="M1379" t="str">
        <f>IF(Table1[[#This Row],[Transaction Type]]="Maintenance",Table1[[#This Row],[Credit Amount]],"")</f>
        <v/>
      </c>
      <c r="N1379">
        <v>10055</v>
      </c>
      <c r="O1379" t="s">
        <v>2489</v>
      </c>
      <c r="P1379" t="s">
        <v>2544</v>
      </c>
      <c r="Q1379" t="s">
        <v>289</v>
      </c>
      <c r="R1379">
        <v>10046</v>
      </c>
      <c r="S1379" t="s">
        <v>2489</v>
      </c>
      <c r="T1379" t="s">
        <v>2535</v>
      </c>
      <c r="U1379" t="s">
        <v>290</v>
      </c>
      <c r="V1379" t="s">
        <v>103</v>
      </c>
      <c r="W1379">
        <v>100004533</v>
      </c>
      <c r="X1379">
        <v>8005553534</v>
      </c>
      <c r="Y1379" t="s">
        <v>2595</v>
      </c>
      <c r="Z1379" t="s">
        <v>6122</v>
      </c>
      <c r="AA1379" s="13">
        <v>-80.23</v>
      </c>
      <c r="AB1379" s="14">
        <v>42592</v>
      </c>
      <c r="AC1379" t="s">
        <v>35</v>
      </c>
    </row>
    <row r="1380" spans="1:29" x14ac:dyDescent="0.25">
      <c r="A1380" t="str">
        <f>CONCATENATE("Q",ROUNDUP(MONTH(Table1[[#This Row],[Month]])/3,0))</f>
        <v>Q3</v>
      </c>
      <c r="B1380" s="14">
        <f>EOMONTH(Table1[[#This Row],[Credit Date]],-1)+1</f>
        <v>42583</v>
      </c>
      <c r="C1380" t="str">
        <f>CONCATENATE(Table1[[#This Row],[Issuer Last Name]],", ",Table1[[#This Row],[Issuer First Name]])</f>
        <v>No. 055, Employee</v>
      </c>
      <c r="D1380" t="str">
        <f>CONCATENATE(Table1[[#This Row],[Approver Last Name]],", ",Table1[[#This Row],[Approver First Name]])</f>
        <v>No. 055, Employee</v>
      </c>
      <c r="E1380" t="str">
        <f>CONCATENATE(Table1[[#This Row],[Customer Last Name]],", ",Table1[[#This Row],[Customer First Name]])</f>
        <v>No. 10483, Client</v>
      </c>
      <c r="F1380" t="str">
        <f>IF(Table1[[#This Row],[Credit Amount]]&gt;-19.99,"Less than 19.99",IF(Table1[[#This Row],[Credit Amount]]=-20,"20",IF(Table1[[#This Row],[Credit Amount]]&gt;-49.98,"20.01-49.98",IF(Table1[[#This Row],[Credit Amount]]=-49.99,"49.99",IF(Table1[[#This Row],[Credit Amount]]=-50,"50",IF(Table1[[#This Row],[Credit Amount]]&lt;-50.01,"Greater than 50"))))))</f>
        <v>20.01-49.98</v>
      </c>
      <c r="G1380" t="str">
        <f>IF(Table1[[#This Row],[Transaction Type]]="Maintenance","Non-Sales","Sales")</f>
        <v>Non-Sales</v>
      </c>
      <c r="H1380" t="str">
        <f>IF(Table1[[#This Row],[Quarter]]="q2",1,"")</f>
        <v/>
      </c>
      <c r="I1380">
        <f>IF(Table1[[#This Row],[Quarter]]="q3",1,"")</f>
        <v>1</v>
      </c>
      <c r="J1380" t="str">
        <f>IF(Table1[[#This Row],[Quarter]]="Q2",Table1[[#This Row],[Credit Amount]],"")</f>
        <v/>
      </c>
      <c r="K1380">
        <f>IF(Table1[[#This Row],[Quarter]]="Q3",Table1[[#This Row],[Credit Amount]],"")</f>
        <v>-31.51</v>
      </c>
      <c r="L1380" t="str">
        <f>IF(Table1[[#This Row],[Transaction Type]]="Upgrade",Table1[[#This Row],[Credit Amount]],IF(Table1[[#This Row],[Transaction Type]]="Activation",Table1[[#This Row],[Credit Amount]],""))</f>
        <v/>
      </c>
      <c r="M1380">
        <f>IF(Table1[[#This Row],[Transaction Type]]="Maintenance",Table1[[#This Row],[Credit Amount]],"")</f>
        <v>-31.51</v>
      </c>
      <c r="N1380">
        <v>10055</v>
      </c>
      <c r="O1380" t="s">
        <v>2489</v>
      </c>
      <c r="P1380" t="s">
        <v>2544</v>
      </c>
      <c r="Q1380" t="s">
        <v>289</v>
      </c>
      <c r="R1380">
        <v>10055</v>
      </c>
      <c r="S1380" t="s">
        <v>2489</v>
      </c>
      <c r="T1380" t="s">
        <v>2544</v>
      </c>
      <c r="U1380" t="s">
        <v>289</v>
      </c>
      <c r="V1380" t="s">
        <v>103</v>
      </c>
      <c r="W1380">
        <v>100001482</v>
      </c>
      <c r="X1380">
        <v>8005550483</v>
      </c>
      <c r="Y1380" t="s">
        <v>2595</v>
      </c>
      <c r="Z1380" t="s">
        <v>3078</v>
      </c>
      <c r="AA1380" s="13">
        <v>-31.51</v>
      </c>
      <c r="AB1380" s="14">
        <v>42592</v>
      </c>
      <c r="AC1380" t="s">
        <v>36</v>
      </c>
    </row>
    <row r="1381" spans="1:29" x14ac:dyDescent="0.25">
      <c r="A1381" t="str">
        <f>CONCATENATE("Q",ROUNDUP(MONTH(Table1[[#This Row],[Month]])/3,0))</f>
        <v>Q3</v>
      </c>
      <c r="B1381" s="14">
        <f>EOMONTH(Table1[[#This Row],[Credit Date]],-1)+1</f>
        <v>42583</v>
      </c>
      <c r="C1381" t="str">
        <f>CONCATENATE(Table1[[#This Row],[Issuer Last Name]],", ",Table1[[#This Row],[Issuer First Name]])</f>
        <v>No. 055, Employee</v>
      </c>
      <c r="D1381" t="str">
        <f>CONCATENATE(Table1[[#This Row],[Approver Last Name]],", ",Table1[[#This Row],[Approver First Name]])</f>
        <v>No. 046, Employee</v>
      </c>
      <c r="E1381" t="str">
        <f>CONCATENATE(Table1[[#This Row],[Customer Last Name]],", ",Table1[[#This Row],[Customer First Name]])</f>
        <v>No. 10112, Client</v>
      </c>
      <c r="F13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81" t="str">
        <f>IF(Table1[[#This Row],[Transaction Type]]="Maintenance","Non-Sales","Sales")</f>
        <v>Non-Sales</v>
      </c>
      <c r="H1381" t="str">
        <f>IF(Table1[[#This Row],[Quarter]]="q2",1,"")</f>
        <v/>
      </c>
      <c r="I1381">
        <f>IF(Table1[[#This Row],[Quarter]]="q3",1,"")</f>
        <v>1</v>
      </c>
      <c r="J1381" t="str">
        <f>IF(Table1[[#This Row],[Quarter]]="Q2",Table1[[#This Row],[Credit Amount]],"")</f>
        <v/>
      </c>
      <c r="K1381">
        <f>IF(Table1[[#This Row],[Quarter]]="Q3",Table1[[#This Row],[Credit Amount]],"")</f>
        <v>-54.83</v>
      </c>
      <c r="L1381" t="str">
        <f>IF(Table1[[#This Row],[Transaction Type]]="Upgrade",Table1[[#This Row],[Credit Amount]],IF(Table1[[#This Row],[Transaction Type]]="Activation",Table1[[#This Row],[Credit Amount]],""))</f>
        <v/>
      </c>
      <c r="M1381">
        <f>IF(Table1[[#This Row],[Transaction Type]]="Maintenance",Table1[[#This Row],[Credit Amount]],"")</f>
        <v>-54.83</v>
      </c>
      <c r="N1381">
        <v>10055</v>
      </c>
      <c r="O1381" t="s">
        <v>2489</v>
      </c>
      <c r="P1381" t="s">
        <v>2544</v>
      </c>
      <c r="Q1381" t="s">
        <v>289</v>
      </c>
      <c r="R1381">
        <v>10046</v>
      </c>
      <c r="S1381" t="s">
        <v>2489</v>
      </c>
      <c r="T1381" t="s">
        <v>2535</v>
      </c>
      <c r="U1381" t="s">
        <v>290</v>
      </c>
      <c r="V1381" t="s">
        <v>103</v>
      </c>
      <c r="W1381">
        <v>100001111</v>
      </c>
      <c r="X1381">
        <v>8005550112</v>
      </c>
      <c r="Y1381" t="s">
        <v>2595</v>
      </c>
      <c r="Z1381" t="s">
        <v>2707</v>
      </c>
      <c r="AA1381" s="13">
        <v>-54.83</v>
      </c>
      <c r="AB1381" s="14">
        <v>42593</v>
      </c>
      <c r="AC1381" t="s">
        <v>36</v>
      </c>
    </row>
    <row r="1382" spans="1:29" x14ac:dyDescent="0.25">
      <c r="A1382" t="str">
        <f>CONCATENATE("Q",ROUNDUP(MONTH(Table1[[#This Row],[Month]])/3,0))</f>
        <v>Q3</v>
      </c>
      <c r="B1382" s="14">
        <f>EOMONTH(Table1[[#This Row],[Credit Date]],-1)+1</f>
        <v>42583</v>
      </c>
      <c r="C1382" t="str">
        <f>CONCATENATE(Table1[[#This Row],[Issuer Last Name]],", ",Table1[[#This Row],[Issuer First Name]])</f>
        <v>No. 055, Employee</v>
      </c>
      <c r="D1382" t="str">
        <f>CONCATENATE(Table1[[#This Row],[Approver Last Name]],", ",Table1[[#This Row],[Approver First Name]])</f>
        <v>No. 055, Employee</v>
      </c>
      <c r="E1382" t="str">
        <f>CONCATENATE(Table1[[#This Row],[Customer Last Name]],", ",Table1[[#This Row],[Customer First Name]])</f>
        <v>No. 13422, Client</v>
      </c>
      <c r="F1382" t="str">
        <f>IF(Table1[[#This Row],[Credit Amount]]&gt;-19.99,"Less than 19.99",IF(Table1[[#This Row],[Credit Amount]]=-20,"20",IF(Table1[[#This Row],[Credit Amount]]&gt;-49.98,"20.01-49.98",IF(Table1[[#This Row],[Credit Amount]]=-49.99,"49.99",IF(Table1[[#This Row],[Credit Amount]]=-50,"50",IF(Table1[[#This Row],[Credit Amount]]&lt;-50.01,"Greater than 50"))))))</f>
        <v>20.01-49.98</v>
      </c>
      <c r="G1382" t="str">
        <f>IF(Table1[[#This Row],[Transaction Type]]="Maintenance","Non-Sales","Sales")</f>
        <v>Non-Sales</v>
      </c>
      <c r="H1382" t="str">
        <f>IF(Table1[[#This Row],[Quarter]]="q2",1,"")</f>
        <v/>
      </c>
      <c r="I1382">
        <f>IF(Table1[[#This Row],[Quarter]]="q3",1,"")</f>
        <v>1</v>
      </c>
      <c r="J1382" t="str">
        <f>IF(Table1[[#This Row],[Quarter]]="Q2",Table1[[#This Row],[Credit Amount]],"")</f>
        <v/>
      </c>
      <c r="K1382">
        <f>IF(Table1[[#This Row],[Quarter]]="Q3",Table1[[#This Row],[Credit Amount]],"")</f>
        <v>-43.32</v>
      </c>
      <c r="L1382" t="str">
        <f>IF(Table1[[#This Row],[Transaction Type]]="Upgrade",Table1[[#This Row],[Credit Amount]],IF(Table1[[#This Row],[Transaction Type]]="Activation",Table1[[#This Row],[Credit Amount]],""))</f>
        <v/>
      </c>
      <c r="M1382">
        <f>IF(Table1[[#This Row],[Transaction Type]]="Maintenance",Table1[[#This Row],[Credit Amount]],"")</f>
        <v>-43.32</v>
      </c>
      <c r="N1382">
        <v>10055</v>
      </c>
      <c r="O1382" t="s">
        <v>2489</v>
      </c>
      <c r="P1382" t="s">
        <v>2544</v>
      </c>
      <c r="Q1382" t="s">
        <v>289</v>
      </c>
      <c r="R1382">
        <v>10055</v>
      </c>
      <c r="S1382" t="s">
        <v>2489</v>
      </c>
      <c r="T1382" t="s">
        <v>2544</v>
      </c>
      <c r="U1382" t="s">
        <v>289</v>
      </c>
      <c r="V1382" t="s">
        <v>103</v>
      </c>
      <c r="W1382">
        <v>100004421</v>
      </c>
      <c r="X1382">
        <v>8005553422</v>
      </c>
      <c r="Y1382" t="s">
        <v>2595</v>
      </c>
      <c r="Z1382" t="s">
        <v>6010</v>
      </c>
      <c r="AA1382" s="13">
        <v>-43.32</v>
      </c>
      <c r="AB1382" s="14">
        <v>42594</v>
      </c>
      <c r="AC1382" t="s">
        <v>36</v>
      </c>
    </row>
    <row r="1383" spans="1:29" x14ac:dyDescent="0.25">
      <c r="A1383" t="str">
        <f>CONCATENATE("Q",ROUNDUP(MONTH(Table1[[#This Row],[Month]])/3,0))</f>
        <v>Q3</v>
      </c>
      <c r="B1383" s="14">
        <f>EOMONTH(Table1[[#This Row],[Credit Date]],-1)+1</f>
        <v>42583</v>
      </c>
      <c r="C1383" t="str">
        <f>CONCATENATE(Table1[[#This Row],[Issuer Last Name]],", ",Table1[[#This Row],[Issuer First Name]])</f>
        <v>No. 055, Employee</v>
      </c>
      <c r="D1383" t="str">
        <f>CONCATENATE(Table1[[#This Row],[Approver Last Name]],", ",Table1[[#This Row],[Approver First Name]])</f>
        <v>No. 055, Employee</v>
      </c>
      <c r="E1383" t="str">
        <f>CONCATENATE(Table1[[#This Row],[Customer Last Name]],", ",Table1[[#This Row],[Customer First Name]])</f>
        <v>No. 10496, Client</v>
      </c>
      <c r="F1383" t="str">
        <f>IF(Table1[[#This Row],[Credit Amount]]&gt;-19.99,"Less than 19.99",IF(Table1[[#This Row],[Credit Amount]]=-20,"20",IF(Table1[[#This Row],[Credit Amount]]&gt;-49.98,"20.01-49.98",IF(Table1[[#This Row],[Credit Amount]]=-49.99,"49.99",IF(Table1[[#This Row],[Credit Amount]]=-50,"50",IF(Table1[[#This Row],[Credit Amount]]&lt;-50.01,"Greater than 50"))))))</f>
        <v>20.01-49.98</v>
      </c>
      <c r="G1383" t="str">
        <f>IF(Table1[[#This Row],[Transaction Type]]="Maintenance","Non-Sales","Sales")</f>
        <v>Non-Sales</v>
      </c>
      <c r="H1383" t="str">
        <f>IF(Table1[[#This Row],[Quarter]]="q2",1,"")</f>
        <v/>
      </c>
      <c r="I1383">
        <f>IF(Table1[[#This Row],[Quarter]]="q3",1,"")</f>
        <v>1</v>
      </c>
      <c r="J1383" t="str">
        <f>IF(Table1[[#This Row],[Quarter]]="Q2",Table1[[#This Row],[Credit Amount]],"")</f>
        <v/>
      </c>
      <c r="K1383">
        <f>IF(Table1[[#This Row],[Quarter]]="Q3",Table1[[#This Row],[Credit Amount]],"")</f>
        <v>-47.73</v>
      </c>
      <c r="L1383" t="str">
        <f>IF(Table1[[#This Row],[Transaction Type]]="Upgrade",Table1[[#This Row],[Credit Amount]],IF(Table1[[#This Row],[Transaction Type]]="Activation",Table1[[#This Row],[Credit Amount]],""))</f>
        <v/>
      </c>
      <c r="M1383">
        <f>IF(Table1[[#This Row],[Transaction Type]]="Maintenance",Table1[[#This Row],[Credit Amount]],"")</f>
        <v>-47.73</v>
      </c>
      <c r="N1383">
        <v>10055</v>
      </c>
      <c r="O1383" t="s">
        <v>2489</v>
      </c>
      <c r="P1383" t="s">
        <v>2544</v>
      </c>
      <c r="Q1383" t="s">
        <v>289</v>
      </c>
      <c r="R1383">
        <v>10055</v>
      </c>
      <c r="S1383" t="s">
        <v>2489</v>
      </c>
      <c r="T1383" t="s">
        <v>2544</v>
      </c>
      <c r="U1383" t="s">
        <v>289</v>
      </c>
      <c r="V1383" t="s">
        <v>103</v>
      </c>
      <c r="W1383">
        <v>100001495</v>
      </c>
      <c r="X1383">
        <v>8005550496</v>
      </c>
      <c r="Y1383" t="s">
        <v>2595</v>
      </c>
      <c r="Z1383" t="s">
        <v>3091</v>
      </c>
      <c r="AA1383" s="13">
        <v>-47.73</v>
      </c>
      <c r="AB1383" s="14">
        <v>42601</v>
      </c>
      <c r="AC1383" t="s">
        <v>36</v>
      </c>
    </row>
    <row r="1384" spans="1:29" x14ac:dyDescent="0.25">
      <c r="A1384" t="str">
        <f>CONCATENATE("Q",ROUNDUP(MONTH(Table1[[#This Row],[Month]])/3,0))</f>
        <v>Q3</v>
      </c>
      <c r="B1384" s="14">
        <f>EOMONTH(Table1[[#This Row],[Credit Date]],-1)+1</f>
        <v>42614</v>
      </c>
      <c r="C1384" t="str">
        <f>CONCATENATE(Table1[[#This Row],[Issuer Last Name]],", ",Table1[[#This Row],[Issuer First Name]])</f>
        <v>No. 055, Employee</v>
      </c>
      <c r="D1384" t="str">
        <f>CONCATENATE(Table1[[#This Row],[Approver Last Name]],", ",Table1[[#This Row],[Approver First Name]])</f>
        <v>No. 055, Employee</v>
      </c>
      <c r="E1384" t="str">
        <f>CONCATENATE(Table1[[#This Row],[Customer Last Name]],", ",Table1[[#This Row],[Customer First Name]])</f>
        <v>No. 10707, Client</v>
      </c>
      <c r="F1384" t="str">
        <f>IF(Table1[[#This Row],[Credit Amount]]&gt;-19.99,"Less than 19.99",IF(Table1[[#This Row],[Credit Amount]]=-20,"20",IF(Table1[[#This Row],[Credit Amount]]&gt;-49.98,"20.01-49.98",IF(Table1[[#This Row],[Credit Amount]]=-49.99,"49.99",IF(Table1[[#This Row],[Credit Amount]]=-50,"50",IF(Table1[[#This Row],[Credit Amount]]&lt;-50.01,"Greater than 50"))))))</f>
        <v>20.01-49.98</v>
      </c>
      <c r="G1384" t="str">
        <f>IF(Table1[[#This Row],[Transaction Type]]="Maintenance","Non-Sales","Sales")</f>
        <v>Non-Sales</v>
      </c>
      <c r="H1384" t="str">
        <f>IF(Table1[[#This Row],[Quarter]]="q2",1,"")</f>
        <v/>
      </c>
      <c r="I1384">
        <f>IF(Table1[[#This Row],[Quarter]]="q3",1,"")</f>
        <v>1</v>
      </c>
      <c r="J1384" t="str">
        <f>IF(Table1[[#This Row],[Quarter]]="Q2",Table1[[#This Row],[Credit Amount]],"")</f>
        <v/>
      </c>
      <c r="K1384">
        <f>IF(Table1[[#This Row],[Quarter]]="Q3",Table1[[#This Row],[Credit Amount]],"")</f>
        <v>-33.92</v>
      </c>
      <c r="L1384" t="str">
        <f>IF(Table1[[#This Row],[Transaction Type]]="Upgrade",Table1[[#This Row],[Credit Amount]],IF(Table1[[#This Row],[Transaction Type]]="Activation",Table1[[#This Row],[Credit Amount]],""))</f>
        <v/>
      </c>
      <c r="M1384">
        <f>IF(Table1[[#This Row],[Transaction Type]]="Maintenance",Table1[[#This Row],[Credit Amount]],"")</f>
        <v>-33.92</v>
      </c>
      <c r="N1384">
        <v>10055</v>
      </c>
      <c r="O1384" t="s">
        <v>2489</v>
      </c>
      <c r="P1384" t="s">
        <v>2544</v>
      </c>
      <c r="Q1384" t="s">
        <v>289</v>
      </c>
      <c r="R1384">
        <v>10055</v>
      </c>
      <c r="S1384" t="s">
        <v>2489</v>
      </c>
      <c r="T1384" t="s">
        <v>2544</v>
      </c>
      <c r="U1384" t="s">
        <v>289</v>
      </c>
      <c r="V1384" t="s">
        <v>103</v>
      </c>
      <c r="W1384">
        <v>100001706</v>
      </c>
      <c r="X1384">
        <v>8005550707</v>
      </c>
      <c r="Y1384" t="s">
        <v>2595</v>
      </c>
      <c r="Z1384" t="s">
        <v>3302</v>
      </c>
      <c r="AA1384" s="13">
        <v>-33.92</v>
      </c>
      <c r="AB1384" s="14">
        <v>42614</v>
      </c>
      <c r="AC1384" t="s">
        <v>36</v>
      </c>
    </row>
    <row r="1385" spans="1:29" x14ac:dyDescent="0.25">
      <c r="A1385" t="str">
        <f>CONCATENATE("Q",ROUNDUP(MONTH(Table1[[#This Row],[Month]])/3,0))</f>
        <v>Q3</v>
      </c>
      <c r="B1385" s="14">
        <f>EOMONTH(Table1[[#This Row],[Credit Date]],-1)+1</f>
        <v>42614</v>
      </c>
      <c r="C1385" t="str">
        <f>CONCATENATE(Table1[[#This Row],[Issuer Last Name]],", ",Table1[[#This Row],[Issuer First Name]])</f>
        <v>No. 055, Employee</v>
      </c>
      <c r="D1385" t="str">
        <f>CONCATENATE(Table1[[#This Row],[Approver Last Name]],", ",Table1[[#This Row],[Approver First Name]])</f>
        <v>No. 046, Employee</v>
      </c>
      <c r="E1385" t="str">
        <f>CONCATENATE(Table1[[#This Row],[Customer Last Name]],", ",Table1[[#This Row],[Customer First Name]])</f>
        <v>No. 10229, Client</v>
      </c>
      <c r="F13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85" t="str">
        <f>IF(Table1[[#This Row],[Transaction Type]]="Maintenance","Non-Sales","Sales")</f>
        <v>Sales</v>
      </c>
      <c r="H1385" t="str">
        <f>IF(Table1[[#This Row],[Quarter]]="q2",1,"")</f>
        <v/>
      </c>
      <c r="I1385">
        <f>IF(Table1[[#This Row],[Quarter]]="q3",1,"")</f>
        <v>1</v>
      </c>
      <c r="J1385" t="str">
        <f>IF(Table1[[#This Row],[Quarter]]="Q2",Table1[[#This Row],[Credit Amount]],"")</f>
        <v/>
      </c>
      <c r="K1385">
        <f>IF(Table1[[#This Row],[Quarter]]="Q3",Table1[[#This Row],[Credit Amount]],"")</f>
        <v>-97.13</v>
      </c>
      <c r="L1385">
        <f>IF(Table1[[#This Row],[Transaction Type]]="Upgrade",Table1[[#This Row],[Credit Amount]],IF(Table1[[#This Row],[Transaction Type]]="Activation",Table1[[#This Row],[Credit Amount]],""))</f>
        <v>-97.13</v>
      </c>
      <c r="M1385" t="str">
        <f>IF(Table1[[#This Row],[Transaction Type]]="Maintenance",Table1[[#This Row],[Credit Amount]],"")</f>
        <v/>
      </c>
      <c r="N1385">
        <v>10055</v>
      </c>
      <c r="O1385" t="s">
        <v>2489</v>
      </c>
      <c r="P1385" t="s">
        <v>2544</v>
      </c>
      <c r="Q1385" t="s">
        <v>289</v>
      </c>
      <c r="R1385">
        <v>10046</v>
      </c>
      <c r="S1385" t="s">
        <v>2489</v>
      </c>
      <c r="T1385" t="s">
        <v>2535</v>
      </c>
      <c r="U1385" t="s">
        <v>290</v>
      </c>
      <c r="V1385" t="s">
        <v>103</v>
      </c>
      <c r="W1385">
        <v>100001228</v>
      </c>
      <c r="X1385">
        <v>8005550229</v>
      </c>
      <c r="Y1385" t="s">
        <v>2595</v>
      </c>
      <c r="Z1385" t="s">
        <v>2824</v>
      </c>
      <c r="AA1385" s="13">
        <v>-97.13</v>
      </c>
      <c r="AB1385" s="14">
        <v>42614</v>
      </c>
      <c r="AC1385" t="s">
        <v>35</v>
      </c>
    </row>
    <row r="1386" spans="1:29" x14ac:dyDescent="0.25">
      <c r="A1386" t="str">
        <f>CONCATENATE("Q",ROUNDUP(MONTH(Table1[[#This Row],[Month]])/3,0))</f>
        <v>Q3</v>
      </c>
      <c r="B1386" s="14">
        <f>EOMONTH(Table1[[#This Row],[Credit Date]],-1)+1</f>
        <v>42614</v>
      </c>
      <c r="C1386" t="str">
        <f>CONCATENATE(Table1[[#This Row],[Issuer Last Name]],", ",Table1[[#This Row],[Issuer First Name]])</f>
        <v>No. 055, Employee</v>
      </c>
      <c r="D1386" t="str">
        <f>CONCATENATE(Table1[[#This Row],[Approver Last Name]],", ",Table1[[#This Row],[Approver First Name]])</f>
        <v>No. 055, Employee</v>
      </c>
      <c r="E1386" t="str">
        <f>CONCATENATE(Table1[[#This Row],[Customer Last Name]],", ",Table1[[#This Row],[Customer First Name]])</f>
        <v>No. 13041, Client</v>
      </c>
      <c r="F1386" t="str">
        <f>IF(Table1[[#This Row],[Credit Amount]]&gt;-19.99,"Less than 19.99",IF(Table1[[#This Row],[Credit Amount]]=-20,"20",IF(Table1[[#This Row],[Credit Amount]]&gt;-49.98,"20.01-49.98",IF(Table1[[#This Row],[Credit Amount]]=-49.99,"49.99",IF(Table1[[#This Row],[Credit Amount]]=-50,"50",IF(Table1[[#This Row],[Credit Amount]]&lt;-50.01,"Greater than 50"))))))</f>
        <v>20.01-49.98</v>
      </c>
      <c r="G1386" t="str">
        <f>IF(Table1[[#This Row],[Transaction Type]]="Maintenance","Non-Sales","Sales")</f>
        <v>Non-Sales</v>
      </c>
      <c r="H1386" t="str">
        <f>IF(Table1[[#This Row],[Quarter]]="q2",1,"")</f>
        <v/>
      </c>
      <c r="I1386">
        <f>IF(Table1[[#This Row],[Quarter]]="q3",1,"")</f>
        <v>1</v>
      </c>
      <c r="J1386" t="str">
        <f>IF(Table1[[#This Row],[Quarter]]="Q2",Table1[[#This Row],[Credit Amount]],"")</f>
        <v/>
      </c>
      <c r="K1386">
        <f>IF(Table1[[#This Row],[Quarter]]="Q3",Table1[[#This Row],[Credit Amount]],"")</f>
        <v>-37.76</v>
      </c>
      <c r="L1386" t="str">
        <f>IF(Table1[[#This Row],[Transaction Type]]="Upgrade",Table1[[#This Row],[Credit Amount]],IF(Table1[[#This Row],[Transaction Type]]="Activation",Table1[[#This Row],[Credit Amount]],""))</f>
        <v/>
      </c>
      <c r="M1386">
        <f>IF(Table1[[#This Row],[Transaction Type]]="Maintenance",Table1[[#This Row],[Credit Amount]],"")</f>
        <v>-37.76</v>
      </c>
      <c r="N1386">
        <v>10055</v>
      </c>
      <c r="O1386" t="s">
        <v>2489</v>
      </c>
      <c r="P1386" t="s">
        <v>2544</v>
      </c>
      <c r="Q1386" t="s">
        <v>289</v>
      </c>
      <c r="R1386">
        <v>10055</v>
      </c>
      <c r="S1386" t="s">
        <v>2489</v>
      </c>
      <c r="T1386" t="s">
        <v>2544</v>
      </c>
      <c r="U1386" t="s">
        <v>289</v>
      </c>
      <c r="V1386" t="s">
        <v>103</v>
      </c>
      <c r="W1386">
        <v>100004040</v>
      </c>
      <c r="X1386">
        <v>8005553041</v>
      </c>
      <c r="Y1386" t="s">
        <v>2595</v>
      </c>
      <c r="Z1386" t="s">
        <v>5629</v>
      </c>
      <c r="AA1386" s="13">
        <v>-37.76</v>
      </c>
      <c r="AB1386" s="14">
        <v>42617</v>
      </c>
      <c r="AC1386" t="s">
        <v>36</v>
      </c>
    </row>
    <row r="1387" spans="1:29" x14ac:dyDescent="0.25">
      <c r="A1387" t="str">
        <f>CONCATENATE("Q",ROUNDUP(MONTH(Table1[[#This Row],[Month]])/3,0))</f>
        <v>Q3</v>
      </c>
      <c r="B1387" s="14">
        <f>EOMONTH(Table1[[#This Row],[Credit Date]],-1)+1</f>
        <v>42614</v>
      </c>
      <c r="C1387" t="str">
        <f>CONCATENATE(Table1[[#This Row],[Issuer Last Name]],", ",Table1[[#This Row],[Issuer First Name]])</f>
        <v>No. 055, Employee</v>
      </c>
      <c r="D1387" t="str">
        <f>CONCATENATE(Table1[[#This Row],[Approver Last Name]],", ",Table1[[#This Row],[Approver First Name]])</f>
        <v>No. 055, Employee</v>
      </c>
      <c r="E1387" t="str">
        <f>CONCATENATE(Table1[[#This Row],[Customer Last Name]],", ",Table1[[#This Row],[Customer First Name]])</f>
        <v>No. 10459, Client</v>
      </c>
      <c r="F1387" t="str">
        <f>IF(Table1[[#This Row],[Credit Amount]]&gt;-19.99,"Less than 19.99",IF(Table1[[#This Row],[Credit Amount]]=-20,"20",IF(Table1[[#This Row],[Credit Amount]]&gt;-49.98,"20.01-49.98",IF(Table1[[#This Row],[Credit Amount]]=-49.99,"49.99",IF(Table1[[#This Row],[Credit Amount]]=-50,"50",IF(Table1[[#This Row],[Credit Amount]]&lt;-50.01,"Greater than 50"))))))</f>
        <v>Less than 19.99</v>
      </c>
      <c r="G1387" t="str">
        <f>IF(Table1[[#This Row],[Transaction Type]]="Maintenance","Non-Sales","Sales")</f>
        <v>Non-Sales</v>
      </c>
      <c r="H1387" t="str">
        <f>IF(Table1[[#This Row],[Quarter]]="q2",1,"")</f>
        <v/>
      </c>
      <c r="I1387">
        <f>IF(Table1[[#This Row],[Quarter]]="q3",1,"")</f>
        <v>1</v>
      </c>
      <c r="J1387" t="str">
        <f>IF(Table1[[#This Row],[Quarter]]="Q2",Table1[[#This Row],[Credit Amount]],"")</f>
        <v/>
      </c>
      <c r="K1387">
        <f>IF(Table1[[#This Row],[Quarter]]="Q3",Table1[[#This Row],[Credit Amount]],"")</f>
        <v>-6.14</v>
      </c>
      <c r="L1387" t="str">
        <f>IF(Table1[[#This Row],[Transaction Type]]="Upgrade",Table1[[#This Row],[Credit Amount]],IF(Table1[[#This Row],[Transaction Type]]="Activation",Table1[[#This Row],[Credit Amount]],""))</f>
        <v/>
      </c>
      <c r="M1387">
        <f>IF(Table1[[#This Row],[Transaction Type]]="Maintenance",Table1[[#This Row],[Credit Amount]],"")</f>
        <v>-6.14</v>
      </c>
      <c r="N1387">
        <v>10055</v>
      </c>
      <c r="O1387" t="s">
        <v>2489</v>
      </c>
      <c r="P1387" t="s">
        <v>2544</v>
      </c>
      <c r="Q1387" t="s">
        <v>289</v>
      </c>
      <c r="R1387">
        <v>10055</v>
      </c>
      <c r="S1387" t="s">
        <v>2489</v>
      </c>
      <c r="T1387" t="s">
        <v>2544</v>
      </c>
      <c r="U1387" t="s">
        <v>289</v>
      </c>
      <c r="V1387" t="s">
        <v>103</v>
      </c>
      <c r="W1387">
        <v>100001458</v>
      </c>
      <c r="X1387">
        <v>8005550459</v>
      </c>
      <c r="Y1387" t="s">
        <v>2595</v>
      </c>
      <c r="Z1387" t="s">
        <v>3054</v>
      </c>
      <c r="AA1387" s="13">
        <v>-6.14</v>
      </c>
      <c r="AB1387" s="14">
        <v>42618</v>
      </c>
      <c r="AC1387" t="s">
        <v>36</v>
      </c>
    </row>
    <row r="1388" spans="1:29" x14ac:dyDescent="0.25">
      <c r="A1388" t="str">
        <f>CONCATENATE("Q",ROUNDUP(MONTH(Table1[[#This Row],[Month]])/3,0))</f>
        <v>Q3</v>
      </c>
      <c r="B1388" s="14">
        <f>EOMONTH(Table1[[#This Row],[Credit Date]],-1)+1</f>
        <v>42614</v>
      </c>
      <c r="C1388" t="str">
        <f>CONCATENATE(Table1[[#This Row],[Issuer Last Name]],", ",Table1[[#This Row],[Issuer First Name]])</f>
        <v>No. 055, Employee</v>
      </c>
      <c r="D1388" t="str">
        <f>CONCATENATE(Table1[[#This Row],[Approver Last Name]],", ",Table1[[#This Row],[Approver First Name]])</f>
        <v>No. 046, Employee</v>
      </c>
      <c r="E1388" t="str">
        <f>CONCATENATE(Table1[[#This Row],[Customer Last Name]],", ",Table1[[#This Row],[Customer First Name]])</f>
        <v>No. 12327, Client</v>
      </c>
      <c r="F13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88" t="str">
        <f>IF(Table1[[#This Row],[Transaction Type]]="Maintenance","Non-Sales","Sales")</f>
        <v>Non-Sales</v>
      </c>
      <c r="H1388" t="str">
        <f>IF(Table1[[#This Row],[Quarter]]="q2",1,"")</f>
        <v/>
      </c>
      <c r="I1388">
        <f>IF(Table1[[#This Row],[Quarter]]="q3",1,"")</f>
        <v>1</v>
      </c>
      <c r="J1388" t="str">
        <f>IF(Table1[[#This Row],[Quarter]]="Q2",Table1[[#This Row],[Credit Amount]],"")</f>
        <v/>
      </c>
      <c r="K1388">
        <f>IF(Table1[[#This Row],[Quarter]]="Q3",Table1[[#This Row],[Credit Amount]],"")</f>
        <v>-91.7</v>
      </c>
      <c r="L1388" t="str">
        <f>IF(Table1[[#This Row],[Transaction Type]]="Upgrade",Table1[[#This Row],[Credit Amount]],IF(Table1[[#This Row],[Transaction Type]]="Activation",Table1[[#This Row],[Credit Amount]],""))</f>
        <v/>
      </c>
      <c r="M1388">
        <f>IF(Table1[[#This Row],[Transaction Type]]="Maintenance",Table1[[#This Row],[Credit Amount]],"")</f>
        <v>-91.7</v>
      </c>
      <c r="N1388">
        <v>10055</v>
      </c>
      <c r="O1388" t="s">
        <v>2489</v>
      </c>
      <c r="P1388" t="s">
        <v>2544</v>
      </c>
      <c r="Q1388" t="s">
        <v>289</v>
      </c>
      <c r="R1388">
        <v>10046</v>
      </c>
      <c r="S1388" t="s">
        <v>2489</v>
      </c>
      <c r="T1388" t="s">
        <v>2535</v>
      </c>
      <c r="U1388" t="s">
        <v>290</v>
      </c>
      <c r="V1388" t="s">
        <v>103</v>
      </c>
      <c r="W1388">
        <v>100003326</v>
      </c>
      <c r="X1388">
        <v>8005552327</v>
      </c>
      <c r="Y1388" t="s">
        <v>2595</v>
      </c>
      <c r="Z1388" t="s">
        <v>4922</v>
      </c>
      <c r="AA1388" s="13">
        <v>-91.7</v>
      </c>
      <c r="AB1388" s="14">
        <v>42620</v>
      </c>
      <c r="AC1388" t="s">
        <v>36</v>
      </c>
    </row>
    <row r="1389" spans="1:29" x14ac:dyDescent="0.25">
      <c r="A1389" t="str">
        <f>CONCATENATE("Q",ROUNDUP(MONTH(Table1[[#This Row],[Month]])/3,0))</f>
        <v>Q3</v>
      </c>
      <c r="B1389" s="14">
        <f>EOMONTH(Table1[[#This Row],[Credit Date]],-1)+1</f>
        <v>42614</v>
      </c>
      <c r="C1389" t="str">
        <f>CONCATENATE(Table1[[#This Row],[Issuer Last Name]],", ",Table1[[#This Row],[Issuer First Name]])</f>
        <v>No. 055, Employee</v>
      </c>
      <c r="D1389" t="str">
        <f>CONCATENATE(Table1[[#This Row],[Approver Last Name]],", ",Table1[[#This Row],[Approver First Name]])</f>
        <v>No. 055, Employee</v>
      </c>
      <c r="E1389" t="str">
        <f>CONCATENATE(Table1[[#This Row],[Customer Last Name]],", ",Table1[[#This Row],[Customer First Name]])</f>
        <v>No. 13308, Client</v>
      </c>
      <c r="F1389" t="str">
        <f>IF(Table1[[#This Row],[Credit Amount]]&gt;-19.99,"Less than 19.99",IF(Table1[[#This Row],[Credit Amount]]=-20,"20",IF(Table1[[#This Row],[Credit Amount]]&gt;-49.98,"20.01-49.98",IF(Table1[[#This Row],[Credit Amount]]=-49.99,"49.99",IF(Table1[[#This Row],[Credit Amount]]=-50,"50",IF(Table1[[#This Row],[Credit Amount]]&lt;-50.01,"Greater than 50"))))))</f>
        <v>20.01-49.98</v>
      </c>
      <c r="G1389" t="str">
        <f>IF(Table1[[#This Row],[Transaction Type]]="Maintenance","Non-Sales","Sales")</f>
        <v>Non-Sales</v>
      </c>
      <c r="H1389" t="str">
        <f>IF(Table1[[#This Row],[Quarter]]="q2",1,"")</f>
        <v/>
      </c>
      <c r="I1389">
        <f>IF(Table1[[#This Row],[Quarter]]="q3",1,"")</f>
        <v>1</v>
      </c>
      <c r="J1389" t="str">
        <f>IF(Table1[[#This Row],[Quarter]]="Q2",Table1[[#This Row],[Credit Amount]],"")</f>
        <v/>
      </c>
      <c r="K1389">
        <f>IF(Table1[[#This Row],[Quarter]]="Q3",Table1[[#This Row],[Credit Amount]],"")</f>
        <v>-38</v>
      </c>
      <c r="L1389" t="str">
        <f>IF(Table1[[#This Row],[Transaction Type]]="Upgrade",Table1[[#This Row],[Credit Amount]],IF(Table1[[#This Row],[Transaction Type]]="Activation",Table1[[#This Row],[Credit Amount]],""))</f>
        <v/>
      </c>
      <c r="M1389">
        <f>IF(Table1[[#This Row],[Transaction Type]]="Maintenance",Table1[[#This Row],[Credit Amount]],"")</f>
        <v>-38</v>
      </c>
      <c r="N1389">
        <v>10055</v>
      </c>
      <c r="O1389" t="s">
        <v>2489</v>
      </c>
      <c r="P1389" t="s">
        <v>2544</v>
      </c>
      <c r="Q1389" t="s">
        <v>289</v>
      </c>
      <c r="R1389">
        <v>10055</v>
      </c>
      <c r="S1389" t="s">
        <v>2489</v>
      </c>
      <c r="T1389" t="s">
        <v>2544</v>
      </c>
      <c r="U1389" t="s">
        <v>289</v>
      </c>
      <c r="V1389" t="s">
        <v>103</v>
      </c>
      <c r="W1389">
        <v>100004307</v>
      </c>
      <c r="X1389">
        <v>8005553308</v>
      </c>
      <c r="Y1389" t="s">
        <v>2595</v>
      </c>
      <c r="Z1389" t="s">
        <v>5896</v>
      </c>
      <c r="AA1389" s="13">
        <v>-38</v>
      </c>
      <c r="AB1389" s="14">
        <v>42622</v>
      </c>
      <c r="AC1389" t="s">
        <v>36</v>
      </c>
    </row>
    <row r="1390" spans="1:29" x14ac:dyDescent="0.25">
      <c r="A1390" t="str">
        <f>CONCATENATE("Q",ROUNDUP(MONTH(Table1[[#This Row],[Month]])/3,0))</f>
        <v>Q3</v>
      </c>
      <c r="B1390" s="14">
        <f>EOMONTH(Table1[[#This Row],[Credit Date]],-1)+1</f>
        <v>42614</v>
      </c>
      <c r="C1390" t="str">
        <f>CONCATENATE(Table1[[#This Row],[Issuer Last Name]],", ",Table1[[#This Row],[Issuer First Name]])</f>
        <v>No. 055, Employee</v>
      </c>
      <c r="D1390" t="str">
        <f>CONCATENATE(Table1[[#This Row],[Approver Last Name]],", ",Table1[[#This Row],[Approver First Name]])</f>
        <v>No. 055, Employee</v>
      </c>
      <c r="E1390" t="str">
        <f>CONCATENATE(Table1[[#This Row],[Customer Last Name]],", ",Table1[[#This Row],[Customer First Name]])</f>
        <v>No. 10098, Client</v>
      </c>
      <c r="F1390" t="str">
        <f>IF(Table1[[#This Row],[Credit Amount]]&gt;-19.99,"Less than 19.99",IF(Table1[[#This Row],[Credit Amount]]=-20,"20",IF(Table1[[#This Row],[Credit Amount]]&gt;-49.98,"20.01-49.98",IF(Table1[[#This Row],[Credit Amount]]=-49.99,"49.99",IF(Table1[[#This Row],[Credit Amount]]=-50,"50",IF(Table1[[#This Row],[Credit Amount]]&lt;-50.01,"Greater than 50"))))))</f>
        <v>20.01-49.98</v>
      </c>
      <c r="G1390" t="str">
        <f>IF(Table1[[#This Row],[Transaction Type]]="Maintenance","Non-Sales","Sales")</f>
        <v>Non-Sales</v>
      </c>
      <c r="H1390" t="str">
        <f>IF(Table1[[#This Row],[Quarter]]="q2",1,"")</f>
        <v/>
      </c>
      <c r="I1390">
        <f>IF(Table1[[#This Row],[Quarter]]="q3",1,"")</f>
        <v>1</v>
      </c>
      <c r="J1390" t="str">
        <f>IF(Table1[[#This Row],[Quarter]]="Q2",Table1[[#This Row],[Credit Amount]],"")</f>
        <v/>
      </c>
      <c r="K1390">
        <f>IF(Table1[[#This Row],[Quarter]]="Q3",Table1[[#This Row],[Credit Amount]],"")</f>
        <v>-29.69</v>
      </c>
      <c r="L1390" t="str">
        <f>IF(Table1[[#This Row],[Transaction Type]]="Upgrade",Table1[[#This Row],[Credit Amount]],IF(Table1[[#This Row],[Transaction Type]]="Activation",Table1[[#This Row],[Credit Amount]],""))</f>
        <v/>
      </c>
      <c r="M1390">
        <f>IF(Table1[[#This Row],[Transaction Type]]="Maintenance",Table1[[#This Row],[Credit Amount]],"")</f>
        <v>-29.69</v>
      </c>
      <c r="N1390">
        <v>10055</v>
      </c>
      <c r="O1390" t="s">
        <v>2489</v>
      </c>
      <c r="P1390" t="s">
        <v>2544</v>
      </c>
      <c r="Q1390" t="s">
        <v>289</v>
      </c>
      <c r="R1390">
        <v>10055</v>
      </c>
      <c r="S1390" t="s">
        <v>2489</v>
      </c>
      <c r="T1390" t="s">
        <v>2544</v>
      </c>
      <c r="U1390" t="s">
        <v>289</v>
      </c>
      <c r="V1390" t="s">
        <v>103</v>
      </c>
      <c r="W1390">
        <v>100001097</v>
      </c>
      <c r="X1390">
        <v>8005550098</v>
      </c>
      <c r="Y1390" t="s">
        <v>2595</v>
      </c>
      <c r="Z1390" t="s">
        <v>2693</v>
      </c>
      <c r="AA1390" s="13">
        <v>-29.69</v>
      </c>
      <c r="AB1390" s="14">
        <v>42628</v>
      </c>
      <c r="AC1390" t="s">
        <v>36</v>
      </c>
    </row>
    <row r="1391" spans="1:29" x14ac:dyDescent="0.25">
      <c r="A1391" t="str">
        <f>CONCATENATE("Q",ROUNDUP(MONTH(Table1[[#This Row],[Month]])/3,0))</f>
        <v>Q3</v>
      </c>
      <c r="B1391" s="14">
        <f>EOMONTH(Table1[[#This Row],[Credit Date]],-1)+1</f>
        <v>42614</v>
      </c>
      <c r="C1391" t="str">
        <f>CONCATENATE(Table1[[#This Row],[Issuer Last Name]],", ",Table1[[#This Row],[Issuer First Name]])</f>
        <v>No. 055, Employee</v>
      </c>
      <c r="D1391" t="str">
        <f>CONCATENATE(Table1[[#This Row],[Approver Last Name]],", ",Table1[[#This Row],[Approver First Name]])</f>
        <v>No. 055, Employee</v>
      </c>
      <c r="E1391" t="str">
        <f>CONCATENATE(Table1[[#This Row],[Customer Last Name]],", ",Table1[[#This Row],[Customer First Name]])</f>
        <v>No. 11201, Client</v>
      </c>
      <c r="F1391" t="str">
        <f>IF(Table1[[#This Row],[Credit Amount]]&gt;-19.99,"Less than 19.99",IF(Table1[[#This Row],[Credit Amount]]=-20,"20",IF(Table1[[#This Row],[Credit Amount]]&gt;-49.98,"20.01-49.98",IF(Table1[[#This Row],[Credit Amount]]=-49.99,"49.99",IF(Table1[[#This Row],[Credit Amount]]=-50,"50",IF(Table1[[#This Row],[Credit Amount]]&lt;-50.01,"Greater than 50"))))))</f>
        <v>20.01-49.98</v>
      </c>
      <c r="G1391" t="str">
        <f>IF(Table1[[#This Row],[Transaction Type]]="Maintenance","Non-Sales","Sales")</f>
        <v>Non-Sales</v>
      </c>
      <c r="H1391" t="str">
        <f>IF(Table1[[#This Row],[Quarter]]="q2",1,"")</f>
        <v/>
      </c>
      <c r="I1391">
        <f>IF(Table1[[#This Row],[Quarter]]="q3",1,"")</f>
        <v>1</v>
      </c>
      <c r="J1391" t="str">
        <f>IF(Table1[[#This Row],[Quarter]]="Q2",Table1[[#This Row],[Credit Amount]],"")</f>
        <v/>
      </c>
      <c r="K1391">
        <f>IF(Table1[[#This Row],[Quarter]]="Q3",Table1[[#This Row],[Credit Amount]],"")</f>
        <v>-37.32</v>
      </c>
      <c r="L1391" t="str">
        <f>IF(Table1[[#This Row],[Transaction Type]]="Upgrade",Table1[[#This Row],[Credit Amount]],IF(Table1[[#This Row],[Transaction Type]]="Activation",Table1[[#This Row],[Credit Amount]],""))</f>
        <v/>
      </c>
      <c r="M1391">
        <f>IF(Table1[[#This Row],[Transaction Type]]="Maintenance",Table1[[#This Row],[Credit Amount]],"")</f>
        <v>-37.32</v>
      </c>
      <c r="N1391">
        <v>10055</v>
      </c>
      <c r="O1391" t="s">
        <v>2489</v>
      </c>
      <c r="P1391" t="s">
        <v>2544</v>
      </c>
      <c r="Q1391" t="s">
        <v>289</v>
      </c>
      <c r="R1391">
        <v>10055</v>
      </c>
      <c r="S1391" t="s">
        <v>2489</v>
      </c>
      <c r="T1391" t="s">
        <v>2544</v>
      </c>
      <c r="U1391" t="s">
        <v>289</v>
      </c>
      <c r="V1391" t="s">
        <v>103</v>
      </c>
      <c r="W1391">
        <v>100002200</v>
      </c>
      <c r="X1391">
        <v>8005551201</v>
      </c>
      <c r="Y1391" t="s">
        <v>2595</v>
      </c>
      <c r="Z1391" t="s">
        <v>3796</v>
      </c>
      <c r="AA1391" s="13">
        <v>-37.32</v>
      </c>
      <c r="AB1391" s="14">
        <v>42629</v>
      </c>
      <c r="AC1391" t="s">
        <v>36</v>
      </c>
    </row>
    <row r="1392" spans="1:29" x14ac:dyDescent="0.25">
      <c r="A1392" t="str">
        <f>CONCATENATE("Q",ROUNDUP(MONTH(Table1[[#This Row],[Month]])/3,0))</f>
        <v>Q3</v>
      </c>
      <c r="B1392" s="14">
        <f>EOMONTH(Table1[[#This Row],[Credit Date]],-1)+1</f>
        <v>42614</v>
      </c>
      <c r="C1392" t="str">
        <f>CONCATENATE(Table1[[#This Row],[Issuer Last Name]],", ",Table1[[#This Row],[Issuer First Name]])</f>
        <v>No. 055, Employee</v>
      </c>
      <c r="D1392" t="str">
        <f>CONCATENATE(Table1[[#This Row],[Approver Last Name]],", ",Table1[[#This Row],[Approver First Name]])</f>
        <v>No. 046, Employee</v>
      </c>
      <c r="E1392" t="str">
        <f>CONCATENATE(Table1[[#This Row],[Customer Last Name]],", ",Table1[[#This Row],[Customer First Name]])</f>
        <v>No. 12287, Client</v>
      </c>
      <c r="F13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92" t="str">
        <f>IF(Table1[[#This Row],[Transaction Type]]="Maintenance","Non-Sales","Sales")</f>
        <v>Non-Sales</v>
      </c>
      <c r="H1392" t="str">
        <f>IF(Table1[[#This Row],[Quarter]]="q2",1,"")</f>
        <v/>
      </c>
      <c r="I1392">
        <f>IF(Table1[[#This Row],[Quarter]]="q3",1,"")</f>
        <v>1</v>
      </c>
      <c r="J1392" t="str">
        <f>IF(Table1[[#This Row],[Quarter]]="Q2",Table1[[#This Row],[Credit Amount]],"")</f>
        <v/>
      </c>
      <c r="K1392">
        <f>IF(Table1[[#This Row],[Quarter]]="Q3",Table1[[#This Row],[Credit Amount]],"")</f>
        <v>-59.97</v>
      </c>
      <c r="L1392" t="str">
        <f>IF(Table1[[#This Row],[Transaction Type]]="Upgrade",Table1[[#This Row],[Credit Amount]],IF(Table1[[#This Row],[Transaction Type]]="Activation",Table1[[#This Row],[Credit Amount]],""))</f>
        <v/>
      </c>
      <c r="M1392">
        <f>IF(Table1[[#This Row],[Transaction Type]]="Maintenance",Table1[[#This Row],[Credit Amount]],"")</f>
        <v>-59.97</v>
      </c>
      <c r="N1392">
        <v>10055</v>
      </c>
      <c r="O1392" t="s">
        <v>2489</v>
      </c>
      <c r="P1392" t="s">
        <v>2544</v>
      </c>
      <c r="Q1392" t="s">
        <v>289</v>
      </c>
      <c r="R1392">
        <v>10046</v>
      </c>
      <c r="S1392" t="s">
        <v>2489</v>
      </c>
      <c r="T1392" t="s">
        <v>2535</v>
      </c>
      <c r="U1392" t="s">
        <v>290</v>
      </c>
      <c r="V1392" t="s">
        <v>103</v>
      </c>
      <c r="W1392">
        <v>100003286</v>
      </c>
      <c r="X1392">
        <v>8005552287</v>
      </c>
      <c r="Y1392" t="s">
        <v>2595</v>
      </c>
      <c r="Z1392" t="s">
        <v>4882</v>
      </c>
      <c r="AA1392" s="13">
        <v>-59.97</v>
      </c>
      <c r="AB1392" s="14">
        <v>42629</v>
      </c>
      <c r="AC1392" t="s">
        <v>36</v>
      </c>
    </row>
    <row r="1393" spans="1:29" x14ac:dyDescent="0.25">
      <c r="A1393" t="str">
        <f>CONCATENATE("Q",ROUNDUP(MONTH(Table1[[#This Row],[Month]])/3,0))</f>
        <v>Q3</v>
      </c>
      <c r="B1393" s="14">
        <f>EOMONTH(Table1[[#This Row],[Credit Date]],-1)+1</f>
        <v>42614</v>
      </c>
      <c r="C1393" t="str">
        <f>CONCATENATE(Table1[[#This Row],[Issuer Last Name]],", ",Table1[[#This Row],[Issuer First Name]])</f>
        <v>No. 055, Employee</v>
      </c>
      <c r="D1393" t="str">
        <f>CONCATENATE(Table1[[#This Row],[Approver Last Name]],", ",Table1[[#This Row],[Approver First Name]])</f>
        <v>No. 046, Employee</v>
      </c>
      <c r="E1393" t="str">
        <f>CONCATENATE(Table1[[#This Row],[Customer Last Name]],", ",Table1[[#This Row],[Customer First Name]])</f>
        <v>No. 13461, Client</v>
      </c>
      <c r="F13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93" t="str">
        <f>IF(Table1[[#This Row],[Transaction Type]]="Maintenance","Non-Sales","Sales")</f>
        <v>Non-Sales</v>
      </c>
      <c r="H1393" t="str">
        <f>IF(Table1[[#This Row],[Quarter]]="q2",1,"")</f>
        <v/>
      </c>
      <c r="I1393">
        <f>IF(Table1[[#This Row],[Quarter]]="q3",1,"")</f>
        <v>1</v>
      </c>
      <c r="J1393" t="str">
        <f>IF(Table1[[#This Row],[Quarter]]="Q2",Table1[[#This Row],[Credit Amount]],"")</f>
        <v/>
      </c>
      <c r="K1393">
        <f>IF(Table1[[#This Row],[Quarter]]="Q3",Table1[[#This Row],[Credit Amount]],"")</f>
        <v>-57.68</v>
      </c>
      <c r="L1393" t="str">
        <f>IF(Table1[[#This Row],[Transaction Type]]="Upgrade",Table1[[#This Row],[Credit Amount]],IF(Table1[[#This Row],[Transaction Type]]="Activation",Table1[[#This Row],[Credit Amount]],""))</f>
        <v/>
      </c>
      <c r="M1393">
        <f>IF(Table1[[#This Row],[Transaction Type]]="Maintenance",Table1[[#This Row],[Credit Amount]],"")</f>
        <v>-57.68</v>
      </c>
      <c r="N1393">
        <v>10055</v>
      </c>
      <c r="O1393" t="s">
        <v>2489</v>
      </c>
      <c r="P1393" t="s">
        <v>2544</v>
      </c>
      <c r="Q1393" t="s">
        <v>289</v>
      </c>
      <c r="R1393">
        <v>10046</v>
      </c>
      <c r="S1393" t="s">
        <v>2489</v>
      </c>
      <c r="T1393" t="s">
        <v>2535</v>
      </c>
      <c r="U1393" t="s">
        <v>290</v>
      </c>
      <c r="V1393" t="s">
        <v>103</v>
      </c>
      <c r="W1393">
        <v>100004460</v>
      </c>
      <c r="X1393">
        <v>8005553461</v>
      </c>
      <c r="Y1393" t="s">
        <v>2595</v>
      </c>
      <c r="Z1393" t="s">
        <v>6049</v>
      </c>
      <c r="AA1393" s="13">
        <v>-57.68</v>
      </c>
      <c r="AB1393" s="14">
        <v>42633</v>
      </c>
      <c r="AC1393" t="s">
        <v>36</v>
      </c>
    </row>
    <row r="1394" spans="1:29" x14ac:dyDescent="0.25">
      <c r="A1394" t="str">
        <f>CONCATENATE("Q",ROUNDUP(MONTH(Table1[[#This Row],[Month]])/3,0))</f>
        <v>Q3</v>
      </c>
      <c r="B1394" s="14">
        <f>EOMONTH(Table1[[#This Row],[Credit Date]],-1)+1</f>
        <v>42614</v>
      </c>
      <c r="C1394" t="str">
        <f>CONCATENATE(Table1[[#This Row],[Issuer Last Name]],", ",Table1[[#This Row],[Issuer First Name]])</f>
        <v>No. 055, Employee</v>
      </c>
      <c r="D1394" t="str">
        <f>CONCATENATE(Table1[[#This Row],[Approver Last Name]],", ",Table1[[#This Row],[Approver First Name]])</f>
        <v>No. 055, Employee</v>
      </c>
      <c r="E1394" t="str">
        <f>CONCATENATE(Table1[[#This Row],[Customer Last Name]],", ",Table1[[#This Row],[Customer First Name]])</f>
        <v>No. 13878, Client</v>
      </c>
      <c r="F1394" t="str">
        <f>IF(Table1[[#This Row],[Credit Amount]]&gt;-19.99,"Less than 19.99",IF(Table1[[#This Row],[Credit Amount]]=-20,"20",IF(Table1[[#This Row],[Credit Amount]]&gt;-49.98,"20.01-49.98",IF(Table1[[#This Row],[Credit Amount]]=-49.99,"49.99",IF(Table1[[#This Row],[Credit Amount]]=-50,"50",IF(Table1[[#This Row],[Credit Amount]]&lt;-50.01,"Greater than 50"))))))</f>
        <v>Less than 19.99</v>
      </c>
      <c r="G1394" t="str">
        <f>IF(Table1[[#This Row],[Transaction Type]]="Maintenance","Non-Sales","Sales")</f>
        <v>Sales</v>
      </c>
      <c r="H1394" t="str">
        <f>IF(Table1[[#This Row],[Quarter]]="q2",1,"")</f>
        <v/>
      </c>
      <c r="I1394">
        <f>IF(Table1[[#This Row],[Quarter]]="q3",1,"")</f>
        <v>1</v>
      </c>
      <c r="J1394" t="str">
        <f>IF(Table1[[#This Row],[Quarter]]="Q2",Table1[[#This Row],[Credit Amount]],"")</f>
        <v/>
      </c>
      <c r="K1394">
        <f>IF(Table1[[#This Row],[Quarter]]="Q3",Table1[[#This Row],[Credit Amount]],"")</f>
        <v>-13.56</v>
      </c>
      <c r="L1394">
        <f>IF(Table1[[#This Row],[Transaction Type]]="Upgrade",Table1[[#This Row],[Credit Amount]],IF(Table1[[#This Row],[Transaction Type]]="Activation",Table1[[#This Row],[Credit Amount]],""))</f>
        <v>-13.56</v>
      </c>
      <c r="M1394" t="str">
        <f>IF(Table1[[#This Row],[Transaction Type]]="Maintenance",Table1[[#This Row],[Credit Amount]],"")</f>
        <v/>
      </c>
      <c r="N1394">
        <v>10055</v>
      </c>
      <c r="O1394" t="s">
        <v>2489</v>
      </c>
      <c r="P1394" t="s">
        <v>2544</v>
      </c>
      <c r="Q1394" t="s">
        <v>289</v>
      </c>
      <c r="R1394">
        <v>10055</v>
      </c>
      <c r="S1394" t="s">
        <v>2489</v>
      </c>
      <c r="T1394" t="s">
        <v>2544</v>
      </c>
      <c r="U1394" t="s">
        <v>289</v>
      </c>
      <c r="V1394" t="s">
        <v>103</v>
      </c>
      <c r="W1394">
        <v>100004877</v>
      </c>
      <c r="X1394">
        <v>8005553878</v>
      </c>
      <c r="Y1394" t="s">
        <v>2595</v>
      </c>
      <c r="Z1394" t="s">
        <v>6466</v>
      </c>
      <c r="AA1394" s="13">
        <v>-13.56</v>
      </c>
      <c r="AB1394" s="14">
        <v>42640</v>
      </c>
      <c r="AC1394" t="s">
        <v>37</v>
      </c>
    </row>
    <row r="1395" spans="1:29" x14ac:dyDescent="0.25">
      <c r="A1395" t="str">
        <f>CONCATENATE("Q",ROUNDUP(MONTH(Table1[[#This Row],[Month]])/3,0))</f>
        <v>Q2</v>
      </c>
      <c r="B1395" s="14">
        <f>EOMONTH(Table1[[#This Row],[Credit Date]],-1)+1</f>
        <v>42461</v>
      </c>
      <c r="C1395" t="str">
        <f>CONCATENATE(Table1[[#This Row],[Issuer Last Name]],", ",Table1[[#This Row],[Issuer First Name]])</f>
        <v>No. 100, Employee</v>
      </c>
      <c r="D1395" t="str">
        <f>CONCATENATE(Table1[[#This Row],[Approver Last Name]],", ",Table1[[#This Row],[Approver First Name]])</f>
        <v>No. 046, Employee</v>
      </c>
      <c r="E1395" t="str">
        <f>CONCATENATE(Table1[[#This Row],[Customer Last Name]],", ",Table1[[#This Row],[Customer First Name]])</f>
        <v>No. 10771, Client</v>
      </c>
      <c r="F1395" t="str">
        <f>IF(Table1[[#This Row],[Credit Amount]]&gt;-19.99,"Less than 19.99",IF(Table1[[#This Row],[Credit Amount]]=-20,"20",IF(Table1[[#This Row],[Credit Amount]]&gt;-49.98,"20.01-49.98",IF(Table1[[#This Row],[Credit Amount]]=-49.99,"49.99",IF(Table1[[#This Row],[Credit Amount]]=-50,"50",IF(Table1[[#This Row],[Credit Amount]]&lt;-50.01,"Greater than 50"))))))</f>
        <v>20.01-49.98</v>
      </c>
      <c r="G1395" t="str">
        <f>IF(Table1[[#This Row],[Transaction Type]]="Maintenance","Non-Sales","Sales")</f>
        <v>Non-Sales</v>
      </c>
      <c r="H1395">
        <f>IF(Table1[[#This Row],[Quarter]]="q2",1,"")</f>
        <v>1</v>
      </c>
      <c r="I1395" t="str">
        <f>IF(Table1[[#This Row],[Quarter]]="q3",1,"")</f>
        <v/>
      </c>
      <c r="J1395">
        <f>IF(Table1[[#This Row],[Quarter]]="Q2",Table1[[#This Row],[Credit Amount]],"")</f>
        <v>-35.89</v>
      </c>
      <c r="K1395" t="str">
        <f>IF(Table1[[#This Row],[Quarter]]="Q3",Table1[[#This Row],[Credit Amount]],"")</f>
        <v/>
      </c>
      <c r="L1395" t="str">
        <f>IF(Table1[[#This Row],[Transaction Type]]="Upgrade",Table1[[#This Row],[Credit Amount]],IF(Table1[[#This Row],[Transaction Type]]="Activation",Table1[[#This Row],[Credit Amount]],""))</f>
        <v/>
      </c>
      <c r="M1395">
        <f>IF(Table1[[#This Row],[Transaction Type]]="Maintenance",Table1[[#This Row],[Credit Amount]],"")</f>
        <v>-35.89</v>
      </c>
      <c r="N1395">
        <v>10100</v>
      </c>
      <c r="O1395" t="s">
        <v>2489</v>
      </c>
      <c r="P1395" t="s">
        <v>2589</v>
      </c>
      <c r="Q1395" t="s">
        <v>289</v>
      </c>
      <c r="R1395">
        <v>10046</v>
      </c>
      <c r="S1395" t="s">
        <v>2489</v>
      </c>
      <c r="T1395" t="s">
        <v>2535</v>
      </c>
      <c r="U1395" t="s">
        <v>290</v>
      </c>
      <c r="V1395" t="s">
        <v>103</v>
      </c>
      <c r="W1395">
        <v>100001770</v>
      </c>
      <c r="X1395">
        <v>8005550771</v>
      </c>
      <c r="Y1395" t="s">
        <v>2595</v>
      </c>
      <c r="Z1395" t="s">
        <v>3366</v>
      </c>
      <c r="AA1395" s="13">
        <v>-35.89</v>
      </c>
      <c r="AB1395" s="14">
        <v>42461</v>
      </c>
      <c r="AC1395" t="s">
        <v>36</v>
      </c>
    </row>
    <row r="1396" spans="1:29" x14ac:dyDescent="0.25">
      <c r="A1396" t="str">
        <f>CONCATENATE("Q",ROUNDUP(MONTH(Table1[[#This Row],[Month]])/3,0))</f>
        <v>Q2</v>
      </c>
      <c r="B1396" s="14">
        <f>EOMONTH(Table1[[#This Row],[Credit Date]],-1)+1</f>
        <v>42461</v>
      </c>
      <c r="C1396" t="str">
        <f>CONCATENATE(Table1[[#This Row],[Issuer Last Name]],", ",Table1[[#This Row],[Issuer First Name]])</f>
        <v>No. 100, Employee</v>
      </c>
      <c r="D1396" t="str">
        <f>CONCATENATE(Table1[[#This Row],[Approver Last Name]],", ",Table1[[#This Row],[Approver First Name]])</f>
        <v>No. 046, Employee</v>
      </c>
      <c r="E1396" t="str">
        <f>CONCATENATE(Table1[[#This Row],[Customer Last Name]],", ",Table1[[#This Row],[Customer First Name]])</f>
        <v>No. 10280, Client</v>
      </c>
      <c r="F13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396" t="str">
        <f>IF(Table1[[#This Row],[Transaction Type]]="Maintenance","Non-Sales","Sales")</f>
        <v>Sales</v>
      </c>
      <c r="H1396">
        <f>IF(Table1[[#This Row],[Quarter]]="q2",1,"")</f>
        <v>1</v>
      </c>
      <c r="I1396" t="str">
        <f>IF(Table1[[#This Row],[Quarter]]="q3",1,"")</f>
        <v/>
      </c>
      <c r="J1396">
        <f>IF(Table1[[#This Row],[Quarter]]="Q2",Table1[[#This Row],[Credit Amount]],"")</f>
        <v>-95.38</v>
      </c>
      <c r="K1396" t="str">
        <f>IF(Table1[[#This Row],[Quarter]]="Q3",Table1[[#This Row],[Credit Amount]],"")</f>
        <v/>
      </c>
      <c r="L1396">
        <f>IF(Table1[[#This Row],[Transaction Type]]="Upgrade",Table1[[#This Row],[Credit Amount]],IF(Table1[[#This Row],[Transaction Type]]="Activation",Table1[[#This Row],[Credit Amount]],""))</f>
        <v>-95.38</v>
      </c>
      <c r="M1396" t="str">
        <f>IF(Table1[[#This Row],[Transaction Type]]="Maintenance",Table1[[#This Row],[Credit Amount]],"")</f>
        <v/>
      </c>
      <c r="N1396">
        <v>10100</v>
      </c>
      <c r="O1396" t="s">
        <v>2489</v>
      </c>
      <c r="P1396" t="s">
        <v>2589</v>
      </c>
      <c r="Q1396" t="s">
        <v>289</v>
      </c>
      <c r="R1396">
        <v>10046</v>
      </c>
      <c r="S1396" t="s">
        <v>2489</v>
      </c>
      <c r="T1396" t="s">
        <v>2535</v>
      </c>
      <c r="U1396" t="s">
        <v>290</v>
      </c>
      <c r="V1396" t="s">
        <v>103</v>
      </c>
      <c r="W1396">
        <v>100001279</v>
      </c>
      <c r="X1396">
        <v>8005550280</v>
      </c>
      <c r="Y1396" t="s">
        <v>2595</v>
      </c>
      <c r="Z1396" t="s">
        <v>2875</v>
      </c>
      <c r="AA1396" s="13">
        <v>-95.38</v>
      </c>
      <c r="AB1396" s="14">
        <v>42467</v>
      </c>
      <c r="AC1396" t="s">
        <v>35</v>
      </c>
    </row>
    <row r="1397" spans="1:29" x14ac:dyDescent="0.25">
      <c r="A1397" t="str">
        <f>CONCATENATE("Q",ROUNDUP(MONTH(Table1[[#This Row],[Month]])/3,0))</f>
        <v>Q2</v>
      </c>
      <c r="B1397" s="14">
        <f>EOMONTH(Table1[[#This Row],[Credit Date]],-1)+1</f>
        <v>42461</v>
      </c>
      <c r="C1397" t="str">
        <f>CONCATENATE(Table1[[#This Row],[Issuer Last Name]],", ",Table1[[#This Row],[Issuer First Name]])</f>
        <v>No. 100, Employee</v>
      </c>
      <c r="D1397" t="str">
        <f>CONCATENATE(Table1[[#This Row],[Approver Last Name]],", ",Table1[[#This Row],[Approver First Name]])</f>
        <v>No. 046, Employee</v>
      </c>
      <c r="E1397" t="str">
        <f>CONCATENATE(Table1[[#This Row],[Customer Last Name]],", ",Table1[[#This Row],[Customer First Name]])</f>
        <v>No. 10738, Client</v>
      </c>
      <c r="F1397" t="str">
        <f>IF(Table1[[#This Row],[Credit Amount]]&gt;-19.99,"Less than 19.99",IF(Table1[[#This Row],[Credit Amount]]=-20,"20",IF(Table1[[#This Row],[Credit Amount]]&gt;-49.98,"20.01-49.98",IF(Table1[[#This Row],[Credit Amount]]=-49.99,"49.99",IF(Table1[[#This Row],[Credit Amount]]=-50,"50",IF(Table1[[#This Row],[Credit Amount]]&lt;-50.01,"Greater than 50"))))))</f>
        <v>Less than 19.99</v>
      </c>
      <c r="G1397" t="str">
        <f>IF(Table1[[#This Row],[Transaction Type]]="Maintenance","Non-Sales","Sales")</f>
        <v>Non-Sales</v>
      </c>
      <c r="H1397">
        <f>IF(Table1[[#This Row],[Quarter]]="q2",1,"")</f>
        <v>1</v>
      </c>
      <c r="I1397" t="str">
        <f>IF(Table1[[#This Row],[Quarter]]="q3",1,"")</f>
        <v/>
      </c>
      <c r="J1397">
        <f>IF(Table1[[#This Row],[Quarter]]="Q2",Table1[[#This Row],[Credit Amount]],"")</f>
        <v>-12.23</v>
      </c>
      <c r="K1397" t="str">
        <f>IF(Table1[[#This Row],[Quarter]]="Q3",Table1[[#This Row],[Credit Amount]],"")</f>
        <v/>
      </c>
      <c r="L1397" t="str">
        <f>IF(Table1[[#This Row],[Transaction Type]]="Upgrade",Table1[[#This Row],[Credit Amount]],IF(Table1[[#This Row],[Transaction Type]]="Activation",Table1[[#This Row],[Credit Amount]],""))</f>
        <v/>
      </c>
      <c r="M1397">
        <f>IF(Table1[[#This Row],[Transaction Type]]="Maintenance",Table1[[#This Row],[Credit Amount]],"")</f>
        <v>-12.23</v>
      </c>
      <c r="N1397">
        <v>10100</v>
      </c>
      <c r="O1397" t="s">
        <v>2489</v>
      </c>
      <c r="P1397" t="s">
        <v>2589</v>
      </c>
      <c r="Q1397" t="s">
        <v>289</v>
      </c>
      <c r="R1397">
        <v>10046</v>
      </c>
      <c r="S1397" t="s">
        <v>2489</v>
      </c>
      <c r="T1397" t="s">
        <v>2535</v>
      </c>
      <c r="U1397" t="s">
        <v>290</v>
      </c>
      <c r="V1397" t="s">
        <v>103</v>
      </c>
      <c r="W1397">
        <v>100001737</v>
      </c>
      <c r="X1397">
        <v>8005550738</v>
      </c>
      <c r="Y1397" t="s">
        <v>2595</v>
      </c>
      <c r="Z1397" t="s">
        <v>3333</v>
      </c>
      <c r="AA1397" s="13">
        <v>-12.23</v>
      </c>
      <c r="AB1397" s="14">
        <v>42468</v>
      </c>
      <c r="AC1397" t="s">
        <v>36</v>
      </c>
    </row>
    <row r="1398" spans="1:29" x14ac:dyDescent="0.25">
      <c r="A1398" t="str">
        <f>CONCATENATE("Q",ROUNDUP(MONTH(Table1[[#This Row],[Month]])/3,0))</f>
        <v>Q2</v>
      </c>
      <c r="B1398" s="14">
        <f>EOMONTH(Table1[[#This Row],[Credit Date]],-1)+1</f>
        <v>42461</v>
      </c>
      <c r="C1398" t="str">
        <f>CONCATENATE(Table1[[#This Row],[Issuer Last Name]],", ",Table1[[#This Row],[Issuer First Name]])</f>
        <v>No. 100, Employee</v>
      </c>
      <c r="D1398" t="str">
        <f>CONCATENATE(Table1[[#This Row],[Approver Last Name]],", ",Table1[[#This Row],[Approver First Name]])</f>
        <v>No. 046, Employee</v>
      </c>
      <c r="E1398" t="str">
        <f>CONCATENATE(Table1[[#This Row],[Customer Last Name]],", ",Table1[[#This Row],[Customer First Name]])</f>
        <v>No. 10723, Client</v>
      </c>
      <c r="F1398" t="str">
        <f>IF(Table1[[#This Row],[Credit Amount]]&gt;-19.99,"Less than 19.99",IF(Table1[[#This Row],[Credit Amount]]=-20,"20",IF(Table1[[#This Row],[Credit Amount]]&gt;-49.98,"20.01-49.98",IF(Table1[[#This Row],[Credit Amount]]=-49.99,"49.99",IF(Table1[[#This Row],[Credit Amount]]=-50,"50",IF(Table1[[#This Row],[Credit Amount]]&lt;-50.01,"Greater than 50"))))))</f>
        <v>Less than 19.99</v>
      </c>
      <c r="G1398" t="str">
        <f>IF(Table1[[#This Row],[Transaction Type]]="Maintenance","Non-Sales","Sales")</f>
        <v>Non-Sales</v>
      </c>
      <c r="H1398">
        <f>IF(Table1[[#This Row],[Quarter]]="q2",1,"")</f>
        <v>1</v>
      </c>
      <c r="I1398" t="str">
        <f>IF(Table1[[#This Row],[Quarter]]="q3",1,"")</f>
        <v/>
      </c>
      <c r="J1398">
        <f>IF(Table1[[#This Row],[Quarter]]="Q2",Table1[[#This Row],[Credit Amount]],"")</f>
        <v>-16.93</v>
      </c>
      <c r="K1398" t="str">
        <f>IF(Table1[[#This Row],[Quarter]]="Q3",Table1[[#This Row],[Credit Amount]],"")</f>
        <v/>
      </c>
      <c r="L1398" t="str">
        <f>IF(Table1[[#This Row],[Transaction Type]]="Upgrade",Table1[[#This Row],[Credit Amount]],IF(Table1[[#This Row],[Transaction Type]]="Activation",Table1[[#This Row],[Credit Amount]],""))</f>
        <v/>
      </c>
      <c r="M1398">
        <f>IF(Table1[[#This Row],[Transaction Type]]="Maintenance",Table1[[#This Row],[Credit Amount]],"")</f>
        <v>-16.93</v>
      </c>
      <c r="N1398">
        <v>10100</v>
      </c>
      <c r="O1398" t="s">
        <v>2489</v>
      </c>
      <c r="P1398" t="s">
        <v>2589</v>
      </c>
      <c r="Q1398" t="s">
        <v>289</v>
      </c>
      <c r="R1398">
        <v>10046</v>
      </c>
      <c r="S1398" t="s">
        <v>2489</v>
      </c>
      <c r="T1398" t="s">
        <v>2535</v>
      </c>
      <c r="U1398" t="s">
        <v>290</v>
      </c>
      <c r="V1398" t="s">
        <v>103</v>
      </c>
      <c r="W1398">
        <v>100001722</v>
      </c>
      <c r="X1398">
        <v>8005550723</v>
      </c>
      <c r="Y1398" t="s">
        <v>2595</v>
      </c>
      <c r="Z1398" t="s">
        <v>3318</v>
      </c>
      <c r="AA1398" s="13">
        <v>-16.93</v>
      </c>
      <c r="AB1398" s="14">
        <v>42468</v>
      </c>
      <c r="AC1398" t="s">
        <v>36</v>
      </c>
    </row>
    <row r="1399" spans="1:29" x14ac:dyDescent="0.25">
      <c r="A1399" t="str">
        <f>CONCATENATE("Q",ROUNDUP(MONTH(Table1[[#This Row],[Month]])/3,0))</f>
        <v>Q2</v>
      </c>
      <c r="B1399" s="14">
        <f>EOMONTH(Table1[[#This Row],[Credit Date]],-1)+1</f>
        <v>42461</v>
      </c>
      <c r="C1399" t="str">
        <f>CONCATENATE(Table1[[#This Row],[Issuer Last Name]],", ",Table1[[#This Row],[Issuer First Name]])</f>
        <v>No. 100, Employee</v>
      </c>
      <c r="D1399" t="str">
        <f>CONCATENATE(Table1[[#This Row],[Approver Last Name]],", ",Table1[[#This Row],[Approver First Name]])</f>
        <v>No. 046, Employee</v>
      </c>
      <c r="E1399" t="str">
        <f>CONCATENATE(Table1[[#This Row],[Customer Last Name]],", ",Table1[[#This Row],[Customer First Name]])</f>
        <v>No. 10382, Client</v>
      </c>
      <c r="F1399" t="str">
        <f>IF(Table1[[#This Row],[Credit Amount]]&gt;-19.99,"Less than 19.99",IF(Table1[[#This Row],[Credit Amount]]=-20,"20",IF(Table1[[#This Row],[Credit Amount]]&gt;-49.98,"20.01-49.98",IF(Table1[[#This Row],[Credit Amount]]=-49.99,"49.99",IF(Table1[[#This Row],[Credit Amount]]=-50,"50",IF(Table1[[#This Row],[Credit Amount]]&lt;-50.01,"Greater than 50"))))))</f>
        <v>Less than 19.99</v>
      </c>
      <c r="G1399" t="str">
        <f>IF(Table1[[#This Row],[Transaction Type]]="Maintenance","Non-Sales","Sales")</f>
        <v>Non-Sales</v>
      </c>
      <c r="H1399">
        <f>IF(Table1[[#This Row],[Quarter]]="q2",1,"")</f>
        <v>1</v>
      </c>
      <c r="I1399" t="str">
        <f>IF(Table1[[#This Row],[Quarter]]="q3",1,"")</f>
        <v/>
      </c>
      <c r="J1399">
        <f>IF(Table1[[#This Row],[Quarter]]="Q2",Table1[[#This Row],[Credit Amount]],"")</f>
        <v>-6.31</v>
      </c>
      <c r="K1399" t="str">
        <f>IF(Table1[[#This Row],[Quarter]]="Q3",Table1[[#This Row],[Credit Amount]],"")</f>
        <v/>
      </c>
      <c r="L1399" t="str">
        <f>IF(Table1[[#This Row],[Transaction Type]]="Upgrade",Table1[[#This Row],[Credit Amount]],IF(Table1[[#This Row],[Transaction Type]]="Activation",Table1[[#This Row],[Credit Amount]],""))</f>
        <v/>
      </c>
      <c r="M1399">
        <f>IF(Table1[[#This Row],[Transaction Type]]="Maintenance",Table1[[#This Row],[Credit Amount]],"")</f>
        <v>-6.31</v>
      </c>
      <c r="N1399">
        <v>10100</v>
      </c>
      <c r="O1399" t="s">
        <v>2489</v>
      </c>
      <c r="P1399" t="s">
        <v>2589</v>
      </c>
      <c r="Q1399" t="s">
        <v>289</v>
      </c>
      <c r="R1399">
        <v>10046</v>
      </c>
      <c r="S1399" t="s">
        <v>2489</v>
      </c>
      <c r="T1399" t="s">
        <v>2535</v>
      </c>
      <c r="U1399" t="s">
        <v>290</v>
      </c>
      <c r="V1399" t="s">
        <v>103</v>
      </c>
      <c r="W1399">
        <v>100001381</v>
      </c>
      <c r="X1399">
        <v>8005550382</v>
      </c>
      <c r="Y1399" t="s">
        <v>2595</v>
      </c>
      <c r="Z1399" t="s">
        <v>2977</v>
      </c>
      <c r="AA1399" s="13">
        <v>-6.31</v>
      </c>
      <c r="AB1399" s="14">
        <v>42470</v>
      </c>
      <c r="AC1399" t="s">
        <v>36</v>
      </c>
    </row>
    <row r="1400" spans="1:29" x14ac:dyDescent="0.25">
      <c r="A1400" t="str">
        <f>CONCATENATE("Q",ROUNDUP(MONTH(Table1[[#This Row],[Month]])/3,0))</f>
        <v>Q2</v>
      </c>
      <c r="B1400" s="14">
        <f>EOMONTH(Table1[[#This Row],[Credit Date]],-1)+1</f>
        <v>42461</v>
      </c>
      <c r="C1400" t="str">
        <f>CONCATENATE(Table1[[#This Row],[Issuer Last Name]],", ",Table1[[#This Row],[Issuer First Name]])</f>
        <v>No. 100, Employee</v>
      </c>
      <c r="D1400" t="str">
        <f>CONCATENATE(Table1[[#This Row],[Approver Last Name]],", ",Table1[[#This Row],[Approver First Name]])</f>
        <v>No. 046, Employee</v>
      </c>
      <c r="E1400" t="str">
        <f>CONCATENATE(Table1[[#This Row],[Customer Last Name]],", ",Table1[[#This Row],[Customer First Name]])</f>
        <v>No. 13081, Client</v>
      </c>
      <c r="F1400" t="str">
        <f>IF(Table1[[#This Row],[Credit Amount]]&gt;-19.99,"Less than 19.99",IF(Table1[[#This Row],[Credit Amount]]=-20,"20",IF(Table1[[#This Row],[Credit Amount]]&gt;-49.98,"20.01-49.98",IF(Table1[[#This Row],[Credit Amount]]=-49.99,"49.99",IF(Table1[[#This Row],[Credit Amount]]=-50,"50",IF(Table1[[#This Row],[Credit Amount]]&lt;-50.01,"Greater than 50"))))))</f>
        <v>20.01-49.98</v>
      </c>
      <c r="G1400" t="str">
        <f>IF(Table1[[#This Row],[Transaction Type]]="Maintenance","Non-Sales","Sales")</f>
        <v>Non-Sales</v>
      </c>
      <c r="H1400">
        <f>IF(Table1[[#This Row],[Quarter]]="q2",1,"")</f>
        <v>1</v>
      </c>
      <c r="I1400" t="str">
        <f>IF(Table1[[#This Row],[Quarter]]="q3",1,"")</f>
        <v/>
      </c>
      <c r="J1400">
        <f>IF(Table1[[#This Row],[Quarter]]="Q2",Table1[[#This Row],[Credit Amount]],"")</f>
        <v>-42.84</v>
      </c>
      <c r="K1400" t="str">
        <f>IF(Table1[[#This Row],[Quarter]]="Q3",Table1[[#This Row],[Credit Amount]],"")</f>
        <v/>
      </c>
      <c r="L1400" t="str">
        <f>IF(Table1[[#This Row],[Transaction Type]]="Upgrade",Table1[[#This Row],[Credit Amount]],IF(Table1[[#This Row],[Transaction Type]]="Activation",Table1[[#This Row],[Credit Amount]],""))</f>
        <v/>
      </c>
      <c r="M1400">
        <f>IF(Table1[[#This Row],[Transaction Type]]="Maintenance",Table1[[#This Row],[Credit Amount]],"")</f>
        <v>-42.84</v>
      </c>
      <c r="N1400">
        <v>10100</v>
      </c>
      <c r="O1400" t="s">
        <v>2489</v>
      </c>
      <c r="P1400" t="s">
        <v>2589</v>
      </c>
      <c r="Q1400" t="s">
        <v>289</v>
      </c>
      <c r="R1400">
        <v>10046</v>
      </c>
      <c r="S1400" t="s">
        <v>2489</v>
      </c>
      <c r="T1400" t="s">
        <v>2535</v>
      </c>
      <c r="U1400" t="s">
        <v>290</v>
      </c>
      <c r="V1400" t="s">
        <v>103</v>
      </c>
      <c r="W1400">
        <v>100004080</v>
      </c>
      <c r="X1400">
        <v>8005553081</v>
      </c>
      <c r="Y1400" t="s">
        <v>2595</v>
      </c>
      <c r="Z1400" t="s">
        <v>5669</v>
      </c>
      <c r="AA1400" s="13">
        <v>-42.84</v>
      </c>
      <c r="AB1400" s="14">
        <v>42470</v>
      </c>
      <c r="AC1400" t="s">
        <v>36</v>
      </c>
    </row>
    <row r="1401" spans="1:29" x14ac:dyDescent="0.25">
      <c r="A1401" t="str">
        <f>CONCATENATE("Q",ROUNDUP(MONTH(Table1[[#This Row],[Month]])/3,0))</f>
        <v>Q2</v>
      </c>
      <c r="B1401" s="14">
        <f>EOMONTH(Table1[[#This Row],[Credit Date]],-1)+1</f>
        <v>42461</v>
      </c>
      <c r="C1401" t="str">
        <f>CONCATENATE(Table1[[#This Row],[Issuer Last Name]],", ",Table1[[#This Row],[Issuer First Name]])</f>
        <v>No. 100, Employee</v>
      </c>
      <c r="D1401" t="str">
        <f>CONCATENATE(Table1[[#This Row],[Approver Last Name]],", ",Table1[[#This Row],[Approver First Name]])</f>
        <v>No. 046, Employee</v>
      </c>
      <c r="E1401" t="str">
        <f>CONCATENATE(Table1[[#This Row],[Customer Last Name]],", ",Table1[[#This Row],[Customer First Name]])</f>
        <v>No. 10644, Client</v>
      </c>
      <c r="F1401" t="str">
        <f>IF(Table1[[#This Row],[Credit Amount]]&gt;-19.99,"Less than 19.99",IF(Table1[[#This Row],[Credit Amount]]=-20,"20",IF(Table1[[#This Row],[Credit Amount]]&gt;-49.98,"20.01-49.98",IF(Table1[[#This Row],[Credit Amount]]=-49.99,"49.99",IF(Table1[[#This Row],[Credit Amount]]=-50,"50",IF(Table1[[#This Row],[Credit Amount]]&lt;-50.01,"Greater than 50"))))))</f>
        <v>Less than 19.99</v>
      </c>
      <c r="G1401" t="str">
        <f>IF(Table1[[#This Row],[Transaction Type]]="Maintenance","Non-Sales","Sales")</f>
        <v>Sales</v>
      </c>
      <c r="H1401">
        <f>IF(Table1[[#This Row],[Quarter]]="q2",1,"")</f>
        <v>1</v>
      </c>
      <c r="I1401" t="str">
        <f>IF(Table1[[#This Row],[Quarter]]="q3",1,"")</f>
        <v/>
      </c>
      <c r="J1401">
        <f>IF(Table1[[#This Row],[Quarter]]="Q2",Table1[[#This Row],[Credit Amount]],"")</f>
        <v>-13.41</v>
      </c>
      <c r="K1401" t="str">
        <f>IF(Table1[[#This Row],[Quarter]]="Q3",Table1[[#This Row],[Credit Amount]],"")</f>
        <v/>
      </c>
      <c r="L1401">
        <f>IF(Table1[[#This Row],[Transaction Type]]="Upgrade",Table1[[#This Row],[Credit Amount]],IF(Table1[[#This Row],[Transaction Type]]="Activation",Table1[[#This Row],[Credit Amount]],""))</f>
        <v>-13.41</v>
      </c>
      <c r="M1401" t="str">
        <f>IF(Table1[[#This Row],[Transaction Type]]="Maintenance",Table1[[#This Row],[Credit Amount]],"")</f>
        <v/>
      </c>
      <c r="N1401">
        <v>10100</v>
      </c>
      <c r="O1401" t="s">
        <v>2489</v>
      </c>
      <c r="P1401" t="s">
        <v>2589</v>
      </c>
      <c r="Q1401" t="s">
        <v>289</v>
      </c>
      <c r="R1401">
        <v>10046</v>
      </c>
      <c r="S1401" t="s">
        <v>2489</v>
      </c>
      <c r="T1401" t="s">
        <v>2535</v>
      </c>
      <c r="U1401" t="s">
        <v>290</v>
      </c>
      <c r="V1401" t="s">
        <v>103</v>
      </c>
      <c r="W1401">
        <v>100001643</v>
      </c>
      <c r="X1401">
        <v>8005550644</v>
      </c>
      <c r="Y1401" t="s">
        <v>2595</v>
      </c>
      <c r="Z1401" t="s">
        <v>3239</v>
      </c>
      <c r="AA1401" s="13">
        <v>-13.41</v>
      </c>
      <c r="AB1401" s="14">
        <v>42475</v>
      </c>
      <c r="AC1401" t="s">
        <v>37</v>
      </c>
    </row>
    <row r="1402" spans="1:29" x14ac:dyDescent="0.25">
      <c r="A1402" t="str">
        <f>CONCATENATE("Q",ROUNDUP(MONTH(Table1[[#This Row],[Month]])/3,0))</f>
        <v>Q2</v>
      </c>
      <c r="B1402" s="14">
        <f>EOMONTH(Table1[[#This Row],[Credit Date]],-1)+1</f>
        <v>42461</v>
      </c>
      <c r="C1402" t="str">
        <f>CONCATENATE(Table1[[#This Row],[Issuer Last Name]],", ",Table1[[#This Row],[Issuer First Name]])</f>
        <v>No. 100, Employee</v>
      </c>
      <c r="D1402" t="str">
        <f>CONCATENATE(Table1[[#This Row],[Approver Last Name]],", ",Table1[[#This Row],[Approver First Name]])</f>
        <v>No. 046, Employee</v>
      </c>
      <c r="E1402" t="str">
        <f>CONCATENATE(Table1[[#This Row],[Customer Last Name]],", ",Table1[[#This Row],[Customer First Name]])</f>
        <v>No. 11317, Client</v>
      </c>
      <c r="F1402" t="str">
        <f>IF(Table1[[#This Row],[Credit Amount]]&gt;-19.99,"Less than 19.99",IF(Table1[[#This Row],[Credit Amount]]=-20,"20",IF(Table1[[#This Row],[Credit Amount]]&gt;-49.98,"20.01-49.98",IF(Table1[[#This Row],[Credit Amount]]=-49.99,"49.99",IF(Table1[[#This Row],[Credit Amount]]=-50,"50",IF(Table1[[#This Row],[Credit Amount]]&lt;-50.01,"Greater than 50"))))))</f>
        <v>20.01-49.98</v>
      </c>
      <c r="G1402" t="str">
        <f>IF(Table1[[#This Row],[Transaction Type]]="Maintenance","Non-Sales","Sales")</f>
        <v>Non-Sales</v>
      </c>
      <c r="H1402">
        <f>IF(Table1[[#This Row],[Quarter]]="q2",1,"")</f>
        <v>1</v>
      </c>
      <c r="I1402" t="str">
        <f>IF(Table1[[#This Row],[Quarter]]="q3",1,"")</f>
        <v/>
      </c>
      <c r="J1402">
        <f>IF(Table1[[#This Row],[Quarter]]="Q2",Table1[[#This Row],[Credit Amount]],"")</f>
        <v>-37.94</v>
      </c>
      <c r="K1402" t="str">
        <f>IF(Table1[[#This Row],[Quarter]]="Q3",Table1[[#This Row],[Credit Amount]],"")</f>
        <v/>
      </c>
      <c r="L1402" t="str">
        <f>IF(Table1[[#This Row],[Transaction Type]]="Upgrade",Table1[[#This Row],[Credit Amount]],IF(Table1[[#This Row],[Transaction Type]]="Activation",Table1[[#This Row],[Credit Amount]],""))</f>
        <v/>
      </c>
      <c r="M1402">
        <f>IF(Table1[[#This Row],[Transaction Type]]="Maintenance",Table1[[#This Row],[Credit Amount]],"")</f>
        <v>-37.94</v>
      </c>
      <c r="N1402">
        <v>10100</v>
      </c>
      <c r="O1402" t="s">
        <v>2489</v>
      </c>
      <c r="P1402" t="s">
        <v>2589</v>
      </c>
      <c r="Q1402" t="s">
        <v>289</v>
      </c>
      <c r="R1402">
        <v>10046</v>
      </c>
      <c r="S1402" t="s">
        <v>2489</v>
      </c>
      <c r="T1402" t="s">
        <v>2535</v>
      </c>
      <c r="U1402" t="s">
        <v>290</v>
      </c>
      <c r="V1402" t="s">
        <v>103</v>
      </c>
      <c r="W1402">
        <v>100002316</v>
      </c>
      <c r="X1402">
        <v>8005551317</v>
      </c>
      <c r="Y1402" t="s">
        <v>2595</v>
      </c>
      <c r="Z1402" t="s">
        <v>3912</v>
      </c>
      <c r="AA1402" s="13">
        <v>-37.94</v>
      </c>
      <c r="AB1402" s="14">
        <v>42478</v>
      </c>
      <c r="AC1402" t="s">
        <v>36</v>
      </c>
    </row>
    <row r="1403" spans="1:29" x14ac:dyDescent="0.25">
      <c r="A1403" t="str">
        <f>CONCATENATE("Q",ROUNDUP(MONTH(Table1[[#This Row],[Month]])/3,0))</f>
        <v>Q2</v>
      </c>
      <c r="B1403" s="14">
        <f>EOMONTH(Table1[[#This Row],[Credit Date]],-1)+1</f>
        <v>42461</v>
      </c>
      <c r="C1403" t="str">
        <f>CONCATENATE(Table1[[#This Row],[Issuer Last Name]],", ",Table1[[#This Row],[Issuer First Name]])</f>
        <v>No. 100, Employee</v>
      </c>
      <c r="D1403" t="str">
        <f>CONCATENATE(Table1[[#This Row],[Approver Last Name]],", ",Table1[[#This Row],[Approver First Name]])</f>
        <v>No. 046, Employee</v>
      </c>
      <c r="E1403" t="str">
        <f>CONCATENATE(Table1[[#This Row],[Customer Last Name]],", ",Table1[[#This Row],[Customer First Name]])</f>
        <v>No. 12164, Client</v>
      </c>
      <c r="F1403" t="str">
        <f>IF(Table1[[#This Row],[Credit Amount]]&gt;-19.99,"Less than 19.99",IF(Table1[[#This Row],[Credit Amount]]=-20,"20",IF(Table1[[#This Row],[Credit Amount]]&gt;-49.98,"20.01-49.98",IF(Table1[[#This Row],[Credit Amount]]=-49.99,"49.99",IF(Table1[[#This Row],[Credit Amount]]=-50,"50",IF(Table1[[#This Row],[Credit Amount]]&lt;-50.01,"Greater than 50"))))))</f>
        <v>20.01-49.98</v>
      </c>
      <c r="G1403" t="str">
        <f>IF(Table1[[#This Row],[Transaction Type]]="Maintenance","Non-Sales","Sales")</f>
        <v>Non-Sales</v>
      </c>
      <c r="H1403">
        <f>IF(Table1[[#This Row],[Quarter]]="q2",1,"")</f>
        <v>1</v>
      </c>
      <c r="I1403" t="str">
        <f>IF(Table1[[#This Row],[Quarter]]="q3",1,"")</f>
        <v/>
      </c>
      <c r="J1403">
        <f>IF(Table1[[#This Row],[Quarter]]="Q2",Table1[[#This Row],[Credit Amount]],"")</f>
        <v>-39.25</v>
      </c>
      <c r="K1403" t="str">
        <f>IF(Table1[[#This Row],[Quarter]]="Q3",Table1[[#This Row],[Credit Amount]],"")</f>
        <v/>
      </c>
      <c r="L1403" t="str">
        <f>IF(Table1[[#This Row],[Transaction Type]]="Upgrade",Table1[[#This Row],[Credit Amount]],IF(Table1[[#This Row],[Transaction Type]]="Activation",Table1[[#This Row],[Credit Amount]],""))</f>
        <v/>
      </c>
      <c r="M1403">
        <f>IF(Table1[[#This Row],[Transaction Type]]="Maintenance",Table1[[#This Row],[Credit Amount]],"")</f>
        <v>-39.25</v>
      </c>
      <c r="N1403">
        <v>10100</v>
      </c>
      <c r="O1403" t="s">
        <v>2489</v>
      </c>
      <c r="P1403" t="s">
        <v>2589</v>
      </c>
      <c r="Q1403" t="s">
        <v>289</v>
      </c>
      <c r="R1403">
        <v>10046</v>
      </c>
      <c r="S1403" t="s">
        <v>2489</v>
      </c>
      <c r="T1403" t="s">
        <v>2535</v>
      </c>
      <c r="U1403" t="s">
        <v>290</v>
      </c>
      <c r="V1403" t="s">
        <v>103</v>
      </c>
      <c r="W1403">
        <v>100003163</v>
      </c>
      <c r="X1403">
        <v>8005552164</v>
      </c>
      <c r="Y1403" t="s">
        <v>2595</v>
      </c>
      <c r="Z1403" t="s">
        <v>4759</v>
      </c>
      <c r="AA1403" s="13">
        <v>-39.25</v>
      </c>
      <c r="AB1403" s="14">
        <v>42484</v>
      </c>
      <c r="AC1403" t="s">
        <v>36</v>
      </c>
    </row>
    <row r="1404" spans="1:29" x14ac:dyDescent="0.25">
      <c r="A1404" t="str">
        <f>CONCATENATE("Q",ROUNDUP(MONTH(Table1[[#This Row],[Month]])/3,0))</f>
        <v>Q2</v>
      </c>
      <c r="B1404" s="14">
        <f>EOMONTH(Table1[[#This Row],[Credit Date]],-1)+1</f>
        <v>42461</v>
      </c>
      <c r="C1404" t="str">
        <f>CONCATENATE(Table1[[#This Row],[Issuer Last Name]],", ",Table1[[#This Row],[Issuer First Name]])</f>
        <v>No. 100, Employee</v>
      </c>
      <c r="D1404" t="str">
        <f>CONCATENATE(Table1[[#This Row],[Approver Last Name]],", ",Table1[[#This Row],[Approver First Name]])</f>
        <v>No. 046, Employee</v>
      </c>
      <c r="E1404" t="str">
        <f>CONCATENATE(Table1[[#This Row],[Customer Last Name]],", ",Table1[[#This Row],[Customer First Name]])</f>
        <v>No. 11916, Client</v>
      </c>
      <c r="F14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04" t="str">
        <f>IF(Table1[[#This Row],[Transaction Type]]="Maintenance","Non-Sales","Sales")</f>
        <v>Non-Sales</v>
      </c>
      <c r="H1404">
        <f>IF(Table1[[#This Row],[Quarter]]="q2",1,"")</f>
        <v>1</v>
      </c>
      <c r="I1404" t="str">
        <f>IF(Table1[[#This Row],[Quarter]]="q3",1,"")</f>
        <v/>
      </c>
      <c r="J1404">
        <f>IF(Table1[[#This Row],[Quarter]]="Q2",Table1[[#This Row],[Credit Amount]],"")</f>
        <v>-88.81</v>
      </c>
      <c r="K1404" t="str">
        <f>IF(Table1[[#This Row],[Quarter]]="Q3",Table1[[#This Row],[Credit Amount]],"")</f>
        <v/>
      </c>
      <c r="L1404" t="str">
        <f>IF(Table1[[#This Row],[Transaction Type]]="Upgrade",Table1[[#This Row],[Credit Amount]],IF(Table1[[#This Row],[Transaction Type]]="Activation",Table1[[#This Row],[Credit Amount]],""))</f>
        <v/>
      </c>
      <c r="M1404">
        <f>IF(Table1[[#This Row],[Transaction Type]]="Maintenance",Table1[[#This Row],[Credit Amount]],"")</f>
        <v>-88.81</v>
      </c>
      <c r="N1404">
        <v>10100</v>
      </c>
      <c r="O1404" t="s">
        <v>2489</v>
      </c>
      <c r="P1404" t="s">
        <v>2589</v>
      </c>
      <c r="Q1404" t="s">
        <v>289</v>
      </c>
      <c r="R1404">
        <v>10046</v>
      </c>
      <c r="S1404" t="s">
        <v>2489</v>
      </c>
      <c r="T1404" t="s">
        <v>2535</v>
      </c>
      <c r="U1404" t="s">
        <v>290</v>
      </c>
      <c r="V1404" t="s">
        <v>103</v>
      </c>
      <c r="W1404">
        <v>100002915</v>
      </c>
      <c r="X1404">
        <v>8005551916</v>
      </c>
      <c r="Y1404" t="s">
        <v>2595</v>
      </c>
      <c r="Z1404" t="s">
        <v>4511</v>
      </c>
      <c r="AA1404" s="13">
        <v>-88.81</v>
      </c>
      <c r="AB1404" s="14">
        <v>42484</v>
      </c>
      <c r="AC1404" t="s">
        <v>36</v>
      </c>
    </row>
    <row r="1405" spans="1:29" x14ac:dyDescent="0.25">
      <c r="A1405" t="str">
        <f>CONCATENATE("Q",ROUNDUP(MONTH(Table1[[#This Row],[Month]])/3,0))</f>
        <v>Q2</v>
      </c>
      <c r="B1405" s="14">
        <f>EOMONTH(Table1[[#This Row],[Credit Date]],-1)+1</f>
        <v>42461</v>
      </c>
      <c r="C1405" t="str">
        <f>CONCATENATE(Table1[[#This Row],[Issuer Last Name]],", ",Table1[[#This Row],[Issuer First Name]])</f>
        <v>No. 100, Employee</v>
      </c>
      <c r="D1405" t="str">
        <f>CONCATENATE(Table1[[#This Row],[Approver Last Name]],", ",Table1[[#This Row],[Approver First Name]])</f>
        <v>No. 046, Employee</v>
      </c>
      <c r="E1405" t="str">
        <f>CONCATENATE(Table1[[#This Row],[Customer Last Name]],", ",Table1[[#This Row],[Customer First Name]])</f>
        <v>No. 11527, Client</v>
      </c>
      <c r="F1405" t="str">
        <f>IF(Table1[[#This Row],[Credit Amount]]&gt;-19.99,"Less than 19.99",IF(Table1[[#This Row],[Credit Amount]]=-20,"20",IF(Table1[[#This Row],[Credit Amount]]&gt;-49.98,"20.01-49.98",IF(Table1[[#This Row],[Credit Amount]]=-49.99,"49.99",IF(Table1[[#This Row],[Credit Amount]]=-50,"50",IF(Table1[[#This Row],[Credit Amount]]&lt;-50.01,"Greater than 50"))))))</f>
        <v>20.01-49.98</v>
      </c>
      <c r="G1405" t="str">
        <f>IF(Table1[[#This Row],[Transaction Type]]="Maintenance","Non-Sales","Sales")</f>
        <v>Non-Sales</v>
      </c>
      <c r="H1405">
        <f>IF(Table1[[#This Row],[Quarter]]="q2",1,"")</f>
        <v>1</v>
      </c>
      <c r="I1405" t="str">
        <f>IF(Table1[[#This Row],[Quarter]]="q3",1,"")</f>
        <v/>
      </c>
      <c r="J1405">
        <f>IF(Table1[[#This Row],[Quarter]]="Q2",Table1[[#This Row],[Credit Amount]],"")</f>
        <v>-27.36</v>
      </c>
      <c r="K1405" t="str">
        <f>IF(Table1[[#This Row],[Quarter]]="Q3",Table1[[#This Row],[Credit Amount]],"")</f>
        <v/>
      </c>
      <c r="L1405" t="str">
        <f>IF(Table1[[#This Row],[Transaction Type]]="Upgrade",Table1[[#This Row],[Credit Amount]],IF(Table1[[#This Row],[Transaction Type]]="Activation",Table1[[#This Row],[Credit Amount]],""))</f>
        <v/>
      </c>
      <c r="M1405">
        <f>IF(Table1[[#This Row],[Transaction Type]]="Maintenance",Table1[[#This Row],[Credit Amount]],"")</f>
        <v>-27.36</v>
      </c>
      <c r="N1405">
        <v>10100</v>
      </c>
      <c r="O1405" t="s">
        <v>2489</v>
      </c>
      <c r="P1405" t="s">
        <v>2589</v>
      </c>
      <c r="Q1405" t="s">
        <v>289</v>
      </c>
      <c r="R1405">
        <v>10046</v>
      </c>
      <c r="S1405" t="s">
        <v>2489</v>
      </c>
      <c r="T1405" t="s">
        <v>2535</v>
      </c>
      <c r="U1405" t="s">
        <v>290</v>
      </c>
      <c r="V1405" t="s">
        <v>103</v>
      </c>
      <c r="W1405">
        <v>100002526</v>
      </c>
      <c r="X1405">
        <v>8005551527</v>
      </c>
      <c r="Y1405" t="s">
        <v>2595</v>
      </c>
      <c r="Z1405" t="s">
        <v>4122</v>
      </c>
      <c r="AA1405" s="13">
        <v>-27.36</v>
      </c>
      <c r="AB1405" s="14">
        <v>42488</v>
      </c>
      <c r="AC1405" t="s">
        <v>36</v>
      </c>
    </row>
    <row r="1406" spans="1:29" x14ac:dyDescent="0.25">
      <c r="A1406" t="str">
        <f>CONCATENATE("Q",ROUNDUP(MONTH(Table1[[#This Row],[Month]])/3,0))</f>
        <v>Q2</v>
      </c>
      <c r="B1406" s="14">
        <f>EOMONTH(Table1[[#This Row],[Credit Date]],-1)+1</f>
        <v>42491</v>
      </c>
      <c r="C1406" t="str">
        <f>CONCATENATE(Table1[[#This Row],[Issuer Last Name]],", ",Table1[[#This Row],[Issuer First Name]])</f>
        <v>No. 100, Employee</v>
      </c>
      <c r="D1406" t="str">
        <f>CONCATENATE(Table1[[#This Row],[Approver Last Name]],", ",Table1[[#This Row],[Approver First Name]])</f>
        <v>No. 046, Employee</v>
      </c>
      <c r="E1406" t="str">
        <f>CONCATENATE(Table1[[#This Row],[Customer Last Name]],", ",Table1[[#This Row],[Customer First Name]])</f>
        <v>No. 11989, Client</v>
      </c>
      <c r="F14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06" t="str">
        <f>IF(Table1[[#This Row],[Transaction Type]]="Maintenance","Non-Sales","Sales")</f>
        <v>Non-Sales</v>
      </c>
      <c r="H1406">
        <f>IF(Table1[[#This Row],[Quarter]]="q2",1,"")</f>
        <v>1</v>
      </c>
      <c r="I1406" t="str">
        <f>IF(Table1[[#This Row],[Quarter]]="q3",1,"")</f>
        <v/>
      </c>
      <c r="J1406">
        <f>IF(Table1[[#This Row],[Quarter]]="Q2",Table1[[#This Row],[Credit Amount]],"")</f>
        <v>-88.45</v>
      </c>
      <c r="K1406" t="str">
        <f>IF(Table1[[#This Row],[Quarter]]="Q3",Table1[[#This Row],[Credit Amount]],"")</f>
        <v/>
      </c>
      <c r="L1406" t="str">
        <f>IF(Table1[[#This Row],[Transaction Type]]="Upgrade",Table1[[#This Row],[Credit Amount]],IF(Table1[[#This Row],[Transaction Type]]="Activation",Table1[[#This Row],[Credit Amount]],""))</f>
        <v/>
      </c>
      <c r="M1406">
        <f>IF(Table1[[#This Row],[Transaction Type]]="Maintenance",Table1[[#This Row],[Credit Amount]],"")</f>
        <v>-88.45</v>
      </c>
      <c r="N1406">
        <v>10100</v>
      </c>
      <c r="O1406" t="s">
        <v>2489</v>
      </c>
      <c r="P1406" t="s">
        <v>2589</v>
      </c>
      <c r="Q1406" t="s">
        <v>289</v>
      </c>
      <c r="R1406">
        <v>10046</v>
      </c>
      <c r="S1406" t="s">
        <v>2489</v>
      </c>
      <c r="T1406" t="s">
        <v>2535</v>
      </c>
      <c r="U1406" t="s">
        <v>290</v>
      </c>
      <c r="V1406" t="s">
        <v>103</v>
      </c>
      <c r="W1406">
        <v>100002988</v>
      </c>
      <c r="X1406">
        <v>8005551989</v>
      </c>
      <c r="Y1406" t="s">
        <v>2595</v>
      </c>
      <c r="Z1406" t="s">
        <v>4584</v>
      </c>
      <c r="AA1406" s="13">
        <v>-88.45</v>
      </c>
      <c r="AB1406" s="14">
        <v>42493</v>
      </c>
      <c r="AC1406" t="s">
        <v>36</v>
      </c>
    </row>
    <row r="1407" spans="1:29" x14ac:dyDescent="0.25">
      <c r="A1407" t="str">
        <f>CONCATENATE("Q",ROUNDUP(MONTH(Table1[[#This Row],[Month]])/3,0))</f>
        <v>Q2</v>
      </c>
      <c r="B1407" s="14">
        <f>EOMONTH(Table1[[#This Row],[Credit Date]],-1)+1</f>
        <v>42491</v>
      </c>
      <c r="C1407" t="str">
        <f>CONCATENATE(Table1[[#This Row],[Issuer Last Name]],", ",Table1[[#This Row],[Issuer First Name]])</f>
        <v>No. 100, Employee</v>
      </c>
      <c r="D1407" t="str">
        <f>CONCATENATE(Table1[[#This Row],[Approver Last Name]],", ",Table1[[#This Row],[Approver First Name]])</f>
        <v>No. 046, Employee</v>
      </c>
      <c r="E1407" t="str">
        <f>CONCATENATE(Table1[[#This Row],[Customer Last Name]],", ",Table1[[#This Row],[Customer First Name]])</f>
        <v>No. 11326, Client</v>
      </c>
      <c r="F1407" t="str">
        <f>IF(Table1[[#This Row],[Credit Amount]]&gt;-19.99,"Less than 19.99",IF(Table1[[#This Row],[Credit Amount]]=-20,"20",IF(Table1[[#This Row],[Credit Amount]]&gt;-49.98,"20.01-49.98",IF(Table1[[#This Row],[Credit Amount]]=-49.99,"49.99",IF(Table1[[#This Row],[Credit Amount]]=-50,"50",IF(Table1[[#This Row],[Credit Amount]]&lt;-50.01,"Greater than 50"))))))</f>
        <v>20.01-49.98</v>
      </c>
      <c r="G1407" t="str">
        <f>IF(Table1[[#This Row],[Transaction Type]]="Maintenance","Non-Sales","Sales")</f>
        <v>Non-Sales</v>
      </c>
      <c r="H1407">
        <f>IF(Table1[[#This Row],[Quarter]]="q2",1,"")</f>
        <v>1</v>
      </c>
      <c r="I1407" t="str">
        <f>IF(Table1[[#This Row],[Quarter]]="q3",1,"")</f>
        <v/>
      </c>
      <c r="J1407">
        <f>IF(Table1[[#This Row],[Quarter]]="Q2",Table1[[#This Row],[Credit Amount]],"")</f>
        <v>-36.47</v>
      </c>
      <c r="K1407" t="str">
        <f>IF(Table1[[#This Row],[Quarter]]="Q3",Table1[[#This Row],[Credit Amount]],"")</f>
        <v/>
      </c>
      <c r="L1407" t="str">
        <f>IF(Table1[[#This Row],[Transaction Type]]="Upgrade",Table1[[#This Row],[Credit Amount]],IF(Table1[[#This Row],[Transaction Type]]="Activation",Table1[[#This Row],[Credit Amount]],""))</f>
        <v/>
      </c>
      <c r="M1407">
        <f>IF(Table1[[#This Row],[Transaction Type]]="Maintenance",Table1[[#This Row],[Credit Amount]],"")</f>
        <v>-36.47</v>
      </c>
      <c r="N1407">
        <v>10100</v>
      </c>
      <c r="O1407" t="s">
        <v>2489</v>
      </c>
      <c r="P1407" t="s">
        <v>2589</v>
      </c>
      <c r="Q1407" t="s">
        <v>289</v>
      </c>
      <c r="R1407">
        <v>10046</v>
      </c>
      <c r="S1407" t="s">
        <v>2489</v>
      </c>
      <c r="T1407" t="s">
        <v>2535</v>
      </c>
      <c r="U1407" t="s">
        <v>290</v>
      </c>
      <c r="V1407" t="s">
        <v>103</v>
      </c>
      <c r="W1407">
        <v>100002325</v>
      </c>
      <c r="X1407">
        <v>8005551326</v>
      </c>
      <c r="Y1407" t="s">
        <v>2595</v>
      </c>
      <c r="Z1407" t="s">
        <v>3921</v>
      </c>
      <c r="AA1407" s="13">
        <v>-36.47</v>
      </c>
      <c r="AB1407" s="14">
        <v>42496</v>
      </c>
      <c r="AC1407" t="s">
        <v>36</v>
      </c>
    </row>
    <row r="1408" spans="1:29" x14ac:dyDescent="0.25">
      <c r="A1408" t="str">
        <f>CONCATENATE("Q",ROUNDUP(MONTH(Table1[[#This Row],[Month]])/3,0))</f>
        <v>Q2</v>
      </c>
      <c r="B1408" s="14">
        <f>EOMONTH(Table1[[#This Row],[Credit Date]],-1)+1</f>
        <v>42491</v>
      </c>
      <c r="C1408" t="str">
        <f>CONCATENATE(Table1[[#This Row],[Issuer Last Name]],", ",Table1[[#This Row],[Issuer First Name]])</f>
        <v>No. 100, Employee</v>
      </c>
      <c r="D1408" t="str">
        <f>CONCATENATE(Table1[[#This Row],[Approver Last Name]],", ",Table1[[#This Row],[Approver First Name]])</f>
        <v>No. 046, Employee</v>
      </c>
      <c r="E1408" t="str">
        <f>CONCATENATE(Table1[[#This Row],[Customer Last Name]],", ",Table1[[#This Row],[Customer First Name]])</f>
        <v>No. 11087, Client</v>
      </c>
      <c r="F1408" t="str">
        <f>IF(Table1[[#This Row],[Credit Amount]]&gt;-19.99,"Less than 19.99",IF(Table1[[#This Row],[Credit Amount]]=-20,"20",IF(Table1[[#This Row],[Credit Amount]]&gt;-49.98,"20.01-49.98",IF(Table1[[#This Row],[Credit Amount]]=-49.99,"49.99",IF(Table1[[#This Row],[Credit Amount]]=-50,"50",IF(Table1[[#This Row],[Credit Amount]]&lt;-50.01,"Greater than 50"))))))</f>
        <v>20.01-49.98</v>
      </c>
      <c r="G1408" t="str">
        <f>IF(Table1[[#This Row],[Transaction Type]]="Maintenance","Non-Sales","Sales")</f>
        <v>Non-Sales</v>
      </c>
      <c r="H1408">
        <f>IF(Table1[[#This Row],[Quarter]]="q2",1,"")</f>
        <v>1</v>
      </c>
      <c r="I1408" t="str">
        <f>IF(Table1[[#This Row],[Quarter]]="q3",1,"")</f>
        <v/>
      </c>
      <c r="J1408">
        <f>IF(Table1[[#This Row],[Quarter]]="Q2",Table1[[#This Row],[Credit Amount]],"")</f>
        <v>-46.15</v>
      </c>
      <c r="K1408" t="str">
        <f>IF(Table1[[#This Row],[Quarter]]="Q3",Table1[[#This Row],[Credit Amount]],"")</f>
        <v/>
      </c>
      <c r="L1408" t="str">
        <f>IF(Table1[[#This Row],[Transaction Type]]="Upgrade",Table1[[#This Row],[Credit Amount]],IF(Table1[[#This Row],[Transaction Type]]="Activation",Table1[[#This Row],[Credit Amount]],""))</f>
        <v/>
      </c>
      <c r="M1408">
        <f>IF(Table1[[#This Row],[Transaction Type]]="Maintenance",Table1[[#This Row],[Credit Amount]],"")</f>
        <v>-46.15</v>
      </c>
      <c r="N1408">
        <v>10100</v>
      </c>
      <c r="O1408" t="s">
        <v>2489</v>
      </c>
      <c r="P1408" t="s">
        <v>2589</v>
      </c>
      <c r="Q1408" t="s">
        <v>289</v>
      </c>
      <c r="R1408">
        <v>10046</v>
      </c>
      <c r="S1408" t="s">
        <v>2489</v>
      </c>
      <c r="T1408" t="s">
        <v>2535</v>
      </c>
      <c r="U1408" t="s">
        <v>290</v>
      </c>
      <c r="V1408" t="s">
        <v>103</v>
      </c>
      <c r="W1408">
        <v>100002086</v>
      </c>
      <c r="X1408">
        <v>8005551087</v>
      </c>
      <c r="Y1408" t="s">
        <v>2595</v>
      </c>
      <c r="Z1408" t="s">
        <v>3682</v>
      </c>
      <c r="AA1408" s="13">
        <v>-46.15</v>
      </c>
      <c r="AB1408" s="14">
        <v>42497</v>
      </c>
      <c r="AC1408" t="s">
        <v>36</v>
      </c>
    </row>
    <row r="1409" spans="1:29" x14ac:dyDescent="0.25">
      <c r="A1409" t="str">
        <f>CONCATENATE("Q",ROUNDUP(MONTH(Table1[[#This Row],[Month]])/3,0))</f>
        <v>Q2</v>
      </c>
      <c r="B1409" s="14">
        <f>EOMONTH(Table1[[#This Row],[Credit Date]],-1)+1</f>
        <v>42491</v>
      </c>
      <c r="C1409" t="str">
        <f>CONCATENATE(Table1[[#This Row],[Issuer Last Name]],", ",Table1[[#This Row],[Issuer First Name]])</f>
        <v>No. 100, Employee</v>
      </c>
      <c r="D1409" t="str">
        <f>CONCATENATE(Table1[[#This Row],[Approver Last Name]],", ",Table1[[#This Row],[Approver First Name]])</f>
        <v>No. 046, Employee</v>
      </c>
      <c r="E1409" t="str">
        <f>CONCATENATE(Table1[[#This Row],[Customer Last Name]],", ",Table1[[#This Row],[Customer First Name]])</f>
        <v>No. 12382, Client</v>
      </c>
      <c r="F1409" t="str">
        <f>IF(Table1[[#This Row],[Credit Amount]]&gt;-19.99,"Less than 19.99",IF(Table1[[#This Row],[Credit Amount]]=-20,"20",IF(Table1[[#This Row],[Credit Amount]]&gt;-49.98,"20.01-49.98",IF(Table1[[#This Row],[Credit Amount]]=-49.99,"49.99",IF(Table1[[#This Row],[Credit Amount]]=-50,"50",IF(Table1[[#This Row],[Credit Amount]]&lt;-50.01,"Greater than 50"))))))</f>
        <v>Less than 19.99</v>
      </c>
      <c r="G1409" t="str">
        <f>IF(Table1[[#This Row],[Transaction Type]]="Maintenance","Non-Sales","Sales")</f>
        <v>Sales</v>
      </c>
      <c r="H1409">
        <f>IF(Table1[[#This Row],[Quarter]]="q2",1,"")</f>
        <v>1</v>
      </c>
      <c r="I1409" t="str">
        <f>IF(Table1[[#This Row],[Quarter]]="q3",1,"")</f>
        <v/>
      </c>
      <c r="J1409">
        <f>IF(Table1[[#This Row],[Quarter]]="Q2",Table1[[#This Row],[Credit Amount]],"")</f>
        <v>-16.29</v>
      </c>
      <c r="K1409" t="str">
        <f>IF(Table1[[#This Row],[Quarter]]="Q3",Table1[[#This Row],[Credit Amount]],"")</f>
        <v/>
      </c>
      <c r="L1409">
        <f>IF(Table1[[#This Row],[Transaction Type]]="Upgrade",Table1[[#This Row],[Credit Amount]],IF(Table1[[#This Row],[Transaction Type]]="Activation",Table1[[#This Row],[Credit Amount]],""))</f>
        <v>-16.29</v>
      </c>
      <c r="M1409" t="str">
        <f>IF(Table1[[#This Row],[Transaction Type]]="Maintenance",Table1[[#This Row],[Credit Amount]],"")</f>
        <v/>
      </c>
      <c r="N1409">
        <v>10100</v>
      </c>
      <c r="O1409" t="s">
        <v>2489</v>
      </c>
      <c r="P1409" t="s">
        <v>2589</v>
      </c>
      <c r="Q1409" t="s">
        <v>289</v>
      </c>
      <c r="R1409">
        <v>10046</v>
      </c>
      <c r="S1409" t="s">
        <v>2489</v>
      </c>
      <c r="T1409" t="s">
        <v>2535</v>
      </c>
      <c r="U1409" t="s">
        <v>290</v>
      </c>
      <c r="V1409" t="s">
        <v>103</v>
      </c>
      <c r="W1409">
        <v>100003381</v>
      </c>
      <c r="X1409">
        <v>8005552382</v>
      </c>
      <c r="Y1409" t="s">
        <v>2595</v>
      </c>
      <c r="Z1409" t="s">
        <v>4977</v>
      </c>
      <c r="AA1409" s="13">
        <v>-16.29</v>
      </c>
      <c r="AB1409" s="14">
        <v>42502</v>
      </c>
      <c r="AC1409" t="s">
        <v>37</v>
      </c>
    </row>
    <row r="1410" spans="1:29" x14ac:dyDescent="0.25">
      <c r="A1410" t="str">
        <f>CONCATENATE("Q",ROUNDUP(MONTH(Table1[[#This Row],[Month]])/3,0))</f>
        <v>Q2</v>
      </c>
      <c r="B1410" s="14">
        <f>EOMONTH(Table1[[#This Row],[Credit Date]],-1)+1</f>
        <v>42491</v>
      </c>
      <c r="C1410" t="str">
        <f>CONCATENATE(Table1[[#This Row],[Issuer Last Name]],", ",Table1[[#This Row],[Issuer First Name]])</f>
        <v>No. 100, Employee</v>
      </c>
      <c r="D1410" t="str">
        <f>CONCATENATE(Table1[[#This Row],[Approver Last Name]],", ",Table1[[#This Row],[Approver First Name]])</f>
        <v>No. 046, Employee</v>
      </c>
      <c r="E1410" t="str">
        <f>CONCATENATE(Table1[[#This Row],[Customer Last Name]],", ",Table1[[#This Row],[Customer First Name]])</f>
        <v>No. 10958, Client</v>
      </c>
      <c r="F1410" t="str">
        <f>IF(Table1[[#This Row],[Credit Amount]]&gt;-19.99,"Less than 19.99",IF(Table1[[#This Row],[Credit Amount]]=-20,"20",IF(Table1[[#This Row],[Credit Amount]]&gt;-49.98,"20.01-49.98",IF(Table1[[#This Row],[Credit Amount]]=-49.99,"49.99",IF(Table1[[#This Row],[Credit Amount]]=-50,"50",IF(Table1[[#This Row],[Credit Amount]]&lt;-50.01,"Greater than 50"))))))</f>
        <v>20.01-49.98</v>
      </c>
      <c r="G1410" t="str">
        <f>IF(Table1[[#This Row],[Transaction Type]]="Maintenance","Non-Sales","Sales")</f>
        <v>Non-Sales</v>
      </c>
      <c r="H1410">
        <f>IF(Table1[[#This Row],[Quarter]]="q2",1,"")</f>
        <v>1</v>
      </c>
      <c r="I1410" t="str">
        <f>IF(Table1[[#This Row],[Quarter]]="q3",1,"")</f>
        <v/>
      </c>
      <c r="J1410">
        <f>IF(Table1[[#This Row],[Quarter]]="Q2",Table1[[#This Row],[Credit Amount]],"")</f>
        <v>-37.19</v>
      </c>
      <c r="K1410" t="str">
        <f>IF(Table1[[#This Row],[Quarter]]="Q3",Table1[[#This Row],[Credit Amount]],"")</f>
        <v/>
      </c>
      <c r="L1410" t="str">
        <f>IF(Table1[[#This Row],[Transaction Type]]="Upgrade",Table1[[#This Row],[Credit Amount]],IF(Table1[[#This Row],[Transaction Type]]="Activation",Table1[[#This Row],[Credit Amount]],""))</f>
        <v/>
      </c>
      <c r="M1410">
        <f>IF(Table1[[#This Row],[Transaction Type]]="Maintenance",Table1[[#This Row],[Credit Amount]],"")</f>
        <v>-37.19</v>
      </c>
      <c r="N1410">
        <v>10100</v>
      </c>
      <c r="O1410" t="s">
        <v>2489</v>
      </c>
      <c r="P1410" t="s">
        <v>2589</v>
      </c>
      <c r="Q1410" t="s">
        <v>289</v>
      </c>
      <c r="R1410">
        <v>10046</v>
      </c>
      <c r="S1410" t="s">
        <v>2489</v>
      </c>
      <c r="T1410" t="s">
        <v>2535</v>
      </c>
      <c r="U1410" t="s">
        <v>290</v>
      </c>
      <c r="V1410" t="s">
        <v>103</v>
      </c>
      <c r="W1410">
        <v>100001957</v>
      </c>
      <c r="X1410">
        <v>8005550958</v>
      </c>
      <c r="Y1410" t="s">
        <v>2595</v>
      </c>
      <c r="Z1410" t="s">
        <v>3553</v>
      </c>
      <c r="AA1410" s="13">
        <v>-37.19</v>
      </c>
      <c r="AB1410" s="14">
        <v>42504</v>
      </c>
      <c r="AC1410" t="s">
        <v>36</v>
      </c>
    </row>
    <row r="1411" spans="1:29" x14ac:dyDescent="0.25">
      <c r="A1411" t="str">
        <f>CONCATENATE("Q",ROUNDUP(MONTH(Table1[[#This Row],[Month]])/3,0))</f>
        <v>Q2</v>
      </c>
      <c r="B1411" s="14">
        <f>EOMONTH(Table1[[#This Row],[Credit Date]],-1)+1</f>
        <v>42491</v>
      </c>
      <c r="C1411" t="str">
        <f>CONCATENATE(Table1[[#This Row],[Issuer Last Name]],", ",Table1[[#This Row],[Issuer First Name]])</f>
        <v>No. 100, Employee</v>
      </c>
      <c r="D1411" t="str">
        <f>CONCATENATE(Table1[[#This Row],[Approver Last Name]],", ",Table1[[#This Row],[Approver First Name]])</f>
        <v>No. 046, Employee</v>
      </c>
      <c r="E1411" t="str">
        <f>CONCATENATE(Table1[[#This Row],[Customer Last Name]],", ",Table1[[#This Row],[Customer First Name]])</f>
        <v>No. 13251, Client</v>
      </c>
      <c r="F14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11" t="str">
        <f>IF(Table1[[#This Row],[Transaction Type]]="Maintenance","Non-Sales","Sales")</f>
        <v>Non-Sales</v>
      </c>
      <c r="H1411">
        <f>IF(Table1[[#This Row],[Quarter]]="q2",1,"")</f>
        <v>1</v>
      </c>
      <c r="I1411" t="str">
        <f>IF(Table1[[#This Row],[Quarter]]="q3",1,"")</f>
        <v/>
      </c>
      <c r="J1411">
        <f>IF(Table1[[#This Row],[Quarter]]="Q2",Table1[[#This Row],[Credit Amount]],"")</f>
        <v>-92.89</v>
      </c>
      <c r="K1411" t="str">
        <f>IF(Table1[[#This Row],[Quarter]]="Q3",Table1[[#This Row],[Credit Amount]],"")</f>
        <v/>
      </c>
      <c r="L1411" t="str">
        <f>IF(Table1[[#This Row],[Transaction Type]]="Upgrade",Table1[[#This Row],[Credit Amount]],IF(Table1[[#This Row],[Transaction Type]]="Activation",Table1[[#This Row],[Credit Amount]],""))</f>
        <v/>
      </c>
      <c r="M1411">
        <f>IF(Table1[[#This Row],[Transaction Type]]="Maintenance",Table1[[#This Row],[Credit Amount]],"")</f>
        <v>-92.89</v>
      </c>
      <c r="N1411">
        <v>10100</v>
      </c>
      <c r="O1411" t="s">
        <v>2489</v>
      </c>
      <c r="P1411" t="s">
        <v>2589</v>
      </c>
      <c r="Q1411" t="s">
        <v>289</v>
      </c>
      <c r="R1411">
        <v>10046</v>
      </c>
      <c r="S1411" t="s">
        <v>2489</v>
      </c>
      <c r="T1411" t="s">
        <v>2535</v>
      </c>
      <c r="U1411" t="s">
        <v>290</v>
      </c>
      <c r="V1411" t="s">
        <v>103</v>
      </c>
      <c r="W1411">
        <v>100004250</v>
      </c>
      <c r="X1411">
        <v>8005553251</v>
      </c>
      <c r="Y1411" t="s">
        <v>2595</v>
      </c>
      <c r="Z1411" t="s">
        <v>5839</v>
      </c>
      <c r="AA1411" s="13">
        <v>-92.89</v>
      </c>
      <c r="AB1411" s="14">
        <v>42504</v>
      </c>
      <c r="AC1411" t="s">
        <v>36</v>
      </c>
    </row>
    <row r="1412" spans="1:29" x14ac:dyDescent="0.25">
      <c r="A1412" t="str">
        <f>CONCATENATE("Q",ROUNDUP(MONTH(Table1[[#This Row],[Month]])/3,0))</f>
        <v>Q2</v>
      </c>
      <c r="B1412" s="14">
        <f>EOMONTH(Table1[[#This Row],[Credit Date]],-1)+1</f>
        <v>42491</v>
      </c>
      <c r="C1412" t="str">
        <f>CONCATENATE(Table1[[#This Row],[Issuer Last Name]],", ",Table1[[#This Row],[Issuer First Name]])</f>
        <v>No. 100, Employee</v>
      </c>
      <c r="D1412" t="str">
        <f>CONCATENATE(Table1[[#This Row],[Approver Last Name]],", ",Table1[[#This Row],[Approver First Name]])</f>
        <v>No. 046, Employee</v>
      </c>
      <c r="E1412" t="str">
        <f>CONCATENATE(Table1[[#This Row],[Customer Last Name]],", ",Table1[[#This Row],[Customer First Name]])</f>
        <v>No. 13842, Client</v>
      </c>
      <c r="F14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12" t="str">
        <f>IF(Table1[[#This Row],[Transaction Type]]="Maintenance","Non-Sales","Sales")</f>
        <v>Non-Sales</v>
      </c>
      <c r="H1412">
        <f>IF(Table1[[#This Row],[Quarter]]="q2",1,"")</f>
        <v>1</v>
      </c>
      <c r="I1412" t="str">
        <f>IF(Table1[[#This Row],[Quarter]]="q3",1,"")</f>
        <v/>
      </c>
      <c r="J1412">
        <f>IF(Table1[[#This Row],[Quarter]]="Q2",Table1[[#This Row],[Credit Amount]],"")</f>
        <v>-63.23</v>
      </c>
      <c r="K1412" t="str">
        <f>IF(Table1[[#This Row],[Quarter]]="Q3",Table1[[#This Row],[Credit Amount]],"")</f>
        <v/>
      </c>
      <c r="L1412" t="str">
        <f>IF(Table1[[#This Row],[Transaction Type]]="Upgrade",Table1[[#This Row],[Credit Amount]],IF(Table1[[#This Row],[Transaction Type]]="Activation",Table1[[#This Row],[Credit Amount]],""))</f>
        <v/>
      </c>
      <c r="M1412">
        <f>IF(Table1[[#This Row],[Transaction Type]]="Maintenance",Table1[[#This Row],[Credit Amount]],"")</f>
        <v>-63.23</v>
      </c>
      <c r="N1412">
        <v>10100</v>
      </c>
      <c r="O1412" t="s">
        <v>2489</v>
      </c>
      <c r="P1412" t="s">
        <v>2589</v>
      </c>
      <c r="Q1412" t="s">
        <v>289</v>
      </c>
      <c r="R1412">
        <v>10046</v>
      </c>
      <c r="S1412" t="s">
        <v>2489</v>
      </c>
      <c r="T1412" t="s">
        <v>2535</v>
      </c>
      <c r="U1412" t="s">
        <v>290</v>
      </c>
      <c r="V1412" t="s">
        <v>103</v>
      </c>
      <c r="W1412">
        <v>100004841</v>
      </c>
      <c r="X1412">
        <v>8005553842</v>
      </c>
      <c r="Y1412" t="s">
        <v>2595</v>
      </c>
      <c r="Z1412" t="s">
        <v>6430</v>
      </c>
      <c r="AA1412" s="13">
        <v>-63.23</v>
      </c>
      <c r="AB1412" s="14">
        <v>42509</v>
      </c>
      <c r="AC1412" t="s">
        <v>36</v>
      </c>
    </row>
    <row r="1413" spans="1:29" x14ac:dyDescent="0.25">
      <c r="A1413" t="str">
        <f>CONCATENATE("Q",ROUNDUP(MONTH(Table1[[#This Row],[Month]])/3,0))</f>
        <v>Q2</v>
      </c>
      <c r="B1413" s="14">
        <f>EOMONTH(Table1[[#This Row],[Credit Date]],-1)+1</f>
        <v>42491</v>
      </c>
      <c r="C1413" t="str">
        <f>CONCATENATE(Table1[[#This Row],[Issuer Last Name]],", ",Table1[[#This Row],[Issuer First Name]])</f>
        <v>No. 100, Employee</v>
      </c>
      <c r="D1413" t="str">
        <f>CONCATENATE(Table1[[#This Row],[Approver Last Name]],", ",Table1[[#This Row],[Approver First Name]])</f>
        <v>No. 046, Employee</v>
      </c>
      <c r="E1413" t="str">
        <f>CONCATENATE(Table1[[#This Row],[Customer Last Name]],", ",Table1[[#This Row],[Customer First Name]])</f>
        <v>No. 12347, Client</v>
      </c>
      <c r="F1413" t="str">
        <f>IF(Table1[[#This Row],[Credit Amount]]&gt;-19.99,"Less than 19.99",IF(Table1[[#This Row],[Credit Amount]]=-20,"20",IF(Table1[[#This Row],[Credit Amount]]&gt;-49.98,"20.01-49.98",IF(Table1[[#This Row],[Credit Amount]]=-49.99,"49.99",IF(Table1[[#This Row],[Credit Amount]]=-50,"50",IF(Table1[[#This Row],[Credit Amount]]&lt;-50.01,"Greater than 50"))))))</f>
        <v>20.01-49.98</v>
      </c>
      <c r="G1413" t="str">
        <f>IF(Table1[[#This Row],[Transaction Type]]="Maintenance","Non-Sales","Sales")</f>
        <v>Sales</v>
      </c>
      <c r="H1413">
        <f>IF(Table1[[#This Row],[Quarter]]="q2",1,"")</f>
        <v>1</v>
      </c>
      <c r="I1413" t="str">
        <f>IF(Table1[[#This Row],[Quarter]]="q3",1,"")</f>
        <v/>
      </c>
      <c r="J1413">
        <f>IF(Table1[[#This Row],[Quarter]]="Q2",Table1[[#This Row],[Credit Amount]],"")</f>
        <v>-22.24</v>
      </c>
      <c r="K1413" t="str">
        <f>IF(Table1[[#This Row],[Quarter]]="Q3",Table1[[#This Row],[Credit Amount]],"")</f>
        <v/>
      </c>
      <c r="L1413">
        <f>IF(Table1[[#This Row],[Transaction Type]]="Upgrade",Table1[[#This Row],[Credit Amount]],IF(Table1[[#This Row],[Transaction Type]]="Activation",Table1[[#This Row],[Credit Amount]],""))</f>
        <v>-22.24</v>
      </c>
      <c r="M1413" t="str">
        <f>IF(Table1[[#This Row],[Transaction Type]]="Maintenance",Table1[[#This Row],[Credit Amount]],"")</f>
        <v/>
      </c>
      <c r="N1413">
        <v>10100</v>
      </c>
      <c r="O1413" t="s">
        <v>2489</v>
      </c>
      <c r="P1413" t="s">
        <v>2589</v>
      </c>
      <c r="Q1413" t="s">
        <v>289</v>
      </c>
      <c r="R1413">
        <v>10046</v>
      </c>
      <c r="S1413" t="s">
        <v>2489</v>
      </c>
      <c r="T1413" t="s">
        <v>2535</v>
      </c>
      <c r="U1413" t="s">
        <v>290</v>
      </c>
      <c r="V1413" t="s">
        <v>103</v>
      </c>
      <c r="W1413">
        <v>100003346</v>
      </c>
      <c r="X1413">
        <v>8005552347</v>
      </c>
      <c r="Y1413" t="s">
        <v>2595</v>
      </c>
      <c r="Z1413" t="s">
        <v>4942</v>
      </c>
      <c r="AA1413" s="13">
        <v>-22.24</v>
      </c>
      <c r="AB1413" s="14">
        <v>42520</v>
      </c>
      <c r="AC1413" t="s">
        <v>37</v>
      </c>
    </row>
    <row r="1414" spans="1:29" x14ac:dyDescent="0.25">
      <c r="A1414" t="str">
        <f>CONCATENATE("Q",ROUNDUP(MONTH(Table1[[#This Row],[Month]])/3,0))</f>
        <v>Q2</v>
      </c>
      <c r="B1414" s="14">
        <f>EOMONTH(Table1[[#This Row],[Credit Date]],-1)+1</f>
        <v>42522</v>
      </c>
      <c r="C1414" t="str">
        <f>CONCATENATE(Table1[[#This Row],[Issuer Last Name]],", ",Table1[[#This Row],[Issuer First Name]])</f>
        <v>No. 100, Employee</v>
      </c>
      <c r="D1414" t="str">
        <f>CONCATENATE(Table1[[#This Row],[Approver Last Name]],", ",Table1[[#This Row],[Approver First Name]])</f>
        <v>No. 046, Employee</v>
      </c>
      <c r="E1414" t="str">
        <f>CONCATENATE(Table1[[#This Row],[Customer Last Name]],", ",Table1[[#This Row],[Customer First Name]])</f>
        <v>No. 11430, Client</v>
      </c>
      <c r="F1414" t="str">
        <f>IF(Table1[[#This Row],[Credit Amount]]&gt;-19.99,"Less than 19.99",IF(Table1[[#This Row],[Credit Amount]]=-20,"20",IF(Table1[[#This Row],[Credit Amount]]&gt;-49.98,"20.01-49.98",IF(Table1[[#This Row],[Credit Amount]]=-49.99,"49.99",IF(Table1[[#This Row],[Credit Amount]]=-50,"50",IF(Table1[[#This Row],[Credit Amount]]&lt;-50.01,"Greater than 50"))))))</f>
        <v>20.01-49.98</v>
      </c>
      <c r="G1414" t="str">
        <f>IF(Table1[[#This Row],[Transaction Type]]="Maintenance","Non-Sales","Sales")</f>
        <v>Non-Sales</v>
      </c>
      <c r="H1414">
        <f>IF(Table1[[#This Row],[Quarter]]="q2",1,"")</f>
        <v>1</v>
      </c>
      <c r="I1414" t="str">
        <f>IF(Table1[[#This Row],[Quarter]]="q3",1,"")</f>
        <v/>
      </c>
      <c r="J1414">
        <f>IF(Table1[[#This Row],[Quarter]]="Q2",Table1[[#This Row],[Credit Amount]],"")</f>
        <v>-28.34</v>
      </c>
      <c r="K1414" t="str">
        <f>IF(Table1[[#This Row],[Quarter]]="Q3",Table1[[#This Row],[Credit Amount]],"")</f>
        <v/>
      </c>
      <c r="L1414" t="str">
        <f>IF(Table1[[#This Row],[Transaction Type]]="Upgrade",Table1[[#This Row],[Credit Amount]],IF(Table1[[#This Row],[Transaction Type]]="Activation",Table1[[#This Row],[Credit Amount]],""))</f>
        <v/>
      </c>
      <c r="M1414">
        <f>IF(Table1[[#This Row],[Transaction Type]]="Maintenance",Table1[[#This Row],[Credit Amount]],"")</f>
        <v>-28.34</v>
      </c>
      <c r="N1414">
        <v>10100</v>
      </c>
      <c r="O1414" t="s">
        <v>2489</v>
      </c>
      <c r="P1414" t="s">
        <v>2589</v>
      </c>
      <c r="Q1414" t="s">
        <v>289</v>
      </c>
      <c r="R1414">
        <v>10046</v>
      </c>
      <c r="S1414" t="s">
        <v>2489</v>
      </c>
      <c r="T1414" t="s">
        <v>2535</v>
      </c>
      <c r="U1414" t="s">
        <v>290</v>
      </c>
      <c r="V1414" t="s">
        <v>103</v>
      </c>
      <c r="W1414">
        <v>100002429</v>
      </c>
      <c r="X1414">
        <v>8005551430</v>
      </c>
      <c r="Y1414" t="s">
        <v>2595</v>
      </c>
      <c r="Z1414" t="s">
        <v>4025</v>
      </c>
      <c r="AA1414" s="13">
        <v>-28.34</v>
      </c>
      <c r="AB1414" s="14">
        <v>42524</v>
      </c>
      <c r="AC1414" t="s">
        <v>36</v>
      </c>
    </row>
    <row r="1415" spans="1:29" x14ac:dyDescent="0.25">
      <c r="A1415" t="str">
        <f>CONCATENATE("Q",ROUNDUP(MONTH(Table1[[#This Row],[Month]])/3,0))</f>
        <v>Q2</v>
      </c>
      <c r="B1415" s="14">
        <f>EOMONTH(Table1[[#This Row],[Credit Date]],-1)+1</f>
        <v>42522</v>
      </c>
      <c r="C1415" t="str">
        <f>CONCATENATE(Table1[[#This Row],[Issuer Last Name]],", ",Table1[[#This Row],[Issuer First Name]])</f>
        <v>No. 100, Employee</v>
      </c>
      <c r="D1415" t="str">
        <f>CONCATENATE(Table1[[#This Row],[Approver Last Name]],", ",Table1[[#This Row],[Approver First Name]])</f>
        <v>No. 046, Employee</v>
      </c>
      <c r="E1415" t="str">
        <f>CONCATENATE(Table1[[#This Row],[Customer Last Name]],", ",Table1[[#This Row],[Customer First Name]])</f>
        <v>No. 12853, Client</v>
      </c>
      <c r="F1415" t="str">
        <f>IF(Table1[[#This Row],[Credit Amount]]&gt;-19.99,"Less than 19.99",IF(Table1[[#This Row],[Credit Amount]]=-20,"20",IF(Table1[[#This Row],[Credit Amount]]&gt;-49.98,"20.01-49.98",IF(Table1[[#This Row],[Credit Amount]]=-49.99,"49.99",IF(Table1[[#This Row],[Credit Amount]]=-50,"50",IF(Table1[[#This Row],[Credit Amount]]&lt;-50.01,"Greater than 50"))))))</f>
        <v>20.01-49.98</v>
      </c>
      <c r="G1415" t="str">
        <f>IF(Table1[[#This Row],[Transaction Type]]="Maintenance","Non-Sales","Sales")</f>
        <v>Non-Sales</v>
      </c>
      <c r="H1415">
        <f>IF(Table1[[#This Row],[Quarter]]="q2",1,"")</f>
        <v>1</v>
      </c>
      <c r="I1415" t="str">
        <f>IF(Table1[[#This Row],[Quarter]]="q3",1,"")</f>
        <v/>
      </c>
      <c r="J1415">
        <f>IF(Table1[[#This Row],[Quarter]]="Q2",Table1[[#This Row],[Credit Amount]],"")</f>
        <v>-46.99</v>
      </c>
      <c r="K1415" t="str">
        <f>IF(Table1[[#This Row],[Quarter]]="Q3",Table1[[#This Row],[Credit Amount]],"")</f>
        <v/>
      </c>
      <c r="L1415" t="str">
        <f>IF(Table1[[#This Row],[Transaction Type]]="Upgrade",Table1[[#This Row],[Credit Amount]],IF(Table1[[#This Row],[Transaction Type]]="Activation",Table1[[#This Row],[Credit Amount]],""))</f>
        <v/>
      </c>
      <c r="M1415">
        <f>IF(Table1[[#This Row],[Transaction Type]]="Maintenance",Table1[[#This Row],[Credit Amount]],"")</f>
        <v>-46.99</v>
      </c>
      <c r="N1415">
        <v>10100</v>
      </c>
      <c r="O1415" t="s">
        <v>2489</v>
      </c>
      <c r="P1415" t="s">
        <v>2589</v>
      </c>
      <c r="Q1415" t="s">
        <v>289</v>
      </c>
      <c r="R1415">
        <v>10046</v>
      </c>
      <c r="S1415" t="s">
        <v>2489</v>
      </c>
      <c r="T1415" t="s">
        <v>2535</v>
      </c>
      <c r="U1415" t="s">
        <v>290</v>
      </c>
      <c r="V1415" t="s">
        <v>103</v>
      </c>
      <c r="W1415">
        <v>100003852</v>
      </c>
      <c r="X1415">
        <v>8005552853</v>
      </c>
      <c r="Y1415" t="s">
        <v>2595</v>
      </c>
      <c r="Z1415" t="s">
        <v>5444</v>
      </c>
      <c r="AA1415" s="13">
        <v>-46.99</v>
      </c>
      <c r="AB1415" s="14">
        <v>42525</v>
      </c>
      <c r="AC1415" t="s">
        <v>36</v>
      </c>
    </row>
    <row r="1416" spans="1:29" x14ac:dyDescent="0.25">
      <c r="A1416" t="str">
        <f>CONCATENATE("Q",ROUNDUP(MONTH(Table1[[#This Row],[Month]])/3,0))</f>
        <v>Q2</v>
      </c>
      <c r="B1416" s="14">
        <f>EOMONTH(Table1[[#This Row],[Credit Date]],-1)+1</f>
        <v>42522</v>
      </c>
      <c r="C1416" t="str">
        <f>CONCATENATE(Table1[[#This Row],[Issuer Last Name]],", ",Table1[[#This Row],[Issuer First Name]])</f>
        <v>No. 100, Employee</v>
      </c>
      <c r="D1416" t="str">
        <f>CONCATENATE(Table1[[#This Row],[Approver Last Name]],", ",Table1[[#This Row],[Approver First Name]])</f>
        <v>No. 046, Employee</v>
      </c>
      <c r="E1416" t="str">
        <f>CONCATENATE(Table1[[#This Row],[Customer Last Name]],", ",Table1[[#This Row],[Customer First Name]])</f>
        <v>No. 10807, Client</v>
      </c>
      <c r="F14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16" t="str">
        <f>IF(Table1[[#This Row],[Transaction Type]]="Maintenance","Non-Sales","Sales")</f>
        <v>Non-Sales</v>
      </c>
      <c r="H1416">
        <f>IF(Table1[[#This Row],[Quarter]]="q2",1,"")</f>
        <v>1</v>
      </c>
      <c r="I1416" t="str">
        <f>IF(Table1[[#This Row],[Quarter]]="q3",1,"")</f>
        <v/>
      </c>
      <c r="J1416">
        <f>IF(Table1[[#This Row],[Quarter]]="Q2",Table1[[#This Row],[Credit Amount]],"")</f>
        <v>-84.79</v>
      </c>
      <c r="K1416" t="str">
        <f>IF(Table1[[#This Row],[Quarter]]="Q3",Table1[[#This Row],[Credit Amount]],"")</f>
        <v/>
      </c>
      <c r="L1416" t="str">
        <f>IF(Table1[[#This Row],[Transaction Type]]="Upgrade",Table1[[#This Row],[Credit Amount]],IF(Table1[[#This Row],[Transaction Type]]="Activation",Table1[[#This Row],[Credit Amount]],""))</f>
        <v/>
      </c>
      <c r="M1416">
        <f>IF(Table1[[#This Row],[Transaction Type]]="Maintenance",Table1[[#This Row],[Credit Amount]],"")</f>
        <v>-84.79</v>
      </c>
      <c r="N1416">
        <v>10100</v>
      </c>
      <c r="O1416" t="s">
        <v>2489</v>
      </c>
      <c r="P1416" t="s">
        <v>2589</v>
      </c>
      <c r="Q1416" t="s">
        <v>289</v>
      </c>
      <c r="R1416">
        <v>10046</v>
      </c>
      <c r="S1416" t="s">
        <v>2489</v>
      </c>
      <c r="T1416" t="s">
        <v>2535</v>
      </c>
      <c r="U1416" t="s">
        <v>290</v>
      </c>
      <c r="V1416" t="s">
        <v>103</v>
      </c>
      <c r="W1416">
        <v>100001806</v>
      </c>
      <c r="X1416">
        <v>8005550807</v>
      </c>
      <c r="Y1416" t="s">
        <v>2595</v>
      </c>
      <c r="Z1416" t="s">
        <v>3402</v>
      </c>
      <c r="AA1416" s="13">
        <v>-84.79</v>
      </c>
      <c r="AB1416" s="14">
        <v>42528</v>
      </c>
      <c r="AC1416" t="s">
        <v>36</v>
      </c>
    </row>
    <row r="1417" spans="1:29" x14ac:dyDescent="0.25">
      <c r="A1417" t="str">
        <f>CONCATENATE("Q",ROUNDUP(MONTH(Table1[[#This Row],[Month]])/3,0))</f>
        <v>Q2</v>
      </c>
      <c r="B1417" s="14">
        <f>EOMONTH(Table1[[#This Row],[Credit Date]],-1)+1</f>
        <v>42522</v>
      </c>
      <c r="C1417" t="str">
        <f>CONCATENATE(Table1[[#This Row],[Issuer Last Name]],", ",Table1[[#This Row],[Issuer First Name]])</f>
        <v>No. 100, Employee</v>
      </c>
      <c r="D1417" t="str">
        <f>CONCATENATE(Table1[[#This Row],[Approver Last Name]],", ",Table1[[#This Row],[Approver First Name]])</f>
        <v>No. 046, Employee</v>
      </c>
      <c r="E1417" t="str">
        <f>CONCATENATE(Table1[[#This Row],[Customer Last Name]],", ",Table1[[#This Row],[Customer First Name]])</f>
        <v>No. 11191, Client</v>
      </c>
      <c r="F1417" t="str">
        <f>IF(Table1[[#This Row],[Credit Amount]]&gt;-19.99,"Less than 19.99",IF(Table1[[#This Row],[Credit Amount]]=-20,"20",IF(Table1[[#This Row],[Credit Amount]]&gt;-49.98,"20.01-49.98",IF(Table1[[#This Row],[Credit Amount]]=-49.99,"49.99",IF(Table1[[#This Row],[Credit Amount]]=-50,"50",IF(Table1[[#This Row],[Credit Amount]]&lt;-50.01,"Greater than 50"))))))</f>
        <v>20.01-49.98</v>
      </c>
      <c r="G1417" t="str">
        <f>IF(Table1[[#This Row],[Transaction Type]]="Maintenance","Non-Sales","Sales")</f>
        <v>Non-Sales</v>
      </c>
      <c r="H1417">
        <f>IF(Table1[[#This Row],[Quarter]]="q2",1,"")</f>
        <v>1</v>
      </c>
      <c r="I1417" t="str">
        <f>IF(Table1[[#This Row],[Quarter]]="q3",1,"")</f>
        <v/>
      </c>
      <c r="J1417">
        <f>IF(Table1[[#This Row],[Quarter]]="Q2",Table1[[#This Row],[Credit Amount]],"")</f>
        <v>-44.4</v>
      </c>
      <c r="K1417" t="str">
        <f>IF(Table1[[#This Row],[Quarter]]="Q3",Table1[[#This Row],[Credit Amount]],"")</f>
        <v/>
      </c>
      <c r="L1417" t="str">
        <f>IF(Table1[[#This Row],[Transaction Type]]="Upgrade",Table1[[#This Row],[Credit Amount]],IF(Table1[[#This Row],[Transaction Type]]="Activation",Table1[[#This Row],[Credit Amount]],""))</f>
        <v/>
      </c>
      <c r="M1417">
        <f>IF(Table1[[#This Row],[Transaction Type]]="Maintenance",Table1[[#This Row],[Credit Amount]],"")</f>
        <v>-44.4</v>
      </c>
      <c r="N1417">
        <v>10100</v>
      </c>
      <c r="O1417" t="s">
        <v>2489</v>
      </c>
      <c r="P1417" t="s">
        <v>2589</v>
      </c>
      <c r="Q1417" t="s">
        <v>289</v>
      </c>
      <c r="R1417">
        <v>10046</v>
      </c>
      <c r="S1417" t="s">
        <v>2489</v>
      </c>
      <c r="T1417" t="s">
        <v>2535</v>
      </c>
      <c r="U1417" t="s">
        <v>290</v>
      </c>
      <c r="V1417" t="s">
        <v>103</v>
      </c>
      <c r="W1417">
        <v>100002190</v>
      </c>
      <c r="X1417">
        <v>8005551191</v>
      </c>
      <c r="Y1417" t="s">
        <v>2595</v>
      </c>
      <c r="Z1417" t="s">
        <v>3786</v>
      </c>
      <c r="AA1417" s="13">
        <v>-44.4</v>
      </c>
      <c r="AB1417" s="14">
        <v>42533</v>
      </c>
      <c r="AC1417" t="s">
        <v>36</v>
      </c>
    </row>
    <row r="1418" spans="1:29" x14ac:dyDescent="0.25">
      <c r="A1418" t="str">
        <f>CONCATENATE("Q",ROUNDUP(MONTH(Table1[[#This Row],[Month]])/3,0))</f>
        <v>Q2</v>
      </c>
      <c r="B1418" s="14">
        <f>EOMONTH(Table1[[#This Row],[Credit Date]],-1)+1</f>
        <v>42522</v>
      </c>
      <c r="C1418" t="str">
        <f>CONCATENATE(Table1[[#This Row],[Issuer Last Name]],", ",Table1[[#This Row],[Issuer First Name]])</f>
        <v>No. 100, Employee</v>
      </c>
      <c r="D1418" t="str">
        <f>CONCATENATE(Table1[[#This Row],[Approver Last Name]],", ",Table1[[#This Row],[Approver First Name]])</f>
        <v>No. 046, Employee</v>
      </c>
      <c r="E1418" t="str">
        <f>CONCATENATE(Table1[[#This Row],[Customer Last Name]],", ",Table1[[#This Row],[Customer First Name]])</f>
        <v>No. 13080, Client</v>
      </c>
      <c r="F1418" t="str">
        <f>IF(Table1[[#This Row],[Credit Amount]]&gt;-19.99,"Less than 19.99",IF(Table1[[#This Row],[Credit Amount]]=-20,"20",IF(Table1[[#This Row],[Credit Amount]]&gt;-49.98,"20.01-49.98",IF(Table1[[#This Row],[Credit Amount]]=-49.99,"49.99",IF(Table1[[#This Row],[Credit Amount]]=-50,"50",IF(Table1[[#This Row],[Credit Amount]]&lt;-50.01,"Greater than 50"))))))</f>
        <v>20.01-49.98</v>
      </c>
      <c r="G1418" t="str">
        <f>IF(Table1[[#This Row],[Transaction Type]]="Maintenance","Non-Sales","Sales")</f>
        <v>Non-Sales</v>
      </c>
      <c r="H1418">
        <f>IF(Table1[[#This Row],[Quarter]]="q2",1,"")</f>
        <v>1</v>
      </c>
      <c r="I1418" t="str">
        <f>IF(Table1[[#This Row],[Quarter]]="q3",1,"")</f>
        <v/>
      </c>
      <c r="J1418">
        <f>IF(Table1[[#This Row],[Quarter]]="Q2",Table1[[#This Row],[Credit Amount]],"")</f>
        <v>-45.27</v>
      </c>
      <c r="K1418" t="str">
        <f>IF(Table1[[#This Row],[Quarter]]="Q3",Table1[[#This Row],[Credit Amount]],"")</f>
        <v/>
      </c>
      <c r="L1418" t="str">
        <f>IF(Table1[[#This Row],[Transaction Type]]="Upgrade",Table1[[#This Row],[Credit Amount]],IF(Table1[[#This Row],[Transaction Type]]="Activation",Table1[[#This Row],[Credit Amount]],""))</f>
        <v/>
      </c>
      <c r="M1418">
        <f>IF(Table1[[#This Row],[Transaction Type]]="Maintenance",Table1[[#This Row],[Credit Amount]],"")</f>
        <v>-45.27</v>
      </c>
      <c r="N1418">
        <v>10100</v>
      </c>
      <c r="O1418" t="s">
        <v>2489</v>
      </c>
      <c r="P1418" t="s">
        <v>2589</v>
      </c>
      <c r="Q1418" t="s">
        <v>289</v>
      </c>
      <c r="R1418">
        <v>10046</v>
      </c>
      <c r="S1418" t="s">
        <v>2489</v>
      </c>
      <c r="T1418" t="s">
        <v>2535</v>
      </c>
      <c r="U1418" t="s">
        <v>290</v>
      </c>
      <c r="V1418" t="s">
        <v>103</v>
      </c>
      <c r="W1418">
        <v>100004079</v>
      </c>
      <c r="X1418">
        <v>8005553080</v>
      </c>
      <c r="Y1418" t="s">
        <v>2595</v>
      </c>
      <c r="Z1418" t="s">
        <v>5668</v>
      </c>
      <c r="AA1418" s="13">
        <v>-45.27</v>
      </c>
      <c r="AB1418" s="14">
        <v>42537</v>
      </c>
      <c r="AC1418" t="s">
        <v>36</v>
      </c>
    </row>
    <row r="1419" spans="1:29" x14ac:dyDescent="0.25">
      <c r="A1419" t="str">
        <f>CONCATENATE("Q",ROUNDUP(MONTH(Table1[[#This Row],[Month]])/3,0))</f>
        <v>Q2</v>
      </c>
      <c r="B1419" s="14">
        <f>EOMONTH(Table1[[#This Row],[Credit Date]],-1)+1</f>
        <v>42522</v>
      </c>
      <c r="C1419" t="str">
        <f>CONCATENATE(Table1[[#This Row],[Issuer Last Name]],", ",Table1[[#This Row],[Issuer First Name]])</f>
        <v>No. 100, Employee</v>
      </c>
      <c r="D1419" t="str">
        <f>CONCATENATE(Table1[[#This Row],[Approver Last Name]],", ",Table1[[#This Row],[Approver First Name]])</f>
        <v>No. 046, Employee</v>
      </c>
      <c r="E1419" t="str">
        <f>CONCATENATE(Table1[[#This Row],[Customer Last Name]],", ",Table1[[#This Row],[Customer First Name]])</f>
        <v>No. 13771, Client</v>
      </c>
      <c r="F1419" t="str">
        <f>IF(Table1[[#This Row],[Credit Amount]]&gt;-19.99,"Less than 19.99",IF(Table1[[#This Row],[Credit Amount]]=-20,"20",IF(Table1[[#This Row],[Credit Amount]]&gt;-49.98,"20.01-49.98",IF(Table1[[#This Row],[Credit Amount]]=-49.99,"49.99",IF(Table1[[#This Row],[Credit Amount]]=-50,"50",IF(Table1[[#This Row],[Credit Amount]]&lt;-50.01,"Greater than 50"))))))</f>
        <v>20.01-49.98</v>
      </c>
      <c r="G1419" t="str">
        <f>IF(Table1[[#This Row],[Transaction Type]]="Maintenance","Non-Sales","Sales")</f>
        <v>Non-Sales</v>
      </c>
      <c r="H1419">
        <f>IF(Table1[[#This Row],[Quarter]]="q2",1,"")</f>
        <v>1</v>
      </c>
      <c r="I1419" t="str">
        <f>IF(Table1[[#This Row],[Quarter]]="q3",1,"")</f>
        <v/>
      </c>
      <c r="J1419">
        <f>IF(Table1[[#This Row],[Quarter]]="Q2",Table1[[#This Row],[Credit Amount]],"")</f>
        <v>-38.53</v>
      </c>
      <c r="K1419" t="str">
        <f>IF(Table1[[#This Row],[Quarter]]="Q3",Table1[[#This Row],[Credit Amount]],"")</f>
        <v/>
      </c>
      <c r="L1419" t="str">
        <f>IF(Table1[[#This Row],[Transaction Type]]="Upgrade",Table1[[#This Row],[Credit Amount]],IF(Table1[[#This Row],[Transaction Type]]="Activation",Table1[[#This Row],[Credit Amount]],""))</f>
        <v/>
      </c>
      <c r="M1419">
        <f>IF(Table1[[#This Row],[Transaction Type]]="Maintenance",Table1[[#This Row],[Credit Amount]],"")</f>
        <v>-38.53</v>
      </c>
      <c r="N1419">
        <v>10100</v>
      </c>
      <c r="O1419" t="s">
        <v>2489</v>
      </c>
      <c r="P1419" t="s">
        <v>2589</v>
      </c>
      <c r="Q1419" t="s">
        <v>289</v>
      </c>
      <c r="R1419">
        <v>10046</v>
      </c>
      <c r="S1419" t="s">
        <v>2489</v>
      </c>
      <c r="T1419" t="s">
        <v>2535</v>
      </c>
      <c r="U1419" t="s">
        <v>290</v>
      </c>
      <c r="V1419" t="s">
        <v>103</v>
      </c>
      <c r="W1419">
        <v>100004770</v>
      </c>
      <c r="X1419">
        <v>8005553771</v>
      </c>
      <c r="Y1419" t="s">
        <v>2595</v>
      </c>
      <c r="Z1419" t="s">
        <v>6359</v>
      </c>
      <c r="AA1419" s="13">
        <v>-38.53</v>
      </c>
      <c r="AB1419" s="14">
        <v>42541</v>
      </c>
      <c r="AC1419" t="s">
        <v>36</v>
      </c>
    </row>
    <row r="1420" spans="1:29" x14ac:dyDescent="0.25">
      <c r="A1420" t="str">
        <f>CONCATENATE("Q",ROUNDUP(MONTH(Table1[[#This Row],[Month]])/3,0))</f>
        <v>Q2</v>
      </c>
      <c r="B1420" s="14">
        <f>EOMONTH(Table1[[#This Row],[Credit Date]],-1)+1</f>
        <v>42522</v>
      </c>
      <c r="C1420" t="str">
        <f>CONCATENATE(Table1[[#This Row],[Issuer Last Name]],", ",Table1[[#This Row],[Issuer First Name]])</f>
        <v>No. 100, Employee</v>
      </c>
      <c r="D1420" t="str">
        <f>CONCATENATE(Table1[[#This Row],[Approver Last Name]],", ",Table1[[#This Row],[Approver First Name]])</f>
        <v>No. 046, Employee</v>
      </c>
      <c r="E1420" t="str">
        <f>CONCATENATE(Table1[[#This Row],[Customer Last Name]],", ",Table1[[#This Row],[Customer First Name]])</f>
        <v>No. 12290, Client</v>
      </c>
      <c r="F14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20" t="str">
        <f>IF(Table1[[#This Row],[Transaction Type]]="Maintenance","Non-Sales","Sales")</f>
        <v>Non-Sales</v>
      </c>
      <c r="H1420">
        <f>IF(Table1[[#This Row],[Quarter]]="q2",1,"")</f>
        <v>1</v>
      </c>
      <c r="I1420" t="str">
        <f>IF(Table1[[#This Row],[Quarter]]="q3",1,"")</f>
        <v/>
      </c>
      <c r="J1420">
        <f>IF(Table1[[#This Row],[Quarter]]="Q2",Table1[[#This Row],[Credit Amount]],"")</f>
        <v>-62.68</v>
      </c>
      <c r="K1420" t="str">
        <f>IF(Table1[[#This Row],[Quarter]]="Q3",Table1[[#This Row],[Credit Amount]],"")</f>
        <v/>
      </c>
      <c r="L1420" t="str">
        <f>IF(Table1[[#This Row],[Transaction Type]]="Upgrade",Table1[[#This Row],[Credit Amount]],IF(Table1[[#This Row],[Transaction Type]]="Activation",Table1[[#This Row],[Credit Amount]],""))</f>
        <v/>
      </c>
      <c r="M1420">
        <f>IF(Table1[[#This Row],[Transaction Type]]="Maintenance",Table1[[#This Row],[Credit Amount]],"")</f>
        <v>-62.68</v>
      </c>
      <c r="N1420">
        <v>10100</v>
      </c>
      <c r="O1420" t="s">
        <v>2489</v>
      </c>
      <c r="P1420" t="s">
        <v>2589</v>
      </c>
      <c r="Q1420" t="s">
        <v>289</v>
      </c>
      <c r="R1420">
        <v>10046</v>
      </c>
      <c r="S1420" t="s">
        <v>2489</v>
      </c>
      <c r="T1420" t="s">
        <v>2535</v>
      </c>
      <c r="U1420" t="s">
        <v>290</v>
      </c>
      <c r="V1420" t="s">
        <v>103</v>
      </c>
      <c r="W1420">
        <v>100003289</v>
      </c>
      <c r="X1420">
        <v>8005552290</v>
      </c>
      <c r="Y1420" t="s">
        <v>2595</v>
      </c>
      <c r="Z1420" t="s">
        <v>4885</v>
      </c>
      <c r="AA1420" s="13">
        <v>-62.68</v>
      </c>
      <c r="AB1420" s="14">
        <v>42543</v>
      </c>
      <c r="AC1420" t="s">
        <v>36</v>
      </c>
    </row>
    <row r="1421" spans="1:29" x14ac:dyDescent="0.25">
      <c r="A1421" t="str">
        <f>CONCATENATE("Q",ROUNDUP(MONTH(Table1[[#This Row],[Month]])/3,0))</f>
        <v>Q3</v>
      </c>
      <c r="B1421" s="14">
        <f>EOMONTH(Table1[[#This Row],[Credit Date]],-1)+1</f>
        <v>42552</v>
      </c>
      <c r="C1421" t="str">
        <f>CONCATENATE(Table1[[#This Row],[Issuer Last Name]],", ",Table1[[#This Row],[Issuer First Name]])</f>
        <v>No. 100, Employee</v>
      </c>
      <c r="D1421" t="str">
        <f>CONCATENATE(Table1[[#This Row],[Approver Last Name]],", ",Table1[[#This Row],[Approver First Name]])</f>
        <v>No. 100, Employee</v>
      </c>
      <c r="E1421" t="str">
        <f>CONCATENATE(Table1[[#This Row],[Customer Last Name]],", ",Table1[[#This Row],[Customer First Name]])</f>
        <v>No. 10181, Client</v>
      </c>
      <c r="F1421" t="str">
        <f>IF(Table1[[#This Row],[Credit Amount]]&gt;-19.99,"Less than 19.99",IF(Table1[[#This Row],[Credit Amount]]=-20,"20",IF(Table1[[#This Row],[Credit Amount]]&gt;-49.98,"20.01-49.98",IF(Table1[[#This Row],[Credit Amount]]=-49.99,"49.99",IF(Table1[[#This Row],[Credit Amount]]=-50,"50",IF(Table1[[#This Row],[Credit Amount]]&lt;-50.01,"Greater than 50"))))))</f>
        <v>20.01-49.98</v>
      </c>
      <c r="G1421" t="str">
        <f>IF(Table1[[#This Row],[Transaction Type]]="Maintenance","Non-Sales","Sales")</f>
        <v>Non-Sales</v>
      </c>
      <c r="H1421" t="str">
        <f>IF(Table1[[#This Row],[Quarter]]="q2",1,"")</f>
        <v/>
      </c>
      <c r="I1421">
        <f>IF(Table1[[#This Row],[Quarter]]="q3",1,"")</f>
        <v>1</v>
      </c>
      <c r="J1421" t="str">
        <f>IF(Table1[[#This Row],[Quarter]]="Q2",Table1[[#This Row],[Credit Amount]],"")</f>
        <v/>
      </c>
      <c r="K1421">
        <f>IF(Table1[[#This Row],[Quarter]]="Q3",Table1[[#This Row],[Credit Amount]],"")</f>
        <v>-44.84</v>
      </c>
      <c r="L1421" t="str">
        <f>IF(Table1[[#This Row],[Transaction Type]]="Upgrade",Table1[[#This Row],[Credit Amount]],IF(Table1[[#This Row],[Transaction Type]]="Activation",Table1[[#This Row],[Credit Amount]],""))</f>
        <v/>
      </c>
      <c r="M1421">
        <f>IF(Table1[[#This Row],[Transaction Type]]="Maintenance",Table1[[#This Row],[Credit Amount]],"")</f>
        <v>-44.84</v>
      </c>
      <c r="N1421">
        <v>10100</v>
      </c>
      <c r="O1421" t="s">
        <v>2489</v>
      </c>
      <c r="P1421" t="s">
        <v>2589</v>
      </c>
      <c r="Q1421" t="s">
        <v>289</v>
      </c>
      <c r="R1421">
        <v>10100</v>
      </c>
      <c r="S1421" t="s">
        <v>2489</v>
      </c>
      <c r="T1421" t="s">
        <v>2589</v>
      </c>
      <c r="U1421" t="s">
        <v>289</v>
      </c>
      <c r="V1421" t="s">
        <v>103</v>
      </c>
      <c r="W1421">
        <v>100001180</v>
      </c>
      <c r="X1421">
        <v>8005550181</v>
      </c>
      <c r="Y1421" t="s">
        <v>2595</v>
      </c>
      <c r="Z1421" t="s">
        <v>2776</v>
      </c>
      <c r="AA1421" s="13">
        <v>-44.84</v>
      </c>
      <c r="AB1421" s="14">
        <v>42559</v>
      </c>
      <c r="AC1421" t="s">
        <v>36</v>
      </c>
    </row>
    <row r="1422" spans="1:29" x14ac:dyDescent="0.25">
      <c r="A1422" t="str">
        <f>CONCATENATE("Q",ROUNDUP(MONTH(Table1[[#This Row],[Month]])/3,0))</f>
        <v>Q3</v>
      </c>
      <c r="B1422" s="14">
        <f>EOMONTH(Table1[[#This Row],[Credit Date]],-1)+1</f>
        <v>42552</v>
      </c>
      <c r="C1422" t="str">
        <f>CONCATENATE(Table1[[#This Row],[Issuer Last Name]],", ",Table1[[#This Row],[Issuer First Name]])</f>
        <v>No. 100, Employee</v>
      </c>
      <c r="D1422" t="str">
        <f>CONCATENATE(Table1[[#This Row],[Approver Last Name]],", ",Table1[[#This Row],[Approver First Name]])</f>
        <v>No. 046, Employee</v>
      </c>
      <c r="E1422" t="str">
        <f>CONCATENATE(Table1[[#This Row],[Customer Last Name]],", ",Table1[[#This Row],[Customer First Name]])</f>
        <v>No. 14019, Client</v>
      </c>
      <c r="F14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22" t="str">
        <f>IF(Table1[[#This Row],[Transaction Type]]="Maintenance","Non-Sales","Sales")</f>
        <v>Sales</v>
      </c>
      <c r="H1422" t="str">
        <f>IF(Table1[[#This Row],[Quarter]]="q2",1,"")</f>
        <v/>
      </c>
      <c r="I1422">
        <f>IF(Table1[[#This Row],[Quarter]]="q3",1,"")</f>
        <v>1</v>
      </c>
      <c r="J1422" t="str">
        <f>IF(Table1[[#This Row],[Quarter]]="Q2",Table1[[#This Row],[Credit Amount]],"")</f>
        <v/>
      </c>
      <c r="K1422">
        <f>IF(Table1[[#This Row],[Quarter]]="Q3",Table1[[#This Row],[Credit Amount]],"")</f>
        <v>-50.6</v>
      </c>
      <c r="L1422">
        <f>IF(Table1[[#This Row],[Transaction Type]]="Upgrade",Table1[[#This Row],[Credit Amount]],IF(Table1[[#This Row],[Transaction Type]]="Activation",Table1[[#This Row],[Credit Amount]],""))</f>
        <v>-50.6</v>
      </c>
      <c r="M1422" t="str">
        <f>IF(Table1[[#This Row],[Transaction Type]]="Maintenance",Table1[[#This Row],[Credit Amount]],"")</f>
        <v/>
      </c>
      <c r="N1422">
        <v>10100</v>
      </c>
      <c r="O1422" t="s">
        <v>2489</v>
      </c>
      <c r="P1422" t="s">
        <v>2589</v>
      </c>
      <c r="Q1422" t="s">
        <v>289</v>
      </c>
      <c r="R1422">
        <v>10046</v>
      </c>
      <c r="S1422" t="s">
        <v>2489</v>
      </c>
      <c r="T1422" t="s">
        <v>2535</v>
      </c>
      <c r="U1422" t="s">
        <v>290</v>
      </c>
      <c r="V1422" t="s">
        <v>103</v>
      </c>
      <c r="W1422">
        <v>100005018</v>
      </c>
      <c r="X1422">
        <v>8005554019</v>
      </c>
      <c r="Y1422" t="s">
        <v>2595</v>
      </c>
      <c r="Z1422" t="s">
        <v>6607</v>
      </c>
      <c r="AA1422" s="13">
        <v>-50.6</v>
      </c>
      <c r="AB1422" s="14">
        <v>42560</v>
      </c>
      <c r="AC1422" t="s">
        <v>37</v>
      </c>
    </row>
    <row r="1423" spans="1:29" x14ac:dyDescent="0.25">
      <c r="A1423" t="str">
        <f>CONCATENATE("Q",ROUNDUP(MONTH(Table1[[#This Row],[Month]])/3,0))</f>
        <v>Q3</v>
      </c>
      <c r="B1423" s="14">
        <f>EOMONTH(Table1[[#This Row],[Credit Date]],-1)+1</f>
        <v>42552</v>
      </c>
      <c r="C1423" t="str">
        <f>CONCATENATE(Table1[[#This Row],[Issuer Last Name]],", ",Table1[[#This Row],[Issuer First Name]])</f>
        <v>No. 100, Employee</v>
      </c>
      <c r="D1423" t="str">
        <f>CONCATENATE(Table1[[#This Row],[Approver Last Name]],", ",Table1[[#This Row],[Approver First Name]])</f>
        <v>No. 100, Employee</v>
      </c>
      <c r="E1423" t="str">
        <f>CONCATENATE(Table1[[#This Row],[Customer Last Name]],", ",Table1[[#This Row],[Customer First Name]])</f>
        <v>No. 14046, Client</v>
      </c>
      <c r="F1423" t="str">
        <f>IF(Table1[[#This Row],[Credit Amount]]&gt;-19.99,"Less than 19.99",IF(Table1[[#This Row],[Credit Amount]]=-20,"20",IF(Table1[[#This Row],[Credit Amount]]&gt;-49.98,"20.01-49.98",IF(Table1[[#This Row],[Credit Amount]]=-49.99,"49.99",IF(Table1[[#This Row],[Credit Amount]]=-50,"50",IF(Table1[[#This Row],[Credit Amount]]&lt;-50.01,"Greater than 50"))))))</f>
        <v>20.01-49.98</v>
      </c>
      <c r="G1423" t="str">
        <f>IF(Table1[[#This Row],[Transaction Type]]="Maintenance","Non-Sales","Sales")</f>
        <v>Non-Sales</v>
      </c>
      <c r="H1423" t="str">
        <f>IF(Table1[[#This Row],[Quarter]]="q2",1,"")</f>
        <v/>
      </c>
      <c r="I1423">
        <f>IF(Table1[[#This Row],[Quarter]]="q3",1,"")</f>
        <v>1</v>
      </c>
      <c r="J1423" t="str">
        <f>IF(Table1[[#This Row],[Quarter]]="Q2",Table1[[#This Row],[Credit Amount]],"")</f>
        <v/>
      </c>
      <c r="K1423">
        <f>IF(Table1[[#This Row],[Quarter]]="Q3",Table1[[#This Row],[Credit Amount]],"")</f>
        <v>-49.82</v>
      </c>
      <c r="L1423" t="str">
        <f>IF(Table1[[#This Row],[Transaction Type]]="Upgrade",Table1[[#This Row],[Credit Amount]],IF(Table1[[#This Row],[Transaction Type]]="Activation",Table1[[#This Row],[Credit Amount]],""))</f>
        <v/>
      </c>
      <c r="M1423">
        <f>IF(Table1[[#This Row],[Transaction Type]]="Maintenance",Table1[[#This Row],[Credit Amount]],"")</f>
        <v>-49.82</v>
      </c>
      <c r="N1423">
        <v>10100</v>
      </c>
      <c r="O1423" t="s">
        <v>2489</v>
      </c>
      <c r="P1423" t="s">
        <v>2589</v>
      </c>
      <c r="Q1423" t="s">
        <v>289</v>
      </c>
      <c r="R1423">
        <v>10100</v>
      </c>
      <c r="S1423" t="s">
        <v>2489</v>
      </c>
      <c r="T1423" t="s">
        <v>2589</v>
      </c>
      <c r="U1423" t="s">
        <v>289</v>
      </c>
      <c r="V1423" t="s">
        <v>103</v>
      </c>
      <c r="W1423">
        <v>100005045</v>
      </c>
      <c r="X1423">
        <v>8005554046</v>
      </c>
      <c r="Y1423" t="s">
        <v>2595</v>
      </c>
      <c r="Z1423" t="s">
        <v>6634</v>
      </c>
      <c r="AA1423" s="13">
        <v>-49.82</v>
      </c>
      <c r="AB1423" s="14">
        <v>42561</v>
      </c>
      <c r="AC1423" t="s">
        <v>36</v>
      </c>
    </row>
    <row r="1424" spans="1:29" x14ac:dyDescent="0.25">
      <c r="A1424" t="str">
        <f>CONCATENATE("Q",ROUNDUP(MONTH(Table1[[#This Row],[Month]])/3,0))</f>
        <v>Q3</v>
      </c>
      <c r="B1424" s="14">
        <f>EOMONTH(Table1[[#This Row],[Credit Date]],-1)+1</f>
        <v>42552</v>
      </c>
      <c r="C1424" t="str">
        <f>CONCATENATE(Table1[[#This Row],[Issuer Last Name]],", ",Table1[[#This Row],[Issuer First Name]])</f>
        <v>No. 100, Employee</v>
      </c>
      <c r="D1424" t="str">
        <f>CONCATENATE(Table1[[#This Row],[Approver Last Name]],", ",Table1[[#This Row],[Approver First Name]])</f>
        <v>No. 046, Employee</v>
      </c>
      <c r="E1424" t="str">
        <f>CONCATENATE(Table1[[#This Row],[Customer Last Name]],", ",Table1[[#This Row],[Customer First Name]])</f>
        <v>No. 10599, Client</v>
      </c>
      <c r="F14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24" t="str">
        <f>IF(Table1[[#This Row],[Transaction Type]]="Maintenance","Non-Sales","Sales")</f>
        <v>Non-Sales</v>
      </c>
      <c r="H1424" t="str">
        <f>IF(Table1[[#This Row],[Quarter]]="q2",1,"")</f>
        <v/>
      </c>
      <c r="I1424">
        <f>IF(Table1[[#This Row],[Quarter]]="q3",1,"")</f>
        <v>1</v>
      </c>
      <c r="J1424" t="str">
        <f>IF(Table1[[#This Row],[Quarter]]="Q2",Table1[[#This Row],[Credit Amount]],"")</f>
        <v/>
      </c>
      <c r="K1424">
        <f>IF(Table1[[#This Row],[Quarter]]="Q3",Table1[[#This Row],[Credit Amount]],"")</f>
        <v>-51.92</v>
      </c>
      <c r="L1424" t="str">
        <f>IF(Table1[[#This Row],[Transaction Type]]="Upgrade",Table1[[#This Row],[Credit Amount]],IF(Table1[[#This Row],[Transaction Type]]="Activation",Table1[[#This Row],[Credit Amount]],""))</f>
        <v/>
      </c>
      <c r="M1424">
        <f>IF(Table1[[#This Row],[Transaction Type]]="Maintenance",Table1[[#This Row],[Credit Amount]],"")</f>
        <v>-51.92</v>
      </c>
      <c r="N1424">
        <v>10100</v>
      </c>
      <c r="O1424" t="s">
        <v>2489</v>
      </c>
      <c r="P1424" t="s">
        <v>2589</v>
      </c>
      <c r="Q1424" t="s">
        <v>289</v>
      </c>
      <c r="R1424">
        <v>10046</v>
      </c>
      <c r="S1424" t="s">
        <v>2489</v>
      </c>
      <c r="T1424" t="s">
        <v>2535</v>
      </c>
      <c r="U1424" t="s">
        <v>290</v>
      </c>
      <c r="V1424" t="s">
        <v>103</v>
      </c>
      <c r="W1424">
        <v>100001598</v>
      </c>
      <c r="X1424">
        <v>8005550599</v>
      </c>
      <c r="Y1424" t="s">
        <v>2595</v>
      </c>
      <c r="Z1424" t="s">
        <v>3194</v>
      </c>
      <c r="AA1424" s="13">
        <v>-51.92</v>
      </c>
      <c r="AB1424" s="14">
        <v>42564</v>
      </c>
      <c r="AC1424" t="s">
        <v>36</v>
      </c>
    </row>
    <row r="1425" spans="1:29" x14ac:dyDescent="0.25">
      <c r="A1425" t="str">
        <f>CONCATENATE("Q",ROUNDUP(MONTH(Table1[[#This Row],[Month]])/3,0))</f>
        <v>Q3</v>
      </c>
      <c r="B1425" s="14">
        <f>EOMONTH(Table1[[#This Row],[Credit Date]],-1)+1</f>
        <v>42552</v>
      </c>
      <c r="C1425" t="str">
        <f>CONCATENATE(Table1[[#This Row],[Issuer Last Name]],", ",Table1[[#This Row],[Issuer First Name]])</f>
        <v>No. 100, Employee</v>
      </c>
      <c r="D1425" t="str">
        <f>CONCATENATE(Table1[[#This Row],[Approver Last Name]],", ",Table1[[#This Row],[Approver First Name]])</f>
        <v>No. 100, Employee</v>
      </c>
      <c r="E1425" t="str">
        <f>CONCATENATE(Table1[[#This Row],[Customer Last Name]],", ",Table1[[#This Row],[Customer First Name]])</f>
        <v>No. 11273, Client</v>
      </c>
      <c r="F1425" t="str">
        <f>IF(Table1[[#This Row],[Credit Amount]]&gt;-19.99,"Less than 19.99",IF(Table1[[#This Row],[Credit Amount]]=-20,"20",IF(Table1[[#This Row],[Credit Amount]]&gt;-49.98,"20.01-49.98",IF(Table1[[#This Row],[Credit Amount]]=-49.99,"49.99",IF(Table1[[#This Row],[Credit Amount]]=-50,"50",IF(Table1[[#This Row],[Credit Amount]]&lt;-50.01,"Greater than 50"))))))</f>
        <v>20.01-49.98</v>
      </c>
      <c r="G1425" t="str">
        <f>IF(Table1[[#This Row],[Transaction Type]]="Maintenance","Non-Sales","Sales")</f>
        <v>Sales</v>
      </c>
      <c r="H1425" t="str">
        <f>IF(Table1[[#This Row],[Quarter]]="q2",1,"")</f>
        <v/>
      </c>
      <c r="I1425">
        <f>IF(Table1[[#This Row],[Quarter]]="q3",1,"")</f>
        <v>1</v>
      </c>
      <c r="J1425" t="str">
        <f>IF(Table1[[#This Row],[Quarter]]="Q2",Table1[[#This Row],[Credit Amount]],"")</f>
        <v/>
      </c>
      <c r="K1425">
        <f>IF(Table1[[#This Row],[Quarter]]="Q3",Table1[[#This Row],[Credit Amount]],"")</f>
        <v>-24.82</v>
      </c>
      <c r="L1425">
        <f>IF(Table1[[#This Row],[Transaction Type]]="Upgrade",Table1[[#This Row],[Credit Amount]],IF(Table1[[#This Row],[Transaction Type]]="Activation",Table1[[#This Row],[Credit Amount]],""))</f>
        <v>-24.82</v>
      </c>
      <c r="M1425" t="str">
        <f>IF(Table1[[#This Row],[Transaction Type]]="Maintenance",Table1[[#This Row],[Credit Amount]],"")</f>
        <v/>
      </c>
      <c r="N1425">
        <v>10100</v>
      </c>
      <c r="O1425" t="s">
        <v>2489</v>
      </c>
      <c r="P1425" t="s">
        <v>2589</v>
      </c>
      <c r="Q1425" t="s">
        <v>289</v>
      </c>
      <c r="R1425">
        <v>10100</v>
      </c>
      <c r="S1425" t="s">
        <v>2489</v>
      </c>
      <c r="T1425" t="s">
        <v>2589</v>
      </c>
      <c r="U1425" t="s">
        <v>289</v>
      </c>
      <c r="V1425" t="s">
        <v>103</v>
      </c>
      <c r="W1425">
        <v>100002272</v>
      </c>
      <c r="X1425">
        <v>8005551273</v>
      </c>
      <c r="Y1425" t="s">
        <v>2595</v>
      </c>
      <c r="Z1425" t="s">
        <v>3868</v>
      </c>
      <c r="AA1425" s="13">
        <v>-24.82</v>
      </c>
      <c r="AB1425" s="14">
        <v>42566</v>
      </c>
      <c r="AC1425" t="s">
        <v>35</v>
      </c>
    </row>
    <row r="1426" spans="1:29" x14ac:dyDescent="0.25">
      <c r="A1426" t="str">
        <f>CONCATENATE("Q",ROUNDUP(MONTH(Table1[[#This Row],[Month]])/3,0))</f>
        <v>Q3</v>
      </c>
      <c r="B1426" s="14">
        <f>EOMONTH(Table1[[#This Row],[Credit Date]],-1)+1</f>
        <v>42552</v>
      </c>
      <c r="C1426" t="str">
        <f>CONCATENATE(Table1[[#This Row],[Issuer Last Name]],", ",Table1[[#This Row],[Issuer First Name]])</f>
        <v>No. 100, Employee</v>
      </c>
      <c r="D1426" t="str">
        <f>CONCATENATE(Table1[[#This Row],[Approver Last Name]],", ",Table1[[#This Row],[Approver First Name]])</f>
        <v>No. 046, Employee</v>
      </c>
      <c r="E1426" t="str">
        <f>CONCATENATE(Table1[[#This Row],[Customer Last Name]],", ",Table1[[#This Row],[Customer First Name]])</f>
        <v>No. 13202, Client</v>
      </c>
      <c r="F14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26" t="str">
        <f>IF(Table1[[#This Row],[Transaction Type]]="Maintenance","Non-Sales","Sales")</f>
        <v>Sales</v>
      </c>
      <c r="H1426" t="str">
        <f>IF(Table1[[#This Row],[Quarter]]="q2",1,"")</f>
        <v/>
      </c>
      <c r="I1426">
        <f>IF(Table1[[#This Row],[Quarter]]="q3",1,"")</f>
        <v>1</v>
      </c>
      <c r="J1426" t="str">
        <f>IF(Table1[[#This Row],[Quarter]]="Q2",Table1[[#This Row],[Credit Amount]],"")</f>
        <v/>
      </c>
      <c r="K1426">
        <f>IF(Table1[[#This Row],[Quarter]]="Q3",Table1[[#This Row],[Credit Amount]],"")</f>
        <v>-71.239999999999995</v>
      </c>
      <c r="L1426">
        <f>IF(Table1[[#This Row],[Transaction Type]]="Upgrade",Table1[[#This Row],[Credit Amount]],IF(Table1[[#This Row],[Transaction Type]]="Activation",Table1[[#This Row],[Credit Amount]],""))</f>
        <v>-71.239999999999995</v>
      </c>
      <c r="M1426" t="str">
        <f>IF(Table1[[#This Row],[Transaction Type]]="Maintenance",Table1[[#This Row],[Credit Amount]],"")</f>
        <v/>
      </c>
      <c r="N1426">
        <v>10100</v>
      </c>
      <c r="O1426" t="s">
        <v>2489</v>
      </c>
      <c r="P1426" t="s">
        <v>2589</v>
      </c>
      <c r="Q1426" t="s">
        <v>289</v>
      </c>
      <c r="R1426">
        <v>10046</v>
      </c>
      <c r="S1426" t="s">
        <v>2489</v>
      </c>
      <c r="T1426" t="s">
        <v>2535</v>
      </c>
      <c r="U1426" t="s">
        <v>290</v>
      </c>
      <c r="V1426" t="s">
        <v>103</v>
      </c>
      <c r="W1426">
        <v>100004201</v>
      </c>
      <c r="X1426">
        <v>8005553202</v>
      </c>
      <c r="Y1426" t="s">
        <v>2595</v>
      </c>
      <c r="Z1426" t="s">
        <v>5790</v>
      </c>
      <c r="AA1426" s="13">
        <v>-71.239999999999995</v>
      </c>
      <c r="AB1426" s="14">
        <v>42566</v>
      </c>
      <c r="AC1426" t="s">
        <v>37</v>
      </c>
    </row>
    <row r="1427" spans="1:29" x14ac:dyDescent="0.25">
      <c r="A1427" t="str">
        <f>CONCATENATE("Q",ROUNDUP(MONTH(Table1[[#This Row],[Month]])/3,0))</f>
        <v>Q3</v>
      </c>
      <c r="B1427" s="14">
        <f>EOMONTH(Table1[[#This Row],[Credit Date]],-1)+1</f>
        <v>42552</v>
      </c>
      <c r="C1427" t="str">
        <f>CONCATENATE(Table1[[#This Row],[Issuer Last Name]],", ",Table1[[#This Row],[Issuer First Name]])</f>
        <v>No. 100, Employee</v>
      </c>
      <c r="D1427" t="str">
        <f>CONCATENATE(Table1[[#This Row],[Approver Last Name]],", ",Table1[[#This Row],[Approver First Name]])</f>
        <v>No. 046, Employee</v>
      </c>
      <c r="E1427" t="str">
        <f>CONCATENATE(Table1[[#This Row],[Customer Last Name]],", ",Table1[[#This Row],[Customer First Name]])</f>
        <v>No. 13937, Client</v>
      </c>
      <c r="F14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27" t="str">
        <f>IF(Table1[[#This Row],[Transaction Type]]="Maintenance","Non-Sales","Sales")</f>
        <v>Non-Sales</v>
      </c>
      <c r="H1427" t="str">
        <f>IF(Table1[[#This Row],[Quarter]]="q2",1,"")</f>
        <v/>
      </c>
      <c r="I1427">
        <f>IF(Table1[[#This Row],[Quarter]]="q3",1,"")</f>
        <v>1</v>
      </c>
      <c r="J1427" t="str">
        <f>IF(Table1[[#This Row],[Quarter]]="Q2",Table1[[#This Row],[Credit Amount]],"")</f>
        <v/>
      </c>
      <c r="K1427">
        <f>IF(Table1[[#This Row],[Quarter]]="Q3",Table1[[#This Row],[Credit Amount]],"")</f>
        <v>-99.23</v>
      </c>
      <c r="L1427" t="str">
        <f>IF(Table1[[#This Row],[Transaction Type]]="Upgrade",Table1[[#This Row],[Credit Amount]],IF(Table1[[#This Row],[Transaction Type]]="Activation",Table1[[#This Row],[Credit Amount]],""))</f>
        <v/>
      </c>
      <c r="M1427">
        <f>IF(Table1[[#This Row],[Transaction Type]]="Maintenance",Table1[[#This Row],[Credit Amount]],"")</f>
        <v>-99.23</v>
      </c>
      <c r="N1427">
        <v>10100</v>
      </c>
      <c r="O1427" t="s">
        <v>2489</v>
      </c>
      <c r="P1427" t="s">
        <v>2589</v>
      </c>
      <c r="Q1427" t="s">
        <v>289</v>
      </c>
      <c r="R1427">
        <v>10046</v>
      </c>
      <c r="S1427" t="s">
        <v>2489</v>
      </c>
      <c r="T1427" t="s">
        <v>2535</v>
      </c>
      <c r="U1427" t="s">
        <v>290</v>
      </c>
      <c r="V1427" t="s">
        <v>103</v>
      </c>
      <c r="W1427">
        <v>100004936</v>
      </c>
      <c r="X1427">
        <v>8005553937</v>
      </c>
      <c r="Y1427" t="s">
        <v>2595</v>
      </c>
      <c r="Z1427" t="s">
        <v>6525</v>
      </c>
      <c r="AA1427" s="13">
        <v>-99.23</v>
      </c>
      <c r="AB1427" s="14">
        <v>42568</v>
      </c>
      <c r="AC1427" t="s">
        <v>36</v>
      </c>
    </row>
    <row r="1428" spans="1:29" x14ac:dyDescent="0.25">
      <c r="A1428" t="str">
        <f>CONCATENATE("Q",ROUNDUP(MONTH(Table1[[#This Row],[Month]])/3,0))</f>
        <v>Q3</v>
      </c>
      <c r="B1428" s="14">
        <f>EOMONTH(Table1[[#This Row],[Credit Date]],-1)+1</f>
        <v>42552</v>
      </c>
      <c r="C1428" t="str">
        <f>CONCATENATE(Table1[[#This Row],[Issuer Last Name]],", ",Table1[[#This Row],[Issuer First Name]])</f>
        <v>No. 100, Employee</v>
      </c>
      <c r="D1428" t="str">
        <f>CONCATENATE(Table1[[#This Row],[Approver Last Name]],", ",Table1[[#This Row],[Approver First Name]])</f>
        <v>No. 046, Employee</v>
      </c>
      <c r="E1428" t="str">
        <f>CONCATENATE(Table1[[#This Row],[Customer Last Name]],", ",Table1[[#This Row],[Customer First Name]])</f>
        <v>No. 10149, Client</v>
      </c>
      <c r="F14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28" t="str">
        <f>IF(Table1[[#This Row],[Transaction Type]]="Maintenance","Non-Sales","Sales")</f>
        <v>Non-Sales</v>
      </c>
      <c r="H1428" t="str">
        <f>IF(Table1[[#This Row],[Quarter]]="q2",1,"")</f>
        <v/>
      </c>
      <c r="I1428">
        <f>IF(Table1[[#This Row],[Quarter]]="q3",1,"")</f>
        <v>1</v>
      </c>
      <c r="J1428" t="str">
        <f>IF(Table1[[#This Row],[Quarter]]="Q2",Table1[[#This Row],[Credit Amount]],"")</f>
        <v/>
      </c>
      <c r="K1428">
        <f>IF(Table1[[#This Row],[Quarter]]="Q3",Table1[[#This Row],[Credit Amount]],"")</f>
        <v>-53.58</v>
      </c>
      <c r="L1428" t="str">
        <f>IF(Table1[[#This Row],[Transaction Type]]="Upgrade",Table1[[#This Row],[Credit Amount]],IF(Table1[[#This Row],[Transaction Type]]="Activation",Table1[[#This Row],[Credit Amount]],""))</f>
        <v/>
      </c>
      <c r="M1428">
        <f>IF(Table1[[#This Row],[Transaction Type]]="Maintenance",Table1[[#This Row],[Credit Amount]],"")</f>
        <v>-53.58</v>
      </c>
      <c r="N1428">
        <v>10100</v>
      </c>
      <c r="O1428" t="s">
        <v>2489</v>
      </c>
      <c r="P1428" t="s">
        <v>2589</v>
      </c>
      <c r="Q1428" t="s">
        <v>289</v>
      </c>
      <c r="R1428">
        <v>10046</v>
      </c>
      <c r="S1428" t="s">
        <v>2489</v>
      </c>
      <c r="T1428" t="s">
        <v>2535</v>
      </c>
      <c r="U1428" t="s">
        <v>290</v>
      </c>
      <c r="V1428" t="s">
        <v>103</v>
      </c>
      <c r="W1428">
        <v>100001148</v>
      </c>
      <c r="X1428">
        <v>8005550149</v>
      </c>
      <c r="Y1428" t="s">
        <v>2595</v>
      </c>
      <c r="Z1428" t="s">
        <v>2744</v>
      </c>
      <c r="AA1428" s="13">
        <v>-53.58</v>
      </c>
      <c r="AB1428" s="14">
        <v>42568</v>
      </c>
      <c r="AC1428" t="s">
        <v>36</v>
      </c>
    </row>
    <row r="1429" spans="1:29" x14ac:dyDescent="0.25">
      <c r="A1429" t="str">
        <f>CONCATENATE("Q",ROUNDUP(MONTH(Table1[[#This Row],[Month]])/3,0))</f>
        <v>Q3</v>
      </c>
      <c r="B1429" s="14">
        <f>EOMONTH(Table1[[#This Row],[Credit Date]],-1)+1</f>
        <v>42552</v>
      </c>
      <c r="C1429" t="str">
        <f>CONCATENATE(Table1[[#This Row],[Issuer Last Name]],", ",Table1[[#This Row],[Issuer First Name]])</f>
        <v>No. 100, Employee</v>
      </c>
      <c r="D1429" t="str">
        <f>CONCATENATE(Table1[[#This Row],[Approver Last Name]],", ",Table1[[#This Row],[Approver First Name]])</f>
        <v>No. 100, Employee</v>
      </c>
      <c r="E1429" t="str">
        <f>CONCATENATE(Table1[[#This Row],[Customer Last Name]],", ",Table1[[#This Row],[Customer First Name]])</f>
        <v>No. 12039, Client</v>
      </c>
      <c r="F1429" t="str">
        <f>IF(Table1[[#This Row],[Credit Amount]]&gt;-19.99,"Less than 19.99",IF(Table1[[#This Row],[Credit Amount]]=-20,"20",IF(Table1[[#This Row],[Credit Amount]]&gt;-49.98,"20.01-49.98",IF(Table1[[#This Row],[Credit Amount]]=-49.99,"49.99",IF(Table1[[#This Row],[Credit Amount]]=-50,"50",IF(Table1[[#This Row],[Credit Amount]]&lt;-50.01,"Greater than 50"))))))</f>
        <v>20.01-49.98</v>
      </c>
      <c r="G1429" t="str">
        <f>IF(Table1[[#This Row],[Transaction Type]]="Maintenance","Non-Sales","Sales")</f>
        <v>Non-Sales</v>
      </c>
      <c r="H1429" t="str">
        <f>IF(Table1[[#This Row],[Quarter]]="q2",1,"")</f>
        <v/>
      </c>
      <c r="I1429">
        <f>IF(Table1[[#This Row],[Quarter]]="q3",1,"")</f>
        <v>1</v>
      </c>
      <c r="J1429" t="str">
        <f>IF(Table1[[#This Row],[Quarter]]="Q2",Table1[[#This Row],[Credit Amount]],"")</f>
        <v/>
      </c>
      <c r="K1429">
        <f>IF(Table1[[#This Row],[Quarter]]="Q3",Table1[[#This Row],[Credit Amount]],"")</f>
        <v>-27.63</v>
      </c>
      <c r="L1429" t="str">
        <f>IF(Table1[[#This Row],[Transaction Type]]="Upgrade",Table1[[#This Row],[Credit Amount]],IF(Table1[[#This Row],[Transaction Type]]="Activation",Table1[[#This Row],[Credit Amount]],""))</f>
        <v/>
      </c>
      <c r="M1429">
        <f>IF(Table1[[#This Row],[Transaction Type]]="Maintenance",Table1[[#This Row],[Credit Amount]],"")</f>
        <v>-27.63</v>
      </c>
      <c r="N1429">
        <v>10100</v>
      </c>
      <c r="O1429" t="s">
        <v>2489</v>
      </c>
      <c r="P1429" t="s">
        <v>2589</v>
      </c>
      <c r="Q1429" t="s">
        <v>289</v>
      </c>
      <c r="R1429">
        <v>10100</v>
      </c>
      <c r="S1429" t="s">
        <v>2489</v>
      </c>
      <c r="T1429" t="s">
        <v>2589</v>
      </c>
      <c r="U1429" t="s">
        <v>289</v>
      </c>
      <c r="V1429" t="s">
        <v>103</v>
      </c>
      <c r="W1429">
        <v>100003038</v>
      </c>
      <c r="X1429">
        <v>8005552039</v>
      </c>
      <c r="Y1429" t="s">
        <v>2595</v>
      </c>
      <c r="Z1429" t="s">
        <v>4634</v>
      </c>
      <c r="AA1429" s="13">
        <v>-27.63</v>
      </c>
      <c r="AB1429" s="14">
        <v>42569</v>
      </c>
      <c r="AC1429" t="s">
        <v>36</v>
      </c>
    </row>
    <row r="1430" spans="1:29" x14ac:dyDescent="0.25">
      <c r="A1430" t="str">
        <f>CONCATENATE("Q",ROUNDUP(MONTH(Table1[[#This Row],[Month]])/3,0))</f>
        <v>Q3</v>
      </c>
      <c r="B1430" s="14">
        <f>EOMONTH(Table1[[#This Row],[Credit Date]],-1)+1</f>
        <v>42552</v>
      </c>
      <c r="C1430" t="str">
        <f>CONCATENATE(Table1[[#This Row],[Issuer Last Name]],", ",Table1[[#This Row],[Issuer First Name]])</f>
        <v>No. 100, Employee</v>
      </c>
      <c r="D1430" t="str">
        <f>CONCATENATE(Table1[[#This Row],[Approver Last Name]],", ",Table1[[#This Row],[Approver First Name]])</f>
        <v>No. 046, Employee</v>
      </c>
      <c r="E1430" t="str">
        <f>CONCATENATE(Table1[[#This Row],[Customer Last Name]],", ",Table1[[#This Row],[Customer First Name]])</f>
        <v>No. 11307, Client</v>
      </c>
      <c r="F14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30" t="str">
        <f>IF(Table1[[#This Row],[Transaction Type]]="Maintenance","Non-Sales","Sales")</f>
        <v>Non-Sales</v>
      </c>
      <c r="H1430" t="str">
        <f>IF(Table1[[#This Row],[Quarter]]="q2",1,"")</f>
        <v/>
      </c>
      <c r="I1430">
        <f>IF(Table1[[#This Row],[Quarter]]="q3",1,"")</f>
        <v>1</v>
      </c>
      <c r="J1430" t="str">
        <f>IF(Table1[[#This Row],[Quarter]]="Q2",Table1[[#This Row],[Credit Amount]],"")</f>
        <v/>
      </c>
      <c r="K1430">
        <f>IF(Table1[[#This Row],[Quarter]]="Q3",Table1[[#This Row],[Credit Amount]],"")</f>
        <v>-95.04</v>
      </c>
      <c r="L1430" t="str">
        <f>IF(Table1[[#This Row],[Transaction Type]]="Upgrade",Table1[[#This Row],[Credit Amount]],IF(Table1[[#This Row],[Transaction Type]]="Activation",Table1[[#This Row],[Credit Amount]],""))</f>
        <v/>
      </c>
      <c r="M1430">
        <f>IF(Table1[[#This Row],[Transaction Type]]="Maintenance",Table1[[#This Row],[Credit Amount]],"")</f>
        <v>-95.04</v>
      </c>
      <c r="N1430">
        <v>10100</v>
      </c>
      <c r="O1430" t="s">
        <v>2489</v>
      </c>
      <c r="P1430" t="s">
        <v>2589</v>
      </c>
      <c r="Q1430" t="s">
        <v>289</v>
      </c>
      <c r="R1430">
        <v>10046</v>
      </c>
      <c r="S1430" t="s">
        <v>2489</v>
      </c>
      <c r="T1430" t="s">
        <v>2535</v>
      </c>
      <c r="U1430" t="s">
        <v>290</v>
      </c>
      <c r="V1430" t="s">
        <v>103</v>
      </c>
      <c r="W1430">
        <v>100002306</v>
      </c>
      <c r="X1430">
        <v>8005551307</v>
      </c>
      <c r="Y1430" t="s">
        <v>2595</v>
      </c>
      <c r="Z1430" t="s">
        <v>3902</v>
      </c>
      <c r="AA1430" s="13">
        <v>-95.04</v>
      </c>
      <c r="AB1430" s="14">
        <v>42570</v>
      </c>
      <c r="AC1430" t="s">
        <v>36</v>
      </c>
    </row>
    <row r="1431" spans="1:29" x14ac:dyDescent="0.25">
      <c r="A1431" t="str">
        <f>CONCATENATE("Q",ROUNDUP(MONTH(Table1[[#This Row],[Month]])/3,0))</f>
        <v>Q3</v>
      </c>
      <c r="B1431" s="14">
        <f>EOMONTH(Table1[[#This Row],[Credit Date]],-1)+1</f>
        <v>42552</v>
      </c>
      <c r="C1431" t="str">
        <f>CONCATENATE(Table1[[#This Row],[Issuer Last Name]],", ",Table1[[#This Row],[Issuer First Name]])</f>
        <v>No. 100, Employee</v>
      </c>
      <c r="D1431" t="str">
        <f>CONCATENATE(Table1[[#This Row],[Approver Last Name]],", ",Table1[[#This Row],[Approver First Name]])</f>
        <v>No. 046, Employee</v>
      </c>
      <c r="E1431" t="str">
        <f>CONCATENATE(Table1[[#This Row],[Customer Last Name]],", ",Table1[[#This Row],[Customer First Name]])</f>
        <v>No. 12863, Client</v>
      </c>
      <c r="F14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31" t="str">
        <f>IF(Table1[[#This Row],[Transaction Type]]="Maintenance","Non-Sales","Sales")</f>
        <v>Non-Sales</v>
      </c>
      <c r="H1431" t="str">
        <f>IF(Table1[[#This Row],[Quarter]]="q2",1,"")</f>
        <v/>
      </c>
      <c r="I1431">
        <f>IF(Table1[[#This Row],[Quarter]]="q3",1,"")</f>
        <v>1</v>
      </c>
      <c r="J1431" t="str">
        <f>IF(Table1[[#This Row],[Quarter]]="Q2",Table1[[#This Row],[Credit Amount]],"")</f>
        <v/>
      </c>
      <c r="K1431">
        <f>IF(Table1[[#This Row],[Quarter]]="Q3",Table1[[#This Row],[Credit Amount]],"")</f>
        <v>-82.53</v>
      </c>
      <c r="L1431" t="str">
        <f>IF(Table1[[#This Row],[Transaction Type]]="Upgrade",Table1[[#This Row],[Credit Amount]],IF(Table1[[#This Row],[Transaction Type]]="Activation",Table1[[#This Row],[Credit Amount]],""))</f>
        <v/>
      </c>
      <c r="M1431">
        <f>IF(Table1[[#This Row],[Transaction Type]]="Maintenance",Table1[[#This Row],[Credit Amount]],"")</f>
        <v>-82.53</v>
      </c>
      <c r="N1431">
        <v>10100</v>
      </c>
      <c r="O1431" t="s">
        <v>2489</v>
      </c>
      <c r="P1431" t="s">
        <v>2589</v>
      </c>
      <c r="Q1431" t="s">
        <v>289</v>
      </c>
      <c r="R1431">
        <v>10046</v>
      </c>
      <c r="S1431" t="s">
        <v>2489</v>
      </c>
      <c r="T1431" t="s">
        <v>2535</v>
      </c>
      <c r="U1431" t="s">
        <v>290</v>
      </c>
      <c r="V1431" t="s">
        <v>103</v>
      </c>
      <c r="W1431">
        <v>100003862</v>
      </c>
      <c r="X1431">
        <v>8005552863</v>
      </c>
      <c r="Y1431" t="s">
        <v>2595</v>
      </c>
      <c r="Z1431" t="s">
        <v>5454</v>
      </c>
      <c r="AA1431" s="13">
        <v>-82.53</v>
      </c>
      <c r="AB1431" s="14">
        <v>42575</v>
      </c>
      <c r="AC1431" t="s">
        <v>36</v>
      </c>
    </row>
    <row r="1432" spans="1:29" x14ac:dyDescent="0.25">
      <c r="A1432" t="str">
        <f>CONCATENATE("Q",ROUNDUP(MONTH(Table1[[#This Row],[Month]])/3,0))</f>
        <v>Q3</v>
      </c>
      <c r="B1432" s="14">
        <f>EOMONTH(Table1[[#This Row],[Credit Date]],-1)+1</f>
        <v>42552</v>
      </c>
      <c r="C1432" t="str">
        <f>CONCATENATE(Table1[[#This Row],[Issuer Last Name]],", ",Table1[[#This Row],[Issuer First Name]])</f>
        <v>No. 100, Employee</v>
      </c>
      <c r="D1432" t="str">
        <f>CONCATENATE(Table1[[#This Row],[Approver Last Name]],", ",Table1[[#This Row],[Approver First Name]])</f>
        <v>No. 046, Employee</v>
      </c>
      <c r="E1432" t="str">
        <f>CONCATENATE(Table1[[#This Row],[Customer Last Name]],", ",Table1[[#This Row],[Customer First Name]])</f>
        <v>No. 12510, Client</v>
      </c>
      <c r="F14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32" t="str">
        <f>IF(Table1[[#This Row],[Transaction Type]]="Maintenance","Non-Sales","Sales")</f>
        <v>Non-Sales</v>
      </c>
      <c r="H1432" t="str">
        <f>IF(Table1[[#This Row],[Quarter]]="q2",1,"")</f>
        <v/>
      </c>
      <c r="I1432">
        <f>IF(Table1[[#This Row],[Quarter]]="q3",1,"")</f>
        <v>1</v>
      </c>
      <c r="J1432" t="str">
        <f>IF(Table1[[#This Row],[Quarter]]="Q2",Table1[[#This Row],[Credit Amount]],"")</f>
        <v/>
      </c>
      <c r="K1432">
        <f>IF(Table1[[#This Row],[Quarter]]="Q3",Table1[[#This Row],[Credit Amount]],"")</f>
        <v>-80.48</v>
      </c>
      <c r="L1432" t="str">
        <f>IF(Table1[[#This Row],[Transaction Type]]="Upgrade",Table1[[#This Row],[Credit Amount]],IF(Table1[[#This Row],[Transaction Type]]="Activation",Table1[[#This Row],[Credit Amount]],""))</f>
        <v/>
      </c>
      <c r="M1432">
        <f>IF(Table1[[#This Row],[Transaction Type]]="Maintenance",Table1[[#This Row],[Credit Amount]],"")</f>
        <v>-80.48</v>
      </c>
      <c r="N1432">
        <v>10100</v>
      </c>
      <c r="O1432" t="s">
        <v>2489</v>
      </c>
      <c r="P1432" t="s">
        <v>2589</v>
      </c>
      <c r="Q1432" t="s">
        <v>289</v>
      </c>
      <c r="R1432">
        <v>10046</v>
      </c>
      <c r="S1432" t="s">
        <v>2489</v>
      </c>
      <c r="T1432" t="s">
        <v>2535</v>
      </c>
      <c r="U1432" t="s">
        <v>290</v>
      </c>
      <c r="V1432" t="s">
        <v>103</v>
      </c>
      <c r="W1432">
        <v>100003509</v>
      </c>
      <c r="X1432">
        <v>8005552510</v>
      </c>
      <c r="Y1432" t="s">
        <v>2595</v>
      </c>
      <c r="Z1432" t="s">
        <v>5105</v>
      </c>
      <c r="AA1432" s="13">
        <v>-80.48</v>
      </c>
      <c r="AB1432" s="14">
        <v>42576</v>
      </c>
      <c r="AC1432" t="s">
        <v>36</v>
      </c>
    </row>
    <row r="1433" spans="1:29" x14ac:dyDescent="0.25">
      <c r="A1433" t="str">
        <f>CONCATENATE("Q",ROUNDUP(MONTH(Table1[[#This Row],[Month]])/3,0))</f>
        <v>Q3</v>
      </c>
      <c r="B1433" s="14">
        <f>EOMONTH(Table1[[#This Row],[Credit Date]],-1)+1</f>
        <v>42583</v>
      </c>
      <c r="C1433" t="str">
        <f>CONCATENATE(Table1[[#This Row],[Issuer Last Name]],", ",Table1[[#This Row],[Issuer First Name]])</f>
        <v>No. 100, Employee</v>
      </c>
      <c r="D1433" t="str">
        <f>CONCATENATE(Table1[[#This Row],[Approver Last Name]],", ",Table1[[#This Row],[Approver First Name]])</f>
        <v>No. 100, Employee</v>
      </c>
      <c r="E1433" t="str">
        <f>CONCATENATE(Table1[[#This Row],[Customer Last Name]],", ",Table1[[#This Row],[Customer First Name]])</f>
        <v>No. 10088, Client</v>
      </c>
      <c r="F1433" t="str">
        <f>IF(Table1[[#This Row],[Credit Amount]]&gt;-19.99,"Less than 19.99",IF(Table1[[#This Row],[Credit Amount]]=-20,"20",IF(Table1[[#This Row],[Credit Amount]]&gt;-49.98,"20.01-49.98",IF(Table1[[#This Row],[Credit Amount]]=-49.99,"49.99",IF(Table1[[#This Row],[Credit Amount]]=-50,"50",IF(Table1[[#This Row],[Credit Amount]]&lt;-50.01,"Greater than 50"))))))</f>
        <v>20.01-49.98</v>
      </c>
      <c r="G1433" t="str">
        <f>IF(Table1[[#This Row],[Transaction Type]]="Maintenance","Non-Sales","Sales")</f>
        <v>Non-Sales</v>
      </c>
      <c r="H1433" t="str">
        <f>IF(Table1[[#This Row],[Quarter]]="q2",1,"")</f>
        <v/>
      </c>
      <c r="I1433">
        <f>IF(Table1[[#This Row],[Quarter]]="q3",1,"")</f>
        <v>1</v>
      </c>
      <c r="J1433" t="str">
        <f>IF(Table1[[#This Row],[Quarter]]="Q2",Table1[[#This Row],[Credit Amount]],"")</f>
        <v/>
      </c>
      <c r="K1433">
        <f>IF(Table1[[#This Row],[Quarter]]="Q3",Table1[[#This Row],[Credit Amount]],"")</f>
        <v>-41.7</v>
      </c>
      <c r="L1433" t="str">
        <f>IF(Table1[[#This Row],[Transaction Type]]="Upgrade",Table1[[#This Row],[Credit Amount]],IF(Table1[[#This Row],[Transaction Type]]="Activation",Table1[[#This Row],[Credit Amount]],""))</f>
        <v/>
      </c>
      <c r="M1433">
        <f>IF(Table1[[#This Row],[Transaction Type]]="Maintenance",Table1[[#This Row],[Credit Amount]],"")</f>
        <v>-41.7</v>
      </c>
      <c r="N1433">
        <v>10100</v>
      </c>
      <c r="O1433" t="s">
        <v>2489</v>
      </c>
      <c r="P1433" t="s">
        <v>2589</v>
      </c>
      <c r="Q1433" t="s">
        <v>289</v>
      </c>
      <c r="R1433">
        <v>10100</v>
      </c>
      <c r="S1433" t="s">
        <v>2489</v>
      </c>
      <c r="T1433" t="s">
        <v>2589</v>
      </c>
      <c r="U1433" t="s">
        <v>289</v>
      </c>
      <c r="V1433" t="s">
        <v>103</v>
      </c>
      <c r="W1433">
        <v>100001087</v>
      </c>
      <c r="X1433">
        <v>8005550088</v>
      </c>
      <c r="Y1433" t="s">
        <v>2595</v>
      </c>
      <c r="Z1433" t="s">
        <v>2683</v>
      </c>
      <c r="AA1433" s="13">
        <v>-41.7</v>
      </c>
      <c r="AB1433" s="14">
        <v>42593</v>
      </c>
      <c r="AC1433" t="s">
        <v>36</v>
      </c>
    </row>
    <row r="1434" spans="1:29" x14ac:dyDescent="0.25">
      <c r="A1434" t="str">
        <f>CONCATENATE("Q",ROUNDUP(MONTH(Table1[[#This Row],[Month]])/3,0))</f>
        <v>Q3</v>
      </c>
      <c r="B1434" s="14">
        <f>EOMONTH(Table1[[#This Row],[Credit Date]],-1)+1</f>
        <v>42583</v>
      </c>
      <c r="C1434" t="str">
        <f>CONCATENATE(Table1[[#This Row],[Issuer Last Name]],", ",Table1[[#This Row],[Issuer First Name]])</f>
        <v>No. 100, Employee</v>
      </c>
      <c r="D1434" t="str">
        <f>CONCATENATE(Table1[[#This Row],[Approver Last Name]],", ",Table1[[#This Row],[Approver First Name]])</f>
        <v>No. 100, Employee</v>
      </c>
      <c r="E1434" t="str">
        <f>CONCATENATE(Table1[[#This Row],[Customer Last Name]],", ",Table1[[#This Row],[Customer First Name]])</f>
        <v>No. 12195, Client</v>
      </c>
      <c r="F1434" t="str">
        <f>IF(Table1[[#This Row],[Credit Amount]]&gt;-19.99,"Less than 19.99",IF(Table1[[#This Row],[Credit Amount]]=-20,"20",IF(Table1[[#This Row],[Credit Amount]]&gt;-49.98,"20.01-49.98",IF(Table1[[#This Row],[Credit Amount]]=-49.99,"49.99",IF(Table1[[#This Row],[Credit Amount]]=-50,"50",IF(Table1[[#This Row],[Credit Amount]]&lt;-50.01,"Greater than 50"))))))</f>
        <v>20.01-49.98</v>
      </c>
      <c r="G1434" t="str">
        <f>IF(Table1[[#This Row],[Transaction Type]]="Maintenance","Non-Sales","Sales")</f>
        <v>Sales</v>
      </c>
      <c r="H1434" t="str">
        <f>IF(Table1[[#This Row],[Quarter]]="q2",1,"")</f>
        <v/>
      </c>
      <c r="I1434">
        <f>IF(Table1[[#This Row],[Quarter]]="q3",1,"")</f>
        <v>1</v>
      </c>
      <c r="J1434" t="str">
        <f>IF(Table1[[#This Row],[Quarter]]="Q2",Table1[[#This Row],[Credit Amount]],"")</f>
        <v/>
      </c>
      <c r="K1434">
        <f>IF(Table1[[#This Row],[Quarter]]="Q3",Table1[[#This Row],[Credit Amount]],"")</f>
        <v>-34.54</v>
      </c>
      <c r="L1434">
        <f>IF(Table1[[#This Row],[Transaction Type]]="Upgrade",Table1[[#This Row],[Credit Amount]],IF(Table1[[#This Row],[Transaction Type]]="Activation",Table1[[#This Row],[Credit Amount]],""))</f>
        <v>-34.54</v>
      </c>
      <c r="M1434" t="str">
        <f>IF(Table1[[#This Row],[Transaction Type]]="Maintenance",Table1[[#This Row],[Credit Amount]],"")</f>
        <v/>
      </c>
      <c r="N1434">
        <v>10100</v>
      </c>
      <c r="O1434" t="s">
        <v>2489</v>
      </c>
      <c r="P1434" t="s">
        <v>2589</v>
      </c>
      <c r="Q1434" t="s">
        <v>289</v>
      </c>
      <c r="R1434">
        <v>10100</v>
      </c>
      <c r="S1434" t="s">
        <v>2489</v>
      </c>
      <c r="T1434" t="s">
        <v>2589</v>
      </c>
      <c r="U1434" t="s">
        <v>289</v>
      </c>
      <c r="V1434" t="s">
        <v>103</v>
      </c>
      <c r="W1434">
        <v>100003194</v>
      </c>
      <c r="X1434">
        <v>8005552195</v>
      </c>
      <c r="Y1434" t="s">
        <v>2595</v>
      </c>
      <c r="Z1434" t="s">
        <v>4790</v>
      </c>
      <c r="AA1434" s="13">
        <v>-34.54</v>
      </c>
      <c r="AB1434" s="14">
        <v>42601</v>
      </c>
      <c r="AC1434" t="s">
        <v>35</v>
      </c>
    </row>
    <row r="1435" spans="1:29" x14ac:dyDescent="0.25">
      <c r="A1435" t="str">
        <f>CONCATENATE("Q",ROUNDUP(MONTH(Table1[[#This Row],[Month]])/3,0))</f>
        <v>Q3</v>
      </c>
      <c r="B1435" s="14">
        <f>EOMONTH(Table1[[#This Row],[Credit Date]],-1)+1</f>
        <v>42583</v>
      </c>
      <c r="C1435" t="str">
        <f>CONCATENATE(Table1[[#This Row],[Issuer Last Name]],", ",Table1[[#This Row],[Issuer First Name]])</f>
        <v>No. 100, Employee</v>
      </c>
      <c r="D1435" t="str">
        <f>CONCATENATE(Table1[[#This Row],[Approver Last Name]],", ",Table1[[#This Row],[Approver First Name]])</f>
        <v>No. 100, Employee</v>
      </c>
      <c r="E1435" t="str">
        <f>CONCATENATE(Table1[[#This Row],[Customer Last Name]],", ",Table1[[#This Row],[Customer First Name]])</f>
        <v>No. 13459, Client</v>
      </c>
      <c r="F1435" t="str">
        <f>IF(Table1[[#This Row],[Credit Amount]]&gt;-19.99,"Less than 19.99",IF(Table1[[#This Row],[Credit Amount]]=-20,"20",IF(Table1[[#This Row],[Credit Amount]]&gt;-49.98,"20.01-49.98",IF(Table1[[#This Row],[Credit Amount]]=-49.99,"49.99",IF(Table1[[#This Row],[Credit Amount]]=-50,"50",IF(Table1[[#This Row],[Credit Amount]]&lt;-50.01,"Greater than 50"))))))</f>
        <v>20.01-49.98</v>
      </c>
      <c r="G1435" t="str">
        <f>IF(Table1[[#This Row],[Transaction Type]]="Maintenance","Non-Sales","Sales")</f>
        <v>Sales</v>
      </c>
      <c r="H1435" t="str">
        <f>IF(Table1[[#This Row],[Quarter]]="q2",1,"")</f>
        <v/>
      </c>
      <c r="I1435">
        <f>IF(Table1[[#This Row],[Quarter]]="q3",1,"")</f>
        <v>1</v>
      </c>
      <c r="J1435" t="str">
        <f>IF(Table1[[#This Row],[Quarter]]="Q2",Table1[[#This Row],[Credit Amount]],"")</f>
        <v/>
      </c>
      <c r="K1435">
        <f>IF(Table1[[#This Row],[Quarter]]="Q3",Table1[[#This Row],[Credit Amount]],"")</f>
        <v>-42.39</v>
      </c>
      <c r="L1435">
        <f>IF(Table1[[#This Row],[Transaction Type]]="Upgrade",Table1[[#This Row],[Credit Amount]],IF(Table1[[#This Row],[Transaction Type]]="Activation",Table1[[#This Row],[Credit Amount]],""))</f>
        <v>-42.39</v>
      </c>
      <c r="M1435" t="str">
        <f>IF(Table1[[#This Row],[Transaction Type]]="Maintenance",Table1[[#This Row],[Credit Amount]],"")</f>
        <v/>
      </c>
      <c r="N1435">
        <v>10100</v>
      </c>
      <c r="O1435" t="s">
        <v>2489</v>
      </c>
      <c r="P1435" t="s">
        <v>2589</v>
      </c>
      <c r="Q1435" t="s">
        <v>289</v>
      </c>
      <c r="R1435">
        <v>10100</v>
      </c>
      <c r="S1435" t="s">
        <v>2489</v>
      </c>
      <c r="T1435" t="s">
        <v>2589</v>
      </c>
      <c r="U1435" t="s">
        <v>289</v>
      </c>
      <c r="V1435" t="s">
        <v>103</v>
      </c>
      <c r="W1435">
        <v>100004458</v>
      </c>
      <c r="X1435">
        <v>8005553459</v>
      </c>
      <c r="Y1435" t="s">
        <v>2595</v>
      </c>
      <c r="Z1435" t="s">
        <v>6047</v>
      </c>
      <c r="AA1435" s="13">
        <v>-42.39</v>
      </c>
      <c r="AB1435" s="14">
        <v>42608</v>
      </c>
      <c r="AC1435" t="s">
        <v>35</v>
      </c>
    </row>
    <row r="1436" spans="1:29" x14ac:dyDescent="0.25">
      <c r="A1436" t="str">
        <f>CONCATENATE("Q",ROUNDUP(MONTH(Table1[[#This Row],[Month]])/3,0))</f>
        <v>Q3</v>
      </c>
      <c r="B1436" s="14">
        <f>EOMONTH(Table1[[#This Row],[Credit Date]],-1)+1</f>
        <v>42614</v>
      </c>
      <c r="C1436" t="str">
        <f>CONCATENATE(Table1[[#This Row],[Issuer Last Name]],", ",Table1[[#This Row],[Issuer First Name]])</f>
        <v>No. 100, Employee</v>
      </c>
      <c r="D1436" t="str">
        <f>CONCATENATE(Table1[[#This Row],[Approver Last Name]],", ",Table1[[#This Row],[Approver First Name]])</f>
        <v>No. 046, Employee</v>
      </c>
      <c r="E1436" t="str">
        <f>CONCATENATE(Table1[[#This Row],[Customer Last Name]],", ",Table1[[#This Row],[Customer First Name]])</f>
        <v>No. 10067, Client</v>
      </c>
      <c r="F14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36" t="str">
        <f>IF(Table1[[#This Row],[Transaction Type]]="Maintenance","Non-Sales","Sales")</f>
        <v>Sales</v>
      </c>
      <c r="H1436" t="str">
        <f>IF(Table1[[#This Row],[Quarter]]="q2",1,"")</f>
        <v/>
      </c>
      <c r="I1436">
        <f>IF(Table1[[#This Row],[Quarter]]="q3",1,"")</f>
        <v>1</v>
      </c>
      <c r="J1436" t="str">
        <f>IF(Table1[[#This Row],[Quarter]]="Q2",Table1[[#This Row],[Credit Amount]],"")</f>
        <v/>
      </c>
      <c r="K1436">
        <f>IF(Table1[[#This Row],[Quarter]]="Q3",Table1[[#This Row],[Credit Amount]],"")</f>
        <v>-60.84</v>
      </c>
      <c r="L1436">
        <f>IF(Table1[[#This Row],[Transaction Type]]="Upgrade",Table1[[#This Row],[Credit Amount]],IF(Table1[[#This Row],[Transaction Type]]="Activation",Table1[[#This Row],[Credit Amount]],""))</f>
        <v>-60.84</v>
      </c>
      <c r="M1436" t="str">
        <f>IF(Table1[[#This Row],[Transaction Type]]="Maintenance",Table1[[#This Row],[Credit Amount]],"")</f>
        <v/>
      </c>
      <c r="N1436">
        <v>10100</v>
      </c>
      <c r="O1436" t="s">
        <v>2489</v>
      </c>
      <c r="P1436" t="s">
        <v>2589</v>
      </c>
      <c r="Q1436" t="s">
        <v>289</v>
      </c>
      <c r="R1436">
        <v>10046</v>
      </c>
      <c r="S1436" t="s">
        <v>2489</v>
      </c>
      <c r="T1436" t="s">
        <v>2535</v>
      </c>
      <c r="U1436" t="s">
        <v>290</v>
      </c>
      <c r="V1436" t="s">
        <v>103</v>
      </c>
      <c r="W1436">
        <v>100001066</v>
      </c>
      <c r="X1436">
        <v>8005550067</v>
      </c>
      <c r="Y1436" t="s">
        <v>2595</v>
      </c>
      <c r="Z1436" t="s">
        <v>2662</v>
      </c>
      <c r="AA1436" s="13">
        <v>-60.84</v>
      </c>
      <c r="AB1436" s="14">
        <v>42614</v>
      </c>
      <c r="AC1436" t="s">
        <v>37</v>
      </c>
    </row>
    <row r="1437" spans="1:29" x14ac:dyDescent="0.25">
      <c r="A1437" t="str">
        <f>CONCATENATE("Q",ROUNDUP(MONTH(Table1[[#This Row],[Month]])/3,0))</f>
        <v>Q3</v>
      </c>
      <c r="B1437" s="14">
        <f>EOMONTH(Table1[[#This Row],[Credit Date]],-1)+1</f>
        <v>42614</v>
      </c>
      <c r="C1437" t="str">
        <f>CONCATENATE(Table1[[#This Row],[Issuer Last Name]],", ",Table1[[#This Row],[Issuer First Name]])</f>
        <v>No. 100, Employee</v>
      </c>
      <c r="D1437" t="str">
        <f>CONCATENATE(Table1[[#This Row],[Approver Last Name]],", ",Table1[[#This Row],[Approver First Name]])</f>
        <v>No. 046, Employee</v>
      </c>
      <c r="E1437" t="str">
        <f>CONCATENATE(Table1[[#This Row],[Customer Last Name]],", ",Table1[[#This Row],[Customer First Name]])</f>
        <v>No. 12232, Client</v>
      </c>
      <c r="F14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37" t="str">
        <f>IF(Table1[[#This Row],[Transaction Type]]="Maintenance","Non-Sales","Sales")</f>
        <v>Non-Sales</v>
      </c>
      <c r="H1437" t="str">
        <f>IF(Table1[[#This Row],[Quarter]]="q2",1,"")</f>
        <v/>
      </c>
      <c r="I1437">
        <f>IF(Table1[[#This Row],[Quarter]]="q3",1,"")</f>
        <v>1</v>
      </c>
      <c r="J1437" t="str">
        <f>IF(Table1[[#This Row],[Quarter]]="Q2",Table1[[#This Row],[Credit Amount]],"")</f>
        <v/>
      </c>
      <c r="K1437">
        <f>IF(Table1[[#This Row],[Quarter]]="Q3",Table1[[#This Row],[Credit Amount]],"")</f>
        <v>-69.91</v>
      </c>
      <c r="L1437" t="str">
        <f>IF(Table1[[#This Row],[Transaction Type]]="Upgrade",Table1[[#This Row],[Credit Amount]],IF(Table1[[#This Row],[Transaction Type]]="Activation",Table1[[#This Row],[Credit Amount]],""))</f>
        <v/>
      </c>
      <c r="M1437">
        <f>IF(Table1[[#This Row],[Transaction Type]]="Maintenance",Table1[[#This Row],[Credit Amount]],"")</f>
        <v>-69.91</v>
      </c>
      <c r="N1437">
        <v>10100</v>
      </c>
      <c r="O1437" t="s">
        <v>2489</v>
      </c>
      <c r="P1437" t="s">
        <v>2589</v>
      </c>
      <c r="Q1437" t="s">
        <v>289</v>
      </c>
      <c r="R1437">
        <v>10046</v>
      </c>
      <c r="S1437" t="s">
        <v>2489</v>
      </c>
      <c r="T1437" t="s">
        <v>2535</v>
      </c>
      <c r="U1437" t="s">
        <v>290</v>
      </c>
      <c r="V1437" t="s">
        <v>103</v>
      </c>
      <c r="W1437">
        <v>100003231</v>
      </c>
      <c r="X1437">
        <v>8005552232</v>
      </c>
      <c r="Y1437" t="s">
        <v>2595</v>
      </c>
      <c r="Z1437" t="s">
        <v>4827</v>
      </c>
      <c r="AA1437" s="13">
        <v>-69.91</v>
      </c>
      <c r="AB1437" s="14">
        <v>42631</v>
      </c>
      <c r="AC1437" t="s">
        <v>36</v>
      </c>
    </row>
    <row r="1438" spans="1:29" x14ac:dyDescent="0.25">
      <c r="A1438" t="str">
        <f>CONCATENATE("Q",ROUNDUP(MONTH(Table1[[#This Row],[Month]])/3,0))</f>
        <v>Q3</v>
      </c>
      <c r="B1438" s="14">
        <f>EOMONTH(Table1[[#This Row],[Credit Date]],-1)+1</f>
        <v>42614</v>
      </c>
      <c r="C1438" t="str">
        <f>CONCATENATE(Table1[[#This Row],[Issuer Last Name]],", ",Table1[[#This Row],[Issuer First Name]])</f>
        <v>No. 100, Employee</v>
      </c>
      <c r="D1438" t="str">
        <f>CONCATENATE(Table1[[#This Row],[Approver Last Name]],", ",Table1[[#This Row],[Approver First Name]])</f>
        <v>No. 100, Employee</v>
      </c>
      <c r="E1438" t="str">
        <f>CONCATENATE(Table1[[#This Row],[Customer Last Name]],", ",Table1[[#This Row],[Customer First Name]])</f>
        <v>No. 12876, Client</v>
      </c>
      <c r="F1438" t="str">
        <f>IF(Table1[[#This Row],[Credit Amount]]&gt;-19.99,"Less than 19.99",IF(Table1[[#This Row],[Credit Amount]]=-20,"20",IF(Table1[[#This Row],[Credit Amount]]&gt;-49.98,"20.01-49.98",IF(Table1[[#This Row],[Credit Amount]]=-49.99,"49.99",IF(Table1[[#This Row],[Credit Amount]]=-50,"50",IF(Table1[[#This Row],[Credit Amount]]&lt;-50.01,"Greater than 50"))))))</f>
        <v>Less than 19.99</v>
      </c>
      <c r="G1438" t="str">
        <f>IF(Table1[[#This Row],[Transaction Type]]="Maintenance","Non-Sales","Sales")</f>
        <v>Sales</v>
      </c>
      <c r="H1438" t="str">
        <f>IF(Table1[[#This Row],[Quarter]]="q2",1,"")</f>
        <v/>
      </c>
      <c r="I1438">
        <f>IF(Table1[[#This Row],[Quarter]]="q3",1,"")</f>
        <v>1</v>
      </c>
      <c r="J1438" t="str">
        <f>IF(Table1[[#This Row],[Quarter]]="Q2",Table1[[#This Row],[Credit Amount]],"")</f>
        <v/>
      </c>
      <c r="K1438">
        <f>IF(Table1[[#This Row],[Quarter]]="Q3",Table1[[#This Row],[Credit Amount]],"")</f>
        <v>-11.86</v>
      </c>
      <c r="L1438">
        <f>IF(Table1[[#This Row],[Transaction Type]]="Upgrade",Table1[[#This Row],[Credit Amount]],IF(Table1[[#This Row],[Transaction Type]]="Activation",Table1[[#This Row],[Credit Amount]],""))</f>
        <v>-11.86</v>
      </c>
      <c r="M1438" t="str">
        <f>IF(Table1[[#This Row],[Transaction Type]]="Maintenance",Table1[[#This Row],[Credit Amount]],"")</f>
        <v/>
      </c>
      <c r="N1438">
        <v>10100</v>
      </c>
      <c r="O1438" t="s">
        <v>2489</v>
      </c>
      <c r="P1438" t="s">
        <v>2589</v>
      </c>
      <c r="Q1438" t="s">
        <v>289</v>
      </c>
      <c r="R1438">
        <v>10100</v>
      </c>
      <c r="S1438" t="s">
        <v>2489</v>
      </c>
      <c r="T1438" t="s">
        <v>2589</v>
      </c>
      <c r="U1438" t="s">
        <v>289</v>
      </c>
      <c r="V1438" t="s">
        <v>103</v>
      </c>
      <c r="W1438">
        <v>100003875</v>
      </c>
      <c r="X1438">
        <v>8005552876</v>
      </c>
      <c r="Y1438" t="s">
        <v>2595</v>
      </c>
      <c r="Z1438" t="s">
        <v>5466</v>
      </c>
      <c r="AA1438" s="13">
        <v>-11.86</v>
      </c>
      <c r="AB1438" s="14">
        <v>42643</v>
      </c>
      <c r="AC1438" t="s">
        <v>37</v>
      </c>
    </row>
    <row r="1439" spans="1:29" x14ac:dyDescent="0.25">
      <c r="A1439" t="str">
        <f>CONCATENATE("Q",ROUNDUP(MONTH(Table1[[#This Row],[Month]])/3,0))</f>
        <v>Q2</v>
      </c>
      <c r="B1439" s="14">
        <f>EOMONTH(Table1[[#This Row],[Credit Date]],-1)+1</f>
        <v>42461</v>
      </c>
      <c r="C1439" t="str">
        <f>CONCATENATE(Table1[[#This Row],[Issuer Last Name]],", ",Table1[[#This Row],[Issuer First Name]])</f>
        <v>No. 024, Employee</v>
      </c>
      <c r="D1439" t="str">
        <f>CONCATENATE(Table1[[#This Row],[Approver Last Name]],", ",Table1[[#This Row],[Approver First Name]])</f>
        <v>No. 046, Employee</v>
      </c>
      <c r="E1439" t="str">
        <f>CONCATENATE(Table1[[#This Row],[Customer Last Name]],", ",Table1[[#This Row],[Customer First Name]])</f>
        <v>No. 13783, Client</v>
      </c>
      <c r="F14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39" t="str">
        <f>IF(Table1[[#This Row],[Transaction Type]]="Maintenance","Non-Sales","Sales")</f>
        <v>Non-Sales</v>
      </c>
      <c r="H1439">
        <f>IF(Table1[[#This Row],[Quarter]]="q2",1,"")</f>
        <v>1</v>
      </c>
      <c r="I1439" t="str">
        <f>IF(Table1[[#This Row],[Quarter]]="q3",1,"")</f>
        <v/>
      </c>
      <c r="J1439">
        <f>IF(Table1[[#This Row],[Quarter]]="Q2",Table1[[#This Row],[Credit Amount]],"")</f>
        <v>-59.59</v>
      </c>
      <c r="K1439" t="str">
        <f>IF(Table1[[#This Row],[Quarter]]="Q3",Table1[[#This Row],[Credit Amount]],"")</f>
        <v/>
      </c>
      <c r="L1439" t="str">
        <f>IF(Table1[[#This Row],[Transaction Type]]="Upgrade",Table1[[#This Row],[Credit Amount]],IF(Table1[[#This Row],[Transaction Type]]="Activation",Table1[[#This Row],[Credit Amount]],""))</f>
        <v/>
      </c>
      <c r="M1439">
        <f>IF(Table1[[#This Row],[Transaction Type]]="Maintenance",Table1[[#This Row],[Credit Amount]],"")</f>
        <v>-59.59</v>
      </c>
      <c r="N1439">
        <v>10024</v>
      </c>
      <c r="O1439" t="s">
        <v>2489</v>
      </c>
      <c r="P1439" t="s">
        <v>2513</v>
      </c>
      <c r="Q1439" t="s">
        <v>289</v>
      </c>
      <c r="R1439">
        <v>10046</v>
      </c>
      <c r="S1439" t="s">
        <v>2489</v>
      </c>
      <c r="T1439" t="s">
        <v>2535</v>
      </c>
      <c r="U1439" t="s">
        <v>290</v>
      </c>
      <c r="V1439" t="s">
        <v>103</v>
      </c>
      <c r="W1439">
        <v>100004782</v>
      </c>
      <c r="X1439">
        <v>8005553783</v>
      </c>
      <c r="Y1439" t="s">
        <v>2595</v>
      </c>
      <c r="Z1439" t="s">
        <v>6371</v>
      </c>
      <c r="AA1439" s="13">
        <v>-59.59</v>
      </c>
      <c r="AB1439" s="14">
        <v>42472</v>
      </c>
      <c r="AC1439" t="s">
        <v>36</v>
      </c>
    </row>
    <row r="1440" spans="1:29" x14ac:dyDescent="0.25">
      <c r="A1440" t="str">
        <f>CONCATENATE("Q",ROUNDUP(MONTH(Table1[[#This Row],[Month]])/3,0))</f>
        <v>Q2</v>
      </c>
      <c r="B1440" s="14">
        <f>EOMONTH(Table1[[#This Row],[Credit Date]],-1)+1</f>
        <v>42461</v>
      </c>
      <c r="C1440" t="str">
        <f>CONCATENATE(Table1[[#This Row],[Issuer Last Name]],", ",Table1[[#This Row],[Issuer First Name]])</f>
        <v>No. 024, Employee</v>
      </c>
      <c r="D1440" t="str">
        <f>CONCATENATE(Table1[[#This Row],[Approver Last Name]],", ",Table1[[#This Row],[Approver First Name]])</f>
        <v>No. 046, Employee</v>
      </c>
      <c r="E1440" t="str">
        <f>CONCATENATE(Table1[[#This Row],[Customer Last Name]],", ",Table1[[#This Row],[Customer First Name]])</f>
        <v>No. 10910, Client</v>
      </c>
      <c r="F1440" t="str">
        <f>IF(Table1[[#This Row],[Credit Amount]]&gt;-19.99,"Less than 19.99",IF(Table1[[#This Row],[Credit Amount]]=-20,"20",IF(Table1[[#This Row],[Credit Amount]]&gt;-49.98,"20.01-49.98",IF(Table1[[#This Row],[Credit Amount]]=-49.99,"49.99",IF(Table1[[#This Row],[Credit Amount]]=-50,"50",IF(Table1[[#This Row],[Credit Amount]]&lt;-50.01,"Greater than 50"))))))</f>
        <v>20.01-49.98</v>
      </c>
      <c r="G1440" t="str">
        <f>IF(Table1[[#This Row],[Transaction Type]]="Maintenance","Non-Sales","Sales")</f>
        <v>Sales</v>
      </c>
      <c r="H1440">
        <f>IF(Table1[[#This Row],[Quarter]]="q2",1,"")</f>
        <v>1</v>
      </c>
      <c r="I1440" t="str">
        <f>IF(Table1[[#This Row],[Quarter]]="q3",1,"")</f>
        <v/>
      </c>
      <c r="J1440">
        <f>IF(Table1[[#This Row],[Quarter]]="Q2",Table1[[#This Row],[Credit Amount]],"")</f>
        <v>-20.59</v>
      </c>
      <c r="K1440" t="str">
        <f>IF(Table1[[#This Row],[Quarter]]="Q3",Table1[[#This Row],[Credit Amount]],"")</f>
        <v/>
      </c>
      <c r="L1440">
        <f>IF(Table1[[#This Row],[Transaction Type]]="Upgrade",Table1[[#This Row],[Credit Amount]],IF(Table1[[#This Row],[Transaction Type]]="Activation",Table1[[#This Row],[Credit Amount]],""))</f>
        <v>-20.59</v>
      </c>
      <c r="M1440" t="str">
        <f>IF(Table1[[#This Row],[Transaction Type]]="Maintenance",Table1[[#This Row],[Credit Amount]],"")</f>
        <v/>
      </c>
      <c r="N1440">
        <v>10024</v>
      </c>
      <c r="O1440" t="s">
        <v>2489</v>
      </c>
      <c r="P1440" t="s">
        <v>2513</v>
      </c>
      <c r="Q1440" t="s">
        <v>289</v>
      </c>
      <c r="R1440">
        <v>10046</v>
      </c>
      <c r="S1440" t="s">
        <v>2489</v>
      </c>
      <c r="T1440" t="s">
        <v>2535</v>
      </c>
      <c r="U1440" t="s">
        <v>290</v>
      </c>
      <c r="V1440" t="s">
        <v>103</v>
      </c>
      <c r="W1440">
        <v>100001909</v>
      </c>
      <c r="X1440">
        <v>8005550910</v>
      </c>
      <c r="Y1440" t="s">
        <v>2595</v>
      </c>
      <c r="Z1440" t="s">
        <v>3505</v>
      </c>
      <c r="AA1440" s="13">
        <v>-20.59</v>
      </c>
      <c r="AB1440" s="14">
        <v>42474</v>
      </c>
      <c r="AC1440" t="s">
        <v>37</v>
      </c>
    </row>
    <row r="1441" spans="1:29" x14ac:dyDescent="0.25">
      <c r="A1441" t="str">
        <f>CONCATENATE("Q",ROUNDUP(MONTH(Table1[[#This Row],[Month]])/3,0))</f>
        <v>Q2</v>
      </c>
      <c r="B1441" s="14">
        <f>EOMONTH(Table1[[#This Row],[Credit Date]],-1)+1</f>
        <v>42461</v>
      </c>
      <c r="C1441" t="str">
        <f>CONCATENATE(Table1[[#This Row],[Issuer Last Name]],", ",Table1[[#This Row],[Issuer First Name]])</f>
        <v>No. 024, Employee</v>
      </c>
      <c r="D1441" t="str">
        <f>CONCATENATE(Table1[[#This Row],[Approver Last Name]],", ",Table1[[#This Row],[Approver First Name]])</f>
        <v>No. 046, Employee</v>
      </c>
      <c r="E1441" t="str">
        <f>CONCATENATE(Table1[[#This Row],[Customer Last Name]],", ",Table1[[#This Row],[Customer First Name]])</f>
        <v>No. 11864, Client</v>
      </c>
      <c r="F1441" t="str">
        <f>IF(Table1[[#This Row],[Credit Amount]]&gt;-19.99,"Less than 19.99",IF(Table1[[#This Row],[Credit Amount]]=-20,"20",IF(Table1[[#This Row],[Credit Amount]]&gt;-49.98,"20.01-49.98",IF(Table1[[#This Row],[Credit Amount]]=-49.99,"49.99",IF(Table1[[#This Row],[Credit Amount]]=-50,"50",IF(Table1[[#This Row],[Credit Amount]]&lt;-50.01,"Greater than 50"))))))</f>
        <v>Less than 19.99</v>
      </c>
      <c r="G1441" t="str">
        <f>IF(Table1[[#This Row],[Transaction Type]]="Maintenance","Non-Sales","Sales")</f>
        <v>Non-Sales</v>
      </c>
      <c r="H1441">
        <f>IF(Table1[[#This Row],[Quarter]]="q2",1,"")</f>
        <v>1</v>
      </c>
      <c r="I1441" t="str">
        <f>IF(Table1[[#This Row],[Quarter]]="q3",1,"")</f>
        <v/>
      </c>
      <c r="J1441">
        <f>IF(Table1[[#This Row],[Quarter]]="Q2",Table1[[#This Row],[Credit Amount]],"")</f>
        <v>-14.65</v>
      </c>
      <c r="K1441" t="str">
        <f>IF(Table1[[#This Row],[Quarter]]="Q3",Table1[[#This Row],[Credit Amount]],"")</f>
        <v/>
      </c>
      <c r="L1441" t="str">
        <f>IF(Table1[[#This Row],[Transaction Type]]="Upgrade",Table1[[#This Row],[Credit Amount]],IF(Table1[[#This Row],[Transaction Type]]="Activation",Table1[[#This Row],[Credit Amount]],""))</f>
        <v/>
      </c>
      <c r="M1441">
        <f>IF(Table1[[#This Row],[Transaction Type]]="Maintenance",Table1[[#This Row],[Credit Amount]],"")</f>
        <v>-14.65</v>
      </c>
      <c r="N1441">
        <v>10024</v>
      </c>
      <c r="O1441" t="s">
        <v>2489</v>
      </c>
      <c r="P1441" t="s">
        <v>2513</v>
      </c>
      <c r="Q1441" t="s">
        <v>289</v>
      </c>
      <c r="R1441">
        <v>10046</v>
      </c>
      <c r="S1441" t="s">
        <v>2489</v>
      </c>
      <c r="T1441" t="s">
        <v>2535</v>
      </c>
      <c r="U1441" t="s">
        <v>290</v>
      </c>
      <c r="V1441" t="s">
        <v>103</v>
      </c>
      <c r="W1441">
        <v>100002863</v>
      </c>
      <c r="X1441">
        <v>8005551864</v>
      </c>
      <c r="Y1441" t="s">
        <v>2595</v>
      </c>
      <c r="Z1441" t="s">
        <v>4459</v>
      </c>
      <c r="AA1441" s="13">
        <v>-14.65</v>
      </c>
      <c r="AB1441" s="14">
        <v>42489</v>
      </c>
      <c r="AC1441" t="s">
        <v>36</v>
      </c>
    </row>
    <row r="1442" spans="1:29" x14ac:dyDescent="0.25">
      <c r="A1442" t="str">
        <f>CONCATENATE("Q",ROUNDUP(MONTH(Table1[[#This Row],[Month]])/3,0))</f>
        <v>Q2</v>
      </c>
      <c r="B1442" s="14">
        <f>EOMONTH(Table1[[#This Row],[Credit Date]],-1)+1</f>
        <v>42491</v>
      </c>
      <c r="C1442" t="str">
        <f>CONCATENATE(Table1[[#This Row],[Issuer Last Name]],", ",Table1[[#This Row],[Issuer First Name]])</f>
        <v>No. 024, Employee</v>
      </c>
      <c r="D1442" t="str">
        <f>CONCATENATE(Table1[[#This Row],[Approver Last Name]],", ",Table1[[#This Row],[Approver First Name]])</f>
        <v>No. 046, Employee</v>
      </c>
      <c r="E1442" t="str">
        <f>CONCATENATE(Table1[[#This Row],[Customer Last Name]],", ",Table1[[#This Row],[Customer First Name]])</f>
        <v>No. 10626, Client</v>
      </c>
      <c r="F1442" t="str">
        <f>IF(Table1[[#This Row],[Credit Amount]]&gt;-19.99,"Less than 19.99",IF(Table1[[#This Row],[Credit Amount]]=-20,"20",IF(Table1[[#This Row],[Credit Amount]]&gt;-49.98,"20.01-49.98",IF(Table1[[#This Row],[Credit Amount]]=-49.99,"49.99",IF(Table1[[#This Row],[Credit Amount]]=-50,"50",IF(Table1[[#This Row],[Credit Amount]]&lt;-50.01,"Greater than 50"))))))</f>
        <v>20.01-49.98</v>
      </c>
      <c r="G1442" t="str">
        <f>IF(Table1[[#This Row],[Transaction Type]]="Maintenance","Non-Sales","Sales")</f>
        <v>Sales</v>
      </c>
      <c r="H1442">
        <f>IF(Table1[[#This Row],[Quarter]]="q2",1,"")</f>
        <v>1</v>
      </c>
      <c r="I1442" t="str">
        <f>IF(Table1[[#This Row],[Quarter]]="q3",1,"")</f>
        <v/>
      </c>
      <c r="J1442">
        <f>IF(Table1[[#This Row],[Quarter]]="Q2",Table1[[#This Row],[Credit Amount]],"")</f>
        <v>-48.5</v>
      </c>
      <c r="K1442" t="str">
        <f>IF(Table1[[#This Row],[Quarter]]="Q3",Table1[[#This Row],[Credit Amount]],"")</f>
        <v/>
      </c>
      <c r="L1442">
        <f>IF(Table1[[#This Row],[Transaction Type]]="Upgrade",Table1[[#This Row],[Credit Amount]],IF(Table1[[#This Row],[Transaction Type]]="Activation",Table1[[#This Row],[Credit Amount]],""))</f>
        <v>-48.5</v>
      </c>
      <c r="M1442" t="str">
        <f>IF(Table1[[#This Row],[Transaction Type]]="Maintenance",Table1[[#This Row],[Credit Amount]],"")</f>
        <v/>
      </c>
      <c r="N1442">
        <v>10024</v>
      </c>
      <c r="O1442" t="s">
        <v>2489</v>
      </c>
      <c r="P1442" t="s">
        <v>2513</v>
      </c>
      <c r="Q1442" t="s">
        <v>289</v>
      </c>
      <c r="R1442">
        <v>10046</v>
      </c>
      <c r="S1442" t="s">
        <v>2489</v>
      </c>
      <c r="T1442" t="s">
        <v>2535</v>
      </c>
      <c r="U1442" t="s">
        <v>290</v>
      </c>
      <c r="V1442" t="s">
        <v>103</v>
      </c>
      <c r="W1442">
        <v>100001625</v>
      </c>
      <c r="X1442">
        <v>8005550626</v>
      </c>
      <c r="Y1442" t="s">
        <v>2595</v>
      </c>
      <c r="Z1442" t="s">
        <v>3221</v>
      </c>
      <c r="AA1442" s="13">
        <v>-48.5</v>
      </c>
      <c r="AB1442" s="14">
        <v>42491</v>
      </c>
      <c r="AC1442" t="s">
        <v>35</v>
      </c>
    </row>
    <row r="1443" spans="1:29" x14ac:dyDescent="0.25">
      <c r="A1443" t="str">
        <f>CONCATENATE("Q",ROUNDUP(MONTH(Table1[[#This Row],[Month]])/3,0))</f>
        <v>Q2</v>
      </c>
      <c r="B1443" s="14">
        <f>EOMONTH(Table1[[#This Row],[Credit Date]],-1)+1</f>
        <v>42491</v>
      </c>
      <c r="C1443" t="str">
        <f>CONCATENATE(Table1[[#This Row],[Issuer Last Name]],", ",Table1[[#This Row],[Issuer First Name]])</f>
        <v>No. 024, Employee</v>
      </c>
      <c r="D1443" t="str">
        <f>CONCATENATE(Table1[[#This Row],[Approver Last Name]],", ",Table1[[#This Row],[Approver First Name]])</f>
        <v>No. 046, Employee</v>
      </c>
      <c r="E1443" t="str">
        <f>CONCATENATE(Table1[[#This Row],[Customer Last Name]],", ",Table1[[#This Row],[Customer First Name]])</f>
        <v>No. 12923, Client</v>
      </c>
      <c r="F1443" t="str">
        <f>IF(Table1[[#This Row],[Credit Amount]]&gt;-19.99,"Less than 19.99",IF(Table1[[#This Row],[Credit Amount]]=-20,"20",IF(Table1[[#This Row],[Credit Amount]]&gt;-49.98,"20.01-49.98",IF(Table1[[#This Row],[Credit Amount]]=-49.99,"49.99",IF(Table1[[#This Row],[Credit Amount]]=-50,"50",IF(Table1[[#This Row],[Credit Amount]]&lt;-50.01,"Greater than 50"))))))</f>
        <v>20.01-49.98</v>
      </c>
      <c r="G1443" t="str">
        <f>IF(Table1[[#This Row],[Transaction Type]]="Maintenance","Non-Sales","Sales")</f>
        <v>Non-Sales</v>
      </c>
      <c r="H1443">
        <f>IF(Table1[[#This Row],[Quarter]]="q2",1,"")</f>
        <v>1</v>
      </c>
      <c r="I1443" t="str">
        <f>IF(Table1[[#This Row],[Quarter]]="q3",1,"")</f>
        <v/>
      </c>
      <c r="J1443">
        <f>IF(Table1[[#This Row],[Quarter]]="Q2",Table1[[#This Row],[Credit Amount]],"")</f>
        <v>-46.58</v>
      </c>
      <c r="K1443" t="str">
        <f>IF(Table1[[#This Row],[Quarter]]="Q3",Table1[[#This Row],[Credit Amount]],"")</f>
        <v/>
      </c>
      <c r="L1443" t="str">
        <f>IF(Table1[[#This Row],[Transaction Type]]="Upgrade",Table1[[#This Row],[Credit Amount]],IF(Table1[[#This Row],[Transaction Type]]="Activation",Table1[[#This Row],[Credit Amount]],""))</f>
        <v/>
      </c>
      <c r="M1443">
        <f>IF(Table1[[#This Row],[Transaction Type]]="Maintenance",Table1[[#This Row],[Credit Amount]],"")</f>
        <v>-46.58</v>
      </c>
      <c r="N1443">
        <v>10024</v>
      </c>
      <c r="O1443" t="s">
        <v>2489</v>
      </c>
      <c r="P1443" t="s">
        <v>2513</v>
      </c>
      <c r="Q1443" t="s">
        <v>289</v>
      </c>
      <c r="R1443">
        <v>10046</v>
      </c>
      <c r="S1443" t="s">
        <v>2489</v>
      </c>
      <c r="T1443" t="s">
        <v>2535</v>
      </c>
      <c r="U1443" t="s">
        <v>290</v>
      </c>
      <c r="V1443" t="s">
        <v>103</v>
      </c>
      <c r="W1443">
        <v>100003922</v>
      </c>
      <c r="X1443">
        <v>8005552923</v>
      </c>
      <c r="Y1443" t="s">
        <v>2595</v>
      </c>
      <c r="Z1443" t="s">
        <v>5513</v>
      </c>
      <c r="AA1443" s="13">
        <v>-46.58</v>
      </c>
      <c r="AB1443" s="14">
        <v>42491</v>
      </c>
      <c r="AC1443" t="s">
        <v>36</v>
      </c>
    </row>
    <row r="1444" spans="1:29" x14ac:dyDescent="0.25">
      <c r="A1444" t="str">
        <f>CONCATENATE("Q",ROUNDUP(MONTH(Table1[[#This Row],[Month]])/3,0))</f>
        <v>Q2</v>
      </c>
      <c r="B1444" s="14">
        <f>EOMONTH(Table1[[#This Row],[Credit Date]],-1)+1</f>
        <v>42491</v>
      </c>
      <c r="C1444" t="str">
        <f>CONCATENATE(Table1[[#This Row],[Issuer Last Name]],", ",Table1[[#This Row],[Issuer First Name]])</f>
        <v>No. 024, Employee</v>
      </c>
      <c r="D1444" t="str">
        <f>CONCATENATE(Table1[[#This Row],[Approver Last Name]],", ",Table1[[#This Row],[Approver First Name]])</f>
        <v>No. 046, Employee</v>
      </c>
      <c r="E1444" t="str">
        <f>CONCATENATE(Table1[[#This Row],[Customer Last Name]],", ",Table1[[#This Row],[Customer First Name]])</f>
        <v>No. 12807, Client</v>
      </c>
      <c r="F14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4" t="str">
        <f>IF(Table1[[#This Row],[Transaction Type]]="Maintenance","Non-Sales","Sales")</f>
        <v>Non-Sales</v>
      </c>
      <c r="H1444">
        <f>IF(Table1[[#This Row],[Quarter]]="q2",1,"")</f>
        <v>1</v>
      </c>
      <c r="I1444" t="str">
        <f>IF(Table1[[#This Row],[Quarter]]="q3",1,"")</f>
        <v/>
      </c>
      <c r="J1444">
        <f>IF(Table1[[#This Row],[Quarter]]="Q2",Table1[[#This Row],[Credit Amount]],"")</f>
        <v>-52.49</v>
      </c>
      <c r="K1444" t="str">
        <f>IF(Table1[[#This Row],[Quarter]]="Q3",Table1[[#This Row],[Credit Amount]],"")</f>
        <v/>
      </c>
      <c r="L1444" t="str">
        <f>IF(Table1[[#This Row],[Transaction Type]]="Upgrade",Table1[[#This Row],[Credit Amount]],IF(Table1[[#This Row],[Transaction Type]]="Activation",Table1[[#This Row],[Credit Amount]],""))</f>
        <v/>
      </c>
      <c r="M1444">
        <f>IF(Table1[[#This Row],[Transaction Type]]="Maintenance",Table1[[#This Row],[Credit Amount]],"")</f>
        <v>-52.49</v>
      </c>
      <c r="N1444">
        <v>10024</v>
      </c>
      <c r="O1444" t="s">
        <v>2489</v>
      </c>
      <c r="P1444" t="s">
        <v>2513</v>
      </c>
      <c r="Q1444" t="s">
        <v>289</v>
      </c>
      <c r="R1444">
        <v>10046</v>
      </c>
      <c r="S1444" t="s">
        <v>2489</v>
      </c>
      <c r="T1444" t="s">
        <v>2535</v>
      </c>
      <c r="U1444" t="s">
        <v>290</v>
      </c>
      <c r="V1444" t="s">
        <v>103</v>
      </c>
      <c r="W1444">
        <v>100003806</v>
      </c>
      <c r="X1444">
        <v>8005552807</v>
      </c>
      <c r="Y1444" t="s">
        <v>2595</v>
      </c>
      <c r="Z1444" t="s">
        <v>5399</v>
      </c>
      <c r="AA1444" s="13">
        <v>-52.49</v>
      </c>
      <c r="AB1444" s="14">
        <v>42492</v>
      </c>
      <c r="AC1444" t="s">
        <v>36</v>
      </c>
    </row>
    <row r="1445" spans="1:29" x14ac:dyDescent="0.25">
      <c r="A1445" t="str">
        <f>CONCATENATE("Q",ROUNDUP(MONTH(Table1[[#This Row],[Month]])/3,0))</f>
        <v>Q2</v>
      </c>
      <c r="B1445" s="14">
        <f>EOMONTH(Table1[[#This Row],[Credit Date]],-1)+1</f>
        <v>42491</v>
      </c>
      <c r="C1445" t="str">
        <f>CONCATENATE(Table1[[#This Row],[Issuer Last Name]],", ",Table1[[#This Row],[Issuer First Name]])</f>
        <v>No. 024, Employee</v>
      </c>
      <c r="D1445" t="str">
        <f>CONCATENATE(Table1[[#This Row],[Approver Last Name]],", ",Table1[[#This Row],[Approver First Name]])</f>
        <v>No. 046, Employee</v>
      </c>
      <c r="E1445" t="str">
        <f>CONCATENATE(Table1[[#This Row],[Customer Last Name]],", ",Table1[[#This Row],[Customer First Name]])</f>
        <v>No. 10575, Client</v>
      </c>
      <c r="F14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5" t="str">
        <f>IF(Table1[[#This Row],[Transaction Type]]="Maintenance","Non-Sales","Sales")</f>
        <v>Sales</v>
      </c>
      <c r="H1445">
        <f>IF(Table1[[#This Row],[Quarter]]="q2",1,"")</f>
        <v>1</v>
      </c>
      <c r="I1445" t="str">
        <f>IF(Table1[[#This Row],[Quarter]]="q3",1,"")</f>
        <v/>
      </c>
      <c r="J1445">
        <f>IF(Table1[[#This Row],[Quarter]]="Q2",Table1[[#This Row],[Credit Amount]],"")</f>
        <v>-96.06</v>
      </c>
      <c r="K1445" t="str">
        <f>IF(Table1[[#This Row],[Quarter]]="Q3",Table1[[#This Row],[Credit Amount]],"")</f>
        <v/>
      </c>
      <c r="L1445">
        <f>IF(Table1[[#This Row],[Transaction Type]]="Upgrade",Table1[[#This Row],[Credit Amount]],IF(Table1[[#This Row],[Transaction Type]]="Activation",Table1[[#This Row],[Credit Amount]],""))</f>
        <v>-96.06</v>
      </c>
      <c r="M1445" t="str">
        <f>IF(Table1[[#This Row],[Transaction Type]]="Maintenance",Table1[[#This Row],[Credit Amount]],"")</f>
        <v/>
      </c>
      <c r="N1445">
        <v>10024</v>
      </c>
      <c r="O1445" t="s">
        <v>2489</v>
      </c>
      <c r="P1445" t="s">
        <v>2513</v>
      </c>
      <c r="Q1445" t="s">
        <v>289</v>
      </c>
      <c r="R1445">
        <v>10046</v>
      </c>
      <c r="S1445" t="s">
        <v>2489</v>
      </c>
      <c r="T1445" t="s">
        <v>2535</v>
      </c>
      <c r="U1445" t="s">
        <v>290</v>
      </c>
      <c r="V1445" t="s">
        <v>103</v>
      </c>
      <c r="W1445">
        <v>100001574</v>
      </c>
      <c r="X1445">
        <v>8005550575</v>
      </c>
      <c r="Y1445" t="s">
        <v>2595</v>
      </c>
      <c r="Z1445" t="s">
        <v>3170</v>
      </c>
      <c r="AA1445" s="13">
        <v>-96.06</v>
      </c>
      <c r="AB1445" s="14">
        <v>42492</v>
      </c>
      <c r="AC1445" t="s">
        <v>35</v>
      </c>
    </row>
    <row r="1446" spans="1:29" x14ac:dyDescent="0.25">
      <c r="A1446" t="str">
        <f>CONCATENATE("Q",ROUNDUP(MONTH(Table1[[#This Row],[Month]])/3,0))</f>
        <v>Q2</v>
      </c>
      <c r="B1446" s="14">
        <f>EOMONTH(Table1[[#This Row],[Credit Date]],-1)+1</f>
        <v>42491</v>
      </c>
      <c r="C1446" t="str">
        <f>CONCATENATE(Table1[[#This Row],[Issuer Last Name]],", ",Table1[[#This Row],[Issuer First Name]])</f>
        <v>No. 024, Employee</v>
      </c>
      <c r="D1446" t="str">
        <f>CONCATENATE(Table1[[#This Row],[Approver Last Name]],", ",Table1[[#This Row],[Approver First Name]])</f>
        <v>No. 046, Employee</v>
      </c>
      <c r="E1446" t="str">
        <f>CONCATENATE(Table1[[#This Row],[Customer Last Name]],", ",Table1[[#This Row],[Customer First Name]])</f>
        <v>No. 10085, Client</v>
      </c>
      <c r="F14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6" t="str">
        <f>IF(Table1[[#This Row],[Transaction Type]]="Maintenance","Non-Sales","Sales")</f>
        <v>Non-Sales</v>
      </c>
      <c r="H1446">
        <f>IF(Table1[[#This Row],[Quarter]]="q2",1,"")</f>
        <v>1</v>
      </c>
      <c r="I1446" t="str">
        <f>IF(Table1[[#This Row],[Quarter]]="q3",1,"")</f>
        <v/>
      </c>
      <c r="J1446">
        <f>IF(Table1[[#This Row],[Quarter]]="Q2",Table1[[#This Row],[Credit Amount]],"")</f>
        <v>-67.69</v>
      </c>
      <c r="K1446" t="str">
        <f>IF(Table1[[#This Row],[Quarter]]="Q3",Table1[[#This Row],[Credit Amount]],"")</f>
        <v/>
      </c>
      <c r="L1446" t="str">
        <f>IF(Table1[[#This Row],[Transaction Type]]="Upgrade",Table1[[#This Row],[Credit Amount]],IF(Table1[[#This Row],[Transaction Type]]="Activation",Table1[[#This Row],[Credit Amount]],""))</f>
        <v/>
      </c>
      <c r="M1446">
        <f>IF(Table1[[#This Row],[Transaction Type]]="Maintenance",Table1[[#This Row],[Credit Amount]],"")</f>
        <v>-67.69</v>
      </c>
      <c r="N1446">
        <v>10024</v>
      </c>
      <c r="O1446" t="s">
        <v>2489</v>
      </c>
      <c r="P1446" t="s">
        <v>2513</v>
      </c>
      <c r="Q1446" t="s">
        <v>289</v>
      </c>
      <c r="R1446">
        <v>10046</v>
      </c>
      <c r="S1446" t="s">
        <v>2489</v>
      </c>
      <c r="T1446" t="s">
        <v>2535</v>
      </c>
      <c r="U1446" t="s">
        <v>290</v>
      </c>
      <c r="V1446" t="s">
        <v>103</v>
      </c>
      <c r="W1446">
        <v>100001084</v>
      </c>
      <c r="X1446">
        <v>8005550085</v>
      </c>
      <c r="Y1446" t="s">
        <v>2595</v>
      </c>
      <c r="Z1446" t="s">
        <v>2680</v>
      </c>
      <c r="AA1446" s="13">
        <v>-67.69</v>
      </c>
      <c r="AB1446" s="14">
        <v>42493</v>
      </c>
      <c r="AC1446" t="s">
        <v>36</v>
      </c>
    </row>
    <row r="1447" spans="1:29" x14ac:dyDescent="0.25">
      <c r="A1447" t="str">
        <f>CONCATENATE("Q",ROUNDUP(MONTH(Table1[[#This Row],[Month]])/3,0))</f>
        <v>Q2</v>
      </c>
      <c r="B1447" s="14">
        <f>EOMONTH(Table1[[#This Row],[Credit Date]],-1)+1</f>
        <v>42491</v>
      </c>
      <c r="C1447" t="str">
        <f>CONCATENATE(Table1[[#This Row],[Issuer Last Name]],", ",Table1[[#This Row],[Issuer First Name]])</f>
        <v>No. 024, Employee</v>
      </c>
      <c r="D1447" t="str">
        <f>CONCATENATE(Table1[[#This Row],[Approver Last Name]],", ",Table1[[#This Row],[Approver First Name]])</f>
        <v>No. 046, Employee</v>
      </c>
      <c r="E1447" t="str">
        <f>CONCATENATE(Table1[[#This Row],[Customer Last Name]],", ",Table1[[#This Row],[Customer First Name]])</f>
        <v>No. 10113, Client</v>
      </c>
      <c r="F14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7" t="str">
        <f>IF(Table1[[#This Row],[Transaction Type]]="Maintenance","Non-Sales","Sales")</f>
        <v>Non-Sales</v>
      </c>
      <c r="H1447">
        <f>IF(Table1[[#This Row],[Quarter]]="q2",1,"")</f>
        <v>1</v>
      </c>
      <c r="I1447" t="str">
        <f>IF(Table1[[#This Row],[Quarter]]="q3",1,"")</f>
        <v/>
      </c>
      <c r="J1447">
        <f>IF(Table1[[#This Row],[Quarter]]="Q2",Table1[[#This Row],[Credit Amount]],"")</f>
        <v>-50.27</v>
      </c>
      <c r="K1447" t="str">
        <f>IF(Table1[[#This Row],[Quarter]]="Q3",Table1[[#This Row],[Credit Amount]],"")</f>
        <v/>
      </c>
      <c r="L1447" t="str">
        <f>IF(Table1[[#This Row],[Transaction Type]]="Upgrade",Table1[[#This Row],[Credit Amount]],IF(Table1[[#This Row],[Transaction Type]]="Activation",Table1[[#This Row],[Credit Amount]],""))</f>
        <v/>
      </c>
      <c r="M1447">
        <f>IF(Table1[[#This Row],[Transaction Type]]="Maintenance",Table1[[#This Row],[Credit Amount]],"")</f>
        <v>-50.27</v>
      </c>
      <c r="N1447">
        <v>10024</v>
      </c>
      <c r="O1447" t="s">
        <v>2489</v>
      </c>
      <c r="P1447" t="s">
        <v>2513</v>
      </c>
      <c r="Q1447" t="s">
        <v>289</v>
      </c>
      <c r="R1447">
        <v>10046</v>
      </c>
      <c r="S1447" t="s">
        <v>2489</v>
      </c>
      <c r="T1447" t="s">
        <v>2535</v>
      </c>
      <c r="U1447" t="s">
        <v>290</v>
      </c>
      <c r="V1447" t="s">
        <v>103</v>
      </c>
      <c r="W1447">
        <v>100001112</v>
      </c>
      <c r="X1447">
        <v>8005550113</v>
      </c>
      <c r="Y1447" t="s">
        <v>2595</v>
      </c>
      <c r="Z1447" t="s">
        <v>2708</v>
      </c>
      <c r="AA1447" s="13">
        <v>-50.27</v>
      </c>
      <c r="AB1447" s="14">
        <v>42494</v>
      </c>
      <c r="AC1447" t="s">
        <v>36</v>
      </c>
    </row>
    <row r="1448" spans="1:29" x14ac:dyDescent="0.25">
      <c r="A1448" t="str">
        <f>CONCATENATE("Q",ROUNDUP(MONTH(Table1[[#This Row],[Month]])/3,0))</f>
        <v>Q2</v>
      </c>
      <c r="B1448" s="14">
        <f>EOMONTH(Table1[[#This Row],[Credit Date]],-1)+1</f>
        <v>42491</v>
      </c>
      <c r="C1448" t="str">
        <f>CONCATENATE(Table1[[#This Row],[Issuer Last Name]],", ",Table1[[#This Row],[Issuer First Name]])</f>
        <v>No. 024, Employee</v>
      </c>
      <c r="D1448" t="str">
        <f>CONCATENATE(Table1[[#This Row],[Approver Last Name]],", ",Table1[[#This Row],[Approver First Name]])</f>
        <v>No. 046, Employee</v>
      </c>
      <c r="E1448" t="str">
        <f>CONCATENATE(Table1[[#This Row],[Customer Last Name]],", ",Table1[[#This Row],[Customer First Name]])</f>
        <v>No. 10220, Client</v>
      </c>
      <c r="F14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8" t="str">
        <f>IF(Table1[[#This Row],[Transaction Type]]="Maintenance","Non-Sales","Sales")</f>
        <v>Sales</v>
      </c>
      <c r="H1448">
        <f>IF(Table1[[#This Row],[Quarter]]="q2",1,"")</f>
        <v>1</v>
      </c>
      <c r="I1448" t="str">
        <f>IF(Table1[[#This Row],[Quarter]]="q3",1,"")</f>
        <v/>
      </c>
      <c r="J1448">
        <f>IF(Table1[[#This Row],[Quarter]]="Q2",Table1[[#This Row],[Credit Amount]],"")</f>
        <v>-79.89</v>
      </c>
      <c r="K1448" t="str">
        <f>IF(Table1[[#This Row],[Quarter]]="Q3",Table1[[#This Row],[Credit Amount]],"")</f>
        <v/>
      </c>
      <c r="L1448">
        <f>IF(Table1[[#This Row],[Transaction Type]]="Upgrade",Table1[[#This Row],[Credit Amount]],IF(Table1[[#This Row],[Transaction Type]]="Activation",Table1[[#This Row],[Credit Amount]],""))</f>
        <v>-79.89</v>
      </c>
      <c r="M1448" t="str">
        <f>IF(Table1[[#This Row],[Transaction Type]]="Maintenance",Table1[[#This Row],[Credit Amount]],"")</f>
        <v/>
      </c>
      <c r="N1448">
        <v>10024</v>
      </c>
      <c r="O1448" t="s">
        <v>2489</v>
      </c>
      <c r="P1448" t="s">
        <v>2513</v>
      </c>
      <c r="Q1448" t="s">
        <v>289</v>
      </c>
      <c r="R1448">
        <v>10046</v>
      </c>
      <c r="S1448" t="s">
        <v>2489</v>
      </c>
      <c r="T1448" t="s">
        <v>2535</v>
      </c>
      <c r="U1448" t="s">
        <v>290</v>
      </c>
      <c r="V1448" t="s">
        <v>103</v>
      </c>
      <c r="W1448">
        <v>100001219</v>
      </c>
      <c r="X1448">
        <v>8005550220</v>
      </c>
      <c r="Y1448" t="s">
        <v>2595</v>
      </c>
      <c r="Z1448" t="s">
        <v>2815</v>
      </c>
      <c r="AA1448" s="13">
        <v>-79.89</v>
      </c>
      <c r="AB1448" s="14">
        <v>42499</v>
      </c>
      <c r="AC1448" t="s">
        <v>37</v>
      </c>
    </row>
    <row r="1449" spans="1:29" x14ac:dyDescent="0.25">
      <c r="A1449" t="str">
        <f>CONCATENATE("Q",ROUNDUP(MONTH(Table1[[#This Row],[Month]])/3,0))</f>
        <v>Q2</v>
      </c>
      <c r="B1449" s="14">
        <f>EOMONTH(Table1[[#This Row],[Credit Date]],-1)+1</f>
        <v>42491</v>
      </c>
      <c r="C1449" t="str">
        <f>CONCATENATE(Table1[[#This Row],[Issuer Last Name]],", ",Table1[[#This Row],[Issuer First Name]])</f>
        <v>No. 024, Employee</v>
      </c>
      <c r="D1449" t="str">
        <f>CONCATENATE(Table1[[#This Row],[Approver Last Name]],", ",Table1[[#This Row],[Approver First Name]])</f>
        <v>No. 046, Employee</v>
      </c>
      <c r="E1449" t="str">
        <f>CONCATENATE(Table1[[#This Row],[Customer Last Name]],", ",Table1[[#This Row],[Customer First Name]])</f>
        <v>No. 13205, Client</v>
      </c>
      <c r="F14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49" t="str">
        <f>IF(Table1[[#This Row],[Transaction Type]]="Maintenance","Non-Sales","Sales")</f>
        <v>Non-Sales</v>
      </c>
      <c r="H1449">
        <f>IF(Table1[[#This Row],[Quarter]]="q2",1,"")</f>
        <v>1</v>
      </c>
      <c r="I1449" t="str">
        <f>IF(Table1[[#This Row],[Quarter]]="q3",1,"")</f>
        <v/>
      </c>
      <c r="J1449">
        <f>IF(Table1[[#This Row],[Quarter]]="Q2",Table1[[#This Row],[Credit Amount]],"")</f>
        <v>-72.77</v>
      </c>
      <c r="K1449" t="str">
        <f>IF(Table1[[#This Row],[Quarter]]="Q3",Table1[[#This Row],[Credit Amount]],"")</f>
        <v/>
      </c>
      <c r="L1449" t="str">
        <f>IF(Table1[[#This Row],[Transaction Type]]="Upgrade",Table1[[#This Row],[Credit Amount]],IF(Table1[[#This Row],[Transaction Type]]="Activation",Table1[[#This Row],[Credit Amount]],""))</f>
        <v/>
      </c>
      <c r="M1449">
        <f>IF(Table1[[#This Row],[Transaction Type]]="Maintenance",Table1[[#This Row],[Credit Amount]],"")</f>
        <v>-72.77</v>
      </c>
      <c r="N1449">
        <v>10024</v>
      </c>
      <c r="O1449" t="s">
        <v>2489</v>
      </c>
      <c r="P1449" t="s">
        <v>2513</v>
      </c>
      <c r="Q1449" t="s">
        <v>289</v>
      </c>
      <c r="R1449">
        <v>10046</v>
      </c>
      <c r="S1449" t="s">
        <v>2489</v>
      </c>
      <c r="T1449" t="s">
        <v>2535</v>
      </c>
      <c r="U1449" t="s">
        <v>290</v>
      </c>
      <c r="V1449" t="s">
        <v>103</v>
      </c>
      <c r="W1449">
        <v>100004204</v>
      </c>
      <c r="X1449">
        <v>8005553205</v>
      </c>
      <c r="Y1449" t="s">
        <v>2595</v>
      </c>
      <c r="Z1449" t="s">
        <v>5793</v>
      </c>
      <c r="AA1449" s="13">
        <v>-72.77</v>
      </c>
      <c r="AB1449" s="14">
        <v>42505</v>
      </c>
      <c r="AC1449" t="s">
        <v>36</v>
      </c>
    </row>
    <row r="1450" spans="1:29" x14ac:dyDescent="0.25">
      <c r="A1450" t="str">
        <f>CONCATENATE("Q",ROUNDUP(MONTH(Table1[[#This Row],[Month]])/3,0))</f>
        <v>Q2</v>
      </c>
      <c r="B1450" s="14">
        <f>EOMONTH(Table1[[#This Row],[Credit Date]],-1)+1</f>
        <v>42491</v>
      </c>
      <c r="C1450" t="str">
        <f>CONCATENATE(Table1[[#This Row],[Issuer Last Name]],", ",Table1[[#This Row],[Issuer First Name]])</f>
        <v>No. 024, Employee</v>
      </c>
      <c r="D1450" t="str">
        <f>CONCATENATE(Table1[[#This Row],[Approver Last Name]],", ",Table1[[#This Row],[Approver First Name]])</f>
        <v>No. 046, Employee</v>
      </c>
      <c r="E1450" t="str">
        <f>CONCATENATE(Table1[[#This Row],[Customer Last Name]],", ",Table1[[#This Row],[Customer First Name]])</f>
        <v>No. 12495, Client</v>
      </c>
      <c r="F1450" t="str">
        <f>IF(Table1[[#This Row],[Credit Amount]]&gt;-19.99,"Less than 19.99",IF(Table1[[#This Row],[Credit Amount]]=-20,"20",IF(Table1[[#This Row],[Credit Amount]]&gt;-49.98,"20.01-49.98",IF(Table1[[#This Row],[Credit Amount]]=-49.99,"49.99",IF(Table1[[#This Row],[Credit Amount]]=-50,"50",IF(Table1[[#This Row],[Credit Amount]]&lt;-50.01,"Greater than 50"))))))</f>
        <v>20.01-49.98</v>
      </c>
      <c r="G1450" t="str">
        <f>IF(Table1[[#This Row],[Transaction Type]]="Maintenance","Non-Sales","Sales")</f>
        <v>Non-Sales</v>
      </c>
      <c r="H1450">
        <f>IF(Table1[[#This Row],[Quarter]]="q2",1,"")</f>
        <v>1</v>
      </c>
      <c r="I1450" t="str">
        <f>IF(Table1[[#This Row],[Quarter]]="q3",1,"")</f>
        <v/>
      </c>
      <c r="J1450">
        <f>IF(Table1[[#This Row],[Quarter]]="Q2",Table1[[#This Row],[Credit Amount]],"")</f>
        <v>-24.36</v>
      </c>
      <c r="K1450" t="str">
        <f>IF(Table1[[#This Row],[Quarter]]="Q3",Table1[[#This Row],[Credit Amount]],"")</f>
        <v/>
      </c>
      <c r="L1450" t="str">
        <f>IF(Table1[[#This Row],[Transaction Type]]="Upgrade",Table1[[#This Row],[Credit Amount]],IF(Table1[[#This Row],[Transaction Type]]="Activation",Table1[[#This Row],[Credit Amount]],""))</f>
        <v/>
      </c>
      <c r="M1450">
        <f>IF(Table1[[#This Row],[Transaction Type]]="Maintenance",Table1[[#This Row],[Credit Amount]],"")</f>
        <v>-24.36</v>
      </c>
      <c r="N1450">
        <v>10024</v>
      </c>
      <c r="O1450" t="s">
        <v>2489</v>
      </c>
      <c r="P1450" t="s">
        <v>2513</v>
      </c>
      <c r="Q1450" t="s">
        <v>289</v>
      </c>
      <c r="R1450">
        <v>10046</v>
      </c>
      <c r="S1450" t="s">
        <v>2489</v>
      </c>
      <c r="T1450" t="s">
        <v>2535</v>
      </c>
      <c r="U1450" t="s">
        <v>290</v>
      </c>
      <c r="V1450" t="s">
        <v>103</v>
      </c>
      <c r="W1450">
        <v>100003494</v>
      </c>
      <c r="X1450">
        <v>8005552495</v>
      </c>
      <c r="Y1450" t="s">
        <v>2595</v>
      </c>
      <c r="Z1450" t="s">
        <v>5090</v>
      </c>
      <c r="AA1450" s="13">
        <v>-24.36</v>
      </c>
      <c r="AB1450" s="14">
        <v>42506</v>
      </c>
      <c r="AC1450" t="s">
        <v>36</v>
      </c>
    </row>
    <row r="1451" spans="1:29" x14ac:dyDescent="0.25">
      <c r="A1451" t="str">
        <f>CONCATENATE("Q",ROUNDUP(MONTH(Table1[[#This Row],[Month]])/3,0))</f>
        <v>Q2</v>
      </c>
      <c r="B1451" s="14">
        <f>EOMONTH(Table1[[#This Row],[Credit Date]],-1)+1</f>
        <v>42491</v>
      </c>
      <c r="C1451" t="str">
        <f>CONCATENATE(Table1[[#This Row],[Issuer Last Name]],", ",Table1[[#This Row],[Issuer First Name]])</f>
        <v>No. 024, Employee</v>
      </c>
      <c r="D1451" t="str">
        <f>CONCATENATE(Table1[[#This Row],[Approver Last Name]],", ",Table1[[#This Row],[Approver First Name]])</f>
        <v>No. 046, Employee</v>
      </c>
      <c r="E1451" t="str">
        <f>CONCATENATE(Table1[[#This Row],[Customer Last Name]],", ",Table1[[#This Row],[Customer First Name]])</f>
        <v>No. 11577, Client</v>
      </c>
      <c r="F14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1" t="str">
        <f>IF(Table1[[#This Row],[Transaction Type]]="Maintenance","Non-Sales","Sales")</f>
        <v>Non-Sales</v>
      </c>
      <c r="H1451">
        <f>IF(Table1[[#This Row],[Quarter]]="q2",1,"")</f>
        <v>1</v>
      </c>
      <c r="I1451" t="str">
        <f>IF(Table1[[#This Row],[Quarter]]="q3",1,"")</f>
        <v/>
      </c>
      <c r="J1451">
        <f>IF(Table1[[#This Row],[Quarter]]="Q2",Table1[[#This Row],[Credit Amount]],"")</f>
        <v>-84.55</v>
      </c>
      <c r="K1451" t="str">
        <f>IF(Table1[[#This Row],[Quarter]]="Q3",Table1[[#This Row],[Credit Amount]],"")</f>
        <v/>
      </c>
      <c r="L1451" t="str">
        <f>IF(Table1[[#This Row],[Transaction Type]]="Upgrade",Table1[[#This Row],[Credit Amount]],IF(Table1[[#This Row],[Transaction Type]]="Activation",Table1[[#This Row],[Credit Amount]],""))</f>
        <v/>
      </c>
      <c r="M1451">
        <f>IF(Table1[[#This Row],[Transaction Type]]="Maintenance",Table1[[#This Row],[Credit Amount]],"")</f>
        <v>-84.55</v>
      </c>
      <c r="N1451">
        <v>10024</v>
      </c>
      <c r="O1451" t="s">
        <v>2489</v>
      </c>
      <c r="P1451" t="s">
        <v>2513</v>
      </c>
      <c r="Q1451" t="s">
        <v>289</v>
      </c>
      <c r="R1451">
        <v>10046</v>
      </c>
      <c r="S1451" t="s">
        <v>2489</v>
      </c>
      <c r="T1451" t="s">
        <v>2535</v>
      </c>
      <c r="U1451" t="s">
        <v>290</v>
      </c>
      <c r="V1451" t="s">
        <v>103</v>
      </c>
      <c r="W1451">
        <v>100002576</v>
      </c>
      <c r="X1451">
        <v>8005551577</v>
      </c>
      <c r="Y1451" t="s">
        <v>2595</v>
      </c>
      <c r="Z1451" t="s">
        <v>4172</v>
      </c>
      <c r="AA1451" s="13">
        <v>-84.55</v>
      </c>
      <c r="AB1451" s="14">
        <v>42518</v>
      </c>
      <c r="AC1451" t="s">
        <v>36</v>
      </c>
    </row>
    <row r="1452" spans="1:29" x14ac:dyDescent="0.25">
      <c r="A1452" t="str">
        <f>CONCATENATE("Q",ROUNDUP(MONTH(Table1[[#This Row],[Month]])/3,0))</f>
        <v>Q2</v>
      </c>
      <c r="B1452" s="14">
        <f>EOMONTH(Table1[[#This Row],[Credit Date]],-1)+1</f>
        <v>42522</v>
      </c>
      <c r="C1452" t="str">
        <f>CONCATENATE(Table1[[#This Row],[Issuer Last Name]],", ",Table1[[#This Row],[Issuer First Name]])</f>
        <v>No. 024, Employee</v>
      </c>
      <c r="D1452" t="str">
        <f>CONCATENATE(Table1[[#This Row],[Approver Last Name]],", ",Table1[[#This Row],[Approver First Name]])</f>
        <v>No. 046, Employee</v>
      </c>
      <c r="E1452" t="str">
        <f>CONCATENATE(Table1[[#This Row],[Customer Last Name]],", ",Table1[[#This Row],[Customer First Name]])</f>
        <v>No. 10979, Client</v>
      </c>
      <c r="F14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2" t="str">
        <f>IF(Table1[[#This Row],[Transaction Type]]="Maintenance","Non-Sales","Sales")</f>
        <v>Non-Sales</v>
      </c>
      <c r="H1452">
        <f>IF(Table1[[#This Row],[Quarter]]="q2",1,"")</f>
        <v>1</v>
      </c>
      <c r="I1452" t="str">
        <f>IF(Table1[[#This Row],[Quarter]]="q3",1,"")</f>
        <v/>
      </c>
      <c r="J1452">
        <f>IF(Table1[[#This Row],[Quarter]]="Q2",Table1[[#This Row],[Credit Amount]],"")</f>
        <v>-98.76</v>
      </c>
      <c r="K1452" t="str">
        <f>IF(Table1[[#This Row],[Quarter]]="Q3",Table1[[#This Row],[Credit Amount]],"")</f>
        <v/>
      </c>
      <c r="L1452" t="str">
        <f>IF(Table1[[#This Row],[Transaction Type]]="Upgrade",Table1[[#This Row],[Credit Amount]],IF(Table1[[#This Row],[Transaction Type]]="Activation",Table1[[#This Row],[Credit Amount]],""))</f>
        <v/>
      </c>
      <c r="M1452">
        <f>IF(Table1[[#This Row],[Transaction Type]]="Maintenance",Table1[[#This Row],[Credit Amount]],"")</f>
        <v>-98.76</v>
      </c>
      <c r="N1452">
        <v>10024</v>
      </c>
      <c r="O1452" t="s">
        <v>2489</v>
      </c>
      <c r="P1452" t="s">
        <v>2513</v>
      </c>
      <c r="Q1452" t="s">
        <v>289</v>
      </c>
      <c r="R1452">
        <v>10046</v>
      </c>
      <c r="S1452" t="s">
        <v>2489</v>
      </c>
      <c r="T1452" t="s">
        <v>2535</v>
      </c>
      <c r="U1452" t="s">
        <v>290</v>
      </c>
      <c r="V1452" t="s">
        <v>103</v>
      </c>
      <c r="W1452">
        <v>100001978</v>
      </c>
      <c r="X1452">
        <v>8005550979</v>
      </c>
      <c r="Y1452" t="s">
        <v>2595</v>
      </c>
      <c r="Z1452" t="s">
        <v>3574</v>
      </c>
      <c r="AA1452" s="13">
        <v>-98.76</v>
      </c>
      <c r="AB1452" s="14">
        <v>42523</v>
      </c>
      <c r="AC1452" t="s">
        <v>36</v>
      </c>
    </row>
    <row r="1453" spans="1:29" x14ac:dyDescent="0.25">
      <c r="A1453" t="str">
        <f>CONCATENATE("Q",ROUNDUP(MONTH(Table1[[#This Row],[Month]])/3,0))</f>
        <v>Q2</v>
      </c>
      <c r="B1453" s="14">
        <f>EOMONTH(Table1[[#This Row],[Credit Date]],-1)+1</f>
        <v>42522</v>
      </c>
      <c r="C1453" t="str">
        <f>CONCATENATE(Table1[[#This Row],[Issuer Last Name]],", ",Table1[[#This Row],[Issuer First Name]])</f>
        <v>No. 024, Employee</v>
      </c>
      <c r="D1453" t="str">
        <f>CONCATENATE(Table1[[#This Row],[Approver Last Name]],", ",Table1[[#This Row],[Approver First Name]])</f>
        <v>No. 046, Employee</v>
      </c>
      <c r="E1453" t="str">
        <f>CONCATENATE(Table1[[#This Row],[Customer Last Name]],", ",Table1[[#This Row],[Customer First Name]])</f>
        <v>No. 10669, Client</v>
      </c>
      <c r="F14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3" t="str">
        <f>IF(Table1[[#This Row],[Transaction Type]]="Maintenance","Non-Sales","Sales")</f>
        <v>Sales</v>
      </c>
      <c r="H1453">
        <f>IF(Table1[[#This Row],[Quarter]]="q2",1,"")</f>
        <v>1</v>
      </c>
      <c r="I1453" t="str">
        <f>IF(Table1[[#This Row],[Quarter]]="q3",1,"")</f>
        <v/>
      </c>
      <c r="J1453">
        <f>IF(Table1[[#This Row],[Quarter]]="Q2",Table1[[#This Row],[Credit Amount]],"")</f>
        <v>-55.08</v>
      </c>
      <c r="K1453" t="str">
        <f>IF(Table1[[#This Row],[Quarter]]="Q3",Table1[[#This Row],[Credit Amount]],"")</f>
        <v/>
      </c>
      <c r="L1453">
        <f>IF(Table1[[#This Row],[Transaction Type]]="Upgrade",Table1[[#This Row],[Credit Amount]],IF(Table1[[#This Row],[Transaction Type]]="Activation",Table1[[#This Row],[Credit Amount]],""))</f>
        <v>-55.08</v>
      </c>
      <c r="M1453" t="str">
        <f>IF(Table1[[#This Row],[Transaction Type]]="Maintenance",Table1[[#This Row],[Credit Amount]],"")</f>
        <v/>
      </c>
      <c r="N1453">
        <v>10024</v>
      </c>
      <c r="O1453" t="s">
        <v>2489</v>
      </c>
      <c r="P1453" t="s">
        <v>2513</v>
      </c>
      <c r="Q1453" t="s">
        <v>289</v>
      </c>
      <c r="R1453">
        <v>10046</v>
      </c>
      <c r="S1453" t="s">
        <v>2489</v>
      </c>
      <c r="T1453" t="s">
        <v>2535</v>
      </c>
      <c r="U1453" t="s">
        <v>290</v>
      </c>
      <c r="V1453" t="s">
        <v>103</v>
      </c>
      <c r="W1453">
        <v>100001668</v>
      </c>
      <c r="X1453">
        <v>8005550669</v>
      </c>
      <c r="Y1453" t="s">
        <v>2595</v>
      </c>
      <c r="Z1453" t="s">
        <v>3264</v>
      </c>
      <c r="AA1453" s="13">
        <v>-55.08</v>
      </c>
      <c r="AB1453" s="14">
        <v>42525</v>
      </c>
      <c r="AC1453" t="s">
        <v>35</v>
      </c>
    </row>
    <row r="1454" spans="1:29" x14ac:dyDescent="0.25">
      <c r="A1454" t="str">
        <f>CONCATENATE("Q",ROUNDUP(MONTH(Table1[[#This Row],[Month]])/3,0))</f>
        <v>Q2</v>
      </c>
      <c r="B1454" s="14">
        <f>EOMONTH(Table1[[#This Row],[Credit Date]],-1)+1</f>
        <v>42522</v>
      </c>
      <c r="C1454" t="str">
        <f>CONCATENATE(Table1[[#This Row],[Issuer Last Name]],", ",Table1[[#This Row],[Issuer First Name]])</f>
        <v>No. 024, Employee</v>
      </c>
      <c r="D1454" t="str">
        <f>CONCATENATE(Table1[[#This Row],[Approver Last Name]],", ",Table1[[#This Row],[Approver First Name]])</f>
        <v>No. 046, Employee</v>
      </c>
      <c r="E1454" t="str">
        <f>CONCATENATE(Table1[[#This Row],[Customer Last Name]],", ",Table1[[#This Row],[Customer First Name]])</f>
        <v>No. 13649, Client</v>
      </c>
      <c r="F1454" t="str">
        <f>IF(Table1[[#This Row],[Credit Amount]]&gt;-19.99,"Less than 19.99",IF(Table1[[#This Row],[Credit Amount]]=-20,"20",IF(Table1[[#This Row],[Credit Amount]]&gt;-49.98,"20.01-49.98",IF(Table1[[#This Row],[Credit Amount]]=-49.99,"49.99",IF(Table1[[#This Row],[Credit Amount]]=-50,"50",IF(Table1[[#This Row],[Credit Amount]]&lt;-50.01,"Greater than 50"))))))</f>
        <v>Less than 19.99</v>
      </c>
      <c r="G1454" t="str">
        <f>IF(Table1[[#This Row],[Transaction Type]]="Maintenance","Non-Sales","Sales")</f>
        <v>Non-Sales</v>
      </c>
      <c r="H1454">
        <f>IF(Table1[[#This Row],[Quarter]]="q2",1,"")</f>
        <v>1</v>
      </c>
      <c r="I1454" t="str">
        <f>IF(Table1[[#This Row],[Quarter]]="q3",1,"")</f>
        <v/>
      </c>
      <c r="J1454">
        <f>IF(Table1[[#This Row],[Quarter]]="Q2",Table1[[#This Row],[Credit Amount]],"")</f>
        <v>-10.54</v>
      </c>
      <c r="K1454" t="str">
        <f>IF(Table1[[#This Row],[Quarter]]="Q3",Table1[[#This Row],[Credit Amount]],"")</f>
        <v/>
      </c>
      <c r="L1454" t="str">
        <f>IF(Table1[[#This Row],[Transaction Type]]="Upgrade",Table1[[#This Row],[Credit Amount]],IF(Table1[[#This Row],[Transaction Type]]="Activation",Table1[[#This Row],[Credit Amount]],""))</f>
        <v/>
      </c>
      <c r="M1454">
        <f>IF(Table1[[#This Row],[Transaction Type]]="Maintenance",Table1[[#This Row],[Credit Amount]],"")</f>
        <v>-10.54</v>
      </c>
      <c r="N1454">
        <v>10024</v>
      </c>
      <c r="O1454" t="s">
        <v>2489</v>
      </c>
      <c r="P1454" t="s">
        <v>2513</v>
      </c>
      <c r="Q1454" t="s">
        <v>289</v>
      </c>
      <c r="R1454">
        <v>10046</v>
      </c>
      <c r="S1454" t="s">
        <v>2489</v>
      </c>
      <c r="T1454" t="s">
        <v>2535</v>
      </c>
      <c r="U1454" t="s">
        <v>290</v>
      </c>
      <c r="V1454" t="s">
        <v>103</v>
      </c>
      <c r="W1454">
        <v>100004648</v>
      </c>
      <c r="X1454">
        <v>8005553649</v>
      </c>
      <c r="Y1454" t="s">
        <v>2595</v>
      </c>
      <c r="Z1454" t="s">
        <v>6237</v>
      </c>
      <c r="AA1454" s="13">
        <v>-10.54</v>
      </c>
      <c r="AB1454" s="14">
        <v>42526</v>
      </c>
      <c r="AC1454" t="s">
        <v>36</v>
      </c>
    </row>
    <row r="1455" spans="1:29" x14ac:dyDescent="0.25">
      <c r="A1455" t="str">
        <f>CONCATENATE("Q",ROUNDUP(MONTH(Table1[[#This Row],[Month]])/3,0))</f>
        <v>Q2</v>
      </c>
      <c r="B1455" s="14">
        <f>EOMONTH(Table1[[#This Row],[Credit Date]],-1)+1</f>
        <v>42522</v>
      </c>
      <c r="C1455" t="str">
        <f>CONCATENATE(Table1[[#This Row],[Issuer Last Name]],", ",Table1[[#This Row],[Issuer First Name]])</f>
        <v>No. 024, Employee</v>
      </c>
      <c r="D1455" t="str">
        <f>CONCATENATE(Table1[[#This Row],[Approver Last Name]],", ",Table1[[#This Row],[Approver First Name]])</f>
        <v>No. 046, Employee</v>
      </c>
      <c r="E1455" t="str">
        <f>CONCATENATE(Table1[[#This Row],[Customer Last Name]],", ",Table1[[#This Row],[Customer First Name]])</f>
        <v>No. 11548, Client</v>
      </c>
      <c r="F14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5" t="str">
        <f>IF(Table1[[#This Row],[Transaction Type]]="Maintenance","Non-Sales","Sales")</f>
        <v>Sales</v>
      </c>
      <c r="H1455">
        <f>IF(Table1[[#This Row],[Quarter]]="q2",1,"")</f>
        <v>1</v>
      </c>
      <c r="I1455" t="str">
        <f>IF(Table1[[#This Row],[Quarter]]="q3",1,"")</f>
        <v/>
      </c>
      <c r="J1455">
        <f>IF(Table1[[#This Row],[Quarter]]="Q2",Table1[[#This Row],[Credit Amount]],"")</f>
        <v>-53.97</v>
      </c>
      <c r="K1455" t="str">
        <f>IF(Table1[[#This Row],[Quarter]]="Q3",Table1[[#This Row],[Credit Amount]],"")</f>
        <v/>
      </c>
      <c r="L1455">
        <f>IF(Table1[[#This Row],[Transaction Type]]="Upgrade",Table1[[#This Row],[Credit Amount]],IF(Table1[[#This Row],[Transaction Type]]="Activation",Table1[[#This Row],[Credit Amount]],""))</f>
        <v>-53.97</v>
      </c>
      <c r="M1455" t="str">
        <f>IF(Table1[[#This Row],[Transaction Type]]="Maintenance",Table1[[#This Row],[Credit Amount]],"")</f>
        <v/>
      </c>
      <c r="N1455">
        <v>10024</v>
      </c>
      <c r="O1455" t="s">
        <v>2489</v>
      </c>
      <c r="P1455" t="s">
        <v>2513</v>
      </c>
      <c r="Q1455" t="s">
        <v>289</v>
      </c>
      <c r="R1455">
        <v>10046</v>
      </c>
      <c r="S1455" t="s">
        <v>2489</v>
      </c>
      <c r="T1455" t="s">
        <v>2535</v>
      </c>
      <c r="U1455" t="s">
        <v>290</v>
      </c>
      <c r="V1455" t="s">
        <v>103</v>
      </c>
      <c r="W1455">
        <v>100002547</v>
      </c>
      <c r="X1455">
        <v>8005551548</v>
      </c>
      <c r="Y1455" t="s">
        <v>2595</v>
      </c>
      <c r="Z1455" t="s">
        <v>4143</v>
      </c>
      <c r="AA1455" s="13">
        <v>-53.97</v>
      </c>
      <c r="AB1455" s="14">
        <v>42528</v>
      </c>
      <c r="AC1455" t="s">
        <v>35</v>
      </c>
    </row>
    <row r="1456" spans="1:29" x14ac:dyDescent="0.25">
      <c r="A1456" t="str">
        <f>CONCATENATE("Q",ROUNDUP(MONTH(Table1[[#This Row],[Month]])/3,0))</f>
        <v>Q2</v>
      </c>
      <c r="B1456" s="14">
        <f>EOMONTH(Table1[[#This Row],[Credit Date]],-1)+1</f>
        <v>42522</v>
      </c>
      <c r="C1456" t="str">
        <f>CONCATENATE(Table1[[#This Row],[Issuer Last Name]],", ",Table1[[#This Row],[Issuer First Name]])</f>
        <v>No. 024, Employee</v>
      </c>
      <c r="D1456" t="str">
        <f>CONCATENATE(Table1[[#This Row],[Approver Last Name]],", ",Table1[[#This Row],[Approver First Name]])</f>
        <v>No. 046, Employee</v>
      </c>
      <c r="E1456" t="str">
        <f>CONCATENATE(Table1[[#This Row],[Customer Last Name]],", ",Table1[[#This Row],[Customer First Name]])</f>
        <v>No. 13027, Client</v>
      </c>
      <c r="F14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6" t="str">
        <f>IF(Table1[[#This Row],[Transaction Type]]="Maintenance","Non-Sales","Sales")</f>
        <v>Non-Sales</v>
      </c>
      <c r="H1456">
        <f>IF(Table1[[#This Row],[Quarter]]="q2",1,"")</f>
        <v>1</v>
      </c>
      <c r="I1456" t="str">
        <f>IF(Table1[[#This Row],[Quarter]]="q3",1,"")</f>
        <v/>
      </c>
      <c r="J1456">
        <f>IF(Table1[[#This Row],[Quarter]]="Q2",Table1[[#This Row],[Credit Amount]],"")</f>
        <v>-81.19</v>
      </c>
      <c r="K1456" t="str">
        <f>IF(Table1[[#This Row],[Quarter]]="Q3",Table1[[#This Row],[Credit Amount]],"")</f>
        <v/>
      </c>
      <c r="L1456" t="str">
        <f>IF(Table1[[#This Row],[Transaction Type]]="Upgrade",Table1[[#This Row],[Credit Amount]],IF(Table1[[#This Row],[Transaction Type]]="Activation",Table1[[#This Row],[Credit Amount]],""))</f>
        <v/>
      </c>
      <c r="M1456">
        <f>IF(Table1[[#This Row],[Transaction Type]]="Maintenance",Table1[[#This Row],[Credit Amount]],"")</f>
        <v>-81.19</v>
      </c>
      <c r="N1456">
        <v>10024</v>
      </c>
      <c r="O1456" t="s">
        <v>2489</v>
      </c>
      <c r="P1456" t="s">
        <v>2513</v>
      </c>
      <c r="Q1456" t="s">
        <v>289</v>
      </c>
      <c r="R1456">
        <v>10046</v>
      </c>
      <c r="S1456" t="s">
        <v>2489</v>
      </c>
      <c r="T1456" t="s">
        <v>2535</v>
      </c>
      <c r="U1456" t="s">
        <v>290</v>
      </c>
      <c r="V1456" t="s">
        <v>103</v>
      </c>
      <c r="W1456">
        <v>100004026</v>
      </c>
      <c r="X1456">
        <v>8005553027</v>
      </c>
      <c r="Y1456" t="s">
        <v>2595</v>
      </c>
      <c r="Z1456" t="s">
        <v>5615</v>
      </c>
      <c r="AA1456" s="13">
        <v>-81.19</v>
      </c>
      <c r="AB1456" s="14">
        <v>42528</v>
      </c>
      <c r="AC1456" t="s">
        <v>36</v>
      </c>
    </row>
    <row r="1457" spans="1:29" x14ac:dyDescent="0.25">
      <c r="A1457" t="str">
        <f>CONCATENATE("Q",ROUNDUP(MONTH(Table1[[#This Row],[Month]])/3,0))</f>
        <v>Q2</v>
      </c>
      <c r="B1457" s="14">
        <f>EOMONTH(Table1[[#This Row],[Credit Date]],-1)+1</f>
        <v>42522</v>
      </c>
      <c r="C1457" t="str">
        <f>CONCATENATE(Table1[[#This Row],[Issuer Last Name]],", ",Table1[[#This Row],[Issuer First Name]])</f>
        <v>No. 024, Employee</v>
      </c>
      <c r="D1457" t="str">
        <f>CONCATENATE(Table1[[#This Row],[Approver Last Name]],", ",Table1[[#This Row],[Approver First Name]])</f>
        <v>No. 046, Employee</v>
      </c>
      <c r="E1457" t="str">
        <f>CONCATENATE(Table1[[#This Row],[Customer Last Name]],", ",Table1[[#This Row],[Customer First Name]])</f>
        <v>No. 10081, Client</v>
      </c>
      <c r="F14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7" t="str">
        <f>IF(Table1[[#This Row],[Transaction Type]]="Maintenance","Non-Sales","Sales")</f>
        <v>Non-Sales</v>
      </c>
      <c r="H1457">
        <f>IF(Table1[[#This Row],[Quarter]]="q2",1,"")</f>
        <v>1</v>
      </c>
      <c r="I1457" t="str">
        <f>IF(Table1[[#This Row],[Quarter]]="q3",1,"")</f>
        <v/>
      </c>
      <c r="J1457">
        <f>IF(Table1[[#This Row],[Quarter]]="Q2",Table1[[#This Row],[Credit Amount]],"")</f>
        <v>-90.18</v>
      </c>
      <c r="K1457" t="str">
        <f>IF(Table1[[#This Row],[Quarter]]="Q3",Table1[[#This Row],[Credit Amount]],"")</f>
        <v/>
      </c>
      <c r="L1457" t="str">
        <f>IF(Table1[[#This Row],[Transaction Type]]="Upgrade",Table1[[#This Row],[Credit Amount]],IF(Table1[[#This Row],[Transaction Type]]="Activation",Table1[[#This Row],[Credit Amount]],""))</f>
        <v/>
      </c>
      <c r="M1457">
        <f>IF(Table1[[#This Row],[Transaction Type]]="Maintenance",Table1[[#This Row],[Credit Amount]],"")</f>
        <v>-90.18</v>
      </c>
      <c r="N1457">
        <v>10024</v>
      </c>
      <c r="O1457" t="s">
        <v>2489</v>
      </c>
      <c r="P1457" t="s">
        <v>2513</v>
      </c>
      <c r="Q1457" t="s">
        <v>289</v>
      </c>
      <c r="R1457">
        <v>10046</v>
      </c>
      <c r="S1457" t="s">
        <v>2489</v>
      </c>
      <c r="T1457" t="s">
        <v>2535</v>
      </c>
      <c r="U1457" t="s">
        <v>290</v>
      </c>
      <c r="V1457" t="s">
        <v>103</v>
      </c>
      <c r="W1457">
        <v>100001080</v>
      </c>
      <c r="X1457">
        <v>8005550081</v>
      </c>
      <c r="Y1457" t="s">
        <v>2595</v>
      </c>
      <c r="Z1457" t="s">
        <v>2676</v>
      </c>
      <c r="AA1457" s="13">
        <v>-90.18</v>
      </c>
      <c r="AB1457" s="14">
        <v>42530</v>
      </c>
      <c r="AC1457" t="s">
        <v>36</v>
      </c>
    </row>
    <row r="1458" spans="1:29" x14ac:dyDescent="0.25">
      <c r="A1458" t="str">
        <f>CONCATENATE("Q",ROUNDUP(MONTH(Table1[[#This Row],[Month]])/3,0))</f>
        <v>Q2</v>
      </c>
      <c r="B1458" s="14">
        <f>EOMONTH(Table1[[#This Row],[Credit Date]],-1)+1</f>
        <v>42522</v>
      </c>
      <c r="C1458" t="str">
        <f>CONCATENATE(Table1[[#This Row],[Issuer Last Name]],", ",Table1[[#This Row],[Issuer First Name]])</f>
        <v>No. 024, Employee</v>
      </c>
      <c r="D1458" t="str">
        <f>CONCATENATE(Table1[[#This Row],[Approver Last Name]],", ",Table1[[#This Row],[Approver First Name]])</f>
        <v>No. 046, Employee</v>
      </c>
      <c r="E1458" t="str">
        <f>CONCATENATE(Table1[[#This Row],[Customer Last Name]],", ",Table1[[#This Row],[Customer First Name]])</f>
        <v>No. 10381, Client</v>
      </c>
      <c r="F14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8" t="str">
        <f>IF(Table1[[#This Row],[Transaction Type]]="Maintenance","Non-Sales","Sales")</f>
        <v>Non-Sales</v>
      </c>
      <c r="H1458">
        <f>IF(Table1[[#This Row],[Quarter]]="q2",1,"")</f>
        <v>1</v>
      </c>
      <c r="I1458" t="str">
        <f>IF(Table1[[#This Row],[Quarter]]="q3",1,"")</f>
        <v/>
      </c>
      <c r="J1458">
        <f>IF(Table1[[#This Row],[Quarter]]="Q2",Table1[[#This Row],[Credit Amount]],"")</f>
        <v>-82.53</v>
      </c>
      <c r="K1458" t="str">
        <f>IF(Table1[[#This Row],[Quarter]]="Q3",Table1[[#This Row],[Credit Amount]],"")</f>
        <v/>
      </c>
      <c r="L1458" t="str">
        <f>IF(Table1[[#This Row],[Transaction Type]]="Upgrade",Table1[[#This Row],[Credit Amount]],IF(Table1[[#This Row],[Transaction Type]]="Activation",Table1[[#This Row],[Credit Amount]],""))</f>
        <v/>
      </c>
      <c r="M1458">
        <f>IF(Table1[[#This Row],[Transaction Type]]="Maintenance",Table1[[#This Row],[Credit Amount]],"")</f>
        <v>-82.53</v>
      </c>
      <c r="N1458">
        <v>10024</v>
      </c>
      <c r="O1458" t="s">
        <v>2489</v>
      </c>
      <c r="P1458" t="s">
        <v>2513</v>
      </c>
      <c r="Q1458" t="s">
        <v>289</v>
      </c>
      <c r="R1458">
        <v>10046</v>
      </c>
      <c r="S1458" t="s">
        <v>2489</v>
      </c>
      <c r="T1458" t="s">
        <v>2535</v>
      </c>
      <c r="U1458" t="s">
        <v>290</v>
      </c>
      <c r="V1458" t="s">
        <v>103</v>
      </c>
      <c r="W1458">
        <v>100001380</v>
      </c>
      <c r="X1458">
        <v>8005550381</v>
      </c>
      <c r="Y1458" t="s">
        <v>2595</v>
      </c>
      <c r="Z1458" t="s">
        <v>2976</v>
      </c>
      <c r="AA1458" s="13">
        <v>-82.53</v>
      </c>
      <c r="AB1458" s="14">
        <v>42531</v>
      </c>
      <c r="AC1458" t="s">
        <v>36</v>
      </c>
    </row>
    <row r="1459" spans="1:29" x14ac:dyDescent="0.25">
      <c r="A1459" t="str">
        <f>CONCATENATE("Q",ROUNDUP(MONTH(Table1[[#This Row],[Month]])/3,0))</f>
        <v>Q2</v>
      </c>
      <c r="B1459" s="14">
        <f>EOMONTH(Table1[[#This Row],[Credit Date]],-1)+1</f>
        <v>42522</v>
      </c>
      <c r="C1459" t="str">
        <f>CONCATENATE(Table1[[#This Row],[Issuer Last Name]],", ",Table1[[#This Row],[Issuer First Name]])</f>
        <v>No. 024, Employee</v>
      </c>
      <c r="D1459" t="str">
        <f>CONCATENATE(Table1[[#This Row],[Approver Last Name]],", ",Table1[[#This Row],[Approver First Name]])</f>
        <v>No. 046, Employee</v>
      </c>
      <c r="E1459" t="str">
        <f>CONCATENATE(Table1[[#This Row],[Customer Last Name]],", ",Table1[[#This Row],[Customer First Name]])</f>
        <v>No. 12630, Client</v>
      </c>
      <c r="F14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59" t="str">
        <f>IF(Table1[[#This Row],[Transaction Type]]="Maintenance","Non-Sales","Sales")</f>
        <v>Non-Sales</v>
      </c>
      <c r="H1459">
        <f>IF(Table1[[#This Row],[Quarter]]="q2",1,"")</f>
        <v>1</v>
      </c>
      <c r="I1459" t="str">
        <f>IF(Table1[[#This Row],[Quarter]]="q3",1,"")</f>
        <v/>
      </c>
      <c r="J1459">
        <f>IF(Table1[[#This Row],[Quarter]]="Q2",Table1[[#This Row],[Credit Amount]],"")</f>
        <v>-80.55</v>
      </c>
      <c r="K1459" t="str">
        <f>IF(Table1[[#This Row],[Quarter]]="Q3",Table1[[#This Row],[Credit Amount]],"")</f>
        <v/>
      </c>
      <c r="L1459" t="str">
        <f>IF(Table1[[#This Row],[Transaction Type]]="Upgrade",Table1[[#This Row],[Credit Amount]],IF(Table1[[#This Row],[Transaction Type]]="Activation",Table1[[#This Row],[Credit Amount]],""))</f>
        <v/>
      </c>
      <c r="M1459">
        <f>IF(Table1[[#This Row],[Transaction Type]]="Maintenance",Table1[[#This Row],[Credit Amount]],"")</f>
        <v>-80.55</v>
      </c>
      <c r="N1459">
        <v>10024</v>
      </c>
      <c r="O1459" t="s">
        <v>2489</v>
      </c>
      <c r="P1459" t="s">
        <v>2513</v>
      </c>
      <c r="Q1459" t="s">
        <v>289</v>
      </c>
      <c r="R1459">
        <v>10046</v>
      </c>
      <c r="S1459" t="s">
        <v>2489</v>
      </c>
      <c r="T1459" t="s">
        <v>2535</v>
      </c>
      <c r="U1459" t="s">
        <v>290</v>
      </c>
      <c r="V1459" t="s">
        <v>103</v>
      </c>
      <c r="W1459">
        <v>100003629</v>
      </c>
      <c r="X1459">
        <v>8005552630</v>
      </c>
      <c r="Y1459" t="s">
        <v>2595</v>
      </c>
      <c r="Z1459" t="s">
        <v>5225</v>
      </c>
      <c r="AA1459" s="13">
        <v>-80.55</v>
      </c>
      <c r="AB1459" s="14">
        <v>42534</v>
      </c>
      <c r="AC1459" t="s">
        <v>36</v>
      </c>
    </row>
    <row r="1460" spans="1:29" x14ac:dyDescent="0.25">
      <c r="A1460" t="str">
        <f>CONCATENATE("Q",ROUNDUP(MONTH(Table1[[#This Row],[Month]])/3,0))</f>
        <v>Q2</v>
      </c>
      <c r="B1460" s="14">
        <f>EOMONTH(Table1[[#This Row],[Credit Date]],-1)+1</f>
        <v>42522</v>
      </c>
      <c r="C1460" t="str">
        <f>CONCATENATE(Table1[[#This Row],[Issuer Last Name]],", ",Table1[[#This Row],[Issuer First Name]])</f>
        <v>No. 024, Employee</v>
      </c>
      <c r="D1460" t="str">
        <f>CONCATENATE(Table1[[#This Row],[Approver Last Name]],", ",Table1[[#This Row],[Approver First Name]])</f>
        <v>No. 046, Employee</v>
      </c>
      <c r="E1460" t="str">
        <f>CONCATENATE(Table1[[#This Row],[Customer Last Name]],", ",Table1[[#This Row],[Customer First Name]])</f>
        <v>No. 12341, Client</v>
      </c>
      <c r="F1460" t="str">
        <f>IF(Table1[[#This Row],[Credit Amount]]&gt;-19.99,"Less than 19.99",IF(Table1[[#This Row],[Credit Amount]]=-20,"20",IF(Table1[[#This Row],[Credit Amount]]&gt;-49.98,"20.01-49.98",IF(Table1[[#This Row],[Credit Amount]]=-49.99,"49.99",IF(Table1[[#This Row],[Credit Amount]]=-50,"50",IF(Table1[[#This Row],[Credit Amount]]&lt;-50.01,"Greater than 50"))))))</f>
        <v>Less than 19.99</v>
      </c>
      <c r="G1460" t="str">
        <f>IF(Table1[[#This Row],[Transaction Type]]="Maintenance","Non-Sales","Sales")</f>
        <v>Non-Sales</v>
      </c>
      <c r="H1460">
        <f>IF(Table1[[#This Row],[Quarter]]="q2",1,"")</f>
        <v>1</v>
      </c>
      <c r="I1460" t="str">
        <f>IF(Table1[[#This Row],[Quarter]]="q3",1,"")</f>
        <v/>
      </c>
      <c r="J1460">
        <f>IF(Table1[[#This Row],[Quarter]]="Q2",Table1[[#This Row],[Credit Amount]],"")</f>
        <v>-15.65</v>
      </c>
      <c r="K1460" t="str">
        <f>IF(Table1[[#This Row],[Quarter]]="Q3",Table1[[#This Row],[Credit Amount]],"")</f>
        <v/>
      </c>
      <c r="L1460" t="str">
        <f>IF(Table1[[#This Row],[Transaction Type]]="Upgrade",Table1[[#This Row],[Credit Amount]],IF(Table1[[#This Row],[Transaction Type]]="Activation",Table1[[#This Row],[Credit Amount]],""))</f>
        <v/>
      </c>
      <c r="M1460">
        <f>IF(Table1[[#This Row],[Transaction Type]]="Maintenance",Table1[[#This Row],[Credit Amount]],"")</f>
        <v>-15.65</v>
      </c>
      <c r="N1460">
        <v>10024</v>
      </c>
      <c r="O1460" t="s">
        <v>2489</v>
      </c>
      <c r="P1460" t="s">
        <v>2513</v>
      </c>
      <c r="Q1460" t="s">
        <v>289</v>
      </c>
      <c r="R1460">
        <v>10046</v>
      </c>
      <c r="S1460" t="s">
        <v>2489</v>
      </c>
      <c r="T1460" t="s">
        <v>2535</v>
      </c>
      <c r="U1460" t="s">
        <v>290</v>
      </c>
      <c r="V1460" t="s">
        <v>103</v>
      </c>
      <c r="W1460">
        <v>100003340</v>
      </c>
      <c r="X1460">
        <v>8005552341</v>
      </c>
      <c r="Y1460" t="s">
        <v>2595</v>
      </c>
      <c r="Z1460" t="s">
        <v>4936</v>
      </c>
      <c r="AA1460" s="13">
        <v>-15.65</v>
      </c>
      <c r="AB1460" s="14">
        <v>42535</v>
      </c>
      <c r="AC1460" t="s">
        <v>36</v>
      </c>
    </row>
    <row r="1461" spans="1:29" x14ac:dyDescent="0.25">
      <c r="A1461" t="str">
        <f>CONCATENATE("Q",ROUNDUP(MONTH(Table1[[#This Row],[Month]])/3,0))</f>
        <v>Q2</v>
      </c>
      <c r="B1461" s="14">
        <f>EOMONTH(Table1[[#This Row],[Credit Date]],-1)+1</f>
        <v>42522</v>
      </c>
      <c r="C1461" t="str">
        <f>CONCATENATE(Table1[[#This Row],[Issuer Last Name]],", ",Table1[[#This Row],[Issuer First Name]])</f>
        <v>No. 024, Employee</v>
      </c>
      <c r="D1461" t="str">
        <f>CONCATENATE(Table1[[#This Row],[Approver Last Name]],", ",Table1[[#This Row],[Approver First Name]])</f>
        <v>No. 046, Employee</v>
      </c>
      <c r="E1461" t="str">
        <f>CONCATENATE(Table1[[#This Row],[Customer Last Name]],", ",Table1[[#This Row],[Customer First Name]])</f>
        <v>No. 13653, Client</v>
      </c>
      <c r="F14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1" t="str">
        <f>IF(Table1[[#This Row],[Transaction Type]]="Maintenance","Non-Sales","Sales")</f>
        <v>Non-Sales</v>
      </c>
      <c r="H1461">
        <f>IF(Table1[[#This Row],[Quarter]]="q2",1,"")</f>
        <v>1</v>
      </c>
      <c r="I1461" t="str">
        <f>IF(Table1[[#This Row],[Quarter]]="q3",1,"")</f>
        <v/>
      </c>
      <c r="J1461">
        <f>IF(Table1[[#This Row],[Quarter]]="Q2",Table1[[#This Row],[Credit Amount]],"")</f>
        <v>-63.42</v>
      </c>
      <c r="K1461" t="str">
        <f>IF(Table1[[#This Row],[Quarter]]="Q3",Table1[[#This Row],[Credit Amount]],"")</f>
        <v/>
      </c>
      <c r="L1461" t="str">
        <f>IF(Table1[[#This Row],[Transaction Type]]="Upgrade",Table1[[#This Row],[Credit Amount]],IF(Table1[[#This Row],[Transaction Type]]="Activation",Table1[[#This Row],[Credit Amount]],""))</f>
        <v/>
      </c>
      <c r="M1461">
        <f>IF(Table1[[#This Row],[Transaction Type]]="Maintenance",Table1[[#This Row],[Credit Amount]],"")</f>
        <v>-63.42</v>
      </c>
      <c r="N1461">
        <v>10024</v>
      </c>
      <c r="O1461" t="s">
        <v>2489</v>
      </c>
      <c r="P1461" t="s">
        <v>2513</v>
      </c>
      <c r="Q1461" t="s">
        <v>289</v>
      </c>
      <c r="R1461">
        <v>10046</v>
      </c>
      <c r="S1461" t="s">
        <v>2489</v>
      </c>
      <c r="T1461" t="s">
        <v>2535</v>
      </c>
      <c r="U1461" t="s">
        <v>290</v>
      </c>
      <c r="V1461" t="s">
        <v>103</v>
      </c>
      <c r="W1461">
        <v>100004652</v>
      </c>
      <c r="X1461">
        <v>8005553653</v>
      </c>
      <c r="Y1461" t="s">
        <v>2595</v>
      </c>
      <c r="Z1461" t="s">
        <v>6241</v>
      </c>
      <c r="AA1461" s="13">
        <v>-63.42</v>
      </c>
      <c r="AB1461" s="14">
        <v>42541</v>
      </c>
      <c r="AC1461" t="s">
        <v>36</v>
      </c>
    </row>
    <row r="1462" spans="1:29" x14ac:dyDescent="0.25">
      <c r="A1462" t="str">
        <f>CONCATENATE("Q",ROUNDUP(MONTH(Table1[[#This Row],[Month]])/3,0))</f>
        <v>Q2</v>
      </c>
      <c r="B1462" s="14">
        <f>EOMONTH(Table1[[#This Row],[Credit Date]],-1)+1</f>
        <v>42522</v>
      </c>
      <c r="C1462" t="str">
        <f>CONCATENATE(Table1[[#This Row],[Issuer Last Name]],", ",Table1[[#This Row],[Issuer First Name]])</f>
        <v>No. 024, Employee</v>
      </c>
      <c r="D1462" t="str">
        <f>CONCATENATE(Table1[[#This Row],[Approver Last Name]],", ",Table1[[#This Row],[Approver First Name]])</f>
        <v>No. 046, Employee</v>
      </c>
      <c r="E1462" t="str">
        <f>CONCATENATE(Table1[[#This Row],[Customer Last Name]],", ",Table1[[#This Row],[Customer First Name]])</f>
        <v>No. 12399, Client</v>
      </c>
      <c r="F14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2" t="str">
        <f>IF(Table1[[#This Row],[Transaction Type]]="Maintenance","Non-Sales","Sales")</f>
        <v>Non-Sales</v>
      </c>
      <c r="H1462">
        <f>IF(Table1[[#This Row],[Quarter]]="q2",1,"")</f>
        <v>1</v>
      </c>
      <c r="I1462" t="str">
        <f>IF(Table1[[#This Row],[Quarter]]="q3",1,"")</f>
        <v/>
      </c>
      <c r="J1462">
        <f>IF(Table1[[#This Row],[Quarter]]="Q2",Table1[[#This Row],[Credit Amount]],"")</f>
        <v>-80.53</v>
      </c>
      <c r="K1462" t="str">
        <f>IF(Table1[[#This Row],[Quarter]]="Q3",Table1[[#This Row],[Credit Amount]],"")</f>
        <v/>
      </c>
      <c r="L1462" t="str">
        <f>IF(Table1[[#This Row],[Transaction Type]]="Upgrade",Table1[[#This Row],[Credit Amount]],IF(Table1[[#This Row],[Transaction Type]]="Activation",Table1[[#This Row],[Credit Amount]],""))</f>
        <v/>
      </c>
      <c r="M1462">
        <f>IF(Table1[[#This Row],[Transaction Type]]="Maintenance",Table1[[#This Row],[Credit Amount]],"")</f>
        <v>-80.53</v>
      </c>
      <c r="N1462">
        <v>10024</v>
      </c>
      <c r="O1462" t="s">
        <v>2489</v>
      </c>
      <c r="P1462" t="s">
        <v>2513</v>
      </c>
      <c r="Q1462" t="s">
        <v>289</v>
      </c>
      <c r="R1462">
        <v>10046</v>
      </c>
      <c r="S1462" t="s">
        <v>2489</v>
      </c>
      <c r="T1462" t="s">
        <v>2535</v>
      </c>
      <c r="U1462" t="s">
        <v>290</v>
      </c>
      <c r="V1462" t="s">
        <v>103</v>
      </c>
      <c r="W1462">
        <v>100003398</v>
      </c>
      <c r="X1462">
        <v>8005552399</v>
      </c>
      <c r="Y1462" t="s">
        <v>2595</v>
      </c>
      <c r="Z1462" t="s">
        <v>4994</v>
      </c>
      <c r="AA1462" s="13">
        <v>-80.53</v>
      </c>
      <c r="AB1462" s="14">
        <v>42544</v>
      </c>
      <c r="AC1462" t="s">
        <v>36</v>
      </c>
    </row>
    <row r="1463" spans="1:29" x14ac:dyDescent="0.25">
      <c r="A1463" t="str">
        <f>CONCATENATE("Q",ROUNDUP(MONTH(Table1[[#This Row],[Month]])/3,0))</f>
        <v>Q2</v>
      </c>
      <c r="B1463" s="14">
        <f>EOMONTH(Table1[[#This Row],[Credit Date]],-1)+1</f>
        <v>42522</v>
      </c>
      <c r="C1463" t="str">
        <f>CONCATENATE(Table1[[#This Row],[Issuer Last Name]],", ",Table1[[#This Row],[Issuer First Name]])</f>
        <v>No. 024, Employee</v>
      </c>
      <c r="D1463" t="str">
        <f>CONCATENATE(Table1[[#This Row],[Approver Last Name]],", ",Table1[[#This Row],[Approver First Name]])</f>
        <v>No. 046, Employee</v>
      </c>
      <c r="E1463" t="str">
        <f>CONCATENATE(Table1[[#This Row],[Customer Last Name]],", ",Table1[[#This Row],[Customer First Name]])</f>
        <v>No. 11690, Client</v>
      </c>
      <c r="F14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3" t="str">
        <f>IF(Table1[[#This Row],[Transaction Type]]="Maintenance","Non-Sales","Sales")</f>
        <v>Non-Sales</v>
      </c>
      <c r="H1463">
        <f>IF(Table1[[#This Row],[Quarter]]="q2",1,"")</f>
        <v>1</v>
      </c>
      <c r="I1463" t="str">
        <f>IF(Table1[[#This Row],[Quarter]]="q3",1,"")</f>
        <v/>
      </c>
      <c r="J1463">
        <f>IF(Table1[[#This Row],[Quarter]]="Q2",Table1[[#This Row],[Credit Amount]],"")</f>
        <v>-82.67</v>
      </c>
      <c r="K1463" t="str">
        <f>IF(Table1[[#This Row],[Quarter]]="Q3",Table1[[#This Row],[Credit Amount]],"")</f>
        <v/>
      </c>
      <c r="L1463" t="str">
        <f>IF(Table1[[#This Row],[Transaction Type]]="Upgrade",Table1[[#This Row],[Credit Amount]],IF(Table1[[#This Row],[Transaction Type]]="Activation",Table1[[#This Row],[Credit Amount]],""))</f>
        <v/>
      </c>
      <c r="M1463">
        <f>IF(Table1[[#This Row],[Transaction Type]]="Maintenance",Table1[[#This Row],[Credit Amount]],"")</f>
        <v>-82.67</v>
      </c>
      <c r="N1463">
        <v>10024</v>
      </c>
      <c r="O1463" t="s">
        <v>2489</v>
      </c>
      <c r="P1463" t="s">
        <v>2513</v>
      </c>
      <c r="Q1463" t="s">
        <v>289</v>
      </c>
      <c r="R1463">
        <v>10046</v>
      </c>
      <c r="S1463" t="s">
        <v>2489</v>
      </c>
      <c r="T1463" t="s">
        <v>2535</v>
      </c>
      <c r="U1463" t="s">
        <v>290</v>
      </c>
      <c r="V1463" t="s">
        <v>103</v>
      </c>
      <c r="W1463">
        <v>100002689</v>
      </c>
      <c r="X1463">
        <v>8005551690</v>
      </c>
      <c r="Y1463" t="s">
        <v>2595</v>
      </c>
      <c r="Z1463" t="s">
        <v>4285</v>
      </c>
      <c r="AA1463" s="13">
        <v>-82.67</v>
      </c>
      <c r="AB1463" s="14">
        <v>42549</v>
      </c>
      <c r="AC1463" t="s">
        <v>36</v>
      </c>
    </row>
    <row r="1464" spans="1:29" x14ac:dyDescent="0.25">
      <c r="A1464" t="str">
        <f>CONCATENATE("Q",ROUNDUP(MONTH(Table1[[#This Row],[Month]])/3,0))</f>
        <v>Q3</v>
      </c>
      <c r="B1464" s="14">
        <f>EOMONTH(Table1[[#This Row],[Credit Date]],-1)+1</f>
        <v>42552</v>
      </c>
      <c r="C1464" t="str">
        <f>CONCATENATE(Table1[[#This Row],[Issuer Last Name]],", ",Table1[[#This Row],[Issuer First Name]])</f>
        <v>No. 024, Employee</v>
      </c>
      <c r="D1464" t="str">
        <f>CONCATENATE(Table1[[#This Row],[Approver Last Name]],", ",Table1[[#This Row],[Approver First Name]])</f>
        <v>No. 046, Employee</v>
      </c>
      <c r="E1464" t="str">
        <f>CONCATENATE(Table1[[#This Row],[Customer Last Name]],", ",Table1[[#This Row],[Customer First Name]])</f>
        <v>No. 11302, Client</v>
      </c>
      <c r="F14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4" t="str">
        <f>IF(Table1[[#This Row],[Transaction Type]]="Maintenance","Non-Sales","Sales")</f>
        <v>Non-Sales</v>
      </c>
      <c r="H1464" t="str">
        <f>IF(Table1[[#This Row],[Quarter]]="q2",1,"")</f>
        <v/>
      </c>
      <c r="I1464">
        <f>IF(Table1[[#This Row],[Quarter]]="q3",1,"")</f>
        <v>1</v>
      </c>
      <c r="J1464" t="str">
        <f>IF(Table1[[#This Row],[Quarter]]="Q2",Table1[[#This Row],[Credit Amount]],"")</f>
        <v/>
      </c>
      <c r="K1464">
        <f>IF(Table1[[#This Row],[Quarter]]="Q3",Table1[[#This Row],[Credit Amount]],"")</f>
        <v>-77.540000000000006</v>
      </c>
      <c r="L1464" t="str">
        <f>IF(Table1[[#This Row],[Transaction Type]]="Upgrade",Table1[[#This Row],[Credit Amount]],IF(Table1[[#This Row],[Transaction Type]]="Activation",Table1[[#This Row],[Credit Amount]],""))</f>
        <v/>
      </c>
      <c r="M1464">
        <f>IF(Table1[[#This Row],[Transaction Type]]="Maintenance",Table1[[#This Row],[Credit Amount]],"")</f>
        <v>-77.540000000000006</v>
      </c>
      <c r="N1464">
        <v>10024</v>
      </c>
      <c r="O1464" t="s">
        <v>2489</v>
      </c>
      <c r="P1464" t="s">
        <v>2513</v>
      </c>
      <c r="Q1464" t="s">
        <v>289</v>
      </c>
      <c r="R1464">
        <v>10046</v>
      </c>
      <c r="S1464" t="s">
        <v>2489</v>
      </c>
      <c r="T1464" t="s">
        <v>2535</v>
      </c>
      <c r="U1464" t="s">
        <v>290</v>
      </c>
      <c r="V1464" t="s">
        <v>103</v>
      </c>
      <c r="W1464">
        <v>100002301</v>
      </c>
      <c r="X1464">
        <v>8005551302</v>
      </c>
      <c r="Y1464" t="s">
        <v>2595</v>
      </c>
      <c r="Z1464" t="s">
        <v>3897</v>
      </c>
      <c r="AA1464" s="13">
        <v>-77.540000000000006</v>
      </c>
      <c r="AB1464" s="14">
        <v>42560</v>
      </c>
      <c r="AC1464" t="s">
        <v>36</v>
      </c>
    </row>
    <row r="1465" spans="1:29" x14ac:dyDescent="0.25">
      <c r="A1465" t="str">
        <f>CONCATENATE("Q",ROUNDUP(MONTH(Table1[[#This Row],[Month]])/3,0))</f>
        <v>Q3</v>
      </c>
      <c r="B1465" s="14">
        <f>EOMONTH(Table1[[#This Row],[Credit Date]],-1)+1</f>
        <v>42552</v>
      </c>
      <c r="C1465" t="str">
        <f>CONCATENATE(Table1[[#This Row],[Issuer Last Name]],", ",Table1[[#This Row],[Issuer First Name]])</f>
        <v>No. 024, Employee</v>
      </c>
      <c r="D1465" t="str">
        <f>CONCATENATE(Table1[[#This Row],[Approver Last Name]],", ",Table1[[#This Row],[Approver First Name]])</f>
        <v>No. 046, Employee</v>
      </c>
      <c r="E1465" t="str">
        <f>CONCATENATE(Table1[[#This Row],[Customer Last Name]],", ",Table1[[#This Row],[Customer First Name]])</f>
        <v>No. 10763, Client</v>
      </c>
      <c r="F14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5" t="str">
        <f>IF(Table1[[#This Row],[Transaction Type]]="Maintenance","Non-Sales","Sales")</f>
        <v>Non-Sales</v>
      </c>
      <c r="H1465" t="str">
        <f>IF(Table1[[#This Row],[Quarter]]="q2",1,"")</f>
        <v/>
      </c>
      <c r="I1465">
        <f>IF(Table1[[#This Row],[Quarter]]="q3",1,"")</f>
        <v>1</v>
      </c>
      <c r="J1465" t="str">
        <f>IF(Table1[[#This Row],[Quarter]]="Q2",Table1[[#This Row],[Credit Amount]],"")</f>
        <v/>
      </c>
      <c r="K1465">
        <f>IF(Table1[[#This Row],[Quarter]]="Q3",Table1[[#This Row],[Credit Amount]],"")</f>
        <v>-52.5</v>
      </c>
      <c r="L1465" t="str">
        <f>IF(Table1[[#This Row],[Transaction Type]]="Upgrade",Table1[[#This Row],[Credit Amount]],IF(Table1[[#This Row],[Transaction Type]]="Activation",Table1[[#This Row],[Credit Amount]],""))</f>
        <v/>
      </c>
      <c r="M1465">
        <f>IF(Table1[[#This Row],[Transaction Type]]="Maintenance",Table1[[#This Row],[Credit Amount]],"")</f>
        <v>-52.5</v>
      </c>
      <c r="N1465">
        <v>10024</v>
      </c>
      <c r="O1465" t="s">
        <v>2489</v>
      </c>
      <c r="P1465" t="s">
        <v>2513</v>
      </c>
      <c r="Q1465" t="s">
        <v>289</v>
      </c>
      <c r="R1465">
        <v>10046</v>
      </c>
      <c r="S1465" t="s">
        <v>2489</v>
      </c>
      <c r="T1465" t="s">
        <v>2535</v>
      </c>
      <c r="U1465" t="s">
        <v>290</v>
      </c>
      <c r="V1465" t="s">
        <v>103</v>
      </c>
      <c r="W1465">
        <v>100001762</v>
      </c>
      <c r="X1465">
        <v>8005550763</v>
      </c>
      <c r="Y1465" t="s">
        <v>2595</v>
      </c>
      <c r="Z1465" t="s">
        <v>3358</v>
      </c>
      <c r="AA1465" s="13">
        <v>-52.5</v>
      </c>
      <c r="AB1465" s="14">
        <v>42565</v>
      </c>
      <c r="AC1465" t="s">
        <v>36</v>
      </c>
    </row>
    <row r="1466" spans="1:29" x14ac:dyDescent="0.25">
      <c r="A1466" t="str">
        <f>CONCATENATE("Q",ROUNDUP(MONTH(Table1[[#This Row],[Month]])/3,0))</f>
        <v>Q3</v>
      </c>
      <c r="B1466" s="14">
        <f>EOMONTH(Table1[[#This Row],[Credit Date]],-1)+1</f>
        <v>42552</v>
      </c>
      <c r="C1466" t="str">
        <f>CONCATENATE(Table1[[#This Row],[Issuer Last Name]],", ",Table1[[#This Row],[Issuer First Name]])</f>
        <v>No. 024, Employee</v>
      </c>
      <c r="D1466" t="str">
        <f>CONCATENATE(Table1[[#This Row],[Approver Last Name]],", ",Table1[[#This Row],[Approver First Name]])</f>
        <v>No. 024, Employee</v>
      </c>
      <c r="E1466" t="str">
        <f>CONCATENATE(Table1[[#This Row],[Customer Last Name]],", ",Table1[[#This Row],[Customer First Name]])</f>
        <v>No. 13015, Client</v>
      </c>
      <c r="F1466" t="str">
        <f>IF(Table1[[#This Row],[Credit Amount]]&gt;-19.99,"Less than 19.99",IF(Table1[[#This Row],[Credit Amount]]=-20,"20",IF(Table1[[#This Row],[Credit Amount]]&gt;-49.98,"20.01-49.98",IF(Table1[[#This Row],[Credit Amount]]=-49.99,"49.99",IF(Table1[[#This Row],[Credit Amount]]=-50,"50",IF(Table1[[#This Row],[Credit Amount]]&lt;-50.01,"Greater than 50"))))))</f>
        <v>Less than 19.99</v>
      </c>
      <c r="G1466" t="str">
        <f>IF(Table1[[#This Row],[Transaction Type]]="Maintenance","Non-Sales","Sales")</f>
        <v>Non-Sales</v>
      </c>
      <c r="H1466" t="str">
        <f>IF(Table1[[#This Row],[Quarter]]="q2",1,"")</f>
        <v/>
      </c>
      <c r="I1466">
        <f>IF(Table1[[#This Row],[Quarter]]="q3",1,"")</f>
        <v>1</v>
      </c>
      <c r="J1466" t="str">
        <f>IF(Table1[[#This Row],[Quarter]]="Q2",Table1[[#This Row],[Credit Amount]],"")</f>
        <v/>
      </c>
      <c r="K1466">
        <f>IF(Table1[[#This Row],[Quarter]]="Q3",Table1[[#This Row],[Credit Amount]],"")</f>
        <v>-9.5399999999999991</v>
      </c>
      <c r="L1466" t="str">
        <f>IF(Table1[[#This Row],[Transaction Type]]="Upgrade",Table1[[#This Row],[Credit Amount]],IF(Table1[[#This Row],[Transaction Type]]="Activation",Table1[[#This Row],[Credit Amount]],""))</f>
        <v/>
      </c>
      <c r="M1466">
        <f>IF(Table1[[#This Row],[Transaction Type]]="Maintenance",Table1[[#This Row],[Credit Amount]],"")</f>
        <v>-9.5399999999999991</v>
      </c>
      <c r="N1466">
        <v>10024</v>
      </c>
      <c r="O1466" t="s">
        <v>2489</v>
      </c>
      <c r="P1466" t="s">
        <v>2513</v>
      </c>
      <c r="Q1466" t="s">
        <v>289</v>
      </c>
      <c r="R1466">
        <v>10024</v>
      </c>
      <c r="S1466" t="s">
        <v>2489</v>
      </c>
      <c r="T1466" t="s">
        <v>2513</v>
      </c>
      <c r="U1466" t="s">
        <v>289</v>
      </c>
      <c r="V1466" t="s">
        <v>103</v>
      </c>
      <c r="W1466">
        <v>100004014</v>
      </c>
      <c r="X1466">
        <v>8005553015</v>
      </c>
      <c r="Y1466" t="s">
        <v>2595</v>
      </c>
      <c r="Z1466" t="s">
        <v>5603</v>
      </c>
      <c r="AA1466" s="13">
        <v>-9.5399999999999991</v>
      </c>
      <c r="AB1466" s="14">
        <v>42571</v>
      </c>
      <c r="AC1466" t="s">
        <v>36</v>
      </c>
    </row>
    <row r="1467" spans="1:29" x14ac:dyDescent="0.25">
      <c r="A1467" t="str">
        <f>CONCATENATE("Q",ROUNDUP(MONTH(Table1[[#This Row],[Month]])/3,0))</f>
        <v>Q3</v>
      </c>
      <c r="B1467" s="14">
        <f>EOMONTH(Table1[[#This Row],[Credit Date]],-1)+1</f>
        <v>42552</v>
      </c>
      <c r="C1467" t="str">
        <f>CONCATENATE(Table1[[#This Row],[Issuer Last Name]],", ",Table1[[#This Row],[Issuer First Name]])</f>
        <v>No. 024, Employee</v>
      </c>
      <c r="D1467" t="str">
        <f>CONCATENATE(Table1[[#This Row],[Approver Last Name]],", ",Table1[[#This Row],[Approver First Name]])</f>
        <v>No. 046, Employee</v>
      </c>
      <c r="E1467" t="str">
        <f>CONCATENATE(Table1[[#This Row],[Customer Last Name]],", ",Table1[[#This Row],[Customer First Name]])</f>
        <v>No. 12494, Client</v>
      </c>
      <c r="F14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7" t="str">
        <f>IF(Table1[[#This Row],[Transaction Type]]="Maintenance","Non-Sales","Sales")</f>
        <v>Non-Sales</v>
      </c>
      <c r="H1467" t="str">
        <f>IF(Table1[[#This Row],[Quarter]]="q2",1,"")</f>
        <v/>
      </c>
      <c r="I1467">
        <f>IF(Table1[[#This Row],[Quarter]]="q3",1,"")</f>
        <v>1</v>
      </c>
      <c r="J1467" t="str">
        <f>IF(Table1[[#This Row],[Quarter]]="Q2",Table1[[#This Row],[Credit Amount]],"")</f>
        <v/>
      </c>
      <c r="K1467">
        <f>IF(Table1[[#This Row],[Quarter]]="Q3",Table1[[#This Row],[Credit Amount]],"")</f>
        <v>-64.88</v>
      </c>
      <c r="L1467" t="str">
        <f>IF(Table1[[#This Row],[Transaction Type]]="Upgrade",Table1[[#This Row],[Credit Amount]],IF(Table1[[#This Row],[Transaction Type]]="Activation",Table1[[#This Row],[Credit Amount]],""))</f>
        <v/>
      </c>
      <c r="M1467">
        <f>IF(Table1[[#This Row],[Transaction Type]]="Maintenance",Table1[[#This Row],[Credit Amount]],"")</f>
        <v>-64.88</v>
      </c>
      <c r="N1467">
        <v>10024</v>
      </c>
      <c r="O1467" t="s">
        <v>2489</v>
      </c>
      <c r="P1467" t="s">
        <v>2513</v>
      </c>
      <c r="Q1467" t="s">
        <v>289</v>
      </c>
      <c r="R1467">
        <v>10046</v>
      </c>
      <c r="S1467" t="s">
        <v>2489</v>
      </c>
      <c r="T1467" t="s">
        <v>2535</v>
      </c>
      <c r="U1467" t="s">
        <v>290</v>
      </c>
      <c r="V1467" t="s">
        <v>103</v>
      </c>
      <c r="W1467">
        <v>100003493</v>
      </c>
      <c r="X1467">
        <v>8005552494</v>
      </c>
      <c r="Y1467" t="s">
        <v>2595</v>
      </c>
      <c r="Z1467" t="s">
        <v>5089</v>
      </c>
      <c r="AA1467" s="13">
        <v>-64.88</v>
      </c>
      <c r="AB1467" s="14">
        <v>42576</v>
      </c>
      <c r="AC1467" t="s">
        <v>36</v>
      </c>
    </row>
    <row r="1468" spans="1:29" x14ac:dyDescent="0.25">
      <c r="A1468" t="str">
        <f>CONCATENATE("Q",ROUNDUP(MONTH(Table1[[#This Row],[Month]])/3,0))</f>
        <v>Q3</v>
      </c>
      <c r="B1468" s="14">
        <f>EOMONTH(Table1[[#This Row],[Credit Date]],-1)+1</f>
        <v>42552</v>
      </c>
      <c r="C1468" t="str">
        <f>CONCATENATE(Table1[[#This Row],[Issuer Last Name]],", ",Table1[[#This Row],[Issuer First Name]])</f>
        <v>No. 024, Employee</v>
      </c>
      <c r="D1468" t="str">
        <f>CONCATENATE(Table1[[#This Row],[Approver Last Name]],", ",Table1[[#This Row],[Approver First Name]])</f>
        <v>No. 024, Employee</v>
      </c>
      <c r="E1468" t="str">
        <f>CONCATENATE(Table1[[#This Row],[Customer Last Name]],", ",Table1[[#This Row],[Customer First Name]])</f>
        <v>No. 11789, Client</v>
      </c>
      <c r="F1468" t="str">
        <f>IF(Table1[[#This Row],[Credit Amount]]&gt;-19.99,"Less than 19.99",IF(Table1[[#This Row],[Credit Amount]]=-20,"20",IF(Table1[[#This Row],[Credit Amount]]&gt;-49.98,"20.01-49.98",IF(Table1[[#This Row],[Credit Amount]]=-49.99,"49.99",IF(Table1[[#This Row],[Credit Amount]]=-50,"50",IF(Table1[[#This Row],[Credit Amount]]&lt;-50.01,"Greater than 50"))))))</f>
        <v>20.01-49.98</v>
      </c>
      <c r="G1468" t="str">
        <f>IF(Table1[[#This Row],[Transaction Type]]="Maintenance","Non-Sales","Sales")</f>
        <v>Sales</v>
      </c>
      <c r="H1468" t="str">
        <f>IF(Table1[[#This Row],[Quarter]]="q2",1,"")</f>
        <v/>
      </c>
      <c r="I1468">
        <f>IF(Table1[[#This Row],[Quarter]]="q3",1,"")</f>
        <v>1</v>
      </c>
      <c r="J1468" t="str">
        <f>IF(Table1[[#This Row],[Quarter]]="Q2",Table1[[#This Row],[Credit Amount]],"")</f>
        <v/>
      </c>
      <c r="K1468">
        <f>IF(Table1[[#This Row],[Quarter]]="Q3",Table1[[#This Row],[Credit Amount]],"")</f>
        <v>-23.72</v>
      </c>
      <c r="L1468">
        <f>IF(Table1[[#This Row],[Transaction Type]]="Upgrade",Table1[[#This Row],[Credit Amount]],IF(Table1[[#This Row],[Transaction Type]]="Activation",Table1[[#This Row],[Credit Amount]],""))</f>
        <v>-23.72</v>
      </c>
      <c r="M1468" t="str">
        <f>IF(Table1[[#This Row],[Transaction Type]]="Maintenance",Table1[[#This Row],[Credit Amount]],"")</f>
        <v/>
      </c>
      <c r="N1468">
        <v>10024</v>
      </c>
      <c r="O1468" t="s">
        <v>2489</v>
      </c>
      <c r="P1468" t="s">
        <v>2513</v>
      </c>
      <c r="Q1468" t="s">
        <v>289</v>
      </c>
      <c r="R1468">
        <v>10024</v>
      </c>
      <c r="S1468" t="s">
        <v>2489</v>
      </c>
      <c r="T1468" t="s">
        <v>2513</v>
      </c>
      <c r="U1468" t="s">
        <v>289</v>
      </c>
      <c r="V1468" t="s">
        <v>103</v>
      </c>
      <c r="W1468">
        <v>100002788</v>
      </c>
      <c r="X1468">
        <v>8005551789</v>
      </c>
      <c r="Y1468" t="s">
        <v>2595</v>
      </c>
      <c r="Z1468" t="s">
        <v>4384</v>
      </c>
      <c r="AA1468" s="13">
        <v>-23.72</v>
      </c>
      <c r="AB1468" s="14">
        <v>42579</v>
      </c>
      <c r="AC1468" t="s">
        <v>35</v>
      </c>
    </row>
    <row r="1469" spans="1:29" x14ac:dyDescent="0.25">
      <c r="A1469" t="str">
        <f>CONCATENATE("Q",ROUNDUP(MONTH(Table1[[#This Row],[Month]])/3,0))</f>
        <v>Q3</v>
      </c>
      <c r="B1469" s="14">
        <f>EOMONTH(Table1[[#This Row],[Credit Date]],-1)+1</f>
        <v>42583</v>
      </c>
      <c r="C1469" t="str">
        <f>CONCATENATE(Table1[[#This Row],[Issuer Last Name]],", ",Table1[[#This Row],[Issuer First Name]])</f>
        <v>No. 024, Employee</v>
      </c>
      <c r="D1469" t="str">
        <f>CONCATENATE(Table1[[#This Row],[Approver Last Name]],", ",Table1[[#This Row],[Approver First Name]])</f>
        <v>No. 046, Employee</v>
      </c>
      <c r="E1469" t="str">
        <f>CONCATENATE(Table1[[#This Row],[Customer Last Name]],", ",Table1[[#This Row],[Customer First Name]])</f>
        <v>No. 12726, Client</v>
      </c>
      <c r="F14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69" t="str">
        <f>IF(Table1[[#This Row],[Transaction Type]]="Maintenance","Non-Sales","Sales")</f>
        <v>Non-Sales</v>
      </c>
      <c r="H1469" t="str">
        <f>IF(Table1[[#This Row],[Quarter]]="q2",1,"")</f>
        <v/>
      </c>
      <c r="I1469">
        <f>IF(Table1[[#This Row],[Quarter]]="q3",1,"")</f>
        <v>1</v>
      </c>
      <c r="J1469" t="str">
        <f>IF(Table1[[#This Row],[Quarter]]="Q2",Table1[[#This Row],[Credit Amount]],"")</f>
        <v/>
      </c>
      <c r="K1469">
        <f>IF(Table1[[#This Row],[Quarter]]="Q3",Table1[[#This Row],[Credit Amount]],"")</f>
        <v>-96.68</v>
      </c>
      <c r="L1469" t="str">
        <f>IF(Table1[[#This Row],[Transaction Type]]="Upgrade",Table1[[#This Row],[Credit Amount]],IF(Table1[[#This Row],[Transaction Type]]="Activation",Table1[[#This Row],[Credit Amount]],""))</f>
        <v/>
      </c>
      <c r="M1469">
        <f>IF(Table1[[#This Row],[Transaction Type]]="Maintenance",Table1[[#This Row],[Credit Amount]],"")</f>
        <v>-96.68</v>
      </c>
      <c r="N1469">
        <v>10024</v>
      </c>
      <c r="O1469" t="s">
        <v>2489</v>
      </c>
      <c r="P1469" t="s">
        <v>2513</v>
      </c>
      <c r="Q1469" t="s">
        <v>289</v>
      </c>
      <c r="R1469">
        <v>10046</v>
      </c>
      <c r="S1469" t="s">
        <v>2489</v>
      </c>
      <c r="T1469" t="s">
        <v>2535</v>
      </c>
      <c r="U1469" t="s">
        <v>290</v>
      </c>
      <c r="V1469" t="s">
        <v>103</v>
      </c>
      <c r="W1469">
        <v>100003725</v>
      </c>
      <c r="X1469">
        <v>8005552726</v>
      </c>
      <c r="Y1469" t="s">
        <v>2595</v>
      </c>
      <c r="Z1469" t="s">
        <v>5319</v>
      </c>
      <c r="AA1469" s="13">
        <v>-96.68</v>
      </c>
      <c r="AB1469" s="14">
        <v>42583</v>
      </c>
      <c r="AC1469" t="s">
        <v>36</v>
      </c>
    </row>
    <row r="1470" spans="1:29" x14ac:dyDescent="0.25">
      <c r="A1470" t="str">
        <f>CONCATENATE("Q",ROUNDUP(MONTH(Table1[[#This Row],[Month]])/3,0))</f>
        <v>Q3</v>
      </c>
      <c r="B1470" s="14">
        <f>EOMONTH(Table1[[#This Row],[Credit Date]],-1)+1</f>
        <v>42583</v>
      </c>
      <c r="C1470" t="str">
        <f>CONCATENATE(Table1[[#This Row],[Issuer Last Name]],", ",Table1[[#This Row],[Issuer First Name]])</f>
        <v>No. 024, Employee</v>
      </c>
      <c r="D1470" t="str">
        <f>CONCATENATE(Table1[[#This Row],[Approver Last Name]],", ",Table1[[#This Row],[Approver First Name]])</f>
        <v>No. 046, Employee</v>
      </c>
      <c r="E1470" t="str">
        <f>CONCATENATE(Table1[[#This Row],[Customer Last Name]],", ",Table1[[#This Row],[Customer First Name]])</f>
        <v>No. 12145, Client</v>
      </c>
      <c r="F14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70" t="str">
        <f>IF(Table1[[#This Row],[Transaction Type]]="Maintenance","Non-Sales","Sales")</f>
        <v>Non-Sales</v>
      </c>
      <c r="H1470" t="str">
        <f>IF(Table1[[#This Row],[Quarter]]="q2",1,"")</f>
        <v/>
      </c>
      <c r="I1470">
        <f>IF(Table1[[#This Row],[Quarter]]="q3",1,"")</f>
        <v>1</v>
      </c>
      <c r="J1470" t="str">
        <f>IF(Table1[[#This Row],[Quarter]]="Q2",Table1[[#This Row],[Credit Amount]],"")</f>
        <v/>
      </c>
      <c r="K1470">
        <f>IF(Table1[[#This Row],[Quarter]]="Q3",Table1[[#This Row],[Credit Amount]],"")</f>
        <v>-56.84</v>
      </c>
      <c r="L1470" t="str">
        <f>IF(Table1[[#This Row],[Transaction Type]]="Upgrade",Table1[[#This Row],[Credit Amount]],IF(Table1[[#This Row],[Transaction Type]]="Activation",Table1[[#This Row],[Credit Amount]],""))</f>
        <v/>
      </c>
      <c r="M1470">
        <f>IF(Table1[[#This Row],[Transaction Type]]="Maintenance",Table1[[#This Row],[Credit Amount]],"")</f>
        <v>-56.84</v>
      </c>
      <c r="N1470">
        <v>10024</v>
      </c>
      <c r="O1470" t="s">
        <v>2489</v>
      </c>
      <c r="P1470" t="s">
        <v>2513</v>
      </c>
      <c r="Q1470" t="s">
        <v>289</v>
      </c>
      <c r="R1470">
        <v>10046</v>
      </c>
      <c r="S1470" t="s">
        <v>2489</v>
      </c>
      <c r="T1470" t="s">
        <v>2535</v>
      </c>
      <c r="U1470" t="s">
        <v>290</v>
      </c>
      <c r="V1470" t="s">
        <v>103</v>
      </c>
      <c r="W1470">
        <v>100003144</v>
      </c>
      <c r="X1470">
        <v>8005552145</v>
      </c>
      <c r="Y1470" t="s">
        <v>2595</v>
      </c>
      <c r="Z1470" t="s">
        <v>4740</v>
      </c>
      <c r="AA1470" s="13">
        <v>-56.84</v>
      </c>
      <c r="AB1470" s="14">
        <v>42584</v>
      </c>
      <c r="AC1470" t="s">
        <v>36</v>
      </c>
    </row>
    <row r="1471" spans="1:29" x14ac:dyDescent="0.25">
      <c r="A1471" t="str">
        <f>CONCATENATE("Q",ROUNDUP(MONTH(Table1[[#This Row],[Month]])/3,0))</f>
        <v>Q3</v>
      </c>
      <c r="B1471" s="14">
        <f>EOMONTH(Table1[[#This Row],[Credit Date]],-1)+1</f>
        <v>42583</v>
      </c>
      <c r="C1471" t="str">
        <f>CONCATENATE(Table1[[#This Row],[Issuer Last Name]],", ",Table1[[#This Row],[Issuer First Name]])</f>
        <v>No. 024, Employee</v>
      </c>
      <c r="D1471" t="str">
        <f>CONCATENATE(Table1[[#This Row],[Approver Last Name]],", ",Table1[[#This Row],[Approver First Name]])</f>
        <v>No. 024, Employee</v>
      </c>
      <c r="E1471" t="str">
        <f>CONCATENATE(Table1[[#This Row],[Customer Last Name]],", ",Table1[[#This Row],[Customer First Name]])</f>
        <v>No. 10960, Client</v>
      </c>
      <c r="F1471" t="str">
        <f>IF(Table1[[#This Row],[Credit Amount]]&gt;-19.99,"Less than 19.99",IF(Table1[[#This Row],[Credit Amount]]=-20,"20",IF(Table1[[#This Row],[Credit Amount]]&gt;-49.98,"20.01-49.98",IF(Table1[[#This Row],[Credit Amount]]=-49.99,"49.99",IF(Table1[[#This Row],[Credit Amount]]=-50,"50",IF(Table1[[#This Row],[Credit Amount]]&lt;-50.01,"Greater than 50"))))))</f>
        <v>20.01-49.98</v>
      </c>
      <c r="G1471" t="str">
        <f>IF(Table1[[#This Row],[Transaction Type]]="Maintenance","Non-Sales","Sales")</f>
        <v>Sales</v>
      </c>
      <c r="H1471" t="str">
        <f>IF(Table1[[#This Row],[Quarter]]="q2",1,"")</f>
        <v/>
      </c>
      <c r="I1471">
        <f>IF(Table1[[#This Row],[Quarter]]="q3",1,"")</f>
        <v>1</v>
      </c>
      <c r="J1471" t="str">
        <f>IF(Table1[[#This Row],[Quarter]]="Q2",Table1[[#This Row],[Credit Amount]],"")</f>
        <v/>
      </c>
      <c r="K1471">
        <f>IF(Table1[[#This Row],[Quarter]]="Q3",Table1[[#This Row],[Credit Amount]],"")</f>
        <v>-42.97</v>
      </c>
      <c r="L1471">
        <f>IF(Table1[[#This Row],[Transaction Type]]="Upgrade",Table1[[#This Row],[Credit Amount]],IF(Table1[[#This Row],[Transaction Type]]="Activation",Table1[[#This Row],[Credit Amount]],""))</f>
        <v>-42.97</v>
      </c>
      <c r="M1471" t="str">
        <f>IF(Table1[[#This Row],[Transaction Type]]="Maintenance",Table1[[#This Row],[Credit Amount]],"")</f>
        <v/>
      </c>
      <c r="N1471">
        <v>10024</v>
      </c>
      <c r="O1471" t="s">
        <v>2489</v>
      </c>
      <c r="P1471" t="s">
        <v>2513</v>
      </c>
      <c r="Q1471" t="s">
        <v>289</v>
      </c>
      <c r="R1471">
        <v>10024</v>
      </c>
      <c r="S1471" t="s">
        <v>2489</v>
      </c>
      <c r="T1471" t="s">
        <v>2513</v>
      </c>
      <c r="U1471" t="s">
        <v>289</v>
      </c>
      <c r="V1471" t="s">
        <v>103</v>
      </c>
      <c r="W1471">
        <v>100001959</v>
      </c>
      <c r="X1471">
        <v>8005550960</v>
      </c>
      <c r="Y1471" t="s">
        <v>2595</v>
      </c>
      <c r="Z1471" t="s">
        <v>3555</v>
      </c>
      <c r="AA1471" s="13">
        <v>-42.97</v>
      </c>
      <c r="AB1471" s="14">
        <v>42585</v>
      </c>
      <c r="AC1471" t="s">
        <v>35</v>
      </c>
    </row>
    <row r="1472" spans="1:29" x14ac:dyDescent="0.25">
      <c r="A1472" t="str">
        <f>CONCATENATE("Q",ROUNDUP(MONTH(Table1[[#This Row],[Month]])/3,0))</f>
        <v>Q3</v>
      </c>
      <c r="B1472" s="14">
        <f>EOMONTH(Table1[[#This Row],[Credit Date]],-1)+1</f>
        <v>42583</v>
      </c>
      <c r="C1472" t="str">
        <f>CONCATENATE(Table1[[#This Row],[Issuer Last Name]],", ",Table1[[#This Row],[Issuer First Name]])</f>
        <v>No. 024, Employee</v>
      </c>
      <c r="D1472" t="str">
        <f>CONCATENATE(Table1[[#This Row],[Approver Last Name]],", ",Table1[[#This Row],[Approver First Name]])</f>
        <v>No. 046, Employee</v>
      </c>
      <c r="E1472" t="str">
        <f>CONCATENATE(Table1[[#This Row],[Customer Last Name]],", ",Table1[[#This Row],[Customer First Name]])</f>
        <v>No. 12623, Client</v>
      </c>
      <c r="F14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72" t="str">
        <f>IF(Table1[[#This Row],[Transaction Type]]="Maintenance","Non-Sales","Sales")</f>
        <v>Non-Sales</v>
      </c>
      <c r="H1472" t="str">
        <f>IF(Table1[[#This Row],[Quarter]]="q2",1,"")</f>
        <v/>
      </c>
      <c r="I1472">
        <f>IF(Table1[[#This Row],[Quarter]]="q3",1,"")</f>
        <v>1</v>
      </c>
      <c r="J1472" t="str">
        <f>IF(Table1[[#This Row],[Quarter]]="Q2",Table1[[#This Row],[Credit Amount]],"")</f>
        <v/>
      </c>
      <c r="K1472">
        <f>IF(Table1[[#This Row],[Quarter]]="Q3",Table1[[#This Row],[Credit Amount]],"")</f>
        <v>-95.15</v>
      </c>
      <c r="L1472" t="str">
        <f>IF(Table1[[#This Row],[Transaction Type]]="Upgrade",Table1[[#This Row],[Credit Amount]],IF(Table1[[#This Row],[Transaction Type]]="Activation",Table1[[#This Row],[Credit Amount]],""))</f>
        <v/>
      </c>
      <c r="M1472">
        <f>IF(Table1[[#This Row],[Transaction Type]]="Maintenance",Table1[[#This Row],[Credit Amount]],"")</f>
        <v>-95.15</v>
      </c>
      <c r="N1472">
        <v>10024</v>
      </c>
      <c r="O1472" t="s">
        <v>2489</v>
      </c>
      <c r="P1472" t="s">
        <v>2513</v>
      </c>
      <c r="Q1472" t="s">
        <v>289</v>
      </c>
      <c r="R1472">
        <v>10046</v>
      </c>
      <c r="S1472" t="s">
        <v>2489</v>
      </c>
      <c r="T1472" t="s">
        <v>2535</v>
      </c>
      <c r="U1472" t="s">
        <v>290</v>
      </c>
      <c r="V1472" t="s">
        <v>103</v>
      </c>
      <c r="W1472">
        <v>100003622</v>
      </c>
      <c r="X1472">
        <v>8005552623</v>
      </c>
      <c r="Y1472" t="s">
        <v>2595</v>
      </c>
      <c r="Z1472" t="s">
        <v>5218</v>
      </c>
      <c r="AA1472" s="13">
        <v>-95.15</v>
      </c>
      <c r="AB1472" s="14">
        <v>42586</v>
      </c>
      <c r="AC1472" t="s">
        <v>36</v>
      </c>
    </row>
    <row r="1473" spans="1:29" x14ac:dyDescent="0.25">
      <c r="A1473" t="str">
        <f>CONCATENATE("Q",ROUNDUP(MONTH(Table1[[#This Row],[Month]])/3,0))</f>
        <v>Q3</v>
      </c>
      <c r="B1473" s="14">
        <f>EOMONTH(Table1[[#This Row],[Credit Date]],-1)+1</f>
        <v>42583</v>
      </c>
      <c r="C1473" t="str">
        <f>CONCATENATE(Table1[[#This Row],[Issuer Last Name]],", ",Table1[[#This Row],[Issuer First Name]])</f>
        <v>No. 024, Employee</v>
      </c>
      <c r="D1473" t="str">
        <f>CONCATENATE(Table1[[#This Row],[Approver Last Name]],", ",Table1[[#This Row],[Approver First Name]])</f>
        <v>No. 046, Employee</v>
      </c>
      <c r="E1473" t="str">
        <f>CONCATENATE(Table1[[#This Row],[Customer Last Name]],", ",Table1[[#This Row],[Customer First Name]])</f>
        <v>No. 10970, Client</v>
      </c>
      <c r="F14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73" t="str">
        <f>IF(Table1[[#This Row],[Transaction Type]]="Maintenance","Non-Sales","Sales")</f>
        <v>Non-Sales</v>
      </c>
      <c r="H1473" t="str">
        <f>IF(Table1[[#This Row],[Quarter]]="q2",1,"")</f>
        <v/>
      </c>
      <c r="I1473">
        <f>IF(Table1[[#This Row],[Quarter]]="q3",1,"")</f>
        <v>1</v>
      </c>
      <c r="J1473" t="str">
        <f>IF(Table1[[#This Row],[Quarter]]="Q2",Table1[[#This Row],[Credit Amount]],"")</f>
        <v/>
      </c>
      <c r="K1473">
        <f>IF(Table1[[#This Row],[Quarter]]="Q3",Table1[[#This Row],[Credit Amount]],"")</f>
        <v>-74.91</v>
      </c>
      <c r="L1473" t="str">
        <f>IF(Table1[[#This Row],[Transaction Type]]="Upgrade",Table1[[#This Row],[Credit Amount]],IF(Table1[[#This Row],[Transaction Type]]="Activation",Table1[[#This Row],[Credit Amount]],""))</f>
        <v/>
      </c>
      <c r="M1473">
        <f>IF(Table1[[#This Row],[Transaction Type]]="Maintenance",Table1[[#This Row],[Credit Amount]],"")</f>
        <v>-74.91</v>
      </c>
      <c r="N1473">
        <v>10024</v>
      </c>
      <c r="O1473" t="s">
        <v>2489</v>
      </c>
      <c r="P1473" t="s">
        <v>2513</v>
      </c>
      <c r="Q1473" t="s">
        <v>289</v>
      </c>
      <c r="R1473">
        <v>10046</v>
      </c>
      <c r="S1473" t="s">
        <v>2489</v>
      </c>
      <c r="T1473" t="s">
        <v>2535</v>
      </c>
      <c r="U1473" t="s">
        <v>290</v>
      </c>
      <c r="V1473" t="s">
        <v>103</v>
      </c>
      <c r="W1473">
        <v>100001969</v>
      </c>
      <c r="X1473">
        <v>8005550970</v>
      </c>
      <c r="Y1473" t="s">
        <v>2595</v>
      </c>
      <c r="Z1473" t="s">
        <v>3565</v>
      </c>
      <c r="AA1473" s="13">
        <v>-74.91</v>
      </c>
      <c r="AB1473" s="14">
        <v>42586</v>
      </c>
      <c r="AC1473" t="s">
        <v>36</v>
      </c>
    </row>
    <row r="1474" spans="1:29" x14ac:dyDescent="0.25">
      <c r="A1474" t="str">
        <f>CONCATENATE("Q",ROUNDUP(MONTH(Table1[[#This Row],[Month]])/3,0))</f>
        <v>Q3</v>
      </c>
      <c r="B1474" s="14">
        <f>EOMONTH(Table1[[#This Row],[Credit Date]],-1)+1</f>
        <v>42583</v>
      </c>
      <c r="C1474" t="str">
        <f>CONCATENATE(Table1[[#This Row],[Issuer Last Name]],", ",Table1[[#This Row],[Issuer First Name]])</f>
        <v>No. 024, Employee</v>
      </c>
      <c r="D1474" t="str">
        <f>CONCATENATE(Table1[[#This Row],[Approver Last Name]],", ",Table1[[#This Row],[Approver First Name]])</f>
        <v>No. 046, Employee</v>
      </c>
      <c r="E1474" t="str">
        <f>CONCATENATE(Table1[[#This Row],[Customer Last Name]],", ",Table1[[#This Row],[Customer First Name]])</f>
        <v>No. 12870, Client</v>
      </c>
      <c r="F14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74" t="str">
        <f>IF(Table1[[#This Row],[Transaction Type]]="Maintenance","Non-Sales","Sales")</f>
        <v>Sales</v>
      </c>
      <c r="H1474" t="str">
        <f>IF(Table1[[#This Row],[Quarter]]="q2",1,"")</f>
        <v/>
      </c>
      <c r="I1474">
        <f>IF(Table1[[#This Row],[Quarter]]="q3",1,"")</f>
        <v>1</v>
      </c>
      <c r="J1474" t="str">
        <f>IF(Table1[[#This Row],[Quarter]]="Q2",Table1[[#This Row],[Credit Amount]],"")</f>
        <v/>
      </c>
      <c r="K1474">
        <f>IF(Table1[[#This Row],[Quarter]]="Q3",Table1[[#This Row],[Credit Amount]],"")</f>
        <v>-76.040000000000006</v>
      </c>
      <c r="L1474">
        <f>IF(Table1[[#This Row],[Transaction Type]]="Upgrade",Table1[[#This Row],[Credit Amount]],IF(Table1[[#This Row],[Transaction Type]]="Activation",Table1[[#This Row],[Credit Amount]],""))</f>
        <v>-76.040000000000006</v>
      </c>
      <c r="M1474" t="str">
        <f>IF(Table1[[#This Row],[Transaction Type]]="Maintenance",Table1[[#This Row],[Credit Amount]],"")</f>
        <v/>
      </c>
      <c r="N1474">
        <v>10024</v>
      </c>
      <c r="O1474" t="s">
        <v>2489</v>
      </c>
      <c r="P1474" t="s">
        <v>2513</v>
      </c>
      <c r="Q1474" t="s">
        <v>289</v>
      </c>
      <c r="R1474">
        <v>10046</v>
      </c>
      <c r="S1474" t="s">
        <v>2489</v>
      </c>
      <c r="T1474" t="s">
        <v>2535</v>
      </c>
      <c r="U1474" t="s">
        <v>290</v>
      </c>
      <c r="V1474" t="s">
        <v>103</v>
      </c>
      <c r="W1474">
        <v>100003869</v>
      </c>
      <c r="X1474">
        <v>8005552870</v>
      </c>
      <c r="Y1474" t="s">
        <v>2595</v>
      </c>
      <c r="Z1474" t="s">
        <v>5460</v>
      </c>
      <c r="AA1474" s="13">
        <v>-76.040000000000006</v>
      </c>
      <c r="AB1474" s="14">
        <v>42587</v>
      </c>
      <c r="AC1474" t="s">
        <v>37</v>
      </c>
    </row>
    <row r="1475" spans="1:29" x14ac:dyDescent="0.25">
      <c r="A1475" t="str">
        <f>CONCATENATE("Q",ROUNDUP(MONTH(Table1[[#This Row],[Month]])/3,0))</f>
        <v>Q3</v>
      </c>
      <c r="B1475" s="14">
        <f>EOMONTH(Table1[[#This Row],[Credit Date]],-1)+1</f>
        <v>42583</v>
      </c>
      <c r="C1475" t="str">
        <f>CONCATENATE(Table1[[#This Row],[Issuer Last Name]],", ",Table1[[#This Row],[Issuer First Name]])</f>
        <v>No. 024, Employee</v>
      </c>
      <c r="D1475" t="str">
        <f>CONCATENATE(Table1[[#This Row],[Approver Last Name]],", ",Table1[[#This Row],[Approver First Name]])</f>
        <v>No. 024, Employee</v>
      </c>
      <c r="E1475" t="str">
        <f>CONCATENATE(Table1[[#This Row],[Customer Last Name]],", ",Table1[[#This Row],[Customer First Name]])</f>
        <v>No. 11295, Client</v>
      </c>
      <c r="F1475" t="str">
        <f>IF(Table1[[#This Row],[Credit Amount]]&gt;-19.99,"Less than 19.99",IF(Table1[[#This Row],[Credit Amount]]=-20,"20",IF(Table1[[#This Row],[Credit Amount]]&gt;-49.98,"20.01-49.98",IF(Table1[[#This Row],[Credit Amount]]=-49.99,"49.99",IF(Table1[[#This Row],[Credit Amount]]=-50,"50",IF(Table1[[#This Row],[Credit Amount]]&lt;-50.01,"Greater than 50"))))))</f>
        <v>20.01-49.98</v>
      </c>
      <c r="G1475" t="str">
        <f>IF(Table1[[#This Row],[Transaction Type]]="Maintenance","Non-Sales","Sales")</f>
        <v>Sales</v>
      </c>
      <c r="H1475" t="str">
        <f>IF(Table1[[#This Row],[Quarter]]="q2",1,"")</f>
        <v/>
      </c>
      <c r="I1475">
        <f>IF(Table1[[#This Row],[Quarter]]="q3",1,"")</f>
        <v>1</v>
      </c>
      <c r="J1475" t="str">
        <f>IF(Table1[[#This Row],[Quarter]]="Q2",Table1[[#This Row],[Credit Amount]],"")</f>
        <v/>
      </c>
      <c r="K1475">
        <f>IF(Table1[[#This Row],[Quarter]]="Q3",Table1[[#This Row],[Credit Amount]],"")</f>
        <v>-48.54</v>
      </c>
      <c r="L1475">
        <f>IF(Table1[[#This Row],[Transaction Type]]="Upgrade",Table1[[#This Row],[Credit Amount]],IF(Table1[[#This Row],[Transaction Type]]="Activation",Table1[[#This Row],[Credit Amount]],""))</f>
        <v>-48.54</v>
      </c>
      <c r="M1475" t="str">
        <f>IF(Table1[[#This Row],[Transaction Type]]="Maintenance",Table1[[#This Row],[Credit Amount]],"")</f>
        <v/>
      </c>
      <c r="N1475">
        <v>10024</v>
      </c>
      <c r="O1475" t="s">
        <v>2489</v>
      </c>
      <c r="P1475" t="s">
        <v>2513</v>
      </c>
      <c r="Q1475" t="s">
        <v>289</v>
      </c>
      <c r="R1475">
        <v>10024</v>
      </c>
      <c r="S1475" t="s">
        <v>2489</v>
      </c>
      <c r="T1475" t="s">
        <v>2513</v>
      </c>
      <c r="U1475" t="s">
        <v>289</v>
      </c>
      <c r="V1475" t="s">
        <v>103</v>
      </c>
      <c r="W1475">
        <v>100002294</v>
      </c>
      <c r="X1475">
        <v>8005551295</v>
      </c>
      <c r="Y1475" t="s">
        <v>2595</v>
      </c>
      <c r="Z1475" t="s">
        <v>3890</v>
      </c>
      <c r="AA1475" s="13">
        <v>-48.54</v>
      </c>
      <c r="AB1475" s="14">
        <v>42588</v>
      </c>
      <c r="AC1475" t="s">
        <v>37</v>
      </c>
    </row>
    <row r="1476" spans="1:29" x14ac:dyDescent="0.25">
      <c r="A1476" t="str">
        <f>CONCATENATE("Q",ROUNDUP(MONTH(Table1[[#This Row],[Month]])/3,0))</f>
        <v>Q3</v>
      </c>
      <c r="B1476" s="14">
        <f>EOMONTH(Table1[[#This Row],[Credit Date]],-1)+1</f>
        <v>42583</v>
      </c>
      <c r="C1476" t="str">
        <f>CONCATENATE(Table1[[#This Row],[Issuer Last Name]],", ",Table1[[#This Row],[Issuer First Name]])</f>
        <v>No. 024, Employee</v>
      </c>
      <c r="D1476" t="str">
        <f>CONCATENATE(Table1[[#This Row],[Approver Last Name]],", ",Table1[[#This Row],[Approver First Name]])</f>
        <v>No. 024, Employee</v>
      </c>
      <c r="E1476" t="str">
        <f>CONCATENATE(Table1[[#This Row],[Customer Last Name]],", ",Table1[[#This Row],[Customer First Name]])</f>
        <v>No. 13966, Client</v>
      </c>
      <c r="F1476" t="str">
        <f>IF(Table1[[#This Row],[Credit Amount]]&gt;-19.99,"Less than 19.99",IF(Table1[[#This Row],[Credit Amount]]=-20,"20",IF(Table1[[#This Row],[Credit Amount]]&gt;-49.98,"20.01-49.98",IF(Table1[[#This Row],[Credit Amount]]=-49.99,"49.99",IF(Table1[[#This Row],[Credit Amount]]=-50,"50",IF(Table1[[#This Row],[Credit Amount]]&lt;-50.01,"Greater than 50"))))))</f>
        <v>20.01-49.98</v>
      </c>
      <c r="G1476" t="str">
        <f>IF(Table1[[#This Row],[Transaction Type]]="Maintenance","Non-Sales","Sales")</f>
        <v>Sales</v>
      </c>
      <c r="H1476" t="str">
        <f>IF(Table1[[#This Row],[Quarter]]="q2",1,"")</f>
        <v/>
      </c>
      <c r="I1476">
        <f>IF(Table1[[#This Row],[Quarter]]="q3",1,"")</f>
        <v>1</v>
      </c>
      <c r="J1476" t="str">
        <f>IF(Table1[[#This Row],[Quarter]]="Q2",Table1[[#This Row],[Credit Amount]],"")</f>
        <v/>
      </c>
      <c r="K1476">
        <f>IF(Table1[[#This Row],[Quarter]]="Q3",Table1[[#This Row],[Credit Amount]],"")</f>
        <v>-37.770000000000003</v>
      </c>
      <c r="L1476">
        <f>IF(Table1[[#This Row],[Transaction Type]]="Upgrade",Table1[[#This Row],[Credit Amount]],IF(Table1[[#This Row],[Transaction Type]]="Activation",Table1[[#This Row],[Credit Amount]],""))</f>
        <v>-37.770000000000003</v>
      </c>
      <c r="M1476" t="str">
        <f>IF(Table1[[#This Row],[Transaction Type]]="Maintenance",Table1[[#This Row],[Credit Amount]],"")</f>
        <v/>
      </c>
      <c r="N1476">
        <v>10024</v>
      </c>
      <c r="O1476" t="s">
        <v>2489</v>
      </c>
      <c r="P1476" t="s">
        <v>2513</v>
      </c>
      <c r="Q1476" t="s">
        <v>289</v>
      </c>
      <c r="R1476">
        <v>10024</v>
      </c>
      <c r="S1476" t="s">
        <v>2489</v>
      </c>
      <c r="T1476" t="s">
        <v>2513</v>
      </c>
      <c r="U1476" t="s">
        <v>289</v>
      </c>
      <c r="V1476" t="s">
        <v>103</v>
      </c>
      <c r="W1476">
        <v>100004965</v>
      </c>
      <c r="X1476">
        <v>8005553966</v>
      </c>
      <c r="Y1476" t="s">
        <v>2595</v>
      </c>
      <c r="Z1476" t="s">
        <v>6554</v>
      </c>
      <c r="AA1476" s="13">
        <v>-37.770000000000003</v>
      </c>
      <c r="AB1476" s="14">
        <v>42591</v>
      </c>
      <c r="AC1476" t="s">
        <v>35</v>
      </c>
    </row>
    <row r="1477" spans="1:29" x14ac:dyDescent="0.25">
      <c r="A1477" t="str">
        <f>CONCATENATE("Q",ROUNDUP(MONTH(Table1[[#This Row],[Month]])/3,0))</f>
        <v>Q3</v>
      </c>
      <c r="B1477" s="14">
        <f>EOMONTH(Table1[[#This Row],[Credit Date]],-1)+1</f>
        <v>42583</v>
      </c>
      <c r="C1477" t="str">
        <f>CONCATENATE(Table1[[#This Row],[Issuer Last Name]],", ",Table1[[#This Row],[Issuer First Name]])</f>
        <v>No. 024, Employee</v>
      </c>
      <c r="D1477" t="str">
        <f>CONCATENATE(Table1[[#This Row],[Approver Last Name]],", ",Table1[[#This Row],[Approver First Name]])</f>
        <v>No. 024, Employee</v>
      </c>
      <c r="E1477" t="str">
        <f>CONCATENATE(Table1[[#This Row],[Customer Last Name]],", ",Table1[[#This Row],[Customer First Name]])</f>
        <v>No. 13255, Client</v>
      </c>
      <c r="F1477" t="str">
        <f>IF(Table1[[#This Row],[Credit Amount]]&gt;-19.99,"Less than 19.99",IF(Table1[[#This Row],[Credit Amount]]=-20,"20",IF(Table1[[#This Row],[Credit Amount]]&gt;-49.98,"20.01-49.98",IF(Table1[[#This Row],[Credit Amount]]=-49.99,"49.99",IF(Table1[[#This Row],[Credit Amount]]=-50,"50",IF(Table1[[#This Row],[Credit Amount]]&lt;-50.01,"Greater than 50"))))))</f>
        <v>20.01-49.98</v>
      </c>
      <c r="G1477" t="str">
        <f>IF(Table1[[#This Row],[Transaction Type]]="Maintenance","Non-Sales","Sales")</f>
        <v>Sales</v>
      </c>
      <c r="H1477" t="str">
        <f>IF(Table1[[#This Row],[Quarter]]="q2",1,"")</f>
        <v/>
      </c>
      <c r="I1477">
        <f>IF(Table1[[#This Row],[Quarter]]="q3",1,"")</f>
        <v>1</v>
      </c>
      <c r="J1477" t="str">
        <f>IF(Table1[[#This Row],[Quarter]]="Q2",Table1[[#This Row],[Credit Amount]],"")</f>
        <v/>
      </c>
      <c r="K1477">
        <f>IF(Table1[[#This Row],[Quarter]]="Q3",Table1[[#This Row],[Credit Amount]],"")</f>
        <v>-33.770000000000003</v>
      </c>
      <c r="L1477">
        <f>IF(Table1[[#This Row],[Transaction Type]]="Upgrade",Table1[[#This Row],[Credit Amount]],IF(Table1[[#This Row],[Transaction Type]]="Activation",Table1[[#This Row],[Credit Amount]],""))</f>
        <v>-33.770000000000003</v>
      </c>
      <c r="M1477" t="str">
        <f>IF(Table1[[#This Row],[Transaction Type]]="Maintenance",Table1[[#This Row],[Credit Amount]],"")</f>
        <v/>
      </c>
      <c r="N1477">
        <v>10024</v>
      </c>
      <c r="O1477" t="s">
        <v>2489</v>
      </c>
      <c r="P1477" t="s">
        <v>2513</v>
      </c>
      <c r="Q1477" t="s">
        <v>289</v>
      </c>
      <c r="R1477">
        <v>10024</v>
      </c>
      <c r="S1477" t="s">
        <v>2489</v>
      </c>
      <c r="T1477" t="s">
        <v>2513</v>
      </c>
      <c r="U1477" t="s">
        <v>289</v>
      </c>
      <c r="V1477" t="s">
        <v>103</v>
      </c>
      <c r="W1477">
        <v>100004254</v>
      </c>
      <c r="X1477">
        <v>8005553255</v>
      </c>
      <c r="Y1477" t="s">
        <v>2595</v>
      </c>
      <c r="Z1477" t="s">
        <v>5843</v>
      </c>
      <c r="AA1477" s="13">
        <v>-33.770000000000003</v>
      </c>
      <c r="AB1477" s="14">
        <v>42600</v>
      </c>
      <c r="AC1477" t="s">
        <v>37</v>
      </c>
    </row>
    <row r="1478" spans="1:29" x14ac:dyDescent="0.25">
      <c r="A1478" t="str">
        <f>CONCATENATE("Q",ROUNDUP(MONTH(Table1[[#This Row],[Month]])/3,0))</f>
        <v>Q3</v>
      </c>
      <c r="B1478" s="14">
        <f>EOMONTH(Table1[[#This Row],[Credit Date]],-1)+1</f>
        <v>42583</v>
      </c>
      <c r="C1478" t="str">
        <f>CONCATENATE(Table1[[#This Row],[Issuer Last Name]],", ",Table1[[#This Row],[Issuer First Name]])</f>
        <v>No. 024, Employee</v>
      </c>
      <c r="D1478" t="str">
        <f>CONCATENATE(Table1[[#This Row],[Approver Last Name]],", ",Table1[[#This Row],[Approver First Name]])</f>
        <v>No. 024, Employee</v>
      </c>
      <c r="E1478" t="str">
        <f>CONCATENATE(Table1[[#This Row],[Customer Last Name]],", ",Table1[[#This Row],[Customer First Name]])</f>
        <v>No. 13710, Client</v>
      </c>
      <c r="F1478" t="str">
        <f>IF(Table1[[#This Row],[Credit Amount]]&gt;-19.99,"Less than 19.99",IF(Table1[[#This Row],[Credit Amount]]=-20,"20",IF(Table1[[#This Row],[Credit Amount]]&gt;-49.98,"20.01-49.98",IF(Table1[[#This Row],[Credit Amount]]=-49.99,"49.99",IF(Table1[[#This Row],[Credit Amount]]=-50,"50",IF(Table1[[#This Row],[Credit Amount]]&lt;-50.01,"Greater than 50"))))))</f>
        <v>Less than 19.99</v>
      </c>
      <c r="G1478" t="str">
        <f>IF(Table1[[#This Row],[Transaction Type]]="Maintenance","Non-Sales","Sales")</f>
        <v>Non-Sales</v>
      </c>
      <c r="H1478" t="str">
        <f>IF(Table1[[#This Row],[Quarter]]="q2",1,"")</f>
        <v/>
      </c>
      <c r="I1478">
        <f>IF(Table1[[#This Row],[Quarter]]="q3",1,"")</f>
        <v>1</v>
      </c>
      <c r="J1478" t="str">
        <f>IF(Table1[[#This Row],[Quarter]]="Q2",Table1[[#This Row],[Credit Amount]],"")</f>
        <v/>
      </c>
      <c r="K1478">
        <f>IF(Table1[[#This Row],[Quarter]]="Q3",Table1[[#This Row],[Credit Amount]],"")</f>
        <v>-16.71</v>
      </c>
      <c r="L1478" t="str">
        <f>IF(Table1[[#This Row],[Transaction Type]]="Upgrade",Table1[[#This Row],[Credit Amount]],IF(Table1[[#This Row],[Transaction Type]]="Activation",Table1[[#This Row],[Credit Amount]],""))</f>
        <v/>
      </c>
      <c r="M1478">
        <f>IF(Table1[[#This Row],[Transaction Type]]="Maintenance",Table1[[#This Row],[Credit Amount]],"")</f>
        <v>-16.71</v>
      </c>
      <c r="N1478">
        <v>10024</v>
      </c>
      <c r="O1478" t="s">
        <v>2489</v>
      </c>
      <c r="P1478" t="s">
        <v>2513</v>
      </c>
      <c r="Q1478" t="s">
        <v>289</v>
      </c>
      <c r="R1478">
        <v>10024</v>
      </c>
      <c r="S1478" t="s">
        <v>2489</v>
      </c>
      <c r="T1478" t="s">
        <v>2513</v>
      </c>
      <c r="U1478" t="s">
        <v>289</v>
      </c>
      <c r="V1478" t="s">
        <v>103</v>
      </c>
      <c r="W1478">
        <v>100004709</v>
      </c>
      <c r="X1478">
        <v>8005553710</v>
      </c>
      <c r="Y1478" t="s">
        <v>2595</v>
      </c>
      <c r="Z1478" t="s">
        <v>6298</v>
      </c>
      <c r="AA1478" s="13">
        <v>-16.71</v>
      </c>
      <c r="AB1478" s="14">
        <v>42603</v>
      </c>
      <c r="AC1478" t="s">
        <v>36</v>
      </c>
    </row>
    <row r="1479" spans="1:29" x14ac:dyDescent="0.25">
      <c r="A1479" t="str">
        <f>CONCATENATE("Q",ROUNDUP(MONTH(Table1[[#This Row],[Month]])/3,0))</f>
        <v>Q3</v>
      </c>
      <c r="B1479" s="14">
        <f>EOMONTH(Table1[[#This Row],[Credit Date]],-1)+1</f>
        <v>42583</v>
      </c>
      <c r="C1479" t="str">
        <f>CONCATENATE(Table1[[#This Row],[Issuer Last Name]],", ",Table1[[#This Row],[Issuer First Name]])</f>
        <v>No. 024, Employee</v>
      </c>
      <c r="D1479" t="str">
        <f>CONCATENATE(Table1[[#This Row],[Approver Last Name]],", ",Table1[[#This Row],[Approver First Name]])</f>
        <v>No. 046, Employee</v>
      </c>
      <c r="E1479" t="str">
        <f>CONCATENATE(Table1[[#This Row],[Customer Last Name]],", ",Table1[[#This Row],[Customer First Name]])</f>
        <v>No. 10032, Client</v>
      </c>
      <c r="F14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79" t="str">
        <f>IF(Table1[[#This Row],[Transaction Type]]="Maintenance","Non-Sales","Sales")</f>
        <v>Non-Sales</v>
      </c>
      <c r="H1479" t="str">
        <f>IF(Table1[[#This Row],[Quarter]]="q2",1,"")</f>
        <v/>
      </c>
      <c r="I1479">
        <f>IF(Table1[[#This Row],[Quarter]]="q3",1,"")</f>
        <v>1</v>
      </c>
      <c r="J1479" t="str">
        <f>IF(Table1[[#This Row],[Quarter]]="Q2",Table1[[#This Row],[Credit Amount]],"")</f>
        <v/>
      </c>
      <c r="K1479">
        <f>IF(Table1[[#This Row],[Quarter]]="Q3",Table1[[#This Row],[Credit Amount]],"")</f>
        <v>-71.41</v>
      </c>
      <c r="L1479" t="str">
        <f>IF(Table1[[#This Row],[Transaction Type]]="Upgrade",Table1[[#This Row],[Credit Amount]],IF(Table1[[#This Row],[Transaction Type]]="Activation",Table1[[#This Row],[Credit Amount]],""))</f>
        <v/>
      </c>
      <c r="M1479">
        <f>IF(Table1[[#This Row],[Transaction Type]]="Maintenance",Table1[[#This Row],[Credit Amount]],"")</f>
        <v>-71.41</v>
      </c>
      <c r="N1479">
        <v>10024</v>
      </c>
      <c r="O1479" t="s">
        <v>2489</v>
      </c>
      <c r="P1479" t="s">
        <v>2513</v>
      </c>
      <c r="Q1479" t="s">
        <v>289</v>
      </c>
      <c r="R1479">
        <v>10046</v>
      </c>
      <c r="S1479" t="s">
        <v>2489</v>
      </c>
      <c r="T1479" t="s">
        <v>2535</v>
      </c>
      <c r="U1479" t="s">
        <v>290</v>
      </c>
      <c r="V1479" t="s">
        <v>103</v>
      </c>
      <c r="W1479">
        <v>100001031</v>
      </c>
      <c r="X1479">
        <v>8005550032</v>
      </c>
      <c r="Y1479" t="s">
        <v>2595</v>
      </c>
      <c r="Z1479" t="s">
        <v>2627</v>
      </c>
      <c r="AA1479" s="13">
        <v>-71.41</v>
      </c>
      <c r="AB1479" s="14">
        <v>42606</v>
      </c>
      <c r="AC1479" t="s">
        <v>36</v>
      </c>
    </row>
    <row r="1480" spans="1:29" x14ac:dyDescent="0.25">
      <c r="A1480" t="str">
        <f>CONCATENATE("Q",ROUNDUP(MONTH(Table1[[#This Row],[Month]])/3,0))</f>
        <v>Q3</v>
      </c>
      <c r="B1480" s="14">
        <f>EOMONTH(Table1[[#This Row],[Credit Date]],-1)+1</f>
        <v>42583</v>
      </c>
      <c r="C1480" t="str">
        <f>CONCATENATE(Table1[[#This Row],[Issuer Last Name]],", ",Table1[[#This Row],[Issuer First Name]])</f>
        <v>No. 024, Employee</v>
      </c>
      <c r="D1480" t="str">
        <f>CONCATENATE(Table1[[#This Row],[Approver Last Name]],", ",Table1[[#This Row],[Approver First Name]])</f>
        <v>No. 024, Employee</v>
      </c>
      <c r="E1480" t="str">
        <f>CONCATENATE(Table1[[#This Row],[Customer Last Name]],", ",Table1[[#This Row],[Customer First Name]])</f>
        <v>No. 12900, Client</v>
      </c>
      <c r="F1480" t="str">
        <f>IF(Table1[[#This Row],[Credit Amount]]&gt;-19.99,"Less than 19.99",IF(Table1[[#This Row],[Credit Amount]]=-20,"20",IF(Table1[[#This Row],[Credit Amount]]&gt;-49.98,"20.01-49.98",IF(Table1[[#This Row],[Credit Amount]]=-49.99,"49.99",IF(Table1[[#This Row],[Credit Amount]]=-50,"50",IF(Table1[[#This Row],[Credit Amount]]&lt;-50.01,"Greater than 50"))))))</f>
        <v>Less than 19.99</v>
      </c>
      <c r="G1480" t="str">
        <f>IF(Table1[[#This Row],[Transaction Type]]="Maintenance","Non-Sales","Sales")</f>
        <v>Non-Sales</v>
      </c>
      <c r="H1480" t="str">
        <f>IF(Table1[[#This Row],[Quarter]]="q2",1,"")</f>
        <v/>
      </c>
      <c r="I1480">
        <f>IF(Table1[[#This Row],[Quarter]]="q3",1,"")</f>
        <v>1</v>
      </c>
      <c r="J1480" t="str">
        <f>IF(Table1[[#This Row],[Quarter]]="Q2",Table1[[#This Row],[Credit Amount]],"")</f>
        <v/>
      </c>
      <c r="K1480">
        <f>IF(Table1[[#This Row],[Quarter]]="Q3",Table1[[#This Row],[Credit Amount]],"")</f>
        <v>-10.1</v>
      </c>
      <c r="L1480" t="str">
        <f>IF(Table1[[#This Row],[Transaction Type]]="Upgrade",Table1[[#This Row],[Credit Amount]],IF(Table1[[#This Row],[Transaction Type]]="Activation",Table1[[#This Row],[Credit Amount]],""))</f>
        <v/>
      </c>
      <c r="M1480">
        <f>IF(Table1[[#This Row],[Transaction Type]]="Maintenance",Table1[[#This Row],[Credit Amount]],"")</f>
        <v>-10.1</v>
      </c>
      <c r="N1480">
        <v>10024</v>
      </c>
      <c r="O1480" t="s">
        <v>2489</v>
      </c>
      <c r="P1480" t="s">
        <v>2513</v>
      </c>
      <c r="Q1480" t="s">
        <v>289</v>
      </c>
      <c r="R1480">
        <v>10024</v>
      </c>
      <c r="S1480" t="s">
        <v>2489</v>
      </c>
      <c r="T1480" t="s">
        <v>2513</v>
      </c>
      <c r="U1480" t="s">
        <v>289</v>
      </c>
      <c r="V1480" t="s">
        <v>103</v>
      </c>
      <c r="W1480">
        <v>100003899</v>
      </c>
      <c r="X1480">
        <v>8005552900</v>
      </c>
      <c r="Y1480" t="s">
        <v>2595</v>
      </c>
      <c r="Z1480" t="s">
        <v>5490</v>
      </c>
      <c r="AA1480" s="13">
        <v>-10.1</v>
      </c>
      <c r="AB1480" s="14">
        <v>42608</v>
      </c>
      <c r="AC1480" t="s">
        <v>36</v>
      </c>
    </row>
    <row r="1481" spans="1:29" x14ac:dyDescent="0.25">
      <c r="A1481" t="str">
        <f>CONCATENATE("Q",ROUNDUP(MONTH(Table1[[#This Row],[Month]])/3,0))</f>
        <v>Q3</v>
      </c>
      <c r="B1481" s="14">
        <f>EOMONTH(Table1[[#This Row],[Credit Date]],-1)+1</f>
        <v>42614</v>
      </c>
      <c r="C1481" t="str">
        <f>CONCATENATE(Table1[[#This Row],[Issuer Last Name]],", ",Table1[[#This Row],[Issuer First Name]])</f>
        <v>No. 024, Employee</v>
      </c>
      <c r="D1481" t="str">
        <f>CONCATENATE(Table1[[#This Row],[Approver Last Name]],", ",Table1[[#This Row],[Approver First Name]])</f>
        <v>No. 024, Employee</v>
      </c>
      <c r="E1481" t="str">
        <f>CONCATENATE(Table1[[#This Row],[Customer Last Name]],", ",Table1[[#This Row],[Customer First Name]])</f>
        <v>No. 11521, Client</v>
      </c>
      <c r="F1481" t="str">
        <f>IF(Table1[[#This Row],[Credit Amount]]&gt;-19.99,"Less than 19.99",IF(Table1[[#This Row],[Credit Amount]]=-20,"20",IF(Table1[[#This Row],[Credit Amount]]&gt;-49.98,"20.01-49.98",IF(Table1[[#This Row],[Credit Amount]]=-49.99,"49.99",IF(Table1[[#This Row],[Credit Amount]]=-50,"50",IF(Table1[[#This Row],[Credit Amount]]&lt;-50.01,"Greater than 50"))))))</f>
        <v>20.01-49.98</v>
      </c>
      <c r="G1481" t="str">
        <f>IF(Table1[[#This Row],[Transaction Type]]="Maintenance","Non-Sales","Sales")</f>
        <v>Non-Sales</v>
      </c>
      <c r="H1481" t="str">
        <f>IF(Table1[[#This Row],[Quarter]]="q2",1,"")</f>
        <v/>
      </c>
      <c r="I1481">
        <f>IF(Table1[[#This Row],[Quarter]]="q3",1,"")</f>
        <v>1</v>
      </c>
      <c r="J1481" t="str">
        <f>IF(Table1[[#This Row],[Quarter]]="Q2",Table1[[#This Row],[Credit Amount]],"")</f>
        <v/>
      </c>
      <c r="K1481">
        <f>IF(Table1[[#This Row],[Quarter]]="Q3",Table1[[#This Row],[Credit Amount]],"")</f>
        <v>-37.65</v>
      </c>
      <c r="L1481" t="str">
        <f>IF(Table1[[#This Row],[Transaction Type]]="Upgrade",Table1[[#This Row],[Credit Amount]],IF(Table1[[#This Row],[Transaction Type]]="Activation",Table1[[#This Row],[Credit Amount]],""))</f>
        <v/>
      </c>
      <c r="M1481">
        <f>IF(Table1[[#This Row],[Transaction Type]]="Maintenance",Table1[[#This Row],[Credit Amount]],"")</f>
        <v>-37.65</v>
      </c>
      <c r="N1481">
        <v>10024</v>
      </c>
      <c r="O1481" t="s">
        <v>2489</v>
      </c>
      <c r="P1481" t="s">
        <v>2513</v>
      </c>
      <c r="Q1481" t="s">
        <v>289</v>
      </c>
      <c r="R1481">
        <v>10024</v>
      </c>
      <c r="S1481" t="s">
        <v>2489</v>
      </c>
      <c r="T1481" t="s">
        <v>2513</v>
      </c>
      <c r="U1481" t="s">
        <v>289</v>
      </c>
      <c r="V1481" t="s">
        <v>103</v>
      </c>
      <c r="W1481">
        <v>100002520</v>
      </c>
      <c r="X1481">
        <v>8005551521</v>
      </c>
      <c r="Y1481" t="s">
        <v>2595</v>
      </c>
      <c r="Z1481" t="s">
        <v>4116</v>
      </c>
      <c r="AA1481" s="13">
        <v>-37.65</v>
      </c>
      <c r="AB1481" s="14">
        <v>42615</v>
      </c>
      <c r="AC1481" t="s">
        <v>36</v>
      </c>
    </row>
    <row r="1482" spans="1:29" x14ac:dyDescent="0.25">
      <c r="A1482" t="str">
        <f>CONCATENATE("Q",ROUNDUP(MONTH(Table1[[#This Row],[Month]])/3,0))</f>
        <v>Q3</v>
      </c>
      <c r="B1482" s="14">
        <f>EOMONTH(Table1[[#This Row],[Credit Date]],-1)+1</f>
        <v>42614</v>
      </c>
      <c r="C1482" t="str">
        <f>CONCATENATE(Table1[[#This Row],[Issuer Last Name]],", ",Table1[[#This Row],[Issuer First Name]])</f>
        <v>No. 024, Employee</v>
      </c>
      <c r="D1482" t="str">
        <f>CONCATENATE(Table1[[#This Row],[Approver Last Name]],", ",Table1[[#This Row],[Approver First Name]])</f>
        <v>No. 046, Employee</v>
      </c>
      <c r="E1482" t="str">
        <f>CONCATENATE(Table1[[#This Row],[Customer Last Name]],", ",Table1[[#This Row],[Customer First Name]])</f>
        <v>No. 10037, Client</v>
      </c>
      <c r="F14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82" t="str">
        <f>IF(Table1[[#This Row],[Transaction Type]]="Maintenance","Non-Sales","Sales")</f>
        <v>Sales</v>
      </c>
      <c r="H1482" t="str">
        <f>IF(Table1[[#This Row],[Quarter]]="q2",1,"")</f>
        <v/>
      </c>
      <c r="I1482">
        <f>IF(Table1[[#This Row],[Quarter]]="q3",1,"")</f>
        <v>1</v>
      </c>
      <c r="J1482" t="str">
        <f>IF(Table1[[#This Row],[Quarter]]="Q2",Table1[[#This Row],[Credit Amount]],"")</f>
        <v/>
      </c>
      <c r="K1482">
        <f>IF(Table1[[#This Row],[Quarter]]="Q3",Table1[[#This Row],[Credit Amount]],"")</f>
        <v>-78.569999999999993</v>
      </c>
      <c r="L1482">
        <f>IF(Table1[[#This Row],[Transaction Type]]="Upgrade",Table1[[#This Row],[Credit Amount]],IF(Table1[[#This Row],[Transaction Type]]="Activation",Table1[[#This Row],[Credit Amount]],""))</f>
        <v>-78.569999999999993</v>
      </c>
      <c r="M1482" t="str">
        <f>IF(Table1[[#This Row],[Transaction Type]]="Maintenance",Table1[[#This Row],[Credit Amount]],"")</f>
        <v/>
      </c>
      <c r="N1482">
        <v>10024</v>
      </c>
      <c r="O1482" t="s">
        <v>2489</v>
      </c>
      <c r="P1482" t="s">
        <v>2513</v>
      </c>
      <c r="Q1482" t="s">
        <v>289</v>
      </c>
      <c r="R1482">
        <v>10046</v>
      </c>
      <c r="S1482" t="s">
        <v>2489</v>
      </c>
      <c r="T1482" t="s">
        <v>2535</v>
      </c>
      <c r="U1482" t="s">
        <v>290</v>
      </c>
      <c r="V1482" t="s">
        <v>103</v>
      </c>
      <c r="W1482">
        <v>100001036</v>
      </c>
      <c r="X1482">
        <v>8005550037</v>
      </c>
      <c r="Y1482" t="s">
        <v>2595</v>
      </c>
      <c r="Z1482" t="s">
        <v>2632</v>
      </c>
      <c r="AA1482" s="13">
        <v>-78.569999999999993</v>
      </c>
      <c r="AB1482" s="14">
        <v>42618</v>
      </c>
      <c r="AC1482" t="s">
        <v>35</v>
      </c>
    </row>
    <row r="1483" spans="1:29" x14ac:dyDescent="0.25">
      <c r="A1483" t="str">
        <f>CONCATENATE("Q",ROUNDUP(MONTH(Table1[[#This Row],[Month]])/3,0))</f>
        <v>Q3</v>
      </c>
      <c r="B1483" s="14">
        <f>EOMONTH(Table1[[#This Row],[Credit Date]],-1)+1</f>
        <v>42614</v>
      </c>
      <c r="C1483" t="str">
        <f>CONCATENATE(Table1[[#This Row],[Issuer Last Name]],", ",Table1[[#This Row],[Issuer First Name]])</f>
        <v>No. 024, Employee</v>
      </c>
      <c r="D1483" t="str">
        <f>CONCATENATE(Table1[[#This Row],[Approver Last Name]],", ",Table1[[#This Row],[Approver First Name]])</f>
        <v>No. 046, Employee</v>
      </c>
      <c r="E1483" t="str">
        <f>CONCATENATE(Table1[[#This Row],[Customer Last Name]],", ",Table1[[#This Row],[Customer First Name]])</f>
        <v>No. 10400, Client</v>
      </c>
      <c r="F14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83" t="str">
        <f>IF(Table1[[#This Row],[Transaction Type]]="Maintenance","Non-Sales","Sales")</f>
        <v>Sales</v>
      </c>
      <c r="H1483" t="str">
        <f>IF(Table1[[#This Row],[Quarter]]="q2",1,"")</f>
        <v/>
      </c>
      <c r="I1483">
        <f>IF(Table1[[#This Row],[Quarter]]="q3",1,"")</f>
        <v>1</v>
      </c>
      <c r="J1483" t="str">
        <f>IF(Table1[[#This Row],[Quarter]]="Q2",Table1[[#This Row],[Credit Amount]],"")</f>
        <v/>
      </c>
      <c r="K1483">
        <f>IF(Table1[[#This Row],[Quarter]]="Q3",Table1[[#This Row],[Credit Amount]],"")</f>
        <v>-67.08</v>
      </c>
      <c r="L1483">
        <f>IF(Table1[[#This Row],[Transaction Type]]="Upgrade",Table1[[#This Row],[Credit Amount]],IF(Table1[[#This Row],[Transaction Type]]="Activation",Table1[[#This Row],[Credit Amount]],""))</f>
        <v>-67.08</v>
      </c>
      <c r="M1483" t="str">
        <f>IF(Table1[[#This Row],[Transaction Type]]="Maintenance",Table1[[#This Row],[Credit Amount]],"")</f>
        <v/>
      </c>
      <c r="N1483">
        <v>10024</v>
      </c>
      <c r="O1483" t="s">
        <v>2489</v>
      </c>
      <c r="P1483" t="s">
        <v>2513</v>
      </c>
      <c r="Q1483" t="s">
        <v>289</v>
      </c>
      <c r="R1483">
        <v>10046</v>
      </c>
      <c r="S1483" t="s">
        <v>2489</v>
      </c>
      <c r="T1483" t="s">
        <v>2535</v>
      </c>
      <c r="U1483" t="s">
        <v>290</v>
      </c>
      <c r="V1483" t="s">
        <v>103</v>
      </c>
      <c r="W1483">
        <v>100001399</v>
      </c>
      <c r="X1483">
        <v>8005550400</v>
      </c>
      <c r="Y1483" t="s">
        <v>2595</v>
      </c>
      <c r="Z1483" t="s">
        <v>2995</v>
      </c>
      <c r="AA1483" s="13">
        <v>-67.08</v>
      </c>
      <c r="AB1483" s="14">
        <v>42626</v>
      </c>
      <c r="AC1483" t="s">
        <v>35</v>
      </c>
    </row>
    <row r="1484" spans="1:29" x14ac:dyDescent="0.25">
      <c r="A1484" t="str">
        <f>CONCATENATE("Q",ROUNDUP(MONTH(Table1[[#This Row],[Month]])/3,0))</f>
        <v>Q3</v>
      </c>
      <c r="B1484" s="14">
        <f>EOMONTH(Table1[[#This Row],[Credit Date]],-1)+1</f>
        <v>42614</v>
      </c>
      <c r="C1484" t="str">
        <f>CONCATENATE(Table1[[#This Row],[Issuer Last Name]],", ",Table1[[#This Row],[Issuer First Name]])</f>
        <v>No. 024, Employee</v>
      </c>
      <c r="D1484" t="str">
        <f>CONCATENATE(Table1[[#This Row],[Approver Last Name]],", ",Table1[[#This Row],[Approver First Name]])</f>
        <v>No. 024, Employee</v>
      </c>
      <c r="E1484" t="str">
        <f>CONCATENATE(Table1[[#This Row],[Customer Last Name]],", ",Table1[[#This Row],[Customer First Name]])</f>
        <v>No. 12179, Client</v>
      </c>
      <c r="F1484" t="str">
        <f>IF(Table1[[#This Row],[Credit Amount]]&gt;-19.99,"Less than 19.99",IF(Table1[[#This Row],[Credit Amount]]=-20,"20",IF(Table1[[#This Row],[Credit Amount]]&gt;-49.98,"20.01-49.98",IF(Table1[[#This Row],[Credit Amount]]=-49.99,"49.99",IF(Table1[[#This Row],[Credit Amount]]=-50,"50",IF(Table1[[#This Row],[Credit Amount]]&lt;-50.01,"Greater than 50"))))))</f>
        <v>Less than 19.99</v>
      </c>
      <c r="G1484" t="str">
        <f>IF(Table1[[#This Row],[Transaction Type]]="Maintenance","Non-Sales","Sales")</f>
        <v>Non-Sales</v>
      </c>
      <c r="H1484" t="str">
        <f>IF(Table1[[#This Row],[Quarter]]="q2",1,"")</f>
        <v/>
      </c>
      <c r="I1484">
        <f>IF(Table1[[#This Row],[Quarter]]="q3",1,"")</f>
        <v>1</v>
      </c>
      <c r="J1484" t="str">
        <f>IF(Table1[[#This Row],[Quarter]]="Q2",Table1[[#This Row],[Credit Amount]],"")</f>
        <v/>
      </c>
      <c r="K1484">
        <f>IF(Table1[[#This Row],[Quarter]]="Q3",Table1[[#This Row],[Credit Amount]],"")</f>
        <v>-11.85</v>
      </c>
      <c r="L1484" t="str">
        <f>IF(Table1[[#This Row],[Transaction Type]]="Upgrade",Table1[[#This Row],[Credit Amount]],IF(Table1[[#This Row],[Transaction Type]]="Activation",Table1[[#This Row],[Credit Amount]],""))</f>
        <v/>
      </c>
      <c r="M1484">
        <f>IF(Table1[[#This Row],[Transaction Type]]="Maintenance",Table1[[#This Row],[Credit Amount]],"")</f>
        <v>-11.85</v>
      </c>
      <c r="N1484">
        <v>10024</v>
      </c>
      <c r="O1484" t="s">
        <v>2489</v>
      </c>
      <c r="P1484" t="s">
        <v>2513</v>
      </c>
      <c r="Q1484" t="s">
        <v>289</v>
      </c>
      <c r="R1484">
        <v>10024</v>
      </c>
      <c r="S1484" t="s">
        <v>2489</v>
      </c>
      <c r="T1484" t="s">
        <v>2513</v>
      </c>
      <c r="U1484" t="s">
        <v>289</v>
      </c>
      <c r="V1484" t="s">
        <v>103</v>
      </c>
      <c r="W1484">
        <v>100003178</v>
      </c>
      <c r="X1484">
        <v>8005552179</v>
      </c>
      <c r="Y1484" t="s">
        <v>2595</v>
      </c>
      <c r="Z1484" t="s">
        <v>4774</v>
      </c>
      <c r="AA1484" s="13">
        <v>-11.85</v>
      </c>
      <c r="AB1484" s="14">
        <v>42627</v>
      </c>
      <c r="AC1484" t="s">
        <v>36</v>
      </c>
    </row>
    <row r="1485" spans="1:29" x14ac:dyDescent="0.25">
      <c r="A1485" t="str">
        <f>CONCATENATE("Q",ROUNDUP(MONTH(Table1[[#This Row],[Month]])/3,0))</f>
        <v>Q3</v>
      </c>
      <c r="B1485" s="14">
        <f>EOMONTH(Table1[[#This Row],[Credit Date]],-1)+1</f>
        <v>42614</v>
      </c>
      <c r="C1485" t="str">
        <f>CONCATENATE(Table1[[#This Row],[Issuer Last Name]],", ",Table1[[#This Row],[Issuer First Name]])</f>
        <v>No. 024, Employee</v>
      </c>
      <c r="D1485" t="str">
        <f>CONCATENATE(Table1[[#This Row],[Approver Last Name]],", ",Table1[[#This Row],[Approver First Name]])</f>
        <v>No. 046, Employee</v>
      </c>
      <c r="E1485" t="str">
        <f>CONCATENATE(Table1[[#This Row],[Customer Last Name]],", ",Table1[[#This Row],[Customer First Name]])</f>
        <v>No. 10428, Client</v>
      </c>
      <c r="F14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85" t="str">
        <f>IF(Table1[[#This Row],[Transaction Type]]="Maintenance","Non-Sales","Sales")</f>
        <v>Sales</v>
      </c>
      <c r="H1485" t="str">
        <f>IF(Table1[[#This Row],[Quarter]]="q2",1,"")</f>
        <v/>
      </c>
      <c r="I1485">
        <f>IF(Table1[[#This Row],[Quarter]]="q3",1,"")</f>
        <v>1</v>
      </c>
      <c r="J1485" t="str">
        <f>IF(Table1[[#This Row],[Quarter]]="Q2",Table1[[#This Row],[Credit Amount]],"")</f>
        <v/>
      </c>
      <c r="K1485">
        <f>IF(Table1[[#This Row],[Quarter]]="Q3",Table1[[#This Row],[Credit Amount]],"")</f>
        <v>-57.25</v>
      </c>
      <c r="L1485">
        <f>IF(Table1[[#This Row],[Transaction Type]]="Upgrade",Table1[[#This Row],[Credit Amount]],IF(Table1[[#This Row],[Transaction Type]]="Activation",Table1[[#This Row],[Credit Amount]],""))</f>
        <v>-57.25</v>
      </c>
      <c r="M1485" t="str">
        <f>IF(Table1[[#This Row],[Transaction Type]]="Maintenance",Table1[[#This Row],[Credit Amount]],"")</f>
        <v/>
      </c>
      <c r="N1485">
        <v>10024</v>
      </c>
      <c r="O1485" t="s">
        <v>2489</v>
      </c>
      <c r="P1485" t="s">
        <v>2513</v>
      </c>
      <c r="Q1485" t="s">
        <v>289</v>
      </c>
      <c r="R1485">
        <v>10046</v>
      </c>
      <c r="S1485" t="s">
        <v>2489</v>
      </c>
      <c r="T1485" t="s">
        <v>2535</v>
      </c>
      <c r="U1485" t="s">
        <v>290</v>
      </c>
      <c r="V1485" t="s">
        <v>103</v>
      </c>
      <c r="W1485">
        <v>100001427</v>
      </c>
      <c r="X1485">
        <v>8005550428</v>
      </c>
      <c r="Y1485" t="s">
        <v>2595</v>
      </c>
      <c r="Z1485" t="s">
        <v>3023</v>
      </c>
      <c r="AA1485" s="13">
        <v>-57.25</v>
      </c>
      <c r="AB1485" s="14">
        <v>42627</v>
      </c>
      <c r="AC1485" t="s">
        <v>37</v>
      </c>
    </row>
    <row r="1486" spans="1:29" x14ac:dyDescent="0.25">
      <c r="A1486" t="str">
        <f>CONCATENATE("Q",ROUNDUP(MONTH(Table1[[#This Row],[Month]])/3,0))</f>
        <v>Q3</v>
      </c>
      <c r="B1486" s="14">
        <f>EOMONTH(Table1[[#This Row],[Credit Date]],-1)+1</f>
        <v>42614</v>
      </c>
      <c r="C1486" t="str">
        <f>CONCATENATE(Table1[[#This Row],[Issuer Last Name]],", ",Table1[[#This Row],[Issuer First Name]])</f>
        <v>No. 024, Employee</v>
      </c>
      <c r="D1486" t="str">
        <f>CONCATENATE(Table1[[#This Row],[Approver Last Name]],", ",Table1[[#This Row],[Approver First Name]])</f>
        <v>No. 024, Employee</v>
      </c>
      <c r="E1486" t="str">
        <f>CONCATENATE(Table1[[#This Row],[Customer Last Name]],", ",Table1[[#This Row],[Customer First Name]])</f>
        <v>No. 10312, Client</v>
      </c>
      <c r="F1486" t="str">
        <f>IF(Table1[[#This Row],[Credit Amount]]&gt;-19.99,"Less than 19.99",IF(Table1[[#This Row],[Credit Amount]]=-20,"20",IF(Table1[[#This Row],[Credit Amount]]&gt;-49.98,"20.01-49.98",IF(Table1[[#This Row],[Credit Amount]]=-49.99,"49.99",IF(Table1[[#This Row],[Credit Amount]]=-50,"50",IF(Table1[[#This Row],[Credit Amount]]&lt;-50.01,"Greater than 50"))))))</f>
        <v>20.01-49.98</v>
      </c>
      <c r="G1486" t="str">
        <f>IF(Table1[[#This Row],[Transaction Type]]="Maintenance","Non-Sales","Sales")</f>
        <v>Non-Sales</v>
      </c>
      <c r="H1486" t="str">
        <f>IF(Table1[[#This Row],[Quarter]]="q2",1,"")</f>
        <v/>
      </c>
      <c r="I1486">
        <f>IF(Table1[[#This Row],[Quarter]]="q3",1,"")</f>
        <v>1</v>
      </c>
      <c r="J1486" t="str">
        <f>IF(Table1[[#This Row],[Quarter]]="Q2",Table1[[#This Row],[Credit Amount]],"")</f>
        <v/>
      </c>
      <c r="K1486">
        <f>IF(Table1[[#This Row],[Quarter]]="Q3",Table1[[#This Row],[Credit Amount]],"")</f>
        <v>-48.51</v>
      </c>
      <c r="L1486" t="str">
        <f>IF(Table1[[#This Row],[Transaction Type]]="Upgrade",Table1[[#This Row],[Credit Amount]],IF(Table1[[#This Row],[Transaction Type]]="Activation",Table1[[#This Row],[Credit Amount]],""))</f>
        <v/>
      </c>
      <c r="M1486">
        <f>IF(Table1[[#This Row],[Transaction Type]]="Maintenance",Table1[[#This Row],[Credit Amount]],"")</f>
        <v>-48.51</v>
      </c>
      <c r="N1486">
        <v>10024</v>
      </c>
      <c r="O1486" t="s">
        <v>2489</v>
      </c>
      <c r="P1486" t="s">
        <v>2513</v>
      </c>
      <c r="Q1486" t="s">
        <v>289</v>
      </c>
      <c r="R1486">
        <v>10024</v>
      </c>
      <c r="S1486" t="s">
        <v>2489</v>
      </c>
      <c r="T1486" t="s">
        <v>2513</v>
      </c>
      <c r="U1486" t="s">
        <v>289</v>
      </c>
      <c r="V1486" t="s">
        <v>103</v>
      </c>
      <c r="W1486">
        <v>100001311</v>
      </c>
      <c r="X1486">
        <v>8005550312</v>
      </c>
      <c r="Y1486" t="s">
        <v>2595</v>
      </c>
      <c r="Z1486" t="s">
        <v>2907</v>
      </c>
      <c r="AA1486" s="13">
        <v>-48.51</v>
      </c>
      <c r="AB1486" s="14">
        <v>42632</v>
      </c>
      <c r="AC1486" t="s">
        <v>36</v>
      </c>
    </row>
    <row r="1487" spans="1:29" x14ac:dyDescent="0.25">
      <c r="A1487" t="str">
        <f>CONCATENATE("Q",ROUNDUP(MONTH(Table1[[#This Row],[Month]])/3,0))</f>
        <v>Q3</v>
      </c>
      <c r="B1487" s="14">
        <f>EOMONTH(Table1[[#This Row],[Credit Date]],-1)+1</f>
        <v>42614</v>
      </c>
      <c r="C1487" t="str">
        <f>CONCATENATE(Table1[[#This Row],[Issuer Last Name]],", ",Table1[[#This Row],[Issuer First Name]])</f>
        <v>No. 024, Employee</v>
      </c>
      <c r="D1487" t="str">
        <f>CONCATENATE(Table1[[#This Row],[Approver Last Name]],", ",Table1[[#This Row],[Approver First Name]])</f>
        <v>No. 024, Employee</v>
      </c>
      <c r="E1487" t="str">
        <f>CONCATENATE(Table1[[#This Row],[Customer Last Name]],", ",Table1[[#This Row],[Customer First Name]])</f>
        <v>No. 13276, Client</v>
      </c>
      <c r="F1487" t="str">
        <f>IF(Table1[[#This Row],[Credit Amount]]&gt;-19.99,"Less than 19.99",IF(Table1[[#This Row],[Credit Amount]]=-20,"20",IF(Table1[[#This Row],[Credit Amount]]&gt;-49.98,"20.01-49.98",IF(Table1[[#This Row],[Credit Amount]]=-49.99,"49.99",IF(Table1[[#This Row],[Credit Amount]]=-50,"50",IF(Table1[[#This Row],[Credit Amount]]&lt;-50.01,"Greater than 50"))))))</f>
        <v>20.01-49.98</v>
      </c>
      <c r="G1487" t="str">
        <f>IF(Table1[[#This Row],[Transaction Type]]="Maintenance","Non-Sales","Sales")</f>
        <v>Non-Sales</v>
      </c>
      <c r="H1487" t="str">
        <f>IF(Table1[[#This Row],[Quarter]]="q2",1,"")</f>
        <v/>
      </c>
      <c r="I1487">
        <f>IF(Table1[[#This Row],[Quarter]]="q3",1,"")</f>
        <v>1</v>
      </c>
      <c r="J1487" t="str">
        <f>IF(Table1[[#This Row],[Quarter]]="Q2",Table1[[#This Row],[Credit Amount]],"")</f>
        <v/>
      </c>
      <c r="K1487">
        <f>IF(Table1[[#This Row],[Quarter]]="Q3",Table1[[#This Row],[Credit Amount]],"")</f>
        <v>-48.86</v>
      </c>
      <c r="L1487" t="str">
        <f>IF(Table1[[#This Row],[Transaction Type]]="Upgrade",Table1[[#This Row],[Credit Amount]],IF(Table1[[#This Row],[Transaction Type]]="Activation",Table1[[#This Row],[Credit Amount]],""))</f>
        <v/>
      </c>
      <c r="M1487">
        <f>IF(Table1[[#This Row],[Transaction Type]]="Maintenance",Table1[[#This Row],[Credit Amount]],"")</f>
        <v>-48.86</v>
      </c>
      <c r="N1487">
        <v>10024</v>
      </c>
      <c r="O1487" t="s">
        <v>2489</v>
      </c>
      <c r="P1487" t="s">
        <v>2513</v>
      </c>
      <c r="Q1487" t="s">
        <v>289</v>
      </c>
      <c r="R1487">
        <v>10024</v>
      </c>
      <c r="S1487" t="s">
        <v>2489</v>
      </c>
      <c r="T1487" t="s">
        <v>2513</v>
      </c>
      <c r="U1487" t="s">
        <v>289</v>
      </c>
      <c r="V1487" t="s">
        <v>103</v>
      </c>
      <c r="W1487">
        <v>100004275</v>
      </c>
      <c r="X1487">
        <v>8005553276</v>
      </c>
      <c r="Y1487" t="s">
        <v>2595</v>
      </c>
      <c r="Z1487" t="s">
        <v>5864</v>
      </c>
      <c r="AA1487" s="13">
        <v>-48.86</v>
      </c>
      <c r="AB1487" s="14">
        <v>42635</v>
      </c>
      <c r="AC1487" t="s">
        <v>36</v>
      </c>
    </row>
    <row r="1488" spans="1:29" x14ac:dyDescent="0.25">
      <c r="A1488" t="str">
        <f>CONCATENATE("Q",ROUNDUP(MONTH(Table1[[#This Row],[Month]])/3,0))</f>
        <v>Q3</v>
      </c>
      <c r="B1488" s="14">
        <f>EOMONTH(Table1[[#This Row],[Credit Date]],-1)+1</f>
        <v>42614</v>
      </c>
      <c r="C1488" t="str">
        <f>CONCATENATE(Table1[[#This Row],[Issuer Last Name]],", ",Table1[[#This Row],[Issuer First Name]])</f>
        <v>No. 024, Employee</v>
      </c>
      <c r="D1488" t="str">
        <f>CONCATENATE(Table1[[#This Row],[Approver Last Name]],", ",Table1[[#This Row],[Approver First Name]])</f>
        <v>No. 024, Employee</v>
      </c>
      <c r="E1488" t="str">
        <f>CONCATENATE(Table1[[#This Row],[Customer Last Name]],", ",Table1[[#This Row],[Customer First Name]])</f>
        <v>No. 11257, Client</v>
      </c>
      <c r="F1488" t="str">
        <f>IF(Table1[[#This Row],[Credit Amount]]&gt;-19.99,"Less than 19.99",IF(Table1[[#This Row],[Credit Amount]]=-20,"20",IF(Table1[[#This Row],[Credit Amount]]&gt;-49.98,"20.01-49.98",IF(Table1[[#This Row],[Credit Amount]]=-49.99,"49.99",IF(Table1[[#This Row],[Credit Amount]]=-50,"50",IF(Table1[[#This Row],[Credit Amount]]&lt;-50.01,"Greater than 50"))))))</f>
        <v>Less than 19.99</v>
      </c>
      <c r="G1488" t="str">
        <f>IF(Table1[[#This Row],[Transaction Type]]="Maintenance","Non-Sales","Sales")</f>
        <v>Non-Sales</v>
      </c>
      <c r="H1488" t="str">
        <f>IF(Table1[[#This Row],[Quarter]]="q2",1,"")</f>
        <v/>
      </c>
      <c r="I1488">
        <f>IF(Table1[[#This Row],[Quarter]]="q3",1,"")</f>
        <v>1</v>
      </c>
      <c r="J1488" t="str">
        <f>IF(Table1[[#This Row],[Quarter]]="Q2",Table1[[#This Row],[Credit Amount]],"")</f>
        <v/>
      </c>
      <c r="K1488">
        <f>IF(Table1[[#This Row],[Quarter]]="Q3",Table1[[#This Row],[Credit Amount]],"")</f>
        <v>-19.649999999999999</v>
      </c>
      <c r="L1488" t="str">
        <f>IF(Table1[[#This Row],[Transaction Type]]="Upgrade",Table1[[#This Row],[Credit Amount]],IF(Table1[[#This Row],[Transaction Type]]="Activation",Table1[[#This Row],[Credit Amount]],""))</f>
        <v/>
      </c>
      <c r="M1488">
        <f>IF(Table1[[#This Row],[Transaction Type]]="Maintenance",Table1[[#This Row],[Credit Amount]],"")</f>
        <v>-19.649999999999999</v>
      </c>
      <c r="N1488">
        <v>10024</v>
      </c>
      <c r="O1488" t="s">
        <v>2489</v>
      </c>
      <c r="P1488" t="s">
        <v>2513</v>
      </c>
      <c r="Q1488" t="s">
        <v>289</v>
      </c>
      <c r="R1488">
        <v>10024</v>
      </c>
      <c r="S1488" t="s">
        <v>2489</v>
      </c>
      <c r="T1488" t="s">
        <v>2513</v>
      </c>
      <c r="U1488" t="s">
        <v>289</v>
      </c>
      <c r="V1488" t="s">
        <v>103</v>
      </c>
      <c r="W1488">
        <v>100002256</v>
      </c>
      <c r="X1488">
        <v>8005551257</v>
      </c>
      <c r="Y1488" t="s">
        <v>2595</v>
      </c>
      <c r="Z1488" t="s">
        <v>3852</v>
      </c>
      <c r="AA1488" s="13">
        <v>-19.649999999999999</v>
      </c>
      <c r="AB1488" s="14">
        <v>42636</v>
      </c>
      <c r="AC1488" t="s">
        <v>36</v>
      </c>
    </row>
    <row r="1489" spans="1:29" x14ac:dyDescent="0.25">
      <c r="A1489" t="str">
        <f>CONCATENATE("Q",ROUNDUP(MONTH(Table1[[#This Row],[Month]])/3,0))</f>
        <v>Q3</v>
      </c>
      <c r="B1489" s="14">
        <f>EOMONTH(Table1[[#This Row],[Credit Date]],-1)+1</f>
        <v>42614</v>
      </c>
      <c r="C1489" t="str">
        <f>CONCATENATE(Table1[[#This Row],[Issuer Last Name]],", ",Table1[[#This Row],[Issuer First Name]])</f>
        <v>No. 024, Employee</v>
      </c>
      <c r="D1489" t="str">
        <f>CONCATENATE(Table1[[#This Row],[Approver Last Name]],", ",Table1[[#This Row],[Approver First Name]])</f>
        <v>No. 046, Employee</v>
      </c>
      <c r="E1489" t="str">
        <f>CONCATENATE(Table1[[#This Row],[Customer Last Name]],", ",Table1[[#This Row],[Customer First Name]])</f>
        <v>No. 11946, Client</v>
      </c>
      <c r="F14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89" t="str">
        <f>IF(Table1[[#This Row],[Transaction Type]]="Maintenance","Non-Sales","Sales")</f>
        <v>Non-Sales</v>
      </c>
      <c r="H1489" t="str">
        <f>IF(Table1[[#This Row],[Quarter]]="q2",1,"")</f>
        <v/>
      </c>
      <c r="I1489">
        <f>IF(Table1[[#This Row],[Quarter]]="q3",1,"")</f>
        <v>1</v>
      </c>
      <c r="J1489" t="str">
        <f>IF(Table1[[#This Row],[Quarter]]="Q2",Table1[[#This Row],[Credit Amount]],"")</f>
        <v/>
      </c>
      <c r="K1489">
        <f>IF(Table1[[#This Row],[Quarter]]="Q3",Table1[[#This Row],[Credit Amount]],"")</f>
        <v>-63.01</v>
      </c>
      <c r="L1489" t="str">
        <f>IF(Table1[[#This Row],[Transaction Type]]="Upgrade",Table1[[#This Row],[Credit Amount]],IF(Table1[[#This Row],[Transaction Type]]="Activation",Table1[[#This Row],[Credit Amount]],""))</f>
        <v/>
      </c>
      <c r="M1489">
        <f>IF(Table1[[#This Row],[Transaction Type]]="Maintenance",Table1[[#This Row],[Credit Amount]],"")</f>
        <v>-63.01</v>
      </c>
      <c r="N1489">
        <v>10024</v>
      </c>
      <c r="O1489" t="s">
        <v>2489</v>
      </c>
      <c r="P1489" t="s">
        <v>2513</v>
      </c>
      <c r="Q1489" t="s">
        <v>289</v>
      </c>
      <c r="R1489">
        <v>10046</v>
      </c>
      <c r="S1489" t="s">
        <v>2489</v>
      </c>
      <c r="T1489" t="s">
        <v>2535</v>
      </c>
      <c r="U1489" t="s">
        <v>290</v>
      </c>
      <c r="V1489" t="s">
        <v>103</v>
      </c>
      <c r="W1489">
        <v>100002945</v>
      </c>
      <c r="X1489">
        <v>8005551946</v>
      </c>
      <c r="Y1489" t="s">
        <v>2595</v>
      </c>
      <c r="Z1489" t="s">
        <v>4541</v>
      </c>
      <c r="AA1489" s="13">
        <v>-63.01</v>
      </c>
      <c r="AB1489" s="14">
        <v>42642</v>
      </c>
      <c r="AC1489" t="s">
        <v>36</v>
      </c>
    </row>
    <row r="1490" spans="1:29" x14ac:dyDescent="0.25">
      <c r="A1490" t="str">
        <f>CONCATENATE("Q",ROUNDUP(MONTH(Table1[[#This Row],[Month]])/3,0))</f>
        <v>Q2</v>
      </c>
      <c r="B1490" s="14">
        <f>EOMONTH(Table1[[#This Row],[Credit Date]],-1)+1</f>
        <v>42461</v>
      </c>
      <c r="C1490" t="str">
        <f>CONCATENATE(Table1[[#This Row],[Issuer Last Name]],", ",Table1[[#This Row],[Issuer First Name]])</f>
        <v>No. 061, Employee</v>
      </c>
      <c r="D1490" t="str">
        <f>CONCATENATE(Table1[[#This Row],[Approver Last Name]],", ",Table1[[#This Row],[Approver First Name]])</f>
        <v>No. 046, Employee</v>
      </c>
      <c r="E1490" t="str">
        <f>CONCATENATE(Table1[[#This Row],[Customer Last Name]],", ",Table1[[#This Row],[Customer First Name]])</f>
        <v>No. 11331, Client</v>
      </c>
      <c r="F1490" t="str">
        <f>IF(Table1[[#This Row],[Credit Amount]]&gt;-19.99,"Less than 19.99",IF(Table1[[#This Row],[Credit Amount]]=-20,"20",IF(Table1[[#This Row],[Credit Amount]]&gt;-49.98,"20.01-49.98",IF(Table1[[#This Row],[Credit Amount]]=-49.99,"49.99",IF(Table1[[#This Row],[Credit Amount]]=-50,"50",IF(Table1[[#This Row],[Credit Amount]]&lt;-50.01,"Greater than 50"))))))</f>
        <v>20.01-49.98</v>
      </c>
      <c r="G1490" t="str">
        <f>IF(Table1[[#This Row],[Transaction Type]]="Maintenance","Non-Sales","Sales")</f>
        <v>Non-Sales</v>
      </c>
      <c r="H1490">
        <f>IF(Table1[[#This Row],[Quarter]]="q2",1,"")</f>
        <v>1</v>
      </c>
      <c r="I1490" t="str">
        <f>IF(Table1[[#This Row],[Quarter]]="q3",1,"")</f>
        <v/>
      </c>
      <c r="J1490">
        <f>IF(Table1[[#This Row],[Quarter]]="Q2",Table1[[#This Row],[Credit Amount]],"")</f>
        <v>-30.95</v>
      </c>
      <c r="K1490" t="str">
        <f>IF(Table1[[#This Row],[Quarter]]="Q3",Table1[[#This Row],[Credit Amount]],"")</f>
        <v/>
      </c>
      <c r="L1490" t="str">
        <f>IF(Table1[[#This Row],[Transaction Type]]="Upgrade",Table1[[#This Row],[Credit Amount]],IF(Table1[[#This Row],[Transaction Type]]="Activation",Table1[[#This Row],[Credit Amount]],""))</f>
        <v/>
      </c>
      <c r="M1490">
        <f>IF(Table1[[#This Row],[Transaction Type]]="Maintenance",Table1[[#This Row],[Credit Amount]],"")</f>
        <v>-30.95</v>
      </c>
      <c r="N1490">
        <v>10061</v>
      </c>
      <c r="O1490" t="s">
        <v>2489</v>
      </c>
      <c r="P1490" t="s">
        <v>2550</v>
      </c>
      <c r="Q1490" t="s">
        <v>289</v>
      </c>
      <c r="R1490">
        <v>10046</v>
      </c>
      <c r="S1490" t="s">
        <v>2489</v>
      </c>
      <c r="T1490" t="s">
        <v>2535</v>
      </c>
      <c r="U1490" t="s">
        <v>290</v>
      </c>
      <c r="V1490" t="s">
        <v>103</v>
      </c>
      <c r="W1490">
        <v>100002330</v>
      </c>
      <c r="X1490">
        <v>8005551331</v>
      </c>
      <c r="Y1490" t="s">
        <v>2595</v>
      </c>
      <c r="Z1490" t="s">
        <v>3926</v>
      </c>
      <c r="AA1490" s="13">
        <v>-30.95</v>
      </c>
      <c r="AB1490" s="14">
        <v>42465</v>
      </c>
      <c r="AC1490" t="s">
        <v>36</v>
      </c>
    </row>
    <row r="1491" spans="1:29" x14ac:dyDescent="0.25">
      <c r="A1491" t="str">
        <f>CONCATENATE("Q",ROUNDUP(MONTH(Table1[[#This Row],[Month]])/3,0))</f>
        <v>Q2</v>
      </c>
      <c r="B1491" s="14">
        <f>EOMONTH(Table1[[#This Row],[Credit Date]],-1)+1</f>
        <v>42461</v>
      </c>
      <c r="C1491" t="str">
        <f>CONCATENATE(Table1[[#This Row],[Issuer Last Name]],", ",Table1[[#This Row],[Issuer First Name]])</f>
        <v>No. 061, Employee</v>
      </c>
      <c r="D1491" t="str">
        <f>CONCATENATE(Table1[[#This Row],[Approver Last Name]],", ",Table1[[#This Row],[Approver First Name]])</f>
        <v>No. 046, Employee</v>
      </c>
      <c r="E1491" t="str">
        <f>CONCATENATE(Table1[[#This Row],[Customer Last Name]],", ",Table1[[#This Row],[Customer First Name]])</f>
        <v>No. 12676, Client</v>
      </c>
      <c r="F1491" t="str">
        <f>IF(Table1[[#This Row],[Credit Amount]]&gt;-19.99,"Less than 19.99",IF(Table1[[#This Row],[Credit Amount]]=-20,"20",IF(Table1[[#This Row],[Credit Amount]]&gt;-49.98,"20.01-49.98",IF(Table1[[#This Row],[Credit Amount]]=-49.99,"49.99",IF(Table1[[#This Row],[Credit Amount]]=-50,"50",IF(Table1[[#This Row],[Credit Amount]]&lt;-50.01,"Greater than 50"))))))</f>
        <v>20.01-49.98</v>
      </c>
      <c r="G1491" t="str">
        <f>IF(Table1[[#This Row],[Transaction Type]]="Maintenance","Non-Sales","Sales")</f>
        <v>Sales</v>
      </c>
      <c r="H1491">
        <f>IF(Table1[[#This Row],[Quarter]]="q2",1,"")</f>
        <v>1</v>
      </c>
      <c r="I1491" t="str">
        <f>IF(Table1[[#This Row],[Quarter]]="q3",1,"")</f>
        <v/>
      </c>
      <c r="J1491">
        <f>IF(Table1[[#This Row],[Quarter]]="Q2",Table1[[#This Row],[Credit Amount]],"")</f>
        <v>-43.52</v>
      </c>
      <c r="K1491" t="str">
        <f>IF(Table1[[#This Row],[Quarter]]="Q3",Table1[[#This Row],[Credit Amount]],"")</f>
        <v/>
      </c>
      <c r="L1491">
        <f>IF(Table1[[#This Row],[Transaction Type]]="Upgrade",Table1[[#This Row],[Credit Amount]],IF(Table1[[#This Row],[Transaction Type]]="Activation",Table1[[#This Row],[Credit Amount]],""))</f>
        <v>-43.52</v>
      </c>
      <c r="M1491" t="str">
        <f>IF(Table1[[#This Row],[Transaction Type]]="Maintenance",Table1[[#This Row],[Credit Amount]],"")</f>
        <v/>
      </c>
      <c r="N1491">
        <v>10061</v>
      </c>
      <c r="O1491" t="s">
        <v>2489</v>
      </c>
      <c r="P1491" t="s">
        <v>2550</v>
      </c>
      <c r="Q1491" t="s">
        <v>289</v>
      </c>
      <c r="R1491">
        <v>10046</v>
      </c>
      <c r="S1491" t="s">
        <v>2489</v>
      </c>
      <c r="T1491" t="s">
        <v>2535</v>
      </c>
      <c r="U1491" t="s">
        <v>290</v>
      </c>
      <c r="V1491" t="s">
        <v>103</v>
      </c>
      <c r="W1491">
        <v>100003675</v>
      </c>
      <c r="X1491">
        <v>8005552676</v>
      </c>
      <c r="Y1491" t="s">
        <v>2595</v>
      </c>
      <c r="Z1491" t="s">
        <v>5270</v>
      </c>
      <c r="AA1491" s="13">
        <v>-43.52</v>
      </c>
      <c r="AB1491" s="14">
        <v>42468</v>
      </c>
      <c r="AC1491" t="s">
        <v>37</v>
      </c>
    </row>
    <row r="1492" spans="1:29" x14ac:dyDescent="0.25">
      <c r="A1492" t="str">
        <f>CONCATENATE("Q",ROUNDUP(MONTH(Table1[[#This Row],[Month]])/3,0))</f>
        <v>Q2</v>
      </c>
      <c r="B1492" s="14">
        <f>EOMONTH(Table1[[#This Row],[Credit Date]],-1)+1</f>
        <v>42461</v>
      </c>
      <c r="C1492" t="str">
        <f>CONCATENATE(Table1[[#This Row],[Issuer Last Name]],", ",Table1[[#This Row],[Issuer First Name]])</f>
        <v>No. 061, Employee</v>
      </c>
      <c r="D1492" t="str">
        <f>CONCATENATE(Table1[[#This Row],[Approver Last Name]],", ",Table1[[#This Row],[Approver First Name]])</f>
        <v>No. 046, Employee</v>
      </c>
      <c r="E1492" t="str">
        <f>CONCATENATE(Table1[[#This Row],[Customer Last Name]],", ",Table1[[#This Row],[Customer First Name]])</f>
        <v>No. 13170, Client</v>
      </c>
      <c r="F14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92" t="str">
        <f>IF(Table1[[#This Row],[Transaction Type]]="Maintenance","Non-Sales","Sales")</f>
        <v>Sales</v>
      </c>
      <c r="H1492">
        <f>IF(Table1[[#This Row],[Quarter]]="q2",1,"")</f>
        <v>1</v>
      </c>
      <c r="I1492" t="str">
        <f>IF(Table1[[#This Row],[Quarter]]="q3",1,"")</f>
        <v/>
      </c>
      <c r="J1492">
        <f>IF(Table1[[#This Row],[Quarter]]="Q2",Table1[[#This Row],[Credit Amount]],"")</f>
        <v>-74.069999999999993</v>
      </c>
      <c r="K1492" t="str">
        <f>IF(Table1[[#This Row],[Quarter]]="Q3",Table1[[#This Row],[Credit Amount]],"")</f>
        <v/>
      </c>
      <c r="L1492">
        <f>IF(Table1[[#This Row],[Transaction Type]]="Upgrade",Table1[[#This Row],[Credit Amount]],IF(Table1[[#This Row],[Transaction Type]]="Activation",Table1[[#This Row],[Credit Amount]],""))</f>
        <v>-74.069999999999993</v>
      </c>
      <c r="M1492" t="str">
        <f>IF(Table1[[#This Row],[Transaction Type]]="Maintenance",Table1[[#This Row],[Credit Amount]],"")</f>
        <v/>
      </c>
      <c r="N1492">
        <v>10061</v>
      </c>
      <c r="O1492" t="s">
        <v>2489</v>
      </c>
      <c r="P1492" t="s">
        <v>2550</v>
      </c>
      <c r="Q1492" t="s">
        <v>289</v>
      </c>
      <c r="R1492">
        <v>10046</v>
      </c>
      <c r="S1492" t="s">
        <v>2489</v>
      </c>
      <c r="T1492" t="s">
        <v>2535</v>
      </c>
      <c r="U1492" t="s">
        <v>290</v>
      </c>
      <c r="V1492" t="s">
        <v>103</v>
      </c>
      <c r="W1492">
        <v>100004169</v>
      </c>
      <c r="X1492">
        <v>8005553170</v>
      </c>
      <c r="Y1492" t="s">
        <v>2595</v>
      </c>
      <c r="Z1492" t="s">
        <v>5758</v>
      </c>
      <c r="AA1492" s="13">
        <v>-74.069999999999993</v>
      </c>
      <c r="AB1492" s="14">
        <v>42471</v>
      </c>
      <c r="AC1492" t="s">
        <v>37</v>
      </c>
    </row>
    <row r="1493" spans="1:29" x14ac:dyDescent="0.25">
      <c r="A1493" t="str">
        <f>CONCATENATE("Q",ROUNDUP(MONTH(Table1[[#This Row],[Month]])/3,0))</f>
        <v>Q2</v>
      </c>
      <c r="B1493" s="14">
        <f>EOMONTH(Table1[[#This Row],[Credit Date]],-1)+1</f>
        <v>42461</v>
      </c>
      <c r="C1493" t="str">
        <f>CONCATENATE(Table1[[#This Row],[Issuer Last Name]],", ",Table1[[#This Row],[Issuer First Name]])</f>
        <v>No. 061, Employee</v>
      </c>
      <c r="D1493" t="str">
        <f>CONCATENATE(Table1[[#This Row],[Approver Last Name]],", ",Table1[[#This Row],[Approver First Name]])</f>
        <v>No. 046, Employee</v>
      </c>
      <c r="E1493" t="str">
        <f>CONCATENATE(Table1[[#This Row],[Customer Last Name]],", ",Table1[[#This Row],[Customer First Name]])</f>
        <v>No. 13776, Client</v>
      </c>
      <c r="F1493" t="str">
        <f>IF(Table1[[#This Row],[Credit Amount]]&gt;-19.99,"Less than 19.99",IF(Table1[[#This Row],[Credit Amount]]=-20,"20",IF(Table1[[#This Row],[Credit Amount]]&gt;-49.98,"20.01-49.98",IF(Table1[[#This Row],[Credit Amount]]=-49.99,"49.99",IF(Table1[[#This Row],[Credit Amount]]=-50,"50",IF(Table1[[#This Row],[Credit Amount]]&lt;-50.01,"Greater than 50"))))))</f>
        <v>20.01-49.98</v>
      </c>
      <c r="G1493" t="str">
        <f>IF(Table1[[#This Row],[Transaction Type]]="Maintenance","Non-Sales","Sales")</f>
        <v>Non-Sales</v>
      </c>
      <c r="H1493">
        <f>IF(Table1[[#This Row],[Quarter]]="q2",1,"")</f>
        <v>1</v>
      </c>
      <c r="I1493" t="str">
        <f>IF(Table1[[#This Row],[Quarter]]="q3",1,"")</f>
        <v/>
      </c>
      <c r="J1493">
        <f>IF(Table1[[#This Row],[Quarter]]="Q2",Table1[[#This Row],[Credit Amount]],"")</f>
        <v>-38.619999999999997</v>
      </c>
      <c r="K1493" t="str">
        <f>IF(Table1[[#This Row],[Quarter]]="Q3",Table1[[#This Row],[Credit Amount]],"")</f>
        <v/>
      </c>
      <c r="L1493" t="str">
        <f>IF(Table1[[#This Row],[Transaction Type]]="Upgrade",Table1[[#This Row],[Credit Amount]],IF(Table1[[#This Row],[Transaction Type]]="Activation",Table1[[#This Row],[Credit Amount]],""))</f>
        <v/>
      </c>
      <c r="M1493">
        <f>IF(Table1[[#This Row],[Transaction Type]]="Maintenance",Table1[[#This Row],[Credit Amount]],"")</f>
        <v>-38.619999999999997</v>
      </c>
      <c r="N1493">
        <v>10061</v>
      </c>
      <c r="O1493" t="s">
        <v>2489</v>
      </c>
      <c r="P1493" t="s">
        <v>2550</v>
      </c>
      <c r="Q1493" t="s">
        <v>289</v>
      </c>
      <c r="R1493">
        <v>10046</v>
      </c>
      <c r="S1493" t="s">
        <v>2489</v>
      </c>
      <c r="T1493" t="s">
        <v>2535</v>
      </c>
      <c r="U1493" t="s">
        <v>290</v>
      </c>
      <c r="V1493" t="s">
        <v>103</v>
      </c>
      <c r="W1493">
        <v>100004775</v>
      </c>
      <c r="X1493">
        <v>8005553776</v>
      </c>
      <c r="Y1493" t="s">
        <v>2595</v>
      </c>
      <c r="Z1493" t="s">
        <v>6364</v>
      </c>
      <c r="AA1493" s="13">
        <v>-38.619999999999997</v>
      </c>
      <c r="AB1493" s="14">
        <v>42472</v>
      </c>
      <c r="AC1493" t="s">
        <v>36</v>
      </c>
    </row>
    <row r="1494" spans="1:29" x14ac:dyDescent="0.25">
      <c r="A1494" t="str">
        <f>CONCATENATE("Q",ROUNDUP(MONTH(Table1[[#This Row],[Month]])/3,0))</f>
        <v>Q2</v>
      </c>
      <c r="B1494" s="14">
        <f>EOMONTH(Table1[[#This Row],[Credit Date]],-1)+1</f>
        <v>42461</v>
      </c>
      <c r="C1494" t="str">
        <f>CONCATENATE(Table1[[#This Row],[Issuer Last Name]],", ",Table1[[#This Row],[Issuer First Name]])</f>
        <v>No. 061, Employee</v>
      </c>
      <c r="D1494" t="str">
        <f>CONCATENATE(Table1[[#This Row],[Approver Last Name]],", ",Table1[[#This Row],[Approver First Name]])</f>
        <v>No. 046, Employee</v>
      </c>
      <c r="E1494" t="str">
        <f>CONCATENATE(Table1[[#This Row],[Customer Last Name]],", ",Table1[[#This Row],[Customer First Name]])</f>
        <v>No. 10155, Client</v>
      </c>
      <c r="F14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94" t="str">
        <f>IF(Table1[[#This Row],[Transaction Type]]="Maintenance","Non-Sales","Sales")</f>
        <v>Non-Sales</v>
      </c>
      <c r="H1494">
        <f>IF(Table1[[#This Row],[Quarter]]="q2",1,"")</f>
        <v>1</v>
      </c>
      <c r="I1494" t="str">
        <f>IF(Table1[[#This Row],[Quarter]]="q3",1,"")</f>
        <v/>
      </c>
      <c r="J1494">
        <f>IF(Table1[[#This Row],[Quarter]]="Q2",Table1[[#This Row],[Credit Amount]],"")</f>
        <v>-66.38</v>
      </c>
      <c r="K1494" t="str">
        <f>IF(Table1[[#This Row],[Quarter]]="Q3",Table1[[#This Row],[Credit Amount]],"")</f>
        <v/>
      </c>
      <c r="L1494" t="str">
        <f>IF(Table1[[#This Row],[Transaction Type]]="Upgrade",Table1[[#This Row],[Credit Amount]],IF(Table1[[#This Row],[Transaction Type]]="Activation",Table1[[#This Row],[Credit Amount]],""))</f>
        <v/>
      </c>
      <c r="M1494">
        <f>IF(Table1[[#This Row],[Transaction Type]]="Maintenance",Table1[[#This Row],[Credit Amount]],"")</f>
        <v>-66.38</v>
      </c>
      <c r="N1494">
        <v>10061</v>
      </c>
      <c r="O1494" t="s">
        <v>2489</v>
      </c>
      <c r="P1494" t="s">
        <v>2550</v>
      </c>
      <c r="Q1494" t="s">
        <v>289</v>
      </c>
      <c r="R1494">
        <v>10046</v>
      </c>
      <c r="S1494" t="s">
        <v>2489</v>
      </c>
      <c r="T1494" t="s">
        <v>2535</v>
      </c>
      <c r="U1494" t="s">
        <v>290</v>
      </c>
      <c r="V1494" t="s">
        <v>103</v>
      </c>
      <c r="W1494">
        <v>100001154</v>
      </c>
      <c r="X1494">
        <v>8005550155</v>
      </c>
      <c r="Y1494" t="s">
        <v>2595</v>
      </c>
      <c r="Z1494" t="s">
        <v>2750</v>
      </c>
      <c r="AA1494" s="13">
        <v>-66.38</v>
      </c>
      <c r="AB1494" s="14">
        <v>42474</v>
      </c>
      <c r="AC1494" t="s">
        <v>36</v>
      </c>
    </row>
    <row r="1495" spans="1:29" x14ac:dyDescent="0.25">
      <c r="A1495" t="str">
        <f>CONCATENATE("Q",ROUNDUP(MONTH(Table1[[#This Row],[Month]])/3,0))</f>
        <v>Q2</v>
      </c>
      <c r="B1495" s="14">
        <f>EOMONTH(Table1[[#This Row],[Credit Date]],-1)+1</f>
        <v>42461</v>
      </c>
      <c r="C1495" t="str">
        <f>CONCATENATE(Table1[[#This Row],[Issuer Last Name]],", ",Table1[[#This Row],[Issuer First Name]])</f>
        <v>No. 061, Employee</v>
      </c>
      <c r="D1495" t="str">
        <f>CONCATENATE(Table1[[#This Row],[Approver Last Name]],", ",Table1[[#This Row],[Approver First Name]])</f>
        <v>No. 046, Employee</v>
      </c>
      <c r="E1495" t="str">
        <f>CONCATENATE(Table1[[#This Row],[Customer Last Name]],", ",Table1[[#This Row],[Customer First Name]])</f>
        <v>No. 12254, Client</v>
      </c>
      <c r="F14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95" t="str">
        <f>IF(Table1[[#This Row],[Transaction Type]]="Maintenance","Non-Sales","Sales")</f>
        <v>Non-Sales</v>
      </c>
      <c r="H1495">
        <f>IF(Table1[[#This Row],[Quarter]]="q2",1,"")</f>
        <v>1</v>
      </c>
      <c r="I1495" t="str">
        <f>IF(Table1[[#This Row],[Quarter]]="q3",1,"")</f>
        <v/>
      </c>
      <c r="J1495">
        <f>IF(Table1[[#This Row],[Quarter]]="Q2",Table1[[#This Row],[Credit Amount]],"")</f>
        <v>-80.319999999999993</v>
      </c>
      <c r="K1495" t="str">
        <f>IF(Table1[[#This Row],[Quarter]]="Q3",Table1[[#This Row],[Credit Amount]],"")</f>
        <v/>
      </c>
      <c r="L1495" t="str">
        <f>IF(Table1[[#This Row],[Transaction Type]]="Upgrade",Table1[[#This Row],[Credit Amount]],IF(Table1[[#This Row],[Transaction Type]]="Activation",Table1[[#This Row],[Credit Amount]],""))</f>
        <v/>
      </c>
      <c r="M1495">
        <f>IF(Table1[[#This Row],[Transaction Type]]="Maintenance",Table1[[#This Row],[Credit Amount]],"")</f>
        <v>-80.319999999999993</v>
      </c>
      <c r="N1495">
        <v>10061</v>
      </c>
      <c r="O1495" t="s">
        <v>2489</v>
      </c>
      <c r="P1495" t="s">
        <v>2550</v>
      </c>
      <c r="Q1495" t="s">
        <v>289</v>
      </c>
      <c r="R1495">
        <v>10046</v>
      </c>
      <c r="S1495" t="s">
        <v>2489</v>
      </c>
      <c r="T1495" t="s">
        <v>2535</v>
      </c>
      <c r="U1495" t="s">
        <v>290</v>
      </c>
      <c r="V1495" t="s">
        <v>103</v>
      </c>
      <c r="W1495">
        <v>100003253</v>
      </c>
      <c r="X1495">
        <v>8005552254</v>
      </c>
      <c r="Y1495" t="s">
        <v>2595</v>
      </c>
      <c r="Z1495" t="s">
        <v>4849</v>
      </c>
      <c r="AA1495" s="13">
        <v>-80.319999999999993</v>
      </c>
      <c r="AB1495" s="14">
        <v>42475</v>
      </c>
      <c r="AC1495" t="s">
        <v>36</v>
      </c>
    </row>
    <row r="1496" spans="1:29" x14ac:dyDescent="0.25">
      <c r="A1496" t="str">
        <f>CONCATENATE("Q",ROUNDUP(MONTH(Table1[[#This Row],[Month]])/3,0))</f>
        <v>Q2</v>
      </c>
      <c r="B1496" s="14">
        <f>EOMONTH(Table1[[#This Row],[Credit Date]],-1)+1</f>
        <v>42461</v>
      </c>
      <c r="C1496" t="str">
        <f>CONCATENATE(Table1[[#This Row],[Issuer Last Name]],", ",Table1[[#This Row],[Issuer First Name]])</f>
        <v>No. 061, Employee</v>
      </c>
      <c r="D1496" t="str">
        <f>CONCATENATE(Table1[[#This Row],[Approver Last Name]],", ",Table1[[#This Row],[Approver First Name]])</f>
        <v>No. 046, Employee</v>
      </c>
      <c r="E1496" t="str">
        <f>CONCATENATE(Table1[[#This Row],[Customer Last Name]],", ",Table1[[#This Row],[Customer First Name]])</f>
        <v>No. 11304, Client</v>
      </c>
      <c r="F14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96" t="str">
        <f>IF(Table1[[#This Row],[Transaction Type]]="Maintenance","Non-Sales","Sales")</f>
        <v>Non-Sales</v>
      </c>
      <c r="H1496">
        <f>IF(Table1[[#This Row],[Quarter]]="q2",1,"")</f>
        <v>1</v>
      </c>
      <c r="I1496" t="str">
        <f>IF(Table1[[#This Row],[Quarter]]="q3",1,"")</f>
        <v/>
      </c>
      <c r="J1496">
        <f>IF(Table1[[#This Row],[Quarter]]="Q2",Table1[[#This Row],[Credit Amount]],"")</f>
        <v>-67.83</v>
      </c>
      <c r="K1496" t="str">
        <f>IF(Table1[[#This Row],[Quarter]]="Q3",Table1[[#This Row],[Credit Amount]],"")</f>
        <v/>
      </c>
      <c r="L1496" t="str">
        <f>IF(Table1[[#This Row],[Transaction Type]]="Upgrade",Table1[[#This Row],[Credit Amount]],IF(Table1[[#This Row],[Transaction Type]]="Activation",Table1[[#This Row],[Credit Amount]],""))</f>
        <v/>
      </c>
      <c r="M1496">
        <f>IF(Table1[[#This Row],[Transaction Type]]="Maintenance",Table1[[#This Row],[Credit Amount]],"")</f>
        <v>-67.83</v>
      </c>
      <c r="N1496">
        <v>10061</v>
      </c>
      <c r="O1496" t="s">
        <v>2489</v>
      </c>
      <c r="P1496" t="s">
        <v>2550</v>
      </c>
      <c r="Q1496" t="s">
        <v>289</v>
      </c>
      <c r="R1496">
        <v>10046</v>
      </c>
      <c r="S1496" t="s">
        <v>2489</v>
      </c>
      <c r="T1496" t="s">
        <v>2535</v>
      </c>
      <c r="U1496" t="s">
        <v>290</v>
      </c>
      <c r="V1496" t="s">
        <v>103</v>
      </c>
      <c r="W1496">
        <v>100002303</v>
      </c>
      <c r="X1496">
        <v>8005551304</v>
      </c>
      <c r="Y1496" t="s">
        <v>2595</v>
      </c>
      <c r="Z1496" t="s">
        <v>3899</v>
      </c>
      <c r="AA1496" s="13">
        <v>-67.83</v>
      </c>
      <c r="AB1496" s="14">
        <v>42478</v>
      </c>
      <c r="AC1496" t="s">
        <v>36</v>
      </c>
    </row>
    <row r="1497" spans="1:29" x14ac:dyDescent="0.25">
      <c r="A1497" t="str">
        <f>CONCATENATE("Q",ROUNDUP(MONTH(Table1[[#This Row],[Month]])/3,0))</f>
        <v>Q2</v>
      </c>
      <c r="B1497" s="14">
        <f>EOMONTH(Table1[[#This Row],[Credit Date]],-1)+1</f>
        <v>42461</v>
      </c>
      <c r="C1497" t="str">
        <f>CONCATENATE(Table1[[#This Row],[Issuer Last Name]],", ",Table1[[#This Row],[Issuer First Name]])</f>
        <v>No. 061, Employee</v>
      </c>
      <c r="D1497" t="str">
        <f>CONCATENATE(Table1[[#This Row],[Approver Last Name]],", ",Table1[[#This Row],[Approver First Name]])</f>
        <v>No. 046, Employee</v>
      </c>
      <c r="E1497" t="str">
        <f>CONCATENATE(Table1[[#This Row],[Customer Last Name]],", ",Table1[[#This Row],[Customer First Name]])</f>
        <v>No. 10020, Client</v>
      </c>
      <c r="F1497" t="str">
        <f>IF(Table1[[#This Row],[Credit Amount]]&gt;-19.99,"Less than 19.99",IF(Table1[[#This Row],[Credit Amount]]=-20,"20",IF(Table1[[#This Row],[Credit Amount]]&gt;-49.98,"20.01-49.98",IF(Table1[[#This Row],[Credit Amount]]=-49.99,"49.99",IF(Table1[[#This Row],[Credit Amount]]=-50,"50",IF(Table1[[#This Row],[Credit Amount]]&lt;-50.01,"Greater than 50"))))))</f>
        <v>20.01-49.98</v>
      </c>
      <c r="G1497" t="str">
        <f>IF(Table1[[#This Row],[Transaction Type]]="Maintenance","Non-Sales","Sales")</f>
        <v>Sales</v>
      </c>
      <c r="H1497">
        <f>IF(Table1[[#This Row],[Quarter]]="q2",1,"")</f>
        <v>1</v>
      </c>
      <c r="I1497" t="str">
        <f>IF(Table1[[#This Row],[Quarter]]="q3",1,"")</f>
        <v/>
      </c>
      <c r="J1497">
        <f>IF(Table1[[#This Row],[Quarter]]="Q2",Table1[[#This Row],[Credit Amount]],"")</f>
        <v>-45.75</v>
      </c>
      <c r="K1497" t="str">
        <f>IF(Table1[[#This Row],[Quarter]]="Q3",Table1[[#This Row],[Credit Amount]],"")</f>
        <v/>
      </c>
      <c r="L1497">
        <f>IF(Table1[[#This Row],[Transaction Type]]="Upgrade",Table1[[#This Row],[Credit Amount]],IF(Table1[[#This Row],[Transaction Type]]="Activation",Table1[[#This Row],[Credit Amount]],""))</f>
        <v>-45.75</v>
      </c>
      <c r="M1497" t="str">
        <f>IF(Table1[[#This Row],[Transaction Type]]="Maintenance",Table1[[#This Row],[Credit Amount]],"")</f>
        <v/>
      </c>
      <c r="N1497">
        <v>10061</v>
      </c>
      <c r="O1497" t="s">
        <v>2489</v>
      </c>
      <c r="P1497" t="s">
        <v>2550</v>
      </c>
      <c r="Q1497" t="s">
        <v>289</v>
      </c>
      <c r="R1497">
        <v>10046</v>
      </c>
      <c r="S1497" t="s">
        <v>2489</v>
      </c>
      <c r="T1497" t="s">
        <v>2535</v>
      </c>
      <c r="U1497" t="s">
        <v>290</v>
      </c>
      <c r="V1497" t="s">
        <v>103</v>
      </c>
      <c r="W1497">
        <v>100001019</v>
      </c>
      <c r="X1497">
        <v>8005550020</v>
      </c>
      <c r="Y1497" t="s">
        <v>2595</v>
      </c>
      <c r="Z1497" t="s">
        <v>2615</v>
      </c>
      <c r="AA1497" s="13">
        <v>-45.75</v>
      </c>
      <c r="AB1497" s="14">
        <v>42480</v>
      </c>
      <c r="AC1497" t="s">
        <v>37</v>
      </c>
    </row>
    <row r="1498" spans="1:29" x14ac:dyDescent="0.25">
      <c r="A1498" t="str">
        <f>CONCATENATE("Q",ROUNDUP(MONTH(Table1[[#This Row],[Month]])/3,0))</f>
        <v>Q2</v>
      </c>
      <c r="B1498" s="14">
        <f>EOMONTH(Table1[[#This Row],[Credit Date]],-1)+1</f>
        <v>42461</v>
      </c>
      <c r="C1498" t="str">
        <f>CONCATENATE(Table1[[#This Row],[Issuer Last Name]],", ",Table1[[#This Row],[Issuer First Name]])</f>
        <v>No. 061, Employee</v>
      </c>
      <c r="D1498" t="str">
        <f>CONCATENATE(Table1[[#This Row],[Approver Last Name]],", ",Table1[[#This Row],[Approver First Name]])</f>
        <v>No. 046, Employee</v>
      </c>
      <c r="E1498" t="str">
        <f>CONCATENATE(Table1[[#This Row],[Customer Last Name]],", ",Table1[[#This Row],[Customer First Name]])</f>
        <v>No. 12323, Client</v>
      </c>
      <c r="F14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498" t="str">
        <f>IF(Table1[[#This Row],[Transaction Type]]="Maintenance","Non-Sales","Sales")</f>
        <v>Sales</v>
      </c>
      <c r="H1498">
        <f>IF(Table1[[#This Row],[Quarter]]="q2",1,"")</f>
        <v>1</v>
      </c>
      <c r="I1498" t="str">
        <f>IF(Table1[[#This Row],[Quarter]]="q3",1,"")</f>
        <v/>
      </c>
      <c r="J1498">
        <f>IF(Table1[[#This Row],[Quarter]]="Q2",Table1[[#This Row],[Credit Amount]],"")</f>
        <v>-87.49</v>
      </c>
      <c r="K1498" t="str">
        <f>IF(Table1[[#This Row],[Quarter]]="Q3",Table1[[#This Row],[Credit Amount]],"")</f>
        <v/>
      </c>
      <c r="L1498">
        <f>IF(Table1[[#This Row],[Transaction Type]]="Upgrade",Table1[[#This Row],[Credit Amount]],IF(Table1[[#This Row],[Transaction Type]]="Activation",Table1[[#This Row],[Credit Amount]],""))</f>
        <v>-87.49</v>
      </c>
      <c r="M1498" t="str">
        <f>IF(Table1[[#This Row],[Transaction Type]]="Maintenance",Table1[[#This Row],[Credit Amount]],"")</f>
        <v/>
      </c>
      <c r="N1498">
        <v>10061</v>
      </c>
      <c r="O1498" t="s">
        <v>2489</v>
      </c>
      <c r="P1498" t="s">
        <v>2550</v>
      </c>
      <c r="Q1498" t="s">
        <v>289</v>
      </c>
      <c r="R1498">
        <v>10046</v>
      </c>
      <c r="S1498" t="s">
        <v>2489</v>
      </c>
      <c r="T1498" t="s">
        <v>2535</v>
      </c>
      <c r="U1498" t="s">
        <v>290</v>
      </c>
      <c r="V1498" t="s">
        <v>103</v>
      </c>
      <c r="W1498">
        <v>100003322</v>
      </c>
      <c r="X1498">
        <v>8005552323</v>
      </c>
      <c r="Y1498" t="s">
        <v>2595</v>
      </c>
      <c r="Z1498" t="s">
        <v>4918</v>
      </c>
      <c r="AA1498" s="13">
        <v>-87.49</v>
      </c>
      <c r="AB1498" s="14">
        <v>42480</v>
      </c>
      <c r="AC1498" t="s">
        <v>35</v>
      </c>
    </row>
    <row r="1499" spans="1:29" x14ac:dyDescent="0.25">
      <c r="A1499" t="str">
        <f>CONCATENATE("Q",ROUNDUP(MONTH(Table1[[#This Row],[Month]])/3,0))</f>
        <v>Q2</v>
      </c>
      <c r="B1499" s="14">
        <f>EOMONTH(Table1[[#This Row],[Credit Date]],-1)+1</f>
        <v>42461</v>
      </c>
      <c r="C1499" t="str">
        <f>CONCATENATE(Table1[[#This Row],[Issuer Last Name]],", ",Table1[[#This Row],[Issuer First Name]])</f>
        <v>No. 061, Employee</v>
      </c>
      <c r="D1499" t="str">
        <f>CONCATENATE(Table1[[#This Row],[Approver Last Name]],", ",Table1[[#This Row],[Approver First Name]])</f>
        <v>No. 046, Employee</v>
      </c>
      <c r="E1499" t="str">
        <f>CONCATENATE(Table1[[#This Row],[Customer Last Name]],", ",Table1[[#This Row],[Customer First Name]])</f>
        <v>No. 10774, Client</v>
      </c>
      <c r="F1499" t="str">
        <f>IF(Table1[[#This Row],[Credit Amount]]&gt;-19.99,"Less than 19.99",IF(Table1[[#This Row],[Credit Amount]]=-20,"20",IF(Table1[[#This Row],[Credit Amount]]&gt;-49.98,"20.01-49.98",IF(Table1[[#This Row],[Credit Amount]]=-49.99,"49.99",IF(Table1[[#This Row],[Credit Amount]]=-50,"50",IF(Table1[[#This Row],[Credit Amount]]&lt;-50.01,"Greater than 50"))))))</f>
        <v>20.01-49.98</v>
      </c>
      <c r="G1499" t="str">
        <f>IF(Table1[[#This Row],[Transaction Type]]="Maintenance","Non-Sales","Sales")</f>
        <v>Non-Sales</v>
      </c>
      <c r="H1499">
        <f>IF(Table1[[#This Row],[Quarter]]="q2",1,"")</f>
        <v>1</v>
      </c>
      <c r="I1499" t="str">
        <f>IF(Table1[[#This Row],[Quarter]]="q3",1,"")</f>
        <v/>
      </c>
      <c r="J1499">
        <f>IF(Table1[[#This Row],[Quarter]]="Q2",Table1[[#This Row],[Credit Amount]],"")</f>
        <v>-41.35</v>
      </c>
      <c r="K1499" t="str">
        <f>IF(Table1[[#This Row],[Quarter]]="Q3",Table1[[#This Row],[Credit Amount]],"")</f>
        <v/>
      </c>
      <c r="L1499" t="str">
        <f>IF(Table1[[#This Row],[Transaction Type]]="Upgrade",Table1[[#This Row],[Credit Amount]],IF(Table1[[#This Row],[Transaction Type]]="Activation",Table1[[#This Row],[Credit Amount]],""))</f>
        <v/>
      </c>
      <c r="M1499">
        <f>IF(Table1[[#This Row],[Transaction Type]]="Maintenance",Table1[[#This Row],[Credit Amount]],"")</f>
        <v>-41.35</v>
      </c>
      <c r="N1499">
        <v>10061</v>
      </c>
      <c r="O1499" t="s">
        <v>2489</v>
      </c>
      <c r="P1499" t="s">
        <v>2550</v>
      </c>
      <c r="Q1499" t="s">
        <v>289</v>
      </c>
      <c r="R1499">
        <v>10046</v>
      </c>
      <c r="S1499" t="s">
        <v>2489</v>
      </c>
      <c r="T1499" t="s">
        <v>2535</v>
      </c>
      <c r="U1499" t="s">
        <v>290</v>
      </c>
      <c r="V1499" t="s">
        <v>103</v>
      </c>
      <c r="W1499">
        <v>100001773</v>
      </c>
      <c r="X1499">
        <v>8005550774</v>
      </c>
      <c r="Y1499" t="s">
        <v>2595</v>
      </c>
      <c r="Z1499" t="s">
        <v>3369</v>
      </c>
      <c r="AA1499" s="13">
        <v>-41.35</v>
      </c>
      <c r="AB1499" s="14">
        <v>42482</v>
      </c>
      <c r="AC1499" t="s">
        <v>36</v>
      </c>
    </row>
    <row r="1500" spans="1:29" x14ac:dyDescent="0.25">
      <c r="A1500" t="str">
        <f>CONCATENATE("Q",ROUNDUP(MONTH(Table1[[#This Row],[Month]])/3,0))</f>
        <v>Q2</v>
      </c>
      <c r="B1500" s="14">
        <f>EOMONTH(Table1[[#This Row],[Credit Date]],-1)+1</f>
        <v>42461</v>
      </c>
      <c r="C1500" t="str">
        <f>CONCATENATE(Table1[[#This Row],[Issuer Last Name]],", ",Table1[[#This Row],[Issuer First Name]])</f>
        <v>No. 061, Employee</v>
      </c>
      <c r="D1500" t="str">
        <f>CONCATENATE(Table1[[#This Row],[Approver Last Name]],", ",Table1[[#This Row],[Approver First Name]])</f>
        <v>No. 046, Employee</v>
      </c>
      <c r="E1500" t="str">
        <f>CONCATENATE(Table1[[#This Row],[Customer Last Name]],", ",Table1[[#This Row],[Customer First Name]])</f>
        <v>No. 10123, Client</v>
      </c>
      <c r="F15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0" t="str">
        <f>IF(Table1[[#This Row],[Transaction Type]]="Maintenance","Non-Sales","Sales")</f>
        <v>Sales</v>
      </c>
      <c r="H1500">
        <f>IF(Table1[[#This Row],[Quarter]]="q2",1,"")</f>
        <v>1</v>
      </c>
      <c r="I1500" t="str">
        <f>IF(Table1[[#This Row],[Quarter]]="q3",1,"")</f>
        <v/>
      </c>
      <c r="J1500">
        <f>IF(Table1[[#This Row],[Quarter]]="Q2",Table1[[#This Row],[Credit Amount]],"")</f>
        <v>-82.33</v>
      </c>
      <c r="K1500" t="str">
        <f>IF(Table1[[#This Row],[Quarter]]="Q3",Table1[[#This Row],[Credit Amount]],"")</f>
        <v/>
      </c>
      <c r="L1500">
        <f>IF(Table1[[#This Row],[Transaction Type]]="Upgrade",Table1[[#This Row],[Credit Amount]],IF(Table1[[#This Row],[Transaction Type]]="Activation",Table1[[#This Row],[Credit Amount]],""))</f>
        <v>-82.33</v>
      </c>
      <c r="M1500" t="str">
        <f>IF(Table1[[#This Row],[Transaction Type]]="Maintenance",Table1[[#This Row],[Credit Amount]],"")</f>
        <v/>
      </c>
      <c r="N1500">
        <v>10061</v>
      </c>
      <c r="O1500" t="s">
        <v>2489</v>
      </c>
      <c r="P1500" t="s">
        <v>2550</v>
      </c>
      <c r="Q1500" t="s">
        <v>289</v>
      </c>
      <c r="R1500">
        <v>10046</v>
      </c>
      <c r="S1500" t="s">
        <v>2489</v>
      </c>
      <c r="T1500" t="s">
        <v>2535</v>
      </c>
      <c r="U1500" t="s">
        <v>290</v>
      </c>
      <c r="V1500" t="s">
        <v>103</v>
      </c>
      <c r="W1500">
        <v>100001122</v>
      </c>
      <c r="X1500">
        <v>8005550123</v>
      </c>
      <c r="Y1500" t="s">
        <v>2595</v>
      </c>
      <c r="Z1500" t="s">
        <v>2718</v>
      </c>
      <c r="AA1500" s="13">
        <v>-82.33</v>
      </c>
      <c r="AB1500" s="14">
        <v>42486</v>
      </c>
      <c r="AC1500" t="s">
        <v>35</v>
      </c>
    </row>
    <row r="1501" spans="1:29" x14ac:dyDescent="0.25">
      <c r="A1501" t="str">
        <f>CONCATENATE("Q",ROUNDUP(MONTH(Table1[[#This Row],[Month]])/3,0))</f>
        <v>Q2</v>
      </c>
      <c r="B1501" s="14">
        <f>EOMONTH(Table1[[#This Row],[Credit Date]],-1)+1</f>
        <v>42461</v>
      </c>
      <c r="C1501" t="str">
        <f>CONCATENATE(Table1[[#This Row],[Issuer Last Name]],", ",Table1[[#This Row],[Issuer First Name]])</f>
        <v>No. 061, Employee</v>
      </c>
      <c r="D1501" t="str">
        <f>CONCATENATE(Table1[[#This Row],[Approver Last Name]],", ",Table1[[#This Row],[Approver First Name]])</f>
        <v>No. 046, Employee</v>
      </c>
      <c r="E1501" t="str">
        <f>CONCATENATE(Table1[[#This Row],[Customer Last Name]],", ",Table1[[#This Row],[Customer First Name]])</f>
        <v>No. 12770, Client</v>
      </c>
      <c r="F15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1" t="str">
        <f>IF(Table1[[#This Row],[Transaction Type]]="Maintenance","Non-Sales","Sales")</f>
        <v>Non-Sales</v>
      </c>
      <c r="H1501">
        <f>IF(Table1[[#This Row],[Quarter]]="q2",1,"")</f>
        <v>1</v>
      </c>
      <c r="I1501" t="str">
        <f>IF(Table1[[#This Row],[Quarter]]="q3",1,"")</f>
        <v/>
      </c>
      <c r="J1501">
        <f>IF(Table1[[#This Row],[Quarter]]="Q2",Table1[[#This Row],[Credit Amount]],"")</f>
        <v>-89.54</v>
      </c>
      <c r="K1501" t="str">
        <f>IF(Table1[[#This Row],[Quarter]]="Q3",Table1[[#This Row],[Credit Amount]],"")</f>
        <v/>
      </c>
      <c r="L1501" t="str">
        <f>IF(Table1[[#This Row],[Transaction Type]]="Upgrade",Table1[[#This Row],[Credit Amount]],IF(Table1[[#This Row],[Transaction Type]]="Activation",Table1[[#This Row],[Credit Amount]],""))</f>
        <v/>
      </c>
      <c r="M1501">
        <f>IF(Table1[[#This Row],[Transaction Type]]="Maintenance",Table1[[#This Row],[Credit Amount]],"")</f>
        <v>-89.54</v>
      </c>
      <c r="N1501">
        <v>10061</v>
      </c>
      <c r="O1501" t="s">
        <v>2489</v>
      </c>
      <c r="P1501" t="s">
        <v>2550</v>
      </c>
      <c r="Q1501" t="s">
        <v>289</v>
      </c>
      <c r="R1501">
        <v>10046</v>
      </c>
      <c r="S1501" t="s">
        <v>2489</v>
      </c>
      <c r="T1501" t="s">
        <v>2535</v>
      </c>
      <c r="U1501" t="s">
        <v>290</v>
      </c>
      <c r="V1501" t="s">
        <v>103</v>
      </c>
      <c r="W1501">
        <v>100003769</v>
      </c>
      <c r="X1501">
        <v>8005552770</v>
      </c>
      <c r="Y1501" t="s">
        <v>2595</v>
      </c>
      <c r="Z1501" t="s">
        <v>5362</v>
      </c>
      <c r="AA1501" s="13">
        <v>-89.54</v>
      </c>
      <c r="AB1501" s="14">
        <v>42488</v>
      </c>
      <c r="AC1501" t="s">
        <v>36</v>
      </c>
    </row>
    <row r="1502" spans="1:29" x14ac:dyDescent="0.25">
      <c r="A1502" t="str">
        <f>CONCATENATE("Q",ROUNDUP(MONTH(Table1[[#This Row],[Month]])/3,0))</f>
        <v>Q2</v>
      </c>
      <c r="B1502" s="14">
        <f>EOMONTH(Table1[[#This Row],[Credit Date]],-1)+1</f>
        <v>42491</v>
      </c>
      <c r="C1502" t="str">
        <f>CONCATENATE(Table1[[#This Row],[Issuer Last Name]],", ",Table1[[#This Row],[Issuer First Name]])</f>
        <v>No. 061, Employee</v>
      </c>
      <c r="D1502" t="str">
        <f>CONCATENATE(Table1[[#This Row],[Approver Last Name]],", ",Table1[[#This Row],[Approver First Name]])</f>
        <v>No. 046, Employee</v>
      </c>
      <c r="E1502" t="str">
        <f>CONCATENATE(Table1[[#This Row],[Customer Last Name]],", ",Table1[[#This Row],[Customer First Name]])</f>
        <v>No. 10462, Client</v>
      </c>
      <c r="F1502" t="str">
        <f>IF(Table1[[#This Row],[Credit Amount]]&gt;-19.99,"Less than 19.99",IF(Table1[[#This Row],[Credit Amount]]=-20,"20",IF(Table1[[#This Row],[Credit Amount]]&gt;-49.98,"20.01-49.98",IF(Table1[[#This Row],[Credit Amount]]=-49.99,"49.99",IF(Table1[[#This Row],[Credit Amount]]=-50,"50",IF(Table1[[#This Row],[Credit Amount]]&lt;-50.01,"Greater than 50"))))))</f>
        <v>20.01-49.98</v>
      </c>
      <c r="G1502" t="str">
        <f>IF(Table1[[#This Row],[Transaction Type]]="Maintenance","Non-Sales","Sales")</f>
        <v>Non-Sales</v>
      </c>
      <c r="H1502">
        <f>IF(Table1[[#This Row],[Quarter]]="q2",1,"")</f>
        <v>1</v>
      </c>
      <c r="I1502" t="str">
        <f>IF(Table1[[#This Row],[Quarter]]="q3",1,"")</f>
        <v/>
      </c>
      <c r="J1502">
        <f>IF(Table1[[#This Row],[Quarter]]="Q2",Table1[[#This Row],[Credit Amount]],"")</f>
        <v>-29.47</v>
      </c>
      <c r="K1502" t="str">
        <f>IF(Table1[[#This Row],[Quarter]]="Q3",Table1[[#This Row],[Credit Amount]],"")</f>
        <v/>
      </c>
      <c r="L1502" t="str">
        <f>IF(Table1[[#This Row],[Transaction Type]]="Upgrade",Table1[[#This Row],[Credit Amount]],IF(Table1[[#This Row],[Transaction Type]]="Activation",Table1[[#This Row],[Credit Amount]],""))</f>
        <v/>
      </c>
      <c r="M1502">
        <f>IF(Table1[[#This Row],[Transaction Type]]="Maintenance",Table1[[#This Row],[Credit Amount]],"")</f>
        <v>-29.47</v>
      </c>
      <c r="N1502">
        <v>10061</v>
      </c>
      <c r="O1502" t="s">
        <v>2489</v>
      </c>
      <c r="P1502" t="s">
        <v>2550</v>
      </c>
      <c r="Q1502" t="s">
        <v>289</v>
      </c>
      <c r="R1502">
        <v>10046</v>
      </c>
      <c r="S1502" t="s">
        <v>2489</v>
      </c>
      <c r="T1502" t="s">
        <v>2535</v>
      </c>
      <c r="U1502" t="s">
        <v>290</v>
      </c>
      <c r="V1502" t="s">
        <v>103</v>
      </c>
      <c r="W1502">
        <v>100001461</v>
      </c>
      <c r="X1502">
        <v>8005550462</v>
      </c>
      <c r="Y1502" t="s">
        <v>2595</v>
      </c>
      <c r="Z1502" t="s">
        <v>3057</v>
      </c>
      <c r="AA1502" s="13">
        <v>-29.47</v>
      </c>
      <c r="AB1502" s="14">
        <v>42492</v>
      </c>
      <c r="AC1502" t="s">
        <v>36</v>
      </c>
    </row>
    <row r="1503" spans="1:29" x14ac:dyDescent="0.25">
      <c r="A1503" t="str">
        <f>CONCATENATE("Q",ROUNDUP(MONTH(Table1[[#This Row],[Month]])/3,0))</f>
        <v>Q2</v>
      </c>
      <c r="B1503" s="14">
        <f>EOMONTH(Table1[[#This Row],[Credit Date]],-1)+1</f>
        <v>42491</v>
      </c>
      <c r="C1503" t="str">
        <f>CONCATENATE(Table1[[#This Row],[Issuer Last Name]],", ",Table1[[#This Row],[Issuer First Name]])</f>
        <v>No. 061, Employee</v>
      </c>
      <c r="D1503" t="str">
        <f>CONCATENATE(Table1[[#This Row],[Approver Last Name]],", ",Table1[[#This Row],[Approver First Name]])</f>
        <v>No. 046, Employee</v>
      </c>
      <c r="E1503" t="str">
        <f>CONCATENATE(Table1[[#This Row],[Customer Last Name]],", ",Table1[[#This Row],[Customer First Name]])</f>
        <v>No. 13183, Client</v>
      </c>
      <c r="F15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3" t="str">
        <f>IF(Table1[[#This Row],[Transaction Type]]="Maintenance","Non-Sales","Sales")</f>
        <v>Non-Sales</v>
      </c>
      <c r="H1503">
        <f>IF(Table1[[#This Row],[Quarter]]="q2",1,"")</f>
        <v>1</v>
      </c>
      <c r="I1503" t="str">
        <f>IF(Table1[[#This Row],[Quarter]]="q3",1,"")</f>
        <v/>
      </c>
      <c r="J1503">
        <f>IF(Table1[[#This Row],[Quarter]]="Q2",Table1[[#This Row],[Credit Amount]],"")</f>
        <v>-64.2</v>
      </c>
      <c r="K1503" t="str">
        <f>IF(Table1[[#This Row],[Quarter]]="Q3",Table1[[#This Row],[Credit Amount]],"")</f>
        <v/>
      </c>
      <c r="L1503" t="str">
        <f>IF(Table1[[#This Row],[Transaction Type]]="Upgrade",Table1[[#This Row],[Credit Amount]],IF(Table1[[#This Row],[Transaction Type]]="Activation",Table1[[#This Row],[Credit Amount]],""))</f>
        <v/>
      </c>
      <c r="M1503">
        <f>IF(Table1[[#This Row],[Transaction Type]]="Maintenance",Table1[[#This Row],[Credit Amount]],"")</f>
        <v>-64.2</v>
      </c>
      <c r="N1503">
        <v>10061</v>
      </c>
      <c r="O1503" t="s">
        <v>2489</v>
      </c>
      <c r="P1503" t="s">
        <v>2550</v>
      </c>
      <c r="Q1503" t="s">
        <v>289</v>
      </c>
      <c r="R1503">
        <v>10046</v>
      </c>
      <c r="S1503" t="s">
        <v>2489</v>
      </c>
      <c r="T1503" t="s">
        <v>2535</v>
      </c>
      <c r="U1503" t="s">
        <v>290</v>
      </c>
      <c r="V1503" t="s">
        <v>103</v>
      </c>
      <c r="W1503">
        <v>100004182</v>
      </c>
      <c r="X1503">
        <v>8005553183</v>
      </c>
      <c r="Y1503" t="s">
        <v>2595</v>
      </c>
      <c r="Z1503" t="s">
        <v>5771</v>
      </c>
      <c r="AA1503" s="13">
        <v>-64.2</v>
      </c>
      <c r="AB1503" s="14">
        <v>42498</v>
      </c>
      <c r="AC1503" t="s">
        <v>36</v>
      </c>
    </row>
    <row r="1504" spans="1:29" x14ac:dyDescent="0.25">
      <c r="A1504" t="str">
        <f>CONCATENATE("Q",ROUNDUP(MONTH(Table1[[#This Row],[Month]])/3,0))</f>
        <v>Q2</v>
      </c>
      <c r="B1504" s="14">
        <f>EOMONTH(Table1[[#This Row],[Credit Date]],-1)+1</f>
        <v>42491</v>
      </c>
      <c r="C1504" t="str">
        <f>CONCATENATE(Table1[[#This Row],[Issuer Last Name]],", ",Table1[[#This Row],[Issuer First Name]])</f>
        <v>No. 061, Employee</v>
      </c>
      <c r="D1504" t="str">
        <f>CONCATENATE(Table1[[#This Row],[Approver Last Name]],", ",Table1[[#This Row],[Approver First Name]])</f>
        <v>No. 046, Employee</v>
      </c>
      <c r="E1504" t="str">
        <f>CONCATENATE(Table1[[#This Row],[Customer Last Name]],", ",Table1[[#This Row],[Customer First Name]])</f>
        <v>No. 13114, Client</v>
      </c>
      <c r="F15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4" t="str">
        <f>IF(Table1[[#This Row],[Transaction Type]]="Maintenance","Non-Sales","Sales")</f>
        <v>Sales</v>
      </c>
      <c r="H1504">
        <f>IF(Table1[[#This Row],[Quarter]]="q2",1,"")</f>
        <v>1</v>
      </c>
      <c r="I1504" t="str">
        <f>IF(Table1[[#This Row],[Quarter]]="q3",1,"")</f>
        <v/>
      </c>
      <c r="J1504">
        <f>IF(Table1[[#This Row],[Quarter]]="Q2",Table1[[#This Row],[Credit Amount]],"")</f>
        <v>-66.22</v>
      </c>
      <c r="K1504" t="str">
        <f>IF(Table1[[#This Row],[Quarter]]="Q3",Table1[[#This Row],[Credit Amount]],"")</f>
        <v/>
      </c>
      <c r="L1504">
        <f>IF(Table1[[#This Row],[Transaction Type]]="Upgrade",Table1[[#This Row],[Credit Amount]],IF(Table1[[#This Row],[Transaction Type]]="Activation",Table1[[#This Row],[Credit Amount]],""))</f>
        <v>-66.22</v>
      </c>
      <c r="M1504" t="str">
        <f>IF(Table1[[#This Row],[Transaction Type]]="Maintenance",Table1[[#This Row],[Credit Amount]],"")</f>
        <v/>
      </c>
      <c r="N1504">
        <v>10061</v>
      </c>
      <c r="O1504" t="s">
        <v>2489</v>
      </c>
      <c r="P1504" t="s">
        <v>2550</v>
      </c>
      <c r="Q1504" t="s">
        <v>289</v>
      </c>
      <c r="R1504">
        <v>10046</v>
      </c>
      <c r="S1504" t="s">
        <v>2489</v>
      </c>
      <c r="T1504" t="s">
        <v>2535</v>
      </c>
      <c r="U1504" t="s">
        <v>290</v>
      </c>
      <c r="V1504" t="s">
        <v>103</v>
      </c>
      <c r="W1504">
        <v>100004113</v>
      </c>
      <c r="X1504">
        <v>8005553114</v>
      </c>
      <c r="Y1504" t="s">
        <v>2595</v>
      </c>
      <c r="Z1504" t="s">
        <v>5702</v>
      </c>
      <c r="AA1504" s="13">
        <v>-66.22</v>
      </c>
      <c r="AB1504" s="14">
        <v>42499</v>
      </c>
      <c r="AC1504" t="s">
        <v>37</v>
      </c>
    </row>
    <row r="1505" spans="1:29" x14ac:dyDescent="0.25">
      <c r="A1505" t="str">
        <f>CONCATENATE("Q",ROUNDUP(MONTH(Table1[[#This Row],[Month]])/3,0))</f>
        <v>Q2</v>
      </c>
      <c r="B1505" s="14">
        <f>EOMONTH(Table1[[#This Row],[Credit Date]],-1)+1</f>
        <v>42491</v>
      </c>
      <c r="C1505" t="str">
        <f>CONCATENATE(Table1[[#This Row],[Issuer Last Name]],", ",Table1[[#This Row],[Issuer First Name]])</f>
        <v>No. 061, Employee</v>
      </c>
      <c r="D1505" t="str">
        <f>CONCATENATE(Table1[[#This Row],[Approver Last Name]],", ",Table1[[#This Row],[Approver First Name]])</f>
        <v>No. 046, Employee</v>
      </c>
      <c r="E1505" t="str">
        <f>CONCATENATE(Table1[[#This Row],[Customer Last Name]],", ",Table1[[#This Row],[Customer First Name]])</f>
        <v>No. 12869, Client</v>
      </c>
      <c r="F1505" t="str">
        <f>IF(Table1[[#This Row],[Credit Amount]]&gt;-19.99,"Less than 19.99",IF(Table1[[#This Row],[Credit Amount]]=-20,"20",IF(Table1[[#This Row],[Credit Amount]]&gt;-49.98,"20.01-49.98",IF(Table1[[#This Row],[Credit Amount]]=-49.99,"49.99",IF(Table1[[#This Row],[Credit Amount]]=-50,"50",IF(Table1[[#This Row],[Credit Amount]]&lt;-50.01,"Greater than 50"))))))</f>
        <v>Less than 19.99</v>
      </c>
      <c r="G1505" t="str">
        <f>IF(Table1[[#This Row],[Transaction Type]]="Maintenance","Non-Sales","Sales")</f>
        <v>Non-Sales</v>
      </c>
      <c r="H1505">
        <f>IF(Table1[[#This Row],[Quarter]]="q2",1,"")</f>
        <v>1</v>
      </c>
      <c r="I1505" t="str">
        <f>IF(Table1[[#This Row],[Quarter]]="q3",1,"")</f>
        <v/>
      </c>
      <c r="J1505">
        <f>IF(Table1[[#This Row],[Quarter]]="Q2",Table1[[#This Row],[Credit Amount]],"")</f>
        <v>-17.239999999999998</v>
      </c>
      <c r="K1505" t="str">
        <f>IF(Table1[[#This Row],[Quarter]]="Q3",Table1[[#This Row],[Credit Amount]],"")</f>
        <v/>
      </c>
      <c r="L1505" t="str">
        <f>IF(Table1[[#This Row],[Transaction Type]]="Upgrade",Table1[[#This Row],[Credit Amount]],IF(Table1[[#This Row],[Transaction Type]]="Activation",Table1[[#This Row],[Credit Amount]],""))</f>
        <v/>
      </c>
      <c r="M1505">
        <f>IF(Table1[[#This Row],[Transaction Type]]="Maintenance",Table1[[#This Row],[Credit Amount]],"")</f>
        <v>-17.239999999999998</v>
      </c>
      <c r="N1505">
        <v>10061</v>
      </c>
      <c r="O1505" t="s">
        <v>2489</v>
      </c>
      <c r="P1505" t="s">
        <v>2550</v>
      </c>
      <c r="Q1505" t="s">
        <v>289</v>
      </c>
      <c r="R1505">
        <v>10046</v>
      </c>
      <c r="S1505" t="s">
        <v>2489</v>
      </c>
      <c r="T1505" t="s">
        <v>2535</v>
      </c>
      <c r="U1505" t="s">
        <v>290</v>
      </c>
      <c r="V1505" t="s">
        <v>103</v>
      </c>
      <c r="W1505">
        <v>100003868</v>
      </c>
      <c r="X1505">
        <v>8005552869</v>
      </c>
      <c r="Y1505" t="s">
        <v>2595</v>
      </c>
      <c r="Z1505" t="s">
        <v>5459</v>
      </c>
      <c r="AA1505" s="13">
        <v>-17.239999999999998</v>
      </c>
      <c r="AB1505" s="14">
        <v>42501</v>
      </c>
      <c r="AC1505" t="s">
        <v>36</v>
      </c>
    </row>
    <row r="1506" spans="1:29" x14ac:dyDescent="0.25">
      <c r="A1506" t="str">
        <f>CONCATENATE("Q",ROUNDUP(MONTH(Table1[[#This Row],[Month]])/3,0))</f>
        <v>Q2</v>
      </c>
      <c r="B1506" s="14">
        <f>EOMONTH(Table1[[#This Row],[Credit Date]],-1)+1</f>
        <v>42491</v>
      </c>
      <c r="C1506" t="str">
        <f>CONCATENATE(Table1[[#This Row],[Issuer Last Name]],", ",Table1[[#This Row],[Issuer First Name]])</f>
        <v>No. 061, Employee</v>
      </c>
      <c r="D1506" t="str">
        <f>CONCATENATE(Table1[[#This Row],[Approver Last Name]],", ",Table1[[#This Row],[Approver First Name]])</f>
        <v>No. 046, Employee</v>
      </c>
      <c r="E1506" t="str">
        <f>CONCATENATE(Table1[[#This Row],[Customer Last Name]],", ",Table1[[#This Row],[Customer First Name]])</f>
        <v>No. 10680, Client</v>
      </c>
      <c r="F15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6" t="str">
        <f>IF(Table1[[#This Row],[Transaction Type]]="Maintenance","Non-Sales","Sales")</f>
        <v>Non-Sales</v>
      </c>
      <c r="H1506">
        <f>IF(Table1[[#This Row],[Quarter]]="q2",1,"")</f>
        <v>1</v>
      </c>
      <c r="I1506" t="str">
        <f>IF(Table1[[#This Row],[Quarter]]="q3",1,"")</f>
        <v/>
      </c>
      <c r="J1506">
        <f>IF(Table1[[#This Row],[Quarter]]="Q2",Table1[[#This Row],[Credit Amount]],"")</f>
        <v>-95.06</v>
      </c>
      <c r="K1506" t="str">
        <f>IF(Table1[[#This Row],[Quarter]]="Q3",Table1[[#This Row],[Credit Amount]],"")</f>
        <v/>
      </c>
      <c r="L1506" t="str">
        <f>IF(Table1[[#This Row],[Transaction Type]]="Upgrade",Table1[[#This Row],[Credit Amount]],IF(Table1[[#This Row],[Transaction Type]]="Activation",Table1[[#This Row],[Credit Amount]],""))</f>
        <v/>
      </c>
      <c r="M1506">
        <f>IF(Table1[[#This Row],[Transaction Type]]="Maintenance",Table1[[#This Row],[Credit Amount]],"")</f>
        <v>-95.06</v>
      </c>
      <c r="N1506">
        <v>10061</v>
      </c>
      <c r="O1506" t="s">
        <v>2489</v>
      </c>
      <c r="P1506" t="s">
        <v>2550</v>
      </c>
      <c r="Q1506" t="s">
        <v>289</v>
      </c>
      <c r="R1506">
        <v>10046</v>
      </c>
      <c r="S1506" t="s">
        <v>2489</v>
      </c>
      <c r="T1506" t="s">
        <v>2535</v>
      </c>
      <c r="U1506" t="s">
        <v>290</v>
      </c>
      <c r="V1506" t="s">
        <v>103</v>
      </c>
      <c r="W1506">
        <v>100001679</v>
      </c>
      <c r="X1506">
        <v>8005550680</v>
      </c>
      <c r="Y1506" t="s">
        <v>2595</v>
      </c>
      <c r="Z1506" t="s">
        <v>3275</v>
      </c>
      <c r="AA1506" s="13">
        <v>-95.06</v>
      </c>
      <c r="AB1506" s="14">
        <v>42505</v>
      </c>
      <c r="AC1506" t="s">
        <v>36</v>
      </c>
    </row>
    <row r="1507" spans="1:29" x14ac:dyDescent="0.25">
      <c r="A1507" t="str">
        <f>CONCATENATE("Q",ROUNDUP(MONTH(Table1[[#This Row],[Month]])/3,0))</f>
        <v>Q2</v>
      </c>
      <c r="B1507" s="14">
        <f>EOMONTH(Table1[[#This Row],[Credit Date]],-1)+1</f>
        <v>42491</v>
      </c>
      <c r="C1507" t="str">
        <f>CONCATENATE(Table1[[#This Row],[Issuer Last Name]],", ",Table1[[#This Row],[Issuer First Name]])</f>
        <v>No. 061, Employee</v>
      </c>
      <c r="D1507" t="str">
        <f>CONCATENATE(Table1[[#This Row],[Approver Last Name]],", ",Table1[[#This Row],[Approver First Name]])</f>
        <v>No. 046, Employee</v>
      </c>
      <c r="E1507" t="str">
        <f>CONCATENATE(Table1[[#This Row],[Customer Last Name]],", ",Table1[[#This Row],[Customer First Name]])</f>
        <v>No. 13384, Client</v>
      </c>
      <c r="F15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7" t="str">
        <f>IF(Table1[[#This Row],[Transaction Type]]="Maintenance","Non-Sales","Sales")</f>
        <v>Non-Sales</v>
      </c>
      <c r="H1507">
        <f>IF(Table1[[#This Row],[Quarter]]="q2",1,"")</f>
        <v>1</v>
      </c>
      <c r="I1507" t="str">
        <f>IF(Table1[[#This Row],[Quarter]]="q3",1,"")</f>
        <v/>
      </c>
      <c r="J1507">
        <f>IF(Table1[[#This Row],[Quarter]]="Q2",Table1[[#This Row],[Credit Amount]],"")</f>
        <v>-52.33</v>
      </c>
      <c r="K1507" t="str">
        <f>IF(Table1[[#This Row],[Quarter]]="Q3",Table1[[#This Row],[Credit Amount]],"")</f>
        <v/>
      </c>
      <c r="L1507" t="str">
        <f>IF(Table1[[#This Row],[Transaction Type]]="Upgrade",Table1[[#This Row],[Credit Amount]],IF(Table1[[#This Row],[Transaction Type]]="Activation",Table1[[#This Row],[Credit Amount]],""))</f>
        <v/>
      </c>
      <c r="M1507">
        <f>IF(Table1[[#This Row],[Transaction Type]]="Maintenance",Table1[[#This Row],[Credit Amount]],"")</f>
        <v>-52.33</v>
      </c>
      <c r="N1507">
        <v>10061</v>
      </c>
      <c r="O1507" t="s">
        <v>2489</v>
      </c>
      <c r="P1507" t="s">
        <v>2550</v>
      </c>
      <c r="Q1507" t="s">
        <v>289</v>
      </c>
      <c r="R1507">
        <v>10046</v>
      </c>
      <c r="S1507" t="s">
        <v>2489</v>
      </c>
      <c r="T1507" t="s">
        <v>2535</v>
      </c>
      <c r="U1507" t="s">
        <v>290</v>
      </c>
      <c r="V1507" t="s">
        <v>103</v>
      </c>
      <c r="W1507">
        <v>100004383</v>
      </c>
      <c r="X1507">
        <v>8005553384</v>
      </c>
      <c r="Y1507" t="s">
        <v>2595</v>
      </c>
      <c r="Z1507" t="s">
        <v>5972</v>
      </c>
      <c r="AA1507" s="13">
        <v>-52.33</v>
      </c>
      <c r="AB1507" s="14">
        <v>42506</v>
      </c>
      <c r="AC1507" t="s">
        <v>36</v>
      </c>
    </row>
    <row r="1508" spans="1:29" x14ac:dyDescent="0.25">
      <c r="A1508" t="str">
        <f>CONCATENATE("Q",ROUNDUP(MONTH(Table1[[#This Row],[Month]])/3,0))</f>
        <v>Q2</v>
      </c>
      <c r="B1508" s="14">
        <f>EOMONTH(Table1[[#This Row],[Credit Date]],-1)+1</f>
        <v>42491</v>
      </c>
      <c r="C1508" t="str">
        <f>CONCATENATE(Table1[[#This Row],[Issuer Last Name]],", ",Table1[[#This Row],[Issuer First Name]])</f>
        <v>No. 061, Employee</v>
      </c>
      <c r="D1508" t="str">
        <f>CONCATENATE(Table1[[#This Row],[Approver Last Name]],", ",Table1[[#This Row],[Approver First Name]])</f>
        <v>No. 046, Employee</v>
      </c>
      <c r="E1508" t="str">
        <f>CONCATENATE(Table1[[#This Row],[Customer Last Name]],", ",Table1[[#This Row],[Customer First Name]])</f>
        <v>No. 11301, Client</v>
      </c>
      <c r="F15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08" t="str">
        <f>IF(Table1[[#This Row],[Transaction Type]]="Maintenance","Non-Sales","Sales")</f>
        <v>Non-Sales</v>
      </c>
      <c r="H1508">
        <f>IF(Table1[[#This Row],[Quarter]]="q2",1,"")</f>
        <v>1</v>
      </c>
      <c r="I1508" t="str">
        <f>IF(Table1[[#This Row],[Quarter]]="q3",1,"")</f>
        <v/>
      </c>
      <c r="J1508">
        <f>IF(Table1[[#This Row],[Quarter]]="Q2",Table1[[#This Row],[Credit Amount]],"")</f>
        <v>-77.41</v>
      </c>
      <c r="K1508" t="str">
        <f>IF(Table1[[#This Row],[Quarter]]="Q3",Table1[[#This Row],[Credit Amount]],"")</f>
        <v/>
      </c>
      <c r="L1508" t="str">
        <f>IF(Table1[[#This Row],[Transaction Type]]="Upgrade",Table1[[#This Row],[Credit Amount]],IF(Table1[[#This Row],[Transaction Type]]="Activation",Table1[[#This Row],[Credit Amount]],""))</f>
        <v/>
      </c>
      <c r="M1508">
        <f>IF(Table1[[#This Row],[Transaction Type]]="Maintenance",Table1[[#This Row],[Credit Amount]],"")</f>
        <v>-77.41</v>
      </c>
      <c r="N1508">
        <v>10061</v>
      </c>
      <c r="O1508" t="s">
        <v>2489</v>
      </c>
      <c r="P1508" t="s">
        <v>2550</v>
      </c>
      <c r="Q1508" t="s">
        <v>289</v>
      </c>
      <c r="R1508">
        <v>10046</v>
      </c>
      <c r="S1508" t="s">
        <v>2489</v>
      </c>
      <c r="T1508" t="s">
        <v>2535</v>
      </c>
      <c r="U1508" t="s">
        <v>290</v>
      </c>
      <c r="V1508" t="s">
        <v>103</v>
      </c>
      <c r="W1508">
        <v>100002300</v>
      </c>
      <c r="X1508">
        <v>8005551301</v>
      </c>
      <c r="Y1508" t="s">
        <v>2595</v>
      </c>
      <c r="Z1508" t="s">
        <v>3896</v>
      </c>
      <c r="AA1508" s="13">
        <v>-77.41</v>
      </c>
      <c r="AB1508" s="14">
        <v>42510</v>
      </c>
      <c r="AC1508" t="s">
        <v>36</v>
      </c>
    </row>
    <row r="1509" spans="1:29" x14ac:dyDescent="0.25">
      <c r="A1509" t="str">
        <f>CONCATENATE("Q",ROUNDUP(MONTH(Table1[[#This Row],[Month]])/3,0))</f>
        <v>Q2</v>
      </c>
      <c r="B1509" s="14">
        <f>EOMONTH(Table1[[#This Row],[Credit Date]],-1)+1</f>
        <v>42491</v>
      </c>
      <c r="C1509" t="str">
        <f>CONCATENATE(Table1[[#This Row],[Issuer Last Name]],", ",Table1[[#This Row],[Issuer First Name]])</f>
        <v>No. 061, Employee</v>
      </c>
      <c r="D1509" t="str">
        <f>CONCATENATE(Table1[[#This Row],[Approver Last Name]],", ",Table1[[#This Row],[Approver First Name]])</f>
        <v>No. 046, Employee</v>
      </c>
      <c r="E1509" t="str">
        <f>CONCATENATE(Table1[[#This Row],[Customer Last Name]],", ",Table1[[#This Row],[Customer First Name]])</f>
        <v>No. 11595, Client</v>
      </c>
      <c r="F1509" t="str">
        <f>IF(Table1[[#This Row],[Credit Amount]]&gt;-19.99,"Less than 19.99",IF(Table1[[#This Row],[Credit Amount]]=-20,"20",IF(Table1[[#This Row],[Credit Amount]]&gt;-49.98,"20.01-49.98",IF(Table1[[#This Row],[Credit Amount]]=-49.99,"49.99",IF(Table1[[#This Row],[Credit Amount]]=-50,"50",IF(Table1[[#This Row],[Credit Amount]]&lt;-50.01,"Greater than 50"))))))</f>
        <v>20.01-49.98</v>
      </c>
      <c r="G1509" t="str">
        <f>IF(Table1[[#This Row],[Transaction Type]]="Maintenance","Non-Sales","Sales")</f>
        <v>Non-Sales</v>
      </c>
      <c r="H1509">
        <f>IF(Table1[[#This Row],[Quarter]]="q2",1,"")</f>
        <v>1</v>
      </c>
      <c r="I1509" t="str">
        <f>IF(Table1[[#This Row],[Quarter]]="q3",1,"")</f>
        <v/>
      </c>
      <c r="J1509">
        <f>IF(Table1[[#This Row],[Quarter]]="Q2",Table1[[#This Row],[Credit Amount]],"")</f>
        <v>-35.46</v>
      </c>
      <c r="K1509" t="str">
        <f>IF(Table1[[#This Row],[Quarter]]="Q3",Table1[[#This Row],[Credit Amount]],"")</f>
        <v/>
      </c>
      <c r="L1509" t="str">
        <f>IF(Table1[[#This Row],[Transaction Type]]="Upgrade",Table1[[#This Row],[Credit Amount]],IF(Table1[[#This Row],[Transaction Type]]="Activation",Table1[[#This Row],[Credit Amount]],""))</f>
        <v/>
      </c>
      <c r="M1509">
        <f>IF(Table1[[#This Row],[Transaction Type]]="Maintenance",Table1[[#This Row],[Credit Amount]],"")</f>
        <v>-35.46</v>
      </c>
      <c r="N1509">
        <v>10061</v>
      </c>
      <c r="O1509" t="s">
        <v>2489</v>
      </c>
      <c r="P1509" t="s">
        <v>2550</v>
      </c>
      <c r="Q1509" t="s">
        <v>289</v>
      </c>
      <c r="R1509">
        <v>10046</v>
      </c>
      <c r="S1509" t="s">
        <v>2489</v>
      </c>
      <c r="T1509" t="s">
        <v>2535</v>
      </c>
      <c r="U1509" t="s">
        <v>290</v>
      </c>
      <c r="V1509" t="s">
        <v>103</v>
      </c>
      <c r="W1509">
        <v>100002594</v>
      </c>
      <c r="X1509">
        <v>8005551595</v>
      </c>
      <c r="Y1509" t="s">
        <v>2595</v>
      </c>
      <c r="Z1509" t="s">
        <v>4190</v>
      </c>
      <c r="AA1509" s="13">
        <v>-35.46</v>
      </c>
      <c r="AB1509" s="14">
        <v>42520</v>
      </c>
      <c r="AC1509" t="s">
        <v>36</v>
      </c>
    </row>
    <row r="1510" spans="1:29" x14ac:dyDescent="0.25">
      <c r="A1510" t="str">
        <f>CONCATENATE("Q",ROUNDUP(MONTH(Table1[[#This Row],[Month]])/3,0))</f>
        <v>Q2</v>
      </c>
      <c r="B1510" s="14">
        <f>EOMONTH(Table1[[#This Row],[Credit Date]],-1)+1</f>
        <v>42522</v>
      </c>
      <c r="C1510" t="str">
        <f>CONCATENATE(Table1[[#This Row],[Issuer Last Name]],", ",Table1[[#This Row],[Issuer First Name]])</f>
        <v>No. 061, Employee</v>
      </c>
      <c r="D1510" t="str">
        <f>CONCATENATE(Table1[[#This Row],[Approver Last Name]],", ",Table1[[#This Row],[Approver First Name]])</f>
        <v>No. 046, Employee</v>
      </c>
      <c r="E1510" t="str">
        <f>CONCATENATE(Table1[[#This Row],[Customer Last Name]],", ",Table1[[#This Row],[Customer First Name]])</f>
        <v>No. 12045, Client</v>
      </c>
      <c r="F1510" t="str">
        <f>IF(Table1[[#This Row],[Credit Amount]]&gt;-19.99,"Less than 19.99",IF(Table1[[#This Row],[Credit Amount]]=-20,"20",IF(Table1[[#This Row],[Credit Amount]]&gt;-49.98,"20.01-49.98",IF(Table1[[#This Row],[Credit Amount]]=-49.99,"49.99",IF(Table1[[#This Row],[Credit Amount]]=-50,"50",IF(Table1[[#This Row],[Credit Amount]]&lt;-50.01,"Greater than 50"))))))</f>
        <v>Less than 19.99</v>
      </c>
      <c r="G1510" t="str">
        <f>IF(Table1[[#This Row],[Transaction Type]]="Maintenance","Non-Sales","Sales")</f>
        <v>Non-Sales</v>
      </c>
      <c r="H1510">
        <f>IF(Table1[[#This Row],[Quarter]]="q2",1,"")</f>
        <v>1</v>
      </c>
      <c r="I1510" t="str">
        <f>IF(Table1[[#This Row],[Quarter]]="q3",1,"")</f>
        <v/>
      </c>
      <c r="J1510">
        <f>IF(Table1[[#This Row],[Quarter]]="Q2",Table1[[#This Row],[Credit Amount]],"")</f>
        <v>-14.01</v>
      </c>
      <c r="K1510" t="str">
        <f>IF(Table1[[#This Row],[Quarter]]="Q3",Table1[[#This Row],[Credit Amount]],"")</f>
        <v/>
      </c>
      <c r="L1510" t="str">
        <f>IF(Table1[[#This Row],[Transaction Type]]="Upgrade",Table1[[#This Row],[Credit Amount]],IF(Table1[[#This Row],[Transaction Type]]="Activation",Table1[[#This Row],[Credit Amount]],""))</f>
        <v/>
      </c>
      <c r="M1510">
        <f>IF(Table1[[#This Row],[Transaction Type]]="Maintenance",Table1[[#This Row],[Credit Amount]],"")</f>
        <v>-14.01</v>
      </c>
      <c r="N1510">
        <v>10061</v>
      </c>
      <c r="O1510" t="s">
        <v>2489</v>
      </c>
      <c r="P1510" t="s">
        <v>2550</v>
      </c>
      <c r="Q1510" t="s">
        <v>289</v>
      </c>
      <c r="R1510">
        <v>10046</v>
      </c>
      <c r="S1510" t="s">
        <v>2489</v>
      </c>
      <c r="T1510" t="s">
        <v>2535</v>
      </c>
      <c r="U1510" t="s">
        <v>290</v>
      </c>
      <c r="V1510" t="s">
        <v>103</v>
      </c>
      <c r="W1510">
        <v>100003044</v>
      </c>
      <c r="X1510">
        <v>8005552045</v>
      </c>
      <c r="Y1510" t="s">
        <v>2595</v>
      </c>
      <c r="Z1510" t="s">
        <v>4640</v>
      </c>
      <c r="AA1510" s="13">
        <v>-14.01</v>
      </c>
      <c r="AB1510" s="14">
        <v>42525</v>
      </c>
      <c r="AC1510" t="s">
        <v>36</v>
      </c>
    </row>
    <row r="1511" spans="1:29" x14ac:dyDescent="0.25">
      <c r="A1511" t="str">
        <f>CONCATENATE("Q",ROUNDUP(MONTH(Table1[[#This Row],[Month]])/3,0))</f>
        <v>Q2</v>
      </c>
      <c r="B1511" s="14">
        <f>EOMONTH(Table1[[#This Row],[Credit Date]],-1)+1</f>
        <v>42522</v>
      </c>
      <c r="C1511" t="str">
        <f>CONCATENATE(Table1[[#This Row],[Issuer Last Name]],", ",Table1[[#This Row],[Issuer First Name]])</f>
        <v>No. 061, Employee</v>
      </c>
      <c r="D1511" t="str">
        <f>CONCATENATE(Table1[[#This Row],[Approver Last Name]],", ",Table1[[#This Row],[Approver First Name]])</f>
        <v>No. 046, Employee</v>
      </c>
      <c r="E1511" t="str">
        <f>CONCATENATE(Table1[[#This Row],[Customer Last Name]],", ",Table1[[#This Row],[Customer First Name]])</f>
        <v>No. 13397, Client</v>
      </c>
      <c r="F1511" t="str">
        <f>IF(Table1[[#This Row],[Credit Amount]]&gt;-19.99,"Less than 19.99",IF(Table1[[#This Row],[Credit Amount]]=-20,"20",IF(Table1[[#This Row],[Credit Amount]]&gt;-49.98,"20.01-49.98",IF(Table1[[#This Row],[Credit Amount]]=-49.99,"49.99",IF(Table1[[#This Row],[Credit Amount]]=-50,"50",IF(Table1[[#This Row],[Credit Amount]]&lt;-50.01,"Greater than 50"))))))</f>
        <v>20.01-49.98</v>
      </c>
      <c r="G1511" t="str">
        <f>IF(Table1[[#This Row],[Transaction Type]]="Maintenance","Non-Sales","Sales")</f>
        <v>Non-Sales</v>
      </c>
      <c r="H1511">
        <f>IF(Table1[[#This Row],[Quarter]]="q2",1,"")</f>
        <v>1</v>
      </c>
      <c r="I1511" t="str">
        <f>IF(Table1[[#This Row],[Quarter]]="q3",1,"")</f>
        <v/>
      </c>
      <c r="J1511">
        <f>IF(Table1[[#This Row],[Quarter]]="Q2",Table1[[#This Row],[Credit Amount]],"")</f>
        <v>-37.86</v>
      </c>
      <c r="K1511" t="str">
        <f>IF(Table1[[#This Row],[Quarter]]="Q3",Table1[[#This Row],[Credit Amount]],"")</f>
        <v/>
      </c>
      <c r="L1511" t="str">
        <f>IF(Table1[[#This Row],[Transaction Type]]="Upgrade",Table1[[#This Row],[Credit Amount]],IF(Table1[[#This Row],[Transaction Type]]="Activation",Table1[[#This Row],[Credit Amount]],""))</f>
        <v/>
      </c>
      <c r="M1511">
        <f>IF(Table1[[#This Row],[Transaction Type]]="Maintenance",Table1[[#This Row],[Credit Amount]],"")</f>
        <v>-37.86</v>
      </c>
      <c r="N1511">
        <v>10061</v>
      </c>
      <c r="O1511" t="s">
        <v>2489</v>
      </c>
      <c r="P1511" t="s">
        <v>2550</v>
      </c>
      <c r="Q1511" t="s">
        <v>289</v>
      </c>
      <c r="R1511">
        <v>10046</v>
      </c>
      <c r="S1511" t="s">
        <v>2489</v>
      </c>
      <c r="T1511" t="s">
        <v>2535</v>
      </c>
      <c r="U1511" t="s">
        <v>290</v>
      </c>
      <c r="V1511" t="s">
        <v>103</v>
      </c>
      <c r="W1511">
        <v>100004396</v>
      </c>
      <c r="X1511">
        <v>8005553397</v>
      </c>
      <c r="Y1511" t="s">
        <v>2595</v>
      </c>
      <c r="Z1511" t="s">
        <v>5985</v>
      </c>
      <c r="AA1511" s="13">
        <v>-37.86</v>
      </c>
      <c r="AB1511" s="14">
        <v>42526</v>
      </c>
      <c r="AC1511" t="s">
        <v>36</v>
      </c>
    </row>
    <row r="1512" spans="1:29" x14ac:dyDescent="0.25">
      <c r="A1512" t="str">
        <f>CONCATENATE("Q",ROUNDUP(MONTH(Table1[[#This Row],[Month]])/3,0))</f>
        <v>Q2</v>
      </c>
      <c r="B1512" s="14">
        <f>EOMONTH(Table1[[#This Row],[Credit Date]],-1)+1</f>
        <v>42522</v>
      </c>
      <c r="C1512" t="str">
        <f>CONCATENATE(Table1[[#This Row],[Issuer Last Name]],", ",Table1[[#This Row],[Issuer First Name]])</f>
        <v>No. 061, Employee</v>
      </c>
      <c r="D1512" t="str">
        <f>CONCATENATE(Table1[[#This Row],[Approver Last Name]],", ",Table1[[#This Row],[Approver First Name]])</f>
        <v>No. 046, Employee</v>
      </c>
      <c r="E1512" t="str">
        <f>CONCATENATE(Table1[[#This Row],[Customer Last Name]],", ",Table1[[#This Row],[Customer First Name]])</f>
        <v>No. 11556, Client</v>
      </c>
      <c r="F1512" t="str">
        <f>IF(Table1[[#This Row],[Credit Amount]]&gt;-19.99,"Less than 19.99",IF(Table1[[#This Row],[Credit Amount]]=-20,"20",IF(Table1[[#This Row],[Credit Amount]]&gt;-49.98,"20.01-49.98",IF(Table1[[#This Row],[Credit Amount]]=-49.99,"49.99",IF(Table1[[#This Row],[Credit Amount]]=-50,"50",IF(Table1[[#This Row],[Credit Amount]]&lt;-50.01,"Greater than 50"))))))</f>
        <v>20.01-49.98</v>
      </c>
      <c r="G1512" t="str">
        <f>IF(Table1[[#This Row],[Transaction Type]]="Maintenance","Non-Sales","Sales")</f>
        <v>Non-Sales</v>
      </c>
      <c r="H1512">
        <f>IF(Table1[[#This Row],[Quarter]]="q2",1,"")</f>
        <v>1</v>
      </c>
      <c r="I1512" t="str">
        <f>IF(Table1[[#This Row],[Quarter]]="q3",1,"")</f>
        <v/>
      </c>
      <c r="J1512">
        <f>IF(Table1[[#This Row],[Quarter]]="Q2",Table1[[#This Row],[Credit Amount]],"")</f>
        <v>-34.450000000000003</v>
      </c>
      <c r="K1512" t="str">
        <f>IF(Table1[[#This Row],[Quarter]]="Q3",Table1[[#This Row],[Credit Amount]],"")</f>
        <v/>
      </c>
      <c r="L1512" t="str">
        <f>IF(Table1[[#This Row],[Transaction Type]]="Upgrade",Table1[[#This Row],[Credit Amount]],IF(Table1[[#This Row],[Transaction Type]]="Activation",Table1[[#This Row],[Credit Amount]],""))</f>
        <v/>
      </c>
      <c r="M1512">
        <f>IF(Table1[[#This Row],[Transaction Type]]="Maintenance",Table1[[#This Row],[Credit Amount]],"")</f>
        <v>-34.450000000000003</v>
      </c>
      <c r="N1512">
        <v>10061</v>
      </c>
      <c r="O1512" t="s">
        <v>2489</v>
      </c>
      <c r="P1512" t="s">
        <v>2550</v>
      </c>
      <c r="Q1512" t="s">
        <v>289</v>
      </c>
      <c r="R1512">
        <v>10046</v>
      </c>
      <c r="S1512" t="s">
        <v>2489</v>
      </c>
      <c r="T1512" t="s">
        <v>2535</v>
      </c>
      <c r="U1512" t="s">
        <v>290</v>
      </c>
      <c r="V1512" t="s">
        <v>103</v>
      </c>
      <c r="W1512">
        <v>100002555</v>
      </c>
      <c r="X1512">
        <v>8005551556</v>
      </c>
      <c r="Y1512" t="s">
        <v>2595</v>
      </c>
      <c r="Z1512" t="s">
        <v>4151</v>
      </c>
      <c r="AA1512" s="13">
        <v>-34.450000000000003</v>
      </c>
      <c r="AB1512" s="14">
        <v>42530</v>
      </c>
      <c r="AC1512" t="s">
        <v>36</v>
      </c>
    </row>
    <row r="1513" spans="1:29" x14ac:dyDescent="0.25">
      <c r="A1513" t="str">
        <f>CONCATENATE("Q",ROUNDUP(MONTH(Table1[[#This Row],[Month]])/3,0))</f>
        <v>Q2</v>
      </c>
      <c r="B1513" s="14">
        <f>EOMONTH(Table1[[#This Row],[Credit Date]],-1)+1</f>
        <v>42522</v>
      </c>
      <c r="C1513" t="str">
        <f>CONCATENATE(Table1[[#This Row],[Issuer Last Name]],", ",Table1[[#This Row],[Issuer First Name]])</f>
        <v>No. 061, Employee</v>
      </c>
      <c r="D1513" t="str">
        <f>CONCATENATE(Table1[[#This Row],[Approver Last Name]],", ",Table1[[#This Row],[Approver First Name]])</f>
        <v>No. 046, Employee</v>
      </c>
      <c r="E1513" t="str">
        <f>CONCATENATE(Table1[[#This Row],[Customer Last Name]],", ",Table1[[#This Row],[Customer First Name]])</f>
        <v>No. 13632, Client</v>
      </c>
      <c r="F15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13" t="str">
        <f>IF(Table1[[#This Row],[Transaction Type]]="Maintenance","Non-Sales","Sales")</f>
        <v>Sales</v>
      </c>
      <c r="H1513">
        <f>IF(Table1[[#This Row],[Quarter]]="q2",1,"")</f>
        <v>1</v>
      </c>
      <c r="I1513" t="str">
        <f>IF(Table1[[#This Row],[Quarter]]="q3",1,"")</f>
        <v/>
      </c>
      <c r="J1513">
        <f>IF(Table1[[#This Row],[Quarter]]="Q2",Table1[[#This Row],[Credit Amount]],"")</f>
        <v>-77.97</v>
      </c>
      <c r="K1513" t="str">
        <f>IF(Table1[[#This Row],[Quarter]]="Q3",Table1[[#This Row],[Credit Amount]],"")</f>
        <v/>
      </c>
      <c r="L1513">
        <f>IF(Table1[[#This Row],[Transaction Type]]="Upgrade",Table1[[#This Row],[Credit Amount]],IF(Table1[[#This Row],[Transaction Type]]="Activation",Table1[[#This Row],[Credit Amount]],""))</f>
        <v>-77.97</v>
      </c>
      <c r="M1513" t="str">
        <f>IF(Table1[[#This Row],[Transaction Type]]="Maintenance",Table1[[#This Row],[Credit Amount]],"")</f>
        <v/>
      </c>
      <c r="N1513">
        <v>10061</v>
      </c>
      <c r="O1513" t="s">
        <v>2489</v>
      </c>
      <c r="P1513" t="s">
        <v>2550</v>
      </c>
      <c r="Q1513" t="s">
        <v>289</v>
      </c>
      <c r="R1513">
        <v>10046</v>
      </c>
      <c r="S1513" t="s">
        <v>2489</v>
      </c>
      <c r="T1513" t="s">
        <v>2535</v>
      </c>
      <c r="U1513" t="s">
        <v>290</v>
      </c>
      <c r="V1513" t="s">
        <v>103</v>
      </c>
      <c r="W1513">
        <v>100004631</v>
      </c>
      <c r="X1513">
        <v>8005553632</v>
      </c>
      <c r="Y1513" t="s">
        <v>2595</v>
      </c>
      <c r="Z1513" t="s">
        <v>6220</v>
      </c>
      <c r="AA1513" s="13">
        <v>-77.97</v>
      </c>
      <c r="AB1513" s="14">
        <v>42531</v>
      </c>
      <c r="AC1513" t="s">
        <v>37</v>
      </c>
    </row>
    <row r="1514" spans="1:29" x14ac:dyDescent="0.25">
      <c r="A1514" t="str">
        <f>CONCATENATE("Q",ROUNDUP(MONTH(Table1[[#This Row],[Month]])/3,0))</f>
        <v>Q2</v>
      </c>
      <c r="B1514" s="14">
        <f>EOMONTH(Table1[[#This Row],[Credit Date]],-1)+1</f>
        <v>42522</v>
      </c>
      <c r="C1514" t="str">
        <f>CONCATENATE(Table1[[#This Row],[Issuer Last Name]],", ",Table1[[#This Row],[Issuer First Name]])</f>
        <v>No. 061, Employee</v>
      </c>
      <c r="D1514" t="str">
        <f>CONCATENATE(Table1[[#This Row],[Approver Last Name]],", ",Table1[[#This Row],[Approver First Name]])</f>
        <v>No. 046, Employee</v>
      </c>
      <c r="E1514" t="str">
        <f>CONCATENATE(Table1[[#This Row],[Customer Last Name]],", ",Table1[[#This Row],[Customer First Name]])</f>
        <v>No. 12059, Client</v>
      </c>
      <c r="F1514" t="str">
        <f>IF(Table1[[#This Row],[Credit Amount]]&gt;-19.99,"Less than 19.99",IF(Table1[[#This Row],[Credit Amount]]=-20,"20",IF(Table1[[#This Row],[Credit Amount]]&gt;-49.98,"20.01-49.98",IF(Table1[[#This Row],[Credit Amount]]=-49.99,"49.99",IF(Table1[[#This Row],[Credit Amount]]=-50,"50",IF(Table1[[#This Row],[Credit Amount]]&lt;-50.01,"Greater than 50"))))))</f>
        <v>20.01-49.98</v>
      </c>
      <c r="G1514" t="str">
        <f>IF(Table1[[#This Row],[Transaction Type]]="Maintenance","Non-Sales","Sales")</f>
        <v>Sales</v>
      </c>
      <c r="H1514">
        <f>IF(Table1[[#This Row],[Quarter]]="q2",1,"")</f>
        <v>1</v>
      </c>
      <c r="I1514" t="str">
        <f>IF(Table1[[#This Row],[Quarter]]="q3",1,"")</f>
        <v/>
      </c>
      <c r="J1514">
        <f>IF(Table1[[#This Row],[Quarter]]="Q2",Table1[[#This Row],[Credit Amount]],"")</f>
        <v>-27.54</v>
      </c>
      <c r="K1514" t="str">
        <f>IF(Table1[[#This Row],[Quarter]]="Q3",Table1[[#This Row],[Credit Amount]],"")</f>
        <v/>
      </c>
      <c r="L1514">
        <f>IF(Table1[[#This Row],[Transaction Type]]="Upgrade",Table1[[#This Row],[Credit Amount]],IF(Table1[[#This Row],[Transaction Type]]="Activation",Table1[[#This Row],[Credit Amount]],""))</f>
        <v>-27.54</v>
      </c>
      <c r="M1514" t="str">
        <f>IF(Table1[[#This Row],[Transaction Type]]="Maintenance",Table1[[#This Row],[Credit Amount]],"")</f>
        <v/>
      </c>
      <c r="N1514">
        <v>10061</v>
      </c>
      <c r="O1514" t="s">
        <v>2489</v>
      </c>
      <c r="P1514" t="s">
        <v>2550</v>
      </c>
      <c r="Q1514" t="s">
        <v>289</v>
      </c>
      <c r="R1514">
        <v>10046</v>
      </c>
      <c r="S1514" t="s">
        <v>2489</v>
      </c>
      <c r="T1514" t="s">
        <v>2535</v>
      </c>
      <c r="U1514" t="s">
        <v>290</v>
      </c>
      <c r="V1514" t="s">
        <v>103</v>
      </c>
      <c r="W1514">
        <v>100003058</v>
      </c>
      <c r="X1514">
        <v>8005552059</v>
      </c>
      <c r="Y1514" t="s">
        <v>2595</v>
      </c>
      <c r="Z1514" t="s">
        <v>4654</v>
      </c>
      <c r="AA1514" s="13">
        <v>-27.54</v>
      </c>
      <c r="AB1514" s="14">
        <v>42532</v>
      </c>
      <c r="AC1514" t="s">
        <v>35</v>
      </c>
    </row>
    <row r="1515" spans="1:29" x14ac:dyDescent="0.25">
      <c r="A1515" t="str">
        <f>CONCATENATE("Q",ROUNDUP(MONTH(Table1[[#This Row],[Month]])/3,0))</f>
        <v>Q2</v>
      </c>
      <c r="B1515" s="14">
        <f>EOMONTH(Table1[[#This Row],[Credit Date]],-1)+1</f>
        <v>42522</v>
      </c>
      <c r="C1515" t="str">
        <f>CONCATENATE(Table1[[#This Row],[Issuer Last Name]],", ",Table1[[#This Row],[Issuer First Name]])</f>
        <v>No. 061, Employee</v>
      </c>
      <c r="D1515" t="str">
        <f>CONCATENATE(Table1[[#This Row],[Approver Last Name]],", ",Table1[[#This Row],[Approver First Name]])</f>
        <v>No. 046, Employee</v>
      </c>
      <c r="E1515" t="str">
        <f>CONCATENATE(Table1[[#This Row],[Customer Last Name]],", ",Table1[[#This Row],[Customer First Name]])</f>
        <v>No. 11071, Client</v>
      </c>
      <c r="F15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15" t="str">
        <f>IF(Table1[[#This Row],[Transaction Type]]="Maintenance","Non-Sales","Sales")</f>
        <v>Non-Sales</v>
      </c>
      <c r="H1515">
        <f>IF(Table1[[#This Row],[Quarter]]="q2",1,"")</f>
        <v>1</v>
      </c>
      <c r="I1515" t="str">
        <f>IF(Table1[[#This Row],[Quarter]]="q3",1,"")</f>
        <v/>
      </c>
      <c r="J1515">
        <f>IF(Table1[[#This Row],[Quarter]]="Q2",Table1[[#This Row],[Credit Amount]],"")</f>
        <v>-95.74</v>
      </c>
      <c r="K1515" t="str">
        <f>IF(Table1[[#This Row],[Quarter]]="Q3",Table1[[#This Row],[Credit Amount]],"")</f>
        <v/>
      </c>
      <c r="L1515" t="str">
        <f>IF(Table1[[#This Row],[Transaction Type]]="Upgrade",Table1[[#This Row],[Credit Amount]],IF(Table1[[#This Row],[Transaction Type]]="Activation",Table1[[#This Row],[Credit Amount]],""))</f>
        <v/>
      </c>
      <c r="M1515">
        <f>IF(Table1[[#This Row],[Transaction Type]]="Maintenance",Table1[[#This Row],[Credit Amount]],"")</f>
        <v>-95.74</v>
      </c>
      <c r="N1515">
        <v>10061</v>
      </c>
      <c r="O1515" t="s">
        <v>2489</v>
      </c>
      <c r="P1515" t="s">
        <v>2550</v>
      </c>
      <c r="Q1515" t="s">
        <v>289</v>
      </c>
      <c r="R1515">
        <v>10046</v>
      </c>
      <c r="S1515" t="s">
        <v>2489</v>
      </c>
      <c r="T1515" t="s">
        <v>2535</v>
      </c>
      <c r="U1515" t="s">
        <v>290</v>
      </c>
      <c r="V1515" t="s">
        <v>103</v>
      </c>
      <c r="W1515">
        <v>100002070</v>
      </c>
      <c r="X1515">
        <v>8005551071</v>
      </c>
      <c r="Y1515" t="s">
        <v>2595</v>
      </c>
      <c r="Z1515" t="s">
        <v>3666</v>
      </c>
      <c r="AA1515" s="13">
        <v>-95.74</v>
      </c>
      <c r="AB1515" s="14">
        <v>42536</v>
      </c>
      <c r="AC1515" t="s">
        <v>36</v>
      </c>
    </row>
    <row r="1516" spans="1:29" x14ac:dyDescent="0.25">
      <c r="A1516" t="str">
        <f>CONCATENATE("Q",ROUNDUP(MONTH(Table1[[#This Row],[Month]])/3,0))</f>
        <v>Q2</v>
      </c>
      <c r="B1516" s="14">
        <f>EOMONTH(Table1[[#This Row],[Credit Date]],-1)+1</f>
        <v>42522</v>
      </c>
      <c r="C1516" t="str">
        <f>CONCATENATE(Table1[[#This Row],[Issuer Last Name]],", ",Table1[[#This Row],[Issuer First Name]])</f>
        <v>No. 061, Employee</v>
      </c>
      <c r="D1516" t="str">
        <f>CONCATENATE(Table1[[#This Row],[Approver Last Name]],", ",Table1[[#This Row],[Approver First Name]])</f>
        <v>No. 046, Employee</v>
      </c>
      <c r="E1516" t="str">
        <f>CONCATENATE(Table1[[#This Row],[Customer Last Name]],", ",Table1[[#This Row],[Customer First Name]])</f>
        <v>No. 11873, Client</v>
      </c>
      <c r="F1516" t="str">
        <f>IF(Table1[[#This Row],[Credit Amount]]&gt;-19.99,"Less than 19.99",IF(Table1[[#This Row],[Credit Amount]]=-20,"20",IF(Table1[[#This Row],[Credit Amount]]&gt;-49.98,"20.01-49.98",IF(Table1[[#This Row],[Credit Amount]]=-49.99,"49.99",IF(Table1[[#This Row],[Credit Amount]]=-50,"50",IF(Table1[[#This Row],[Credit Amount]]&lt;-50.01,"Greater than 50"))))))</f>
        <v>20.01-49.98</v>
      </c>
      <c r="G1516" t="str">
        <f>IF(Table1[[#This Row],[Transaction Type]]="Maintenance","Non-Sales","Sales")</f>
        <v>Non-Sales</v>
      </c>
      <c r="H1516">
        <f>IF(Table1[[#This Row],[Quarter]]="q2",1,"")</f>
        <v>1</v>
      </c>
      <c r="I1516" t="str">
        <f>IF(Table1[[#This Row],[Quarter]]="q3",1,"")</f>
        <v/>
      </c>
      <c r="J1516">
        <f>IF(Table1[[#This Row],[Quarter]]="Q2",Table1[[#This Row],[Credit Amount]],"")</f>
        <v>-29.88</v>
      </c>
      <c r="K1516" t="str">
        <f>IF(Table1[[#This Row],[Quarter]]="Q3",Table1[[#This Row],[Credit Amount]],"")</f>
        <v/>
      </c>
      <c r="L1516" t="str">
        <f>IF(Table1[[#This Row],[Transaction Type]]="Upgrade",Table1[[#This Row],[Credit Amount]],IF(Table1[[#This Row],[Transaction Type]]="Activation",Table1[[#This Row],[Credit Amount]],""))</f>
        <v/>
      </c>
      <c r="M1516">
        <f>IF(Table1[[#This Row],[Transaction Type]]="Maintenance",Table1[[#This Row],[Credit Amount]],"")</f>
        <v>-29.88</v>
      </c>
      <c r="N1516">
        <v>10061</v>
      </c>
      <c r="O1516" t="s">
        <v>2489</v>
      </c>
      <c r="P1516" t="s">
        <v>2550</v>
      </c>
      <c r="Q1516" t="s">
        <v>289</v>
      </c>
      <c r="R1516">
        <v>10046</v>
      </c>
      <c r="S1516" t="s">
        <v>2489</v>
      </c>
      <c r="T1516" t="s">
        <v>2535</v>
      </c>
      <c r="U1516" t="s">
        <v>290</v>
      </c>
      <c r="V1516" t="s">
        <v>103</v>
      </c>
      <c r="W1516">
        <v>100002872</v>
      </c>
      <c r="X1516">
        <v>8005551873</v>
      </c>
      <c r="Y1516" t="s">
        <v>2595</v>
      </c>
      <c r="Z1516" t="s">
        <v>4468</v>
      </c>
      <c r="AA1516" s="13">
        <v>-29.88</v>
      </c>
      <c r="AB1516" s="14">
        <v>42537</v>
      </c>
      <c r="AC1516" t="s">
        <v>36</v>
      </c>
    </row>
    <row r="1517" spans="1:29" x14ac:dyDescent="0.25">
      <c r="A1517" t="str">
        <f>CONCATENATE("Q",ROUNDUP(MONTH(Table1[[#This Row],[Month]])/3,0))</f>
        <v>Q2</v>
      </c>
      <c r="B1517" s="14">
        <f>EOMONTH(Table1[[#This Row],[Credit Date]],-1)+1</f>
        <v>42522</v>
      </c>
      <c r="C1517" t="str">
        <f>CONCATENATE(Table1[[#This Row],[Issuer Last Name]],", ",Table1[[#This Row],[Issuer First Name]])</f>
        <v>No. 061, Employee</v>
      </c>
      <c r="D1517" t="str">
        <f>CONCATENATE(Table1[[#This Row],[Approver Last Name]],", ",Table1[[#This Row],[Approver First Name]])</f>
        <v>No. 046, Employee</v>
      </c>
      <c r="E1517" t="str">
        <f>CONCATENATE(Table1[[#This Row],[Customer Last Name]],", ",Table1[[#This Row],[Customer First Name]])</f>
        <v>No. 10064, Client</v>
      </c>
      <c r="F15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17" t="str">
        <f>IF(Table1[[#This Row],[Transaction Type]]="Maintenance","Non-Sales","Sales")</f>
        <v>Non-Sales</v>
      </c>
      <c r="H1517">
        <f>IF(Table1[[#This Row],[Quarter]]="q2",1,"")</f>
        <v>1</v>
      </c>
      <c r="I1517" t="str">
        <f>IF(Table1[[#This Row],[Quarter]]="q3",1,"")</f>
        <v/>
      </c>
      <c r="J1517">
        <f>IF(Table1[[#This Row],[Quarter]]="Q2",Table1[[#This Row],[Credit Amount]],"")</f>
        <v>-97.28</v>
      </c>
      <c r="K1517" t="str">
        <f>IF(Table1[[#This Row],[Quarter]]="Q3",Table1[[#This Row],[Credit Amount]],"")</f>
        <v/>
      </c>
      <c r="L1517" t="str">
        <f>IF(Table1[[#This Row],[Transaction Type]]="Upgrade",Table1[[#This Row],[Credit Amount]],IF(Table1[[#This Row],[Transaction Type]]="Activation",Table1[[#This Row],[Credit Amount]],""))</f>
        <v/>
      </c>
      <c r="M1517">
        <f>IF(Table1[[#This Row],[Transaction Type]]="Maintenance",Table1[[#This Row],[Credit Amount]],"")</f>
        <v>-97.28</v>
      </c>
      <c r="N1517">
        <v>10061</v>
      </c>
      <c r="O1517" t="s">
        <v>2489</v>
      </c>
      <c r="P1517" t="s">
        <v>2550</v>
      </c>
      <c r="Q1517" t="s">
        <v>289</v>
      </c>
      <c r="R1517">
        <v>10046</v>
      </c>
      <c r="S1517" t="s">
        <v>2489</v>
      </c>
      <c r="T1517" t="s">
        <v>2535</v>
      </c>
      <c r="U1517" t="s">
        <v>290</v>
      </c>
      <c r="V1517" t="s">
        <v>103</v>
      </c>
      <c r="W1517">
        <v>100001063</v>
      </c>
      <c r="X1517">
        <v>8005550064</v>
      </c>
      <c r="Y1517" t="s">
        <v>2595</v>
      </c>
      <c r="Z1517" t="s">
        <v>2659</v>
      </c>
      <c r="AA1517" s="13">
        <v>-97.28</v>
      </c>
      <c r="AB1517" s="14">
        <v>42538</v>
      </c>
      <c r="AC1517" t="s">
        <v>36</v>
      </c>
    </row>
    <row r="1518" spans="1:29" x14ac:dyDescent="0.25">
      <c r="A1518" t="str">
        <f>CONCATENATE("Q",ROUNDUP(MONTH(Table1[[#This Row],[Month]])/3,0))</f>
        <v>Q2</v>
      </c>
      <c r="B1518" s="14">
        <f>EOMONTH(Table1[[#This Row],[Credit Date]],-1)+1</f>
        <v>42522</v>
      </c>
      <c r="C1518" t="str">
        <f>CONCATENATE(Table1[[#This Row],[Issuer Last Name]],", ",Table1[[#This Row],[Issuer First Name]])</f>
        <v>No. 061, Employee</v>
      </c>
      <c r="D1518" t="str">
        <f>CONCATENATE(Table1[[#This Row],[Approver Last Name]],", ",Table1[[#This Row],[Approver First Name]])</f>
        <v>No. 046, Employee</v>
      </c>
      <c r="E1518" t="str">
        <f>CONCATENATE(Table1[[#This Row],[Customer Last Name]],", ",Table1[[#This Row],[Customer First Name]])</f>
        <v>No. 11675, Client</v>
      </c>
      <c r="F1518" t="str">
        <f>IF(Table1[[#This Row],[Credit Amount]]&gt;-19.99,"Less than 19.99",IF(Table1[[#This Row],[Credit Amount]]=-20,"20",IF(Table1[[#This Row],[Credit Amount]]&gt;-49.98,"20.01-49.98",IF(Table1[[#This Row],[Credit Amount]]=-49.99,"49.99",IF(Table1[[#This Row],[Credit Amount]]=-50,"50",IF(Table1[[#This Row],[Credit Amount]]&lt;-50.01,"Greater than 50"))))))</f>
        <v>Less than 19.99</v>
      </c>
      <c r="G1518" t="str">
        <f>IF(Table1[[#This Row],[Transaction Type]]="Maintenance","Non-Sales","Sales")</f>
        <v>Sales</v>
      </c>
      <c r="H1518">
        <f>IF(Table1[[#This Row],[Quarter]]="q2",1,"")</f>
        <v>1</v>
      </c>
      <c r="I1518" t="str">
        <f>IF(Table1[[#This Row],[Quarter]]="q3",1,"")</f>
        <v/>
      </c>
      <c r="J1518">
        <f>IF(Table1[[#This Row],[Quarter]]="Q2",Table1[[#This Row],[Credit Amount]],"")</f>
        <v>-6.56</v>
      </c>
      <c r="K1518" t="str">
        <f>IF(Table1[[#This Row],[Quarter]]="Q3",Table1[[#This Row],[Credit Amount]],"")</f>
        <v/>
      </c>
      <c r="L1518">
        <f>IF(Table1[[#This Row],[Transaction Type]]="Upgrade",Table1[[#This Row],[Credit Amount]],IF(Table1[[#This Row],[Transaction Type]]="Activation",Table1[[#This Row],[Credit Amount]],""))</f>
        <v>-6.56</v>
      </c>
      <c r="M1518" t="str">
        <f>IF(Table1[[#This Row],[Transaction Type]]="Maintenance",Table1[[#This Row],[Credit Amount]],"")</f>
        <v/>
      </c>
      <c r="N1518">
        <v>10061</v>
      </c>
      <c r="O1518" t="s">
        <v>2489</v>
      </c>
      <c r="P1518" t="s">
        <v>2550</v>
      </c>
      <c r="Q1518" t="s">
        <v>289</v>
      </c>
      <c r="R1518">
        <v>10046</v>
      </c>
      <c r="S1518" t="s">
        <v>2489</v>
      </c>
      <c r="T1518" t="s">
        <v>2535</v>
      </c>
      <c r="U1518" t="s">
        <v>290</v>
      </c>
      <c r="V1518" t="s">
        <v>103</v>
      </c>
      <c r="W1518">
        <v>100002674</v>
      </c>
      <c r="X1518">
        <v>8005551675</v>
      </c>
      <c r="Y1518" t="s">
        <v>2595</v>
      </c>
      <c r="Z1518" t="s">
        <v>4270</v>
      </c>
      <c r="AA1518" s="13">
        <v>-6.56</v>
      </c>
      <c r="AB1518" s="14">
        <v>42548</v>
      </c>
      <c r="AC1518" t="s">
        <v>37</v>
      </c>
    </row>
    <row r="1519" spans="1:29" x14ac:dyDescent="0.25">
      <c r="A1519" t="str">
        <f>CONCATENATE("Q",ROUNDUP(MONTH(Table1[[#This Row],[Month]])/3,0))</f>
        <v>Q2</v>
      </c>
      <c r="B1519" s="14">
        <f>EOMONTH(Table1[[#This Row],[Credit Date]],-1)+1</f>
        <v>42522</v>
      </c>
      <c r="C1519" t="str">
        <f>CONCATENATE(Table1[[#This Row],[Issuer Last Name]],", ",Table1[[#This Row],[Issuer First Name]])</f>
        <v>No. 061, Employee</v>
      </c>
      <c r="D1519" t="str">
        <f>CONCATENATE(Table1[[#This Row],[Approver Last Name]],", ",Table1[[#This Row],[Approver First Name]])</f>
        <v>No. 046, Employee</v>
      </c>
      <c r="E1519" t="str">
        <f>CONCATENATE(Table1[[#This Row],[Customer Last Name]],", ",Table1[[#This Row],[Customer First Name]])</f>
        <v>No. 13305, Client</v>
      </c>
      <c r="F1519" t="str">
        <f>IF(Table1[[#This Row],[Credit Amount]]&gt;-19.99,"Less than 19.99",IF(Table1[[#This Row],[Credit Amount]]=-20,"20",IF(Table1[[#This Row],[Credit Amount]]&gt;-49.98,"20.01-49.98",IF(Table1[[#This Row],[Credit Amount]]=-49.99,"49.99",IF(Table1[[#This Row],[Credit Amount]]=-50,"50",IF(Table1[[#This Row],[Credit Amount]]&lt;-50.01,"Greater than 50"))))))</f>
        <v>20.01-49.98</v>
      </c>
      <c r="G1519" t="str">
        <f>IF(Table1[[#This Row],[Transaction Type]]="Maintenance","Non-Sales","Sales")</f>
        <v>Non-Sales</v>
      </c>
      <c r="H1519">
        <f>IF(Table1[[#This Row],[Quarter]]="q2",1,"")</f>
        <v>1</v>
      </c>
      <c r="I1519" t="str">
        <f>IF(Table1[[#This Row],[Quarter]]="q3",1,"")</f>
        <v/>
      </c>
      <c r="J1519">
        <f>IF(Table1[[#This Row],[Quarter]]="Q2",Table1[[#This Row],[Credit Amount]],"")</f>
        <v>-41.64</v>
      </c>
      <c r="K1519" t="str">
        <f>IF(Table1[[#This Row],[Quarter]]="Q3",Table1[[#This Row],[Credit Amount]],"")</f>
        <v/>
      </c>
      <c r="L1519" t="str">
        <f>IF(Table1[[#This Row],[Transaction Type]]="Upgrade",Table1[[#This Row],[Credit Amount]],IF(Table1[[#This Row],[Transaction Type]]="Activation",Table1[[#This Row],[Credit Amount]],""))</f>
        <v/>
      </c>
      <c r="M1519">
        <f>IF(Table1[[#This Row],[Transaction Type]]="Maintenance",Table1[[#This Row],[Credit Amount]],"")</f>
        <v>-41.64</v>
      </c>
      <c r="N1519">
        <v>10061</v>
      </c>
      <c r="O1519" t="s">
        <v>2489</v>
      </c>
      <c r="P1519" t="s">
        <v>2550</v>
      </c>
      <c r="Q1519" t="s">
        <v>289</v>
      </c>
      <c r="R1519">
        <v>10046</v>
      </c>
      <c r="S1519" t="s">
        <v>2489</v>
      </c>
      <c r="T1519" t="s">
        <v>2535</v>
      </c>
      <c r="U1519" t="s">
        <v>290</v>
      </c>
      <c r="V1519" t="s">
        <v>103</v>
      </c>
      <c r="W1519">
        <v>100004304</v>
      </c>
      <c r="X1519">
        <v>8005553305</v>
      </c>
      <c r="Y1519" t="s">
        <v>2595</v>
      </c>
      <c r="Z1519" t="s">
        <v>5893</v>
      </c>
      <c r="AA1519" s="13">
        <v>-41.64</v>
      </c>
      <c r="AB1519" s="14">
        <v>42549</v>
      </c>
      <c r="AC1519" t="s">
        <v>36</v>
      </c>
    </row>
    <row r="1520" spans="1:29" x14ac:dyDescent="0.25">
      <c r="A1520" t="str">
        <f>CONCATENATE("Q",ROUNDUP(MONTH(Table1[[#This Row],[Month]])/3,0))</f>
        <v>Q3</v>
      </c>
      <c r="B1520" s="14">
        <f>EOMONTH(Table1[[#This Row],[Credit Date]],-1)+1</f>
        <v>42552</v>
      </c>
      <c r="C1520" t="str">
        <f>CONCATENATE(Table1[[#This Row],[Issuer Last Name]],", ",Table1[[#This Row],[Issuer First Name]])</f>
        <v>No. 061, Employee</v>
      </c>
      <c r="D1520" t="str">
        <f>CONCATENATE(Table1[[#This Row],[Approver Last Name]],", ",Table1[[#This Row],[Approver First Name]])</f>
        <v>No. 046, Employee</v>
      </c>
      <c r="E1520" t="str">
        <f>CONCATENATE(Table1[[#This Row],[Customer Last Name]],", ",Table1[[#This Row],[Customer First Name]])</f>
        <v>No. 11164, Client</v>
      </c>
      <c r="F15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0" t="str">
        <f>IF(Table1[[#This Row],[Transaction Type]]="Maintenance","Non-Sales","Sales")</f>
        <v>Sales</v>
      </c>
      <c r="H1520" t="str">
        <f>IF(Table1[[#This Row],[Quarter]]="q2",1,"")</f>
        <v/>
      </c>
      <c r="I1520">
        <f>IF(Table1[[#This Row],[Quarter]]="q3",1,"")</f>
        <v>1</v>
      </c>
      <c r="J1520" t="str">
        <f>IF(Table1[[#This Row],[Quarter]]="Q2",Table1[[#This Row],[Credit Amount]],"")</f>
        <v/>
      </c>
      <c r="K1520">
        <f>IF(Table1[[#This Row],[Quarter]]="Q3",Table1[[#This Row],[Credit Amount]],"")</f>
        <v>-71.69</v>
      </c>
      <c r="L1520">
        <f>IF(Table1[[#This Row],[Transaction Type]]="Upgrade",Table1[[#This Row],[Credit Amount]],IF(Table1[[#This Row],[Transaction Type]]="Activation",Table1[[#This Row],[Credit Amount]],""))</f>
        <v>-71.69</v>
      </c>
      <c r="M1520" t="str">
        <f>IF(Table1[[#This Row],[Transaction Type]]="Maintenance",Table1[[#This Row],[Credit Amount]],"")</f>
        <v/>
      </c>
      <c r="N1520">
        <v>10061</v>
      </c>
      <c r="O1520" t="s">
        <v>2489</v>
      </c>
      <c r="P1520" t="s">
        <v>2550</v>
      </c>
      <c r="Q1520" t="s">
        <v>289</v>
      </c>
      <c r="R1520">
        <v>10046</v>
      </c>
      <c r="S1520" t="s">
        <v>2489</v>
      </c>
      <c r="T1520" t="s">
        <v>2535</v>
      </c>
      <c r="U1520" t="s">
        <v>290</v>
      </c>
      <c r="V1520" t="s">
        <v>103</v>
      </c>
      <c r="W1520">
        <v>100002163</v>
      </c>
      <c r="X1520">
        <v>8005551164</v>
      </c>
      <c r="Y1520" t="s">
        <v>2595</v>
      </c>
      <c r="Z1520" t="s">
        <v>3759</v>
      </c>
      <c r="AA1520" s="13">
        <v>-71.69</v>
      </c>
      <c r="AB1520" s="14">
        <v>42555</v>
      </c>
      <c r="AC1520" t="s">
        <v>37</v>
      </c>
    </row>
    <row r="1521" spans="1:29" x14ac:dyDescent="0.25">
      <c r="A1521" t="str">
        <f>CONCATENATE("Q",ROUNDUP(MONTH(Table1[[#This Row],[Month]])/3,0))</f>
        <v>Q3</v>
      </c>
      <c r="B1521" s="14">
        <f>EOMONTH(Table1[[#This Row],[Credit Date]],-1)+1</f>
        <v>42552</v>
      </c>
      <c r="C1521" t="str">
        <f>CONCATENATE(Table1[[#This Row],[Issuer Last Name]],", ",Table1[[#This Row],[Issuer First Name]])</f>
        <v>No. 061, Employee</v>
      </c>
      <c r="D1521" t="str">
        <f>CONCATENATE(Table1[[#This Row],[Approver Last Name]],", ",Table1[[#This Row],[Approver First Name]])</f>
        <v>No. 046, Employee</v>
      </c>
      <c r="E1521" t="str">
        <f>CONCATENATE(Table1[[#This Row],[Customer Last Name]],", ",Table1[[#This Row],[Customer First Name]])</f>
        <v>No. 10623, Client</v>
      </c>
      <c r="F15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1" t="str">
        <f>IF(Table1[[#This Row],[Transaction Type]]="Maintenance","Non-Sales","Sales")</f>
        <v>Non-Sales</v>
      </c>
      <c r="H1521" t="str">
        <f>IF(Table1[[#This Row],[Quarter]]="q2",1,"")</f>
        <v/>
      </c>
      <c r="I1521">
        <f>IF(Table1[[#This Row],[Quarter]]="q3",1,"")</f>
        <v>1</v>
      </c>
      <c r="J1521" t="str">
        <f>IF(Table1[[#This Row],[Quarter]]="Q2",Table1[[#This Row],[Credit Amount]],"")</f>
        <v/>
      </c>
      <c r="K1521">
        <f>IF(Table1[[#This Row],[Quarter]]="Q3",Table1[[#This Row],[Credit Amount]],"")</f>
        <v>-54.85</v>
      </c>
      <c r="L1521" t="str">
        <f>IF(Table1[[#This Row],[Transaction Type]]="Upgrade",Table1[[#This Row],[Credit Amount]],IF(Table1[[#This Row],[Transaction Type]]="Activation",Table1[[#This Row],[Credit Amount]],""))</f>
        <v/>
      </c>
      <c r="M1521">
        <f>IF(Table1[[#This Row],[Transaction Type]]="Maintenance",Table1[[#This Row],[Credit Amount]],"")</f>
        <v>-54.85</v>
      </c>
      <c r="N1521">
        <v>10061</v>
      </c>
      <c r="O1521" t="s">
        <v>2489</v>
      </c>
      <c r="P1521" t="s">
        <v>2550</v>
      </c>
      <c r="Q1521" t="s">
        <v>289</v>
      </c>
      <c r="R1521">
        <v>10046</v>
      </c>
      <c r="S1521" t="s">
        <v>2489</v>
      </c>
      <c r="T1521" t="s">
        <v>2535</v>
      </c>
      <c r="U1521" t="s">
        <v>290</v>
      </c>
      <c r="V1521" t="s">
        <v>103</v>
      </c>
      <c r="W1521">
        <v>100001622</v>
      </c>
      <c r="X1521">
        <v>8005550623</v>
      </c>
      <c r="Y1521" t="s">
        <v>2595</v>
      </c>
      <c r="Z1521" t="s">
        <v>3218</v>
      </c>
      <c r="AA1521" s="13">
        <v>-54.85</v>
      </c>
      <c r="AB1521" s="14">
        <v>42556</v>
      </c>
      <c r="AC1521" t="s">
        <v>36</v>
      </c>
    </row>
    <row r="1522" spans="1:29" x14ac:dyDescent="0.25">
      <c r="A1522" t="str">
        <f>CONCATENATE("Q",ROUNDUP(MONTH(Table1[[#This Row],[Month]])/3,0))</f>
        <v>Q3</v>
      </c>
      <c r="B1522" s="14">
        <f>EOMONTH(Table1[[#This Row],[Credit Date]],-1)+1</f>
        <v>42552</v>
      </c>
      <c r="C1522" t="str">
        <f>CONCATENATE(Table1[[#This Row],[Issuer Last Name]],", ",Table1[[#This Row],[Issuer First Name]])</f>
        <v>No. 061, Employee</v>
      </c>
      <c r="D1522" t="str">
        <f>CONCATENATE(Table1[[#This Row],[Approver Last Name]],", ",Table1[[#This Row],[Approver First Name]])</f>
        <v>No. 061, Employee</v>
      </c>
      <c r="E1522" t="str">
        <f>CONCATENATE(Table1[[#This Row],[Customer Last Name]],", ",Table1[[#This Row],[Customer First Name]])</f>
        <v>No. 10440, Client</v>
      </c>
      <c r="F1522" t="str">
        <f>IF(Table1[[#This Row],[Credit Amount]]&gt;-19.99,"Less than 19.99",IF(Table1[[#This Row],[Credit Amount]]=-20,"20",IF(Table1[[#This Row],[Credit Amount]]&gt;-49.98,"20.01-49.98",IF(Table1[[#This Row],[Credit Amount]]=-49.99,"49.99",IF(Table1[[#This Row],[Credit Amount]]=-50,"50",IF(Table1[[#This Row],[Credit Amount]]&lt;-50.01,"Greater than 50"))))))</f>
        <v>20.01-49.98</v>
      </c>
      <c r="G1522" t="str">
        <f>IF(Table1[[#This Row],[Transaction Type]]="Maintenance","Non-Sales","Sales")</f>
        <v>Non-Sales</v>
      </c>
      <c r="H1522" t="str">
        <f>IF(Table1[[#This Row],[Quarter]]="q2",1,"")</f>
        <v/>
      </c>
      <c r="I1522">
        <f>IF(Table1[[#This Row],[Quarter]]="q3",1,"")</f>
        <v>1</v>
      </c>
      <c r="J1522" t="str">
        <f>IF(Table1[[#This Row],[Quarter]]="Q2",Table1[[#This Row],[Credit Amount]],"")</f>
        <v/>
      </c>
      <c r="K1522">
        <f>IF(Table1[[#This Row],[Quarter]]="Q3",Table1[[#This Row],[Credit Amount]],"")</f>
        <v>-39.619999999999997</v>
      </c>
      <c r="L1522" t="str">
        <f>IF(Table1[[#This Row],[Transaction Type]]="Upgrade",Table1[[#This Row],[Credit Amount]],IF(Table1[[#This Row],[Transaction Type]]="Activation",Table1[[#This Row],[Credit Amount]],""))</f>
        <v/>
      </c>
      <c r="M1522">
        <f>IF(Table1[[#This Row],[Transaction Type]]="Maintenance",Table1[[#This Row],[Credit Amount]],"")</f>
        <v>-39.619999999999997</v>
      </c>
      <c r="N1522">
        <v>10061</v>
      </c>
      <c r="O1522" t="s">
        <v>2489</v>
      </c>
      <c r="P1522" t="s">
        <v>2550</v>
      </c>
      <c r="Q1522" t="s">
        <v>289</v>
      </c>
      <c r="R1522">
        <v>10061</v>
      </c>
      <c r="S1522" t="s">
        <v>2489</v>
      </c>
      <c r="T1522" t="s">
        <v>2550</v>
      </c>
      <c r="U1522" t="s">
        <v>289</v>
      </c>
      <c r="V1522" t="s">
        <v>103</v>
      </c>
      <c r="W1522">
        <v>100001439</v>
      </c>
      <c r="X1522">
        <v>8005550440</v>
      </c>
      <c r="Y1522" t="s">
        <v>2595</v>
      </c>
      <c r="Z1522" t="s">
        <v>3035</v>
      </c>
      <c r="AA1522" s="13">
        <v>-39.619999999999997</v>
      </c>
      <c r="AB1522" s="14">
        <v>42560</v>
      </c>
      <c r="AC1522" t="s">
        <v>36</v>
      </c>
    </row>
    <row r="1523" spans="1:29" x14ac:dyDescent="0.25">
      <c r="A1523" t="str">
        <f>CONCATENATE("Q",ROUNDUP(MONTH(Table1[[#This Row],[Month]])/3,0))</f>
        <v>Q3</v>
      </c>
      <c r="B1523" s="14">
        <f>EOMONTH(Table1[[#This Row],[Credit Date]],-1)+1</f>
        <v>42552</v>
      </c>
      <c r="C1523" t="str">
        <f>CONCATENATE(Table1[[#This Row],[Issuer Last Name]],", ",Table1[[#This Row],[Issuer First Name]])</f>
        <v>No. 061, Employee</v>
      </c>
      <c r="D1523" t="str">
        <f>CONCATENATE(Table1[[#This Row],[Approver Last Name]],", ",Table1[[#This Row],[Approver First Name]])</f>
        <v>No. 061, Employee</v>
      </c>
      <c r="E1523" t="str">
        <f>CONCATENATE(Table1[[#This Row],[Customer Last Name]],", ",Table1[[#This Row],[Customer First Name]])</f>
        <v>No. 12198, Client</v>
      </c>
      <c r="F1523" t="str">
        <f>IF(Table1[[#This Row],[Credit Amount]]&gt;-19.99,"Less than 19.99",IF(Table1[[#This Row],[Credit Amount]]=-20,"20",IF(Table1[[#This Row],[Credit Amount]]&gt;-49.98,"20.01-49.98",IF(Table1[[#This Row],[Credit Amount]]=-49.99,"49.99",IF(Table1[[#This Row],[Credit Amount]]=-50,"50",IF(Table1[[#This Row],[Credit Amount]]&lt;-50.01,"Greater than 50"))))))</f>
        <v>20.01-49.98</v>
      </c>
      <c r="G1523" t="str">
        <f>IF(Table1[[#This Row],[Transaction Type]]="Maintenance","Non-Sales","Sales")</f>
        <v>Non-Sales</v>
      </c>
      <c r="H1523" t="str">
        <f>IF(Table1[[#This Row],[Quarter]]="q2",1,"")</f>
        <v/>
      </c>
      <c r="I1523">
        <f>IF(Table1[[#This Row],[Quarter]]="q3",1,"")</f>
        <v>1</v>
      </c>
      <c r="J1523" t="str">
        <f>IF(Table1[[#This Row],[Quarter]]="Q2",Table1[[#This Row],[Credit Amount]],"")</f>
        <v/>
      </c>
      <c r="K1523">
        <f>IF(Table1[[#This Row],[Quarter]]="Q3",Table1[[#This Row],[Credit Amount]],"")</f>
        <v>-20.82</v>
      </c>
      <c r="L1523" t="str">
        <f>IF(Table1[[#This Row],[Transaction Type]]="Upgrade",Table1[[#This Row],[Credit Amount]],IF(Table1[[#This Row],[Transaction Type]]="Activation",Table1[[#This Row],[Credit Amount]],""))</f>
        <v/>
      </c>
      <c r="M1523">
        <f>IF(Table1[[#This Row],[Transaction Type]]="Maintenance",Table1[[#This Row],[Credit Amount]],"")</f>
        <v>-20.82</v>
      </c>
      <c r="N1523">
        <v>10061</v>
      </c>
      <c r="O1523" t="s">
        <v>2489</v>
      </c>
      <c r="P1523" t="s">
        <v>2550</v>
      </c>
      <c r="Q1523" t="s">
        <v>289</v>
      </c>
      <c r="R1523">
        <v>10061</v>
      </c>
      <c r="S1523" t="s">
        <v>2489</v>
      </c>
      <c r="T1523" t="s">
        <v>2550</v>
      </c>
      <c r="U1523" t="s">
        <v>289</v>
      </c>
      <c r="V1523" t="s">
        <v>103</v>
      </c>
      <c r="W1523">
        <v>100003197</v>
      </c>
      <c r="X1523">
        <v>8005552198</v>
      </c>
      <c r="Y1523" t="s">
        <v>2595</v>
      </c>
      <c r="Z1523" t="s">
        <v>4793</v>
      </c>
      <c r="AA1523" s="13">
        <v>-20.82</v>
      </c>
      <c r="AB1523" s="14">
        <v>42563</v>
      </c>
      <c r="AC1523" t="s">
        <v>36</v>
      </c>
    </row>
    <row r="1524" spans="1:29" x14ac:dyDescent="0.25">
      <c r="A1524" t="str">
        <f>CONCATENATE("Q",ROUNDUP(MONTH(Table1[[#This Row],[Month]])/3,0))</f>
        <v>Q3</v>
      </c>
      <c r="B1524" s="14">
        <f>EOMONTH(Table1[[#This Row],[Credit Date]],-1)+1</f>
        <v>42552</v>
      </c>
      <c r="C1524" t="str">
        <f>CONCATENATE(Table1[[#This Row],[Issuer Last Name]],", ",Table1[[#This Row],[Issuer First Name]])</f>
        <v>No. 061, Employee</v>
      </c>
      <c r="D1524" t="str">
        <f>CONCATENATE(Table1[[#This Row],[Approver Last Name]],", ",Table1[[#This Row],[Approver First Name]])</f>
        <v>No. 046, Employee</v>
      </c>
      <c r="E1524" t="str">
        <f>CONCATENATE(Table1[[#This Row],[Customer Last Name]],", ",Table1[[#This Row],[Customer First Name]])</f>
        <v>No. 11379, Client</v>
      </c>
      <c r="F15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4" t="str">
        <f>IF(Table1[[#This Row],[Transaction Type]]="Maintenance","Non-Sales","Sales")</f>
        <v>Non-Sales</v>
      </c>
      <c r="H1524" t="str">
        <f>IF(Table1[[#This Row],[Quarter]]="q2",1,"")</f>
        <v/>
      </c>
      <c r="I1524">
        <f>IF(Table1[[#This Row],[Quarter]]="q3",1,"")</f>
        <v>1</v>
      </c>
      <c r="J1524" t="str">
        <f>IF(Table1[[#This Row],[Quarter]]="Q2",Table1[[#This Row],[Credit Amount]],"")</f>
        <v/>
      </c>
      <c r="K1524">
        <f>IF(Table1[[#This Row],[Quarter]]="Q3",Table1[[#This Row],[Credit Amount]],"")</f>
        <v>-73.239999999999995</v>
      </c>
      <c r="L1524" t="str">
        <f>IF(Table1[[#This Row],[Transaction Type]]="Upgrade",Table1[[#This Row],[Credit Amount]],IF(Table1[[#This Row],[Transaction Type]]="Activation",Table1[[#This Row],[Credit Amount]],""))</f>
        <v/>
      </c>
      <c r="M1524">
        <f>IF(Table1[[#This Row],[Transaction Type]]="Maintenance",Table1[[#This Row],[Credit Amount]],"")</f>
        <v>-73.239999999999995</v>
      </c>
      <c r="N1524">
        <v>10061</v>
      </c>
      <c r="O1524" t="s">
        <v>2489</v>
      </c>
      <c r="P1524" t="s">
        <v>2550</v>
      </c>
      <c r="Q1524" t="s">
        <v>289</v>
      </c>
      <c r="R1524">
        <v>10046</v>
      </c>
      <c r="S1524" t="s">
        <v>2489</v>
      </c>
      <c r="T1524" t="s">
        <v>2535</v>
      </c>
      <c r="U1524" t="s">
        <v>290</v>
      </c>
      <c r="V1524" t="s">
        <v>103</v>
      </c>
      <c r="W1524">
        <v>100002378</v>
      </c>
      <c r="X1524">
        <v>8005551379</v>
      </c>
      <c r="Y1524" t="s">
        <v>2595</v>
      </c>
      <c r="Z1524" t="s">
        <v>3974</v>
      </c>
      <c r="AA1524" s="13">
        <v>-73.239999999999995</v>
      </c>
      <c r="AB1524" s="14">
        <v>42567</v>
      </c>
      <c r="AC1524" t="s">
        <v>36</v>
      </c>
    </row>
    <row r="1525" spans="1:29" x14ac:dyDescent="0.25">
      <c r="A1525" t="str">
        <f>CONCATENATE("Q",ROUNDUP(MONTH(Table1[[#This Row],[Month]])/3,0))</f>
        <v>Q3</v>
      </c>
      <c r="B1525" s="14">
        <f>EOMONTH(Table1[[#This Row],[Credit Date]],-1)+1</f>
        <v>42552</v>
      </c>
      <c r="C1525" t="str">
        <f>CONCATENATE(Table1[[#This Row],[Issuer Last Name]],", ",Table1[[#This Row],[Issuer First Name]])</f>
        <v>No. 061, Employee</v>
      </c>
      <c r="D1525" t="str">
        <f>CONCATENATE(Table1[[#This Row],[Approver Last Name]],", ",Table1[[#This Row],[Approver First Name]])</f>
        <v>No. 061, Employee</v>
      </c>
      <c r="E1525" t="str">
        <f>CONCATENATE(Table1[[#This Row],[Customer Last Name]],", ",Table1[[#This Row],[Customer First Name]])</f>
        <v>No. 11547, Client</v>
      </c>
      <c r="F1525" t="str">
        <f>IF(Table1[[#This Row],[Credit Amount]]&gt;-19.99,"Less than 19.99",IF(Table1[[#This Row],[Credit Amount]]=-20,"20",IF(Table1[[#This Row],[Credit Amount]]&gt;-49.98,"20.01-49.98",IF(Table1[[#This Row],[Credit Amount]]=-49.99,"49.99",IF(Table1[[#This Row],[Credit Amount]]=-50,"50",IF(Table1[[#This Row],[Credit Amount]]&lt;-50.01,"Greater than 50"))))))</f>
        <v>20.01-49.98</v>
      </c>
      <c r="G1525" t="str">
        <f>IF(Table1[[#This Row],[Transaction Type]]="Maintenance","Non-Sales","Sales")</f>
        <v>Non-Sales</v>
      </c>
      <c r="H1525" t="str">
        <f>IF(Table1[[#This Row],[Quarter]]="q2",1,"")</f>
        <v/>
      </c>
      <c r="I1525">
        <f>IF(Table1[[#This Row],[Quarter]]="q3",1,"")</f>
        <v>1</v>
      </c>
      <c r="J1525" t="str">
        <f>IF(Table1[[#This Row],[Quarter]]="Q2",Table1[[#This Row],[Credit Amount]],"")</f>
        <v/>
      </c>
      <c r="K1525">
        <f>IF(Table1[[#This Row],[Quarter]]="Q3",Table1[[#This Row],[Credit Amount]],"")</f>
        <v>-41.63</v>
      </c>
      <c r="L1525" t="str">
        <f>IF(Table1[[#This Row],[Transaction Type]]="Upgrade",Table1[[#This Row],[Credit Amount]],IF(Table1[[#This Row],[Transaction Type]]="Activation",Table1[[#This Row],[Credit Amount]],""))</f>
        <v/>
      </c>
      <c r="M1525">
        <f>IF(Table1[[#This Row],[Transaction Type]]="Maintenance",Table1[[#This Row],[Credit Amount]],"")</f>
        <v>-41.63</v>
      </c>
      <c r="N1525">
        <v>10061</v>
      </c>
      <c r="O1525" t="s">
        <v>2489</v>
      </c>
      <c r="P1525" t="s">
        <v>2550</v>
      </c>
      <c r="Q1525" t="s">
        <v>289</v>
      </c>
      <c r="R1525">
        <v>10061</v>
      </c>
      <c r="S1525" t="s">
        <v>2489</v>
      </c>
      <c r="T1525" t="s">
        <v>2550</v>
      </c>
      <c r="U1525" t="s">
        <v>289</v>
      </c>
      <c r="V1525" t="s">
        <v>103</v>
      </c>
      <c r="W1525">
        <v>100002546</v>
      </c>
      <c r="X1525">
        <v>8005551547</v>
      </c>
      <c r="Y1525" t="s">
        <v>2595</v>
      </c>
      <c r="Z1525" t="s">
        <v>4142</v>
      </c>
      <c r="AA1525" s="13">
        <v>-41.63</v>
      </c>
      <c r="AB1525" s="14">
        <v>42570</v>
      </c>
      <c r="AC1525" t="s">
        <v>36</v>
      </c>
    </row>
    <row r="1526" spans="1:29" x14ac:dyDescent="0.25">
      <c r="A1526" t="str">
        <f>CONCATENATE("Q",ROUNDUP(MONTH(Table1[[#This Row],[Month]])/3,0))</f>
        <v>Q3</v>
      </c>
      <c r="B1526" s="14">
        <f>EOMONTH(Table1[[#This Row],[Credit Date]],-1)+1</f>
        <v>42552</v>
      </c>
      <c r="C1526" t="str">
        <f>CONCATENATE(Table1[[#This Row],[Issuer Last Name]],", ",Table1[[#This Row],[Issuer First Name]])</f>
        <v>No. 061, Employee</v>
      </c>
      <c r="D1526" t="str">
        <f>CONCATENATE(Table1[[#This Row],[Approver Last Name]],", ",Table1[[#This Row],[Approver First Name]])</f>
        <v>No. 046, Employee</v>
      </c>
      <c r="E1526" t="str">
        <f>CONCATENATE(Table1[[#This Row],[Customer Last Name]],", ",Table1[[#This Row],[Customer First Name]])</f>
        <v>No. 12417, Client</v>
      </c>
      <c r="F15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6" t="str">
        <f>IF(Table1[[#This Row],[Transaction Type]]="Maintenance","Non-Sales","Sales")</f>
        <v>Non-Sales</v>
      </c>
      <c r="H1526" t="str">
        <f>IF(Table1[[#This Row],[Quarter]]="q2",1,"")</f>
        <v/>
      </c>
      <c r="I1526">
        <f>IF(Table1[[#This Row],[Quarter]]="q3",1,"")</f>
        <v>1</v>
      </c>
      <c r="J1526" t="str">
        <f>IF(Table1[[#This Row],[Quarter]]="Q2",Table1[[#This Row],[Credit Amount]],"")</f>
        <v/>
      </c>
      <c r="K1526">
        <f>IF(Table1[[#This Row],[Quarter]]="Q3",Table1[[#This Row],[Credit Amount]],"")</f>
        <v>-92.1</v>
      </c>
      <c r="L1526" t="str">
        <f>IF(Table1[[#This Row],[Transaction Type]]="Upgrade",Table1[[#This Row],[Credit Amount]],IF(Table1[[#This Row],[Transaction Type]]="Activation",Table1[[#This Row],[Credit Amount]],""))</f>
        <v/>
      </c>
      <c r="M1526">
        <f>IF(Table1[[#This Row],[Transaction Type]]="Maintenance",Table1[[#This Row],[Credit Amount]],"")</f>
        <v>-92.1</v>
      </c>
      <c r="N1526">
        <v>10061</v>
      </c>
      <c r="O1526" t="s">
        <v>2489</v>
      </c>
      <c r="P1526" t="s">
        <v>2550</v>
      </c>
      <c r="Q1526" t="s">
        <v>289</v>
      </c>
      <c r="R1526">
        <v>10046</v>
      </c>
      <c r="S1526" t="s">
        <v>2489</v>
      </c>
      <c r="T1526" t="s">
        <v>2535</v>
      </c>
      <c r="U1526" t="s">
        <v>290</v>
      </c>
      <c r="V1526" t="s">
        <v>103</v>
      </c>
      <c r="W1526">
        <v>100003416</v>
      </c>
      <c r="X1526">
        <v>8005552417</v>
      </c>
      <c r="Y1526" t="s">
        <v>2595</v>
      </c>
      <c r="Z1526" t="s">
        <v>5012</v>
      </c>
      <c r="AA1526" s="13">
        <v>-92.1</v>
      </c>
      <c r="AB1526" s="14">
        <v>42570</v>
      </c>
      <c r="AC1526" t="s">
        <v>36</v>
      </c>
    </row>
    <row r="1527" spans="1:29" x14ac:dyDescent="0.25">
      <c r="A1527" t="str">
        <f>CONCATENATE("Q",ROUNDUP(MONTH(Table1[[#This Row],[Month]])/3,0))</f>
        <v>Q3</v>
      </c>
      <c r="B1527" s="14">
        <f>EOMONTH(Table1[[#This Row],[Credit Date]],-1)+1</f>
        <v>42552</v>
      </c>
      <c r="C1527" t="str">
        <f>CONCATENATE(Table1[[#This Row],[Issuer Last Name]],", ",Table1[[#This Row],[Issuer First Name]])</f>
        <v>No. 061, Employee</v>
      </c>
      <c r="D1527" t="str">
        <f>CONCATENATE(Table1[[#This Row],[Approver Last Name]],", ",Table1[[#This Row],[Approver First Name]])</f>
        <v>No. 061, Employee</v>
      </c>
      <c r="E1527" t="str">
        <f>CONCATENATE(Table1[[#This Row],[Customer Last Name]],", ",Table1[[#This Row],[Customer First Name]])</f>
        <v>No. 13814, Client</v>
      </c>
      <c r="F1527" t="str">
        <f>IF(Table1[[#This Row],[Credit Amount]]&gt;-19.99,"Less than 19.99",IF(Table1[[#This Row],[Credit Amount]]=-20,"20",IF(Table1[[#This Row],[Credit Amount]]&gt;-49.98,"20.01-49.98",IF(Table1[[#This Row],[Credit Amount]]=-49.99,"49.99",IF(Table1[[#This Row],[Credit Amount]]=-50,"50",IF(Table1[[#This Row],[Credit Amount]]&lt;-50.01,"Greater than 50"))))))</f>
        <v>20.01-49.98</v>
      </c>
      <c r="G1527" t="str">
        <f>IF(Table1[[#This Row],[Transaction Type]]="Maintenance","Non-Sales","Sales")</f>
        <v>Non-Sales</v>
      </c>
      <c r="H1527" t="str">
        <f>IF(Table1[[#This Row],[Quarter]]="q2",1,"")</f>
        <v/>
      </c>
      <c r="I1527">
        <f>IF(Table1[[#This Row],[Quarter]]="q3",1,"")</f>
        <v>1</v>
      </c>
      <c r="J1527" t="str">
        <f>IF(Table1[[#This Row],[Quarter]]="Q2",Table1[[#This Row],[Credit Amount]],"")</f>
        <v/>
      </c>
      <c r="K1527">
        <f>IF(Table1[[#This Row],[Quarter]]="Q3",Table1[[#This Row],[Credit Amount]],"")</f>
        <v>-39.35</v>
      </c>
      <c r="L1527" t="str">
        <f>IF(Table1[[#This Row],[Transaction Type]]="Upgrade",Table1[[#This Row],[Credit Amount]],IF(Table1[[#This Row],[Transaction Type]]="Activation",Table1[[#This Row],[Credit Amount]],""))</f>
        <v/>
      </c>
      <c r="M1527">
        <f>IF(Table1[[#This Row],[Transaction Type]]="Maintenance",Table1[[#This Row],[Credit Amount]],"")</f>
        <v>-39.35</v>
      </c>
      <c r="N1527">
        <v>10061</v>
      </c>
      <c r="O1527" t="s">
        <v>2489</v>
      </c>
      <c r="P1527" t="s">
        <v>2550</v>
      </c>
      <c r="Q1527" t="s">
        <v>289</v>
      </c>
      <c r="R1527">
        <v>10061</v>
      </c>
      <c r="S1527" t="s">
        <v>2489</v>
      </c>
      <c r="T1527" t="s">
        <v>2550</v>
      </c>
      <c r="U1527" t="s">
        <v>289</v>
      </c>
      <c r="V1527" t="s">
        <v>103</v>
      </c>
      <c r="W1527">
        <v>100004813</v>
      </c>
      <c r="X1527">
        <v>8005553814</v>
      </c>
      <c r="Y1527" t="s">
        <v>2595</v>
      </c>
      <c r="Z1527" t="s">
        <v>6402</v>
      </c>
      <c r="AA1527" s="13">
        <v>-39.35</v>
      </c>
      <c r="AB1527" s="14">
        <v>42570</v>
      </c>
      <c r="AC1527" t="s">
        <v>36</v>
      </c>
    </row>
    <row r="1528" spans="1:29" x14ac:dyDescent="0.25">
      <c r="A1528" t="str">
        <f>CONCATENATE("Q",ROUNDUP(MONTH(Table1[[#This Row],[Month]])/3,0))</f>
        <v>Q3</v>
      </c>
      <c r="B1528" s="14">
        <f>EOMONTH(Table1[[#This Row],[Credit Date]],-1)+1</f>
        <v>42552</v>
      </c>
      <c r="C1528" t="str">
        <f>CONCATENATE(Table1[[#This Row],[Issuer Last Name]],", ",Table1[[#This Row],[Issuer First Name]])</f>
        <v>No. 061, Employee</v>
      </c>
      <c r="D1528" t="str">
        <f>CONCATENATE(Table1[[#This Row],[Approver Last Name]],", ",Table1[[#This Row],[Approver First Name]])</f>
        <v>No. 046, Employee</v>
      </c>
      <c r="E1528" t="str">
        <f>CONCATENATE(Table1[[#This Row],[Customer Last Name]],", ",Table1[[#This Row],[Customer First Name]])</f>
        <v>No. 10987, Client</v>
      </c>
      <c r="F15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8" t="str">
        <f>IF(Table1[[#This Row],[Transaction Type]]="Maintenance","Non-Sales","Sales")</f>
        <v>Non-Sales</v>
      </c>
      <c r="H1528" t="str">
        <f>IF(Table1[[#This Row],[Quarter]]="q2",1,"")</f>
        <v/>
      </c>
      <c r="I1528">
        <f>IF(Table1[[#This Row],[Quarter]]="q3",1,"")</f>
        <v>1</v>
      </c>
      <c r="J1528" t="str">
        <f>IF(Table1[[#This Row],[Quarter]]="Q2",Table1[[#This Row],[Credit Amount]],"")</f>
        <v/>
      </c>
      <c r="K1528">
        <f>IF(Table1[[#This Row],[Quarter]]="Q3",Table1[[#This Row],[Credit Amount]],"")</f>
        <v>-80.61</v>
      </c>
      <c r="L1528" t="str">
        <f>IF(Table1[[#This Row],[Transaction Type]]="Upgrade",Table1[[#This Row],[Credit Amount]],IF(Table1[[#This Row],[Transaction Type]]="Activation",Table1[[#This Row],[Credit Amount]],""))</f>
        <v/>
      </c>
      <c r="M1528">
        <f>IF(Table1[[#This Row],[Transaction Type]]="Maintenance",Table1[[#This Row],[Credit Amount]],"")</f>
        <v>-80.61</v>
      </c>
      <c r="N1528">
        <v>10061</v>
      </c>
      <c r="O1528" t="s">
        <v>2489</v>
      </c>
      <c r="P1528" t="s">
        <v>2550</v>
      </c>
      <c r="Q1528" t="s">
        <v>289</v>
      </c>
      <c r="R1528">
        <v>10046</v>
      </c>
      <c r="S1528" t="s">
        <v>2489</v>
      </c>
      <c r="T1528" t="s">
        <v>2535</v>
      </c>
      <c r="U1528" t="s">
        <v>290</v>
      </c>
      <c r="V1528" t="s">
        <v>103</v>
      </c>
      <c r="W1528">
        <v>100001986</v>
      </c>
      <c r="X1528">
        <v>8005550987</v>
      </c>
      <c r="Y1528" t="s">
        <v>2595</v>
      </c>
      <c r="Z1528" t="s">
        <v>3582</v>
      </c>
      <c r="AA1528" s="13">
        <v>-80.61</v>
      </c>
      <c r="AB1528" s="14">
        <v>42579</v>
      </c>
      <c r="AC1528" t="s">
        <v>36</v>
      </c>
    </row>
    <row r="1529" spans="1:29" x14ac:dyDescent="0.25">
      <c r="A1529" t="str">
        <f>CONCATENATE("Q",ROUNDUP(MONTH(Table1[[#This Row],[Month]])/3,0))</f>
        <v>Q3</v>
      </c>
      <c r="B1529" s="14">
        <f>EOMONTH(Table1[[#This Row],[Credit Date]],-1)+1</f>
        <v>42552</v>
      </c>
      <c r="C1529" t="str">
        <f>CONCATENATE(Table1[[#This Row],[Issuer Last Name]],", ",Table1[[#This Row],[Issuer First Name]])</f>
        <v>No. 061, Employee</v>
      </c>
      <c r="D1529" t="str">
        <f>CONCATENATE(Table1[[#This Row],[Approver Last Name]],", ",Table1[[#This Row],[Approver First Name]])</f>
        <v>No. 046, Employee</v>
      </c>
      <c r="E1529" t="str">
        <f>CONCATENATE(Table1[[#This Row],[Customer Last Name]],", ",Table1[[#This Row],[Customer First Name]])</f>
        <v>No. 13728, Client</v>
      </c>
      <c r="F15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29" t="str">
        <f>IF(Table1[[#This Row],[Transaction Type]]="Maintenance","Non-Sales","Sales")</f>
        <v>Non-Sales</v>
      </c>
      <c r="H1529" t="str">
        <f>IF(Table1[[#This Row],[Quarter]]="q2",1,"")</f>
        <v/>
      </c>
      <c r="I1529">
        <f>IF(Table1[[#This Row],[Quarter]]="q3",1,"")</f>
        <v>1</v>
      </c>
      <c r="J1529" t="str">
        <f>IF(Table1[[#This Row],[Quarter]]="Q2",Table1[[#This Row],[Credit Amount]],"")</f>
        <v/>
      </c>
      <c r="K1529">
        <f>IF(Table1[[#This Row],[Quarter]]="Q3",Table1[[#This Row],[Credit Amount]],"")</f>
        <v>-61.17</v>
      </c>
      <c r="L1529" t="str">
        <f>IF(Table1[[#This Row],[Transaction Type]]="Upgrade",Table1[[#This Row],[Credit Amount]],IF(Table1[[#This Row],[Transaction Type]]="Activation",Table1[[#This Row],[Credit Amount]],""))</f>
        <v/>
      </c>
      <c r="M1529">
        <f>IF(Table1[[#This Row],[Transaction Type]]="Maintenance",Table1[[#This Row],[Credit Amount]],"")</f>
        <v>-61.17</v>
      </c>
      <c r="N1529">
        <v>10061</v>
      </c>
      <c r="O1529" t="s">
        <v>2489</v>
      </c>
      <c r="P1529" t="s">
        <v>2550</v>
      </c>
      <c r="Q1529" t="s">
        <v>289</v>
      </c>
      <c r="R1529">
        <v>10046</v>
      </c>
      <c r="S1529" t="s">
        <v>2489</v>
      </c>
      <c r="T1529" t="s">
        <v>2535</v>
      </c>
      <c r="U1529" t="s">
        <v>290</v>
      </c>
      <c r="V1529" t="s">
        <v>103</v>
      </c>
      <c r="W1529">
        <v>100004727</v>
      </c>
      <c r="X1529">
        <v>8005553728</v>
      </c>
      <c r="Y1529" t="s">
        <v>2595</v>
      </c>
      <c r="Z1529" t="s">
        <v>6316</v>
      </c>
      <c r="AA1529" s="13">
        <v>-61.17</v>
      </c>
      <c r="AB1529" s="14">
        <v>42579</v>
      </c>
      <c r="AC1529" t="s">
        <v>36</v>
      </c>
    </row>
    <row r="1530" spans="1:29" x14ac:dyDescent="0.25">
      <c r="A1530" t="str">
        <f>CONCATENATE("Q",ROUNDUP(MONTH(Table1[[#This Row],[Month]])/3,0))</f>
        <v>Q3</v>
      </c>
      <c r="B1530" s="14">
        <f>EOMONTH(Table1[[#This Row],[Credit Date]],-1)+1</f>
        <v>42552</v>
      </c>
      <c r="C1530" t="str">
        <f>CONCATENATE(Table1[[#This Row],[Issuer Last Name]],", ",Table1[[#This Row],[Issuer First Name]])</f>
        <v>No. 061, Employee</v>
      </c>
      <c r="D1530" t="str">
        <f>CONCATENATE(Table1[[#This Row],[Approver Last Name]],", ",Table1[[#This Row],[Approver First Name]])</f>
        <v>No. 046, Employee</v>
      </c>
      <c r="E1530" t="str">
        <f>CONCATENATE(Table1[[#This Row],[Customer Last Name]],", ",Table1[[#This Row],[Customer First Name]])</f>
        <v>No. 11660, Client</v>
      </c>
      <c r="F15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0" t="str">
        <f>IF(Table1[[#This Row],[Transaction Type]]="Maintenance","Non-Sales","Sales")</f>
        <v>Non-Sales</v>
      </c>
      <c r="H1530" t="str">
        <f>IF(Table1[[#This Row],[Quarter]]="q2",1,"")</f>
        <v/>
      </c>
      <c r="I1530">
        <f>IF(Table1[[#This Row],[Quarter]]="q3",1,"")</f>
        <v>1</v>
      </c>
      <c r="J1530" t="str">
        <f>IF(Table1[[#This Row],[Quarter]]="Q2",Table1[[#This Row],[Credit Amount]],"")</f>
        <v/>
      </c>
      <c r="K1530">
        <f>IF(Table1[[#This Row],[Quarter]]="Q3",Table1[[#This Row],[Credit Amount]],"")</f>
        <v>-85.24</v>
      </c>
      <c r="L1530" t="str">
        <f>IF(Table1[[#This Row],[Transaction Type]]="Upgrade",Table1[[#This Row],[Credit Amount]],IF(Table1[[#This Row],[Transaction Type]]="Activation",Table1[[#This Row],[Credit Amount]],""))</f>
        <v/>
      </c>
      <c r="M1530">
        <f>IF(Table1[[#This Row],[Transaction Type]]="Maintenance",Table1[[#This Row],[Credit Amount]],"")</f>
        <v>-85.24</v>
      </c>
      <c r="N1530">
        <v>10061</v>
      </c>
      <c r="O1530" t="s">
        <v>2489</v>
      </c>
      <c r="P1530" t="s">
        <v>2550</v>
      </c>
      <c r="Q1530" t="s">
        <v>289</v>
      </c>
      <c r="R1530">
        <v>10046</v>
      </c>
      <c r="S1530" t="s">
        <v>2489</v>
      </c>
      <c r="T1530" t="s">
        <v>2535</v>
      </c>
      <c r="U1530" t="s">
        <v>290</v>
      </c>
      <c r="V1530" t="s">
        <v>103</v>
      </c>
      <c r="W1530">
        <v>100002659</v>
      </c>
      <c r="X1530">
        <v>8005551660</v>
      </c>
      <c r="Y1530" t="s">
        <v>2595</v>
      </c>
      <c r="Z1530" t="s">
        <v>4255</v>
      </c>
      <c r="AA1530" s="13">
        <v>-85.24</v>
      </c>
      <c r="AB1530" s="14">
        <v>42580</v>
      </c>
      <c r="AC1530" t="s">
        <v>36</v>
      </c>
    </row>
    <row r="1531" spans="1:29" x14ac:dyDescent="0.25">
      <c r="A1531" t="str">
        <f>CONCATENATE("Q",ROUNDUP(MONTH(Table1[[#This Row],[Month]])/3,0))</f>
        <v>Q3</v>
      </c>
      <c r="B1531" s="14">
        <f>EOMONTH(Table1[[#This Row],[Credit Date]],-1)+1</f>
        <v>42552</v>
      </c>
      <c r="C1531" t="str">
        <f>CONCATENATE(Table1[[#This Row],[Issuer Last Name]],", ",Table1[[#This Row],[Issuer First Name]])</f>
        <v>No. 061, Employee</v>
      </c>
      <c r="D1531" t="str">
        <f>CONCATENATE(Table1[[#This Row],[Approver Last Name]],", ",Table1[[#This Row],[Approver First Name]])</f>
        <v>No. 061, Employee</v>
      </c>
      <c r="E1531" t="str">
        <f>CONCATENATE(Table1[[#This Row],[Customer Last Name]],", ",Table1[[#This Row],[Customer First Name]])</f>
        <v>No. 12896, Client</v>
      </c>
      <c r="F1531" t="str">
        <f>IF(Table1[[#This Row],[Credit Amount]]&gt;-19.99,"Less than 19.99",IF(Table1[[#This Row],[Credit Amount]]=-20,"20",IF(Table1[[#This Row],[Credit Amount]]&gt;-49.98,"20.01-49.98",IF(Table1[[#This Row],[Credit Amount]]=-49.99,"49.99",IF(Table1[[#This Row],[Credit Amount]]=-50,"50",IF(Table1[[#This Row],[Credit Amount]]&lt;-50.01,"Greater than 50"))))))</f>
        <v>20.01-49.98</v>
      </c>
      <c r="G1531" t="str">
        <f>IF(Table1[[#This Row],[Transaction Type]]="Maintenance","Non-Sales","Sales")</f>
        <v>Non-Sales</v>
      </c>
      <c r="H1531" t="str">
        <f>IF(Table1[[#This Row],[Quarter]]="q2",1,"")</f>
        <v/>
      </c>
      <c r="I1531">
        <f>IF(Table1[[#This Row],[Quarter]]="q3",1,"")</f>
        <v>1</v>
      </c>
      <c r="J1531" t="str">
        <f>IF(Table1[[#This Row],[Quarter]]="Q2",Table1[[#This Row],[Credit Amount]],"")</f>
        <v/>
      </c>
      <c r="K1531">
        <f>IF(Table1[[#This Row],[Quarter]]="Q3",Table1[[#This Row],[Credit Amount]],"")</f>
        <v>-32.85</v>
      </c>
      <c r="L1531" t="str">
        <f>IF(Table1[[#This Row],[Transaction Type]]="Upgrade",Table1[[#This Row],[Credit Amount]],IF(Table1[[#This Row],[Transaction Type]]="Activation",Table1[[#This Row],[Credit Amount]],""))</f>
        <v/>
      </c>
      <c r="M1531">
        <f>IF(Table1[[#This Row],[Transaction Type]]="Maintenance",Table1[[#This Row],[Credit Amount]],"")</f>
        <v>-32.85</v>
      </c>
      <c r="N1531">
        <v>10061</v>
      </c>
      <c r="O1531" t="s">
        <v>2489</v>
      </c>
      <c r="P1531" t="s">
        <v>2550</v>
      </c>
      <c r="Q1531" t="s">
        <v>289</v>
      </c>
      <c r="R1531">
        <v>10061</v>
      </c>
      <c r="S1531" t="s">
        <v>2489</v>
      </c>
      <c r="T1531" t="s">
        <v>2550</v>
      </c>
      <c r="U1531" t="s">
        <v>289</v>
      </c>
      <c r="V1531" t="s">
        <v>103</v>
      </c>
      <c r="W1531">
        <v>100003895</v>
      </c>
      <c r="X1531">
        <v>8005552896</v>
      </c>
      <c r="Y1531" t="s">
        <v>2595</v>
      </c>
      <c r="Z1531" t="s">
        <v>5486</v>
      </c>
      <c r="AA1531" s="13">
        <v>-32.85</v>
      </c>
      <c r="AB1531" s="14">
        <v>42580</v>
      </c>
      <c r="AC1531" t="s">
        <v>36</v>
      </c>
    </row>
    <row r="1532" spans="1:29" x14ac:dyDescent="0.25">
      <c r="A1532" t="str">
        <f>CONCATENATE("Q",ROUNDUP(MONTH(Table1[[#This Row],[Month]])/3,0))</f>
        <v>Q3</v>
      </c>
      <c r="B1532" s="14">
        <f>EOMONTH(Table1[[#This Row],[Credit Date]],-1)+1</f>
        <v>42583</v>
      </c>
      <c r="C1532" t="str">
        <f>CONCATENATE(Table1[[#This Row],[Issuer Last Name]],", ",Table1[[#This Row],[Issuer First Name]])</f>
        <v>No. 061, Employee</v>
      </c>
      <c r="D1532" t="str">
        <f>CONCATENATE(Table1[[#This Row],[Approver Last Name]],", ",Table1[[#This Row],[Approver First Name]])</f>
        <v>No. 061, Employee</v>
      </c>
      <c r="E1532" t="str">
        <f>CONCATENATE(Table1[[#This Row],[Customer Last Name]],", ",Table1[[#This Row],[Customer First Name]])</f>
        <v>No. 11095, Client</v>
      </c>
      <c r="F1532" t="str">
        <f>IF(Table1[[#This Row],[Credit Amount]]&gt;-19.99,"Less than 19.99",IF(Table1[[#This Row],[Credit Amount]]=-20,"20",IF(Table1[[#This Row],[Credit Amount]]&gt;-49.98,"20.01-49.98",IF(Table1[[#This Row],[Credit Amount]]=-49.99,"49.99",IF(Table1[[#This Row],[Credit Amount]]=-50,"50",IF(Table1[[#This Row],[Credit Amount]]&lt;-50.01,"Greater than 50"))))))</f>
        <v>20.01-49.98</v>
      </c>
      <c r="G1532" t="str">
        <f>IF(Table1[[#This Row],[Transaction Type]]="Maintenance","Non-Sales","Sales")</f>
        <v>Non-Sales</v>
      </c>
      <c r="H1532" t="str">
        <f>IF(Table1[[#This Row],[Quarter]]="q2",1,"")</f>
        <v/>
      </c>
      <c r="I1532">
        <f>IF(Table1[[#This Row],[Quarter]]="q3",1,"")</f>
        <v>1</v>
      </c>
      <c r="J1532" t="str">
        <f>IF(Table1[[#This Row],[Quarter]]="Q2",Table1[[#This Row],[Credit Amount]],"")</f>
        <v/>
      </c>
      <c r="K1532">
        <f>IF(Table1[[#This Row],[Quarter]]="Q3",Table1[[#This Row],[Credit Amount]],"")</f>
        <v>-34.770000000000003</v>
      </c>
      <c r="L1532" t="str">
        <f>IF(Table1[[#This Row],[Transaction Type]]="Upgrade",Table1[[#This Row],[Credit Amount]],IF(Table1[[#This Row],[Transaction Type]]="Activation",Table1[[#This Row],[Credit Amount]],""))</f>
        <v/>
      </c>
      <c r="M1532">
        <f>IF(Table1[[#This Row],[Transaction Type]]="Maintenance",Table1[[#This Row],[Credit Amount]],"")</f>
        <v>-34.770000000000003</v>
      </c>
      <c r="N1532">
        <v>10061</v>
      </c>
      <c r="O1532" t="s">
        <v>2489</v>
      </c>
      <c r="P1532" t="s">
        <v>2550</v>
      </c>
      <c r="Q1532" t="s">
        <v>289</v>
      </c>
      <c r="R1532">
        <v>10061</v>
      </c>
      <c r="S1532" t="s">
        <v>2489</v>
      </c>
      <c r="T1532" t="s">
        <v>2550</v>
      </c>
      <c r="U1532" t="s">
        <v>289</v>
      </c>
      <c r="V1532" t="s">
        <v>103</v>
      </c>
      <c r="W1532">
        <v>100002094</v>
      </c>
      <c r="X1532">
        <v>8005551095</v>
      </c>
      <c r="Y1532" t="s">
        <v>2595</v>
      </c>
      <c r="Z1532" t="s">
        <v>3690</v>
      </c>
      <c r="AA1532" s="13">
        <v>-34.770000000000003</v>
      </c>
      <c r="AB1532" s="14">
        <v>42594</v>
      </c>
      <c r="AC1532" t="s">
        <v>36</v>
      </c>
    </row>
    <row r="1533" spans="1:29" x14ac:dyDescent="0.25">
      <c r="A1533" t="str">
        <f>CONCATENATE("Q",ROUNDUP(MONTH(Table1[[#This Row],[Month]])/3,0))</f>
        <v>Q3</v>
      </c>
      <c r="B1533" s="14">
        <f>EOMONTH(Table1[[#This Row],[Credit Date]],-1)+1</f>
        <v>42583</v>
      </c>
      <c r="C1533" t="str">
        <f>CONCATENATE(Table1[[#This Row],[Issuer Last Name]],", ",Table1[[#This Row],[Issuer First Name]])</f>
        <v>No. 061, Employee</v>
      </c>
      <c r="D1533" t="str">
        <f>CONCATENATE(Table1[[#This Row],[Approver Last Name]],", ",Table1[[#This Row],[Approver First Name]])</f>
        <v>No. 046, Employee</v>
      </c>
      <c r="E1533" t="str">
        <f>CONCATENATE(Table1[[#This Row],[Customer Last Name]],", ",Table1[[#This Row],[Customer First Name]])</f>
        <v>No. 12774, Client</v>
      </c>
      <c r="F15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3" t="str">
        <f>IF(Table1[[#This Row],[Transaction Type]]="Maintenance","Non-Sales","Sales")</f>
        <v>Sales</v>
      </c>
      <c r="H1533" t="str">
        <f>IF(Table1[[#This Row],[Quarter]]="q2",1,"")</f>
        <v/>
      </c>
      <c r="I1533">
        <f>IF(Table1[[#This Row],[Quarter]]="q3",1,"")</f>
        <v>1</v>
      </c>
      <c r="J1533" t="str">
        <f>IF(Table1[[#This Row],[Quarter]]="Q2",Table1[[#This Row],[Credit Amount]],"")</f>
        <v/>
      </c>
      <c r="K1533">
        <f>IF(Table1[[#This Row],[Quarter]]="Q3",Table1[[#This Row],[Credit Amount]],"")</f>
        <v>-64.56</v>
      </c>
      <c r="L1533">
        <f>IF(Table1[[#This Row],[Transaction Type]]="Upgrade",Table1[[#This Row],[Credit Amount]],IF(Table1[[#This Row],[Transaction Type]]="Activation",Table1[[#This Row],[Credit Amount]],""))</f>
        <v>-64.56</v>
      </c>
      <c r="M1533" t="str">
        <f>IF(Table1[[#This Row],[Transaction Type]]="Maintenance",Table1[[#This Row],[Credit Amount]],"")</f>
        <v/>
      </c>
      <c r="N1533">
        <v>10061</v>
      </c>
      <c r="O1533" t="s">
        <v>2489</v>
      </c>
      <c r="P1533" t="s">
        <v>2550</v>
      </c>
      <c r="Q1533" t="s">
        <v>289</v>
      </c>
      <c r="R1533">
        <v>10046</v>
      </c>
      <c r="S1533" t="s">
        <v>2489</v>
      </c>
      <c r="T1533" t="s">
        <v>2535</v>
      </c>
      <c r="U1533" t="s">
        <v>290</v>
      </c>
      <c r="V1533" t="s">
        <v>103</v>
      </c>
      <c r="W1533">
        <v>100003773</v>
      </c>
      <c r="X1533">
        <v>8005552774</v>
      </c>
      <c r="Y1533" t="s">
        <v>2595</v>
      </c>
      <c r="Z1533" t="s">
        <v>5366</v>
      </c>
      <c r="AA1533" s="13">
        <v>-64.56</v>
      </c>
      <c r="AB1533" s="14">
        <v>42600</v>
      </c>
      <c r="AC1533" t="s">
        <v>37</v>
      </c>
    </row>
    <row r="1534" spans="1:29" x14ac:dyDescent="0.25">
      <c r="A1534" t="str">
        <f>CONCATENATE("Q",ROUNDUP(MONTH(Table1[[#This Row],[Month]])/3,0))</f>
        <v>Q3</v>
      </c>
      <c r="B1534" s="14">
        <f>EOMONTH(Table1[[#This Row],[Credit Date]],-1)+1</f>
        <v>42583</v>
      </c>
      <c r="C1534" t="str">
        <f>CONCATENATE(Table1[[#This Row],[Issuer Last Name]],", ",Table1[[#This Row],[Issuer First Name]])</f>
        <v>No. 061, Employee</v>
      </c>
      <c r="D1534" t="str">
        <f>CONCATENATE(Table1[[#This Row],[Approver Last Name]],", ",Table1[[#This Row],[Approver First Name]])</f>
        <v>No. 046, Employee</v>
      </c>
      <c r="E1534" t="str">
        <f>CONCATENATE(Table1[[#This Row],[Customer Last Name]],", ",Table1[[#This Row],[Customer First Name]])</f>
        <v>No. 12311, Client</v>
      </c>
      <c r="F15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4" t="str">
        <f>IF(Table1[[#This Row],[Transaction Type]]="Maintenance","Non-Sales","Sales")</f>
        <v>Sales</v>
      </c>
      <c r="H1534" t="str">
        <f>IF(Table1[[#This Row],[Quarter]]="q2",1,"")</f>
        <v/>
      </c>
      <c r="I1534">
        <f>IF(Table1[[#This Row],[Quarter]]="q3",1,"")</f>
        <v>1</v>
      </c>
      <c r="J1534" t="str">
        <f>IF(Table1[[#This Row],[Quarter]]="Q2",Table1[[#This Row],[Credit Amount]],"")</f>
        <v/>
      </c>
      <c r="K1534">
        <f>IF(Table1[[#This Row],[Quarter]]="Q3",Table1[[#This Row],[Credit Amount]],"")</f>
        <v>-92.91</v>
      </c>
      <c r="L1534">
        <f>IF(Table1[[#This Row],[Transaction Type]]="Upgrade",Table1[[#This Row],[Credit Amount]],IF(Table1[[#This Row],[Transaction Type]]="Activation",Table1[[#This Row],[Credit Amount]],""))</f>
        <v>-92.91</v>
      </c>
      <c r="M1534" t="str">
        <f>IF(Table1[[#This Row],[Transaction Type]]="Maintenance",Table1[[#This Row],[Credit Amount]],"")</f>
        <v/>
      </c>
      <c r="N1534">
        <v>10061</v>
      </c>
      <c r="O1534" t="s">
        <v>2489</v>
      </c>
      <c r="P1534" t="s">
        <v>2550</v>
      </c>
      <c r="Q1534" t="s">
        <v>289</v>
      </c>
      <c r="R1534">
        <v>10046</v>
      </c>
      <c r="S1534" t="s">
        <v>2489</v>
      </c>
      <c r="T1534" t="s">
        <v>2535</v>
      </c>
      <c r="U1534" t="s">
        <v>290</v>
      </c>
      <c r="V1534" t="s">
        <v>103</v>
      </c>
      <c r="W1534">
        <v>100003310</v>
      </c>
      <c r="X1534">
        <v>8005552311</v>
      </c>
      <c r="Y1534" t="s">
        <v>2595</v>
      </c>
      <c r="Z1534" t="s">
        <v>4906</v>
      </c>
      <c r="AA1534" s="13">
        <v>-92.91</v>
      </c>
      <c r="AB1534" s="14">
        <v>42601</v>
      </c>
      <c r="AC1534" t="s">
        <v>35</v>
      </c>
    </row>
    <row r="1535" spans="1:29" x14ac:dyDescent="0.25">
      <c r="A1535" t="str">
        <f>CONCATENATE("Q",ROUNDUP(MONTH(Table1[[#This Row],[Month]])/3,0))</f>
        <v>Q3</v>
      </c>
      <c r="B1535" s="14">
        <f>EOMONTH(Table1[[#This Row],[Credit Date]],-1)+1</f>
        <v>42583</v>
      </c>
      <c r="C1535" t="str">
        <f>CONCATENATE(Table1[[#This Row],[Issuer Last Name]],", ",Table1[[#This Row],[Issuer First Name]])</f>
        <v>No. 061, Employee</v>
      </c>
      <c r="D1535" t="str">
        <f>CONCATENATE(Table1[[#This Row],[Approver Last Name]],", ",Table1[[#This Row],[Approver First Name]])</f>
        <v>No. 046, Employee</v>
      </c>
      <c r="E1535" t="str">
        <f>CONCATENATE(Table1[[#This Row],[Customer Last Name]],", ",Table1[[#This Row],[Customer First Name]])</f>
        <v>No. 10687, Client</v>
      </c>
      <c r="F15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5" t="str">
        <f>IF(Table1[[#This Row],[Transaction Type]]="Maintenance","Non-Sales","Sales")</f>
        <v>Sales</v>
      </c>
      <c r="H1535" t="str">
        <f>IF(Table1[[#This Row],[Quarter]]="q2",1,"")</f>
        <v/>
      </c>
      <c r="I1535">
        <f>IF(Table1[[#This Row],[Quarter]]="q3",1,"")</f>
        <v>1</v>
      </c>
      <c r="J1535" t="str">
        <f>IF(Table1[[#This Row],[Quarter]]="Q2",Table1[[#This Row],[Credit Amount]],"")</f>
        <v/>
      </c>
      <c r="K1535">
        <f>IF(Table1[[#This Row],[Quarter]]="Q3",Table1[[#This Row],[Credit Amount]],"")</f>
        <v>-74.44</v>
      </c>
      <c r="L1535">
        <f>IF(Table1[[#This Row],[Transaction Type]]="Upgrade",Table1[[#This Row],[Credit Amount]],IF(Table1[[#This Row],[Transaction Type]]="Activation",Table1[[#This Row],[Credit Amount]],""))</f>
        <v>-74.44</v>
      </c>
      <c r="M1535" t="str">
        <f>IF(Table1[[#This Row],[Transaction Type]]="Maintenance",Table1[[#This Row],[Credit Amount]],"")</f>
        <v/>
      </c>
      <c r="N1535">
        <v>10061</v>
      </c>
      <c r="O1535" t="s">
        <v>2489</v>
      </c>
      <c r="P1535" t="s">
        <v>2550</v>
      </c>
      <c r="Q1535" t="s">
        <v>289</v>
      </c>
      <c r="R1535">
        <v>10046</v>
      </c>
      <c r="S1535" t="s">
        <v>2489</v>
      </c>
      <c r="T1535" t="s">
        <v>2535</v>
      </c>
      <c r="U1535" t="s">
        <v>290</v>
      </c>
      <c r="V1535" t="s">
        <v>103</v>
      </c>
      <c r="W1535">
        <v>100001686</v>
      </c>
      <c r="X1535">
        <v>8005550687</v>
      </c>
      <c r="Y1535" t="s">
        <v>2595</v>
      </c>
      <c r="Z1535" t="s">
        <v>3282</v>
      </c>
      <c r="AA1535" s="13">
        <v>-74.44</v>
      </c>
      <c r="AB1535" s="14">
        <v>42612</v>
      </c>
      <c r="AC1535" t="s">
        <v>35</v>
      </c>
    </row>
    <row r="1536" spans="1:29" x14ac:dyDescent="0.25">
      <c r="A1536" t="str">
        <f>CONCATENATE("Q",ROUNDUP(MONTH(Table1[[#This Row],[Month]])/3,0))</f>
        <v>Q3</v>
      </c>
      <c r="B1536" s="14">
        <f>EOMONTH(Table1[[#This Row],[Credit Date]],-1)+1</f>
        <v>42614</v>
      </c>
      <c r="C1536" t="str">
        <f>CONCATENATE(Table1[[#This Row],[Issuer Last Name]],", ",Table1[[#This Row],[Issuer First Name]])</f>
        <v>No. 061, Employee</v>
      </c>
      <c r="D1536" t="str">
        <f>CONCATENATE(Table1[[#This Row],[Approver Last Name]],", ",Table1[[#This Row],[Approver First Name]])</f>
        <v>No. 046, Employee</v>
      </c>
      <c r="E1536" t="str">
        <f>CONCATENATE(Table1[[#This Row],[Customer Last Name]],", ",Table1[[#This Row],[Customer First Name]])</f>
        <v>No. 10619, Client</v>
      </c>
      <c r="F15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6" t="str">
        <f>IF(Table1[[#This Row],[Transaction Type]]="Maintenance","Non-Sales","Sales")</f>
        <v>Non-Sales</v>
      </c>
      <c r="H1536" t="str">
        <f>IF(Table1[[#This Row],[Quarter]]="q2",1,"")</f>
        <v/>
      </c>
      <c r="I1536">
        <f>IF(Table1[[#This Row],[Quarter]]="q3",1,"")</f>
        <v>1</v>
      </c>
      <c r="J1536" t="str">
        <f>IF(Table1[[#This Row],[Quarter]]="Q2",Table1[[#This Row],[Credit Amount]],"")</f>
        <v/>
      </c>
      <c r="K1536">
        <f>IF(Table1[[#This Row],[Quarter]]="Q3",Table1[[#This Row],[Credit Amount]],"")</f>
        <v>-68.36</v>
      </c>
      <c r="L1536" t="str">
        <f>IF(Table1[[#This Row],[Transaction Type]]="Upgrade",Table1[[#This Row],[Credit Amount]],IF(Table1[[#This Row],[Transaction Type]]="Activation",Table1[[#This Row],[Credit Amount]],""))</f>
        <v/>
      </c>
      <c r="M1536">
        <f>IF(Table1[[#This Row],[Transaction Type]]="Maintenance",Table1[[#This Row],[Credit Amount]],"")</f>
        <v>-68.36</v>
      </c>
      <c r="N1536">
        <v>10061</v>
      </c>
      <c r="O1536" t="s">
        <v>2489</v>
      </c>
      <c r="P1536" t="s">
        <v>2550</v>
      </c>
      <c r="Q1536" t="s">
        <v>289</v>
      </c>
      <c r="R1536">
        <v>10046</v>
      </c>
      <c r="S1536" t="s">
        <v>2489</v>
      </c>
      <c r="T1536" t="s">
        <v>2535</v>
      </c>
      <c r="U1536" t="s">
        <v>290</v>
      </c>
      <c r="V1536" t="s">
        <v>103</v>
      </c>
      <c r="W1536">
        <v>100001618</v>
      </c>
      <c r="X1536">
        <v>8005550619</v>
      </c>
      <c r="Y1536" t="s">
        <v>2595</v>
      </c>
      <c r="Z1536" t="s">
        <v>3214</v>
      </c>
      <c r="AA1536" s="13">
        <v>-68.36</v>
      </c>
      <c r="AB1536" s="14">
        <v>42617</v>
      </c>
      <c r="AC1536" t="s">
        <v>36</v>
      </c>
    </row>
    <row r="1537" spans="1:29" x14ac:dyDescent="0.25">
      <c r="A1537" t="str">
        <f>CONCATENATE("Q",ROUNDUP(MONTH(Table1[[#This Row],[Month]])/3,0))</f>
        <v>Q3</v>
      </c>
      <c r="B1537" s="14">
        <f>EOMONTH(Table1[[#This Row],[Credit Date]],-1)+1</f>
        <v>42614</v>
      </c>
      <c r="C1537" t="str">
        <f>CONCATENATE(Table1[[#This Row],[Issuer Last Name]],", ",Table1[[#This Row],[Issuer First Name]])</f>
        <v>No. 061, Employee</v>
      </c>
      <c r="D1537" t="str">
        <f>CONCATENATE(Table1[[#This Row],[Approver Last Name]],", ",Table1[[#This Row],[Approver First Name]])</f>
        <v>No. 046, Employee</v>
      </c>
      <c r="E1537" t="str">
        <f>CONCATENATE(Table1[[#This Row],[Customer Last Name]],", ",Table1[[#This Row],[Customer First Name]])</f>
        <v>No. 11875, Client</v>
      </c>
      <c r="F15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7" t="str">
        <f>IF(Table1[[#This Row],[Transaction Type]]="Maintenance","Non-Sales","Sales")</f>
        <v>Non-Sales</v>
      </c>
      <c r="H1537" t="str">
        <f>IF(Table1[[#This Row],[Quarter]]="q2",1,"")</f>
        <v/>
      </c>
      <c r="I1537">
        <f>IF(Table1[[#This Row],[Quarter]]="q3",1,"")</f>
        <v>1</v>
      </c>
      <c r="J1537" t="str">
        <f>IF(Table1[[#This Row],[Quarter]]="Q2",Table1[[#This Row],[Credit Amount]],"")</f>
        <v/>
      </c>
      <c r="K1537">
        <f>IF(Table1[[#This Row],[Quarter]]="Q3",Table1[[#This Row],[Credit Amount]],"")</f>
        <v>-75.64</v>
      </c>
      <c r="L1537" t="str">
        <f>IF(Table1[[#This Row],[Transaction Type]]="Upgrade",Table1[[#This Row],[Credit Amount]],IF(Table1[[#This Row],[Transaction Type]]="Activation",Table1[[#This Row],[Credit Amount]],""))</f>
        <v/>
      </c>
      <c r="M1537">
        <f>IF(Table1[[#This Row],[Transaction Type]]="Maintenance",Table1[[#This Row],[Credit Amount]],"")</f>
        <v>-75.64</v>
      </c>
      <c r="N1537">
        <v>10061</v>
      </c>
      <c r="O1537" t="s">
        <v>2489</v>
      </c>
      <c r="P1537" t="s">
        <v>2550</v>
      </c>
      <c r="Q1537" t="s">
        <v>289</v>
      </c>
      <c r="R1537">
        <v>10046</v>
      </c>
      <c r="S1537" t="s">
        <v>2489</v>
      </c>
      <c r="T1537" t="s">
        <v>2535</v>
      </c>
      <c r="U1537" t="s">
        <v>290</v>
      </c>
      <c r="V1537" t="s">
        <v>103</v>
      </c>
      <c r="W1537">
        <v>100002874</v>
      </c>
      <c r="X1537">
        <v>8005551875</v>
      </c>
      <c r="Y1537" t="s">
        <v>2595</v>
      </c>
      <c r="Z1537" t="s">
        <v>4470</v>
      </c>
      <c r="AA1537" s="13">
        <v>-75.64</v>
      </c>
      <c r="AB1537" s="14">
        <v>42619</v>
      </c>
      <c r="AC1537" t="s">
        <v>36</v>
      </c>
    </row>
    <row r="1538" spans="1:29" x14ac:dyDescent="0.25">
      <c r="A1538" t="str">
        <f>CONCATENATE("Q",ROUNDUP(MONTH(Table1[[#This Row],[Month]])/3,0))</f>
        <v>Q3</v>
      </c>
      <c r="B1538" s="14">
        <f>EOMONTH(Table1[[#This Row],[Credit Date]],-1)+1</f>
        <v>42614</v>
      </c>
      <c r="C1538" t="str">
        <f>CONCATENATE(Table1[[#This Row],[Issuer Last Name]],", ",Table1[[#This Row],[Issuer First Name]])</f>
        <v>No. 061, Employee</v>
      </c>
      <c r="D1538" t="str">
        <f>CONCATENATE(Table1[[#This Row],[Approver Last Name]],", ",Table1[[#This Row],[Approver First Name]])</f>
        <v>No. 046, Employee</v>
      </c>
      <c r="E1538" t="str">
        <f>CONCATENATE(Table1[[#This Row],[Customer Last Name]],", ",Table1[[#This Row],[Customer First Name]])</f>
        <v>No. 10234, Client</v>
      </c>
      <c r="F15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38" t="str">
        <f>IF(Table1[[#This Row],[Transaction Type]]="Maintenance","Non-Sales","Sales")</f>
        <v>Sales</v>
      </c>
      <c r="H1538" t="str">
        <f>IF(Table1[[#This Row],[Quarter]]="q2",1,"")</f>
        <v/>
      </c>
      <c r="I1538">
        <f>IF(Table1[[#This Row],[Quarter]]="q3",1,"")</f>
        <v>1</v>
      </c>
      <c r="J1538" t="str">
        <f>IF(Table1[[#This Row],[Quarter]]="Q2",Table1[[#This Row],[Credit Amount]],"")</f>
        <v/>
      </c>
      <c r="K1538">
        <f>IF(Table1[[#This Row],[Quarter]]="Q3",Table1[[#This Row],[Credit Amount]],"")</f>
        <v>-62.23</v>
      </c>
      <c r="L1538">
        <f>IF(Table1[[#This Row],[Transaction Type]]="Upgrade",Table1[[#This Row],[Credit Amount]],IF(Table1[[#This Row],[Transaction Type]]="Activation",Table1[[#This Row],[Credit Amount]],""))</f>
        <v>-62.23</v>
      </c>
      <c r="M1538" t="str">
        <f>IF(Table1[[#This Row],[Transaction Type]]="Maintenance",Table1[[#This Row],[Credit Amount]],"")</f>
        <v/>
      </c>
      <c r="N1538">
        <v>10061</v>
      </c>
      <c r="O1538" t="s">
        <v>2489</v>
      </c>
      <c r="P1538" t="s">
        <v>2550</v>
      </c>
      <c r="Q1538" t="s">
        <v>289</v>
      </c>
      <c r="R1538">
        <v>10046</v>
      </c>
      <c r="S1538" t="s">
        <v>2489</v>
      </c>
      <c r="T1538" t="s">
        <v>2535</v>
      </c>
      <c r="U1538" t="s">
        <v>290</v>
      </c>
      <c r="V1538" t="s">
        <v>103</v>
      </c>
      <c r="W1538">
        <v>100001233</v>
      </c>
      <c r="X1538">
        <v>8005550234</v>
      </c>
      <c r="Y1538" t="s">
        <v>2595</v>
      </c>
      <c r="Z1538" t="s">
        <v>2829</v>
      </c>
      <c r="AA1538" s="13">
        <v>-62.23</v>
      </c>
      <c r="AB1538" s="14">
        <v>42620</v>
      </c>
      <c r="AC1538" t="s">
        <v>37</v>
      </c>
    </row>
    <row r="1539" spans="1:29" x14ac:dyDescent="0.25">
      <c r="A1539" t="str">
        <f>CONCATENATE("Q",ROUNDUP(MONTH(Table1[[#This Row],[Month]])/3,0))</f>
        <v>Q3</v>
      </c>
      <c r="B1539" s="14">
        <f>EOMONTH(Table1[[#This Row],[Credit Date]],-1)+1</f>
        <v>42614</v>
      </c>
      <c r="C1539" t="str">
        <f>CONCATENATE(Table1[[#This Row],[Issuer Last Name]],", ",Table1[[#This Row],[Issuer First Name]])</f>
        <v>No. 061, Employee</v>
      </c>
      <c r="D1539" t="str">
        <f>CONCATENATE(Table1[[#This Row],[Approver Last Name]],", ",Table1[[#This Row],[Approver First Name]])</f>
        <v>No. 061, Employee</v>
      </c>
      <c r="E1539" t="str">
        <f>CONCATENATE(Table1[[#This Row],[Customer Last Name]],", ",Table1[[#This Row],[Customer First Name]])</f>
        <v>No. 11801, Client</v>
      </c>
      <c r="F1539" t="str">
        <f>IF(Table1[[#This Row],[Credit Amount]]&gt;-19.99,"Less than 19.99",IF(Table1[[#This Row],[Credit Amount]]=-20,"20",IF(Table1[[#This Row],[Credit Amount]]&gt;-49.98,"20.01-49.98",IF(Table1[[#This Row],[Credit Amount]]=-49.99,"49.99",IF(Table1[[#This Row],[Credit Amount]]=-50,"50",IF(Table1[[#This Row],[Credit Amount]]&lt;-50.01,"Greater than 50"))))))</f>
        <v>20.01-49.98</v>
      </c>
      <c r="G1539" t="str">
        <f>IF(Table1[[#This Row],[Transaction Type]]="Maintenance","Non-Sales","Sales")</f>
        <v>Sales</v>
      </c>
      <c r="H1539" t="str">
        <f>IF(Table1[[#This Row],[Quarter]]="q2",1,"")</f>
        <v/>
      </c>
      <c r="I1539">
        <f>IF(Table1[[#This Row],[Quarter]]="q3",1,"")</f>
        <v>1</v>
      </c>
      <c r="J1539" t="str">
        <f>IF(Table1[[#This Row],[Quarter]]="Q2",Table1[[#This Row],[Credit Amount]],"")</f>
        <v/>
      </c>
      <c r="K1539">
        <f>IF(Table1[[#This Row],[Quarter]]="Q3",Table1[[#This Row],[Credit Amount]],"")</f>
        <v>-37.79</v>
      </c>
      <c r="L1539">
        <f>IF(Table1[[#This Row],[Transaction Type]]="Upgrade",Table1[[#This Row],[Credit Amount]],IF(Table1[[#This Row],[Transaction Type]]="Activation",Table1[[#This Row],[Credit Amount]],""))</f>
        <v>-37.79</v>
      </c>
      <c r="M1539" t="str">
        <f>IF(Table1[[#This Row],[Transaction Type]]="Maintenance",Table1[[#This Row],[Credit Amount]],"")</f>
        <v/>
      </c>
      <c r="N1539">
        <v>10061</v>
      </c>
      <c r="O1539" t="s">
        <v>2489</v>
      </c>
      <c r="P1539" t="s">
        <v>2550</v>
      </c>
      <c r="Q1539" t="s">
        <v>289</v>
      </c>
      <c r="R1539">
        <v>10061</v>
      </c>
      <c r="S1539" t="s">
        <v>2489</v>
      </c>
      <c r="T1539" t="s">
        <v>2550</v>
      </c>
      <c r="U1539" t="s">
        <v>289</v>
      </c>
      <c r="V1539" t="s">
        <v>103</v>
      </c>
      <c r="W1539">
        <v>100002800</v>
      </c>
      <c r="X1539">
        <v>8005551801</v>
      </c>
      <c r="Y1539" t="s">
        <v>2595</v>
      </c>
      <c r="Z1539" t="s">
        <v>4396</v>
      </c>
      <c r="AA1539" s="13">
        <v>-37.79</v>
      </c>
      <c r="AB1539" s="14">
        <v>42621</v>
      </c>
      <c r="AC1539" t="s">
        <v>37</v>
      </c>
    </row>
    <row r="1540" spans="1:29" x14ac:dyDescent="0.25">
      <c r="A1540" t="str">
        <f>CONCATENATE("Q",ROUNDUP(MONTH(Table1[[#This Row],[Month]])/3,0))</f>
        <v>Q3</v>
      </c>
      <c r="B1540" s="14">
        <f>EOMONTH(Table1[[#This Row],[Credit Date]],-1)+1</f>
        <v>42614</v>
      </c>
      <c r="C1540" t="str">
        <f>CONCATENATE(Table1[[#This Row],[Issuer Last Name]],", ",Table1[[#This Row],[Issuer First Name]])</f>
        <v>No. 061, Employee</v>
      </c>
      <c r="D1540" t="str">
        <f>CONCATENATE(Table1[[#This Row],[Approver Last Name]],", ",Table1[[#This Row],[Approver First Name]])</f>
        <v>No. 046, Employee</v>
      </c>
      <c r="E1540" t="str">
        <f>CONCATENATE(Table1[[#This Row],[Customer Last Name]],", ",Table1[[#This Row],[Customer First Name]])</f>
        <v>No. 11034, Client</v>
      </c>
      <c r="F15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0" t="str">
        <f>IF(Table1[[#This Row],[Transaction Type]]="Maintenance","Non-Sales","Sales")</f>
        <v>Sales</v>
      </c>
      <c r="H1540" t="str">
        <f>IF(Table1[[#This Row],[Quarter]]="q2",1,"")</f>
        <v/>
      </c>
      <c r="I1540">
        <f>IF(Table1[[#This Row],[Quarter]]="q3",1,"")</f>
        <v>1</v>
      </c>
      <c r="J1540" t="str">
        <f>IF(Table1[[#This Row],[Quarter]]="Q2",Table1[[#This Row],[Credit Amount]],"")</f>
        <v/>
      </c>
      <c r="K1540">
        <f>IF(Table1[[#This Row],[Quarter]]="Q3",Table1[[#This Row],[Credit Amount]],"")</f>
        <v>-93.37</v>
      </c>
      <c r="L1540">
        <f>IF(Table1[[#This Row],[Transaction Type]]="Upgrade",Table1[[#This Row],[Credit Amount]],IF(Table1[[#This Row],[Transaction Type]]="Activation",Table1[[#This Row],[Credit Amount]],""))</f>
        <v>-93.37</v>
      </c>
      <c r="M1540" t="str">
        <f>IF(Table1[[#This Row],[Transaction Type]]="Maintenance",Table1[[#This Row],[Credit Amount]],"")</f>
        <v/>
      </c>
      <c r="N1540">
        <v>10061</v>
      </c>
      <c r="O1540" t="s">
        <v>2489</v>
      </c>
      <c r="P1540" t="s">
        <v>2550</v>
      </c>
      <c r="Q1540" t="s">
        <v>289</v>
      </c>
      <c r="R1540">
        <v>10046</v>
      </c>
      <c r="S1540" t="s">
        <v>2489</v>
      </c>
      <c r="T1540" t="s">
        <v>2535</v>
      </c>
      <c r="U1540" t="s">
        <v>290</v>
      </c>
      <c r="V1540" t="s">
        <v>103</v>
      </c>
      <c r="W1540">
        <v>100002033</v>
      </c>
      <c r="X1540">
        <v>8005551034</v>
      </c>
      <c r="Y1540" t="s">
        <v>2595</v>
      </c>
      <c r="Z1540" t="s">
        <v>3629</v>
      </c>
      <c r="AA1540" s="13">
        <v>-93.37</v>
      </c>
      <c r="AB1540" s="14">
        <v>42623</v>
      </c>
      <c r="AC1540" t="s">
        <v>35</v>
      </c>
    </row>
    <row r="1541" spans="1:29" x14ac:dyDescent="0.25">
      <c r="A1541" t="str">
        <f>CONCATENATE("Q",ROUNDUP(MONTH(Table1[[#This Row],[Month]])/3,0))</f>
        <v>Q3</v>
      </c>
      <c r="B1541" s="14">
        <f>EOMONTH(Table1[[#This Row],[Credit Date]],-1)+1</f>
        <v>42614</v>
      </c>
      <c r="C1541" t="str">
        <f>CONCATENATE(Table1[[#This Row],[Issuer Last Name]],", ",Table1[[#This Row],[Issuer First Name]])</f>
        <v>No. 061, Employee</v>
      </c>
      <c r="D1541" t="str">
        <f>CONCATENATE(Table1[[#This Row],[Approver Last Name]],", ",Table1[[#This Row],[Approver First Name]])</f>
        <v>No. 046, Employee</v>
      </c>
      <c r="E1541" t="str">
        <f>CONCATENATE(Table1[[#This Row],[Customer Last Name]],", ",Table1[[#This Row],[Customer First Name]])</f>
        <v>No. 10847, Client</v>
      </c>
      <c r="F15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1" t="str">
        <f>IF(Table1[[#This Row],[Transaction Type]]="Maintenance","Non-Sales","Sales")</f>
        <v>Non-Sales</v>
      </c>
      <c r="H1541" t="str">
        <f>IF(Table1[[#This Row],[Quarter]]="q2",1,"")</f>
        <v/>
      </c>
      <c r="I1541">
        <f>IF(Table1[[#This Row],[Quarter]]="q3",1,"")</f>
        <v>1</v>
      </c>
      <c r="J1541" t="str">
        <f>IF(Table1[[#This Row],[Quarter]]="Q2",Table1[[#This Row],[Credit Amount]],"")</f>
        <v/>
      </c>
      <c r="K1541">
        <f>IF(Table1[[#This Row],[Quarter]]="Q3",Table1[[#This Row],[Credit Amount]],"")</f>
        <v>-88.73</v>
      </c>
      <c r="L1541" t="str">
        <f>IF(Table1[[#This Row],[Transaction Type]]="Upgrade",Table1[[#This Row],[Credit Amount]],IF(Table1[[#This Row],[Transaction Type]]="Activation",Table1[[#This Row],[Credit Amount]],""))</f>
        <v/>
      </c>
      <c r="M1541">
        <f>IF(Table1[[#This Row],[Transaction Type]]="Maintenance",Table1[[#This Row],[Credit Amount]],"")</f>
        <v>-88.73</v>
      </c>
      <c r="N1541">
        <v>10061</v>
      </c>
      <c r="O1541" t="s">
        <v>2489</v>
      </c>
      <c r="P1541" t="s">
        <v>2550</v>
      </c>
      <c r="Q1541" t="s">
        <v>289</v>
      </c>
      <c r="R1541">
        <v>10046</v>
      </c>
      <c r="S1541" t="s">
        <v>2489</v>
      </c>
      <c r="T1541" t="s">
        <v>2535</v>
      </c>
      <c r="U1541" t="s">
        <v>290</v>
      </c>
      <c r="V1541" t="s">
        <v>103</v>
      </c>
      <c r="W1541">
        <v>100001846</v>
      </c>
      <c r="X1541">
        <v>8005550847</v>
      </c>
      <c r="Y1541" t="s">
        <v>2595</v>
      </c>
      <c r="Z1541" t="s">
        <v>3442</v>
      </c>
      <c r="AA1541" s="13">
        <v>-88.73</v>
      </c>
      <c r="AB1541" s="14">
        <v>42625</v>
      </c>
      <c r="AC1541" t="s">
        <v>36</v>
      </c>
    </row>
    <row r="1542" spans="1:29" x14ac:dyDescent="0.25">
      <c r="A1542" t="str">
        <f>CONCATENATE("Q",ROUNDUP(MONTH(Table1[[#This Row],[Month]])/3,0))</f>
        <v>Q3</v>
      </c>
      <c r="B1542" s="14">
        <f>EOMONTH(Table1[[#This Row],[Credit Date]],-1)+1</f>
        <v>42614</v>
      </c>
      <c r="C1542" t="str">
        <f>CONCATENATE(Table1[[#This Row],[Issuer Last Name]],", ",Table1[[#This Row],[Issuer First Name]])</f>
        <v>No. 061, Employee</v>
      </c>
      <c r="D1542" t="str">
        <f>CONCATENATE(Table1[[#This Row],[Approver Last Name]],", ",Table1[[#This Row],[Approver First Name]])</f>
        <v>No. 046, Employee</v>
      </c>
      <c r="E1542" t="str">
        <f>CONCATENATE(Table1[[#This Row],[Customer Last Name]],", ",Table1[[#This Row],[Customer First Name]])</f>
        <v>No. 12241, Client</v>
      </c>
      <c r="F15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2" t="str">
        <f>IF(Table1[[#This Row],[Transaction Type]]="Maintenance","Non-Sales","Sales")</f>
        <v>Non-Sales</v>
      </c>
      <c r="H1542" t="str">
        <f>IF(Table1[[#This Row],[Quarter]]="q2",1,"")</f>
        <v/>
      </c>
      <c r="I1542">
        <f>IF(Table1[[#This Row],[Quarter]]="q3",1,"")</f>
        <v>1</v>
      </c>
      <c r="J1542" t="str">
        <f>IF(Table1[[#This Row],[Quarter]]="Q2",Table1[[#This Row],[Credit Amount]],"")</f>
        <v/>
      </c>
      <c r="K1542">
        <f>IF(Table1[[#This Row],[Quarter]]="Q3",Table1[[#This Row],[Credit Amount]],"")</f>
        <v>-62.5</v>
      </c>
      <c r="L1542" t="str">
        <f>IF(Table1[[#This Row],[Transaction Type]]="Upgrade",Table1[[#This Row],[Credit Amount]],IF(Table1[[#This Row],[Transaction Type]]="Activation",Table1[[#This Row],[Credit Amount]],""))</f>
        <v/>
      </c>
      <c r="M1542">
        <f>IF(Table1[[#This Row],[Transaction Type]]="Maintenance",Table1[[#This Row],[Credit Amount]],"")</f>
        <v>-62.5</v>
      </c>
      <c r="N1542">
        <v>10061</v>
      </c>
      <c r="O1542" t="s">
        <v>2489</v>
      </c>
      <c r="P1542" t="s">
        <v>2550</v>
      </c>
      <c r="Q1542" t="s">
        <v>289</v>
      </c>
      <c r="R1542">
        <v>10046</v>
      </c>
      <c r="S1542" t="s">
        <v>2489</v>
      </c>
      <c r="T1542" t="s">
        <v>2535</v>
      </c>
      <c r="U1542" t="s">
        <v>290</v>
      </c>
      <c r="V1542" t="s">
        <v>103</v>
      </c>
      <c r="W1542">
        <v>100003240</v>
      </c>
      <c r="X1542">
        <v>8005552241</v>
      </c>
      <c r="Y1542" t="s">
        <v>2595</v>
      </c>
      <c r="Z1542" t="s">
        <v>4836</v>
      </c>
      <c r="AA1542" s="13">
        <v>-62.5</v>
      </c>
      <c r="AB1542" s="14">
        <v>42627</v>
      </c>
      <c r="AC1542" t="s">
        <v>36</v>
      </c>
    </row>
    <row r="1543" spans="1:29" x14ac:dyDescent="0.25">
      <c r="A1543" t="str">
        <f>CONCATENATE("Q",ROUNDUP(MONTH(Table1[[#This Row],[Month]])/3,0))</f>
        <v>Q3</v>
      </c>
      <c r="B1543" s="14">
        <f>EOMONTH(Table1[[#This Row],[Credit Date]],-1)+1</f>
        <v>42614</v>
      </c>
      <c r="C1543" t="str">
        <f>CONCATENATE(Table1[[#This Row],[Issuer Last Name]],", ",Table1[[#This Row],[Issuer First Name]])</f>
        <v>No. 061, Employee</v>
      </c>
      <c r="D1543" t="str">
        <f>CONCATENATE(Table1[[#This Row],[Approver Last Name]],", ",Table1[[#This Row],[Approver First Name]])</f>
        <v>No. 046, Employee</v>
      </c>
      <c r="E1543" t="str">
        <f>CONCATENATE(Table1[[#This Row],[Customer Last Name]],", ",Table1[[#This Row],[Customer First Name]])</f>
        <v>No. 13315, Client</v>
      </c>
      <c r="F15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3" t="str">
        <f>IF(Table1[[#This Row],[Transaction Type]]="Maintenance","Non-Sales","Sales")</f>
        <v>Non-Sales</v>
      </c>
      <c r="H1543" t="str">
        <f>IF(Table1[[#This Row],[Quarter]]="q2",1,"")</f>
        <v/>
      </c>
      <c r="I1543">
        <f>IF(Table1[[#This Row],[Quarter]]="q3",1,"")</f>
        <v>1</v>
      </c>
      <c r="J1543" t="str">
        <f>IF(Table1[[#This Row],[Quarter]]="Q2",Table1[[#This Row],[Credit Amount]],"")</f>
        <v/>
      </c>
      <c r="K1543">
        <f>IF(Table1[[#This Row],[Quarter]]="Q3",Table1[[#This Row],[Credit Amount]],"")</f>
        <v>-91.19</v>
      </c>
      <c r="L1543" t="str">
        <f>IF(Table1[[#This Row],[Transaction Type]]="Upgrade",Table1[[#This Row],[Credit Amount]],IF(Table1[[#This Row],[Transaction Type]]="Activation",Table1[[#This Row],[Credit Amount]],""))</f>
        <v/>
      </c>
      <c r="M1543">
        <f>IF(Table1[[#This Row],[Transaction Type]]="Maintenance",Table1[[#This Row],[Credit Amount]],"")</f>
        <v>-91.19</v>
      </c>
      <c r="N1543">
        <v>10061</v>
      </c>
      <c r="O1543" t="s">
        <v>2489</v>
      </c>
      <c r="P1543" t="s">
        <v>2550</v>
      </c>
      <c r="Q1543" t="s">
        <v>289</v>
      </c>
      <c r="R1543">
        <v>10046</v>
      </c>
      <c r="S1543" t="s">
        <v>2489</v>
      </c>
      <c r="T1543" t="s">
        <v>2535</v>
      </c>
      <c r="U1543" t="s">
        <v>290</v>
      </c>
      <c r="V1543" t="s">
        <v>103</v>
      </c>
      <c r="W1543">
        <v>100004314</v>
      </c>
      <c r="X1543">
        <v>8005553315</v>
      </c>
      <c r="Y1543" t="s">
        <v>2595</v>
      </c>
      <c r="Z1543" t="s">
        <v>5903</v>
      </c>
      <c r="AA1543" s="13">
        <v>-91.19</v>
      </c>
      <c r="AB1543" s="14">
        <v>42632</v>
      </c>
      <c r="AC1543" t="s">
        <v>36</v>
      </c>
    </row>
    <row r="1544" spans="1:29" x14ac:dyDescent="0.25">
      <c r="A1544" t="str">
        <f>CONCATENATE("Q",ROUNDUP(MONTH(Table1[[#This Row],[Month]])/3,0))</f>
        <v>Q3</v>
      </c>
      <c r="B1544" s="14">
        <f>EOMONTH(Table1[[#This Row],[Credit Date]],-1)+1</f>
        <v>42614</v>
      </c>
      <c r="C1544" t="str">
        <f>CONCATENATE(Table1[[#This Row],[Issuer Last Name]],", ",Table1[[#This Row],[Issuer First Name]])</f>
        <v>No. 061, Employee</v>
      </c>
      <c r="D1544" t="str">
        <f>CONCATENATE(Table1[[#This Row],[Approver Last Name]],", ",Table1[[#This Row],[Approver First Name]])</f>
        <v>No. 046, Employee</v>
      </c>
      <c r="E1544" t="str">
        <f>CONCATENATE(Table1[[#This Row],[Customer Last Name]],", ",Table1[[#This Row],[Customer First Name]])</f>
        <v>No. 14075, Client</v>
      </c>
      <c r="F15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4" t="str">
        <f>IF(Table1[[#This Row],[Transaction Type]]="Maintenance","Non-Sales","Sales")</f>
        <v>Non-Sales</v>
      </c>
      <c r="H1544" t="str">
        <f>IF(Table1[[#This Row],[Quarter]]="q2",1,"")</f>
        <v/>
      </c>
      <c r="I1544">
        <f>IF(Table1[[#This Row],[Quarter]]="q3",1,"")</f>
        <v>1</v>
      </c>
      <c r="J1544" t="str">
        <f>IF(Table1[[#This Row],[Quarter]]="Q2",Table1[[#This Row],[Credit Amount]],"")</f>
        <v/>
      </c>
      <c r="K1544">
        <f>IF(Table1[[#This Row],[Quarter]]="Q3",Table1[[#This Row],[Credit Amount]],"")</f>
        <v>-84.1</v>
      </c>
      <c r="L1544" t="str">
        <f>IF(Table1[[#This Row],[Transaction Type]]="Upgrade",Table1[[#This Row],[Credit Amount]],IF(Table1[[#This Row],[Transaction Type]]="Activation",Table1[[#This Row],[Credit Amount]],""))</f>
        <v/>
      </c>
      <c r="M1544">
        <f>IF(Table1[[#This Row],[Transaction Type]]="Maintenance",Table1[[#This Row],[Credit Amount]],"")</f>
        <v>-84.1</v>
      </c>
      <c r="N1544">
        <v>10061</v>
      </c>
      <c r="O1544" t="s">
        <v>2489</v>
      </c>
      <c r="P1544" t="s">
        <v>2550</v>
      </c>
      <c r="Q1544" t="s">
        <v>289</v>
      </c>
      <c r="R1544">
        <v>10046</v>
      </c>
      <c r="S1544" t="s">
        <v>2489</v>
      </c>
      <c r="T1544" t="s">
        <v>2535</v>
      </c>
      <c r="U1544" t="s">
        <v>290</v>
      </c>
      <c r="V1544" t="s">
        <v>103</v>
      </c>
      <c r="W1544">
        <v>100005074</v>
      </c>
      <c r="X1544">
        <v>8005554075</v>
      </c>
      <c r="Y1544" t="s">
        <v>2595</v>
      </c>
      <c r="Z1544" t="s">
        <v>6663</v>
      </c>
      <c r="AA1544" s="13">
        <v>-84.1</v>
      </c>
      <c r="AB1544" s="14">
        <v>42633</v>
      </c>
      <c r="AC1544" t="s">
        <v>36</v>
      </c>
    </row>
    <row r="1545" spans="1:29" x14ac:dyDescent="0.25">
      <c r="A1545" t="str">
        <f>CONCATENATE("Q",ROUNDUP(MONTH(Table1[[#This Row],[Month]])/3,0))</f>
        <v>Q3</v>
      </c>
      <c r="B1545" s="14">
        <f>EOMONTH(Table1[[#This Row],[Credit Date]],-1)+1</f>
        <v>42614</v>
      </c>
      <c r="C1545" t="str">
        <f>CONCATENATE(Table1[[#This Row],[Issuer Last Name]],", ",Table1[[#This Row],[Issuer First Name]])</f>
        <v>No. 061, Employee</v>
      </c>
      <c r="D1545" t="str">
        <f>CONCATENATE(Table1[[#This Row],[Approver Last Name]],", ",Table1[[#This Row],[Approver First Name]])</f>
        <v>No. 046, Employee</v>
      </c>
      <c r="E1545" t="str">
        <f>CONCATENATE(Table1[[#This Row],[Customer Last Name]],", ",Table1[[#This Row],[Customer First Name]])</f>
        <v>No. 13273, Client</v>
      </c>
      <c r="F15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5" t="str">
        <f>IF(Table1[[#This Row],[Transaction Type]]="Maintenance","Non-Sales","Sales")</f>
        <v>Non-Sales</v>
      </c>
      <c r="H1545" t="str">
        <f>IF(Table1[[#This Row],[Quarter]]="q2",1,"")</f>
        <v/>
      </c>
      <c r="I1545">
        <f>IF(Table1[[#This Row],[Quarter]]="q3",1,"")</f>
        <v>1</v>
      </c>
      <c r="J1545" t="str">
        <f>IF(Table1[[#This Row],[Quarter]]="Q2",Table1[[#This Row],[Credit Amount]],"")</f>
        <v/>
      </c>
      <c r="K1545">
        <f>IF(Table1[[#This Row],[Quarter]]="Q3",Table1[[#This Row],[Credit Amount]],"")</f>
        <v>-77.41</v>
      </c>
      <c r="L1545" t="str">
        <f>IF(Table1[[#This Row],[Transaction Type]]="Upgrade",Table1[[#This Row],[Credit Amount]],IF(Table1[[#This Row],[Transaction Type]]="Activation",Table1[[#This Row],[Credit Amount]],""))</f>
        <v/>
      </c>
      <c r="M1545">
        <f>IF(Table1[[#This Row],[Transaction Type]]="Maintenance",Table1[[#This Row],[Credit Amount]],"")</f>
        <v>-77.41</v>
      </c>
      <c r="N1545">
        <v>10061</v>
      </c>
      <c r="O1545" t="s">
        <v>2489</v>
      </c>
      <c r="P1545" t="s">
        <v>2550</v>
      </c>
      <c r="Q1545" t="s">
        <v>289</v>
      </c>
      <c r="R1545">
        <v>10046</v>
      </c>
      <c r="S1545" t="s">
        <v>2489</v>
      </c>
      <c r="T1545" t="s">
        <v>2535</v>
      </c>
      <c r="U1545" t="s">
        <v>290</v>
      </c>
      <c r="V1545" t="s">
        <v>103</v>
      </c>
      <c r="W1545">
        <v>100004272</v>
      </c>
      <c r="X1545">
        <v>8005553273</v>
      </c>
      <c r="Y1545" t="s">
        <v>2595</v>
      </c>
      <c r="Z1545" t="s">
        <v>5861</v>
      </c>
      <c r="AA1545" s="13">
        <v>-77.41</v>
      </c>
      <c r="AB1545" s="14">
        <v>42636</v>
      </c>
      <c r="AC1545" t="s">
        <v>36</v>
      </c>
    </row>
    <row r="1546" spans="1:29" x14ac:dyDescent="0.25">
      <c r="A1546" t="str">
        <f>CONCATENATE("Q",ROUNDUP(MONTH(Table1[[#This Row],[Month]])/3,0))</f>
        <v>Q3</v>
      </c>
      <c r="B1546" s="14">
        <f>EOMONTH(Table1[[#This Row],[Credit Date]],-1)+1</f>
        <v>42614</v>
      </c>
      <c r="C1546" t="str">
        <f>CONCATENATE(Table1[[#This Row],[Issuer Last Name]],", ",Table1[[#This Row],[Issuer First Name]])</f>
        <v>No. 061, Employee</v>
      </c>
      <c r="D1546" t="str">
        <f>CONCATENATE(Table1[[#This Row],[Approver Last Name]],", ",Table1[[#This Row],[Approver First Name]])</f>
        <v>No. 061, Employee</v>
      </c>
      <c r="E1546" t="str">
        <f>CONCATENATE(Table1[[#This Row],[Customer Last Name]],", ",Table1[[#This Row],[Customer First Name]])</f>
        <v>No. 11453, Client</v>
      </c>
      <c r="F1546" t="str">
        <f>IF(Table1[[#This Row],[Credit Amount]]&gt;-19.99,"Less than 19.99",IF(Table1[[#This Row],[Credit Amount]]=-20,"20",IF(Table1[[#This Row],[Credit Amount]]&gt;-49.98,"20.01-49.98",IF(Table1[[#This Row],[Credit Amount]]=-49.99,"49.99",IF(Table1[[#This Row],[Credit Amount]]=-50,"50",IF(Table1[[#This Row],[Credit Amount]]&lt;-50.01,"Greater than 50"))))))</f>
        <v>20.01-49.98</v>
      </c>
      <c r="G1546" t="str">
        <f>IF(Table1[[#This Row],[Transaction Type]]="Maintenance","Non-Sales","Sales")</f>
        <v>Non-Sales</v>
      </c>
      <c r="H1546" t="str">
        <f>IF(Table1[[#This Row],[Quarter]]="q2",1,"")</f>
        <v/>
      </c>
      <c r="I1546">
        <f>IF(Table1[[#This Row],[Quarter]]="q3",1,"")</f>
        <v>1</v>
      </c>
      <c r="J1546" t="str">
        <f>IF(Table1[[#This Row],[Quarter]]="Q2",Table1[[#This Row],[Credit Amount]],"")</f>
        <v/>
      </c>
      <c r="K1546">
        <f>IF(Table1[[#This Row],[Quarter]]="Q3",Table1[[#This Row],[Credit Amount]],"")</f>
        <v>-41.59</v>
      </c>
      <c r="L1546" t="str">
        <f>IF(Table1[[#This Row],[Transaction Type]]="Upgrade",Table1[[#This Row],[Credit Amount]],IF(Table1[[#This Row],[Transaction Type]]="Activation",Table1[[#This Row],[Credit Amount]],""))</f>
        <v/>
      </c>
      <c r="M1546">
        <f>IF(Table1[[#This Row],[Transaction Type]]="Maintenance",Table1[[#This Row],[Credit Amount]],"")</f>
        <v>-41.59</v>
      </c>
      <c r="N1546">
        <v>10061</v>
      </c>
      <c r="O1546" t="s">
        <v>2489</v>
      </c>
      <c r="P1546" t="s">
        <v>2550</v>
      </c>
      <c r="Q1546" t="s">
        <v>289</v>
      </c>
      <c r="R1546">
        <v>10061</v>
      </c>
      <c r="S1546" t="s">
        <v>2489</v>
      </c>
      <c r="T1546" t="s">
        <v>2550</v>
      </c>
      <c r="U1546" t="s">
        <v>289</v>
      </c>
      <c r="V1546" t="s">
        <v>103</v>
      </c>
      <c r="W1546">
        <v>100002452</v>
      </c>
      <c r="X1546">
        <v>8005551453</v>
      </c>
      <c r="Y1546" t="s">
        <v>2595</v>
      </c>
      <c r="Z1546" t="s">
        <v>4048</v>
      </c>
      <c r="AA1546" s="13">
        <v>-41.59</v>
      </c>
      <c r="AB1546" s="14">
        <v>42639</v>
      </c>
      <c r="AC1546" t="s">
        <v>36</v>
      </c>
    </row>
    <row r="1547" spans="1:29" x14ac:dyDescent="0.25">
      <c r="A1547" t="str">
        <f>CONCATENATE("Q",ROUNDUP(MONTH(Table1[[#This Row],[Month]])/3,0))</f>
        <v>Q3</v>
      </c>
      <c r="B1547" s="14">
        <f>EOMONTH(Table1[[#This Row],[Credit Date]],-1)+1</f>
        <v>42614</v>
      </c>
      <c r="C1547" t="str">
        <f>CONCATENATE(Table1[[#This Row],[Issuer Last Name]],", ",Table1[[#This Row],[Issuer First Name]])</f>
        <v>No. 061, Employee</v>
      </c>
      <c r="D1547" t="str">
        <f>CONCATENATE(Table1[[#This Row],[Approver Last Name]],", ",Table1[[#This Row],[Approver First Name]])</f>
        <v>No. 046, Employee</v>
      </c>
      <c r="E1547" t="str">
        <f>CONCATENATE(Table1[[#This Row],[Customer Last Name]],", ",Table1[[#This Row],[Customer First Name]])</f>
        <v>No. 11119, Client</v>
      </c>
      <c r="F15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47" t="str">
        <f>IF(Table1[[#This Row],[Transaction Type]]="Maintenance","Non-Sales","Sales")</f>
        <v>Non-Sales</v>
      </c>
      <c r="H1547" t="str">
        <f>IF(Table1[[#This Row],[Quarter]]="q2",1,"")</f>
        <v/>
      </c>
      <c r="I1547">
        <f>IF(Table1[[#This Row],[Quarter]]="q3",1,"")</f>
        <v>1</v>
      </c>
      <c r="J1547" t="str">
        <f>IF(Table1[[#This Row],[Quarter]]="Q2",Table1[[#This Row],[Credit Amount]],"")</f>
        <v/>
      </c>
      <c r="K1547">
        <f>IF(Table1[[#This Row],[Quarter]]="Q3",Table1[[#This Row],[Credit Amount]],"")</f>
        <v>-53.28</v>
      </c>
      <c r="L1547" t="str">
        <f>IF(Table1[[#This Row],[Transaction Type]]="Upgrade",Table1[[#This Row],[Credit Amount]],IF(Table1[[#This Row],[Transaction Type]]="Activation",Table1[[#This Row],[Credit Amount]],""))</f>
        <v/>
      </c>
      <c r="M1547">
        <f>IF(Table1[[#This Row],[Transaction Type]]="Maintenance",Table1[[#This Row],[Credit Amount]],"")</f>
        <v>-53.28</v>
      </c>
      <c r="N1547">
        <v>10061</v>
      </c>
      <c r="O1547" t="s">
        <v>2489</v>
      </c>
      <c r="P1547" t="s">
        <v>2550</v>
      </c>
      <c r="Q1547" t="s">
        <v>289</v>
      </c>
      <c r="R1547">
        <v>10046</v>
      </c>
      <c r="S1547" t="s">
        <v>2489</v>
      </c>
      <c r="T1547" t="s">
        <v>2535</v>
      </c>
      <c r="U1547" t="s">
        <v>290</v>
      </c>
      <c r="V1547" t="s">
        <v>103</v>
      </c>
      <c r="W1547">
        <v>100002118</v>
      </c>
      <c r="X1547">
        <v>8005551119</v>
      </c>
      <c r="Y1547" t="s">
        <v>2595</v>
      </c>
      <c r="Z1547" t="s">
        <v>3714</v>
      </c>
      <c r="AA1547" s="13">
        <v>-53.28</v>
      </c>
      <c r="AB1547" s="14">
        <v>42639</v>
      </c>
      <c r="AC1547" t="s">
        <v>36</v>
      </c>
    </row>
    <row r="1548" spans="1:29" x14ac:dyDescent="0.25">
      <c r="A1548" t="str">
        <f>CONCATENATE("Q",ROUNDUP(MONTH(Table1[[#This Row],[Month]])/3,0))</f>
        <v>Q3</v>
      </c>
      <c r="B1548" s="14">
        <f>EOMONTH(Table1[[#This Row],[Credit Date]],-1)+1</f>
        <v>42614</v>
      </c>
      <c r="C1548" t="str">
        <f>CONCATENATE(Table1[[#This Row],[Issuer Last Name]],", ",Table1[[#This Row],[Issuer First Name]])</f>
        <v>No. 061, Employee</v>
      </c>
      <c r="D1548" t="str">
        <f>CONCATENATE(Table1[[#This Row],[Approver Last Name]],", ",Table1[[#This Row],[Approver First Name]])</f>
        <v>No. 061, Employee</v>
      </c>
      <c r="E1548" t="str">
        <f>CONCATENATE(Table1[[#This Row],[Customer Last Name]],", ",Table1[[#This Row],[Customer First Name]])</f>
        <v>No. 10073, Client</v>
      </c>
      <c r="F1548" t="str">
        <f>IF(Table1[[#This Row],[Credit Amount]]&gt;-19.99,"Less than 19.99",IF(Table1[[#This Row],[Credit Amount]]=-20,"20",IF(Table1[[#This Row],[Credit Amount]]&gt;-49.98,"20.01-49.98",IF(Table1[[#This Row],[Credit Amount]]=-49.99,"49.99",IF(Table1[[#This Row],[Credit Amount]]=-50,"50",IF(Table1[[#This Row],[Credit Amount]]&lt;-50.01,"Greater than 50"))))))</f>
        <v>Less than 19.99</v>
      </c>
      <c r="G1548" t="str">
        <f>IF(Table1[[#This Row],[Transaction Type]]="Maintenance","Non-Sales","Sales")</f>
        <v>Sales</v>
      </c>
      <c r="H1548" t="str">
        <f>IF(Table1[[#This Row],[Quarter]]="q2",1,"")</f>
        <v/>
      </c>
      <c r="I1548">
        <f>IF(Table1[[#This Row],[Quarter]]="q3",1,"")</f>
        <v>1</v>
      </c>
      <c r="J1548" t="str">
        <f>IF(Table1[[#This Row],[Quarter]]="Q2",Table1[[#This Row],[Credit Amount]],"")</f>
        <v/>
      </c>
      <c r="K1548">
        <f>IF(Table1[[#This Row],[Quarter]]="Q3",Table1[[#This Row],[Credit Amount]],"")</f>
        <v>-13.31</v>
      </c>
      <c r="L1548">
        <f>IF(Table1[[#This Row],[Transaction Type]]="Upgrade",Table1[[#This Row],[Credit Amount]],IF(Table1[[#This Row],[Transaction Type]]="Activation",Table1[[#This Row],[Credit Amount]],""))</f>
        <v>-13.31</v>
      </c>
      <c r="M1548" t="str">
        <f>IF(Table1[[#This Row],[Transaction Type]]="Maintenance",Table1[[#This Row],[Credit Amount]],"")</f>
        <v/>
      </c>
      <c r="N1548">
        <v>10061</v>
      </c>
      <c r="O1548" t="s">
        <v>2489</v>
      </c>
      <c r="P1548" t="s">
        <v>2550</v>
      </c>
      <c r="Q1548" t="s">
        <v>289</v>
      </c>
      <c r="R1548">
        <v>10061</v>
      </c>
      <c r="S1548" t="s">
        <v>2489</v>
      </c>
      <c r="T1548" t="s">
        <v>2550</v>
      </c>
      <c r="U1548" t="s">
        <v>289</v>
      </c>
      <c r="V1548" t="s">
        <v>103</v>
      </c>
      <c r="W1548">
        <v>100001072</v>
      </c>
      <c r="X1548">
        <v>8005550073</v>
      </c>
      <c r="Y1548" t="s">
        <v>2595</v>
      </c>
      <c r="Z1548" t="s">
        <v>2668</v>
      </c>
      <c r="AA1548" s="13">
        <v>-13.31</v>
      </c>
      <c r="AB1548" s="14">
        <v>42639</v>
      </c>
      <c r="AC1548" t="s">
        <v>37</v>
      </c>
    </row>
    <row r="1549" spans="1:29" x14ac:dyDescent="0.25">
      <c r="A1549" t="str">
        <f>CONCATENATE("Q",ROUNDUP(MONTH(Table1[[#This Row],[Month]])/3,0))</f>
        <v>Q2</v>
      </c>
      <c r="B1549" s="14">
        <f>EOMONTH(Table1[[#This Row],[Credit Date]],-1)+1</f>
        <v>42461</v>
      </c>
      <c r="C1549" t="str">
        <f>CONCATENATE(Table1[[#This Row],[Issuer Last Name]],", ",Table1[[#This Row],[Issuer First Name]])</f>
        <v>No. 074, Employee</v>
      </c>
      <c r="D1549" t="str">
        <f>CONCATENATE(Table1[[#This Row],[Approver Last Name]],", ",Table1[[#This Row],[Approver First Name]])</f>
        <v>No. 046, Employee</v>
      </c>
      <c r="E1549" t="str">
        <f>CONCATENATE(Table1[[#This Row],[Customer Last Name]],", ",Table1[[#This Row],[Customer First Name]])</f>
        <v>No. 12503, Client</v>
      </c>
      <c r="F1549" t="str">
        <f>IF(Table1[[#This Row],[Credit Amount]]&gt;-19.99,"Less than 19.99",IF(Table1[[#This Row],[Credit Amount]]=-20,"20",IF(Table1[[#This Row],[Credit Amount]]&gt;-49.98,"20.01-49.98",IF(Table1[[#This Row],[Credit Amount]]=-49.99,"49.99",IF(Table1[[#This Row],[Credit Amount]]=-50,"50",IF(Table1[[#This Row],[Credit Amount]]&lt;-50.01,"Greater than 50"))))))</f>
        <v>Less than 19.99</v>
      </c>
      <c r="G1549" t="str">
        <f>IF(Table1[[#This Row],[Transaction Type]]="Maintenance","Non-Sales","Sales")</f>
        <v>Sales</v>
      </c>
      <c r="H1549">
        <f>IF(Table1[[#This Row],[Quarter]]="q2",1,"")</f>
        <v>1</v>
      </c>
      <c r="I1549" t="str">
        <f>IF(Table1[[#This Row],[Quarter]]="q3",1,"")</f>
        <v/>
      </c>
      <c r="J1549">
        <f>IF(Table1[[#This Row],[Quarter]]="Q2",Table1[[#This Row],[Credit Amount]],"")</f>
        <v>-12.61</v>
      </c>
      <c r="K1549" t="str">
        <f>IF(Table1[[#This Row],[Quarter]]="Q3",Table1[[#This Row],[Credit Amount]],"")</f>
        <v/>
      </c>
      <c r="L1549">
        <f>IF(Table1[[#This Row],[Transaction Type]]="Upgrade",Table1[[#This Row],[Credit Amount]],IF(Table1[[#This Row],[Transaction Type]]="Activation",Table1[[#This Row],[Credit Amount]],""))</f>
        <v>-12.61</v>
      </c>
      <c r="M1549" t="str">
        <f>IF(Table1[[#This Row],[Transaction Type]]="Maintenance",Table1[[#This Row],[Credit Amount]],"")</f>
        <v/>
      </c>
      <c r="N1549">
        <v>10074</v>
      </c>
      <c r="O1549" t="s">
        <v>2489</v>
      </c>
      <c r="P1549" t="s">
        <v>2563</v>
      </c>
      <c r="Q1549" t="s">
        <v>289</v>
      </c>
      <c r="R1549">
        <v>10046</v>
      </c>
      <c r="S1549" t="s">
        <v>2489</v>
      </c>
      <c r="T1549" t="s">
        <v>2535</v>
      </c>
      <c r="U1549" t="s">
        <v>290</v>
      </c>
      <c r="V1549" t="s">
        <v>103</v>
      </c>
      <c r="W1549">
        <v>100003502</v>
      </c>
      <c r="X1549">
        <v>8005552503</v>
      </c>
      <c r="Y1549" t="s">
        <v>2595</v>
      </c>
      <c r="Z1549" t="s">
        <v>5098</v>
      </c>
      <c r="AA1549" s="13">
        <v>-12.61</v>
      </c>
      <c r="AB1549" s="14">
        <v>42461</v>
      </c>
      <c r="AC1549" t="s">
        <v>37</v>
      </c>
    </row>
    <row r="1550" spans="1:29" x14ac:dyDescent="0.25">
      <c r="A1550" t="str">
        <f>CONCATENATE("Q",ROUNDUP(MONTH(Table1[[#This Row],[Month]])/3,0))</f>
        <v>Q2</v>
      </c>
      <c r="B1550" s="14">
        <f>EOMONTH(Table1[[#This Row],[Credit Date]],-1)+1</f>
        <v>42461</v>
      </c>
      <c r="C1550" t="str">
        <f>CONCATENATE(Table1[[#This Row],[Issuer Last Name]],", ",Table1[[#This Row],[Issuer First Name]])</f>
        <v>No. 074, Employee</v>
      </c>
      <c r="D1550" t="str">
        <f>CONCATENATE(Table1[[#This Row],[Approver Last Name]],", ",Table1[[#This Row],[Approver First Name]])</f>
        <v>No. 046, Employee</v>
      </c>
      <c r="E1550" t="str">
        <f>CONCATENATE(Table1[[#This Row],[Customer Last Name]],", ",Table1[[#This Row],[Customer First Name]])</f>
        <v>No. 12061, Client</v>
      </c>
      <c r="F15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50" t="str">
        <f>IF(Table1[[#This Row],[Transaction Type]]="Maintenance","Non-Sales","Sales")</f>
        <v>Sales</v>
      </c>
      <c r="H1550">
        <f>IF(Table1[[#This Row],[Quarter]]="q2",1,"")</f>
        <v>1</v>
      </c>
      <c r="I1550" t="str">
        <f>IF(Table1[[#This Row],[Quarter]]="q3",1,"")</f>
        <v/>
      </c>
      <c r="J1550">
        <f>IF(Table1[[#This Row],[Quarter]]="Q2",Table1[[#This Row],[Credit Amount]],"")</f>
        <v>-72.59</v>
      </c>
      <c r="K1550" t="str">
        <f>IF(Table1[[#This Row],[Quarter]]="Q3",Table1[[#This Row],[Credit Amount]],"")</f>
        <v/>
      </c>
      <c r="L1550">
        <f>IF(Table1[[#This Row],[Transaction Type]]="Upgrade",Table1[[#This Row],[Credit Amount]],IF(Table1[[#This Row],[Transaction Type]]="Activation",Table1[[#This Row],[Credit Amount]],""))</f>
        <v>-72.59</v>
      </c>
      <c r="M1550" t="str">
        <f>IF(Table1[[#This Row],[Transaction Type]]="Maintenance",Table1[[#This Row],[Credit Amount]],"")</f>
        <v/>
      </c>
      <c r="N1550">
        <v>10074</v>
      </c>
      <c r="O1550" t="s">
        <v>2489</v>
      </c>
      <c r="P1550" t="s">
        <v>2563</v>
      </c>
      <c r="Q1550" t="s">
        <v>289</v>
      </c>
      <c r="R1550">
        <v>10046</v>
      </c>
      <c r="S1550" t="s">
        <v>2489</v>
      </c>
      <c r="T1550" t="s">
        <v>2535</v>
      </c>
      <c r="U1550" t="s">
        <v>290</v>
      </c>
      <c r="V1550" t="s">
        <v>103</v>
      </c>
      <c r="W1550">
        <v>100003060</v>
      </c>
      <c r="X1550">
        <v>8005552061</v>
      </c>
      <c r="Y1550" t="s">
        <v>2595</v>
      </c>
      <c r="Z1550" t="s">
        <v>4656</v>
      </c>
      <c r="AA1550" s="13">
        <v>-72.59</v>
      </c>
      <c r="AB1550" s="14">
        <v>42462</v>
      </c>
      <c r="AC1550" t="s">
        <v>35</v>
      </c>
    </row>
    <row r="1551" spans="1:29" x14ac:dyDescent="0.25">
      <c r="A1551" t="str">
        <f>CONCATENATE("Q",ROUNDUP(MONTH(Table1[[#This Row],[Month]])/3,0))</f>
        <v>Q2</v>
      </c>
      <c r="B1551" s="14">
        <f>EOMONTH(Table1[[#This Row],[Credit Date]],-1)+1</f>
        <v>42461</v>
      </c>
      <c r="C1551" t="str">
        <f>CONCATENATE(Table1[[#This Row],[Issuer Last Name]],", ",Table1[[#This Row],[Issuer First Name]])</f>
        <v>No. 074, Employee</v>
      </c>
      <c r="D1551" t="str">
        <f>CONCATENATE(Table1[[#This Row],[Approver Last Name]],", ",Table1[[#This Row],[Approver First Name]])</f>
        <v>No. 046, Employee</v>
      </c>
      <c r="E1551" t="str">
        <f>CONCATENATE(Table1[[#This Row],[Customer Last Name]],", ",Table1[[#This Row],[Customer First Name]])</f>
        <v>No. 12776, Client</v>
      </c>
      <c r="F15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51" t="str">
        <f>IF(Table1[[#This Row],[Transaction Type]]="Maintenance","Non-Sales","Sales")</f>
        <v>Non-Sales</v>
      </c>
      <c r="H1551">
        <f>IF(Table1[[#This Row],[Quarter]]="q2",1,"")</f>
        <v>1</v>
      </c>
      <c r="I1551" t="str">
        <f>IF(Table1[[#This Row],[Quarter]]="q3",1,"")</f>
        <v/>
      </c>
      <c r="J1551">
        <f>IF(Table1[[#This Row],[Quarter]]="Q2",Table1[[#This Row],[Credit Amount]],"")</f>
        <v>-69.16</v>
      </c>
      <c r="K1551" t="str">
        <f>IF(Table1[[#This Row],[Quarter]]="Q3",Table1[[#This Row],[Credit Amount]],"")</f>
        <v/>
      </c>
      <c r="L1551" t="str">
        <f>IF(Table1[[#This Row],[Transaction Type]]="Upgrade",Table1[[#This Row],[Credit Amount]],IF(Table1[[#This Row],[Transaction Type]]="Activation",Table1[[#This Row],[Credit Amount]],""))</f>
        <v/>
      </c>
      <c r="M1551">
        <f>IF(Table1[[#This Row],[Transaction Type]]="Maintenance",Table1[[#This Row],[Credit Amount]],"")</f>
        <v>-69.16</v>
      </c>
      <c r="N1551">
        <v>10074</v>
      </c>
      <c r="O1551" t="s">
        <v>2489</v>
      </c>
      <c r="P1551" t="s">
        <v>2563</v>
      </c>
      <c r="Q1551" t="s">
        <v>289</v>
      </c>
      <c r="R1551">
        <v>10046</v>
      </c>
      <c r="S1551" t="s">
        <v>2489</v>
      </c>
      <c r="T1551" t="s">
        <v>2535</v>
      </c>
      <c r="U1551" t="s">
        <v>290</v>
      </c>
      <c r="V1551" t="s">
        <v>103</v>
      </c>
      <c r="W1551">
        <v>100003775</v>
      </c>
      <c r="X1551">
        <v>8005552776</v>
      </c>
      <c r="Y1551" t="s">
        <v>2595</v>
      </c>
      <c r="Z1551" t="s">
        <v>5368</v>
      </c>
      <c r="AA1551" s="13">
        <v>-69.16</v>
      </c>
      <c r="AB1551" s="14">
        <v>42465</v>
      </c>
      <c r="AC1551" t="s">
        <v>36</v>
      </c>
    </row>
    <row r="1552" spans="1:29" x14ac:dyDescent="0.25">
      <c r="A1552" t="str">
        <f>CONCATENATE("Q",ROUNDUP(MONTH(Table1[[#This Row],[Month]])/3,0))</f>
        <v>Q2</v>
      </c>
      <c r="B1552" s="14">
        <f>EOMONTH(Table1[[#This Row],[Credit Date]],-1)+1</f>
        <v>42461</v>
      </c>
      <c r="C1552" t="str">
        <f>CONCATENATE(Table1[[#This Row],[Issuer Last Name]],", ",Table1[[#This Row],[Issuer First Name]])</f>
        <v>No. 074, Employee</v>
      </c>
      <c r="D1552" t="str">
        <f>CONCATENATE(Table1[[#This Row],[Approver Last Name]],", ",Table1[[#This Row],[Approver First Name]])</f>
        <v>No. 046, Employee</v>
      </c>
      <c r="E1552" t="str">
        <f>CONCATENATE(Table1[[#This Row],[Customer Last Name]],", ",Table1[[#This Row],[Customer First Name]])</f>
        <v>No. 12424, Client</v>
      </c>
      <c r="F1552" t="str">
        <f>IF(Table1[[#This Row],[Credit Amount]]&gt;-19.99,"Less than 19.99",IF(Table1[[#This Row],[Credit Amount]]=-20,"20",IF(Table1[[#This Row],[Credit Amount]]&gt;-49.98,"20.01-49.98",IF(Table1[[#This Row],[Credit Amount]]=-49.99,"49.99",IF(Table1[[#This Row],[Credit Amount]]=-50,"50",IF(Table1[[#This Row],[Credit Amount]]&lt;-50.01,"Greater than 50"))))))</f>
        <v>Less than 19.99</v>
      </c>
      <c r="G1552" t="str">
        <f>IF(Table1[[#This Row],[Transaction Type]]="Maintenance","Non-Sales","Sales")</f>
        <v>Non-Sales</v>
      </c>
      <c r="H1552">
        <f>IF(Table1[[#This Row],[Quarter]]="q2",1,"")</f>
        <v>1</v>
      </c>
      <c r="I1552" t="str">
        <f>IF(Table1[[#This Row],[Quarter]]="q3",1,"")</f>
        <v/>
      </c>
      <c r="J1552">
        <f>IF(Table1[[#This Row],[Quarter]]="Q2",Table1[[#This Row],[Credit Amount]],"")</f>
        <v>-11.58</v>
      </c>
      <c r="K1552" t="str">
        <f>IF(Table1[[#This Row],[Quarter]]="Q3",Table1[[#This Row],[Credit Amount]],"")</f>
        <v/>
      </c>
      <c r="L1552" t="str">
        <f>IF(Table1[[#This Row],[Transaction Type]]="Upgrade",Table1[[#This Row],[Credit Amount]],IF(Table1[[#This Row],[Transaction Type]]="Activation",Table1[[#This Row],[Credit Amount]],""))</f>
        <v/>
      </c>
      <c r="M1552">
        <f>IF(Table1[[#This Row],[Transaction Type]]="Maintenance",Table1[[#This Row],[Credit Amount]],"")</f>
        <v>-11.58</v>
      </c>
      <c r="N1552">
        <v>10074</v>
      </c>
      <c r="O1552" t="s">
        <v>2489</v>
      </c>
      <c r="P1552" t="s">
        <v>2563</v>
      </c>
      <c r="Q1552" t="s">
        <v>289</v>
      </c>
      <c r="R1552">
        <v>10046</v>
      </c>
      <c r="S1552" t="s">
        <v>2489</v>
      </c>
      <c r="T1552" t="s">
        <v>2535</v>
      </c>
      <c r="U1552" t="s">
        <v>290</v>
      </c>
      <c r="V1552" t="s">
        <v>103</v>
      </c>
      <c r="W1552">
        <v>100003423</v>
      </c>
      <c r="X1552">
        <v>8005552424</v>
      </c>
      <c r="Y1552" t="s">
        <v>2595</v>
      </c>
      <c r="Z1552" t="s">
        <v>5019</v>
      </c>
      <c r="AA1552" s="13">
        <v>-11.58</v>
      </c>
      <c r="AB1552" s="14">
        <v>42467</v>
      </c>
      <c r="AC1552" t="s">
        <v>36</v>
      </c>
    </row>
    <row r="1553" spans="1:29" x14ac:dyDescent="0.25">
      <c r="A1553" t="str">
        <f>CONCATENATE("Q",ROUNDUP(MONTH(Table1[[#This Row],[Month]])/3,0))</f>
        <v>Q2</v>
      </c>
      <c r="B1553" s="14">
        <f>EOMONTH(Table1[[#This Row],[Credit Date]],-1)+1</f>
        <v>42461</v>
      </c>
      <c r="C1553" t="str">
        <f>CONCATENATE(Table1[[#This Row],[Issuer Last Name]],", ",Table1[[#This Row],[Issuer First Name]])</f>
        <v>No. 074, Employee</v>
      </c>
      <c r="D1553" t="str">
        <f>CONCATENATE(Table1[[#This Row],[Approver Last Name]],", ",Table1[[#This Row],[Approver First Name]])</f>
        <v>No. 046, Employee</v>
      </c>
      <c r="E1553" t="str">
        <f>CONCATENATE(Table1[[#This Row],[Customer Last Name]],", ",Table1[[#This Row],[Customer First Name]])</f>
        <v>No. 11746, Client</v>
      </c>
      <c r="F1553" t="str">
        <f>IF(Table1[[#This Row],[Credit Amount]]&gt;-19.99,"Less than 19.99",IF(Table1[[#This Row],[Credit Amount]]=-20,"20",IF(Table1[[#This Row],[Credit Amount]]&gt;-49.98,"20.01-49.98",IF(Table1[[#This Row],[Credit Amount]]=-49.99,"49.99",IF(Table1[[#This Row],[Credit Amount]]=-50,"50",IF(Table1[[#This Row],[Credit Amount]]&lt;-50.01,"Greater than 50"))))))</f>
        <v>20.01-49.98</v>
      </c>
      <c r="G1553" t="str">
        <f>IF(Table1[[#This Row],[Transaction Type]]="Maintenance","Non-Sales","Sales")</f>
        <v>Non-Sales</v>
      </c>
      <c r="H1553">
        <f>IF(Table1[[#This Row],[Quarter]]="q2",1,"")</f>
        <v>1</v>
      </c>
      <c r="I1553" t="str">
        <f>IF(Table1[[#This Row],[Quarter]]="q3",1,"")</f>
        <v/>
      </c>
      <c r="J1553">
        <f>IF(Table1[[#This Row],[Quarter]]="Q2",Table1[[#This Row],[Credit Amount]],"")</f>
        <v>-38.56</v>
      </c>
      <c r="K1553" t="str">
        <f>IF(Table1[[#This Row],[Quarter]]="Q3",Table1[[#This Row],[Credit Amount]],"")</f>
        <v/>
      </c>
      <c r="L1553" t="str">
        <f>IF(Table1[[#This Row],[Transaction Type]]="Upgrade",Table1[[#This Row],[Credit Amount]],IF(Table1[[#This Row],[Transaction Type]]="Activation",Table1[[#This Row],[Credit Amount]],""))</f>
        <v/>
      </c>
      <c r="M1553">
        <f>IF(Table1[[#This Row],[Transaction Type]]="Maintenance",Table1[[#This Row],[Credit Amount]],"")</f>
        <v>-38.56</v>
      </c>
      <c r="N1553">
        <v>10074</v>
      </c>
      <c r="O1553" t="s">
        <v>2489</v>
      </c>
      <c r="P1553" t="s">
        <v>2563</v>
      </c>
      <c r="Q1553" t="s">
        <v>289</v>
      </c>
      <c r="R1553">
        <v>10046</v>
      </c>
      <c r="S1553" t="s">
        <v>2489</v>
      </c>
      <c r="T1553" t="s">
        <v>2535</v>
      </c>
      <c r="U1553" t="s">
        <v>290</v>
      </c>
      <c r="V1553" t="s">
        <v>103</v>
      </c>
      <c r="W1553">
        <v>100002745</v>
      </c>
      <c r="X1553">
        <v>8005551746</v>
      </c>
      <c r="Y1553" t="s">
        <v>2595</v>
      </c>
      <c r="Z1553" t="s">
        <v>4341</v>
      </c>
      <c r="AA1553" s="13">
        <v>-38.56</v>
      </c>
      <c r="AB1553" s="14">
        <v>42470</v>
      </c>
      <c r="AC1553" t="s">
        <v>36</v>
      </c>
    </row>
    <row r="1554" spans="1:29" x14ac:dyDescent="0.25">
      <c r="A1554" t="str">
        <f>CONCATENATE("Q",ROUNDUP(MONTH(Table1[[#This Row],[Month]])/3,0))</f>
        <v>Q2</v>
      </c>
      <c r="B1554" s="14">
        <f>EOMONTH(Table1[[#This Row],[Credit Date]],-1)+1</f>
        <v>42461</v>
      </c>
      <c r="C1554" t="str">
        <f>CONCATENATE(Table1[[#This Row],[Issuer Last Name]],", ",Table1[[#This Row],[Issuer First Name]])</f>
        <v>No. 074, Employee</v>
      </c>
      <c r="D1554" t="str">
        <f>CONCATENATE(Table1[[#This Row],[Approver Last Name]],", ",Table1[[#This Row],[Approver First Name]])</f>
        <v>No. 046, Employee</v>
      </c>
      <c r="E1554" t="str">
        <f>CONCATENATE(Table1[[#This Row],[Customer Last Name]],", ",Table1[[#This Row],[Customer First Name]])</f>
        <v>No. 12385, Client</v>
      </c>
      <c r="F1554" t="str">
        <f>IF(Table1[[#This Row],[Credit Amount]]&gt;-19.99,"Less than 19.99",IF(Table1[[#This Row],[Credit Amount]]=-20,"20",IF(Table1[[#This Row],[Credit Amount]]&gt;-49.98,"20.01-49.98",IF(Table1[[#This Row],[Credit Amount]]=-49.99,"49.99",IF(Table1[[#This Row],[Credit Amount]]=-50,"50",IF(Table1[[#This Row],[Credit Amount]]&lt;-50.01,"Greater than 50"))))))</f>
        <v>Less than 19.99</v>
      </c>
      <c r="G1554" t="str">
        <f>IF(Table1[[#This Row],[Transaction Type]]="Maintenance","Non-Sales","Sales")</f>
        <v>Non-Sales</v>
      </c>
      <c r="H1554">
        <f>IF(Table1[[#This Row],[Quarter]]="q2",1,"")</f>
        <v>1</v>
      </c>
      <c r="I1554" t="str">
        <f>IF(Table1[[#This Row],[Quarter]]="q3",1,"")</f>
        <v/>
      </c>
      <c r="J1554">
        <f>IF(Table1[[#This Row],[Quarter]]="Q2",Table1[[#This Row],[Credit Amount]],"")</f>
        <v>-18.739999999999998</v>
      </c>
      <c r="K1554" t="str">
        <f>IF(Table1[[#This Row],[Quarter]]="Q3",Table1[[#This Row],[Credit Amount]],"")</f>
        <v/>
      </c>
      <c r="L1554" t="str">
        <f>IF(Table1[[#This Row],[Transaction Type]]="Upgrade",Table1[[#This Row],[Credit Amount]],IF(Table1[[#This Row],[Transaction Type]]="Activation",Table1[[#This Row],[Credit Amount]],""))</f>
        <v/>
      </c>
      <c r="M1554">
        <f>IF(Table1[[#This Row],[Transaction Type]]="Maintenance",Table1[[#This Row],[Credit Amount]],"")</f>
        <v>-18.739999999999998</v>
      </c>
      <c r="N1554">
        <v>10074</v>
      </c>
      <c r="O1554" t="s">
        <v>2489</v>
      </c>
      <c r="P1554" t="s">
        <v>2563</v>
      </c>
      <c r="Q1554" t="s">
        <v>289</v>
      </c>
      <c r="R1554">
        <v>10046</v>
      </c>
      <c r="S1554" t="s">
        <v>2489</v>
      </c>
      <c r="T1554" t="s">
        <v>2535</v>
      </c>
      <c r="U1554" t="s">
        <v>290</v>
      </c>
      <c r="V1554" t="s">
        <v>103</v>
      </c>
      <c r="W1554">
        <v>100003384</v>
      </c>
      <c r="X1554">
        <v>8005552385</v>
      </c>
      <c r="Y1554" t="s">
        <v>2595</v>
      </c>
      <c r="Z1554" t="s">
        <v>4980</v>
      </c>
      <c r="AA1554" s="13">
        <v>-18.739999999999998</v>
      </c>
      <c r="AB1554" s="14">
        <v>42471</v>
      </c>
      <c r="AC1554" t="s">
        <v>36</v>
      </c>
    </row>
    <row r="1555" spans="1:29" x14ac:dyDescent="0.25">
      <c r="A1555" t="str">
        <f>CONCATENATE("Q",ROUNDUP(MONTH(Table1[[#This Row],[Month]])/3,0))</f>
        <v>Q2</v>
      </c>
      <c r="B1555" s="14">
        <f>EOMONTH(Table1[[#This Row],[Credit Date]],-1)+1</f>
        <v>42461</v>
      </c>
      <c r="C1555" t="str">
        <f>CONCATENATE(Table1[[#This Row],[Issuer Last Name]],", ",Table1[[#This Row],[Issuer First Name]])</f>
        <v>No. 074, Employee</v>
      </c>
      <c r="D1555" t="str">
        <f>CONCATENATE(Table1[[#This Row],[Approver Last Name]],", ",Table1[[#This Row],[Approver First Name]])</f>
        <v>No. 046, Employee</v>
      </c>
      <c r="E1555" t="str">
        <f>CONCATENATE(Table1[[#This Row],[Customer Last Name]],", ",Table1[[#This Row],[Customer First Name]])</f>
        <v>No. 10799, Client</v>
      </c>
      <c r="F1555" t="str">
        <f>IF(Table1[[#This Row],[Credit Amount]]&gt;-19.99,"Less than 19.99",IF(Table1[[#This Row],[Credit Amount]]=-20,"20",IF(Table1[[#This Row],[Credit Amount]]&gt;-49.98,"20.01-49.98",IF(Table1[[#This Row],[Credit Amount]]=-49.99,"49.99",IF(Table1[[#This Row],[Credit Amount]]=-50,"50",IF(Table1[[#This Row],[Credit Amount]]&lt;-50.01,"Greater than 50"))))))</f>
        <v>20.01-49.98</v>
      </c>
      <c r="G1555" t="str">
        <f>IF(Table1[[#This Row],[Transaction Type]]="Maintenance","Non-Sales","Sales")</f>
        <v>Sales</v>
      </c>
      <c r="H1555">
        <f>IF(Table1[[#This Row],[Quarter]]="q2",1,"")</f>
        <v>1</v>
      </c>
      <c r="I1555" t="str">
        <f>IF(Table1[[#This Row],[Quarter]]="q3",1,"")</f>
        <v/>
      </c>
      <c r="J1555">
        <f>IF(Table1[[#This Row],[Quarter]]="Q2",Table1[[#This Row],[Credit Amount]],"")</f>
        <v>-39.96</v>
      </c>
      <c r="K1555" t="str">
        <f>IF(Table1[[#This Row],[Quarter]]="Q3",Table1[[#This Row],[Credit Amount]],"")</f>
        <v/>
      </c>
      <c r="L1555">
        <f>IF(Table1[[#This Row],[Transaction Type]]="Upgrade",Table1[[#This Row],[Credit Amount]],IF(Table1[[#This Row],[Transaction Type]]="Activation",Table1[[#This Row],[Credit Amount]],""))</f>
        <v>-39.96</v>
      </c>
      <c r="M1555" t="str">
        <f>IF(Table1[[#This Row],[Transaction Type]]="Maintenance",Table1[[#This Row],[Credit Amount]],"")</f>
        <v/>
      </c>
      <c r="N1555">
        <v>10074</v>
      </c>
      <c r="O1555" t="s">
        <v>2489</v>
      </c>
      <c r="P1555" t="s">
        <v>2563</v>
      </c>
      <c r="Q1555" t="s">
        <v>289</v>
      </c>
      <c r="R1555">
        <v>10046</v>
      </c>
      <c r="S1555" t="s">
        <v>2489</v>
      </c>
      <c r="T1555" t="s">
        <v>2535</v>
      </c>
      <c r="U1555" t="s">
        <v>290</v>
      </c>
      <c r="V1555" t="s">
        <v>103</v>
      </c>
      <c r="W1555">
        <v>100001798</v>
      </c>
      <c r="X1555">
        <v>8005550799</v>
      </c>
      <c r="Y1555" t="s">
        <v>2595</v>
      </c>
      <c r="Z1555" t="s">
        <v>3394</v>
      </c>
      <c r="AA1555" s="13">
        <v>-39.96</v>
      </c>
      <c r="AB1555" s="14">
        <v>42473</v>
      </c>
      <c r="AC1555" t="s">
        <v>37</v>
      </c>
    </row>
    <row r="1556" spans="1:29" x14ac:dyDescent="0.25">
      <c r="A1556" t="str">
        <f>CONCATENATE("Q",ROUNDUP(MONTH(Table1[[#This Row],[Month]])/3,0))</f>
        <v>Q2</v>
      </c>
      <c r="B1556" s="14">
        <f>EOMONTH(Table1[[#This Row],[Credit Date]],-1)+1</f>
        <v>42461</v>
      </c>
      <c r="C1556" t="str">
        <f>CONCATENATE(Table1[[#This Row],[Issuer Last Name]],", ",Table1[[#This Row],[Issuer First Name]])</f>
        <v>No. 074, Employee</v>
      </c>
      <c r="D1556" t="str">
        <f>CONCATENATE(Table1[[#This Row],[Approver Last Name]],", ",Table1[[#This Row],[Approver First Name]])</f>
        <v>No. 046, Employee</v>
      </c>
      <c r="E1556" t="str">
        <f>CONCATENATE(Table1[[#This Row],[Customer Last Name]],", ",Table1[[#This Row],[Customer First Name]])</f>
        <v>No. 12318, Client</v>
      </c>
      <c r="F1556" t="str">
        <f>IF(Table1[[#This Row],[Credit Amount]]&gt;-19.99,"Less than 19.99",IF(Table1[[#This Row],[Credit Amount]]=-20,"20",IF(Table1[[#This Row],[Credit Amount]]&gt;-49.98,"20.01-49.98",IF(Table1[[#This Row],[Credit Amount]]=-49.99,"49.99",IF(Table1[[#This Row],[Credit Amount]]=-50,"50",IF(Table1[[#This Row],[Credit Amount]]&lt;-50.01,"Greater than 50"))))))</f>
        <v>Less than 19.99</v>
      </c>
      <c r="G1556" t="str">
        <f>IF(Table1[[#This Row],[Transaction Type]]="Maintenance","Non-Sales","Sales")</f>
        <v>Sales</v>
      </c>
      <c r="H1556">
        <f>IF(Table1[[#This Row],[Quarter]]="q2",1,"")</f>
        <v>1</v>
      </c>
      <c r="I1556" t="str">
        <f>IF(Table1[[#This Row],[Quarter]]="q3",1,"")</f>
        <v/>
      </c>
      <c r="J1556">
        <f>IF(Table1[[#This Row],[Quarter]]="Q2",Table1[[#This Row],[Credit Amount]],"")</f>
        <v>-11.9</v>
      </c>
      <c r="K1556" t="str">
        <f>IF(Table1[[#This Row],[Quarter]]="Q3",Table1[[#This Row],[Credit Amount]],"")</f>
        <v/>
      </c>
      <c r="L1556">
        <f>IF(Table1[[#This Row],[Transaction Type]]="Upgrade",Table1[[#This Row],[Credit Amount]],IF(Table1[[#This Row],[Transaction Type]]="Activation",Table1[[#This Row],[Credit Amount]],""))</f>
        <v>-11.9</v>
      </c>
      <c r="M1556" t="str">
        <f>IF(Table1[[#This Row],[Transaction Type]]="Maintenance",Table1[[#This Row],[Credit Amount]],"")</f>
        <v/>
      </c>
      <c r="N1556">
        <v>10074</v>
      </c>
      <c r="O1556" t="s">
        <v>2489</v>
      </c>
      <c r="P1556" t="s">
        <v>2563</v>
      </c>
      <c r="Q1556" t="s">
        <v>289</v>
      </c>
      <c r="R1556">
        <v>10046</v>
      </c>
      <c r="S1556" t="s">
        <v>2489</v>
      </c>
      <c r="T1556" t="s">
        <v>2535</v>
      </c>
      <c r="U1556" t="s">
        <v>290</v>
      </c>
      <c r="V1556" t="s">
        <v>103</v>
      </c>
      <c r="W1556">
        <v>100003317</v>
      </c>
      <c r="X1556">
        <v>8005552318</v>
      </c>
      <c r="Y1556" t="s">
        <v>2595</v>
      </c>
      <c r="Z1556" t="s">
        <v>4913</v>
      </c>
      <c r="AA1556" s="13">
        <v>-11.9</v>
      </c>
      <c r="AB1556" s="14">
        <v>42473</v>
      </c>
      <c r="AC1556" t="s">
        <v>37</v>
      </c>
    </row>
    <row r="1557" spans="1:29" x14ac:dyDescent="0.25">
      <c r="A1557" t="str">
        <f>CONCATENATE("Q",ROUNDUP(MONTH(Table1[[#This Row],[Month]])/3,0))</f>
        <v>Q2</v>
      </c>
      <c r="B1557" s="14">
        <f>EOMONTH(Table1[[#This Row],[Credit Date]],-1)+1</f>
        <v>42461</v>
      </c>
      <c r="C1557" t="str">
        <f>CONCATENATE(Table1[[#This Row],[Issuer Last Name]],", ",Table1[[#This Row],[Issuer First Name]])</f>
        <v>No. 074, Employee</v>
      </c>
      <c r="D1557" t="str">
        <f>CONCATENATE(Table1[[#This Row],[Approver Last Name]],", ",Table1[[#This Row],[Approver First Name]])</f>
        <v>No. 046, Employee</v>
      </c>
      <c r="E1557" t="str">
        <f>CONCATENATE(Table1[[#This Row],[Customer Last Name]],", ",Table1[[#This Row],[Customer First Name]])</f>
        <v>No. 10826, Client</v>
      </c>
      <c r="F15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57" t="str">
        <f>IF(Table1[[#This Row],[Transaction Type]]="Maintenance","Non-Sales","Sales")</f>
        <v>Non-Sales</v>
      </c>
      <c r="H1557">
        <f>IF(Table1[[#This Row],[Quarter]]="q2",1,"")</f>
        <v>1</v>
      </c>
      <c r="I1557" t="str">
        <f>IF(Table1[[#This Row],[Quarter]]="q3",1,"")</f>
        <v/>
      </c>
      <c r="J1557">
        <f>IF(Table1[[#This Row],[Quarter]]="Q2",Table1[[#This Row],[Credit Amount]],"")</f>
        <v>-52.33</v>
      </c>
      <c r="K1557" t="str">
        <f>IF(Table1[[#This Row],[Quarter]]="Q3",Table1[[#This Row],[Credit Amount]],"")</f>
        <v/>
      </c>
      <c r="L1557" t="str">
        <f>IF(Table1[[#This Row],[Transaction Type]]="Upgrade",Table1[[#This Row],[Credit Amount]],IF(Table1[[#This Row],[Transaction Type]]="Activation",Table1[[#This Row],[Credit Amount]],""))</f>
        <v/>
      </c>
      <c r="M1557">
        <f>IF(Table1[[#This Row],[Transaction Type]]="Maintenance",Table1[[#This Row],[Credit Amount]],"")</f>
        <v>-52.33</v>
      </c>
      <c r="N1557">
        <v>10074</v>
      </c>
      <c r="O1557" t="s">
        <v>2489</v>
      </c>
      <c r="P1557" t="s">
        <v>2563</v>
      </c>
      <c r="Q1557" t="s">
        <v>289</v>
      </c>
      <c r="R1557">
        <v>10046</v>
      </c>
      <c r="S1557" t="s">
        <v>2489</v>
      </c>
      <c r="T1557" t="s">
        <v>2535</v>
      </c>
      <c r="U1557" t="s">
        <v>290</v>
      </c>
      <c r="V1557" t="s">
        <v>103</v>
      </c>
      <c r="W1557">
        <v>100001825</v>
      </c>
      <c r="X1557">
        <v>8005550826</v>
      </c>
      <c r="Y1557" t="s">
        <v>2595</v>
      </c>
      <c r="Z1557" t="s">
        <v>3421</v>
      </c>
      <c r="AA1557" s="13">
        <v>-52.33</v>
      </c>
      <c r="AB1557" s="14">
        <v>42473</v>
      </c>
      <c r="AC1557" t="s">
        <v>36</v>
      </c>
    </row>
    <row r="1558" spans="1:29" x14ac:dyDescent="0.25">
      <c r="A1558" t="str">
        <f>CONCATENATE("Q",ROUNDUP(MONTH(Table1[[#This Row],[Month]])/3,0))</f>
        <v>Q2</v>
      </c>
      <c r="B1558" s="14">
        <f>EOMONTH(Table1[[#This Row],[Credit Date]],-1)+1</f>
        <v>42461</v>
      </c>
      <c r="C1558" t="str">
        <f>CONCATENATE(Table1[[#This Row],[Issuer Last Name]],", ",Table1[[#This Row],[Issuer First Name]])</f>
        <v>No. 074, Employee</v>
      </c>
      <c r="D1558" t="str">
        <f>CONCATENATE(Table1[[#This Row],[Approver Last Name]],", ",Table1[[#This Row],[Approver First Name]])</f>
        <v>No. 046, Employee</v>
      </c>
      <c r="E1558" t="str">
        <f>CONCATENATE(Table1[[#This Row],[Customer Last Name]],", ",Table1[[#This Row],[Customer First Name]])</f>
        <v>No. 12645, Client</v>
      </c>
      <c r="F15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58" t="str">
        <f>IF(Table1[[#This Row],[Transaction Type]]="Maintenance","Non-Sales","Sales")</f>
        <v>Non-Sales</v>
      </c>
      <c r="H1558">
        <f>IF(Table1[[#This Row],[Quarter]]="q2",1,"")</f>
        <v>1</v>
      </c>
      <c r="I1558" t="str">
        <f>IF(Table1[[#This Row],[Quarter]]="q3",1,"")</f>
        <v/>
      </c>
      <c r="J1558">
        <f>IF(Table1[[#This Row],[Quarter]]="Q2",Table1[[#This Row],[Credit Amount]],"")</f>
        <v>-95.95</v>
      </c>
      <c r="K1558" t="str">
        <f>IF(Table1[[#This Row],[Quarter]]="Q3",Table1[[#This Row],[Credit Amount]],"")</f>
        <v/>
      </c>
      <c r="L1558" t="str">
        <f>IF(Table1[[#This Row],[Transaction Type]]="Upgrade",Table1[[#This Row],[Credit Amount]],IF(Table1[[#This Row],[Transaction Type]]="Activation",Table1[[#This Row],[Credit Amount]],""))</f>
        <v/>
      </c>
      <c r="M1558">
        <f>IF(Table1[[#This Row],[Transaction Type]]="Maintenance",Table1[[#This Row],[Credit Amount]],"")</f>
        <v>-95.95</v>
      </c>
      <c r="N1558">
        <v>10074</v>
      </c>
      <c r="O1558" t="s">
        <v>2489</v>
      </c>
      <c r="P1558" t="s">
        <v>2563</v>
      </c>
      <c r="Q1558" t="s">
        <v>289</v>
      </c>
      <c r="R1558">
        <v>10046</v>
      </c>
      <c r="S1558" t="s">
        <v>2489</v>
      </c>
      <c r="T1558" t="s">
        <v>2535</v>
      </c>
      <c r="U1558" t="s">
        <v>290</v>
      </c>
      <c r="V1558" t="s">
        <v>103</v>
      </c>
      <c r="W1558">
        <v>100003644</v>
      </c>
      <c r="X1558">
        <v>8005552645</v>
      </c>
      <c r="Y1558" t="s">
        <v>2595</v>
      </c>
      <c r="Z1558" t="s">
        <v>5240</v>
      </c>
      <c r="AA1558" s="13">
        <v>-95.95</v>
      </c>
      <c r="AB1558" s="14">
        <v>42483</v>
      </c>
      <c r="AC1558" t="s">
        <v>36</v>
      </c>
    </row>
    <row r="1559" spans="1:29" x14ac:dyDescent="0.25">
      <c r="A1559" t="str">
        <f>CONCATENATE("Q",ROUNDUP(MONTH(Table1[[#This Row],[Month]])/3,0))</f>
        <v>Q2</v>
      </c>
      <c r="B1559" s="14">
        <f>EOMONTH(Table1[[#This Row],[Credit Date]],-1)+1</f>
        <v>42461</v>
      </c>
      <c r="C1559" t="str">
        <f>CONCATENATE(Table1[[#This Row],[Issuer Last Name]],", ",Table1[[#This Row],[Issuer First Name]])</f>
        <v>No. 074, Employee</v>
      </c>
      <c r="D1559" t="str">
        <f>CONCATENATE(Table1[[#This Row],[Approver Last Name]],", ",Table1[[#This Row],[Approver First Name]])</f>
        <v>No. 046, Employee</v>
      </c>
      <c r="E1559" t="str">
        <f>CONCATENATE(Table1[[#This Row],[Customer Last Name]],", ",Table1[[#This Row],[Customer First Name]])</f>
        <v>No. 11779, Client</v>
      </c>
      <c r="F1559" t="str">
        <f>IF(Table1[[#This Row],[Credit Amount]]&gt;-19.99,"Less than 19.99",IF(Table1[[#This Row],[Credit Amount]]=-20,"20",IF(Table1[[#This Row],[Credit Amount]]&gt;-49.98,"20.01-49.98",IF(Table1[[#This Row],[Credit Amount]]=-49.99,"49.99",IF(Table1[[#This Row],[Credit Amount]]=-50,"50",IF(Table1[[#This Row],[Credit Amount]]&lt;-50.01,"Greater than 50"))))))</f>
        <v>Less than 19.99</v>
      </c>
      <c r="G1559" t="str">
        <f>IF(Table1[[#This Row],[Transaction Type]]="Maintenance","Non-Sales","Sales")</f>
        <v>Non-Sales</v>
      </c>
      <c r="H1559">
        <f>IF(Table1[[#This Row],[Quarter]]="q2",1,"")</f>
        <v>1</v>
      </c>
      <c r="I1559" t="str">
        <f>IF(Table1[[#This Row],[Quarter]]="q3",1,"")</f>
        <v/>
      </c>
      <c r="J1559">
        <f>IF(Table1[[#This Row],[Quarter]]="Q2",Table1[[#This Row],[Credit Amount]],"")</f>
        <v>-8.24</v>
      </c>
      <c r="K1559" t="str">
        <f>IF(Table1[[#This Row],[Quarter]]="Q3",Table1[[#This Row],[Credit Amount]],"")</f>
        <v/>
      </c>
      <c r="L1559" t="str">
        <f>IF(Table1[[#This Row],[Transaction Type]]="Upgrade",Table1[[#This Row],[Credit Amount]],IF(Table1[[#This Row],[Transaction Type]]="Activation",Table1[[#This Row],[Credit Amount]],""))</f>
        <v/>
      </c>
      <c r="M1559">
        <f>IF(Table1[[#This Row],[Transaction Type]]="Maintenance",Table1[[#This Row],[Credit Amount]],"")</f>
        <v>-8.24</v>
      </c>
      <c r="N1559">
        <v>10074</v>
      </c>
      <c r="O1559" t="s">
        <v>2489</v>
      </c>
      <c r="P1559" t="s">
        <v>2563</v>
      </c>
      <c r="Q1559" t="s">
        <v>289</v>
      </c>
      <c r="R1559">
        <v>10046</v>
      </c>
      <c r="S1559" t="s">
        <v>2489</v>
      </c>
      <c r="T1559" t="s">
        <v>2535</v>
      </c>
      <c r="U1559" t="s">
        <v>290</v>
      </c>
      <c r="V1559" t="s">
        <v>103</v>
      </c>
      <c r="W1559">
        <v>100002778</v>
      </c>
      <c r="X1559">
        <v>8005551779</v>
      </c>
      <c r="Y1559" t="s">
        <v>2595</v>
      </c>
      <c r="Z1559" t="s">
        <v>4374</v>
      </c>
      <c r="AA1559" s="13">
        <v>-8.24</v>
      </c>
      <c r="AB1559" s="14">
        <v>42483</v>
      </c>
      <c r="AC1559" t="s">
        <v>36</v>
      </c>
    </row>
    <row r="1560" spans="1:29" x14ac:dyDescent="0.25">
      <c r="A1560" t="str">
        <f>CONCATENATE("Q",ROUNDUP(MONTH(Table1[[#This Row],[Month]])/3,0))</f>
        <v>Q2</v>
      </c>
      <c r="B1560" s="14">
        <f>EOMONTH(Table1[[#This Row],[Credit Date]],-1)+1</f>
        <v>42461</v>
      </c>
      <c r="C1560" t="str">
        <f>CONCATENATE(Table1[[#This Row],[Issuer Last Name]],", ",Table1[[#This Row],[Issuer First Name]])</f>
        <v>No. 074, Employee</v>
      </c>
      <c r="D1560" t="str">
        <f>CONCATENATE(Table1[[#This Row],[Approver Last Name]],", ",Table1[[#This Row],[Approver First Name]])</f>
        <v>No. 046, Employee</v>
      </c>
      <c r="E1560" t="str">
        <f>CONCATENATE(Table1[[#This Row],[Customer Last Name]],", ",Table1[[#This Row],[Customer First Name]])</f>
        <v>No. 11200, Client</v>
      </c>
      <c r="F1560" t="str">
        <f>IF(Table1[[#This Row],[Credit Amount]]&gt;-19.99,"Less than 19.99",IF(Table1[[#This Row],[Credit Amount]]=-20,"20",IF(Table1[[#This Row],[Credit Amount]]&gt;-49.98,"20.01-49.98",IF(Table1[[#This Row],[Credit Amount]]=-49.99,"49.99",IF(Table1[[#This Row],[Credit Amount]]=-50,"50",IF(Table1[[#This Row],[Credit Amount]]&lt;-50.01,"Greater than 50"))))))</f>
        <v>Less than 19.99</v>
      </c>
      <c r="G1560" t="str">
        <f>IF(Table1[[#This Row],[Transaction Type]]="Maintenance","Non-Sales","Sales")</f>
        <v>Non-Sales</v>
      </c>
      <c r="H1560">
        <f>IF(Table1[[#This Row],[Quarter]]="q2",1,"")</f>
        <v>1</v>
      </c>
      <c r="I1560" t="str">
        <f>IF(Table1[[#This Row],[Quarter]]="q3",1,"")</f>
        <v/>
      </c>
      <c r="J1560">
        <f>IF(Table1[[#This Row],[Quarter]]="Q2",Table1[[#This Row],[Credit Amount]],"")</f>
        <v>-16.43</v>
      </c>
      <c r="K1560" t="str">
        <f>IF(Table1[[#This Row],[Quarter]]="Q3",Table1[[#This Row],[Credit Amount]],"")</f>
        <v/>
      </c>
      <c r="L1560" t="str">
        <f>IF(Table1[[#This Row],[Transaction Type]]="Upgrade",Table1[[#This Row],[Credit Amount]],IF(Table1[[#This Row],[Transaction Type]]="Activation",Table1[[#This Row],[Credit Amount]],""))</f>
        <v/>
      </c>
      <c r="M1560">
        <f>IF(Table1[[#This Row],[Transaction Type]]="Maintenance",Table1[[#This Row],[Credit Amount]],"")</f>
        <v>-16.43</v>
      </c>
      <c r="N1560">
        <v>10074</v>
      </c>
      <c r="O1560" t="s">
        <v>2489</v>
      </c>
      <c r="P1560" t="s">
        <v>2563</v>
      </c>
      <c r="Q1560" t="s">
        <v>289</v>
      </c>
      <c r="R1560">
        <v>10046</v>
      </c>
      <c r="S1560" t="s">
        <v>2489</v>
      </c>
      <c r="T1560" t="s">
        <v>2535</v>
      </c>
      <c r="U1560" t="s">
        <v>290</v>
      </c>
      <c r="V1560" t="s">
        <v>103</v>
      </c>
      <c r="W1560">
        <v>100002199</v>
      </c>
      <c r="X1560">
        <v>8005551200</v>
      </c>
      <c r="Y1560" t="s">
        <v>2595</v>
      </c>
      <c r="Z1560" t="s">
        <v>3795</v>
      </c>
      <c r="AA1560" s="13">
        <v>-16.43</v>
      </c>
      <c r="AB1560" s="14">
        <v>42487</v>
      </c>
      <c r="AC1560" t="s">
        <v>36</v>
      </c>
    </row>
    <row r="1561" spans="1:29" x14ac:dyDescent="0.25">
      <c r="A1561" t="str">
        <f>CONCATENATE("Q",ROUNDUP(MONTH(Table1[[#This Row],[Month]])/3,0))</f>
        <v>Q2</v>
      </c>
      <c r="B1561" s="14">
        <f>EOMONTH(Table1[[#This Row],[Credit Date]],-1)+1</f>
        <v>42491</v>
      </c>
      <c r="C1561" t="str">
        <f>CONCATENATE(Table1[[#This Row],[Issuer Last Name]],", ",Table1[[#This Row],[Issuer First Name]])</f>
        <v>No. 074, Employee</v>
      </c>
      <c r="D1561" t="str">
        <f>CONCATENATE(Table1[[#This Row],[Approver Last Name]],", ",Table1[[#This Row],[Approver First Name]])</f>
        <v>No. 046, Employee</v>
      </c>
      <c r="E1561" t="str">
        <f>CONCATENATE(Table1[[#This Row],[Customer Last Name]],", ",Table1[[#This Row],[Customer First Name]])</f>
        <v>No. 14052, Client</v>
      </c>
      <c r="F15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61" t="str">
        <f>IF(Table1[[#This Row],[Transaction Type]]="Maintenance","Non-Sales","Sales")</f>
        <v>Non-Sales</v>
      </c>
      <c r="H1561">
        <f>IF(Table1[[#This Row],[Quarter]]="q2",1,"")</f>
        <v>1</v>
      </c>
      <c r="I1561" t="str">
        <f>IF(Table1[[#This Row],[Quarter]]="q3",1,"")</f>
        <v/>
      </c>
      <c r="J1561">
        <f>IF(Table1[[#This Row],[Quarter]]="Q2",Table1[[#This Row],[Credit Amount]],"")</f>
        <v>-75.28</v>
      </c>
      <c r="K1561" t="str">
        <f>IF(Table1[[#This Row],[Quarter]]="Q3",Table1[[#This Row],[Credit Amount]],"")</f>
        <v/>
      </c>
      <c r="L1561" t="str">
        <f>IF(Table1[[#This Row],[Transaction Type]]="Upgrade",Table1[[#This Row],[Credit Amount]],IF(Table1[[#This Row],[Transaction Type]]="Activation",Table1[[#This Row],[Credit Amount]],""))</f>
        <v/>
      </c>
      <c r="M1561">
        <f>IF(Table1[[#This Row],[Transaction Type]]="Maintenance",Table1[[#This Row],[Credit Amount]],"")</f>
        <v>-75.28</v>
      </c>
      <c r="N1561">
        <v>10074</v>
      </c>
      <c r="O1561" t="s">
        <v>2489</v>
      </c>
      <c r="P1561" t="s">
        <v>2563</v>
      </c>
      <c r="Q1561" t="s">
        <v>289</v>
      </c>
      <c r="R1561">
        <v>10046</v>
      </c>
      <c r="S1561" t="s">
        <v>2489</v>
      </c>
      <c r="T1561" t="s">
        <v>2535</v>
      </c>
      <c r="U1561" t="s">
        <v>290</v>
      </c>
      <c r="V1561" t="s">
        <v>103</v>
      </c>
      <c r="W1561">
        <v>100005051</v>
      </c>
      <c r="X1561">
        <v>8005554052</v>
      </c>
      <c r="Y1561" t="s">
        <v>2595</v>
      </c>
      <c r="Z1561" t="s">
        <v>6640</v>
      </c>
      <c r="AA1561" s="13">
        <v>-75.28</v>
      </c>
      <c r="AB1561" s="14">
        <v>42502</v>
      </c>
      <c r="AC1561" t="s">
        <v>36</v>
      </c>
    </row>
    <row r="1562" spans="1:29" x14ac:dyDescent="0.25">
      <c r="A1562" t="str">
        <f>CONCATENATE("Q",ROUNDUP(MONTH(Table1[[#This Row],[Month]])/3,0))</f>
        <v>Q2</v>
      </c>
      <c r="B1562" s="14">
        <f>EOMONTH(Table1[[#This Row],[Credit Date]],-1)+1</f>
        <v>42491</v>
      </c>
      <c r="C1562" t="str">
        <f>CONCATENATE(Table1[[#This Row],[Issuer Last Name]],", ",Table1[[#This Row],[Issuer First Name]])</f>
        <v>No. 074, Employee</v>
      </c>
      <c r="D1562" t="str">
        <f>CONCATENATE(Table1[[#This Row],[Approver Last Name]],", ",Table1[[#This Row],[Approver First Name]])</f>
        <v>No. 046, Employee</v>
      </c>
      <c r="E1562" t="str">
        <f>CONCATENATE(Table1[[#This Row],[Customer Last Name]],", ",Table1[[#This Row],[Customer First Name]])</f>
        <v>No. 10356, Client</v>
      </c>
      <c r="F15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62" t="str">
        <f>IF(Table1[[#This Row],[Transaction Type]]="Maintenance","Non-Sales","Sales")</f>
        <v>Non-Sales</v>
      </c>
      <c r="H1562">
        <f>IF(Table1[[#This Row],[Quarter]]="q2",1,"")</f>
        <v>1</v>
      </c>
      <c r="I1562" t="str">
        <f>IF(Table1[[#This Row],[Quarter]]="q3",1,"")</f>
        <v/>
      </c>
      <c r="J1562">
        <f>IF(Table1[[#This Row],[Quarter]]="Q2",Table1[[#This Row],[Credit Amount]],"")</f>
        <v>-53.13</v>
      </c>
      <c r="K1562" t="str">
        <f>IF(Table1[[#This Row],[Quarter]]="Q3",Table1[[#This Row],[Credit Amount]],"")</f>
        <v/>
      </c>
      <c r="L1562" t="str">
        <f>IF(Table1[[#This Row],[Transaction Type]]="Upgrade",Table1[[#This Row],[Credit Amount]],IF(Table1[[#This Row],[Transaction Type]]="Activation",Table1[[#This Row],[Credit Amount]],""))</f>
        <v/>
      </c>
      <c r="M1562">
        <f>IF(Table1[[#This Row],[Transaction Type]]="Maintenance",Table1[[#This Row],[Credit Amount]],"")</f>
        <v>-53.13</v>
      </c>
      <c r="N1562">
        <v>10074</v>
      </c>
      <c r="O1562" t="s">
        <v>2489</v>
      </c>
      <c r="P1562" t="s">
        <v>2563</v>
      </c>
      <c r="Q1562" t="s">
        <v>289</v>
      </c>
      <c r="R1562">
        <v>10046</v>
      </c>
      <c r="S1562" t="s">
        <v>2489</v>
      </c>
      <c r="T1562" t="s">
        <v>2535</v>
      </c>
      <c r="U1562" t="s">
        <v>290</v>
      </c>
      <c r="V1562" t="s">
        <v>103</v>
      </c>
      <c r="W1562">
        <v>100001355</v>
      </c>
      <c r="X1562">
        <v>8005550356</v>
      </c>
      <c r="Y1562" t="s">
        <v>2595</v>
      </c>
      <c r="Z1562" t="s">
        <v>2951</v>
      </c>
      <c r="AA1562" s="13">
        <v>-53.13</v>
      </c>
      <c r="AB1562" s="14">
        <v>42503</v>
      </c>
      <c r="AC1562" t="s">
        <v>36</v>
      </c>
    </row>
    <row r="1563" spans="1:29" x14ac:dyDescent="0.25">
      <c r="A1563" t="str">
        <f>CONCATENATE("Q",ROUNDUP(MONTH(Table1[[#This Row],[Month]])/3,0))</f>
        <v>Q2</v>
      </c>
      <c r="B1563" s="14">
        <f>EOMONTH(Table1[[#This Row],[Credit Date]],-1)+1</f>
        <v>42491</v>
      </c>
      <c r="C1563" t="str">
        <f>CONCATENATE(Table1[[#This Row],[Issuer Last Name]],", ",Table1[[#This Row],[Issuer First Name]])</f>
        <v>No. 074, Employee</v>
      </c>
      <c r="D1563" t="str">
        <f>CONCATENATE(Table1[[#This Row],[Approver Last Name]],", ",Table1[[#This Row],[Approver First Name]])</f>
        <v>No. 046, Employee</v>
      </c>
      <c r="E1563" t="str">
        <f>CONCATENATE(Table1[[#This Row],[Customer Last Name]],", ",Table1[[#This Row],[Customer First Name]])</f>
        <v>No. 12765, Client</v>
      </c>
      <c r="F1563" t="str">
        <f>IF(Table1[[#This Row],[Credit Amount]]&gt;-19.99,"Less than 19.99",IF(Table1[[#This Row],[Credit Amount]]=-20,"20",IF(Table1[[#This Row],[Credit Amount]]&gt;-49.98,"20.01-49.98",IF(Table1[[#This Row],[Credit Amount]]=-49.99,"49.99",IF(Table1[[#This Row],[Credit Amount]]=-50,"50",IF(Table1[[#This Row],[Credit Amount]]&lt;-50.01,"Greater than 50"))))))</f>
        <v>20.01-49.98</v>
      </c>
      <c r="G1563" t="str">
        <f>IF(Table1[[#This Row],[Transaction Type]]="Maintenance","Non-Sales","Sales")</f>
        <v>Non-Sales</v>
      </c>
      <c r="H1563">
        <f>IF(Table1[[#This Row],[Quarter]]="q2",1,"")</f>
        <v>1</v>
      </c>
      <c r="I1563" t="str">
        <f>IF(Table1[[#This Row],[Quarter]]="q3",1,"")</f>
        <v/>
      </c>
      <c r="J1563">
        <f>IF(Table1[[#This Row],[Quarter]]="Q2",Table1[[#This Row],[Credit Amount]],"")</f>
        <v>-34.520000000000003</v>
      </c>
      <c r="K1563" t="str">
        <f>IF(Table1[[#This Row],[Quarter]]="Q3",Table1[[#This Row],[Credit Amount]],"")</f>
        <v/>
      </c>
      <c r="L1563" t="str">
        <f>IF(Table1[[#This Row],[Transaction Type]]="Upgrade",Table1[[#This Row],[Credit Amount]],IF(Table1[[#This Row],[Transaction Type]]="Activation",Table1[[#This Row],[Credit Amount]],""))</f>
        <v/>
      </c>
      <c r="M1563">
        <f>IF(Table1[[#This Row],[Transaction Type]]="Maintenance",Table1[[#This Row],[Credit Amount]],"")</f>
        <v>-34.520000000000003</v>
      </c>
      <c r="N1563">
        <v>10074</v>
      </c>
      <c r="O1563" t="s">
        <v>2489</v>
      </c>
      <c r="P1563" t="s">
        <v>2563</v>
      </c>
      <c r="Q1563" t="s">
        <v>289</v>
      </c>
      <c r="R1563">
        <v>10046</v>
      </c>
      <c r="S1563" t="s">
        <v>2489</v>
      </c>
      <c r="T1563" t="s">
        <v>2535</v>
      </c>
      <c r="U1563" t="s">
        <v>290</v>
      </c>
      <c r="V1563" t="s">
        <v>103</v>
      </c>
      <c r="W1563">
        <v>100003764</v>
      </c>
      <c r="X1563">
        <v>8005552765</v>
      </c>
      <c r="Y1563" t="s">
        <v>2595</v>
      </c>
      <c r="Z1563" t="s">
        <v>5357</v>
      </c>
      <c r="AA1563" s="13">
        <v>-34.520000000000003</v>
      </c>
      <c r="AB1563" s="14">
        <v>42506</v>
      </c>
      <c r="AC1563" t="s">
        <v>36</v>
      </c>
    </row>
    <row r="1564" spans="1:29" x14ac:dyDescent="0.25">
      <c r="A1564" t="str">
        <f>CONCATENATE("Q",ROUNDUP(MONTH(Table1[[#This Row],[Month]])/3,0))</f>
        <v>Q2</v>
      </c>
      <c r="B1564" s="14">
        <f>EOMONTH(Table1[[#This Row],[Credit Date]],-1)+1</f>
        <v>42491</v>
      </c>
      <c r="C1564" t="str">
        <f>CONCATENATE(Table1[[#This Row],[Issuer Last Name]],", ",Table1[[#This Row],[Issuer First Name]])</f>
        <v>No. 074, Employee</v>
      </c>
      <c r="D1564" t="str">
        <f>CONCATENATE(Table1[[#This Row],[Approver Last Name]],", ",Table1[[#This Row],[Approver First Name]])</f>
        <v>No. 046, Employee</v>
      </c>
      <c r="E1564" t="str">
        <f>CONCATENATE(Table1[[#This Row],[Customer Last Name]],", ",Table1[[#This Row],[Customer First Name]])</f>
        <v>No. 12407, Client</v>
      </c>
      <c r="F15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64" t="str">
        <f>IF(Table1[[#This Row],[Transaction Type]]="Maintenance","Non-Sales","Sales")</f>
        <v>Non-Sales</v>
      </c>
      <c r="H1564">
        <f>IF(Table1[[#This Row],[Quarter]]="q2",1,"")</f>
        <v>1</v>
      </c>
      <c r="I1564" t="str">
        <f>IF(Table1[[#This Row],[Quarter]]="q3",1,"")</f>
        <v/>
      </c>
      <c r="J1564">
        <f>IF(Table1[[#This Row],[Quarter]]="Q2",Table1[[#This Row],[Credit Amount]],"")</f>
        <v>-70.459999999999994</v>
      </c>
      <c r="K1564" t="str">
        <f>IF(Table1[[#This Row],[Quarter]]="Q3",Table1[[#This Row],[Credit Amount]],"")</f>
        <v/>
      </c>
      <c r="L1564" t="str">
        <f>IF(Table1[[#This Row],[Transaction Type]]="Upgrade",Table1[[#This Row],[Credit Amount]],IF(Table1[[#This Row],[Transaction Type]]="Activation",Table1[[#This Row],[Credit Amount]],""))</f>
        <v/>
      </c>
      <c r="M1564">
        <f>IF(Table1[[#This Row],[Transaction Type]]="Maintenance",Table1[[#This Row],[Credit Amount]],"")</f>
        <v>-70.459999999999994</v>
      </c>
      <c r="N1564">
        <v>10074</v>
      </c>
      <c r="O1564" t="s">
        <v>2489</v>
      </c>
      <c r="P1564" t="s">
        <v>2563</v>
      </c>
      <c r="Q1564" t="s">
        <v>289</v>
      </c>
      <c r="R1564">
        <v>10046</v>
      </c>
      <c r="S1564" t="s">
        <v>2489</v>
      </c>
      <c r="T1564" t="s">
        <v>2535</v>
      </c>
      <c r="U1564" t="s">
        <v>290</v>
      </c>
      <c r="V1564" t="s">
        <v>103</v>
      </c>
      <c r="W1564">
        <v>100003406</v>
      </c>
      <c r="X1564">
        <v>8005552407</v>
      </c>
      <c r="Y1564" t="s">
        <v>2595</v>
      </c>
      <c r="Z1564" t="s">
        <v>5002</v>
      </c>
      <c r="AA1564" s="13">
        <v>-70.459999999999994</v>
      </c>
      <c r="AB1564" s="14">
        <v>42506</v>
      </c>
      <c r="AC1564" t="s">
        <v>36</v>
      </c>
    </row>
    <row r="1565" spans="1:29" x14ac:dyDescent="0.25">
      <c r="A1565" t="str">
        <f>CONCATENATE("Q",ROUNDUP(MONTH(Table1[[#This Row],[Month]])/3,0))</f>
        <v>Q2</v>
      </c>
      <c r="B1565" s="14">
        <f>EOMONTH(Table1[[#This Row],[Credit Date]],-1)+1</f>
        <v>42491</v>
      </c>
      <c r="C1565" t="str">
        <f>CONCATENATE(Table1[[#This Row],[Issuer Last Name]],", ",Table1[[#This Row],[Issuer First Name]])</f>
        <v>No. 074, Employee</v>
      </c>
      <c r="D1565" t="str">
        <f>CONCATENATE(Table1[[#This Row],[Approver Last Name]],", ",Table1[[#This Row],[Approver First Name]])</f>
        <v>No. 046, Employee</v>
      </c>
      <c r="E1565" t="str">
        <f>CONCATENATE(Table1[[#This Row],[Customer Last Name]],", ",Table1[[#This Row],[Customer First Name]])</f>
        <v>No. 12552, Client</v>
      </c>
      <c r="F15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65" t="str">
        <f>IF(Table1[[#This Row],[Transaction Type]]="Maintenance","Non-Sales","Sales")</f>
        <v>Sales</v>
      </c>
      <c r="H1565">
        <f>IF(Table1[[#This Row],[Quarter]]="q2",1,"")</f>
        <v>1</v>
      </c>
      <c r="I1565" t="str">
        <f>IF(Table1[[#This Row],[Quarter]]="q3",1,"")</f>
        <v/>
      </c>
      <c r="J1565">
        <f>IF(Table1[[#This Row],[Quarter]]="Q2",Table1[[#This Row],[Credit Amount]],"")</f>
        <v>-59.61</v>
      </c>
      <c r="K1565" t="str">
        <f>IF(Table1[[#This Row],[Quarter]]="Q3",Table1[[#This Row],[Credit Amount]],"")</f>
        <v/>
      </c>
      <c r="L1565">
        <f>IF(Table1[[#This Row],[Transaction Type]]="Upgrade",Table1[[#This Row],[Credit Amount]],IF(Table1[[#This Row],[Transaction Type]]="Activation",Table1[[#This Row],[Credit Amount]],""))</f>
        <v>-59.61</v>
      </c>
      <c r="M1565" t="str">
        <f>IF(Table1[[#This Row],[Transaction Type]]="Maintenance",Table1[[#This Row],[Credit Amount]],"")</f>
        <v/>
      </c>
      <c r="N1565">
        <v>10074</v>
      </c>
      <c r="O1565" t="s">
        <v>2489</v>
      </c>
      <c r="P1565" t="s">
        <v>2563</v>
      </c>
      <c r="Q1565" t="s">
        <v>289</v>
      </c>
      <c r="R1565">
        <v>10046</v>
      </c>
      <c r="S1565" t="s">
        <v>2489</v>
      </c>
      <c r="T1565" t="s">
        <v>2535</v>
      </c>
      <c r="U1565" t="s">
        <v>290</v>
      </c>
      <c r="V1565" t="s">
        <v>103</v>
      </c>
      <c r="W1565">
        <v>100003551</v>
      </c>
      <c r="X1565">
        <v>8005552552</v>
      </c>
      <c r="Y1565" t="s">
        <v>2595</v>
      </c>
      <c r="Z1565" t="s">
        <v>5147</v>
      </c>
      <c r="AA1565" s="13">
        <v>-59.61</v>
      </c>
      <c r="AB1565" s="14">
        <v>42508</v>
      </c>
      <c r="AC1565" t="s">
        <v>37</v>
      </c>
    </row>
    <row r="1566" spans="1:29" x14ac:dyDescent="0.25">
      <c r="A1566" t="str">
        <f>CONCATENATE("Q",ROUNDUP(MONTH(Table1[[#This Row],[Month]])/3,0))</f>
        <v>Q2</v>
      </c>
      <c r="B1566" s="14">
        <f>EOMONTH(Table1[[#This Row],[Credit Date]],-1)+1</f>
        <v>42491</v>
      </c>
      <c r="C1566" t="str">
        <f>CONCATENATE(Table1[[#This Row],[Issuer Last Name]],", ",Table1[[#This Row],[Issuer First Name]])</f>
        <v>No. 074, Employee</v>
      </c>
      <c r="D1566" t="str">
        <f>CONCATENATE(Table1[[#This Row],[Approver Last Name]],", ",Table1[[#This Row],[Approver First Name]])</f>
        <v>No. 046, Employee</v>
      </c>
      <c r="E1566" t="str">
        <f>CONCATENATE(Table1[[#This Row],[Customer Last Name]],", ",Table1[[#This Row],[Customer First Name]])</f>
        <v>No. 13484, Client</v>
      </c>
      <c r="F15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66" t="str">
        <f>IF(Table1[[#This Row],[Transaction Type]]="Maintenance","Non-Sales","Sales")</f>
        <v>Non-Sales</v>
      </c>
      <c r="H1566">
        <f>IF(Table1[[#This Row],[Quarter]]="q2",1,"")</f>
        <v>1</v>
      </c>
      <c r="I1566" t="str">
        <f>IF(Table1[[#This Row],[Quarter]]="q3",1,"")</f>
        <v/>
      </c>
      <c r="J1566">
        <f>IF(Table1[[#This Row],[Quarter]]="Q2",Table1[[#This Row],[Credit Amount]],"")</f>
        <v>-98.07</v>
      </c>
      <c r="K1566" t="str">
        <f>IF(Table1[[#This Row],[Quarter]]="Q3",Table1[[#This Row],[Credit Amount]],"")</f>
        <v/>
      </c>
      <c r="L1566" t="str">
        <f>IF(Table1[[#This Row],[Transaction Type]]="Upgrade",Table1[[#This Row],[Credit Amount]],IF(Table1[[#This Row],[Transaction Type]]="Activation",Table1[[#This Row],[Credit Amount]],""))</f>
        <v/>
      </c>
      <c r="M1566">
        <f>IF(Table1[[#This Row],[Transaction Type]]="Maintenance",Table1[[#This Row],[Credit Amount]],"")</f>
        <v>-98.07</v>
      </c>
      <c r="N1566">
        <v>10074</v>
      </c>
      <c r="O1566" t="s">
        <v>2489</v>
      </c>
      <c r="P1566" t="s">
        <v>2563</v>
      </c>
      <c r="Q1566" t="s">
        <v>289</v>
      </c>
      <c r="R1566">
        <v>10046</v>
      </c>
      <c r="S1566" t="s">
        <v>2489</v>
      </c>
      <c r="T1566" t="s">
        <v>2535</v>
      </c>
      <c r="U1566" t="s">
        <v>290</v>
      </c>
      <c r="V1566" t="s">
        <v>103</v>
      </c>
      <c r="W1566">
        <v>100004483</v>
      </c>
      <c r="X1566">
        <v>8005553484</v>
      </c>
      <c r="Y1566" t="s">
        <v>2595</v>
      </c>
      <c r="Z1566" t="s">
        <v>6072</v>
      </c>
      <c r="AA1566" s="13">
        <v>-98.07</v>
      </c>
      <c r="AB1566" s="14">
        <v>42515</v>
      </c>
      <c r="AC1566" t="s">
        <v>36</v>
      </c>
    </row>
    <row r="1567" spans="1:29" x14ac:dyDescent="0.25">
      <c r="A1567" t="str">
        <f>CONCATENATE("Q",ROUNDUP(MONTH(Table1[[#This Row],[Month]])/3,0))</f>
        <v>Q2</v>
      </c>
      <c r="B1567" s="14">
        <f>EOMONTH(Table1[[#This Row],[Credit Date]],-1)+1</f>
        <v>42491</v>
      </c>
      <c r="C1567" t="str">
        <f>CONCATENATE(Table1[[#This Row],[Issuer Last Name]],", ",Table1[[#This Row],[Issuer First Name]])</f>
        <v>No. 074, Employee</v>
      </c>
      <c r="D1567" t="str">
        <f>CONCATENATE(Table1[[#This Row],[Approver Last Name]],", ",Table1[[#This Row],[Approver First Name]])</f>
        <v>No. 046, Employee</v>
      </c>
      <c r="E1567" t="str">
        <f>CONCATENATE(Table1[[#This Row],[Customer Last Name]],", ",Table1[[#This Row],[Customer First Name]])</f>
        <v>No. 11743, Client</v>
      </c>
      <c r="F1567" t="str">
        <f>IF(Table1[[#This Row],[Credit Amount]]&gt;-19.99,"Less than 19.99",IF(Table1[[#This Row],[Credit Amount]]=-20,"20",IF(Table1[[#This Row],[Credit Amount]]&gt;-49.98,"20.01-49.98",IF(Table1[[#This Row],[Credit Amount]]=-49.99,"49.99",IF(Table1[[#This Row],[Credit Amount]]=-50,"50",IF(Table1[[#This Row],[Credit Amount]]&lt;-50.01,"Greater than 50"))))))</f>
        <v>20.01-49.98</v>
      </c>
      <c r="G1567" t="str">
        <f>IF(Table1[[#This Row],[Transaction Type]]="Maintenance","Non-Sales","Sales")</f>
        <v>Non-Sales</v>
      </c>
      <c r="H1567">
        <f>IF(Table1[[#This Row],[Quarter]]="q2",1,"")</f>
        <v>1</v>
      </c>
      <c r="I1567" t="str">
        <f>IF(Table1[[#This Row],[Quarter]]="q3",1,"")</f>
        <v/>
      </c>
      <c r="J1567">
        <f>IF(Table1[[#This Row],[Quarter]]="Q2",Table1[[#This Row],[Credit Amount]],"")</f>
        <v>-44.45</v>
      </c>
      <c r="K1567" t="str">
        <f>IF(Table1[[#This Row],[Quarter]]="Q3",Table1[[#This Row],[Credit Amount]],"")</f>
        <v/>
      </c>
      <c r="L1567" t="str">
        <f>IF(Table1[[#This Row],[Transaction Type]]="Upgrade",Table1[[#This Row],[Credit Amount]],IF(Table1[[#This Row],[Transaction Type]]="Activation",Table1[[#This Row],[Credit Amount]],""))</f>
        <v/>
      </c>
      <c r="M1567">
        <f>IF(Table1[[#This Row],[Transaction Type]]="Maintenance",Table1[[#This Row],[Credit Amount]],"")</f>
        <v>-44.45</v>
      </c>
      <c r="N1567">
        <v>10074</v>
      </c>
      <c r="O1567" t="s">
        <v>2489</v>
      </c>
      <c r="P1567" t="s">
        <v>2563</v>
      </c>
      <c r="Q1567" t="s">
        <v>289</v>
      </c>
      <c r="R1567">
        <v>10046</v>
      </c>
      <c r="S1567" t="s">
        <v>2489</v>
      </c>
      <c r="T1567" t="s">
        <v>2535</v>
      </c>
      <c r="U1567" t="s">
        <v>290</v>
      </c>
      <c r="V1567" t="s">
        <v>103</v>
      </c>
      <c r="W1567">
        <v>100002742</v>
      </c>
      <c r="X1567">
        <v>8005551743</v>
      </c>
      <c r="Y1567" t="s">
        <v>2595</v>
      </c>
      <c r="Z1567" t="s">
        <v>4338</v>
      </c>
      <c r="AA1567" s="13">
        <v>-44.45</v>
      </c>
      <c r="AB1567" s="14">
        <v>42515</v>
      </c>
      <c r="AC1567" t="s">
        <v>36</v>
      </c>
    </row>
    <row r="1568" spans="1:29" x14ac:dyDescent="0.25">
      <c r="A1568" t="str">
        <f>CONCATENATE("Q",ROUNDUP(MONTH(Table1[[#This Row],[Month]])/3,0))</f>
        <v>Q2</v>
      </c>
      <c r="B1568" s="14">
        <f>EOMONTH(Table1[[#This Row],[Credit Date]],-1)+1</f>
        <v>42491</v>
      </c>
      <c r="C1568" t="str">
        <f>CONCATENATE(Table1[[#This Row],[Issuer Last Name]],", ",Table1[[#This Row],[Issuer First Name]])</f>
        <v>No. 074, Employee</v>
      </c>
      <c r="D1568" t="str">
        <f>CONCATENATE(Table1[[#This Row],[Approver Last Name]],", ",Table1[[#This Row],[Approver First Name]])</f>
        <v>No. 046, Employee</v>
      </c>
      <c r="E1568" t="str">
        <f>CONCATENATE(Table1[[#This Row],[Customer Last Name]],", ",Table1[[#This Row],[Customer First Name]])</f>
        <v>No. 13503, Client</v>
      </c>
      <c r="F1568" t="str">
        <f>IF(Table1[[#This Row],[Credit Amount]]&gt;-19.99,"Less than 19.99",IF(Table1[[#This Row],[Credit Amount]]=-20,"20",IF(Table1[[#This Row],[Credit Amount]]&gt;-49.98,"20.01-49.98",IF(Table1[[#This Row],[Credit Amount]]=-49.99,"49.99",IF(Table1[[#This Row],[Credit Amount]]=-50,"50",IF(Table1[[#This Row],[Credit Amount]]&lt;-50.01,"Greater than 50"))))))</f>
        <v>20.01-49.98</v>
      </c>
      <c r="G1568" t="str">
        <f>IF(Table1[[#This Row],[Transaction Type]]="Maintenance","Non-Sales","Sales")</f>
        <v>Non-Sales</v>
      </c>
      <c r="H1568">
        <f>IF(Table1[[#This Row],[Quarter]]="q2",1,"")</f>
        <v>1</v>
      </c>
      <c r="I1568" t="str">
        <f>IF(Table1[[#This Row],[Quarter]]="q3",1,"")</f>
        <v/>
      </c>
      <c r="J1568">
        <f>IF(Table1[[#This Row],[Quarter]]="Q2",Table1[[#This Row],[Credit Amount]],"")</f>
        <v>-38.33</v>
      </c>
      <c r="K1568" t="str">
        <f>IF(Table1[[#This Row],[Quarter]]="Q3",Table1[[#This Row],[Credit Amount]],"")</f>
        <v/>
      </c>
      <c r="L1568" t="str">
        <f>IF(Table1[[#This Row],[Transaction Type]]="Upgrade",Table1[[#This Row],[Credit Amount]],IF(Table1[[#This Row],[Transaction Type]]="Activation",Table1[[#This Row],[Credit Amount]],""))</f>
        <v/>
      </c>
      <c r="M1568">
        <f>IF(Table1[[#This Row],[Transaction Type]]="Maintenance",Table1[[#This Row],[Credit Amount]],"")</f>
        <v>-38.33</v>
      </c>
      <c r="N1568">
        <v>10074</v>
      </c>
      <c r="O1568" t="s">
        <v>2489</v>
      </c>
      <c r="P1568" t="s">
        <v>2563</v>
      </c>
      <c r="Q1568" t="s">
        <v>289</v>
      </c>
      <c r="R1568">
        <v>10046</v>
      </c>
      <c r="S1568" t="s">
        <v>2489</v>
      </c>
      <c r="T1568" t="s">
        <v>2535</v>
      </c>
      <c r="U1568" t="s">
        <v>290</v>
      </c>
      <c r="V1568" t="s">
        <v>103</v>
      </c>
      <c r="W1568">
        <v>100004502</v>
      </c>
      <c r="X1568">
        <v>8005553503</v>
      </c>
      <c r="Y1568" t="s">
        <v>2595</v>
      </c>
      <c r="Z1568" t="s">
        <v>6091</v>
      </c>
      <c r="AA1568" s="13">
        <v>-38.33</v>
      </c>
      <c r="AB1568" s="14">
        <v>42518</v>
      </c>
      <c r="AC1568" t="s">
        <v>36</v>
      </c>
    </row>
    <row r="1569" spans="1:29" x14ac:dyDescent="0.25">
      <c r="A1569" t="str">
        <f>CONCATENATE("Q",ROUNDUP(MONTH(Table1[[#This Row],[Month]])/3,0))</f>
        <v>Q2</v>
      </c>
      <c r="B1569" s="14">
        <f>EOMONTH(Table1[[#This Row],[Credit Date]],-1)+1</f>
        <v>42522</v>
      </c>
      <c r="C1569" t="str">
        <f>CONCATENATE(Table1[[#This Row],[Issuer Last Name]],", ",Table1[[#This Row],[Issuer First Name]])</f>
        <v>No. 074, Employee</v>
      </c>
      <c r="D1569" t="str">
        <f>CONCATENATE(Table1[[#This Row],[Approver Last Name]],", ",Table1[[#This Row],[Approver First Name]])</f>
        <v>No. 046, Employee</v>
      </c>
      <c r="E1569" t="str">
        <f>CONCATENATE(Table1[[#This Row],[Customer Last Name]],", ",Table1[[#This Row],[Customer First Name]])</f>
        <v>No. 12517, Client</v>
      </c>
      <c r="F15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69" t="str">
        <f>IF(Table1[[#This Row],[Transaction Type]]="Maintenance","Non-Sales","Sales")</f>
        <v>Non-Sales</v>
      </c>
      <c r="H1569">
        <f>IF(Table1[[#This Row],[Quarter]]="q2",1,"")</f>
        <v>1</v>
      </c>
      <c r="I1569" t="str">
        <f>IF(Table1[[#This Row],[Quarter]]="q3",1,"")</f>
        <v/>
      </c>
      <c r="J1569">
        <f>IF(Table1[[#This Row],[Quarter]]="Q2",Table1[[#This Row],[Credit Amount]],"")</f>
        <v>-53.1</v>
      </c>
      <c r="K1569" t="str">
        <f>IF(Table1[[#This Row],[Quarter]]="Q3",Table1[[#This Row],[Credit Amount]],"")</f>
        <v/>
      </c>
      <c r="L1569" t="str">
        <f>IF(Table1[[#This Row],[Transaction Type]]="Upgrade",Table1[[#This Row],[Credit Amount]],IF(Table1[[#This Row],[Transaction Type]]="Activation",Table1[[#This Row],[Credit Amount]],""))</f>
        <v/>
      </c>
      <c r="M1569">
        <f>IF(Table1[[#This Row],[Transaction Type]]="Maintenance",Table1[[#This Row],[Credit Amount]],"")</f>
        <v>-53.1</v>
      </c>
      <c r="N1569">
        <v>10074</v>
      </c>
      <c r="O1569" t="s">
        <v>2489</v>
      </c>
      <c r="P1569" t="s">
        <v>2563</v>
      </c>
      <c r="Q1569" t="s">
        <v>289</v>
      </c>
      <c r="R1569">
        <v>10046</v>
      </c>
      <c r="S1569" t="s">
        <v>2489</v>
      </c>
      <c r="T1569" t="s">
        <v>2535</v>
      </c>
      <c r="U1569" t="s">
        <v>290</v>
      </c>
      <c r="V1569" t="s">
        <v>103</v>
      </c>
      <c r="W1569">
        <v>100003516</v>
      </c>
      <c r="X1569">
        <v>8005552517</v>
      </c>
      <c r="Y1569" t="s">
        <v>2595</v>
      </c>
      <c r="Z1569" t="s">
        <v>5112</v>
      </c>
      <c r="AA1569" s="13">
        <v>-53.1</v>
      </c>
      <c r="AB1569" s="14">
        <v>42525</v>
      </c>
      <c r="AC1569" t="s">
        <v>36</v>
      </c>
    </row>
    <row r="1570" spans="1:29" x14ac:dyDescent="0.25">
      <c r="A1570" t="str">
        <f>CONCATENATE("Q",ROUNDUP(MONTH(Table1[[#This Row],[Month]])/3,0))</f>
        <v>Q2</v>
      </c>
      <c r="B1570" s="14">
        <f>EOMONTH(Table1[[#This Row],[Credit Date]],-1)+1</f>
        <v>42522</v>
      </c>
      <c r="C1570" t="str">
        <f>CONCATENATE(Table1[[#This Row],[Issuer Last Name]],", ",Table1[[#This Row],[Issuer First Name]])</f>
        <v>No. 074, Employee</v>
      </c>
      <c r="D1570" t="str">
        <f>CONCATENATE(Table1[[#This Row],[Approver Last Name]],", ",Table1[[#This Row],[Approver First Name]])</f>
        <v>No. 046, Employee</v>
      </c>
      <c r="E1570" t="str">
        <f>CONCATENATE(Table1[[#This Row],[Customer Last Name]],", ",Table1[[#This Row],[Customer First Name]])</f>
        <v>No. 11091, Client</v>
      </c>
      <c r="F1570" t="str">
        <f>IF(Table1[[#This Row],[Credit Amount]]&gt;-19.99,"Less than 19.99",IF(Table1[[#This Row],[Credit Amount]]=-20,"20",IF(Table1[[#This Row],[Credit Amount]]&gt;-49.98,"20.01-49.98",IF(Table1[[#This Row],[Credit Amount]]=-49.99,"49.99",IF(Table1[[#This Row],[Credit Amount]]=-50,"50",IF(Table1[[#This Row],[Credit Amount]]&lt;-50.01,"Greater than 50"))))))</f>
        <v>20.01-49.98</v>
      </c>
      <c r="G1570" t="str">
        <f>IF(Table1[[#This Row],[Transaction Type]]="Maintenance","Non-Sales","Sales")</f>
        <v>Non-Sales</v>
      </c>
      <c r="H1570">
        <f>IF(Table1[[#This Row],[Quarter]]="q2",1,"")</f>
        <v>1</v>
      </c>
      <c r="I1570" t="str">
        <f>IF(Table1[[#This Row],[Quarter]]="q3",1,"")</f>
        <v/>
      </c>
      <c r="J1570">
        <f>IF(Table1[[#This Row],[Quarter]]="Q2",Table1[[#This Row],[Credit Amount]],"")</f>
        <v>-34.86</v>
      </c>
      <c r="K1570" t="str">
        <f>IF(Table1[[#This Row],[Quarter]]="Q3",Table1[[#This Row],[Credit Amount]],"")</f>
        <v/>
      </c>
      <c r="L1570" t="str">
        <f>IF(Table1[[#This Row],[Transaction Type]]="Upgrade",Table1[[#This Row],[Credit Amount]],IF(Table1[[#This Row],[Transaction Type]]="Activation",Table1[[#This Row],[Credit Amount]],""))</f>
        <v/>
      </c>
      <c r="M1570">
        <f>IF(Table1[[#This Row],[Transaction Type]]="Maintenance",Table1[[#This Row],[Credit Amount]],"")</f>
        <v>-34.86</v>
      </c>
      <c r="N1570">
        <v>10074</v>
      </c>
      <c r="O1570" t="s">
        <v>2489</v>
      </c>
      <c r="P1570" t="s">
        <v>2563</v>
      </c>
      <c r="Q1570" t="s">
        <v>289</v>
      </c>
      <c r="R1570">
        <v>10046</v>
      </c>
      <c r="S1570" t="s">
        <v>2489</v>
      </c>
      <c r="T1570" t="s">
        <v>2535</v>
      </c>
      <c r="U1570" t="s">
        <v>290</v>
      </c>
      <c r="V1570" t="s">
        <v>103</v>
      </c>
      <c r="W1570">
        <v>100002090</v>
      </c>
      <c r="X1570">
        <v>8005551091</v>
      </c>
      <c r="Y1570" t="s">
        <v>2595</v>
      </c>
      <c r="Z1570" t="s">
        <v>3686</v>
      </c>
      <c r="AA1570" s="13">
        <v>-34.86</v>
      </c>
      <c r="AB1570" s="14">
        <v>42526</v>
      </c>
      <c r="AC1570" t="s">
        <v>36</v>
      </c>
    </row>
    <row r="1571" spans="1:29" x14ac:dyDescent="0.25">
      <c r="A1571" t="str">
        <f>CONCATENATE("Q",ROUNDUP(MONTH(Table1[[#This Row],[Month]])/3,0))</f>
        <v>Q2</v>
      </c>
      <c r="B1571" s="14">
        <f>EOMONTH(Table1[[#This Row],[Credit Date]],-1)+1</f>
        <v>42522</v>
      </c>
      <c r="C1571" t="str">
        <f>CONCATENATE(Table1[[#This Row],[Issuer Last Name]],", ",Table1[[#This Row],[Issuer First Name]])</f>
        <v>No. 074, Employee</v>
      </c>
      <c r="D1571" t="str">
        <f>CONCATENATE(Table1[[#This Row],[Approver Last Name]],", ",Table1[[#This Row],[Approver First Name]])</f>
        <v>No. 046, Employee</v>
      </c>
      <c r="E1571" t="str">
        <f>CONCATENATE(Table1[[#This Row],[Customer Last Name]],", ",Table1[[#This Row],[Customer First Name]])</f>
        <v>No. 11242, Client</v>
      </c>
      <c r="F1571" t="str">
        <f>IF(Table1[[#This Row],[Credit Amount]]&gt;-19.99,"Less than 19.99",IF(Table1[[#This Row],[Credit Amount]]=-20,"20",IF(Table1[[#This Row],[Credit Amount]]&gt;-49.98,"20.01-49.98",IF(Table1[[#This Row],[Credit Amount]]=-49.99,"49.99",IF(Table1[[#This Row],[Credit Amount]]=-50,"50",IF(Table1[[#This Row],[Credit Amount]]&lt;-50.01,"Greater than 50"))))))</f>
        <v>20.01-49.98</v>
      </c>
      <c r="G1571" t="str">
        <f>IF(Table1[[#This Row],[Transaction Type]]="Maintenance","Non-Sales","Sales")</f>
        <v>Non-Sales</v>
      </c>
      <c r="H1571">
        <f>IF(Table1[[#This Row],[Quarter]]="q2",1,"")</f>
        <v>1</v>
      </c>
      <c r="I1571" t="str">
        <f>IF(Table1[[#This Row],[Quarter]]="q3",1,"")</f>
        <v/>
      </c>
      <c r="J1571">
        <f>IF(Table1[[#This Row],[Quarter]]="Q2",Table1[[#This Row],[Credit Amount]],"")</f>
        <v>-42.89</v>
      </c>
      <c r="K1571" t="str">
        <f>IF(Table1[[#This Row],[Quarter]]="Q3",Table1[[#This Row],[Credit Amount]],"")</f>
        <v/>
      </c>
      <c r="L1571" t="str">
        <f>IF(Table1[[#This Row],[Transaction Type]]="Upgrade",Table1[[#This Row],[Credit Amount]],IF(Table1[[#This Row],[Transaction Type]]="Activation",Table1[[#This Row],[Credit Amount]],""))</f>
        <v/>
      </c>
      <c r="M1571">
        <f>IF(Table1[[#This Row],[Transaction Type]]="Maintenance",Table1[[#This Row],[Credit Amount]],"")</f>
        <v>-42.89</v>
      </c>
      <c r="N1571">
        <v>10074</v>
      </c>
      <c r="O1571" t="s">
        <v>2489</v>
      </c>
      <c r="P1571" t="s">
        <v>2563</v>
      </c>
      <c r="Q1571" t="s">
        <v>289</v>
      </c>
      <c r="R1571">
        <v>10046</v>
      </c>
      <c r="S1571" t="s">
        <v>2489</v>
      </c>
      <c r="T1571" t="s">
        <v>2535</v>
      </c>
      <c r="U1571" t="s">
        <v>290</v>
      </c>
      <c r="V1571" t="s">
        <v>103</v>
      </c>
      <c r="W1571">
        <v>100002241</v>
      </c>
      <c r="X1571">
        <v>8005551242</v>
      </c>
      <c r="Y1571" t="s">
        <v>2595</v>
      </c>
      <c r="Z1571" t="s">
        <v>3837</v>
      </c>
      <c r="AA1571" s="13">
        <v>-42.89</v>
      </c>
      <c r="AB1571" s="14">
        <v>42527</v>
      </c>
      <c r="AC1571" t="s">
        <v>36</v>
      </c>
    </row>
    <row r="1572" spans="1:29" x14ac:dyDescent="0.25">
      <c r="A1572" t="str">
        <f>CONCATENATE("Q",ROUNDUP(MONTH(Table1[[#This Row],[Month]])/3,0))</f>
        <v>Q2</v>
      </c>
      <c r="B1572" s="14">
        <f>EOMONTH(Table1[[#This Row],[Credit Date]],-1)+1</f>
        <v>42522</v>
      </c>
      <c r="C1572" t="str">
        <f>CONCATENATE(Table1[[#This Row],[Issuer Last Name]],", ",Table1[[#This Row],[Issuer First Name]])</f>
        <v>No. 074, Employee</v>
      </c>
      <c r="D1572" t="str">
        <f>CONCATENATE(Table1[[#This Row],[Approver Last Name]],", ",Table1[[#This Row],[Approver First Name]])</f>
        <v>No. 046, Employee</v>
      </c>
      <c r="E1572" t="str">
        <f>CONCATENATE(Table1[[#This Row],[Customer Last Name]],", ",Table1[[#This Row],[Customer First Name]])</f>
        <v>No. 11443, Client</v>
      </c>
      <c r="F1572" t="str">
        <f>IF(Table1[[#This Row],[Credit Amount]]&gt;-19.99,"Less than 19.99",IF(Table1[[#This Row],[Credit Amount]]=-20,"20",IF(Table1[[#This Row],[Credit Amount]]&gt;-49.98,"20.01-49.98",IF(Table1[[#This Row],[Credit Amount]]=-49.99,"49.99",IF(Table1[[#This Row],[Credit Amount]]=-50,"50",IF(Table1[[#This Row],[Credit Amount]]&lt;-50.01,"Greater than 50"))))))</f>
        <v>20.01-49.98</v>
      </c>
      <c r="G1572" t="str">
        <f>IF(Table1[[#This Row],[Transaction Type]]="Maintenance","Non-Sales","Sales")</f>
        <v>Non-Sales</v>
      </c>
      <c r="H1572">
        <f>IF(Table1[[#This Row],[Quarter]]="q2",1,"")</f>
        <v>1</v>
      </c>
      <c r="I1572" t="str">
        <f>IF(Table1[[#This Row],[Quarter]]="q3",1,"")</f>
        <v/>
      </c>
      <c r="J1572">
        <f>IF(Table1[[#This Row],[Quarter]]="Q2",Table1[[#This Row],[Credit Amount]],"")</f>
        <v>-40.94</v>
      </c>
      <c r="K1572" t="str">
        <f>IF(Table1[[#This Row],[Quarter]]="Q3",Table1[[#This Row],[Credit Amount]],"")</f>
        <v/>
      </c>
      <c r="L1572" t="str">
        <f>IF(Table1[[#This Row],[Transaction Type]]="Upgrade",Table1[[#This Row],[Credit Amount]],IF(Table1[[#This Row],[Transaction Type]]="Activation",Table1[[#This Row],[Credit Amount]],""))</f>
        <v/>
      </c>
      <c r="M1572">
        <f>IF(Table1[[#This Row],[Transaction Type]]="Maintenance",Table1[[#This Row],[Credit Amount]],"")</f>
        <v>-40.94</v>
      </c>
      <c r="N1572">
        <v>10074</v>
      </c>
      <c r="O1572" t="s">
        <v>2489</v>
      </c>
      <c r="P1572" t="s">
        <v>2563</v>
      </c>
      <c r="Q1572" t="s">
        <v>289</v>
      </c>
      <c r="R1572">
        <v>10046</v>
      </c>
      <c r="S1572" t="s">
        <v>2489</v>
      </c>
      <c r="T1572" t="s">
        <v>2535</v>
      </c>
      <c r="U1572" t="s">
        <v>290</v>
      </c>
      <c r="V1572" t="s">
        <v>103</v>
      </c>
      <c r="W1572">
        <v>100002442</v>
      </c>
      <c r="X1572">
        <v>8005551443</v>
      </c>
      <c r="Y1572" t="s">
        <v>2595</v>
      </c>
      <c r="Z1572" t="s">
        <v>4038</v>
      </c>
      <c r="AA1572" s="13">
        <v>-40.94</v>
      </c>
      <c r="AB1572" s="14">
        <v>42533</v>
      </c>
      <c r="AC1572" t="s">
        <v>36</v>
      </c>
    </row>
    <row r="1573" spans="1:29" x14ac:dyDescent="0.25">
      <c r="A1573" t="str">
        <f>CONCATENATE("Q",ROUNDUP(MONTH(Table1[[#This Row],[Month]])/3,0))</f>
        <v>Q2</v>
      </c>
      <c r="B1573" s="14">
        <f>EOMONTH(Table1[[#This Row],[Credit Date]],-1)+1</f>
        <v>42522</v>
      </c>
      <c r="C1573" t="str">
        <f>CONCATENATE(Table1[[#This Row],[Issuer Last Name]],", ",Table1[[#This Row],[Issuer First Name]])</f>
        <v>No. 074, Employee</v>
      </c>
      <c r="D1573" t="str">
        <f>CONCATENATE(Table1[[#This Row],[Approver Last Name]],", ",Table1[[#This Row],[Approver First Name]])</f>
        <v>No. 046, Employee</v>
      </c>
      <c r="E1573" t="str">
        <f>CONCATENATE(Table1[[#This Row],[Customer Last Name]],", ",Table1[[#This Row],[Customer First Name]])</f>
        <v>No. 12661, Client</v>
      </c>
      <c r="F15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73" t="str">
        <f>IF(Table1[[#This Row],[Transaction Type]]="Maintenance","Non-Sales","Sales")</f>
        <v>Non-Sales</v>
      </c>
      <c r="H1573">
        <f>IF(Table1[[#This Row],[Quarter]]="q2",1,"")</f>
        <v>1</v>
      </c>
      <c r="I1573" t="str">
        <f>IF(Table1[[#This Row],[Quarter]]="q3",1,"")</f>
        <v/>
      </c>
      <c r="J1573">
        <f>IF(Table1[[#This Row],[Quarter]]="Q2",Table1[[#This Row],[Credit Amount]],"")</f>
        <v>-85.54</v>
      </c>
      <c r="K1573" t="str">
        <f>IF(Table1[[#This Row],[Quarter]]="Q3",Table1[[#This Row],[Credit Amount]],"")</f>
        <v/>
      </c>
      <c r="L1573" t="str">
        <f>IF(Table1[[#This Row],[Transaction Type]]="Upgrade",Table1[[#This Row],[Credit Amount]],IF(Table1[[#This Row],[Transaction Type]]="Activation",Table1[[#This Row],[Credit Amount]],""))</f>
        <v/>
      </c>
      <c r="M1573">
        <f>IF(Table1[[#This Row],[Transaction Type]]="Maintenance",Table1[[#This Row],[Credit Amount]],"")</f>
        <v>-85.54</v>
      </c>
      <c r="N1573">
        <v>10074</v>
      </c>
      <c r="O1573" t="s">
        <v>2489</v>
      </c>
      <c r="P1573" t="s">
        <v>2563</v>
      </c>
      <c r="Q1573" t="s">
        <v>289</v>
      </c>
      <c r="R1573">
        <v>10046</v>
      </c>
      <c r="S1573" t="s">
        <v>2489</v>
      </c>
      <c r="T1573" t="s">
        <v>2535</v>
      </c>
      <c r="U1573" t="s">
        <v>290</v>
      </c>
      <c r="V1573" t="s">
        <v>103</v>
      </c>
      <c r="W1573">
        <v>100003660</v>
      </c>
      <c r="X1573">
        <v>8005552661</v>
      </c>
      <c r="Y1573" t="s">
        <v>2595</v>
      </c>
      <c r="Z1573" t="s">
        <v>5255</v>
      </c>
      <c r="AA1573" s="13">
        <v>-85.54</v>
      </c>
      <c r="AB1573" s="14">
        <v>42534</v>
      </c>
      <c r="AC1573" t="s">
        <v>36</v>
      </c>
    </row>
    <row r="1574" spans="1:29" x14ac:dyDescent="0.25">
      <c r="A1574" t="str">
        <f>CONCATENATE("Q",ROUNDUP(MONTH(Table1[[#This Row],[Month]])/3,0))</f>
        <v>Q2</v>
      </c>
      <c r="B1574" s="14">
        <f>EOMONTH(Table1[[#This Row],[Credit Date]],-1)+1</f>
        <v>42522</v>
      </c>
      <c r="C1574" t="str">
        <f>CONCATENATE(Table1[[#This Row],[Issuer Last Name]],", ",Table1[[#This Row],[Issuer First Name]])</f>
        <v>No. 074, Employee</v>
      </c>
      <c r="D1574" t="str">
        <f>CONCATENATE(Table1[[#This Row],[Approver Last Name]],", ",Table1[[#This Row],[Approver First Name]])</f>
        <v>No. 046, Employee</v>
      </c>
      <c r="E1574" t="str">
        <f>CONCATENATE(Table1[[#This Row],[Customer Last Name]],", ",Table1[[#This Row],[Customer First Name]])</f>
        <v>No. 12864, Client</v>
      </c>
      <c r="F15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74" t="str">
        <f>IF(Table1[[#This Row],[Transaction Type]]="Maintenance","Non-Sales","Sales")</f>
        <v>Non-Sales</v>
      </c>
      <c r="H1574">
        <f>IF(Table1[[#This Row],[Quarter]]="q2",1,"")</f>
        <v>1</v>
      </c>
      <c r="I1574" t="str">
        <f>IF(Table1[[#This Row],[Quarter]]="q3",1,"")</f>
        <v/>
      </c>
      <c r="J1574">
        <f>IF(Table1[[#This Row],[Quarter]]="Q2",Table1[[#This Row],[Credit Amount]],"")</f>
        <v>-85.42</v>
      </c>
      <c r="K1574" t="str">
        <f>IF(Table1[[#This Row],[Quarter]]="Q3",Table1[[#This Row],[Credit Amount]],"")</f>
        <v/>
      </c>
      <c r="L1574" t="str">
        <f>IF(Table1[[#This Row],[Transaction Type]]="Upgrade",Table1[[#This Row],[Credit Amount]],IF(Table1[[#This Row],[Transaction Type]]="Activation",Table1[[#This Row],[Credit Amount]],""))</f>
        <v/>
      </c>
      <c r="M1574">
        <f>IF(Table1[[#This Row],[Transaction Type]]="Maintenance",Table1[[#This Row],[Credit Amount]],"")</f>
        <v>-85.42</v>
      </c>
      <c r="N1574">
        <v>10074</v>
      </c>
      <c r="O1574" t="s">
        <v>2489</v>
      </c>
      <c r="P1574" t="s">
        <v>2563</v>
      </c>
      <c r="Q1574" t="s">
        <v>289</v>
      </c>
      <c r="R1574">
        <v>10046</v>
      </c>
      <c r="S1574" t="s">
        <v>2489</v>
      </c>
      <c r="T1574" t="s">
        <v>2535</v>
      </c>
      <c r="U1574" t="s">
        <v>290</v>
      </c>
      <c r="V1574" t="s">
        <v>103</v>
      </c>
      <c r="W1574">
        <v>100003863</v>
      </c>
      <c r="X1574">
        <v>8005552864</v>
      </c>
      <c r="Y1574" t="s">
        <v>2595</v>
      </c>
      <c r="Z1574" t="s">
        <v>5455</v>
      </c>
      <c r="AA1574" s="13">
        <v>-85.42</v>
      </c>
      <c r="AB1574" s="14">
        <v>42539</v>
      </c>
      <c r="AC1574" t="s">
        <v>36</v>
      </c>
    </row>
    <row r="1575" spans="1:29" x14ac:dyDescent="0.25">
      <c r="A1575" t="str">
        <f>CONCATENATE("Q",ROUNDUP(MONTH(Table1[[#This Row],[Month]])/3,0))</f>
        <v>Q2</v>
      </c>
      <c r="B1575" s="14">
        <f>EOMONTH(Table1[[#This Row],[Credit Date]],-1)+1</f>
        <v>42522</v>
      </c>
      <c r="C1575" t="str">
        <f>CONCATENATE(Table1[[#This Row],[Issuer Last Name]],", ",Table1[[#This Row],[Issuer First Name]])</f>
        <v>No. 074, Employee</v>
      </c>
      <c r="D1575" t="str">
        <f>CONCATENATE(Table1[[#This Row],[Approver Last Name]],", ",Table1[[#This Row],[Approver First Name]])</f>
        <v>No. 046, Employee</v>
      </c>
      <c r="E1575" t="str">
        <f>CONCATENATE(Table1[[#This Row],[Customer Last Name]],", ",Table1[[#This Row],[Customer First Name]])</f>
        <v>No. 12296, Client</v>
      </c>
      <c r="F15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75" t="str">
        <f>IF(Table1[[#This Row],[Transaction Type]]="Maintenance","Non-Sales","Sales")</f>
        <v>Non-Sales</v>
      </c>
      <c r="H1575">
        <f>IF(Table1[[#This Row],[Quarter]]="q2",1,"")</f>
        <v>1</v>
      </c>
      <c r="I1575" t="str">
        <f>IF(Table1[[#This Row],[Quarter]]="q3",1,"")</f>
        <v/>
      </c>
      <c r="J1575">
        <f>IF(Table1[[#This Row],[Quarter]]="Q2",Table1[[#This Row],[Credit Amount]],"")</f>
        <v>-78.209999999999994</v>
      </c>
      <c r="K1575" t="str">
        <f>IF(Table1[[#This Row],[Quarter]]="Q3",Table1[[#This Row],[Credit Amount]],"")</f>
        <v/>
      </c>
      <c r="L1575" t="str">
        <f>IF(Table1[[#This Row],[Transaction Type]]="Upgrade",Table1[[#This Row],[Credit Amount]],IF(Table1[[#This Row],[Transaction Type]]="Activation",Table1[[#This Row],[Credit Amount]],""))</f>
        <v/>
      </c>
      <c r="M1575">
        <f>IF(Table1[[#This Row],[Transaction Type]]="Maintenance",Table1[[#This Row],[Credit Amount]],"")</f>
        <v>-78.209999999999994</v>
      </c>
      <c r="N1575">
        <v>10074</v>
      </c>
      <c r="O1575" t="s">
        <v>2489</v>
      </c>
      <c r="P1575" t="s">
        <v>2563</v>
      </c>
      <c r="Q1575" t="s">
        <v>289</v>
      </c>
      <c r="R1575">
        <v>10046</v>
      </c>
      <c r="S1575" t="s">
        <v>2489</v>
      </c>
      <c r="T1575" t="s">
        <v>2535</v>
      </c>
      <c r="U1575" t="s">
        <v>290</v>
      </c>
      <c r="V1575" t="s">
        <v>103</v>
      </c>
      <c r="W1575">
        <v>100003295</v>
      </c>
      <c r="X1575">
        <v>8005552296</v>
      </c>
      <c r="Y1575" t="s">
        <v>2595</v>
      </c>
      <c r="Z1575" t="s">
        <v>4891</v>
      </c>
      <c r="AA1575" s="13">
        <v>-78.209999999999994</v>
      </c>
      <c r="AB1575" s="14">
        <v>42543</v>
      </c>
      <c r="AC1575" t="s">
        <v>36</v>
      </c>
    </row>
    <row r="1576" spans="1:29" x14ac:dyDescent="0.25">
      <c r="A1576" t="str">
        <f>CONCATENATE("Q",ROUNDUP(MONTH(Table1[[#This Row],[Month]])/3,0))</f>
        <v>Q2</v>
      </c>
      <c r="B1576" s="14">
        <f>EOMONTH(Table1[[#This Row],[Credit Date]],-1)+1</f>
        <v>42522</v>
      </c>
      <c r="C1576" t="str">
        <f>CONCATENATE(Table1[[#This Row],[Issuer Last Name]],", ",Table1[[#This Row],[Issuer First Name]])</f>
        <v>No. 074, Employee</v>
      </c>
      <c r="D1576" t="str">
        <f>CONCATENATE(Table1[[#This Row],[Approver Last Name]],", ",Table1[[#This Row],[Approver First Name]])</f>
        <v>No. 046, Employee</v>
      </c>
      <c r="E1576" t="str">
        <f>CONCATENATE(Table1[[#This Row],[Customer Last Name]],", ",Table1[[#This Row],[Customer First Name]])</f>
        <v>No. 13552, Client</v>
      </c>
      <c r="F1576" t="str">
        <f>IF(Table1[[#This Row],[Credit Amount]]&gt;-19.99,"Less than 19.99",IF(Table1[[#This Row],[Credit Amount]]=-20,"20",IF(Table1[[#This Row],[Credit Amount]]&gt;-49.98,"20.01-49.98",IF(Table1[[#This Row],[Credit Amount]]=-49.99,"49.99",IF(Table1[[#This Row],[Credit Amount]]=-50,"50",IF(Table1[[#This Row],[Credit Amount]]&lt;-50.01,"Greater than 50"))))))</f>
        <v>20.01-49.98</v>
      </c>
      <c r="G1576" t="str">
        <f>IF(Table1[[#This Row],[Transaction Type]]="Maintenance","Non-Sales","Sales")</f>
        <v>Non-Sales</v>
      </c>
      <c r="H1576">
        <f>IF(Table1[[#This Row],[Quarter]]="q2",1,"")</f>
        <v>1</v>
      </c>
      <c r="I1576" t="str">
        <f>IF(Table1[[#This Row],[Quarter]]="q3",1,"")</f>
        <v/>
      </c>
      <c r="J1576">
        <f>IF(Table1[[#This Row],[Quarter]]="Q2",Table1[[#This Row],[Credit Amount]],"")</f>
        <v>-41.99</v>
      </c>
      <c r="K1576" t="str">
        <f>IF(Table1[[#This Row],[Quarter]]="Q3",Table1[[#This Row],[Credit Amount]],"")</f>
        <v/>
      </c>
      <c r="L1576" t="str">
        <f>IF(Table1[[#This Row],[Transaction Type]]="Upgrade",Table1[[#This Row],[Credit Amount]],IF(Table1[[#This Row],[Transaction Type]]="Activation",Table1[[#This Row],[Credit Amount]],""))</f>
        <v/>
      </c>
      <c r="M1576">
        <f>IF(Table1[[#This Row],[Transaction Type]]="Maintenance",Table1[[#This Row],[Credit Amount]],"")</f>
        <v>-41.99</v>
      </c>
      <c r="N1576">
        <v>10074</v>
      </c>
      <c r="O1576" t="s">
        <v>2489</v>
      </c>
      <c r="P1576" t="s">
        <v>2563</v>
      </c>
      <c r="Q1576" t="s">
        <v>289</v>
      </c>
      <c r="R1576">
        <v>10046</v>
      </c>
      <c r="S1576" t="s">
        <v>2489</v>
      </c>
      <c r="T1576" t="s">
        <v>2535</v>
      </c>
      <c r="U1576" t="s">
        <v>290</v>
      </c>
      <c r="V1576" t="s">
        <v>103</v>
      </c>
      <c r="W1576">
        <v>100004551</v>
      </c>
      <c r="X1576">
        <v>8005553552</v>
      </c>
      <c r="Y1576" t="s">
        <v>2595</v>
      </c>
      <c r="Z1576" t="s">
        <v>6140</v>
      </c>
      <c r="AA1576" s="13">
        <v>-41.99</v>
      </c>
      <c r="AB1576" s="14">
        <v>42544</v>
      </c>
      <c r="AC1576" t="s">
        <v>36</v>
      </c>
    </row>
    <row r="1577" spans="1:29" x14ac:dyDescent="0.25">
      <c r="A1577" t="str">
        <f>CONCATENATE("Q",ROUNDUP(MONTH(Table1[[#This Row],[Month]])/3,0))</f>
        <v>Q2</v>
      </c>
      <c r="B1577" s="14">
        <f>EOMONTH(Table1[[#This Row],[Credit Date]],-1)+1</f>
        <v>42522</v>
      </c>
      <c r="C1577" t="str">
        <f>CONCATENATE(Table1[[#This Row],[Issuer Last Name]],", ",Table1[[#This Row],[Issuer First Name]])</f>
        <v>No. 074, Employee</v>
      </c>
      <c r="D1577" t="str">
        <f>CONCATENATE(Table1[[#This Row],[Approver Last Name]],", ",Table1[[#This Row],[Approver First Name]])</f>
        <v>No. 046, Employee</v>
      </c>
      <c r="E1577" t="str">
        <f>CONCATENATE(Table1[[#This Row],[Customer Last Name]],", ",Table1[[#This Row],[Customer First Name]])</f>
        <v>No. 11008, Client</v>
      </c>
      <c r="F15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77" t="str">
        <f>IF(Table1[[#This Row],[Transaction Type]]="Maintenance","Non-Sales","Sales")</f>
        <v>Non-Sales</v>
      </c>
      <c r="H1577">
        <f>IF(Table1[[#This Row],[Quarter]]="q2",1,"")</f>
        <v>1</v>
      </c>
      <c r="I1577" t="str">
        <f>IF(Table1[[#This Row],[Quarter]]="q3",1,"")</f>
        <v/>
      </c>
      <c r="J1577">
        <f>IF(Table1[[#This Row],[Quarter]]="Q2",Table1[[#This Row],[Credit Amount]],"")</f>
        <v>-66.59</v>
      </c>
      <c r="K1577" t="str">
        <f>IF(Table1[[#This Row],[Quarter]]="Q3",Table1[[#This Row],[Credit Amount]],"")</f>
        <v/>
      </c>
      <c r="L1577" t="str">
        <f>IF(Table1[[#This Row],[Transaction Type]]="Upgrade",Table1[[#This Row],[Credit Amount]],IF(Table1[[#This Row],[Transaction Type]]="Activation",Table1[[#This Row],[Credit Amount]],""))</f>
        <v/>
      </c>
      <c r="M1577">
        <f>IF(Table1[[#This Row],[Transaction Type]]="Maintenance",Table1[[#This Row],[Credit Amount]],"")</f>
        <v>-66.59</v>
      </c>
      <c r="N1577">
        <v>10074</v>
      </c>
      <c r="O1577" t="s">
        <v>2489</v>
      </c>
      <c r="P1577" t="s">
        <v>2563</v>
      </c>
      <c r="Q1577" t="s">
        <v>289</v>
      </c>
      <c r="R1577">
        <v>10046</v>
      </c>
      <c r="S1577" t="s">
        <v>2489</v>
      </c>
      <c r="T1577" t="s">
        <v>2535</v>
      </c>
      <c r="U1577" t="s">
        <v>290</v>
      </c>
      <c r="V1577" t="s">
        <v>103</v>
      </c>
      <c r="W1577">
        <v>100002007</v>
      </c>
      <c r="X1577">
        <v>8005551008</v>
      </c>
      <c r="Y1577" t="s">
        <v>2595</v>
      </c>
      <c r="Z1577" t="s">
        <v>3603</v>
      </c>
      <c r="AA1577" s="13">
        <v>-66.59</v>
      </c>
      <c r="AB1577" s="14">
        <v>42546</v>
      </c>
      <c r="AC1577" t="s">
        <v>36</v>
      </c>
    </row>
    <row r="1578" spans="1:29" x14ac:dyDescent="0.25">
      <c r="A1578" t="str">
        <f>CONCATENATE("Q",ROUNDUP(MONTH(Table1[[#This Row],[Month]])/3,0))</f>
        <v>Q2</v>
      </c>
      <c r="B1578" s="14">
        <f>EOMONTH(Table1[[#This Row],[Credit Date]],-1)+1</f>
        <v>42522</v>
      </c>
      <c r="C1578" t="str">
        <f>CONCATENATE(Table1[[#This Row],[Issuer Last Name]],", ",Table1[[#This Row],[Issuer First Name]])</f>
        <v>No. 074, Employee</v>
      </c>
      <c r="D1578" t="str">
        <f>CONCATENATE(Table1[[#This Row],[Approver Last Name]],", ",Table1[[#This Row],[Approver First Name]])</f>
        <v>No. 046, Employee</v>
      </c>
      <c r="E1578" t="str">
        <f>CONCATENATE(Table1[[#This Row],[Customer Last Name]],", ",Table1[[#This Row],[Customer First Name]])</f>
        <v>No. 11393, Client</v>
      </c>
      <c r="F1578" t="str">
        <f>IF(Table1[[#This Row],[Credit Amount]]&gt;-19.99,"Less than 19.99",IF(Table1[[#This Row],[Credit Amount]]=-20,"20",IF(Table1[[#This Row],[Credit Amount]]&gt;-49.98,"20.01-49.98",IF(Table1[[#This Row],[Credit Amount]]=-49.99,"49.99",IF(Table1[[#This Row],[Credit Amount]]=-50,"50",IF(Table1[[#This Row],[Credit Amount]]&lt;-50.01,"Greater than 50"))))))</f>
        <v>Less than 19.99</v>
      </c>
      <c r="G1578" t="str">
        <f>IF(Table1[[#This Row],[Transaction Type]]="Maintenance","Non-Sales","Sales")</f>
        <v>Sales</v>
      </c>
      <c r="H1578">
        <f>IF(Table1[[#This Row],[Quarter]]="q2",1,"")</f>
        <v>1</v>
      </c>
      <c r="I1578" t="str">
        <f>IF(Table1[[#This Row],[Quarter]]="q3",1,"")</f>
        <v/>
      </c>
      <c r="J1578">
        <f>IF(Table1[[#This Row],[Quarter]]="Q2",Table1[[#This Row],[Credit Amount]],"")</f>
        <v>-8.99</v>
      </c>
      <c r="K1578" t="str">
        <f>IF(Table1[[#This Row],[Quarter]]="Q3",Table1[[#This Row],[Credit Amount]],"")</f>
        <v/>
      </c>
      <c r="L1578">
        <f>IF(Table1[[#This Row],[Transaction Type]]="Upgrade",Table1[[#This Row],[Credit Amount]],IF(Table1[[#This Row],[Transaction Type]]="Activation",Table1[[#This Row],[Credit Amount]],""))</f>
        <v>-8.99</v>
      </c>
      <c r="M1578" t="str">
        <f>IF(Table1[[#This Row],[Transaction Type]]="Maintenance",Table1[[#This Row],[Credit Amount]],"")</f>
        <v/>
      </c>
      <c r="N1578">
        <v>10074</v>
      </c>
      <c r="O1578" t="s">
        <v>2489</v>
      </c>
      <c r="P1578" t="s">
        <v>2563</v>
      </c>
      <c r="Q1578" t="s">
        <v>289</v>
      </c>
      <c r="R1578">
        <v>10046</v>
      </c>
      <c r="S1578" t="s">
        <v>2489</v>
      </c>
      <c r="T1578" t="s">
        <v>2535</v>
      </c>
      <c r="U1578" t="s">
        <v>290</v>
      </c>
      <c r="V1578" t="s">
        <v>103</v>
      </c>
      <c r="W1578">
        <v>100002392</v>
      </c>
      <c r="X1578">
        <v>8005551393</v>
      </c>
      <c r="Y1578" t="s">
        <v>2595</v>
      </c>
      <c r="Z1578" t="s">
        <v>3988</v>
      </c>
      <c r="AA1578" s="13">
        <v>-8.99</v>
      </c>
      <c r="AB1578" s="14">
        <v>42547</v>
      </c>
      <c r="AC1578" t="s">
        <v>35</v>
      </c>
    </row>
    <row r="1579" spans="1:29" x14ac:dyDescent="0.25">
      <c r="A1579" t="str">
        <f>CONCATENATE("Q",ROUNDUP(MONTH(Table1[[#This Row],[Month]])/3,0))</f>
        <v>Q2</v>
      </c>
      <c r="B1579" s="14">
        <f>EOMONTH(Table1[[#This Row],[Credit Date]],-1)+1</f>
        <v>42522</v>
      </c>
      <c r="C1579" t="str">
        <f>CONCATENATE(Table1[[#This Row],[Issuer Last Name]],", ",Table1[[#This Row],[Issuer First Name]])</f>
        <v>No. 074, Employee</v>
      </c>
      <c r="D1579" t="str">
        <f>CONCATENATE(Table1[[#This Row],[Approver Last Name]],", ",Table1[[#This Row],[Approver First Name]])</f>
        <v>No. 046, Employee</v>
      </c>
      <c r="E1579" t="str">
        <f>CONCATENATE(Table1[[#This Row],[Customer Last Name]],", ",Table1[[#This Row],[Customer First Name]])</f>
        <v>No. 13423, Client</v>
      </c>
      <c r="F1579" t="str">
        <f>IF(Table1[[#This Row],[Credit Amount]]&gt;-19.99,"Less than 19.99",IF(Table1[[#This Row],[Credit Amount]]=-20,"20",IF(Table1[[#This Row],[Credit Amount]]&gt;-49.98,"20.01-49.98",IF(Table1[[#This Row],[Credit Amount]]=-49.99,"49.99",IF(Table1[[#This Row],[Credit Amount]]=-50,"50",IF(Table1[[#This Row],[Credit Amount]]&lt;-50.01,"Greater than 50"))))))</f>
        <v>20.01-49.98</v>
      </c>
      <c r="G1579" t="str">
        <f>IF(Table1[[#This Row],[Transaction Type]]="Maintenance","Non-Sales","Sales")</f>
        <v>Non-Sales</v>
      </c>
      <c r="H1579">
        <f>IF(Table1[[#This Row],[Quarter]]="q2",1,"")</f>
        <v>1</v>
      </c>
      <c r="I1579" t="str">
        <f>IF(Table1[[#This Row],[Quarter]]="q3",1,"")</f>
        <v/>
      </c>
      <c r="J1579">
        <f>IF(Table1[[#This Row],[Quarter]]="Q2",Table1[[#This Row],[Credit Amount]],"")</f>
        <v>-33.1</v>
      </c>
      <c r="K1579" t="str">
        <f>IF(Table1[[#This Row],[Quarter]]="Q3",Table1[[#This Row],[Credit Amount]],"")</f>
        <v/>
      </c>
      <c r="L1579" t="str">
        <f>IF(Table1[[#This Row],[Transaction Type]]="Upgrade",Table1[[#This Row],[Credit Amount]],IF(Table1[[#This Row],[Transaction Type]]="Activation",Table1[[#This Row],[Credit Amount]],""))</f>
        <v/>
      </c>
      <c r="M1579">
        <f>IF(Table1[[#This Row],[Transaction Type]]="Maintenance",Table1[[#This Row],[Credit Amount]],"")</f>
        <v>-33.1</v>
      </c>
      <c r="N1579">
        <v>10074</v>
      </c>
      <c r="O1579" t="s">
        <v>2489</v>
      </c>
      <c r="P1579" t="s">
        <v>2563</v>
      </c>
      <c r="Q1579" t="s">
        <v>289</v>
      </c>
      <c r="R1579">
        <v>10046</v>
      </c>
      <c r="S1579" t="s">
        <v>2489</v>
      </c>
      <c r="T1579" t="s">
        <v>2535</v>
      </c>
      <c r="U1579" t="s">
        <v>290</v>
      </c>
      <c r="V1579" t="s">
        <v>103</v>
      </c>
      <c r="W1579">
        <v>100004422</v>
      </c>
      <c r="X1579">
        <v>8005553423</v>
      </c>
      <c r="Y1579" t="s">
        <v>2595</v>
      </c>
      <c r="Z1579" t="s">
        <v>6011</v>
      </c>
      <c r="AA1579" s="13">
        <v>-33.1</v>
      </c>
      <c r="AB1579" s="14">
        <v>42548</v>
      </c>
      <c r="AC1579" t="s">
        <v>36</v>
      </c>
    </row>
    <row r="1580" spans="1:29" x14ac:dyDescent="0.25">
      <c r="A1580" t="str">
        <f>CONCATENATE("Q",ROUNDUP(MONTH(Table1[[#This Row],[Month]])/3,0))</f>
        <v>Q3</v>
      </c>
      <c r="B1580" s="14">
        <f>EOMONTH(Table1[[#This Row],[Credit Date]],-1)+1</f>
        <v>42552</v>
      </c>
      <c r="C1580" t="str">
        <f>CONCATENATE(Table1[[#This Row],[Issuer Last Name]],", ",Table1[[#This Row],[Issuer First Name]])</f>
        <v>No. 074, Employee</v>
      </c>
      <c r="D1580" t="str">
        <f>CONCATENATE(Table1[[#This Row],[Approver Last Name]],", ",Table1[[#This Row],[Approver First Name]])</f>
        <v>No. 046, Employee</v>
      </c>
      <c r="E1580" t="str">
        <f>CONCATENATE(Table1[[#This Row],[Customer Last Name]],", ",Table1[[#This Row],[Customer First Name]])</f>
        <v>No. 12177, Client</v>
      </c>
      <c r="F15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0" t="str">
        <f>IF(Table1[[#This Row],[Transaction Type]]="Maintenance","Non-Sales","Sales")</f>
        <v>Sales</v>
      </c>
      <c r="H1580" t="str">
        <f>IF(Table1[[#This Row],[Quarter]]="q2",1,"")</f>
        <v/>
      </c>
      <c r="I1580">
        <f>IF(Table1[[#This Row],[Quarter]]="q3",1,"")</f>
        <v>1</v>
      </c>
      <c r="J1580" t="str">
        <f>IF(Table1[[#This Row],[Quarter]]="Q2",Table1[[#This Row],[Credit Amount]],"")</f>
        <v/>
      </c>
      <c r="K1580">
        <f>IF(Table1[[#This Row],[Quarter]]="Q3",Table1[[#This Row],[Credit Amount]],"")</f>
        <v>-69.88</v>
      </c>
      <c r="L1580">
        <f>IF(Table1[[#This Row],[Transaction Type]]="Upgrade",Table1[[#This Row],[Credit Amount]],IF(Table1[[#This Row],[Transaction Type]]="Activation",Table1[[#This Row],[Credit Amount]],""))</f>
        <v>-69.88</v>
      </c>
      <c r="M1580" t="str">
        <f>IF(Table1[[#This Row],[Transaction Type]]="Maintenance",Table1[[#This Row],[Credit Amount]],"")</f>
        <v/>
      </c>
      <c r="N1580">
        <v>10074</v>
      </c>
      <c r="O1580" t="s">
        <v>2489</v>
      </c>
      <c r="P1580" t="s">
        <v>2563</v>
      </c>
      <c r="Q1580" t="s">
        <v>289</v>
      </c>
      <c r="R1580">
        <v>10046</v>
      </c>
      <c r="S1580" t="s">
        <v>2489</v>
      </c>
      <c r="T1580" t="s">
        <v>2535</v>
      </c>
      <c r="U1580" t="s">
        <v>290</v>
      </c>
      <c r="V1580" t="s">
        <v>103</v>
      </c>
      <c r="W1580">
        <v>100003176</v>
      </c>
      <c r="X1580">
        <v>8005552177</v>
      </c>
      <c r="Y1580" t="s">
        <v>2595</v>
      </c>
      <c r="Z1580" t="s">
        <v>4772</v>
      </c>
      <c r="AA1580" s="13">
        <v>-69.88</v>
      </c>
      <c r="AB1580" s="14">
        <v>42557</v>
      </c>
      <c r="AC1580" t="s">
        <v>37</v>
      </c>
    </row>
    <row r="1581" spans="1:29" x14ac:dyDescent="0.25">
      <c r="A1581" t="str">
        <f>CONCATENATE("Q",ROUNDUP(MONTH(Table1[[#This Row],[Month]])/3,0))</f>
        <v>Q3</v>
      </c>
      <c r="B1581" s="14">
        <f>EOMONTH(Table1[[#This Row],[Credit Date]],-1)+1</f>
        <v>42552</v>
      </c>
      <c r="C1581" t="str">
        <f>CONCATENATE(Table1[[#This Row],[Issuer Last Name]],", ",Table1[[#This Row],[Issuer First Name]])</f>
        <v>No. 074, Employee</v>
      </c>
      <c r="D1581" t="str">
        <f>CONCATENATE(Table1[[#This Row],[Approver Last Name]],", ",Table1[[#This Row],[Approver First Name]])</f>
        <v>No. 046, Employee</v>
      </c>
      <c r="E1581" t="str">
        <f>CONCATENATE(Table1[[#This Row],[Customer Last Name]],", ",Table1[[#This Row],[Customer First Name]])</f>
        <v>No. 12205, Client</v>
      </c>
      <c r="F15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1" t="str">
        <f>IF(Table1[[#This Row],[Transaction Type]]="Maintenance","Non-Sales","Sales")</f>
        <v>Sales</v>
      </c>
      <c r="H1581" t="str">
        <f>IF(Table1[[#This Row],[Quarter]]="q2",1,"")</f>
        <v/>
      </c>
      <c r="I1581">
        <f>IF(Table1[[#This Row],[Quarter]]="q3",1,"")</f>
        <v>1</v>
      </c>
      <c r="J1581" t="str">
        <f>IF(Table1[[#This Row],[Quarter]]="Q2",Table1[[#This Row],[Credit Amount]],"")</f>
        <v/>
      </c>
      <c r="K1581">
        <f>IF(Table1[[#This Row],[Quarter]]="Q3",Table1[[#This Row],[Credit Amount]],"")</f>
        <v>-94.88</v>
      </c>
      <c r="L1581">
        <f>IF(Table1[[#This Row],[Transaction Type]]="Upgrade",Table1[[#This Row],[Credit Amount]],IF(Table1[[#This Row],[Transaction Type]]="Activation",Table1[[#This Row],[Credit Amount]],""))</f>
        <v>-94.88</v>
      </c>
      <c r="M1581" t="str">
        <f>IF(Table1[[#This Row],[Transaction Type]]="Maintenance",Table1[[#This Row],[Credit Amount]],"")</f>
        <v/>
      </c>
      <c r="N1581">
        <v>10074</v>
      </c>
      <c r="O1581" t="s">
        <v>2489</v>
      </c>
      <c r="P1581" t="s">
        <v>2563</v>
      </c>
      <c r="Q1581" t="s">
        <v>289</v>
      </c>
      <c r="R1581">
        <v>10046</v>
      </c>
      <c r="S1581" t="s">
        <v>2489</v>
      </c>
      <c r="T1581" t="s">
        <v>2535</v>
      </c>
      <c r="U1581" t="s">
        <v>290</v>
      </c>
      <c r="V1581" t="s">
        <v>103</v>
      </c>
      <c r="W1581">
        <v>100003204</v>
      </c>
      <c r="X1581">
        <v>8005552205</v>
      </c>
      <c r="Y1581" t="s">
        <v>2595</v>
      </c>
      <c r="Z1581" t="s">
        <v>4800</v>
      </c>
      <c r="AA1581" s="13">
        <v>-94.88</v>
      </c>
      <c r="AB1581" s="14">
        <v>42564</v>
      </c>
      <c r="AC1581" t="s">
        <v>37</v>
      </c>
    </row>
    <row r="1582" spans="1:29" x14ac:dyDescent="0.25">
      <c r="A1582" t="str">
        <f>CONCATENATE("Q",ROUNDUP(MONTH(Table1[[#This Row],[Month]])/3,0))</f>
        <v>Q3</v>
      </c>
      <c r="B1582" s="14">
        <f>EOMONTH(Table1[[#This Row],[Credit Date]],-1)+1</f>
        <v>42552</v>
      </c>
      <c r="C1582" t="str">
        <f>CONCATENATE(Table1[[#This Row],[Issuer Last Name]],", ",Table1[[#This Row],[Issuer First Name]])</f>
        <v>No. 074, Employee</v>
      </c>
      <c r="D1582" t="str">
        <f>CONCATENATE(Table1[[#This Row],[Approver Last Name]],", ",Table1[[#This Row],[Approver First Name]])</f>
        <v>No. 046, Employee</v>
      </c>
      <c r="E1582" t="str">
        <f>CONCATENATE(Table1[[#This Row],[Customer Last Name]],", ",Table1[[#This Row],[Customer First Name]])</f>
        <v>No. 12882, Client</v>
      </c>
      <c r="F15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2" t="str">
        <f>IF(Table1[[#This Row],[Transaction Type]]="Maintenance","Non-Sales","Sales")</f>
        <v>Non-Sales</v>
      </c>
      <c r="H1582" t="str">
        <f>IF(Table1[[#This Row],[Quarter]]="q2",1,"")</f>
        <v/>
      </c>
      <c r="I1582">
        <f>IF(Table1[[#This Row],[Quarter]]="q3",1,"")</f>
        <v>1</v>
      </c>
      <c r="J1582" t="str">
        <f>IF(Table1[[#This Row],[Quarter]]="Q2",Table1[[#This Row],[Credit Amount]],"")</f>
        <v/>
      </c>
      <c r="K1582">
        <f>IF(Table1[[#This Row],[Quarter]]="Q3",Table1[[#This Row],[Credit Amount]],"")</f>
        <v>-99.34</v>
      </c>
      <c r="L1582" t="str">
        <f>IF(Table1[[#This Row],[Transaction Type]]="Upgrade",Table1[[#This Row],[Credit Amount]],IF(Table1[[#This Row],[Transaction Type]]="Activation",Table1[[#This Row],[Credit Amount]],""))</f>
        <v/>
      </c>
      <c r="M1582">
        <f>IF(Table1[[#This Row],[Transaction Type]]="Maintenance",Table1[[#This Row],[Credit Amount]],"")</f>
        <v>-99.34</v>
      </c>
      <c r="N1582">
        <v>10074</v>
      </c>
      <c r="O1582" t="s">
        <v>2489</v>
      </c>
      <c r="P1582" t="s">
        <v>2563</v>
      </c>
      <c r="Q1582" t="s">
        <v>289</v>
      </c>
      <c r="R1582">
        <v>10046</v>
      </c>
      <c r="S1582" t="s">
        <v>2489</v>
      </c>
      <c r="T1582" t="s">
        <v>2535</v>
      </c>
      <c r="U1582" t="s">
        <v>290</v>
      </c>
      <c r="V1582" t="s">
        <v>103</v>
      </c>
      <c r="W1582">
        <v>100003881</v>
      </c>
      <c r="X1582">
        <v>8005552882</v>
      </c>
      <c r="Y1582" t="s">
        <v>2595</v>
      </c>
      <c r="Z1582" t="s">
        <v>5472</v>
      </c>
      <c r="AA1582" s="13">
        <v>-99.34</v>
      </c>
      <c r="AB1582" s="14">
        <v>42567</v>
      </c>
      <c r="AC1582" t="s">
        <v>36</v>
      </c>
    </row>
    <row r="1583" spans="1:29" x14ac:dyDescent="0.25">
      <c r="A1583" t="str">
        <f>CONCATENATE("Q",ROUNDUP(MONTH(Table1[[#This Row],[Month]])/3,0))</f>
        <v>Q3</v>
      </c>
      <c r="B1583" s="14">
        <f>EOMONTH(Table1[[#This Row],[Credit Date]],-1)+1</f>
        <v>42552</v>
      </c>
      <c r="C1583" t="str">
        <f>CONCATENATE(Table1[[#This Row],[Issuer Last Name]],", ",Table1[[#This Row],[Issuer First Name]])</f>
        <v>No. 074, Employee</v>
      </c>
      <c r="D1583" t="str">
        <f>CONCATENATE(Table1[[#This Row],[Approver Last Name]],", ",Table1[[#This Row],[Approver First Name]])</f>
        <v>No. 074, Employee</v>
      </c>
      <c r="E1583" t="str">
        <f>CONCATENATE(Table1[[#This Row],[Customer Last Name]],", ",Table1[[#This Row],[Customer First Name]])</f>
        <v>No. 12394, Client</v>
      </c>
      <c r="F1583" t="str">
        <f>IF(Table1[[#This Row],[Credit Amount]]&gt;-19.99,"Less than 19.99",IF(Table1[[#This Row],[Credit Amount]]=-20,"20",IF(Table1[[#This Row],[Credit Amount]]&gt;-49.98,"20.01-49.98",IF(Table1[[#This Row],[Credit Amount]]=-49.99,"49.99",IF(Table1[[#This Row],[Credit Amount]]=-50,"50",IF(Table1[[#This Row],[Credit Amount]]&lt;-50.01,"Greater than 50"))))))</f>
        <v>Less than 19.99</v>
      </c>
      <c r="G1583" t="str">
        <f>IF(Table1[[#This Row],[Transaction Type]]="Maintenance","Non-Sales","Sales")</f>
        <v>Non-Sales</v>
      </c>
      <c r="H1583" t="str">
        <f>IF(Table1[[#This Row],[Quarter]]="q2",1,"")</f>
        <v/>
      </c>
      <c r="I1583">
        <f>IF(Table1[[#This Row],[Quarter]]="q3",1,"")</f>
        <v>1</v>
      </c>
      <c r="J1583" t="str">
        <f>IF(Table1[[#This Row],[Quarter]]="Q2",Table1[[#This Row],[Credit Amount]],"")</f>
        <v/>
      </c>
      <c r="K1583">
        <f>IF(Table1[[#This Row],[Quarter]]="Q3",Table1[[#This Row],[Credit Amount]],"")</f>
        <v>-9.76</v>
      </c>
      <c r="L1583" t="str">
        <f>IF(Table1[[#This Row],[Transaction Type]]="Upgrade",Table1[[#This Row],[Credit Amount]],IF(Table1[[#This Row],[Transaction Type]]="Activation",Table1[[#This Row],[Credit Amount]],""))</f>
        <v/>
      </c>
      <c r="M1583">
        <f>IF(Table1[[#This Row],[Transaction Type]]="Maintenance",Table1[[#This Row],[Credit Amount]],"")</f>
        <v>-9.76</v>
      </c>
      <c r="N1583">
        <v>10074</v>
      </c>
      <c r="O1583" t="s">
        <v>2489</v>
      </c>
      <c r="P1583" t="s">
        <v>2563</v>
      </c>
      <c r="Q1583" t="s">
        <v>289</v>
      </c>
      <c r="R1583">
        <v>10074</v>
      </c>
      <c r="S1583" t="s">
        <v>2489</v>
      </c>
      <c r="T1583" t="s">
        <v>2563</v>
      </c>
      <c r="U1583" t="s">
        <v>289</v>
      </c>
      <c r="V1583" t="s">
        <v>103</v>
      </c>
      <c r="W1583">
        <v>100003393</v>
      </c>
      <c r="X1583">
        <v>8005552394</v>
      </c>
      <c r="Y1583" t="s">
        <v>2595</v>
      </c>
      <c r="Z1583" t="s">
        <v>4989</v>
      </c>
      <c r="AA1583" s="13">
        <v>-9.76</v>
      </c>
      <c r="AB1583" s="14">
        <v>42572</v>
      </c>
      <c r="AC1583" t="s">
        <v>36</v>
      </c>
    </row>
    <row r="1584" spans="1:29" x14ac:dyDescent="0.25">
      <c r="A1584" t="str">
        <f>CONCATENATE("Q",ROUNDUP(MONTH(Table1[[#This Row],[Month]])/3,0))</f>
        <v>Q3</v>
      </c>
      <c r="B1584" s="14">
        <f>EOMONTH(Table1[[#This Row],[Credit Date]],-1)+1</f>
        <v>42552</v>
      </c>
      <c r="C1584" t="str">
        <f>CONCATENATE(Table1[[#This Row],[Issuer Last Name]],", ",Table1[[#This Row],[Issuer First Name]])</f>
        <v>No. 074, Employee</v>
      </c>
      <c r="D1584" t="str">
        <f>CONCATENATE(Table1[[#This Row],[Approver Last Name]],", ",Table1[[#This Row],[Approver First Name]])</f>
        <v>No. 046, Employee</v>
      </c>
      <c r="E1584" t="str">
        <f>CONCATENATE(Table1[[#This Row],[Customer Last Name]],", ",Table1[[#This Row],[Customer First Name]])</f>
        <v>No. 11454, Client</v>
      </c>
      <c r="F15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4" t="str">
        <f>IF(Table1[[#This Row],[Transaction Type]]="Maintenance","Non-Sales","Sales")</f>
        <v>Non-Sales</v>
      </c>
      <c r="H1584" t="str">
        <f>IF(Table1[[#This Row],[Quarter]]="q2",1,"")</f>
        <v/>
      </c>
      <c r="I1584">
        <f>IF(Table1[[#This Row],[Quarter]]="q3",1,"")</f>
        <v>1</v>
      </c>
      <c r="J1584" t="str">
        <f>IF(Table1[[#This Row],[Quarter]]="Q2",Table1[[#This Row],[Credit Amount]],"")</f>
        <v/>
      </c>
      <c r="K1584">
        <f>IF(Table1[[#This Row],[Quarter]]="Q3",Table1[[#This Row],[Credit Amount]],"")</f>
        <v>-50.9</v>
      </c>
      <c r="L1584" t="str">
        <f>IF(Table1[[#This Row],[Transaction Type]]="Upgrade",Table1[[#This Row],[Credit Amount]],IF(Table1[[#This Row],[Transaction Type]]="Activation",Table1[[#This Row],[Credit Amount]],""))</f>
        <v/>
      </c>
      <c r="M1584">
        <f>IF(Table1[[#This Row],[Transaction Type]]="Maintenance",Table1[[#This Row],[Credit Amount]],"")</f>
        <v>-50.9</v>
      </c>
      <c r="N1584">
        <v>10074</v>
      </c>
      <c r="O1584" t="s">
        <v>2489</v>
      </c>
      <c r="P1584" t="s">
        <v>2563</v>
      </c>
      <c r="Q1584" t="s">
        <v>289</v>
      </c>
      <c r="R1584">
        <v>10046</v>
      </c>
      <c r="S1584" t="s">
        <v>2489</v>
      </c>
      <c r="T1584" t="s">
        <v>2535</v>
      </c>
      <c r="U1584" t="s">
        <v>290</v>
      </c>
      <c r="V1584" t="s">
        <v>103</v>
      </c>
      <c r="W1584">
        <v>100002453</v>
      </c>
      <c r="X1584">
        <v>8005551454</v>
      </c>
      <c r="Y1584" t="s">
        <v>2595</v>
      </c>
      <c r="Z1584" t="s">
        <v>4049</v>
      </c>
      <c r="AA1584" s="13">
        <v>-50.9</v>
      </c>
      <c r="AB1584" s="14">
        <v>42573</v>
      </c>
      <c r="AC1584" t="s">
        <v>36</v>
      </c>
    </row>
    <row r="1585" spans="1:29" x14ac:dyDescent="0.25">
      <c r="A1585" t="str">
        <f>CONCATENATE("Q",ROUNDUP(MONTH(Table1[[#This Row],[Month]])/3,0))</f>
        <v>Q3</v>
      </c>
      <c r="B1585" s="14">
        <f>EOMONTH(Table1[[#This Row],[Credit Date]],-1)+1</f>
        <v>42552</v>
      </c>
      <c r="C1585" t="str">
        <f>CONCATENATE(Table1[[#This Row],[Issuer Last Name]],", ",Table1[[#This Row],[Issuer First Name]])</f>
        <v>No. 074, Employee</v>
      </c>
      <c r="D1585" t="str">
        <f>CONCATENATE(Table1[[#This Row],[Approver Last Name]],", ",Table1[[#This Row],[Approver First Name]])</f>
        <v>No. 046, Employee</v>
      </c>
      <c r="E1585" t="str">
        <f>CONCATENATE(Table1[[#This Row],[Customer Last Name]],", ",Table1[[#This Row],[Customer First Name]])</f>
        <v>No. 11927, Client</v>
      </c>
      <c r="F15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5" t="str">
        <f>IF(Table1[[#This Row],[Transaction Type]]="Maintenance","Non-Sales","Sales")</f>
        <v>Non-Sales</v>
      </c>
      <c r="H1585" t="str">
        <f>IF(Table1[[#This Row],[Quarter]]="q2",1,"")</f>
        <v/>
      </c>
      <c r="I1585">
        <f>IF(Table1[[#This Row],[Quarter]]="q3",1,"")</f>
        <v>1</v>
      </c>
      <c r="J1585" t="str">
        <f>IF(Table1[[#This Row],[Quarter]]="Q2",Table1[[#This Row],[Credit Amount]],"")</f>
        <v/>
      </c>
      <c r="K1585">
        <f>IF(Table1[[#This Row],[Quarter]]="Q3",Table1[[#This Row],[Credit Amount]],"")</f>
        <v>-63.16</v>
      </c>
      <c r="L1585" t="str">
        <f>IF(Table1[[#This Row],[Transaction Type]]="Upgrade",Table1[[#This Row],[Credit Amount]],IF(Table1[[#This Row],[Transaction Type]]="Activation",Table1[[#This Row],[Credit Amount]],""))</f>
        <v/>
      </c>
      <c r="M1585">
        <f>IF(Table1[[#This Row],[Transaction Type]]="Maintenance",Table1[[#This Row],[Credit Amount]],"")</f>
        <v>-63.16</v>
      </c>
      <c r="N1585">
        <v>10074</v>
      </c>
      <c r="O1585" t="s">
        <v>2489</v>
      </c>
      <c r="P1585" t="s">
        <v>2563</v>
      </c>
      <c r="Q1585" t="s">
        <v>289</v>
      </c>
      <c r="R1585">
        <v>10046</v>
      </c>
      <c r="S1585" t="s">
        <v>2489</v>
      </c>
      <c r="T1585" t="s">
        <v>2535</v>
      </c>
      <c r="U1585" t="s">
        <v>290</v>
      </c>
      <c r="V1585" t="s">
        <v>103</v>
      </c>
      <c r="W1585">
        <v>100002926</v>
      </c>
      <c r="X1585">
        <v>8005551927</v>
      </c>
      <c r="Y1585" t="s">
        <v>2595</v>
      </c>
      <c r="Z1585" t="s">
        <v>4522</v>
      </c>
      <c r="AA1585" s="13">
        <v>-63.16</v>
      </c>
      <c r="AB1585" s="14">
        <v>42575</v>
      </c>
      <c r="AC1585" t="s">
        <v>36</v>
      </c>
    </row>
    <row r="1586" spans="1:29" x14ac:dyDescent="0.25">
      <c r="A1586" t="str">
        <f>CONCATENATE("Q",ROUNDUP(MONTH(Table1[[#This Row],[Month]])/3,0))</f>
        <v>Q3</v>
      </c>
      <c r="B1586" s="14">
        <f>EOMONTH(Table1[[#This Row],[Credit Date]],-1)+1</f>
        <v>42552</v>
      </c>
      <c r="C1586" t="str">
        <f>CONCATENATE(Table1[[#This Row],[Issuer Last Name]],", ",Table1[[#This Row],[Issuer First Name]])</f>
        <v>No. 074, Employee</v>
      </c>
      <c r="D1586" t="str">
        <f>CONCATENATE(Table1[[#This Row],[Approver Last Name]],", ",Table1[[#This Row],[Approver First Name]])</f>
        <v>No. 074, Employee</v>
      </c>
      <c r="E1586" t="str">
        <f>CONCATENATE(Table1[[#This Row],[Customer Last Name]],", ",Table1[[#This Row],[Customer First Name]])</f>
        <v>No. 12002, Client</v>
      </c>
      <c r="F1586" t="str">
        <f>IF(Table1[[#This Row],[Credit Amount]]&gt;-19.99,"Less than 19.99",IF(Table1[[#This Row],[Credit Amount]]=-20,"20",IF(Table1[[#This Row],[Credit Amount]]&gt;-49.98,"20.01-49.98",IF(Table1[[#This Row],[Credit Amount]]=-49.99,"49.99",IF(Table1[[#This Row],[Credit Amount]]=-50,"50",IF(Table1[[#This Row],[Credit Amount]]&lt;-50.01,"Greater than 50"))))))</f>
        <v>20.01-49.98</v>
      </c>
      <c r="G1586" t="str">
        <f>IF(Table1[[#This Row],[Transaction Type]]="Maintenance","Non-Sales","Sales")</f>
        <v>Non-Sales</v>
      </c>
      <c r="H1586" t="str">
        <f>IF(Table1[[#This Row],[Quarter]]="q2",1,"")</f>
        <v/>
      </c>
      <c r="I1586">
        <f>IF(Table1[[#This Row],[Quarter]]="q3",1,"")</f>
        <v>1</v>
      </c>
      <c r="J1586" t="str">
        <f>IF(Table1[[#This Row],[Quarter]]="Q2",Table1[[#This Row],[Credit Amount]],"")</f>
        <v/>
      </c>
      <c r="K1586">
        <f>IF(Table1[[#This Row],[Quarter]]="Q3",Table1[[#This Row],[Credit Amount]],"")</f>
        <v>-46.95</v>
      </c>
      <c r="L1586" t="str">
        <f>IF(Table1[[#This Row],[Transaction Type]]="Upgrade",Table1[[#This Row],[Credit Amount]],IF(Table1[[#This Row],[Transaction Type]]="Activation",Table1[[#This Row],[Credit Amount]],""))</f>
        <v/>
      </c>
      <c r="M1586">
        <f>IF(Table1[[#This Row],[Transaction Type]]="Maintenance",Table1[[#This Row],[Credit Amount]],"")</f>
        <v>-46.95</v>
      </c>
      <c r="N1586">
        <v>10074</v>
      </c>
      <c r="O1586" t="s">
        <v>2489</v>
      </c>
      <c r="P1586" t="s">
        <v>2563</v>
      </c>
      <c r="Q1586" t="s">
        <v>289</v>
      </c>
      <c r="R1586">
        <v>10074</v>
      </c>
      <c r="S1586" t="s">
        <v>2489</v>
      </c>
      <c r="T1586" t="s">
        <v>2563</v>
      </c>
      <c r="U1586" t="s">
        <v>289</v>
      </c>
      <c r="V1586" t="s">
        <v>103</v>
      </c>
      <c r="W1586">
        <v>100003001</v>
      </c>
      <c r="X1586">
        <v>8005552002</v>
      </c>
      <c r="Y1586" t="s">
        <v>2595</v>
      </c>
      <c r="Z1586" t="s">
        <v>4597</v>
      </c>
      <c r="AA1586" s="13">
        <v>-46.95</v>
      </c>
      <c r="AB1586" s="14">
        <v>42576</v>
      </c>
      <c r="AC1586" t="s">
        <v>36</v>
      </c>
    </row>
    <row r="1587" spans="1:29" x14ac:dyDescent="0.25">
      <c r="A1587" t="str">
        <f>CONCATENATE("Q",ROUNDUP(MONTH(Table1[[#This Row],[Month]])/3,0))</f>
        <v>Q3</v>
      </c>
      <c r="B1587" s="14">
        <f>EOMONTH(Table1[[#This Row],[Credit Date]],-1)+1</f>
        <v>42552</v>
      </c>
      <c r="C1587" t="str">
        <f>CONCATENATE(Table1[[#This Row],[Issuer Last Name]],", ",Table1[[#This Row],[Issuer First Name]])</f>
        <v>No. 074, Employee</v>
      </c>
      <c r="D1587" t="str">
        <f>CONCATENATE(Table1[[#This Row],[Approver Last Name]],", ",Table1[[#This Row],[Approver First Name]])</f>
        <v>No. 046, Employee</v>
      </c>
      <c r="E1587" t="str">
        <f>CONCATENATE(Table1[[#This Row],[Customer Last Name]],", ",Table1[[#This Row],[Customer First Name]])</f>
        <v>No. 11420, Client</v>
      </c>
      <c r="F15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7" t="str">
        <f>IF(Table1[[#This Row],[Transaction Type]]="Maintenance","Non-Sales","Sales")</f>
        <v>Non-Sales</v>
      </c>
      <c r="H1587" t="str">
        <f>IF(Table1[[#This Row],[Quarter]]="q2",1,"")</f>
        <v/>
      </c>
      <c r="I1587">
        <f>IF(Table1[[#This Row],[Quarter]]="q3",1,"")</f>
        <v>1</v>
      </c>
      <c r="J1587" t="str">
        <f>IF(Table1[[#This Row],[Quarter]]="Q2",Table1[[#This Row],[Credit Amount]],"")</f>
        <v/>
      </c>
      <c r="K1587">
        <f>IF(Table1[[#This Row],[Quarter]]="Q3",Table1[[#This Row],[Credit Amount]],"")</f>
        <v>-92.79</v>
      </c>
      <c r="L1587" t="str">
        <f>IF(Table1[[#This Row],[Transaction Type]]="Upgrade",Table1[[#This Row],[Credit Amount]],IF(Table1[[#This Row],[Transaction Type]]="Activation",Table1[[#This Row],[Credit Amount]],""))</f>
        <v/>
      </c>
      <c r="M1587">
        <f>IF(Table1[[#This Row],[Transaction Type]]="Maintenance",Table1[[#This Row],[Credit Amount]],"")</f>
        <v>-92.79</v>
      </c>
      <c r="N1587">
        <v>10074</v>
      </c>
      <c r="O1587" t="s">
        <v>2489</v>
      </c>
      <c r="P1587" t="s">
        <v>2563</v>
      </c>
      <c r="Q1587" t="s">
        <v>289</v>
      </c>
      <c r="R1587">
        <v>10046</v>
      </c>
      <c r="S1587" t="s">
        <v>2489</v>
      </c>
      <c r="T1587" t="s">
        <v>2535</v>
      </c>
      <c r="U1587" t="s">
        <v>290</v>
      </c>
      <c r="V1587" t="s">
        <v>103</v>
      </c>
      <c r="W1587">
        <v>100002419</v>
      </c>
      <c r="X1587">
        <v>8005551420</v>
      </c>
      <c r="Y1587" t="s">
        <v>2595</v>
      </c>
      <c r="Z1587" t="s">
        <v>4015</v>
      </c>
      <c r="AA1587" s="13">
        <v>-92.79</v>
      </c>
      <c r="AB1587" s="14">
        <v>42578</v>
      </c>
      <c r="AC1587" t="s">
        <v>36</v>
      </c>
    </row>
    <row r="1588" spans="1:29" x14ac:dyDescent="0.25">
      <c r="A1588" t="str">
        <f>CONCATENATE("Q",ROUNDUP(MONTH(Table1[[#This Row],[Month]])/3,0))</f>
        <v>Q3</v>
      </c>
      <c r="B1588" s="14">
        <f>EOMONTH(Table1[[#This Row],[Credit Date]],-1)+1</f>
        <v>42583</v>
      </c>
      <c r="C1588" t="str">
        <f>CONCATENATE(Table1[[#This Row],[Issuer Last Name]],", ",Table1[[#This Row],[Issuer First Name]])</f>
        <v>No. 074, Employee</v>
      </c>
      <c r="D1588" t="str">
        <f>CONCATENATE(Table1[[#This Row],[Approver Last Name]],", ",Table1[[#This Row],[Approver First Name]])</f>
        <v>No. 046, Employee</v>
      </c>
      <c r="E1588" t="str">
        <f>CONCATENATE(Table1[[#This Row],[Customer Last Name]],", ",Table1[[#This Row],[Customer First Name]])</f>
        <v>No. 12137, Client</v>
      </c>
      <c r="F15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88" t="str">
        <f>IF(Table1[[#This Row],[Transaction Type]]="Maintenance","Non-Sales","Sales")</f>
        <v>Sales</v>
      </c>
      <c r="H1588" t="str">
        <f>IF(Table1[[#This Row],[Quarter]]="q2",1,"")</f>
        <v/>
      </c>
      <c r="I1588">
        <f>IF(Table1[[#This Row],[Quarter]]="q3",1,"")</f>
        <v>1</v>
      </c>
      <c r="J1588" t="str">
        <f>IF(Table1[[#This Row],[Quarter]]="Q2",Table1[[#This Row],[Credit Amount]],"")</f>
        <v/>
      </c>
      <c r="K1588">
        <f>IF(Table1[[#This Row],[Quarter]]="Q3",Table1[[#This Row],[Credit Amount]],"")</f>
        <v>-90.24</v>
      </c>
      <c r="L1588">
        <f>IF(Table1[[#This Row],[Transaction Type]]="Upgrade",Table1[[#This Row],[Credit Amount]],IF(Table1[[#This Row],[Transaction Type]]="Activation",Table1[[#This Row],[Credit Amount]],""))</f>
        <v>-90.24</v>
      </c>
      <c r="M1588" t="str">
        <f>IF(Table1[[#This Row],[Transaction Type]]="Maintenance",Table1[[#This Row],[Credit Amount]],"")</f>
        <v/>
      </c>
      <c r="N1588">
        <v>10074</v>
      </c>
      <c r="O1588" t="s">
        <v>2489</v>
      </c>
      <c r="P1588" t="s">
        <v>2563</v>
      </c>
      <c r="Q1588" t="s">
        <v>289</v>
      </c>
      <c r="R1588">
        <v>10046</v>
      </c>
      <c r="S1588" t="s">
        <v>2489</v>
      </c>
      <c r="T1588" t="s">
        <v>2535</v>
      </c>
      <c r="U1588" t="s">
        <v>290</v>
      </c>
      <c r="V1588" t="s">
        <v>103</v>
      </c>
      <c r="W1588">
        <v>100003136</v>
      </c>
      <c r="X1588">
        <v>8005552137</v>
      </c>
      <c r="Y1588" t="s">
        <v>2595</v>
      </c>
      <c r="Z1588" t="s">
        <v>4732</v>
      </c>
      <c r="AA1588" s="13">
        <v>-90.24</v>
      </c>
      <c r="AB1588" s="14">
        <v>42589</v>
      </c>
      <c r="AC1588" t="s">
        <v>35</v>
      </c>
    </row>
    <row r="1589" spans="1:29" x14ac:dyDescent="0.25">
      <c r="A1589" t="str">
        <f>CONCATENATE("Q",ROUNDUP(MONTH(Table1[[#This Row],[Month]])/3,0))</f>
        <v>Q3</v>
      </c>
      <c r="B1589" s="14">
        <f>EOMONTH(Table1[[#This Row],[Credit Date]],-1)+1</f>
        <v>42583</v>
      </c>
      <c r="C1589" t="str">
        <f>CONCATENATE(Table1[[#This Row],[Issuer Last Name]],", ",Table1[[#This Row],[Issuer First Name]])</f>
        <v>No. 074, Employee</v>
      </c>
      <c r="D1589" t="str">
        <f>CONCATENATE(Table1[[#This Row],[Approver Last Name]],", ",Table1[[#This Row],[Approver First Name]])</f>
        <v>No. 074, Employee</v>
      </c>
      <c r="E1589" t="str">
        <f>CONCATENATE(Table1[[#This Row],[Customer Last Name]],", ",Table1[[#This Row],[Customer First Name]])</f>
        <v>No. 11369, Client</v>
      </c>
      <c r="F1589" t="str">
        <f>IF(Table1[[#This Row],[Credit Amount]]&gt;-19.99,"Less than 19.99",IF(Table1[[#This Row],[Credit Amount]]=-20,"20",IF(Table1[[#This Row],[Credit Amount]]&gt;-49.98,"20.01-49.98",IF(Table1[[#This Row],[Credit Amount]]=-49.99,"49.99",IF(Table1[[#This Row],[Credit Amount]]=-50,"50",IF(Table1[[#This Row],[Credit Amount]]&lt;-50.01,"Greater than 50"))))))</f>
        <v>Less than 19.99</v>
      </c>
      <c r="G1589" t="str">
        <f>IF(Table1[[#This Row],[Transaction Type]]="Maintenance","Non-Sales","Sales")</f>
        <v>Non-Sales</v>
      </c>
      <c r="H1589" t="str">
        <f>IF(Table1[[#This Row],[Quarter]]="q2",1,"")</f>
        <v/>
      </c>
      <c r="I1589">
        <f>IF(Table1[[#This Row],[Quarter]]="q3",1,"")</f>
        <v>1</v>
      </c>
      <c r="J1589" t="str">
        <f>IF(Table1[[#This Row],[Quarter]]="Q2",Table1[[#This Row],[Credit Amount]],"")</f>
        <v/>
      </c>
      <c r="K1589">
        <f>IF(Table1[[#This Row],[Quarter]]="Q3",Table1[[#This Row],[Credit Amount]],"")</f>
        <v>-19.87</v>
      </c>
      <c r="L1589" t="str">
        <f>IF(Table1[[#This Row],[Transaction Type]]="Upgrade",Table1[[#This Row],[Credit Amount]],IF(Table1[[#This Row],[Transaction Type]]="Activation",Table1[[#This Row],[Credit Amount]],""))</f>
        <v/>
      </c>
      <c r="M1589">
        <f>IF(Table1[[#This Row],[Transaction Type]]="Maintenance",Table1[[#This Row],[Credit Amount]],"")</f>
        <v>-19.87</v>
      </c>
      <c r="N1589">
        <v>10074</v>
      </c>
      <c r="O1589" t="s">
        <v>2489</v>
      </c>
      <c r="P1589" t="s">
        <v>2563</v>
      </c>
      <c r="Q1589" t="s">
        <v>289</v>
      </c>
      <c r="R1589">
        <v>10074</v>
      </c>
      <c r="S1589" t="s">
        <v>2489</v>
      </c>
      <c r="T1589" t="s">
        <v>2563</v>
      </c>
      <c r="U1589" t="s">
        <v>289</v>
      </c>
      <c r="V1589" t="s">
        <v>103</v>
      </c>
      <c r="W1589">
        <v>100002368</v>
      </c>
      <c r="X1589">
        <v>8005551369</v>
      </c>
      <c r="Y1589" t="s">
        <v>2595</v>
      </c>
      <c r="Z1589" t="s">
        <v>3964</v>
      </c>
      <c r="AA1589" s="13">
        <v>-19.87</v>
      </c>
      <c r="AB1589" s="14">
        <v>42590</v>
      </c>
      <c r="AC1589" t="s">
        <v>36</v>
      </c>
    </row>
    <row r="1590" spans="1:29" x14ac:dyDescent="0.25">
      <c r="A1590" t="str">
        <f>CONCATENATE("Q",ROUNDUP(MONTH(Table1[[#This Row],[Month]])/3,0))</f>
        <v>Q3</v>
      </c>
      <c r="B1590" s="14">
        <f>EOMONTH(Table1[[#This Row],[Credit Date]],-1)+1</f>
        <v>42583</v>
      </c>
      <c r="C1590" t="str">
        <f>CONCATENATE(Table1[[#This Row],[Issuer Last Name]],", ",Table1[[#This Row],[Issuer First Name]])</f>
        <v>No. 074, Employee</v>
      </c>
      <c r="D1590" t="str">
        <f>CONCATENATE(Table1[[#This Row],[Approver Last Name]],", ",Table1[[#This Row],[Approver First Name]])</f>
        <v>No. 046, Employee</v>
      </c>
      <c r="E1590" t="str">
        <f>CONCATENATE(Table1[[#This Row],[Customer Last Name]],", ",Table1[[#This Row],[Customer First Name]])</f>
        <v>No. 12210, Client</v>
      </c>
      <c r="F15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90" t="str">
        <f>IF(Table1[[#This Row],[Transaction Type]]="Maintenance","Non-Sales","Sales")</f>
        <v>Non-Sales</v>
      </c>
      <c r="H1590" t="str">
        <f>IF(Table1[[#This Row],[Quarter]]="q2",1,"")</f>
        <v/>
      </c>
      <c r="I1590">
        <f>IF(Table1[[#This Row],[Quarter]]="q3",1,"")</f>
        <v>1</v>
      </c>
      <c r="J1590" t="str">
        <f>IF(Table1[[#This Row],[Quarter]]="Q2",Table1[[#This Row],[Credit Amount]],"")</f>
        <v/>
      </c>
      <c r="K1590">
        <f>IF(Table1[[#This Row],[Quarter]]="Q3",Table1[[#This Row],[Credit Amount]],"")</f>
        <v>-57.5</v>
      </c>
      <c r="L1590" t="str">
        <f>IF(Table1[[#This Row],[Transaction Type]]="Upgrade",Table1[[#This Row],[Credit Amount]],IF(Table1[[#This Row],[Transaction Type]]="Activation",Table1[[#This Row],[Credit Amount]],""))</f>
        <v/>
      </c>
      <c r="M1590">
        <f>IF(Table1[[#This Row],[Transaction Type]]="Maintenance",Table1[[#This Row],[Credit Amount]],"")</f>
        <v>-57.5</v>
      </c>
      <c r="N1590">
        <v>10074</v>
      </c>
      <c r="O1590" t="s">
        <v>2489</v>
      </c>
      <c r="P1590" t="s">
        <v>2563</v>
      </c>
      <c r="Q1590" t="s">
        <v>289</v>
      </c>
      <c r="R1590">
        <v>10046</v>
      </c>
      <c r="S1590" t="s">
        <v>2489</v>
      </c>
      <c r="T1590" t="s">
        <v>2535</v>
      </c>
      <c r="U1590" t="s">
        <v>290</v>
      </c>
      <c r="V1590" t="s">
        <v>103</v>
      </c>
      <c r="W1590">
        <v>100003209</v>
      </c>
      <c r="X1590">
        <v>8005552210</v>
      </c>
      <c r="Y1590" t="s">
        <v>2595</v>
      </c>
      <c r="Z1590" t="s">
        <v>4805</v>
      </c>
      <c r="AA1590" s="13">
        <v>-57.5</v>
      </c>
      <c r="AB1590" s="14">
        <v>42590</v>
      </c>
      <c r="AC1590" t="s">
        <v>36</v>
      </c>
    </row>
    <row r="1591" spans="1:29" x14ac:dyDescent="0.25">
      <c r="A1591" t="str">
        <f>CONCATENATE("Q",ROUNDUP(MONTH(Table1[[#This Row],[Month]])/3,0))</f>
        <v>Q3</v>
      </c>
      <c r="B1591" s="14">
        <f>EOMONTH(Table1[[#This Row],[Credit Date]],-1)+1</f>
        <v>42583</v>
      </c>
      <c r="C1591" t="str">
        <f>CONCATENATE(Table1[[#This Row],[Issuer Last Name]],", ",Table1[[#This Row],[Issuer First Name]])</f>
        <v>No. 074, Employee</v>
      </c>
      <c r="D1591" t="str">
        <f>CONCATENATE(Table1[[#This Row],[Approver Last Name]],", ",Table1[[#This Row],[Approver First Name]])</f>
        <v>No. 046, Employee</v>
      </c>
      <c r="E1591" t="str">
        <f>CONCATENATE(Table1[[#This Row],[Customer Last Name]],", ",Table1[[#This Row],[Customer First Name]])</f>
        <v>No. 13274, Client</v>
      </c>
      <c r="F15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91" t="str">
        <f>IF(Table1[[#This Row],[Transaction Type]]="Maintenance","Non-Sales","Sales")</f>
        <v>Non-Sales</v>
      </c>
      <c r="H1591" t="str">
        <f>IF(Table1[[#This Row],[Quarter]]="q2",1,"")</f>
        <v/>
      </c>
      <c r="I1591">
        <f>IF(Table1[[#This Row],[Quarter]]="q3",1,"")</f>
        <v>1</v>
      </c>
      <c r="J1591" t="str">
        <f>IF(Table1[[#This Row],[Quarter]]="Q2",Table1[[#This Row],[Credit Amount]],"")</f>
        <v/>
      </c>
      <c r="K1591">
        <f>IF(Table1[[#This Row],[Quarter]]="Q3",Table1[[#This Row],[Credit Amount]],"")</f>
        <v>-96.13</v>
      </c>
      <c r="L1591" t="str">
        <f>IF(Table1[[#This Row],[Transaction Type]]="Upgrade",Table1[[#This Row],[Credit Amount]],IF(Table1[[#This Row],[Transaction Type]]="Activation",Table1[[#This Row],[Credit Amount]],""))</f>
        <v/>
      </c>
      <c r="M1591">
        <f>IF(Table1[[#This Row],[Transaction Type]]="Maintenance",Table1[[#This Row],[Credit Amount]],"")</f>
        <v>-96.13</v>
      </c>
      <c r="N1591">
        <v>10074</v>
      </c>
      <c r="O1591" t="s">
        <v>2489</v>
      </c>
      <c r="P1591" t="s">
        <v>2563</v>
      </c>
      <c r="Q1591" t="s">
        <v>289</v>
      </c>
      <c r="R1591">
        <v>10046</v>
      </c>
      <c r="S1591" t="s">
        <v>2489</v>
      </c>
      <c r="T1591" t="s">
        <v>2535</v>
      </c>
      <c r="U1591" t="s">
        <v>290</v>
      </c>
      <c r="V1591" t="s">
        <v>103</v>
      </c>
      <c r="W1591">
        <v>100004273</v>
      </c>
      <c r="X1591">
        <v>8005553274</v>
      </c>
      <c r="Y1591" t="s">
        <v>2595</v>
      </c>
      <c r="Z1591" t="s">
        <v>5862</v>
      </c>
      <c r="AA1591" s="13">
        <v>-96.13</v>
      </c>
      <c r="AB1591" s="14">
        <v>42592</v>
      </c>
      <c r="AC1591" t="s">
        <v>36</v>
      </c>
    </row>
    <row r="1592" spans="1:29" x14ac:dyDescent="0.25">
      <c r="A1592" t="str">
        <f>CONCATENATE("Q",ROUNDUP(MONTH(Table1[[#This Row],[Month]])/3,0))</f>
        <v>Q3</v>
      </c>
      <c r="B1592" s="14">
        <f>EOMONTH(Table1[[#This Row],[Credit Date]],-1)+1</f>
        <v>42583</v>
      </c>
      <c r="C1592" t="str">
        <f>CONCATENATE(Table1[[#This Row],[Issuer Last Name]],", ",Table1[[#This Row],[Issuer First Name]])</f>
        <v>No. 074, Employee</v>
      </c>
      <c r="D1592" t="str">
        <f>CONCATENATE(Table1[[#This Row],[Approver Last Name]],", ",Table1[[#This Row],[Approver First Name]])</f>
        <v>No. 074, Employee</v>
      </c>
      <c r="E1592" t="str">
        <f>CONCATENATE(Table1[[#This Row],[Customer Last Name]],", ",Table1[[#This Row],[Customer First Name]])</f>
        <v>No. 10914, Client</v>
      </c>
      <c r="F1592" t="str">
        <f>IF(Table1[[#This Row],[Credit Amount]]&gt;-19.99,"Less than 19.99",IF(Table1[[#This Row],[Credit Amount]]=-20,"20",IF(Table1[[#This Row],[Credit Amount]]&gt;-49.98,"20.01-49.98",IF(Table1[[#This Row],[Credit Amount]]=-49.99,"49.99",IF(Table1[[#This Row],[Credit Amount]]=-50,"50",IF(Table1[[#This Row],[Credit Amount]]&lt;-50.01,"Greater than 50"))))))</f>
        <v>Less than 19.99</v>
      </c>
      <c r="G1592" t="str">
        <f>IF(Table1[[#This Row],[Transaction Type]]="Maintenance","Non-Sales","Sales")</f>
        <v>Non-Sales</v>
      </c>
      <c r="H1592" t="str">
        <f>IF(Table1[[#This Row],[Quarter]]="q2",1,"")</f>
        <v/>
      </c>
      <c r="I1592">
        <f>IF(Table1[[#This Row],[Quarter]]="q3",1,"")</f>
        <v>1</v>
      </c>
      <c r="J1592" t="str">
        <f>IF(Table1[[#This Row],[Quarter]]="Q2",Table1[[#This Row],[Credit Amount]],"")</f>
        <v/>
      </c>
      <c r="K1592">
        <f>IF(Table1[[#This Row],[Quarter]]="Q3",Table1[[#This Row],[Credit Amount]],"")</f>
        <v>-13.78</v>
      </c>
      <c r="L1592" t="str">
        <f>IF(Table1[[#This Row],[Transaction Type]]="Upgrade",Table1[[#This Row],[Credit Amount]],IF(Table1[[#This Row],[Transaction Type]]="Activation",Table1[[#This Row],[Credit Amount]],""))</f>
        <v/>
      </c>
      <c r="M1592">
        <f>IF(Table1[[#This Row],[Transaction Type]]="Maintenance",Table1[[#This Row],[Credit Amount]],"")</f>
        <v>-13.78</v>
      </c>
      <c r="N1592">
        <v>10074</v>
      </c>
      <c r="O1592" t="s">
        <v>2489</v>
      </c>
      <c r="P1592" t="s">
        <v>2563</v>
      </c>
      <c r="Q1592" t="s">
        <v>289</v>
      </c>
      <c r="R1592">
        <v>10074</v>
      </c>
      <c r="S1592" t="s">
        <v>2489</v>
      </c>
      <c r="T1592" t="s">
        <v>2563</v>
      </c>
      <c r="U1592" t="s">
        <v>289</v>
      </c>
      <c r="V1592" t="s">
        <v>103</v>
      </c>
      <c r="W1592">
        <v>100001913</v>
      </c>
      <c r="X1592">
        <v>8005550914</v>
      </c>
      <c r="Y1592" t="s">
        <v>2595</v>
      </c>
      <c r="Z1592" t="s">
        <v>3509</v>
      </c>
      <c r="AA1592" s="13">
        <v>-13.78</v>
      </c>
      <c r="AB1592" s="14">
        <v>42593</v>
      </c>
      <c r="AC1592" t="s">
        <v>36</v>
      </c>
    </row>
    <row r="1593" spans="1:29" x14ac:dyDescent="0.25">
      <c r="A1593" t="str">
        <f>CONCATENATE("Q",ROUNDUP(MONTH(Table1[[#This Row],[Month]])/3,0))</f>
        <v>Q3</v>
      </c>
      <c r="B1593" s="14">
        <f>EOMONTH(Table1[[#This Row],[Credit Date]],-1)+1</f>
        <v>42583</v>
      </c>
      <c r="C1593" t="str">
        <f>CONCATENATE(Table1[[#This Row],[Issuer Last Name]],", ",Table1[[#This Row],[Issuer First Name]])</f>
        <v>No. 074, Employee</v>
      </c>
      <c r="D1593" t="str">
        <f>CONCATENATE(Table1[[#This Row],[Approver Last Name]],", ",Table1[[#This Row],[Approver First Name]])</f>
        <v>No. 074, Employee</v>
      </c>
      <c r="E1593" t="str">
        <f>CONCATENATE(Table1[[#This Row],[Customer Last Name]],", ",Table1[[#This Row],[Customer First Name]])</f>
        <v>No. 11732, Client</v>
      </c>
      <c r="F1593" t="str">
        <f>IF(Table1[[#This Row],[Credit Amount]]&gt;-19.99,"Less than 19.99",IF(Table1[[#This Row],[Credit Amount]]=-20,"20",IF(Table1[[#This Row],[Credit Amount]]&gt;-49.98,"20.01-49.98",IF(Table1[[#This Row],[Credit Amount]]=-49.99,"49.99",IF(Table1[[#This Row],[Credit Amount]]=-50,"50",IF(Table1[[#This Row],[Credit Amount]]&lt;-50.01,"Greater than 50"))))))</f>
        <v>Less than 19.99</v>
      </c>
      <c r="G1593" t="str">
        <f>IF(Table1[[#This Row],[Transaction Type]]="Maintenance","Non-Sales","Sales")</f>
        <v>Sales</v>
      </c>
      <c r="H1593" t="str">
        <f>IF(Table1[[#This Row],[Quarter]]="q2",1,"")</f>
        <v/>
      </c>
      <c r="I1593">
        <f>IF(Table1[[#This Row],[Quarter]]="q3",1,"")</f>
        <v>1</v>
      </c>
      <c r="J1593" t="str">
        <f>IF(Table1[[#This Row],[Quarter]]="Q2",Table1[[#This Row],[Credit Amount]],"")</f>
        <v/>
      </c>
      <c r="K1593">
        <f>IF(Table1[[#This Row],[Quarter]]="Q3",Table1[[#This Row],[Credit Amount]],"")</f>
        <v>-18.91</v>
      </c>
      <c r="L1593">
        <f>IF(Table1[[#This Row],[Transaction Type]]="Upgrade",Table1[[#This Row],[Credit Amount]],IF(Table1[[#This Row],[Transaction Type]]="Activation",Table1[[#This Row],[Credit Amount]],""))</f>
        <v>-18.91</v>
      </c>
      <c r="M1593" t="str">
        <f>IF(Table1[[#This Row],[Transaction Type]]="Maintenance",Table1[[#This Row],[Credit Amount]],"")</f>
        <v/>
      </c>
      <c r="N1593">
        <v>10074</v>
      </c>
      <c r="O1593" t="s">
        <v>2489</v>
      </c>
      <c r="P1593" t="s">
        <v>2563</v>
      </c>
      <c r="Q1593" t="s">
        <v>289</v>
      </c>
      <c r="R1593">
        <v>10074</v>
      </c>
      <c r="S1593" t="s">
        <v>2489</v>
      </c>
      <c r="T1593" t="s">
        <v>2563</v>
      </c>
      <c r="U1593" t="s">
        <v>289</v>
      </c>
      <c r="V1593" t="s">
        <v>103</v>
      </c>
      <c r="W1593">
        <v>100002731</v>
      </c>
      <c r="X1593">
        <v>8005551732</v>
      </c>
      <c r="Y1593" t="s">
        <v>2595</v>
      </c>
      <c r="Z1593" t="s">
        <v>4327</v>
      </c>
      <c r="AA1593" s="13">
        <v>-18.91</v>
      </c>
      <c r="AB1593" s="14">
        <v>42596</v>
      </c>
      <c r="AC1593" t="s">
        <v>35</v>
      </c>
    </row>
    <row r="1594" spans="1:29" x14ac:dyDescent="0.25">
      <c r="A1594" t="str">
        <f>CONCATENATE("Q",ROUNDUP(MONTH(Table1[[#This Row],[Month]])/3,0))</f>
        <v>Q3</v>
      </c>
      <c r="B1594" s="14">
        <f>EOMONTH(Table1[[#This Row],[Credit Date]],-1)+1</f>
        <v>42583</v>
      </c>
      <c r="C1594" t="str">
        <f>CONCATENATE(Table1[[#This Row],[Issuer Last Name]],", ",Table1[[#This Row],[Issuer First Name]])</f>
        <v>No. 074, Employee</v>
      </c>
      <c r="D1594" t="str">
        <f>CONCATENATE(Table1[[#This Row],[Approver Last Name]],", ",Table1[[#This Row],[Approver First Name]])</f>
        <v>No. 074, Employee</v>
      </c>
      <c r="E1594" t="str">
        <f>CONCATENATE(Table1[[#This Row],[Customer Last Name]],", ",Table1[[#This Row],[Customer First Name]])</f>
        <v>No. 11597, Client</v>
      </c>
      <c r="F1594" t="str">
        <f>IF(Table1[[#This Row],[Credit Amount]]&gt;-19.99,"Less than 19.99",IF(Table1[[#This Row],[Credit Amount]]=-20,"20",IF(Table1[[#This Row],[Credit Amount]]&gt;-49.98,"20.01-49.98",IF(Table1[[#This Row],[Credit Amount]]=-49.99,"49.99",IF(Table1[[#This Row],[Credit Amount]]=-50,"50",IF(Table1[[#This Row],[Credit Amount]]&lt;-50.01,"Greater than 50"))))))</f>
        <v>20.01-49.98</v>
      </c>
      <c r="G1594" t="str">
        <f>IF(Table1[[#This Row],[Transaction Type]]="Maintenance","Non-Sales","Sales")</f>
        <v>Non-Sales</v>
      </c>
      <c r="H1594" t="str">
        <f>IF(Table1[[#This Row],[Quarter]]="q2",1,"")</f>
        <v/>
      </c>
      <c r="I1594">
        <f>IF(Table1[[#This Row],[Quarter]]="q3",1,"")</f>
        <v>1</v>
      </c>
      <c r="J1594" t="str">
        <f>IF(Table1[[#This Row],[Quarter]]="Q2",Table1[[#This Row],[Credit Amount]],"")</f>
        <v/>
      </c>
      <c r="K1594">
        <f>IF(Table1[[#This Row],[Quarter]]="Q3",Table1[[#This Row],[Credit Amount]],"")</f>
        <v>-48.7</v>
      </c>
      <c r="L1594" t="str">
        <f>IF(Table1[[#This Row],[Transaction Type]]="Upgrade",Table1[[#This Row],[Credit Amount]],IF(Table1[[#This Row],[Transaction Type]]="Activation",Table1[[#This Row],[Credit Amount]],""))</f>
        <v/>
      </c>
      <c r="M1594">
        <f>IF(Table1[[#This Row],[Transaction Type]]="Maintenance",Table1[[#This Row],[Credit Amount]],"")</f>
        <v>-48.7</v>
      </c>
      <c r="N1594">
        <v>10074</v>
      </c>
      <c r="O1594" t="s">
        <v>2489</v>
      </c>
      <c r="P1594" t="s">
        <v>2563</v>
      </c>
      <c r="Q1594" t="s">
        <v>289</v>
      </c>
      <c r="R1594">
        <v>10074</v>
      </c>
      <c r="S1594" t="s">
        <v>2489</v>
      </c>
      <c r="T1594" t="s">
        <v>2563</v>
      </c>
      <c r="U1594" t="s">
        <v>289</v>
      </c>
      <c r="V1594" t="s">
        <v>103</v>
      </c>
      <c r="W1594">
        <v>100002596</v>
      </c>
      <c r="X1594">
        <v>8005551597</v>
      </c>
      <c r="Y1594" t="s">
        <v>2595</v>
      </c>
      <c r="Z1594" t="s">
        <v>4192</v>
      </c>
      <c r="AA1594" s="13">
        <v>-48.7</v>
      </c>
      <c r="AB1594" s="14">
        <v>42597</v>
      </c>
      <c r="AC1594" t="s">
        <v>36</v>
      </c>
    </row>
    <row r="1595" spans="1:29" x14ac:dyDescent="0.25">
      <c r="A1595" t="str">
        <f>CONCATENATE("Q",ROUNDUP(MONTH(Table1[[#This Row],[Month]])/3,0))</f>
        <v>Q3</v>
      </c>
      <c r="B1595" s="14">
        <f>EOMONTH(Table1[[#This Row],[Credit Date]],-1)+1</f>
        <v>42583</v>
      </c>
      <c r="C1595" t="str">
        <f>CONCATENATE(Table1[[#This Row],[Issuer Last Name]],", ",Table1[[#This Row],[Issuer First Name]])</f>
        <v>No. 074, Employee</v>
      </c>
      <c r="D1595" t="str">
        <f>CONCATENATE(Table1[[#This Row],[Approver Last Name]],", ",Table1[[#This Row],[Approver First Name]])</f>
        <v>No. 074, Employee</v>
      </c>
      <c r="E1595" t="str">
        <f>CONCATENATE(Table1[[#This Row],[Customer Last Name]],", ",Table1[[#This Row],[Customer First Name]])</f>
        <v>No. 11783, Client</v>
      </c>
      <c r="F1595" t="str">
        <f>IF(Table1[[#This Row],[Credit Amount]]&gt;-19.99,"Less than 19.99",IF(Table1[[#This Row],[Credit Amount]]=-20,"20",IF(Table1[[#This Row],[Credit Amount]]&gt;-49.98,"20.01-49.98",IF(Table1[[#This Row],[Credit Amount]]=-49.99,"49.99",IF(Table1[[#This Row],[Credit Amount]]=-50,"50",IF(Table1[[#This Row],[Credit Amount]]&lt;-50.01,"Greater than 50"))))))</f>
        <v>Less than 19.99</v>
      </c>
      <c r="G1595" t="str">
        <f>IF(Table1[[#This Row],[Transaction Type]]="Maintenance","Non-Sales","Sales")</f>
        <v>Non-Sales</v>
      </c>
      <c r="H1595" t="str">
        <f>IF(Table1[[#This Row],[Quarter]]="q2",1,"")</f>
        <v/>
      </c>
      <c r="I1595">
        <f>IF(Table1[[#This Row],[Quarter]]="q3",1,"")</f>
        <v>1</v>
      </c>
      <c r="J1595" t="str">
        <f>IF(Table1[[#This Row],[Quarter]]="Q2",Table1[[#This Row],[Credit Amount]],"")</f>
        <v/>
      </c>
      <c r="K1595">
        <f>IF(Table1[[#This Row],[Quarter]]="Q3",Table1[[#This Row],[Credit Amount]],"")</f>
        <v>-10.17</v>
      </c>
      <c r="L1595" t="str">
        <f>IF(Table1[[#This Row],[Transaction Type]]="Upgrade",Table1[[#This Row],[Credit Amount]],IF(Table1[[#This Row],[Transaction Type]]="Activation",Table1[[#This Row],[Credit Amount]],""))</f>
        <v/>
      </c>
      <c r="M1595">
        <f>IF(Table1[[#This Row],[Transaction Type]]="Maintenance",Table1[[#This Row],[Credit Amount]],"")</f>
        <v>-10.17</v>
      </c>
      <c r="N1595">
        <v>10074</v>
      </c>
      <c r="O1595" t="s">
        <v>2489</v>
      </c>
      <c r="P1595" t="s">
        <v>2563</v>
      </c>
      <c r="Q1595" t="s">
        <v>289</v>
      </c>
      <c r="R1595">
        <v>10074</v>
      </c>
      <c r="S1595" t="s">
        <v>2489</v>
      </c>
      <c r="T1595" t="s">
        <v>2563</v>
      </c>
      <c r="U1595" t="s">
        <v>289</v>
      </c>
      <c r="V1595" t="s">
        <v>103</v>
      </c>
      <c r="W1595">
        <v>100002782</v>
      </c>
      <c r="X1595">
        <v>8005551783</v>
      </c>
      <c r="Y1595" t="s">
        <v>2595</v>
      </c>
      <c r="Z1595" t="s">
        <v>4378</v>
      </c>
      <c r="AA1595" s="13">
        <v>-10.17</v>
      </c>
      <c r="AB1595" s="14">
        <v>42605</v>
      </c>
      <c r="AC1595" t="s">
        <v>36</v>
      </c>
    </row>
    <row r="1596" spans="1:29" x14ac:dyDescent="0.25">
      <c r="A1596" t="str">
        <f>CONCATENATE("Q",ROUNDUP(MONTH(Table1[[#This Row],[Month]])/3,0))</f>
        <v>Q3</v>
      </c>
      <c r="B1596" s="14">
        <f>EOMONTH(Table1[[#This Row],[Credit Date]],-1)+1</f>
        <v>42583</v>
      </c>
      <c r="C1596" t="str">
        <f>CONCATENATE(Table1[[#This Row],[Issuer Last Name]],", ",Table1[[#This Row],[Issuer First Name]])</f>
        <v>No. 074, Employee</v>
      </c>
      <c r="D1596" t="str">
        <f>CONCATENATE(Table1[[#This Row],[Approver Last Name]],", ",Table1[[#This Row],[Approver First Name]])</f>
        <v>No. 046, Employee</v>
      </c>
      <c r="E1596" t="str">
        <f>CONCATENATE(Table1[[#This Row],[Customer Last Name]],", ",Table1[[#This Row],[Customer First Name]])</f>
        <v>No. 13666, Client</v>
      </c>
      <c r="F15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96" t="str">
        <f>IF(Table1[[#This Row],[Transaction Type]]="Maintenance","Non-Sales","Sales")</f>
        <v>Non-Sales</v>
      </c>
      <c r="H1596" t="str">
        <f>IF(Table1[[#This Row],[Quarter]]="q2",1,"")</f>
        <v/>
      </c>
      <c r="I1596">
        <f>IF(Table1[[#This Row],[Quarter]]="q3",1,"")</f>
        <v>1</v>
      </c>
      <c r="J1596" t="str">
        <f>IF(Table1[[#This Row],[Quarter]]="Q2",Table1[[#This Row],[Credit Amount]],"")</f>
        <v/>
      </c>
      <c r="K1596">
        <f>IF(Table1[[#This Row],[Quarter]]="Q3",Table1[[#This Row],[Credit Amount]],"")</f>
        <v>-97.82</v>
      </c>
      <c r="L1596" t="str">
        <f>IF(Table1[[#This Row],[Transaction Type]]="Upgrade",Table1[[#This Row],[Credit Amount]],IF(Table1[[#This Row],[Transaction Type]]="Activation",Table1[[#This Row],[Credit Amount]],""))</f>
        <v/>
      </c>
      <c r="M1596">
        <f>IF(Table1[[#This Row],[Transaction Type]]="Maintenance",Table1[[#This Row],[Credit Amount]],"")</f>
        <v>-97.82</v>
      </c>
      <c r="N1596">
        <v>10074</v>
      </c>
      <c r="O1596" t="s">
        <v>2489</v>
      </c>
      <c r="P1596" t="s">
        <v>2563</v>
      </c>
      <c r="Q1596" t="s">
        <v>289</v>
      </c>
      <c r="R1596">
        <v>10046</v>
      </c>
      <c r="S1596" t="s">
        <v>2489</v>
      </c>
      <c r="T1596" t="s">
        <v>2535</v>
      </c>
      <c r="U1596" t="s">
        <v>290</v>
      </c>
      <c r="V1596" t="s">
        <v>103</v>
      </c>
      <c r="W1596">
        <v>100004665</v>
      </c>
      <c r="X1596">
        <v>8005553666</v>
      </c>
      <c r="Y1596" t="s">
        <v>2595</v>
      </c>
      <c r="Z1596" t="s">
        <v>6254</v>
      </c>
      <c r="AA1596" s="13">
        <v>-97.82</v>
      </c>
      <c r="AB1596" s="14">
        <v>42611</v>
      </c>
      <c r="AC1596" t="s">
        <v>36</v>
      </c>
    </row>
    <row r="1597" spans="1:29" x14ac:dyDescent="0.25">
      <c r="A1597" t="str">
        <f>CONCATENATE("Q",ROUNDUP(MONTH(Table1[[#This Row],[Month]])/3,0))</f>
        <v>Q3</v>
      </c>
      <c r="B1597" s="14">
        <f>EOMONTH(Table1[[#This Row],[Credit Date]],-1)+1</f>
        <v>42614</v>
      </c>
      <c r="C1597" t="str">
        <f>CONCATENATE(Table1[[#This Row],[Issuer Last Name]],", ",Table1[[#This Row],[Issuer First Name]])</f>
        <v>No. 074, Employee</v>
      </c>
      <c r="D1597" t="str">
        <f>CONCATENATE(Table1[[#This Row],[Approver Last Name]],", ",Table1[[#This Row],[Approver First Name]])</f>
        <v>No. 046, Employee</v>
      </c>
      <c r="E1597" t="str">
        <f>CONCATENATE(Table1[[#This Row],[Customer Last Name]],", ",Table1[[#This Row],[Customer First Name]])</f>
        <v>No. 13093, Client</v>
      </c>
      <c r="F15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97" t="str">
        <f>IF(Table1[[#This Row],[Transaction Type]]="Maintenance","Non-Sales","Sales")</f>
        <v>Non-Sales</v>
      </c>
      <c r="H1597" t="str">
        <f>IF(Table1[[#This Row],[Quarter]]="q2",1,"")</f>
        <v/>
      </c>
      <c r="I1597">
        <f>IF(Table1[[#This Row],[Quarter]]="q3",1,"")</f>
        <v>1</v>
      </c>
      <c r="J1597" t="str">
        <f>IF(Table1[[#This Row],[Quarter]]="Q2",Table1[[#This Row],[Credit Amount]],"")</f>
        <v/>
      </c>
      <c r="K1597">
        <f>IF(Table1[[#This Row],[Quarter]]="Q3",Table1[[#This Row],[Credit Amount]],"")</f>
        <v>-64.709999999999994</v>
      </c>
      <c r="L1597" t="str">
        <f>IF(Table1[[#This Row],[Transaction Type]]="Upgrade",Table1[[#This Row],[Credit Amount]],IF(Table1[[#This Row],[Transaction Type]]="Activation",Table1[[#This Row],[Credit Amount]],""))</f>
        <v/>
      </c>
      <c r="M1597">
        <f>IF(Table1[[#This Row],[Transaction Type]]="Maintenance",Table1[[#This Row],[Credit Amount]],"")</f>
        <v>-64.709999999999994</v>
      </c>
      <c r="N1597">
        <v>10074</v>
      </c>
      <c r="O1597" t="s">
        <v>2489</v>
      </c>
      <c r="P1597" t="s">
        <v>2563</v>
      </c>
      <c r="Q1597" t="s">
        <v>289</v>
      </c>
      <c r="R1597">
        <v>10046</v>
      </c>
      <c r="S1597" t="s">
        <v>2489</v>
      </c>
      <c r="T1597" t="s">
        <v>2535</v>
      </c>
      <c r="U1597" t="s">
        <v>290</v>
      </c>
      <c r="V1597" t="s">
        <v>103</v>
      </c>
      <c r="W1597">
        <v>100004092</v>
      </c>
      <c r="X1597">
        <v>8005553093</v>
      </c>
      <c r="Y1597" t="s">
        <v>2595</v>
      </c>
      <c r="Z1597" t="s">
        <v>5681</v>
      </c>
      <c r="AA1597" s="13">
        <v>-64.709999999999994</v>
      </c>
      <c r="AB1597" s="14">
        <v>42614</v>
      </c>
      <c r="AC1597" t="s">
        <v>36</v>
      </c>
    </row>
    <row r="1598" spans="1:29" x14ac:dyDescent="0.25">
      <c r="A1598" t="str">
        <f>CONCATENATE("Q",ROUNDUP(MONTH(Table1[[#This Row],[Month]])/3,0))</f>
        <v>Q3</v>
      </c>
      <c r="B1598" s="14">
        <f>EOMONTH(Table1[[#This Row],[Credit Date]],-1)+1</f>
        <v>42614</v>
      </c>
      <c r="C1598" t="str">
        <f>CONCATENATE(Table1[[#This Row],[Issuer Last Name]],", ",Table1[[#This Row],[Issuer First Name]])</f>
        <v>No. 074, Employee</v>
      </c>
      <c r="D1598" t="str">
        <f>CONCATENATE(Table1[[#This Row],[Approver Last Name]],", ",Table1[[#This Row],[Approver First Name]])</f>
        <v>No. 074, Employee</v>
      </c>
      <c r="E1598" t="str">
        <f>CONCATENATE(Table1[[#This Row],[Customer Last Name]],", ",Table1[[#This Row],[Customer First Name]])</f>
        <v>No. 11260, Client</v>
      </c>
      <c r="F1598" t="str">
        <f>IF(Table1[[#This Row],[Credit Amount]]&gt;-19.99,"Less than 19.99",IF(Table1[[#This Row],[Credit Amount]]=-20,"20",IF(Table1[[#This Row],[Credit Amount]]&gt;-49.98,"20.01-49.98",IF(Table1[[#This Row],[Credit Amount]]=-49.99,"49.99",IF(Table1[[#This Row],[Credit Amount]]=-50,"50",IF(Table1[[#This Row],[Credit Amount]]&lt;-50.01,"Greater than 50"))))))</f>
        <v>Less than 19.99</v>
      </c>
      <c r="G1598" t="str">
        <f>IF(Table1[[#This Row],[Transaction Type]]="Maintenance","Non-Sales","Sales")</f>
        <v>Non-Sales</v>
      </c>
      <c r="H1598" t="str">
        <f>IF(Table1[[#This Row],[Quarter]]="q2",1,"")</f>
        <v/>
      </c>
      <c r="I1598">
        <f>IF(Table1[[#This Row],[Quarter]]="q3",1,"")</f>
        <v>1</v>
      </c>
      <c r="J1598" t="str">
        <f>IF(Table1[[#This Row],[Quarter]]="Q2",Table1[[#This Row],[Credit Amount]],"")</f>
        <v/>
      </c>
      <c r="K1598">
        <f>IF(Table1[[#This Row],[Quarter]]="Q3",Table1[[#This Row],[Credit Amount]],"")</f>
        <v>-9.56</v>
      </c>
      <c r="L1598" t="str">
        <f>IF(Table1[[#This Row],[Transaction Type]]="Upgrade",Table1[[#This Row],[Credit Amount]],IF(Table1[[#This Row],[Transaction Type]]="Activation",Table1[[#This Row],[Credit Amount]],""))</f>
        <v/>
      </c>
      <c r="M1598">
        <f>IF(Table1[[#This Row],[Transaction Type]]="Maintenance",Table1[[#This Row],[Credit Amount]],"")</f>
        <v>-9.56</v>
      </c>
      <c r="N1598">
        <v>10074</v>
      </c>
      <c r="O1598" t="s">
        <v>2489</v>
      </c>
      <c r="P1598" t="s">
        <v>2563</v>
      </c>
      <c r="Q1598" t="s">
        <v>289</v>
      </c>
      <c r="R1598">
        <v>10074</v>
      </c>
      <c r="S1598" t="s">
        <v>2489</v>
      </c>
      <c r="T1598" t="s">
        <v>2563</v>
      </c>
      <c r="U1598" t="s">
        <v>289</v>
      </c>
      <c r="V1598" t="s">
        <v>103</v>
      </c>
      <c r="W1598">
        <v>100002259</v>
      </c>
      <c r="X1598">
        <v>8005551260</v>
      </c>
      <c r="Y1598" t="s">
        <v>2595</v>
      </c>
      <c r="Z1598" t="s">
        <v>3855</v>
      </c>
      <c r="AA1598" s="13">
        <v>-9.56</v>
      </c>
      <c r="AB1598" s="14">
        <v>42634</v>
      </c>
      <c r="AC1598" t="s">
        <v>36</v>
      </c>
    </row>
    <row r="1599" spans="1:29" x14ac:dyDescent="0.25">
      <c r="A1599" t="str">
        <f>CONCATENATE("Q",ROUNDUP(MONTH(Table1[[#This Row],[Month]])/3,0))</f>
        <v>Q3</v>
      </c>
      <c r="B1599" s="14">
        <f>EOMONTH(Table1[[#This Row],[Credit Date]],-1)+1</f>
        <v>42614</v>
      </c>
      <c r="C1599" t="str">
        <f>CONCATENATE(Table1[[#This Row],[Issuer Last Name]],", ",Table1[[#This Row],[Issuer First Name]])</f>
        <v>No. 074, Employee</v>
      </c>
      <c r="D1599" t="str">
        <f>CONCATENATE(Table1[[#This Row],[Approver Last Name]],", ",Table1[[#This Row],[Approver First Name]])</f>
        <v>No. 046, Employee</v>
      </c>
      <c r="E1599" t="str">
        <f>CONCATENATE(Table1[[#This Row],[Customer Last Name]],", ",Table1[[#This Row],[Customer First Name]])</f>
        <v>No. 13524, Client</v>
      </c>
      <c r="F15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599" t="str">
        <f>IF(Table1[[#This Row],[Transaction Type]]="Maintenance","Non-Sales","Sales")</f>
        <v>Non-Sales</v>
      </c>
      <c r="H1599" t="str">
        <f>IF(Table1[[#This Row],[Quarter]]="q2",1,"")</f>
        <v/>
      </c>
      <c r="I1599">
        <f>IF(Table1[[#This Row],[Quarter]]="q3",1,"")</f>
        <v>1</v>
      </c>
      <c r="J1599" t="str">
        <f>IF(Table1[[#This Row],[Quarter]]="Q2",Table1[[#This Row],[Credit Amount]],"")</f>
        <v/>
      </c>
      <c r="K1599">
        <f>IF(Table1[[#This Row],[Quarter]]="Q3",Table1[[#This Row],[Credit Amount]],"")</f>
        <v>-84.96</v>
      </c>
      <c r="L1599" t="str">
        <f>IF(Table1[[#This Row],[Transaction Type]]="Upgrade",Table1[[#This Row],[Credit Amount]],IF(Table1[[#This Row],[Transaction Type]]="Activation",Table1[[#This Row],[Credit Amount]],""))</f>
        <v/>
      </c>
      <c r="M1599">
        <f>IF(Table1[[#This Row],[Transaction Type]]="Maintenance",Table1[[#This Row],[Credit Amount]],"")</f>
        <v>-84.96</v>
      </c>
      <c r="N1599">
        <v>10074</v>
      </c>
      <c r="O1599" t="s">
        <v>2489</v>
      </c>
      <c r="P1599" t="s">
        <v>2563</v>
      </c>
      <c r="Q1599" t="s">
        <v>289</v>
      </c>
      <c r="R1599">
        <v>10046</v>
      </c>
      <c r="S1599" t="s">
        <v>2489</v>
      </c>
      <c r="T1599" t="s">
        <v>2535</v>
      </c>
      <c r="U1599" t="s">
        <v>290</v>
      </c>
      <c r="V1599" t="s">
        <v>103</v>
      </c>
      <c r="W1599">
        <v>100004523</v>
      </c>
      <c r="X1599">
        <v>8005553524</v>
      </c>
      <c r="Y1599" t="s">
        <v>2595</v>
      </c>
      <c r="Z1599" t="s">
        <v>6112</v>
      </c>
      <c r="AA1599" s="13">
        <v>-84.96</v>
      </c>
      <c r="AB1599" s="14">
        <v>42637</v>
      </c>
      <c r="AC1599" t="s">
        <v>36</v>
      </c>
    </row>
    <row r="1600" spans="1:29" x14ac:dyDescent="0.25">
      <c r="A1600" t="str">
        <f>CONCATENATE("Q",ROUNDUP(MONTH(Table1[[#This Row],[Month]])/3,0))</f>
        <v>Q3</v>
      </c>
      <c r="B1600" s="14">
        <f>EOMONTH(Table1[[#This Row],[Credit Date]],-1)+1</f>
        <v>42614</v>
      </c>
      <c r="C1600" t="str">
        <f>CONCATENATE(Table1[[#This Row],[Issuer Last Name]],", ",Table1[[#This Row],[Issuer First Name]])</f>
        <v>No. 074, Employee</v>
      </c>
      <c r="D1600" t="str">
        <f>CONCATENATE(Table1[[#This Row],[Approver Last Name]],", ",Table1[[#This Row],[Approver First Name]])</f>
        <v>No. 046, Employee</v>
      </c>
      <c r="E1600" t="str">
        <f>CONCATENATE(Table1[[#This Row],[Customer Last Name]],", ",Table1[[#This Row],[Customer First Name]])</f>
        <v>No. 11722, Client</v>
      </c>
      <c r="F16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00" t="str">
        <f>IF(Table1[[#This Row],[Transaction Type]]="Maintenance","Non-Sales","Sales")</f>
        <v>Non-Sales</v>
      </c>
      <c r="H1600" t="str">
        <f>IF(Table1[[#This Row],[Quarter]]="q2",1,"")</f>
        <v/>
      </c>
      <c r="I1600">
        <f>IF(Table1[[#This Row],[Quarter]]="q3",1,"")</f>
        <v>1</v>
      </c>
      <c r="J1600" t="str">
        <f>IF(Table1[[#This Row],[Quarter]]="Q2",Table1[[#This Row],[Credit Amount]],"")</f>
        <v/>
      </c>
      <c r="K1600">
        <f>IF(Table1[[#This Row],[Quarter]]="Q3",Table1[[#This Row],[Credit Amount]],"")</f>
        <v>-63.41</v>
      </c>
      <c r="L1600" t="str">
        <f>IF(Table1[[#This Row],[Transaction Type]]="Upgrade",Table1[[#This Row],[Credit Amount]],IF(Table1[[#This Row],[Transaction Type]]="Activation",Table1[[#This Row],[Credit Amount]],""))</f>
        <v/>
      </c>
      <c r="M1600">
        <f>IF(Table1[[#This Row],[Transaction Type]]="Maintenance",Table1[[#This Row],[Credit Amount]],"")</f>
        <v>-63.41</v>
      </c>
      <c r="N1600">
        <v>10074</v>
      </c>
      <c r="O1600" t="s">
        <v>2489</v>
      </c>
      <c r="P1600" t="s">
        <v>2563</v>
      </c>
      <c r="Q1600" t="s">
        <v>289</v>
      </c>
      <c r="R1600">
        <v>10046</v>
      </c>
      <c r="S1600" t="s">
        <v>2489</v>
      </c>
      <c r="T1600" t="s">
        <v>2535</v>
      </c>
      <c r="U1600" t="s">
        <v>290</v>
      </c>
      <c r="V1600" t="s">
        <v>103</v>
      </c>
      <c r="W1600">
        <v>100002721</v>
      </c>
      <c r="X1600">
        <v>8005551722</v>
      </c>
      <c r="Y1600" t="s">
        <v>2595</v>
      </c>
      <c r="Z1600" t="s">
        <v>4317</v>
      </c>
      <c r="AA1600" s="13">
        <v>-63.41</v>
      </c>
      <c r="AB1600" s="14">
        <v>42643</v>
      </c>
      <c r="AC1600" t="s">
        <v>36</v>
      </c>
    </row>
    <row r="1601" spans="1:29" x14ac:dyDescent="0.25">
      <c r="A1601" t="str">
        <f>CONCATENATE("Q",ROUNDUP(MONTH(Table1[[#This Row],[Month]])/3,0))</f>
        <v>Q2</v>
      </c>
      <c r="B1601" s="14">
        <f>EOMONTH(Table1[[#This Row],[Credit Date]],-1)+1</f>
        <v>42461</v>
      </c>
      <c r="C1601" t="str">
        <f>CONCATENATE(Table1[[#This Row],[Issuer Last Name]],", ",Table1[[#This Row],[Issuer First Name]])</f>
        <v>No. 096, Employee</v>
      </c>
      <c r="D1601" t="str">
        <f>CONCATENATE(Table1[[#This Row],[Approver Last Name]],", ",Table1[[#This Row],[Approver First Name]])</f>
        <v>No. 046, Employee</v>
      </c>
      <c r="E1601" t="str">
        <f>CONCATENATE(Table1[[#This Row],[Customer Last Name]],", ",Table1[[#This Row],[Customer First Name]])</f>
        <v>No. 12085, Client</v>
      </c>
      <c r="F1601" t="str">
        <f>IF(Table1[[#This Row],[Credit Amount]]&gt;-19.99,"Less than 19.99",IF(Table1[[#This Row],[Credit Amount]]=-20,"20",IF(Table1[[#This Row],[Credit Amount]]&gt;-49.98,"20.01-49.98",IF(Table1[[#This Row],[Credit Amount]]=-49.99,"49.99",IF(Table1[[#This Row],[Credit Amount]]=-50,"50",IF(Table1[[#This Row],[Credit Amount]]&lt;-50.01,"Greater than 50"))))))</f>
        <v>Less than 19.99</v>
      </c>
      <c r="G1601" t="str">
        <f>IF(Table1[[#This Row],[Transaction Type]]="Maintenance","Non-Sales","Sales")</f>
        <v>Non-Sales</v>
      </c>
      <c r="H1601">
        <f>IF(Table1[[#This Row],[Quarter]]="q2",1,"")</f>
        <v>1</v>
      </c>
      <c r="I1601" t="str">
        <f>IF(Table1[[#This Row],[Quarter]]="q3",1,"")</f>
        <v/>
      </c>
      <c r="J1601">
        <f>IF(Table1[[#This Row],[Quarter]]="Q2",Table1[[#This Row],[Credit Amount]],"")</f>
        <v>-14.27</v>
      </c>
      <c r="K1601" t="str">
        <f>IF(Table1[[#This Row],[Quarter]]="Q3",Table1[[#This Row],[Credit Amount]],"")</f>
        <v/>
      </c>
      <c r="L1601" t="str">
        <f>IF(Table1[[#This Row],[Transaction Type]]="Upgrade",Table1[[#This Row],[Credit Amount]],IF(Table1[[#This Row],[Transaction Type]]="Activation",Table1[[#This Row],[Credit Amount]],""))</f>
        <v/>
      </c>
      <c r="M1601">
        <f>IF(Table1[[#This Row],[Transaction Type]]="Maintenance",Table1[[#This Row],[Credit Amount]],"")</f>
        <v>-14.27</v>
      </c>
      <c r="N1601">
        <v>10096</v>
      </c>
      <c r="O1601" t="s">
        <v>2489</v>
      </c>
      <c r="P1601" t="s">
        <v>2585</v>
      </c>
      <c r="Q1601" t="s">
        <v>289</v>
      </c>
      <c r="R1601">
        <v>10046</v>
      </c>
      <c r="S1601" t="s">
        <v>2489</v>
      </c>
      <c r="T1601" t="s">
        <v>2535</v>
      </c>
      <c r="U1601" t="s">
        <v>290</v>
      </c>
      <c r="V1601" t="s">
        <v>103</v>
      </c>
      <c r="W1601">
        <v>100003084</v>
      </c>
      <c r="X1601">
        <v>8005552085</v>
      </c>
      <c r="Y1601" t="s">
        <v>2595</v>
      </c>
      <c r="Z1601" t="s">
        <v>4680</v>
      </c>
      <c r="AA1601" s="13">
        <v>-14.27</v>
      </c>
      <c r="AB1601" s="14">
        <v>42461</v>
      </c>
      <c r="AC1601" t="s">
        <v>36</v>
      </c>
    </row>
    <row r="1602" spans="1:29" x14ac:dyDescent="0.25">
      <c r="A1602" t="str">
        <f>CONCATENATE("Q",ROUNDUP(MONTH(Table1[[#This Row],[Month]])/3,0))</f>
        <v>Q2</v>
      </c>
      <c r="B1602" s="14">
        <f>EOMONTH(Table1[[#This Row],[Credit Date]],-1)+1</f>
        <v>42461</v>
      </c>
      <c r="C1602" t="str">
        <f>CONCATENATE(Table1[[#This Row],[Issuer Last Name]],", ",Table1[[#This Row],[Issuer First Name]])</f>
        <v>No. 096, Employee</v>
      </c>
      <c r="D1602" t="str">
        <f>CONCATENATE(Table1[[#This Row],[Approver Last Name]],", ",Table1[[#This Row],[Approver First Name]])</f>
        <v>No. 046, Employee</v>
      </c>
      <c r="E1602" t="str">
        <f>CONCATENATE(Table1[[#This Row],[Customer Last Name]],", ",Table1[[#This Row],[Customer First Name]])</f>
        <v>No. 12174, Client</v>
      </c>
      <c r="F1602" t="str">
        <f>IF(Table1[[#This Row],[Credit Amount]]&gt;-19.99,"Less than 19.99",IF(Table1[[#This Row],[Credit Amount]]=-20,"20",IF(Table1[[#This Row],[Credit Amount]]&gt;-49.98,"20.01-49.98",IF(Table1[[#This Row],[Credit Amount]]=-49.99,"49.99",IF(Table1[[#This Row],[Credit Amount]]=-50,"50",IF(Table1[[#This Row],[Credit Amount]]&lt;-50.01,"Greater than 50"))))))</f>
        <v>Less than 19.99</v>
      </c>
      <c r="G1602" t="str">
        <f>IF(Table1[[#This Row],[Transaction Type]]="Maintenance","Non-Sales","Sales")</f>
        <v>Non-Sales</v>
      </c>
      <c r="H1602">
        <f>IF(Table1[[#This Row],[Quarter]]="q2",1,"")</f>
        <v>1</v>
      </c>
      <c r="I1602" t="str">
        <f>IF(Table1[[#This Row],[Quarter]]="q3",1,"")</f>
        <v/>
      </c>
      <c r="J1602">
        <f>IF(Table1[[#This Row],[Quarter]]="Q2",Table1[[#This Row],[Credit Amount]],"")</f>
        <v>-16.29</v>
      </c>
      <c r="K1602" t="str">
        <f>IF(Table1[[#This Row],[Quarter]]="Q3",Table1[[#This Row],[Credit Amount]],"")</f>
        <v/>
      </c>
      <c r="L1602" t="str">
        <f>IF(Table1[[#This Row],[Transaction Type]]="Upgrade",Table1[[#This Row],[Credit Amount]],IF(Table1[[#This Row],[Transaction Type]]="Activation",Table1[[#This Row],[Credit Amount]],""))</f>
        <v/>
      </c>
      <c r="M1602">
        <f>IF(Table1[[#This Row],[Transaction Type]]="Maintenance",Table1[[#This Row],[Credit Amount]],"")</f>
        <v>-16.29</v>
      </c>
      <c r="N1602">
        <v>10096</v>
      </c>
      <c r="O1602" t="s">
        <v>2489</v>
      </c>
      <c r="P1602" t="s">
        <v>2585</v>
      </c>
      <c r="Q1602" t="s">
        <v>289</v>
      </c>
      <c r="R1602">
        <v>10046</v>
      </c>
      <c r="S1602" t="s">
        <v>2489</v>
      </c>
      <c r="T1602" t="s">
        <v>2535</v>
      </c>
      <c r="U1602" t="s">
        <v>290</v>
      </c>
      <c r="V1602" t="s">
        <v>103</v>
      </c>
      <c r="W1602">
        <v>100003173</v>
      </c>
      <c r="X1602">
        <v>8005552174</v>
      </c>
      <c r="Y1602" t="s">
        <v>2595</v>
      </c>
      <c r="Z1602" t="s">
        <v>4769</v>
      </c>
      <c r="AA1602" s="13">
        <v>-16.29</v>
      </c>
      <c r="AB1602" s="14">
        <v>42466</v>
      </c>
      <c r="AC1602" t="s">
        <v>36</v>
      </c>
    </row>
    <row r="1603" spans="1:29" x14ac:dyDescent="0.25">
      <c r="A1603" t="str">
        <f>CONCATENATE("Q",ROUNDUP(MONTH(Table1[[#This Row],[Month]])/3,0))</f>
        <v>Q2</v>
      </c>
      <c r="B1603" s="14">
        <f>EOMONTH(Table1[[#This Row],[Credit Date]],-1)+1</f>
        <v>42461</v>
      </c>
      <c r="C1603" t="str">
        <f>CONCATENATE(Table1[[#This Row],[Issuer Last Name]],", ",Table1[[#This Row],[Issuer First Name]])</f>
        <v>No. 096, Employee</v>
      </c>
      <c r="D1603" t="str">
        <f>CONCATENATE(Table1[[#This Row],[Approver Last Name]],", ",Table1[[#This Row],[Approver First Name]])</f>
        <v>No. 046, Employee</v>
      </c>
      <c r="E1603" t="str">
        <f>CONCATENATE(Table1[[#This Row],[Customer Last Name]],", ",Table1[[#This Row],[Customer First Name]])</f>
        <v>No. 12964, Client</v>
      </c>
      <c r="F1603" t="str">
        <f>IF(Table1[[#This Row],[Credit Amount]]&gt;-19.99,"Less than 19.99",IF(Table1[[#This Row],[Credit Amount]]=-20,"20",IF(Table1[[#This Row],[Credit Amount]]&gt;-49.98,"20.01-49.98",IF(Table1[[#This Row],[Credit Amount]]=-49.99,"49.99",IF(Table1[[#This Row],[Credit Amount]]=-50,"50",IF(Table1[[#This Row],[Credit Amount]]&lt;-50.01,"Greater than 50"))))))</f>
        <v>20.01-49.98</v>
      </c>
      <c r="G1603" t="str">
        <f>IF(Table1[[#This Row],[Transaction Type]]="Maintenance","Non-Sales","Sales")</f>
        <v>Non-Sales</v>
      </c>
      <c r="H1603">
        <f>IF(Table1[[#This Row],[Quarter]]="q2",1,"")</f>
        <v>1</v>
      </c>
      <c r="I1603" t="str">
        <f>IF(Table1[[#This Row],[Quarter]]="q3",1,"")</f>
        <v/>
      </c>
      <c r="J1603">
        <f>IF(Table1[[#This Row],[Quarter]]="Q2",Table1[[#This Row],[Credit Amount]],"")</f>
        <v>-33.200000000000003</v>
      </c>
      <c r="K1603" t="str">
        <f>IF(Table1[[#This Row],[Quarter]]="Q3",Table1[[#This Row],[Credit Amount]],"")</f>
        <v/>
      </c>
      <c r="L1603" t="str">
        <f>IF(Table1[[#This Row],[Transaction Type]]="Upgrade",Table1[[#This Row],[Credit Amount]],IF(Table1[[#This Row],[Transaction Type]]="Activation",Table1[[#This Row],[Credit Amount]],""))</f>
        <v/>
      </c>
      <c r="M1603">
        <f>IF(Table1[[#This Row],[Transaction Type]]="Maintenance",Table1[[#This Row],[Credit Amount]],"")</f>
        <v>-33.200000000000003</v>
      </c>
      <c r="N1603">
        <v>10096</v>
      </c>
      <c r="O1603" t="s">
        <v>2489</v>
      </c>
      <c r="P1603" t="s">
        <v>2585</v>
      </c>
      <c r="Q1603" t="s">
        <v>289</v>
      </c>
      <c r="R1603">
        <v>10046</v>
      </c>
      <c r="S1603" t="s">
        <v>2489</v>
      </c>
      <c r="T1603" t="s">
        <v>2535</v>
      </c>
      <c r="U1603" t="s">
        <v>290</v>
      </c>
      <c r="V1603" t="s">
        <v>103</v>
      </c>
      <c r="W1603">
        <v>100003963</v>
      </c>
      <c r="X1603">
        <v>8005552964</v>
      </c>
      <c r="Y1603" t="s">
        <v>2595</v>
      </c>
      <c r="Z1603" t="s">
        <v>5553</v>
      </c>
      <c r="AA1603" s="13">
        <v>-33.200000000000003</v>
      </c>
      <c r="AB1603" s="14">
        <v>42467</v>
      </c>
      <c r="AC1603" t="s">
        <v>36</v>
      </c>
    </row>
    <row r="1604" spans="1:29" x14ac:dyDescent="0.25">
      <c r="A1604" t="str">
        <f>CONCATENATE("Q",ROUNDUP(MONTH(Table1[[#This Row],[Month]])/3,0))</f>
        <v>Q2</v>
      </c>
      <c r="B1604" s="14">
        <f>EOMONTH(Table1[[#This Row],[Credit Date]],-1)+1</f>
        <v>42461</v>
      </c>
      <c r="C1604" t="str">
        <f>CONCATENATE(Table1[[#This Row],[Issuer Last Name]],", ",Table1[[#This Row],[Issuer First Name]])</f>
        <v>No. 096, Employee</v>
      </c>
      <c r="D1604" t="str">
        <f>CONCATENATE(Table1[[#This Row],[Approver Last Name]],", ",Table1[[#This Row],[Approver First Name]])</f>
        <v>No. 046, Employee</v>
      </c>
      <c r="E1604" t="str">
        <f>CONCATENATE(Table1[[#This Row],[Customer Last Name]],", ",Table1[[#This Row],[Customer First Name]])</f>
        <v>No. 12344, Client</v>
      </c>
      <c r="F16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04" t="str">
        <f>IF(Table1[[#This Row],[Transaction Type]]="Maintenance","Non-Sales","Sales")</f>
        <v>Non-Sales</v>
      </c>
      <c r="H1604">
        <f>IF(Table1[[#This Row],[Quarter]]="q2",1,"")</f>
        <v>1</v>
      </c>
      <c r="I1604" t="str">
        <f>IF(Table1[[#This Row],[Quarter]]="q3",1,"")</f>
        <v/>
      </c>
      <c r="J1604">
        <f>IF(Table1[[#This Row],[Quarter]]="Q2",Table1[[#This Row],[Credit Amount]],"")</f>
        <v>-51.78</v>
      </c>
      <c r="K1604" t="str">
        <f>IF(Table1[[#This Row],[Quarter]]="Q3",Table1[[#This Row],[Credit Amount]],"")</f>
        <v/>
      </c>
      <c r="L1604" t="str">
        <f>IF(Table1[[#This Row],[Transaction Type]]="Upgrade",Table1[[#This Row],[Credit Amount]],IF(Table1[[#This Row],[Transaction Type]]="Activation",Table1[[#This Row],[Credit Amount]],""))</f>
        <v/>
      </c>
      <c r="M1604">
        <f>IF(Table1[[#This Row],[Transaction Type]]="Maintenance",Table1[[#This Row],[Credit Amount]],"")</f>
        <v>-51.78</v>
      </c>
      <c r="N1604">
        <v>10096</v>
      </c>
      <c r="O1604" t="s">
        <v>2489</v>
      </c>
      <c r="P1604" t="s">
        <v>2585</v>
      </c>
      <c r="Q1604" t="s">
        <v>289</v>
      </c>
      <c r="R1604">
        <v>10046</v>
      </c>
      <c r="S1604" t="s">
        <v>2489</v>
      </c>
      <c r="T1604" t="s">
        <v>2535</v>
      </c>
      <c r="U1604" t="s">
        <v>290</v>
      </c>
      <c r="V1604" t="s">
        <v>103</v>
      </c>
      <c r="W1604">
        <v>100003343</v>
      </c>
      <c r="X1604">
        <v>8005552344</v>
      </c>
      <c r="Y1604" t="s">
        <v>2595</v>
      </c>
      <c r="Z1604" t="s">
        <v>4939</v>
      </c>
      <c r="AA1604" s="13">
        <v>-51.78</v>
      </c>
      <c r="AB1604" s="14">
        <v>42468</v>
      </c>
      <c r="AC1604" t="s">
        <v>36</v>
      </c>
    </row>
    <row r="1605" spans="1:29" x14ac:dyDescent="0.25">
      <c r="A1605" t="str">
        <f>CONCATENATE("Q",ROUNDUP(MONTH(Table1[[#This Row],[Month]])/3,0))</f>
        <v>Q2</v>
      </c>
      <c r="B1605" s="14">
        <f>EOMONTH(Table1[[#This Row],[Credit Date]],-1)+1</f>
        <v>42461</v>
      </c>
      <c r="C1605" t="str">
        <f>CONCATENATE(Table1[[#This Row],[Issuer Last Name]],", ",Table1[[#This Row],[Issuer First Name]])</f>
        <v>No. 096, Employee</v>
      </c>
      <c r="D1605" t="str">
        <f>CONCATENATE(Table1[[#This Row],[Approver Last Name]],", ",Table1[[#This Row],[Approver First Name]])</f>
        <v>No. 046, Employee</v>
      </c>
      <c r="E1605" t="str">
        <f>CONCATENATE(Table1[[#This Row],[Customer Last Name]],", ",Table1[[#This Row],[Customer First Name]])</f>
        <v>No. 10906, Client</v>
      </c>
      <c r="F1605" t="str">
        <f>IF(Table1[[#This Row],[Credit Amount]]&gt;-19.99,"Less than 19.99",IF(Table1[[#This Row],[Credit Amount]]=-20,"20",IF(Table1[[#This Row],[Credit Amount]]&gt;-49.98,"20.01-49.98",IF(Table1[[#This Row],[Credit Amount]]=-49.99,"49.99",IF(Table1[[#This Row],[Credit Amount]]=-50,"50",IF(Table1[[#This Row],[Credit Amount]]&lt;-50.01,"Greater than 50"))))))</f>
        <v>20.01-49.98</v>
      </c>
      <c r="G1605" t="str">
        <f>IF(Table1[[#This Row],[Transaction Type]]="Maintenance","Non-Sales","Sales")</f>
        <v>Sales</v>
      </c>
      <c r="H1605">
        <f>IF(Table1[[#This Row],[Quarter]]="q2",1,"")</f>
        <v>1</v>
      </c>
      <c r="I1605" t="str">
        <f>IF(Table1[[#This Row],[Quarter]]="q3",1,"")</f>
        <v/>
      </c>
      <c r="J1605">
        <f>IF(Table1[[#This Row],[Quarter]]="Q2",Table1[[#This Row],[Credit Amount]],"")</f>
        <v>-47.48</v>
      </c>
      <c r="K1605" t="str">
        <f>IF(Table1[[#This Row],[Quarter]]="Q3",Table1[[#This Row],[Credit Amount]],"")</f>
        <v/>
      </c>
      <c r="L1605">
        <f>IF(Table1[[#This Row],[Transaction Type]]="Upgrade",Table1[[#This Row],[Credit Amount]],IF(Table1[[#This Row],[Transaction Type]]="Activation",Table1[[#This Row],[Credit Amount]],""))</f>
        <v>-47.48</v>
      </c>
      <c r="M1605" t="str">
        <f>IF(Table1[[#This Row],[Transaction Type]]="Maintenance",Table1[[#This Row],[Credit Amount]],"")</f>
        <v/>
      </c>
      <c r="N1605">
        <v>10096</v>
      </c>
      <c r="O1605" t="s">
        <v>2489</v>
      </c>
      <c r="P1605" t="s">
        <v>2585</v>
      </c>
      <c r="Q1605" t="s">
        <v>289</v>
      </c>
      <c r="R1605">
        <v>10046</v>
      </c>
      <c r="S1605" t="s">
        <v>2489</v>
      </c>
      <c r="T1605" t="s">
        <v>2535</v>
      </c>
      <c r="U1605" t="s">
        <v>290</v>
      </c>
      <c r="V1605" t="s">
        <v>103</v>
      </c>
      <c r="W1605">
        <v>100001905</v>
      </c>
      <c r="X1605">
        <v>8005550906</v>
      </c>
      <c r="Y1605" t="s">
        <v>2595</v>
      </c>
      <c r="Z1605" t="s">
        <v>3501</v>
      </c>
      <c r="AA1605" s="13">
        <v>-47.48</v>
      </c>
      <c r="AB1605" s="14">
        <v>42469</v>
      </c>
      <c r="AC1605" t="s">
        <v>37</v>
      </c>
    </row>
    <row r="1606" spans="1:29" x14ac:dyDescent="0.25">
      <c r="A1606" t="str">
        <f>CONCATENATE("Q",ROUNDUP(MONTH(Table1[[#This Row],[Month]])/3,0))</f>
        <v>Q2</v>
      </c>
      <c r="B1606" s="14">
        <f>EOMONTH(Table1[[#This Row],[Credit Date]],-1)+1</f>
        <v>42461</v>
      </c>
      <c r="C1606" t="str">
        <f>CONCATENATE(Table1[[#This Row],[Issuer Last Name]],", ",Table1[[#This Row],[Issuer First Name]])</f>
        <v>No. 096, Employee</v>
      </c>
      <c r="D1606" t="str">
        <f>CONCATENATE(Table1[[#This Row],[Approver Last Name]],", ",Table1[[#This Row],[Approver First Name]])</f>
        <v>No. 046, Employee</v>
      </c>
      <c r="E1606" t="str">
        <f>CONCATENATE(Table1[[#This Row],[Customer Last Name]],", ",Table1[[#This Row],[Customer First Name]])</f>
        <v>No. 13511, Client</v>
      </c>
      <c r="F16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06" t="str">
        <f>IF(Table1[[#This Row],[Transaction Type]]="Maintenance","Non-Sales","Sales")</f>
        <v>Sales</v>
      </c>
      <c r="H1606">
        <f>IF(Table1[[#This Row],[Quarter]]="q2",1,"")</f>
        <v>1</v>
      </c>
      <c r="I1606" t="str">
        <f>IF(Table1[[#This Row],[Quarter]]="q3",1,"")</f>
        <v/>
      </c>
      <c r="J1606">
        <f>IF(Table1[[#This Row],[Quarter]]="Q2",Table1[[#This Row],[Credit Amount]],"")</f>
        <v>-63.52</v>
      </c>
      <c r="K1606" t="str">
        <f>IF(Table1[[#This Row],[Quarter]]="Q3",Table1[[#This Row],[Credit Amount]],"")</f>
        <v/>
      </c>
      <c r="L1606">
        <f>IF(Table1[[#This Row],[Transaction Type]]="Upgrade",Table1[[#This Row],[Credit Amount]],IF(Table1[[#This Row],[Transaction Type]]="Activation",Table1[[#This Row],[Credit Amount]],""))</f>
        <v>-63.52</v>
      </c>
      <c r="M1606" t="str">
        <f>IF(Table1[[#This Row],[Transaction Type]]="Maintenance",Table1[[#This Row],[Credit Amount]],"")</f>
        <v/>
      </c>
      <c r="N1606">
        <v>10096</v>
      </c>
      <c r="O1606" t="s">
        <v>2489</v>
      </c>
      <c r="P1606" t="s">
        <v>2585</v>
      </c>
      <c r="Q1606" t="s">
        <v>289</v>
      </c>
      <c r="R1606">
        <v>10046</v>
      </c>
      <c r="S1606" t="s">
        <v>2489</v>
      </c>
      <c r="T1606" t="s">
        <v>2535</v>
      </c>
      <c r="U1606" t="s">
        <v>290</v>
      </c>
      <c r="V1606" t="s">
        <v>103</v>
      </c>
      <c r="W1606">
        <v>100004510</v>
      </c>
      <c r="X1606">
        <v>8005553511</v>
      </c>
      <c r="Y1606" t="s">
        <v>2595</v>
      </c>
      <c r="Z1606" t="s">
        <v>6099</v>
      </c>
      <c r="AA1606" s="13">
        <v>-63.52</v>
      </c>
      <c r="AB1606" s="14">
        <v>42473</v>
      </c>
      <c r="AC1606" t="s">
        <v>37</v>
      </c>
    </row>
    <row r="1607" spans="1:29" x14ac:dyDescent="0.25">
      <c r="A1607" t="str">
        <f>CONCATENATE("Q",ROUNDUP(MONTH(Table1[[#This Row],[Month]])/3,0))</f>
        <v>Q2</v>
      </c>
      <c r="B1607" s="14">
        <f>EOMONTH(Table1[[#This Row],[Credit Date]],-1)+1</f>
        <v>42461</v>
      </c>
      <c r="C1607" t="str">
        <f>CONCATENATE(Table1[[#This Row],[Issuer Last Name]],", ",Table1[[#This Row],[Issuer First Name]])</f>
        <v>No. 096, Employee</v>
      </c>
      <c r="D1607" t="str">
        <f>CONCATENATE(Table1[[#This Row],[Approver Last Name]],", ",Table1[[#This Row],[Approver First Name]])</f>
        <v>No. 046, Employee</v>
      </c>
      <c r="E1607" t="str">
        <f>CONCATENATE(Table1[[#This Row],[Customer Last Name]],", ",Table1[[#This Row],[Customer First Name]])</f>
        <v>No. 12227, Client</v>
      </c>
      <c r="F16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07" t="str">
        <f>IF(Table1[[#This Row],[Transaction Type]]="Maintenance","Non-Sales","Sales")</f>
        <v>Non-Sales</v>
      </c>
      <c r="H1607">
        <f>IF(Table1[[#This Row],[Quarter]]="q2",1,"")</f>
        <v>1</v>
      </c>
      <c r="I1607" t="str">
        <f>IF(Table1[[#This Row],[Quarter]]="q3",1,"")</f>
        <v/>
      </c>
      <c r="J1607">
        <f>IF(Table1[[#This Row],[Quarter]]="Q2",Table1[[#This Row],[Credit Amount]],"")</f>
        <v>-56.94</v>
      </c>
      <c r="K1607" t="str">
        <f>IF(Table1[[#This Row],[Quarter]]="Q3",Table1[[#This Row],[Credit Amount]],"")</f>
        <v/>
      </c>
      <c r="L1607" t="str">
        <f>IF(Table1[[#This Row],[Transaction Type]]="Upgrade",Table1[[#This Row],[Credit Amount]],IF(Table1[[#This Row],[Transaction Type]]="Activation",Table1[[#This Row],[Credit Amount]],""))</f>
        <v/>
      </c>
      <c r="M1607">
        <f>IF(Table1[[#This Row],[Transaction Type]]="Maintenance",Table1[[#This Row],[Credit Amount]],"")</f>
        <v>-56.94</v>
      </c>
      <c r="N1607">
        <v>10096</v>
      </c>
      <c r="O1607" t="s">
        <v>2489</v>
      </c>
      <c r="P1607" t="s">
        <v>2585</v>
      </c>
      <c r="Q1607" t="s">
        <v>289</v>
      </c>
      <c r="R1607">
        <v>10046</v>
      </c>
      <c r="S1607" t="s">
        <v>2489</v>
      </c>
      <c r="T1607" t="s">
        <v>2535</v>
      </c>
      <c r="U1607" t="s">
        <v>290</v>
      </c>
      <c r="V1607" t="s">
        <v>103</v>
      </c>
      <c r="W1607">
        <v>100003226</v>
      </c>
      <c r="X1607">
        <v>8005552227</v>
      </c>
      <c r="Y1607" t="s">
        <v>2595</v>
      </c>
      <c r="Z1607" t="s">
        <v>4822</v>
      </c>
      <c r="AA1607" s="13">
        <v>-56.94</v>
      </c>
      <c r="AB1607" s="14">
        <v>42474</v>
      </c>
      <c r="AC1607" t="s">
        <v>36</v>
      </c>
    </row>
    <row r="1608" spans="1:29" x14ac:dyDescent="0.25">
      <c r="A1608" t="str">
        <f>CONCATENATE("Q",ROUNDUP(MONTH(Table1[[#This Row],[Month]])/3,0))</f>
        <v>Q2</v>
      </c>
      <c r="B1608" s="14">
        <f>EOMONTH(Table1[[#This Row],[Credit Date]],-1)+1</f>
        <v>42461</v>
      </c>
      <c r="C1608" t="str">
        <f>CONCATENATE(Table1[[#This Row],[Issuer Last Name]],", ",Table1[[#This Row],[Issuer First Name]])</f>
        <v>No. 096, Employee</v>
      </c>
      <c r="D1608" t="str">
        <f>CONCATENATE(Table1[[#This Row],[Approver Last Name]],", ",Table1[[#This Row],[Approver First Name]])</f>
        <v>No. 046, Employee</v>
      </c>
      <c r="E1608" t="str">
        <f>CONCATENATE(Table1[[#This Row],[Customer Last Name]],", ",Table1[[#This Row],[Customer First Name]])</f>
        <v>No. 10127, Client</v>
      </c>
      <c r="F1608" t="str">
        <f>IF(Table1[[#This Row],[Credit Amount]]&gt;-19.99,"Less than 19.99",IF(Table1[[#This Row],[Credit Amount]]=-20,"20",IF(Table1[[#This Row],[Credit Amount]]&gt;-49.98,"20.01-49.98",IF(Table1[[#This Row],[Credit Amount]]=-49.99,"49.99",IF(Table1[[#This Row],[Credit Amount]]=-50,"50",IF(Table1[[#This Row],[Credit Amount]]&lt;-50.01,"Greater than 50"))))))</f>
        <v>Less than 19.99</v>
      </c>
      <c r="G1608" t="str">
        <f>IF(Table1[[#This Row],[Transaction Type]]="Maintenance","Non-Sales","Sales")</f>
        <v>Non-Sales</v>
      </c>
      <c r="H1608">
        <f>IF(Table1[[#This Row],[Quarter]]="q2",1,"")</f>
        <v>1</v>
      </c>
      <c r="I1608" t="str">
        <f>IF(Table1[[#This Row],[Quarter]]="q3",1,"")</f>
        <v/>
      </c>
      <c r="J1608">
        <f>IF(Table1[[#This Row],[Quarter]]="Q2",Table1[[#This Row],[Credit Amount]],"")</f>
        <v>-16.2</v>
      </c>
      <c r="K1608" t="str">
        <f>IF(Table1[[#This Row],[Quarter]]="Q3",Table1[[#This Row],[Credit Amount]],"")</f>
        <v/>
      </c>
      <c r="L1608" t="str">
        <f>IF(Table1[[#This Row],[Transaction Type]]="Upgrade",Table1[[#This Row],[Credit Amount]],IF(Table1[[#This Row],[Transaction Type]]="Activation",Table1[[#This Row],[Credit Amount]],""))</f>
        <v/>
      </c>
      <c r="M1608">
        <f>IF(Table1[[#This Row],[Transaction Type]]="Maintenance",Table1[[#This Row],[Credit Amount]],"")</f>
        <v>-16.2</v>
      </c>
      <c r="N1608">
        <v>10096</v>
      </c>
      <c r="O1608" t="s">
        <v>2489</v>
      </c>
      <c r="P1608" t="s">
        <v>2585</v>
      </c>
      <c r="Q1608" t="s">
        <v>289</v>
      </c>
      <c r="R1608">
        <v>10046</v>
      </c>
      <c r="S1608" t="s">
        <v>2489</v>
      </c>
      <c r="T1608" t="s">
        <v>2535</v>
      </c>
      <c r="U1608" t="s">
        <v>290</v>
      </c>
      <c r="V1608" t="s">
        <v>103</v>
      </c>
      <c r="W1608">
        <v>100001126</v>
      </c>
      <c r="X1608">
        <v>8005550127</v>
      </c>
      <c r="Y1608" t="s">
        <v>2595</v>
      </c>
      <c r="Z1608" t="s">
        <v>2722</v>
      </c>
      <c r="AA1608" s="13">
        <v>-16.2</v>
      </c>
      <c r="AB1608" s="14">
        <v>42475</v>
      </c>
      <c r="AC1608" t="s">
        <v>36</v>
      </c>
    </row>
    <row r="1609" spans="1:29" x14ac:dyDescent="0.25">
      <c r="A1609" t="str">
        <f>CONCATENATE("Q",ROUNDUP(MONTH(Table1[[#This Row],[Month]])/3,0))</f>
        <v>Q2</v>
      </c>
      <c r="B1609" s="14">
        <f>EOMONTH(Table1[[#This Row],[Credit Date]],-1)+1</f>
        <v>42461</v>
      </c>
      <c r="C1609" t="str">
        <f>CONCATENATE(Table1[[#This Row],[Issuer Last Name]],", ",Table1[[#This Row],[Issuer First Name]])</f>
        <v>No. 096, Employee</v>
      </c>
      <c r="D1609" t="str">
        <f>CONCATENATE(Table1[[#This Row],[Approver Last Name]],", ",Table1[[#This Row],[Approver First Name]])</f>
        <v>No. 046, Employee</v>
      </c>
      <c r="E1609" t="str">
        <f>CONCATENATE(Table1[[#This Row],[Customer Last Name]],", ",Table1[[#This Row],[Customer First Name]])</f>
        <v>No. 13661, Client</v>
      </c>
      <c r="F16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09" t="str">
        <f>IF(Table1[[#This Row],[Transaction Type]]="Maintenance","Non-Sales","Sales")</f>
        <v>Sales</v>
      </c>
      <c r="H1609">
        <f>IF(Table1[[#This Row],[Quarter]]="q2",1,"")</f>
        <v>1</v>
      </c>
      <c r="I1609" t="str">
        <f>IF(Table1[[#This Row],[Quarter]]="q3",1,"")</f>
        <v/>
      </c>
      <c r="J1609">
        <f>IF(Table1[[#This Row],[Quarter]]="Q2",Table1[[#This Row],[Credit Amount]],"")</f>
        <v>-72.41</v>
      </c>
      <c r="K1609" t="str">
        <f>IF(Table1[[#This Row],[Quarter]]="Q3",Table1[[#This Row],[Credit Amount]],"")</f>
        <v/>
      </c>
      <c r="L1609">
        <f>IF(Table1[[#This Row],[Transaction Type]]="Upgrade",Table1[[#This Row],[Credit Amount]],IF(Table1[[#This Row],[Transaction Type]]="Activation",Table1[[#This Row],[Credit Amount]],""))</f>
        <v>-72.41</v>
      </c>
      <c r="M1609" t="str">
        <f>IF(Table1[[#This Row],[Transaction Type]]="Maintenance",Table1[[#This Row],[Credit Amount]],"")</f>
        <v/>
      </c>
      <c r="N1609">
        <v>10096</v>
      </c>
      <c r="O1609" t="s">
        <v>2489</v>
      </c>
      <c r="P1609" t="s">
        <v>2585</v>
      </c>
      <c r="Q1609" t="s">
        <v>289</v>
      </c>
      <c r="R1609">
        <v>10046</v>
      </c>
      <c r="S1609" t="s">
        <v>2489</v>
      </c>
      <c r="T1609" t="s">
        <v>2535</v>
      </c>
      <c r="U1609" t="s">
        <v>290</v>
      </c>
      <c r="V1609" t="s">
        <v>103</v>
      </c>
      <c r="W1609">
        <v>100004660</v>
      </c>
      <c r="X1609">
        <v>8005553661</v>
      </c>
      <c r="Y1609" t="s">
        <v>2595</v>
      </c>
      <c r="Z1609" t="s">
        <v>6249</v>
      </c>
      <c r="AA1609" s="13">
        <v>-72.41</v>
      </c>
      <c r="AB1609" s="14">
        <v>42483</v>
      </c>
      <c r="AC1609" t="s">
        <v>35</v>
      </c>
    </row>
    <row r="1610" spans="1:29" x14ac:dyDescent="0.25">
      <c r="A1610" t="str">
        <f>CONCATENATE("Q",ROUNDUP(MONTH(Table1[[#This Row],[Month]])/3,0))</f>
        <v>Q2</v>
      </c>
      <c r="B1610" s="14">
        <f>EOMONTH(Table1[[#This Row],[Credit Date]],-1)+1</f>
        <v>42461</v>
      </c>
      <c r="C1610" t="str">
        <f>CONCATENATE(Table1[[#This Row],[Issuer Last Name]],", ",Table1[[#This Row],[Issuer First Name]])</f>
        <v>No. 096, Employee</v>
      </c>
      <c r="D1610" t="str">
        <f>CONCATENATE(Table1[[#This Row],[Approver Last Name]],", ",Table1[[#This Row],[Approver First Name]])</f>
        <v>No. 046, Employee</v>
      </c>
      <c r="E1610" t="str">
        <f>CONCATENATE(Table1[[#This Row],[Customer Last Name]],", ",Table1[[#This Row],[Customer First Name]])</f>
        <v>No. 12809, Client</v>
      </c>
      <c r="F16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0" t="str">
        <f>IF(Table1[[#This Row],[Transaction Type]]="Maintenance","Non-Sales","Sales")</f>
        <v>Sales</v>
      </c>
      <c r="H1610">
        <f>IF(Table1[[#This Row],[Quarter]]="q2",1,"")</f>
        <v>1</v>
      </c>
      <c r="I1610" t="str">
        <f>IF(Table1[[#This Row],[Quarter]]="q3",1,"")</f>
        <v/>
      </c>
      <c r="J1610">
        <f>IF(Table1[[#This Row],[Quarter]]="Q2",Table1[[#This Row],[Credit Amount]],"")</f>
        <v>-69.31</v>
      </c>
      <c r="K1610" t="str">
        <f>IF(Table1[[#This Row],[Quarter]]="Q3",Table1[[#This Row],[Credit Amount]],"")</f>
        <v/>
      </c>
      <c r="L1610">
        <f>IF(Table1[[#This Row],[Transaction Type]]="Upgrade",Table1[[#This Row],[Credit Amount]],IF(Table1[[#This Row],[Transaction Type]]="Activation",Table1[[#This Row],[Credit Amount]],""))</f>
        <v>-69.31</v>
      </c>
      <c r="M1610" t="str">
        <f>IF(Table1[[#This Row],[Transaction Type]]="Maintenance",Table1[[#This Row],[Credit Amount]],"")</f>
        <v/>
      </c>
      <c r="N1610">
        <v>10096</v>
      </c>
      <c r="O1610" t="s">
        <v>2489</v>
      </c>
      <c r="P1610" t="s">
        <v>2585</v>
      </c>
      <c r="Q1610" t="s">
        <v>289</v>
      </c>
      <c r="R1610">
        <v>10046</v>
      </c>
      <c r="S1610" t="s">
        <v>2489</v>
      </c>
      <c r="T1610" t="s">
        <v>2535</v>
      </c>
      <c r="U1610" t="s">
        <v>290</v>
      </c>
      <c r="V1610" t="s">
        <v>103</v>
      </c>
      <c r="W1610">
        <v>100003808</v>
      </c>
      <c r="X1610">
        <v>8005552809</v>
      </c>
      <c r="Y1610" t="s">
        <v>2595</v>
      </c>
      <c r="Z1610" t="s">
        <v>5401</v>
      </c>
      <c r="AA1610" s="13">
        <v>-69.31</v>
      </c>
      <c r="AB1610" s="14">
        <v>42485</v>
      </c>
      <c r="AC1610" t="s">
        <v>37</v>
      </c>
    </row>
    <row r="1611" spans="1:29" x14ac:dyDescent="0.25">
      <c r="A1611" t="str">
        <f>CONCATENATE("Q",ROUNDUP(MONTH(Table1[[#This Row],[Month]])/3,0))</f>
        <v>Q2</v>
      </c>
      <c r="B1611" s="14">
        <f>EOMONTH(Table1[[#This Row],[Credit Date]],-1)+1</f>
        <v>42461</v>
      </c>
      <c r="C1611" t="str">
        <f>CONCATENATE(Table1[[#This Row],[Issuer Last Name]],", ",Table1[[#This Row],[Issuer First Name]])</f>
        <v>No. 096, Employee</v>
      </c>
      <c r="D1611" t="str">
        <f>CONCATENATE(Table1[[#This Row],[Approver Last Name]],", ",Table1[[#This Row],[Approver First Name]])</f>
        <v>No. 046, Employee</v>
      </c>
      <c r="E1611" t="str">
        <f>CONCATENATE(Table1[[#This Row],[Customer Last Name]],", ",Table1[[#This Row],[Customer First Name]])</f>
        <v>No. 10890, Client</v>
      </c>
      <c r="F16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1" t="str">
        <f>IF(Table1[[#This Row],[Transaction Type]]="Maintenance","Non-Sales","Sales")</f>
        <v>Non-Sales</v>
      </c>
      <c r="H1611">
        <f>IF(Table1[[#This Row],[Quarter]]="q2",1,"")</f>
        <v>1</v>
      </c>
      <c r="I1611" t="str">
        <f>IF(Table1[[#This Row],[Quarter]]="q3",1,"")</f>
        <v/>
      </c>
      <c r="J1611">
        <f>IF(Table1[[#This Row],[Quarter]]="Q2",Table1[[#This Row],[Credit Amount]],"")</f>
        <v>-54.2</v>
      </c>
      <c r="K1611" t="str">
        <f>IF(Table1[[#This Row],[Quarter]]="Q3",Table1[[#This Row],[Credit Amount]],"")</f>
        <v/>
      </c>
      <c r="L1611" t="str">
        <f>IF(Table1[[#This Row],[Transaction Type]]="Upgrade",Table1[[#This Row],[Credit Amount]],IF(Table1[[#This Row],[Transaction Type]]="Activation",Table1[[#This Row],[Credit Amount]],""))</f>
        <v/>
      </c>
      <c r="M1611">
        <f>IF(Table1[[#This Row],[Transaction Type]]="Maintenance",Table1[[#This Row],[Credit Amount]],"")</f>
        <v>-54.2</v>
      </c>
      <c r="N1611">
        <v>10096</v>
      </c>
      <c r="O1611" t="s">
        <v>2489</v>
      </c>
      <c r="P1611" t="s">
        <v>2585</v>
      </c>
      <c r="Q1611" t="s">
        <v>289</v>
      </c>
      <c r="R1611">
        <v>10046</v>
      </c>
      <c r="S1611" t="s">
        <v>2489</v>
      </c>
      <c r="T1611" t="s">
        <v>2535</v>
      </c>
      <c r="U1611" t="s">
        <v>290</v>
      </c>
      <c r="V1611" t="s">
        <v>103</v>
      </c>
      <c r="W1611">
        <v>100001889</v>
      </c>
      <c r="X1611">
        <v>8005550890</v>
      </c>
      <c r="Y1611" t="s">
        <v>2595</v>
      </c>
      <c r="Z1611" t="s">
        <v>3485</v>
      </c>
      <c r="AA1611" s="13">
        <v>-54.2</v>
      </c>
      <c r="AB1611" s="14">
        <v>42487</v>
      </c>
      <c r="AC1611" t="s">
        <v>36</v>
      </c>
    </row>
    <row r="1612" spans="1:29" x14ac:dyDescent="0.25">
      <c r="A1612" t="str">
        <f>CONCATENATE("Q",ROUNDUP(MONTH(Table1[[#This Row],[Month]])/3,0))</f>
        <v>Q2</v>
      </c>
      <c r="B1612" s="14">
        <f>EOMONTH(Table1[[#This Row],[Credit Date]],-1)+1</f>
        <v>42461</v>
      </c>
      <c r="C1612" t="str">
        <f>CONCATENATE(Table1[[#This Row],[Issuer Last Name]],", ",Table1[[#This Row],[Issuer First Name]])</f>
        <v>No. 096, Employee</v>
      </c>
      <c r="D1612" t="str">
        <f>CONCATENATE(Table1[[#This Row],[Approver Last Name]],", ",Table1[[#This Row],[Approver First Name]])</f>
        <v>No. 046, Employee</v>
      </c>
      <c r="E1612" t="str">
        <f>CONCATENATE(Table1[[#This Row],[Customer Last Name]],", ",Table1[[#This Row],[Customer First Name]])</f>
        <v>No. 11984, Client</v>
      </c>
      <c r="F1612" t="str">
        <f>IF(Table1[[#This Row],[Credit Amount]]&gt;-19.99,"Less than 19.99",IF(Table1[[#This Row],[Credit Amount]]=-20,"20",IF(Table1[[#This Row],[Credit Amount]]&gt;-49.98,"20.01-49.98",IF(Table1[[#This Row],[Credit Amount]]=-49.99,"49.99",IF(Table1[[#This Row],[Credit Amount]]=-50,"50",IF(Table1[[#This Row],[Credit Amount]]&lt;-50.01,"Greater than 50"))))))</f>
        <v>20.01-49.98</v>
      </c>
      <c r="G1612" t="str">
        <f>IF(Table1[[#This Row],[Transaction Type]]="Maintenance","Non-Sales","Sales")</f>
        <v>Non-Sales</v>
      </c>
      <c r="H1612">
        <f>IF(Table1[[#This Row],[Quarter]]="q2",1,"")</f>
        <v>1</v>
      </c>
      <c r="I1612" t="str">
        <f>IF(Table1[[#This Row],[Quarter]]="q3",1,"")</f>
        <v/>
      </c>
      <c r="J1612">
        <f>IF(Table1[[#This Row],[Quarter]]="Q2",Table1[[#This Row],[Credit Amount]],"")</f>
        <v>-31.08</v>
      </c>
      <c r="K1612" t="str">
        <f>IF(Table1[[#This Row],[Quarter]]="Q3",Table1[[#This Row],[Credit Amount]],"")</f>
        <v/>
      </c>
      <c r="L1612" t="str">
        <f>IF(Table1[[#This Row],[Transaction Type]]="Upgrade",Table1[[#This Row],[Credit Amount]],IF(Table1[[#This Row],[Transaction Type]]="Activation",Table1[[#This Row],[Credit Amount]],""))</f>
        <v/>
      </c>
      <c r="M1612">
        <f>IF(Table1[[#This Row],[Transaction Type]]="Maintenance",Table1[[#This Row],[Credit Amount]],"")</f>
        <v>-31.08</v>
      </c>
      <c r="N1612">
        <v>10096</v>
      </c>
      <c r="O1612" t="s">
        <v>2489</v>
      </c>
      <c r="P1612" t="s">
        <v>2585</v>
      </c>
      <c r="Q1612" t="s">
        <v>289</v>
      </c>
      <c r="R1612">
        <v>10046</v>
      </c>
      <c r="S1612" t="s">
        <v>2489</v>
      </c>
      <c r="T1612" t="s">
        <v>2535</v>
      </c>
      <c r="U1612" t="s">
        <v>290</v>
      </c>
      <c r="V1612" t="s">
        <v>103</v>
      </c>
      <c r="W1612">
        <v>100002983</v>
      </c>
      <c r="X1612">
        <v>8005551984</v>
      </c>
      <c r="Y1612" t="s">
        <v>2595</v>
      </c>
      <c r="Z1612" t="s">
        <v>4579</v>
      </c>
      <c r="AA1612" s="13">
        <v>-31.08</v>
      </c>
      <c r="AB1612" s="14">
        <v>42488</v>
      </c>
      <c r="AC1612" t="s">
        <v>36</v>
      </c>
    </row>
    <row r="1613" spans="1:29" x14ac:dyDescent="0.25">
      <c r="A1613" t="str">
        <f>CONCATENATE("Q",ROUNDUP(MONTH(Table1[[#This Row],[Month]])/3,0))</f>
        <v>Q2</v>
      </c>
      <c r="B1613" s="14">
        <f>EOMONTH(Table1[[#This Row],[Credit Date]],-1)+1</f>
        <v>42491</v>
      </c>
      <c r="C1613" t="str">
        <f>CONCATENATE(Table1[[#This Row],[Issuer Last Name]],", ",Table1[[#This Row],[Issuer First Name]])</f>
        <v>No. 096, Employee</v>
      </c>
      <c r="D1613" t="str">
        <f>CONCATENATE(Table1[[#This Row],[Approver Last Name]],", ",Table1[[#This Row],[Approver First Name]])</f>
        <v>No. 046, Employee</v>
      </c>
      <c r="E1613" t="str">
        <f>CONCATENATE(Table1[[#This Row],[Customer Last Name]],", ",Table1[[#This Row],[Customer First Name]])</f>
        <v>No. 13642, Client</v>
      </c>
      <c r="F1613" t="str">
        <f>IF(Table1[[#This Row],[Credit Amount]]&gt;-19.99,"Less than 19.99",IF(Table1[[#This Row],[Credit Amount]]=-20,"20",IF(Table1[[#This Row],[Credit Amount]]&gt;-49.98,"20.01-49.98",IF(Table1[[#This Row],[Credit Amount]]=-49.99,"49.99",IF(Table1[[#This Row],[Credit Amount]]=-50,"50",IF(Table1[[#This Row],[Credit Amount]]&lt;-50.01,"Greater than 50"))))))</f>
        <v>Less than 19.99</v>
      </c>
      <c r="G1613" t="str">
        <f>IF(Table1[[#This Row],[Transaction Type]]="Maintenance","Non-Sales","Sales")</f>
        <v>Non-Sales</v>
      </c>
      <c r="H1613">
        <f>IF(Table1[[#This Row],[Quarter]]="q2",1,"")</f>
        <v>1</v>
      </c>
      <c r="I1613" t="str">
        <f>IF(Table1[[#This Row],[Quarter]]="q3",1,"")</f>
        <v/>
      </c>
      <c r="J1613">
        <f>IF(Table1[[#This Row],[Quarter]]="Q2",Table1[[#This Row],[Credit Amount]],"")</f>
        <v>-17.260000000000002</v>
      </c>
      <c r="K1613" t="str">
        <f>IF(Table1[[#This Row],[Quarter]]="Q3",Table1[[#This Row],[Credit Amount]],"")</f>
        <v/>
      </c>
      <c r="L1613" t="str">
        <f>IF(Table1[[#This Row],[Transaction Type]]="Upgrade",Table1[[#This Row],[Credit Amount]],IF(Table1[[#This Row],[Transaction Type]]="Activation",Table1[[#This Row],[Credit Amount]],""))</f>
        <v/>
      </c>
      <c r="M1613">
        <f>IF(Table1[[#This Row],[Transaction Type]]="Maintenance",Table1[[#This Row],[Credit Amount]],"")</f>
        <v>-17.260000000000002</v>
      </c>
      <c r="N1613">
        <v>10096</v>
      </c>
      <c r="O1613" t="s">
        <v>2489</v>
      </c>
      <c r="P1613" t="s">
        <v>2585</v>
      </c>
      <c r="Q1613" t="s">
        <v>289</v>
      </c>
      <c r="R1613">
        <v>10046</v>
      </c>
      <c r="S1613" t="s">
        <v>2489</v>
      </c>
      <c r="T1613" t="s">
        <v>2535</v>
      </c>
      <c r="U1613" t="s">
        <v>290</v>
      </c>
      <c r="V1613" t="s">
        <v>103</v>
      </c>
      <c r="W1613">
        <v>100004641</v>
      </c>
      <c r="X1613">
        <v>8005553642</v>
      </c>
      <c r="Y1613" t="s">
        <v>2595</v>
      </c>
      <c r="Z1613" t="s">
        <v>6230</v>
      </c>
      <c r="AA1613" s="13">
        <v>-17.260000000000002</v>
      </c>
      <c r="AB1613" s="14">
        <v>42492</v>
      </c>
      <c r="AC1613" t="s">
        <v>36</v>
      </c>
    </row>
    <row r="1614" spans="1:29" x14ac:dyDescent="0.25">
      <c r="A1614" t="str">
        <f>CONCATENATE("Q",ROUNDUP(MONTH(Table1[[#This Row],[Month]])/3,0))</f>
        <v>Q2</v>
      </c>
      <c r="B1614" s="14">
        <f>EOMONTH(Table1[[#This Row],[Credit Date]],-1)+1</f>
        <v>42491</v>
      </c>
      <c r="C1614" t="str">
        <f>CONCATENATE(Table1[[#This Row],[Issuer Last Name]],", ",Table1[[#This Row],[Issuer First Name]])</f>
        <v>No. 096, Employee</v>
      </c>
      <c r="D1614" t="str">
        <f>CONCATENATE(Table1[[#This Row],[Approver Last Name]],", ",Table1[[#This Row],[Approver First Name]])</f>
        <v>No. 046, Employee</v>
      </c>
      <c r="E1614" t="str">
        <f>CONCATENATE(Table1[[#This Row],[Customer Last Name]],", ",Table1[[#This Row],[Customer First Name]])</f>
        <v>No. 10390, Client</v>
      </c>
      <c r="F16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4" t="str">
        <f>IF(Table1[[#This Row],[Transaction Type]]="Maintenance","Non-Sales","Sales")</f>
        <v>Non-Sales</v>
      </c>
      <c r="H1614">
        <f>IF(Table1[[#This Row],[Quarter]]="q2",1,"")</f>
        <v>1</v>
      </c>
      <c r="I1614" t="str">
        <f>IF(Table1[[#This Row],[Quarter]]="q3",1,"")</f>
        <v/>
      </c>
      <c r="J1614">
        <f>IF(Table1[[#This Row],[Quarter]]="Q2",Table1[[#This Row],[Credit Amount]],"")</f>
        <v>-98.65</v>
      </c>
      <c r="K1614" t="str">
        <f>IF(Table1[[#This Row],[Quarter]]="Q3",Table1[[#This Row],[Credit Amount]],"")</f>
        <v/>
      </c>
      <c r="L1614" t="str">
        <f>IF(Table1[[#This Row],[Transaction Type]]="Upgrade",Table1[[#This Row],[Credit Amount]],IF(Table1[[#This Row],[Transaction Type]]="Activation",Table1[[#This Row],[Credit Amount]],""))</f>
        <v/>
      </c>
      <c r="M1614">
        <f>IF(Table1[[#This Row],[Transaction Type]]="Maintenance",Table1[[#This Row],[Credit Amount]],"")</f>
        <v>-98.65</v>
      </c>
      <c r="N1614">
        <v>10096</v>
      </c>
      <c r="O1614" t="s">
        <v>2489</v>
      </c>
      <c r="P1614" t="s">
        <v>2585</v>
      </c>
      <c r="Q1614" t="s">
        <v>289</v>
      </c>
      <c r="R1614">
        <v>10046</v>
      </c>
      <c r="S1614" t="s">
        <v>2489</v>
      </c>
      <c r="T1614" t="s">
        <v>2535</v>
      </c>
      <c r="U1614" t="s">
        <v>290</v>
      </c>
      <c r="V1614" t="s">
        <v>103</v>
      </c>
      <c r="W1614">
        <v>100001389</v>
      </c>
      <c r="X1614">
        <v>8005550390</v>
      </c>
      <c r="Y1614" t="s">
        <v>2595</v>
      </c>
      <c r="Z1614" t="s">
        <v>2985</v>
      </c>
      <c r="AA1614" s="13">
        <v>-98.65</v>
      </c>
      <c r="AB1614" s="14">
        <v>42500</v>
      </c>
      <c r="AC1614" t="s">
        <v>36</v>
      </c>
    </row>
    <row r="1615" spans="1:29" x14ac:dyDescent="0.25">
      <c r="A1615" t="str">
        <f>CONCATENATE("Q",ROUNDUP(MONTH(Table1[[#This Row],[Month]])/3,0))</f>
        <v>Q2</v>
      </c>
      <c r="B1615" s="14">
        <f>EOMONTH(Table1[[#This Row],[Credit Date]],-1)+1</f>
        <v>42522</v>
      </c>
      <c r="C1615" t="str">
        <f>CONCATENATE(Table1[[#This Row],[Issuer Last Name]],", ",Table1[[#This Row],[Issuer First Name]])</f>
        <v>No. 096, Employee</v>
      </c>
      <c r="D1615" t="str">
        <f>CONCATENATE(Table1[[#This Row],[Approver Last Name]],", ",Table1[[#This Row],[Approver First Name]])</f>
        <v>No. 046, Employee</v>
      </c>
      <c r="E1615" t="str">
        <f>CONCATENATE(Table1[[#This Row],[Customer Last Name]],", ",Table1[[#This Row],[Customer First Name]])</f>
        <v>No. 12336, Client</v>
      </c>
      <c r="F1615" t="str">
        <f>IF(Table1[[#This Row],[Credit Amount]]&gt;-19.99,"Less than 19.99",IF(Table1[[#This Row],[Credit Amount]]=-20,"20",IF(Table1[[#This Row],[Credit Amount]]&gt;-49.98,"20.01-49.98",IF(Table1[[#This Row],[Credit Amount]]=-49.99,"49.99",IF(Table1[[#This Row],[Credit Amount]]=-50,"50",IF(Table1[[#This Row],[Credit Amount]]&lt;-50.01,"Greater than 50"))))))</f>
        <v>20.01-49.98</v>
      </c>
      <c r="G1615" t="str">
        <f>IF(Table1[[#This Row],[Transaction Type]]="Maintenance","Non-Sales","Sales")</f>
        <v>Sales</v>
      </c>
      <c r="H1615">
        <f>IF(Table1[[#This Row],[Quarter]]="q2",1,"")</f>
        <v>1</v>
      </c>
      <c r="I1615" t="str">
        <f>IF(Table1[[#This Row],[Quarter]]="q3",1,"")</f>
        <v/>
      </c>
      <c r="J1615">
        <f>IF(Table1[[#This Row],[Quarter]]="Q2",Table1[[#This Row],[Credit Amount]],"")</f>
        <v>-20.350000000000001</v>
      </c>
      <c r="K1615" t="str">
        <f>IF(Table1[[#This Row],[Quarter]]="Q3",Table1[[#This Row],[Credit Amount]],"")</f>
        <v/>
      </c>
      <c r="L1615">
        <f>IF(Table1[[#This Row],[Transaction Type]]="Upgrade",Table1[[#This Row],[Credit Amount]],IF(Table1[[#This Row],[Transaction Type]]="Activation",Table1[[#This Row],[Credit Amount]],""))</f>
        <v>-20.350000000000001</v>
      </c>
      <c r="M1615" t="str">
        <f>IF(Table1[[#This Row],[Transaction Type]]="Maintenance",Table1[[#This Row],[Credit Amount]],"")</f>
        <v/>
      </c>
      <c r="N1615">
        <v>10096</v>
      </c>
      <c r="O1615" t="s">
        <v>2489</v>
      </c>
      <c r="P1615" t="s">
        <v>2585</v>
      </c>
      <c r="Q1615" t="s">
        <v>289</v>
      </c>
      <c r="R1615">
        <v>10046</v>
      </c>
      <c r="S1615" t="s">
        <v>2489</v>
      </c>
      <c r="T1615" t="s">
        <v>2535</v>
      </c>
      <c r="U1615" t="s">
        <v>290</v>
      </c>
      <c r="V1615" t="s">
        <v>103</v>
      </c>
      <c r="W1615">
        <v>100003335</v>
      </c>
      <c r="X1615">
        <v>8005552336</v>
      </c>
      <c r="Y1615" t="s">
        <v>2595</v>
      </c>
      <c r="Z1615" t="s">
        <v>4931</v>
      </c>
      <c r="AA1615" s="13">
        <v>-20.350000000000001</v>
      </c>
      <c r="AB1615" s="14">
        <v>42530</v>
      </c>
      <c r="AC1615" t="s">
        <v>37</v>
      </c>
    </row>
    <row r="1616" spans="1:29" x14ac:dyDescent="0.25">
      <c r="A1616" t="str">
        <f>CONCATENATE("Q",ROUNDUP(MONTH(Table1[[#This Row],[Month]])/3,0))</f>
        <v>Q2</v>
      </c>
      <c r="B1616" s="14">
        <f>EOMONTH(Table1[[#This Row],[Credit Date]],-1)+1</f>
        <v>42522</v>
      </c>
      <c r="C1616" t="str">
        <f>CONCATENATE(Table1[[#This Row],[Issuer Last Name]],", ",Table1[[#This Row],[Issuer First Name]])</f>
        <v>No. 096, Employee</v>
      </c>
      <c r="D1616" t="str">
        <f>CONCATENATE(Table1[[#This Row],[Approver Last Name]],", ",Table1[[#This Row],[Approver First Name]])</f>
        <v>No. 046, Employee</v>
      </c>
      <c r="E1616" t="str">
        <f>CONCATENATE(Table1[[#This Row],[Customer Last Name]],", ",Table1[[#This Row],[Customer First Name]])</f>
        <v>No. 13663, Client</v>
      </c>
      <c r="F1616" t="str">
        <f>IF(Table1[[#This Row],[Credit Amount]]&gt;-19.99,"Less than 19.99",IF(Table1[[#This Row],[Credit Amount]]=-20,"20",IF(Table1[[#This Row],[Credit Amount]]&gt;-49.98,"20.01-49.98",IF(Table1[[#This Row],[Credit Amount]]=-49.99,"49.99",IF(Table1[[#This Row],[Credit Amount]]=-50,"50",IF(Table1[[#This Row],[Credit Amount]]&lt;-50.01,"Greater than 50"))))))</f>
        <v>Less than 19.99</v>
      </c>
      <c r="G1616" t="str">
        <f>IF(Table1[[#This Row],[Transaction Type]]="Maintenance","Non-Sales","Sales")</f>
        <v>Non-Sales</v>
      </c>
      <c r="H1616">
        <f>IF(Table1[[#This Row],[Quarter]]="q2",1,"")</f>
        <v>1</v>
      </c>
      <c r="I1616" t="str">
        <f>IF(Table1[[#This Row],[Quarter]]="q3",1,"")</f>
        <v/>
      </c>
      <c r="J1616">
        <f>IF(Table1[[#This Row],[Quarter]]="Q2",Table1[[#This Row],[Credit Amount]],"")</f>
        <v>-6.29</v>
      </c>
      <c r="K1616" t="str">
        <f>IF(Table1[[#This Row],[Quarter]]="Q3",Table1[[#This Row],[Credit Amount]],"")</f>
        <v/>
      </c>
      <c r="L1616" t="str">
        <f>IF(Table1[[#This Row],[Transaction Type]]="Upgrade",Table1[[#This Row],[Credit Amount]],IF(Table1[[#This Row],[Transaction Type]]="Activation",Table1[[#This Row],[Credit Amount]],""))</f>
        <v/>
      </c>
      <c r="M1616">
        <f>IF(Table1[[#This Row],[Transaction Type]]="Maintenance",Table1[[#This Row],[Credit Amount]],"")</f>
        <v>-6.29</v>
      </c>
      <c r="N1616">
        <v>10096</v>
      </c>
      <c r="O1616" t="s">
        <v>2489</v>
      </c>
      <c r="P1616" t="s">
        <v>2585</v>
      </c>
      <c r="Q1616" t="s">
        <v>289</v>
      </c>
      <c r="R1616">
        <v>10046</v>
      </c>
      <c r="S1616" t="s">
        <v>2489</v>
      </c>
      <c r="T1616" t="s">
        <v>2535</v>
      </c>
      <c r="U1616" t="s">
        <v>290</v>
      </c>
      <c r="V1616" t="s">
        <v>103</v>
      </c>
      <c r="W1616">
        <v>100004662</v>
      </c>
      <c r="X1616">
        <v>8005553663</v>
      </c>
      <c r="Y1616" t="s">
        <v>2595</v>
      </c>
      <c r="Z1616" t="s">
        <v>6251</v>
      </c>
      <c r="AA1616" s="13">
        <v>-6.29</v>
      </c>
      <c r="AB1616" s="14">
        <v>42541</v>
      </c>
      <c r="AC1616" t="s">
        <v>36</v>
      </c>
    </row>
    <row r="1617" spans="1:29" x14ac:dyDescent="0.25">
      <c r="A1617" t="str">
        <f>CONCATENATE("Q",ROUNDUP(MONTH(Table1[[#This Row],[Month]])/3,0))</f>
        <v>Q3</v>
      </c>
      <c r="B1617" s="14">
        <f>EOMONTH(Table1[[#This Row],[Credit Date]],-1)+1</f>
        <v>42552</v>
      </c>
      <c r="C1617" t="str">
        <f>CONCATENATE(Table1[[#This Row],[Issuer Last Name]],", ",Table1[[#This Row],[Issuer First Name]])</f>
        <v>No. 096, Employee</v>
      </c>
      <c r="D1617" t="str">
        <f>CONCATENATE(Table1[[#This Row],[Approver Last Name]],", ",Table1[[#This Row],[Approver First Name]])</f>
        <v>No. 046, Employee</v>
      </c>
      <c r="E1617" t="str">
        <f>CONCATENATE(Table1[[#This Row],[Customer Last Name]],", ",Table1[[#This Row],[Customer First Name]])</f>
        <v>No. 12169, Client</v>
      </c>
      <c r="F16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7" t="str">
        <f>IF(Table1[[#This Row],[Transaction Type]]="Maintenance","Non-Sales","Sales")</f>
        <v>Sales</v>
      </c>
      <c r="H1617" t="str">
        <f>IF(Table1[[#This Row],[Quarter]]="q2",1,"")</f>
        <v/>
      </c>
      <c r="I1617">
        <f>IF(Table1[[#This Row],[Quarter]]="q3",1,"")</f>
        <v>1</v>
      </c>
      <c r="J1617" t="str">
        <f>IF(Table1[[#This Row],[Quarter]]="Q2",Table1[[#This Row],[Credit Amount]],"")</f>
        <v/>
      </c>
      <c r="K1617">
        <f>IF(Table1[[#This Row],[Quarter]]="Q3",Table1[[#This Row],[Credit Amount]],"")</f>
        <v>-65.48</v>
      </c>
      <c r="L1617">
        <f>IF(Table1[[#This Row],[Transaction Type]]="Upgrade",Table1[[#This Row],[Credit Amount]],IF(Table1[[#This Row],[Transaction Type]]="Activation",Table1[[#This Row],[Credit Amount]],""))</f>
        <v>-65.48</v>
      </c>
      <c r="M1617" t="str">
        <f>IF(Table1[[#This Row],[Transaction Type]]="Maintenance",Table1[[#This Row],[Credit Amount]],"")</f>
        <v/>
      </c>
      <c r="N1617">
        <v>10096</v>
      </c>
      <c r="O1617" t="s">
        <v>2489</v>
      </c>
      <c r="P1617" t="s">
        <v>2585</v>
      </c>
      <c r="Q1617" t="s">
        <v>289</v>
      </c>
      <c r="R1617">
        <v>10046</v>
      </c>
      <c r="S1617" t="s">
        <v>2489</v>
      </c>
      <c r="T1617" t="s">
        <v>2535</v>
      </c>
      <c r="U1617" t="s">
        <v>290</v>
      </c>
      <c r="V1617" t="s">
        <v>103</v>
      </c>
      <c r="W1617">
        <v>100003168</v>
      </c>
      <c r="X1617">
        <v>8005552169</v>
      </c>
      <c r="Y1617" t="s">
        <v>2595</v>
      </c>
      <c r="Z1617" t="s">
        <v>4764</v>
      </c>
      <c r="AA1617" s="13">
        <v>-65.48</v>
      </c>
      <c r="AB1617" s="14">
        <v>42552</v>
      </c>
      <c r="AC1617" t="s">
        <v>37</v>
      </c>
    </row>
    <row r="1618" spans="1:29" x14ac:dyDescent="0.25">
      <c r="A1618" t="str">
        <f>CONCATENATE("Q",ROUNDUP(MONTH(Table1[[#This Row],[Month]])/3,0))</f>
        <v>Q3</v>
      </c>
      <c r="B1618" s="14">
        <f>EOMONTH(Table1[[#This Row],[Credit Date]],-1)+1</f>
        <v>42552</v>
      </c>
      <c r="C1618" t="str">
        <f>CONCATENATE(Table1[[#This Row],[Issuer Last Name]],", ",Table1[[#This Row],[Issuer First Name]])</f>
        <v>No. 096, Employee</v>
      </c>
      <c r="D1618" t="str">
        <f>CONCATENATE(Table1[[#This Row],[Approver Last Name]],", ",Table1[[#This Row],[Approver First Name]])</f>
        <v>No. 046, Employee</v>
      </c>
      <c r="E1618" t="str">
        <f>CONCATENATE(Table1[[#This Row],[Customer Last Name]],", ",Table1[[#This Row],[Customer First Name]])</f>
        <v>No. 10195, Client</v>
      </c>
      <c r="F16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8" t="str">
        <f>IF(Table1[[#This Row],[Transaction Type]]="Maintenance","Non-Sales","Sales")</f>
        <v>Sales</v>
      </c>
      <c r="H1618" t="str">
        <f>IF(Table1[[#This Row],[Quarter]]="q2",1,"")</f>
        <v/>
      </c>
      <c r="I1618">
        <f>IF(Table1[[#This Row],[Quarter]]="q3",1,"")</f>
        <v>1</v>
      </c>
      <c r="J1618" t="str">
        <f>IF(Table1[[#This Row],[Quarter]]="Q2",Table1[[#This Row],[Credit Amount]],"")</f>
        <v/>
      </c>
      <c r="K1618">
        <f>IF(Table1[[#This Row],[Quarter]]="Q3",Table1[[#This Row],[Credit Amount]],"")</f>
        <v>-99.06</v>
      </c>
      <c r="L1618">
        <f>IF(Table1[[#This Row],[Transaction Type]]="Upgrade",Table1[[#This Row],[Credit Amount]],IF(Table1[[#This Row],[Transaction Type]]="Activation",Table1[[#This Row],[Credit Amount]],""))</f>
        <v>-99.06</v>
      </c>
      <c r="M1618" t="str">
        <f>IF(Table1[[#This Row],[Transaction Type]]="Maintenance",Table1[[#This Row],[Credit Amount]],"")</f>
        <v/>
      </c>
      <c r="N1618">
        <v>10096</v>
      </c>
      <c r="O1618" t="s">
        <v>2489</v>
      </c>
      <c r="P1618" t="s">
        <v>2585</v>
      </c>
      <c r="Q1618" t="s">
        <v>289</v>
      </c>
      <c r="R1618">
        <v>10046</v>
      </c>
      <c r="S1618" t="s">
        <v>2489</v>
      </c>
      <c r="T1618" t="s">
        <v>2535</v>
      </c>
      <c r="U1618" t="s">
        <v>290</v>
      </c>
      <c r="V1618" t="s">
        <v>103</v>
      </c>
      <c r="W1618">
        <v>100001194</v>
      </c>
      <c r="X1618">
        <v>8005550195</v>
      </c>
      <c r="Y1618" t="s">
        <v>2595</v>
      </c>
      <c r="Z1618" t="s">
        <v>2790</v>
      </c>
      <c r="AA1618" s="13">
        <v>-99.06</v>
      </c>
      <c r="AB1618" s="14">
        <v>42555</v>
      </c>
      <c r="AC1618" t="s">
        <v>37</v>
      </c>
    </row>
    <row r="1619" spans="1:29" x14ac:dyDescent="0.25">
      <c r="A1619" t="str">
        <f>CONCATENATE("Q",ROUNDUP(MONTH(Table1[[#This Row],[Month]])/3,0))</f>
        <v>Q3</v>
      </c>
      <c r="B1619" s="14">
        <f>EOMONTH(Table1[[#This Row],[Credit Date]],-1)+1</f>
        <v>42552</v>
      </c>
      <c r="C1619" t="str">
        <f>CONCATENATE(Table1[[#This Row],[Issuer Last Name]],", ",Table1[[#This Row],[Issuer First Name]])</f>
        <v>No. 096, Employee</v>
      </c>
      <c r="D1619" t="str">
        <f>CONCATENATE(Table1[[#This Row],[Approver Last Name]],", ",Table1[[#This Row],[Approver First Name]])</f>
        <v>No. 046, Employee</v>
      </c>
      <c r="E1619" t="str">
        <f>CONCATENATE(Table1[[#This Row],[Customer Last Name]],", ",Table1[[#This Row],[Customer First Name]])</f>
        <v>No. 12097, Client</v>
      </c>
      <c r="F16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19" t="str">
        <f>IF(Table1[[#This Row],[Transaction Type]]="Maintenance","Non-Sales","Sales")</f>
        <v>Non-Sales</v>
      </c>
      <c r="H1619" t="str">
        <f>IF(Table1[[#This Row],[Quarter]]="q2",1,"")</f>
        <v/>
      </c>
      <c r="I1619">
        <f>IF(Table1[[#This Row],[Quarter]]="q3",1,"")</f>
        <v>1</v>
      </c>
      <c r="J1619" t="str">
        <f>IF(Table1[[#This Row],[Quarter]]="Q2",Table1[[#This Row],[Credit Amount]],"")</f>
        <v/>
      </c>
      <c r="K1619">
        <f>IF(Table1[[#This Row],[Quarter]]="Q3",Table1[[#This Row],[Credit Amount]],"")</f>
        <v>-62.45</v>
      </c>
      <c r="L1619" t="str">
        <f>IF(Table1[[#This Row],[Transaction Type]]="Upgrade",Table1[[#This Row],[Credit Amount]],IF(Table1[[#This Row],[Transaction Type]]="Activation",Table1[[#This Row],[Credit Amount]],""))</f>
        <v/>
      </c>
      <c r="M1619">
        <f>IF(Table1[[#This Row],[Transaction Type]]="Maintenance",Table1[[#This Row],[Credit Amount]],"")</f>
        <v>-62.45</v>
      </c>
      <c r="N1619">
        <v>10096</v>
      </c>
      <c r="O1619" t="s">
        <v>2489</v>
      </c>
      <c r="P1619" t="s">
        <v>2585</v>
      </c>
      <c r="Q1619" t="s">
        <v>289</v>
      </c>
      <c r="R1619">
        <v>10046</v>
      </c>
      <c r="S1619" t="s">
        <v>2489</v>
      </c>
      <c r="T1619" t="s">
        <v>2535</v>
      </c>
      <c r="U1619" t="s">
        <v>290</v>
      </c>
      <c r="V1619" t="s">
        <v>103</v>
      </c>
      <c r="W1619">
        <v>100003096</v>
      </c>
      <c r="X1619">
        <v>8005552097</v>
      </c>
      <c r="Y1619" t="s">
        <v>2595</v>
      </c>
      <c r="Z1619" t="s">
        <v>4692</v>
      </c>
      <c r="AA1619" s="13">
        <v>-62.45</v>
      </c>
      <c r="AB1619" s="14">
        <v>42557</v>
      </c>
      <c r="AC1619" t="s">
        <v>36</v>
      </c>
    </row>
    <row r="1620" spans="1:29" x14ac:dyDescent="0.25">
      <c r="A1620" t="str">
        <f>CONCATENATE("Q",ROUNDUP(MONTH(Table1[[#This Row],[Month]])/3,0))</f>
        <v>Q3</v>
      </c>
      <c r="B1620" s="14">
        <f>EOMONTH(Table1[[#This Row],[Credit Date]],-1)+1</f>
        <v>42552</v>
      </c>
      <c r="C1620" t="str">
        <f>CONCATENATE(Table1[[#This Row],[Issuer Last Name]],", ",Table1[[#This Row],[Issuer First Name]])</f>
        <v>No. 096, Employee</v>
      </c>
      <c r="D1620" t="str">
        <f>CONCATENATE(Table1[[#This Row],[Approver Last Name]],", ",Table1[[#This Row],[Approver First Name]])</f>
        <v>No. 096, Employee</v>
      </c>
      <c r="E1620" t="str">
        <f>CONCATENATE(Table1[[#This Row],[Customer Last Name]],", ",Table1[[#This Row],[Customer First Name]])</f>
        <v>No. 10263, Client</v>
      </c>
      <c r="F1620" t="str">
        <f>IF(Table1[[#This Row],[Credit Amount]]&gt;-19.99,"Less than 19.99",IF(Table1[[#This Row],[Credit Amount]]=-20,"20",IF(Table1[[#This Row],[Credit Amount]]&gt;-49.98,"20.01-49.98",IF(Table1[[#This Row],[Credit Amount]]=-49.99,"49.99",IF(Table1[[#This Row],[Credit Amount]]=-50,"50",IF(Table1[[#This Row],[Credit Amount]]&lt;-50.01,"Greater than 50"))))))</f>
        <v>20.01-49.98</v>
      </c>
      <c r="G1620" t="str">
        <f>IF(Table1[[#This Row],[Transaction Type]]="Maintenance","Non-Sales","Sales")</f>
        <v>Sales</v>
      </c>
      <c r="H1620" t="str">
        <f>IF(Table1[[#This Row],[Quarter]]="q2",1,"")</f>
        <v/>
      </c>
      <c r="I1620">
        <f>IF(Table1[[#This Row],[Quarter]]="q3",1,"")</f>
        <v>1</v>
      </c>
      <c r="J1620" t="str">
        <f>IF(Table1[[#This Row],[Quarter]]="Q2",Table1[[#This Row],[Credit Amount]],"")</f>
        <v/>
      </c>
      <c r="K1620">
        <f>IF(Table1[[#This Row],[Quarter]]="Q3",Table1[[#This Row],[Credit Amount]],"")</f>
        <v>-32.97</v>
      </c>
      <c r="L1620">
        <f>IF(Table1[[#This Row],[Transaction Type]]="Upgrade",Table1[[#This Row],[Credit Amount]],IF(Table1[[#This Row],[Transaction Type]]="Activation",Table1[[#This Row],[Credit Amount]],""))</f>
        <v>-32.97</v>
      </c>
      <c r="M1620" t="str">
        <f>IF(Table1[[#This Row],[Transaction Type]]="Maintenance",Table1[[#This Row],[Credit Amount]],"")</f>
        <v/>
      </c>
      <c r="N1620">
        <v>10096</v>
      </c>
      <c r="O1620" t="s">
        <v>2489</v>
      </c>
      <c r="P1620" t="s">
        <v>2585</v>
      </c>
      <c r="Q1620" t="s">
        <v>289</v>
      </c>
      <c r="R1620">
        <v>10096</v>
      </c>
      <c r="S1620" t="s">
        <v>2489</v>
      </c>
      <c r="T1620" t="s">
        <v>2585</v>
      </c>
      <c r="U1620" t="s">
        <v>289</v>
      </c>
      <c r="V1620" t="s">
        <v>103</v>
      </c>
      <c r="W1620">
        <v>100001262</v>
      </c>
      <c r="X1620">
        <v>8005550263</v>
      </c>
      <c r="Y1620" t="s">
        <v>2595</v>
      </c>
      <c r="Z1620" t="s">
        <v>2858</v>
      </c>
      <c r="AA1620" s="13">
        <v>-32.97</v>
      </c>
      <c r="AB1620" s="14">
        <v>42562</v>
      </c>
      <c r="AC1620" t="s">
        <v>35</v>
      </c>
    </row>
    <row r="1621" spans="1:29" x14ac:dyDescent="0.25">
      <c r="A1621" t="str">
        <f>CONCATENATE("Q",ROUNDUP(MONTH(Table1[[#This Row],[Month]])/3,0))</f>
        <v>Q3</v>
      </c>
      <c r="B1621" s="14">
        <f>EOMONTH(Table1[[#This Row],[Credit Date]],-1)+1</f>
        <v>42552</v>
      </c>
      <c r="C1621" t="str">
        <f>CONCATENATE(Table1[[#This Row],[Issuer Last Name]],", ",Table1[[#This Row],[Issuer First Name]])</f>
        <v>No. 096, Employee</v>
      </c>
      <c r="D1621" t="str">
        <f>CONCATENATE(Table1[[#This Row],[Approver Last Name]],", ",Table1[[#This Row],[Approver First Name]])</f>
        <v>No. 096, Employee</v>
      </c>
      <c r="E1621" t="str">
        <f>CONCATENATE(Table1[[#This Row],[Customer Last Name]],", ",Table1[[#This Row],[Customer First Name]])</f>
        <v>No. 13301, Client</v>
      </c>
      <c r="F1621" t="str">
        <f>IF(Table1[[#This Row],[Credit Amount]]&gt;-19.99,"Less than 19.99",IF(Table1[[#This Row],[Credit Amount]]=-20,"20",IF(Table1[[#This Row],[Credit Amount]]&gt;-49.98,"20.01-49.98",IF(Table1[[#This Row],[Credit Amount]]=-49.99,"49.99",IF(Table1[[#This Row],[Credit Amount]]=-50,"50",IF(Table1[[#This Row],[Credit Amount]]&lt;-50.01,"Greater than 50"))))))</f>
        <v>20.01-49.98</v>
      </c>
      <c r="G1621" t="str">
        <f>IF(Table1[[#This Row],[Transaction Type]]="Maintenance","Non-Sales","Sales")</f>
        <v>Non-Sales</v>
      </c>
      <c r="H1621" t="str">
        <f>IF(Table1[[#This Row],[Quarter]]="q2",1,"")</f>
        <v/>
      </c>
      <c r="I1621">
        <f>IF(Table1[[#This Row],[Quarter]]="q3",1,"")</f>
        <v>1</v>
      </c>
      <c r="J1621" t="str">
        <f>IF(Table1[[#This Row],[Quarter]]="Q2",Table1[[#This Row],[Credit Amount]],"")</f>
        <v/>
      </c>
      <c r="K1621">
        <f>IF(Table1[[#This Row],[Quarter]]="Q3",Table1[[#This Row],[Credit Amount]],"")</f>
        <v>-26.04</v>
      </c>
      <c r="L1621" t="str">
        <f>IF(Table1[[#This Row],[Transaction Type]]="Upgrade",Table1[[#This Row],[Credit Amount]],IF(Table1[[#This Row],[Transaction Type]]="Activation",Table1[[#This Row],[Credit Amount]],""))</f>
        <v/>
      </c>
      <c r="M1621">
        <f>IF(Table1[[#This Row],[Transaction Type]]="Maintenance",Table1[[#This Row],[Credit Amount]],"")</f>
        <v>-26.04</v>
      </c>
      <c r="N1621">
        <v>10096</v>
      </c>
      <c r="O1621" t="s">
        <v>2489</v>
      </c>
      <c r="P1621" t="s">
        <v>2585</v>
      </c>
      <c r="Q1621" t="s">
        <v>289</v>
      </c>
      <c r="R1621">
        <v>10096</v>
      </c>
      <c r="S1621" t="s">
        <v>2489</v>
      </c>
      <c r="T1621" t="s">
        <v>2585</v>
      </c>
      <c r="U1621" t="s">
        <v>289</v>
      </c>
      <c r="V1621" t="s">
        <v>103</v>
      </c>
      <c r="W1621">
        <v>100004300</v>
      </c>
      <c r="X1621">
        <v>8005553301</v>
      </c>
      <c r="Y1621" t="s">
        <v>2595</v>
      </c>
      <c r="Z1621" t="s">
        <v>5889</v>
      </c>
      <c r="AA1621" s="13">
        <v>-26.04</v>
      </c>
      <c r="AB1621" s="14">
        <v>42566</v>
      </c>
      <c r="AC1621" t="s">
        <v>36</v>
      </c>
    </row>
    <row r="1622" spans="1:29" x14ac:dyDescent="0.25">
      <c r="A1622" t="str">
        <f>CONCATENATE("Q",ROUNDUP(MONTH(Table1[[#This Row],[Month]])/3,0))</f>
        <v>Q3</v>
      </c>
      <c r="B1622" s="14">
        <f>EOMONTH(Table1[[#This Row],[Credit Date]],-1)+1</f>
        <v>42552</v>
      </c>
      <c r="C1622" t="str">
        <f>CONCATENATE(Table1[[#This Row],[Issuer Last Name]],", ",Table1[[#This Row],[Issuer First Name]])</f>
        <v>No. 096, Employee</v>
      </c>
      <c r="D1622" t="str">
        <f>CONCATENATE(Table1[[#This Row],[Approver Last Name]],", ",Table1[[#This Row],[Approver First Name]])</f>
        <v>No. 046, Employee</v>
      </c>
      <c r="E1622" t="str">
        <f>CONCATENATE(Table1[[#This Row],[Customer Last Name]],", ",Table1[[#This Row],[Customer First Name]])</f>
        <v>No. 10082, Client</v>
      </c>
      <c r="F16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22" t="str">
        <f>IF(Table1[[#This Row],[Transaction Type]]="Maintenance","Non-Sales","Sales")</f>
        <v>Non-Sales</v>
      </c>
      <c r="H1622" t="str">
        <f>IF(Table1[[#This Row],[Quarter]]="q2",1,"")</f>
        <v/>
      </c>
      <c r="I1622">
        <f>IF(Table1[[#This Row],[Quarter]]="q3",1,"")</f>
        <v>1</v>
      </c>
      <c r="J1622" t="str">
        <f>IF(Table1[[#This Row],[Quarter]]="Q2",Table1[[#This Row],[Credit Amount]],"")</f>
        <v/>
      </c>
      <c r="K1622">
        <f>IF(Table1[[#This Row],[Quarter]]="Q3",Table1[[#This Row],[Credit Amount]],"")</f>
        <v>-59.25</v>
      </c>
      <c r="L1622" t="str">
        <f>IF(Table1[[#This Row],[Transaction Type]]="Upgrade",Table1[[#This Row],[Credit Amount]],IF(Table1[[#This Row],[Transaction Type]]="Activation",Table1[[#This Row],[Credit Amount]],""))</f>
        <v/>
      </c>
      <c r="M1622">
        <f>IF(Table1[[#This Row],[Transaction Type]]="Maintenance",Table1[[#This Row],[Credit Amount]],"")</f>
        <v>-59.25</v>
      </c>
      <c r="N1622">
        <v>10096</v>
      </c>
      <c r="O1622" t="s">
        <v>2489</v>
      </c>
      <c r="P1622" t="s">
        <v>2585</v>
      </c>
      <c r="Q1622" t="s">
        <v>289</v>
      </c>
      <c r="R1622">
        <v>10046</v>
      </c>
      <c r="S1622" t="s">
        <v>2489</v>
      </c>
      <c r="T1622" t="s">
        <v>2535</v>
      </c>
      <c r="U1622" t="s">
        <v>290</v>
      </c>
      <c r="V1622" t="s">
        <v>103</v>
      </c>
      <c r="W1622">
        <v>100001081</v>
      </c>
      <c r="X1622">
        <v>8005550082</v>
      </c>
      <c r="Y1622" t="s">
        <v>2595</v>
      </c>
      <c r="Z1622" t="s">
        <v>2677</v>
      </c>
      <c r="AA1622" s="13">
        <v>-59.25</v>
      </c>
      <c r="AB1622" s="14">
        <v>42566</v>
      </c>
      <c r="AC1622" t="s">
        <v>36</v>
      </c>
    </row>
    <row r="1623" spans="1:29" x14ac:dyDescent="0.25">
      <c r="A1623" t="str">
        <f>CONCATENATE("Q",ROUNDUP(MONTH(Table1[[#This Row],[Month]])/3,0))</f>
        <v>Q3</v>
      </c>
      <c r="B1623" s="14">
        <f>EOMONTH(Table1[[#This Row],[Credit Date]],-1)+1</f>
        <v>42552</v>
      </c>
      <c r="C1623" t="str">
        <f>CONCATENATE(Table1[[#This Row],[Issuer Last Name]],", ",Table1[[#This Row],[Issuer First Name]])</f>
        <v>No. 096, Employee</v>
      </c>
      <c r="D1623" t="str">
        <f>CONCATENATE(Table1[[#This Row],[Approver Last Name]],", ",Table1[[#This Row],[Approver First Name]])</f>
        <v>No. 096, Employee</v>
      </c>
      <c r="E1623" t="str">
        <f>CONCATENATE(Table1[[#This Row],[Customer Last Name]],", ",Table1[[#This Row],[Customer First Name]])</f>
        <v>No. 12017, Client</v>
      </c>
      <c r="F1623" t="str">
        <f>IF(Table1[[#This Row],[Credit Amount]]&gt;-19.99,"Less than 19.99",IF(Table1[[#This Row],[Credit Amount]]=-20,"20",IF(Table1[[#This Row],[Credit Amount]]&gt;-49.98,"20.01-49.98",IF(Table1[[#This Row],[Credit Amount]]=-49.99,"49.99",IF(Table1[[#This Row],[Credit Amount]]=-50,"50",IF(Table1[[#This Row],[Credit Amount]]&lt;-50.01,"Greater than 50"))))))</f>
        <v>20.01-49.98</v>
      </c>
      <c r="G1623" t="str">
        <f>IF(Table1[[#This Row],[Transaction Type]]="Maintenance","Non-Sales","Sales")</f>
        <v>Non-Sales</v>
      </c>
      <c r="H1623" t="str">
        <f>IF(Table1[[#This Row],[Quarter]]="q2",1,"")</f>
        <v/>
      </c>
      <c r="I1623">
        <f>IF(Table1[[#This Row],[Quarter]]="q3",1,"")</f>
        <v>1</v>
      </c>
      <c r="J1623" t="str">
        <f>IF(Table1[[#This Row],[Quarter]]="Q2",Table1[[#This Row],[Credit Amount]],"")</f>
        <v/>
      </c>
      <c r="K1623">
        <f>IF(Table1[[#This Row],[Quarter]]="Q3",Table1[[#This Row],[Credit Amount]],"")</f>
        <v>-21.68</v>
      </c>
      <c r="L1623" t="str">
        <f>IF(Table1[[#This Row],[Transaction Type]]="Upgrade",Table1[[#This Row],[Credit Amount]],IF(Table1[[#This Row],[Transaction Type]]="Activation",Table1[[#This Row],[Credit Amount]],""))</f>
        <v/>
      </c>
      <c r="M1623">
        <f>IF(Table1[[#This Row],[Transaction Type]]="Maintenance",Table1[[#This Row],[Credit Amount]],"")</f>
        <v>-21.68</v>
      </c>
      <c r="N1623">
        <v>10096</v>
      </c>
      <c r="O1623" t="s">
        <v>2489</v>
      </c>
      <c r="P1623" t="s">
        <v>2585</v>
      </c>
      <c r="Q1623" t="s">
        <v>289</v>
      </c>
      <c r="R1623">
        <v>10096</v>
      </c>
      <c r="S1623" t="s">
        <v>2489</v>
      </c>
      <c r="T1623" t="s">
        <v>2585</v>
      </c>
      <c r="U1623" t="s">
        <v>289</v>
      </c>
      <c r="V1623" t="s">
        <v>103</v>
      </c>
      <c r="W1623">
        <v>100003016</v>
      </c>
      <c r="X1623">
        <v>8005552017</v>
      </c>
      <c r="Y1623" t="s">
        <v>2595</v>
      </c>
      <c r="Z1623" t="s">
        <v>4612</v>
      </c>
      <c r="AA1623" s="13">
        <v>-21.68</v>
      </c>
      <c r="AB1623" s="14">
        <v>42568</v>
      </c>
      <c r="AC1623" t="s">
        <v>36</v>
      </c>
    </row>
    <row r="1624" spans="1:29" x14ac:dyDescent="0.25">
      <c r="A1624" t="str">
        <f>CONCATENATE("Q",ROUNDUP(MONTH(Table1[[#This Row],[Month]])/3,0))</f>
        <v>Q3</v>
      </c>
      <c r="B1624" s="14">
        <f>EOMONTH(Table1[[#This Row],[Credit Date]],-1)+1</f>
        <v>42552</v>
      </c>
      <c r="C1624" t="str">
        <f>CONCATENATE(Table1[[#This Row],[Issuer Last Name]],", ",Table1[[#This Row],[Issuer First Name]])</f>
        <v>No. 096, Employee</v>
      </c>
      <c r="D1624" t="str">
        <f>CONCATENATE(Table1[[#This Row],[Approver Last Name]],", ",Table1[[#This Row],[Approver First Name]])</f>
        <v>No. 046, Employee</v>
      </c>
      <c r="E1624" t="str">
        <f>CONCATENATE(Table1[[#This Row],[Customer Last Name]],", ",Table1[[#This Row],[Customer First Name]])</f>
        <v>No. 11978, Client</v>
      </c>
      <c r="F16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24" t="str">
        <f>IF(Table1[[#This Row],[Transaction Type]]="Maintenance","Non-Sales","Sales")</f>
        <v>Sales</v>
      </c>
      <c r="H1624" t="str">
        <f>IF(Table1[[#This Row],[Quarter]]="q2",1,"")</f>
        <v/>
      </c>
      <c r="I1624">
        <f>IF(Table1[[#This Row],[Quarter]]="q3",1,"")</f>
        <v>1</v>
      </c>
      <c r="J1624" t="str">
        <f>IF(Table1[[#This Row],[Quarter]]="Q2",Table1[[#This Row],[Credit Amount]],"")</f>
        <v/>
      </c>
      <c r="K1624">
        <f>IF(Table1[[#This Row],[Quarter]]="Q3",Table1[[#This Row],[Credit Amount]],"")</f>
        <v>-95.69</v>
      </c>
      <c r="L1624">
        <f>IF(Table1[[#This Row],[Transaction Type]]="Upgrade",Table1[[#This Row],[Credit Amount]],IF(Table1[[#This Row],[Transaction Type]]="Activation",Table1[[#This Row],[Credit Amount]],""))</f>
        <v>-95.69</v>
      </c>
      <c r="M1624" t="str">
        <f>IF(Table1[[#This Row],[Transaction Type]]="Maintenance",Table1[[#This Row],[Credit Amount]],"")</f>
        <v/>
      </c>
      <c r="N1624">
        <v>10096</v>
      </c>
      <c r="O1624" t="s">
        <v>2489</v>
      </c>
      <c r="P1624" t="s">
        <v>2585</v>
      </c>
      <c r="Q1624" t="s">
        <v>289</v>
      </c>
      <c r="R1624">
        <v>10046</v>
      </c>
      <c r="S1624" t="s">
        <v>2489</v>
      </c>
      <c r="T1624" t="s">
        <v>2535</v>
      </c>
      <c r="U1624" t="s">
        <v>290</v>
      </c>
      <c r="V1624" t="s">
        <v>103</v>
      </c>
      <c r="W1624">
        <v>100002977</v>
      </c>
      <c r="X1624">
        <v>8005551978</v>
      </c>
      <c r="Y1624" t="s">
        <v>2595</v>
      </c>
      <c r="Z1624" t="s">
        <v>4573</v>
      </c>
      <c r="AA1624" s="13">
        <v>-95.69</v>
      </c>
      <c r="AB1624" s="14">
        <v>42572</v>
      </c>
      <c r="AC1624" t="s">
        <v>35</v>
      </c>
    </row>
    <row r="1625" spans="1:29" x14ac:dyDescent="0.25">
      <c r="A1625" t="str">
        <f>CONCATENATE("Q",ROUNDUP(MONTH(Table1[[#This Row],[Month]])/3,0))</f>
        <v>Q3</v>
      </c>
      <c r="B1625" s="14">
        <f>EOMONTH(Table1[[#This Row],[Credit Date]],-1)+1</f>
        <v>42552</v>
      </c>
      <c r="C1625" t="str">
        <f>CONCATENATE(Table1[[#This Row],[Issuer Last Name]],", ",Table1[[#This Row],[Issuer First Name]])</f>
        <v>No. 096, Employee</v>
      </c>
      <c r="D1625" t="str">
        <f>CONCATENATE(Table1[[#This Row],[Approver Last Name]],", ",Table1[[#This Row],[Approver First Name]])</f>
        <v>No. 046, Employee</v>
      </c>
      <c r="E1625" t="str">
        <f>CONCATENATE(Table1[[#This Row],[Customer Last Name]],", ",Table1[[#This Row],[Customer First Name]])</f>
        <v>No. 13191, Client</v>
      </c>
      <c r="F16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25" t="str">
        <f>IF(Table1[[#This Row],[Transaction Type]]="Maintenance","Non-Sales","Sales")</f>
        <v>Sales</v>
      </c>
      <c r="H1625" t="str">
        <f>IF(Table1[[#This Row],[Quarter]]="q2",1,"")</f>
        <v/>
      </c>
      <c r="I1625">
        <f>IF(Table1[[#This Row],[Quarter]]="q3",1,"")</f>
        <v>1</v>
      </c>
      <c r="J1625" t="str">
        <f>IF(Table1[[#This Row],[Quarter]]="Q2",Table1[[#This Row],[Credit Amount]],"")</f>
        <v/>
      </c>
      <c r="K1625">
        <f>IF(Table1[[#This Row],[Quarter]]="Q3",Table1[[#This Row],[Credit Amount]],"")</f>
        <v>-94.45</v>
      </c>
      <c r="L1625">
        <f>IF(Table1[[#This Row],[Transaction Type]]="Upgrade",Table1[[#This Row],[Credit Amount]],IF(Table1[[#This Row],[Transaction Type]]="Activation",Table1[[#This Row],[Credit Amount]],""))</f>
        <v>-94.45</v>
      </c>
      <c r="M1625" t="str">
        <f>IF(Table1[[#This Row],[Transaction Type]]="Maintenance",Table1[[#This Row],[Credit Amount]],"")</f>
        <v/>
      </c>
      <c r="N1625">
        <v>10096</v>
      </c>
      <c r="O1625" t="s">
        <v>2489</v>
      </c>
      <c r="P1625" t="s">
        <v>2585</v>
      </c>
      <c r="Q1625" t="s">
        <v>289</v>
      </c>
      <c r="R1625">
        <v>10046</v>
      </c>
      <c r="S1625" t="s">
        <v>2489</v>
      </c>
      <c r="T1625" t="s">
        <v>2535</v>
      </c>
      <c r="U1625" t="s">
        <v>290</v>
      </c>
      <c r="V1625" t="s">
        <v>103</v>
      </c>
      <c r="W1625">
        <v>100004190</v>
      </c>
      <c r="X1625">
        <v>8005553191</v>
      </c>
      <c r="Y1625" t="s">
        <v>2595</v>
      </c>
      <c r="Z1625" t="s">
        <v>5779</v>
      </c>
      <c r="AA1625" s="13">
        <v>-94.45</v>
      </c>
      <c r="AB1625" s="14">
        <v>42577</v>
      </c>
      <c r="AC1625" t="s">
        <v>35</v>
      </c>
    </row>
    <row r="1626" spans="1:29" x14ac:dyDescent="0.25">
      <c r="A1626" t="str">
        <f>CONCATENATE("Q",ROUNDUP(MONTH(Table1[[#This Row],[Month]])/3,0))</f>
        <v>Q3</v>
      </c>
      <c r="B1626" s="14">
        <f>EOMONTH(Table1[[#This Row],[Credit Date]],-1)+1</f>
        <v>42552</v>
      </c>
      <c r="C1626" t="str">
        <f>CONCATENATE(Table1[[#This Row],[Issuer Last Name]],", ",Table1[[#This Row],[Issuer First Name]])</f>
        <v>No. 096, Employee</v>
      </c>
      <c r="D1626" t="str">
        <f>CONCATENATE(Table1[[#This Row],[Approver Last Name]],", ",Table1[[#This Row],[Approver First Name]])</f>
        <v>No. 046, Employee</v>
      </c>
      <c r="E1626" t="str">
        <f>CONCATENATE(Table1[[#This Row],[Customer Last Name]],", ",Table1[[#This Row],[Customer First Name]])</f>
        <v>No. 13454, Client</v>
      </c>
      <c r="F16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26" t="str">
        <f>IF(Table1[[#This Row],[Transaction Type]]="Maintenance","Non-Sales","Sales")</f>
        <v>Sales</v>
      </c>
      <c r="H1626" t="str">
        <f>IF(Table1[[#This Row],[Quarter]]="q2",1,"")</f>
        <v/>
      </c>
      <c r="I1626">
        <f>IF(Table1[[#This Row],[Quarter]]="q3",1,"")</f>
        <v>1</v>
      </c>
      <c r="J1626" t="str">
        <f>IF(Table1[[#This Row],[Quarter]]="Q2",Table1[[#This Row],[Credit Amount]],"")</f>
        <v/>
      </c>
      <c r="K1626">
        <f>IF(Table1[[#This Row],[Quarter]]="Q3",Table1[[#This Row],[Credit Amount]],"")</f>
        <v>-56.62</v>
      </c>
      <c r="L1626">
        <f>IF(Table1[[#This Row],[Transaction Type]]="Upgrade",Table1[[#This Row],[Credit Amount]],IF(Table1[[#This Row],[Transaction Type]]="Activation",Table1[[#This Row],[Credit Amount]],""))</f>
        <v>-56.62</v>
      </c>
      <c r="M1626" t="str">
        <f>IF(Table1[[#This Row],[Transaction Type]]="Maintenance",Table1[[#This Row],[Credit Amount]],"")</f>
        <v/>
      </c>
      <c r="N1626">
        <v>10096</v>
      </c>
      <c r="O1626" t="s">
        <v>2489</v>
      </c>
      <c r="P1626" t="s">
        <v>2585</v>
      </c>
      <c r="Q1626" t="s">
        <v>289</v>
      </c>
      <c r="R1626">
        <v>10046</v>
      </c>
      <c r="S1626" t="s">
        <v>2489</v>
      </c>
      <c r="T1626" t="s">
        <v>2535</v>
      </c>
      <c r="U1626" t="s">
        <v>290</v>
      </c>
      <c r="V1626" t="s">
        <v>103</v>
      </c>
      <c r="W1626">
        <v>100004453</v>
      </c>
      <c r="X1626">
        <v>8005553454</v>
      </c>
      <c r="Y1626" t="s">
        <v>2595</v>
      </c>
      <c r="Z1626" t="s">
        <v>6042</v>
      </c>
      <c r="AA1626" s="13">
        <v>-56.62</v>
      </c>
      <c r="AB1626" s="14">
        <v>42577</v>
      </c>
      <c r="AC1626" t="s">
        <v>35</v>
      </c>
    </row>
    <row r="1627" spans="1:29" x14ac:dyDescent="0.25">
      <c r="A1627" t="str">
        <f>CONCATENATE("Q",ROUNDUP(MONTH(Table1[[#This Row],[Month]])/3,0))</f>
        <v>Q3</v>
      </c>
      <c r="B1627" s="14">
        <f>EOMONTH(Table1[[#This Row],[Credit Date]],-1)+1</f>
        <v>42552</v>
      </c>
      <c r="C1627" t="str">
        <f>CONCATENATE(Table1[[#This Row],[Issuer Last Name]],", ",Table1[[#This Row],[Issuer First Name]])</f>
        <v>No. 096, Employee</v>
      </c>
      <c r="D1627" t="str">
        <f>CONCATENATE(Table1[[#This Row],[Approver Last Name]],", ",Table1[[#This Row],[Approver First Name]])</f>
        <v>No. 096, Employee</v>
      </c>
      <c r="E1627" t="str">
        <f>CONCATENATE(Table1[[#This Row],[Customer Last Name]],", ",Table1[[#This Row],[Customer First Name]])</f>
        <v>No. 12445, Client</v>
      </c>
      <c r="F1627" t="str">
        <f>IF(Table1[[#This Row],[Credit Amount]]&gt;-19.99,"Less than 19.99",IF(Table1[[#This Row],[Credit Amount]]=-20,"20",IF(Table1[[#This Row],[Credit Amount]]&gt;-49.98,"20.01-49.98",IF(Table1[[#This Row],[Credit Amount]]=-49.99,"49.99",IF(Table1[[#This Row],[Credit Amount]]=-50,"50",IF(Table1[[#This Row],[Credit Amount]]&lt;-50.01,"Greater than 50"))))))</f>
        <v>Less than 19.99</v>
      </c>
      <c r="G1627" t="str">
        <f>IF(Table1[[#This Row],[Transaction Type]]="Maintenance","Non-Sales","Sales")</f>
        <v>Non-Sales</v>
      </c>
      <c r="H1627" t="str">
        <f>IF(Table1[[#This Row],[Quarter]]="q2",1,"")</f>
        <v/>
      </c>
      <c r="I1627">
        <f>IF(Table1[[#This Row],[Quarter]]="q3",1,"")</f>
        <v>1</v>
      </c>
      <c r="J1627" t="str">
        <f>IF(Table1[[#This Row],[Quarter]]="Q2",Table1[[#This Row],[Credit Amount]],"")</f>
        <v/>
      </c>
      <c r="K1627">
        <f>IF(Table1[[#This Row],[Quarter]]="Q3",Table1[[#This Row],[Credit Amount]],"")</f>
        <v>-10.73</v>
      </c>
      <c r="L1627" t="str">
        <f>IF(Table1[[#This Row],[Transaction Type]]="Upgrade",Table1[[#This Row],[Credit Amount]],IF(Table1[[#This Row],[Transaction Type]]="Activation",Table1[[#This Row],[Credit Amount]],""))</f>
        <v/>
      </c>
      <c r="M1627">
        <f>IF(Table1[[#This Row],[Transaction Type]]="Maintenance",Table1[[#This Row],[Credit Amount]],"")</f>
        <v>-10.73</v>
      </c>
      <c r="N1627">
        <v>10096</v>
      </c>
      <c r="O1627" t="s">
        <v>2489</v>
      </c>
      <c r="P1627" t="s">
        <v>2585</v>
      </c>
      <c r="Q1627" t="s">
        <v>289</v>
      </c>
      <c r="R1627">
        <v>10096</v>
      </c>
      <c r="S1627" t="s">
        <v>2489</v>
      </c>
      <c r="T1627" t="s">
        <v>2585</v>
      </c>
      <c r="U1627" t="s">
        <v>289</v>
      </c>
      <c r="V1627" t="s">
        <v>103</v>
      </c>
      <c r="W1627">
        <v>100003444</v>
      </c>
      <c r="X1627">
        <v>8005552445</v>
      </c>
      <c r="Y1627" t="s">
        <v>2595</v>
      </c>
      <c r="Z1627" t="s">
        <v>5040</v>
      </c>
      <c r="AA1627" s="13">
        <v>-10.73</v>
      </c>
      <c r="AB1627" s="14">
        <v>42580</v>
      </c>
      <c r="AC1627" t="s">
        <v>36</v>
      </c>
    </row>
    <row r="1628" spans="1:29" x14ac:dyDescent="0.25">
      <c r="A1628" t="str">
        <f>CONCATENATE("Q",ROUNDUP(MONTH(Table1[[#This Row],[Month]])/3,0))</f>
        <v>Q3</v>
      </c>
      <c r="B1628" s="14">
        <f>EOMONTH(Table1[[#This Row],[Credit Date]],-1)+1</f>
        <v>42583</v>
      </c>
      <c r="C1628" t="str">
        <f>CONCATENATE(Table1[[#This Row],[Issuer Last Name]],", ",Table1[[#This Row],[Issuer First Name]])</f>
        <v>No. 096, Employee</v>
      </c>
      <c r="D1628" t="str">
        <f>CONCATENATE(Table1[[#This Row],[Approver Last Name]],", ",Table1[[#This Row],[Approver First Name]])</f>
        <v>No. 046, Employee</v>
      </c>
      <c r="E1628" t="str">
        <f>CONCATENATE(Table1[[#This Row],[Customer Last Name]],", ",Table1[[#This Row],[Customer First Name]])</f>
        <v>No. 10683, Client</v>
      </c>
      <c r="F16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28" t="str">
        <f>IF(Table1[[#This Row],[Transaction Type]]="Maintenance","Non-Sales","Sales")</f>
        <v>Sales</v>
      </c>
      <c r="H1628" t="str">
        <f>IF(Table1[[#This Row],[Quarter]]="q2",1,"")</f>
        <v/>
      </c>
      <c r="I1628">
        <f>IF(Table1[[#This Row],[Quarter]]="q3",1,"")</f>
        <v>1</v>
      </c>
      <c r="J1628" t="str">
        <f>IF(Table1[[#This Row],[Quarter]]="Q2",Table1[[#This Row],[Credit Amount]],"")</f>
        <v/>
      </c>
      <c r="K1628">
        <f>IF(Table1[[#This Row],[Quarter]]="Q3",Table1[[#This Row],[Credit Amount]],"")</f>
        <v>-80.06</v>
      </c>
      <c r="L1628">
        <f>IF(Table1[[#This Row],[Transaction Type]]="Upgrade",Table1[[#This Row],[Credit Amount]],IF(Table1[[#This Row],[Transaction Type]]="Activation",Table1[[#This Row],[Credit Amount]],""))</f>
        <v>-80.06</v>
      </c>
      <c r="M1628" t="str">
        <f>IF(Table1[[#This Row],[Transaction Type]]="Maintenance",Table1[[#This Row],[Credit Amount]],"")</f>
        <v/>
      </c>
      <c r="N1628">
        <v>10096</v>
      </c>
      <c r="O1628" t="s">
        <v>2489</v>
      </c>
      <c r="P1628" t="s">
        <v>2585</v>
      </c>
      <c r="Q1628" t="s">
        <v>289</v>
      </c>
      <c r="R1628">
        <v>10046</v>
      </c>
      <c r="S1628" t="s">
        <v>2489</v>
      </c>
      <c r="T1628" t="s">
        <v>2535</v>
      </c>
      <c r="U1628" t="s">
        <v>290</v>
      </c>
      <c r="V1628" t="s">
        <v>103</v>
      </c>
      <c r="W1628">
        <v>100001682</v>
      </c>
      <c r="X1628">
        <v>8005550683</v>
      </c>
      <c r="Y1628" t="s">
        <v>2595</v>
      </c>
      <c r="Z1628" t="s">
        <v>3278</v>
      </c>
      <c r="AA1628" s="13">
        <v>-80.06</v>
      </c>
      <c r="AB1628" s="14">
        <v>42592</v>
      </c>
      <c r="AC1628" t="s">
        <v>37</v>
      </c>
    </row>
    <row r="1629" spans="1:29" x14ac:dyDescent="0.25">
      <c r="A1629" t="str">
        <f>CONCATENATE("Q",ROUNDUP(MONTH(Table1[[#This Row],[Month]])/3,0))</f>
        <v>Q3</v>
      </c>
      <c r="B1629" s="14">
        <f>EOMONTH(Table1[[#This Row],[Credit Date]],-1)+1</f>
        <v>42583</v>
      </c>
      <c r="C1629" t="str">
        <f>CONCATENATE(Table1[[#This Row],[Issuer Last Name]],", ",Table1[[#This Row],[Issuer First Name]])</f>
        <v>No. 096, Employee</v>
      </c>
      <c r="D1629" t="str">
        <f>CONCATENATE(Table1[[#This Row],[Approver Last Name]],", ",Table1[[#This Row],[Approver First Name]])</f>
        <v>No. 096, Employee</v>
      </c>
      <c r="E1629" t="str">
        <f>CONCATENATE(Table1[[#This Row],[Customer Last Name]],", ",Table1[[#This Row],[Customer First Name]])</f>
        <v>No. 10886, Client</v>
      </c>
      <c r="F1629" t="str">
        <f>IF(Table1[[#This Row],[Credit Amount]]&gt;-19.99,"Less than 19.99",IF(Table1[[#This Row],[Credit Amount]]=-20,"20",IF(Table1[[#This Row],[Credit Amount]]&gt;-49.98,"20.01-49.98",IF(Table1[[#This Row],[Credit Amount]]=-49.99,"49.99",IF(Table1[[#This Row],[Credit Amount]]=-50,"50",IF(Table1[[#This Row],[Credit Amount]]&lt;-50.01,"Greater than 50"))))))</f>
        <v>20.01-49.98</v>
      </c>
      <c r="G1629" t="str">
        <f>IF(Table1[[#This Row],[Transaction Type]]="Maintenance","Non-Sales","Sales")</f>
        <v>Sales</v>
      </c>
      <c r="H1629" t="str">
        <f>IF(Table1[[#This Row],[Quarter]]="q2",1,"")</f>
        <v/>
      </c>
      <c r="I1629">
        <f>IF(Table1[[#This Row],[Quarter]]="q3",1,"")</f>
        <v>1</v>
      </c>
      <c r="J1629" t="str">
        <f>IF(Table1[[#This Row],[Quarter]]="Q2",Table1[[#This Row],[Credit Amount]],"")</f>
        <v/>
      </c>
      <c r="K1629">
        <f>IF(Table1[[#This Row],[Quarter]]="Q3",Table1[[#This Row],[Credit Amount]],"")</f>
        <v>-20.86</v>
      </c>
      <c r="L1629">
        <f>IF(Table1[[#This Row],[Transaction Type]]="Upgrade",Table1[[#This Row],[Credit Amount]],IF(Table1[[#This Row],[Transaction Type]]="Activation",Table1[[#This Row],[Credit Amount]],""))</f>
        <v>-20.86</v>
      </c>
      <c r="M1629" t="str">
        <f>IF(Table1[[#This Row],[Transaction Type]]="Maintenance",Table1[[#This Row],[Credit Amount]],"")</f>
        <v/>
      </c>
      <c r="N1629">
        <v>10096</v>
      </c>
      <c r="O1629" t="s">
        <v>2489</v>
      </c>
      <c r="P1629" t="s">
        <v>2585</v>
      </c>
      <c r="Q1629" t="s">
        <v>289</v>
      </c>
      <c r="R1629">
        <v>10096</v>
      </c>
      <c r="S1629" t="s">
        <v>2489</v>
      </c>
      <c r="T1629" t="s">
        <v>2585</v>
      </c>
      <c r="U1629" t="s">
        <v>289</v>
      </c>
      <c r="V1629" t="s">
        <v>103</v>
      </c>
      <c r="W1629">
        <v>100001885</v>
      </c>
      <c r="X1629">
        <v>8005550886</v>
      </c>
      <c r="Y1629" t="s">
        <v>2595</v>
      </c>
      <c r="Z1629" t="s">
        <v>3481</v>
      </c>
      <c r="AA1629" s="13">
        <v>-20.86</v>
      </c>
      <c r="AB1629" s="14">
        <v>42594</v>
      </c>
      <c r="AC1629" t="s">
        <v>35</v>
      </c>
    </row>
    <row r="1630" spans="1:29" x14ac:dyDescent="0.25">
      <c r="A1630" t="str">
        <f>CONCATENATE("Q",ROUNDUP(MONTH(Table1[[#This Row],[Month]])/3,0))</f>
        <v>Q3</v>
      </c>
      <c r="B1630" s="14">
        <f>EOMONTH(Table1[[#This Row],[Credit Date]],-1)+1</f>
        <v>42583</v>
      </c>
      <c r="C1630" t="str">
        <f>CONCATENATE(Table1[[#This Row],[Issuer Last Name]],", ",Table1[[#This Row],[Issuer First Name]])</f>
        <v>No. 096, Employee</v>
      </c>
      <c r="D1630" t="str">
        <f>CONCATENATE(Table1[[#This Row],[Approver Last Name]],", ",Table1[[#This Row],[Approver First Name]])</f>
        <v>No. 096, Employee</v>
      </c>
      <c r="E1630" t="str">
        <f>CONCATENATE(Table1[[#This Row],[Customer Last Name]],", ",Table1[[#This Row],[Customer First Name]])</f>
        <v>No. 11210, Client</v>
      </c>
      <c r="F1630" t="str">
        <f>IF(Table1[[#This Row],[Credit Amount]]&gt;-19.99,"Less than 19.99",IF(Table1[[#This Row],[Credit Amount]]=-20,"20",IF(Table1[[#This Row],[Credit Amount]]&gt;-49.98,"20.01-49.98",IF(Table1[[#This Row],[Credit Amount]]=-49.99,"49.99",IF(Table1[[#This Row],[Credit Amount]]=-50,"50",IF(Table1[[#This Row],[Credit Amount]]&lt;-50.01,"Greater than 50"))))))</f>
        <v>Less than 19.99</v>
      </c>
      <c r="G1630" t="str">
        <f>IF(Table1[[#This Row],[Transaction Type]]="Maintenance","Non-Sales","Sales")</f>
        <v>Non-Sales</v>
      </c>
      <c r="H1630" t="str">
        <f>IF(Table1[[#This Row],[Quarter]]="q2",1,"")</f>
        <v/>
      </c>
      <c r="I1630">
        <f>IF(Table1[[#This Row],[Quarter]]="q3",1,"")</f>
        <v>1</v>
      </c>
      <c r="J1630" t="str">
        <f>IF(Table1[[#This Row],[Quarter]]="Q2",Table1[[#This Row],[Credit Amount]],"")</f>
        <v/>
      </c>
      <c r="K1630">
        <f>IF(Table1[[#This Row],[Quarter]]="Q3",Table1[[#This Row],[Credit Amount]],"")</f>
        <v>-9.41</v>
      </c>
      <c r="L1630" t="str">
        <f>IF(Table1[[#This Row],[Transaction Type]]="Upgrade",Table1[[#This Row],[Credit Amount]],IF(Table1[[#This Row],[Transaction Type]]="Activation",Table1[[#This Row],[Credit Amount]],""))</f>
        <v/>
      </c>
      <c r="M1630">
        <f>IF(Table1[[#This Row],[Transaction Type]]="Maintenance",Table1[[#This Row],[Credit Amount]],"")</f>
        <v>-9.41</v>
      </c>
      <c r="N1630">
        <v>10096</v>
      </c>
      <c r="O1630" t="s">
        <v>2489</v>
      </c>
      <c r="P1630" t="s">
        <v>2585</v>
      </c>
      <c r="Q1630" t="s">
        <v>289</v>
      </c>
      <c r="R1630">
        <v>10096</v>
      </c>
      <c r="S1630" t="s">
        <v>2489</v>
      </c>
      <c r="T1630" t="s">
        <v>2585</v>
      </c>
      <c r="U1630" t="s">
        <v>289</v>
      </c>
      <c r="V1630" t="s">
        <v>103</v>
      </c>
      <c r="W1630">
        <v>100002209</v>
      </c>
      <c r="X1630">
        <v>8005551210</v>
      </c>
      <c r="Y1630" t="s">
        <v>2595</v>
      </c>
      <c r="Z1630" t="s">
        <v>3805</v>
      </c>
      <c r="AA1630" s="13">
        <v>-9.41</v>
      </c>
      <c r="AB1630" s="14">
        <v>42607</v>
      </c>
      <c r="AC1630" t="s">
        <v>36</v>
      </c>
    </row>
    <row r="1631" spans="1:29" x14ac:dyDescent="0.25">
      <c r="A1631" t="str">
        <f>CONCATENATE("Q",ROUNDUP(MONTH(Table1[[#This Row],[Month]])/3,0))</f>
        <v>Q3</v>
      </c>
      <c r="B1631" s="14">
        <f>EOMONTH(Table1[[#This Row],[Credit Date]],-1)+1</f>
        <v>42583</v>
      </c>
      <c r="C1631" t="str">
        <f>CONCATENATE(Table1[[#This Row],[Issuer Last Name]],", ",Table1[[#This Row],[Issuer First Name]])</f>
        <v>No. 096, Employee</v>
      </c>
      <c r="D1631" t="str">
        <f>CONCATENATE(Table1[[#This Row],[Approver Last Name]],", ",Table1[[#This Row],[Approver First Name]])</f>
        <v>No. 046, Employee</v>
      </c>
      <c r="E1631" t="str">
        <f>CONCATENATE(Table1[[#This Row],[Customer Last Name]],", ",Table1[[#This Row],[Customer First Name]])</f>
        <v>No. 11804, Client</v>
      </c>
      <c r="F16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31" t="str">
        <f>IF(Table1[[#This Row],[Transaction Type]]="Maintenance","Non-Sales","Sales")</f>
        <v>Non-Sales</v>
      </c>
      <c r="H1631" t="str">
        <f>IF(Table1[[#This Row],[Quarter]]="q2",1,"")</f>
        <v/>
      </c>
      <c r="I1631">
        <f>IF(Table1[[#This Row],[Quarter]]="q3",1,"")</f>
        <v>1</v>
      </c>
      <c r="J1631" t="str">
        <f>IF(Table1[[#This Row],[Quarter]]="Q2",Table1[[#This Row],[Credit Amount]],"")</f>
        <v/>
      </c>
      <c r="K1631">
        <f>IF(Table1[[#This Row],[Quarter]]="Q3",Table1[[#This Row],[Credit Amount]],"")</f>
        <v>-62.68</v>
      </c>
      <c r="L1631" t="str">
        <f>IF(Table1[[#This Row],[Transaction Type]]="Upgrade",Table1[[#This Row],[Credit Amount]],IF(Table1[[#This Row],[Transaction Type]]="Activation",Table1[[#This Row],[Credit Amount]],""))</f>
        <v/>
      </c>
      <c r="M1631">
        <f>IF(Table1[[#This Row],[Transaction Type]]="Maintenance",Table1[[#This Row],[Credit Amount]],"")</f>
        <v>-62.68</v>
      </c>
      <c r="N1631">
        <v>10096</v>
      </c>
      <c r="O1631" t="s">
        <v>2489</v>
      </c>
      <c r="P1631" t="s">
        <v>2585</v>
      </c>
      <c r="Q1631" t="s">
        <v>289</v>
      </c>
      <c r="R1631">
        <v>10046</v>
      </c>
      <c r="S1631" t="s">
        <v>2489</v>
      </c>
      <c r="T1631" t="s">
        <v>2535</v>
      </c>
      <c r="U1631" t="s">
        <v>290</v>
      </c>
      <c r="V1631" t="s">
        <v>103</v>
      </c>
      <c r="W1631">
        <v>100002803</v>
      </c>
      <c r="X1631">
        <v>8005551804</v>
      </c>
      <c r="Y1631" t="s">
        <v>2595</v>
      </c>
      <c r="Z1631" t="s">
        <v>4399</v>
      </c>
      <c r="AA1631" s="13">
        <v>-62.68</v>
      </c>
      <c r="AB1631" s="14">
        <v>42608</v>
      </c>
      <c r="AC1631" t="s">
        <v>36</v>
      </c>
    </row>
    <row r="1632" spans="1:29" x14ac:dyDescent="0.25">
      <c r="A1632" t="str">
        <f>CONCATENATE("Q",ROUNDUP(MONTH(Table1[[#This Row],[Month]])/3,0))</f>
        <v>Q3</v>
      </c>
      <c r="B1632" s="14">
        <f>EOMONTH(Table1[[#This Row],[Credit Date]],-1)+1</f>
        <v>42583</v>
      </c>
      <c r="C1632" t="str">
        <f>CONCATENATE(Table1[[#This Row],[Issuer Last Name]],", ",Table1[[#This Row],[Issuer First Name]])</f>
        <v>No. 096, Employee</v>
      </c>
      <c r="D1632" t="str">
        <f>CONCATENATE(Table1[[#This Row],[Approver Last Name]],", ",Table1[[#This Row],[Approver First Name]])</f>
        <v>No. 096, Employee</v>
      </c>
      <c r="E1632" t="str">
        <f>CONCATENATE(Table1[[#This Row],[Customer Last Name]],", ",Table1[[#This Row],[Customer First Name]])</f>
        <v>No. 11711, Client</v>
      </c>
      <c r="F1632" t="str">
        <f>IF(Table1[[#This Row],[Credit Amount]]&gt;-19.99,"Less than 19.99",IF(Table1[[#This Row],[Credit Amount]]=-20,"20",IF(Table1[[#This Row],[Credit Amount]]&gt;-49.98,"20.01-49.98",IF(Table1[[#This Row],[Credit Amount]]=-49.99,"49.99",IF(Table1[[#This Row],[Credit Amount]]=-50,"50",IF(Table1[[#This Row],[Credit Amount]]&lt;-50.01,"Greater than 50"))))))</f>
        <v>20.01-49.98</v>
      </c>
      <c r="G1632" t="str">
        <f>IF(Table1[[#This Row],[Transaction Type]]="Maintenance","Non-Sales","Sales")</f>
        <v>Non-Sales</v>
      </c>
      <c r="H1632" t="str">
        <f>IF(Table1[[#This Row],[Quarter]]="q2",1,"")</f>
        <v/>
      </c>
      <c r="I1632">
        <f>IF(Table1[[#This Row],[Quarter]]="q3",1,"")</f>
        <v>1</v>
      </c>
      <c r="J1632" t="str">
        <f>IF(Table1[[#This Row],[Quarter]]="Q2",Table1[[#This Row],[Credit Amount]],"")</f>
        <v/>
      </c>
      <c r="K1632">
        <f>IF(Table1[[#This Row],[Quarter]]="Q3",Table1[[#This Row],[Credit Amount]],"")</f>
        <v>-44.81</v>
      </c>
      <c r="L1632" t="str">
        <f>IF(Table1[[#This Row],[Transaction Type]]="Upgrade",Table1[[#This Row],[Credit Amount]],IF(Table1[[#This Row],[Transaction Type]]="Activation",Table1[[#This Row],[Credit Amount]],""))</f>
        <v/>
      </c>
      <c r="M1632">
        <f>IF(Table1[[#This Row],[Transaction Type]]="Maintenance",Table1[[#This Row],[Credit Amount]],"")</f>
        <v>-44.81</v>
      </c>
      <c r="N1632">
        <v>10096</v>
      </c>
      <c r="O1632" t="s">
        <v>2489</v>
      </c>
      <c r="P1632" t="s">
        <v>2585</v>
      </c>
      <c r="Q1632" t="s">
        <v>289</v>
      </c>
      <c r="R1632">
        <v>10096</v>
      </c>
      <c r="S1632" t="s">
        <v>2489</v>
      </c>
      <c r="T1632" t="s">
        <v>2585</v>
      </c>
      <c r="U1632" t="s">
        <v>289</v>
      </c>
      <c r="V1632" t="s">
        <v>103</v>
      </c>
      <c r="W1632">
        <v>100002710</v>
      </c>
      <c r="X1632">
        <v>8005551711</v>
      </c>
      <c r="Y1632" t="s">
        <v>2595</v>
      </c>
      <c r="Z1632" t="s">
        <v>4306</v>
      </c>
      <c r="AA1632" s="13">
        <v>-44.81</v>
      </c>
      <c r="AB1632" s="14">
        <v>42609</v>
      </c>
      <c r="AC1632" t="s">
        <v>36</v>
      </c>
    </row>
    <row r="1633" spans="1:29" x14ac:dyDescent="0.25">
      <c r="A1633" t="str">
        <f>CONCATENATE("Q",ROUNDUP(MONTH(Table1[[#This Row],[Month]])/3,0))</f>
        <v>Q3</v>
      </c>
      <c r="B1633" s="14">
        <f>EOMONTH(Table1[[#This Row],[Credit Date]],-1)+1</f>
        <v>42614</v>
      </c>
      <c r="C1633" t="str">
        <f>CONCATENATE(Table1[[#This Row],[Issuer Last Name]],", ",Table1[[#This Row],[Issuer First Name]])</f>
        <v>No. 096, Employee</v>
      </c>
      <c r="D1633" t="str">
        <f>CONCATENATE(Table1[[#This Row],[Approver Last Name]],", ",Table1[[#This Row],[Approver First Name]])</f>
        <v>No. 096, Employee</v>
      </c>
      <c r="E1633" t="str">
        <f>CONCATENATE(Table1[[#This Row],[Customer Last Name]],", ",Table1[[#This Row],[Customer First Name]])</f>
        <v>No. 12021, Client</v>
      </c>
      <c r="F1633" t="str">
        <f>IF(Table1[[#This Row],[Credit Amount]]&gt;-19.99,"Less than 19.99",IF(Table1[[#This Row],[Credit Amount]]=-20,"20",IF(Table1[[#This Row],[Credit Amount]]&gt;-49.98,"20.01-49.98",IF(Table1[[#This Row],[Credit Amount]]=-49.99,"49.99",IF(Table1[[#This Row],[Credit Amount]]=-50,"50",IF(Table1[[#This Row],[Credit Amount]]&lt;-50.01,"Greater than 50"))))))</f>
        <v>20.01-49.98</v>
      </c>
      <c r="G1633" t="str">
        <f>IF(Table1[[#This Row],[Transaction Type]]="Maintenance","Non-Sales","Sales")</f>
        <v>Non-Sales</v>
      </c>
      <c r="H1633" t="str">
        <f>IF(Table1[[#This Row],[Quarter]]="q2",1,"")</f>
        <v/>
      </c>
      <c r="I1633">
        <f>IF(Table1[[#This Row],[Quarter]]="q3",1,"")</f>
        <v>1</v>
      </c>
      <c r="J1633" t="str">
        <f>IF(Table1[[#This Row],[Quarter]]="Q2",Table1[[#This Row],[Credit Amount]],"")</f>
        <v/>
      </c>
      <c r="K1633">
        <f>IF(Table1[[#This Row],[Quarter]]="Q3",Table1[[#This Row],[Credit Amount]],"")</f>
        <v>-38.880000000000003</v>
      </c>
      <c r="L1633" t="str">
        <f>IF(Table1[[#This Row],[Transaction Type]]="Upgrade",Table1[[#This Row],[Credit Amount]],IF(Table1[[#This Row],[Transaction Type]]="Activation",Table1[[#This Row],[Credit Amount]],""))</f>
        <v/>
      </c>
      <c r="M1633">
        <f>IF(Table1[[#This Row],[Transaction Type]]="Maintenance",Table1[[#This Row],[Credit Amount]],"")</f>
        <v>-38.880000000000003</v>
      </c>
      <c r="N1633">
        <v>10096</v>
      </c>
      <c r="O1633" t="s">
        <v>2489</v>
      </c>
      <c r="P1633" t="s">
        <v>2585</v>
      </c>
      <c r="Q1633" t="s">
        <v>289</v>
      </c>
      <c r="R1633">
        <v>10096</v>
      </c>
      <c r="S1633" t="s">
        <v>2489</v>
      </c>
      <c r="T1633" t="s">
        <v>2585</v>
      </c>
      <c r="U1633" t="s">
        <v>289</v>
      </c>
      <c r="V1633" t="s">
        <v>103</v>
      </c>
      <c r="W1633">
        <v>100003020</v>
      </c>
      <c r="X1633">
        <v>8005552021</v>
      </c>
      <c r="Y1633" t="s">
        <v>2595</v>
      </c>
      <c r="Z1633" t="s">
        <v>4616</v>
      </c>
      <c r="AA1633" s="13">
        <v>-38.880000000000003</v>
      </c>
      <c r="AB1633" s="14">
        <v>42614</v>
      </c>
      <c r="AC1633" t="s">
        <v>36</v>
      </c>
    </row>
    <row r="1634" spans="1:29" x14ac:dyDescent="0.25">
      <c r="A1634" t="str">
        <f>CONCATENATE("Q",ROUNDUP(MONTH(Table1[[#This Row],[Month]])/3,0))</f>
        <v>Q3</v>
      </c>
      <c r="B1634" s="14">
        <f>EOMONTH(Table1[[#This Row],[Credit Date]],-1)+1</f>
        <v>42614</v>
      </c>
      <c r="C1634" t="str">
        <f>CONCATENATE(Table1[[#This Row],[Issuer Last Name]],", ",Table1[[#This Row],[Issuer First Name]])</f>
        <v>No. 096, Employee</v>
      </c>
      <c r="D1634" t="str">
        <f>CONCATENATE(Table1[[#This Row],[Approver Last Name]],", ",Table1[[#This Row],[Approver First Name]])</f>
        <v>No. 046, Employee</v>
      </c>
      <c r="E1634" t="str">
        <f>CONCATENATE(Table1[[#This Row],[Customer Last Name]],", ",Table1[[#This Row],[Customer First Name]])</f>
        <v>No. 12965, Client</v>
      </c>
      <c r="F16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34" t="str">
        <f>IF(Table1[[#This Row],[Transaction Type]]="Maintenance","Non-Sales","Sales")</f>
        <v>Sales</v>
      </c>
      <c r="H1634" t="str">
        <f>IF(Table1[[#This Row],[Quarter]]="q2",1,"")</f>
        <v/>
      </c>
      <c r="I1634">
        <f>IF(Table1[[#This Row],[Quarter]]="q3",1,"")</f>
        <v>1</v>
      </c>
      <c r="J1634" t="str">
        <f>IF(Table1[[#This Row],[Quarter]]="Q2",Table1[[#This Row],[Credit Amount]],"")</f>
        <v/>
      </c>
      <c r="K1634">
        <f>IF(Table1[[#This Row],[Quarter]]="Q3",Table1[[#This Row],[Credit Amount]],"")</f>
        <v>-78.849999999999994</v>
      </c>
      <c r="L1634">
        <f>IF(Table1[[#This Row],[Transaction Type]]="Upgrade",Table1[[#This Row],[Credit Amount]],IF(Table1[[#This Row],[Transaction Type]]="Activation",Table1[[#This Row],[Credit Amount]],""))</f>
        <v>-78.849999999999994</v>
      </c>
      <c r="M1634" t="str">
        <f>IF(Table1[[#This Row],[Transaction Type]]="Maintenance",Table1[[#This Row],[Credit Amount]],"")</f>
        <v/>
      </c>
      <c r="N1634">
        <v>10096</v>
      </c>
      <c r="O1634" t="s">
        <v>2489</v>
      </c>
      <c r="P1634" t="s">
        <v>2585</v>
      </c>
      <c r="Q1634" t="s">
        <v>289</v>
      </c>
      <c r="R1634">
        <v>10046</v>
      </c>
      <c r="S1634" t="s">
        <v>2489</v>
      </c>
      <c r="T1634" t="s">
        <v>2535</v>
      </c>
      <c r="U1634" t="s">
        <v>290</v>
      </c>
      <c r="V1634" t="s">
        <v>103</v>
      </c>
      <c r="W1634">
        <v>100003964</v>
      </c>
      <c r="X1634">
        <v>8005552965</v>
      </c>
      <c r="Y1634" t="s">
        <v>2595</v>
      </c>
      <c r="Z1634" t="s">
        <v>5554</v>
      </c>
      <c r="AA1634" s="13">
        <v>-78.849999999999994</v>
      </c>
      <c r="AB1634" s="14">
        <v>42629</v>
      </c>
      <c r="AC1634" t="s">
        <v>37</v>
      </c>
    </row>
    <row r="1635" spans="1:29" x14ac:dyDescent="0.25">
      <c r="A1635" t="str">
        <f>CONCATENATE("Q",ROUNDUP(MONTH(Table1[[#This Row],[Month]])/3,0))</f>
        <v>Q3</v>
      </c>
      <c r="B1635" s="14">
        <f>EOMONTH(Table1[[#This Row],[Credit Date]],-1)+1</f>
        <v>42614</v>
      </c>
      <c r="C1635" t="str">
        <f>CONCATENATE(Table1[[#This Row],[Issuer Last Name]],", ",Table1[[#This Row],[Issuer First Name]])</f>
        <v>No. 096, Employee</v>
      </c>
      <c r="D1635" t="str">
        <f>CONCATENATE(Table1[[#This Row],[Approver Last Name]],", ",Table1[[#This Row],[Approver First Name]])</f>
        <v>No. 046, Employee</v>
      </c>
      <c r="E1635" t="str">
        <f>CONCATENATE(Table1[[#This Row],[Customer Last Name]],", ",Table1[[#This Row],[Customer First Name]])</f>
        <v>No. 11340, Client</v>
      </c>
      <c r="F16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35" t="str">
        <f>IF(Table1[[#This Row],[Transaction Type]]="Maintenance","Non-Sales","Sales")</f>
        <v>Non-Sales</v>
      </c>
      <c r="H1635" t="str">
        <f>IF(Table1[[#This Row],[Quarter]]="q2",1,"")</f>
        <v/>
      </c>
      <c r="I1635">
        <f>IF(Table1[[#This Row],[Quarter]]="q3",1,"")</f>
        <v>1</v>
      </c>
      <c r="J1635" t="str">
        <f>IF(Table1[[#This Row],[Quarter]]="Q2",Table1[[#This Row],[Credit Amount]],"")</f>
        <v/>
      </c>
      <c r="K1635">
        <f>IF(Table1[[#This Row],[Quarter]]="Q3",Table1[[#This Row],[Credit Amount]],"")</f>
        <v>-54.12</v>
      </c>
      <c r="L1635" t="str">
        <f>IF(Table1[[#This Row],[Transaction Type]]="Upgrade",Table1[[#This Row],[Credit Amount]],IF(Table1[[#This Row],[Transaction Type]]="Activation",Table1[[#This Row],[Credit Amount]],""))</f>
        <v/>
      </c>
      <c r="M1635">
        <f>IF(Table1[[#This Row],[Transaction Type]]="Maintenance",Table1[[#This Row],[Credit Amount]],"")</f>
        <v>-54.12</v>
      </c>
      <c r="N1635">
        <v>10096</v>
      </c>
      <c r="O1635" t="s">
        <v>2489</v>
      </c>
      <c r="P1635" t="s">
        <v>2585</v>
      </c>
      <c r="Q1635" t="s">
        <v>289</v>
      </c>
      <c r="R1635">
        <v>10046</v>
      </c>
      <c r="S1635" t="s">
        <v>2489</v>
      </c>
      <c r="T1635" t="s">
        <v>2535</v>
      </c>
      <c r="U1635" t="s">
        <v>290</v>
      </c>
      <c r="V1635" t="s">
        <v>103</v>
      </c>
      <c r="W1635">
        <v>100002339</v>
      </c>
      <c r="X1635">
        <v>8005551340</v>
      </c>
      <c r="Y1635" t="s">
        <v>2595</v>
      </c>
      <c r="Z1635" t="s">
        <v>3935</v>
      </c>
      <c r="AA1635" s="13">
        <v>-54.12</v>
      </c>
      <c r="AB1635" s="14">
        <v>42633</v>
      </c>
      <c r="AC1635" t="s">
        <v>36</v>
      </c>
    </row>
    <row r="1636" spans="1:29" x14ac:dyDescent="0.25">
      <c r="A1636" t="str">
        <f>CONCATENATE("Q",ROUNDUP(MONTH(Table1[[#This Row],[Month]])/3,0))</f>
        <v>Q3</v>
      </c>
      <c r="B1636" s="14">
        <f>EOMONTH(Table1[[#This Row],[Credit Date]],-1)+1</f>
        <v>42614</v>
      </c>
      <c r="C1636" t="str">
        <f>CONCATENATE(Table1[[#This Row],[Issuer Last Name]],", ",Table1[[#This Row],[Issuer First Name]])</f>
        <v>No. 096, Employee</v>
      </c>
      <c r="D1636" t="str">
        <f>CONCATENATE(Table1[[#This Row],[Approver Last Name]],", ",Table1[[#This Row],[Approver First Name]])</f>
        <v>No. 046, Employee</v>
      </c>
      <c r="E1636" t="str">
        <f>CONCATENATE(Table1[[#This Row],[Customer Last Name]],", ",Table1[[#This Row],[Customer First Name]])</f>
        <v>No. 13843, Client</v>
      </c>
      <c r="F16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36" t="str">
        <f>IF(Table1[[#This Row],[Transaction Type]]="Maintenance","Non-Sales","Sales")</f>
        <v>Non-Sales</v>
      </c>
      <c r="H1636" t="str">
        <f>IF(Table1[[#This Row],[Quarter]]="q2",1,"")</f>
        <v/>
      </c>
      <c r="I1636">
        <f>IF(Table1[[#This Row],[Quarter]]="q3",1,"")</f>
        <v>1</v>
      </c>
      <c r="J1636" t="str">
        <f>IF(Table1[[#This Row],[Quarter]]="Q2",Table1[[#This Row],[Credit Amount]],"")</f>
        <v/>
      </c>
      <c r="K1636">
        <f>IF(Table1[[#This Row],[Quarter]]="Q3",Table1[[#This Row],[Credit Amount]],"")</f>
        <v>-66.56</v>
      </c>
      <c r="L1636" t="str">
        <f>IF(Table1[[#This Row],[Transaction Type]]="Upgrade",Table1[[#This Row],[Credit Amount]],IF(Table1[[#This Row],[Transaction Type]]="Activation",Table1[[#This Row],[Credit Amount]],""))</f>
        <v/>
      </c>
      <c r="M1636">
        <f>IF(Table1[[#This Row],[Transaction Type]]="Maintenance",Table1[[#This Row],[Credit Amount]],"")</f>
        <v>-66.56</v>
      </c>
      <c r="N1636">
        <v>10096</v>
      </c>
      <c r="O1636" t="s">
        <v>2489</v>
      </c>
      <c r="P1636" t="s">
        <v>2585</v>
      </c>
      <c r="Q1636" t="s">
        <v>289</v>
      </c>
      <c r="R1636">
        <v>10046</v>
      </c>
      <c r="S1636" t="s">
        <v>2489</v>
      </c>
      <c r="T1636" t="s">
        <v>2535</v>
      </c>
      <c r="U1636" t="s">
        <v>290</v>
      </c>
      <c r="V1636" t="s">
        <v>103</v>
      </c>
      <c r="W1636">
        <v>100004842</v>
      </c>
      <c r="X1636">
        <v>8005553843</v>
      </c>
      <c r="Y1636" t="s">
        <v>2595</v>
      </c>
      <c r="Z1636" t="s">
        <v>6431</v>
      </c>
      <c r="AA1636" s="13">
        <v>-66.56</v>
      </c>
      <c r="AB1636" s="14">
        <v>42634</v>
      </c>
      <c r="AC1636" t="s">
        <v>36</v>
      </c>
    </row>
    <row r="1637" spans="1:29" x14ac:dyDescent="0.25">
      <c r="A1637" t="str">
        <f>CONCATENATE("Q",ROUNDUP(MONTH(Table1[[#This Row],[Month]])/3,0))</f>
        <v>Q3</v>
      </c>
      <c r="B1637" s="14">
        <f>EOMONTH(Table1[[#This Row],[Credit Date]],-1)+1</f>
        <v>42614</v>
      </c>
      <c r="C1637" t="str">
        <f>CONCATENATE(Table1[[#This Row],[Issuer Last Name]],", ",Table1[[#This Row],[Issuer First Name]])</f>
        <v>No. 096, Employee</v>
      </c>
      <c r="D1637" t="str">
        <f>CONCATENATE(Table1[[#This Row],[Approver Last Name]],", ",Table1[[#This Row],[Approver First Name]])</f>
        <v>No. 096, Employee</v>
      </c>
      <c r="E1637" t="str">
        <f>CONCATENATE(Table1[[#This Row],[Customer Last Name]],", ",Table1[[#This Row],[Customer First Name]])</f>
        <v>No. 11856, Client</v>
      </c>
      <c r="F1637" t="str">
        <f>IF(Table1[[#This Row],[Credit Amount]]&gt;-19.99,"Less than 19.99",IF(Table1[[#This Row],[Credit Amount]]=-20,"20",IF(Table1[[#This Row],[Credit Amount]]&gt;-49.98,"20.01-49.98",IF(Table1[[#This Row],[Credit Amount]]=-49.99,"49.99",IF(Table1[[#This Row],[Credit Amount]]=-50,"50",IF(Table1[[#This Row],[Credit Amount]]&lt;-50.01,"Greater than 50"))))))</f>
        <v>20.01-49.98</v>
      </c>
      <c r="G1637" t="str">
        <f>IF(Table1[[#This Row],[Transaction Type]]="Maintenance","Non-Sales","Sales")</f>
        <v>Sales</v>
      </c>
      <c r="H1637" t="str">
        <f>IF(Table1[[#This Row],[Quarter]]="q2",1,"")</f>
        <v/>
      </c>
      <c r="I1637">
        <f>IF(Table1[[#This Row],[Quarter]]="q3",1,"")</f>
        <v>1</v>
      </c>
      <c r="J1637" t="str">
        <f>IF(Table1[[#This Row],[Quarter]]="Q2",Table1[[#This Row],[Credit Amount]],"")</f>
        <v/>
      </c>
      <c r="K1637">
        <f>IF(Table1[[#This Row],[Quarter]]="Q3",Table1[[#This Row],[Credit Amount]],"")</f>
        <v>-24.58</v>
      </c>
      <c r="L1637">
        <f>IF(Table1[[#This Row],[Transaction Type]]="Upgrade",Table1[[#This Row],[Credit Amount]],IF(Table1[[#This Row],[Transaction Type]]="Activation",Table1[[#This Row],[Credit Amount]],""))</f>
        <v>-24.58</v>
      </c>
      <c r="M1637" t="str">
        <f>IF(Table1[[#This Row],[Transaction Type]]="Maintenance",Table1[[#This Row],[Credit Amount]],"")</f>
        <v/>
      </c>
      <c r="N1637">
        <v>10096</v>
      </c>
      <c r="O1637" t="s">
        <v>2489</v>
      </c>
      <c r="P1637" t="s">
        <v>2585</v>
      </c>
      <c r="Q1637" t="s">
        <v>289</v>
      </c>
      <c r="R1637">
        <v>10096</v>
      </c>
      <c r="S1637" t="s">
        <v>2489</v>
      </c>
      <c r="T1637" t="s">
        <v>2585</v>
      </c>
      <c r="U1637" t="s">
        <v>289</v>
      </c>
      <c r="V1637" t="s">
        <v>103</v>
      </c>
      <c r="W1637">
        <v>100002855</v>
      </c>
      <c r="X1637">
        <v>8005551856</v>
      </c>
      <c r="Y1637" t="s">
        <v>2595</v>
      </c>
      <c r="Z1637" t="s">
        <v>4451</v>
      </c>
      <c r="AA1637" s="13">
        <v>-24.58</v>
      </c>
      <c r="AB1637" s="14">
        <v>42634</v>
      </c>
      <c r="AC1637" t="s">
        <v>37</v>
      </c>
    </row>
    <row r="1638" spans="1:29" x14ac:dyDescent="0.25">
      <c r="A1638" t="str">
        <f>CONCATENATE("Q",ROUNDUP(MONTH(Table1[[#This Row],[Month]])/3,0))</f>
        <v>Q3</v>
      </c>
      <c r="B1638" s="14">
        <f>EOMONTH(Table1[[#This Row],[Credit Date]],-1)+1</f>
        <v>42614</v>
      </c>
      <c r="C1638" t="str">
        <f>CONCATENATE(Table1[[#This Row],[Issuer Last Name]],", ",Table1[[#This Row],[Issuer First Name]])</f>
        <v>No. 096, Employee</v>
      </c>
      <c r="D1638" t="str">
        <f>CONCATENATE(Table1[[#This Row],[Approver Last Name]],", ",Table1[[#This Row],[Approver First Name]])</f>
        <v>No. 046, Employee</v>
      </c>
      <c r="E1638" t="str">
        <f>CONCATENATE(Table1[[#This Row],[Customer Last Name]],", ",Table1[[#This Row],[Customer First Name]])</f>
        <v>No. 10472, Client</v>
      </c>
      <c r="F16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38" t="str">
        <f>IF(Table1[[#This Row],[Transaction Type]]="Maintenance","Non-Sales","Sales")</f>
        <v>Non-Sales</v>
      </c>
      <c r="H1638" t="str">
        <f>IF(Table1[[#This Row],[Quarter]]="q2",1,"")</f>
        <v/>
      </c>
      <c r="I1638">
        <f>IF(Table1[[#This Row],[Quarter]]="q3",1,"")</f>
        <v>1</v>
      </c>
      <c r="J1638" t="str">
        <f>IF(Table1[[#This Row],[Quarter]]="Q2",Table1[[#This Row],[Credit Amount]],"")</f>
        <v/>
      </c>
      <c r="K1638">
        <f>IF(Table1[[#This Row],[Quarter]]="Q3",Table1[[#This Row],[Credit Amount]],"")</f>
        <v>-88.55</v>
      </c>
      <c r="L1638" t="str">
        <f>IF(Table1[[#This Row],[Transaction Type]]="Upgrade",Table1[[#This Row],[Credit Amount]],IF(Table1[[#This Row],[Transaction Type]]="Activation",Table1[[#This Row],[Credit Amount]],""))</f>
        <v/>
      </c>
      <c r="M1638">
        <f>IF(Table1[[#This Row],[Transaction Type]]="Maintenance",Table1[[#This Row],[Credit Amount]],"")</f>
        <v>-88.55</v>
      </c>
      <c r="N1638">
        <v>10096</v>
      </c>
      <c r="O1638" t="s">
        <v>2489</v>
      </c>
      <c r="P1638" t="s">
        <v>2585</v>
      </c>
      <c r="Q1638" t="s">
        <v>289</v>
      </c>
      <c r="R1638">
        <v>10046</v>
      </c>
      <c r="S1638" t="s">
        <v>2489</v>
      </c>
      <c r="T1638" t="s">
        <v>2535</v>
      </c>
      <c r="U1638" t="s">
        <v>290</v>
      </c>
      <c r="V1638" t="s">
        <v>103</v>
      </c>
      <c r="W1638">
        <v>100001471</v>
      </c>
      <c r="X1638">
        <v>8005550472</v>
      </c>
      <c r="Y1638" t="s">
        <v>2595</v>
      </c>
      <c r="Z1638" t="s">
        <v>3067</v>
      </c>
      <c r="AA1638" s="13">
        <v>-88.55</v>
      </c>
      <c r="AB1638" s="14">
        <v>42638</v>
      </c>
      <c r="AC1638" t="s">
        <v>36</v>
      </c>
    </row>
    <row r="1639" spans="1:29" x14ac:dyDescent="0.25">
      <c r="A1639" t="str">
        <f>CONCATENATE("Q",ROUNDUP(MONTH(Table1[[#This Row],[Month]])/3,0))</f>
        <v>Q3</v>
      </c>
      <c r="B1639" s="14">
        <f>EOMONTH(Table1[[#This Row],[Credit Date]],-1)+1</f>
        <v>42614</v>
      </c>
      <c r="C1639" t="str">
        <f>CONCATENATE(Table1[[#This Row],[Issuer Last Name]],", ",Table1[[#This Row],[Issuer First Name]])</f>
        <v>No. 096, Employee</v>
      </c>
      <c r="D1639" t="str">
        <f>CONCATENATE(Table1[[#This Row],[Approver Last Name]],", ",Table1[[#This Row],[Approver First Name]])</f>
        <v>No. 046, Employee</v>
      </c>
      <c r="E1639" t="str">
        <f>CONCATENATE(Table1[[#This Row],[Customer Last Name]],", ",Table1[[#This Row],[Customer First Name]])</f>
        <v>No. 12358, Client</v>
      </c>
      <c r="F16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39" t="str">
        <f>IF(Table1[[#This Row],[Transaction Type]]="Maintenance","Non-Sales","Sales")</f>
        <v>Non-Sales</v>
      </c>
      <c r="H1639" t="str">
        <f>IF(Table1[[#This Row],[Quarter]]="q2",1,"")</f>
        <v/>
      </c>
      <c r="I1639">
        <f>IF(Table1[[#This Row],[Quarter]]="q3",1,"")</f>
        <v>1</v>
      </c>
      <c r="J1639" t="str">
        <f>IF(Table1[[#This Row],[Quarter]]="Q2",Table1[[#This Row],[Credit Amount]],"")</f>
        <v/>
      </c>
      <c r="K1639">
        <f>IF(Table1[[#This Row],[Quarter]]="Q3",Table1[[#This Row],[Credit Amount]],"")</f>
        <v>-70</v>
      </c>
      <c r="L1639" t="str">
        <f>IF(Table1[[#This Row],[Transaction Type]]="Upgrade",Table1[[#This Row],[Credit Amount]],IF(Table1[[#This Row],[Transaction Type]]="Activation",Table1[[#This Row],[Credit Amount]],""))</f>
        <v/>
      </c>
      <c r="M1639">
        <f>IF(Table1[[#This Row],[Transaction Type]]="Maintenance",Table1[[#This Row],[Credit Amount]],"")</f>
        <v>-70</v>
      </c>
      <c r="N1639">
        <v>10096</v>
      </c>
      <c r="O1639" t="s">
        <v>2489</v>
      </c>
      <c r="P1639" t="s">
        <v>2585</v>
      </c>
      <c r="Q1639" t="s">
        <v>289</v>
      </c>
      <c r="R1639">
        <v>10046</v>
      </c>
      <c r="S1639" t="s">
        <v>2489</v>
      </c>
      <c r="T1639" t="s">
        <v>2535</v>
      </c>
      <c r="U1639" t="s">
        <v>290</v>
      </c>
      <c r="V1639" t="s">
        <v>103</v>
      </c>
      <c r="W1639">
        <v>100003357</v>
      </c>
      <c r="X1639">
        <v>8005552358</v>
      </c>
      <c r="Y1639" t="s">
        <v>2595</v>
      </c>
      <c r="Z1639" t="s">
        <v>4953</v>
      </c>
      <c r="AA1639" s="13">
        <v>-70</v>
      </c>
      <c r="AB1639" s="14">
        <v>42639</v>
      </c>
      <c r="AC1639" t="s">
        <v>36</v>
      </c>
    </row>
    <row r="1640" spans="1:29" x14ac:dyDescent="0.25">
      <c r="A1640" t="str">
        <f>CONCATENATE("Q",ROUNDUP(MONTH(Table1[[#This Row],[Month]])/3,0))</f>
        <v>Q3</v>
      </c>
      <c r="B1640" s="14">
        <f>EOMONTH(Table1[[#This Row],[Credit Date]],-1)+1</f>
        <v>42614</v>
      </c>
      <c r="C1640" t="str">
        <f>CONCATENATE(Table1[[#This Row],[Issuer Last Name]],", ",Table1[[#This Row],[Issuer First Name]])</f>
        <v>No. 096, Employee</v>
      </c>
      <c r="D1640" t="str">
        <f>CONCATENATE(Table1[[#This Row],[Approver Last Name]],", ",Table1[[#This Row],[Approver First Name]])</f>
        <v>No. 096, Employee</v>
      </c>
      <c r="E1640" t="str">
        <f>CONCATENATE(Table1[[#This Row],[Customer Last Name]],", ",Table1[[#This Row],[Customer First Name]])</f>
        <v>No. 12550, Client</v>
      </c>
      <c r="F1640" t="str">
        <f>IF(Table1[[#This Row],[Credit Amount]]&gt;-19.99,"Less than 19.99",IF(Table1[[#This Row],[Credit Amount]]=-20,"20",IF(Table1[[#This Row],[Credit Amount]]&gt;-49.98,"20.01-49.98",IF(Table1[[#This Row],[Credit Amount]]=-49.99,"49.99",IF(Table1[[#This Row],[Credit Amount]]=-50,"50",IF(Table1[[#This Row],[Credit Amount]]&lt;-50.01,"Greater than 50"))))))</f>
        <v>Less than 19.99</v>
      </c>
      <c r="G1640" t="str">
        <f>IF(Table1[[#This Row],[Transaction Type]]="Maintenance","Non-Sales","Sales")</f>
        <v>Non-Sales</v>
      </c>
      <c r="H1640" t="str">
        <f>IF(Table1[[#This Row],[Quarter]]="q2",1,"")</f>
        <v/>
      </c>
      <c r="I1640">
        <f>IF(Table1[[#This Row],[Quarter]]="q3",1,"")</f>
        <v>1</v>
      </c>
      <c r="J1640" t="str">
        <f>IF(Table1[[#This Row],[Quarter]]="Q2",Table1[[#This Row],[Credit Amount]],"")</f>
        <v/>
      </c>
      <c r="K1640">
        <f>IF(Table1[[#This Row],[Quarter]]="Q3",Table1[[#This Row],[Credit Amount]],"")</f>
        <v>-6.5</v>
      </c>
      <c r="L1640" t="str">
        <f>IF(Table1[[#This Row],[Transaction Type]]="Upgrade",Table1[[#This Row],[Credit Amount]],IF(Table1[[#This Row],[Transaction Type]]="Activation",Table1[[#This Row],[Credit Amount]],""))</f>
        <v/>
      </c>
      <c r="M1640">
        <f>IF(Table1[[#This Row],[Transaction Type]]="Maintenance",Table1[[#This Row],[Credit Amount]],"")</f>
        <v>-6.5</v>
      </c>
      <c r="N1640">
        <v>10096</v>
      </c>
      <c r="O1640" t="s">
        <v>2489</v>
      </c>
      <c r="P1640" t="s">
        <v>2585</v>
      </c>
      <c r="Q1640" t="s">
        <v>289</v>
      </c>
      <c r="R1640">
        <v>10096</v>
      </c>
      <c r="S1640" t="s">
        <v>2489</v>
      </c>
      <c r="T1640" t="s">
        <v>2585</v>
      </c>
      <c r="U1640" t="s">
        <v>289</v>
      </c>
      <c r="V1640" t="s">
        <v>103</v>
      </c>
      <c r="W1640">
        <v>100003549</v>
      </c>
      <c r="X1640">
        <v>8005552550</v>
      </c>
      <c r="Y1640" t="s">
        <v>2595</v>
      </c>
      <c r="Z1640" t="s">
        <v>5145</v>
      </c>
      <c r="AA1640" s="13">
        <v>-6.5</v>
      </c>
      <c r="AB1640" s="14">
        <v>42641</v>
      </c>
      <c r="AC1640" t="s">
        <v>36</v>
      </c>
    </row>
    <row r="1641" spans="1:29" x14ac:dyDescent="0.25">
      <c r="A1641" t="str">
        <f>CONCATENATE("Q",ROUNDUP(MONTH(Table1[[#This Row],[Month]])/3,0))</f>
        <v>Q2</v>
      </c>
      <c r="B1641" s="14">
        <f>EOMONTH(Table1[[#This Row],[Credit Date]],-1)+1</f>
        <v>42461</v>
      </c>
      <c r="C1641" t="str">
        <f>CONCATENATE(Table1[[#This Row],[Issuer Last Name]],", ",Table1[[#This Row],[Issuer First Name]])</f>
        <v>No. 001, Employee</v>
      </c>
      <c r="D1641" t="str">
        <f>CONCATENATE(Table1[[#This Row],[Approver Last Name]],", ",Table1[[#This Row],[Approver First Name]])</f>
        <v>No. 046, Employee</v>
      </c>
      <c r="E1641" t="str">
        <f>CONCATENATE(Table1[[#This Row],[Customer Last Name]],", ",Table1[[#This Row],[Customer First Name]])</f>
        <v>No. 12294, Client</v>
      </c>
      <c r="F16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41" t="str">
        <f>IF(Table1[[#This Row],[Transaction Type]]="Maintenance","Non-Sales","Sales")</f>
        <v>Non-Sales</v>
      </c>
      <c r="H1641">
        <f>IF(Table1[[#This Row],[Quarter]]="q2",1,"")</f>
        <v>1</v>
      </c>
      <c r="I1641" t="str">
        <f>IF(Table1[[#This Row],[Quarter]]="q3",1,"")</f>
        <v/>
      </c>
      <c r="J1641">
        <f>IF(Table1[[#This Row],[Quarter]]="Q2",Table1[[#This Row],[Credit Amount]],"")</f>
        <v>-77.86</v>
      </c>
      <c r="K1641" t="str">
        <f>IF(Table1[[#This Row],[Quarter]]="Q3",Table1[[#This Row],[Credit Amount]],"")</f>
        <v/>
      </c>
      <c r="L1641" t="str">
        <f>IF(Table1[[#This Row],[Transaction Type]]="Upgrade",Table1[[#This Row],[Credit Amount]],IF(Table1[[#This Row],[Transaction Type]]="Activation",Table1[[#This Row],[Credit Amount]],""))</f>
        <v/>
      </c>
      <c r="M1641">
        <f>IF(Table1[[#This Row],[Transaction Type]]="Maintenance",Table1[[#This Row],[Credit Amount]],"")</f>
        <v>-77.86</v>
      </c>
      <c r="N1641">
        <v>10001</v>
      </c>
      <c r="O1641" t="s">
        <v>2489</v>
      </c>
      <c r="P1641" t="s">
        <v>2490</v>
      </c>
      <c r="Q1641" t="s">
        <v>289</v>
      </c>
      <c r="R1641">
        <v>10046</v>
      </c>
      <c r="S1641" t="s">
        <v>2489</v>
      </c>
      <c r="T1641" t="s">
        <v>2535</v>
      </c>
      <c r="U1641" t="s">
        <v>290</v>
      </c>
      <c r="V1641" t="s">
        <v>103</v>
      </c>
      <c r="W1641">
        <v>100003293</v>
      </c>
      <c r="X1641">
        <v>8005552294</v>
      </c>
      <c r="Y1641" t="s">
        <v>2595</v>
      </c>
      <c r="Z1641" t="s">
        <v>4889</v>
      </c>
      <c r="AA1641" s="13">
        <v>-77.86</v>
      </c>
      <c r="AB1641" s="14">
        <v>42461</v>
      </c>
      <c r="AC1641" t="s">
        <v>36</v>
      </c>
    </row>
    <row r="1642" spans="1:29" x14ac:dyDescent="0.25">
      <c r="A1642" t="str">
        <f>CONCATENATE("Q",ROUNDUP(MONTH(Table1[[#This Row],[Month]])/3,0))</f>
        <v>Q2</v>
      </c>
      <c r="B1642" s="14">
        <f>EOMONTH(Table1[[#This Row],[Credit Date]],-1)+1</f>
        <v>42461</v>
      </c>
      <c r="C1642" t="str">
        <f>CONCATENATE(Table1[[#This Row],[Issuer Last Name]],", ",Table1[[#This Row],[Issuer First Name]])</f>
        <v>No. 001, Employee</v>
      </c>
      <c r="D1642" t="str">
        <f>CONCATENATE(Table1[[#This Row],[Approver Last Name]],", ",Table1[[#This Row],[Approver First Name]])</f>
        <v>No. 046, Employee</v>
      </c>
      <c r="E1642" t="str">
        <f>CONCATENATE(Table1[[#This Row],[Customer Last Name]],", ",Table1[[#This Row],[Customer First Name]])</f>
        <v>No. 11358, Client</v>
      </c>
      <c r="F1642" t="str">
        <f>IF(Table1[[#This Row],[Credit Amount]]&gt;-19.99,"Less than 19.99",IF(Table1[[#This Row],[Credit Amount]]=-20,"20",IF(Table1[[#This Row],[Credit Amount]]&gt;-49.98,"20.01-49.98",IF(Table1[[#This Row],[Credit Amount]]=-49.99,"49.99",IF(Table1[[#This Row],[Credit Amount]]=-50,"50",IF(Table1[[#This Row],[Credit Amount]]&lt;-50.01,"Greater than 50"))))))</f>
        <v>20.01-49.98</v>
      </c>
      <c r="G1642" t="str">
        <f>IF(Table1[[#This Row],[Transaction Type]]="Maintenance","Non-Sales","Sales")</f>
        <v>Sales</v>
      </c>
      <c r="H1642">
        <f>IF(Table1[[#This Row],[Quarter]]="q2",1,"")</f>
        <v>1</v>
      </c>
      <c r="I1642" t="str">
        <f>IF(Table1[[#This Row],[Quarter]]="q3",1,"")</f>
        <v/>
      </c>
      <c r="J1642">
        <f>IF(Table1[[#This Row],[Quarter]]="Q2",Table1[[#This Row],[Credit Amount]],"")</f>
        <v>-21.1</v>
      </c>
      <c r="K1642" t="str">
        <f>IF(Table1[[#This Row],[Quarter]]="Q3",Table1[[#This Row],[Credit Amount]],"")</f>
        <v/>
      </c>
      <c r="L1642">
        <f>IF(Table1[[#This Row],[Transaction Type]]="Upgrade",Table1[[#This Row],[Credit Amount]],IF(Table1[[#This Row],[Transaction Type]]="Activation",Table1[[#This Row],[Credit Amount]],""))</f>
        <v>-21.1</v>
      </c>
      <c r="M1642" t="str">
        <f>IF(Table1[[#This Row],[Transaction Type]]="Maintenance",Table1[[#This Row],[Credit Amount]],"")</f>
        <v/>
      </c>
      <c r="N1642">
        <v>10001</v>
      </c>
      <c r="O1642" t="s">
        <v>2489</v>
      </c>
      <c r="P1642" t="s">
        <v>2490</v>
      </c>
      <c r="Q1642" t="s">
        <v>289</v>
      </c>
      <c r="R1642">
        <v>10046</v>
      </c>
      <c r="S1642" t="s">
        <v>2489</v>
      </c>
      <c r="T1642" t="s">
        <v>2535</v>
      </c>
      <c r="U1642" t="s">
        <v>290</v>
      </c>
      <c r="V1642" t="s">
        <v>103</v>
      </c>
      <c r="W1642">
        <v>100002357</v>
      </c>
      <c r="X1642">
        <v>8005551358</v>
      </c>
      <c r="Y1642" t="s">
        <v>2595</v>
      </c>
      <c r="Z1642" t="s">
        <v>3953</v>
      </c>
      <c r="AA1642" s="13">
        <v>-21.1</v>
      </c>
      <c r="AB1642" s="14">
        <v>42465</v>
      </c>
      <c r="AC1642" t="s">
        <v>37</v>
      </c>
    </row>
    <row r="1643" spans="1:29" x14ac:dyDescent="0.25">
      <c r="A1643" t="str">
        <f>CONCATENATE("Q",ROUNDUP(MONTH(Table1[[#This Row],[Month]])/3,0))</f>
        <v>Q2</v>
      </c>
      <c r="B1643" s="14">
        <f>EOMONTH(Table1[[#This Row],[Credit Date]],-1)+1</f>
        <v>42461</v>
      </c>
      <c r="C1643" t="str">
        <f>CONCATENATE(Table1[[#This Row],[Issuer Last Name]],", ",Table1[[#This Row],[Issuer First Name]])</f>
        <v>No. 001, Employee</v>
      </c>
      <c r="D1643" t="str">
        <f>CONCATENATE(Table1[[#This Row],[Approver Last Name]],", ",Table1[[#This Row],[Approver First Name]])</f>
        <v>No. 046, Employee</v>
      </c>
      <c r="E1643" t="str">
        <f>CONCATENATE(Table1[[#This Row],[Customer Last Name]],", ",Table1[[#This Row],[Customer First Name]])</f>
        <v>No. 12437, Client</v>
      </c>
      <c r="F16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43" t="str">
        <f>IF(Table1[[#This Row],[Transaction Type]]="Maintenance","Non-Sales","Sales")</f>
        <v>Sales</v>
      </c>
      <c r="H1643">
        <f>IF(Table1[[#This Row],[Quarter]]="q2",1,"")</f>
        <v>1</v>
      </c>
      <c r="I1643" t="str">
        <f>IF(Table1[[#This Row],[Quarter]]="q3",1,"")</f>
        <v/>
      </c>
      <c r="J1643">
        <f>IF(Table1[[#This Row],[Quarter]]="Q2",Table1[[#This Row],[Credit Amount]],"")</f>
        <v>-74.209999999999994</v>
      </c>
      <c r="K1643" t="str">
        <f>IF(Table1[[#This Row],[Quarter]]="Q3",Table1[[#This Row],[Credit Amount]],"")</f>
        <v/>
      </c>
      <c r="L1643">
        <f>IF(Table1[[#This Row],[Transaction Type]]="Upgrade",Table1[[#This Row],[Credit Amount]],IF(Table1[[#This Row],[Transaction Type]]="Activation",Table1[[#This Row],[Credit Amount]],""))</f>
        <v>-74.209999999999994</v>
      </c>
      <c r="M1643" t="str">
        <f>IF(Table1[[#This Row],[Transaction Type]]="Maintenance",Table1[[#This Row],[Credit Amount]],"")</f>
        <v/>
      </c>
      <c r="N1643">
        <v>10001</v>
      </c>
      <c r="O1643" t="s">
        <v>2489</v>
      </c>
      <c r="P1643" t="s">
        <v>2490</v>
      </c>
      <c r="Q1643" t="s">
        <v>289</v>
      </c>
      <c r="R1643">
        <v>10046</v>
      </c>
      <c r="S1643" t="s">
        <v>2489</v>
      </c>
      <c r="T1643" t="s">
        <v>2535</v>
      </c>
      <c r="U1643" t="s">
        <v>290</v>
      </c>
      <c r="V1643" t="s">
        <v>103</v>
      </c>
      <c r="W1643">
        <v>100003436</v>
      </c>
      <c r="X1643">
        <v>8005552437</v>
      </c>
      <c r="Y1643" t="s">
        <v>2595</v>
      </c>
      <c r="Z1643" t="s">
        <v>5032</v>
      </c>
      <c r="AA1643" s="13">
        <v>-74.209999999999994</v>
      </c>
      <c r="AB1643" s="14">
        <v>42469</v>
      </c>
      <c r="AC1643" t="s">
        <v>37</v>
      </c>
    </row>
    <row r="1644" spans="1:29" x14ac:dyDescent="0.25">
      <c r="A1644" t="str">
        <f>CONCATENATE("Q",ROUNDUP(MONTH(Table1[[#This Row],[Month]])/3,0))</f>
        <v>Q2</v>
      </c>
      <c r="B1644" s="14">
        <f>EOMONTH(Table1[[#This Row],[Credit Date]],-1)+1</f>
        <v>42461</v>
      </c>
      <c r="C1644" t="str">
        <f>CONCATENATE(Table1[[#This Row],[Issuer Last Name]],", ",Table1[[#This Row],[Issuer First Name]])</f>
        <v>No. 001, Employee</v>
      </c>
      <c r="D1644" t="str">
        <f>CONCATENATE(Table1[[#This Row],[Approver Last Name]],", ",Table1[[#This Row],[Approver First Name]])</f>
        <v>No. 046, Employee</v>
      </c>
      <c r="E1644" t="str">
        <f>CONCATENATE(Table1[[#This Row],[Customer Last Name]],", ",Table1[[#This Row],[Customer First Name]])</f>
        <v>No. 12293, Client</v>
      </c>
      <c r="F1644" t="str">
        <f>IF(Table1[[#This Row],[Credit Amount]]&gt;-19.99,"Less than 19.99",IF(Table1[[#This Row],[Credit Amount]]=-20,"20",IF(Table1[[#This Row],[Credit Amount]]&gt;-49.98,"20.01-49.98",IF(Table1[[#This Row],[Credit Amount]]=-49.99,"49.99",IF(Table1[[#This Row],[Credit Amount]]=-50,"50",IF(Table1[[#This Row],[Credit Amount]]&lt;-50.01,"Greater than 50"))))))</f>
        <v>Less than 19.99</v>
      </c>
      <c r="G1644" t="str">
        <f>IF(Table1[[#This Row],[Transaction Type]]="Maintenance","Non-Sales","Sales")</f>
        <v>Non-Sales</v>
      </c>
      <c r="H1644">
        <f>IF(Table1[[#This Row],[Quarter]]="q2",1,"")</f>
        <v>1</v>
      </c>
      <c r="I1644" t="str">
        <f>IF(Table1[[#This Row],[Quarter]]="q3",1,"")</f>
        <v/>
      </c>
      <c r="J1644">
        <f>IF(Table1[[#This Row],[Quarter]]="Q2",Table1[[#This Row],[Credit Amount]],"")</f>
        <v>-13.41</v>
      </c>
      <c r="K1644" t="str">
        <f>IF(Table1[[#This Row],[Quarter]]="Q3",Table1[[#This Row],[Credit Amount]],"")</f>
        <v/>
      </c>
      <c r="L1644" t="str">
        <f>IF(Table1[[#This Row],[Transaction Type]]="Upgrade",Table1[[#This Row],[Credit Amount]],IF(Table1[[#This Row],[Transaction Type]]="Activation",Table1[[#This Row],[Credit Amount]],""))</f>
        <v/>
      </c>
      <c r="M1644">
        <f>IF(Table1[[#This Row],[Transaction Type]]="Maintenance",Table1[[#This Row],[Credit Amount]],"")</f>
        <v>-13.41</v>
      </c>
      <c r="N1644">
        <v>10001</v>
      </c>
      <c r="O1644" t="s">
        <v>2489</v>
      </c>
      <c r="P1644" t="s">
        <v>2490</v>
      </c>
      <c r="Q1644" t="s">
        <v>289</v>
      </c>
      <c r="R1644">
        <v>10046</v>
      </c>
      <c r="S1644" t="s">
        <v>2489</v>
      </c>
      <c r="T1644" t="s">
        <v>2535</v>
      </c>
      <c r="U1644" t="s">
        <v>290</v>
      </c>
      <c r="V1644" t="s">
        <v>103</v>
      </c>
      <c r="W1644">
        <v>100003292</v>
      </c>
      <c r="X1644">
        <v>8005552293</v>
      </c>
      <c r="Y1644" t="s">
        <v>2595</v>
      </c>
      <c r="Z1644" t="s">
        <v>4888</v>
      </c>
      <c r="AA1644" s="13">
        <v>-13.41</v>
      </c>
      <c r="AB1644" s="14">
        <v>42470</v>
      </c>
      <c r="AC1644" t="s">
        <v>36</v>
      </c>
    </row>
    <row r="1645" spans="1:29" x14ac:dyDescent="0.25">
      <c r="A1645" t="str">
        <f>CONCATENATE("Q",ROUNDUP(MONTH(Table1[[#This Row],[Month]])/3,0))</f>
        <v>Q2</v>
      </c>
      <c r="B1645" s="14">
        <f>EOMONTH(Table1[[#This Row],[Credit Date]],-1)+1</f>
        <v>42461</v>
      </c>
      <c r="C1645" t="str">
        <f>CONCATENATE(Table1[[#This Row],[Issuer Last Name]],", ",Table1[[#This Row],[Issuer First Name]])</f>
        <v>No. 001, Employee</v>
      </c>
      <c r="D1645" t="str">
        <f>CONCATENATE(Table1[[#This Row],[Approver Last Name]],", ",Table1[[#This Row],[Approver First Name]])</f>
        <v>No. 046, Employee</v>
      </c>
      <c r="E1645" t="str">
        <f>CONCATENATE(Table1[[#This Row],[Customer Last Name]],", ",Table1[[#This Row],[Customer First Name]])</f>
        <v>No. 10318, Client</v>
      </c>
      <c r="F1645" t="str">
        <f>IF(Table1[[#This Row],[Credit Amount]]&gt;-19.99,"Less than 19.99",IF(Table1[[#This Row],[Credit Amount]]=-20,"20",IF(Table1[[#This Row],[Credit Amount]]&gt;-49.98,"20.01-49.98",IF(Table1[[#This Row],[Credit Amount]]=-49.99,"49.99",IF(Table1[[#This Row],[Credit Amount]]=-50,"50",IF(Table1[[#This Row],[Credit Amount]]&lt;-50.01,"Greater than 50"))))))</f>
        <v>20.01-49.98</v>
      </c>
      <c r="G1645" t="str">
        <f>IF(Table1[[#This Row],[Transaction Type]]="Maintenance","Non-Sales","Sales")</f>
        <v>Non-Sales</v>
      </c>
      <c r="H1645">
        <f>IF(Table1[[#This Row],[Quarter]]="q2",1,"")</f>
        <v>1</v>
      </c>
      <c r="I1645" t="str">
        <f>IF(Table1[[#This Row],[Quarter]]="q3",1,"")</f>
        <v/>
      </c>
      <c r="J1645">
        <f>IF(Table1[[#This Row],[Quarter]]="Q2",Table1[[#This Row],[Credit Amount]],"")</f>
        <v>-35.72</v>
      </c>
      <c r="K1645" t="str">
        <f>IF(Table1[[#This Row],[Quarter]]="Q3",Table1[[#This Row],[Credit Amount]],"")</f>
        <v/>
      </c>
      <c r="L1645" t="str">
        <f>IF(Table1[[#This Row],[Transaction Type]]="Upgrade",Table1[[#This Row],[Credit Amount]],IF(Table1[[#This Row],[Transaction Type]]="Activation",Table1[[#This Row],[Credit Amount]],""))</f>
        <v/>
      </c>
      <c r="M1645">
        <f>IF(Table1[[#This Row],[Transaction Type]]="Maintenance",Table1[[#This Row],[Credit Amount]],"")</f>
        <v>-35.72</v>
      </c>
      <c r="N1645">
        <v>10001</v>
      </c>
      <c r="O1645" t="s">
        <v>2489</v>
      </c>
      <c r="P1645" t="s">
        <v>2490</v>
      </c>
      <c r="Q1645" t="s">
        <v>289</v>
      </c>
      <c r="R1645">
        <v>10046</v>
      </c>
      <c r="S1645" t="s">
        <v>2489</v>
      </c>
      <c r="T1645" t="s">
        <v>2535</v>
      </c>
      <c r="U1645" t="s">
        <v>290</v>
      </c>
      <c r="V1645" t="s">
        <v>103</v>
      </c>
      <c r="W1645">
        <v>100001317</v>
      </c>
      <c r="X1645">
        <v>8005550318</v>
      </c>
      <c r="Y1645" t="s">
        <v>2595</v>
      </c>
      <c r="Z1645" t="s">
        <v>2913</v>
      </c>
      <c r="AA1645" s="13">
        <v>-35.72</v>
      </c>
      <c r="AB1645" s="14">
        <v>42472</v>
      </c>
      <c r="AC1645" t="s">
        <v>36</v>
      </c>
    </row>
    <row r="1646" spans="1:29" x14ac:dyDescent="0.25">
      <c r="A1646" t="str">
        <f>CONCATENATE("Q",ROUNDUP(MONTH(Table1[[#This Row],[Month]])/3,0))</f>
        <v>Q2</v>
      </c>
      <c r="B1646" s="14">
        <f>EOMONTH(Table1[[#This Row],[Credit Date]],-1)+1</f>
        <v>42461</v>
      </c>
      <c r="C1646" t="str">
        <f>CONCATENATE(Table1[[#This Row],[Issuer Last Name]],", ",Table1[[#This Row],[Issuer First Name]])</f>
        <v>No. 001, Employee</v>
      </c>
      <c r="D1646" t="str">
        <f>CONCATENATE(Table1[[#This Row],[Approver Last Name]],", ",Table1[[#This Row],[Approver First Name]])</f>
        <v>No. 046, Employee</v>
      </c>
      <c r="E1646" t="str">
        <f>CONCATENATE(Table1[[#This Row],[Customer Last Name]],", ",Table1[[#This Row],[Customer First Name]])</f>
        <v>No. 12877, Client</v>
      </c>
      <c r="F1646" t="str">
        <f>IF(Table1[[#This Row],[Credit Amount]]&gt;-19.99,"Less than 19.99",IF(Table1[[#This Row],[Credit Amount]]=-20,"20",IF(Table1[[#This Row],[Credit Amount]]&gt;-49.98,"20.01-49.98",IF(Table1[[#This Row],[Credit Amount]]=-49.99,"49.99",IF(Table1[[#This Row],[Credit Amount]]=-50,"50",IF(Table1[[#This Row],[Credit Amount]]&lt;-50.01,"Greater than 50"))))))</f>
        <v>20.01-49.98</v>
      </c>
      <c r="G1646" t="str">
        <f>IF(Table1[[#This Row],[Transaction Type]]="Maintenance","Non-Sales","Sales")</f>
        <v>Non-Sales</v>
      </c>
      <c r="H1646">
        <f>IF(Table1[[#This Row],[Quarter]]="q2",1,"")</f>
        <v>1</v>
      </c>
      <c r="I1646" t="str">
        <f>IF(Table1[[#This Row],[Quarter]]="q3",1,"")</f>
        <v/>
      </c>
      <c r="J1646">
        <f>IF(Table1[[#This Row],[Quarter]]="Q2",Table1[[#This Row],[Credit Amount]],"")</f>
        <v>-46.31</v>
      </c>
      <c r="K1646" t="str">
        <f>IF(Table1[[#This Row],[Quarter]]="Q3",Table1[[#This Row],[Credit Amount]],"")</f>
        <v/>
      </c>
      <c r="L1646" t="str">
        <f>IF(Table1[[#This Row],[Transaction Type]]="Upgrade",Table1[[#This Row],[Credit Amount]],IF(Table1[[#This Row],[Transaction Type]]="Activation",Table1[[#This Row],[Credit Amount]],""))</f>
        <v/>
      </c>
      <c r="M1646">
        <f>IF(Table1[[#This Row],[Transaction Type]]="Maintenance",Table1[[#This Row],[Credit Amount]],"")</f>
        <v>-46.31</v>
      </c>
      <c r="N1646">
        <v>10001</v>
      </c>
      <c r="O1646" t="s">
        <v>2489</v>
      </c>
      <c r="P1646" t="s">
        <v>2490</v>
      </c>
      <c r="Q1646" t="s">
        <v>289</v>
      </c>
      <c r="R1646">
        <v>10046</v>
      </c>
      <c r="S1646" t="s">
        <v>2489</v>
      </c>
      <c r="T1646" t="s">
        <v>2535</v>
      </c>
      <c r="U1646" t="s">
        <v>290</v>
      </c>
      <c r="V1646" t="s">
        <v>103</v>
      </c>
      <c r="W1646">
        <v>100003876</v>
      </c>
      <c r="X1646">
        <v>8005552877</v>
      </c>
      <c r="Y1646" t="s">
        <v>2595</v>
      </c>
      <c r="Z1646" t="s">
        <v>5467</v>
      </c>
      <c r="AA1646" s="13">
        <v>-46.31</v>
      </c>
      <c r="AB1646" s="14">
        <v>42473</v>
      </c>
      <c r="AC1646" t="s">
        <v>36</v>
      </c>
    </row>
    <row r="1647" spans="1:29" x14ac:dyDescent="0.25">
      <c r="A1647" t="str">
        <f>CONCATENATE("Q",ROUNDUP(MONTH(Table1[[#This Row],[Month]])/3,0))</f>
        <v>Q2</v>
      </c>
      <c r="B1647" s="14">
        <f>EOMONTH(Table1[[#This Row],[Credit Date]],-1)+1</f>
        <v>42461</v>
      </c>
      <c r="C1647" t="str">
        <f>CONCATENATE(Table1[[#This Row],[Issuer Last Name]],", ",Table1[[#This Row],[Issuer First Name]])</f>
        <v>No. 001, Employee</v>
      </c>
      <c r="D1647" t="str">
        <f>CONCATENATE(Table1[[#This Row],[Approver Last Name]],", ",Table1[[#This Row],[Approver First Name]])</f>
        <v>No. 046, Employee</v>
      </c>
      <c r="E1647" t="str">
        <f>CONCATENATE(Table1[[#This Row],[Customer Last Name]],", ",Table1[[#This Row],[Customer First Name]])</f>
        <v>No. 12108, Client</v>
      </c>
      <c r="F16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47" t="str">
        <f>IF(Table1[[#This Row],[Transaction Type]]="Maintenance","Non-Sales","Sales")</f>
        <v>Sales</v>
      </c>
      <c r="H1647">
        <f>IF(Table1[[#This Row],[Quarter]]="q2",1,"")</f>
        <v>1</v>
      </c>
      <c r="I1647" t="str">
        <f>IF(Table1[[#This Row],[Quarter]]="q3",1,"")</f>
        <v/>
      </c>
      <c r="J1647">
        <f>IF(Table1[[#This Row],[Quarter]]="Q2",Table1[[#This Row],[Credit Amount]],"")</f>
        <v>-54.64</v>
      </c>
      <c r="K1647" t="str">
        <f>IF(Table1[[#This Row],[Quarter]]="Q3",Table1[[#This Row],[Credit Amount]],"")</f>
        <v/>
      </c>
      <c r="L1647">
        <f>IF(Table1[[#This Row],[Transaction Type]]="Upgrade",Table1[[#This Row],[Credit Amount]],IF(Table1[[#This Row],[Transaction Type]]="Activation",Table1[[#This Row],[Credit Amount]],""))</f>
        <v>-54.64</v>
      </c>
      <c r="M1647" t="str">
        <f>IF(Table1[[#This Row],[Transaction Type]]="Maintenance",Table1[[#This Row],[Credit Amount]],"")</f>
        <v/>
      </c>
      <c r="N1647">
        <v>10001</v>
      </c>
      <c r="O1647" t="s">
        <v>2489</v>
      </c>
      <c r="P1647" t="s">
        <v>2490</v>
      </c>
      <c r="Q1647" t="s">
        <v>289</v>
      </c>
      <c r="R1647">
        <v>10046</v>
      </c>
      <c r="S1647" t="s">
        <v>2489</v>
      </c>
      <c r="T1647" t="s">
        <v>2535</v>
      </c>
      <c r="U1647" t="s">
        <v>290</v>
      </c>
      <c r="V1647" t="s">
        <v>103</v>
      </c>
      <c r="W1647">
        <v>100003107</v>
      </c>
      <c r="X1647">
        <v>8005552108</v>
      </c>
      <c r="Y1647" t="s">
        <v>2595</v>
      </c>
      <c r="Z1647" t="s">
        <v>4703</v>
      </c>
      <c r="AA1647" s="13">
        <v>-54.64</v>
      </c>
      <c r="AB1647" s="14">
        <v>42478</v>
      </c>
      <c r="AC1647" t="s">
        <v>37</v>
      </c>
    </row>
    <row r="1648" spans="1:29" x14ac:dyDescent="0.25">
      <c r="A1648" t="str">
        <f>CONCATENATE("Q",ROUNDUP(MONTH(Table1[[#This Row],[Month]])/3,0))</f>
        <v>Q2</v>
      </c>
      <c r="B1648" s="14">
        <f>EOMONTH(Table1[[#This Row],[Credit Date]],-1)+1</f>
        <v>42461</v>
      </c>
      <c r="C1648" t="str">
        <f>CONCATENATE(Table1[[#This Row],[Issuer Last Name]],", ",Table1[[#This Row],[Issuer First Name]])</f>
        <v>No. 001, Employee</v>
      </c>
      <c r="D1648" t="str">
        <f>CONCATENATE(Table1[[#This Row],[Approver Last Name]],", ",Table1[[#This Row],[Approver First Name]])</f>
        <v>No. 046, Employee</v>
      </c>
      <c r="E1648" t="str">
        <f>CONCATENATE(Table1[[#This Row],[Customer Last Name]],", ",Table1[[#This Row],[Customer First Name]])</f>
        <v>No. 12089, Client</v>
      </c>
      <c r="F16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48" t="str">
        <f>IF(Table1[[#This Row],[Transaction Type]]="Maintenance","Non-Sales","Sales")</f>
        <v>Sales</v>
      </c>
      <c r="H1648">
        <f>IF(Table1[[#This Row],[Quarter]]="q2",1,"")</f>
        <v>1</v>
      </c>
      <c r="I1648" t="str">
        <f>IF(Table1[[#This Row],[Quarter]]="q3",1,"")</f>
        <v/>
      </c>
      <c r="J1648">
        <f>IF(Table1[[#This Row],[Quarter]]="Q2",Table1[[#This Row],[Credit Amount]],"")</f>
        <v>-97.91</v>
      </c>
      <c r="K1648" t="str">
        <f>IF(Table1[[#This Row],[Quarter]]="Q3",Table1[[#This Row],[Credit Amount]],"")</f>
        <v/>
      </c>
      <c r="L1648">
        <f>IF(Table1[[#This Row],[Transaction Type]]="Upgrade",Table1[[#This Row],[Credit Amount]],IF(Table1[[#This Row],[Transaction Type]]="Activation",Table1[[#This Row],[Credit Amount]],""))</f>
        <v>-97.91</v>
      </c>
      <c r="M1648" t="str">
        <f>IF(Table1[[#This Row],[Transaction Type]]="Maintenance",Table1[[#This Row],[Credit Amount]],"")</f>
        <v/>
      </c>
      <c r="N1648">
        <v>10001</v>
      </c>
      <c r="O1648" t="s">
        <v>2489</v>
      </c>
      <c r="P1648" t="s">
        <v>2490</v>
      </c>
      <c r="Q1648" t="s">
        <v>289</v>
      </c>
      <c r="R1648">
        <v>10046</v>
      </c>
      <c r="S1648" t="s">
        <v>2489</v>
      </c>
      <c r="T1648" t="s">
        <v>2535</v>
      </c>
      <c r="U1648" t="s">
        <v>290</v>
      </c>
      <c r="V1648" t="s">
        <v>103</v>
      </c>
      <c r="W1648">
        <v>100003088</v>
      </c>
      <c r="X1648">
        <v>8005552089</v>
      </c>
      <c r="Y1648" t="s">
        <v>2595</v>
      </c>
      <c r="Z1648" t="s">
        <v>4684</v>
      </c>
      <c r="AA1648" s="13">
        <v>-97.91</v>
      </c>
      <c r="AB1648" s="14">
        <v>42482</v>
      </c>
      <c r="AC1648" t="s">
        <v>37</v>
      </c>
    </row>
    <row r="1649" spans="1:29" x14ac:dyDescent="0.25">
      <c r="A1649" t="str">
        <f>CONCATENATE("Q",ROUNDUP(MONTH(Table1[[#This Row],[Month]])/3,0))</f>
        <v>Q2</v>
      </c>
      <c r="B1649" s="14">
        <f>EOMONTH(Table1[[#This Row],[Credit Date]],-1)+1</f>
        <v>42461</v>
      </c>
      <c r="C1649" t="str">
        <f>CONCATENATE(Table1[[#This Row],[Issuer Last Name]],", ",Table1[[#This Row],[Issuer First Name]])</f>
        <v>No. 001, Employee</v>
      </c>
      <c r="D1649" t="str">
        <f>CONCATENATE(Table1[[#This Row],[Approver Last Name]],", ",Table1[[#This Row],[Approver First Name]])</f>
        <v>No. 046, Employee</v>
      </c>
      <c r="E1649" t="str">
        <f>CONCATENATE(Table1[[#This Row],[Customer Last Name]],", ",Table1[[#This Row],[Customer First Name]])</f>
        <v>No. 10610, Client</v>
      </c>
      <c r="F16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49" t="str">
        <f>IF(Table1[[#This Row],[Transaction Type]]="Maintenance","Non-Sales","Sales")</f>
        <v>Non-Sales</v>
      </c>
      <c r="H1649">
        <f>IF(Table1[[#This Row],[Quarter]]="q2",1,"")</f>
        <v>1</v>
      </c>
      <c r="I1649" t="str">
        <f>IF(Table1[[#This Row],[Quarter]]="q3",1,"")</f>
        <v/>
      </c>
      <c r="J1649">
        <f>IF(Table1[[#This Row],[Quarter]]="Q2",Table1[[#This Row],[Credit Amount]],"")</f>
        <v>-91.86</v>
      </c>
      <c r="K1649" t="str">
        <f>IF(Table1[[#This Row],[Quarter]]="Q3",Table1[[#This Row],[Credit Amount]],"")</f>
        <v/>
      </c>
      <c r="L1649" t="str">
        <f>IF(Table1[[#This Row],[Transaction Type]]="Upgrade",Table1[[#This Row],[Credit Amount]],IF(Table1[[#This Row],[Transaction Type]]="Activation",Table1[[#This Row],[Credit Amount]],""))</f>
        <v/>
      </c>
      <c r="M1649">
        <f>IF(Table1[[#This Row],[Transaction Type]]="Maintenance",Table1[[#This Row],[Credit Amount]],"")</f>
        <v>-91.86</v>
      </c>
      <c r="N1649">
        <v>10001</v>
      </c>
      <c r="O1649" t="s">
        <v>2489</v>
      </c>
      <c r="P1649" t="s">
        <v>2490</v>
      </c>
      <c r="Q1649" t="s">
        <v>289</v>
      </c>
      <c r="R1649">
        <v>10046</v>
      </c>
      <c r="S1649" t="s">
        <v>2489</v>
      </c>
      <c r="T1649" t="s">
        <v>2535</v>
      </c>
      <c r="U1649" t="s">
        <v>290</v>
      </c>
      <c r="V1649" t="s">
        <v>103</v>
      </c>
      <c r="W1649">
        <v>100001609</v>
      </c>
      <c r="X1649">
        <v>8005550610</v>
      </c>
      <c r="Y1649" t="s">
        <v>2595</v>
      </c>
      <c r="Z1649" t="s">
        <v>3205</v>
      </c>
      <c r="AA1649" s="13">
        <v>-91.86</v>
      </c>
      <c r="AB1649" s="14">
        <v>42489</v>
      </c>
      <c r="AC1649" t="s">
        <v>36</v>
      </c>
    </row>
    <row r="1650" spans="1:29" x14ac:dyDescent="0.25">
      <c r="A1650" t="str">
        <f>CONCATENATE("Q",ROUNDUP(MONTH(Table1[[#This Row],[Month]])/3,0))</f>
        <v>Q2</v>
      </c>
      <c r="B1650" s="14">
        <f>EOMONTH(Table1[[#This Row],[Credit Date]],-1)+1</f>
        <v>42491</v>
      </c>
      <c r="C1650" t="str">
        <f>CONCATENATE(Table1[[#This Row],[Issuer Last Name]],", ",Table1[[#This Row],[Issuer First Name]])</f>
        <v>No. 001, Employee</v>
      </c>
      <c r="D1650" t="str">
        <f>CONCATENATE(Table1[[#This Row],[Approver Last Name]],", ",Table1[[#This Row],[Approver First Name]])</f>
        <v>No. 046, Employee</v>
      </c>
      <c r="E1650" t="str">
        <f>CONCATENATE(Table1[[#This Row],[Customer Last Name]],", ",Table1[[#This Row],[Customer First Name]])</f>
        <v>No. 13232, Client</v>
      </c>
      <c r="F16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50" t="str">
        <f>IF(Table1[[#This Row],[Transaction Type]]="Maintenance","Non-Sales","Sales")</f>
        <v>Non-Sales</v>
      </c>
      <c r="H1650">
        <f>IF(Table1[[#This Row],[Quarter]]="q2",1,"")</f>
        <v>1</v>
      </c>
      <c r="I1650" t="str">
        <f>IF(Table1[[#This Row],[Quarter]]="q3",1,"")</f>
        <v/>
      </c>
      <c r="J1650">
        <f>IF(Table1[[#This Row],[Quarter]]="Q2",Table1[[#This Row],[Credit Amount]],"")</f>
        <v>-98.37</v>
      </c>
      <c r="K1650" t="str">
        <f>IF(Table1[[#This Row],[Quarter]]="Q3",Table1[[#This Row],[Credit Amount]],"")</f>
        <v/>
      </c>
      <c r="L1650" t="str">
        <f>IF(Table1[[#This Row],[Transaction Type]]="Upgrade",Table1[[#This Row],[Credit Amount]],IF(Table1[[#This Row],[Transaction Type]]="Activation",Table1[[#This Row],[Credit Amount]],""))</f>
        <v/>
      </c>
      <c r="M1650">
        <f>IF(Table1[[#This Row],[Transaction Type]]="Maintenance",Table1[[#This Row],[Credit Amount]],"")</f>
        <v>-98.37</v>
      </c>
      <c r="N1650">
        <v>10001</v>
      </c>
      <c r="O1650" t="s">
        <v>2489</v>
      </c>
      <c r="P1650" t="s">
        <v>2490</v>
      </c>
      <c r="Q1650" t="s">
        <v>289</v>
      </c>
      <c r="R1650">
        <v>10046</v>
      </c>
      <c r="S1650" t="s">
        <v>2489</v>
      </c>
      <c r="T1650" t="s">
        <v>2535</v>
      </c>
      <c r="U1650" t="s">
        <v>290</v>
      </c>
      <c r="V1650" t="s">
        <v>103</v>
      </c>
      <c r="W1650">
        <v>100004231</v>
      </c>
      <c r="X1650">
        <v>8005553232</v>
      </c>
      <c r="Y1650" t="s">
        <v>2595</v>
      </c>
      <c r="Z1650" t="s">
        <v>5820</v>
      </c>
      <c r="AA1650" s="13">
        <v>-98.37</v>
      </c>
      <c r="AB1650" s="14">
        <v>42496</v>
      </c>
      <c r="AC1650" t="s">
        <v>36</v>
      </c>
    </row>
    <row r="1651" spans="1:29" x14ac:dyDescent="0.25">
      <c r="A1651" t="str">
        <f>CONCATENATE("Q",ROUNDUP(MONTH(Table1[[#This Row],[Month]])/3,0))</f>
        <v>Q2</v>
      </c>
      <c r="B1651" s="14">
        <f>EOMONTH(Table1[[#This Row],[Credit Date]],-1)+1</f>
        <v>42491</v>
      </c>
      <c r="C1651" t="str">
        <f>CONCATENATE(Table1[[#This Row],[Issuer Last Name]],", ",Table1[[#This Row],[Issuer First Name]])</f>
        <v>No. 001, Employee</v>
      </c>
      <c r="D1651" t="str">
        <f>CONCATENATE(Table1[[#This Row],[Approver Last Name]],", ",Table1[[#This Row],[Approver First Name]])</f>
        <v>No. 046, Employee</v>
      </c>
      <c r="E1651" t="str">
        <f>CONCATENATE(Table1[[#This Row],[Customer Last Name]],", ",Table1[[#This Row],[Customer First Name]])</f>
        <v>No. 10036, Client</v>
      </c>
      <c r="F1651" t="str">
        <f>IF(Table1[[#This Row],[Credit Amount]]&gt;-19.99,"Less than 19.99",IF(Table1[[#This Row],[Credit Amount]]=-20,"20",IF(Table1[[#This Row],[Credit Amount]]&gt;-49.98,"20.01-49.98",IF(Table1[[#This Row],[Credit Amount]]=-49.99,"49.99",IF(Table1[[#This Row],[Credit Amount]]=-50,"50",IF(Table1[[#This Row],[Credit Amount]]&lt;-50.01,"Greater than 50"))))))</f>
        <v>20.01-49.98</v>
      </c>
      <c r="G1651" t="str">
        <f>IF(Table1[[#This Row],[Transaction Type]]="Maintenance","Non-Sales","Sales")</f>
        <v>Non-Sales</v>
      </c>
      <c r="H1651">
        <f>IF(Table1[[#This Row],[Quarter]]="q2",1,"")</f>
        <v>1</v>
      </c>
      <c r="I1651" t="str">
        <f>IF(Table1[[#This Row],[Quarter]]="q3",1,"")</f>
        <v/>
      </c>
      <c r="J1651">
        <f>IF(Table1[[#This Row],[Quarter]]="Q2",Table1[[#This Row],[Credit Amount]],"")</f>
        <v>-23.43</v>
      </c>
      <c r="K1651" t="str">
        <f>IF(Table1[[#This Row],[Quarter]]="Q3",Table1[[#This Row],[Credit Amount]],"")</f>
        <v/>
      </c>
      <c r="L1651" t="str">
        <f>IF(Table1[[#This Row],[Transaction Type]]="Upgrade",Table1[[#This Row],[Credit Amount]],IF(Table1[[#This Row],[Transaction Type]]="Activation",Table1[[#This Row],[Credit Amount]],""))</f>
        <v/>
      </c>
      <c r="M1651">
        <f>IF(Table1[[#This Row],[Transaction Type]]="Maintenance",Table1[[#This Row],[Credit Amount]],"")</f>
        <v>-23.43</v>
      </c>
      <c r="N1651">
        <v>10001</v>
      </c>
      <c r="O1651" t="s">
        <v>2489</v>
      </c>
      <c r="P1651" t="s">
        <v>2490</v>
      </c>
      <c r="Q1651" t="s">
        <v>289</v>
      </c>
      <c r="R1651">
        <v>10046</v>
      </c>
      <c r="S1651" t="s">
        <v>2489</v>
      </c>
      <c r="T1651" t="s">
        <v>2535</v>
      </c>
      <c r="U1651" t="s">
        <v>290</v>
      </c>
      <c r="V1651" t="s">
        <v>103</v>
      </c>
      <c r="W1651">
        <v>100001035</v>
      </c>
      <c r="X1651">
        <v>8005550036</v>
      </c>
      <c r="Y1651" t="s">
        <v>2595</v>
      </c>
      <c r="Z1651" t="s">
        <v>2631</v>
      </c>
      <c r="AA1651" s="13">
        <v>-23.43</v>
      </c>
      <c r="AB1651" s="14">
        <v>42496</v>
      </c>
      <c r="AC1651" t="s">
        <v>36</v>
      </c>
    </row>
    <row r="1652" spans="1:29" x14ac:dyDescent="0.25">
      <c r="A1652" t="str">
        <f>CONCATENATE("Q",ROUNDUP(MONTH(Table1[[#This Row],[Month]])/3,0))</f>
        <v>Q2</v>
      </c>
      <c r="B1652" s="14">
        <f>EOMONTH(Table1[[#This Row],[Credit Date]],-1)+1</f>
        <v>42491</v>
      </c>
      <c r="C1652" t="str">
        <f>CONCATENATE(Table1[[#This Row],[Issuer Last Name]],", ",Table1[[#This Row],[Issuer First Name]])</f>
        <v>No. 001, Employee</v>
      </c>
      <c r="D1652" t="str">
        <f>CONCATENATE(Table1[[#This Row],[Approver Last Name]],", ",Table1[[#This Row],[Approver First Name]])</f>
        <v>No. 046, Employee</v>
      </c>
      <c r="E1652" t="str">
        <f>CONCATENATE(Table1[[#This Row],[Customer Last Name]],", ",Table1[[#This Row],[Customer First Name]])</f>
        <v>No. 10876, Client</v>
      </c>
      <c r="F1652" t="str">
        <f>IF(Table1[[#This Row],[Credit Amount]]&gt;-19.99,"Less than 19.99",IF(Table1[[#This Row],[Credit Amount]]=-20,"20",IF(Table1[[#This Row],[Credit Amount]]&gt;-49.98,"20.01-49.98",IF(Table1[[#This Row],[Credit Amount]]=-49.99,"49.99",IF(Table1[[#This Row],[Credit Amount]]=-50,"50",IF(Table1[[#This Row],[Credit Amount]]&lt;-50.01,"Greater than 50"))))))</f>
        <v>20.01-49.98</v>
      </c>
      <c r="G1652" t="str">
        <f>IF(Table1[[#This Row],[Transaction Type]]="Maintenance","Non-Sales","Sales")</f>
        <v>Non-Sales</v>
      </c>
      <c r="H1652">
        <f>IF(Table1[[#This Row],[Quarter]]="q2",1,"")</f>
        <v>1</v>
      </c>
      <c r="I1652" t="str">
        <f>IF(Table1[[#This Row],[Quarter]]="q3",1,"")</f>
        <v/>
      </c>
      <c r="J1652">
        <f>IF(Table1[[#This Row],[Quarter]]="Q2",Table1[[#This Row],[Credit Amount]],"")</f>
        <v>-27.01</v>
      </c>
      <c r="K1652" t="str">
        <f>IF(Table1[[#This Row],[Quarter]]="Q3",Table1[[#This Row],[Credit Amount]],"")</f>
        <v/>
      </c>
      <c r="L1652" t="str">
        <f>IF(Table1[[#This Row],[Transaction Type]]="Upgrade",Table1[[#This Row],[Credit Amount]],IF(Table1[[#This Row],[Transaction Type]]="Activation",Table1[[#This Row],[Credit Amount]],""))</f>
        <v/>
      </c>
      <c r="M1652">
        <f>IF(Table1[[#This Row],[Transaction Type]]="Maintenance",Table1[[#This Row],[Credit Amount]],"")</f>
        <v>-27.01</v>
      </c>
      <c r="N1652">
        <v>10001</v>
      </c>
      <c r="O1652" t="s">
        <v>2489</v>
      </c>
      <c r="P1652" t="s">
        <v>2490</v>
      </c>
      <c r="Q1652" t="s">
        <v>289</v>
      </c>
      <c r="R1652">
        <v>10046</v>
      </c>
      <c r="S1652" t="s">
        <v>2489</v>
      </c>
      <c r="T1652" t="s">
        <v>2535</v>
      </c>
      <c r="U1652" t="s">
        <v>290</v>
      </c>
      <c r="V1652" t="s">
        <v>103</v>
      </c>
      <c r="W1652">
        <v>100001875</v>
      </c>
      <c r="X1652">
        <v>8005550876</v>
      </c>
      <c r="Y1652" t="s">
        <v>2595</v>
      </c>
      <c r="Z1652" t="s">
        <v>3471</v>
      </c>
      <c r="AA1652" s="13">
        <v>-27.01</v>
      </c>
      <c r="AB1652" s="14">
        <v>42497</v>
      </c>
      <c r="AC1652" t="s">
        <v>36</v>
      </c>
    </row>
    <row r="1653" spans="1:29" x14ac:dyDescent="0.25">
      <c r="A1653" t="str">
        <f>CONCATENATE("Q",ROUNDUP(MONTH(Table1[[#This Row],[Month]])/3,0))</f>
        <v>Q2</v>
      </c>
      <c r="B1653" s="14">
        <f>EOMONTH(Table1[[#This Row],[Credit Date]],-1)+1</f>
        <v>42491</v>
      </c>
      <c r="C1653" t="str">
        <f>CONCATENATE(Table1[[#This Row],[Issuer Last Name]],", ",Table1[[#This Row],[Issuer First Name]])</f>
        <v>No. 001, Employee</v>
      </c>
      <c r="D1653" t="str">
        <f>CONCATENATE(Table1[[#This Row],[Approver Last Name]],", ",Table1[[#This Row],[Approver First Name]])</f>
        <v>No. 046, Employee</v>
      </c>
      <c r="E1653" t="str">
        <f>CONCATENATE(Table1[[#This Row],[Customer Last Name]],", ",Table1[[#This Row],[Customer First Name]])</f>
        <v>No. 13775, Client</v>
      </c>
      <c r="F1653" t="str">
        <f>IF(Table1[[#This Row],[Credit Amount]]&gt;-19.99,"Less than 19.99",IF(Table1[[#This Row],[Credit Amount]]=-20,"20",IF(Table1[[#This Row],[Credit Amount]]&gt;-49.98,"20.01-49.98",IF(Table1[[#This Row],[Credit Amount]]=-49.99,"49.99",IF(Table1[[#This Row],[Credit Amount]]=-50,"50",IF(Table1[[#This Row],[Credit Amount]]&lt;-50.01,"Greater than 50"))))))</f>
        <v>Less than 19.99</v>
      </c>
      <c r="G1653" t="str">
        <f>IF(Table1[[#This Row],[Transaction Type]]="Maintenance","Non-Sales","Sales")</f>
        <v>Non-Sales</v>
      </c>
      <c r="H1653">
        <f>IF(Table1[[#This Row],[Quarter]]="q2",1,"")</f>
        <v>1</v>
      </c>
      <c r="I1653" t="str">
        <f>IF(Table1[[#This Row],[Quarter]]="q3",1,"")</f>
        <v/>
      </c>
      <c r="J1653">
        <f>IF(Table1[[#This Row],[Quarter]]="Q2",Table1[[#This Row],[Credit Amount]],"")</f>
        <v>-12.18</v>
      </c>
      <c r="K1653" t="str">
        <f>IF(Table1[[#This Row],[Quarter]]="Q3",Table1[[#This Row],[Credit Amount]],"")</f>
        <v/>
      </c>
      <c r="L1653" t="str">
        <f>IF(Table1[[#This Row],[Transaction Type]]="Upgrade",Table1[[#This Row],[Credit Amount]],IF(Table1[[#This Row],[Transaction Type]]="Activation",Table1[[#This Row],[Credit Amount]],""))</f>
        <v/>
      </c>
      <c r="M1653">
        <f>IF(Table1[[#This Row],[Transaction Type]]="Maintenance",Table1[[#This Row],[Credit Amount]],"")</f>
        <v>-12.18</v>
      </c>
      <c r="N1653">
        <v>10001</v>
      </c>
      <c r="O1653" t="s">
        <v>2489</v>
      </c>
      <c r="P1653" t="s">
        <v>2490</v>
      </c>
      <c r="Q1653" t="s">
        <v>289</v>
      </c>
      <c r="R1653">
        <v>10046</v>
      </c>
      <c r="S1653" t="s">
        <v>2489</v>
      </c>
      <c r="T1653" t="s">
        <v>2535</v>
      </c>
      <c r="U1653" t="s">
        <v>290</v>
      </c>
      <c r="V1653" t="s">
        <v>103</v>
      </c>
      <c r="W1653">
        <v>100004774</v>
      </c>
      <c r="X1653">
        <v>8005553775</v>
      </c>
      <c r="Y1653" t="s">
        <v>2595</v>
      </c>
      <c r="Z1653" t="s">
        <v>6363</v>
      </c>
      <c r="AA1653" s="13">
        <v>-12.18</v>
      </c>
      <c r="AB1653" s="14">
        <v>42501</v>
      </c>
      <c r="AC1653" t="s">
        <v>36</v>
      </c>
    </row>
    <row r="1654" spans="1:29" x14ac:dyDescent="0.25">
      <c r="A1654" t="str">
        <f>CONCATENATE("Q",ROUNDUP(MONTH(Table1[[#This Row],[Month]])/3,0))</f>
        <v>Q2</v>
      </c>
      <c r="B1654" s="14">
        <f>EOMONTH(Table1[[#This Row],[Credit Date]],-1)+1</f>
        <v>42491</v>
      </c>
      <c r="C1654" t="str">
        <f>CONCATENATE(Table1[[#This Row],[Issuer Last Name]],", ",Table1[[#This Row],[Issuer First Name]])</f>
        <v>No. 001, Employee</v>
      </c>
      <c r="D1654" t="str">
        <f>CONCATENATE(Table1[[#This Row],[Approver Last Name]],", ",Table1[[#This Row],[Approver First Name]])</f>
        <v>No. 046, Employee</v>
      </c>
      <c r="E1654" t="str">
        <f>CONCATENATE(Table1[[#This Row],[Customer Last Name]],", ",Table1[[#This Row],[Customer First Name]])</f>
        <v>No. 13302, Client</v>
      </c>
      <c r="F1654" t="str">
        <f>IF(Table1[[#This Row],[Credit Amount]]&gt;-19.99,"Less than 19.99",IF(Table1[[#This Row],[Credit Amount]]=-20,"20",IF(Table1[[#This Row],[Credit Amount]]&gt;-49.98,"20.01-49.98",IF(Table1[[#This Row],[Credit Amount]]=-49.99,"49.99",IF(Table1[[#This Row],[Credit Amount]]=-50,"50",IF(Table1[[#This Row],[Credit Amount]]&lt;-50.01,"Greater than 50"))))))</f>
        <v>20.01-49.98</v>
      </c>
      <c r="G1654" t="str">
        <f>IF(Table1[[#This Row],[Transaction Type]]="Maintenance","Non-Sales","Sales")</f>
        <v>Non-Sales</v>
      </c>
      <c r="H1654">
        <f>IF(Table1[[#This Row],[Quarter]]="q2",1,"")</f>
        <v>1</v>
      </c>
      <c r="I1654" t="str">
        <f>IF(Table1[[#This Row],[Quarter]]="q3",1,"")</f>
        <v/>
      </c>
      <c r="J1654">
        <f>IF(Table1[[#This Row],[Quarter]]="Q2",Table1[[#This Row],[Credit Amount]],"")</f>
        <v>-45.69</v>
      </c>
      <c r="K1654" t="str">
        <f>IF(Table1[[#This Row],[Quarter]]="Q3",Table1[[#This Row],[Credit Amount]],"")</f>
        <v/>
      </c>
      <c r="L1654" t="str">
        <f>IF(Table1[[#This Row],[Transaction Type]]="Upgrade",Table1[[#This Row],[Credit Amount]],IF(Table1[[#This Row],[Transaction Type]]="Activation",Table1[[#This Row],[Credit Amount]],""))</f>
        <v/>
      </c>
      <c r="M1654">
        <f>IF(Table1[[#This Row],[Transaction Type]]="Maintenance",Table1[[#This Row],[Credit Amount]],"")</f>
        <v>-45.69</v>
      </c>
      <c r="N1654">
        <v>10001</v>
      </c>
      <c r="O1654" t="s">
        <v>2489</v>
      </c>
      <c r="P1654" t="s">
        <v>2490</v>
      </c>
      <c r="Q1654" t="s">
        <v>289</v>
      </c>
      <c r="R1654">
        <v>10046</v>
      </c>
      <c r="S1654" t="s">
        <v>2489</v>
      </c>
      <c r="T1654" t="s">
        <v>2535</v>
      </c>
      <c r="U1654" t="s">
        <v>290</v>
      </c>
      <c r="V1654" t="s">
        <v>103</v>
      </c>
      <c r="W1654">
        <v>100004301</v>
      </c>
      <c r="X1654">
        <v>8005553302</v>
      </c>
      <c r="Y1654" t="s">
        <v>2595</v>
      </c>
      <c r="Z1654" t="s">
        <v>5890</v>
      </c>
      <c r="AA1654" s="13">
        <v>-45.69</v>
      </c>
      <c r="AB1654" s="14">
        <v>42504</v>
      </c>
      <c r="AC1654" t="s">
        <v>36</v>
      </c>
    </row>
    <row r="1655" spans="1:29" x14ac:dyDescent="0.25">
      <c r="A1655" t="str">
        <f>CONCATENATE("Q",ROUNDUP(MONTH(Table1[[#This Row],[Month]])/3,0))</f>
        <v>Q2</v>
      </c>
      <c r="B1655" s="14">
        <f>EOMONTH(Table1[[#This Row],[Credit Date]],-1)+1</f>
        <v>42491</v>
      </c>
      <c r="C1655" t="str">
        <f>CONCATENATE(Table1[[#This Row],[Issuer Last Name]],", ",Table1[[#This Row],[Issuer First Name]])</f>
        <v>No. 001, Employee</v>
      </c>
      <c r="D1655" t="str">
        <f>CONCATENATE(Table1[[#This Row],[Approver Last Name]],", ",Table1[[#This Row],[Approver First Name]])</f>
        <v>No. 046, Employee</v>
      </c>
      <c r="E1655" t="str">
        <f>CONCATENATE(Table1[[#This Row],[Customer Last Name]],", ",Table1[[#This Row],[Customer First Name]])</f>
        <v>No. 13695, Client</v>
      </c>
      <c r="F16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55" t="str">
        <f>IF(Table1[[#This Row],[Transaction Type]]="Maintenance","Non-Sales","Sales")</f>
        <v>Non-Sales</v>
      </c>
      <c r="H1655">
        <f>IF(Table1[[#This Row],[Quarter]]="q2",1,"")</f>
        <v>1</v>
      </c>
      <c r="I1655" t="str">
        <f>IF(Table1[[#This Row],[Quarter]]="q3",1,"")</f>
        <v/>
      </c>
      <c r="J1655">
        <f>IF(Table1[[#This Row],[Quarter]]="Q2",Table1[[#This Row],[Credit Amount]],"")</f>
        <v>-97.08</v>
      </c>
      <c r="K1655" t="str">
        <f>IF(Table1[[#This Row],[Quarter]]="Q3",Table1[[#This Row],[Credit Amount]],"")</f>
        <v/>
      </c>
      <c r="L1655" t="str">
        <f>IF(Table1[[#This Row],[Transaction Type]]="Upgrade",Table1[[#This Row],[Credit Amount]],IF(Table1[[#This Row],[Transaction Type]]="Activation",Table1[[#This Row],[Credit Amount]],""))</f>
        <v/>
      </c>
      <c r="M1655">
        <f>IF(Table1[[#This Row],[Transaction Type]]="Maintenance",Table1[[#This Row],[Credit Amount]],"")</f>
        <v>-97.08</v>
      </c>
      <c r="N1655">
        <v>10001</v>
      </c>
      <c r="O1655" t="s">
        <v>2489</v>
      </c>
      <c r="P1655" t="s">
        <v>2490</v>
      </c>
      <c r="Q1655" t="s">
        <v>289</v>
      </c>
      <c r="R1655">
        <v>10046</v>
      </c>
      <c r="S1655" t="s">
        <v>2489</v>
      </c>
      <c r="T1655" t="s">
        <v>2535</v>
      </c>
      <c r="U1655" t="s">
        <v>290</v>
      </c>
      <c r="V1655" t="s">
        <v>103</v>
      </c>
      <c r="W1655">
        <v>100004694</v>
      </c>
      <c r="X1655">
        <v>8005553695</v>
      </c>
      <c r="Y1655" t="s">
        <v>2595</v>
      </c>
      <c r="Z1655" t="s">
        <v>6283</v>
      </c>
      <c r="AA1655" s="13">
        <v>-97.08</v>
      </c>
      <c r="AB1655" s="14">
        <v>42504</v>
      </c>
      <c r="AC1655" t="s">
        <v>36</v>
      </c>
    </row>
    <row r="1656" spans="1:29" x14ac:dyDescent="0.25">
      <c r="A1656" t="str">
        <f>CONCATENATE("Q",ROUNDUP(MONTH(Table1[[#This Row],[Month]])/3,0))</f>
        <v>Q2</v>
      </c>
      <c r="B1656" s="14">
        <f>EOMONTH(Table1[[#This Row],[Credit Date]],-1)+1</f>
        <v>42491</v>
      </c>
      <c r="C1656" t="str">
        <f>CONCATENATE(Table1[[#This Row],[Issuer Last Name]],", ",Table1[[#This Row],[Issuer First Name]])</f>
        <v>No. 001, Employee</v>
      </c>
      <c r="D1656" t="str">
        <f>CONCATENATE(Table1[[#This Row],[Approver Last Name]],", ",Table1[[#This Row],[Approver First Name]])</f>
        <v>No. 046, Employee</v>
      </c>
      <c r="E1656" t="str">
        <f>CONCATENATE(Table1[[#This Row],[Customer Last Name]],", ",Table1[[#This Row],[Customer First Name]])</f>
        <v>No. 10629, Client</v>
      </c>
      <c r="F1656" t="str">
        <f>IF(Table1[[#This Row],[Credit Amount]]&gt;-19.99,"Less than 19.99",IF(Table1[[#This Row],[Credit Amount]]=-20,"20",IF(Table1[[#This Row],[Credit Amount]]&gt;-49.98,"20.01-49.98",IF(Table1[[#This Row],[Credit Amount]]=-49.99,"49.99",IF(Table1[[#This Row],[Credit Amount]]=-50,"50",IF(Table1[[#This Row],[Credit Amount]]&lt;-50.01,"Greater than 50"))))))</f>
        <v>20.01-49.98</v>
      </c>
      <c r="G1656" t="str">
        <f>IF(Table1[[#This Row],[Transaction Type]]="Maintenance","Non-Sales","Sales")</f>
        <v>Non-Sales</v>
      </c>
      <c r="H1656">
        <f>IF(Table1[[#This Row],[Quarter]]="q2",1,"")</f>
        <v>1</v>
      </c>
      <c r="I1656" t="str">
        <f>IF(Table1[[#This Row],[Quarter]]="q3",1,"")</f>
        <v/>
      </c>
      <c r="J1656">
        <f>IF(Table1[[#This Row],[Quarter]]="Q2",Table1[[#This Row],[Credit Amount]],"")</f>
        <v>-36.270000000000003</v>
      </c>
      <c r="K1656" t="str">
        <f>IF(Table1[[#This Row],[Quarter]]="Q3",Table1[[#This Row],[Credit Amount]],"")</f>
        <v/>
      </c>
      <c r="L1656" t="str">
        <f>IF(Table1[[#This Row],[Transaction Type]]="Upgrade",Table1[[#This Row],[Credit Amount]],IF(Table1[[#This Row],[Transaction Type]]="Activation",Table1[[#This Row],[Credit Amount]],""))</f>
        <v/>
      </c>
      <c r="M1656">
        <f>IF(Table1[[#This Row],[Transaction Type]]="Maintenance",Table1[[#This Row],[Credit Amount]],"")</f>
        <v>-36.270000000000003</v>
      </c>
      <c r="N1656">
        <v>10001</v>
      </c>
      <c r="O1656" t="s">
        <v>2489</v>
      </c>
      <c r="P1656" t="s">
        <v>2490</v>
      </c>
      <c r="Q1656" t="s">
        <v>289</v>
      </c>
      <c r="R1656">
        <v>10046</v>
      </c>
      <c r="S1656" t="s">
        <v>2489</v>
      </c>
      <c r="T1656" t="s">
        <v>2535</v>
      </c>
      <c r="U1656" t="s">
        <v>290</v>
      </c>
      <c r="V1656" t="s">
        <v>103</v>
      </c>
      <c r="W1656">
        <v>100001628</v>
      </c>
      <c r="X1656">
        <v>8005550629</v>
      </c>
      <c r="Y1656" t="s">
        <v>2595</v>
      </c>
      <c r="Z1656" t="s">
        <v>3224</v>
      </c>
      <c r="AA1656" s="13">
        <v>-36.270000000000003</v>
      </c>
      <c r="AB1656" s="14">
        <v>42509</v>
      </c>
      <c r="AC1656" t="s">
        <v>36</v>
      </c>
    </row>
    <row r="1657" spans="1:29" x14ac:dyDescent="0.25">
      <c r="A1657" t="str">
        <f>CONCATENATE("Q",ROUNDUP(MONTH(Table1[[#This Row],[Month]])/3,0))</f>
        <v>Q2</v>
      </c>
      <c r="B1657" s="14">
        <f>EOMONTH(Table1[[#This Row],[Credit Date]],-1)+1</f>
        <v>42491</v>
      </c>
      <c r="C1657" t="str">
        <f>CONCATENATE(Table1[[#This Row],[Issuer Last Name]],", ",Table1[[#This Row],[Issuer First Name]])</f>
        <v>No. 001, Employee</v>
      </c>
      <c r="D1657" t="str">
        <f>CONCATENATE(Table1[[#This Row],[Approver Last Name]],", ",Table1[[#This Row],[Approver First Name]])</f>
        <v>No. 046, Employee</v>
      </c>
      <c r="E1657" t="str">
        <f>CONCATENATE(Table1[[#This Row],[Customer Last Name]],", ",Table1[[#This Row],[Customer First Name]])</f>
        <v>No. 10566, Client</v>
      </c>
      <c r="F1657" t="str">
        <f>IF(Table1[[#This Row],[Credit Amount]]&gt;-19.99,"Less than 19.99",IF(Table1[[#This Row],[Credit Amount]]=-20,"20",IF(Table1[[#This Row],[Credit Amount]]&gt;-49.98,"20.01-49.98",IF(Table1[[#This Row],[Credit Amount]]=-49.99,"49.99",IF(Table1[[#This Row],[Credit Amount]]=-50,"50",IF(Table1[[#This Row],[Credit Amount]]&lt;-50.01,"Greater than 50"))))))</f>
        <v>20.01-49.98</v>
      </c>
      <c r="G1657" t="str">
        <f>IF(Table1[[#This Row],[Transaction Type]]="Maintenance","Non-Sales","Sales")</f>
        <v>Non-Sales</v>
      </c>
      <c r="H1657">
        <f>IF(Table1[[#This Row],[Quarter]]="q2",1,"")</f>
        <v>1</v>
      </c>
      <c r="I1657" t="str">
        <f>IF(Table1[[#This Row],[Quarter]]="q3",1,"")</f>
        <v/>
      </c>
      <c r="J1657">
        <f>IF(Table1[[#This Row],[Quarter]]="Q2",Table1[[#This Row],[Credit Amount]],"")</f>
        <v>-28.57</v>
      </c>
      <c r="K1657" t="str">
        <f>IF(Table1[[#This Row],[Quarter]]="Q3",Table1[[#This Row],[Credit Amount]],"")</f>
        <v/>
      </c>
      <c r="L1657" t="str">
        <f>IF(Table1[[#This Row],[Transaction Type]]="Upgrade",Table1[[#This Row],[Credit Amount]],IF(Table1[[#This Row],[Transaction Type]]="Activation",Table1[[#This Row],[Credit Amount]],""))</f>
        <v/>
      </c>
      <c r="M1657">
        <f>IF(Table1[[#This Row],[Transaction Type]]="Maintenance",Table1[[#This Row],[Credit Amount]],"")</f>
        <v>-28.57</v>
      </c>
      <c r="N1657">
        <v>10001</v>
      </c>
      <c r="O1657" t="s">
        <v>2489</v>
      </c>
      <c r="P1657" t="s">
        <v>2490</v>
      </c>
      <c r="Q1657" t="s">
        <v>289</v>
      </c>
      <c r="R1657">
        <v>10046</v>
      </c>
      <c r="S1657" t="s">
        <v>2489</v>
      </c>
      <c r="T1657" t="s">
        <v>2535</v>
      </c>
      <c r="U1657" t="s">
        <v>290</v>
      </c>
      <c r="V1657" t="s">
        <v>103</v>
      </c>
      <c r="W1657">
        <v>100001565</v>
      </c>
      <c r="X1657">
        <v>8005550566</v>
      </c>
      <c r="Y1657" t="s">
        <v>2595</v>
      </c>
      <c r="Z1657" t="s">
        <v>3161</v>
      </c>
      <c r="AA1657" s="13">
        <v>-28.57</v>
      </c>
      <c r="AB1657" s="14">
        <v>42511</v>
      </c>
      <c r="AC1657" t="s">
        <v>36</v>
      </c>
    </row>
    <row r="1658" spans="1:29" x14ac:dyDescent="0.25">
      <c r="A1658" t="str">
        <f>CONCATENATE("Q",ROUNDUP(MONTH(Table1[[#This Row],[Month]])/3,0))</f>
        <v>Q2</v>
      </c>
      <c r="B1658" s="14">
        <f>EOMONTH(Table1[[#This Row],[Credit Date]],-1)+1</f>
        <v>42491</v>
      </c>
      <c r="C1658" t="str">
        <f>CONCATENATE(Table1[[#This Row],[Issuer Last Name]],", ",Table1[[#This Row],[Issuer First Name]])</f>
        <v>No. 001, Employee</v>
      </c>
      <c r="D1658" t="str">
        <f>CONCATENATE(Table1[[#This Row],[Approver Last Name]],", ",Table1[[#This Row],[Approver First Name]])</f>
        <v>No. 046, Employee</v>
      </c>
      <c r="E1658" t="str">
        <f>CONCATENATE(Table1[[#This Row],[Customer Last Name]],", ",Table1[[#This Row],[Customer First Name]])</f>
        <v>No. 11968, Client</v>
      </c>
      <c r="F1658" t="str">
        <f>IF(Table1[[#This Row],[Credit Amount]]&gt;-19.99,"Less than 19.99",IF(Table1[[#This Row],[Credit Amount]]=-20,"20",IF(Table1[[#This Row],[Credit Amount]]&gt;-49.98,"20.01-49.98",IF(Table1[[#This Row],[Credit Amount]]=-49.99,"49.99",IF(Table1[[#This Row],[Credit Amount]]=-50,"50",IF(Table1[[#This Row],[Credit Amount]]&lt;-50.01,"Greater than 50"))))))</f>
        <v>Less than 19.99</v>
      </c>
      <c r="G1658" t="str">
        <f>IF(Table1[[#This Row],[Transaction Type]]="Maintenance","Non-Sales","Sales")</f>
        <v>Non-Sales</v>
      </c>
      <c r="H1658">
        <f>IF(Table1[[#This Row],[Quarter]]="q2",1,"")</f>
        <v>1</v>
      </c>
      <c r="I1658" t="str">
        <f>IF(Table1[[#This Row],[Quarter]]="q3",1,"")</f>
        <v/>
      </c>
      <c r="J1658">
        <f>IF(Table1[[#This Row],[Quarter]]="Q2",Table1[[#This Row],[Credit Amount]],"")</f>
        <v>-7.48</v>
      </c>
      <c r="K1658" t="str">
        <f>IF(Table1[[#This Row],[Quarter]]="Q3",Table1[[#This Row],[Credit Amount]],"")</f>
        <v/>
      </c>
      <c r="L1658" t="str">
        <f>IF(Table1[[#This Row],[Transaction Type]]="Upgrade",Table1[[#This Row],[Credit Amount]],IF(Table1[[#This Row],[Transaction Type]]="Activation",Table1[[#This Row],[Credit Amount]],""))</f>
        <v/>
      </c>
      <c r="M1658">
        <f>IF(Table1[[#This Row],[Transaction Type]]="Maintenance",Table1[[#This Row],[Credit Amount]],"")</f>
        <v>-7.48</v>
      </c>
      <c r="N1658">
        <v>10001</v>
      </c>
      <c r="O1658" t="s">
        <v>2489</v>
      </c>
      <c r="P1658" t="s">
        <v>2490</v>
      </c>
      <c r="Q1658" t="s">
        <v>289</v>
      </c>
      <c r="R1658">
        <v>10046</v>
      </c>
      <c r="S1658" t="s">
        <v>2489</v>
      </c>
      <c r="T1658" t="s">
        <v>2535</v>
      </c>
      <c r="U1658" t="s">
        <v>290</v>
      </c>
      <c r="V1658" t="s">
        <v>103</v>
      </c>
      <c r="W1658">
        <v>100002967</v>
      </c>
      <c r="X1658">
        <v>8005551968</v>
      </c>
      <c r="Y1658" t="s">
        <v>2595</v>
      </c>
      <c r="Z1658" t="s">
        <v>4563</v>
      </c>
      <c r="AA1658" s="13">
        <v>-7.48</v>
      </c>
      <c r="AB1658" s="14">
        <v>42512</v>
      </c>
      <c r="AC1658" t="s">
        <v>36</v>
      </c>
    </row>
    <row r="1659" spans="1:29" x14ac:dyDescent="0.25">
      <c r="A1659" t="str">
        <f>CONCATENATE("Q",ROUNDUP(MONTH(Table1[[#This Row],[Month]])/3,0))</f>
        <v>Q2</v>
      </c>
      <c r="B1659" s="14">
        <f>EOMONTH(Table1[[#This Row],[Credit Date]],-1)+1</f>
        <v>42491</v>
      </c>
      <c r="C1659" t="str">
        <f>CONCATENATE(Table1[[#This Row],[Issuer Last Name]],", ",Table1[[#This Row],[Issuer First Name]])</f>
        <v>No. 001, Employee</v>
      </c>
      <c r="D1659" t="str">
        <f>CONCATENATE(Table1[[#This Row],[Approver Last Name]],", ",Table1[[#This Row],[Approver First Name]])</f>
        <v>No. 046, Employee</v>
      </c>
      <c r="E1659" t="str">
        <f>CONCATENATE(Table1[[#This Row],[Customer Last Name]],", ",Table1[[#This Row],[Customer First Name]])</f>
        <v>No. 10641, Client</v>
      </c>
      <c r="F1659" t="str">
        <f>IF(Table1[[#This Row],[Credit Amount]]&gt;-19.99,"Less than 19.99",IF(Table1[[#This Row],[Credit Amount]]=-20,"20",IF(Table1[[#This Row],[Credit Amount]]&gt;-49.98,"20.01-49.98",IF(Table1[[#This Row],[Credit Amount]]=-49.99,"49.99",IF(Table1[[#This Row],[Credit Amount]]=-50,"50",IF(Table1[[#This Row],[Credit Amount]]&lt;-50.01,"Greater than 50"))))))</f>
        <v>Less than 19.99</v>
      </c>
      <c r="G1659" t="str">
        <f>IF(Table1[[#This Row],[Transaction Type]]="Maintenance","Non-Sales","Sales")</f>
        <v>Sales</v>
      </c>
      <c r="H1659">
        <f>IF(Table1[[#This Row],[Quarter]]="q2",1,"")</f>
        <v>1</v>
      </c>
      <c r="I1659" t="str">
        <f>IF(Table1[[#This Row],[Quarter]]="q3",1,"")</f>
        <v/>
      </c>
      <c r="J1659">
        <f>IF(Table1[[#This Row],[Quarter]]="Q2",Table1[[#This Row],[Credit Amount]],"")</f>
        <v>-9.4600000000000009</v>
      </c>
      <c r="K1659" t="str">
        <f>IF(Table1[[#This Row],[Quarter]]="Q3",Table1[[#This Row],[Credit Amount]],"")</f>
        <v/>
      </c>
      <c r="L1659">
        <f>IF(Table1[[#This Row],[Transaction Type]]="Upgrade",Table1[[#This Row],[Credit Amount]],IF(Table1[[#This Row],[Transaction Type]]="Activation",Table1[[#This Row],[Credit Amount]],""))</f>
        <v>-9.4600000000000009</v>
      </c>
      <c r="M1659" t="str">
        <f>IF(Table1[[#This Row],[Transaction Type]]="Maintenance",Table1[[#This Row],[Credit Amount]],"")</f>
        <v/>
      </c>
      <c r="N1659">
        <v>10001</v>
      </c>
      <c r="O1659" t="s">
        <v>2489</v>
      </c>
      <c r="P1659" t="s">
        <v>2490</v>
      </c>
      <c r="Q1659" t="s">
        <v>289</v>
      </c>
      <c r="R1659">
        <v>10046</v>
      </c>
      <c r="S1659" t="s">
        <v>2489</v>
      </c>
      <c r="T1659" t="s">
        <v>2535</v>
      </c>
      <c r="U1659" t="s">
        <v>290</v>
      </c>
      <c r="V1659" t="s">
        <v>103</v>
      </c>
      <c r="W1659">
        <v>100001640</v>
      </c>
      <c r="X1659">
        <v>8005550641</v>
      </c>
      <c r="Y1659" t="s">
        <v>2595</v>
      </c>
      <c r="Z1659" t="s">
        <v>3236</v>
      </c>
      <c r="AA1659" s="13">
        <v>-9.4600000000000009</v>
      </c>
      <c r="AB1659" s="14">
        <v>42513</v>
      </c>
      <c r="AC1659" t="s">
        <v>35</v>
      </c>
    </row>
    <row r="1660" spans="1:29" x14ac:dyDescent="0.25">
      <c r="A1660" t="str">
        <f>CONCATENATE("Q",ROUNDUP(MONTH(Table1[[#This Row],[Month]])/3,0))</f>
        <v>Q2</v>
      </c>
      <c r="B1660" s="14">
        <f>EOMONTH(Table1[[#This Row],[Credit Date]],-1)+1</f>
        <v>42491</v>
      </c>
      <c r="C1660" t="str">
        <f>CONCATENATE(Table1[[#This Row],[Issuer Last Name]],", ",Table1[[#This Row],[Issuer First Name]])</f>
        <v>No. 001, Employee</v>
      </c>
      <c r="D1660" t="str">
        <f>CONCATENATE(Table1[[#This Row],[Approver Last Name]],", ",Table1[[#This Row],[Approver First Name]])</f>
        <v>No. 046, Employee</v>
      </c>
      <c r="E1660" t="str">
        <f>CONCATENATE(Table1[[#This Row],[Customer Last Name]],", ",Table1[[#This Row],[Customer First Name]])</f>
        <v>No. 10160, Client</v>
      </c>
      <c r="F16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60" t="str">
        <f>IF(Table1[[#This Row],[Transaction Type]]="Maintenance","Non-Sales","Sales")</f>
        <v>Sales</v>
      </c>
      <c r="H1660">
        <f>IF(Table1[[#This Row],[Quarter]]="q2",1,"")</f>
        <v>1</v>
      </c>
      <c r="I1660" t="str">
        <f>IF(Table1[[#This Row],[Quarter]]="q3",1,"")</f>
        <v/>
      </c>
      <c r="J1660">
        <f>IF(Table1[[#This Row],[Quarter]]="Q2",Table1[[#This Row],[Credit Amount]],"")</f>
        <v>-76.53</v>
      </c>
      <c r="K1660" t="str">
        <f>IF(Table1[[#This Row],[Quarter]]="Q3",Table1[[#This Row],[Credit Amount]],"")</f>
        <v/>
      </c>
      <c r="L1660">
        <f>IF(Table1[[#This Row],[Transaction Type]]="Upgrade",Table1[[#This Row],[Credit Amount]],IF(Table1[[#This Row],[Transaction Type]]="Activation",Table1[[#This Row],[Credit Amount]],""))</f>
        <v>-76.53</v>
      </c>
      <c r="M1660" t="str">
        <f>IF(Table1[[#This Row],[Transaction Type]]="Maintenance",Table1[[#This Row],[Credit Amount]],"")</f>
        <v/>
      </c>
      <c r="N1660">
        <v>10001</v>
      </c>
      <c r="O1660" t="s">
        <v>2489</v>
      </c>
      <c r="P1660" t="s">
        <v>2490</v>
      </c>
      <c r="Q1660" t="s">
        <v>289</v>
      </c>
      <c r="R1660">
        <v>10046</v>
      </c>
      <c r="S1660" t="s">
        <v>2489</v>
      </c>
      <c r="T1660" t="s">
        <v>2535</v>
      </c>
      <c r="U1660" t="s">
        <v>290</v>
      </c>
      <c r="V1660" t="s">
        <v>103</v>
      </c>
      <c r="W1660">
        <v>100001159</v>
      </c>
      <c r="X1660">
        <v>8005550160</v>
      </c>
      <c r="Y1660" t="s">
        <v>2595</v>
      </c>
      <c r="Z1660" t="s">
        <v>2755</v>
      </c>
      <c r="AA1660" s="13">
        <v>-76.53</v>
      </c>
      <c r="AB1660" s="14">
        <v>42517</v>
      </c>
      <c r="AC1660" t="s">
        <v>37</v>
      </c>
    </row>
    <row r="1661" spans="1:29" x14ac:dyDescent="0.25">
      <c r="A1661" t="str">
        <f>CONCATENATE("Q",ROUNDUP(MONTH(Table1[[#This Row],[Month]])/3,0))</f>
        <v>Q2</v>
      </c>
      <c r="B1661" s="14">
        <f>EOMONTH(Table1[[#This Row],[Credit Date]],-1)+1</f>
        <v>42522</v>
      </c>
      <c r="C1661" t="str">
        <f>CONCATENATE(Table1[[#This Row],[Issuer Last Name]],", ",Table1[[#This Row],[Issuer First Name]])</f>
        <v>No. 001, Employee</v>
      </c>
      <c r="D1661" t="str">
        <f>CONCATENATE(Table1[[#This Row],[Approver Last Name]],", ",Table1[[#This Row],[Approver First Name]])</f>
        <v>No. 046, Employee</v>
      </c>
      <c r="E1661" t="str">
        <f>CONCATENATE(Table1[[#This Row],[Customer Last Name]],", ",Table1[[#This Row],[Customer First Name]])</f>
        <v>No. 10493, Client</v>
      </c>
      <c r="F1661" t="str">
        <f>IF(Table1[[#This Row],[Credit Amount]]&gt;-19.99,"Less than 19.99",IF(Table1[[#This Row],[Credit Amount]]=-20,"20",IF(Table1[[#This Row],[Credit Amount]]&gt;-49.98,"20.01-49.98",IF(Table1[[#This Row],[Credit Amount]]=-49.99,"49.99",IF(Table1[[#This Row],[Credit Amount]]=-50,"50",IF(Table1[[#This Row],[Credit Amount]]&lt;-50.01,"Greater than 50"))))))</f>
        <v>Less than 19.99</v>
      </c>
      <c r="G1661" t="str">
        <f>IF(Table1[[#This Row],[Transaction Type]]="Maintenance","Non-Sales","Sales")</f>
        <v>Non-Sales</v>
      </c>
      <c r="H1661">
        <f>IF(Table1[[#This Row],[Quarter]]="q2",1,"")</f>
        <v>1</v>
      </c>
      <c r="I1661" t="str">
        <f>IF(Table1[[#This Row],[Quarter]]="q3",1,"")</f>
        <v/>
      </c>
      <c r="J1661">
        <f>IF(Table1[[#This Row],[Quarter]]="Q2",Table1[[#This Row],[Credit Amount]],"")</f>
        <v>-7.5</v>
      </c>
      <c r="K1661" t="str">
        <f>IF(Table1[[#This Row],[Quarter]]="Q3",Table1[[#This Row],[Credit Amount]],"")</f>
        <v/>
      </c>
      <c r="L1661" t="str">
        <f>IF(Table1[[#This Row],[Transaction Type]]="Upgrade",Table1[[#This Row],[Credit Amount]],IF(Table1[[#This Row],[Transaction Type]]="Activation",Table1[[#This Row],[Credit Amount]],""))</f>
        <v/>
      </c>
      <c r="M1661">
        <f>IF(Table1[[#This Row],[Transaction Type]]="Maintenance",Table1[[#This Row],[Credit Amount]],"")</f>
        <v>-7.5</v>
      </c>
      <c r="N1661">
        <v>10001</v>
      </c>
      <c r="O1661" t="s">
        <v>2489</v>
      </c>
      <c r="P1661" t="s">
        <v>2490</v>
      </c>
      <c r="Q1661" t="s">
        <v>289</v>
      </c>
      <c r="R1661">
        <v>10046</v>
      </c>
      <c r="S1661" t="s">
        <v>2489</v>
      </c>
      <c r="T1661" t="s">
        <v>2535</v>
      </c>
      <c r="U1661" t="s">
        <v>290</v>
      </c>
      <c r="V1661" t="s">
        <v>103</v>
      </c>
      <c r="W1661">
        <v>100001492</v>
      </c>
      <c r="X1661">
        <v>8005550493</v>
      </c>
      <c r="Y1661" t="s">
        <v>2595</v>
      </c>
      <c r="Z1661" t="s">
        <v>3088</v>
      </c>
      <c r="AA1661" s="13">
        <v>-7.5</v>
      </c>
      <c r="AB1661" s="14">
        <v>42522</v>
      </c>
      <c r="AC1661" t="s">
        <v>36</v>
      </c>
    </row>
    <row r="1662" spans="1:29" x14ac:dyDescent="0.25">
      <c r="A1662" t="str">
        <f>CONCATENATE("Q",ROUNDUP(MONTH(Table1[[#This Row],[Month]])/3,0))</f>
        <v>Q2</v>
      </c>
      <c r="B1662" s="14">
        <f>EOMONTH(Table1[[#This Row],[Credit Date]],-1)+1</f>
        <v>42522</v>
      </c>
      <c r="C1662" t="str">
        <f>CONCATENATE(Table1[[#This Row],[Issuer Last Name]],", ",Table1[[#This Row],[Issuer First Name]])</f>
        <v>No. 001, Employee</v>
      </c>
      <c r="D1662" t="str">
        <f>CONCATENATE(Table1[[#This Row],[Approver Last Name]],", ",Table1[[#This Row],[Approver First Name]])</f>
        <v>No. 046, Employee</v>
      </c>
      <c r="E1662" t="str">
        <f>CONCATENATE(Table1[[#This Row],[Customer Last Name]],", ",Table1[[#This Row],[Customer First Name]])</f>
        <v>No. 12620, Client</v>
      </c>
      <c r="F1662" t="str">
        <f>IF(Table1[[#This Row],[Credit Amount]]&gt;-19.99,"Less than 19.99",IF(Table1[[#This Row],[Credit Amount]]=-20,"20",IF(Table1[[#This Row],[Credit Amount]]&gt;-49.98,"20.01-49.98",IF(Table1[[#This Row],[Credit Amount]]=-49.99,"49.99",IF(Table1[[#This Row],[Credit Amount]]=-50,"50",IF(Table1[[#This Row],[Credit Amount]]&lt;-50.01,"Greater than 50"))))))</f>
        <v>Less than 19.99</v>
      </c>
      <c r="G1662" t="str">
        <f>IF(Table1[[#This Row],[Transaction Type]]="Maintenance","Non-Sales","Sales")</f>
        <v>Non-Sales</v>
      </c>
      <c r="H1662">
        <f>IF(Table1[[#This Row],[Quarter]]="q2",1,"")</f>
        <v>1</v>
      </c>
      <c r="I1662" t="str">
        <f>IF(Table1[[#This Row],[Quarter]]="q3",1,"")</f>
        <v/>
      </c>
      <c r="J1662">
        <f>IF(Table1[[#This Row],[Quarter]]="Q2",Table1[[#This Row],[Credit Amount]],"")</f>
        <v>-9.6</v>
      </c>
      <c r="K1662" t="str">
        <f>IF(Table1[[#This Row],[Quarter]]="Q3",Table1[[#This Row],[Credit Amount]],"")</f>
        <v/>
      </c>
      <c r="L1662" t="str">
        <f>IF(Table1[[#This Row],[Transaction Type]]="Upgrade",Table1[[#This Row],[Credit Amount]],IF(Table1[[#This Row],[Transaction Type]]="Activation",Table1[[#This Row],[Credit Amount]],""))</f>
        <v/>
      </c>
      <c r="M1662">
        <f>IF(Table1[[#This Row],[Transaction Type]]="Maintenance",Table1[[#This Row],[Credit Amount]],"")</f>
        <v>-9.6</v>
      </c>
      <c r="N1662">
        <v>10001</v>
      </c>
      <c r="O1662" t="s">
        <v>2489</v>
      </c>
      <c r="P1662" t="s">
        <v>2490</v>
      </c>
      <c r="Q1662" t="s">
        <v>289</v>
      </c>
      <c r="R1662">
        <v>10046</v>
      </c>
      <c r="S1662" t="s">
        <v>2489</v>
      </c>
      <c r="T1662" t="s">
        <v>2535</v>
      </c>
      <c r="U1662" t="s">
        <v>290</v>
      </c>
      <c r="V1662" t="s">
        <v>103</v>
      </c>
      <c r="W1662">
        <v>100003619</v>
      </c>
      <c r="X1662">
        <v>8005552620</v>
      </c>
      <c r="Y1662" t="s">
        <v>2595</v>
      </c>
      <c r="Z1662" t="s">
        <v>5215</v>
      </c>
      <c r="AA1662" s="13">
        <v>-9.6</v>
      </c>
      <c r="AB1662" s="14">
        <v>42523</v>
      </c>
      <c r="AC1662" t="s">
        <v>36</v>
      </c>
    </row>
    <row r="1663" spans="1:29" x14ac:dyDescent="0.25">
      <c r="A1663" t="str">
        <f>CONCATENATE("Q",ROUNDUP(MONTH(Table1[[#This Row],[Month]])/3,0))</f>
        <v>Q2</v>
      </c>
      <c r="B1663" s="14">
        <f>EOMONTH(Table1[[#This Row],[Credit Date]],-1)+1</f>
        <v>42522</v>
      </c>
      <c r="C1663" t="str">
        <f>CONCATENATE(Table1[[#This Row],[Issuer Last Name]],", ",Table1[[#This Row],[Issuer First Name]])</f>
        <v>No. 001, Employee</v>
      </c>
      <c r="D1663" t="str">
        <f>CONCATENATE(Table1[[#This Row],[Approver Last Name]],", ",Table1[[#This Row],[Approver First Name]])</f>
        <v>No. 046, Employee</v>
      </c>
      <c r="E1663" t="str">
        <f>CONCATENATE(Table1[[#This Row],[Customer Last Name]],", ",Table1[[#This Row],[Customer First Name]])</f>
        <v>No. 10414, Client</v>
      </c>
      <c r="F1663" t="str">
        <f>IF(Table1[[#This Row],[Credit Amount]]&gt;-19.99,"Less than 19.99",IF(Table1[[#This Row],[Credit Amount]]=-20,"20",IF(Table1[[#This Row],[Credit Amount]]&gt;-49.98,"20.01-49.98",IF(Table1[[#This Row],[Credit Amount]]=-49.99,"49.99",IF(Table1[[#This Row],[Credit Amount]]=-50,"50",IF(Table1[[#This Row],[Credit Amount]]&lt;-50.01,"Greater than 50"))))))</f>
        <v>Less than 19.99</v>
      </c>
      <c r="G1663" t="str">
        <f>IF(Table1[[#This Row],[Transaction Type]]="Maintenance","Non-Sales","Sales")</f>
        <v>Non-Sales</v>
      </c>
      <c r="H1663">
        <f>IF(Table1[[#This Row],[Quarter]]="q2",1,"")</f>
        <v>1</v>
      </c>
      <c r="I1663" t="str">
        <f>IF(Table1[[#This Row],[Quarter]]="q3",1,"")</f>
        <v/>
      </c>
      <c r="J1663">
        <f>IF(Table1[[#This Row],[Quarter]]="Q2",Table1[[#This Row],[Credit Amount]],"")</f>
        <v>-13.97</v>
      </c>
      <c r="K1663" t="str">
        <f>IF(Table1[[#This Row],[Quarter]]="Q3",Table1[[#This Row],[Credit Amount]],"")</f>
        <v/>
      </c>
      <c r="L1663" t="str">
        <f>IF(Table1[[#This Row],[Transaction Type]]="Upgrade",Table1[[#This Row],[Credit Amount]],IF(Table1[[#This Row],[Transaction Type]]="Activation",Table1[[#This Row],[Credit Amount]],""))</f>
        <v/>
      </c>
      <c r="M1663">
        <f>IF(Table1[[#This Row],[Transaction Type]]="Maintenance",Table1[[#This Row],[Credit Amount]],"")</f>
        <v>-13.97</v>
      </c>
      <c r="N1663">
        <v>10001</v>
      </c>
      <c r="O1663" t="s">
        <v>2489</v>
      </c>
      <c r="P1663" t="s">
        <v>2490</v>
      </c>
      <c r="Q1663" t="s">
        <v>289</v>
      </c>
      <c r="R1663">
        <v>10046</v>
      </c>
      <c r="S1663" t="s">
        <v>2489</v>
      </c>
      <c r="T1663" t="s">
        <v>2535</v>
      </c>
      <c r="U1663" t="s">
        <v>290</v>
      </c>
      <c r="V1663" t="s">
        <v>103</v>
      </c>
      <c r="W1663">
        <v>100001413</v>
      </c>
      <c r="X1663">
        <v>8005550414</v>
      </c>
      <c r="Y1663" t="s">
        <v>2595</v>
      </c>
      <c r="Z1663" t="s">
        <v>3009</v>
      </c>
      <c r="AA1663" s="13">
        <v>-13.97</v>
      </c>
      <c r="AB1663" s="14">
        <v>42525</v>
      </c>
      <c r="AC1663" t="s">
        <v>36</v>
      </c>
    </row>
    <row r="1664" spans="1:29" x14ac:dyDescent="0.25">
      <c r="A1664" t="str">
        <f>CONCATENATE("Q",ROUNDUP(MONTH(Table1[[#This Row],[Month]])/3,0))</f>
        <v>Q2</v>
      </c>
      <c r="B1664" s="14">
        <f>EOMONTH(Table1[[#This Row],[Credit Date]],-1)+1</f>
        <v>42522</v>
      </c>
      <c r="C1664" t="str">
        <f>CONCATENATE(Table1[[#This Row],[Issuer Last Name]],", ",Table1[[#This Row],[Issuer First Name]])</f>
        <v>No. 001, Employee</v>
      </c>
      <c r="D1664" t="str">
        <f>CONCATENATE(Table1[[#This Row],[Approver Last Name]],", ",Table1[[#This Row],[Approver First Name]])</f>
        <v>No. 046, Employee</v>
      </c>
      <c r="E1664" t="str">
        <f>CONCATENATE(Table1[[#This Row],[Customer Last Name]],", ",Table1[[#This Row],[Customer First Name]])</f>
        <v>No. 13192, Client</v>
      </c>
      <c r="F1664" t="str">
        <f>IF(Table1[[#This Row],[Credit Amount]]&gt;-19.99,"Less than 19.99",IF(Table1[[#This Row],[Credit Amount]]=-20,"20",IF(Table1[[#This Row],[Credit Amount]]&gt;-49.98,"20.01-49.98",IF(Table1[[#This Row],[Credit Amount]]=-49.99,"49.99",IF(Table1[[#This Row],[Credit Amount]]=-50,"50",IF(Table1[[#This Row],[Credit Amount]]&lt;-50.01,"Greater than 50"))))))</f>
        <v>20.01-49.98</v>
      </c>
      <c r="G1664" t="str">
        <f>IF(Table1[[#This Row],[Transaction Type]]="Maintenance","Non-Sales","Sales")</f>
        <v>Non-Sales</v>
      </c>
      <c r="H1664">
        <f>IF(Table1[[#This Row],[Quarter]]="q2",1,"")</f>
        <v>1</v>
      </c>
      <c r="I1664" t="str">
        <f>IF(Table1[[#This Row],[Quarter]]="q3",1,"")</f>
        <v/>
      </c>
      <c r="J1664">
        <f>IF(Table1[[#This Row],[Quarter]]="Q2",Table1[[#This Row],[Credit Amount]],"")</f>
        <v>-22.98</v>
      </c>
      <c r="K1664" t="str">
        <f>IF(Table1[[#This Row],[Quarter]]="Q3",Table1[[#This Row],[Credit Amount]],"")</f>
        <v/>
      </c>
      <c r="L1664" t="str">
        <f>IF(Table1[[#This Row],[Transaction Type]]="Upgrade",Table1[[#This Row],[Credit Amount]],IF(Table1[[#This Row],[Transaction Type]]="Activation",Table1[[#This Row],[Credit Amount]],""))</f>
        <v/>
      </c>
      <c r="M1664">
        <f>IF(Table1[[#This Row],[Transaction Type]]="Maintenance",Table1[[#This Row],[Credit Amount]],"")</f>
        <v>-22.98</v>
      </c>
      <c r="N1664">
        <v>10001</v>
      </c>
      <c r="O1664" t="s">
        <v>2489</v>
      </c>
      <c r="P1664" t="s">
        <v>2490</v>
      </c>
      <c r="Q1664" t="s">
        <v>289</v>
      </c>
      <c r="R1664">
        <v>10046</v>
      </c>
      <c r="S1664" t="s">
        <v>2489</v>
      </c>
      <c r="T1664" t="s">
        <v>2535</v>
      </c>
      <c r="U1664" t="s">
        <v>290</v>
      </c>
      <c r="V1664" t="s">
        <v>103</v>
      </c>
      <c r="W1664">
        <v>100004191</v>
      </c>
      <c r="X1664">
        <v>8005553192</v>
      </c>
      <c r="Y1664" t="s">
        <v>2595</v>
      </c>
      <c r="Z1664" t="s">
        <v>5780</v>
      </c>
      <c r="AA1664" s="13">
        <v>-22.98</v>
      </c>
      <c r="AB1664" s="14">
        <v>42526</v>
      </c>
      <c r="AC1664" t="s">
        <v>36</v>
      </c>
    </row>
    <row r="1665" spans="1:29" x14ac:dyDescent="0.25">
      <c r="A1665" t="str">
        <f>CONCATENATE("Q",ROUNDUP(MONTH(Table1[[#This Row],[Month]])/3,0))</f>
        <v>Q2</v>
      </c>
      <c r="B1665" s="14">
        <f>EOMONTH(Table1[[#This Row],[Credit Date]],-1)+1</f>
        <v>42522</v>
      </c>
      <c r="C1665" t="str">
        <f>CONCATENATE(Table1[[#This Row],[Issuer Last Name]],", ",Table1[[#This Row],[Issuer First Name]])</f>
        <v>No. 001, Employee</v>
      </c>
      <c r="D1665" t="str">
        <f>CONCATENATE(Table1[[#This Row],[Approver Last Name]],", ",Table1[[#This Row],[Approver First Name]])</f>
        <v>No. 046, Employee</v>
      </c>
      <c r="E1665" t="str">
        <f>CONCATENATE(Table1[[#This Row],[Customer Last Name]],", ",Table1[[#This Row],[Customer First Name]])</f>
        <v>No. 11493, Client</v>
      </c>
      <c r="F16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65" t="str">
        <f>IF(Table1[[#This Row],[Transaction Type]]="Maintenance","Non-Sales","Sales")</f>
        <v>Non-Sales</v>
      </c>
      <c r="H1665">
        <f>IF(Table1[[#This Row],[Quarter]]="q2",1,"")</f>
        <v>1</v>
      </c>
      <c r="I1665" t="str">
        <f>IF(Table1[[#This Row],[Quarter]]="q3",1,"")</f>
        <v/>
      </c>
      <c r="J1665">
        <f>IF(Table1[[#This Row],[Quarter]]="Q2",Table1[[#This Row],[Credit Amount]],"")</f>
        <v>-51.73</v>
      </c>
      <c r="K1665" t="str">
        <f>IF(Table1[[#This Row],[Quarter]]="Q3",Table1[[#This Row],[Credit Amount]],"")</f>
        <v/>
      </c>
      <c r="L1665" t="str">
        <f>IF(Table1[[#This Row],[Transaction Type]]="Upgrade",Table1[[#This Row],[Credit Amount]],IF(Table1[[#This Row],[Transaction Type]]="Activation",Table1[[#This Row],[Credit Amount]],""))</f>
        <v/>
      </c>
      <c r="M1665">
        <f>IF(Table1[[#This Row],[Transaction Type]]="Maintenance",Table1[[#This Row],[Credit Amount]],"")</f>
        <v>-51.73</v>
      </c>
      <c r="N1665">
        <v>10001</v>
      </c>
      <c r="O1665" t="s">
        <v>2489</v>
      </c>
      <c r="P1665" t="s">
        <v>2490</v>
      </c>
      <c r="Q1665" t="s">
        <v>289</v>
      </c>
      <c r="R1665">
        <v>10046</v>
      </c>
      <c r="S1665" t="s">
        <v>2489</v>
      </c>
      <c r="T1665" t="s">
        <v>2535</v>
      </c>
      <c r="U1665" t="s">
        <v>290</v>
      </c>
      <c r="V1665" t="s">
        <v>103</v>
      </c>
      <c r="W1665">
        <v>100002492</v>
      </c>
      <c r="X1665">
        <v>8005551493</v>
      </c>
      <c r="Y1665" t="s">
        <v>2595</v>
      </c>
      <c r="Z1665" t="s">
        <v>4088</v>
      </c>
      <c r="AA1665" s="13">
        <v>-51.73</v>
      </c>
      <c r="AB1665" s="14">
        <v>42529</v>
      </c>
      <c r="AC1665" t="s">
        <v>36</v>
      </c>
    </row>
    <row r="1666" spans="1:29" x14ac:dyDescent="0.25">
      <c r="A1666" t="str">
        <f>CONCATENATE("Q",ROUNDUP(MONTH(Table1[[#This Row],[Month]])/3,0))</f>
        <v>Q2</v>
      </c>
      <c r="B1666" s="14">
        <f>EOMONTH(Table1[[#This Row],[Credit Date]],-1)+1</f>
        <v>42522</v>
      </c>
      <c r="C1666" t="str">
        <f>CONCATENATE(Table1[[#This Row],[Issuer Last Name]],", ",Table1[[#This Row],[Issuer First Name]])</f>
        <v>No. 001, Employee</v>
      </c>
      <c r="D1666" t="str">
        <f>CONCATENATE(Table1[[#This Row],[Approver Last Name]],", ",Table1[[#This Row],[Approver First Name]])</f>
        <v>No. 046, Employee</v>
      </c>
      <c r="E1666" t="str">
        <f>CONCATENATE(Table1[[#This Row],[Customer Last Name]],", ",Table1[[#This Row],[Customer First Name]])</f>
        <v>No. 13083, Client</v>
      </c>
      <c r="F16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66" t="str">
        <f>IF(Table1[[#This Row],[Transaction Type]]="Maintenance","Non-Sales","Sales")</f>
        <v>Non-Sales</v>
      </c>
      <c r="H1666">
        <f>IF(Table1[[#This Row],[Quarter]]="q2",1,"")</f>
        <v>1</v>
      </c>
      <c r="I1666" t="str">
        <f>IF(Table1[[#This Row],[Quarter]]="q3",1,"")</f>
        <v/>
      </c>
      <c r="J1666">
        <f>IF(Table1[[#This Row],[Quarter]]="Q2",Table1[[#This Row],[Credit Amount]],"")</f>
        <v>-80.52</v>
      </c>
      <c r="K1666" t="str">
        <f>IF(Table1[[#This Row],[Quarter]]="Q3",Table1[[#This Row],[Credit Amount]],"")</f>
        <v/>
      </c>
      <c r="L1666" t="str">
        <f>IF(Table1[[#This Row],[Transaction Type]]="Upgrade",Table1[[#This Row],[Credit Amount]],IF(Table1[[#This Row],[Transaction Type]]="Activation",Table1[[#This Row],[Credit Amount]],""))</f>
        <v/>
      </c>
      <c r="M1666">
        <f>IF(Table1[[#This Row],[Transaction Type]]="Maintenance",Table1[[#This Row],[Credit Amount]],"")</f>
        <v>-80.52</v>
      </c>
      <c r="N1666">
        <v>10001</v>
      </c>
      <c r="O1666" t="s">
        <v>2489</v>
      </c>
      <c r="P1666" t="s">
        <v>2490</v>
      </c>
      <c r="Q1666" t="s">
        <v>289</v>
      </c>
      <c r="R1666">
        <v>10046</v>
      </c>
      <c r="S1666" t="s">
        <v>2489</v>
      </c>
      <c r="T1666" t="s">
        <v>2535</v>
      </c>
      <c r="U1666" t="s">
        <v>290</v>
      </c>
      <c r="V1666" t="s">
        <v>103</v>
      </c>
      <c r="W1666">
        <v>100004082</v>
      </c>
      <c r="X1666">
        <v>8005553083</v>
      </c>
      <c r="Y1666" t="s">
        <v>2595</v>
      </c>
      <c r="Z1666" t="s">
        <v>5671</v>
      </c>
      <c r="AA1666" s="13">
        <v>-80.52</v>
      </c>
      <c r="AB1666" s="14">
        <v>42531</v>
      </c>
      <c r="AC1666" t="s">
        <v>36</v>
      </c>
    </row>
    <row r="1667" spans="1:29" x14ac:dyDescent="0.25">
      <c r="A1667" t="str">
        <f>CONCATENATE("Q",ROUNDUP(MONTH(Table1[[#This Row],[Month]])/3,0))</f>
        <v>Q2</v>
      </c>
      <c r="B1667" s="14">
        <f>EOMONTH(Table1[[#This Row],[Credit Date]],-1)+1</f>
        <v>42522</v>
      </c>
      <c r="C1667" t="str">
        <f>CONCATENATE(Table1[[#This Row],[Issuer Last Name]],", ",Table1[[#This Row],[Issuer First Name]])</f>
        <v>No. 001, Employee</v>
      </c>
      <c r="D1667" t="str">
        <f>CONCATENATE(Table1[[#This Row],[Approver Last Name]],", ",Table1[[#This Row],[Approver First Name]])</f>
        <v>No. 046, Employee</v>
      </c>
      <c r="E1667" t="str">
        <f>CONCATENATE(Table1[[#This Row],[Customer Last Name]],", ",Table1[[#This Row],[Customer First Name]])</f>
        <v>No. 10603, Client</v>
      </c>
      <c r="F1667" t="str">
        <f>IF(Table1[[#This Row],[Credit Amount]]&gt;-19.99,"Less than 19.99",IF(Table1[[#This Row],[Credit Amount]]=-20,"20",IF(Table1[[#This Row],[Credit Amount]]&gt;-49.98,"20.01-49.98",IF(Table1[[#This Row],[Credit Amount]]=-49.99,"49.99",IF(Table1[[#This Row],[Credit Amount]]=-50,"50",IF(Table1[[#This Row],[Credit Amount]]&lt;-50.01,"Greater than 50"))))))</f>
        <v>20.01-49.98</v>
      </c>
      <c r="G1667" t="str">
        <f>IF(Table1[[#This Row],[Transaction Type]]="Maintenance","Non-Sales","Sales")</f>
        <v>Non-Sales</v>
      </c>
      <c r="H1667">
        <f>IF(Table1[[#This Row],[Quarter]]="q2",1,"")</f>
        <v>1</v>
      </c>
      <c r="I1667" t="str">
        <f>IF(Table1[[#This Row],[Quarter]]="q3",1,"")</f>
        <v/>
      </c>
      <c r="J1667">
        <f>IF(Table1[[#This Row],[Quarter]]="Q2",Table1[[#This Row],[Credit Amount]],"")</f>
        <v>-40.76</v>
      </c>
      <c r="K1667" t="str">
        <f>IF(Table1[[#This Row],[Quarter]]="Q3",Table1[[#This Row],[Credit Amount]],"")</f>
        <v/>
      </c>
      <c r="L1667" t="str">
        <f>IF(Table1[[#This Row],[Transaction Type]]="Upgrade",Table1[[#This Row],[Credit Amount]],IF(Table1[[#This Row],[Transaction Type]]="Activation",Table1[[#This Row],[Credit Amount]],""))</f>
        <v/>
      </c>
      <c r="M1667">
        <f>IF(Table1[[#This Row],[Transaction Type]]="Maintenance",Table1[[#This Row],[Credit Amount]],"")</f>
        <v>-40.76</v>
      </c>
      <c r="N1667">
        <v>10001</v>
      </c>
      <c r="O1667" t="s">
        <v>2489</v>
      </c>
      <c r="P1667" t="s">
        <v>2490</v>
      </c>
      <c r="Q1667" t="s">
        <v>289</v>
      </c>
      <c r="R1667">
        <v>10046</v>
      </c>
      <c r="S1667" t="s">
        <v>2489</v>
      </c>
      <c r="T1667" t="s">
        <v>2535</v>
      </c>
      <c r="U1667" t="s">
        <v>290</v>
      </c>
      <c r="V1667" t="s">
        <v>103</v>
      </c>
      <c r="W1667">
        <v>100001602</v>
      </c>
      <c r="X1667">
        <v>8005550603</v>
      </c>
      <c r="Y1667" t="s">
        <v>2595</v>
      </c>
      <c r="Z1667" t="s">
        <v>3198</v>
      </c>
      <c r="AA1667" s="13">
        <v>-40.76</v>
      </c>
      <c r="AB1667" s="14">
        <v>42536</v>
      </c>
      <c r="AC1667" t="s">
        <v>36</v>
      </c>
    </row>
    <row r="1668" spans="1:29" x14ac:dyDescent="0.25">
      <c r="A1668" t="str">
        <f>CONCATENATE("Q",ROUNDUP(MONTH(Table1[[#This Row],[Month]])/3,0))</f>
        <v>Q2</v>
      </c>
      <c r="B1668" s="14">
        <f>EOMONTH(Table1[[#This Row],[Credit Date]],-1)+1</f>
        <v>42522</v>
      </c>
      <c r="C1668" t="str">
        <f>CONCATENATE(Table1[[#This Row],[Issuer Last Name]],", ",Table1[[#This Row],[Issuer First Name]])</f>
        <v>No. 001, Employee</v>
      </c>
      <c r="D1668" t="str">
        <f>CONCATENATE(Table1[[#This Row],[Approver Last Name]],", ",Table1[[#This Row],[Approver First Name]])</f>
        <v>No. 046, Employee</v>
      </c>
      <c r="E1668" t="str">
        <f>CONCATENATE(Table1[[#This Row],[Customer Last Name]],", ",Table1[[#This Row],[Customer First Name]])</f>
        <v>No. 13650, Client</v>
      </c>
      <c r="F16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68" t="str">
        <f>IF(Table1[[#This Row],[Transaction Type]]="Maintenance","Non-Sales","Sales")</f>
        <v>Sales</v>
      </c>
      <c r="H1668">
        <f>IF(Table1[[#This Row],[Quarter]]="q2",1,"")</f>
        <v>1</v>
      </c>
      <c r="I1668" t="str">
        <f>IF(Table1[[#This Row],[Quarter]]="q3",1,"")</f>
        <v/>
      </c>
      <c r="J1668">
        <f>IF(Table1[[#This Row],[Quarter]]="Q2",Table1[[#This Row],[Credit Amount]],"")</f>
        <v>-50.06</v>
      </c>
      <c r="K1668" t="str">
        <f>IF(Table1[[#This Row],[Quarter]]="Q3",Table1[[#This Row],[Credit Amount]],"")</f>
        <v/>
      </c>
      <c r="L1668">
        <f>IF(Table1[[#This Row],[Transaction Type]]="Upgrade",Table1[[#This Row],[Credit Amount]],IF(Table1[[#This Row],[Transaction Type]]="Activation",Table1[[#This Row],[Credit Amount]],""))</f>
        <v>-50.06</v>
      </c>
      <c r="M1668" t="str">
        <f>IF(Table1[[#This Row],[Transaction Type]]="Maintenance",Table1[[#This Row],[Credit Amount]],"")</f>
        <v/>
      </c>
      <c r="N1668">
        <v>10001</v>
      </c>
      <c r="O1668" t="s">
        <v>2489</v>
      </c>
      <c r="P1668" t="s">
        <v>2490</v>
      </c>
      <c r="Q1668" t="s">
        <v>289</v>
      </c>
      <c r="R1668">
        <v>10046</v>
      </c>
      <c r="S1668" t="s">
        <v>2489</v>
      </c>
      <c r="T1668" t="s">
        <v>2535</v>
      </c>
      <c r="U1668" t="s">
        <v>290</v>
      </c>
      <c r="V1668" t="s">
        <v>103</v>
      </c>
      <c r="W1668">
        <v>100004649</v>
      </c>
      <c r="X1668">
        <v>8005553650</v>
      </c>
      <c r="Y1668" t="s">
        <v>2595</v>
      </c>
      <c r="Z1668" t="s">
        <v>6238</v>
      </c>
      <c r="AA1668" s="13">
        <v>-50.06</v>
      </c>
      <c r="AB1668" s="14">
        <v>42539</v>
      </c>
      <c r="AC1668" t="s">
        <v>35</v>
      </c>
    </row>
    <row r="1669" spans="1:29" x14ac:dyDescent="0.25">
      <c r="A1669" t="str">
        <f>CONCATENATE("Q",ROUNDUP(MONTH(Table1[[#This Row],[Month]])/3,0))</f>
        <v>Q2</v>
      </c>
      <c r="B1669" s="14">
        <f>EOMONTH(Table1[[#This Row],[Credit Date]],-1)+1</f>
        <v>42522</v>
      </c>
      <c r="C1669" t="str">
        <f>CONCATENATE(Table1[[#This Row],[Issuer Last Name]],", ",Table1[[#This Row],[Issuer First Name]])</f>
        <v>No. 001, Employee</v>
      </c>
      <c r="D1669" t="str">
        <f>CONCATENATE(Table1[[#This Row],[Approver Last Name]],", ",Table1[[#This Row],[Approver First Name]])</f>
        <v>No. 046, Employee</v>
      </c>
      <c r="E1669" t="str">
        <f>CONCATENATE(Table1[[#This Row],[Customer Last Name]],", ",Table1[[#This Row],[Customer First Name]])</f>
        <v>No. 13175, Client</v>
      </c>
      <c r="F16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69" t="str">
        <f>IF(Table1[[#This Row],[Transaction Type]]="Maintenance","Non-Sales","Sales")</f>
        <v>Non-Sales</v>
      </c>
      <c r="H1669">
        <f>IF(Table1[[#This Row],[Quarter]]="q2",1,"")</f>
        <v>1</v>
      </c>
      <c r="I1669" t="str">
        <f>IF(Table1[[#This Row],[Quarter]]="q3",1,"")</f>
        <v/>
      </c>
      <c r="J1669">
        <f>IF(Table1[[#This Row],[Quarter]]="Q2",Table1[[#This Row],[Credit Amount]],"")</f>
        <v>-85.22</v>
      </c>
      <c r="K1669" t="str">
        <f>IF(Table1[[#This Row],[Quarter]]="Q3",Table1[[#This Row],[Credit Amount]],"")</f>
        <v/>
      </c>
      <c r="L1669" t="str">
        <f>IF(Table1[[#This Row],[Transaction Type]]="Upgrade",Table1[[#This Row],[Credit Amount]],IF(Table1[[#This Row],[Transaction Type]]="Activation",Table1[[#This Row],[Credit Amount]],""))</f>
        <v/>
      </c>
      <c r="M1669">
        <f>IF(Table1[[#This Row],[Transaction Type]]="Maintenance",Table1[[#This Row],[Credit Amount]],"")</f>
        <v>-85.22</v>
      </c>
      <c r="N1669">
        <v>10001</v>
      </c>
      <c r="O1669" t="s">
        <v>2489</v>
      </c>
      <c r="P1669" t="s">
        <v>2490</v>
      </c>
      <c r="Q1669" t="s">
        <v>289</v>
      </c>
      <c r="R1669">
        <v>10046</v>
      </c>
      <c r="S1669" t="s">
        <v>2489</v>
      </c>
      <c r="T1669" t="s">
        <v>2535</v>
      </c>
      <c r="U1669" t="s">
        <v>290</v>
      </c>
      <c r="V1669" t="s">
        <v>103</v>
      </c>
      <c r="W1669">
        <v>100004174</v>
      </c>
      <c r="X1669">
        <v>8005553175</v>
      </c>
      <c r="Y1669" t="s">
        <v>2595</v>
      </c>
      <c r="Z1669" t="s">
        <v>5763</v>
      </c>
      <c r="AA1669" s="13">
        <v>-85.22</v>
      </c>
      <c r="AB1669" s="14">
        <v>42540</v>
      </c>
      <c r="AC1669" t="s">
        <v>36</v>
      </c>
    </row>
    <row r="1670" spans="1:29" x14ac:dyDescent="0.25">
      <c r="A1670" t="str">
        <f>CONCATENATE("Q",ROUNDUP(MONTH(Table1[[#This Row],[Month]])/3,0))</f>
        <v>Q2</v>
      </c>
      <c r="B1670" s="14">
        <f>EOMONTH(Table1[[#This Row],[Credit Date]],-1)+1</f>
        <v>42522</v>
      </c>
      <c r="C1670" t="str">
        <f>CONCATENATE(Table1[[#This Row],[Issuer Last Name]],", ",Table1[[#This Row],[Issuer First Name]])</f>
        <v>No. 001, Employee</v>
      </c>
      <c r="D1670" t="str">
        <f>CONCATENATE(Table1[[#This Row],[Approver Last Name]],", ",Table1[[#This Row],[Approver First Name]])</f>
        <v>No. 046, Employee</v>
      </c>
      <c r="E1670" t="str">
        <f>CONCATENATE(Table1[[#This Row],[Customer Last Name]],", ",Table1[[#This Row],[Customer First Name]])</f>
        <v>No. 13414, Client</v>
      </c>
      <c r="F16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0" t="str">
        <f>IF(Table1[[#This Row],[Transaction Type]]="Maintenance","Non-Sales","Sales")</f>
        <v>Non-Sales</v>
      </c>
      <c r="H1670">
        <f>IF(Table1[[#This Row],[Quarter]]="q2",1,"")</f>
        <v>1</v>
      </c>
      <c r="I1670" t="str">
        <f>IF(Table1[[#This Row],[Quarter]]="q3",1,"")</f>
        <v/>
      </c>
      <c r="J1670">
        <f>IF(Table1[[#This Row],[Quarter]]="Q2",Table1[[#This Row],[Credit Amount]],"")</f>
        <v>-73.52</v>
      </c>
      <c r="K1670" t="str">
        <f>IF(Table1[[#This Row],[Quarter]]="Q3",Table1[[#This Row],[Credit Amount]],"")</f>
        <v/>
      </c>
      <c r="L1670" t="str">
        <f>IF(Table1[[#This Row],[Transaction Type]]="Upgrade",Table1[[#This Row],[Credit Amount]],IF(Table1[[#This Row],[Transaction Type]]="Activation",Table1[[#This Row],[Credit Amount]],""))</f>
        <v/>
      </c>
      <c r="M1670">
        <f>IF(Table1[[#This Row],[Transaction Type]]="Maintenance",Table1[[#This Row],[Credit Amount]],"")</f>
        <v>-73.52</v>
      </c>
      <c r="N1670">
        <v>10001</v>
      </c>
      <c r="O1670" t="s">
        <v>2489</v>
      </c>
      <c r="P1670" t="s">
        <v>2490</v>
      </c>
      <c r="Q1670" t="s">
        <v>289</v>
      </c>
      <c r="R1670">
        <v>10046</v>
      </c>
      <c r="S1670" t="s">
        <v>2489</v>
      </c>
      <c r="T1670" t="s">
        <v>2535</v>
      </c>
      <c r="U1670" t="s">
        <v>290</v>
      </c>
      <c r="V1670" t="s">
        <v>103</v>
      </c>
      <c r="W1670">
        <v>100004413</v>
      </c>
      <c r="X1670">
        <v>8005553414</v>
      </c>
      <c r="Y1670" t="s">
        <v>2595</v>
      </c>
      <c r="Z1670" t="s">
        <v>6002</v>
      </c>
      <c r="AA1670" s="13">
        <v>-73.52</v>
      </c>
      <c r="AB1670" s="14">
        <v>42541</v>
      </c>
      <c r="AC1670" t="s">
        <v>36</v>
      </c>
    </row>
    <row r="1671" spans="1:29" x14ac:dyDescent="0.25">
      <c r="A1671" t="str">
        <f>CONCATENATE("Q",ROUNDUP(MONTH(Table1[[#This Row],[Month]])/3,0))</f>
        <v>Q2</v>
      </c>
      <c r="B1671" s="14">
        <f>EOMONTH(Table1[[#This Row],[Credit Date]],-1)+1</f>
        <v>42522</v>
      </c>
      <c r="C1671" t="str">
        <f>CONCATENATE(Table1[[#This Row],[Issuer Last Name]],", ",Table1[[#This Row],[Issuer First Name]])</f>
        <v>No. 001, Employee</v>
      </c>
      <c r="D1671" t="str">
        <f>CONCATENATE(Table1[[#This Row],[Approver Last Name]],", ",Table1[[#This Row],[Approver First Name]])</f>
        <v>No. 046, Employee</v>
      </c>
      <c r="E1671" t="str">
        <f>CONCATENATE(Table1[[#This Row],[Customer Last Name]],", ",Table1[[#This Row],[Customer First Name]])</f>
        <v>No. 12476, Client</v>
      </c>
      <c r="F16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1" t="str">
        <f>IF(Table1[[#This Row],[Transaction Type]]="Maintenance","Non-Sales","Sales")</f>
        <v>Sales</v>
      </c>
      <c r="H1671">
        <f>IF(Table1[[#This Row],[Quarter]]="q2",1,"")</f>
        <v>1</v>
      </c>
      <c r="I1671" t="str">
        <f>IF(Table1[[#This Row],[Quarter]]="q3",1,"")</f>
        <v/>
      </c>
      <c r="J1671">
        <f>IF(Table1[[#This Row],[Quarter]]="Q2",Table1[[#This Row],[Credit Amount]],"")</f>
        <v>-97.27</v>
      </c>
      <c r="K1671" t="str">
        <f>IF(Table1[[#This Row],[Quarter]]="Q3",Table1[[#This Row],[Credit Amount]],"")</f>
        <v/>
      </c>
      <c r="L1671">
        <f>IF(Table1[[#This Row],[Transaction Type]]="Upgrade",Table1[[#This Row],[Credit Amount]],IF(Table1[[#This Row],[Transaction Type]]="Activation",Table1[[#This Row],[Credit Amount]],""))</f>
        <v>-97.27</v>
      </c>
      <c r="M1671" t="str">
        <f>IF(Table1[[#This Row],[Transaction Type]]="Maintenance",Table1[[#This Row],[Credit Amount]],"")</f>
        <v/>
      </c>
      <c r="N1671">
        <v>10001</v>
      </c>
      <c r="O1671" t="s">
        <v>2489</v>
      </c>
      <c r="P1671" t="s">
        <v>2490</v>
      </c>
      <c r="Q1671" t="s">
        <v>289</v>
      </c>
      <c r="R1671">
        <v>10046</v>
      </c>
      <c r="S1671" t="s">
        <v>2489</v>
      </c>
      <c r="T1671" t="s">
        <v>2535</v>
      </c>
      <c r="U1671" t="s">
        <v>290</v>
      </c>
      <c r="V1671" t="s">
        <v>103</v>
      </c>
      <c r="W1671">
        <v>100003475</v>
      </c>
      <c r="X1671">
        <v>8005552476</v>
      </c>
      <c r="Y1671" t="s">
        <v>2595</v>
      </c>
      <c r="Z1671" t="s">
        <v>5071</v>
      </c>
      <c r="AA1671" s="13">
        <v>-97.27</v>
      </c>
      <c r="AB1671" s="14">
        <v>42542</v>
      </c>
      <c r="AC1671" t="s">
        <v>37</v>
      </c>
    </row>
    <row r="1672" spans="1:29" x14ac:dyDescent="0.25">
      <c r="A1672" t="str">
        <f>CONCATENATE("Q",ROUNDUP(MONTH(Table1[[#This Row],[Month]])/3,0))</f>
        <v>Q2</v>
      </c>
      <c r="B1672" s="14">
        <f>EOMONTH(Table1[[#This Row],[Credit Date]],-1)+1</f>
        <v>42522</v>
      </c>
      <c r="C1672" t="str">
        <f>CONCATENATE(Table1[[#This Row],[Issuer Last Name]],", ",Table1[[#This Row],[Issuer First Name]])</f>
        <v>No. 001, Employee</v>
      </c>
      <c r="D1672" t="str">
        <f>CONCATENATE(Table1[[#This Row],[Approver Last Name]],", ",Table1[[#This Row],[Approver First Name]])</f>
        <v>No. 046, Employee</v>
      </c>
      <c r="E1672" t="str">
        <f>CONCATENATE(Table1[[#This Row],[Customer Last Name]],", ",Table1[[#This Row],[Customer First Name]])</f>
        <v>No. 10281, Client</v>
      </c>
      <c r="F1672" t="str">
        <f>IF(Table1[[#This Row],[Credit Amount]]&gt;-19.99,"Less than 19.99",IF(Table1[[#This Row],[Credit Amount]]=-20,"20",IF(Table1[[#This Row],[Credit Amount]]&gt;-49.98,"20.01-49.98",IF(Table1[[#This Row],[Credit Amount]]=-49.99,"49.99",IF(Table1[[#This Row],[Credit Amount]]=-50,"50",IF(Table1[[#This Row],[Credit Amount]]&lt;-50.01,"Greater than 50"))))))</f>
        <v>Less than 19.99</v>
      </c>
      <c r="G1672" t="str">
        <f>IF(Table1[[#This Row],[Transaction Type]]="Maintenance","Non-Sales","Sales")</f>
        <v>Non-Sales</v>
      </c>
      <c r="H1672">
        <f>IF(Table1[[#This Row],[Quarter]]="q2",1,"")</f>
        <v>1</v>
      </c>
      <c r="I1672" t="str">
        <f>IF(Table1[[#This Row],[Quarter]]="q3",1,"")</f>
        <v/>
      </c>
      <c r="J1672">
        <f>IF(Table1[[#This Row],[Quarter]]="Q2",Table1[[#This Row],[Credit Amount]],"")</f>
        <v>-9.16</v>
      </c>
      <c r="K1672" t="str">
        <f>IF(Table1[[#This Row],[Quarter]]="Q3",Table1[[#This Row],[Credit Amount]],"")</f>
        <v/>
      </c>
      <c r="L1672" t="str">
        <f>IF(Table1[[#This Row],[Transaction Type]]="Upgrade",Table1[[#This Row],[Credit Amount]],IF(Table1[[#This Row],[Transaction Type]]="Activation",Table1[[#This Row],[Credit Amount]],""))</f>
        <v/>
      </c>
      <c r="M1672">
        <f>IF(Table1[[#This Row],[Transaction Type]]="Maintenance",Table1[[#This Row],[Credit Amount]],"")</f>
        <v>-9.16</v>
      </c>
      <c r="N1672">
        <v>10001</v>
      </c>
      <c r="O1672" t="s">
        <v>2489</v>
      </c>
      <c r="P1672" t="s">
        <v>2490</v>
      </c>
      <c r="Q1672" t="s">
        <v>289</v>
      </c>
      <c r="R1672">
        <v>10046</v>
      </c>
      <c r="S1672" t="s">
        <v>2489</v>
      </c>
      <c r="T1672" t="s">
        <v>2535</v>
      </c>
      <c r="U1672" t="s">
        <v>290</v>
      </c>
      <c r="V1672" t="s">
        <v>103</v>
      </c>
      <c r="W1672">
        <v>100001280</v>
      </c>
      <c r="X1672">
        <v>8005550281</v>
      </c>
      <c r="Y1672" t="s">
        <v>2595</v>
      </c>
      <c r="Z1672" t="s">
        <v>2876</v>
      </c>
      <c r="AA1672" s="13">
        <v>-9.16</v>
      </c>
      <c r="AB1672" s="14">
        <v>42547</v>
      </c>
      <c r="AC1672" t="s">
        <v>36</v>
      </c>
    </row>
    <row r="1673" spans="1:29" x14ac:dyDescent="0.25">
      <c r="A1673" t="str">
        <f>CONCATENATE("Q",ROUNDUP(MONTH(Table1[[#This Row],[Month]])/3,0))</f>
        <v>Q3</v>
      </c>
      <c r="B1673" s="14">
        <f>EOMONTH(Table1[[#This Row],[Credit Date]],-1)+1</f>
        <v>42552</v>
      </c>
      <c r="C1673" t="str">
        <f>CONCATENATE(Table1[[#This Row],[Issuer Last Name]],", ",Table1[[#This Row],[Issuer First Name]])</f>
        <v>No. 001, Employee</v>
      </c>
      <c r="D1673" t="str">
        <f>CONCATENATE(Table1[[#This Row],[Approver Last Name]],", ",Table1[[#This Row],[Approver First Name]])</f>
        <v>No. 046, Employee</v>
      </c>
      <c r="E1673" t="str">
        <f>CONCATENATE(Table1[[#This Row],[Customer Last Name]],", ",Table1[[#This Row],[Customer First Name]])</f>
        <v>No. 13350, Client</v>
      </c>
      <c r="F16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3" t="str">
        <f>IF(Table1[[#This Row],[Transaction Type]]="Maintenance","Non-Sales","Sales")</f>
        <v>Non-Sales</v>
      </c>
      <c r="H1673" t="str">
        <f>IF(Table1[[#This Row],[Quarter]]="q2",1,"")</f>
        <v/>
      </c>
      <c r="I1673">
        <f>IF(Table1[[#This Row],[Quarter]]="q3",1,"")</f>
        <v>1</v>
      </c>
      <c r="J1673" t="str">
        <f>IF(Table1[[#This Row],[Quarter]]="Q2",Table1[[#This Row],[Credit Amount]],"")</f>
        <v/>
      </c>
      <c r="K1673">
        <f>IF(Table1[[#This Row],[Quarter]]="Q3",Table1[[#This Row],[Credit Amount]],"")</f>
        <v>-54.13</v>
      </c>
      <c r="L1673" t="str">
        <f>IF(Table1[[#This Row],[Transaction Type]]="Upgrade",Table1[[#This Row],[Credit Amount]],IF(Table1[[#This Row],[Transaction Type]]="Activation",Table1[[#This Row],[Credit Amount]],""))</f>
        <v/>
      </c>
      <c r="M1673">
        <f>IF(Table1[[#This Row],[Transaction Type]]="Maintenance",Table1[[#This Row],[Credit Amount]],"")</f>
        <v>-54.13</v>
      </c>
      <c r="N1673">
        <v>10001</v>
      </c>
      <c r="O1673" t="s">
        <v>2489</v>
      </c>
      <c r="P1673" t="s">
        <v>2490</v>
      </c>
      <c r="Q1673" t="s">
        <v>289</v>
      </c>
      <c r="R1673">
        <v>10046</v>
      </c>
      <c r="S1673" t="s">
        <v>2489</v>
      </c>
      <c r="T1673" t="s">
        <v>2535</v>
      </c>
      <c r="U1673" t="s">
        <v>290</v>
      </c>
      <c r="V1673" t="s">
        <v>103</v>
      </c>
      <c r="W1673">
        <v>100004349</v>
      </c>
      <c r="X1673">
        <v>8005553350</v>
      </c>
      <c r="Y1673" t="s">
        <v>2595</v>
      </c>
      <c r="Z1673" t="s">
        <v>5938</v>
      </c>
      <c r="AA1673" s="13">
        <v>-54.13</v>
      </c>
      <c r="AB1673" s="14">
        <v>42559</v>
      </c>
      <c r="AC1673" t="s">
        <v>36</v>
      </c>
    </row>
    <row r="1674" spans="1:29" x14ac:dyDescent="0.25">
      <c r="A1674" t="str">
        <f>CONCATENATE("Q",ROUNDUP(MONTH(Table1[[#This Row],[Month]])/3,0))</f>
        <v>Q3</v>
      </c>
      <c r="B1674" s="14">
        <f>EOMONTH(Table1[[#This Row],[Credit Date]],-1)+1</f>
        <v>42552</v>
      </c>
      <c r="C1674" t="str">
        <f>CONCATENATE(Table1[[#This Row],[Issuer Last Name]],", ",Table1[[#This Row],[Issuer First Name]])</f>
        <v>No. 001, Employee</v>
      </c>
      <c r="D1674" t="str">
        <f>CONCATENATE(Table1[[#This Row],[Approver Last Name]],", ",Table1[[#This Row],[Approver First Name]])</f>
        <v>No. 046, Employee</v>
      </c>
      <c r="E1674" t="str">
        <f>CONCATENATE(Table1[[#This Row],[Customer Last Name]],", ",Table1[[#This Row],[Customer First Name]])</f>
        <v>No. 11310, Client</v>
      </c>
      <c r="F16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4" t="str">
        <f>IF(Table1[[#This Row],[Transaction Type]]="Maintenance","Non-Sales","Sales")</f>
        <v>Non-Sales</v>
      </c>
      <c r="H1674" t="str">
        <f>IF(Table1[[#This Row],[Quarter]]="q2",1,"")</f>
        <v/>
      </c>
      <c r="I1674">
        <f>IF(Table1[[#This Row],[Quarter]]="q3",1,"")</f>
        <v>1</v>
      </c>
      <c r="J1674" t="str">
        <f>IF(Table1[[#This Row],[Quarter]]="Q2",Table1[[#This Row],[Credit Amount]],"")</f>
        <v/>
      </c>
      <c r="K1674">
        <f>IF(Table1[[#This Row],[Quarter]]="Q3",Table1[[#This Row],[Credit Amount]],"")</f>
        <v>-92.53</v>
      </c>
      <c r="L1674" t="str">
        <f>IF(Table1[[#This Row],[Transaction Type]]="Upgrade",Table1[[#This Row],[Credit Amount]],IF(Table1[[#This Row],[Transaction Type]]="Activation",Table1[[#This Row],[Credit Amount]],""))</f>
        <v/>
      </c>
      <c r="M1674">
        <f>IF(Table1[[#This Row],[Transaction Type]]="Maintenance",Table1[[#This Row],[Credit Amount]],"")</f>
        <v>-92.53</v>
      </c>
      <c r="N1674">
        <v>10001</v>
      </c>
      <c r="O1674" t="s">
        <v>2489</v>
      </c>
      <c r="P1674" t="s">
        <v>2490</v>
      </c>
      <c r="Q1674" t="s">
        <v>289</v>
      </c>
      <c r="R1674">
        <v>10046</v>
      </c>
      <c r="S1674" t="s">
        <v>2489</v>
      </c>
      <c r="T1674" t="s">
        <v>2535</v>
      </c>
      <c r="U1674" t="s">
        <v>290</v>
      </c>
      <c r="V1674" t="s">
        <v>103</v>
      </c>
      <c r="W1674">
        <v>100002309</v>
      </c>
      <c r="X1674">
        <v>8005551310</v>
      </c>
      <c r="Y1674" t="s">
        <v>2595</v>
      </c>
      <c r="Z1674" t="s">
        <v>3905</v>
      </c>
      <c r="AA1674" s="13">
        <v>-92.53</v>
      </c>
      <c r="AB1674" s="14">
        <v>42568</v>
      </c>
      <c r="AC1674" t="s">
        <v>36</v>
      </c>
    </row>
    <row r="1675" spans="1:29" x14ac:dyDescent="0.25">
      <c r="A1675" t="str">
        <f>CONCATENATE("Q",ROUNDUP(MONTH(Table1[[#This Row],[Month]])/3,0))</f>
        <v>Q3</v>
      </c>
      <c r="B1675" s="14">
        <f>EOMONTH(Table1[[#This Row],[Credit Date]],-1)+1</f>
        <v>42552</v>
      </c>
      <c r="C1675" t="str">
        <f>CONCATENATE(Table1[[#This Row],[Issuer Last Name]],", ",Table1[[#This Row],[Issuer First Name]])</f>
        <v>No. 001, Employee</v>
      </c>
      <c r="D1675" t="str">
        <f>CONCATENATE(Table1[[#This Row],[Approver Last Name]],", ",Table1[[#This Row],[Approver First Name]])</f>
        <v>No. 001, Employee</v>
      </c>
      <c r="E1675" t="str">
        <f>CONCATENATE(Table1[[#This Row],[Customer Last Name]],", ",Table1[[#This Row],[Customer First Name]])</f>
        <v>No. 10498, Client</v>
      </c>
      <c r="F1675" t="str">
        <f>IF(Table1[[#This Row],[Credit Amount]]&gt;-19.99,"Less than 19.99",IF(Table1[[#This Row],[Credit Amount]]=-20,"20",IF(Table1[[#This Row],[Credit Amount]]&gt;-49.98,"20.01-49.98",IF(Table1[[#This Row],[Credit Amount]]=-49.99,"49.99",IF(Table1[[#This Row],[Credit Amount]]=-50,"50",IF(Table1[[#This Row],[Credit Amount]]&lt;-50.01,"Greater than 50"))))))</f>
        <v>Less than 19.99</v>
      </c>
      <c r="G1675" t="str">
        <f>IF(Table1[[#This Row],[Transaction Type]]="Maintenance","Non-Sales","Sales")</f>
        <v>Sales</v>
      </c>
      <c r="H1675" t="str">
        <f>IF(Table1[[#This Row],[Quarter]]="q2",1,"")</f>
        <v/>
      </c>
      <c r="I1675">
        <f>IF(Table1[[#This Row],[Quarter]]="q3",1,"")</f>
        <v>1</v>
      </c>
      <c r="J1675" t="str">
        <f>IF(Table1[[#This Row],[Quarter]]="Q2",Table1[[#This Row],[Credit Amount]],"")</f>
        <v/>
      </c>
      <c r="K1675">
        <f>IF(Table1[[#This Row],[Quarter]]="Q3",Table1[[#This Row],[Credit Amount]],"")</f>
        <v>-12.09</v>
      </c>
      <c r="L1675">
        <f>IF(Table1[[#This Row],[Transaction Type]]="Upgrade",Table1[[#This Row],[Credit Amount]],IF(Table1[[#This Row],[Transaction Type]]="Activation",Table1[[#This Row],[Credit Amount]],""))</f>
        <v>-12.09</v>
      </c>
      <c r="M1675" t="str">
        <f>IF(Table1[[#This Row],[Transaction Type]]="Maintenance",Table1[[#This Row],[Credit Amount]],"")</f>
        <v/>
      </c>
      <c r="N1675">
        <v>10001</v>
      </c>
      <c r="O1675" t="s">
        <v>2489</v>
      </c>
      <c r="P1675" t="s">
        <v>2490</v>
      </c>
      <c r="Q1675" t="s">
        <v>289</v>
      </c>
      <c r="R1675">
        <v>10001</v>
      </c>
      <c r="S1675" t="s">
        <v>2489</v>
      </c>
      <c r="T1675" t="s">
        <v>2490</v>
      </c>
      <c r="U1675" t="s">
        <v>289</v>
      </c>
      <c r="V1675" t="s">
        <v>103</v>
      </c>
      <c r="W1675">
        <v>100001497</v>
      </c>
      <c r="X1675">
        <v>8005550498</v>
      </c>
      <c r="Y1675" t="s">
        <v>2595</v>
      </c>
      <c r="Z1675" t="s">
        <v>3093</v>
      </c>
      <c r="AA1675" s="13">
        <v>-12.09</v>
      </c>
      <c r="AB1675" s="14">
        <v>42569</v>
      </c>
      <c r="AC1675" t="s">
        <v>35</v>
      </c>
    </row>
    <row r="1676" spans="1:29" x14ac:dyDescent="0.25">
      <c r="A1676" t="str">
        <f>CONCATENATE("Q",ROUNDUP(MONTH(Table1[[#This Row],[Month]])/3,0))</f>
        <v>Q3</v>
      </c>
      <c r="B1676" s="14">
        <f>EOMONTH(Table1[[#This Row],[Credit Date]],-1)+1</f>
        <v>42583</v>
      </c>
      <c r="C1676" t="str">
        <f>CONCATENATE(Table1[[#This Row],[Issuer Last Name]],", ",Table1[[#This Row],[Issuer First Name]])</f>
        <v>No. 001, Employee</v>
      </c>
      <c r="D1676" t="str">
        <f>CONCATENATE(Table1[[#This Row],[Approver Last Name]],", ",Table1[[#This Row],[Approver First Name]])</f>
        <v>No. 046, Employee</v>
      </c>
      <c r="E1676" t="str">
        <f>CONCATENATE(Table1[[#This Row],[Customer Last Name]],", ",Table1[[#This Row],[Customer First Name]])</f>
        <v>No. 10892, Client</v>
      </c>
      <c r="F16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6" t="str">
        <f>IF(Table1[[#This Row],[Transaction Type]]="Maintenance","Non-Sales","Sales")</f>
        <v>Non-Sales</v>
      </c>
      <c r="H1676" t="str">
        <f>IF(Table1[[#This Row],[Quarter]]="q2",1,"")</f>
        <v/>
      </c>
      <c r="I1676">
        <f>IF(Table1[[#This Row],[Quarter]]="q3",1,"")</f>
        <v>1</v>
      </c>
      <c r="J1676" t="str">
        <f>IF(Table1[[#This Row],[Quarter]]="Q2",Table1[[#This Row],[Credit Amount]],"")</f>
        <v/>
      </c>
      <c r="K1676">
        <f>IF(Table1[[#This Row],[Quarter]]="Q3",Table1[[#This Row],[Credit Amount]],"")</f>
        <v>-77.319999999999993</v>
      </c>
      <c r="L1676" t="str">
        <f>IF(Table1[[#This Row],[Transaction Type]]="Upgrade",Table1[[#This Row],[Credit Amount]],IF(Table1[[#This Row],[Transaction Type]]="Activation",Table1[[#This Row],[Credit Amount]],""))</f>
        <v/>
      </c>
      <c r="M1676">
        <f>IF(Table1[[#This Row],[Transaction Type]]="Maintenance",Table1[[#This Row],[Credit Amount]],"")</f>
        <v>-77.319999999999993</v>
      </c>
      <c r="N1676">
        <v>10001</v>
      </c>
      <c r="O1676" t="s">
        <v>2489</v>
      </c>
      <c r="P1676" t="s">
        <v>2490</v>
      </c>
      <c r="Q1676" t="s">
        <v>289</v>
      </c>
      <c r="R1676">
        <v>10046</v>
      </c>
      <c r="S1676" t="s">
        <v>2489</v>
      </c>
      <c r="T1676" t="s">
        <v>2535</v>
      </c>
      <c r="U1676" t="s">
        <v>290</v>
      </c>
      <c r="V1676" t="s">
        <v>103</v>
      </c>
      <c r="W1676">
        <v>100001891</v>
      </c>
      <c r="X1676">
        <v>8005550892</v>
      </c>
      <c r="Y1676" t="s">
        <v>2595</v>
      </c>
      <c r="Z1676" t="s">
        <v>3487</v>
      </c>
      <c r="AA1676" s="13">
        <v>-77.319999999999993</v>
      </c>
      <c r="AB1676" s="14">
        <v>42588</v>
      </c>
      <c r="AC1676" t="s">
        <v>36</v>
      </c>
    </row>
    <row r="1677" spans="1:29" x14ac:dyDescent="0.25">
      <c r="A1677" t="str">
        <f>CONCATENATE("Q",ROUNDUP(MONTH(Table1[[#This Row],[Month]])/3,0))</f>
        <v>Q3</v>
      </c>
      <c r="B1677" s="14">
        <f>EOMONTH(Table1[[#This Row],[Credit Date]],-1)+1</f>
        <v>42583</v>
      </c>
      <c r="C1677" t="str">
        <f>CONCATENATE(Table1[[#This Row],[Issuer Last Name]],", ",Table1[[#This Row],[Issuer First Name]])</f>
        <v>No. 001, Employee</v>
      </c>
      <c r="D1677" t="str">
        <f>CONCATENATE(Table1[[#This Row],[Approver Last Name]],", ",Table1[[#This Row],[Approver First Name]])</f>
        <v>No. 046, Employee</v>
      </c>
      <c r="E1677" t="str">
        <f>CONCATENATE(Table1[[#This Row],[Customer Last Name]],", ",Table1[[#This Row],[Customer First Name]])</f>
        <v>No. 10882, Client</v>
      </c>
      <c r="F16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7" t="str">
        <f>IF(Table1[[#This Row],[Transaction Type]]="Maintenance","Non-Sales","Sales")</f>
        <v>Sales</v>
      </c>
      <c r="H1677" t="str">
        <f>IF(Table1[[#This Row],[Quarter]]="q2",1,"")</f>
        <v/>
      </c>
      <c r="I1677">
        <f>IF(Table1[[#This Row],[Quarter]]="q3",1,"")</f>
        <v>1</v>
      </c>
      <c r="J1677" t="str">
        <f>IF(Table1[[#This Row],[Quarter]]="Q2",Table1[[#This Row],[Credit Amount]],"")</f>
        <v/>
      </c>
      <c r="K1677">
        <f>IF(Table1[[#This Row],[Quarter]]="Q3",Table1[[#This Row],[Credit Amount]],"")</f>
        <v>-88.73</v>
      </c>
      <c r="L1677">
        <f>IF(Table1[[#This Row],[Transaction Type]]="Upgrade",Table1[[#This Row],[Credit Amount]],IF(Table1[[#This Row],[Transaction Type]]="Activation",Table1[[#This Row],[Credit Amount]],""))</f>
        <v>-88.73</v>
      </c>
      <c r="M1677" t="str">
        <f>IF(Table1[[#This Row],[Transaction Type]]="Maintenance",Table1[[#This Row],[Credit Amount]],"")</f>
        <v/>
      </c>
      <c r="N1677">
        <v>10001</v>
      </c>
      <c r="O1677" t="s">
        <v>2489</v>
      </c>
      <c r="P1677" t="s">
        <v>2490</v>
      </c>
      <c r="Q1677" t="s">
        <v>289</v>
      </c>
      <c r="R1677">
        <v>10046</v>
      </c>
      <c r="S1677" t="s">
        <v>2489</v>
      </c>
      <c r="T1677" t="s">
        <v>2535</v>
      </c>
      <c r="U1677" t="s">
        <v>290</v>
      </c>
      <c r="V1677" t="s">
        <v>103</v>
      </c>
      <c r="W1677">
        <v>100001881</v>
      </c>
      <c r="X1677">
        <v>8005550882</v>
      </c>
      <c r="Y1677" t="s">
        <v>2595</v>
      </c>
      <c r="Z1677" t="s">
        <v>3477</v>
      </c>
      <c r="AA1677" s="13">
        <v>-88.73</v>
      </c>
      <c r="AB1677" s="14">
        <v>42591</v>
      </c>
      <c r="AC1677" t="s">
        <v>35</v>
      </c>
    </row>
    <row r="1678" spans="1:29" x14ac:dyDescent="0.25">
      <c r="A1678" t="str">
        <f>CONCATENATE("Q",ROUNDUP(MONTH(Table1[[#This Row],[Month]])/3,0))</f>
        <v>Q3</v>
      </c>
      <c r="B1678" s="14">
        <f>EOMONTH(Table1[[#This Row],[Credit Date]],-1)+1</f>
        <v>42583</v>
      </c>
      <c r="C1678" t="str">
        <f>CONCATENATE(Table1[[#This Row],[Issuer Last Name]],", ",Table1[[#This Row],[Issuer First Name]])</f>
        <v>No. 001, Employee</v>
      </c>
      <c r="D1678" t="str">
        <f>CONCATENATE(Table1[[#This Row],[Approver Last Name]],", ",Table1[[#This Row],[Approver First Name]])</f>
        <v>No. 001, Employee</v>
      </c>
      <c r="E1678" t="str">
        <f>CONCATENATE(Table1[[#This Row],[Customer Last Name]],", ",Table1[[#This Row],[Customer First Name]])</f>
        <v>No. 11640, Client</v>
      </c>
      <c r="F1678" t="str">
        <f>IF(Table1[[#This Row],[Credit Amount]]&gt;-19.99,"Less than 19.99",IF(Table1[[#This Row],[Credit Amount]]=-20,"20",IF(Table1[[#This Row],[Credit Amount]]&gt;-49.98,"20.01-49.98",IF(Table1[[#This Row],[Credit Amount]]=-49.99,"49.99",IF(Table1[[#This Row],[Credit Amount]]=-50,"50",IF(Table1[[#This Row],[Credit Amount]]&lt;-50.01,"Greater than 50"))))))</f>
        <v>20.01-49.98</v>
      </c>
      <c r="G1678" t="str">
        <f>IF(Table1[[#This Row],[Transaction Type]]="Maintenance","Non-Sales","Sales")</f>
        <v>Non-Sales</v>
      </c>
      <c r="H1678" t="str">
        <f>IF(Table1[[#This Row],[Quarter]]="q2",1,"")</f>
        <v/>
      </c>
      <c r="I1678">
        <f>IF(Table1[[#This Row],[Quarter]]="q3",1,"")</f>
        <v>1</v>
      </c>
      <c r="J1678" t="str">
        <f>IF(Table1[[#This Row],[Quarter]]="Q2",Table1[[#This Row],[Credit Amount]],"")</f>
        <v/>
      </c>
      <c r="K1678">
        <f>IF(Table1[[#This Row],[Quarter]]="Q3",Table1[[#This Row],[Credit Amount]],"")</f>
        <v>-32.51</v>
      </c>
      <c r="L1678" t="str">
        <f>IF(Table1[[#This Row],[Transaction Type]]="Upgrade",Table1[[#This Row],[Credit Amount]],IF(Table1[[#This Row],[Transaction Type]]="Activation",Table1[[#This Row],[Credit Amount]],""))</f>
        <v/>
      </c>
      <c r="M1678">
        <f>IF(Table1[[#This Row],[Transaction Type]]="Maintenance",Table1[[#This Row],[Credit Amount]],"")</f>
        <v>-32.51</v>
      </c>
      <c r="N1678">
        <v>10001</v>
      </c>
      <c r="O1678" t="s">
        <v>2489</v>
      </c>
      <c r="P1678" t="s">
        <v>2490</v>
      </c>
      <c r="Q1678" t="s">
        <v>289</v>
      </c>
      <c r="R1678">
        <v>10001</v>
      </c>
      <c r="S1678" t="s">
        <v>2489</v>
      </c>
      <c r="T1678" t="s">
        <v>2490</v>
      </c>
      <c r="U1678" t="s">
        <v>289</v>
      </c>
      <c r="V1678" t="s">
        <v>103</v>
      </c>
      <c r="W1678">
        <v>100002639</v>
      </c>
      <c r="X1678">
        <v>8005551640</v>
      </c>
      <c r="Y1678" t="s">
        <v>2595</v>
      </c>
      <c r="Z1678" t="s">
        <v>4235</v>
      </c>
      <c r="AA1678" s="13">
        <v>-32.51</v>
      </c>
      <c r="AB1678" s="14">
        <v>42595</v>
      </c>
      <c r="AC1678" t="s">
        <v>36</v>
      </c>
    </row>
    <row r="1679" spans="1:29" x14ac:dyDescent="0.25">
      <c r="A1679" t="str">
        <f>CONCATENATE("Q",ROUNDUP(MONTH(Table1[[#This Row],[Month]])/3,0))</f>
        <v>Q3</v>
      </c>
      <c r="B1679" s="14">
        <f>EOMONTH(Table1[[#This Row],[Credit Date]],-1)+1</f>
        <v>42583</v>
      </c>
      <c r="C1679" t="str">
        <f>CONCATENATE(Table1[[#This Row],[Issuer Last Name]],", ",Table1[[#This Row],[Issuer First Name]])</f>
        <v>No. 001, Employee</v>
      </c>
      <c r="D1679" t="str">
        <f>CONCATENATE(Table1[[#This Row],[Approver Last Name]],", ",Table1[[#This Row],[Approver First Name]])</f>
        <v>No. 046, Employee</v>
      </c>
      <c r="E1679" t="str">
        <f>CONCATENATE(Table1[[#This Row],[Customer Last Name]],", ",Table1[[#This Row],[Customer First Name]])</f>
        <v>No. 11026, Client</v>
      </c>
      <c r="F16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79" t="str">
        <f>IF(Table1[[#This Row],[Transaction Type]]="Maintenance","Non-Sales","Sales")</f>
        <v>Non-Sales</v>
      </c>
      <c r="H1679" t="str">
        <f>IF(Table1[[#This Row],[Quarter]]="q2",1,"")</f>
        <v/>
      </c>
      <c r="I1679">
        <f>IF(Table1[[#This Row],[Quarter]]="q3",1,"")</f>
        <v>1</v>
      </c>
      <c r="J1679" t="str">
        <f>IF(Table1[[#This Row],[Quarter]]="Q2",Table1[[#This Row],[Credit Amount]],"")</f>
        <v/>
      </c>
      <c r="K1679">
        <f>IF(Table1[[#This Row],[Quarter]]="Q3",Table1[[#This Row],[Credit Amount]],"")</f>
        <v>-68.91</v>
      </c>
      <c r="L1679" t="str">
        <f>IF(Table1[[#This Row],[Transaction Type]]="Upgrade",Table1[[#This Row],[Credit Amount]],IF(Table1[[#This Row],[Transaction Type]]="Activation",Table1[[#This Row],[Credit Amount]],""))</f>
        <v/>
      </c>
      <c r="M1679">
        <f>IF(Table1[[#This Row],[Transaction Type]]="Maintenance",Table1[[#This Row],[Credit Amount]],"")</f>
        <v>-68.91</v>
      </c>
      <c r="N1679">
        <v>10001</v>
      </c>
      <c r="O1679" t="s">
        <v>2489</v>
      </c>
      <c r="P1679" t="s">
        <v>2490</v>
      </c>
      <c r="Q1679" t="s">
        <v>289</v>
      </c>
      <c r="R1679">
        <v>10046</v>
      </c>
      <c r="S1679" t="s">
        <v>2489</v>
      </c>
      <c r="T1679" t="s">
        <v>2535</v>
      </c>
      <c r="U1679" t="s">
        <v>290</v>
      </c>
      <c r="V1679" t="s">
        <v>103</v>
      </c>
      <c r="W1679">
        <v>100002025</v>
      </c>
      <c r="X1679">
        <v>8005551026</v>
      </c>
      <c r="Y1679" t="s">
        <v>2595</v>
      </c>
      <c r="Z1679" t="s">
        <v>3621</v>
      </c>
      <c r="AA1679" s="13">
        <v>-68.91</v>
      </c>
      <c r="AB1679" s="14">
        <v>42596</v>
      </c>
      <c r="AC1679" t="s">
        <v>36</v>
      </c>
    </row>
    <row r="1680" spans="1:29" x14ac:dyDescent="0.25">
      <c r="A1680" t="str">
        <f>CONCATENATE("Q",ROUNDUP(MONTH(Table1[[#This Row],[Month]])/3,0))</f>
        <v>Q3</v>
      </c>
      <c r="B1680" s="14">
        <f>EOMONTH(Table1[[#This Row],[Credit Date]],-1)+1</f>
        <v>42583</v>
      </c>
      <c r="C1680" t="str">
        <f>CONCATENATE(Table1[[#This Row],[Issuer Last Name]],", ",Table1[[#This Row],[Issuer First Name]])</f>
        <v>No. 001, Employee</v>
      </c>
      <c r="D1680" t="str">
        <f>CONCATENATE(Table1[[#This Row],[Approver Last Name]],", ",Table1[[#This Row],[Approver First Name]])</f>
        <v>No. 046, Employee</v>
      </c>
      <c r="E1680" t="str">
        <f>CONCATENATE(Table1[[#This Row],[Customer Last Name]],", ",Table1[[#This Row],[Customer First Name]])</f>
        <v>No. 13736, Client</v>
      </c>
      <c r="F16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0" t="str">
        <f>IF(Table1[[#This Row],[Transaction Type]]="Maintenance","Non-Sales","Sales")</f>
        <v>Sales</v>
      </c>
      <c r="H1680" t="str">
        <f>IF(Table1[[#This Row],[Quarter]]="q2",1,"")</f>
        <v/>
      </c>
      <c r="I1680">
        <f>IF(Table1[[#This Row],[Quarter]]="q3",1,"")</f>
        <v>1</v>
      </c>
      <c r="J1680" t="str">
        <f>IF(Table1[[#This Row],[Quarter]]="Q2",Table1[[#This Row],[Credit Amount]],"")</f>
        <v/>
      </c>
      <c r="K1680">
        <f>IF(Table1[[#This Row],[Quarter]]="Q3",Table1[[#This Row],[Credit Amount]],"")</f>
        <v>-66.819999999999993</v>
      </c>
      <c r="L1680">
        <f>IF(Table1[[#This Row],[Transaction Type]]="Upgrade",Table1[[#This Row],[Credit Amount]],IF(Table1[[#This Row],[Transaction Type]]="Activation",Table1[[#This Row],[Credit Amount]],""))</f>
        <v>-66.819999999999993</v>
      </c>
      <c r="M1680" t="str">
        <f>IF(Table1[[#This Row],[Transaction Type]]="Maintenance",Table1[[#This Row],[Credit Amount]],"")</f>
        <v/>
      </c>
      <c r="N1680">
        <v>10001</v>
      </c>
      <c r="O1680" t="s">
        <v>2489</v>
      </c>
      <c r="P1680" t="s">
        <v>2490</v>
      </c>
      <c r="Q1680" t="s">
        <v>289</v>
      </c>
      <c r="R1680">
        <v>10046</v>
      </c>
      <c r="S1680" t="s">
        <v>2489</v>
      </c>
      <c r="T1680" t="s">
        <v>2535</v>
      </c>
      <c r="U1680" t="s">
        <v>290</v>
      </c>
      <c r="V1680" t="s">
        <v>103</v>
      </c>
      <c r="W1680">
        <v>100004735</v>
      </c>
      <c r="X1680">
        <v>8005553736</v>
      </c>
      <c r="Y1680" t="s">
        <v>2595</v>
      </c>
      <c r="Z1680" t="s">
        <v>6324</v>
      </c>
      <c r="AA1680" s="13">
        <v>-66.819999999999993</v>
      </c>
      <c r="AB1680" s="14">
        <v>42597</v>
      </c>
      <c r="AC1680" t="s">
        <v>35</v>
      </c>
    </row>
    <row r="1681" spans="1:29" x14ac:dyDescent="0.25">
      <c r="A1681" t="str">
        <f>CONCATENATE("Q",ROUNDUP(MONTH(Table1[[#This Row],[Month]])/3,0))</f>
        <v>Q3</v>
      </c>
      <c r="B1681" s="14">
        <f>EOMONTH(Table1[[#This Row],[Credit Date]],-1)+1</f>
        <v>42583</v>
      </c>
      <c r="C1681" t="str">
        <f>CONCATENATE(Table1[[#This Row],[Issuer Last Name]],", ",Table1[[#This Row],[Issuer First Name]])</f>
        <v>No. 001, Employee</v>
      </c>
      <c r="D1681" t="str">
        <f>CONCATENATE(Table1[[#This Row],[Approver Last Name]],", ",Table1[[#This Row],[Approver First Name]])</f>
        <v>No. 046, Employee</v>
      </c>
      <c r="E1681" t="str">
        <f>CONCATENATE(Table1[[#This Row],[Customer Last Name]],", ",Table1[[#This Row],[Customer First Name]])</f>
        <v>No. 11769, Client</v>
      </c>
      <c r="F16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1" t="str">
        <f>IF(Table1[[#This Row],[Transaction Type]]="Maintenance","Non-Sales","Sales")</f>
        <v>Non-Sales</v>
      </c>
      <c r="H1681" t="str">
        <f>IF(Table1[[#This Row],[Quarter]]="q2",1,"")</f>
        <v/>
      </c>
      <c r="I1681">
        <f>IF(Table1[[#This Row],[Quarter]]="q3",1,"")</f>
        <v>1</v>
      </c>
      <c r="J1681" t="str">
        <f>IF(Table1[[#This Row],[Quarter]]="Q2",Table1[[#This Row],[Credit Amount]],"")</f>
        <v/>
      </c>
      <c r="K1681">
        <f>IF(Table1[[#This Row],[Quarter]]="Q3",Table1[[#This Row],[Credit Amount]],"")</f>
        <v>-58.56</v>
      </c>
      <c r="L1681" t="str">
        <f>IF(Table1[[#This Row],[Transaction Type]]="Upgrade",Table1[[#This Row],[Credit Amount]],IF(Table1[[#This Row],[Transaction Type]]="Activation",Table1[[#This Row],[Credit Amount]],""))</f>
        <v/>
      </c>
      <c r="M1681">
        <f>IF(Table1[[#This Row],[Transaction Type]]="Maintenance",Table1[[#This Row],[Credit Amount]],"")</f>
        <v>-58.56</v>
      </c>
      <c r="N1681">
        <v>10001</v>
      </c>
      <c r="O1681" t="s">
        <v>2489</v>
      </c>
      <c r="P1681" t="s">
        <v>2490</v>
      </c>
      <c r="Q1681" t="s">
        <v>289</v>
      </c>
      <c r="R1681">
        <v>10046</v>
      </c>
      <c r="S1681" t="s">
        <v>2489</v>
      </c>
      <c r="T1681" t="s">
        <v>2535</v>
      </c>
      <c r="U1681" t="s">
        <v>290</v>
      </c>
      <c r="V1681" t="s">
        <v>103</v>
      </c>
      <c r="W1681">
        <v>100002768</v>
      </c>
      <c r="X1681">
        <v>8005551769</v>
      </c>
      <c r="Y1681" t="s">
        <v>2595</v>
      </c>
      <c r="Z1681" t="s">
        <v>4364</v>
      </c>
      <c r="AA1681" s="13">
        <v>-58.56</v>
      </c>
      <c r="AB1681" s="14">
        <v>42599</v>
      </c>
      <c r="AC1681" t="s">
        <v>36</v>
      </c>
    </row>
    <row r="1682" spans="1:29" x14ac:dyDescent="0.25">
      <c r="A1682" t="str">
        <f>CONCATENATE("Q",ROUNDUP(MONTH(Table1[[#This Row],[Month]])/3,0))</f>
        <v>Q3</v>
      </c>
      <c r="B1682" s="14">
        <f>EOMONTH(Table1[[#This Row],[Credit Date]],-1)+1</f>
        <v>42583</v>
      </c>
      <c r="C1682" t="str">
        <f>CONCATENATE(Table1[[#This Row],[Issuer Last Name]],", ",Table1[[#This Row],[Issuer First Name]])</f>
        <v>No. 001, Employee</v>
      </c>
      <c r="D1682" t="str">
        <f>CONCATENATE(Table1[[#This Row],[Approver Last Name]],", ",Table1[[#This Row],[Approver First Name]])</f>
        <v>No. 046, Employee</v>
      </c>
      <c r="E1682" t="str">
        <f>CONCATENATE(Table1[[#This Row],[Customer Last Name]],", ",Table1[[#This Row],[Customer First Name]])</f>
        <v>No. 11318, Client</v>
      </c>
      <c r="F16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2" t="str">
        <f>IF(Table1[[#This Row],[Transaction Type]]="Maintenance","Non-Sales","Sales")</f>
        <v>Non-Sales</v>
      </c>
      <c r="H1682" t="str">
        <f>IF(Table1[[#This Row],[Quarter]]="q2",1,"")</f>
        <v/>
      </c>
      <c r="I1682">
        <f>IF(Table1[[#This Row],[Quarter]]="q3",1,"")</f>
        <v>1</v>
      </c>
      <c r="J1682" t="str">
        <f>IF(Table1[[#This Row],[Quarter]]="Q2",Table1[[#This Row],[Credit Amount]],"")</f>
        <v/>
      </c>
      <c r="K1682">
        <f>IF(Table1[[#This Row],[Quarter]]="Q3",Table1[[#This Row],[Credit Amount]],"")</f>
        <v>-79.540000000000006</v>
      </c>
      <c r="L1682" t="str">
        <f>IF(Table1[[#This Row],[Transaction Type]]="Upgrade",Table1[[#This Row],[Credit Amount]],IF(Table1[[#This Row],[Transaction Type]]="Activation",Table1[[#This Row],[Credit Amount]],""))</f>
        <v/>
      </c>
      <c r="M1682">
        <f>IF(Table1[[#This Row],[Transaction Type]]="Maintenance",Table1[[#This Row],[Credit Amount]],"")</f>
        <v>-79.540000000000006</v>
      </c>
      <c r="N1682">
        <v>10001</v>
      </c>
      <c r="O1682" t="s">
        <v>2489</v>
      </c>
      <c r="P1682" t="s">
        <v>2490</v>
      </c>
      <c r="Q1682" t="s">
        <v>289</v>
      </c>
      <c r="R1682">
        <v>10046</v>
      </c>
      <c r="S1682" t="s">
        <v>2489</v>
      </c>
      <c r="T1682" t="s">
        <v>2535</v>
      </c>
      <c r="U1682" t="s">
        <v>290</v>
      </c>
      <c r="V1682" t="s">
        <v>103</v>
      </c>
      <c r="W1682">
        <v>100002317</v>
      </c>
      <c r="X1682">
        <v>8005551318</v>
      </c>
      <c r="Y1682" t="s">
        <v>2595</v>
      </c>
      <c r="Z1682" t="s">
        <v>3913</v>
      </c>
      <c r="AA1682" s="13">
        <v>-79.540000000000006</v>
      </c>
      <c r="AB1682" s="14">
        <v>42601</v>
      </c>
      <c r="AC1682" t="s">
        <v>36</v>
      </c>
    </row>
    <row r="1683" spans="1:29" x14ac:dyDescent="0.25">
      <c r="A1683" t="str">
        <f>CONCATENATE("Q",ROUNDUP(MONTH(Table1[[#This Row],[Month]])/3,0))</f>
        <v>Q3</v>
      </c>
      <c r="B1683" s="14">
        <f>EOMONTH(Table1[[#This Row],[Credit Date]],-1)+1</f>
        <v>42583</v>
      </c>
      <c r="C1683" t="str">
        <f>CONCATENATE(Table1[[#This Row],[Issuer Last Name]],", ",Table1[[#This Row],[Issuer First Name]])</f>
        <v>No. 001, Employee</v>
      </c>
      <c r="D1683" t="str">
        <f>CONCATENATE(Table1[[#This Row],[Approver Last Name]],", ",Table1[[#This Row],[Approver First Name]])</f>
        <v>No. 046, Employee</v>
      </c>
      <c r="E1683" t="str">
        <f>CONCATENATE(Table1[[#This Row],[Customer Last Name]],", ",Table1[[#This Row],[Customer First Name]])</f>
        <v>No. 10118, Client</v>
      </c>
      <c r="F16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3" t="str">
        <f>IF(Table1[[#This Row],[Transaction Type]]="Maintenance","Non-Sales","Sales")</f>
        <v>Non-Sales</v>
      </c>
      <c r="H1683" t="str">
        <f>IF(Table1[[#This Row],[Quarter]]="q2",1,"")</f>
        <v/>
      </c>
      <c r="I1683">
        <f>IF(Table1[[#This Row],[Quarter]]="q3",1,"")</f>
        <v>1</v>
      </c>
      <c r="J1683" t="str">
        <f>IF(Table1[[#This Row],[Quarter]]="Q2",Table1[[#This Row],[Credit Amount]],"")</f>
        <v/>
      </c>
      <c r="K1683">
        <f>IF(Table1[[#This Row],[Quarter]]="Q3",Table1[[#This Row],[Credit Amount]],"")</f>
        <v>-80.540000000000006</v>
      </c>
      <c r="L1683" t="str">
        <f>IF(Table1[[#This Row],[Transaction Type]]="Upgrade",Table1[[#This Row],[Credit Amount]],IF(Table1[[#This Row],[Transaction Type]]="Activation",Table1[[#This Row],[Credit Amount]],""))</f>
        <v/>
      </c>
      <c r="M1683">
        <f>IF(Table1[[#This Row],[Transaction Type]]="Maintenance",Table1[[#This Row],[Credit Amount]],"")</f>
        <v>-80.540000000000006</v>
      </c>
      <c r="N1683">
        <v>10001</v>
      </c>
      <c r="O1683" t="s">
        <v>2489</v>
      </c>
      <c r="P1683" t="s">
        <v>2490</v>
      </c>
      <c r="Q1683" t="s">
        <v>289</v>
      </c>
      <c r="R1683">
        <v>10046</v>
      </c>
      <c r="S1683" t="s">
        <v>2489</v>
      </c>
      <c r="T1683" t="s">
        <v>2535</v>
      </c>
      <c r="U1683" t="s">
        <v>290</v>
      </c>
      <c r="V1683" t="s">
        <v>103</v>
      </c>
      <c r="W1683">
        <v>100001117</v>
      </c>
      <c r="X1683">
        <v>8005550118</v>
      </c>
      <c r="Y1683" t="s">
        <v>2595</v>
      </c>
      <c r="Z1683" t="s">
        <v>2713</v>
      </c>
      <c r="AA1683" s="13">
        <v>-80.540000000000006</v>
      </c>
      <c r="AB1683" s="14">
        <v>42605</v>
      </c>
      <c r="AC1683" t="s">
        <v>36</v>
      </c>
    </row>
    <row r="1684" spans="1:29" x14ac:dyDescent="0.25">
      <c r="A1684" t="str">
        <f>CONCATENATE("Q",ROUNDUP(MONTH(Table1[[#This Row],[Month]])/3,0))</f>
        <v>Q3</v>
      </c>
      <c r="B1684" s="14">
        <f>EOMONTH(Table1[[#This Row],[Credit Date]],-1)+1</f>
        <v>42583</v>
      </c>
      <c r="C1684" t="str">
        <f>CONCATENATE(Table1[[#This Row],[Issuer Last Name]],", ",Table1[[#This Row],[Issuer First Name]])</f>
        <v>No. 001, Employee</v>
      </c>
      <c r="D1684" t="str">
        <f>CONCATENATE(Table1[[#This Row],[Approver Last Name]],", ",Table1[[#This Row],[Approver First Name]])</f>
        <v>No. 046, Employee</v>
      </c>
      <c r="E1684" t="str">
        <f>CONCATENATE(Table1[[#This Row],[Customer Last Name]],", ",Table1[[#This Row],[Customer First Name]])</f>
        <v>No. 12828, Client</v>
      </c>
      <c r="F16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4" t="str">
        <f>IF(Table1[[#This Row],[Transaction Type]]="Maintenance","Non-Sales","Sales")</f>
        <v>Non-Sales</v>
      </c>
      <c r="H1684" t="str">
        <f>IF(Table1[[#This Row],[Quarter]]="q2",1,"")</f>
        <v/>
      </c>
      <c r="I1684">
        <f>IF(Table1[[#This Row],[Quarter]]="q3",1,"")</f>
        <v>1</v>
      </c>
      <c r="J1684" t="str">
        <f>IF(Table1[[#This Row],[Quarter]]="Q2",Table1[[#This Row],[Credit Amount]],"")</f>
        <v/>
      </c>
      <c r="K1684">
        <f>IF(Table1[[#This Row],[Quarter]]="Q3",Table1[[#This Row],[Credit Amount]],"")</f>
        <v>-83.26</v>
      </c>
      <c r="L1684" t="str">
        <f>IF(Table1[[#This Row],[Transaction Type]]="Upgrade",Table1[[#This Row],[Credit Amount]],IF(Table1[[#This Row],[Transaction Type]]="Activation",Table1[[#This Row],[Credit Amount]],""))</f>
        <v/>
      </c>
      <c r="M1684">
        <f>IF(Table1[[#This Row],[Transaction Type]]="Maintenance",Table1[[#This Row],[Credit Amount]],"")</f>
        <v>-83.26</v>
      </c>
      <c r="N1684">
        <v>10001</v>
      </c>
      <c r="O1684" t="s">
        <v>2489</v>
      </c>
      <c r="P1684" t="s">
        <v>2490</v>
      </c>
      <c r="Q1684" t="s">
        <v>289</v>
      </c>
      <c r="R1684">
        <v>10046</v>
      </c>
      <c r="S1684" t="s">
        <v>2489</v>
      </c>
      <c r="T1684" t="s">
        <v>2535</v>
      </c>
      <c r="U1684" t="s">
        <v>290</v>
      </c>
      <c r="V1684" t="s">
        <v>103</v>
      </c>
      <c r="W1684">
        <v>100003827</v>
      </c>
      <c r="X1684">
        <v>8005552828</v>
      </c>
      <c r="Y1684" t="s">
        <v>2595</v>
      </c>
      <c r="Z1684" t="s">
        <v>5420</v>
      </c>
      <c r="AA1684" s="13">
        <v>-83.26</v>
      </c>
      <c r="AB1684" s="14">
        <v>42608</v>
      </c>
      <c r="AC1684" t="s">
        <v>36</v>
      </c>
    </row>
    <row r="1685" spans="1:29" x14ac:dyDescent="0.25">
      <c r="A1685" t="str">
        <f>CONCATENATE("Q",ROUNDUP(MONTH(Table1[[#This Row],[Month]])/3,0))</f>
        <v>Q3</v>
      </c>
      <c r="B1685" s="14">
        <f>EOMONTH(Table1[[#This Row],[Credit Date]],-1)+1</f>
        <v>42583</v>
      </c>
      <c r="C1685" t="str">
        <f>CONCATENATE(Table1[[#This Row],[Issuer Last Name]],", ",Table1[[#This Row],[Issuer First Name]])</f>
        <v>No. 001, Employee</v>
      </c>
      <c r="D1685" t="str">
        <f>CONCATENATE(Table1[[#This Row],[Approver Last Name]],", ",Table1[[#This Row],[Approver First Name]])</f>
        <v>No. 046, Employee</v>
      </c>
      <c r="E1685" t="str">
        <f>CONCATENATE(Table1[[#This Row],[Customer Last Name]],", ",Table1[[#This Row],[Customer First Name]])</f>
        <v>No. 11458, Client</v>
      </c>
      <c r="F16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5" t="str">
        <f>IF(Table1[[#This Row],[Transaction Type]]="Maintenance","Non-Sales","Sales")</f>
        <v>Sales</v>
      </c>
      <c r="H1685" t="str">
        <f>IF(Table1[[#This Row],[Quarter]]="q2",1,"")</f>
        <v/>
      </c>
      <c r="I1685">
        <f>IF(Table1[[#This Row],[Quarter]]="q3",1,"")</f>
        <v>1</v>
      </c>
      <c r="J1685" t="str">
        <f>IF(Table1[[#This Row],[Quarter]]="Q2",Table1[[#This Row],[Credit Amount]],"")</f>
        <v/>
      </c>
      <c r="K1685">
        <f>IF(Table1[[#This Row],[Quarter]]="Q3",Table1[[#This Row],[Credit Amount]],"")</f>
        <v>-89.66</v>
      </c>
      <c r="L1685">
        <f>IF(Table1[[#This Row],[Transaction Type]]="Upgrade",Table1[[#This Row],[Credit Amount]],IF(Table1[[#This Row],[Transaction Type]]="Activation",Table1[[#This Row],[Credit Amount]],""))</f>
        <v>-89.66</v>
      </c>
      <c r="M1685" t="str">
        <f>IF(Table1[[#This Row],[Transaction Type]]="Maintenance",Table1[[#This Row],[Credit Amount]],"")</f>
        <v/>
      </c>
      <c r="N1685">
        <v>10001</v>
      </c>
      <c r="O1685" t="s">
        <v>2489</v>
      </c>
      <c r="P1685" t="s">
        <v>2490</v>
      </c>
      <c r="Q1685" t="s">
        <v>289</v>
      </c>
      <c r="R1685">
        <v>10046</v>
      </c>
      <c r="S1685" t="s">
        <v>2489</v>
      </c>
      <c r="T1685" t="s">
        <v>2535</v>
      </c>
      <c r="U1685" t="s">
        <v>290</v>
      </c>
      <c r="V1685" t="s">
        <v>103</v>
      </c>
      <c r="W1685">
        <v>100002457</v>
      </c>
      <c r="X1685">
        <v>8005551458</v>
      </c>
      <c r="Y1685" t="s">
        <v>2595</v>
      </c>
      <c r="Z1685" t="s">
        <v>4053</v>
      </c>
      <c r="AA1685" s="13">
        <v>-89.66</v>
      </c>
      <c r="AB1685" s="14">
        <v>42609</v>
      </c>
      <c r="AC1685" t="s">
        <v>37</v>
      </c>
    </row>
    <row r="1686" spans="1:29" x14ac:dyDescent="0.25">
      <c r="A1686" t="str">
        <f>CONCATENATE("Q",ROUNDUP(MONTH(Table1[[#This Row],[Month]])/3,0))</f>
        <v>Q3</v>
      </c>
      <c r="B1686" s="14">
        <f>EOMONTH(Table1[[#This Row],[Credit Date]],-1)+1</f>
        <v>42614</v>
      </c>
      <c r="C1686" t="str">
        <f>CONCATENATE(Table1[[#This Row],[Issuer Last Name]],", ",Table1[[#This Row],[Issuer First Name]])</f>
        <v>No. 001, Employee</v>
      </c>
      <c r="D1686" t="str">
        <f>CONCATENATE(Table1[[#This Row],[Approver Last Name]],", ",Table1[[#This Row],[Approver First Name]])</f>
        <v>No. 001, Employee</v>
      </c>
      <c r="E1686" t="str">
        <f>CONCATENATE(Table1[[#This Row],[Customer Last Name]],", ",Table1[[#This Row],[Customer First Name]])</f>
        <v>No. 13379, Client</v>
      </c>
      <c r="F1686" t="str">
        <f>IF(Table1[[#This Row],[Credit Amount]]&gt;-19.99,"Less than 19.99",IF(Table1[[#This Row],[Credit Amount]]=-20,"20",IF(Table1[[#This Row],[Credit Amount]]&gt;-49.98,"20.01-49.98",IF(Table1[[#This Row],[Credit Amount]]=-49.99,"49.99",IF(Table1[[#This Row],[Credit Amount]]=-50,"50",IF(Table1[[#This Row],[Credit Amount]]&lt;-50.01,"Greater than 50"))))))</f>
        <v>20.01-49.98</v>
      </c>
      <c r="G1686" t="str">
        <f>IF(Table1[[#This Row],[Transaction Type]]="Maintenance","Non-Sales","Sales")</f>
        <v>Sales</v>
      </c>
      <c r="H1686" t="str">
        <f>IF(Table1[[#This Row],[Quarter]]="q2",1,"")</f>
        <v/>
      </c>
      <c r="I1686">
        <f>IF(Table1[[#This Row],[Quarter]]="q3",1,"")</f>
        <v>1</v>
      </c>
      <c r="J1686" t="str">
        <f>IF(Table1[[#This Row],[Quarter]]="Q2",Table1[[#This Row],[Credit Amount]],"")</f>
        <v/>
      </c>
      <c r="K1686">
        <f>IF(Table1[[#This Row],[Quarter]]="Q3",Table1[[#This Row],[Credit Amount]],"")</f>
        <v>-40.29</v>
      </c>
      <c r="L1686">
        <f>IF(Table1[[#This Row],[Transaction Type]]="Upgrade",Table1[[#This Row],[Credit Amount]],IF(Table1[[#This Row],[Transaction Type]]="Activation",Table1[[#This Row],[Credit Amount]],""))</f>
        <v>-40.29</v>
      </c>
      <c r="M1686" t="str">
        <f>IF(Table1[[#This Row],[Transaction Type]]="Maintenance",Table1[[#This Row],[Credit Amount]],"")</f>
        <v/>
      </c>
      <c r="N1686">
        <v>10001</v>
      </c>
      <c r="O1686" t="s">
        <v>2489</v>
      </c>
      <c r="P1686" t="s">
        <v>2490</v>
      </c>
      <c r="Q1686" t="s">
        <v>289</v>
      </c>
      <c r="R1686">
        <v>10001</v>
      </c>
      <c r="S1686" t="s">
        <v>2489</v>
      </c>
      <c r="T1686" t="s">
        <v>2490</v>
      </c>
      <c r="U1686" t="s">
        <v>289</v>
      </c>
      <c r="V1686" t="s">
        <v>103</v>
      </c>
      <c r="W1686">
        <v>100004378</v>
      </c>
      <c r="X1686">
        <v>8005553379</v>
      </c>
      <c r="Y1686" t="s">
        <v>2595</v>
      </c>
      <c r="Z1686" t="s">
        <v>5967</v>
      </c>
      <c r="AA1686" s="13">
        <v>-40.29</v>
      </c>
      <c r="AB1686" s="14">
        <v>42614</v>
      </c>
      <c r="AC1686" t="s">
        <v>37</v>
      </c>
    </row>
    <row r="1687" spans="1:29" x14ac:dyDescent="0.25">
      <c r="A1687" t="str">
        <f>CONCATENATE("Q",ROUNDUP(MONTH(Table1[[#This Row],[Month]])/3,0))</f>
        <v>Q3</v>
      </c>
      <c r="B1687" s="14">
        <f>EOMONTH(Table1[[#This Row],[Credit Date]],-1)+1</f>
        <v>42614</v>
      </c>
      <c r="C1687" t="str">
        <f>CONCATENATE(Table1[[#This Row],[Issuer Last Name]],", ",Table1[[#This Row],[Issuer First Name]])</f>
        <v>No. 001, Employee</v>
      </c>
      <c r="D1687" t="str">
        <f>CONCATENATE(Table1[[#This Row],[Approver Last Name]],", ",Table1[[#This Row],[Approver First Name]])</f>
        <v>No. 001, Employee</v>
      </c>
      <c r="E1687" t="str">
        <f>CONCATENATE(Table1[[#This Row],[Customer Last Name]],", ",Table1[[#This Row],[Customer First Name]])</f>
        <v>No. 10852, Client</v>
      </c>
      <c r="F1687" t="str">
        <f>IF(Table1[[#This Row],[Credit Amount]]&gt;-19.99,"Less than 19.99",IF(Table1[[#This Row],[Credit Amount]]=-20,"20",IF(Table1[[#This Row],[Credit Amount]]&gt;-49.98,"20.01-49.98",IF(Table1[[#This Row],[Credit Amount]]=-49.99,"49.99",IF(Table1[[#This Row],[Credit Amount]]=-50,"50",IF(Table1[[#This Row],[Credit Amount]]&lt;-50.01,"Greater than 50"))))))</f>
        <v>Less than 19.99</v>
      </c>
      <c r="G1687" t="str">
        <f>IF(Table1[[#This Row],[Transaction Type]]="Maintenance","Non-Sales","Sales")</f>
        <v>Sales</v>
      </c>
      <c r="H1687" t="str">
        <f>IF(Table1[[#This Row],[Quarter]]="q2",1,"")</f>
        <v/>
      </c>
      <c r="I1687">
        <f>IF(Table1[[#This Row],[Quarter]]="q3",1,"")</f>
        <v>1</v>
      </c>
      <c r="J1687" t="str">
        <f>IF(Table1[[#This Row],[Quarter]]="Q2",Table1[[#This Row],[Credit Amount]],"")</f>
        <v/>
      </c>
      <c r="K1687">
        <f>IF(Table1[[#This Row],[Quarter]]="Q3",Table1[[#This Row],[Credit Amount]],"")</f>
        <v>-13.02</v>
      </c>
      <c r="L1687">
        <f>IF(Table1[[#This Row],[Transaction Type]]="Upgrade",Table1[[#This Row],[Credit Amount]],IF(Table1[[#This Row],[Transaction Type]]="Activation",Table1[[#This Row],[Credit Amount]],""))</f>
        <v>-13.02</v>
      </c>
      <c r="M1687" t="str">
        <f>IF(Table1[[#This Row],[Transaction Type]]="Maintenance",Table1[[#This Row],[Credit Amount]],"")</f>
        <v/>
      </c>
      <c r="N1687">
        <v>10001</v>
      </c>
      <c r="O1687" t="s">
        <v>2489</v>
      </c>
      <c r="P1687" t="s">
        <v>2490</v>
      </c>
      <c r="Q1687" t="s">
        <v>289</v>
      </c>
      <c r="R1687">
        <v>10001</v>
      </c>
      <c r="S1687" t="s">
        <v>2489</v>
      </c>
      <c r="T1687" t="s">
        <v>2490</v>
      </c>
      <c r="U1687" t="s">
        <v>289</v>
      </c>
      <c r="V1687" t="s">
        <v>103</v>
      </c>
      <c r="W1687">
        <v>100001851</v>
      </c>
      <c r="X1687">
        <v>8005550852</v>
      </c>
      <c r="Y1687" t="s">
        <v>2595</v>
      </c>
      <c r="Z1687" t="s">
        <v>3447</v>
      </c>
      <c r="AA1687" s="13">
        <v>-13.02</v>
      </c>
      <c r="AB1687" s="14">
        <v>42620</v>
      </c>
      <c r="AC1687" t="s">
        <v>37</v>
      </c>
    </row>
    <row r="1688" spans="1:29" x14ac:dyDescent="0.25">
      <c r="A1688" t="str">
        <f>CONCATENATE("Q",ROUNDUP(MONTH(Table1[[#This Row],[Month]])/3,0))</f>
        <v>Q3</v>
      </c>
      <c r="B1688" s="14">
        <f>EOMONTH(Table1[[#This Row],[Credit Date]],-1)+1</f>
        <v>42614</v>
      </c>
      <c r="C1688" t="str">
        <f>CONCATENATE(Table1[[#This Row],[Issuer Last Name]],", ",Table1[[#This Row],[Issuer First Name]])</f>
        <v>No. 001, Employee</v>
      </c>
      <c r="D1688" t="str">
        <f>CONCATENATE(Table1[[#This Row],[Approver Last Name]],", ",Table1[[#This Row],[Approver First Name]])</f>
        <v>No. 046, Employee</v>
      </c>
      <c r="E1688" t="str">
        <f>CONCATENATE(Table1[[#This Row],[Customer Last Name]],", ",Table1[[#This Row],[Customer First Name]])</f>
        <v>No. 10583, Client</v>
      </c>
      <c r="F16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88" t="str">
        <f>IF(Table1[[#This Row],[Transaction Type]]="Maintenance","Non-Sales","Sales")</f>
        <v>Non-Sales</v>
      </c>
      <c r="H1688" t="str">
        <f>IF(Table1[[#This Row],[Quarter]]="q2",1,"")</f>
        <v/>
      </c>
      <c r="I1688">
        <f>IF(Table1[[#This Row],[Quarter]]="q3",1,"")</f>
        <v>1</v>
      </c>
      <c r="J1688" t="str">
        <f>IF(Table1[[#This Row],[Quarter]]="Q2",Table1[[#This Row],[Credit Amount]],"")</f>
        <v/>
      </c>
      <c r="K1688">
        <f>IF(Table1[[#This Row],[Quarter]]="Q3",Table1[[#This Row],[Credit Amount]],"")</f>
        <v>-93.38</v>
      </c>
      <c r="L1688" t="str">
        <f>IF(Table1[[#This Row],[Transaction Type]]="Upgrade",Table1[[#This Row],[Credit Amount]],IF(Table1[[#This Row],[Transaction Type]]="Activation",Table1[[#This Row],[Credit Amount]],""))</f>
        <v/>
      </c>
      <c r="M1688">
        <f>IF(Table1[[#This Row],[Transaction Type]]="Maintenance",Table1[[#This Row],[Credit Amount]],"")</f>
        <v>-93.38</v>
      </c>
      <c r="N1688">
        <v>10001</v>
      </c>
      <c r="O1688" t="s">
        <v>2489</v>
      </c>
      <c r="P1688" t="s">
        <v>2490</v>
      </c>
      <c r="Q1688" t="s">
        <v>289</v>
      </c>
      <c r="R1688">
        <v>10046</v>
      </c>
      <c r="S1688" t="s">
        <v>2489</v>
      </c>
      <c r="T1688" t="s">
        <v>2535</v>
      </c>
      <c r="U1688" t="s">
        <v>290</v>
      </c>
      <c r="V1688" t="s">
        <v>103</v>
      </c>
      <c r="W1688">
        <v>100001582</v>
      </c>
      <c r="X1688">
        <v>8005550583</v>
      </c>
      <c r="Y1688" t="s">
        <v>2595</v>
      </c>
      <c r="Z1688" t="s">
        <v>3178</v>
      </c>
      <c r="AA1688" s="13">
        <v>-93.38</v>
      </c>
      <c r="AB1688" s="14">
        <v>42625</v>
      </c>
      <c r="AC1688" t="s">
        <v>36</v>
      </c>
    </row>
    <row r="1689" spans="1:29" x14ac:dyDescent="0.25">
      <c r="A1689" t="str">
        <f>CONCATENATE("Q",ROUNDUP(MONTH(Table1[[#This Row],[Month]])/3,0))</f>
        <v>Q3</v>
      </c>
      <c r="B1689" s="14">
        <f>EOMONTH(Table1[[#This Row],[Credit Date]],-1)+1</f>
        <v>42614</v>
      </c>
      <c r="C1689" t="str">
        <f>CONCATENATE(Table1[[#This Row],[Issuer Last Name]],", ",Table1[[#This Row],[Issuer First Name]])</f>
        <v>No. 001, Employee</v>
      </c>
      <c r="D1689" t="str">
        <f>CONCATENATE(Table1[[#This Row],[Approver Last Name]],", ",Table1[[#This Row],[Approver First Name]])</f>
        <v>No. 001, Employee</v>
      </c>
      <c r="E1689" t="str">
        <f>CONCATENATE(Table1[[#This Row],[Customer Last Name]],", ",Table1[[#This Row],[Customer First Name]])</f>
        <v>No. 13833, Client</v>
      </c>
      <c r="F1689" t="str">
        <f>IF(Table1[[#This Row],[Credit Amount]]&gt;-19.99,"Less than 19.99",IF(Table1[[#This Row],[Credit Amount]]=-20,"20",IF(Table1[[#This Row],[Credit Amount]]&gt;-49.98,"20.01-49.98",IF(Table1[[#This Row],[Credit Amount]]=-49.99,"49.99",IF(Table1[[#This Row],[Credit Amount]]=-50,"50",IF(Table1[[#This Row],[Credit Amount]]&lt;-50.01,"Greater than 50"))))))</f>
        <v>Less than 19.99</v>
      </c>
      <c r="G1689" t="str">
        <f>IF(Table1[[#This Row],[Transaction Type]]="Maintenance","Non-Sales","Sales")</f>
        <v>Non-Sales</v>
      </c>
      <c r="H1689" t="str">
        <f>IF(Table1[[#This Row],[Quarter]]="q2",1,"")</f>
        <v/>
      </c>
      <c r="I1689">
        <f>IF(Table1[[#This Row],[Quarter]]="q3",1,"")</f>
        <v>1</v>
      </c>
      <c r="J1689" t="str">
        <f>IF(Table1[[#This Row],[Quarter]]="Q2",Table1[[#This Row],[Credit Amount]],"")</f>
        <v/>
      </c>
      <c r="K1689">
        <f>IF(Table1[[#This Row],[Quarter]]="Q3",Table1[[#This Row],[Credit Amount]],"")</f>
        <v>-16.649999999999999</v>
      </c>
      <c r="L1689" t="str">
        <f>IF(Table1[[#This Row],[Transaction Type]]="Upgrade",Table1[[#This Row],[Credit Amount]],IF(Table1[[#This Row],[Transaction Type]]="Activation",Table1[[#This Row],[Credit Amount]],""))</f>
        <v/>
      </c>
      <c r="M1689">
        <f>IF(Table1[[#This Row],[Transaction Type]]="Maintenance",Table1[[#This Row],[Credit Amount]],"")</f>
        <v>-16.649999999999999</v>
      </c>
      <c r="N1689">
        <v>10001</v>
      </c>
      <c r="O1689" t="s">
        <v>2489</v>
      </c>
      <c r="P1689" t="s">
        <v>2490</v>
      </c>
      <c r="Q1689" t="s">
        <v>289</v>
      </c>
      <c r="R1689">
        <v>10001</v>
      </c>
      <c r="S1689" t="s">
        <v>2489</v>
      </c>
      <c r="T1689" t="s">
        <v>2490</v>
      </c>
      <c r="U1689" t="s">
        <v>289</v>
      </c>
      <c r="V1689" t="s">
        <v>103</v>
      </c>
      <c r="W1689">
        <v>100004832</v>
      </c>
      <c r="X1689">
        <v>8005553833</v>
      </c>
      <c r="Y1689" t="s">
        <v>2595</v>
      </c>
      <c r="Z1689" t="s">
        <v>6421</v>
      </c>
      <c r="AA1689" s="13">
        <v>-16.649999999999999</v>
      </c>
      <c r="AB1689" s="14">
        <v>42628</v>
      </c>
      <c r="AC1689" t="s">
        <v>36</v>
      </c>
    </row>
    <row r="1690" spans="1:29" x14ac:dyDescent="0.25">
      <c r="A1690" t="str">
        <f>CONCATENATE("Q",ROUNDUP(MONTH(Table1[[#This Row],[Month]])/3,0))</f>
        <v>Q3</v>
      </c>
      <c r="B1690" s="14">
        <f>EOMONTH(Table1[[#This Row],[Credit Date]],-1)+1</f>
        <v>42614</v>
      </c>
      <c r="C1690" t="str">
        <f>CONCATENATE(Table1[[#This Row],[Issuer Last Name]],", ",Table1[[#This Row],[Issuer First Name]])</f>
        <v>No. 001, Employee</v>
      </c>
      <c r="D1690" t="str">
        <f>CONCATENATE(Table1[[#This Row],[Approver Last Name]],", ",Table1[[#This Row],[Approver First Name]])</f>
        <v>No. 001, Employee</v>
      </c>
      <c r="E1690" t="str">
        <f>CONCATENATE(Table1[[#This Row],[Customer Last Name]],", ",Table1[[#This Row],[Customer First Name]])</f>
        <v>No. 13982, Client</v>
      </c>
      <c r="F1690" t="str">
        <f>IF(Table1[[#This Row],[Credit Amount]]&gt;-19.99,"Less than 19.99",IF(Table1[[#This Row],[Credit Amount]]=-20,"20",IF(Table1[[#This Row],[Credit Amount]]&gt;-49.98,"20.01-49.98",IF(Table1[[#This Row],[Credit Amount]]=-49.99,"49.99",IF(Table1[[#This Row],[Credit Amount]]=-50,"50",IF(Table1[[#This Row],[Credit Amount]]&lt;-50.01,"Greater than 50"))))))</f>
        <v>20.01-49.98</v>
      </c>
      <c r="G1690" t="str">
        <f>IF(Table1[[#This Row],[Transaction Type]]="Maintenance","Non-Sales","Sales")</f>
        <v>Non-Sales</v>
      </c>
      <c r="H1690" t="str">
        <f>IF(Table1[[#This Row],[Quarter]]="q2",1,"")</f>
        <v/>
      </c>
      <c r="I1690">
        <f>IF(Table1[[#This Row],[Quarter]]="q3",1,"")</f>
        <v>1</v>
      </c>
      <c r="J1690" t="str">
        <f>IF(Table1[[#This Row],[Quarter]]="Q2",Table1[[#This Row],[Credit Amount]],"")</f>
        <v/>
      </c>
      <c r="K1690">
        <f>IF(Table1[[#This Row],[Quarter]]="Q3",Table1[[#This Row],[Credit Amount]],"")</f>
        <v>-30.1</v>
      </c>
      <c r="L1690" t="str">
        <f>IF(Table1[[#This Row],[Transaction Type]]="Upgrade",Table1[[#This Row],[Credit Amount]],IF(Table1[[#This Row],[Transaction Type]]="Activation",Table1[[#This Row],[Credit Amount]],""))</f>
        <v/>
      </c>
      <c r="M1690">
        <f>IF(Table1[[#This Row],[Transaction Type]]="Maintenance",Table1[[#This Row],[Credit Amount]],"")</f>
        <v>-30.1</v>
      </c>
      <c r="N1690">
        <v>10001</v>
      </c>
      <c r="O1690" t="s">
        <v>2489</v>
      </c>
      <c r="P1690" t="s">
        <v>2490</v>
      </c>
      <c r="Q1690" t="s">
        <v>289</v>
      </c>
      <c r="R1690">
        <v>10001</v>
      </c>
      <c r="S1690" t="s">
        <v>2489</v>
      </c>
      <c r="T1690" t="s">
        <v>2490</v>
      </c>
      <c r="U1690" t="s">
        <v>289</v>
      </c>
      <c r="V1690" t="s">
        <v>103</v>
      </c>
      <c r="W1690">
        <v>100004981</v>
      </c>
      <c r="X1690">
        <v>8005553982</v>
      </c>
      <c r="Y1690" t="s">
        <v>2595</v>
      </c>
      <c r="Z1690" t="s">
        <v>6570</v>
      </c>
      <c r="AA1690" s="13">
        <v>-30.1</v>
      </c>
      <c r="AB1690" s="14">
        <v>42628</v>
      </c>
      <c r="AC1690" t="s">
        <v>36</v>
      </c>
    </row>
    <row r="1691" spans="1:29" x14ac:dyDescent="0.25">
      <c r="A1691" t="str">
        <f>CONCATENATE("Q",ROUNDUP(MONTH(Table1[[#This Row],[Month]])/3,0))</f>
        <v>Q3</v>
      </c>
      <c r="B1691" s="14">
        <f>EOMONTH(Table1[[#This Row],[Credit Date]],-1)+1</f>
        <v>42614</v>
      </c>
      <c r="C1691" t="str">
        <f>CONCATENATE(Table1[[#This Row],[Issuer Last Name]],", ",Table1[[#This Row],[Issuer First Name]])</f>
        <v>No. 001, Employee</v>
      </c>
      <c r="D1691" t="str">
        <f>CONCATENATE(Table1[[#This Row],[Approver Last Name]],", ",Table1[[#This Row],[Approver First Name]])</f>
        <v>No. 046, Employee</v>
      </c>
      <c r="E1691" t="str">
        <f>CONCATENATE(Table1[[#This Row],[Customer Last Name]],", ",Table1[[#This Row],[Customer First Name]])</f>
        <v>No. 13628, Client</v>
      </c>
      <c r="F16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1" t="str">
        <f>IF(Table1[[#This Row],[Transaction Type]]="Maintenance","Non-Sales","Sales")</f>
        <v>Non-Sales</v>
      </c>
      <c r="H1691" t="str">
        <f>IF(Table1[[#This Row],[Quarter]]="q2",1,"")</f>
        <v/>
      </c>
      <c r="I1691">
        <f>IF(Table1[[#This Row],[Quarter]]="q3",1,"")</f>
        <v>1</v>
      </c>
      <c r="J1691" t="str">
        <f>IF(Table1[[#This Row],[Quarter]]="Q2",Table1[[#This Row],[Credit Amount]],"")</f>
        <v/>
      </c>
      <c r="K1691">
        <f>IF(Table1[[#This Row],[Quarter]]="Q3",Table1[[#This Row],[Credit Amount]],"")</f>
        <v>-51.32</v>
      </c>
      <c r="L1691" t="str">
        <f>IF(Table1[[#This Row],[Transaction Type]]="Upgrade",Table1[[#This Row],[Credit Amount]],IF(Table1[[#This Row],[Transaction Type]]="Activation",Table1[[#This Row],[Credit Amount]],""))</f>
        <v/>
      </c>
      <c r="M1691">
        <f>IF(Table1[[#This Row],[Transaction Type]]="Maintenance",Table1[[#This Row],[Credit Amount]],"")</f>
        <v>-51.32</v>
      </c>
      <c r="N1691">
        <v>10001</v>
      </c>
      <c r="O1691" t="s">
        <v>2489</v>
      </c>
      <c r="P1691" t="s">
        <v>2490</v>
      </c>
      <c r="Q1691" t="s">
        <v>289</v>
      </c>
      <c r="R1691">
        <v>10046</v>
      </c>
      <c r="S1691" t="s">
        <v>2489</v>
      </c>
      <c r="T1691" t="s">
        <v>2535</v>
      </c>
      <c r="U1691" t="s">
        <v>290</v>
      </c>
      <c r="V1691" t="s">
        <v>103</v>
      </c>
      <c r="W1691">
        <v>100004627</v>
      </c>
      <c r="X1691">
        <v>8005553628</v>
      </c>
      <c r="Y1691" t="s">
        <v>2595</v>
      </c>
      <c r="Z1691" t="s">
        <v>6216</v>
      </c>
      <c r="AA1691" s="13">
        <v>-51.32</v>
      </c>
      <c r="AB1691" s="14">
        <v>42638</v>
      </c>
      <c r="AC1691" t="s">
        <v>36</v>
      </c>
    </row>
    <row r="1692" spans="1:29" x14ac:dyDescent="0.25">
      <c r="A1692" t="str">
        <f>CONCATENATE("Q",ROUNDUP(MONTH(Table1[[#This Row],[Month]])/3,0))</f>
        <v>Q3</v>
      </c>
      <c r="B1692" s="14">
        <f>EOMONTH(Table1[[#This Row],[Credit Date]],-1)+1</f>
        <v>42614</v>
      </c>
      <c r="C1692" t="str">
        <f>CONCATENATE(Table1[[#This Row],[Issuer Last Name]],", ",Table1[[#This Row],[Issuer First Name]])</f>
        <v>No. 001, Employee</v>
      </c>
      <c r="D1692" t="str">
        <f>CONCATENATE(Table1[[#This Row],[Approver Last Name]],", ",Table1[[#This Row],[Approver First Name]])</f>
        <v>No. 001, Employee</v>
      </c>
      <c r="E1692" t="str">
        <f>CONCATENATE(Table1[[#This Row],[Customer Last Name]],", ",Table1[[#This Row],[Customer First Name]])</f>
        <v>No. 11908, Client</v>
      </c>
      <c r="F1692" t="str">
        <f>IF(Table1[[#This Row],[Credit Amount]]&gt;-19.99,"Less than 19.99",IF(Table1[[#This Row],[Credit Amount]]=-20,"20",IF(Table1[[#This Row],[Credit Amount]]&gt;-49.98,"20.01-49.98",IF(Table1[[#This Row],[Credit Amount]]=-49.99,"49.99",IF(Table1[[#This Row],[Credit Amount]]=-50,"50",IF(Table1[[#This Row],[Credit Amount]]&lt;-50.01,"Greater than 50"))))))</f>
        <v>Less than 19.99</v>
      </c>
      <c r="G1692" t="str">
        <f>IF(Table1[[#This Row],[Transaction Type]]="Maintenance","Non-Sales","Sales")</f>
        <v>Non-Sales</v>
      </c>
      <c r="H1692" t="str">
        <f>IF(Table1[[#This Row],[Quarter]]="q2",1,"")</f>
        <v/>
      </c>
      <c r="I1692">
        <f>IF(Table1[[#This Row],[Quarter]]="q3",1,"")</f>
        <v>1</v>
      </c>
      <c r="J1692" t="str">
        <f>IF(Table1[[#This Row],[Quarter]]="Q2",Table1[[#This Row],[Credit Amount]],"")</f>
        <v/>
      </c>
      <c r="K1692">
        <f>IF(Table1[[#This Row],[Quarter]]="Q3",Table1[[#This Row],[Credit Amount]],"")</f>
        <v>-9.09</v>
      </c>
      <c r="L1692" t="str">
        <f>IF(Table1[[#This Row],[Transaction Type]]="Upgrade",Table1[[#This Row],[Credit Amount]],IF(Table1[[#This Row],[Transaction Type]]="Activation",Table1[[#This Row],[Credit Amount]],""))</f>
        <v/>
      </c>
      <c r="M1692">
        <f>IF(Table1[[#This Row],[Transaction Type]]="Maintenance",Table1[[#This Row],[Credit Amount]],"")</f>
        <v>-9.09</v>
      </c>
      <c r="N1692">
        <v>10001</v>
      </c>
      <c r="O1692" t="s">
        <v>2489</v>
      </c>
      <c r="P1692" t="s">
        <v>2490</v>
      </c>
      <c r="Q1692" t="s">
        <v>289</v>
      </c>
      <c r="R1692">
        <v>10001</v>
      </c>
      <c r="S1692" t="s">
        <v>2489</v>
      </c>
      <c r="T1692" t="s">
        <v>2490</v>
      </c>
      <c r="U1692" t="s">
        <v>289</v>
      </c>
      <c r="V1692" t="s">
        <v>103</v>
      </c>
      <c r="W1692">
        <v>100002907</v>
      </c>
      <c r="X1692">
        <v>8005551908</v>
      </c>
      <c r="Y1692" t="s">
        <v>2595</v>
      </c>
      <c r="Z1692" t="s">
        <v>4503</v>
      </c>
      <c r="AA1692" s="13">
        <v>-9.09</v>
      </c>
      <c r="AB1692" s="14">
        <v>42639</v>
      </c>
      <c r="AC1692" t="s">
        <v>36</v>
      </c>
    </row>
    <row r="1693" spans="1:29" x14ac:dyDescent="0.25">
      <c r="A1693" t="str">
        <f>CONCATENATE("Q",ROUNDUP(MONTH(Table1[[#This Row],[Month]])/3,0))</f>
        <v>Q3</v>
      </c>
      <c r="B1693" s="14">
        <f>EOMONTH(Table1[[#This Row],[Credit Date]],-1)+1</f>
        <v>42614</v>
      </c>
      <c r="C1693" t="str">
        <f>CONCATENATE(Table1[[#This Row],[Issuer Last Name]],", ",Table1[[#This Row],[Issuer First Name]])</f>
        <v>No. 001, Employee</v>
      </c>
      <c r="D1693" t="str">
        <f>CONCATENATE(Table1[[#This Row],[Approver Last Name]],", ",Table1[[#This Row],[Approver First Name]])</f>
        <v>No. 001, Employee</v>
      </c>
      <c r="E1693" t="str">
        <f>CONCATENATE(Table1[[#This Row],[Customer Last Name]],", ",Table1[[#This Row],[Customer First Name]])</f>
        <v>No. 10578, Client</v>
      </c>
      <c r="F1693" t="str">
        <f>IF(Table1[[#This Row],[Credit Amount]]&gt;-19.99,"Less than 19.99",IF(Table1[[#This Row],[Credit Amount]]=-20,"20",IF(Table1[[#This Row],[Credit Amount]]&gt;-49.98,"20.01-49.98",IF(Table1[[#This Row],[Credit Amount]]=-49.99,"49.99",IF(Table1[[#This Row],[Credit Amount]]=-50,"50",IF(Table1[[#This Row],[Credit Amount]]&lt;-50.01,"Greater than 50"))))))</f>
        <v>20.01-49.98</v>
      </c>
      <c r="G1693" t="str">
        <f>IF(Table1[[#This Row],[Transaction Type]]="Maintenance","Non-Sales","Sales")</f>
        <v>Non-Sales</v>
      </c>
      <c r="H1693" t="str">
        <f>IF(Table1[[#This Row],[Quarter]]="q2",1,"")</f>
        <v/>
      </c>
      <c r="I1693">
        <f>IF(Table1[[#This Row],[Quarter]]="q3",1,"")</f>
        <v>1</v>
      </c>
      <c r="J1693" t="str">
        <f>IF(Table1[[#This Row],[Quarter]]="Q2",Table1[[#This Row],[Credit Amount]],"")</f>
        <v/>
      </c>
      <c r="K1693">
        <f>IF(Table1[[#This Row],[Quarter]]="Q3",Table1[[#This Row],[Credit Amount]],"")</f>
        <v>-49.02</v>
      </c>
      <c r="L1693" t="str">
        <f>IF(Table1[[#This Row],[Transaction Type]]="Upgrade",Table1[[#This Row],[Credit Amount]],IF(Table1[[#This Row],[Transaction Type]]="Activation",Table1[[#This Row],[Credit Amount]],""))</f>
        <v/>
      </c>
      <c r="M1693">
        <f>IF(Table1[[#This Row],[Transaction Type]]="Maintenance",Table1[[#This Row],[Credit Amount]],"")</f>
        <v>-49.02</v>
      </c>
      <c r="N1693">
        <v>10001</v>
      </c>
      <c r="O1693" t="s">
        <v>2489</v>
      </c>
      <c r="P1693" t="s">
        <v>2490</v>
      </c>
      <c r="Q1693" t="s">
        <v>289</v>
      </c>
      <c r="R1693">
        <v>10001</v>
      </c>
      <c r="S1693" t="s">
        <v>2489</v>
      </c>
      <c r="T1693" t="s">
        <v>2490</v>
      </c>
      <c r="U1693" t="s">
        <v>289</v>
      </c>
      <c r="V1693" t="s">
        <v>103</v>
      </c>
      <c r="W1693">
        <v>100001577</v>
      </c>
      <c r="X1693">
        <v>8005550578</v>
      </c>
      <c r="Y1693" t="s">
        <v>2595</v>
      </c>
      <c r="Z1693" t="s">
        <v>3173</v>
      </c>
      <c r="AA1693" s="13">
        <v>-49.02</v>
      </c>
      <c r="AB1693" s="14">
        <v>42640</v>
      </c>
      <c r="AC1693" t="s">
        <v>36</v>
      </c>
    </row>
    <row r="1694" spans="1:29" x14ac:dyDescent="0.25">
      <c r="A1694" t="str">
        <f>CONCATENATE("Q",ROUNDUP(MONTH(Table1[[#This Row],[Month]])/3,0))</f>
        <v>Q3</v>
      </c>
      <c r="B1694" s="14">
        <f>EOMONTH(Table1[[#This Row],[Credit Date]],-1)+1</f>
        <v>42614</v>
      </c>
      <c r="C1694" t="str">
        <f>CONCATENATE(Table1[[#This Row],[Issuer Last Name]],", ",Table1[[#This Row],[Issuer First Name]])</f>
        <v>No. 001, Employee</v>
      </c>
      <c r="D1694" t="str">
        <f>CONCATENATE(Table1[[#This Row],[Approver Last Name]],", ",Table1[[#This Row],[Approver First Name]])</f>
        <v>No. 046, Employee</v>
      </c>
      <c r="E1694" t="str">
        <f>CONCATENATE(Table1[[#This Row],[Customer Last Name]],", ",Table1[[#This Row],[Customer First Name]])</f>
        <v>No. 12601, Client</v>
      </c>
      <c r="F16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4" t="str">
        <f>IF(Table1[[#This Row],[Transaction Type]]="Maintenance","Non-Sales","Sales")</f>
        <v>Non-Sales</v>
      </c>
      <c r="H1694" t="str">
        <f>IF(Table1[[#This Row],[Quarter]]="q2",1,"")</f>
        <v/>
      </c>
      <c r="I1694">
        <f>IF(Table1[[#This Row],[Quarter]]="q3",1,"")</f>
        <v>1</v>
      </c>
      <c r="J1694" t="str">
        <f>IF(Table1[[#This Row],[Quarter]]="Q2",Table1[[#This Row],[Credit Amount]],"")</f>
        <v/>
      </c>
      <c r="K1694">
        <f>IF(Table1[[#This Row],[Quarter]]="Q3",Table1[[#This Row],[Credit Amount]],"")</f>
        <v>-85.2</v>
      </c>
      <c r="L1694" t="str">
        <f>IF(Table1[[#This Row],[Transaction Type]]="Upgrade",Table1[[#This Row],[Credit Amount]],IF(Table1[[#This Row],[Transaction Type]]="Activation",Table1[[#This Row],[Credit Amount]],""))</f>
        <v/>
      </c>
      <c r="M1694">
        <f>IF(Table1[[#This Row],[Transaction Type]]="Maintenance",Table1[[#This Row],[Credit Amount]],"")</f>
        <v>-85.2</v>
      </c>
      <c r="N1694">
        <v>10001</v>
      </c>
      <c r="O1694" t="s">
        <v>2489</v>
      </c>
      <c r="P1694" t="s">
        <v>2490</v>
      </c>
      <c r="Q1694" t="s">
        <v>289</v>
      </c>
      <c r="R1694">
        <v>10046</v>
      </c>
      <c r="S1694" t="s">
        <v>2489</v>
      </c>
      <c r="T1694" t="s">
        <v>2535</v>
      </c>
      <c r="U1694" t="s">
        <v>290</v>
      </c>
      <c r="V1694" t="s">
        <v>103</v>
      </c>
      <c r="W1694">
        <v>100003600</v>
      </c>
      <c r="X1694">
        <v>8005552601</v>
      </c>
      <c r="Y1694" t="s">
        <v>2595</v>
      </c>
      <c r="Z1694" t="s">
        <v>5196</v>
      </c>
      <c r="AA1694" s="13">
        <v>-85.2</v>
      </c>
      <c r="AB1694" s="14">
        <v>42641</v>
      </c>
      <c r="AC1694" t="s">
        <v>36</v>
      </c>
    </row>
    <row r="1695" spans="1:29" x14ac:dyDescent="0.25">
      <c r="A1695" t="str">
        <f>CONCATENATE("Q",ROUNDUP(MONTH(Table1[[#This Row],[Month]])/3,0))</f>
        <v>Q3</v>
      </c>
      <c r="B1695" s="14">
        <f>EOMONTH(Table1[[#This Row],[Credit Date]],-1)+1</f>
        <v>42614</v>
      </c>
      <c r="C1695" t="str">
        <f>CONCATENATE(Table1[[#This Row],[Issuer Last Name]],", ",Table1[[#This Row],[Issuer First Name]])</f>
        <v>No. 001, Employee</v>
      </c>
      <c r="D1695" t="str">
        <f>CONCATENATE(Table1[[#This Row],[Approver Last Name]],", ",Table1[[#This Row],[Approver First Name]])</f>
        <v>No. 001, Employee</v>
      </c>
      <c r="E1695" t="str">
        <f>CONCATENATE(Table1[[#This Row],[Customer Last Name]],", ",Table1[[#This Row],[Customer First Name]])</f>
        <v>No. 12106, Client</v>
      </c>
      <c r="F1695" t="str">
        <f>IF(Table1[[#This Row],[Credit Amount]]&gt;-19.99,"Less than 19.99",IF(Table1[[#This Row],[Credit Amount]]=-20,"20",IF(Table1[[#This Row],[Credit Amount]]&gt;-49.98,"20.01-49.98",IF(Table1[[#This Row],[Credit Amount]]=-49.99,"49.99",IF(Table1[[#This Row],[Credit Amount]]=-50,"50",IF(Table1[[#This Row],[Credit Amount]]&lt;-50.01,"Greater than 50"))))))</f>
        <v>Less than 19.99</v>
      </c>
      <c r="G1695" t="str">
        <f>IF(Table1[[#This Row],[Transaction Type]]="Maintenance","Non-Sales","Sales")</f>
        <v>Non-Sales</v>
      </c>
      <c r="H1695" t="str">
        <f>IF(Table1[[#This Row],[Quarter]]="q2",1,"")</f>
        <v/>
      </c>
      <c r="I1695">
        <f>IF(Table1[[#This Row],[Quarter]]="q3",1,"")</f>
        <v>1</v>
      </c>
      <c r="J1695" t="str">
        <f>IF(Table1[[#This Row],[Quarter]]="Q2",Table1[[#This Row],[Credit Amount]],"")</f>
        <v/>
      </c>
      <c r="K1695">
        <f>IF(Table1[[#This Row],[Quarter]]="Q3",Table1[[#This Row],[Credit Amount]],"")</f>
        <v>-6.42</v>
      </c>
      <c r="L1695" t="str">
        <f>IF(Table1[[#This Row],[Transaction Type]]="Upgrade",Table1[[#This Row],[Credit Amount]],IF(Table1[[#This Row],[Transaction Type]]="Activation",Table1[[#This Row],[Credit Amount]],""))</f>
        <v/>
      </c>
      <c r="M1695">
        <f>IF(Table1[[#This Row],[Transaction Type]]="Maintenance",Table1[[#This Row],[Credit Amount]],"")</f>
        <v>-6.42</v>
      </c>
      <c r="N1695">
        <v>10001</v>
      </c>
      <c r="O1695" t="s">
        <v>2489</v>
      </c>
      <c r="P1695" t="s">
        <v>2490</v>
      </c>
      <c r="Q1695" t="s">
        <v>289</v>
      </c>
      <c r="R1695">
        <v>10001</v>
      </c>
      <c r="S1695" t="s">
        <v>2489</v>
      </c>
      <c r="T1695" t="s">
        <v>2490</v>
      </c>
      <c r="U1695" t="s">
        <v>289</v>
      </c>
      <c r="V1695" t="s">
        <v>103</v>
      </c>
      <c r="W1695">
        <v>100003105</v>
      </c>
      <c r="X1695">
        <v>8005552106</v>
      </c>
      <c r="Y1695" t="s">
        <v>2595</v>
      </c>
      <c r="Z1695" t="s">
        <v>4701</v>
      </c>
      <c r="AA1695" s="13">
        <v>-6.42</v>
      </c>
      <c r="AB1695" s="14">
        <v>42642</v>
      </c>
      <c r="AC1695" t="s">
        <v>36</v>
      </c>
    </row>
    <row r="1696" spans="1:29" x14ac:dyDescent="0.25">
      <c r="A1696" t="str">
        <f>CONCATENATE("Q",ROUNDUP(MONTH(Table1[[#This Row],[Month]])/3,0))</f>
        <v>Q2</v>
      </c>
      <c r="B1696" s="14">
        <f>EOMONTH(Table1[[#This Row],[Credit Date]],-1)+1</f>
        <v>42461</v>
      </c>
      <c r="C1696" t="str">
        <f>CONCATENATE(Table1[[#This Row],[Issuer Last Name]],", ",Table1[[#This Row],[Issuer First Name]])</f>
        <v>No. 046, Employee</v>
      </c>
      <c r="D1696" t="str">
        <f>CONCATENATE(Table1[[#This Row],[Approver Last Name]],", ",Table1[[#This Row],[Approver First Name]])</f>
        <v>No. 046, Employee</v>
      </c>
      <c r="E1696" t="str">
        <f>CONCATENATE(Table1[[#This Row],[Customer Last Name]],", ",Table1[[#This Row],[Customer First Name]])</f>
        <v>No. 13808, Client</v>
      </c>
      <c r="F16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6" t="str">
        <f>IF(Table1[[#This Row],[Transaction Type]]="Maintenance","Non-Sales","Sales")</f>
        <v>Non-Sales</v>
      </c>
      <c r="H1696">
        <f>IF(Table1[[#This Row],[Quarter]]="q2",1,"")</f>
        <v>1</v>
      </c>
      <c r="I1696" t="str">
        <f>IF(Table1[[#This Row],[Quarter]]="q3",1,"")</f>
        <v/>
      </c>
      <c r="J1696">
        <f>IF(Table1[[#This Row],[Quarter]]="Q2",Table1[[#This Row],[Credit Amount]],"")</f>
        <v>-148.38</v>
      </c>
      <c r="K1696" t="str">
        <f>IF(Table1[[#This Row],[Quarter]]="Q3",Table1[[#This Row],[Credit Amount]],"")</f>
        <v/>
      </c>
      <c r="L1696" t="str">
        <f>IF(Table1[[#This Row],[Transaction Type]]="Upgrade",Table1[[#This Row],[Credit Amount]],IF(Table1[[#This Row],[Transaction Type]]="Activation",Table1[[#This Row],[Credit Amount]],""))</f>
        <v/>
      </c>
      <c r="M1696">
        <f>IF(Table1[[#This Row],[Transaction Type]]="Maintenance",Table1[[#This Row],[Credit Amount]],"")</f>
        <v>-148.38</v>
      </c>
      <c r="N1696">
        <v>10046</v>
      </c>
      <c r="O1696" t="s">
        <v>2489</v>
      </c>
      <c r="P1696" t="s">
        <v>2535</v>
      </c>
      <c r="Q1696" t="s">
        <v>290</v>
      </c>
      <c r="R1696">
        <v>10046</v>
      </c>
      <c r="S1696" t="s">
        <v>2489</v>
      </c>
      <c r="T1696" t="s">
        <v>2535</v>
      </c>
      <c r="U1696" t="s">
        <v>290</v>
      </c>
      <c r="V1696" t="s">
        <v>103</v>
      </c>
      <c r="W1696">
        <v>100004807</v>
      </c>
      <c r="X1696">
        <v>8005553808</v>
      </c>
      <c r="Y1696" t="s">
        <v>2595</v>
      </c>
      <c r="Z1696" t="s">
        <v>6396</v>
      </c>
      <c r="AA1696" s="13">
        <v>-148.38</v>
      </c>
      <c r="AB1696" s="14">
        <v>42466</v>
      </c>
      <c r="AC1696" t="s">
        <v>36</v>
      </c>
    </row>
    <row r="1697" spans="1:29" x14ac:dyDescent="0.25">
      <c r="A1697" t="str">
        <f>CONCATENATE("Q",ROUNDUP(MONTH(Table1[[#This Row],[Month]])/3,0))</f>
        <v>Q2</v>
      </c>
      <c r="B1697" s="14">
        <f>EOMONTH(Table1[[#This Row],[Credit Date]],-1)+1</f>
        <v>42461</v>
      </c>
      <c r="C1697" t="str">
        <f>CONCATENATE(Table1[[#This Row],[Issuer Last Name]],", ",Table1[[#This Row],[Issuer First Name]])</f>
        <v>No. 046, Employee</v>
      </c>
      <c r="D1697" t="str">
        <f>CONCATENATE(Table1[[#This Row],[Approver Last Name]],", ",Table1[[#This Row],[Approver First Name]])</f>
        <v>No. 046, Employee</v>
      </c>
      <c r="E1697" t="str">
        <f>CONCATENATE(Table1[[#This Row],[Customer Last Name]],", ",Table1[[#This Row],[Customer First Name]])</f>
        <v>No. 12693, Client</v>
      </c>
      <c r="F16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7" t="str">
        <f>IF(Table1[[#This Row],[Transaction Type]]="Maintenance","Non-Sales","Sales")</f>
        <v>Non-Sales</v>
      </c>
      <c r="H1697">
        <f>IF(Table1[[#This Row],[Quarter]]="q2",1,"")</f>
        <v>1</v>
      </c>
      <c r="I1697" t="str">
        <f>IF(Table1[[#This Row],[Quarter]]="q3",1,"")</f>
        <v/>
      </c>
      <c r="J1697">
        <f>IF(Table1[[#This Row],[Quarter]]="Q2",Table1[[#This Row],[Credit Amount]],"")</f>
        <v>-377.96</v>
      </c>
      <c r="K1697" t="str">
        <f>IF(Table1[[#This Row],[Quarter]]="Q3",Table1[[#This Row],[Credit Amount]],"")</f>
        <v/>
      </c>
      <c r="L1697" t="str">
        <f>IF(Table1[[#This Row],[Transaction Type]]="Upgrade",Table1[[#This Row],[Credit Amount]],IF(Table1[[#This Row],[Transaction Type]]="Activation",Table1[[#This Row],[Credit Amount]],""))</f>
        <v/>
      </c>
      <c r="M1697">
        <f>IF(Table1[[#This Row],[Transaction Type]]="Maintenance",Table1[[#This Row],[Credit Amount]],"")</f>
        <v>-377.96</v>
      </c>
      <c r="N1697">
        <v>10046</v>
      </c>
      <c r="O1697" t="s">
        <v>2489</v>
      </c>
      <c r="P1697" t="s">
        <v>2535</v>
      </c>
      <c r="Q1697" t="s">
        <v>290</v>
      </c>
      <c r="R1697">
        <v>10046</v>
      </c>
      <c r="S1697" t="s">
        <v>2489</v>
      </c>
      <c r="T1697" t="s">
        <v>2535</v>
      </c>
      <c r="U1697" t="s">
        <v>290</v>
      </c>
      <c r="V1697" t="s">
        <v>103</v>
      </c>
      <c r="W1697">
        <v>100003692</v>
      </c>
      <c r="X1697">
        <v>8005552693</v>
      </c>
      <c r="Y1697" t="s">
        <v>2595</v>
      </c>
      <c r="Z1697" t="s">
        <v>5287</v>
      </c>
      <c r="AA1697" s="13">
        <v>-377.96</v>
      </c>
      <c r="AB1697" s="14">
        <v>42466</v>
      </c>
      <c r="AC1697" t="s">
        <v>36</v>
      </c>
    </row>
    <row r="1698" spans="1:29" x14ac:dyDescent="0.25">
      <c r="A1698" t="str">
        <f>CONCATENATE("Q",ROUNDUP(MONTH(Table1[[#This Row],[Month]])/3,0))</f>
        <v>Q2</v>
      </c>
      <c r="B1698" s="14">
        <f>EOMONTH(Table1[[#This Row],[Credit Date]],-1)+1</f>
        <v>42461</v>
      </c>
      <c r="C1698" t="str">
        <f>CONCATENATE(Table1[[#This Row],[Issuer Last Name]],", ",Table1[[#This Row],[Issuer First Name]])</f>
        <v>No. 046, Employee</v>
      </c>
      <c r="D1698" t="str">
        <f>CONCATENATE(Table1[[#This Row],[Approver Last Name]],", ",Table1[[#This Row],[Approver First Name]])</f>
        <v>No. 046, Employee</v>
      </c>
      <c r="E1698" t="str">
        <f>CONCATENATE(Table1[[#This Row],[Customer Last Name]],", ",Table1[[#This Row],[Customer First Name]])</f>
        <v>No. 10854, Client</v>
      </c>
      <c r="F16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8" t="str">
        <f>IF(Table1[[#This Row],[Transaction Type]]="Maintenance","Non-Sales","Sales")</f>
        <v>Sales</v>
      </c>
      <c r="H1698">
        <f>IF(Table1[[#This Row],[Quarter]]="q2",1,"")</f>
        <v>1</v>
      </c>
      <c r="I1698" t="str">
        <f>IF(Table1[[#This Row],[Quarter]]="q3",1,"")</f>
        <v/>
      </c>
      <c r="J1698">
        <f>IF(Table1[[#This Row],[Quarter]]="Q2",Table1[[#This Row],[Credit Amount]],"")</f>
        <v>-484.35</v>
      </c>
      <c r="K1698" t="str">
        <f>IF(Table1[[#This Row],[Quarter]]="Q3",Table1[[#This Row],[Credit Amount]],"")</f>
        <v/>
      </c>
      <c r="L1698">
        <f>IF(Table1[[#This Row],[Transaction Type]]="Upgrade",Table1[[#This Row],[Credit Amount]],IF(Table1[[#This Row],[Transaction Type]]="Activation",Table1[[#This Row],[Credit Amount]],""))</f>
        <v>-484.35</v>
      </c>
      <c r="M1698" t="str">
        <f>IF(Table1[[#This Row],[Transaction Type]]="Maintenance",Table1[[#This Row],[Credit Amount]],"")</f>
        <v/>
      </c>
      <c r="N1698">
        <v>10046</v>
      </c>
      <c r="O1698" t="s">
        <v>2489</v>
      </c>
      <c r="P1698" t="s">
        <v>2535</v>
      </c>
      <c r="Q1698" t="s">
        <v>290</v>
      </c>
      <c r="R1698">
        <v>10046</v>
      </c>
      <c r="S1698" t="s">
        <v>2489</v>
      </c>
      <c r="T1698" t="s">
        <v>2535</v>
      </c>
      <c r="U1698" t="s">
        <v>290</v>
      </c>
      <c r="V1698" t="s">
        <v>103</v>
      </c>
      <c r="W1698">
        <v>100001853</v>
      </c>
      <c r="X1698">
        <v>8005550854</v>
      </c>
      <c r="Y1698" t="s">
        <v>2595</v>
      </c>
      <c r="Z1698" t="s">
        <v>3449</v>
      </c>
      <c r="AA1698" s="13">
        <v>-484.35</v>
      </c>
      <c r="AB1698" s="14">
        <v>42466</v>
      </c>
      <c r="AC1698" t="s">
        <v>35</v>
      </c>
    </row>
    <row r="1699" spans="1:29" x14ac:dyDescent="0.25">
      <c r="A1699" t="str">
        <f>CONCATENATE("Q",ROUNDUP(MONTH(Table1[[#This Row],[Month]])/3,0))</f>
        <v>Q2</v>
      </c>
      <c r="B1699" s="14">
        <f>EOMONTH(Table1[[#This Row],[Credit Date]],-1)+1</f>
        <v>42461</v>
      </c>
      <c r="C1699" t="str">
        <f>CONCATENATE(Table1[[#This Row],[Issuer Last Name]],", ",Table1[[#This Row],[Issuer First Name]])</f>
        <v>No. 046, Employee</v>
      </c>
      <c r="D1699" t="str">
        <f>CONCATENATE(Table1[[#This Row],[Approver Last Name]],", ",Table1[[#This Row],[Approver First Name]])</f>
        <v>No. 046, Employee</v>
      </c>
      <c r="E1699" t="str">
        <f>CONCATENATE(Table1[[#This Row],[Customer Last Name]],", ",Table1[[#This Row],[Customer First Name]])</f>
        <v>No. 10582, Client</v>
      </c>
      <c r="F16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699" t="str">
        <f>IF(Table1[[#This Row],[Transaction Type]]="Maintenance","Non-Sales","Sales")</f>
        <v>Non-Sales</v>
      </c>
      <c r="H1699">
        <f>IF(Table1[[#This Row],[Quarter]]="q2",1,"")</f>
        <v>1</v>
      </c>
      <c r="I1699" t="str">
        <f>IF(Table1[[#This Row],[Quarter]]="q3",1,"")</f>
        <v/>
      </c>
      <c r="J1699">
        <f>IF(Table1[[#This Row],[Quarter]]="Q2",Table1[[#This Row],[Credit Amount]],"")</f>
        <v>-174.76</v>
      </c>
      <c r="K1699" t="str">
        <f>IF(Table1[[#This Row],[Quarter]]="Q3",Table1[[#This Row],[Credit Amount]],"")</f>
        <v/>
      </c>
      <c r="L1699" t="str">
        <f>IF(Table1[[#This Row],[Transaction Type]]="Upgrade",Table1[[#This Row],[Credit Amount]],IF(Table1[[#This Row],[Transaction Type]]="Activation",Table1[[#This Row],[Credit Amount]],""))</f>
        <v/>
      </c>
      <c r="M1699">
        <f>IF(Table1[[#This Row],[Transaction Type]]="Maintenance",Table1[[#This Row],[Credit Amount]],"")</f>
        <v>-174.76</v>
      </c>
      <c r="N1699">
        <v>10046</v>
      </c>
      <c r="O1699" t="s">
        <v>2489</v>
      </c>
      <c r="P1699" t="s">
        <v>2535</v>
      </c>
      <c r="Q1699" t="s">
        <v>290</v>
      </c>
      <c r="R1699">
        <v>10046</v>
      </c>
      <c r="S1699" t="s">
        <v>2489</v>
      </c>
      <c r="T1699" t="s">
        <v>2535</v>
      </c>
      <c r="U1699" t="s">
        <v>290</v>
      </c>
      <c r="V1699" t="s">
        <v>103</v>
      </c>
      <c r="W1699">
        <v>100001581</v>
      </c>
      <c r="X1699">
        <v>8005550582</v>
      </c>
      <c r="Y1699" t="s">
        <v>2595</v>
      </c>
      <c r="Z1699" t="s">
        <v>3177</v>
      </c>
      <c r="AA1699" s="13">
        <v>-174.76</v>
      </c>
      <c r="AB1699" s="14">
        <v>42469</v>
      </c>
      <c r="AC1699" t="s">
        <v>36</v>
      </c>
    </row>
    <row r="1700" spans="1:29" x14ac:dyDescent="0.25">
      <c r="A1700" t="str">
        <f>CONCATENATE("Q",ROUNDUP(MONTH(Table1[[#This Row],[Month]])/3,0))</f>
        <v>Q2</v>
      </c>
      <c r="B1700" s="14">
        <f>EOMONTH(Table1[[#This Row],[Credit Date]],-1)+1</f>
        <v>42461</v>
      </c>
      <c r="C1700" t="str">
        <f>CONCATENATE(Table1[[#This Row],[Issuer Last Name]],", ",Table1[[#This Row],[Issuer First Name]])</f>
        <v>No. 046, Employee</v>
      </c>
      <c r="D1700" t="str">
        <f>CONCATENATE(Table1[[#This Row],[Approver Last Name]],", ",Table1[[#This Row],[Approver First Name]])</f>
        <v>No. 046, Employee</v>
      </c>
      <c r="E1700" t="str">
        <f>CONCATENATE(Table1[[#This Row],[Customer Last Name]],", ",Table1[[#This Row],[Customer First Name]])</f>
        <v>No. 13033, Client</v>
      </c>
      <c r="F17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0" t="str">
        <f>IF(Table1[[#This Row],[Transaction Type]]="Maintenance","Non-Sales","Sales")</f>
        <v>Non-Sales</v>
      </c>
      <c r="H1700">
        <f>IF(Table1[[#This Row],[Quarter]]="q2",1,"")</f>
        <v>1</v>
      </c>
      <c r="I1700" t="str">
        <f>IF(Table1[[#This Row],[Quarter]]="q3",1,"")</f>
        <v/>
      </c>
      <c r="J1700">
        <f>IF(Table1[[#This Row],[Quarter]]="Q2",Table1[[#This Row],[Credit Amount]],"")</f>
        <v>-386.46</v>
      </c>
      <c r="K1700" t="str">
        <f>IF(Table1[[#This Row],[Quarter]]="Q3",Table1[[#This Row],[Credit Amount]],"")</f>
        <v/>
      </c>
      <c r="L1700" t="str">
        <f>IF(Table1[[#This Row],[Transaction Type]]="Upgrade",Table1[[#This Row],[Credit Amount]],IF(Table1[[#This Row],[Transaction Type]]="Activation",Table1[[#This Row],[Credit Amount]],""))</f>
        <v/>
      </c>
      <c r="M1700">
        <f>IF(Table1[[#This Row],[Transaction Type]]="Maintenance",Table1[[#This Row],[Credit Amount]],"")</f>
        <v>-386.46</v>
      </c>
      <c r="N1700">
        <v>10046</v>
      </c>
      <c r="O1700" t="s">
        <v>2489</v>
      </c>
      <c r="P1700" t="s">
        <v>2535</v>
      </c>
      <c r="Q1700" t="s">
        <v>290</v>
      </c>
      <c r="R1700">
        <v>10046</v>
      </c>
      <c r="S1700" t="s">
        <v>2489</v>
      </c>
      <c r="T1700" t="s">
        <v>2535</v>
      </c>
      <c r="U1700" t="s">
        <v>290</v>
      </c>
      <c r="V1700" t="s">
        <v>103</v>
      </c>
      <c r="W1700">
        <v>100004032</v>
      </c>
      <c r="X1700">
        <v>8005553033</v>
      </c>
      <c r="Y1700" t="s">
        <v>2595</v>
      </c>
      <c r="Z1700" t="s">
        <v>5621</v>
      </c>
      <c r="AA1700" s="13">
        <v>-386.46</v>
      </c>
      <c r="AB1700" s="14">
        <v>42471</v>
      </c>
      <c r="AC1700" t="s">
        <v>36</v>
      </c>
    </row>
    <row r="1701" spans="1:29" x14ac:dyDescent="0.25">
      <c r="A1701" t="str">
        <f>CONCATENATE("Q",ROUNDUP(MONTH(Table1[[#This Row],[Month]])/3,0))</f>
        <v>Q2</v>
      </c>
      <c r="B1701" s="14">
        <f>EOMONTH(Table1[[#This Row],[Credit Date]],-1)+1</f>
        <v>42461</v>
      </c>
      <c r="C1701" t="str">
        <f>CONCATENATE(Table1[[#This Row],[Issuer Last Name]],", ",Table1[[#This Row],[Issuer First Name]])</f>
        <v>No. 046, Employee</v>
      </c>
      <c r="D1701" t="str">
        <f>CONCATENATE(Table1[[#This Row],[Approver Last Name]],", ",Table1[[#This Row],[Approver First Name]])</f>
        <v>No. 046, Employee</v>
      </c>
      <c r="E1701" t="str">
        <f>CONCATENATE(Table1[[#This Row],[Customer Last Name]],", ",Table1[[#This Row],[Customer First Name]])</f>
        <v>No. 10554, Client</v>
      </c>
      <c r="F17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1" t="str">
        <f>IF(Table1[[#This Row],[Transaction Type]]="Maintenance","Non-Sales","Sales")</f>
        <v>Non-Sales</v>
      </c>
      <c r="H1701">
        <f>IF(Table1[[#This Row],[Quarter]]="q2",1,"")</f>
        <v>1</v>
      </c>
      <c r="I1701" t="str">
        <f>IF(Table1[[#This Row],[Quarter]]="q3",1,"")</f>
        <v/>
      </c>
      <c r="J1701">
        <f>IF(Table1[[#This Row],[Quarter]]="Q2",Table1[[#This Row],[Credit Amount]],"")</f>
        <v>-166.65</v>
      </c>
      <c r="K1701" t="str">
        <f>IF(Table1[[#This Row],[Quarter]]="Q3",Table1[[#This Row],[Credit Amount]],"")</f>
        <v/>
      </c>
      <c r="L1701" t="str">
        <f>IF(Table1[[#This Row],[Transaction Type]]="Upgrade",Table1[[#This Row],[Credit Amount]],IF(Table1[[#This Row],[Transaction Type]]="Activation",Table1[[#This Row],[Credit Amount]],""))</f>
        <v/>
      </c>
      <c r="M1701">
        <f>IF(Table1[[#This Row],[Transaction Type]]="Maintenance",Table1[[#This Row],[Credit Amount]],"")</f>
        <v>-166.65</v>
      </c>
      <c r="N1701">
        <v>10046</v>
      </c>
      <c r="O1701" t="s">
        <v>2489</v>
      </c>
      <c r="P1701" t="s">
        <v>2535</v>
      </c>
      <c r="Q1701" t="s">
        <v>290</v>
      </c>
      <c r="R1701">
        <v>10046</v>
      </c>
      <c r="S1701" t="s">
        <v>2489</v>
      </c>
      <c r="T1701" t="s">
        <v>2535</v>
      </c>
      <c r="U1701" t="s">
        <v>290</v>
      </c>
      <c r="V1701" t="s">
        <v>103</v>
      </c>
      <c r="W1701">
        <v>100001553</v>
      </c>
      <c r="X1701">
        <v>8005550554</v>
      </c>
      <c r="Y1701" t="s">
        <v>2595</v>
      </c>
      <c r="Z1701" t="s">
        <v>3149</v>
      </c>
      <c r="AA1701" s="13">
        <v>-166.65</v>
      </c>
      <c r="AB1701" s="14">
        <v>42472</v>
      </c>
      <c r="AC1701" t="s">
        <v>36</v>
      </c>
    </row>
    <row r="1702" spans="1:29" x14ac:dyDescent="0.25">
      <c r="A1702" t="str">
        <f>CONCATENATE("Q",ROUNDUP(MONTH(Table1[[#This Row],[Month]])/3,0))</f>
        <v>Q2</v>
      </c>
      <c r="B1702" s="14">
        <f>EOMONTH(Table1[[#This Row],[Credit Date]],-1)+1</f>
        <v>42461</v>
      </c>
      <c r="C1702" t="str">
        <f>CONCATENATE(Table1[[#This Row],[Issuer Last Name]],", ",Table1[[#This Row],[Issuer First Name]])</f>
        <v>No. 046, Employee</v>
      </c>
      <c r="D1702" t="str">
        <f>CONCATENATE(Table1[[#This Row],[Approver Last Name]],", ",Table1[[#This Row],[Approver First Name]])</f>
        <v>No. 046, Employee</v>
      </c>
      <c r="E1702" t="str">
        <f>CONCATENATE(Table1[[#This Row],[Customer Last Name]],", ",Table1[[#This Row],[Customer First Name]])</f>
        <v>No. 11639, Client</v>
      </c>
      <c r="F17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2" t="str">
        <f>IF(Table1[[#This Row],[Transaction Type]]="Maintenance","Non-Sales","Sales")</f>
        <v>Non-Sales</v>
      </c>
      <c r="H1702">
        <f>IF(Table1[[#This Row],[Quarter]]="q2",1,"")</f>
        <v>1</v>
      </c>
      <c r="I1702" t="str">
        <f>IF(Table1[[#This Row],[Quarter]]="q3",1,"")</f>
        <v/>
      </c>
      <c r="J1702">
        <f>IF(Table1[[#This Row],[Quarter]]="Q2",Table1[[#This Row],[Credit Amount]],"")</f>
        <v>-254.77</v>
      </c>
      <c r="K1702" t="str">
        <f>IF(Table1[[#This Row],[Quarter]]="Q3",Table1[[#This Row],[Credit Amount]],"")</f>
        <v/>
      </c>
      <c r="L1702" t="str">
        <f>IF(Table1[[#This Row],[Transaction Type]]="Upgrade",Table1[[#This Row],[Credit Amount]],IF(Table1[[#This Row],[Transaction Type]]="Activation",Table1[[#This Row],[Credit Amount]],""))</f>
        <v/>
      </c>
      <c r="M1702">
        <f>IF(Table1[[#This Row],[Transaction Type]]="Maintenance",Table1[[#This Row],[Credit Amount]],"")</f>
        <v>-254.77</v>
      </c>
      <c r="N1702">
        <v>10046</v>
      </c>
      <c r="O1702" t="s">
        <v>2489</v>
      </c>
      <c r="P1702" t="s">
        <v>2535</v>
      </c>
      <c r="Q1702" t="s">
        <v>290</v>
      </c>
      <c r="R1702">
        <v>10046</v>
      </c>
      <c r="S1702" t="s">
        <v>2489</v>
      </c>
      <c r="T1702" t="s">
        <v>2535</v>
      </c>
      <c r="U1702" t="s">
        <v>290</v>
      </c>
      <c r="V1702" t="s">
        <v>103</v>
      </c>
      <c r="W1702">
        <v>100002638</v>
      </c>
      <c r="X1702">
        <v>8005551639</v>
      </c>
      <c r="Y1702" t="s">
        <v>2595</v>
      </c>
      <c r="Z1702" t="s">
        <v>4234</v>
      </c>
      <c r="AA1702" s="13">
        <v>-254.77</v>
      </c>
      <c r="AB1702" s="14">
        <v>42480</v>
      </c>
      <c r="AC1702" t="s">
        <v>36</v>
      </c>
    </row>
    <row r="1703" spans="1:29" x14ac:dyDescent="0.25">
      <c r="A1703" t="str">
        <f>CONCATENATE("Q",ROUNDUP(MONTH(Table1[[#This Row],[Month]])/3,0))</f>
        <v>Q2</v>
      </c>
      <c r="B1703" s="14">
        <f>EOMONTH(Table1[[#This Row],[Credit Date]],-1)+1</f>
        <v>42461</v>
      </c>
      <c r="C1703" t="str">
        <f>CONCATENATE(Table1[[#This Row],[Issuer Last Name]],", ",Table1[[#This Row],[Issuer First Name]])</f>
        <v>No. 046, Employee</v>
      </c>
      <c r="D1703" t="str">
        <f>CONCATENATE(Table1[[#This Row],[Approver Last Name]],", ",Table1[[#This Row],[Approver First Name]])</f>
        <v>No. 046, Employee</v>
      </c>
      <c r="E1703" t="str">
        <f>CONCATENATE(Table1[[#This Row],[Customer Last Name]],", ",Table1[[#This Row],[Customer First Name]])</f>
        <v>No. 10284, Client</v>
      </c>
      <c r="F17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3" t="str">
        <f>IF(Table1[[#This Row],[Transaction Type]]="Maintenance","Non-Sales","Sales")</f>
        <v>Non-Sales</v>
      </c>
      <c r="H1703">
        <f>IF(Table1[[#This Row],[Quarter]]="q2",1,"")</f>
        <v>1</v>
      </c>
      <c r="I1703" t="str">
        <f>IF(Table1[[#This Row],[Quarter]]="q3",1,"")</f>
        <v/>
      </c>
      <c r="J1703">
        <f>IF(Table1[[#This Row],[Quarter]]="Q2",Table1[[#This Row],[Credit Amount]],"")</f>
        <v>-86.39</v>
      </c>
      <c r="K1703" t="str">
        <f>IF(Table1[[#This Row],[Quarter]]="Q3",Table1[[#This Row],[Credit Amount]],"")</f>
        <v/>
      </c>
      <c r="L1703" t="str">
        <f>IF(Table1[[#This Row],[Transaction Type]]="Upgrade",Table1[[#This Row],[Credit Amount]],IF(Table1[[#This Row],[Transaction Type]]="Activation",Table1[[#This Row],[Credit Amount]],""))</f>
        <v/>
      </c>
      <c r="M1703">
        <f>IF(Table1[[#This Row],[Transaction Type]]="Maintenance",Table1[[#This Row],[Credit Amount]],"")</f>
        <v>-86.39</v>
      </c>
      <c r="N1703">
        <v>10046</v>
      </c>
      <c r="O1703" t="s">
        <v>2489</v>
      </c>
      <c r="P1703" t="s">
        <v>2535</v>
      </c>
      <c r="Q1703" t="s">
        <v>290</v>
      </c>
      <c r="R1703">
        <v>10046</v>
      </c>
      <c r="S1703" t="s">
        <v>2489</v>
      </c>
      <c r="T1703" t="s">
        <v>2535</v>
      </c>
      <c r="U1703" t="s">
        <v>290</v>
      </c>
      <c r="V1703" t="s">
        <v>103</v>
      </c>
      <c r="W1703">
        <v>100001283</v>
      </c>
      <c r="X1703">
        <v>8005550284</v>
      </c>
      <c r="Y1703" t="s">
        <v>2595</v>
      </c>
      <c r="Z1703" t="s">
        <v>2879</v>
      </c>
      <c r="AA1703" s="13">
        <v>-86.39</v>
      </c>
      <c r="AB1703" s="14">
        <v>42485</v>
      </c>
      <c r="AC1703" t="s">
        <v>36</v>
      </c>
    </row>
    <row r="1704" spans="1:29" x14ac:dyDescent="0.25">
      <c r="A1704" t="str">
        <f>CONCATENATE("Q",ROUNDUP(MONTH(Table1[[#This Row],[Month]])/3,0))</f>
        <v>Q2</v>
      </c>
      <c r="B1704" s="14">
        <f>EOMONTH(Table1[[#This Row],[Credit Date]],-1)+1</f>
        <v>42491</v>
      </c>
      <c r="C1704" t="str">
        <f>CONCATENATE(Table1[[#This Row],[Issuer Last Name]],", ",Table1[[#This Row],[Issuer First Name]])</f>
        <v>No. 046, Employee</v>
      </c>
      <c r="D1704" t="str">
        <f>CONCATENATE(Table1[[#This Row],[Approver Last Name]],", ",Table1[[#This Row],[Approver First Name]])</f>
        <v>No. 046, Employee</v>
      </c>
      <c r="E1704" t="str">
        <f>CONCATENATE(Table1[[#This Row],[Customer Last Name]],", ",Table1[[#This Row],[Customer First Name]])</f>
        <v>No. 12908, Client</v>
      </c>
      <c r="F17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4" t="str">
        <f>IF(Table1[[#This Row],[Transaction Type]]="Maintenance","Non-Sales","Sales")</f>
        <v>Sales</v>
      </c>
      <c r="H1704">
        <f>IF(Table1[[#This Row],[Quarter]]="q2",1,"")</f>
        <v>1</v>
      </c>
      <c r="I1704" t="str">
        <f>IF(Table1[[#This Row],[Quarter]]="q3",1,"")</f>
        <v/>
      </c>
      <c r="J1704">
        <f>IF(Table1[[#This Row],[Quarter]]="Q2",Table1[[#This Row],[Credit Amount]],"")</f>
        <v>-259.33</v>
      </c>
      <c r="K1704" t="str">
        <f>IF(Table1[[#This Row],[Quarter]]="Q3",Table1[[#This Row],[Credit Amount]],"")</f>
        <v/>
      </c>
      <c r="L1704">
        <f>IF(Table1[[#This Row],[Transaction Type]]="Upgrade",Table1[[#This Row],[Credit Amount]],IF(Table1[[#This Row],[Transaction Type]]="Activation",Table1[[#This Row],[Credit Amount]],""))</f>
        <v>-259.33</v>
      </c>
      <c r="M1704" t="str">
        <f>IF(Table1[[#This Row],[Transaction Type]]="Maintenance",Table1[[#This Row],[Credit Amount]],"")</f>
        <v/>
      </c>
      <c r="N1704">
        <v>10046</v>
      </c>
      <c r="O1704" t="s">
        <v>2489</v>
      </c>
      <c r="P1704" t="s">
        <v>2535</v>
      </c>
      <c r="Q1704" t="s">
        <v>290</v>
      </c>
      <c r="R1704">
        <v>10046</v>
      </c>
      <c r="S1704" t="s">
        <v>2489</v>
      </c>
      <c r="T1704" t="s">
        <v>2535</v>
      </c>
      <c r="U1704" t="s">
        <v>290</v>
      </c>
      <c r="V1704" t="s">
        <v>103</v>
      </c>
      <c r="W1704">
        <v>100003907</v>
      </c>
      <c r="X1704">
        <v>8005552908</v>
      </c>
      <c r="Y1704" t="s">
        <v>2595</v>
      </c>
      <c r="Z1704" t="s">
        <v>5498</v>
      </c>
      <c r="AA1704" s="13">
        <v>-259.33</v>
      </c>
      <c r="AB1704" s="14">
        <v>42496</v>
      </c>
      <c r="AC1704" t="s">
        <v>37</v>
      </c>
    </row>
    <row r="1705" spans="1:29" x14ac:dyDescent="0.25">
      <c r="A1705" t="str">
        <f>CONCATENATE("Q",ROUNDUP(MONTH(Table1[[#This Row],[Month]])/3,0))</f>
        <v>Q2</v>
      </c>
      <c r="B1705" s="14">
        <f>EOMONTH(Table1[[#This Row],[Credit Date]],-1)+1</f>
        <v>42491</v>
      </c>
      <c r="C1705" t="str">
        <f>CONCATENATE(Table1[[#This Row],[Issuer Last Name]],", ",Table1[[#This Row],[Issuer First Name]])</f>
        <v>No. 046, Employee</v>
      </c>
      <c r="D1705" t="str">
        <f>CONCATENATE(Table1[[#This Row],[Approver Last Name]],", ",Table1[[#This Row],[Approver First Name]])</f>
        <v>No. 046, Employee</v>
      </c>
      <c r="E1705" t="str">
        <f>CONCATENATE(Table1[[#This Row],[Customer Last Name]],", ",Table1[[#This Row],[Customer First Name]])</f>
        <v>No. 10167, Client</v>
      </c>
      <c r="F17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5" t="str">
        <f>IF(Table1[[#This Row],[Transaction Type]]="Maintenance","Non-Sales","Sales")</f>
        <v>Non-Sales</v>
      </c>
      <c r="H1705">
        <f>IF(Table1[[#This Row],[Quarter]]="q2",1,"")</f>
        <v>1</v>
      </c>
      <c r="I1705" t="str">
        <f>IF(Table1[[#This Row],[Quarter]]="q3",1,"")</f>
        <v/>
      </c>
      <c r="J1705">
        <f>IF(Table1[[#This Row],[Quarter]]="Q2",Table1[[#This Row],[Credit Amount]],"")</f>
        <v>-348.55</v>
      </c>
      <c r="K1705" t="str">
        <f>IF(Table1[[#This Row],[Quarter]]="Q3",Table1[[#This Row],[Credit Amount]],"")</f>
        <v/>
      </c>
      <c r="L1705" t="str">
        <f>IF(Table1[[#This Row],[Transaction Type]]="Upgrade",Table1[[#This Row],[Credit Amount]],IF(Table1[[#This Row],[Transaction Type]]="Activation",Table1[[#This Row],[Credit Amount]],""))</f>
        <v/>
      </c>
      <c r="M1705">
        <f>IF(Table1[[#This Row],[Transaction Type]]="Maintenance",Table1[[#This Row],[Credit Amount]],"")</f>
        <v>-348.55</v>
      </c>
      <c r="N1705">
        <v>10046</v>
      </c>
      <c r="O1705" t="s">
        <v>2489</v>
      </c>
      <c r="P1705" t="s">
        <v>2535</v>
      </c>
      <c r="Q1705" t="s">
        <v>290</v>
      </c>
      <c r="R1705">
        <v>10046</v>
      </c>
      <c r="S1705" t="s">
        <v>2489</v>
      </c>
      <c r="T1705" t="s">
        <v>2535</v>
      </c>
      <c r="U1705" t="s">
        <v>290</v>
      </c>
      <c r="V1705" t="s">
        <v>103</v>
      </c>
      <c r="W1705">
        <v>100001166</v>
      </c>
      <c r="X1705">
        <v>8005550167</v>
      </c>
      <c r="Y1705" t="s">
        <v>2595</v>
      </c>
      <c r="Z1705" t="s">
        <v>2762</v>
      </c>
      <c r="AA1705" s="13">
        <v>-348.55</v>
      </c>
      <c r="AB1705" s="14">
        <v>42501</v>
      </c>
      <c r="AC1705" t="s">
        <v>36</v>
      </c>
    </row>
    <row r="1706" spans="1:29" x14ac:dyDescent="0.25">
      <c r="A1706" t="str">
        <f>CONCATENATE("Q",ROUNDUP(MONTH(Table1[[#This Row],[Month]])/3,0))</f>
        <v>Q2</v>
      </c>
      <c r="B1706" s="14">
        <f>EOMONTH(Table1[[#This Row],[Credit Date]],-1)+1</f>
        <v>42491</v>
      </c>
      <c r="C1706" t="str">
        <f>CONCATENATE(Table1[[#This Row],[Issuer Last Name]],", ",Table1[[#This Row],[Issuer First Name]])</f>
        <v>No. 046, Employee</v>
      </c>
      <c r="D1706" t="str">
        <f>CONCATENATE(Table1[[#This Row],[Approver Last Name]],", ",Table1[[#This Row],[Approver First Name]])</f>
        <v>No. 046, Employee</v>
      </c>
      <c r="E1706" t="str">
        <f>CONCATENATE(Table1[[#This Row],[Customer Last Name]],", ",Table1[[#This Row],[Customer First Name]])</f>
        <v>No. 12339, Client</v>
      </c>
      <c r="F17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6" t="str">
        <f>IF(Table1[[#This Row],[Transaction Type]]="Maintenance","Non-Sales","Sales")</f>
        <v>Non-Sales</v>
      </c>
      <c r="H1706">
        <f>IF(Table1[[#This Row],[Quarter]]="q2",1,"")</f>
        <v>1</v>
      </c>
      <c r="I1706" t="str">
        <f>IF(Table1[[#This Row],[Quarter]]="q3",1,"")</f>
        <v/>
      </c>
      <c r="J1706">
        <f>IF(Table1[[#This Row],[Quarter]]="Q2",Table1[[#This Row],[Credit Amount]],"")</f>
        <v>-210.12</v>
      </c>
      <c r="K1706" t="str">
        <f>IF(Table1[[#This Row],[Quarter]]="Q3",Table1[[#This Row],[Credit Amount]],"")</f>
        <v/>
      </c>
      <c r="L1706" t="str">
        <f>IF(Table1[[#This Row],[Transaction Type]]="Upgrade",Table1[[#This Row],[Credit Amount]],IF(Table1[[#This Row],[Transaction Type]]="Activation",Table1[[#This Row],[Credit Amount]],""))</f>
        <v/>
      </c>
      <c r="M1706">
        <f>IF(Table1[[#This Row],[Transaction Type]]="Maintenance",Table1[[#This Row],[Credit Amount]],"")</f>
        <v>-210.12</v>
      </c>
      <c r="N1706">
        <v>10046</v>
      </c>
      <c r="O1706" t="s">
        <v>2489</v>
      </c>
      <c r="P1706" t="s">
        <v>2535</v>
      </c>
      <c r="Q1706" t="s">
        <v>290</v>
      </c>
      <c r="R1706">
        <v>10046</v>
      </c>
      <c r="S1706" t="s">
        <v>2489</v>
      </c>
      <c r="T1706" t="s">
        <v>2535</v>
      </c>
      <c r="U1706" t="s">
        <v>290</v>
      </c>
      <c r="V1706" t="s">
        <v>103</v>
      </c>
      <c r="W1706">
        <v>100003338</v>
      </c>
      <c r="X1706">
        <v>8005552339</v>
      </c>
      <c r="Y1706" t="s">
        <v>2595</v>
      </c>
      <c r="Z1706" t="s">
        <v>4934</v>
      </c>
      <c r="AA1706" s="13">
        <v>-210.12</v>
      </c>
      <c r="AB1706" s="14">
        <v>42505</v>
      </c>
      <c r="AC1706" t="s">
        <v>36</v>
      </c>
    </row>
    <row r="1707" spans="1:29" x14ac:dyDescent="0.25">
      <c r="A1707" t="str">
        <f>CONCATENATE("Q",ROUNDUP(MONTH(Table1[[#This Row],[Month]])/3,0))</f>
        <v>Q2</v>
      </c>
      <c r="B1707" s="14">
        <f>EOMONTH(Table1[[#This Row],[Credit Date]],-1)+1</f>
        <v>42491</v>
      </c>
      <c r="C1707" t="str">
        <f>CONCATENATE(Table1[[#This Row],[Issuer Last Name]],", ",Table1[[#This Row],[Issuer First Name]])</f>
        <v>No. 046, Employee</v>
      </c>
      <c r="D1707" t="str">
        <f>CONCATENATE(Table1[[#This Row],[Approver Last Name]],", ",Table1[[#This Row],[Approver First Name]])</f>
        <v>No. 046, Employee</v>
      </c>
      <c r="E1707" t="str">
        <f>CONCATENATE(Table1[[#This Row],[Customer Last Name]],", ",Table1[[#This Row],[Customer First Name]])</f>
        <v>No. 13252, Client</v>
      </c>
      <c r="F17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7" t="str">
        <f>IF(Table1[[#This Row],[Transaction Type]]="Maintenance","Non-Sales","Sales")</f>
        <v>Non-Sales</v>
      </c>
      <c r="H1707">
        <f>IF(Table1[[#This Row],[Quarter]]="q2",1,"")</f>
        <v>1</v>
      </c>
      <c r="I1707" t="str">
        <f>IF(Table1[[#This Row],[Quarter]]="q3",1,"")</f>
        <v/>
      </c>
      <c r="J1707">
        <f>IF(Table1[[#This Row],[Quarter]]="Q2",Table1[[#This Row],[Credit Amount]],"")</f>
        <v>-383.08</v>
      </c>
      <c r="K1707" t="str">
        <f>IF(Table1[[#This Row],[Quarter]]="Q3",Table1[[#This Row],[Credit Amount]],"")</f>
        <v/>
      </c>
      <c r="L1707" t="str">
        <f>IF(Table1[[#This Row],[Transaction Type]]="Upgrade",Table1[[#This Row],[Credit Amount]],IF(Table1[[#This Row],[Transaction Type]]="Activation",Table1[[#This Row],[Credit Amount]],""))</f>
        <v/>
      </c>
      <c r="M1707">
        <f>IF(Table1[[#This Row],[Transaction Type]]="Maintenance",Table1[[#This Row],[Credit Amount]],"")</f>
        <v>-383.08</v>
      </c>
      <c r="N1707">
        <v>10046</v>
      </c>
      <c r="O1707" t="s">
        <v>2489</v>
      </c>
      <c r="P1707" t="s">
        <v>2535</v>
      </c>
      <c r="Q1707" t="s">
        <v>290</v>
      </c>
      <c r="R1707">
        <v>10046</v>
      </c>
      <c r="S1707" t="s">
        <v>2489</v>
      </c>
      <c r="T1707" t="s">
        <v>2535</v>
      </c>
      <c r="U1707" t="s">
        <v>290</v>
      </c>
      <c r="V1707" t="s">
        <v>103</v>
      </c>
      <c r="W1707">
        <v>100004251</v>
      </c>
      <c r="X1707">
        <v>8005553252</v>
      </c>
      <c r="Y1707" t="s">
        <v>2595</v>
      </c>
      <c r="Z1707" t="s">
        <v>5840</v>
      </c>
      <c r="AA1707" s="13">
        <v>-383.08</v>
      </c>
      <c r="AB1707" s="14">
        <v>42509</v>
      </c>
      <c r="AC1707" t="s">
        <v>36</v>
      </c>
    </row>
    <row r="1708" spans="1:29" x14ac:dyDescent="0.25">
      <c r="A1708" t="str">
        <f>CONCATENATE("Q",ROUNDUP(MONTH(Table1[[#This Row],[Month]])/3,0))</f>
        <v>Q2</v>
      </c>
      <c r="B1708" s="14">
        <f>EOMONTH(Table1[[#This Row],[Credit Date]],-1)+1</f>
        <v>42491</v>
      </c>
      <c r="C1708" t="str">
        <f>CONCATENATE(Table1[[#This Row],[Issuer Last Name]],", ",Table1[[#This Row],[Issuer First Name]])</f>
        <v>No. 046, Employee</v>
      </c>
      <c r="D1708" t="str">
        <f>CONCATENATE(Table1[[#This Row],[Approver Last Name]],", ",Table1[[#This Row],[Approver First Name]])</f>
        <v>No. 046, Employee</v>
      </c>
      <c r="E1708" t="str">
        <f>CONCATENATE(Table1[[#This Row],[Customer Last Name]],", ",Table1[[#This Row],[Customer First Name]])</f>
        <v>No. 13342, Client</v>
      </c>
      <c r="F17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8" t="str">
        <f>IF(Table1[[#This Row],[Transaction Type]]="Maintenance","Non-Sales","Sales")</f>
        <v>Non-Sales</v>
      </c>
      <c r="H1708">
        <f>IF(Table1[[#This Row],[Quarter]]="q2",1,"")</f>
        <v>1</v>
      </c>
      <c r="I1708" t="str">
        <f>IF(Table1[[#This Row],[Quarter]]="q3",1,"")</f>
        <v/>
      </c>
      <c r="J1708">
        <f>IF(Table1[[#This Row],[Quarter]]="Q2",Table1[[#This Row],[Credit Amount]],"")</f>
        <v>-383.34</v>
      </c>
      <c r="K1708" t="str">
        <f>IF(Table1[[#This Row],[Quarter]]="Q3",Table1[[#This Row],[Credit Amount]],"")</f>
        <v/>
      </c>
      <c r="L1708" t="str">
        <f>IF(Table1[[#This Row],[Transaction Type]]="Upgrade",Table1[[#This Row],[Credit Amount]],IF(Table1[[#This Row],[Transaction Type]]="Activation",Table1[[#This Row],[Credit Amount]],""))</f>
        <v/>
      </c>
      <c r="M1708">
        <f>IF(Table1[[#This Row],[Transaction Type]]="Maintenance",Table1[[#This Row],[Credit Amount]],"")</f>
        <v>-383.34</v>
      </c>
      <c r="N1708">
        <v>10046</v>
      </c>
      <c r="O1708" t="s">
        <v>2489</v>
      </c>
      <c r="P1708" t="s">
        <v>2535</v>
      </c>
      <c r="Q1708" t="s">
        <v>290</v>
      </c>
      <c r="R1708">
        <v>10046</v>
      </c>
      <c r="S1708" t="s">
        <v>2489</v>
      </c>
      <c r="T1708" t="s">
        <v>2535</v>
      </c>
      <c r="U1708" t="s">
        <v>290</v>
      </c>
      <c r="V1708" t="s">
        <v>103</v>
      </c>
      <c r="W1708">
        <v>100004341</v>
      </c>
      <c r="X1708">
        <v>8005553342</v>
      </c>
      <c r="Y1708" t="s">
        <v>2595</v>
      </c>
      <c r="Z1708" t="s">
        <v>5930</v>
      </c>
      <c r="AA1708" s="13">
        <v>-383.34</v>
      </c>
      <c r="AB1708" s="14">
        <v>42512</v>
      </c>
      <c r="AC1708" t="s">
        <v>36</v>
      </c>
    </row>
    <row r="1709" spans="1:29" x14ac:dyDescent="0.25">
      <c r="A1709" t="str">
        <f>CONCATENATE("Q",ROUNDUP(MONTH(Table1[[#This Row],[Month]])/3,0))</f>
        <v>Q2</v>
      </c>
      <c r="B1709" s="14">
        <f>EOMONTH(Table1[[#This Row],[Credit Date]],-1)+1</f>
        <v>42522</v>
      </c>
      <c r="C1709" t="str">
        <f>CONCATENATE(Table1[[#This Row],[Issuer Last Name]],", ",Table1[[#This Row],[Issuer First Name]])</f>
        <v>No. 046, Employee</v>
      </c>
      <c r="D1709" t="str">
        <f>CONCATENATE(Table1[[#This Row],[Approver Last Name]],", ",Table1[[#This Row],[Approver First Name]])</f>
        <v>No. 046, Employee</v>
      </c>
      <c r="E1709" t="str">
        <f>CONCATENATE(Table1[[#This Row],[Customer Last Name]],", ",Table1[[#This Row],[Customer First Name]])</f>
        <v>No. 11604, Client</v>
      </c>
      <c r="F17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09" t="str">
        <f>IF(Table1[[#This Row],[Transaction Type]]="Maintenance","Non-Sales","Sales")</f>
        <v>Sales</v>
      </c>
      <c r="H1709">
        <f>IF(Table1[[#This Row],[Quarter]]="q2",1,"")</f>
        <v>1</v>
      </c>
      <c r="I1709" t="str">
        <f>IF(Table1[[#This Row],[Quarter]]="q3",1,"")</f>
        <v/>
      </c>
      <c r="J1709">
        <f>IF(Table1[[#This Row],[Quarter]]="Q2",Table1[[#This Row],[Credit Amount]],"")</f>
        <v>-308.20999999999998</v>
      </c>
      <c r="K1709" t="str">
        <f>IF(Table1[[#This Row],[Quarter]]="Q3",Table1[[#This Row],[Credit Amount]],"")</f>
        <v/>
      </c>
      <c r="L1709">
        <f>IF(Table1[[#This Row],[Transaction Type]]="Upgrade",Table1[[#This Row],[Credit Amount]],IF(Table1[[#This Row],[Transaction Type]]="Activation",Table1[[#This Row],[Credit Amount]],""))</f>
        <v>-308.20999999999998</v>
      </c>
      <c r="M1709" t="str">
        <f>IF(Table1[[#This Row],[Transaction Type]]="Maintenance",Table1[[#This Row],[Credit Amount]],"")</f>
        <v/>
      </c>
      <c r="N1709">
        <v>10046</v>
      </c>
      <c r="O1709" t="s">
        <v>2489</v>
      </c>
      <c r="P1709" t="s">
        <v>2535</v>
      </c>
      <c r="Q1709" t="s">
        <v>290</v>
      </c>
      <c r="R1709">
        <v>10046</v>
      </c>
      <c r="S1709" t="s">
        <v>2489</v>
      </c>
      <c r="T1709" t="s">
        <v>2535</v>
      </c>
      <c r="U1709" t="s">
        <v>290</v>
      </c>
      <c r="V1709" t="s">
        <v>103</v>
      </c>
      <c r="W1709">
        <v>100002603</v>
      </c>
      <c r="X1709">
        <v>8005551604</v>
      </c>
      <c r="Y1709" t="s">
        <v>2595</v>
      </c>
      <c r="Z1709" t="s">
        <v>4199</v>
      </c>
      <c r="AA1709" s="13">
        <v>-308.20999999999998</v>
      </c>
      <c r="AB1709" s="14">
        <v>42530</v>
      </c>
      <c r="AC1709" t="s">
        <v>37</v>
      </c>
    </row>
    <row r="1710" spans="1:29" x14ac:dyDescent="0.25">
      <c r="A1710" t="str">
        <f>CONCATENATE("Q",ROUNDUP(MONTH(Table1[[#This Row],[Month]])/3,0))</f>
        <v>Q2</v>
      </c>
      <c r="B1710" s="14">
        <f>EOMONTH(Table1[[#This Row],[Credit Date]],-1)+1</f>
        <v>42522</v>
      </c>
      <c r="C1710" t="str">
        <f>CONCATENATE(Table1[[#This Row],[Issuer Last Name]],", ",Table1[[#This Row],[Issuer First Name]])</f>
        <v>No. 046, Employee</v>
      </c>
      <c r="D1710" t="str">
        <f>CONCATENATE(Table1[[#This Row],[Approver Last Name]],", ",Table1[[#This Row],[Approver First Name]])</f>
        <v>No. 046, Employee</v>
      </c>
      <c r="E1710" t="str">
        <f>CONCATENATE(Table1[[#This Row],[Customer Last Name]],", ",Table1[[#This Row],[Customer First Name]])</f>
        <v>No. 11262, Client</v>
      </c>
      <c r="F17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0" t="str">
        <f>IF(Table1[[#This Row],[Transaction Type]]="Maintenance","Non-Sales","Sales")</f>
        <v>Non-Sales</v>
      </c>
      <c r="H1710">
        <f>IF(Table1[[#This Row],[Quarter]]="q2",1,"")</f>
        <v>1</v>
      </c>
      <c r="I1710" t="str">
        <f>IF(Table1[[#This Row],[Quarter]]="q3",1,"")</f>
        <v/>
      </c>
      <c r="J1710">
        <f>IF(Table1[[#This Row],[Quarter]]="Q2",Table1[[#This Row],[Credit Amount]],"")</f>
        <v>-222.34</v>
      </c>
      <c r="K1710" t="str">
        <f>IF(Table1[[#This Row],[Quarter]]="Q3",Table1[[#This Row],[Credit Amount]],"")</f>
        <v/>
      </c>
      <c r="L1710" t="str">
        <f>IF(Table1[[#This Row],[Transaction Type]]="Upgrade",Table1[[#This Row],[Credit Amount]],IF(Table1[[#This Row],[Transaction Type]]="Activation",Table1[[#This Row],[Credit Amount]],""))</f>
        <v/>
      </c>
      <c r="M1710">
        <f>IF(Table1[[#This Row],[Transaction Type]]="Maintenance",Table1[[#This Row],[Credit Amount]],"")</f>
        <v>-222.34</v>
      </c>
      <c r="N1710">
        <v>10046</v>
      </c>
      <c r="O1710" t="s">
        <v>2489</v>
      </c>
      <c r="P1710" t="s">
        <v>2535</v>
      </c>
      <c r="Q1710" t="s">
        <v>290</v>
      </c>
      <c r="R1710">
        <v>10046</v>
      </c>
      <c r="S1710" t="s">
        <v>2489</v>
      </c>
      <c r="T1710" t="s">
        <v>2535</v>
      </c>
      <c r="U1710" t="s">
        <v>290</v>
      </c>
      <c r="V1710" t="s">
        <v>103</v>
      </c>
      <c r="W1710">
        <v>100002261</v>
      </c>
      <c r="X1710">
        <v>8005551262</v>
      </c>
      <c r="Y1710" t="s">
        <v>2595</v>
      </c>
      <c r="Z1710" t="s">
        <v>3857</v>
      </c>
      <c r="AA1710" s="13">
        <v>-222.34</v>
      </c>
      <c r="AB1710" s="14">
        <v>42534</v>
      </c>
      <c r="AC1710" t="s">
        <v>36</v>
      </c>
    </row>
    <row r="1711" spans="1:29" x14ac:dyDescent="0.25">
      <c r="A1711" t="str">
        <f>CONCATENATE("Q",ROUNDUP(MONTH(Table1[[#This Row],[Month]])/3,0))</f>
        <v>Q2</v>
      </c>
      <c r="B1711" s="14">
        <f>EOMONTH(Table1[[#This Row],[Credit Date]],-1)+1</f>
        <v>42522</v>
      </c>
      <c r="C1711" t="str">
        <f>CONCATENATE(Table1[[#This Row],[Issuer Last Name]],", ",Table1[[#This Row],[Issuer First Name]])</f>
        <v>No. 046, Employee</v>
      </c>
      <c r="D1711" t="str">
        <f>CONCATENATE(Table1[[#This Row],[Approver Last Name]],", ",Table1[[#This Row],[Approver First Name]])</f>
        <v>No. 046, Employee</v>
      </c>
      <c r="E1711" t="str">
        <f>CONCATENATE(Table1[[#This Row],[Customer Last Name]],", ",Table1[[#This Row],[Customer First Name]])</f>
        <v>No. 11342, Client</v>
      </c>
      <c r="F17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1" t="str">
        <f>IF(Table1[[#This Row],[Transaction Type]]="Maintenance","Non-Sales","Sales")</f>
        <v>Non-Sales</v>
      </c>
      <c r="H1711">
        <f>IF(Table1[[#This Row],[Quarter]]="q2",1,"")</f>
        <v>1</v>
      </c>
      <c r="I1711" t="str">
        <f>IF(Table1[[#This Row],[Quarter]]="q3",1,"")</f>
        <v/>
      </c>
      <c r="J1711">
        <f>IF(Table1[[#This Row],[Quarter]]="Q2",Table1[[#This Row],[Credit Amount]],"")</f>
        <v>-169.39</v>
      </c>
      <c r="K1711" t="str">
        <f>IF(Table1[[#This Row],[Quarter]]="Q3",Table1[[#This Row],[Credit Amount]],"")</f>
        <v/>
      </c>
      <c r="L1711" t="str">
        <f>IF(Table1[[#This Row],[Transaction Type]]="Upgrade",Table1[[#This Row],[Credit Amount]],IF(Table1[[#This Row],[Transaction Type]]="Activation",Table1[[#This Row],[Credit Amount]],""))</f>
        <v/>
      </c>
      <c r="M1711">
        <f>IF(Table1[[#This Row],[Transaction Type]]="Maintenance",Table1[[#This Row],[Credit Amount]],"")</f>
        <v>-169.39</v>
      </c>
      <c r="N1711">
        <v>10046</v>
      </c>
      <c r="O1711" t="s">
        <v>2489</v>
      </c>
      <c r="P1711" t="s">
        <v>2535</v>
      </c>
      <c r="Q1711" t="s">
        <v>290</v>
      </c>
      <c r="R1711">
        <v>10046</v>
      </c>
      <c r="S1711" t="s">
        <v>2489</v>
      </c>
      <c r="T1711" t="s">
        <v>2535</v>
      </c>
      <c r="U1711" t="s">
        <v>290</v>
      </c>
      <c r="V1711" t="s">
        <v>103</v>
      </c>
      <c r="W1711">
        <v>100002341</v>
      </c>
      <c r="X1711">
        <v>8005551342</v>
      </c>
      <c r="Y1711" t="s">
        <v>2595</v>
      </c>
      <c r="Z1711" t="s">
        <v>3937</v>
      </c>
      <c r="AA1711" s="13">
        <v>-169.39</v>
      </c>
      <c r="AB1711" s="14">
        <v>42534</v>
      </c>
      <c r="AC1711" t="s">
        <v>36</v>
      </c>
    </row>
    <row r="1712" spans="1:29" x14ac:dyDescent="0.25">
      <c r="A1712" t="str">
        <f>CONCATENATE("Q",ROUNDUP(MONTH(Table1[[#This Row],[Month]])/3,0))</f>
        <v>Q2</v>
      </c>
      <c r="B1712" s="14">
        <f>EOMONTH(Table1[[#This Row],[Credit Date]],-1)+1</f>
        <v>42522</v>
      </c>
      <c r="C1712" t="str">
        <f>CONCATENATE(Table1[[#This Row],[Issuer Last Name]],", ",Table1[[#This Row],[Issuer First Name]])</f>
        <v>No. 046, Employee</v>
      </c>
      <c r="D1712" t="str">
        <f>CONCATENATE(Table1[[#This Row],[Approver Last Name]],", ",Table1[[#This Row],[Approver First Name]])</f>
        <v>No. 046, Employee</v>
      </c>
      <c r="E1712" t="str">
        <f>CONCATENATE(Table1[[#This Row],[Customer Last Name]],", ",Table1[[#This Row],[Customer First Name]])</f>
        <v>No. 11956, Client</v>
      </c>
      <c r="F17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2" t="str">
        <f>IF(Table1[[#This Row],[Transaction Type]]="Maintenance","Non-Sales","Sales")</f>
        <v>Non-Sales</v>
      </c>
      <c r="H1712">
        <f>IF(Table1[[#This Row],[Quarter]]="q2",1,"")</f>
        <v>1</v>
      </c>
      <c r="I1712" t="str">
        <f>IF(Table1[[#This Row],[Quarter]]="q3",1,"")</f>
        <v/>
      </c>
      <c r="J1712">
        <f>IF(Table1[[#This Row],[Quarter]]="Q2",Table1[[#This Row],[Credit Amount]],"")</f>
        <v>-91.97</v>
      </c>
      <c r="K1712" t="str">
        <f>IF(Table1[[#This Row],[Quarter]]="Q3",Table1[[#This Row],[Credit Amount]],"")</f>
        <v/>
      </c>
      <c r="L1712" t="str">
        <f>IF(Table1[[#This Row],[Transaction Type]]="Upgrade",Table1[[#This Row],[Credit Amount]],IF(Table1[[#This Row],[Transaction Type]]="Activation",Table1[[#This Row],[Credit Amount]],""))</f>
        <v/>
      </c>
      <c r="M1712">
        <f>IF(Table1[[#This Row],[Transaction Type]]="Maintenance",Table1[[#This Row],[Credit Amount]],"")</f>
        <v>-91.97</v>
      </c>
      <c r="N1712">
        <v>10046</v>
      </c>
      <c r="O1712" t="s">
        <v>2489</v>
      </c>
      <c r="P1712" t="s">
        <v>2535</v>
      </c>
      <c r="Q1712" t="s">
        <v>290</v>
      </c>
      <c r="R1712">
        <v>10046</v>
      </c>
      <c r="S1712" t="s">
        <v>2489</v>
      </c>
      <c r="T1712" t="s">
        <v>2535</v>
      </c>
      <c r="U1712" t="s">
        <v>290</v>
      </c>
      <c r="V1712" t="s">
        <v>103</v>
      </c>
      <c r="W1712">
        <v>100002955</v>
      </c>
      <c r="X1712">
        <v>8005551956</v>
      </c>
      <c r="Y1712" t="s">
        <v>2595</v>
      </c>
      <c r="Z1712" t="s">
        <v>4551</v>
      </c>
      <c r="AA1712" s="13">
        <v>-91.97</v>
      </c>
      <c r="AB1712" s="14">
        <v>42540</v>
      </c>
      <c r="AC1712" t="s">
        <v>36</v>
      </c>
    </row>
    <row r="1713" spans="1:29" x14ac:dyDescent="0.25">
      <c r="A1713" t="str">
        <f>CONCATENATE("Q",ROUNDUP(MONTH(Table1[[#This Row],[Month]])/3,0))</f>
        <v>Q2</v>
      </c>
      <c r="B1713" s="14">
        <f>EOMONTH(Table1[[#This Row],[Credit Date]],-1)+1</f>
        <v>42522</v>
      </c>
      <c r="C1713" t="str">
        <f>CONCATENATE(Table1[[#This Row],[Issuer Last Name]],", ",Table1[[#This Row],[Issuer First Name]])</f>
        <v>No. 046, Employee</v>
      </c>
      <c r="D1713" t="str">
        <f>CONCATENATE(Table1[[#This Row],[Approver Last Name]],", ",Table1[[#This Row],[Approver First Name]])</f>
        <v>No. 046, Employee</v>
      </c>
      <c r="E1713" t="str">
        <f>CONCATENATE(Table1[[#This Row],[Customer Last Name]],", ",Table1[[#This Row],[Customer First Name]])</f>
        <v>No. 11907, Client</v>
      </c>
      <c r="F17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3" t="str">
        <f>IF(Table1[[#This Row],[Transaction Type]]="Maintenance","Non-Sales","Sales")</f>
        <v>Non-Sales</v>
      </c>
      <c r="H1713">
        <f>IF(Table1[[#This Row],[Quarter]]="q2",1,"")</f>
        <v>1</v>
      </c>
      <c r="I1713" t="str">
        <f>IF(Table1[[#This Row],[Quarter]]="q3",1,"")</f>
        <v/>
      </c>
      <c r="J1713">
        <f>IF(Table1[[#This Row],[Quarter]]="Q2",Table1[[#This Row],[Credit Amount]],"")</f>
        <v>-156.85</v>
      </c>
      <c r="K1713" t="str">
        <f>IF(Table1[[#This Row],[Quarter]]="Q3",Table1[[#This Row],[Credit Amount]],"")</f>
        <v/>
      </c>
      <c r="L1713" t="str">
        <f>IF(Table1[[#This Row],[Transaction Type]]="Upgrade",Table1[[#This Row],[Credit Amount]],IF(Table1[[#This Row],[Transaction Type]]="Activation",Table1[[#This Row],[Credit Amount]],""))</f>
        <v/>
      </c>
      <c r="M1713">
        <f>IF(Table1[[#This Row],[Transaction Type]]="Maintenance",Table1[[#This Row],[Credit Amount]],"")</f>
        <v>-156.85</v>
      </c>
      <c r="N1713">
        <v>10046</v>
      </c>
      <c r="O1713" t="s">
        <v>2489</v>
      </c>
      <c r="P1713" t="s">
        <v>2535</v>
      </c>
      <c r="Q1713" t="s">
        <v>290</v>
      </c>
      <c r="R1713">
        <v>10046</v>
      </c>
      <c r="S1713" t="s">
        <v>2489</v>
      </c>
      <c r="T1713" t="s">
        <v>2535</v>
      </c>
      <c r="U1713" t="s">
        <v>290</v>
      </c>
      <c r="V1713" t="s">
        <v>103</v>
      </c>
      <c r="W1713">
        <v>100002906</v>
      </c>
      <c r="X1713">
        <v>8005551907</v>
      </c>
      <c r="Y1713" t="s">
        <v>2595</v>
      </c>
      <c r="Z1713" t="s">
        <v>4502</v>
      </c>
      <c r="AA1713" s="13">
        <v>-156.85</v>
      </c>
      <c r="AB1713" s="14">
        <v>42551</v>
      </c>
      <c r="AC1713" t="s">
        <v>36</v>
      </c>
    </row>
    <row r="1714" spans="1:29" x14ac:dyDescent="0.25">
      <c r="A1714" t="str">
        <f>CONCATENATE("Q",ROUNDUP(MONTH(Table1[[#This Row],[Month]])/3,0))</f>
        <v>Q3</v>
      </c>
      <c r="B1714" s="14">
        <f>EOMONTH(Table1[[#This Row],[Credit Date]],-1)+1</f>
        <v>42552</v>
      </c>
      <c r="C1714" t="str">
        <f>CONCATENATE(Table1[[#This Row],[Issuer Last Name]],", ",Table1[[#This Row],[Issuer First Name]])</f>
        <v>No. 046, Employee</v>
      </c>
      <c r="D1714" t="str">
        <f>CONCATENATE(Table1[[#This Row],[Approver Last Name]],", ",Table1[[#This Row],[Approver First Name]])</f>
        <v>No. 046, Employee</v>
      </c>
      <c r="E1714" t="str">
        <f>CONCATENATE(Table1[[#This Row],[Customer Last Name]],", ",Table1[[#This Row],[Customer First Name]])</f>
        <v>No. 13788, Client</v>
      </c>
      <c r="F17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4" t="str">
        <f>IF(Table1[[#This Row],[Transaction Type]]="Maintenance","Non-Sales","Sales")</f>
        <v>Non-Sales</v>
      </c>
      <c r="H1714" t="str">
        <f>IF(Table1[[#This Row],[Quarter]]="q2",1,"")</f>
        <v/>
      </c>
      <c r="I1714">
        <f>IF(Table1[[#This Row],[Quarter]]="q3",1,"")</f>
        <v>1</v>
      </c>
      <c r="J1714" t="str">
        <f>IF(Table1[[#This Row],[Quarter]]="Q2",Table1[[#This Row],[Credit Amount]],"")</f>
        <v/>
      </c>
      <c r="K1714">
        <f>IF(Table1[[#This Row],[Quarter]]="Q3",Table1[[#This Row],[Credit Amount]],"")</f>
        <v>-313.82</v>
      </c>
      <c r="L1714" t="str">
        <f>IF(Table1[[#This Row],[Transaction Type]]="Upgrade",Table1[[#This Row],[Credit Amount]],IF(Table1[[#This Row],[Transaction Type]]="Activation",Table1[[#This Row],[Credit Amount]],""))</f>
        <v/>
      </c>
      <c r="M1714">
        <f>IF(Table1[[#This Row],[Transaction Type]]="Maintenance",Table1[[#This Row],[Credit Amount]],"")</f>
        <v>-313.82</v>
      </c>
      <c r="N1714">
        <v>10046</v>
      </c>
      <c r="O1714" t="s">
        <v>2489</v>
      </c>
      <c r="P1714" t="s">
        <v>2535</v>
      </c>
      <c r="Q1714" t="s">
        <v>290</v>
      </c>
      <c r="R1714">
        <v>10046</v>
      </c>
      <c r="S1714" t="s">
        <v>2489</v>
      </c>
      <c r="T1714" t="s">
        <v>2535</v>
      </c>
      <c r="U1714" t="s">
        <v>290</v>
      </c>
      <c r="V1714" t="s">
        <v>103</v>
      </c>
      <c r="W1714">
        <v>100004787</v>
      </c>
      <c r="X1714">
        <v>8005553788</v>
      </c>
      <c r="Y1714" t="s">
        <v>2595</v>
      </c>
      <c r="Z1714" t="s">
        <v>6376</v>
      </c>
      <c r="AA1714" s="13">
        <v>-313.82</v>
      </c>
      <c r="AB1714" s="14">
        <v>42555</v>
      </c>
      <c r="AC1714" t="s">
        <v>36</v>
      </c>
    </row>
    <row r="1715" spans="1:29" x14ac:dyDescent="0.25">
      <c r="A1715" t="str">
        <f>CONCATENATE("Q",ROUNDUP(MONTH(Table1[[#This Row],[Month]])/3,0))</f>
        <v>Q3</v>
      </c>
      <c r="B1715" s="14">
        <f>EOMONTH(Table1[[#This Row],[Credit Date]],-1)+1</f>
        <v>42552</v>
      </c>
      <c r="C1715" t="str">
        <f>CONCATENATE(Table1[[#This Row],[Issuer Last Name]],", ",Table1[[#This Row],[Issuer First Name]])</f>
        <v>No. 046, Employee</v>
      </c>
      <c r="D1715" t="str">
        <f>CONCATENATE(Table1[[#This Row],[Approver Last Name]],", ",Table1[[#This Row],[Approver First Name]])</f>
        <v>No. 046, Employee</v>
      </c>
      <c r="E1715" t="str">
        <f>CONCATENATE(Table1[[#This Row],[Customer Last Name]],", ",Table1[[#This Row],[Customer First Name]])</f>
        <v>No. 13481, Client</v>
      </c>
      <c r="F17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5" t="str">
        <f>IF(Table1[[#This Row],[Transaction Type]]="Maintenance","Non-Sales","Sales")</f>
        <v>Sales</v>
      </c>
      <c r="H1715" t="str">
        <f>IF(Table1[[#This Row],[Quarter]]="q2",1,"")</f>
        <v/>
      </c>
      <c r="I1715">
        <f>IF(Table1[[#This Row],[Quarter]]="q3",1,"")</f>
        <v>1</v>
      </c>
      <c r="J1715" t="str">
        <f>IF(Table1[[#This Row],[Quarter]]="Q2",Table1[[#This Row],[Credit Amount]],"")</f>
        <v/>
      </c>
      <c r="K1715">
        <f>IF(Table1[[#This Row],[Quarter]]="Q3",Table1[[#This Row],[Credit Amount]],"")</f>
        <v>-399.71</v>
      </c>
      <c r="L1715">
        <f>IF(Table1[[#This Row],[Transaction Type]]="Upgrade",Table1[[#This Row],[Credit Amount]],IF(Table1[[#This Row],[Transaction Type]]="Activation",Table1[[#This Row],[Credit Amount]],""))</f>
        <v>-399.71</v>
      </c>
      <c r="M1715" t="str">
        <f>IF(Table1[[#This Row],[Transaction Type]]="Maintenance",Table1[[#This Row],[Credit Amount]],"")</f>
        <v/>
      </c>
      <c r="N1715">
        <v>10046</v>
      </c>
      <c r="O1715" t="s">
        <v>2489</v>
      </c>
      <c r="P1715" t="s">
        <v>2535</v>
      </c>
      <c r="Q1715" t="s">
        <v>290</v>
      </c>
      <c r="R1715">
        <v>10046</v>
      </c>
      <c r="S1715" t="s">
        <v>2489</v>
      </c>
      <c r="T1715" t="s">
        <v>2535</v>
      </c>
      <c r="U1715" t="s">
        <v>290</v>
      </c>
      <c r="V1715" t="s">
        <v>103</v>
      </c>
      <c r="W1715">
        <v>100004480</v>
      </c>
      <c r="X1715">
        <v>8005553481</v>
      </c>
      <c r="Y1715" t="s">
        <v>2595</v>
      </c>
      <c r="Z1715" t="s">
        <v>6069</v>
      </c>
      <c r="AA1715" s="13">
        <v>-399.71</v>
      </c>
      <c r="AB1715" s="14">
        <v>42558</v>
      </c>
      <c r="AC1715" t="s">
        <v>35</v>
      </c>
    </row>
    <row r="1716" spans="1:29" x14ac:dyDescent="0.25">
      <c r="A1716" t="str">
        <f>CONCATENATE("Q",ROUNDUP(MONTH(Table1[[#This Row],[Month]])/3,0))</f>
        <v>Q3</v>
      </c>
      <c r="B1716" s="14">
        <f>EOMONTH(Table1[[#This Row],[Credit Date]],-1)+1</f>
        <v>42552</v>
      </c>
      <c r="C1716" t="str">
        <f>CONCATENATE(Table1[[#This Row],[Issuer Last Name]],", ",Table1[[#This Row],[Issuer First Name]])</f>
        <v>No. 046, Employee</v>
      </c>
      <c r="D1716" t="str">
        <f>CONCATENATE(Table1[[#This Row],[Approver Last Name]],", ",Table1[[#This Row],[Approver First Name]])</f>
        <v>No. 046, Employee</v>
      </c>
      <c r="E1716" t="str">
        <f>CONCATENATE(Table1[[#This Row],[Customer Last Name]],", ",Table1[[#This Row],[Customer First Name]])</f>
        <v>No. 10832, Client</v>
      </c>
      <c r="F17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6" t="str">
        <f>IF(Table1[[#This Row],[Transaction Type]]="Maintenance","Non-Sales","Sales")</f>
        <v>Non-Sales</v>
      </c>
      <c r="H1716" t="str">
        <f>IF(Table1[[#This Row],[Quarter]]="q2",1,"")</f>
        <v/>
      </c>
      <c r="I1716">
        <f>IF(Table1[[#This Row],[Quarter]]="q3",1,"")</f>
        <v>1</v>
      </c>
      <c r="J1716" t="str">
        <f>IF(Table1[[#This Row],[Quarter]]="Q2",Table1[[#This Row],[Credit Amount]],"")</f>
        <v/>
      </c>
      <c r="K1716">
        <f>IF(Table1[[#This Row],[Quarter]]="Q3",Table1[[#This Row],[Credit Amount]],"")</f>
        <v>-83.5</v>
      </c>
      <c r="L1716" t="str">
        <f>IF(Table1[[#This Row],[Transaction Type]]="Upgrade",Table1[[#This Row],[Credit Amount]],IF(Table1[[#This Row],[Transaction Type]]="Activation",Table1[[#This Row],[Credit Amount]],""))</f>
        <v/>
      </c>
      <c r="M1716">
        <f>IF(Table1[[#This Row],[Transaction Type]]="Maintenance",Table1[[#This Row],[Credit Amount]],"")</f>
        <v>-83.5</v>
      </c>
      <c r="N1716">
        <v>10046</v>
      </c>
      <c r="O1716" t="s">
        <v>2489</v>
      </c>
      <c r="P1716" t="s">
        <v>2535</v>
      </c>
      <c r="Q1716" t="s">
        <v>290</v>
      </c>
      <c r="R1716">
        <v>10046</v>
      </c>
      <c r="S1716" t="s">
        <v>2489</v>
      </c>
      <c r="T1716" t="s">
        <v>2535</v>
      </c>
      <c r="U1716" t="s">
        <v>290</v>
      </c>
      <c r="V1716" t="s">
        <v>103</v>
      </c>
      <c r="W1716">
        <v>100001831</v>
      </c>
      <c r="X1716">
        <v>8005550832</v>
      </c>
      <c r="Y1716" t="s">
        <v>2595</v>
      </c>
      <c r="Z1716" t="s">
        <v>3427</v>
      </c>
      <c r="AA1716" s="13">
        <v>-83.5</v>
      </c>
      <c r="AB1716" s="14">
        <v>42560</v>
      </c>
      <c r="AC1716" t="s">
        <v>36</v>
      </c>
    </row>
    <row r="1717" spans="1:29" x14ac:dyDescent="0.25">
      <c r="A1717" t="str">
        <f>CONCATENATE("Q",ROUNDUP(MONTH(Table1[[#This Row],[Month]])/3,0))</f>
        <v>Q3</v>
      </c>
      <c r="B1717" s="14">
        <f>EOMONTH(Table1[[#This Row],[Credit Date]],-1)+1</f>
        <v>42552</v>
      </c>
      <c r="C1717" t="str">
        <f>CONCATENATE(Table1[[#This Row],[Issuer Last Name]],", ",Table1[[#This Row],[Issuer First Name]])</f>
        <v>No. 046, Employee</v>
      </c>
      <c r="D1717" t="str">
        <f>CONCATENATE(Table1[[#This Row],[Approver Last Name]],", ",Table1[[#This Row],[Approver First Name]])</f>
        <v>No. 046, Employee</v>
      </c>
      <c r="E1717" t="str">
        <f>CONCATENATE(Table1[[#This Row],[Customer Last Name]],", ",Table1[[#This Row],[Customer First Name]])</f>
        <v>No. 10946, Client</v>
      </c>
      <c r="F17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7" t="str">
        <f>IF(Table1[[#This Row],[Transaction Type]]="Maintenance","Non-Sales","Sales")</f>
        <v>Non-Sales</v>
      </c>
      <c r="H1717" t="str">
        <f>IF(Table1[[#This Row],[Quarter]]="q2",1,"")</f>
        <v/>
      </c>
      <c r="I1717">
        <f>IF(Table1[[#This Row],[Quarter]]="q3",1,"")</f>
        <v>1</v>
      </c>
      <c r="J1717" t="str">
        <f>IF(Table1[[#This Row],[Quarter]]="Q2",Table1[[#This Row],[Credit Amount]],"")</f>
        <v/>
      </c>
      <c r="K1717">
        <f>IF(Table1[[#This Row],[Quarter]]="Q3",Table1[[#This Row],[Credit Amount]],"")</f>
        <v>-379.52</v>
      </c>
      <c r="L1717" t="str">
        <f>IF(Table1[[#This Row],[Transaction Type]]="Upgrade",Table1[[#This Row],[Credit Amount]],IF(Table1[[#This Row],[Transaction Type]]="Activation",Table1[[#This Row],[Credit Amount]],""))</f>
        <v/>
      </c>
      <c r="M1717">
        <f>IF(Table1[[#This Row],[Transaction Type]]="Maintenance",Table1[[#This Row],[Credit Amount]],"")</f>
        <v>-379.52</v>
      </c>
      <c r="N1717">
        <v>10046</v>
      </c>
      <c r="O1717" t="s">
        <v>2489</v>
      </c>
      <c r="P1717" t="s">
        <v>2535</v>
      </c>
      <c r="Q1717" t="s">
        <v>290</v>
      </c>
      <c r="R1717">
        <v>10046</v>
      </c>
      <c r="S1717" t="s">
        <v>2489</v>
      </c>
      <c r="T1717" t="s">
        <v>2535</v>
      </c>
      <c r="U1717" t="s">
        <v>290</v>
      </c>
      <c r="V1717" t="s">
        <v>103</v>
      </c>
      <c r="W1717">
        <v>100001945</v>
      </c>
      <c r="X1717">
        <v>8005550946</v>
      </c>
      <c r="Y1717" t="s">
        <v>2595</v>
      </c>
      <c r="Z1717" t="s">
        <v>3541</v>
      </c>
      <c r="AA1717" s="13">
        <v>-379.52</v>
      </c>
      <c r="AB1717" s="14">
        <v>42567</v>
      </c>
      <c r="AC1717" t="s">
        <v>36</v>
      </c>
    </row>
    <row r="1718" spans="1:29" x14ac:dyDescent="0.25">
      <c r="A1718" t="str">
        <f>CONCATENATE("Q",ROUNDUP(MONTH(Table1[[#This Row],[Month]])/3,0))</f>
        <v>Q3</v>
      </c>
      <c r="B1718" s="14">
        <f>EOMONTH(Table1[[#This Row],[Credit Date]],-1)+1</f>
        <v>42552</v>
      </c>
      <c r="C1718" t="str">
        <f>CONCATENATE(Table1[[#This Row],[Issuer Last Name]],", ",Table1[[#This Row],[Issuer First Name]])</f>
        <v>No. 046, Employee</v>
      </c>
      <c r="D1718" t="str">
        <f>CONCATENATE(Table1[[#This Row],[Approver Last Name]],", ",Table1[[#This Row],[Approver First Name]])</f>
        <v>No. 046, Employee</v>
      </c>
      <c r="E1718" t="str">
        <f>CONCATENATE(Table1[[#This Row],[Customer Last Name]],", ",Table1[[#This Row],[Customer First Name]])</f>
        <v>No. 13004, Client</v>
      </c>
      <c r="F17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8" t="str">
        <f>IF(Table1[[#This Row],[Transaction Type]]="Maintenance","Non-Sales","Sales")</f>
        <v>Non-Sales</v>
      </c>
      <c r="H1718" t="str">
        <f>IF(Table1[[#This Row],[Quarter]]="q2",1,"")</f>
        <v/>
      </c>
      <c r="I1718">
        <f>IF(Table1[[#This Row],[Quarter]]="q3",1,"")</f>
        <v>1</v>
      </c>
      <c r="J1718" t="str">
        <f>IF(Table1[[#This Row],[Quarter]]="Q2",Table1[[#This Row],[Credit Amount]],"")</f>
        <v/>
      </c>
      <c r="K1718">
        <f>IF(Table1[[#This Row],[Quarter]]="Q3",Table1[[#This Row],[Credit Amount]],"")</f>
        <v>-60.71</v>
      </c>
      <c r="L1718" t="str">
        <f>IF(Table1[[#This Row],[Transaction Type]]="Upgrade",Table1[[#This Row],[Credit Amount]],IF(Table1[[#This Row],[Transaction Type]]="Activation",Table1[[#This Row],[Credit Amount]],""))</f>
        <v/>
      </c>
      <c r="M1718">
        <f>IF(Table1[[#This Row],[Transaction Type]]="Maintenance",Table1[[#This Row],[Credit Amount]],"")</f>
        <v>-60.71</v>
      </c>
      <c r="N1718">
        <v>10046</v>
      </c>
      <c r="O1718" t="s">
        <v>2489</v>
      </c>
      <c r="P1718" t="s">
        <v>2535</v>
      </c>
      <c r="Q1718" t="s">
        <v>290</v>
      </c>
      <c r="R1718">
        <v>10046</v>
      </c>
      <c r="S1718" t="s">
        <v>2489</v>
      </c>
      <c r="T1718" t="s">
        <v>2535</v>
      </c>
      <c r="U1718" t="s">
        <v>290</v>
      </c>
      <c r="V1718" t="s">
        <v>103</v>
      </c>
      <c r="W1718">
        <v>100004003</v>
      </c>
      <c r="X1718">
        <v>8005553004</v>
      </c>
      <c r="Y1718" t="s">
        <v>2595</v>
      </c>
      <c r="Z1718" t="s">
        <v>5592</v>
      </c>
      <c r="AA1718" s="13">
        <v>-60.71</v>
      </c>
      <c r="AB1718" s="14">
        <v>42569</v>
      </c>
      <c r="AC1718" t="s">
        <v>36</v>
      </c>
    </row>
    <row r="1719" spans="1:29" x14ac:dyDescent="0.25">
      <c r="A1719" t="str">
        <f>CONCATENATE("Q",ROUNDUP(MONTH(Table1[[#This Row],[Month]])/3,0))</f>
        <v>Q3</v>
      </c>
      <c r="B1719" s="14">
        <f>EOMONTH(Table1[[#This Row],[Credit Date]],-1)+1</f>
        <v>42552</v>
      </c>
      <c r="C1719" t="str">
        <f>CONCATENATE(Table1[[#This Row],[Issuer Last Name]],", ",Table1[[#This Row],[Issuer First Name]])</f>
        <v>No. 046, Employee</v>
      </c>
      <c r="D1719" t="str">
        <f>CONCATENATE(Table1[[#This Row],[Approver Last Name]],", ",Table1[[#This Row],[Approver First Name]])</f>
        <v>No. 046, Employee</v>
      </c>
      <c r="E1719" t="str">
        <f>CONCATENATE(Table1[[#This Row],[Customer Last Name]],", ",Table1[[#This Row],[Customer First Name]])</f>
        <v>No. 12116, Client</v>
      </c>
      <c r="F17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19" t="str">
        <f>IF(Table1[[#This Row],[Transaction Type]]="Maintenance","Non-Sales","Sales")</f>
        <v>Sales</v>
      </c>
      <c r="H1719" t="str">
        <f>IF(Table1[[#This Row],[Quarter]]="q2",1,"")</f>
        <v/>
      </c>
      <c r="I1719">
        <f>IF(Table1[[#This Row],[Quarter]]="q3",1,"")</f>
        <v>1</v>
      </c>
      <c r="J1719" t="str">
        <f>IF(Table1[[#This Row],[Quarter]]="Q2",Table1[[#This Row],[Credit Amount]],"")</f>
        <v/>
      </c>
      <c r="K1719">
        <f>IF(Table1[[#This Row],[Quarter]]="Q3",Table1[[#This Row],[Credit Amount]],"")</f>
        <v>-422.82</v>
      </c>
      <c r="L1719">
        <f>IF(Table1[[#This Row],[Transaction Type]]="Upgrade",Table1[[#This Row],[Credit Amount]],IF(Table1[[#This Row],[Transaction Type]]="Activation",Table1[[#This Row],[Credit Amount]],""))</f>
        <v>-422.82</v>
      </c>
      <c r="M1719" t="str">
        <f>IF(Table1[[#This Row],[Transaction Type]]="Maintenance",Table1[[#This Row],[Credit Amount]],"")</f>
        <v/>
      </c>
      <c r="N1719">
        <v>10046</v>
      </c>
      <c r="O1719" t="s">
        <v>2489</v>
      </c>
      <c r="P1719" t="s">
        <v>2535</v>
      </c>
      <c r="Q1719" t="s">
        <v>290</v>
      </c>
      <c r="R1719">
        <v>10046</v>
      </c>
      <c r="S1719" t="s">
        <v>2489</v>
      </c>
      <c r="T1719" t="s">
        <v>2535</v>
      </c>
      <c r="U1719" t="s">
        <v>290</v>
      </c>
      <c r="V1719" t="s">
        <v>103</v>
      </c>
      <c r="W1719">
        <v>100003115</v>
      </c>
      <c r="X1719">
        <v>8005552116</v>
      </c>
      <c r="Y1719" t="s">
        <v>2595</v>
      </c>
      <c r="Z1719" t="s">
        <v>4711</v>
      </c>
      <c r="AA1719" s="13">
        <v>-422.82</v>
      </c>
      <c r="AB1719" s="14">
        <v>42574</v>
      </c>
      <c r="AC1719" t="s">
        <v>35</v>
      </c>
    </row>
    <row r="1720" spans="1:29" x14ac:dyDescent="0.25">
      <c r="A1720" t="str">
        <f>CONCATENATE("Q",ROUNDUP(MONTH(Table1[[#This Row],[Month]])/3,0))</f>
        <v>Q3</v>
      </c>
      <c r="B1720" s="14">
        <f>EOMONTH(Table1[[#This Row],[Credit Date]],-1)+1</f>
        <v>42552</v>
      </c>
      <c r="C1720" t="str">
        <f>CONCATENATE(Table1[[#This Row],[Issuer Last Name]],", ",Table1[[#This Row],[Issuer First Name]])</f>
        <v>No. 046, Employee</v>
      </c>
      <c r="D1720" t="str">
        <f>CONCATENATE(Table1[[#This Row],[Approver Last Name]],", ",Table1[[#This Row],[Approver First Name]])</f>
        <v>No. 046, Employee</v>
      </c>
      <c r="E1720" t="str">
        <f>CONCATENATE(Table1[[#This Row],[Customer Last Name]],", ",Table1[[#This Row],[Customer First Name]])</f>
        <v>No. 12262, Client</v>
      </c>
      <c r="F17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0" t="str">
        <f>IF(Table1[[#This Row],[Transaction Type]]="Maintenance","Non-Sales","Sales")</f>
        <v>Sales</v>
      </c>
      <c r="H1720" t="str">
        <f>IF(Table1[[#This Row],[Quarter]]="q2",1,"")</f>
        <v/>
      </c>
      <c r="I1720">
        <f>IF(Table1[[#This Row],[Quarter]]="q3",1,"")</f>
        <v>1</v>
      </c>
      <c r="J1720" t="str">
        <f>IF(Table1[[#This Row],[Quarter]]="Q2",Table1[[#This Row],[Credit Amount]],"")</f>
        <v/>
      </c>
      <c r="K1720">
        <f>IF(Table1[[#This Row],[Quarter]]="Q3",Table1[[#This Row],[Credit Amount]],"")</f>
        <v>-222.88</v>
      </c>
      <c r="L1720">
        <f>IF(Table1[[#This Row],[Transaction Type]]="Upgrade",Table1[[#This Row],[Credit Amount]],IF(Table1[[#This Row],[Transaction Type]]="Activation",Table1[[#This Row],[Credit Amount]],""))</f>
        <v>-222.88</v>
      </c>
      <c r="M1720" t="str">
        <f>IF(Table1[[#This Row],[Transaction Type]]="Maintenance",Table1[[#This Row],[Credit Amount]],"")</f>
        <v/>
      </c>
      <c r="N1720">
        <v>10046</v>
      </c>
      <c r="O1720" t="s">
        <v>2489</v>
      </c>
      <c r="P1720" t="s">
        <v>2535</v>
      </c>
      <c r="Q1720" t="s">
        <v>290</v>
      </c>
      <c r="R1720">
        <v>10046</v>
      </c>
      <c r="S1720" t="s">
        <v>2489</v>
      </c>
      <c r="T1720" t="s">
        <v>2535</v>
      </c>
      <c r="U1720" t="s">
        <v>290</v>
      </c>
      <c r="V1720" t="s">
        <v>103</v>
      </c>
      <c r="W1720">
        <v>100003261</v>
      </c>
      <c r="X1720">
        <v>8005552262</v>
      </c>
      <c r="Y1720" t="s">
        <v>2595</v>
      </c>
      <c r="Z1720" t="s">
        <v>4857</v>
      </c>
      <c r="AA1720" s="13">
        <v>-222.88</v>
      </c>
      <c r="AB1720" s="14">
        <v>42575</v>
      </c>
      <c r="AC1720" t="s">
        <v>35</v>
      </c>
    </row>
    <row r="1721" spans="1:29" x14ac:dyDescent="0.25">
      <c r="A1721" t="str">
        <f>CONCATENATE("Q",ROUNDUP(MONTH(Table1[[#This Row],[Month]])/3,0))</f>
        <v>Q3</v>
      </c>
      <c r="B1721" s="14">
        <f>EOMONTH(Table1[[#This Row],[Credit Date]],-1)+1</f>
        <v>42552</v>
      </c>
      <c r="C1721" t="str">
        <f>CONCATENATE(Table1[[#This Row],[Issuer Last Name]],", ",Table1[[#This Row],[Issuer First Name]])</f>
        <v>No. 046, Employee</v>
      </c>
      <c r="D1721" t="str">
        <f>CONCATENATE(Table1[[#This Row],[Approver Last Name]],", ",Table1[[#This Row],[Approver First Name]])</f>
        <v>No. 046, Employee</v>
      </c>
      <c r="E1721" t="str">
        <f>CONCATENATE(Table1[[#This Row],[Customer Last Name]],", ",Table1[[#This Row],[Customer First Name]])</f>
        <v>No. 13158, Client</v>
      </c>
      <c r="F17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1" t="str">
        <f>IF(Table1[[#This Row],[Transaction Type]]="Maintenance","Non-Sales","Sales")</f>
        <v>Non-Sales</v>
      </c>
      <c r="H1721" t="str">
        <f>IF(Table1[[#This Row],[Quarter]]="q2",1,"")</f>
        <v/>
      </c>
      <c r="I1721">
        <f>IF(Table1[[#This Row],[Quarter]]="q3",1,"")</f>
        <v>1</v>
      </c>
      <c r="J1721" t="str">
        <f>IF(Table1[[#This Row],[Quarter]]="Q2",Table1[[#This Row],[Credit Amount]],"")</f>
        <v/>
      </c>
      <c r="K1721">
        <f>IF(Table1[[#This Row],[Quarter]]="Q3",Table1[[#This Row],[Credit Amount]],"")</f>
        <v>-399.11</v>
      </c>
      <c r="L1721" t="str">
        <f>IF(Table1[[#This Row],[Transaction Type]]="Upgrade",Table1[[#This Row],[Credit Amount]],IF(Table1[[#This Row],[Transaction Type]]="Activation",Table1[[#This Row],[Credit Amount]],""))</f>
        <v/>
      </c>
      <c r="M1721">
        <f>IF(Table1[[#This Row],[Transaction Type]]="Maintenance",Table1[[#This Row],[Credit Amount]],"")</f>
        <v>-399.11</v>
      </c>
      <c r="N1721">
        <v>10046</v>
      </c>
      <c r="O1721" t="s">
        <v>2489</v>
      </c>
      <c r="P1721" t="s">
        <v>2535</v>
      </c>
      <c r="Q1721" t="s">
        <v>290</v>
      </c>
      <c r="R1721">
        <v>10046</v>
      </c>
      <c r="S1721" t="s">
        <v>2489</v>
      </c>
      <c r="T1721" t="s">
        <v>2535</v>
      </c>
      <c r="U1721" t="s">
        <v>290</v>
      </c>
      <c r="V1721" t="s">
        <v>103</v>
      </c>
      <c r="W1721">
        <v>100004157</v>
      </c>
      <c r="X1721">
        <v>8005553158</v>
      </c>
      <c r="Y1721" t="s">
        <v>2595</v>
      </c>
      <c r="Z1721" t="s">
        <v>5746</v>
      </c>
      <c r="AA1721" s="13">
        <v>-399.11</v>
      </c>
      <c r="AB1721" s="14">
        <v>42576</v>
      </c>
      <c r="AC1721" t="s">
        <v>36</v>
      </c>
    </row>
    <row r="1722" spans="1:29" x14ac:dyDescent="0.25">
      <c r="A1722" t="str">
        <f>CONCATENATE("Q",ROUNDUP(MONTH(Table1[[#This Row],[Month]])/3,0))</f>
        <v>Q3</v>
      </c>
      <c r="B1722" s="14">
        <f>EOMONTH(Table1[[#This Row],[Credit Date]],-1)+1</f>
        <v>42552</v>
      </c>
      <c r="C1722" t="str">
        <f>CONCATENATE(Table1[[#This Row],[Issuer Last Name]],", ",Table1[[#This Row],[Issuer First Name]])</f>
        <v>No. 046, Employee</v>
      </c>
      <c r="D1722" t="str">
        <f>CONCATENATE(Table1[[#This Row],[Approver Last Name]],", ",Table1[[#This Row],[Approver First Name]])</f>
        <v>No. 046, Employee</v>
      </c>
      <c r="E1722" t="str">
        <f>CONCATENATE(Table1[[#This Row],[Customer Last Name]],", ",Table1[[#This Row],[Customer First Name]])</f>
        <v>No. 10026, Client</v>
      </c>
      <c r="F17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2" t="str">
        <f>IF(Table1[[#This Row],[Transaction Type]]="Maintenance","Non-Sales","Sales")</f>
        <v>Non-Sales</v>
      </c>
      <c r="H1722" t="str">
        <f>IF(Table1[[#This Row],[Quarter]]="q2",1,"")</f>
        <v/>
      </c>
      <c r="I1722">
        <f>IF(Table1[[#This Row],[Quarter]]="q3",1,"")</f>
        <v>1</v>
      </c>
      <c r="J1722" t="str">
        <f>IF(Table1[[#This Row],[Quarter]]="Q2",Table1[[#This Row],[Credit Amount]],"")</f>
        <v/>
      </c>
      <c r="K1722">
        <f>IF(Table1[[#This Row],[Quarter]]="Q3",Table1[[#This Row],[Credit Amount]],"")</f>
        <v>-173.06</v>
      </c>
      <c r="L1722" t="str">
        <f>IF(Table1[[#This Row],[Transaction Type]]="Upgrade",Table1[[#This Row],[Credit Amount]],IF(Table1[[#This Row],[Transaction Type]]="Activation",Table1[[#This Row],[Credit Amount]],""))</f>
        <v/>
      </c>
      <c r="M1722">
        <f>IF(Table1[[#This Row],[Transaction Type]]="Maintenance",Table1[[#This Row],[Credit Amount]],"")</f>
        <v>-173.06</v>
      </c>
      <c r="N1722">
        <v>10046</v>
      </c>
      <c r="O1722" t="s">
        <v>2489</v>
      </c>
      <c r="P1722" t="s">
        <v>2535</v>
      </c>
      <c r="Q1722" t="s">
        <v>290</v>
      </c>
      <c r="R1722">
        <v>10046</v>
      </c>
      <c r="S1722" t="s">
        <v>2489</v>
      </c>
      <c r="T1722" t="s">
        <v>2535</v>
      </c>
      <c r="U1722" t="s">
        <v>290</v>
      </c>
      <c r="V1722" t="s">
        <v>103</v>
      </c>
      <c r="W1722">
        <v>100001025</v>
      </c>
      <c r="X1722">
        <v>8005550026</v>
      </c>
      <c r="Y1722" t="s">
        <v>2595</v>
      </c>
      <c r="Z1722" t="s">
        <v>2621</v>
      </c>
      <c r="AA1722" s="13">
        <v>-173.06</v>
      </c>
      <c r="AB1722" s="14">
        <v>42577</v>
      </c>
      <c r="AC1722" t="s">
        <v>36</v>
      </c>
    </row>
    <row r="1723" spans="1:29" x14ac:dyDescent="0.25">
      <c r="A1723" t="str">
        <f>CONCATENATE("Q",ROUNDUP(MONTH(Table1[[#This Row],[Month]])/3,0))</f>
        <v>Q3</v>
      </c>
      <c r="B1723" s="14">
        <f>EOMONTH(Table1[[#This Row],[Credit Date]],-1)+1</f>
        <v>42552</v>
      </c>
      <c r="C1723" t="str">
        <f>CONCATENATE(Table1[[#This Row],[Issuer Last Name]],", ",Table1[[#This Row],[Issuer First Name]])</f>
        <v>No. 046, Employee</v>
      </c>
      <c r="D1723" t="str">
        <f>CONCATENATE(Table1[[#This Row],[Approver Last Name]],", ",Table1[[#This Row],[Approver First Name]])</f>
        <v>No. 046, Employee</v>
      </c>
      <c r="E1723" t="str">
        <f>CONCATENATE(Table1[[#This Row],[Customer Last Name]],", ",Table1[[#This Row],[Customer First Name]])</f>
        <v>No. 14049, Client</v>
      </c>
      <c r="F17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3" t="str">
        <f>IF(Table1[[#This Row],[Transaction Type]]="Maintenance","Non-Sales","Sales")</f>
        <v>Non-Sales</v>
      </c>
      <c r="H1723" t="str">
        <f>IF(Table1[[#This Row],[Quarter]]="q2",1,"")</f>
        <v/>
      </c>
      <c r="I1723">
        <f>IF(Table1[[#This Row],[Quarter]]="q3",1,"")</f>
        <v>1</v>
      </c>
      <c r="J1723" t="str">
        <f>IF(Table1[[#This Row],[Quarter]]="Q2",Table1[[#This Row],[Credit Amount]],"")</f>
        <v/>
      </c>
      <c r="K1723">
        <f>IF(Table1[[#This Row],[Quarter]]="Q3",Table1[[#This Row],[Credit Amount]],"")</f>
        <v>-325.48</v>
      </c>
      <c r="L1723" t="str">
        <f>IF(Table1[[#This Row],[Transaction Type]]="Upgrade",Table1[[#This Row],[Credit Amount]],IF(Table1[[#This Row],[Transaction Type]]="Activation",Table1[[#This Row],[Credit Amount]],""))</f>
        <v/>
      </c>
      <c r="M1723">
        <f>IF(Table1[[#This Row],[Transaction Type]]="Maintenance",Table1[[#This Row],[Credit Amount]],"")</f>
        <v>-325.48</v>
      </c>
      <c r="N1723">
        <v>10046</v>
      </c>
      <c r="O1723" t="s">
        <v>2489</v>
      </c>
      <c r="P1723" t="s">
        <v>2535</v>
      </c>
      <c r="Q1723" t="s">
        <v>290</v>
      </c>
      <c r="R1723">
        <v>10046</v>
      </c>
      <c r="S1723" t="s">
        <v>2489</v>
      </c>
      <c r="T1723" t="s">
        <v>2535</v>
      </c>
      <c r="U1723" t="s">
        <v>290</v>
      </c>
      <c r="V1723" t="s">
        <v>103</v>
      </c>
      <c r="W1723">
        <v>100005048</v>
      </c>
      <c r="X1723">
        <v>8005554049</v>
      </c>
      <c r="Y1723" t="s">
        <v>2595</v>
      </c>
      <c r="Z1723" t="s">
        <v>6637</v>
      </c>
      <c r="AA1723" s="13">
        <v>-325.48</v>
      </c>
      <c r="AB1723" s="14">
        <v>42577</v>
      </c>
      <c r="AC1723" t="s">
        <v>36</v>
      </c>
    </row>
    <row r="1724" spans="1:29" x14ac:dyDescent="0.25">
      <c r="A1724" t="str">
        <f>CONCATENATE("Q",ROUNDUP(MONTH(Table1[[#This Row],[Month]])/3,0))</f>
        <v>Q3</v>
      </c>
      <c r="B1724" s="14">
        <f>EOMONTH(Table1[[#This Row],[Credit Date]],-1)+1</f>
        <v>42552</v>
      </c>
      <c r="C1724" t="str">
        <f>CONCATENATE(Table1[[#This Row],[Issuer Last Name]],", ",Table1[[#This Row],[Issuer First Name]])</f>
        <v>No. 046, Employee</v>
      </c>
      <c r="D1724" t="str">
        <f>CONCATENATE(Table1[[#This Row],[Approver Last Name]],", ",Table1[[#This Row],[Approver First Name]])</f>
        <v>No. 046, Employee</v>
      </c>
      <c r="E1724" t="str">
        <f>CONCATENATE(Table1[[#This Row],[Customer Last Name]],", ",Table1[[#This Row],[Customer First Name]])</f>
        <v>No. 13910, Client</v>
      </c>
      <c r="F17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4" t="str">
        <f>IF(Table1[[#This Row],[Transaction Type]]="Maintenance","Non-Sales","Sales")</f>
        <v>Sales</v>
      </c>
      <c r="H1724" t="str">
        <f>IF(Table1[[#This Row],[Quarter]]="q2",1,"")</f>
        <v/>
      </c>
      <c r="I1724">
        <f>IF(Table1[[#This Row],[Quarter]]="q3",1,"")</f>
        <v>1</v>
      </c>
      <c r="J1724" t="str">
        <f>IF(Table1[[#This Row],[Quarter]]="Q2",Table1[[#This Row],[Credit Amount]],"")</f>
        <v/>
      </c>
      <c r="K1724">
        <f>IF(Table1[[#This Row],[Quarter]]="Q3",Table1[[#This Row],[Credit Amount]],"")</f>
        <v>-154.22999999999999</v>
      </c>
      <c r="L1724">
        <f>IF(Table1[[#This Row],[Transaction Type]]="Upgrade",Table1[[#This Row],[Credit Amount]],IF(Table1[[#This Row],[Transaction Type]]="Activation",Table1[[#This Row],[Credit Amount]],""))</f>
        <v>-154.22999999999999</v>
      </c>
      <c r="M1724" t="str">
        <f>IF(Table1[[#This Row],[Transaction Type]]="Maintenance",Table1[[#This Row],[Credit Amount]],"")</f>
        <v/>
      </c>
      <c r="N1724">
        <v>10046</v>
      </c>
      <c r="O1724" t="s">
        <v>2489</v>
      </c>
      <c r="P1724" t="s">
        <v>2535</v>
      </c>
      <c r="Q1724" t="s">
        <v>290</v>
      </c>
      <c r="R1724">
        <v>10046</v>
      </c>
      <c r="S1724" t="s">
        <v>2489</v>
      </c>
      <c r="T1724" t="s">
        <v>2535</v>
      </c>
      <c r="U1724" t="s">
        <v>290</v>
      </c>
      <c r="V1724" t="s">
        <v>103</v>
      </c>
      <c r="W1724">
        <v>100004909</v>
      </c>
      <c r="X1724">
        <v>8005553910</v>
      </c>
      <c r="Y1724" t="s">
        <v>2595</v>
      </c>
      <c r="Z1724" t="s">
        <v>6498</v>
      </c>
      <c r="AA1724" s="13">
        <v>-154.22999999999999</v>
      </c>
      <c r="AB1724" s="14">
        <v>42581</v>
      </c>
      <c r="AC1724" t="s">
        <v>37</v>
      </c>
    </row>
    <row r="1725" spans="1:29" x14ac:dyDescent="0.25">
      <c r="A1725" t="str">
        <f>CONCATENATE("Q",ROUNDUP(MONTH(Table1[[#This Row],[Month]])/3,0))</f>
        <v>Q3</v>
      </c>
      <c r="B1725" s="14">
        <f>EOMONTH(Table1[[#This Row],[Credit Date]],-1)+1</f>
        <v>42583</v>
      </c>
      <c r="C1725" t="str">
        <f>CONCATENATE(Table1[[#This Row],[Issuer Last Name]],", ",Table1[[#This Row],[Issuer First Name]])</f>
        <v>No. 046, Employee</v>
      </c>
      <c r="D1725" t="str">
        <f>CONCATENATE(Table1[[#This Row],[Approver Last Name]],", ",Table1[[#This Row],[Approver First Name]])</f>
        <v>No. 046, Employee</v>
      </c>
      <c r="E1725" t="str">
        <f>CONCATENATE(Table1[[#This Row],[Customer Last Name]],", ",Table1[[#This Row],[Customer First Name]])</f>
        <v>No. 12247, Client</v>
      </c>
      <c r="F17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5" t="str">
        <f>IF(Table1[[#This Row],[Transaction Type]]="Maintenance","Non-Sales","Sales")</f>
        <v>Sales</v>
      </c>
      <c r="H1725" t="str">
        <f>IF(Table1[[#This Row],[Quarter]]="q2",1,"")</f>
        <v/>
      </c>
      <c r="I1725">
        <f>IF(Table1[[#This Row],[Quarter]]="q3",1,"")</f>
        <v>1</v>
      </c>
      <c r="J1725" t="str">
        <f>IF(Table1[[#This Row],[Quarter]]="Q2",Table1[[#This Row],[Credit Amount]],"")</f>
        <v/>
      </c>
      <c r="K1725">
        <f>IF(Table1[[#This Row],[Quarter]]="Q3",Table1[[#This Row],[Credit Amount]],"")</f>
        <v>-201.91</v>
      </c>
      <c r="L1725">
        <f>IF(Table1[[#This Row],[Transaction Type]]="Upgrade",Table1[[#This Row],[Credit Amount]],IF(Table1[[#This Row],[Transaction Type]]="Activation",Table1[[#This Row],[Credit Amount]],""))</f>
        <v>-201.91</v>
      </c>
      <c r="M1725" t="str">
        <f>IF(Table1[[#This Row],[Transaction Type]]="Maintenance",Table1[[#This Row],[Credit Amount]],"")</f>
        <v/>
      </c>
      <c r="N1725">
        <v>10046</v>
      </c>
      <c r="O1725" t="s">
        <v>2489</v>
      </c>
      <c r="P1725" t="s">
        <v>2535</v>
      </c>
      <c r="Q1725" t="s">
        <v>290</v>
      </c>
      <c r="R1725">
        <v>10046</v>
      </c>
      <c r="S1725" t="s">
        <v>2489</v>
      </c>
      <c r="T1725" t="s">
        <v>2535</v>
      </c>
      <c r="U1725" t="s">
        <v>290</v>
      </c>
      <c r="V1725" t="s">
        <v>103</v>
      </c>
      <c r="W1725">
        <v>100003246</v>
      </c>
      <c r="X1725">
        <v>8005552247</v>
      </c>
      <c r="Y1725" t="s">
        <v>2595</v>
      </c>
      <c r="Z1725" t="s">
        <v>4842</v>
      </c>
      <c r="AA1725" s="13">
        <v>-201.91</v>
      </c>
      <c r="AB1725" s="14">
        <v>42585</v>
      </c>
      <c r="AC1725" t="s">
        <v>37</v>
      </c>
    </row>
    <row r="1726" spans="1:29" x14ac:dyDescent="0.25">
      <c r="A1726" t="str">
        <f>CONCATENATE("Q",ROUNDUP(MONTH(Table1[[#This Row],[Month]])/3,0))</f>
        <v>Q3</v>
      </c>
      <c r="B1726" s="14">
        <f>EOMONTH(Table1[[#This Row],[Credit Date]],-1)+1</f>
        <v>42583</v>
      </c>
      <c r="C1726" t="str">
        <f>CONCATENATE(Table1[[#This Row],[Issuer Last Name]],", ",Table1[[#This Row],[Issuer First Name]])</f>
        <v>No. 046, Employee</v>
      </c>
      <c r="D1726" t="str">
        <f>CONCATENATE(Table1[[#This Row],[Approver Last Name]],", ",Table1[[#This Row],[Approver First Name]])</f>
        <v>No. 046, Employee</v>
      </c>
      <c r="E1726" t="str">
        <f>CONCATENATE(Table1[[#This Row],[Customer Last Name]],", ",Table1[[#This Row],[Customer First Name]])</f>
        <v>No. 10769, Client</v>
      </c>
      <c r="F17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6" t="str">
        <f>IF(Table1[[#This Row],[Transaction Type]]="Maintenance","Non-Sales","Sales")</f>
        <v>Non-Sales</v>
      </c>
      <c r="H1726" t="str">
        <f>IF(Table1[[#This Row],[Quarter]]="q2",1,"")</f>
        <v/>
      </c>
      <c r="I1726">
        <f>IF(Table1[[#This Row],[Quarter]]="q3",1,"")</f>
        <v>1</v>
      </c>
      <c r="J1726" t="str">
        <f>IF(Table1[[#This Row],[Quarter]]="Q2",Table1[[#This Row],[Credit Amount]],"")</f>
        <v/>
      </c>
      <c r="K1726">
        <f>IF(Table1[[#This Row],[Quarter]]="Q3",Table1[[#This Row],[Credit Amount]],"")</f>
        <v>-174.28</v>
      </c>
      <c r="L1726" t="str">
        <f>IF(Table1[[#This Row],[Transaction Type]]="Upgrade",Table1[[#This Row],[Credit Amount]],IF(Table1[[#This Row],[Transaction Type]]="Activation",Table1[[#This Row],[Credit Amount]],""))</f>
        <v/>
      </c>
      <c r="M1726">
        <f>IF(Table1[[#This Row],[Transaction Type]]="Maintenance",Table1[[#This Row],[Credit Amount]],"")</f>
        <v>-174.28</v>
      </c>
      <c r="N1726">
        <v>10046</v>
      </c>
      <c r="O1726" t="s">
        <v>2489</v>
      </c>
      <c r="P1726" t="s">
        <v>2535</v>
      </c>
      <c r="Q1726" t="s">
        <v>290</v>
      </c>
      <c r="R1726">
        <v>10046</v>
      </c>
      <c r="S1726" t="s">
        <v>2489</v>
      </c>
      <c r="T1726" t="s">
        <v>2535</v>
      </c>
      <c r="U1726" t="s">
        <v>290</v>
      </c>
      <c r="V1726" t="s">
        <v>103</v>
      </c>
      <c r="W1726">
        <v>100001768</v>
      </c>
      <c r="X1726">
        <v>8005550769</v>
      </c>
      <c r="Y1726" t="s">
        <v>2595</v>
      </c>
      <c r="Z1726" t="s">
        <v>3364</v>
      </c>
      <c r="AA1726" s="13">
        <v>-174.28</v>
      </c>
      <c r="AB1726" s="14">
        <v>42590</v>
      </c>
      <c r="AC1726" t="s">
        <v>36</v>
      </c>
    </row>
    <row r="1727" spans="1:29" x14ac:dyDescent="0.25">
      <c r="A1727" t="str">
        <f>CONCATENATE("Q",ROUNDUP(MONTH(Table1[[#This Row],[Month]])/3,0))</f>
        <v>Q3</v>
      </c>
      <c r="B1727" s="14">
        <f>EOMONTH(Table1[[#This Row],[Credit Date]],-1)+1</f>
        <v>42583</v>
      </c>
      <c r="C1727" t="str">
        <f>CONCATENATE(Table1[[#This Row],[Issuer Last Name]],", ",Table1[[#This Row],[Issuer First Name]])</f>
        <v>No. 046, Employee</v>
      </c>
      <c r="D1727" t="str">
        <f>CONCATENATE(Table1[[#This Row],[Approver Last Name]],", ",Table1[[#This Row],[Approver First Name]])</f>
        <v>No. 046, Employee</v>
      </c>
      <c r="E1727" t="str">
        <f>CONCATENATE(Table1[[#This Row],[Customer Last Name]],", ",Table1[[#This Row],[Customer First Name]])</f>
        <v>No. 13888, Client</v>
      </c>
      <c r="F17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7" t="str">
        <f>IF(Table1[[#This Row],[Transaction Type]]="Maintenance","Non-Sales","Sales")</f>
        <v>Non-Sales</v>
      </c>
      <c r="H1727" t="str">
        <f>IF(Table1[[#This Row],[Quarter]]="q2",1,"")</f>
        <v/>
      </c>
      <c r="I1727">
        <f>IF(Table1[[#This Row],[Quarter]]="q3",1,"")</f>
        <v>1</v>
      </c>
      <c r="J1727" t="str">
        <f>IF(Table1[[#This Row],[Quarter]]="Q2",Table1[[#This Row],[Credit Amount]],"")</f>
        <v/>
      </c>
      <c r="K1727">
        <f>IF(Table1[[#This Row],[Quarter]]="Q3",Table1[[#This Row],[Credit Amount]],"")</f>
        <v>-415.56</v>
      </c>
      <c r="L1727" t="str">
        <f>IF(Table1[[#This Row],[Transaction Type]]="Upgrade",Table1[[#This Row],[Credit Amount]],IF(Table1[[#This Row],[Transaction Type]]="Activation",Table1[[#This Row],[Credit Amount]],""))</f>
        <v/>
      </c>
      <c r="M1727">
        <f>IF(Table1[[#This Row],[Transaction Type]]="Maintenance",Table1[[#This Row],[Credit Amount]],"")</f>
        <v>-415.56</v>
      </c>
      <c r="N1727">
        <v>10046</v>
      </c>
      <c r="O1727" t="s">
        <v>2489</v>
      </c>
      <c r="P1727" t="s">
        <v>2535</v>
      </c>
      <c r="Q1727" t="s">
        <v>290</v>
      </c>
      <c r="R1727">
        <v>10046</v>
      </c>
      <c r="S1727" t="s">
        <v>2489</v>
      </c>
      <c r="T1727" t="s">
        <v>2535</v>
      </c>
      <c r="U1727" t="s">
        <v>290</v>
      </c>
      <c r="V1727" t="s">
        <v>103</v>
      </c>
      <c r="W1727">
        <v>100004887</v>
      </c>
      <c r="X1727">
        <v>8005553888</v>
      </c>
      <c r="Y1727" t="s">
        <v>2595</v>
      </c>
      <c r="Z1727" t="s">
        <v>6476</v>
      </c>
      <c r="AA1727" s="13">
        <v>-415.56</v>
      </c>
      <c r="AB1727" s="14">
        <v>42593</v>
      </c>
      <c r="AC1727" t="s">
        <v>36</v>
      </c>
    </row>
    <row r="1728" spans="1:29" x14ac:dyDescent="0.25">
      <c r="A1728" t="str">
        <f>CONCATENATE("Q",ROUNDUP(MONTH(Table1[[#This Row],[Month]])/3,0))</f>
        <v>Q3</v>
      </c>
      <c r="B1728" s="14">
        <f>EOMONTH(Table1[[#This Row],[Credit Date]],-1)+1</f>
        <v>42583</v>
      </c>
      <c r="C1728" t="str">
        <f>CONCATENATE(Table1[[#This Row],[Issuer Last Name]],", ",Table1[[#This Row],[Issuer First Name]])</f>
        <v>No. 046, Employee</v>
      </c>
      <c r="D1728" t="str">
        <f>CONCATENATE(Table1[[#This Row],[Approver Last Name]],", ",Table1[[#This Row],[Approver First Name]])</f>
        <v>No. 046, Employee</v>
      </c>
      <c r="E1728" t="str">
        <f>CONCATENATE(Table1[[#This Row],[Customer Last Name]],", ",Table1[[#This Row],[Customer First Name]])</f>
        <v>No. 12979, Client</v>
      </c>
      <c r="F17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8" t="str">
        <f>IF(Table1[[#This Row],[Transaction Type]]="Maintenance","Non-Sales","Sales")</f>
        <v>Non-Sales</v>
      </c>
      <c r="H1728" t="str">
        <f>IF(Table1[[#This Row],[Quarter]]="q2",1,"")</f>
        <v/>
      </c>
      <c r="I1728">
        <f>IF(Table1[[#This Row],[Quarter]]="q3",1,"")</f>
        <v>1</v>
      </c>
      <c r="J1728" t="str">
        <f>IF(Table1[[#This Row],[Quarter]]="Q2",Table1[[#This Row],[Credit Amount]],"")</f>
        <v/>
      </c>
      <c r="K1728">
        <f>IF(Table1[[#This Row],[Quarter]]="Q3",Table1[[#This Row],[Credit Amount]],"")</f>
        <v>-185.31</v>
      </c>
      <c r="L1728" t="str">
        <f>IF(Table1[[#This Row],[Transaction Type]]="Upgrade",Table1[[#This Row],[Credit Amount]],IF(Table1[[#This Row],[Transaction Type]]="Activation",Table1[[#This Row],[Credit Amount]],""))</f>
        <v/>
      </c>
      <c r="M1728">
        <f>IF(Table1[[#This Row],[Transaction Type]]="Maintenance",Table1[[#This Row],[Credit Amount]],"")</f>
        <v>-185.31</v>
      </c>
      <c r="N1728">
        <v>10046</v>
      </c>
      <c r="O1728" t="s">
        <v>2489</v>
      </c>
      <c r="P1728" t="s">
        <v>2535</v>
      </c>
      <c r="Q1728" t="s">
        <v>290</v>
      </c>
      <c r="R1728">
        <v>10046</v>
      </c>
      <c r="S1728" t="s">
        <v>2489</v>
      </c>
      <c r="T1728" t="s">
        <v>2535</v>
      </c>
      <c r="U1728" t="s">
        <v>290</v>
      </c>
      <c r="V1728" t="s">
        <v>103</v>
      </c>
      <c r="W1728">
        <v>100003978</v>
      </c>
      <c r="X1728">
        <v>8005552979</v>
      </c>
      <c r="Y1728" t="s">
        <v>2595</v>
      </c>
      <c r="Z1728" t="s">
        <v>5567</v>
      </c>
      <c r="AA1728" s="13">
        <v>-185.31</v>
      </c>
      <c r="AB1728" s="14">
        <v>42596</v>
      </c>
      <c r="AC1728" t="s">
        <v>36</v>
      </c>
    </row>
    <row r="1729" spans="1:29" x14ac:dyDescent="0.25">
      <c r="A1729" t="str">
        <f>CONCATENATE("Q",ROUNDUP(MONTH(Table1[[#This Row],[Month]])/3,0))</f>
        <v>Q3</v>
      </c>
      <c r="B1729" s="14">
        <f>EOMONTH(Table1[[#This Row],[Credit Date]],-1)+1</f>
        <v>42583</v>
      </c>
      <c r="C1729" t="str">
        <f>CONCATENATE(Table1[[#This Row],[Issuer Last Name]],", ",Table1[[#This Row],[Issuer First Name]])</f>
        <v>No. 046, Employee</v>
      </c>
      <c r="D1729" t="str">
        <f>CONCATENATE(Table1[[#This Row],[Approver Last Name]],", ",Table1[[#This Row],[Approver First Name]])</f>
        <v>No. 046, Employee</v>
      </c>
      <c r="E1729" t="str">
        <f>CONCATENATE(Table1[[#This Row],[Customer Last Name]],", ",Table1[[#This Row],[Customer First Name]])</f>
        <v>No. 12274, Client</v>
      </c>
      <c r="F17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29" t="str">
        <f>IF(Table1[[#This Row],[Transaction Type]]="Maintenance","Non-Sales","Sales")</f>
        <v>Sales</v>
      </c>
      <c r="H1729" t="str">
        <f>IF(Table1[[#This Row],[Quarter]]="q2",1,"")</f>
        <v/>
      </c>
      <c r="I1729">
        <f>IF(Table1[[#This Row],[Quarter]]="q3",1,"")</f>
        <v>1</v>
      </c>
      <c r="J1729" t="str">
        <f>IF(Table1[[#This Row],[Quarter]]="Q2",Table1[[#This Row],[Credit Amount]],"")</f>
        <v/>
      </c>
      <c r="K1729">
        <f>IF(Table1[[#This Row],[Quarter]]="Q3",Table1[[#This Row],[Credit Amount]],"")</f>
        <v>-477.64</v>
      </c>
      <c r="L1729">
        <f>IF(Table1[[#This Row],[Transaction Type]]="Upgrade",Table1[[#This Row],[Credit Amount]],IF(Table1[[#This Row],[Transaction Type]]="Activation",Table1[[#This Row],[Credit Amount]],""))</f>
        <v>-477.64</v>
      </c>
      <c r="M1729" t="str">
        <f>IF(Table1[[#This Row],[Transaction Type]]="Maintenance",Table1[[#This Row],[Credit Amount]],"")</f>
        <v/>
      </c>
      <c r="N1729">
        <v>10046</v>
      </c>
      <c r="O1729" t="s">
        <v>2489</v>
      </c>
      <c r="P1729" t="s">
        <v>2535</v>
      </c>
      <c r="Q1729" t="s">
        <v>290</v>
      </c>
      <c r="R1729">
        <v>10046</v>
      </c>
      <c r="S1729" t="s">
        <v>2489</v>
      </c>
      <c r="T1729" t="s">
        <v>2535</v>
      </c>
      <c r="U1729" t="s">
        <v>290</v>
      </c>
      <c r="V1729" t="s">
        <v>103</v>
      </c>
      <c r="W1729">
        <v>100003273</v>
      </c>
      <c r="X1729">
        <v>8005552274</v>
      </c>
      <c r="Y1729" t="s">
        <v>2595</v>
      </c>
      <c r="Z1729" t="s">
        <v>4869</v>
      </c>
      <c r="AA1729" s="13">
        <v>-477.64</v>
      </c>
      <c r="AB1729" s="14">
        <v>42598</v>
      </c>
      <c r="AC1729" t="s">
        <v>37</v>
      </c>
    </row>
    <row r="1730" spans="1:29" x14ac:dyDescent="0.25">
      <c r="A1730" t="str">
        <f>CONCATENATE("Q",ROUNDUP(MONTH(Table1[[#This Row],[Month]])/3,0))</f>
        <v>Q3</v>
      </c>
      <c r="B1730" s="14">
        <f>EOMONTH(Table1[[#This Row],[Credit Date]],-1)+1</f>
        <v>42583</v>
      </c>
      <c r="C1730" t="str">
        <f>CONCATENATE(Table1[[#This Row],[Issuer Last Name]],", ",Table1[[#This Row],[Issuer First Name]])</f>
        <v>No. 046, Employee</v>
      </c>
      <c r="D1730" t="str">
        <f>CONCATENATE(Table1[[#This Row],[Approver Last Name]],", ",Table1[[#This Row],[Approver First Name]])</f>
        <v>No. 046, Employee</v>
      </c>
      <c r="E1730" t="str">
        <f>CONCATENATE(Table1[[#This Row],[Customer Last Name]],", ",Table1[[#This Row],[Customer First Name]])</f>
        <v>No. 11498, Client</v>
      </c>
      <c r="F17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0" t="str">
        <f>IF(Table1[[#This Row],[Transaction Type]]="Maintenance","Non-Sales","Sales")</f>
        <v>Non-Sales</v>
      </c>
      <c r="H1730" t="str">
        <f>IF(Table1[[#This Row],[Quarter]]="q2",1,"")</f>
        <v/>
      </c>
      <c r="I1730">
        <f>IF(Table1[[#This Row],[Quarter]]="q3",1,"")</f>
        <v>1</v>
      </c>
      <c r="J1730" t="str">
        <f>IF(Table1[[#This Row],[Quarter]]="Q2",Table1[[#This Row],[Credit Amount]],"")</f>
        <v/>
      </c>
      <c r="K1730">
        <f>IF(Table1[[#This Row],[Quarter]]="Q3",Table1[[#This Row],[Credit Amount]],"")</f>
        <v>-96.83</v>
      </c>
      <c r="L1730" t="str">
        <f>IF(Table1[[#This Row],[Transaction Type]]="Upgrade",Table1[[#This Row],[Credit Amount]],IF(Table1[[#This Row],[Transaction Type]]="Activation",Table1[[#This Row],[Credit Amount]],""))</f>
        <v/>
      </c>
      <c r="M1730">
        <f>IF(Table1[[#This Row],[Transaction Type]]="Maintenance",Table1[[#This Row],[Credit Amount]],"")</f>
        <v>-96.83</v>
      </c>
      <c r="N1730">
        <v>10046</v>
      </c>
      <c r="O1730" t="s">
        <v>2489</v>
      </c>
      <c r="P1730" t="s">
        <v>2535</v>
      </c>
      <c r="Q1730" t="s">
        <v>290</v>
      </c>
      <c r="R1730">
        <v>10046</v>
      </c>
      <c r="S1730" t="s">
        <v>2489</v>
      </c>
      <c r="T1730" t="s">
        <v>2535</v>
      </c>
      <c r="U1730" t="s">
        <v>290</v>
      </c>
      <c r="V1730" t="s">
        <v>103</v>
      </c>
      <c r="W1730">
        <v>100002497</v>
      </c>
      <c r="X1730">
        <v>8005551498</v>
      </c>
      <c r="Y1730" t="s">
        <v>2595</v>
      </c>
      <c r="Z1730" t="s">
        <v>4093</v>
      </c>
      <c r="AA1730" s="13">
        <v>-96.83</v>
      </c>
      <c r="AB1730" s="14">
        <v>42599</v>
      </c>
      <c r="AC1730" t="s">
        <v>36</v>
      </c>
    </row>
    <row r="1731" spans="1:29" x14ac:dyDescent="0.25">
      <c r="A1731" t="str">
        <f>CONCATENATE("Q",ROUNDUP(MONTH(Table1[[#This Row],[Month]])/3,0))</f>
        <v>Q3</v>
      </c>
      <c r="B1731" s="14">
        <f>EOMONTH(Table1[[#This Row],[Credit Date]],-1)+1</f>
        <v>42583</v>
      </c>
      <c r="C1731" t="str">
        <f>CONCATENATE(Table1[[#This Row],[Issuer Last Name]],", ",Table1[[#This Row],[Issuer First Name]])</f>
        <v>No. 046, Employee</v>
      </c>
      <c r="D1731" t="str">
        <f>CONCATENATE(Table1[[#This Row],[Approver Last Name]],", ",Table1[[#This Row],[Approver First Name]])</f>
        <v>No. 046, Employee</v>
      </c>
      <c r="E1731" t="str">
        <f>CONCATENATE(Table1[[#This Row],[Customer Last Name]],", ",Table1[[#This Row],[Customer First Name]])</f>
        <v>No. 11472, Client</v>
      </c>
      <c r="F17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1" t="str">
        <f>IF(Table1[[#This Row],[Transaction Type]]="Maintenance","Non-Sales","Sales")</f>
        <v>Sales</v>
      </c>
      <c r="H1731" t="str">
        <f>IF(Table1[[#This Row],[Quarter]]="q2",1,"")</f>
        <v/>
      </c>
      <c r="I1731">
        <f>IF(Table1[[#This Row],[Quarter]]="q3",1,"")</f>
        <v>1</v>
      </c>
      <c r="J1731" t="str">
        <f>IF(Table1[[#This Row],[Quarter]]="Q2",Table1[[#This Row],[Credit Amount]],"")</f>
        <v/>
      </c>
      <c r="K1731">
        <f>IF(Table1[[#This Row],[Quarter]]="Q3",Table1[[#This Row],[Credit Amount]],"")</f>
        <v>-131.44999999999999</v>
      </c>
      <c r="L1731">
        <f>IF(Table1[[#This Row],[Transaction Type]]="Upgrade",Table1[[#This Row],[Credit Amount]],IF(Table1[[#This Row],[Transaction Type]]="Activation",Table1[[#This Row],[Credit Amount]],""))</f>
        <v>-131.44999999999999</v>
      </c>
      <c r="M1731" t="str">
        <f>IF(Table1[[#This Row],[Transaction Type]]="Maintenance",Table1[[#This Row],[Credit Amount]],"")</f>
        <v/>
      </c>
      <c r="N1731">
        <v>10046</v>
      </c>
      <c r="O1731" t="s">
        <v>2489</v>
      </c>
      <c r="P1731" t="s">
        <v>2535</v>
      </c>
      <c r="Q1731" t="s">
        <v>290</v>
      </c>
      <c r="R1731">
        <v>10046</v>
      </c>
      <c r="S1731" t="s">
        <v>2489</v>
      </c>
      <c r="T1731" t="s">
        <v>2535</v>
      </c>
      <c r="U1731" t="s">
        <v>290</v>
      </c>
      <c r="V1731" t="s">
        <v>103</v>
      </c>
      <c r="W1731">
        <v>100002471</v>
      </c>
      <c r="X1731">
        <v>8005551472</v>
      </c>
      <c r="Y1731" t="s">
        <v>2595</v>
      </c>
      <c r="Z1731" t="s">
        <v>4067</v>
      </c>
      <c r="AA1731" s="13">
        <v>-131.44999999999999</v>
      </c>
      <c r="AB1731" s="14">
        <v>42603</v>
      </c>
      <c r="AC1731" t="s">
        <v>35</v>
      </c>
    </row>
    <row r="1732" spans="1:29" x14ac:dyDescent="0.25">
      <c r="A1732" t="str">
        <f>CONCATENATE("Q",ROUNDUP(MONTH(Table1[[#This Row],[Month]])/3,0))</f>
        <v>Q3</v>
      </c>
      <c r="B1732" s="14">
        <f>EOMONTH(Table1[[#This Row],[Credit Date]],-1)+1</f>
        <v>42614</v>
      </c>
      <c r="C1732" t="str">
        <f>CONCATENATE(Table1[[#This Row],[Issuer Last Name]],", ",Table1[[#This Row],[Issuer First Name]])</f>
        <v>No. 046, Employee</v>
      </c>
      <c r="D1732" t="str">
        <f>CONCATENATE(Table1[[#This Row],[Approver Last Name]],", ",Table1[[#This Row],[Approver First Name]])</f>
        <v>No. 046, Employee</v>
      </c>
      <c r="E1732" t="str">
        <f>CONCATENATE(Table1[[#This Row],[Customer Last Name]],", ",Table1[[#This Row],[Customer First Name]])</f>
        <v>No. 12457, Client</v>
      </c>
      <c r="F17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2" t="str">
        <f>IF(Table1[[#This Row],[Transaction Type]]="Maintenance","Non-Sales","Sales")</f>
        <v>Non-Sales</v>
      </c>
      <c r="H1732" t="str">
        <f>IF(Table1[[#This Row],[Quarter]]="q2",1,"")</f>
        <v/>
      </c>
      <c r="I1732">
        <f>IF(Table1[[#This Row],[Quarter]]="q3",1,"")</f>
        <v>1</v>
      </c>
      <c r="J1732" t="str">
        <f>IF(Table1[[#This Row],[Quarter]]="Q2",Table1[[#This Row],[Credit Amount]],"")</f>
        <v/>
      </c>
      <c r="K1732">
        <f>IF(Table1[[#This Row],[Quarter]]="Q3",Table1[[#This Row],[Credit Amount]],"")</f>
        <v>-134.53</v>
      </c>
      <c r="L1732" t="str">
        <f>IF(Table1[[#This Row],[Transaction Type]]="Upgrade",Table1[[#This Row],[Credit Amount]],IF(Table1[[#This Row],[Transaction Type]]="Activation",Table1[[#This Row],[Credit Amount]],""))</f>
        <v/>
      </c>
      <c r="M1732">
        <f>IF(Table1[[#This Row],[Transaction Type]]="Maintenance",Table1[[#This Row],[Credit Amount]],"")</f>
        <v>-134.53</v>
      </c>
      <c r="N1732">
        <v>10046</v>
      </c>
      <c r="O1732" t="s">
        <v>2489</v>
      </c>
      <c r="P1732" t="s">
        <v>2535</v>
      </c>
      <c r="Q1732" t="s">
        <v>290</v>
      </c>
      <c r="R1732">
        <v>10046</v>
      </c>
      <c r="S1732" t="s">
        <v>2489</v>
      </c>
      <c r="T1732" t="s">
        <v>2535</v>
      </c>
      <c r="U1732" t="s">
        <v>290</v>
      </c>
      <c r="V1732" t="s">
        <v>103</v>
      </c>
      <c r="W1732">
        <v>100003456</v>
      </c>
      <c r="X1732">
        <v>8005552457</v>
      </c>
      <c r="Y1732" t="s">
        <v>2595</v>
      </c>
      <c r="Z1732" t="s">
        <v>5052</v>
      </c>
      <c r="AA1732" s="13">
        <v>-134.53</v>
      </c>
      <c r="AB1732" s="14">
        <v>42633</v>
      </c>
      <c r="AC1732" t="s">
        <v>36</v>
      </c>
    </row>
    <row r="1733" spans="1:29" x14ac:dyDescent="0.25">
      <c r="A1733" t="str">
        <f>CONCATENATE("Q",ROUNDUP(MONTH(Table1[[#This Row],[Month]])/3,0))</f>
        <v>Q3</v>
      </c>
      <c r="B1733" s="14">
        <f>EOMONTH(Table1[[#This Row],[Credit Date]],-1)+1</f>
        <v>42614</v>
      </c>
      <c r="C1733" t="str">
        <f>CONCATENATE(Table1[[#This Row],[Issuer Last Name]],", ",Table1[[#This Row],[Issuer First Name]])</f>
        <v>No. 046, Employee</v>
      </c>
      <c r="D1733" t="str">
        <f>CONCATENATE(Table1[[#This Row],[Approver Last Name]],", ",Table1[[#This Row],[Approver First Name]])</f>
        <v>No. 046, Employee</v>
      </c>
      <c r="E1733" t="str">
        <f>CONCATENATE(Table1[[#This Row],[Customer Last Name]],", ",Table1[[#This Row],[Customer First Name]])</f>
        <v>No. 11763, Client</v>
      </c>
      <c r="F17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3" t="str">
        <f>IF(Table1[[#This Row],[Transaction Type]]="Maintenance","Non-Sales","Sales")</f>
        <v>Non-Sales</v>
      </c>
      <c r="H1733" t="str">
        <f>IF(Table1[[#This Row],[Quarter]]="q2",1,"")</f>
        <v/>
      </c>
      <c r="I1733">
        <f>IF(Table1[[#This Row],[Quarter]]="q3",1,"")</f>
        <v>1</v>
      </c>
      <c r="J1733" t="str">
        <f>IF(Table1[[#This Row],[Quarter]]="Q2",Table1[[#This Row],[Credit Amount]],"")</f>
        <v/>
      </c>
      <c r="K1733">
        <f>IF(Table1[[#This Row],[Quarter]]="Q3",Table1[[#This Row],[Credit Amount]],"")</f>
        <v>-414.76</v>
      </c>
      <c r="L1733" t="str">
        <f>IF(Table1[[#This Row],[Transaction Type]]="Upgrade",Table1[[#This Row],[Credit Amount]],IF(Table1[[#This Row],[Transaction Type]]="Activation",Table1[[#This Row],[Credit Amount]],""))</f>
        <v/>
      </c>
      <c r="M1733">
        <f>IF(Table1[[#This Row],[Transaction Type]]="Maintenance",Table1[[#This Row],[Credit Amount]],"")</f>
        <v>-414.76</v>
      </c>
      <c r="N1733">
        <v>10046</v>
      </c>
      <c r="O1733" t="s">
        <v>2489</v>
      </c>
      <c r="P1733" t="s">
        <v>2535</v>
      </c>
      <c r="Q1733" t="s">
        <v>290</v>
      </c>
      <c r="R1733">
        <v>10046</v>
      </c>
      <c r="S1733" t="s">
        <v>2489</v>
      </c>
      <c r="T1733" t="s">
        <v>2535</v>
      </c>
      <c r="U1733" t="s">
        <v>290</v>
      </c>
      <c r="V1733" t="s">
        <v>103</v>
      </c>
      <c r="W1733">
        <v>100002762</v>
      </c>
      <c r="X1733">
        <v>8005551763</v>
      </c>
      <c r="Y1733" t="s">
        <v>2595</v>
      </c>
      <c r="Z1733" t="s">
        <v>4358</v>
      </c>
      <c r="AA1733" s="13">
        <v>-414.76</v>
      </c>
      <c r="AB1733" s="14">
        <v>42639</v>
      </c>
      <c r="AC1733" t="s">
        <v>36</v>
      </c>
    </row>
    <row r="1734" spans="1:29" x14ac:dyDescent="0.25">
      <c r="A1734" t="str">
        <f>CONCATENATE("Q",ROUNDUP(MONTH(Table1[[#This Row],[Month]])/3,0))</f>
        <v>Q3</v>
      </c>
      <c r="B1734" s="14">
        <f>EOMONTH(Table1[[#This Row],[Credit Date]],-1)+1</f>
        <v>42614</v>
      </c>
      <c r="C1734" t="str">
        <f>CONCATENATE(Table1[[#This Row],[Issuer Last Name]],", ",Table1[[#This Row],[Issuer First Name]])</f>
        <v>No. 046, Employee</v>
      </c>
      <c r="D1734" t="str">
        <f>CONCATENATE(Table1[[#This Row],[Approver Last Name]],", ",Table1[[#This Row],[Approver First Name]])</f>
        <v>No. 046, Employee</v>
      </c>
      <c r="E1734" t="str">
        <f>CONCATENATE(Table1[[#This Row],[Customer Last Name]],", ",Table1[[#This Row],[Customer First Name]])</f>
        <v>No. 10371, Client</v>
      </c>
      <c r="F17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4" t="str">
        <f>IF(Table1[[#This Row],[Transaction Type]]="Maintenance","Non-Sales","Sales")</f>
        <v>Sales</v>
      </c>
      <c r="H1734" t="str">
        <f>IF(Table1[[#This Row],[Quarter]]="q2",1,"")</f>
        <v/>
      </c>
      <c r="I1734">
        <f>IF(Table1[[#This Row],[Quarter]]="q3",1,"")</f>
        <v>1</v>
      </c>
      <c r="J1734" t="str">
        <f>IF(Table1[[#This Row],[Quarter]]="Q2",Table1[[#This Row],[Credit Amount]],"")</f>
        <v/>
      </c>
      <c r="K1734">
        <f>IF(Table1[[#This Row],[Quarter]]="Q3",Table1[[#This Row],[Credit Amount]],"")</f>
        <v>-214.5</v>
      </c>
      <c r="L1734">
        <f>IF(Table1[[#This Row],[Transaction Type]]="Upgrade",Table1[[#This Row],[Credit Amount]],IF(Table1[[#This Row],[Transaction Type]]="Activation",Table1[[#This Row],[Credit Amount]],""))</f>
        <v>-214.5</v>
      </c>
      <c r="M1734" t="str">
        <f>IF(Table1[[#This Row],[Transaction Type]]="Maintenance",Table1[[#This Row],[Credit Amount]],"")</f>
        <v/>
      </c>
      <c r="N1734">
        <v>10046</v>
      </c>
      <c r="O1734" t="s">
        <v>2489</v>
      </c>
      <c r="P1734" t="s">
        <v>2535</v>
      </c>
      <c r="Q1734" t="s">
        <v>290</v>
      </c>
      <c r="R1734">
        <v>10046</v>
      </c>
      <c r="S1734" t="s">
        <v>2489</v>
      </c>
      <c r="T1734" t="s">
        <v>2535</v>
      </c>
      <c r="U1734" t="s">
        <v>290</v>
      </c>
      <c r="V1734" t="s">
        <v>103</v>
      </c>
      <c r="W1734">
        <v>100001370</v>
      </c>
      <c r="X1734">
        <v>8005550371</v>
      </c>
      <c r="Y1734" t="s">
        <v>2595</v>
      </c>
      <c r="Z1734" t="s">
        <v>2966</v>
      </c>
      <c r="AA1734" s="13">
        <v>-214.5</v>
      </c>
      <c r="AB1734" s="14">
        <v>42640</v>
      </c>
      <c r="AC1734" t="s">
        <v>35</v>
      </c>
    </row>
    <row r="1735" spans="1:29" x14ac:dyDescent="0.25">
      <c r="A1735" t="str">
        <f>CONCATENATE("Q",ROUNDUP(MONTH(Table1[[#This Row],[Month]])/3,0))</f>
        <v>Q3</v>
      </c>
      <c r="B1735" s="14">
        <f>EOMONTH(Table1[[#This Row],[Credit Date]],-1)+1</f>
        <v>42614</v>
      </c>
      <c r="C1735" t="str">
        <f>CONCATENATE(Table1[[#This Row],[Issuer Last Name]],", ",Table1[[#This Row],[Issuer First Name]])</f>
        <v>No. 046, Employee</v>
      </c>
      <c r="D1735" t="str">
        <f>CONCATENATE(Table1[[#This Row],[Approver Last Name]],", ",Table1[[#This Row],[Approver First Name]])</f>
        <v>No. 046, Employee</v>
      </c>
      <c r="E1735" t="str">
        <f>CONCATENATE(Table1[[#This Row],[Customer Last Name]],", ",Table1[[#This Row],[Customer First Name]])</f>
        <v>No. 13990, Client</v>
      </c>
      <c r="F17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5" t="str">
        <f>IF(Table1[[#This Row],[Transaction Type]]="Maintenance","Non-Sales","Sales")</f>
        <v>Sales</v>
      </c>
      <c r="H1735" t="str">
        <f>IF(Table1[[#This Row],[Quarter]]="q2",1,"")</f>
        <v/>
      </c>
      <c r="I1735">
        <f>IF(Table1[[#This Row],[Quarter]]="q3",1,"")</f>
        <v>1</v>
      </c>
      <c r="J1735" t="str">
        <f>IF(Table1[[#This Row],[Quarter]]="Q2",Table1[[#This Row],[Credit Amount]],"")</f>
        <v/>
      </c>
      <c r="K1735">
        <f>IF(Table1[[#This Row],[Quarter]]="Q3",Table1[[#This Row],[Credit Amount]],"")</f>
        <v>-430.18</v>
      </c>
      <c r="L1735">
        <f>IF(Table1[[#This Row],[Transaction Type]]="Upgrade",Table1[[#This Row],[Credit Amount]],IF(Table1[[#This Row],[Transaction Type]]="Activation",Table1[[#This Row],[Credit Amount]],""))</f>
        <v>-430.18</v>
      </c>
      <c r="M1735" t="str">
        <f>IF(Table1[[#This Row],[Transaction Type]]="Maintenance",Table1[[#This Row],[Credit Amount]],"")</f>
        <v/>
      </c>
      <c r="N1735">
        <v>10046</v>
      </c>
      <c r="O1735" t="s">
        <v>2489</v>
      </c>
      <c r="P1735" t="s">
        <v>2535</v>
      </c>
      <c r="Q1735" t="s">
        <v>290</v>
      </c>
      <c r="R1735">
        <v>10046</v>
      </c>
      <c r="S1735" t="s">
        <v>2489</v>
      </c>
      <c r="T1735" t="s">
        <v>2535</v>
      </c>
      <c r="U1735" t="s">
        <v>290</v>
      </c>
      <c r="V1735" t="s">
        <v>103</v>
      </c>
      <c r="W1735">
        <v>100004989</v>
      </c>
      <c r="X1735">
        <v>8005553990</v>
      </c>
      <c r="Y1735" t="s">
        <v>2595</v>
      </c>
      <c r="Z1735" t="s">
        <v>6578</v>
      </c>
      <c r="AA1735" s="13">
        <v>-430.18</v>
      </c>
      <c r="AB1735" s="14">
        <v>42643</v>
      </c>
      <c r="AC1735" t="s">
        <v>37</v>
      </c>
    </row>
    <row r="1736" spans="1:29" x14ac:dyDescent="0.25">
      <c r="A1736" t="str">
        <f>CONCATENATE("Q",ROUNDUP(MONTH(Table1[[#This Row],[Month]])/3,0))</f>
        <v>Q2</v>
      </c>
      <c r="B1736" s="14">
        <f>EOMONTH(Table1[[#This Row],[Credit Date]],-1)+1</f>
        <v>42461</v>
      </c>
      <c r="C1736" t="str">
        <f>CONCATENATE(Table1[[#This Row],[Issuer Last Name]],", ",Table1[[#This Row],[Issuer First Name]])</f>
        <v>No. 087, Employee</v>
      </c>
      <c r="D1736" t="str">
        <f>CONCATENATE(Table1[[#This Row],[Approver Last Name]],", ",Table1[[#This Row],[Approver First Name]])</f>
        <v>No. 087, Employee</v>
      </c>
      <c r="E1736" t="str">
        <f>CONCATENATE(Table1[[#This Row],[Customer Last Name]],", ",Table1[[#This Row],[Customer First Name]])</f>
        <v>No. 10411, Client</v>
      </c>
      <c r="F17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6" t="str">
        <f>IF(Table1[[#This Row],[Transaction Type]]="Maintenance","Non-Sales","Sales")</f>
        <v>Non-Sales</v>
      </c>
      <c r="H1736">
        <f>IF(Table1[[#This Row],[Quarter]]="q2",1,"")</f>
        <v>1</v>
      </c>
      <c r="I1736" t="str">
        <f>IF(Table1[[#This Row],[Quarter]]="q3",1,"")</f>
        <v/>
      </c>
      <c r="J1736">
        <f>IF(Table1[[#This Row],[Quarter]]="Q2",Table1[[#This Row],[Credit Amount]],"")</f>
        <v>-277.89999999999998</v>
      </c>
      <c r="K1736" t="str">
        <f>IF(Table1[[#This Row],[Quarter]]="Q3",Table1[[#This Row],[Credit Amount]],"")</f>
        <v/>
      </c>
      <c r="L1736" t="str">
        <f>IF(Table1[[#This Row],[Transaction Type]]="Upgrade",Table1[[#This Row],[Credit Amount]],IF(Table1[[#This Row],[Transaction Type]]="Activation",Table1[[#This Row],[Credit Amount]],""))</f>
        <v/>
      </c>
      <c r="M1736">
        <f>IF(Table1[[#This Row],[Transaction Type]]="Maintenance",Table1[[#This Row],[Credit Amount]],"")</f>
        <v>-277.89999999999998</v>
      </c>
      <c r="N1736">
        <v>10087</v>
      </c>
      <c r="O1736" t="s">
        <v>2489</v>
      </c>
      <c r="P1736" t="s">
        <v>2576</v>
      </c>
      <c r="Q1736" t="s">
        <v>2340</v>
      </c>
      <c r="R1736">
        <v>10087</v>
      </c>
      <c r="S1736" t="s">
        <v>2489</v>
      </c>
      <c r="T1736" t="s">
        <v>2576</v>
      </c>
      <c r="U1736" t="s">
        <v>2340</v>
      </c>
      <c r="V1736" t="s">
        <v>132</v>
      </c>
      <c r="W1736">
        <v>100001410</v>
      </c>
      <c r="X1736">
        <v>8005550411</v>
      </c>
      <c r="Y1736" t="s">
        <v>2595</v>
      </c>
      <c r="Z1736" t="s">
        <v>3006</v>
      </c>
      <c r="AA1736" s="13">
        <v>-277.89999999999998</v>
      </c>
      <c r="AB1736" s="14">
        <v>42464</v>
      </c>
      <c r="AC1736" t="s">
        <v>36</v>
      </c>
    </row>
    <row r="1737" spans="1:29" x14ac:dyDescent="0.25">
      <c r="A1737" t="str">
        <f>CONCATENATE("Q",ROUNDUP(MONTH(Table1[[#This Row],[Month]])/3,0))</f>
        <v>Q2</v>
      </c>
      <c r="B1737" s="14">
        <f>EOMONTH(Table1[[#This Row],[Credit Date]],-1)+1</f>
        <v>42461</v>
      </c>
      <c r="C1737" t="str">
        <f>CONCATENATE(Table1[[#This Row],[Issuer Last Name]],", ",Table1[[#This Row],[Issuer First Name]])</f>
        <v>No. 087, Employee</v>
      </c>
      <c r="D1737" t="str">
        <f>CONCATENATE(Table1[[#This Row],[Approver Last Name]],", ",Table1[[#This Row],[Approver First Name]])</f>
        <v>No. 087, Employee</v>
      </c>
      <c r="E1737" t="str">
        <f>CONCATENATE(Table1[[#This Row],[Customer Last Name]],", ",Table1[[#This Row],[Customer First Name]])</f>
        <v>No. 10320, Client</v>
      </c>
      <c r="F17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7" t="str">
        <f>IF(Table1[[#This Row],[Transaction Type]]="Maintenance","Non-Sales","Sales")</f>
        <v>Non-Sales</v>
      </c>
      <c r="H1737">
        <f>IF(Table1[[#This Row],[Quarter]]="q2",1,"")</f>
        <v>1</v>
      </c>
      <c r="I1737" t="str">
        <f>IF(Table1[[#This Row],[Quarter]]="q3",1,"")</f>
        <v/>
      </c>
      <c r="J1737">
        <f>IF(Table1[[#This Row],[Quarter]]="Q2",Table1[[#This Row],[Credit Amount]],"")</f>
        <v>-259.62</v>
      </c>
      <c r="K1737" t="str">
        <f>IF(Table1[[#This Row],[Quarter]]="Q3",Table1[[#This Row],[Credit Amount]],"")</f>
        <v/>
      </c>
      <c r="L1737" t="str">
        <f>IF(Table1[[#This Row],[Transaction Type]]="Upgrade",Table1[[#This Row],[Credit Amount]],IF(Table1[[#This Row],[Transaction Type]]="Activation",Table1[[#This Row],[Credit Amount]],""))</f>
        <v/>
      </c>
      <c r="M1737">
        <f>IF(Table1[[#This Row],[Transaction Type]]="Maintenance",Table1[[#This Row],[Credit Amount]],"")</f>
        <v>-259.62</v>
      </c>
      <c r="N1737">
        <v>10087</v>
      </c>
      <c r="O1737" t="s">
        <v>2489</v>
      </c>
      <c r="P1737" t="s">
        <v>2576</v>
      </c>
      <c r="Q1737" t="s">
        <v>2340</v>
      </c>
      <c r="R1737">
        <v>10087</v>
      </c>
      <c r="S1737" t="s">
        <v>2489</v>
      </c>
      <c r="T1737" t="s">
        <v>2576</v>
      </c>
      <c r="U1737" t="s">
        <v>2340</v>
      </c>
      <c r="V1737" t="s">
        <v>132</v>
      </c>
      <c r="W1737">
        <v>100001319</v>
      </c>
      <c r="X1737">
        <v>8005550320</v>
      </c>
      <c r="Y1737" t="s">
        <v>2595</v>
      </c>
      <c r="Z1737" t="s">
        <v>2915</v>
      </c>
      <c r="AA1737" s="13">
        <v>-259.62</v>
      </c>
      <c r="AB1737" s="14">
        <v>42470</v>
      </c>
      <c r="AC1737" t="s">
        <v>36</v>
      </c>
    </row>
    <row r="1738" spans="1:29" x14ac:dyDescent="0.25">
      <c r="A1738" t="str">
        <f>CONCATENATE("Q",ROUNDUP(MONTH(Table1[[#This Row],[Month]])/3,0))</f>
        <v>Q2</v>
      </c>
      <c r="B1738" s="14">
        <f>EOMONTH(Table1[[#This Row],[Credit Date]],-1)+1</f>
        <v>42461</v>
      </c>
      <c r="C1738" t="str">
        <f>CONCATENATE(Table1[[#This Row],[Issuer Last Name]],", ",Table1[[#This Row],[Issuer First Name]])</f>
        <v>No. 087, Employee</v>
      </c>
      <c r="D1738" t="str">
        <f>CONCATENATE(Table1[[#This Row],[Approver Last Name]],", ",Table1[[#This Row],[Approver First Name]])</f>
        <v>No. 087, Employee</v>
      </c>
      <c r="E1738" t="str">
        <f>CONCATENATE(Table1[[#This Row],[Customer Last Name]],", ",Table1[[#This Row],[Customer First Name]])</f>
        <v>No. 11635, Client</v>
      </c>
      <c r="F17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8" t="str">
        <f>IF(Table1[[#This Row],[Transaction Type]]="Maintenance","Non-Sales","Sales")</f>
        <v>Non-Sales</v>
      </c>
      <c r="H1738">
        <f>IF(Table1[[#This Row],[Quarter]]="q2",1,"")</f>
        <v>1</v>
      </c>
      <c r="I1738" t="str">
        <f>IF(Table1[[#This Row],[Quarter]]="q3",1,"")</f>
        <v/>
      </c>
      <c r="J1738">
        <f>IF(Table1[[#This Row],[Quarter]]="Q2",Table1[[#This Row],[Credit Amount]],"")</f>
        <v>-411.89</v>
      </c>
      <c r="K1738" t="str">
        <f>IF(Table1[[#This Row],[Quarter]]="Q3",Table1[[#This Row],[Credit Amount]],"")</f>
        <v/>
      </c>
      <c r="L1738" t="str">
        <f>IF(Table1[[#This Row],[Transaction Type]]="Upgrade",Table1[[#This Row],[Credit Amount]],IF(Table1[[#This Row],[Transaction Type]]="Activation",Table1[[#This Row],[Credit Amount]],""))</f>
        <v/>
      </c>
      <c r="M1738">
        <f>IF(Table1[[#This Row],[Transaction Type]]="Maintenance",Table1[[#This Row],[Credit Amount]],"")</f>
        <v>-411.89</v>
      </c>
      <c r="N1738">
        <v>10087</v>
      </c>
      <c r="O1738" t="s">
        <v>2489</v>
      </c>
      <c r="P1738" t="s">
        <v>2576</v>
      </c>
      <c r="Q1738" t="s">
        <v>2340</v>
      </c>
      <c r="R1738">
        <v>10087</v>
      </c>
      <c r="S1738" t="s">
        <v>2489</v>
      </c>
      <c r="T1738" t="s">
        <v>2576</v>
      </c>
      <c r="U1738" t="s">
        <v>2340</v>
      </c>
      <c r="V1738" t="s">
        <v>132</v>
      </c>
      <c r="W1738">
        <v>100002634</v>
      </c>
      <c r="X1738">
        <v>8005551635</v>
      </c>
      <c r="Y1738" t="s">
        <v>2595</v>
      </c>
      <c r="Z1738" t="s">
        <v>4230</v>
      </c>
      <c r="AA1738" s="13">
        <v>-411.89</v>
      </c>
      <c r="AB1738" s="14">
        <v>42471</v>
      </c>
      <c r="AC1738" t="s">
        <v>36</v>
      </c>
    </row>
    <row r="1739" spans="1:29" x14ac:dyDescent="0.25">
      <c r="A1739" t="str">
        <f>CONCATENATE("Q",ROUNDUP(MONTH(Table1[[#This Row],[Month]])/3,0))</f>
        <v>Q2</v>
      </c>
      <c r="B1739" s="14">
        <f>EOMONTH(Table1[[#This Row],[Credit Date]],-1)+1</f>
        <v>42461</v>
      </c>
      <c r="C1739" t="str">
        <f>CONCATENATE(Table1[[#This Row],[Issuer Last Name]],", ",Table1[[#This Row],[Issuer First Name]])</f>
        <v>No. 087, Employee</v>
      </c>
      <c r="D1739" t="str">
        <f>CONCATENATE(Table1[[#This Row],[Approver Last Name]],", ",Table1[[#This Row],[Approver First Name]])</f>
        <v>No. 087, Employee</v>
      </c>
      <c r="E1739" t="str">
        <f>CONCATENATE(Table1[[#This Row],[Customer Last Name]],", ",Table1[[#This Row],[Customer First Name]])</f>
        <v>No. 12545, Client</v>
      </c>
      <c r="F17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39" t="str">
        <f>IF(Table1[[#This Row],[Transaction Type]]="Maintenance","Non-Sales","Sales")</f>
        <v>Non-Sales</v>
      </c>
      <c r="H1739">
        <f>IF(Table1[[#This Row],[Quarter]]="q2",1,"")</f>
        <v>1</v>
      </c>
      <c r="I1739" t="str">
        <f>IF(Table1[[#This Row],[Quarter]]="q3",1,"")</f>
        <v/>
      </c>
      <c r="J1739">
        <f>IF(Table1[[#This Row],[Quarter]]="Q2",Table1[[#This Row],[Credit Amount]],"")</f>
        <v>-285.38</v>
      </c>
      <c r="K1739" t="str">
        <f>IF(Table1[[#This Row],[Quarter]]="Q3",Table1[[#This Row],[Credit Amount]],"")</f>
        <v/>
      </c>
      <c r="L1739" t="str">
        <f>IF(Table1[[#This Row],[Transaction Type]]="Upgrade",Table1[[#This Row],[Credit Amount]],IF(Table1[[#This Row],[Transaction Type]]="Activation",Table1[[#This Row],[Credit Amount]],""))</f>
        <v/>
      </c>
      <c r="M1739">
        <f>IF(Table1[[#This Row],[Transaction Type]]="Maintenance",Table1[[#This Row],[Credit Amount]],"")</f>
        <v>-285.38</v>
      </c>
      <c r="N1739">
        <v>10087</v>
      </c>
      <c r="O1739" t="s">
        <v>2489</v>
      </c>
      <c r="P1739" t="s">
        <v>2576</v>
      </c>
      <c r="Q1739" t="s">
        <v>2340</v>
      </c>
      <c r="R1739">
        <v>10087</v>
      </c>
      <c r="S1739" t="s">
        <v>2489</v>
      </c>
      <c r="T1739" t="s">
        <v>2576</v>
      </c>
      <c r="U1739" t="s">
        <v>2340</v>
      </c>
      <c r="V1739" t="s">
        <v>132</v>
      </c>
      <c r="W1739">
        <v>100003544</v>
      </c>
      <c r="X1739">
        <v>8005552545</v>
      </c>
      <c r="Y1739" t="s">
        <v>2595</v>
      </c>
      <c r="Z1739" t="s">
        <v>5140</v>
      </c>
      <c r="AA1739" s="13">
        <v>-285.38</v>
      </c>
      <c r="AB1739" s="14">
        <v>42474</v>
      </c>
      <c r="AC1739" t="s">
        <v>36</v>
      </c>
    </row>
    <row r="1740" spans="1:29" x14ac:dyDescent="0.25">
      <c r="A1740" t="str">
        <f>CONCATENATE("Q",ROUNDUP(MONTH(Table1[[#This Row],[Month]])/3,0))</f>
        <v>Q2</v>
      </c>
      <c r="B1740" s="14">
        <f>EOMONTH(Table1[[#This Row],[Credit Date]],-1)+1</f>
        <v>42461</v>
      </c>
      <c r="C1740" t="str">
        <f>CONCATENATE(Table1[[#This Row],[Issuer Last Name]],", ",Table1[[#This Row],[Issuer First Name]])</f>
        <v>No. 087, Employee</v>
      </c>
      <c r="D1740" t="str">
        <f>CONCATENATE(Table1[[#This Row],[Approver Last Name]],", ",Table1[[#This Row],[Approver First Name]])</f>
        <v>No. 087, Employee</v>
      </c>
      <c r="E1740" t="str">
        <f>CONCATENATE(Table1[[#This Row],[Customer Last Name]],", ",Table1[[#This Row],[Customer First Name]])</f>
        <v>No. 13869, Client</v>
      </c>
      <c r="F17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0" t="str">
        <f>IF(Table1[[#This Row],[Transaction Type]]="Maintenance","Non-Sales","Sales")</f>
        <v>Non-Sales</v>
      </c>
      <c r="H1740">
        <f>IF(Table1[[#This Row],[Quarter]]="q2",1,"")</f>
        <v>1</v>
      </c>
      <c r="I1740" t="str">
        <f>IF(Table1[[#This Row],[Quarter]]="q3",1,"")</f>
        <v/>
      </c>
      <c r="J1740">
        <f>IF(Table1[[#This Row],[Quarter]]="Q2",Table1[[#This Row],[Credit Amount]],"")</f>
        <v>-128.35</v>
      </c>
      <c r="K1740" t="str">
        <f>IF(Table1[[#This Row],[Quarter]]="Q3",Table1[[#This Row],[Credit Amount]],"")</f>
        <v/>
      </c>
      <c r="L1740" t="str">
        <f>IF(Table1[[#This Row],[Transaction Type]]="Upgrade",Table1[[#This Row],[Credit Amount]],IF(Table1[[#This Row],[Transaction Type]]="Activation",Table1[[#This Row],[Credit Amount]],""))</f>
        <v/>
      </c>
      <c r="M1740">
        <f>IF(Table1[[#This Row],[Transaction Type]]="Maintenance",Table1[[#This Row],[Credit Amount]],"")</f>
        <v>-128.35</v>
      </c>
      <c r="N1740">
        <v>10087</v>
      </c>
      <c r="O1740" t="s">
        <v>2489</v>
      </c>
      <c r="P1740" t="s">
        <v>2576</v>
      </c>
      <c r="Q1740" t="s">
        <v>2340</v>
      </c>
      <c r="R1740">
        <v>10087</v>
      </c>
      <c r="S1740" t="s">
        <v>2489</v>
      </c>
      <c r="T1740" t="s">
        <v>2576</v>
      </c>
      <c r="U1740" t="s">
        <v>2340</v>
      </c>
      <c r="V1740" t="s">
        <v>132</v>
      </c>
      <c r="W1740">
        <v>100004868</v>
      </c>
      <c r="X1740">
        <v>8005553869</v>
      </c>
      <c r="Y1740" t="s">
        <v>2595</v>
      </c>
      <c r="Z1740" t="s">
        <v>6457</v>
      </c>
      <c r="AA1740" s="13">
        <v>-128.35</v>
      </c>
      <c r="AB1740" s="14">
        <v>42474</v>
      </c>
      <c r="AC1740" t="s">
        <v>36</v>
      </c>
    </row>
    <row r="1741" spans="1:29" x14ac:dyDescent="0.25">
      <c r="A1741" t="str">
        <f>CONCATENATE("Q",ROUNDUP(MONTH(Table1[[#This Row],[Month]])/3,0))</f>
        <v>Q2</v>
      </c>
      <c r="B1741" s="14">
        <f>EOMONTH(Table1[[#This Row],[Credit Date]],-1)+1</f>
        <v>42461</v>
      </c>
      <c r="C1741" t="str">
        <f>CONCATENATE(Table1[[#This Row],[Issuer Last Name]],", ",Table1[[#This Row],[Issuer First Name]])</f>
        <v>No. 087, Employee</v>
      </c>
      <c r="D1741" t="str">
        <f>CONCATENATE(Table1[[#This Row],[Approver Last Name]],", ",Table1[[#This Row],[Approver First Name]])</f>
        <v>No. 087, Employee</v>
      </c>
      <c r="E1741" t="str">
        <f>CONCATENATE(Table1[[#This Row],[Customer Last Name]],", ",Table1[[#This Row],[Customer First Name]])</f>
        <v>No. 11555, Client</v>
      </c>
      <c r="F17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1" t="str">
        <f>IF(Table1[[#This Row],[Transaction Type]]="Maintenance","Non-Sales","Sales")</f>
        <v>Non-Sales</v>
      </c>
      <c r="H1741">
        <f>IF(Table1[[#This Row],[Quarter]]="q2",1,"")</f>
        <v>1</v>
      </c>
      <c r="I1741" t="str">
        <f>IF(Table1[[#This Row],[Quarter]]="q3",1,"")</f>
        <v/>
      </c>
      <c r="J1741">
        <f>IF(Table1[[#This Row],[Quarter]]="Q2",Table1[[#This Row],[Credit Amount]],"")</f>
        <v>-350.14</v>
      </c>
      <c r="K1741" t="str">
        <f>IF(Table1[[#This Row],[Quarter]]="Q3",Table1[[#This Row],[Credit Amount]],"")</f>
        <v/>
      </c>
      <c r="L1741" t="str">
        <f>IF(Table1[[#This Row],[Transaction Type]]="Upgrade",Table1[[#This Row],[Credit Amount]],IF(Table1[[#This Row],[Transaction Type]]="Activation",Table1[[#This Row],[Credit Amount]],""))</f>
        <v/>
      </c>
      <c r="M1741">
        <f>IF(Table1[[#This Row],[Transaction Type]]="Maintenance",Table1[[#This Row],[Credit Amount]],"")</f>
        <v>-350.14</v>
      </c>
      <c r="N1741">
        <v>10087</v>
      </c>
      <c r="O1741" t="s">
        <v>2489</v>
      </c>
      <c r="P1741" t="s">
        <v>2576</v>
      </c>
      <c r="Q1741" t="s">
        <v>2340</v>
      </c>
      <c r="R1741">
        <v>10087</v>
      </c>
      <c r="S1741" t="s">
        <v>2489</v>
      </c>
      <c r="T1741" t="s">
        <v>2576</v>
      </c>
      <c r="U1741" t="s">
        <v>2340</v>
      </c>
      <c r="V1741" t="s">
        <v>132</v>
      </c>
      <c r="W1741">
        <v>100002554</v>
      </c>
      <c r="X1741">
        <v>8005551555</v>
      </c>
      <c r="Y1741" t="s">
        <v>2595</v>
      </c>
      <c r="Z1741" t="s">
        <v>4150</v>
      </c>
      <c r="AA1741" s="13">
        <v>-350.14</v>
      </c>
      <c r="AB1741" s="14">
        <v>42483</v>
      </c>
      <c r="AC1741" t="s">
        <v>36</v>
      </c>
    </row>
    <row r="1742" spans="1:29" x14ac:dyDescent="0.25">
      <c r="A1742" t="str">
        <f>CONCATENATE("Q",ROUNDUP(MONTH(Table1[[#This Row],[Month]])/3,0))</f>
        <v>Q2</v>
      </c>
      <c r="B1742" s="14">
        <f>EOMONTH(Table1[[#This Row],[Credit Date]],-1)+1</f>
        <v>42491</v>
      </c>
      <c r="C1742" t="str">
        <f>CONCATENATE(Table1[[#This Row],[Issuer Last Name]],", ",Table1[[#This Row],[Issuer First Name]])</f>
        <v>No. 087, Employee</v>
      </c>
      <c r="D1742" t="str">
        <f>CONCATENATE(Table1[[#This Row],[Approver Last Name]],", ",Table1[[#This Row],[Approver First Name]])</f>
        <v>No. 087, Employee</v>
      </c>
      <c r="E1742" t="str">
        <f>CONCATENATE(Table1[[#This Row],[Customer Last Name]],", ",Table1[[#This Row],[Customer First Name]])</f>
        <v>No. 11942, Client</v>
      </c>
      <c r="F17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2" t="str">
        <f>IF(Table1[[#This Row],[Transaction Type]]="Maintenance","Non-Sales","Sales")</f>
        <v>Non-Sales</v>
      </c>
      <c r="H1742">
        <f>IF(Table1[[#This Row],[Quarter]]="q2",1,"")</f>
        <v>1</v>
      </c>
      <c r="I1742" t="str">
        <f>IF(Table1[[#This Row],[Quarter]]="q3",1,"")</f>
        <v/>
      </c>
      <c r="J1742">
        <f>IF(Table1[[#This Row],[Quarter]]="Q2",Table1[[#This Row],[Credit Amount]],"")</f>
        <v>-273.97000000000003</v>
      </c>
      <c r="K1742" t="str">
        <f>IF(Table1[[#This Row],[Quarter]]="Q3",Table1[[#This Row],[Credit Amount]],"")</f>
        <v/>
      </c>
      <c r="L1742" t="str">
        <f>IF(Table1[[#This Row],[Transaction Type]]="Upgrade",Table1[[#This Row],[Credit Amount]],IF(Table1[[#This Row],[Transaction Type]]="Activation",Table1[[#This Row],[Credit Amount]],""))</f>
        <v/>
      </c>
      <c r="M1742">
        <f>IF(Table1[[#This Row],[Transaction Type]]="Maintenance",Table1[[#This Row],[Credit Amount]],"")</f>
        <v>-273.97000000000003</v>
      </c>
      <c r="N1742">
        <v>10087</v>
      </c>
      <c r="O1742" t="s">
        <v>2489</v>
      </c>
      <c r="P1742" t="s">
        <v>2576</v>
      </c>
      <c r="Q1742" t="s">
        <v>2340</v>
      </c>
      <c r="R1742">
        <v>10087</v>
      </c>
      <c r="S1742" t="s">
        <v>2489</v>
      </c>
      <c r="T1742" t="s">
        <v>2576</v>
      </c>
      <c r="U1742" t="s">
        <v>2340</v>
      </c>
      <c r="V1742" t="s">
        <v>132</v>
      </c>
      <c r="W1742">
        <v>100002941</v>
      </c>
      <c r="X1742">
        <v>8005551942</v>
      </c>
      <c r="Y1742" t="s">
        <v>2595</v>
      </c>
      <c r="Z1742" t="s">
        <v>4537</v>
      </c>
      <c r="AA1742" s="13">
        <v>-273.97000000000003</v>
      </c>
      <c r="AB1742" s="14">
        <v>42500</v>
      </c>
      <c r="AC1742" t="s">
        <v>36</v>
      </c>
    </row>
    <row r="1743" spans="1:29" x14ac:dyDescent="0.25">
      <c r="A1743" t="str">
        <f>CONCATENATE("Q",ROUNDUP(MONTH(Table1[[#This Row],[Month]])/3,0))</f>
        <v>Q2</v>
      </c>
      <c r="B1743" s="14">
        <f>EOMONTH(Table1[[#This Row],[Credit Date]],-1)+1</f>
        <v>42522</v>
      </c>
      <c r="C1743" t="str">
        <f>CONCATENATE(Table1[[#This Row],[Issuer Last Name]],", ",Table1[[#This Row],[Issuer First Name]])</f>
        <v>No. 087, Employee</v>
      </c>
      <c r="D1743" t="str">
        <f>CONCATENATE(Table1[[#This Row],[Approver Last Name]],", ",Table1[[#This Row],[Approver First Name]])</f>
        <v>No. 087, Employee</v>
      </c>
      <c r="E1743" t="str">
        <f>CONCATENATE(Table1[[#This Row],[Customer Last Name]],", ",Table1[[#This Row],[Customer First Name]])</f>
        <v>No. 11592, Client</v>
      </c>
      <c r="F17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3" t="str">
        <f>IF(Table1[[#This Row],[Transaction Type]]="Maintenance","Non-Sales","Sales")</f>
        <v>Non-Sales</v>
      </c>
      <c r="H1743">
        <f>IF(Table1[[#This Row],[Quarter]]="q2",1,"")</f>
        <v>1</v>
      </c>
      <c r="I1743" t="str">
        <f>IF(Table1[[#This Row],[Quarter]]="q3",1,"")</f>
        <v/>
      </c>
      <c r="J1743">
        <f>IF(Table1[[#This Row],[Quarter]]="Q2",Table1[[#This Row],[Credit Amount]],"")</f>
        <v>-496.42</v>
      </c>
      <c r="K1743" t="str">
        <f>IF(Table1[[#This Row],[Quarter]]="Q3",Table1[[#This Row],[Credit Amount]],"")</f>
        <v/>
      </c>
      <c r="L1743" t="str">
        <f>IF(Table1[[#This Row],[Transaction Type]]="Upgrade",Table1[[#This Row],[Credit Amount]],IF(Table1[[#This Row],[Transaction Type]]="Activation",Table1[[#This Row],[Credit Amount]],""))</f>
        <v/>
      </c>
      <c r="M1743">
        <f>IF(Table1[[#This Row],[Transaction Type]]="Maintenance",Table1[[#This Row],[Credit Amount]],"")</f>
        <v>-496.42</v>
      </c>
      <c r="N1743">
        <v>10087</v>
      </c>
      <c r="O1743" t="s">
        <v>2489</v>
      </c>
      <c r="P1743" t="s">
        <v>2576</v>
      </c>
      <c r="Q1743" t="s">
        <v>2340</v>
      </c>
      <c r="R1743">
        <v>10087</v>
      </c>
      <c r="S1743" t="s">
        <v>2489</v>
      </c>
      <c r="T1743" t="s">
        <v>2576</v>
      </c>
      <c r="U1743" t="s">
        <v>2340</v>
      </c>
      <c r="V1743" t="s">
        <v>132</v>
      </c>
      <c r="W1743">
        <v>100002591</v>
      </c>
      <c r="X1743">
        <v>8005551592</v>
      </c>
      <c r="Y1743" t="s">
        <v>2595</v>
      </c>
      <c r="Z1743" t="s">
        <v>4187</v>
      </c>
      <c r="AA1743" s="13">
        <v>-496.42</v>
      </c>
      <c r="AB1743" s="14">
        <v>42527</v>
      </c>
      <c r="AC1743" t="s">
        <v>36</v>
      </c>
    </row>
    <row r="1744" spans="1:29" x14ac:dyDescent="0.25">
      <c r="A1744" t="str">
        <f>CONCATENATE("Q",ROUNDUP(MONTH(Table1[[#This Row],[Month]])/3,0))</f>
        <v>Q2</v>
      </c>
      <c r="B1744" s="14">
        <f>EOMONTH(Table1[[#This Row],[Credit Date]],-1)+1</f>
        <v>42522</v>
      </c>
      <c r="C1744" t="str">
        <f>CONCATENATE(Table1[[#This Row],[Issuer Last Name]],", ",Table1[[#This Row],[Issuer First Name]])</f>
        <v>No. 087, Employee</v>
      </c>
      <c r="D1744" t="str">
        <f>CONCATENATE(Table1[[#This Row],[Approver Last Name]],", ",Table1[[#This Row],[Approver First Name]])</f>
        <v>No. 087, Employee</v>
      </c>
      <c r="E1744" t="str">
        <f>CONCATENATE(Table1[[#This Row],[Customer Last Name]],", ",Table1[[#This Row],[Customer First Name]])</f>
        <v>No. 10831, Client</v>
      </c>
      <c r="F17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4" t="str">
        <f>IF(Table1[[#This Row],[Transaction Type]]="Maintenance","Non-Sales","Sales")</f>
        <v>Sales</v>
      </c>
      <c r="H1744">
        <f>IF(Table1[[#This Row],[Quarter]]="q2",1,"")</f>
        <v>1</v>
      </c>
      <c r="I1744" t="str">
        <f>IF(Table1[[#This Row],[Quarter]]="q3",1,"")</f>
        <v/>
      </c>
      <c r="J1744">
        <f>IF(Table1[[#This Row],[Quarter]]="Q2",Table1[[#This Row],[Credit Amount]],"")</f>
        <v>-379.28</v>
      </c>
      <c r="K1744" t="str">
        <f>IF(Table1[[#This Row],[Quarter]]="Q3",Table1[[#This Row],[Credit Amount]],"")</f>
        <v/>
      </c>
      <c r="L1744">
        <f>IF(Table1[[#This Row],[Transaction Type]]="Upgrade",Table1[[#This Row],[Credit Amount]],IF(Table1[[#This Row],[Transaction Type]]="Activation",Table1[[#This Row],[Credit Amount]],""))</f>
        <v>-379.28</v>
      </c>
      <c r="M1744" t="str">
        <f>IF(Table1[[#This Row],[Transaction Type]]="Maintenance",Table1[[#This Row],[Credit Amount]],"")</f>
        <v/>
      </c>
      <c r="N1744">
        <v>10087</v>
      </c>
      <c r="O1744" t="s">
        <v>2489</v>
      </c>
      <c r="P1744" t="s">
        <v>2576</v>
      </c>
      <c r="Q1744" t="s">
        <v>2340</v>
      </c>
      <c r="R1744">
        <v>10087</v>
      </c>
      <c r="S1744" t="s">
        <v>2489</v>
      </c>
      <c r="T1744" t="s">
        <v>2576</v>
      </c>
      <c r="U1744" t="s">
        <v>2340</v>
      </c>
      <c r="V1744" t="s">
        <v>132</v>
      </c>
      <c r="W1744">
        <v>100001830</v>
      </c>
      <c r="X1744">
        <v>8005550831</v>
      </c>
      <c r="Y1744" t="s">
        <v>2595</v>
      </c>
      <c r="Z1744" t="s">
        <v>3426</v>
      </c>
      <c r="AA1744" s="13">
        <v>-379.28</v>
      </c>
      <c r="AB1744" s="14">
        <v>42536</v>
      </c>
      <c r="AC1744" t="s">
        <v>35</v>
      </c>
    </row>
    <row r="1745" spans="1:29" x14ac:dyDescent="0.25">
      <c r="A1745" t="str">
        <f>CONCATENATE("Q",ROUNDUP(MONTH(Table1[[#This Row],[Month]])/3,0))</f>
        <v>Q2</v>
      </c>
      <c r="B1745" s="14">
        <f>EOMONTH(Table1[[#This Row],[Credit Date]],-1)+1</f>
        <v>42522</v>
      </c>
      <c r="C1745" t="str">
        <f>CONCATENATE(Table1[[#This Row],[Issuer Last Name]],", ",Table1[[#This Row],[Issuer First Name]])</f>
        <v>No. 087, Employee</v>
      </c>
      <c r="D1745" t="str">
        <f>CONCATENATE(Table1[[#This Row],[Approver Last Name]],", ",Table1[[#This Row],[Approver First Name]])</f>
        <v>No. 087, Employee</v>
      </c>
      <c r="E1745" t="str">
        <f>CONCATENATE(Table1[[#This Row],[Customer Last Name]],", ",Table1[[#This Row],[Customer First Name]])</f>
        <v>No. 10117, Client</v>
      </c>
      <c r="F17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5" t="str">
        <f>IF(Table1[[#This Row],[Transaction Type]]="Maintenance","Non-Sales","Sales")</f>
        <v>Non-Sales</v>
      </c>
      <c r="H1745">
        <f>IF(Table1[[#This Row],[Quarter]]="q2",1,"")</f>
        <v>1</v>
      </c>
      <c r="I1745" t="str">
        <f>IF(Table1[[#This Row],[Quarter]]="q3",1,"")</f>
        <v/>
      </c>
      <c r="J1745">
        <f>IF(Table1[[#This Row],[Quarter]]="Q2",Table1[[#This Row],[Credit Amount]],"")</f>
        <v>-351.02</v>
      </c>
      <c r="K1745" t="str">
        <f>IF(Table1[[#This Row],[Quarter]]="Q3",Table1[[#This Row],[Credit Amount]],"")</f>
        <v/>
      </c>
      <c r="L1745" t="str">
        <f>IF(Table1[[#This Row],[Transaction Type]]="Upgrade",Table1[[#This Row],[Credit Amount]],IF(Table1[[#This Row],[Transaction Type]]="Activation",Table1[[#This Row],[Credit Amount]],""))</f>
        <v/>
      </c>
      <c r="M1745">
        <f>IF(Table1[[#This Row],[Transaction Type]]="Maintenance",Table1[[#This Row],[Credit Amount]],"")</f>
        <v>-351.02</v>
      </c>
      <c r="N1745">
        <v>10087</v>
      </c>
      <c r="O1745" t="s">
        <v>2489</v>
      </c>
      <c r="P1745" t="s">
        <v>2576</v>
      </c>
      <c r="Q1745" t="s">
        <v>2340</v>
      </c>
      <c r="R1745">
        <v>10087</v>
      </c>
      <c r="S1745" t="s">
        <v>2489</v>
      </c>
      <c r="T1745" t="s">
        <v>2576</v>
      </c>
      <c r="U1745" t="s">
        <v>2340</v>
      </c>
      <c r="V1745" t="s">
        <v>132</v>
      </c>
      <c r="W1745">
        <v>100001116</v>
      </c>
      <c r="X1745">
        <v>8005550117</v>
      </c>
      <c r="Y1745" t="s">
        <v>2595</v>
      </c>
      <c r="Z1745" t="s">
        <v>2712</v>
      </c>
      <c r="AA1745" s="13">
        <v>-351.02</v>
      </c>
      <c r="AB1745" s="14">
        <v>42545</v>
      </c>
      <c r="AC1745" t="s">
        <v>36</v>
      </c>
    </row>
    <row r="1746" spans="1:29" x14ac:dyDescent="0.25">
      <c r="A1746" t="str">
        <f>CONCATENATE("Q",ROUNDUP(MONTH(Table1[[#This Row],[Month]])/3,0))</f>
        <v>Q2</v>
      </c>
      <c r="B1746" s="14">
        <f>EOMONTH(Table1[[#This Row],[Credit Date]],-1)+1</f>
        <v>42522</v>
      </c>
      <c r="C1746" t="str">
        <f>CONCATENATE(Table1[[#This Row],[Issuer Last Name]],", ",Table1[[#This Row],[Issuer First Name]])</f>
        <v>No. 087, Employee</v>
      </c>
      <c r="D1746" t="str">
        <f>CONCATENATE(Table1[[#This Row],[Approver Last Name]],", ",Table1[[#This Row],[Approver First Name]])</f>
        <v>No. 087, Employee</v>
      </c>
      <c r="E1746" t="str">
        <f>CONCATENATE(Table1[[#This Row],[Customer Last Name]],", ",Table1[[#This Row],[Customer First Name]])</f>
        <v>No. 13095, Client</v>
      </c>
      <c r="F17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6" t="str">
        <f>IF(Table1[[#This Row],[Transaction Type]]="Maintenance","Non-Sales","Sales")</f>
        <v>Non-Sales</v>
      </c>
      <c r="H1746">
        <f>IF(Table1[[#This Row],[Quarter]]="q2",1,"")</f>
        <v>1</v>
      </c>
      <c r="I1746" t="str">
        <f>IF(Table1[[#This Row],[Quarter]]="q3",1,"")</f>
        <v/>
      </c>
      <c r="J1746">
        <f>IF(Table1[[#This Row],[Quarter]]="Q2",Table1[[#This Row],[Credit Amount]],"")</f>
        <v>-431.21</v>
      </c>
      <c r="K1746" t="str">
        <f>IF(Table1[[#This Row],[Quarter]]="Q3",Table1[[#This Row],[Credit Amount]],"")</f>
        <v/>
      </c>
      <c r="L1746" t="str">
        <f>IF(Table1[[#This Row],[Transaction Type]]="Upgrade",Table1[[#This Row],[Credit Amount]],IF(Table1[[#This Row],[Transaction Type]]="Activation",Table1[[#This Row],[Credit Amount]],""))</f>
        <v/>
      </c>
      <c r="M1746">
        <f>IF(Table1[[#This Row],[Transaction Type]]="Maintenance",Table1[[#This Row],[Credit Amount]],"")</f>
        <v>-431.21</v>
      </c>
      <c r="N1746">
        <v>10087</v>
      </c>
      <c r="O1746" t="s">
        <v>2489</v>
      </c>
      <c r="P1746" t="s">
        <v>2576</v>
      </c>
      <c r="Q1746" t="s">
        <v>2340</v>
      </c>
      <c r="R1746">
        <v>10087</v>
      </c>
      <c r="S1746" t="s">
        <v>2489</v>
      </c>
      <c r="T1746" t="s">
        <v>2576</v>
      </c>
      <c r="U1746" t="s">
        <v>2340</v>
      </c>
      <c r="V1746" t="s">
        <v>132</v>
      </c>
      <c r="W1746">
        <v>100004094</v>
      </c>
      <c r="X1746">
        <v>8005553095</v>
      </c>
      <c r="Y1746" t="s">
        <v>2595</v>
      </c>
      <c r="Z1746" t="s">
        <v>5683</v>
      </c>
      <c r="AA1746" s="13">
        <v>-431.21</v>
      </c>
      <c r="AB1746" s="14">
        <v>42546</v>
      </c>
      <c r="AC1746" t="s">
        <v>36</v>
      </c>
    </row>
    <row r="1747" spans="1:29" x14ac:dyDescent="0.25">
      <c r="A1747" t="str">
        <f>CONCATENATE("Q",ROUNDUP(MONTH(Table1[[#This Row],[Month]])/3,0))</f>
        <v>Q3</v>
      </c>
      <c r="B1747" s="14">
        <f>EOMONTH(Table1[[#This Row],[Credit Date]],-1)+1</f>
        <v>42552</v>
      </c>
      <c r="C1747" t="str">
        <f>CONCATENATE(Table1[[#This Row],[Issuer Last Name]],", ",Table1[[#This Row],[Issuer First Name]])</f>
        <v>No. 087, Employee</v>
      </c>
      <c r="D1747" t="str">
        <f>CONCATENATE(Table1[[#This Row],[Approver Last Name]],", ",Table1[[#This Row],[Approver First Name]])</f>
        <v>No. 087, Employee</v>
      </c>
      <c r="E1747" t="str">
        <f>CONCATENATE(Table1[[#This Row],[Customer Last Name]],", ",Table1[[#This Row],[Customer First Name]])</f>
        <v>No. 13034, Client</v>
      </c>
      <c r="F17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7" t="str">
        <f>IF(Table1[[#This Row],[Transaction Type]]="Maintenance","Non-Sales","Sales")</f>
        <v>Non-Sales</v>
      </c>
      <c r="H1747" t="str">
        <f>IF(Table1[[#This Row],[Quarter]]="q2",1,"")</f>
        <v/>
      </c>
      <c r="I1747">
        <f>IF(Table1[[#This Row],[Quarter]]="q3",1,"")</f>
        <v>1</v>
      </c>
      <c r="J1747" t="str">
        <f>IF(Table1[[#This Row],[Quarter]]="Q2",Table1[[#This Row],[Credit Amount]],"")</f>
        <v/>
      </c>
      <c r="K1747">
        <f>IF(Table1[[#This Row],[Quarter]]="Q3",Table1[[#This Row],[Credit Amount]],"")</f>
        <v>-428.77</v>
      </c>
      <c r="L1747" t="str">
        <f>IF(Table1[[#This Row],[Transaction Type]]="Upgrade",Table1[[#This Row],[Credit Amount]],IF(Table1[[#This Row],[Transaction Type]]="Activation",Table1[[#This Row],[Credit Amount]],""))</f>
        <v/>
      </c>
      <c r="M1747">
        <f>IF(Table1[[#This Row],[Transaction Type]]="Maintenance",Table1[[#This Row],[Credit Amount]],"")</f>
        <v>-428.77</v>
      </c>
      <c r="N1747">
        <v>10087</v>
      </c>
      <c r="O1747" t="s">
        <v>2489</v>
      </c>
      <c r="P1747" t="s">
        <v>2576</v>
      </c>
      <c r="Q1747" t="s">
        <v>2340</v>
      </c>
      <c r="R1747">
        <v>10087</v>
      </c>
      <c r="S1747" t="s">
        <v>2489</v>
      </c>
      <c r="T1747" t="s">
        <v>2576</v>
      </c>
      <c r="U1747" t="s">
        <v>2340</v>
      </c>
      <c r="V1747" t="s">
        <v>132</v>
      </c>
      <c r="W1747">
        <v>100004033</v>
      </c>
      <c r="X1747">
        <v>8005553034</v>
      </c>
      <c r="Y1747" t="s">
        <v>2595</v>
      </c>
      <c r="Z1747" t="s">
        <v>5622</v>
      </c>
      <c r="AA1747" s="13">
        <v>-428.77</v>
      </c>
      <c r="AB1747" s="14">
        <v>42552</v>
      </c>
      <c r="AC1747" t="s">
        <v>36</v>
      </c>
    </row>
    <row r="1748" spans="1:29" x14ac:dyDescent="0.25">
      <c r="A1748" t="str">
        <f>CONCATENATE("Q",ROUNDUP(MONTH(Table1[[#This Row],[Month]])/3,0))</f>
        <v>Q3</v>
      </c>
      <c r="B1748" s="14">
        <f>EOMONTH(Table1[[#This Row],[Credit Date]],-1)+1</f>
        <v>42552</v>
      </c>
      <c r="C1748" t="str">
        <f>CONCATENATE(Table1[[#This Row],[Issuer Last Name]],", ",Table1[[#This Row],[Issuer First Name]])</f>
        <v>No. 087, Employee</v>
      </c>
      <c r="D1748" t="str">
        <f>CONCATENATE(Table1[[#This Row],[Approver Last Name]],", ",Table1[[#This Row],[Approver First Name]])</f>
        <v>No. 087, Employee</v>
      </c>
      <c r="E1748" t="str">
        <f>CONCATENATE(Table1[[#This Row],[Customer Last Name]],", ",Table1[[#This Row],[Customer First Name]])</f>
        <v>No. 11706, Client</v>
      </c>
      <c r="F17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8" t="str">
        <f>IF(Table1[[#This Row],[Transaction Type]]="Maintenance","Non-Sales","Sales")</f>
        <v>Non-Sales</v>
      </c>
      <c r="H1748" t="str">
        <f>IF(Table1[[#This Row],[Quarter]]="q2",1,"")</f>
        <v/>
      </c>
      <c r="I1748">
        <f>IF(Table1[[#This Row],[Quarter]]="q3",1,"")</f>
        <v>1</v>
      </c>
      <c r="J1748" t="str">
        <f>IF(Table1[[#This Row],[Quarter]]="Q2",Table1[[#This Row],[Credit Amount]],"")</f>
        <v/>
      </c>
      <c r="K1748">
        <f>IF(Table1[[#This Row],[Quarter]]="Q3",Table1[[#This Row],[Credit Amount]],"")</f>
        <v>-442.03</v>
      </c>
      <c r="L1748" t="str">
        <f>IF(Table1[[#This Row],[Transaction Type]]="Upgrade",Table1[[#This Row],[Credit Amount]],IF(Table1[[#This Row],[Transaction Type]]="Activation",Table1[[#This Row],[Credit Amount]],""))</f>
        <v/>
      </c>
      <c r="M1748">
        <f>IF(Table1[[#This Row],[Transaction Type]]="Maintenance",Table1[[#This Row],[Credit Amount]],"")</f>
        <v>-442.03</v>
      </c>
      <c r="N1748">
        <v>10087</v>
      </c>
      <c r="O1748" t="s">
        <v>2489</v>
      </c>
      <c r="P1748" t="s">
        <v>2576</v>
      </c>
      <c r="Q1748" t="s">
        <v>2340</v>
      </c>
      <c r="R1748">
        <v>10087</v>
      </c>
      <c r="S1748" t="s">
        <v>2489</v>
      </c>
      <c r="T1748" t="s">
        <v>2576</v>
      </c>
      <c r="U1748" t="s">
        <v>2340</v>
      </c>
      <c r="V1748" t="s">
        <v>132</v>
      </c>
      <c r="W1748">
        <v>100002705</v>
      </c>
      <c r="X1748">
        <v>8005551706</v>
      </c>
      <c r="Y1748" t="s">
        <v>2595</v>
      </c>
      <c r="Z1748" t="s">
        <v>4301</v>
      </c>
      <c r="AA1748" s="13">
        <v>-442.03</v>
      </c>
      <c r="AB1748" s="14">
        <v>42556</v>
      </c>
      <c r="AC1748" t="s">
        <v>36</v>
      </c>
    </row>
    <row r="1749" spans="1:29" x14ac:dyDescent="0.25">
      <c r="A1749" t="str">
        <f>CONCATENATE("Q",ROUNDUP(MONTH(Table1[[#This Row],[Month]])/3,0))</f>
        <v>Q3</v>
      </c>
      <c r="B1749" s="14">
        <f>EOMONTH(Table1[[#This Row],[Credit Date]],-1)+1</f>
        <v>42552</v>
      </c>
      <c r="C1749" t="str">
        <f>CONCATENATE(Table1[[#This Row],[Issuer Last Name]],", ",Table1[[#This Row],[Issuer First Name]])</f>
        <v>No. 087, Employee</v>
      </c>
      <c r="D1749" t="str">
        <f>CONCATENATE(Table1[[#This Row],[Approver Last Name]],", ",Table1[[#This Row],[Approver First Name]])</f>
        <v>No. 087, Employee</v>
      </c>
      <c r="E1749" t="str">
        <f>CONCATENATE(Table1[[#This Row],[Customer Last Name]],", ",Table1[[#This Row],[Customer First Name]])</f>
        <v>No. 10635, Client</v>
      </c>
      <c r="F17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49" t="str">
        <f>IF(Table1[[#This Row],[Transaction Type]]="Maintenance","Non-Sales","Sales")</f>
        <v>Non-Sales</v>
      </c>
      <c r="H1749" t="str">
        <f>IF(Table1[[#This Row],[Quarter]]="q2",1,"")</f>
        <v/>
      </c>
      <c r="I1749">
        <f>IF(Table1[[#This Row],[Quarter]]="q3",1,"")</f>
        <v>1</v>
      </c>
      <c r="J1749" t="str">
        <f>IF(Table1[[#This Row],[Quarter]]="Q2",Table1[[#This Row],[Credit Amount]],"")</f>
        <v/>
      </c>
      <c r="K1749">
        <f>IF(Table1[[#This Row],[Quarter]]="Q3",Table1[[#This Row],[Credit Amount]],"")</f>
        <v>-222.06</v>
      </c>
      <c r="L1749" t="str">
        <f>IF(Table1[[#This Row],[Transaction Type]]="Upgrade",Table1[[#This Row],[Credit Amount]],IF(Table1[[#This Row],[Transaction Type]]="Activation",Table1[[#This Row],[Credit Amount]],""))</f>
        <v/>
      </c>
      <c r="M1749">
        <f>IF(Table1[[#This Row],[Transaction Type]]="Maintenance",Table1[[#This Row],[Credit Amount]],"")</f>
        <v>-222.06</v>
      </c>
      <c r="N1749">
        <v>10087</v>
      </c>
      <c r="O1749" t="s">
        <v>2489</v>
      </c>
      <c r="P1749" t="s">
        <v>2576</v>
      </c>
      <c r="Q1749" t="s">
        <v>2340</v>
      </c>
      <c r="R1749">
        <v>10087</v>
      </c>
      <c r="S1749" t="s">
        <v>2489</v>
      </c>
      <c r="T1749" t="s">
        <v>2576</v>
      </c>
      <c r="U1749" t="s">
        <v>2340</v>
      </c>
      <c r="V1749" t="s">
        <v>132</v>
      </c>
      <c r="W1749">
        <v>100001634</v>
      </c>
      <c r="X1749">
        <v>8005550635</v>
      </c>
      <c r="Y1749" t="s">
        <v>2595</v>
      </c>
      <c r="Z1749" t="s">
        <v>3230</v>
      </c>
      <c r="AA1749" s="13">
        <v>-222.06</v>
      </c>
      <c r="AB1749" s="14">
        <v>42561</v>
      </c>
      <c r="AC1749" t="s">
        <v>36</v>
      </c>
    </row>
    <row r="1750" spans="1:29" x14ac:dyDescent="0.25">
      <c r="A1750" t="str">
        <f>CONCATENATE("Q",ROUNDUP(MONTH(Table1[[#This Row],[Month]])/3,0))</f>
        <v>Q3</v>
      </c>
      <c r="B1750" s="14">
        <f>EOMONTH(Table1[[#This Row],[Credit Date]],-1)+1</f>
        <v>42552</v>
      </c>
      <c r="C1750" t="str">
        <f>CONCATENATE(Table1[[#This Row],[Issuer Last Name]],", ",Table1[[#This Row],[Issuer First Name]])</f>
        <v>No. 087, Employee</v>
      </c>
      <c r="D1750" t="str">
        <f>CONCATENATE(Table1[[#This Row],[Approver Last Name]],", ",Table1[[#This Row],[Approver First Name]])</f>
        <v>No. 087, Employee</v>
      </c>
      <c r="E1750" t="str">
        <f>CONCATENATE(Table1[[#This Row],[Customer Last Name]],", ",Table1[[#This Row],[Customer First Name]])</f>
        <v>No. 10797, Client</v>
      </c>
      <c r="F17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0" t="str">
        <f>IF(Table1[[#This Row],[Transaction Type]]="Maintenance","Non-Sales","Sales")</f>
        <v>Sales</v>
      </c>
      <c r="H1750" t="str">
        <f>IF(Table1[[#This Row],[Quarter]]="q2",1,"")</f>
        <v/>
      </c>
      <c r="I1750">
        <f>IF(Table1[[#This Row],[Quarter]]="q3",1,"")</f>
        <v>1</v>
      </c>
      <c r="J1750" t="str">
        <f>IF(Table1[[#This Row],[Quarter]]="Q2",Table1[[#This Row],[Credit Amount]],"")</f>
        <v/>
      </c>
      <c r="K1750">
        <f>IF(Table1[[#This Row],[Quarter]]="Q3",Table1[[#This Row],[Credit Amount]],"")</f>
        <v>-379.98</v>
      </c>
      <c r="L1750">
        <f>IF(Table1[[#This Row],[Transaction Type]]="Upgrade",Table1[[#This Row],[Credit Amount]],IF(Table1[[#This Row],[Transaction Type]]="Activation",Table1[[#This Row],[Credit Amount]],""))</f>
        <v>-379.98</v>
      </c>
      <c r="M1750" t="str">
        <f>IF(Table1[[#This Row],[Transaction Type]]="Maintenance",Table1[[#This Row],[Credit Amount]],"")</f>
        <v/>
      </c>
      <c r="N1750">
        <v>10087</v>
      </c>
      <c r="O1750" t="s">
        <v>2489</v>
      </c>
      <c r="P1750" t="s">
        <v>2576</v>
      </c>
      <c r="Q1750" t="s">
        <v>2340</v>
      </c>
      <c r="R1750">
        <v>10087</v>
      </c>
      <c r="S1750" t="s">
        <v>2489</v>
      </c>
      <c r="T1750" t="s">
        <v>2576</v>
      </c>
      <c r="U1750" t="s">
        <v>2340</v>
      </c>
      <c r="V1750" t="s">
        <v>132</v>
      </c>
      <c r="W1750">
        <v>100001796</v>
      </c>
      <c r="X1750">
        <v>8005550797</v>
      </c>
      <c r="Y1750" t="s">
        <v>2595</v>
      </c>
      <c r="Z1750" t="s">
        <v>3392</v>
      </c>
      <c r="AA1750" s="13">
        <v>-379.98</v>
      </c>
      <c r="AB1750" s="14">
        <v>42574</v>
      </c>
      <c r="AC1750" t="s">
        <v>37</v>
      </c>
    </row>
    <row r="1751" spans="1:29" x14ac:dyDescent="0.25">
      <c r="A1751" t="str">
        <f>CONCATENATE("Q",ROUNDUP(MONTH(Table1[[#This Row],[Month]])/3,0))</f>
        <v>Q3</v>
      </c>
      <c r="B1751" s="14">
        <f>EOMONTH(Table1[[#This Row],[Credit Date]],-1)+1</f>
        <v>42583</v>
      </c>
      <c r="C1751" t="str">
        <f>CONCATENATE(Table1[[#This Row],[Issuer Last Name]],", ",Table1[[#This Row],[Issuer First Name]])</f>
        <v>No. 087, Employee</v>
      </c>
      <c r="D1751" t="str">
        <f>CONCATENATE(Table1[[#This Row],[Approver Last Name]],", ",Table1[[#This Row],[Approver First Name]])</f>
        <v>No. 087, Employee</v>
      </c>
      <c r="E1751" t="str">
        <f>CONCATENATE(Table1[[#This Row],[Customer Last Name]],", ",Table1[[#This Row],[Customer First Name]])</f>
        <v>No. 11582, Client</v>
      </c>
      <c r="F17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1" t="str">
        <f>IF(Table1[[#This Row],[Transaction Type]]="Maintenance","Non-Sales","Sales")</f>
        <v>Non-Sales</v>
      </c>
      <c r="H1751" t="str">
        <f>IF(Table1[[#This Row],[Quarter]]="q2",1,"")</f>
        <v/>
      </c>
      <c r="I1751">
        <f>IF(Table1[[#This Row],[Quarter]]="q3",1,"")</f>
        <v>1</v>
      </c>
      <c r="J1751" t="str">
        <f>IF(Table1[[#This Row],[Quarter]]="Q2",Table1[[#This Row],[Credit Amount]],"")</f>
        <v/>
      </c>
      <c r="K1751">
        <f>IF(Table1[[#This Row],[Quarter]]="Q3",Table1[[#This Row],[Credit Amount]],"")</f>
        <v>-409.53</v>
      </c>
      <c r="L1751" t="str">
        <f>IF(Table1[[#This Row],[Transaction Type]]="Upgrade",Table1[[#This Row],[Credit Amount]],IF(Table1[[#This Row],[Transaction Type]]="Activation",Table1[[#This Row],[Credit Amount]],""))</f>
        <v/>
      </c>
      <c r="M1751">
        <f>IF(Table1[[#This Row],[Transaction Type]]="Maintenance",Table1[[#This Row],[Credit Amount]],"")</f>
        <v>-409.53</v>
      </c>
      <c r="N1751">
        <v>10087</v>
      </c>
      <c r="O1751" t="s">
        <v>2489</v>
      </c>
      <c r="P1751" t="s">
        <v>2576</v>
      </c>
      <c r="Q1751" t="s">
        <v>2340</v>
      </c>
      <c r="R1751">
        <v>10087</v>
      </c>
      <c r="S1751" t="s">
        <v>2489</v>
      </c>
      <c r="T1751" t="s">
        <v>2576</v>
      </c>
      <c r="U1751" t="s">
        <v>2340</v>
      </c>
      <c r="V1751" t="s">
        <v>132</v>
      </c>
      <c r="W1751">
        <v>100002581</v>
      </c>
      <c r="X1751">
        <v>8005551582</v>
      </c>
      <c r="Y1751" t="s">
        <v>2595</v>
      </c>
      <c r="Z1751" t="s">
        <v>4177</v>
      </c>
      <c r="AA1751" s="13">
        <v>-409.53</v>
      </c>
      <c r="AB1751" s="14">
        <v>42583</v>
      </c>
      <c r="AC1751" t="s">
        <v>36</v>
      </c>
    </row>
    <row r="1752" spans="1:29" x14ac:dyDescent="0.25">
      <c r="A1752" t="str">
        <f>CONCATENATE("Q",ROUNDUP(MONTH(Table1[[#This Row],[Month]])/3,0))</f>
        <v>Q3</v>
      </c>
      <c r="B1752" s="14">
        <f>EOMONTH(Table1[[#This Row],[Credit Date]],-1)+1</f>
        <v>42583</v>
      </c>
      <c r="C1752" t="str">
        <f>CONCATENATE(Table1[[#This Row],[Issuer Last Name]],", ",Table1[[#This Row],[Issuer First Name]])</f>
        <v>No. 087, Employee</v>
      </c>
      <c r="D1752" t="str">
        <f>CONCATENATE(Table1[[#This Row],[Approver Last Name]],", ",Table1[[#This Row],[Approver First Name]])</f>
        <v>No. 087, Employee</v>
      </c>
      <c r="E1752" t="str">
        <f>CONCATENATE(Table1[[#This Row],[Customer Last Name]],", ",Table1[[#This Row],[Customer First Name]])</f>
        <v>No. 10822, Client</v>
      </c>
      <c r="F17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2" t="str">
        <f>IF(Table1[[#This Row],[Transaction Type]]="Maintenance","Non-Sales","Sales")</f>
        <v>Non-Sales</v>
      </c>
      <c r="H1752" t="str">
        <f>IF(Table1[[#This Row],[Quarter]]="q2",1,"")</f>
        <v/>
      </c>
      <c r="I1752">
        <f>IF(Table1[[#This Row],[Quarter]]="q3",1,"")</f>
        <v>1</v>
      </c>
      <c r="J1752" t="str">
        <f>IF(Table1[[#This Row],[Quarter]]="Q2",Table1[[#This Row],[Credit Amount]],"")</f>
        <v/>
      </c>
      <c r="K1752">
        <f>IF(Table1[[#This Row],[Quarter]]="Q3",Table1[[#This Row],[Credit Amount]],"")</f>
        <v>-418.32</v>
      </c>
      <c r="L1752" t="str">
        <f>IF(Table1[[#This Row],[Transaction Type]]="Upgrade",Table1[[#This Row],[Credit Amount]],IF(Table1[[#This Row],[Transaction Type]]="Activation",Table1[[#This Row],[Credit Amount]],""))</f>
        <v/>
      </c>
      <c r="M1752">
        <f>IF(Table1[[#This Row],[Transaction Type]]="Maintenance",Table1[[#This Row],[Credit Amount]],"")</f>
        <v>-418.32</v>
      </c>
      <c r="N1752">
        <v>10087</v>
      </c>
      <c r="O1752" t="s">
        <v>2489</v>
      </c>
      <c r="P1752" t="s">
        <v>2576</v>
      </c>
      <c r="Q1752" t="s">
        <v>2340</v>
      </c>
      <c r="R1752">
        <v>10087</v>
      </c>
      <c r="S1752" t="s">
        <v>2489</v>
      </c>
      <c r="T1752" t="s">
        <v>2576</v>
      </c>
      <c r="U1752" t="s">
        <v>2340</v>
      </c>
      <c r="V1752" t="s">
        <v>132</v>
      </c>
      <c r="W1752">
        <v>100001821</v>
      </c>
      <c r="X1752">
        <v>8005550822</v>
      </c>
      <c r="Y1752" t="s">
        <v>2595</v>
      </c>
      <c r="Z1752" t="s">
        <v>3417</v>
      </c>
      <c r="AA1752" s="13">
        <v>-418.32</v>
      </c>
      <c r="AB1752" s="14">
        <v>42584</v>
      </c>
      <c r="AC1752" t="s">
        <v>36</v>
      </c>
    </row>
    <row r="1753" spans="1:29" x14ac:dyDescent="0.25">
      <c r="A1753" t="str">
        <f>CONCATENATE("Q",ROUNDUP(MONTH(Table1[[#This Row],[Month]])/3,0))</f>
        <v>Q3</v>
      </c>
      <c r="B1753" s="14">
        <f>EOMONTH(Table1[[#This Row],[Credit Date]],-1)+1</f>
        <v>42583</v>
      </c>
      <c r="C1753" t="str">
        <f>CONCATENATE(Table1[[#This Row],[Issuer Last Name]],", ",Table1[[#This Row],[Issuer First Name]])</f>
        <v>No. 087, Employee</v>
      </c>
      <c r="D1753" t="str">
        <f>CONCATENATE(Table1[[#This Row],[Approver Last Name]],", ",Table1[[#This Row],[Approver First Name]])</f>
        <v>No. 087, Employee</v>
      </c>
      <c r="E1753" t="str">
        <f>CONCATENATE(Table1[[#This Row],[Customer Last Name]],", ",Table1[[#This Row],[Customer First Name]])</f>
        <v>No. 11363, Client</v>
      </c>
      <c r="F17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3" t="str">
        <f>IF(Table1[[#This Row],[Transaction Type]]="Maintenance","Non-Sales","Sales")</f>
        <v>Non-Sales</v>
      </c>
      <c r="H1753" t="str">
        <f>IF(Table1[[#This Row],[Quarter]]="q2",1,"")</f>
        <v/>
      </c>
      <c r="I1753">
        <f>IF(Table1[[#This Row],[Quarter]]="q3",1,"")</f>
        <v>1</v>
      </c>
      <c r="J1753" t="str">
        <f>IF(Table1[[#This Row],[Quarter]]="Q2",Table1[[#This Row],[Credit Amount]],"")</f>
        <v/>
      </c>
      <c r="K1753">
        <f>IF(Table1[[#This Row],[Quarter]]="Q3",Table1[[#This Row],[Credit Amount]],"")</f>
        <v>-197.21</v>
      </c>
      <c r="L1753" t="str">
        <f>IF(Table1[[#This Row],[Transaction Type]]="Upgrade",Table1[[#This Row],[Credit Amount]],IF(Table1[[#This Row],[Transaction Type]]="Activation",Table1[[#This Row],[Credit Amount]],""))</f>
        <v/>
      </c>
      <c r="M1753">
        <f>IF(Table1[[#This Row],[Transaction Type]]="Maintenance",Table1[[#This Row],[Credit Amount]],"")</f>
        <v>-197.21</v>
      </c>
      <c r="N1753">
        <v>10087</v>
      </c>
      <c r="O1753" t="s">
        <v>2489</v>
      </c>
      <c r="P1753" t="s">
        <v>2576</v>
      </c>
      <c r="Q1753" t="s">
        <v>2340</v>
      </c>
      <c r="R1753">
        <v>10087</v>
      </c>
      <c r="S1753" t="s">
        <v>2489</v>
      </c>
      <c r="T1753" t="s">
        <v>2576</v>
      </c>
      <c r="U1753" t="s">
        <v>2340</v>
      </c>
      <c r="V1753" t="s">
        <v>132</v>
      </c>
      <c r="W1753">
        <v>100002362</v>
      </c>
      <c r="X1753">
        <v>8005551363</v>
      </c>
      <c r="Y1753" t="s">
        <v>2595</v>
      </c>
      <c r="Z1753" t="s">
        <v>3958</v>
      </c>
      <c r="AA1753" s="13">
        <v>-197.21</v>
      </c>
      <c r="AB1753" s="14">
        <v>42586</v>
      </c>
      <c r="AC1753" t="s">
        <v>36</v>
      </c>
    </row>
    <row r="1754" spans="1:29" x14ac:dyDescent="0.25">
      <c r="A1754" t="str">
        <f>CONCATENATE("Q",ROUNDUP(MONTH(Table1[[#This Row],[Month]])/3,0))</f>
        <v>Q3</v>
      </c>
      <c r="B1754" s="14">
        <f>EOMONTH(Table1[[#This Row],[Credit Date]],-1)+1</f>
        <v>42583</v>
      </c>
      <c r="C1754" t="str">
        <f>CONCATENATE(Table1[[#This Row],[Issuer Last Name]],", ",Table1[[#This Row],[Issuer First Name]])</f>
        <v>No. 087, Employee</v>
      </c>
      <c r="D1754" t="str">
        <f>CONCATENATE(Table1[[#This Row],[Approver Last Name]],", ",Table1[[#This Row],[Approver First Name]])</f>
        <v>No. 087, Employee</v>
      </c>
      <c r="E1754" t="str">
        <f>CONCATENATE(Table1[[#This Row],[Customer Last Name]],", ",Table1[[#This Row],[Customer First Name]])</f>
        <v>No. 12610, Client</v>
      </c>
      <c r="F17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4" t="str">
        <f>IF(Table1[[#This Row],[Transaction Type]]="Maintenance","Non-Sales","Sales")</f>
        <v>Non-Sales</v>
      </c>
      <c r="H1754" t="str">
        <f>IF(Table1[[#This Row],[Quarter]]="q2",1,"")</f>
        <v/>
      </c>
      <c r="I1754">
        <f>IF(Table1[[#This Row],[Quarter]]="q3",1,"")</f>
        <v>1</v>
      </c>
      <c r="J1754" t="str">
        <f>IF(Table1[[#This Row],[Quarter]]="Q2",Table1[[#This Row],[Credit Amount]],"")</f>
        <v/>
      </c>
      <c r="K1754">
        <f>IF(Table1[[#This Row],[Quarter]]="Q3",Table1[[#This Row],[Credit Amount]],"")</f>
        <v>-227.06</v>
      </c>
      <c r="L1754" t="str">
        <f>IF(Table1[[#This Row],[Transaction Type]]="Upgrade",Table1[[#This Row],[Credit Amount]],IF(Table1[[#This Row],[Transaction Type]]="Activation",Table1[[#This Row],[Credit Amount]],""))</f>
        <v/>
      </c>
      <c r="M1754">
        <f>IF(Table1[[#This Row],[Transaction Type]]="Maintenance",Table1[[#This Row],[Credit Amount]],"")</f>
        <v>-227.06</v>
      </c>
      <c r="N1754">
        <v>10087</v>
      </c>
      <c r="O1754" t="s">
        <v>2489</v>
      </c>
      <c r="P1754" t="s">
        <v>2576</v>
      </c>
      <c r="Q1754" t="s">
        <v>2340</v>
      </c>
      <c r="R1754">
        <v>10087</v>
      </c>
      <c r="S1754" t="s">
        <v>2489</v>
      </c>
      <c r="T1754" t="s">
        <v>2576</v>
      </c>
      <c r="U1754" t="s">
        <v>2340</v>
      </c>
      <c r="V1754" t="s">
        <v>132</v>
      </c>
      <c r="W1754">
        <v>100003609</v>
      </c>
      <c r="X1754">
        <v>8005552610</v>
      </c>
      <c r="Y1754" t="s">
        <v>2595</v>
      </c>
      <c r="Z1754" t="s">
        <v>5205</v>
      </c>
      <c r="AA1754" s="13">
        <v>-227.06</v>
      </c>
      <c r="AB1754" s="14">
        <v>42588</v>
      </c>
      <c r="AC1754" t="s">
        <v>36</v>
      </c>
    </row>
    <row r="1755" spans="1:29" x14ac:dyDescent="0.25">
      <c r="A1755" t="str">
        <f>CONCATENATE("Q",ROUNDUP(MONTH(Table1[[#This Row],[Month]])/3,0))</f>
        <v>Q3</v>
      </c>
      <c r="B1755" s="14">
        <f>EOMONTH(Table1[[#This Row],[Credit Date]],-1)+1</f>
        <v>42583</v>
      </c>
      <c r="C1755" t="str">
        <f>CONCATENATE(Table1[[#This Row],[Issuer Last Name]],", ",Table1[[#This Row],[Issuer First Name]])</f>
        <v>No. 087, Employee</v>
      </c>
      <c r="D1755" t="str">
        <f>CONCATENATE(Table1[[#This Row],[Approver Last Name]],", ",Table1[[#This Row],[Approver First Name]])</f>
        <v>No. 087, Employee</v>
      </c>
      <c r="E1755" t="str">
        <f>CONCATENATE(Table1[[#This Row],[Customer Last Name]],", ",Table1[[#This Row],[Customer First Name]])</f>
        <v>No. 10866, Client</v>
      </c>
      <c r="F17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5" t="str">
        <f>IF(Table1[[#This Row],[Transaction Type]]="Maintenance","Non-Sales","Sales")</f>
        <v>Sales</v>
      </c>
      <c r="H1755" t="str">
        <f>IF(Table1[[#This Row],[Quarter]]="q2",1,"")</f>
        <v/>
      </c>
      <c r="I1755">
        <f>IF(Table1[[#This Row],[Quarter]]="q3",1,"")</f>
        <v>1</v>
      </c>
      <c r="J1755" t="str">
        <f>IF(Table1[[#This Row],[Quarter]]="Q2",Table1[[#This Row],[Credit Amount]],"")</f>
        <v/>
      </c>
      <c r="K1755">
        <f>IF(Table1[[#This Row],[Quarter]]="Q3",Table1[[#This Row],[Credit Amount]],"")</f>
        <v>-276.32</v>
      </c>
      <c r="L1755">
        <f>IF(Table1[[#This Row],[Transaction Type]]="Upgrade",Table1[[#This Row],[Credit Amount]],IF(Table1[[#This Row],[Transaction Type]]="Activation",Table1[[#This Row],[Credit Amount]],""))</f>
        <v>-276.32</v>
      </c>
      <c r="M1755" t="str">
        <f>IF(Table1[[#This Row],[Transaction Type]]="Maintenance",Table1[[#This Row],[Credit Amount]],"")</f>
        <v/>
      </c>
      <c r="N1755">
        <v>10087</v>
      </c>
      <c r="O1755" t="s">
        <v>2489</v>
      </c>
      <c r="P1755" t="s">
        <v>2576</v>
      </c>
      <c r="Q1755" t="s">
        <v>2340</v>
      </c>
      <c r="R1755">
        <v>10087</v>
      </c>
      <c r="S1755" t="s">
        <v>2489</v>
      </c>
      <c r="T1755" t="s">
        <v>2576</v>
      </c>
      <c r="U1755" t="s">
        <v>2340</v>
      </c>
      <c r="V1755" t="s">
        <v>132</v>
      </c>
      <c r="W1755">
        <v>100001865</v>
      </c>
      <c r="X1755">
        <v>8005550866</v>
      </c>
      <c r="Y1755" t="s">
        <v>2595</v>
      </c>
      <c r="Z1755" t="s">
        <v>3461</v>
      </c>
      <c r="AA1755" s="13">
        <v>-276.32</v>
      </c>
      <c r="AB1755" s="14">
        <v>42593</v>
      </c>
      <c r="AC1755" t="s">
        <v>35</v>
      </c>
    </row>
    <row r="1756" spans="1:29" x14ac:dyDescent="0.25">
      <c r="A1756" t="str">
        <f>CONCATENATE("Q",ROUNDUP(MONTH(Table1[[#This Row],[Month]])/3,0))</f>
        <v>Q3</v>
      </c>
      <c r="B1756" s="14">
        <f>EOMONTH(Table1[[#This Row],[Credit Date]],-1)+1</f>
        <v>42583</v>
      </c>
      <c r="C1756" t="str">
        <f>CONCATENATE(Table1[[#This Row],[Issuer Last Name]],", ",Table1[[#This Row],[Issuer First Name]])</f>
        <v>No. 087, Employee</v>
      </c>
      <c r="D1756" t="str">
        <f>CONCATENATE(Table1[[#This Row],[Approver Last Name]],", ",Table1[[#This Row],[Approver First Name]])</f>
        <v>No. 087, Employee</v>
      </c>
      <c r="E1756" t="str">
        <f>CONCATENATE(Table1[[#This Row],[Customer Last Name]],", ",Table1[[#This Row],[Customer First Name]])</f>
        <v>No. 13717, Client</v>
      </c>
      <c r="F17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6" t="str">
        <f>IF(Table1[[#This Row],[Transaction Type]]="Maintenance","Non-Sales","Sales")</f>
        <v>Non-Sales</v>
      </c>
      <c r="H1756" t="str">
        <f>IF(Table1[[#This Row],[Quarter]]="q2",1,"")</f>
        <v/>
      </c>
      <c r="I1756">
        <f>IF(Table1[[#This Row],[Quarter]]="q3",1,"")</f>
        <v>1</v>
      </c>
      <c r="J1756" t="str">
        <f>IF(Table1[[#This Row],[Quarter]]="Q2",Table1[[#This Row],[Credit Amount]],"")</f>
        <v/>
      </c>
      <c r="K1756">
        <f>IF(Table1[[#This Row],[Quarter]]="Q3",Table1[[#This Row],[Credit Amount]],"")</f>
        <v>-331.43</v>
      </c>
      <c r="L1756" t="str">
        <f>IF(Table1[[#This Row],[Transaction Type]]="Upgrade",Table1[[#This Row],[Credit Amount]],IF(Table1[[#This Row],[Transaction Type]]="Activation",Table1[[#This Row],[Credit Amount]],""))</f>
        <v/>
      </c>
      <c r="M1756">
        <f>IF(Table1[[#This Row],[Transaction Type]]="Maintenance",Table1[[#This Row],[Credit Amount]],"")</f>
        <v>-331.43</v>
      </c>
      <c r="N1756">
        <v>10087</v>
      </c>
      <c r="O1756" t="s">
        <v>2489</v>
      </c>
      <c r="P1756" t="s">
        <v>2576</v>
      </c>
      <c r="Q1756" t="s">
        <v>2340</v>
      </c>
      <c r="R1756">
        <v>10087</v>
      </c>
      <c r="S1756" t="s">
        <v>2489</v>
      </c>
      <c r="T1756" t="s">
        <v>2576</v>
      </c>
      <c r="U1756" t="s">
        <v>2340</v>
      </c>
      <c r="V1756" t="s">
        <v>132</v>
      </c>
      <c r="W1756">
        <v>100004716</v>
      </c>
      <c r="X1756">
        <v>8005553717</v>
      </c>
      <c r="Y1756" t="s">
        <v>2595</v>
      </c>
      <c r="Z1756" t="s">
        <v>6305</v>
      </c>
      <c r="AA1756" s="13">
        <v>-331.43</v>
      </c>
      <c r="AB1756" s="14">
        <v>42599</v>
      </c>
      <c r="AC1756" t="s">
        <v>36</v>
      </c>
    </row>
    <row r="1757" spans="1:29" x14ac:dyDescent="0.25">
      <c r="A1757" t="str">
        <f>CONCATENATE("Q",ROUNDUP(MONTH(Table1[[#This Row],[Month]])/3,0))</f>
        <v>Q3</v>
      </c>
      <c r="B1757" s="14">
        <f>EOMONTH(Table1[[#This Row],[Credit Date]],-1)+1</f>
        <v>42583</v>
      </c>
      <c r="C1757" t="str">
        <f>CONCATENATE(Table1[[#This Row],[Issuer Last Name]],", ",Table1[[#This Row],[Issuer First Name]])</f>
        <v>No. 087, Employee</v>
      </c>
      <c r="D1757" t="str">
        <f>CONCATENATE(Table1[[#This Row],[Approver Last Name]],", ",Table1[[#This Row],[Approver First Name]])</f>
        <v>No. 087, Employee</v>
      </c>
      <c r="E1757" t="str">
        <f>CONCATENATE(Table1[[#This Row],[Customer Last Name]],", ",Table1[[#This Row],[Customer First Name]])</f>
        <v>No. 11740, Client</v>
      </c>
      <c r="F17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7" t="str">
        <f>IF(Table1[[#This Row],[Transaction Type]]="Maintenance","Non-Sales","Sales")</f>
        <v>Non-Sales</v>
      </c>
      <c r="H1757" t="str">
        <f>IF(Table1[[#This Row],[Quarter]]="q2",1,"")</f>
        <v/>
      </c>
      <c r="I1757">
        <f>IF(Table1[[#This Row],[Quarter]]="q3",1,"")</f>
        <v>1</v>
      </c>
      <c r="J1757" t="str">
        <f>IF(Table1[[#This Row],[Quarter]]="Q2",Table1[[#This Row],[Credit Amount]],"")</f>
        <v/>
      </c>
      <c r="K1757">
        <f>IF(Table1[[#This Row],[Quarter]]="Q3",Table1[[#This Row],[Credit Amount]],"")</f>
        <v>-468.34</v>
      </c>
      <c r="L1757" t="str">
        <f>IF(Table1[[#This Row],[Transaction Type]]="Upgrade",Table1[[#This Row],[Credit Amount]],IF(Table1[[#This Row],[Transaction Type]]="Activation",Table1[[#This Row],[Credit Amount]],""))</f>
        <v/>
      </c>
      <c r="M1757">
        <f>IF(Table1[[#This Row],[Transaction Type]]="Maintenance",Table1[[#This Row],[Credit Amount]],"")</f>
        <v>-468.34</v>
      </c>
      <c r="N1757">
        <v>10087</v>
      </c>
      <c r="O1757" t="s">
        <v>2489</v>
      </c>
      <c r="P1757" t="s">
        <v>2576</v>
      </c>
      <c r="Q1757" t="s">
        <v>2340</v>
      </c>
      <c r="R1757">
        <v>10087</v>
      </c>
      <c r="S1757" t="s">
        <v>2489</v>
      </c>
      <c r="T1757" t="s">
        <v>2576</v>
      </c>
      <c r="U1757" t="s">
        <v>2340</v>
      </c>
      <c r="V1757" t="s">
        <v>132</v>
      </c>
      <c r="W1757">
        <v>100002739</v>
      </c>
      <c r="X1757">
        <v>8005551740</v>
      </c>
      <c r="Y1757" t="s">
        <v>2595</v>
      </c>
      <c r="Z1757" t="s">
        <v>4335</v>
      </c>
      <c r="AA1757" s="13">
        <v>-468.34</v>
      </c>
      <c r="AB1757" s="14">
        <v>42601</v>
      </c>
      <c r="AC1757" t="s">
        <v>36</v>
      </c>
    </row>
    <row r="1758" spans="1:29" x14ac:dyDescent="0.25">
      <c r="A1758" t="str">
        <f>CONCATENATE("Q",ROUNDUP(MONTH(Table1[[#This Row],[Month]])/3,0))</f>
        <v>Q3</v>
      </c>
      <c r="B1758" s="14">
        <f>EOMONTH(Table1[[#This Row],[Credit Date]],-1)+1</f>
        <v>42583</v>
      </c>
      <c r="C1758" t="str">
        <f>CONCATENATE(Table1[[#This Row],[Issuer Last Name]],", ",Table1[[#This Row],[Issuer First Name]])</f>
        <v>No. 087, Employee</v>
      </c>
      <c r="D1758" t="str">
        <f>CONCATENATE(Table1[[#This Row],[Approver Last Name]],", ",Table1[[#This Row],[Approver First Name]])</f>
        <v>No. 087, Employee</v>
      </c>
      <c r="E1758" t="str">
        <f>CONCATENATE(Table1[[#This Row],[Customer Last Name]],", ",Table1[[#This Row],[Customer First Name]])</f>
        <v>No. 12983, Client</v>
      </c>
      <c r="F17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8" t="str">
        <f>IF(Table1[[#This Row],[Transaction Type]]="Maintenance","Non-Sales","Sales")</f>
        <v>Non-Sales</v>
      </c>
      <c r="H1758" t="str">
        <f>IF(Table1[[#This Row],[Quarter]]="q2",1,"")</f>
        <v/>
      </c>
      <c r="I1758">
        <f>IF(Table1[[#This Row],[Quarter]]="q3",1,"")</f>
        <v>1</v>
      </c>
      <c r="J1758" t="str">
        <f>IF(Table1[[#This Row],[Quarter]]="Q2",Table1[[#This Row],[Credit Amount]],"")</f>
        <v/>
      </c>
      <c r="K1758">
        <f>IF(Table1[[#This Row],[Quarter]]="Q3",Table1[[#This Row],[Credit Amount]],"")</f>
        <v>-112.71</v>
      </c>
      <c r="L1758" t="str">
        <f>IF(Table1[[#This Row],[Transaction Type]]="Upgrade",Table1[[#This Row],[Credit Amount]],IF(Table1[[#This Row],[Transaction Type]]="Activation",Table1[[#This Row],[Credit Amount]],""))</f>
        <v/>
      </c>
      <c r="M1758">
        <f>IF(Table1[[#This Row],[Transaction Type]]="Maintenance",Table1[[#This Row],[Credit Amount]],"")</f>
        <v>-112.71</v>
      </c>
      <c r="N1758">
        <v>10087</v>
      </c>
      <c r="O1758" t="s">
        <v>2489</v>
      </c>
      <c r="P1758" t="s">
        <v>2576</v>
      </c>
      <c r="Q1758" t="s">
        <v>2340</v>
      </c>
      <c r="R1758">
        <v>10087</v>
      </c>
      <c r="S1758" t="s">
        <v>2489</v>
      </c>
      <c r="T1758" t="s">
        <v>2576</v>
      </c>
      <c r="U1758" t="s">
        <v>2340</v>
      </c>
      <c r="V1758" t="s">
        <v>132</v>
      </c>
      <c r="W1758">
        <v>100003982</v>
      </c>
      <c r="X1758">
        <v>8005552983</v>
      </c>
      <c r="Y1758" t="s">
        <v>2595</v>
      </c>
      <c r="Z1758" t="s">
        <v>5571</v>
      </c>
      <c r="AA1758" s="13">
        <v>-112.71</v>
      </c>
      <c r="AB1758" s="14">
        <v>42602</v>
      </c>
      <c r="AC1758" t="s">
        <v>36</v>
      </c>
    </row>
    <row r="1759" spans="1:29" x14ac:dyDescent="0.25">
      <c r="A1759" t="str">
        <f>CONCATENATE("Q",ROUNDUP(MONTH(Table1[[#This Row],[Month]])/3,0))</f>
        <v>Q3</v>
      </c>
      <c r="B1759" s="14">
        <f>EOMONTH(Table1[[#This Row],[Credit Date]],-1)+1</f>
        <v>42583</v>
      </c>
      <c r="C1759" t="str">
        <f>CONCATENATE(Table1[[#This Row],[Issuer Last Name]],", ",Table1[[#This Row],[Issuer First Name]])</f>
        <v>No. 087, Employee</v>
      </c>
      <c r="D1759" t="str">
        <f>CONCATENATE(Table1[[#This Row],[Approver Last Name]],", ",Table1[[#This Row],[Approver First Name]])</f>
        <v>No. 087, Employee</v>
      </c>
      <c r="E1759" t="str">
        <f>CONCATENATE(Table1[[#This Row],[Customer Last Name]],", ",Table1[[#This Row],[Customer First Name]])</f>
        <v>No. 10421, Client</v>
      </c>
      <c r="F17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59" t="str">
        <f>IF(Table1[[#This Row],[Transaction Type]]="Maintenance","Non-Sales","Sales")</f>
        <v>Non-Sales</v>
      </c>
      <c r="H1759" t="str">
        <f>IF(Table1[[#This Row],[Quarter]]="q2",1,"")</f>
        <v/>
      </c>
      <c r="I1759">
        <f>IF(Table1[[#This Row],[Quarter]]="q3",1,"")</f>
        <v>1</v>
      </c>
      <c r="J1759" t="str">
        <f>IF(Table1[[#This Row],[Quarter]]="Q2",Table1[[#This Row],[Credit Amount]],"")</f>
        <v/>
      </c>
      <c r="K1759">
        <f>IF(Table1[[#This Row],[Quarter]]="Q3",Table1[[#This Row],[Credit Amount]],"")</f>
        <v>-336.1</v>
      </c>
      <c r="L1759" t="str">
        <f>IF(Table1[[#This Row],[Transaction Type]]="Upgrade",Table1[[#This Row],[Credit Amount]],IF(Table1[[#This Row],[Transaction Type]]="Activation",Table1[[#This Row],[Credit Amount]],""))</f>
        <v/>
      </c>
      <c r="M1759">
        <f>IF(Table1[[#This Row],[Transaction Type]]="Maintenance",Table1[[#This Row],[Credit Amount]],"")</f>
        <v>-336.1</v>
      </c>
      <c r="N1759">
        <v>10087</v>
      </c>
      <c r="O1759" t="s">
        <v>2489</v>
      </c>
      <c r="P1759" t="s">
        <v>2576</v>
      </c>
      <c r="Q1759" t="s">
        <v>2340</v>
      </c>
      <c r="R1759">
        <v>10087</v>
      </c>
      <c r="S1759" t="s">
        <v>2489</v>
      </c>
      <c r="T1759" t="s">
        <v>2576</v>
      </c>
      <c r="U1759" t="s">
        <v>2340</v>
      </c>
      <c r="V1759" t="s">
        <v>132</v>
      </c>
      <c r="W1759">
        <v>100001420</v>
      </c>
      <c r="X1759">
        <v>8005550421</v>
      </c>
      <c r="Y1759" t="s">
        <v>2595</v>
      </c>
      <c r="Z1759" t="s">
        <v>3016</v>
      </c>
      <c r="AA1759" s="13">
        <v>-336.1</v>
      </c>
      <c r="AB1759" s="14">
        <v>42607</v>
      </c>
      <c r="AC1759" t="s">
        <v>36</v>
      </c>
    </row>
    <row r="1760" spans="1:29" x14ac:dyDescent="0.25">
      <c r="A1760" t="str">
        <f>CONCATENATE("Q",ROUNDUP(MONTH(Table1[[#This Row],[Month]])/3,0))</f>
        <v>Q3</v>
      </c>
      <c r="B1760" s="14">
        <f>EOMONTH(Table1[[#This Row],[Credit Date]],-1)+1</f>
        <v>42583</v>
      </c>
      <c r="C1760" t="str">
        <f>CONCATENATE(Table1[[#This Row],[Issuer Last Name]],", ",Table1[[#This Row],[Issuer First Name]])</f>
        <v>No. 087, Employee</v>
      </c>
      <c r="D1760" t="str">
        <f>CONCATENATE(Table1[[#This Row],[Approver Last Name]],", ",Table1[[#This Row],[Approver First Name]])</f>
        <v>No. 087, Employee</v>
      </c>
      <c r="E1760" t="str">
        <f>CONCATENATE(Table1[[#This Row],[Customer Last Name]],", ",Table1[[#This Row],[Customer First Name]])</f>
        <v>No. 12657, Client</v>
      </c>
      <c r="F17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0" t="str">
        <f>IF(Table1[[#This Row],[Transaction Type]]="Maintenance","Non-Sales","Sales")</f>
        <v>Sales</v>
      </c>
      <c r="H1760" t="str">
        <f>IF(Table1[[#This Row],[Quarter]]="q2",1,"")</f>
        <v/>
      </c>
      <c r="I1760">
        <f>IF(Table1[[#This Row],[Quarter]]="q3",1,"")</f>
        <v>1</v>
      </c>
      <c r="J1760" t="str">
        <f>IF(Table1[[#This Row],[Quarter]]="Q2",Table1[[#This Row],[Credit Amount]],"")</f>
        <v/>
      </c>
      <c r="K1760">
        <f>IF(Table1[[#This Row],[Quarter]]="Q3",Table1[[#This Row],[Credit Amount]],"")</f>
        <v>-405.15</v>
      </c>
      <c r="L1760">
        <f>IF(Table1[[#This Row],[Transaction Type]]="Upgrade",Table1[[#This Row],[Credit Amount]],IF(Table1[[#This Row],[Transaction Type]]="Activation",Table1[[#This Row],[Credit Amount]],""))</f>
        <v>-405.15</v>
      </c>
      <c r="M1760" t="str">
        <f>IF(Table1[[#This Row],[Transaction Type]]="Maintenance",Table1[[#This Row],[Credit Amount]],"")</f>
        <v/>
      </c>
      <c r="N1760">
        <v>10087</v>
      </c>
      <c r="O1760" t="s">
        <v>2489</v>
      </c>
      <c r="P1760" t="s">
        <v>2576</v>
      </c>
      <c r="Q1760" t="s">
        <v>2340</v>
      </c>
      <c r="R1760">
        <v>10087</v>
      </c>
      <c r="S1760" t="s">
        <v>2489</v>
      </c>
      <c r="T1760" t="s">
        <v>2576</v>
      </c>
      <c r="U1760" t="s">
        <v>2340</v>
      </c>
      <c r="V1760" t="s">
        <v>132</v>
      </c>
      <c r="W1760">
        <v>100003656</v>
      </c>
      <c r="X1760">
        <v>8005552657</v>
      </c>
      <c r="Y1760" t="s">
        <v>2595</v>
      </c>
      <c r="Z1760" t="s">
        <v>5251</v>
      </c>
      <c r="AA1760" s="13">
        <v>-405.15</v>
      </c>
      <c r="AB1760" s="14">
        <v>42608</v>
      </c>
      <c r="AC1760" t="s">
        <v>37</v>
      </c>
    </row>
    <row r="1761" spans="1:29" x14ac:dyDescent="0.25">
      <c r="A1761" t="str">
        <f>CONCATENATE("Q",ROUNDUP(MONTH(Table1[[#This Row],[Month]])/3,0))</f>
        <v>Q3</v>
      </c>
      <c r="B1761" s="14">
        <f>EOMONTH(Table1[[#This Row],[Credit Date]],-1)+1</f>
        <v>42583</v>
      </c>
      <c r="C1761" t="str">
        <f>CONCATENATE(Table1[[#This Row],[Issuer Last Name]],", ",Table1[[#This Row],[Issuer First Name]])</f>
        <v>No. 087, Employee</v>
      </c>
      <c r="D1761" t="str">
        <f>CONCATENATE(Table1[[#This Row],[Approver Last Name]],", ",Table1[[#This Row],[Approver First Name]])</f>
        <v>No. 087, Employee</v>
      </c>
      <c r="E1761" t="str">
        <f>CONCATENATE(Table1[[#This Row],[Customer Last Name]],", ",Table1[[#This Row],[Customer First Name]])</f>
        <v>No. 12858, Client</v>
      </c>
      <c r="F17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1" t="str">
        <f>IF(Table1[[#This Row],[Transaction Type]]="Maintenance","Non-Sales","Sales")</f>
        <v>Sales</v>
      </c>
      <c r="H1761" t="str">
        <f>IF(Table1[[#This Row],[Quarter]]="q2",1,"")</f>
        <v/>
      </c>
      <c r="I1761">
        <f>IF(Table1[[#This Row],[Quarter]]="q3",1,"")</f>
        <v>1</v>
      </c>
      <c r="J1761" t="str">
        <f>IF(Table1[[#This Row],[Quarter]]="Q2",Table1[[#This Row],[Credit Amount]],"")</f>
        <v/>
      </c>
      <c r="K1761">
        <f>IF(Table1[[#This Row],[Quarter]]="Q3",Table1[[#This Row],[Credit Amount]],"")</f>
        <v>-450.25</v>
      </c>
      <c r="L1761">
        <f>IF(Table1[[#This Row],[Transaction Type]]="Upgrade",Table1[[#This Row],[Credit Amount]],IF(Table1[[#This Row],[Transaction Type]]="Activation",Table1[[#This Row],[Credit Amount]],""))</f>
        <v>-450.25</v>
      </c>
      <c r="M1761" t="str">
        <f>IF(Table1[[#This Row],[Transaction Type]]="Maintenance",Table1[[#This Row],[Credit Amount]],"")</f>
        <v/>
      </c>
      <c r="N1761">
        <v>10087</v>
      </c>
      <c r="O1761" t="s">
        <v>2489</v>
      </c>
      <c r="P1761" t="s">
        <v>2576</v>
      </c>
      <c r="Q1761" t="s">
        <v>2340</v>
      </c>
      <c r="R1761">
        <v>10087</v>
      </c>
      <c r="S1761" t="s">
        <v>2489</v>
      </c>
      <c r="T1761" t="s">
        <v>2576</v>
      </c>
      <c r="U1761" t="s">
        <v>2340</v>
      </c>
      <c r="V1761" t="s">
        <v>132</v>
      </c>
      <c r="W1761">
        <v>100003857</v>
      </c>
      <c r="X1761">
        <v>8005552858</v>
      </c>
      <c r="Y1761" t="s">
        <v>2595</v>
      </c>
      <c r="Z1761" t="s">
        <v>5449</v>
      </c>
      <c r="AA1761" s="13">
        <v>-450.25</v>
      </c>
      <c r="AB1761" s="14">
        <v>42608</v>
      </c>
      <c r="AC1761" t="s">
        <v>37</v>
      </c>
    </row>
    <row r="1762" spans="1:29" x14ac:dyDescent="0.25">
      <c r="A1762" t="str">
        <f>CONCATENATE("Q",ROUNDUP(MONTH(Table1[[#This Row],[Month]])/3,0))</f>
        <v>Q3</v>
      </c>
      <c r="B1762" s="14">
        <f>EOMONTH(Table1[[#This Row],[Credit Date]],-1)+1</f>
        <v>42614</v>
      </c>
      <c r="C1762" t="str">
        <f>CONCATENATE(Table1[[#This Row],[Issuer Last Name]],", ",Table1[[#This Row],[Issuer First Name]])</f>
        <v>No. 087, Employee</v>
      </c>
      <c r="D1762" t="str">
        <f>CONCATENATE(Table1[[#This Row],[Approver Last Name]],", ",Table1[[#This Row],[Approver First Name]])</f>
        <v>No. 087, Employee</v>
      </c>
      <c r="E1762" t="str">
        <f>CONCATENATE(Table1[[#This Row],[Customer Last Name]],", ",Table1[[#This Row],[Customer First Name]])</f>
        <v>No. 12578, Client</v>
      </c>
      <c r="F17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2" t="str">
        <f>IF(Table1[[#This Row],[Transaction Type]]="Maintenance","Non-Sales","Sales")</f>
        <v>Sales</v>
      </c>
      <c r="H1762" t="str">
        <f>IF(Table1[[#This Row],[Quarter]]="q2",1,"")</f>
        <v/>
      </c>
      <c r="I1762">
        <f>IF(Table1[[#This Row],[Quarter]]="q3",1,"")</f>
        <v>1</v>
      </c>
      <c r="J1762" t="str">
        <f>IF(Table1[[#This Row],[Quarter]]="Q2",Table1[[#This Row],[Credit Amount]],"")</f>
        <v/>
      </c>
      <c r="K1762">
        <f>IF(Table1[[#This Row],[Quarter]]="Q3",Table1[[#This Row],[Credit Amount]],"")</f>
        <v>-154.63999999999999</v>
      </c>
      <c r="L1762">
        <f>IF(Table1[[#This Row],[Transaction Type]]="Upgrade",Table1[[#This Row],[Credit Amount]],IF(Table1[[#This Row],[Transaction Type]]="Activation",Table1[[#This Row],[Credit Amount]],""))</f>
        <v>-154.63999999999999</v>
      </c>
      <c r="M1762" t="str">
        <f>IF(Table1[[#This Row],[Transaction Type]]="Maintenance",Table1[[#This Row],[Credit Amount]],"")</f>
        <v/>
      </c>
      <c r="N1762">
        <v>10087</v>
      </c>
      <c r="O1762" t="s">
        <v>2489</v>
      </c>
      <c r="P1762" t="s">
        <v>2576</v>
      </c>
      <c r="Q1762" t="s">
        <v>2340</v>
      </c>
      <c r="R1762">
        <v>10087</v>
      </c>
      <c r="S1762" t="s">
        <v>2489</v>
      </c>
      <c r="T1762" t="s">
        <v>2576</v>
      </c>
      <c r="U1762" t="s">
        <v>2340</v>
      </c>
      <c r="V1762" t="s">
        <v>132</v>
      </c>
      <c r="W1762">
        <v>100003577</v>
      </c>
      <c r="X1762">
        <v>8005552578</v>
      </c>
      <c r="Y1762" t="s">
        <v>2595</v>
      </c>
      <c r="Z1762" t="s">
        <v>5173</v>
      </c>
      <c r="AA1762" s="13">
        <v>-154.63999999999999</v>
      </c>
      <c r="AB1762" s="14">
        <v>42625</v>
      </c>
      <c r="AC1762" t="s">
        <v>35</v>
      </c>
    </row>
    <row r="1763" spans="1:29" x14ac:dyDescent="0.25">
      <c r="A1763" t="str">
        <f>CONCATENATE("Q",ROUNDUP(MONTH(Table1[[#This Row],[Month]])/3,0))</f>
        <v>Q3</v>
      </c>
      <c r="B1763" s="14">
        <f>EOMONTH(Table1[[#This Row],[Credit Date]],-1)+1</f>
        <v>42614</v>
      </c>
      <c r="C1763" t="str">
        <f>CONCATENATE(Table1[[#This Row],[Issuer Last Name]],", ",Table1[[#This Row],[Issuer First Name]])</f>
        <v>No. 087, Employee</v>
      </c>
      <c r="D1763" t="str">
        <f>CONCATENATE(Table1[[#This Row],[Approver Last Name]],", ",Table1[[#This Row],[Approver First Name]])</f>
        <v>No. 087, Employee</v>
      </c>
      <c r="E1763" t="str">
        <f>CONCATENATE(Table1[[#This Row],[Customer Last Name]],", ",Table1[[#This Row],[Customer First Name]])</f>
        <v>No. 10717, Client</v>
      </c>
      <c r="F17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3" t="str">
        <f>IF(Table1[[#This Row],[Transaction Type]]="Maintenance","Non-Sales","Sales")</f>
        <v>Non-Sales</v>
      </c>
      <c r="H1763" t="str">
        <f>IF(Table1[[#This Row],[Quarter]]="q2",1,"")</f>
        <v/>
      </c>
      <c r="I1763">
        <f>IF(Table1[[#This Row],[Quarter]]="q3",1,"")</f>
        <v>1</v>
      </c>
      <c r="J1763" t="str">
        <f>IF(Table1[[#This Row],[Quarter]]="Q2",Table1[[#This Row],[Credit Amount]],"")</f>
        <v/>
      </c>
      <c r="K1763">
        <f>IF(Table1[[#This Row],[Quarter]]="Q3",Table1[[#This Row],[Credit Amount]],"")</f>
        <v>-329.7</v>
      </c>
      <c r="L1763" t="str">
        <f>IF(Table1[[#This Row],[Transaction Type]]="Upgrade",Table1[[#This Row],[Credit Amount]],IF(Table1[[#This Row],[Transaction Type]]="Activation",Table1[[#This Row],[Credit Amount]],""))</f>
        <v/>
      </c>
      <c r="M1763">
        <f>IF(Table1[[#This Row],[Transaction Type]]="Maintenance",Table1[[#This Row],[Credit Amount]],"")</f>
        <v>-329.7</v>
      </c>
      <c r="N1763">
        <v>10087</v>
      </c>
      <c r="O1763" t="s">
        <v>2489</v>
      </c>
      <c r="P1763" t="s">
        <v>2576</v>
      </c>
      <c r="Q1763" t="s">
        <v>2340</v>
      </c>
      <c r="R1763">
        <v>10087</v>
      </c>
      <c r="S1763" t="s">
        <v>2489</v>
      </c>
      <c r="T1763" t="s">
        <v>2576</v>
      </c>
      <c r="U1763" t="s">
        <v>2340</v>
      </c>
      <c r="V1763" t="s">
        <v>132</v>
      </c>
      <c r="W1763">
        <v>100001716</v>
      </c>
      <c r="X1763">
        <v>8005550717</v>
      </c>
      <c r="Y1763" t="s">
        <v>2595</v>
      </c>
      <c r="Z1763" t="s">
        <v>3312</v>
      </c>
      <c r="AA1763" s="13">
        <v>-329.7</v>
      </c>
      <c r="AB1763" s="14">
        <v>42630</v>
      </c>
      <c r="AC1763" t="s">
        <v>36</v>
      </c>
    </row>
    <row r="1764" spans="1:29" x14ac:dyDescent="0.25">
      <c r="A1764" t="str">
        <f>CONCATENATE("Q",ROUNDUP(MONTH(Table1[[#This Row],[Month]])/3,0))</f>
        <v>Q3</v>
      </c>
      <c r="B1764" s="14">
        <f>EOMONTH(Table1[[#This Row],[Credit Date]],-1)+1</f>
        <v>42614</v>
      </c>
      <c r="C1764" t="str">
        <f>CONCATENATE(Table1[[#This Row],[Issuer Last Name]],", ",Table1[[#This Row],[Issuer First Name]])</f>
        <v>No. 087, Employee</v>
      </c>
      <c r="D1764" t="str">
        <f>CONCATENATE(Table1[[#This Row],[Approver Last Name]],", ",Table1[[#This Row],[Approver First Name]])</f>
        <v>No. 087, Employee</v>
      </c>
      <c r="E1764" t="str">
        <f>CONCATENATE(Table1[[#This Row],[Customer Last Name]],", ",Table1[[#This Row],[Customer First Name]])</f>
        <v>No. 13495, Client</v>
      </c>
      <c r="F17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4" t="str">
        <f>IF(Table1[[#This Row],[Transaction Type]]="Maintenance","Non-Sales","Sales")</f>
        <v>Sales</v>
      </c>
      <c r="H1764" t="str">
        <f>IF(Table1[[#This Row],[Quarter]]="q2",1,"")</f>
        <v/>
      </c>
      <c r="I1764">
        <f>IF(Table1[[#This Row],[Quarter]]="q3",1,"")</f>
        <v>1</v>
      </c>
      <c r="J1764" t="str">
        <f>IF(Table1[[#This Row],[Quarter]]="Q2",Table1[[#This Row],[Credit Amount]],"")</f>
        <v/>
      </c>
      <c r="K1764">
        <f>IF(Table1[[#This Row],[Quarter]]="Q3",Table1[[#This Row],[Credit Amount]],"")</f>
        <v>-95.82</v>
      </c>
      <c r="L1764">
        <f>IF(Table1[[#This Row],[Transaction Type]]="Upgrade",Table1[[#This Row],[Credit Amount]],IF(Table1[[#This Row],[Transaction Type]]="Activation",Table1[[#This Row],[Credit Amount]],""))</f>
        <v>-95.82</v>
      </c>
      <c r="M1764" t="str">
        <f>IF(Table1[[#This Row],[Transaction Type]]="Maintenance",Table1[[#This Row],[Credit Amount]],"")</f>
        <v/>
      </c>
      <c r="N1764">
        <v>10087</v>
      </c>
      <c r="O1764" t="s">
        <v>2489</v>
      </c>
      <c r="P1764" t="s">
        <v>2576</v>
      </c>
      <c r="Q1764" t="s">
        <v>2340</v>
      </c>
      <c r="R1764">
        <v>10087</v>
      </c>
      <c r="S1764" t="s">
        <v>2489</v>
      </c>
      <c r="T1764" t="s">
        <v>2576</v>
      </c>
      <c r="U1764" t="s">
        <v>2340</v>
      </c>
      <c r="V1764" t="s">
        <v>132</v>
      </c>
      <c r="W1764">
        <v>100004494</v>
      </c>
      <c r="X1764">
        <v>8005553495</v>
      </c>
      <c r="Y1764" t="s">
        <v>2595</v>
      </c>
      <c r="Z1764" t="s">
        <v>6083</v>
      </c>
      <c r="AA1764" s="13">
        <v>-95.82</v>
      </c>
      <c r="AB1764" s="14">
        <v>42632</v>
      </c>
      <c r="AC1764" t="s">
        <v>37</v>
      </c>
    </row>
    <row r="1765" spans="1:29" x14ac:dyDescent="0.25">
      <c r="A1765" t="str">
        <f>CONCATENATE("Q",ROUNDUP(MONTH(Table1[[#This Row],[Month]])/3,0))</f>
        <v>Q3</v>
      </c>
      <c r="B1765" s="14">
        <f>EOMONTH(Table1[[#This Row],[Credit Date]],-1)+1</f>
        <v>42614</v>
      </c>
      <c r="C1765" t="str">
        <f>CONCATENATE(Table1[[#This Row],[Issuer Last Name]],", ",Table1[[#This Row],[Issuer First Name]])</f>
        <v>No. 087, Employee</v>
      </c>
      <c r="D1765" t="str">
        <f>CONCATENATE(Table1[[#This Row],[Approver Last Name]],", ",Table1[[#This Row],[Approver First Name]])</f>
        <v>No. 087, Employee</v>
      </c>
      <c r="E1765" t="str">
        <f>CONCATENATE(Table1[[#This Row],[Customer Last Name]],", ",Table1[[#This Row],[Customer First Name]])</f>
        <v>No. 12067, Client</v>
      </c>
      <c r="F17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5" t="str">
        <f>IF(Table1[[#This Row],[Transaction Type]]="Maintenance","Non-Sales","Sales")</f>
        <v>Non-Sales</v>
      </c>
      <c r="H1765" t="str">
        <f>IF(Table1[[#This Row],[Quarter]]="q2",1,"")</f>
        <v/>
      </c>
      <c r="I1765">
        <f>IF(Table1[[#This Row],[Quarter]]="q3",1,"")</f>
        <v>1</v>
      </c>
      <c r="J1765" t="str">
        <f>IF(Table1[[#This Row],[Quarter]]="Q2",Table1[[#This Row],[Credit Amount]],"")</f>
        <v/>
      </c>
      <c r="K1765">
        <f>IF(Table1[[#This Row],[Quarter]]="Q3",Table1[[#This Row],[Credit Amount]],"")</f>
        <v>-204.93</v>
      </c>
      <c r="L1765" t="str">
        <f>IF(Table1[[#This Row],[Transaction Type]]="Upgrade",Table1[[#This Row],[Credit Amount]],IF(Table1[[#This Row],[Transaction Type]]="Activation",Table1[[#This Row],[Credit Amount]],""))</f>
        <v/>
      </c>
      <c r="M1765">
        <f>IF(Table1[[#This Row],[Transaction Type]]="Maintenance",Table1[[#This Row],[Credit Amount]],"")</f>
        <v>-204.93</v>
      </c>
      <c r="N1765">
        <v>10087</v>
      </c>
      <c r="O1765" t="s">
        <v>2489</v>
      </c>
      <c r="P1765" t="s">
        <v>2576</v>
      </c>
      <c r="Q1765" t="s">
        <v>2340</v>
      </c>
      <c r="R1765">
        <v>10087</v>
      </c>
      <c r="S1765" t="s">
        <v>2489</v>
      </c>
      <c r="T1765" t="s">
        <v>2576</v>
      </c>
      <c r="U1765" t="s">
        <v>2340</v>
      </c>
      <c r="V1765" t="s">
        <v>132</v>
      </c>
      <c r="W1765">
        <v>100003066</v>
      </c>
      <c r="X1765">
        <v>8005552067</v>
      </c>
      <c r="Y1765" t="s">
        <v>2595</v>
      </c>
      <c r="Z1765" t="s">
        <v>4662</v>
      </c>
      <c r="AA1765" s="13">
        <v>-204.93</v>
      </c>
      <c r="AB1765" s="14">
        <v>42632</v>
      </c>
      <c r="AC1765" t="s">
        <v>36</v>
      </c>
    </row>
    <row r="1766" spans="1:29" x14ac:dyDescent="0.25">
      <c r="A1766" t="str">
        <f>CONCATENATE("Q",ROUNDUP(MONTH(Table1[[#This Row],[Month]])/3,0))</f>
        <v>Q3</v>
      </c>
      <c r="B1766" s="14">
        <f>EOMONTH(Table1[[#This Row],[Credit Date]],-1)+1</f>
        <v>42614</v>
      </c>
      <c r="C1766" t="str">
        <f>CONCATENATE(Table1[[#This Row],[Issuer Last Name]],", ",Table1[[#This Row],[Issuer First Name]])</f>
        <v>No. 087, Employee</v>
      </c>
      <c r="D1766" t="str">
        <f>CONCATENATE(Table1[[#This Row],[Approver Last Name]],", ",Table1[[#This Row],[Approver First Name]])</f>
        <v>No. 087, Employee</v>
      </c>
      <c r="E1766" t="str">
        <f>CONCATENATE(Table1[[#This Row],[Customer Last Name]],", ",Table1[[#This Row],[Customer First Name]])</f>
        <v>No. 13468, Client</v>
      </c>
      <c r="F17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6" t="str">
        <f>IF(Table1[[#This Row],[Transaction Type]]="Maintenance","Non-Sales","Sales")</f>
        <v>Non-Sales</v>
      </c>
      <c r="H1766" t="str">
        <f>IF(Table1[[#This Row],[Quarter]]="q2",1,"")</f>
        <v/>
      </c>
      <c r="I1766">
        <f>IF(Table1[[#This Row],[Quarter]]="q3",1,"")</f>
        <v>1</v>
      </c>
      <c r="J1766" t="str">
        <f>IF(Table1[[#This Row],[Quarter]]="Q2",Table1[[#This Row],[Credit Amount]],"")</f>
        <v/>
      </c>
      <c r="K1766">
        <f>IF(Table1[[#This Row],[Quarter]]="Q3",Table1[[#This Row],[Credit Amount]],"")</f>
        <v>-336.12</v>
      </c>
      <c r="L1766" t="str">
        <f>IF(Table1[[#This Row],[Transaction Type]]="Upgrade",Table1[[#This Row],[Credit Amount]],IF(Table1[[#This Row],[Transaction Type]]="Activation",Table1[[#This Row],[Credit Amount]],""))</f>
        <v/>
      </c>
      <c r="M1766">
        <f>IF(Table1[[#This Row],[Transaction Type]]="Maintenance",Table1[[#This Row],[Credit Amount]],"")</f>
        <v>-336.12</v>
      </c>
      <c r="N1766">
        <v>10087</v>
      </c>
      <c r="O1766" t="s">
        <v>2489</v>
      </c>
      <c r="P1766" t="s">
        <v>2576</v>
      </c>
      <c r="Q1766" t="s">
        <v>2340</v>
      </c>
      <c r="R1766">
        <v>10087</v>
      </c>
      <c r="S1766" t="s">
        <v>2489</v>
      </c>
      <c r="T1766" t="s">
        <v>2576</v>
      </c>
      <c r="U1766" t="s">
        <v>2340</v>
      </c>
      <c r="V1766" t="s">
        <v>132</v>
      </c>
      <c r="W1766">
        <v>100004467</v>
      </c>
      <c r="X1766">
        <v>8005553468</v>
      </c>
      <c r="Y1766" t="s">
        <v>2595</v>
      </c>
      <c r="Z1766" t="s">
        <v>6056</v>
      </c>
      <c r="AA1766" s="13">
        <v>-336.12</v>
      </c>
      <c r="AB1766" s="14">
        <v>42635</v>
      </c>
      <c r="AC1766" t="s">
        <v>36</v>
      </c>
    </row>
    <row r="1767" spans="1:29" x14ac:dyDescent="0.25">
      <c r="A1767" t="str">
        <f>CONCATENATE("Q",ROUNDUP(MONTH(Table1[[#This Row],[Month]])/3,0))</f>
        <v>Q3</v>
      </c>
      <c r="B1767" s="14">
        <f>EOMONTH(Table1[[#This Row],[Credit Date]],-1)+1</f>
        <v>42614</v>
      </c>
      <c r="C1767" t="str">
        <f>CONCATENATE(Table1[[#This Row],[Issuer Last Name]],", ",Table1[[#This Row],[Issuer First Name]])</f>
        <v>No. 087, Employee</v>
      </c>
      <c r="D1767" t="str">
        <f>CONCATENATE(Table1[[#This Row],[Approver Last Name]],", ",Table1[[#This Row],[Approver First Name]])</f>
        <v>No. 087, Employee</v>
      </c>
      <c r="E1767" t="str">
        <f>CONCATENATE(Table1[[#This Row],[Customer Last Name]],", ",Table1[[#This Row],[Customer First Name]])</f>
        <v>No. 11607, Client</v>
      </c>
      <c r="F17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7" t="str">
        <f>IF(Table1[[#This Row],[Transaction Type]]="Maintenance","Non-Sales","Sales")</f>
        <v>Sales</v>
      </c>
      <c r="H1767" t="str">
        <f>IF(Table1[[#This Row],[Quarter]]="q2",1,"")</f>
        <v/>
      </c>
      <c r="I1767">
        <f>IF(Table1[[#This Row],[Quarter]]="q3",1,"")</f>
        <v>1</v>
      </c>
      <c r="J1767" t="str">
        <f>IF(Table1[[#This Row],[Quarter]]="Q2",Table1[[#This Row],[Credit Amount]],"")</f>
        <v/>
      </c>
      <c r="K1767">
        <f>IF(Table1[[#This Row],[Quarter]]="Q3",Table1[[#This Row],[Credit Amount]],"")</f>
        <v>-85.94</v>
      </c>
      <c r="L1767">
        <f>IF(Table1[[#This Row],[Transaction Type]]="Upgrade",Table1[[#This Row],[Credit Amount]],IF(Table1[[#This Row],[Transaction Type]]="Activation",Table1[[#This Row],[Credit Amount]],""))</f>
        <v>-85.94</v>
      </c>
      <c r="M1767" t="str">
        <f>IF(Table1[[#This Row],[Transaction Type]]="Maintenance",Table1[[#This Row],[Credit Amount]],"")</f>
        <v/>
      </c>
      <c r="N1767">
        <v>10087</v>
      </c>
      <c r="O1767" t="s">
        <v>2489</v>
      </c>
      <c r="P1767" t="s">
        <v>2576</v>
      </c>
      <c r="Q1767" t="s">
        <v>2340</v>
      </c>
      <c r="R1767">
        <v>10087</v>
      </c>
      <c r="S1767" t="s">
        <v>2489</v>
      </c>
      <c r="T1767" t="s">
        <v>2576</v>
      </c>
      <c r="U1767" t="s">
        <v>2340</v>
      </c>
      <c r="V1767" t="s">
        <v>132</v>
      </c>
      <c r="W1767">
        <v>100002606</v>
      </c>
      <c r="X1767">
        <v>8005551607</v>
      </c>
      <c r="Y1767" t="s">
        <v>2595</v>
      </c>
      <c r="Z1767" t="s">
        <v>4202</v>
      </c>
      <c r="AA1767" s="13">
        <v>-85.94</v>
      </c>
      <c r="AB1767" s="14">
        <v>42637</v>
      </c>
      <c r="AC1767" t="s">
        <v>35</v>
      </c>
    </row>
    <row r="1768" spans="1:29" x14ac:dyDescent="0.25">
      <c r="A1768" t="str">
        <f>CONCATENATE("Q",ROUNDUP(MONTH(Table1[[#This Row],[Month]])/3,0))</f>
        <v>Q3</v>
      </c>
      <c r="B1768" s="14">
        <f>EOMONTH(Table1[[#This Row],[Credit Date]],-1)+1</f>
        <v>42614</v>
      </c>
      <c r="C1768" t="str">
        <f>CONCATENATE(Table1[[#This Row],[Issuer Last Name]],", ",Table1[[#This Row],[Issuer First Name]])</f>
        <v>No. 087, Employee</v>
      </c>
      <c r="D1768" t="str">
        <f>CONCATENATE(Table1[[#This Row],[Approver Last Name]],", ",Table1[[#This Row],[Approver First Name]])</f>
        <v>No. 087, Employee</v>
      </c>
      <c r="E1768" t="str">
        <f>CONCATENATE(Table1[[#This Row],[Customer Last Name]],", ",Table1[[#This Row],[Customer First Name]])</f>
        <v>No. 11955, Client</v>
      </c>
      <c r="F17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68" t="str">
        <f>IF(Table1[[#This Row],[Transaction Type]]="Maintenance","Non-Sales","Sales")</f>
        <v>Sales</v>
      </c>
      <c r="H1768" t="str">
        <f>IF(Table1[[#This Row],[Quarter]]="q2",1,"")</f>
        <v/>
      </c>
      <c r="I1768">
        <f>IF(Table1[[#This Row],[Quarter]]="q3",1,"")</f>
        <v>1</v>
      </c>
      <c r="J1768" t="str">
        <f>IF(Table1[[#This Row],[Quarter]]="Q2",Table1[[#This Row],[Credit Amount]],"")</f>
        <v/>
      </c>
      <c r="K1768">
        <f>IF(Table1[[#This Row],[Quarter]]="Q3",Table1[[#This Row],[Credit Amount]],"")</f>
        <v>-452.53</v>
      </c>
      <c r="L1768">
        <f>IF(Table1[[#This Row],[Transaction Type]]="Upgrade",Table1[[#This Row],[Credit Amount]],IF(Table1[[#This Row],[Transaction Type]]="Activation",Table1[[#This Row],[Credit Amount]],""))</f>
        <v>-452.53</v>
      </c>
      <c r="M1768" t="str">
        <f>IF(Table1[[#This Row],[Transaction Type]]="Maintenance",Table1[[#This Row],[Credit Amount]],"")</f>
        <v/>
      </c>
      <c r="N1768">
        <v>10087</v>
      </c>
      <c r="O1768" t="s">
        <v>2489</v>
      </c>
      <c r="P1768" t="s">
        <v>2576</v>
      </c>
      <c r="Q1768" t="s">
        <v>2340</v>
      </c>
      <c r="R1768">
        <v>10087</v>
      </c>
      <c r="S1768" t="s">
        <v>2489</v>
      </c>
      <c r="T1768" t="s">
        <v>2576</v>
      </c>
      <c r="U1768" t="s">
        <v>2340</v>
      </c>
      <c r="V1768" t="s">
        <v>132</v>
      </c>
      <c r="W1768">
        <v>100002954</v>
      </c>
      <c r="X1768">
        <v>8005551955</v>
      </c>
      <c r="Y1768" t="s">
        <v>2595</v>
      </c>
      <c r="Z1768" t="s">
        <v>4550</v>
      </c>
      <c r="AA1768" s="13">
        <v>-452.53</v>
      </c>
      <c r="AB1768" s="14">
        <v>42641</v>
      </c>
      <c r="AC1768" t="s">
        <v>37</v>
      </c>
    </row>
    <row r="1769" spans="1:29" x14ac:dyDescent="0.25">
      <c r="A1769" t="str">
        <f>CONCATENATE("Q",ROUNDUP(MONTH(Table1[[#This Row],[Month]])/3,0))</f>
        <v>Q2</v>
      </c>
      <c r="B1769" s="14">
        <f>EOMONTH(Table1[[#This Row],[Credit Date]],-1)+1</f>
        <v>42461</v>
      </c>
      <c r="C1769" t="str">
        <f>CONCATENATE(Table1[[#This Row],[Issuer Last Name]],", ",Table1[[#This Row],[Issuer First Name]])</f>
        <v>No. 041, Employee</v>
      </c>
      <c r="D1769" t="str">
        <f>CONCATENATE(Table1[[#This Row],[Approver Last Name]],", ",Table1[[#This Row],[Approver First Name]])</f>
        <v>No. 091, Employee</v>
      </c>
      <c r="E1769" t="str">
        <f>CONCATENATE(Table1[[#This Row],[Customer Last Name]],", ",Table1[[#This Row],[Customer First Name]])</f>
        <v>No. 13602, Client</v>
      </c>
      <c r="F1769" t="str">
        <f>IF(Table1[[#This Row],[Credit Amount]]&gt;-19.99,"Less than 19.99",IF(Table1[[#This Row],[Credit Amount]]=-20,"20",IF(Table1[[#This Row],[Credit Amount]]&gt;-49.98,"20.01-49.98",IF(Table1[[#This Row],[Credit Amount]]=-49.99,"49.99",IF(Table1[[#This Row],[Credit Amount]]=-50,"50",IF(Table1[[#This Row],[Credit Amount]]&lt;-50.01,"Greater than 50"))))))</f>
        <v>20.01-49.98</v>
      </c>
      <c r="G1769" t="str">
        <f>IF(Table1[[#This Row],[Transaction Type]]="Maintenance","Non-Sales","Sales")</f>
        <v>Sales</v>
      </c>
      <c r="H1769">
        <f>IF(Table1[[#This Row],[Quarter]]="q2",1,"")</f>
        <v>1</v>
      </c>
      <c r="I1769" t="str">
        <f>IF(Table1[[#This Row],[Quarter]]="q3",1,"")</f>
        <v/>
      </c>
      <c r="J1769">
        <f>IF(Table1[[#This Row],[Quarter]]="Q2",Table1[[#This Row],[Credit Amount]],"")</f>
        <v>-41.65</v>
      </c>
      <c r="K1769" t="str">
        <f>IF(Table1[[#This Row],[Quarter]]="Q3",Table1[[#This Row],[Credit Amount]],"")</f>
        <v/>
      </c>
      <c r="L1769">
        <f>IF(Table1[[#This Row],[Transaction Type]]="Upgrade",Table1[[#This Row],[Credit Amount]],IF(Table1[[#This Row],[Transaction Type]]="Activation",Table1[[#This Row],[Credit Amount]],""))</f>
        <v>-41.65</v>
      </c>
      <c r="M1769" t="str">
        <f>IF(Table1[[#This Row],[Transaction Type]]="Maintenance",Table1[[#This Row],[Credit Amount]],"")</f>
        <v/>
      </c>
      <c r="N1769">
        <v>10041</v>
      </c>
      <c r="O1769" t="s">
        <v>2489</v>
      </c>
      <c r="P1769" t="s">
        <v>2530</v>
      </c>
      <c r="Q1769" t="s">
        <v>289</v>
      </c>
      <c r="R1769">
        <v>10091</v>
      </c>
      <c r="S1769" t="s">
        <v>2489</v>
      </c>
      <c r="T1769" t="s">
        <v>2580</v>
      </c>
      <c r="U1769" t="s">
        <v>290</v>
      </c>
      <c r="V1769" t="s">
        <v>132</v>
      </c>
      <c r="W1769">
        <v>100004601</v>
      </c>
      <c r="X1769">
        <v>8005553602</v>
      </c>
      <c r="Y1769" t="s">
        <v>2595</v>
      </c>
      <c r="Z1769" t="s">
        <v>6190</v>
      </c>
      <c r="AA1769" s="13">
        <v>-41.65</v>
      </c>
      <c r="AB1769" s="14">
        <v>42463</v>
      </c>
      <c r="AC1769" t="s">
        <v>35</v>
      </c>
    </row>
    <row r="1770" spans="1:29" x14ac:dyDescent="0.25">
      <c r="A1770" t="str">
        <f>CONCATENATE("Q",ROUNDUP(MONTH(Table1[[#This Row],[Month]])/3,0))</f>
        <v>Q2</v>
      </c>
      <c r="B1770" s="14">
        <f>EOMONTH(Table1[[#This Row],[Credit Date]],-1)+1</f>
        <v>42461</v>
      </c>
      <c r="C1770" t="str">
        <f>CONCATENATE(Table1[[#This Row],[Issuer Last Name]],", ",Table1[[#This Row],[Issuer First Name]])</f>
        <v>No. 041, Employee</v>
      </c>
      <c r="D1770" t="str">
        <f>CONCATENATE(Table1[[#This Row],[Approver Last Name]],", ",Table1[[#This Row],[Approver First Name]])</f>
        <v>No. 091, Employee</v>
      </c>
      <c r="E1770" t="str">
        <f>CONCATENATE(Table1[[#This Row],[Customer Last Name]],", ",Table1[[#This Row],[Customer First Name]])</f>
        <v>No. 13318, Client</v>
      </c>
      <c r="F1770" t="str">
        <f>IF(Table1[[#This Row],[Credit Amount]]&gt;-19.99,"Less than 19.99",IF(Table1[[#This Row],[Credit Amount]]=-20,"20",IF(Table1[[#This Row],[Credit Amount]]&gt;-49.98,"20.01-49.98",IF(Table1[[#This Row],[Credit Amount]]=-49.99,"49.99",IF(Table1[[#This Row],[Credit Amount]]=-50,"50",IF(Table1[[#This Row],[Credit Amount]]&lt;-50.01,"Greater than 50"))))))</f>
        <v>20.01-49.98</v>
      </c>
      <c r="G1770" t="str">
        <f>IF(Table1[[#This Row],[Transaction Type]]="Maintenance","Non-Sales","Sales")</f>
        <v>Sales</v>
      </c>
      <c r="H1770">
        <f>IF(Table1[[#This Row],[Quarter]]="q2",1,"")</f>
        <v>1</v>
      </c>
      <c r="I1770" t="str">
        <f>IF(Table1[[#This Row],[Quarter]]="q3",1,"")</f>
        <v/>
      </c>
      <c r="J1770">
        <f>IF(Table1[[#This Row],[Quarter]]="Q2",Table1[[#This Row],[Credit Amount]],"")</f>
        <v>-41.81</v>
      </c>
      <c r="K1770" t="str">
        <f>IF(Table1[[#This Row],[Quarter]]="Q3",Table1[[#This Row],[Credit Amount]],"")</f>
        <v/>
      </c>
      <c r="L1770">
        <f>IF(Table1[[#This Row],[Transaction Type]]="Upgrade",Table1[[#This Row],[Credit Amount]],IF(Table1[[#This Row],[Transaction Type]]="Activation",Table1[[#This Row],[Credit Amount]],""))</f>
        <v>-41.81</v>
      </c>
      <c r="M1770" t="str">
        <f>IF(Table1[[#This Row],[Transaction Type]]="Maintenance",Table1[[#This Row],[Credit Amount]],"")</f>
        <v/>
      </c>
      <c r="N1770">
        <v>10041</v>
      </c>
      <c r="O1770" t="s">
        <v>2489</v>
      </c>
      <c r="P1770" t="s">
        <v>2530</v>
      </c>
      <c r="Q1770" t="s">
        <v>289</v>
      </c>
      <c r="R1770">
        <v>10091</v>
      </c>
      <c r="S1770" t="s">
        <v>2489</v>
      </c>
      <c r="T1770" t="s">
        <v>2580</v>
      </c>
      <c r="U1770" t="s">
        <v>290</v>
      </c>
      <c r="V1770" t="s">
        <v>132</v>
      </c>
      <c r="W1770">
        <v>100004317</v>
      </c>
      <c r="X1770">
        <v>8005553318</v>
      </c>
      <c r="Y1770" t="s">
        <v>2595</v>
      </c>
      <c r="Z1770" t="s">
        <v>5906</v>
      </c>
      <c r="AA1770" s="13">
        <v>-41.81</v>
      </c>
      <c r="AB1770" s="14">
        <v>42463</v>
      </c>
      <c r="AC1770" t="s">
        <v>35</v>
      </c>
    </row>
    <row r="1771" spans="1:29" x14ac:dyDescent="0.25">
      <c r="A1771" t="str">
        <f>CONCATENATE("Q",ROUNDUP(MONTH(Table1[[#This Row],[Month]])/3,0))</f>
        <v>Q2</v>
      </c>
      <c r="B1771" s="14">
        <f>EOMONTH(Table1[[#This Row],[Credit Date]],-1)+1</f>
        <v>42461</v>
      </c>
      <c r="C1771" t="str">
        <f>CONCATENATE(Table1[[#This Row],[Issuer Last Name]],", ",Table1[[#This Row],[Issuer First Name]])</f>
        <v>No. 041, Employee</v>
      </c>
      <c r="D1771" t="str">
        <f>CONCATENATE(Table1[[#This Row],[Approver Last Name]],", ",Table1[[#This Row],[Approver First Name]])</f>
        <v>No. 091, Employee</v>
      </c>
      <c r="E1771" t="str">
        <f>CONCATENATE(Table1[[#This Row],[Customer Last Name]],", ",Table1[[#This Row],[Customer First Name]])</f>
        <v>No. 13126, Client</v>
      </c>
      <c r="F17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71" t="str">
        <f>IF(Table1[[#This Row],[Transaction Type]]="Maintenance","Non-Sales","Sales")</f>
        <v>Non-Sales</v>
      </c>
      <c r="H1771">
        <f>IF(Table1[[#This Row],[Quarter]]="q2",1,"")</f>
        <v>1</v>
      </c>
      <c r="I1771" t="str">
        <f>IF(Table1[[#This Row],[Quarter]]="q3",1,"")</f>
        <v/>
      </c>
      <c r="J1771">
        <f>IF(Table1[[#This Row],[Quarter]]="Q2",Table1[[#This Row],[Credit Amount]],"")</f>
        <v>-70.53</v>
      </c>
      <c r="K1771" t="str">
        <f>IF(Table1[[#This Row],[Quarter]]="Q3",Table1[[#This Row],[Credit Amount]],"")</f>
        <v/>
      </c>
      <c r="L1771" t="str">
        <f>IF(Table1[[#This Row],[Transaction Type]]="Upgrade",Table1[[#This Row],[Credit Amount]],IF(Table1[[#This Row],[Transaction Type]]="Activation",Table1[[#This Row],[Credit Amount]],""))</f>
        <v/>
      </c>
      <c r="M1771">
        <f>IF(Table1[[#This Row],[Transaction Type]]="Maintenance",Table1[[#This Row],[Credit Amount]],"")</f>
        <v>-70.53</v>
      </c>
      <c r="N1771">
        <v>10041</v>
      </c>
      <c r="O1771" t="s">
        <v>2489</v>
      </c>
      <c r="P1771" t="s">
        <v>2530</v>
      </c>
      <c r="Q1771" t="s">
        <v>289</v>
      </c>
      <c r="R1771">
        <v>10091</v>
      </c>
      <c r="S1771" t="s">
        <v>2489</v>
      </c>
      <c r="T1771" t="s">
        <v>2580</v>
      </c>
      <c r="U1771" t="s">
        <v>290</v>
      </c>
      <c r="V1771" t="s">
        <v>132</v>
      </c>
      <c r="W1771">
        <v>100004125</v>
      </c>
      <c r="X1771">
        <v>8005553126</v>
      </c>
      <c r="Y1771" t="s">
        <v>2595</v>
      </c>
      <c r="Z1771" t="s">
        <v>5714</v>
      </c>
      <c r="AA1771" s="13">
        <v>-70.53</v>
      </c>
      <c r="AB1771" s="14">
        <v>42466</v>
      </c>
      <c r="AC1771" t="s">
        <v>36</v>
      </c>
    </row>
    <row r="1772" spans="1:29" x14ac:dyDescent="0.25">
      <c r="A1772" t="str">
        <f>CONCATENATE("Q",ROUNDUP(MONTH(Table1[[#This Row],[Month]])/3,0))</f>
        <v>Q2</v>
      </c>
      <c r="B1772" s="14">
        <f>EOMONTH(Table1[[#This Row],[Credit Date]],-1)+1</f>
        <v>42461</v>
      </c>
      <c r="C1772" t="str">
        <f>CONCATENATE(Table1[[#This Row],[Issuer Last Name]],", ",Table1[[#This Row],[Issuer First Name]])</f>
        <v>No. 041, Employee</v>
      </c>
      <c r="D1772" t="str">
        <f>CONCATENATE(Table1[[#This Row],[Approver Last Name]],", ",Table1[[#This Row],[Approver First Name]])</f>
        <v>No. 091, Employee</v>
      </c>
      <c r="E1772" t="str">
        <f>CONCATENATE(Table1[[#This Row],[Customer Last Name]],", ",Table1[[#This Row],[Customer First Name]])</f>
        <v>No. 11671, Client</v>
      </c>
      <c r="F1772" t="str">
        <f>IF(Table1[[#This Row],[Credit Amount]]&gt;-19.99,"Less than 19.99",IF(Table1[[#This Row],[Credit Amount]]=-20,"20",IF(Table1[[#This Row],[Credit Amount]]&gt;-49.98,"20.01-49.98",IF(Table1[[#This Row],[Credit Amount]]=-49.99,"49.99",IF(Table1[[#This Row],[Credit Amount]]=-50,"50",IF(Table1[[#This Row],[Credit Amount]]&lt;-50.01,"Greater than 50"))))))</f>
        <v>Less than 19.99</v>
      </c>
      <c r="G1772" t="str">
        <f>IF(Table1[[#This Row],[Transaction Type]]="Maintenance","Non-Sales","Sales")</f>
        <v>Non-Sales</v>
      </c>
      <c r="H1772">
        <f>IF(Table1[[#This Row],[Quarter]]="q2",1,"")</f>
        <v>1</v>
      </c>
      <c r="I1772" t="str">
        <f>IF(Table1[[#This Row],[Quarter]]="q3",1,"")</f>
        <v/>
      </c>
      <c r="J1772">
        <f>IF(Table1[[#This Row],[Quarter]]="Q2",Table1[[#This Row],[Credit Amount]],"")</f>
        <v>-10.31</v>
      </c>
      <c r="K1772" t="str">
        <f>IF(Table1[[#This Row],[Quarter]]="Q3",Table1[[#This Row],[Credit Amount]],"")</f>
        <v/>
      </c>
      <c r="L1772" t="str">
        <f>IF(Table1[[#This Row],[Transaction Type]]="Upgrade",Table1[[#This Row],[Credit Amount]],IF(Table1[[#This Row],[Transaction Type]]="Activation",Table1[[#This Row],[Credit Amount]],""))</f>
        <v/>
      </c>
      <c r="M1772">
        <f>IF(Table1[[#This Row],[Transaction Type]]="Maintenance",Table1[[#This Row],[Credit Amount]],"")</f>
        <v>-10.31</v>
      </c>
      <c r="N1772">
        <v>10041</v>
      </c>
      <c r="O1772" t="s">
        <v>2489</v>
      </c>
      <c r="P1772" t="s">
        <v>2530</v>
      </c>
      <c r="Q1772" t="s">
        <v>289</v>
      </c>
      <c r="R1772">
        <v>10091</v>
      </c>
      <c r="S1772" t="s">
        <v>2489</v>
      </c>
      <c r="T1772" t="s">
        <v>2580</v>
      </c>
      <c r="U1772" t="s">
        <v>290</v>
      </c>
      <c r="V1772" t="s">
        <v>132</v>
      </c>
      <c r="W1772">
        <v>100002670</v>
      </c>
      <c r="X1772">
        <v>8005551671</v>
      </c>
      <c r="Y1772" t="s">
        <v>2595</v>
      </c>
      <c r="Z1772" t="s">
        <v>4266</v>
      </c>
      <c r="AA1772" s="13">
        <v>-10.31</v>
      </c>
      <c r="AB1772" s="14">
        <v>42468</v>
      </c>
      <c r="AC1772" t="s">
        <v>36</v>
      </c>
    </row>
    <row r="1773" spans="1:29" x14ac:dyDescent="0.25">
      <c r="A1773" t="str">
        <f>CONCATENATE("Q",ROUNDUP(MONTH(Table1[[#This Row],[Month]])/3,0))</f>
        <v>Q2</v>
      </c>
      <c r="B1773" s="14">
        <f>EOMONTH(Table1[[#This Row],[Credit Date]],-1)+1</f>
        <v>42461</v>
      </c>
      <c r="C1773" t="str">
        <f>CONCATENATE(Table1[[#This Row],[Issuer Last Name]],", ",Table1[[#This Row],[Issuer First Name]])</f>
        <v>No. 041, Employee</v>
      </c>
      <c r="D1773" t="str">
        <f>CONCATENATE(Table1[[#This Row],[Approver Last Name]],", ",Table1[[#This Row],[Approver First Name]])</f>
        <v>No. 091, Employee</v>
      </c>
      <c r="E1773" t="str">
        <f>CONCATENATE(Table1[[#This Row],[Customer Last Name]],", ",Table1[[#This Row],[Customer First Name]])</f>
        <v>No. 11332, Client</v>
      </c>
      <c r="F1773" t="str">
        <f>IF(Table1[[#This Row],[Credit Amount]]&gt;-19.99,"Less than 19.99",IF(Table1[[#This Row],[Credit Amount]]=-20,"20",IF(Table1[[#This Row],[Credit Amount]]&gt;-49.98,"20.01-49.98",IF(Table1[[#This Row],[Credit Amount]]=-49.99,"49.99",IF(Table1[[#This Row],[Credit Amount]]=-50,"50",IF(Table1[[#This Row],[Credit Amount]]&lt;-50.01,"Greater than 50"))))))</f>
        <v>Less than 19.99</v>
      </c>
      <c r="G1773" t="str">
        <f>IF(Table1[[#This Row],[Transaction Type]]="Maintenance","Non-Sales","Sales")</f>
        <v>Sales</v>
      </c>
      <c r="H1773">
        <f>IF(Table1[[#This Row],[Quarter]]="q2",1,"")</f>
        <v>1</v>
      </c>
      <c r="I1773" t="str">
        <f>IF(Table1[[#This Row],[Quarter]]="q3",1,"")</f>
        <v/>
      </c>
      <c r="J1773">
        <f>IF(Table1[[#This Row],[Quarter]]="Q2",Table1[[#This Row],[Credit Amount]],"")</f>
        <v>-8.9700000000000006</v>
      </c>
      <c r="K1773" t="str">
        <f>IF(Table1[[#This Row],[Quarter]]="Q3",Table1[[#This Row],[Credit Amount]],"")</f>
        <v/>
      </c>
      <c r="L1773">
        <f>IF(Table1[[#This Row],[Transaction Type]]="Upgrade",Table1[[#This Row],[Credit Amount]],IF(Table1[[#This Row],[Transaction Type]]="Activation",Table1[[#This Row],[Credit Amount]],""))</f>
        <v>-8.9700000000000006</v>
      </c>
      <c r="M1773" t="str">
        <f>IF(Table1[[#This Row],[Transaction Type]]="Maintenance",Table1[[#This Row],[Credit Amount]],"")</f>
        <v/>
      </c>
      <c r="N1773">
        <v>10041</v>
      </c>
      <c r="O1773" t="s">
        <v>2489</v>
      </c>
      <c r="P1773" t="s">
        <v>2530</v>
      </c>
      <c r="Q1773" t="s">
        <v>289</v>
      </c>
      <c r="R1773">
        <v>10091</v>
      </c>
      <c r="S1773" t="s">
        <v>2489</v>
      </c>
      <c r="T1773" t="s">
        <v>2580</v>
      </c>
      <c r="U1773" t="s">
        <v>290</v>
      </c>
      <c r="V1773" t="s">
        <v>132</v>
      </c>
      <c r="W1773">
        <v>100002331</v>
      </c>
      <c r="X1773">
        <v>8005551332</v>
      </c>
      <c r="Y1773" t="s">
        <v>2595</v>
      </c>
      <c r="Z1773" t="s">
        <v>3927</v>
      </c>
      <c r="AA1773" s="13">
        <v>-8.9700000000000006</v>
      </c>
      <c r="AB1773" s="14">
        <v>42468</v>
      </c>
      <c r="AC1773" t="s">
        <v>37</v>
      </c>
    </row>
    <row r="1774" spans="1:29" x14ac:dyDescent="0.25">
      <c r="A1774" t="str">
        <f>CONCATENATE("Q",ROUNDUP(MONTH(Table1[[#This Row],[Month]])/3,0))</f>
        <v>Q2</v>
      </c>
      <c r="B1774" s="14">
        <f>EOMONTH(Table1[[#This Row],[Credit Date]],-1)+1</f>
        <v>42461</v>
      </c>
      <c r="C1774" t="str">
        <f>CONCATENATE(Table1[[#This Row],[Issuer Last Name]],", ",Table1[[#This Row],[Issuer First Name]])</f>
        <v>No. 041, Employee</v>
      </c>
      <c r="D1774" t="str">
        <f>CONCATENATE(Table1[[#This Row],[Approver Last Name]],", ",Table1[[#This Row],[Approver First Name]])</f>
        <v>No. 091, Employee</v>
      </c>
      <c r="E1774" t="str">
        <f>CONCATENATE(Table1[[#This Row],[Customer Last Name]],", ",Table1[[#This Row],[Customer First Name]])</f>
        <v>No. 13654, Client</v>
      </c>
      <c r="F1774" t="str">
        <f>IF(Table1[[#This Row],[Credit Amount]]&gt;-19.99,"Less than 19.99",IF(Table1[[#This Row],[Credit Amount]]=-20,"20",IF(Table1[[#This Row],[Credit Amount]]&gt;-49.98,"20.01-49.98",IF(Table1[[#This Row],[Credit Amount]]=-49.99,"49.99",IF(Table1[[#This Row],[Credit Amount]]=-50,"50",IF(Table1[[#This Row],[Credit Amount]]&lt;-50.01,"Greater than 50"))))))</f>
        <v>20.01-49.98</v>
      </c>
      <c r="G1774" t="str">
        <f>IF(Table1[[#This Row],[Transaction Type]]="Maintenance","Non-Sales","Sales")</f>
        <v>Non-Sales</v>
      </c>
      <c r="H1774">
        <f>IF(Table1[[#This Row],[Quarter]]="q2",1,"")</f>
        <v>1</v>
      </c>
      <c r="I1774" t="str">
        <f>IF(Table1[[#This Row],[Quarter]]="q3",1,"")</f>
        <v/>
      </c>
      <c r="J1774">
        <f>IF(Table1[[#This Row],[Quarter]]="Q2",Table1[[#This Row],[Credit Amount]],"")</f>
        <v>-33.39</v>
      </c>
      <c r="K1774" t="str">
        <f>IF(Table1[[#This Row],[Quarter]]="Q3",Table1[[#This Row],[Credit Amount]],"")</f>
        <v/>
      </c>
      <c r="L1774" t="str">
        <f>IF(Table1[[#This Row],[Transaction Type]]="Upgrade",Table1[[#This Row],[Credit Amount]],IF(Table1[[#This Row],[Transaction Type]]="Activation",Table1[[#This Row],[Credit Amount]],""))</f>
        <v/>
      </c>
      <c r="M1774">
        <f>IF(Table1[[#This Row],[Transaction Type]]="Maintenance",Table1[[#This Row],[Credit Amount]],"")</f>
        <v>-33.39</v>
      </c>
      <c r="N1774">
        <v>10041</v>
      </c>
      <c r="O1774" t="s">
        <v>2489</v>
      </c>
      <c r="P1774" t="s">
        <v>2530</v>
      </c>
      <c r="Q1774" t="s">
        <v>289</v>
      </c>
      <c r="R1774">
        <v>10091</v>
      </c>
      <c r="S1774" t="s">
        <v>2489</v>
      </c>
      <c r="T1774" t="s">
        <v>2580</v>
      </c>
      <c r="U1774" t="s">
        <v>290</v>
      </c>
      <c r="V1774" t="s">
        <v>132</v>
      </c>
      <c r="W1774">
        <v>100004653</v>
      </c>
      <c r="X1774">
        <v>8005553654</v>
      </c>
      <c r="Y1774" t="s">
        <v>2595</v>
      </c>
      <c r="Z1774" t="s">
        <v>6242</v>
      </c>
      <c r="AA1774" s="13">
        <v>-33.39</v>
      </c>
      <c r="AB1774" s="14">
        <v>42469</v>
      </c>
      <c r="AC1774" t="s">
        <v>36</v>
      </c>
    </row>
    <row r="1775" spans="1:29" x14ac:dyDescent="0.25">
      <c r="A1775" t="str">
        <f>CONCATENATE("Q",ROUNDUP(MONTH(Table1[[#This Row],[Month]])/3,0))</f>
        <v>Q2</v>
      </c>
      <c r="B1775" s="14">
        <f>EOMONTH(Table1[[#This Row],[Credit Date]],-1)+1</f>
        <v>42461</v>
      </c>
      <c r="C1775" t="str">
        <f>CONCATENATE(Table1[[#This Row],[Issuer Last Name]],", ",Table1[[#This Row],[Issuer First Name]])</f>
        <v>No. 041, Employee</v>
      </c>
      <c r="D1775" t="str">
        <f>CONCATENATE(Table1[[#This Row],[Approver Last Name]],", ",Table1[[#This Row],[Approver First Name]])</f>
        <v>No. 091, Employee</v>
      </c>
      <c r="E1775" t="str">
        <f>CONCATENATE(Table1[[#This Row],[Customer Last Name]],", ",Table1[[#This Row],[Customer First Name]])</f>
        <v>No. 12260, Client</v>
      </c>
      <c r="F17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75" t="str">
        <f>IF(Table1[[#This Row],[Transaction Type]]="Maintenance","Non-Sales","Sales")</f>
        <v>Non-Sales</v>
      </c>
      <c r="H1775">
        <f>IF(Table1[[#This Row],[Quarter]]="q2",1,"")</f>
        <v>1</v>
      </c>
      <c r="I1775" t="str">
        <f>IF(Table1[[#This Row],[Quarter]]="q3",1,"")</f>
        <v/>
      </c>
      <c r="J1775">
        <f>IF(Table1[[#This Row],[Quarter]]="Q2",Table1[[#This Row],[Credit Amount]],"")</f>
        <v>-94.14</v>
      </c>
      <c r="K1775" t="str">
        <f>IF(Table1[[#This Row],[Quarter]]="Q3",Table1[[#This Row],[Credit Amount]],"")</f>
        <v/>
      </c>
      <c r="L1775" t="str">
        <f>IF(Table1[[#This Row],[Transaction Type]]="Upgrade",Table1[[#This Row],[Credit Amount]],IF(Table1[[#This Row],[Transaction Type]]="Activation",Table1[[#This Row],[Credit Amount]],""))</f>
        <v/>
      </c>
      <c r="M1775">
        <f>IF(Table1[[#This Row],[Transaction Type]]="Maintenance",Table1[[#This Row],[Credit Amount]],"")</f>
        <v>-94.14</v>
      </c>
      <c r="N1775">
        <v>10041</v>
      </c>
      <c r="O1775" t="s">
        <v>2489</v>
      </c>
      <c r="P1775" t="s">
        <v>2530</v>
      </c>
      <c r="Q1775" t="s">
        <v>289</v>
      </c>
      <c r="R1775">
        <v>10091</v>
      </c>
      <c r="S1775" t="s">
        <v>2489</v>
      </c>
      <c r="T1775" t="s">
        <v>2580</v>
      </c>
      <c r="U1775" t="s">
        <v>290</v>
      </c>
      <c r="V1775" t="s">
        <v>132</v>
      </c>
      <c r="W1775">
        <v>100003259</v>
      </c>
      <c r="X1775">
        <v>8005552260</v>
      </c>
      <c r="Y1775" t="s">
        <v>2595</v>
      </c>
      <c r="Z1775" t="s">
        <v>4855</v>
      </c>
      <c r="AA1775" s="13">
        <v>-94.14</v>
      </c>
      <c r="AB1775" s="14">
        <v>42478</v>
      </c>
      <c r="AC1775" t="s">
        <v>36</v>
      </c>
    </row>
    <row r="1776" spans="1:29" x14ac:dyDescent="0.25">
      <c r="A1776" t="str">
        <f>CONCATENATE("Q",ROUNDUP(MONTH(Table1[[#This Row],[Month]])/3,0))</f>
        <v>Q2</v>
      </c>
      <c r="B1776" s="14">
        <f>EOMONTH(Table1[[#This Row],[Credit Date]],-1)+1</f>
        <v>42461</v>
      </c>
      <c r="C1776" t="str">
        <f>CONCATENATE(Table1[[#This Row],[Issuer Last Name]],", ",Table1[[#This Row],[Issuer First Name]])</f>
        <v>No. 041, Employee</v>
      </c>
      <c r="D1776" t="str">
        <f>CONCATENATE(Table1[[#This Row],[Approver Last Name]],", ",Table1[[#This Row],[Approver First Name]])</f>
        <v>No. 091, Employee</v>
      </c>
      <c r="E1776" t="str">
        <f>CONCATENATE(Table1[[#This Row],[Customer Last Name]],", ",Table1[[#This Row],[Customer First Name]])</f>
        <v>No. 11269, Client</v>
      </c>
      <c r="F17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76" t="str">
        <f>IF(Table1[[#This Row],[Transaction Type]]="Maintenance","Non-Sales","Sales")</f>
        <v>Non-Sales</v>
      </c>
      <c r="H1776">
        <f>IF(Table1[[#This Row],[Quarter]]="q2",1,"")</f>
        <v>1</v>
      </c>
      <c r="I1776" t="str">
        <f>IF(Table1[[#This Row],[Quarter]]="q3",1,"")</f>
        <v/>
      </c>
      <c r="J1776">
        <f>IF(Table1[[#This Row],[Quarter]]="Q2",Table1[[#This Row],[Credit Amount]],"")</f>
        <v>-98.33</v>
      </c>
      <c r="K1776" t="str">
        <f>IF(Table1[[#This Row],[Quarter]]="Q3",Table1[[#This Row],[Credit Amount]],"")</f>
        <v/>
      </c>
      <c r="L1776" t="str">
        <f>IF(Table1[[#This Row],[Transaction Type]]="Upgrade",Table1[[#This Row],[Credit Amount]],IF(Table1[[#This Row],[Transaction Type]]="Activation",Table1[[#This Row],[Credit Amount]],""))</f>
        <v/>
      </c>
      <c r="M1776">
        <f>IF(Table1[[#This Row],[Transaction Type]]="Maintenance",Table1[[#This Row],[Credit Amount]],"")</f>
        <v>-98.33</v>
      </c>
      <c r="N1776">
        <v>10041</v>
      </c>
      <c r="O1776" t="s">
        <v>2489</v>
      </c>
      <c r="P1776" t="s">
        <v>2530</v>
      </c>
      <c r="Q1776" t="s">
        <v>289</v>
      </c>
      <c r="R1776">
        <v>10091</v>
      </c>
      <c r="S1776" t="s">
        <v>2489</v>
      </c>
      <c r="T1776" t="s">
        <v>2580</v>
      </c>
      <c r="U1776" t="s">
        <v>290</v>
      </c>
      <c r="V1776" t="s">
        <v>132</v>
      </c>
      <c r="W1776">
        <v>100002268</v>
      </c>
      <c r="X1776">
        <v>8005551269</v>
      </c>
      <c r="Y1776" t="s">
        <v>2595</v>
      </c>
      <c r="Z1776" t="s">
        <v>3864</v>
      </c>
      <c r="AA1776" s="13">
        <v>-98.33</v>
      </c>
      <c r="AB1776" s="14">
        <v>42481</v>
      </c>
      <c r="AC1776" t="s">
        <v>36</v>
      </c>
    </row>
    <row r="1777" spans="1:29" x14ac:dyDescent="0.25">
      <c r="A1777" t="str">
        <f>CONCATENATE("Q",ROUNDUP(MONTH(Table1[[#This Row],[Month]])/3,0))</f>
        <v>Q2</v>
      </c>
      <c r="B1777" s="14">
        <f>EOMONTH(Table1[[#This Row],[Credit Date]],-1)+1</f>
        <v>42461</v>
      </c>
      <c r="C1777" t="str">
        <f>CONCATENATE(Table1[[#This Row],[Issuer Last Name]],", ",Table1[[#This Row],[Issuer First Name]])</f>
        <v>No. 041, Employee</v>
      </c>
      <c r="D1777" t="str">
        <f>CONCATENATE(Table1[[#This Row],[Approver Last Name]],", ",Table1[[#This Row],[Approver First Name]])</f>
        <v>No. 091, Employee</v>
      </c>
      <c r="E1777" t="str">
        <f>CONCATENATE(Table1[[#This Row],[Customer Last Name]],", ",Table1[[#This Row],[Customer First Name]])</f>
        <v>No. 12074, Client</v>
      </c>
      <c r="F1777" t="str">
        <f>IF(Table1[[#This Row],[Credit Amount]]&gt;-19.99,"Less than 19.99",IF(Table1[[#This Row],[Credit Amount]]=-20,"20",IF(Table1[[#This Row],[Credit Amount]]&gt;-49.98,"20.01-49.98",IF(Table1[[#This Row],[Credit Amount]]=-49.99,"49.99",IF(Table1[[#This Row],[Credit Amount]]=-50,"50",IF(Table1[[#This Row],[Credit Amount]]&lt;-50.01,"Greater than 50"))))))</f>
        <v>20.01-49.98</v>
      </c>
      <c r="G1777" t="str">
        <f>IF(Table1[[#This Row],[Transaction Type]]="Maintenance","Non-Sales","Sales")</f>
        <v>Non-Sales</v>
      </c>
      <c r="H1777">
        <f>IF(Table1[[#This Row],[Quarter]]="q2",1,"")</f>
        <v>1</v>
      </c>
      <c r="I1777" t="str">
        <f>IF(Table1[[#This Row],[Quarter]]="q3",1,"")</f>
        <v/>
      </c>
      <c r="J1777">
        <f>IF(Table1[[#This Row],[Quarter]]="Q2",Table1[[#This Row],[Credit Amount]],"")</f>
        <v>-33.590000000000003</v>
      </c>
      <c r="K1777" t="str">
        <f>IF(Table1[[#This Row],[Quarter]]="Q3",Table1[[#This Row],[Credit Amount]],"")</f>
        <v/>
      </c>
      <c r="L1777" t="str">
        <f>IF(Table1[[#This Row],[Transaction Type]]="Upgrade",Table1[[#This Row],[Credit Amount]],IF(Table1[[#This Row],[Transaction Type]]="Activation",Table1[[#This Row],[Credit Amount]],""))</f>
        <v/>
      </c>
      <c r="M1777">
        <f>IF(Table1[[#This Row],[Transaction Type]]="Maintenance",Table1[[#This Row],[Credit Amount]],"")</f>
        <v>-33.590000000000003</v>
      </c>
      <c r="N1777">
        <v>10041</v>
      </c>
      <c r="O1777" t="s">
        <v>2489</v>
      </c>
      <c r="P1777" t="s">
        <v>2530</v>
      </c>
      <c r="Q1777" t="s">
        <v>289</v>
      </c>
      <c r="R1777">
        <v>10091</v>
      </c>
      <c r="S1777" t="s">
        <v>2489</v>
      </c>
      <c r="T1777" t="s">
        <v>2580</v>
      </c>
      <c r="U1777" t="s">
        <v>290</v>
      </c>
      <c r="V1777" t="s">
        <v>132</v>
      </c>
      <c r="W1777">
        <v>100003073</v>
      </c>
      <c r="X1777">
        <v>8005552074</v>
      </c>
      <c r="Y1777" t="s">
        <v>2595</v>
      </c>
      <c r="Z1777" t="s">
        <v>4669</v>
      </c>
      <c r="AA1777" s="13">
        <v>-33.590000000000003</v>
      </c>
      <c r="AB1777" s="14">
        <v>42484</v>
      </c>
      <c r="AC1777" t="s">
        <v>36</v>
      </c>
    </row>
    <row r="1778" spans="1:29" x14ac:dyDescent="0.25">
      <c r="A1778" t="str">
        <f>CONCATENATE("Q",ROUNDUP(MONTH(Table1[[#This Row],[Month]])/3,0))</f>
        <v>Q2</v>
      </c>
      <c r="B1778" s="14">
        <f>EOMONTH(Table1[[#This Row],[Credit Date]],-1)+1</f>
        <v>42461</v>
      </c>
      <c r="C1778" t="str">
        <f>CONCATENATE(Table1[[#This Row],[Issuer Last Name]],", ",Table1[[#This Row],[Issuer First Name]])</f>
        <v>No. 041, Employee</v>
      </c>
      <c r="D1778" t="str">
        <f>CONCATENATE(Table1[[#This Row],[Approver Last Name]],", ",Table1[[#This Row],[Approver First Name]])</f>
        <v>No. 091, Employee</v>
      </c>
      <c r="E1778" t="str">
        <f>CONCATENATE(Table1[[#This Row],[Customer Last Name]],", ",Table1[[#This Row],[Customer First Name]])</f>
        <v>No. 12038, Client</v>
      </c>
      <c r="F17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78" t="str">
        <f>IF(Table1[[#This Row],[Transaction Type]]="Maintenance","Non-Sales","Sales")</f>
        <v>Non-Sales</v>
      </c>
      <c r="H1778">
        <f>IF(Table1[[#This Row],[Quarter]]="q2",1,"")</f>
        <v>1</v>
      </c>
      <c r="I1778" t="str">
        <f>IF(Table1[[#This Row],[Quarter]]="q3",1,"")</f>
        <v/>
      </c>
      <c r="J1778">
        <f>IF(Table1[[#This Row],[Quarter]]="Q2",Table1[[#This Row],[Credit Amount]],"")</f>
        <v>-57.55</v>
      </c>
      <c r="K1778" t="str">
        <f>IF(Table1[[#This Row],[Quarter]]="Q3",Table1[[#This Row],[Credit Amount]],"")</f>
        <v/>
      </c>
      <c r="L1778" t="str">
        <f>IF(Table1[[#This Row],[Transaction Type]]="Upgrade",Table1[[#This Row],[Credit Amount]],IF(Table1[[#This Row],[Transaction Type]]="Activation",Table1[[#This Row],[Credit Amount]],""))</f>
        <v/>
      </c>
      <c r="M1778">
        <f>IF(Table1[[#This Row],[Transaction Type]]="Maintenance",Table1[[#This Row],[Credit Amount]],"")</f>
        <v>-57.55</v>
      </c>
      <c r="N1778">
        <v>10041</v>
      </c>
      <c r="O1778" t="s">
        <v>2489</v>
      </c>
      <c r="P1778" t="s">
        <v>2530</v>
      </c>
      <c r="Q1778" t="s">
        <v>289</v>
      </c>
      <c r="R1778">
        <v>10091</v>
      </c>
      <c r="S1778" t="s">
        <v>2489</v>
      </c>
      <c r="T1778" t="s">
        <v>2580</v>
      </c>
      <c r="U1778" t="s">
        <v>290</v>
      </c>
      <c r="V1778" t="s">
        <v>132</v>
      </c>
      <c r="W1778">
        <v>100003037</v>
      </c>
      <c r="X1778">
        <v>8005552038</v>
      </c>
      <c r="Y1778" t="s">
        <v>2595</v>
      </c>
      <c r="Z1778" t="s">
        <v>4633</v>
      </c>
      <c r="AA1778" s="13">
        <v>-57.55</v>
      </c>
      <c r="AB1778" s="14">
        <v>42490</v>
      </c>
      <c r="AC1778" t="s">
        <v>36</v>
      </c>
    </row>
    <row r="1779" spans="1:29" x14ac:dyDescent="0.25">
      <c r="A1779" t="str">
        <f>CONCATENATE("Q",ROUNDUP(MONTH(Table1[[#This Row],[Month]])/3,0))</f>
        <v>Q2</v>
      </c>
      <c r="B1779" s="14">
        <f>EOMONTH(Table1[[#This Row],[Credit Date]],-1)+1</f>
        <v>42491</v>
      </c>
      <c r="C1779" t="str">
        <f>CONCATENATE(Table1[[#This Row],[Issuer Last Name]],", ",Table1[[#This Row],[Issuer First Name]])</f>
        <v>No. 041, Employee</v>
      </c>
      <c r="D1779" t="str">
        <f>CONCATENATE(Table1[[#This Row],[Approver Last Name]],", ",Table1[[#This Row],[Approver First Name]])</f>
        <v>No. 091, Employee</v>
      </c>
      <c r="E1779" t="str">
        <f>CONCATENATE(Table1[[#This Row],[Customer Last Name]],", ",Table1[[#This Row],[Customer First Name]])</f>
        <v>No. 10677, Client</v>
      </c>
      <c r="F17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79" t="str">
        <f>IF(Table1[[#This Row],[Transaction Type]]="Maintenance","Non-Sales","Sales")</f>
        <v>Non-Sales</v>
      </c>
      <c r="H1779">
        <f>IF(Table1[[#This Row],[Quarter]]="q2",1,"")</f>
        <v>1</v>
      </c>
      <c r="I1779" t="str">
        <f>IF(Table1[[#This Row],[Quarter]]="q3",1,"")</f>
        <v/>
      </c>
      <c r="J1779">
        <f>IF(Table1[[#This Row],[Quarter]]="Q2",Table1[[#This Row],[Credit Amount]],"")</f>
        <v>-60.41</v>
      </c>
      <c r="K1779" t="str">
        <f>IF(Table1[[#This Row],[Quarter]]="Q3",Table1[[#This Row],[Credit Amount]],"")</f>
        <v/>
      </c>
      <c r="L1779" t="str">
        <f>IF(Table1[[#This Row],[Transaction Type]]="Upgrade",Table1[[#This Row],[Credit Amount]],IF(Table1[[#This Row],[Transaction Type]]="Activation",Table1[[#This Row],[Credit Amount]],""))</f>
        <v/>
      </c>
      <c r="M1779">
        <f>IF(Table1[[#This Row],[Transaction Type]]="Maintenance",Table1[[#This Row],[Credit Amount]],"")</f>
        <v>-60.41</v>
      </c>
      <c r="N1779">
        <v>10041</v>
      </c>
      <c r="O1779" t="s">
        <v>2489</v>
      </c>
      <c r="P1779" t="s">
        <v>2530</v>
      </c>
      <c r="Q1779" t="s">
        <v>289</v>
      </c>
      <c r="R1779">
        <v>10091</v>
      </c>
      <c r="S1779" t="s">
        <v>2489</v>
      </c>
      <c r="T1779" t="s">
        <v>2580</v>
      </c>
      <c r="U1779" t="s">
        <v>290</v>
      </c>
      <c r="V1779" t="s">
        <v>132</v>
      </c>
      <c r="W1779">
        <v>100001676</v>
      </c>
      <c r="X1779">
        <v>8005550677</v>
      </c>
      <c r="Y1779" t="s">
        <v>2595</v>
      </c>
      <c r="Z1779" t="s">
        <v>3272</v>
      </c>
      <c r="AA1779" s="13">
        <v>-60.41</v>
      </c>
      <c r="AB1779" s="14">
        <v>42494</v>
      </c>
      <c r="AC1779" t="s">
        <v>36</v>
      </c>
    </row>
    <row r="1780" spans="1:29" x14ac:dyDescent="0.25">
      <c r="A1780" t="str">
        <f>CONCATENATE("Q",ROUNDUP(MONTH(Table1[[#This Row],[Month]])/3,0))</f>
        <v>Q2</v>
      </c>
      <c r="B1780" s="14">
        <f>EOMONTH(Table1[[#This Row],[Credit Date]],-1)+1</f>
        <v>42491</v>
      </c>
      <c r="C1780" t="str">
        <f>CONCATENATE(Table1[[#This Row],[Issuer Last Name]],", ",Table1[[#This Row],[Issuer First Name]])</f>
        <v>No. 041, Employee</v>
      </c>
      <c r="D1780" t="str">
        <f>CONCATENATE(Table1[[#This Row],[Approver Last Name]],", ",Table1[[#This Row],[Approver First Name]])</f>
        <v>No. 091, Employee</v>
      </c>
      <c r="E1780" t="str">
        <f>CONCATENATE(Table1[[#This Row],[Customer Last Name]],", ",Table1[[#This Row],[Customer First Name]])</f>
        <v>No. 12859, Client</v>
      </c>
      <c r="F1780" t="str">
        <f>IF(Table1[[#This Row],[Credit Amount]]&gt;-19.99,"Less than 19.99",IF(Table1[[#This Row],[Credit Amount]]=-20,"20",IF(Table1[[#This Row],[Credit Amount]]&gt;-49.98,"20.01-49.98",IF(Table1[[#This Row],[Credit Amount]]=-49.99,"49.99",IF(Table1[[#This Row],[Credit Amount]]=-50,"50",IF(Table1[[#This Row],[Credit Amount]]&lt;-50.01,"Greater than 50"))))))</f>
        <v>20.01-49.98</v>
      </c>
      <c r="G1780" t="str">
        <f>IF(Table1[[#This Row],[Transaction Type]]="Maintenance","Non-Sales","Sales")</f>
        <v>Sales</v>
      </c>
      <c r="H1780">
        <f>IF(Table1[[#This Row],[Quarter]]="q2",1,"")</f>
        <v>1</v>
      </c>
      <c r="I1780" t="str">
        <f>IF(Table1[[#This Row],[Quarter]]="q3",1,"")</f>
        <v/>
      </c>
      <c r="J1780">
        <f>IF(Table1[[#This Row],[Quarter]]="Q2",Table1[[#This Row],[Credit Amount]],"")</f>
        <v>-31.37</v>
      </c>
      <c r="K1780" t="str">
        <f>IF(Table1[[#This Row],[Quarter]]="Q3",Table1[[#This Row],[Credit Amount]],"")</f>
        <v/>
      </c>
      <c r="L1780">
        <f>IF(Table1[[#This Row],[Transaction Type]]="Upgrade",Table1[[#This Row],[Credit Amount]],IF(Table1[[#This Row],[Transaction Type]]="Activation",Table1[[#This Row],[Credit Amount]],""))</f>
        <v>-31.37</v>
      </c>
      <c r="M1780" t="str">
        <f>IF(Table1[[#This Row],[Transaction Type]]="Maintenance",Table1[[#This Row],[Credit Amount]],"")</f>
        <v/>
      </c>
      <c r="N1780">
        <v>10041</v>
      </c>
      <c r="O1780" t="s">
        <v>2489</v>
      </c>
      <c r="P1780" t="s">
        <v>2530</v>
      </c>
      <c r="Q1780" t="s">
        <v>289</v>
      </c>
      <c r="R1780">
        <v>10091</v>
      </c>
      <c r="S1780" t="s">
        <v>2489</v>
      </c>
      <c r="T1780" t="s">
        <v>2580</v>
      </c>
      <c r="U1780" t="s">
        <v>290</v>
      </c>
      <c r="V1780" t="s">
        <v>132</v>
      </c>
      <c r="W1780">
        <v>100003858</v>
      </c>
      <c r="X1780">
        <v>8005552859</v>
      </c>
      <c r="Y1780" t="s">
        <v>2595</v>
      </c>
      <c r="Z1780" t="s">
        <v>5450</v>
      </c>
      <c r="AA1780" s="13">
        <v>-31.37</v>
      </c>
      <c r="AB1780" s="14">
        <v>42501</v>
      </c>
      <c r="AC1780" t="s">
        <v>37</v>
      </c>
    </row>
    <row r="1781" spans="1:29" x14ac:dyDescent="0.25">
      <c r="A1781" t="str">
        <f>CONCATENATE("Q",ROUNDUP(MONTH(Table1[[#This Row],[Month]])/3,0))</f>
        <v>Q2</v>
      </c>
      <c r="B1781" s="14">
        <f>EOMONTH(Table1[[#This Row],[Credit Date]],-1)+1</f>
        <v>42491</v>
      </c>
      <c r="C1781" t="str">
        <f>CONCATENATE(Table1[[#This Row],[Issuer Last Name]],", ",Table1[[#This Row],[Issuer First Name]])</f>
        <v>No. 041, Employee</v>
      </c>
      <c r="D1781" t="str">
        <f>CONCATENATE(Table1[[#This Row],[Approver Last Name]],", ",Table1[[#This Row],[Approver First Name]])</f>
        <v>No. 091, Employee</v>
      </c>
      <c r="E1781" t="str">
        <f>CONCATENATE(Table1[[#This Row],[Customer Last Name]],", ",Table1[[#This Row],[Customer First Name]])</f>
        <v>No. 12996, Client</v>
      </c>
      <c r="F17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1" t="str">
        <f>IF(Table1[[#This Row],[Transaction Type]]="Maintenance","Non-Sales","Sales")</f>
        <v>Non-Sales</v>
      </c>
      <c r="H1781">
        <f>IF(Table1[[#This Row],[Quarter]]="q2",1,"")</f>
        <v>1</v>
      </c>
      <c r="I1781" t="str">
        <f>IF(Table1[[#This Row],[Quarter]]="q3",1,"")</f>
        <v/>
      </c>
      <c r="J1781">
        <f>IF(Table1[[#This Row],[Quarter]]="Q2",Table1[[#This Row],[Credit Amount]],"")</f>
        <v>-98.86</v>
      </c>
      <c r="K1781" t="str">
        <f>IF(Table1[[#This Row],[Quarter]]="Q3",Table1[[#This Row],[Credit Amount]],"")</f>
        <v/>
      </c>
      <c r="L1781" t="str">
        <f>IF(Table1[[#This Row],[Transaction Type]]="Upgrade",Table1[[#This Row],[Credit Amount]],IF(Table1[[#This Row],[Transaction Type]]="Activation",Table1[[#This Row],[Credit Amount]],""))</f>
        <v/>
      </c>
      <c r="M1781">
        <f>IF(Table1[[#This Row],[Transaction Type]]="Maintenance",Table1[[#This Row],[Credit Amount]],"")</f>
        <v>-98.86</v>
      </c>
      <c r="N1781">
        <v>10041</v>
      </c>
      <c r="O1781" t="s">
        <v>2489</v>
      </c>
      <c r="P1781" t="s">
        <v>2530</v>
      </c>
      <c r="Q1781" t="s">
        <v>289</v>
      </c>
      <c r="R1781">
        <v>10091</v>
      </c>
      <c r="S1781" t="s">
        <v>2489</v>
      </c>
      <c r="T1781" t="s">
        <v>2580</v>
      </c>
      <c r="U1781" t="s">
        <v>290</v>
      </c>
      <c r="V1781" t="s">
        <v>132</v>
      </c>
      <c r="W1781">
        <v>100003995</v>
      </c>
      <c r="X1781">
        <v>8005552996</v>
      </c>
      <c r="Y1781" t="s">
        <v>2595</v>
      </c>
      <c r="Z1781" t="s">
        <v>5584</v>
      </c>
      <c r="AA1781" s="13">
        <v>-98.86</v>
      </c>
      <c r="AB1781" s="14">
        <v>42501</v>
      </c>
      <c r="AC1781" t="s">
        <v>36</v>
      </c>
    </row>
    <row r="1782" spans="1:29" x14ac:dyDescent="0.25">
      <c r="A1782" t="str">
        <f>CONCATENATE("Q",ROUNDUP(MONTH(Table1[[#This Row],[Month]])/3,0))</f>
        <v>Q2</v>
      </c>
      <c r="B1782" s="14">
        <f>EOMONTH(Table1[[#This Row],[Credit Date]],-1)+1</f>
        <v>42522</v>
      </c>
      <c r="C1782" t="str">
        <f>CONCATENATE(Table1[[#This Row],[Issuer Last Name]],", ",Table1[[#This Row],[Issuer First Name]])</f>
        <v>No. 041, Employee</v>
      </c>
      <c r="D1782" t="str">
        <f>CONCATENATE(Table1[[#This Row],[Approver Last Name]],", ",Table1[[#This Row],[Approver First Name]])</f>
        <v>No. 091, Employee</v>
      </c>
      <c r="E1782" t="str">
        <f>CONCATENATE(Table1[[#This Row],[Customer Last Name]],", ",Table1[[#This Row],[Customer First Name]])</f>
        <v>No. 13585, Client</v>
      </c>
      <c r="F1782" t="str">
        <f>IF(Table1[[#This Row],[Credit Amount]]&gt;-19.99,"Less than 19.99",IF(Table1[[#This Row],[Credit Amount]]=-20,"20",IF(Table1[[#This Row],[Credit Amount]]&gt;-49.98,"20.01-49.98",IF(Table1[[#This Row],[Credit Amount]]=-49.99,"49.99",IF(Table1[[#This Row],[Credit Amount]]=-50,"50",IF(Table1[[#This Row],[Credit Amount]]&lt;-50.01,"Greater than 50"))))))</f>
        <v>20.01-49.98</v>
      </c>
      <c r="G1782" t="str">
        <f>IF(Table1[[#This Row],[Transaction Type]]="Maintenance","Non-Sales","Sales")</f>
        <v>Non-Sales</v>
      </c>
      <c r="H1782">
        <f>IF(Table1[[#This Row],[Quarter]]="q2",1,"")</f>
        <v>1</v>
      </c>
      <c r="I1782" t="str">
        <f>IF(Table1[[#This Row],[Quarter]]="q3",1,"")</f>
        <v/>
      </c>
      <c r="J1782">
        <f>IF(Table1[[#This Row],[Quarter]]="Q2",Table1[[#This Row],[Credit Amount]],"")</f>
        <v>-48.48</v>
      </c>
      <c r="K1782" t="str">
        <f>IF(Table1[[#This Row],[Quarter]]="Q3",Table1[[#This Row],[Credit Amount]],"")</f>
        <v/>
      </c>
      <c r="L1782" t="str">
        <f>IF(Table1[[#This Row],[Transaction Type]]="Upgrade",Table1[[#This Row],[Credit Amount]],IF(Table1[[#This Row],[Transaction Type]]="Activation",Table1[[#This Row],[Credit Amount]],""))</f>
        <v/>
      </c>
      <c r="M1782">
        <f>IF(Table1[[#This Row],[Transaction Type]]="Maintenance",Table1[[#This Row],[Credit Amount]],"")</f>
        <v>-48.48</v>
      </c>
      <c r="N1782">
        <v>10041</v>
      </c>
      <c r="O1782" t="s">
        <v>2489</v>
      </c>
      <c r="P1782" t="s">
        <v>2530</v>
      </c>
      <c r="Q1782" t="s">
        <v>289</v>
      </c>
      <c r="R1782">
        <v>10091</v>
      </c>
      <c r="S1782" t="s">
        <v>2489</v>
      </c>
      <c r="T1782" t="s">
        <v>2580</v>
      </c>
      <c r="U1782" t="s">
        <v>290</v>
      </c>
      <c r="V1782" t="s">
        <v>132</v>
      </c>
      <c r="W1782">
        <v>100004584</v>
      </c>
      <c r="X1782">
        <v>8005553585</v>
      </c>
      <c r="Y1782" t="s">
        <v>2595</v>
      </c>
      <c r="Z1782" t="s">
        <v>6173</v>
      </c>
      <c r="AA1782" s="13">
        <v>-48.48</v>
      </c>
      <c r="AB1782" s="14">
        <v>42531</v>
      </c>
      <c r="AC1782" t="s">
        <v>36</v>
      </c>
    </row>
    <row r="1783" spans="1:29" x14ac:dyDescent="0.25">
      <c r="A1783" t="str">
        <f>CONCATENATE("Q",ROUNDUP(MONTH(Table1[[#This Row],[Month]])/3,0))</f>
        <v>Q2</v>
      </c>
      <c r="B1783" s="14">
        <f>EOMONTH(Table1[[#This Row],[Credit Date]],-1)+1</f>
        <v>42522</v>
      </c>
      <c r="C1783" t="str">
        <f>CONCATENATE(Table1[[#This Row],[Issuer Last Name]],", ",Table1[[#This Row],[Issuer First Name]])</f>
        <v>No. 041, Employee</v>
      </c>
      <c r="D1783" t="str">
        <f>CONCATENATE(Table1[[#This Row],[Approver Last Name]],", ",Table1[[#This Row],[Approver First Name]])</f>
        <v>No. 091, Employee</v>
      </c>
      <c r="E1783" t="str">
        <f>CONCATENATE(Table1[[#This Row],[Customer Last Name]],", ",Table1[[#This Row],[Customer First Name]])</f>
        <v>No. 11967, Client</v>
      </c>
      <c r="F17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3" t="str">
        <f>IF(Table1[[#This Row],[Transaction Type]]="Maintenance","Non-Sales","Sales")</f>
        <v>Non-Sales</v>
      </c>
      <c r="H1783">
        <f>IF(Table1[[#This Row],[Quarter]]="q2",1,"")</f>
        <v>1</v>
      </c>
      <c r="I1783" t="str">
        <f>IF(Table1[[#This Row],[Quarter]]="q3",1,"")</f>
        <v/>
      </c>
      <c r="J1783">
        <f>IF(Table1[[#This Row],[Quarter]]="Q2",Table1[[#This Row],[Credit Amount]],"")</f>
        <v>-52.03</v>
      </c>
      <c r="K1783" t="str">
        <f>IF(Table1[[#This Row],[Quarter]]="Q3",Table1[[#This Row],[Credit Amount]],"")</f>
        <v/>
      </c>
      <c r="L1783" t="str">
        <f>IF(Table1[[#This Row],[Transaction Type]]="Upgrade",Table1[[#This Row],[Credit Amount]],IF(Table1[[#This Row],[Transaction Type]]="Activation",Table1[[#This Row],[Credit Amount]],""))</f>
        <v/>
      </c>
      <c r="M1783">
        <f>IF(Table1[[#This Row],[Transaction Type]]="Maintenance",Table1[[#This Row],[Credit Amount]],"")</f>
        <v>-52.03</v>
      </c>
      <c r="N1783">
        <v>10041</v>
      </c>
      <c r="O1783" t="s">
        <v>2489</v>
      </c>
      <c r="P1783" t="s">
        <v>2530</v>
      </c>
      <c r="Q1783" t="s">
        <v>289</v>
      </c>
      <c r="R1783">
        <v>10091</v>
      </c>
      <c r="S1783" t="s">
        <v>2489</v>
      </c>
      <c r="T1783" t="s">
        <v>2580</v>
      </c>
      <c r="U1783" t="s">
        <v>290</v>
      </c>
      <c r="V1783" t="s">
        <v>132</v>
      </c>
      <c r="W1783">
        <v>100002966</v>
      </c>
      <c r="X1783">
        <v>8005551967</v>
      </c>
      <c r="Y1783" t="s">
        <v>2595</v>
      </c>
      <c r="Z1783" t="s">
        <v>4562</v>
      </c>
      <c r="AA1783" s="13">
        <v>-52.03</v>
      </c>
      <c r="AB1783" s="14">
        <v>42536</v>
      </c>
      <c r="AC1783" t="s">
        <v>36</v>
      </c>
    </row>
    <row r="1784" spans="1:29" x14ac:dyDescent="0.25">
      <c r="A1784" t="str">
        <f>CONCATENATE("Q",ROUNDUP(MONTH(Table1[[#This Row],[Month]])/3,0))</f>
        <v>Q2</v>
      </c>
      <c r="B1784" s="14">
        <f>EOMONTH(Table1[[#This Row],[Credit Date]],-1)+1</f>
        <v>42522</v>
      </c>
      <c r="C1784" t="str">
        <f>CONCATENATE(Table1[[#This Row],[Issuer Last Name]],", ",Table1[[#This Row],[Issuer First Name]])</f>
        <v>No. 041, Employee</v>
      </c>
      <c r="D1784" t="str">
        <f>CONCATENATE(Table1[[#This Row],[Approver Last Name]],", ",Table1[[#This Row],[Approver First Name]])</f>
        <v>No. 091, Employee</v>
      </c>
      <c r="E1784" t="str">
        <f>CONCATENATE(Table1[[#This Row],[Customer Last Name]],", ",Table1[[#This Row],[Customer First Name]])</f>
        <v>No. 13098, Client</v>
      </c>
      <c r="F17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4" t="str">
        <f>IF(Table1[[#This Row],[Transaction Type]]="Maintenance","Non-Sales","Sales")</f>
        <v>Non-Sales</v>
      </c>
      <c r="H1784">
        <f>IF(Table1[[#This Row],[Quarter]]="q2",1,"")</f>
        <v>1</v>
      </c>
      <c r="I1784" t="str">
        <f>IF(Table1[[#This Row],[Quarter]]="q3",1,"")</f>
        <v/>
      </c>
      <c r="J1784">
        <f>IF(Table1[[#This Row],[Quarter]]="Q2",Table1[[#This Row],[Credit Amount]],"")</f>
        <v>-78.7</v>
      </c>
      <c r="K1784" t="str">
        <f>IF(Table1[[#This Row],[Quarter]]="Q3",Table1[[#This Row],[Credit Amount]],"")</f>
        <v/>
      </c>
      <c r="L1784" t="str">
        <f>IF(Table1[[#This Row],[Transaction Type]]="Upgrade",Table1[[#This Row],[Credit Amount]],IF(Table1[[#This Row],[Transaction Type]]="Activation",Table1[[#This Row],[Credit Amount]],""))</f>
        <v/>
      </c>
      <c r="M1784">
        <f>IF(Table1[[#This Row],[Transaction Type]]="Maintenance",Table1[[#This Row],[Credit Amount]],"")</f>
        <v>-78.7</v>
      </c>
      <c r="N1784">
        <v>10041</v>
      </c>
      <c r="O1784" t="s">
        <v>2489</v>
      </c>
      <c r="P1784" t="s">
        <v>2530</v>
      </c>
      <c r="Q1784" t="s">
        <v>289</v>
      </c>
      <c r="R1784">
        <v>10091</v>
      </c>
      <c r="S1784" t="s">
        <v>2489</v>
      </c>
      <c r="T1784" t="s">
        <v>2580</v>
      </c>
      <c r="U1784" t="s">
        <v>290</v>
      </c>
      <c r="V1784" t="s">
        <v>132</v>
      </c>
      <c r="W1784">
        <v>100004097</v>
      </c>
      <c r="X1784">
        <v>8005553098</v>
      </c>
      <c r="Y1784" t="s">
        <v>2595</v>
      </c>
      <c r="Z1784" t="s">
        <v>5686</v>
      </c>
      <c r="AA1784" s="13">
        <v>-78.7</v>
      </c>
      <c r="AB1784" s="14">
        <v>42539</v>
      </c>
      <c r="AC1784" t="s">
        <v>36</v>
      </c>
    </row>
    <row r="1785" spans="1:29" x14ac:dyDescent="0.25">
      <c r="A1785" t="str">
        <f>CONCATENATE("Q",ROUNDUP(MONTH(Table1[[#This Row],[Month]])/3,0))</f>
        <v>Q2</v>
      </c>
      <c r="B1785" s="14">
        <f>EOMONTH(Table1[[#This Row],[Credit Date]],-1)+1</f>
        <v>42522</v>
      </c>
      <c r="C1785" t="str">
        <f>CONCATENATE(Table1[[#This Row],[Issuer Last Name]],", ",Table1[[#This Row],[Issuer First Name]])</f>
        <v>No. 041, Employee</v>
      </c>
      <c r="D1785" t="str">
        <f>CONCATENATE(Table1[[#This Row],[Approver Last Name]],", ",Table1[[#This Row],[Approver First Name]])</f>
        <v>No. 091, Employee</v>
      </c>
      <c r="E1785" t="str">
        <f>CONCATENATE(Table1[[#This Row],[Customer Last Name]],", ",Table1[[#This Row],[Customer First Name]])</f>
        <v>No. 12288, Client</v>
      </c>
      <c r="F17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5" t="str">
        <f>IF(Table1[[#This Row],[Transaction Type]]="Maintenance","Non-Sales","Sales")</f>
        <v>Non-Sales</v>
      </c>
      <c r="H1785">
        <f>IF(Table1[[#This Row],[Quarter]]="q2",1,"")</f>
        <v>1</v>
      </c>
      <c r="I1785" t="str">
        <f>IF(Table1[[#This Row],[Quarter]]="q3",1,"")</f>
        <v/>
      </c>
      <c r="J1785">
        <f>IF(Table1[[#This Row],[Quarter]]="Q2",Table1[[#This Row],[Credit Amount]],"")</f>
        <v>-88.11</v>
      </c>
      <c r="K1785" t="str">
        <f>IF(Table1[[#This Row],[Quarter]]="Q3",Table1[[#This Row],[Credit Amount]],"")</f>
        <v/>
      </c>
      <c r="L1785" t="str">
        <f>IF(Table1[[#This Row],[Transaction Type]]="Upgrade",Table1[[#This Row],[Credit Amount]],IF(Table1[[#This Row],[Transaction Type]]="Activation",Table1[[#This Row],[Credit Amount]],""))</f>
        <v/>
      </c>
      <c r="M1785">
        <f>IF(Table1[[#This Row],[Transaction Type]]="Maintenance",Table1[[#This Row],[Credit Amount]],"")</f>
        <v>-88.11</v>
      </c>
      <c r="N1785">
        <v>10041</v>
      </c>
      <c r="O1785" t="s">
        <v>2489</v>
      </c>
      <c r="P1785" t="s">
        <v>2530</v>
      </c>
      <c r="Q1785" t="s">
        <v>289</v>
      </c>
      <c r="R1785">
        <v>10091</v>
      </c>
      <c r="S1785" t="s">
        <v>2489</v>
      </c>
      <c r="T1785" t="s">
        <v>2580</v>
      </c>
      <c r="U1785" t="s">
        <v>290</v>
      </c>
      <c r="V1785" t="s">
        <v>132</v>
      </c>
      <c r="W1785">
        <v>100003287</v>
      </c>
      <c r="X1785">
        <v>8005552288</v>
      </c>
      <c r="Y1785" t="s">
        <v>2595</v>
      </c>
      <c r="Z1785" t="s">
        <v>4883</v>
      </c>
      <c r="AA1785" s="13">
        <v>-88.11</v>
      </c>
      <c r="AB1785" s="14">
        <v>42545</v>
      </c>
      <c r="AC1785" t="s">
        <v>36</v>
      </c>
    </row>
    <row r="1786" spans="1:29" x14ac:dyDescent="0.25">
      <c r="A1786" t="str">
        <f>CONCATENATE("Q",ROUNDUP(MONTH(Table1[[#This Row],[Month]])/3,0))</f>
        <v>Q2</v>
      </c>
      <c r="B1786" s="14">
        <f>EOMONTH(Table1[[#This Row],[Credit Date]],-1)+1</f>
        <v>42522</v>
      </c>
      <c r="C1786" t="str">
        <f>CONCATENATE(Table1[[#This Row],[Issuer Last Name]],", ",Table1[[#This Row],[Issuer First Name]])</f>
        <v>No. 041, Employee</v>
      </c>
      <c r="D1786" t="str">
        <f>CONCATENATE(Table1[[#This Row],[Approver Last Name]],", ",Table1[[#This Row],[Approver First Name]])</f>
        <v>No. 091, Employee</v>
      </c>
      <c r="E1786" t="str">
        <f>CONCATENATE(Table1[[#This Row],[Customer Last Name]],", ",Table1[[#This Row],[Customer First Name]])</f>
        <v>No. 10747, Client</v>
      </c>
      <c r="F17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6" t="str">
        <f>IF(Table1[[#This Row],[Transaction Type]]="Maintenance","Non-Sales","Sales")</f>
        <v>Non-Sales</v>
      </c>
      <c r="H1786">
        <f>IF(Table1[[#This Row],[Quarter]]="q2",1,"")</f>
        <v>1</v>
      </c>
      <c r="I1786" t="str">
        <f>IF(Table1[[#This Row],[Quarter]]="q3",1,"")</f>
        <v/>
      </c>
      <c r="J1786">
        <f>IF(Table1[[#This Row],[Quarter]]="Q2",Table1[[#This Row],[Credit Amount]],"")</f>
        <v>-82.48</v>
      </c>
      <c r="K1786" t="str">
        <f>IF(Table1[[#This Row],[Quarter]]="Q3",Table1[[#This Row],[Credit Amount]],"")</f>
        <v/>
      </c>
      <c r="L1786" t="str">
        <f>IF(Table1[[#This Row],[Transaction Type]]="Upgrade",Table1[[#This Row],[Credit Amount]],IF(Table1[[#This Row],[Transaction Type]]="Activation",Table1[[#This Row],[Credit Amount]],""))</f>
        <v/>
      </c>
      <c r="M1786">
        <f>IF(Table1[[#This Row],[Transaction Type]]="Maintenance",Table1[[#This Row],[Credit Amount]],"")</f>
        <v>-82.48</v>
      </c>
      <c r="N1786">
        <v>10041</v>
      </c>
      <c r="O1786" t="s">
        <v>2489</v>
      </c>
      <c r="P1786" t="s">
        <v>2530</v>
      </c>
      <c r="Q1786" t="s">
        <v>289</v>
      </c>
      <c r="R1786">
        <v>10091</v>
      </c>
      <c r="S1786" t="s">
        <v>2489</v>
      </c>
      <c r="T1786" t="s">
        <v>2580</v>
      </c>
      <c r="U1786" t="s">
        <v>290</v>
      </c>
      <c r="V1786" t="s">
        <v>132</v>
      </c>
      <c r="W1786">
        <v>100001746</v>
      </c>
      <c r="X1786">
        <v>8005550747</v>
      </c>
      <c r="Y1786" t="s">
        <v>2595</v>
      </c>
      <c r="Z1786" t="s">
        <v>3342</v>
      </c>
      <c r="AA1786" s="13">
        <v>-82.48</v>
      </c>
      <c r="AB1786" s="14">
        <v>42550</v>
      </c>
      <c r="AC1786" t="s">
        <v>36</v>
      </c>
    </row>
    <row r="1787" spans="1:29" x14ac:dyDescent="0.25">
      <c r="A1787" t="str">
        <f>CONCATENATE("Q",ROUNDUP(MONTH(Table1[[#This Row],[Month]])/3,0))</f>
        <v>Q3</v>
      </c>
      <c r="B1787" s="14">
        <f>EOMONTH(Table1[[#This Row],[Credit Date]],-1)+1</f>
        <v>42552</v>
      </c>
      <c r="C1787" t="str">
        <f>CONCATENATE(Table1[[#This Row],[Issuer Last Name]],", ",Table1[[#This Row],[Issuer First Name]])</f>
        <v>No. 041, Employee</v>
      </c>
      <c r="D1787" t="str">
        <f>CONCATENATE(Table1[[#This Row],[Approver Last Name]],", ",Table1[[#This Row],[Approver First Name]])</f>
        <v>No. 091, Employee</v>
      </c>
      <c r="E1787" t="str">
        <f>CONCATENATE(Table1[[#This Row],[Customer Last Name]],", ",Table1[[#This Row],[Customer First Name]])</f>
        <v>No. 13572, Client</v>
      </c>
      <c r="F17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7" t="str">
        <f>IF(Table1[[#This Row],[Transaction Type]]="Maintenance","Non-Sales","Sales")</f>
        <v>Non-Sales</v>
      </c>
      <c r="H1787" t="str">
        <f>IF(Table1[[#This Row],[Quarter]]="q2",1,"")</f>
        <v/>
      </c>
      <c r="I1787">
        <f>IF(Table1[[#This Row],[Quarter]]="q3",1,"")</f>
        <v>1</v>
      </c>
      <c r="J1787" t="str">
        <f>IF(Table1[[#This Row],[Quarter]]="Q2",Table1[[#This Row],[Credit Amount]],"")</f>
        <v/>
      </c>
      <c r="K1787">
        <f>IF(Table1[[#This Row],[Quarter]]="Q3",Table1[[#This Row],[Credit Amount]],"")</f>
        <v>-69</v>
      </c>
      <c r="L1787" t="str">
        <f>IF(Table1[[#This Row],[Transaction Type]]="Upgrade",Table1[[#This Row],[Credit Amount]],IF(Table1[[#This Row],[Transaction Type]]="Activation",Table1[[#This Row],[Credit Amount]],""))</f>
        <v/>
      </c>
      <c r="M1787">
        <f>IF(Table1[[#This Row],[Transaction Type]]="Maintenance",Table1[[#This Row],[Credit Amount]],"")</f>
        <v>-69</v>
      </c>
      <c r="N1787">
        <v>10041</v>
      </c>
      <c r="O1787" t="s">
        <v>2489</v>
      </c>
      <c r="P1787" t="s">
        <v>2530</v>
      </c>
      <c r="Q1787" t="s">
        <v>289</v>
      </c>
      <c r="R1787">
        <v>10091</v>
      </c>
      <c r="S1787" t="s">
        <v>2489</v>
      </c>
      <c r="T1787" t="s">
        <v>2580</v>
      </c>
      <c r="U1787" t="s">
        <v>290</v>
      </c>
      <c r="V1787" t="s">
        <v>132</v>
      </c>
      <c r="W1787">
        <v>100004571</v>
      </c>
      <c r="X1787">
        <v>8005553572</v>
      </c>
      <c r="Y1787" t="s">
        <v>2595</v>
      </c>
      <c r="Z1787" t="s">
        <v>6160</v>
      </c>
      <c r="AA1787" s="13">
        <v>-69</v>
      </c>
      <c r="AB1787" s="14">
        <v>42554</v>
      </c>
      <c r="AC1787" t="s">
        <v>36</v>
      </c>
    </row>
    <row r="1788" spans="1:29" x14ac:dyDescent="0.25">
      <c r="A1788" t="str">
        <f>CONCATENATE("Q",ROUNDUP(MONTH(Table1[[#This Row],[Month]])/3,0))</f>
        <v>Q3</v>
      </c>
      <c r="B1788" s="14">
        <f>EOMONTH(Table1[[#This Row],[Credit Date]],-1)+1</f>
        <v>42552</v>
      </c>
      <c r="C1788" t="str">
        <f>CONCATENATE(Table1[[#This Row],[Issuer Last Name]],", ",Table1[[#This Row],[Issuer First Name]])</f>
        <v>No. 041, Employee</v>
      </c>
      <c r="D1788" t="str">
        <f>CONCATENATE(Table1[[#This Row],[Approver Last Name]],", ",Table1[[#This Row],[Approver First Name]])</f>
        <v>No. 041, Employee</v>
      </c>
      <c r="E1788" t="str">
        <f>CONCATENATE(Table1[[#This Row],[Customer Last Name]],", ",Table1[[#This Row],[Customer First Name]])</f>
        <v>No. 13235, Client</v>
      </c>
      <c r="F1788" t="str">
        <f>IF(Table1[[#This Row],[Credit Amount]]&gt;-19.99,"Less than 19.99",IF(Table1[[#This Row],[Credit Amount]]=-20,"20",IF(Table1[[#This Row],[Credit Amount]]&gt;-49.98,"20.01-49.98",IF(Table1[[#This Row],[Credit Amount]]=-49.99,"49.99",IF(Table1[[#This Row],[Credit Amount]]=-50,"50",IF(Table1[[#This Row],[Credit Amount]]&lt;-50.01,"Greater than 50"))))))</f>
        <v>20.01-49.98</v>
      </c>
      <c r="G1788" t="str">
        <f>IF(Table1[[#This Row],[Transaction Type]]="Maintenance","Non-Sales","Sales")</f>
        <v>Sales</v>
      </c>
      <c r="H1788" t="str">
        <f>IF(Table1[[#This Row],[Quarter]]="q2",1,"")</f>
        <v/>
      </c>
      <c r="I1788">
        <f>IF(Table1[[#This Row],[Quarter]]="q3",1,"")</f>
        <v>1</v>
      </c>
      <c r="J1788" t="str">
        <f>IF(Table1[[#This Row],[Quarter]]="Q2",Table1[[#This Row],[Credit Amount]],"")</f>
        <v/>
      </c>
      <c r="K1788">
        <f>IF(Table1[[#This Row],[Quarter]]="Q3",Table1[[#This Row],[Credit Amount]],"")</f>
        <v>-42.65</v>
      </c>
      <c r="L1788">
        <f>IF(Table1[[#This Row],[Transaction Type]]="Upgrade",Table1[[#This Row],[Credit Amount]],IF(Table1[[#This Row],[Transaction Type]]="Activation",Table1[[#This Row],[Credit Amount]],""))</f>
        <v>-42.65</v>
      </c>
      <c r="M1788" t="str">
        <f>IF(Table1[[#This Row],[Transaction Type]]="Maintenance",Table1[[#This Row],[Credit Amount]],"")</f>
        <v/>
      </c>
      <c r="N1788">
        <v>10041</v>
      </c>
      <c r="O1788" t="s">
        <v>2489</v>
      </c>
      <c r="P1788" t="s">
        <v>2530</v>
      </c>
      <c r="Q1788" t="s">
        <v>289</v>
      </c>
      <c r="R1788">
        <v>10041</v>
      </c>
      <c r="S1788" t="s">
        <v>2489</v>
      </c>
      <c r="T1788" t="s">
        <v>2530</v>
      </c>
      <c r="U1788" t="s">
        <v>289</v>
      </c>
      <c r="V1788" t="s">
        <v>132</v>
      </c>
      <c r="W1788">
        <v>100004234</v>
      </c>
      <c r="X1788">
        <v>8005553235</v>
      </c>
      <c r="Y1788" t="s">
        <v>2595</v>
      </c>
      <c r="Z1788" t="s">
        <v>5823</v>
      </c>
      <c r="AA1788" s="13">
        <v>-42.65</v>
      </c>
      <c r="AB1788" s="14">
        <v>42555</v>
      </c>
      <c r="AC1788" t="s">
        <v>35</v>
      </c>
    </row>
    <row r="1789" spans="1:29" x14ac:dyDescent="0.25">
      <c r="A1789" t="str">
        <f>CONCATENATE("Q",ROUNDUP(MONTH(Table1[[#This Row],[Month]])/3,0))</f>
        <v>Q3</v>
      </c>
      <c r="B1789" s="14">
        <f>EOMONTH(Table1[[#This Row],[Credit Date]],-1)+1</f>
        <v>42552</v>
      </c>
      <c r="C1789" t="str">
        <f>CONCATENATE(Table1[[#This Row],[Issuer Last Name]],", ",Table1[[#This Row],[Issuer First Name]])</f>
        <v>No. 041, Employee</v>
      </c>
      <c r="D1789" t="str">
        <f>CONCATENATE(Table1[[#This Row],[Approver Last Name]],", ",Table1[[#This Row],[Approver First Name]])</f>
        <v>No. 091, Employee</v>
      </c>
      <c r="E1789" t="str">
        <f>CONCATENATE(Table1[[#This Row],[Customer Last Name]],", ",Table1[[#This Row],[Customer First Name]])</f>
        <v>No. 10065, Client</v>
      </c>
      <c r="F17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89" t="str">
        <f>IF(Table1[[#This Row],[Transaction Type]]="Maintenance","Non-Sales","Sales")</f>
        <v>Non-Sales</v>
      </c>
      <c r="H1789" t="str">
        <f>IF(Table1[[#This Row],[Quarter]]="q2",1,"")</f>
        <v/>
      </c>
      <c r="I1789">
        <f>IF(Table1[[#This Row],[Quarter]]="q3",1,"")</f>
        <v>1</v>
      </c>
      <c r="J1789" t="str">
        <f>IF(Table1[[#This Row],[Quarter]]="Q2",Table1[[#This Row],[Credit Amount]],"")</f>
        <v/>
      </c>
      <c r="K1789">
        <f>IF(Table1[[#This Row],[Quarter]]="Q3",Table1[[#This Row],[Credit Amount]],"")</f>
        <v>-95.22</v>
      </c>
      <c r="L1789" t="str">
        <f>IF(Table1[[#This Row],[Transaction Type]]="Upgrade",Table1[[#This Row],[Credit Amount]],IF(Table1[[#This Row],[Transaction Type]]="Activation",Table1[[#This Row],[Credit Amount]],""))</f>
        <v/>
      </c>
      <c r="M1789">
        <f>IF(Table1[[#This Row],[Transaction Type]]="Maintenance",Table1[[#This Row],[Credit Amount]],"")</f>
        <v>-95.22</v>
      </c>
      <c r="N1789">
        <v>10041</v>
      </c>
      <c r="O1789" t="s">
        <v>2489</v>
      </c>
      <c r="P1789" t="s">
        <v>2530</v>
      </c>
      <c r="Q1789" t="s">
        <v>289</v>
      </c>
      <c r="R1789">
        <v>10091</v>
      </c>
      <c r="S1789" t="s">
        <v>2489</v>
      </c>
      <c r="T1789" t="s">
        <v>2580</v>
      </c>
      <c r="U1789" t="s">
        <v>290</v>
      </c>
      <c r="V1789" t="s">
        <v>132</v>
      </c>
      <c r="W1789">
        <v>100001064</v>
      </c>
      <c r="X1789">
        <v>8005550065</v>
      </c>
      <c r="Y1789" t="s">
        <v>2595</v>
      </c>
      <c r="Z1789" t="s">
        <v>2660</v>
      </c>
      <c r="AA1789" s="13">
        <v>-95.22</v>
      </c>
      <c r="AB1789" s="14">
        <v>42563</v>
      </c>
      <c r="AC1789" t="s">
        <v>36</v>
      </c>
    </row>
    <row r="1790" spans="1:29" x14ac:dyDescent="0.25">
      <c r="A1790" t="str">
        <f>CONCATENATE("Q",ROUNDUP(MONTH(Table1[[#This Row],[Month]])/3,0))</f>
        <v>Q3</v>
      </c>
      <c r="B1790" s="14">
        <f>EOMONTH(Table1[[#This Row],[Credit Date]],-1)+1</f>
        <v>42552</v>
      </c>
      <c r="C1790" t="str">
        <f>CONCATENATE(Table1[[#This Row],[Issuer Last Name]],", ",Table1[[#This Row],[Issuer First Name]])</f>
        <v>No. 041, Employee</v>
      </c>
      <c r="D1790" t="str">
        <f>CONCATENATE(Table1[[#This Row],[Approver Last Name]],", ",Table1[[#This Row],[Approver First Name]])</f>
        <v>No. 091, Employee</v>
      </c>
      <c r="E1790" t="str">
        <f>CONCATENATE(Table1[[#This Row],[Customer Last Name]],", ",Table1[[#This Row],[Customer First Name]])</f>
        <v>No. 11016, Client</v>
      </c>
      <c r="F17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0" t="str">
        <f>IF(Table1[[#This Row],[Transaction Type]]="Maintenance","Non-Sales","Sales")</f>
        <v>Non-Sales</v>
      </c>
      <c r="H1790" t="str">
        <f>IF(Table1[[#This Row],[Quarter]]="q2",1,"")</f>
        <v/>
      </c>
      <c r="I1790">
        <f>IF(Table1[[#This Row],[Quarter]]="q3",1,"")</f>
        <v>1</v>
      </c>
      <c r="J1790" t="str">
        <f>IF(Table1[[#This Row],[Quarter]]="Q2",Table1[[#This Row],[Credit Amount]],"")</f>
        <v/>
      </c>
      <c r="K1790">
        <f>IF(Table1[[#This Row],[Quarter]]="Q3",Table1[[#This Row],[Credit Amount]],"")</f>
        <v>-97.27</v>
      </c>
      <c r="L1790" t="str">
        <f>IF(Table1[[#This Row],[Transaction Type]]="Upgrade",Table1[[#This Row],[Credit Amount]],IF(Table1[[#This Row],[Transaction Type]]="Activation",Table1[[#This Row],[Credit Amount]],""))</f>
        <v/>
      </c>
      <c r="M1790">
        <f>IF(Table1[[#This Row],[Transaction Type]]="Maintenance",Table1[[#This Row],[Credit Amount]],"")</f>
        <v>-97.27</v>
      </c>
      <c r="N1790">
        <v>10041</v>
      </c>
      <c r="O1790" t="s">
        <v>2489</v>
      </c>
      <c r="P1790" t="s">
        <v>2530</v>
      </c>
      <c r="Q1790" t="s">
        <v>289</v>
      </c>
      <c r="R1790">
        <v>10091</v>
      </c>
      <c r="S1790" t="s">
        <v>2489</v>
      </c>
      <c r="T1790" t="s">
        <v>2580</v>
      </c>
      <c r="U1790" t="s">
        <v>290</v>
      </c>
      <c r="V1790" t="s">
        <v>132</v>
      </c>
      <c r="W1790">
        <v>100002015</v>
      </c>
      <c r="X1790">
        <v>8005551016</v>
      </c>
      <c r="Y1790" t="s">
        <v>2595</v>
      </c>
      <c r="Z1790" t="s">
        <v>3611</v>
      </c>
      <c r="AA1790" s="13">
        <v>-97.27</v>
      </c>
      <c r="AB1790" s="14">
        <v>42567</v>
      </c>
      <c r="AC1790" t="s">
        <v>36</v>
      </c>
    </row>
    <row r="1791" spans="1:29" x14ac:dyDescent="0.25">
      <c r="A1791" t="str">
        <f>CONCATENATE("Q",ROUNDUP(MONTH(Table1[[#This Row],[Month]])/3,0))</f>
        <v>Q3</v>
      </c>
      <c r="B1791" s="14">
        <f>EOMONTH(Table1[[#This Row],[Credit Date]],-1)+1</f>
        <v>42552</v>
      </c>
      <c r="C1791" t="str">
        <f>CONCATENATE(Table1[[#This Row],[Issuer Last Name]],", ",Table1[[#This Row],[Issuer First Name]])</f>
        <v>No. 041, Employee</v>
      </c>
      <c r="D1791" t="str">
        <f>CONCATENATE(Table1[[#This Row],[Approver Last Name]],", ",Table1[[#This Row],[Approver First Name]])</f>
        <v>No. 091, Employee</v>
      </c>
      <c r="E1791" t="str">
        <f>CONCATENATE(Table1[[#This Row],[Customer Last Name]],", ",Table1[[#This Row],[Customer First Name]])</f>
        <v>No. 10523, Client</v>
      </c>
      <c r="F17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1" t="str">
        <f>IF(Table1[[#This Row],[Transaction Type]]="Maintenance","Non-Sales","Sales")</f>
        <v>Sales</v>
      </c>
      <c r="H1791" t="str">
        <f>IF(Table1[[#This Row],[Quarter]]="q2",1,"")</f>
        <v/>
      </c>
      <c r="I1791">
        <f>IF(Table1[[#This Row],[Quarter]]="q3",1,"")</f>
        <v>1</v>
      </c>
      <c r="J1791" t="str">
        <f>IF(Table1[[#This Row],[Quarter]]="Q2",Table1[[#This Row],[Credit Amount]],"")</f>
        <v/>
      </c>
      <c r="K1791">
        <f>IF(Table1[[#This Row],[Quarter]]="Q3",Table1[[#This Row],[Credit Amount]],"")</f>
        <v>-87.96</v>
      </c>
      <c r="L1791">
        <f>IF(Table1[[#This Row],[Transaction Type]]="Upgrade",Table1[[#This Row],[Credit Amount]],IF(Table1[[#This Row],[Transaction Type]]="Activation",Table1[[#This Row],[Credit Amount]],""))</f>
        <v>-87.96</v>
      </c>
      <c r="M1791" t="str">
        <f>IF(Table1[[#This Row],[Transaction Type]]="Maintenance",Table1[[#This Row],[Credit Amount]],"")</f>
        <v/>
      </c>
      <c r="N1791">
        <v>10041</v>
      </c>
      <c r="O1791" t="s">
        <v>2489</v>
      </c>
      <c r="P1791" t="s">
        <v>2530</v>
      </c>
      <c r="Q1791" t="s">
        <v>289</v>
      </c>
      <c r="R1791">
        <v>10091</v>
      </c>
      <c r="S1791" t="s">
        <v>2489</v>
      </c>
      <c r="T1791" t="s">
        <v>2580</v>
      </c>
      <c r="U1791" t="s">
        <v>290</v>
      </c>
      <c r="V1791" t="s">
        <v>132</v>
      </c>
      <c r="W1791">
        <v>100001522</v>
      </c>
      <c r="X1791">
        <v>8005550523</v>
      </c>
      <c r="Y1791" t="s">
        <v>2595</v>
      </c>
      <c r="Z1791" t="s">
        <v>3118</v>
      </c>
      <c r="AA1791" s="13">
        <v>-87.96</v>
      </c>
      <c r="AB1791" s="14">
        <v>42573</v>
      </c>
      <c r="AC1791" t="s">
        <v>35</v>
      </c>
    </row>
    <row r="1792" spans="1:29" x14ac:dyDescent="0.25">
      <c r="A1792" t="str">
        <f>CONCATENATE("Q",ROUNDUP(MONTH(Table1[[#This Row],[Month]])/3,0))</f>
        <v>Q3</v>
      </c>
      <c r="B1792" s="14">
        <f>EOMONTH(Table1[[#This Row],[Credit Date]],-1)+1</f>
        <v>42552</v>
      </c>
      <c r="C1792" t="str">
        <f>CONCATENATE(Table1[[#This Row],[Issuer Last Name]],", ",Table1[[#This Row],[Issuer First Name]])</f>
        <v>No. 041, Employee</v>
      </c>
      <c r="D1792" t="str">
        <f>CONCATENATE(Table1[[#This Row],[Approver Last Name]],", ",Table1[[#This Row],[Approver First Name]])</f>
        <v>No. 091, Employee</v>
      </c>
      <c r="E1792" t="str">
        <f>CONCATENATE(Table1[[#This Row],[Customer Last Name]],", ",Table1[[#This Row],[Customer First Name]])</f>
        <v>No. 10347, Client</v>
      </c>
      <c r="F17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2" t="str">
        <f>IF(Table1[[#This Row],[Transaction Type]]="Maintenance","Non-Sales","Sales")</f>
        <v>Non-Sales</v>
      </c>
      <c r="H1792" t="str">
        <f>IF(Table1[[#This Row],[Quarter]]="q2",1,"")</f>
        <v/>
      </c>
      <c r="I1792">
        <f>IF(Table1[[#This Row],[Quarter]]="q3",1,"")</f>
        <v>1</v>
      </c>
      <c r="J1792" t="str">
        <f>IF(Table1[[#This Row],[Quarter]]="Q2",Table1[[#This Row],[Credit Amount]],"")</f>
        <v/>
      </c>
      <c r="K1792">
        <f>IF(Table1[[#This Row],[Quarter]]="Q3",Table1[[#This Row],[Credit Amount]],"")</f>
        <v>-64.900000000000006</v>
      </c>
      <c r="L1792" t="str">
        <f>IF(Table1[[#This Row],[Transaction Type]]="Upgrade",Table1[[#This Row],[Credit Amount]],IF(Table1[[#This Row],[Transaction Type]]="Activation",Table1[[#This Row],[Credit Amount]],""))</f>
        <v/>
      </c>
      <c r="M1792">
        <f>IF(Table1[[#This Row],[Transaction Type]]="Maintenance",Table1[[#This Row],[Credit Amount]],"")</f>
        <v>-64.900000000000006</v>
      </c>
      <c r="N1792">
        <v>10041</v>
      </c>
      <c r="O1792" t="s">
        <v>2489</v>
      </c>
      <c r="P1792" t="s">
        <v>2530</v>
      </c>
      <c r="Q1792" t="s">
        <v>289</v>
      </c>
      <c r="R1792">
        <v>10091</v>
      </c>
      <c r="S1792" t="s">
        <v>2489</v>
      </c>
      <c r="T1792" t="s">
        <v>2580</v>
      </c>
      <c r="U1792" t="s">
        <v>290</v>
      </c>
      <c r="V1792" t="s">
        <v>132</v>
      </c>
      <c r="W1792">
        <v>100001346</v>
      </c>
      <c r="X1792">
        <v>8005550347</v>
      </c>
      <c r="Y1792" t="s">
        <v>2595</v>
      </c>
      <c r="Z1792" t="s">
        <v>2942</v>
      </c>
      <c r="AA1792" s="13">
        <v>-64.900000000000006</v>
      </c>
      <c r="AB1792" s="14">
        <v>42576</v>
      </c>
      <c r="AC1792" t="s">
        <v>36</v>
      </c>
    </row>
    <row r="1793" spans="1:29" x14ac:dyDescent="0.25">
      <c r="A1793" t="str">
        <f>CONCATENATE("Q",ROUNDUP(MONTH(Table1[[#This Row],[Month]])/3,0))</f>
        <v>Q3</v>
      </c>
      <c r="B1793" s="14">
        <f>EOMONTH(Table1[[#This Row],[Credit Date]],-1)+1</f>
        <v>42552</v>
      </c>
      <c r="C1793" t="str">
        <f>CONCATENATE(Table1[[#This Row],[Issuer Last Name]],", ",Table1[[#This Row],[Issuer First Name]])</f>
        <v>No. 041, Employee</v>
      </c>
      <c r="D1793" t="str">
        <f>CONCATENATE(Table1[[#This Row],[Approver Last Name]],", ",Table1[[#This Row],[Approver First Name]])</f>
        <v>No. 091, Employee</v>
      </c>
      <c r="E1793" t="str">
        <f>CONCATENATE(Table1[[#This Row],[Customer Last Name]],", ",Table1[[#This Row],[Customer First Name]])</f>
        <v>No. 11203, Client</v>
      </c>
      <c r="F17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3" t="str">
        <f>IF(Table1[[#This Row],[Transaction Type]]="Maintenance","Non-Sales","Sales")</f>
        <v>Sales</v>
      </c>
      <c r="H1793" t="str">
        <f>IF(Table1[[#This Row],[Quarter]]="q2",1,"")</f>
        <v/>
      </c>
      <c r="I1793">
        <f>IF(Table1[[#This Row],[Quarter]]="q3",1,"")</f>
        <v>1</v>
      </c>
      <c r="J1793" t="str">
        <f>IF(Table1[[#This Row],[Quarter]]="Q2",Table1[[#This Row],[Credit Amount]],"")</f>
        <v/>
      </c>
      <c r="K1793">
        <f>IF(Table1[[#This Row],[Quarter]]="Q3",Table1[[#This Row],[Credit Amount]],"")</f>
        <v>-80.930000000000007</v>
      </c>
      <c r="L1793">
        <f>IF(Table1[[#This Row],[Transaction Type]]="Upgrade",Table1[[#This Row],[Credit Amount]],IF(Table1[[#This Row],[Transaction Type]]="Activation",Table1[[#This Row],[Credit Amount]],""))</f>
        <v>-80.930000000000007</v>
      </c>
      <c r="M1793" t="str">
        <f>IF(Table1[[#This Row],[Transaction Type]]="Maintenance",Table1[[#This Row],[Credit Amount]],"")</f>
        <v/>
      </c>
      <c r="N1793">
        <v>10041</v>
      </c>
      <c r="O1793" t="s">
        <v>2489</v>
      </c>
      <c r="P1793" t="s">
        <v>2530</v>
      </c>
      <c r="Q1793" t="s">
        <v>289</v>
      </c>
      <c r="R1793">
        <v>10091</v>
      </c>
      <c r="S1793" t="s">
        <v>2489</v>
      </c>
      <c r="T1793" t="s">
        <v>2580</v>
      </c>
      <c r="U1793" t="s">
        <v>290</v>
      </c>
      <c r="V1793" t="s">
        <v>132</v>
      </c>
      <c r="W1793">
        <v>100002202</v>
      </c>
      <c r="X1793">
        <v>8005551203</v>
      </c>
      <c r="Y1793" t="s">
        <v>2595</v>
      </c>
      <c r="Z1793" t="s">
        <v>3798</v>
      </c>
      <c r="AA1793" s="13">
        <v>-80.930000000000007</v>
      </c>
      <c r="AB1793" s="14">
        <v>42578</v>
      </c>
      <c r="AC1793" t="s">
        <v>37</v>
      </c>
    </row>
    <row r="1794" spans="1:29" x14ac:dyDescent="0.25">
      <c r="A1794" t="str">
        <f>CONCATENATE("Q",ROUNDUP(MONTH(Table1[[#This Row],[Month]])/3,0))</f>
        <v>Q3</v>
      </c>
      <c r="B1794" s="14">
        <f>EOMONTH(Table1[[#This Row],[Credit Date]],-1)+1</f>
        <v>42583</v>
      </c>
      <c r="C1794" t="str">
        <f>CONCATENATE(Table1[[#This Row],[Issuer Last Name]],", ",Table1[[#This Row],[Issuer First Name]])</f>
        <v>No. 041, Employee</v>
      </c>
      <c r="D1794" t="str">
        <f>CONCATENATE(Table1[[#This Row],[Approver Last Name]],", ",Table1[[#This Row],[Approver First Name]])</f>
        <v>No. 041, Employee</v>
      </c>
      <c r="E1794" t="str">
        <f>CONCATENATE(Table1[[#This Row],[Customer Last Name]],", ",Table1[[#This Row],[Customer First Name]])</f>
        <v>No. 12785, Client</v>
      </c>
      <c r="F1794" t="str">
        <f>IF(Table1[[#This Row],[Credit Amount]]&gt;-19.99,"Less than 19.99",IF(Table1[[#This Row],[Credit Amount]]=-20,"20",IF(Table1[[#This Row],[Credit Amount]]&gt;-49.98,"20.01-49.98",IF(Table1[[#This Row],[Credit Amount]]=-49.99,"49.99",IF(Table1[[#This Row],[Credit Amount]]=-50,"50",IF(Table1[[#This Row],[Credit Amount]]&lt;-50.01,"Greater than 50"))))))</f>
        <v>20.01-49.98</v>
      </c>
      <c r="G1794" t="str">
        <f>IF(Table1[[#This Row],[Transaction Type]]="Maintenance","Non-Sales","Sales")</f>
        <v>Sales</v>
      </c>
      <c r="H1794" t="str">
        <f>IF(Table1[[#This Row],[Quarter]]="q2",1,"")</f>
        <v/>
      </c>
      <c r="I1794">
        <f>IF(Table1[[#This Row],[Quarter]]="q3",1,"")</f>
        <v>1</v>
      </c>
      <c r="J1794" t="str">
        <f>IF(Table1[[#This Row],[Quarter]]="Q2",Table1[[#This Row],[Credit Amount]],"")</f>
        <v/>
      </c>
      <c r="K1794">
        <f>IF(Table1[[#This Row],[Quarter]]="Q3",Table1[[#This Row],[Credit Amount]],"")</f>
        <v>-34.909999999999997</v>
      </c>
      <c r="L1794">
        <f>IF(Table1[[#This Row],[Transaction Type]]="Upgrade",Table1[[#This Row],[Credit Amount]],IF(Table1[[#This Row],[Transaction Type]]="Activation",Table1[[#This Row],[Credit Amount]],""))</f>
        <v>-34.909999999999997</v>
      </c>
      <c r="M1794" t="str">
        <f>IF(Table1[[#This Row],[Transaction Type]]="Maintenance",Table1[[#This Row],[Credit Amount]],"")</f>
        <v/>
      </c>
      <c r="N1794">
        <v>10041</v>
      </c>
      <c r="O1794" t="s">
        <v>2489</v>
      </c>
      <c r="P1794" t="s">
        <v>2530</v>
      </c>
      <c r="Q1794" t="s">
        <v>289</v>
      </c>
      <c r="R1794">
        <v>10041</v>
      </c>
      <c r="S1794" t="s">
        <v>2489</v>
      </c>
      <c r="T1794" t="s">
        <v>2530</v>
      </c>
      <c r="U1794" t="s">
        <v>289</v>
      </c>
      <c r="V1794" t="s">
        <v>132</v>
      </c>
      <c r="W1794">
        <v>100003784</v>
      </c>
      <c r="X1794">
        <v>8005552785</v>
      </c>
      <c r="Y1794" t="s">
        <v>2595</v>
      </c>
      <c r="Z1794" t="s">
        <v>5377</v>
      </c>
      <c r="AA1794" s="13">
        <v>-34.909999999999997</v>
      </c>
      <c r="AB1794" s="14">
        <v>42593</v>
      </c>
      <c r="AC1794" t="s">
        <v>37</v>
      </c>
    </row>
    <row r="1795" spans="1:29" x14ac:dyDescent="0.25">
      <c r="A1795" t="str">
        <f>CONCATENATE("Q",ROUNDUP(MONTH(Table1[[#This Row],[Month]])/3,0))</f>
        <v>Q3</v>
      </c>
      <c r="B1795" s="14">
        <f>EOMONTH(Table1[[#This Row],[Credit Date]],-1)+1</f>
        <v>42583</v>
      </c>
      <c r="C1795" t="str">
        <f>CONCATENATE(Table1[[#This Row],[Issuer Last Name]],", ",Table1[[#This Row],[Issuer First Name]])</f>
        <v>No. 041, Employee</v>
      </c>
      <c r="D1795" t="str">
        <f>CONCATENATE(Table1[[#This Row],[Approver Last Name]],", ",Table1[[#This Row],[Approver First Name]])</f>
        <v>No. 091, Employee</v>
      </c>
      <c r="E1795" t="str">
        <f>CONCATENATE(Table1[[#This Row],[Customer Last Name]],", ",Table1[[#This Row],[Customer First Name]])</f>
        <v>No. 11630, Client</v>
      </c>
      <c r="F17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5" t="str">
        <f>IF(Table1[[#This Row],[Transaction Type]]="Maintenance","Non-Sales","Sales")</f>
        <v>Sales</v>
      </c>
      <c r="H1795" t="str">
        <f>IF(Table1[[#This Row],[Quarter]]="q2",1,"")</f>
        <v/>
      </c>
      <c r="I1795">
        <f>IF(Table1[[#This Row],[Quarter]]="q3",1,"")</f>
        <v>1</v>
      </c>
      <c r="J1795" t="str">
        <f>IF(Table1[[#This Row],[Quarter]]="Q2",Table1[[#This Row],[Credit Amount]],"")</f>
        <v/>
      </c>
      <c r="K1795">
        <f>IF(Table1[[#This Row],[Quarter]]="Q3",Table1[[#This Row],[Credit Amount]],"")</f>
        <v>-96.3</v>
      </c>
      <c r="L1795">
        <f>IF(Table1[[#This Row],[Transaction Type]]="Upgrade",Table1[[#This Row],[Credit Amount]],IF(Table1[[#This Row],[Transaction Type]]="Activation",Table1[[#This Row],[Credit Amount]],""))</f>
        <v>-96.3</v>
      </c>
      <c r="M1795" t="str">
        <f>IF(Table1[[#This Row],[Transaction Type]]="Maintenance",Table1[[#This Row],[Credit Amount]],"")</f>
        <v/>
      </c>
      <c r="N1795">
        <v>10041</v>
      </c>
      <c r="O1795" t="s">
        <v>2489</v>
      </c>
      <c r="P1795" t="s">
        <v>2530</v>
      </c>
      <c r="Q1795" t="s">
        <v>289</v>
      </c>
      <c r="R1795">
        <v>10091</v>
      </c>
      <c r="S1795" t="s">
        <v>2489</v>
      </c>
      <c r="T1795" t="s">
        <v>2580</v>
      </c>
      <c r="U1795" t="s">
        <v>290</v>
      </c>
      <c r="V1795" t="s">
        <v>132</v>
      </c>
      <c r="W1795">
        <v>100002629</v>
      </c>
      <c r="X1795">
        <v>8005551630</v>
      </c>
      <c r="Y1795" t="s">
        <v>2595</v>
      </c>
      <c r="Z1795" t="s">
        <v>4225</v>
      </c>
      <c r="AA1795" s="13">
        <v>-96.3</v>
      </c>
      <c r="AB1795" s="14">
        <v>42594</v>
      </c>
      <c r="AC1795" t="s">
        <v>35</v>
      </c>
    </row>
    <row r="1796" spans="1:29" x14ac:dyDescent="0.25">
      <c r="A1796" t="str">
        <f>CONCATENATE("Q",ROUNDUP(MONTH(Table1[[#This Row],[Month]])/3,0))</f>
        <v>Q3</v>
      </c>
      <c r="B1796" s="14">
        <f>EOMONTH(Table1[[#This Row],[Credit Date]],-1)+1</f>
        <v>42583</v>
      </c>
      <c r="C1796" t="str">
        <f>CONCATENATE(Table1[[#This Row],[Issuer Last Name]],", ",Table1[[#This Row],[Issuer First Name]])</f>
        <v>No. 041, Employee</v>
      </c>
      <c r="D1796" t="str">
        <f>CONCATENATE(Table1[[#This Row],[Approver Last Name]],", ",Table1[[#This Row],[Approver First Name]])</f>
        <v>No. 091, Employee</v>
      </c>
      <c r="E1796" t="str">
        <f>CONCATENATE(Table1[[#This Row],[Customer Last Name]],", ",Table1[[#This Row],[Customer First Name]])</f>
        <v>No. 11692, Client</v>
      </c>
      <c r="F17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6" t="str">
        <f>IF(Table1[[#This Row],[Transaction Type]]="Maintenance","Non-Sales","Sales")</f>
        <v>Sales</v>
      </c>
      <c r="H1796" t="str">
        <f>IF(Table1[[#This Row],[Quarter]]="q2",1,"")</f>
        <v/>
      </c>
      <c r="I1796">
        <f>IF(Table1[[#This Row],[Quarter]]="q3",1,"")</f>
        <v>1</v>
      </c>
      <c r="J1796" t="str">
        <f>IF(Table1[[#This Row],[Quarter]]="Q2",Table1[[#This Row],[Credit Amount]],"")</f>
        <v/>
      </c>
      <c r="K1796">
        <f>IF(Table1[[#This Row],[Quarter]]="Q3",Table1[[#This Row],[Credit Amount]],"")</f>
        <v>-93.46</v>
      </c>
      <c r="L1796">
        <f>IF(Table1[[#This Row],[Transaction Type]]="Upgrade",Table1[[#This Row],[Credit Amount]],IF(Table1[[#This Row],[Transaction Type]]="Activation",Table1[[#This Row],[Credit Amount]],""))</f>
        <v>-93.46</v>
      </c>
      <c r="M1796" t="str">
        <f>IF(Table1[[#This Row],[Transaction Type]]="Maintenance",Table1[[#This Row],[Credit Amount]],"")</f>
        <v/>
      </c>
      <c r="N1796">
        <v>10041</v>
      </c>
      <c r="O1796" t="s">
        <v>2489</v>
      </c>
      <c r="P1796" t="s">
        <v>2530</v>
      </c>
      <c r="Q1796" t="s">
        <v>289</v>
      </c>
      <c r="R1796">
        <v>10091</v>
      </c>
      <c r="S1796" t="s">
        <v>2489</v>
      </c>
      <c r="T1796" t="s">
        <v>2580</v>
      </c>
      <c r="U1796" t="s">
        <v>290</v>
      </c>
      <c r="V1796" t="s">
        <v>132</v>
      </c>
      <c r="W1796">
        <v>100002691</v>
      </c>
      <c r="X1796">
        <v>8005551692</v>
      </c>
      <c r="Y1796" t="s">
        <v>2595</v>
      </c>
      <c r="Z1796" t="s">
        <v>4287</v>
      </c>
      <c r="AA1796" s="13">
        <v>-93.46</v>
      </c>
      <c r="AB1796" s="14">
        <v>42596</v>
      </c>
      <c r="AC1796" t="s">
        <v>37</v>
      </c>
    </row>
    <row r="1797" spans="1:29" x14ac:dyDescent="0.25">
      <c r="A1797" t="str">
        <f>CONCATENATE("Q",ROUNDUP(MONTH(Table1[[#This Row],[Month]])/3,0))</f>
        <v>Q3</v>
      </c>
      <c r="B1797" s="14">
        <f>EOMONTH(Table1[[#This Row],[Credit Date]],-1)+1</f>
        <v>42583</v>
      </c>
      <c r="C1797" t="str">
        <f>CONCATENATE(Table1[[#This Row],[Issuer Last Name]],", ",Table1[[#This Row],[Issuer First Name]])</f>
        <v>No. 041, Employee</v>
      </c>
      <c r="D1797" t="str">
        <f>CONCATENATE(Table1[[#This Row],[Approver Last Name]],", ",Table1[[#This Row],[Approver First Name]])</f>
        <v>No. 091, Employee</v>
      </c>
      <c r="E1797" t="str">
        <f>CONCATENATE(Table1[[#This Row],[Customer Last Name]],", ",Table1[[#This Row],[Customer First Name]])</f>
        <v>No. 11221, Client</v>
      </c>
      <c r="F17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7" t="str">
        <f>IF(Table1[[#This Row],[Transaction Type]]="Maintenance","Non-Sales","Sales")</f>
        <v>Non-Sales</v>
      </c>
      <c r="H1797" t="str">
        <f>IF(Table1[[#This Row],[Quarter]]="q2",1,"")</f>
        <v/>
      </c>
      <c r="I1797">
        <f>IF(Table1[[#This Row],[Quarter]]="q3",1,"")</f>
        <v>1</v>
      </c>
      <c r="J1797" t="str">
        <f>IF(Table1[[#This Row],[Quarter]]="Q2",Table1[[#This Row],[Credit Amount]],"")</f>
        <v/>
      </c>
      <c r="K1797">
        <f>IF(Table1[[#This Row],[Quarter]]="Q3",Table1[[#This Row],[Credit Amount]],"")</f>
        <v>-52.78</v>
      </c>
      <c r="L1797" t="str">
        <f>IF(Table1[[#This Row],[Transaction Type]]="Upgrade",Table1[[#This Row],[Credit Amount]],IF(Table1[[#This Row],[Transaction Type]]="Activation",Table1[[#This Row],[Credit Amount]],""))</f>
        <v/>
      </c>
      <c r="M1797">
        <f>IF(Table1[[#This Row],[Transaction Type]]="Maintenance",Table1[[#This Row],[Credit Amount]],"")</f>
        <v>-52.78</v>
      </c>
      <c r="N1797">
        <v>10041</v>
      </c>
      <c r="O1797" t="s">
        <v>2489</v>
      </c>
      <c r="P1797" t="s">
        <v>2530</v>
      </c>
      <c r="Q1797" t="s">
        <v>289</v>
      </c>
      <c r="R1797">
        <v>10091</v>
      </c>
      <c r="S1797" t="s">
        <v>2489</v>
      </c>
      <c r="T1797" t="s">
        <v>2580</v>
      </c>
      <c r="U1797" t="s">
        <v>290</v>
      </c>
      <c r="V1797" t="s">
        <v>132</v>
      </c>
      <c r="W1797">
        <v>100002220</v>
      </c>
      <c r="X1797">
        <v>8005551221</v>
      </c>
      <c r="Y1797" t="s">
        <v>2595</v>
      </c>
      <c r="Z1797" t="s">
        <v>3816</v>
      </c>
      <c r="AA1797" s="13">
        <v>-52.78</v>
      </c>
      <c r="AB1797" s="14">
        <v>42597</v>
      </c>
      <c r="AC1797" t="s">
        <v>36</v>
      </c>
    </row>
    <row r="1798" spans="1:29" x14ac:dyDescent="0.25">
      <c r="A1798" t="str">
        <f>CONCATENATE("Q",ROUNDUP(MONTH(Table1[[#This Row],[Month]])/3,0))</f>
        <v>Q3</v>
      </c>
      <c r="B1798" s="14">
        <f>EOMONTH(Table1[[#This Row],[Credit Date]],-1)+1</f>
        <v>42583</v>
      </c>
      <c r="C1798" t="str">
        <f>CONCATENATE(Table1[[#This Row],[Issuer Last Name]],", ",Table1[[#This Row],[Issuer First Name]])</f>
        <v>No. 041, Employee</v>
      </c>
      <c r="D1798" t="str">
        <f>CONCATENATE(Table1[[#This Row],[Approver Last Name]],", ",Table1[[#This Row],[Approver First Name]])</f>
        <v>No. 041, Employee</v>
      </c>
      <c r="E1798" t="str">
        <f>CONCATENATE(Table1[[#This Row],[Customer Last Name]],", ",Table1[[#This Row],[Customer First Name]])</f>
        <v>No. 11760, Client</v>
      </c>
      <c r="F1798" t="str">
        <f>IF(Table1[[#This Row],[Credit Amount]]&gt;-19.99,"Less than 19.99",IF(Table1[[#This Row],[Credit Amount]]=-20,"20",IF(Table1[[#This Row],[Credit Amount]]&gt;-49.98,"20.01-49.98",IF(Table1[[#This Row],[Credit Amount]]=-49.99,"49.99",IF(Table1[[#This Row],[Credit Amount]]=-50,"50",IF(Table1[[#This Row],[Credit Amount]]&lt;-50.01,"Greater than 50"))))))</f>
        <v>20.01-49.98</v>
      </c>
      <c r="G1798" t="str">
        <f>IF(Table1[[#This Row],[Transaction Type]]="Maintenance","Non-Sales","Sales")</f>
        <v>Non-Sales</v>
      </c>
      <c r="H1798" t="str">
        <f>IF(Table1[[#This Row],[Quarter]]="q2",1,"")</f>
        <v/>
      </c>
      <c r="I1798">
        <f>IF(Table1[[#This Row],[Quarter]]="q3",1,"")</f>
        <v>1</v>
      </c>
      <c r="J1798" t="str">
        <f>IF(Table1[[#This Row],[Quarter]]="Q2",Table1[[#This Row],[Credit Amount]],"")</f>
        <v/>
      </c>
      <c r="K1798">
        <f>IF(Table1[[#This Row],[Quarter]]="Q3",Table1[[#This Row],[Credit Amount]],"")</f>
        <v>-49.11</v>
      </c>
      <c r="L1798" t="str">
        <f>IF(Table1[[#This Row],[Transaction Type]]="Upgrade",Table1[[#This Row],[Credit Amount]],IF(Table1[[#This Row],[Transaction Type]]="Activation",Table1[[#This Row],[Credit Amount]],""))</f>
        <v/>
      </c>
      <c r="M1798">
        <f>IF(Table1[[#This Row],[Transaction Type]]="Maintenance",Table1[[#This Row],[Credit Amount]],"")</f>
        <v>-49.11</v>
      </c>
      <c r="N1798">
        <v>10041</v>
      </c>
      <c r="O1798" t="s">
        <v>2489</v>
      </c>
      <c r="P1798" t="s">
        <v>2530</v>
      </c>
      <c r="Q1798" t="s">
        <v>289</v>
      </c>
      <c r="R1798">
        <v>10041</v>
      </c>
      <c r="S1798" t="s">
        <v>2489</v>
      </c>
      <c r="T1798" t="s">
        <v>2530</v>
      </c>
      <c r="U1798" t="s">
        <v>289</v>
      </c>
      <c r="V1798" t="s">
        <v>132</v>
      </c>
      <c r="W1798">
        <v>100002759</v>
      </c>
      <c r="X1798">
        <v>8005551760</v>
      </c>
      <c r="Y1798" t="s">
        <v>2595</v>
      </c>
      <c r="Z1798" t="s">
        <v>4355</v>
      </c>
      <c r="AA1798" s="13">
        <v>-49.11</v>
      </c>
      <c r="AB1798" s="14">
        <v>42603</v>
      </c>
      <c r="AC1798" t="s">
        <v>36</v>
      </c>
    </row>
    <row r="1799" spans="1:29" x14ac:dyDescent="0.25">
      <c r="A1799" t="str">
        <f>CONCATENATE("Q",ROUNDUP(MONTH(Table1[[#This Row],[Month]])/3,0))</f>
        <v>Q3</v>
      </c>
      <c r="B1799" s="14">
        <f>EOMONTH(Table1[[#This Row],[Credit Date]],-1)+1</f>
        <v>42583</v>
      </c>
      <c r="C1799" t="str">
        <f>CONCATENATE(Table1[[#This Row],[Issuer Last Name]],", ",Table1[[#This Row],[Issuer First Name]])</f>
        <v>No. 041, Employee</v>
      </c>
      <c r="D1799" t="str">
        <f>CONCATENATE(Table1[[#This Row],[Approver Last Name]],", ",Table1[[#This Row],[Approver First Name]])</f>
        <v>No. 091, Employee</v>
      </c>
      <c r="E1799" t="str">
        <f>CONCATENATE(Table1[[#This Row],[Customer Last Name]],", ",Table1[[#This Row],[Customer First Name]])</f>
        <v>No. 10416, Client</v>
      </c>
      <c r="F17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799" t="str">
        <f>IF(Table1[[#This Row],[Transaction Type]]="Maintenance","Non-Sales","Sales")</f>
        <v>Non-Sales</v>
      </c>
      <c r="H1799" t="str">
        <f>IF(Table1[[#This Row],[Quarter]]="q2",1,"")</f>
        <v/>
      </c>
      <c r="I1799">
        <f>IF(Table1[[#This Row],[Quarter]]="q3",1,"")</f>
        <v>1</v>
      </c>
      <c r="J1799" t="str">
        <f>IF(Table1[[#This Row],[Quarter]]="Q2",Table1[[#This Row],[Credit Amount]],"")</f>
        <v/>
      </c>
      <c r="K1799">
        <f>IF(Table1[[#This Row],[Quarter]]="Q3",Table1[[#This Row],[Credit Amount]],"")</f>
        <v>-50.8</v>
      </c>
      <c r="L1799" t="str">
        <f>IF(Table1[[#This Row],[Transaction Type]]="Upgrade",Table1[[#This Row],[Credit Amount]],IF(Table1[[#This Row],[Transaction Type]]="Activation",Table1[[#This Row],[Credit Amount]],""))</f>
        <v/>
      </c>
      <c r="M1799">
        <f>IF(Table1[[#This Row],[Transaction Type]]="Maintenance",Table1[[#This Row],[Credit Amount]],"")</f>
        <v>-50.8</v>
      </c>
      <c r="N1799">
        <v>10041</v>
      </c>
      <c r="O1799" t="s">
        <v>2489</v>
      </c>
      <c r="P1799" t="s">
        <v>2530</v>
      </c>
      <c r="Q1799" t="s">
        <v>289</v>
      </c>
      <c r="R1799">
        <v>10091</v>
      </c>
      <c r="S1799" t="s">
        <v>2489</v>
      </c>
      <c r="T1799" t="s">
        <v>2580</v>
      </c>
      <c r="U1799" t="s">
        <v>290</v>
      </c>
      <c r="V1799" t="s">
        <v>132</v>
      </c>
      <c r="W1799">
        <v>100001415</v>
      </c>
      <c r="X1799">
        <v>8005550416</v>
      </c>
      <c r="Y1799" t="s">
        <v>2595</v>
      </c>
      <c r="Z1799" t="s">
        <v>3011</v>
      </c>
      <c r="AA1799" s="13">
        <v>-50.8</v>
      </c>
      <c r="AB1799" s="14">
        <v>42607</v>
      </c>
      <c r="AC1799" t="s">
        <v>36</v>
      </c>
    </row>
    <row r="1800" spans="1:29" x14ac:dyDescent="0.25">
      <c r="A1800" t="str">
        <f>CONCATENATE("Q",ROUNDUP(MONTH(Table1[[#This Row],[Month]])/3,0))</f>
        <v>Q3</v>
      </c>
      <c r="B1800" s="14">
        <f>EOMONTH(Table1[[#This Row],[Credit Date]],-1)+1</f>
        <v>42583</v>
      </c>
      <c r="C1800" t="str">
        <f>CONCATENATE(Table1[[#This Row],[Issuer Last Name]],", ",Table1[[#This Row],[Issuer First Name]])</f>
        <v>No. 041, Employee</v>
      </c>
      <c r="D1800" t="str">
        <f>CONCATENATE(Table1[[#This Row],[Approver Last Name]],", ",Table1[[#This Row],[Approver First Name]])</f>
        <v>No. 091, Employee</v>
      </c>
      <c r="E1800" t="str">
        <f>CONCATENATE(Table1[[#This Row],[Customer Last Name]],", ",Table1[[#This Row],[Customer First Name]])</f>
        <v>No. 12937, Client</v>
      </c>
      <c r="F18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0" t="str">
        <f>IF(Table1[[#This Row],[Transaction Type]]="Maintenance","Non-Sales","Sales")</f>
        <v>Sales</v>
      </c>
      <c r="H1800" t="str">
        <f>IF(Table1[[#This Row],[Quarter]]="q2",1,"")</f>
        <v/>
      </c>
      <c r="I1800">
        <f>IF(Table1[[#This Row],[Quarter]]="q3",1,"")</f>
        <v>1</v>
      </c>
      <c r="J1800" t="str">
        <f>IF(Table1[[#This Row],[Quarter]]="Q2",Table1[[#This Row],[Credit Amount]],"")</f>
        <v/>
      </c>
      <c r="K1800">
        <f>IF(Table1[[#This Row],[Quarter]]="Q3",Table1[[#This Row],[Credit Amount]],"")</f>
        <v>-60.34</v>
      </c>
      <c r="L1800">
        <f>IF(Table1[[#This Row],[Transaction Type]]="Upgrade",Table1[[#This Row],[Credit Amount]],IF(Table1[[#This Row],[Transaction Type]]="Activation",Table1[[#This Row],[Credit Amount]],""))</f>
        <v>-60.34</v>
      </c>
      <c r="M1800" t="str">
        <f>IF(Table1[[#This Row],[Transaction Type]]="Maintenance",Table1[[#This Row],[Credit Amount]],"")</f>
        <v/>
      </c>
      <c r="N1800">
        <v>10041</v>
      </c>
      <c r="O1800" t="s">
        <v>2489</v>
      </c>
      <c r="P1800" t="s">
        <v>2530</v>
      </c>
      <c r="Q1800" t="s">
        <v>289</v>
      </c>
      <c r="R1800">
        <v>10091</v>
      </c>
      <c r="S1800" t="s">
        <v>2489</v>
      </c>
      <c r="T1800" t="s">
        <v>2580</v>
      </c>
      <c r="U1800" t="s">
        <v>290</v>
      </c>
      <c r="V1800" t="s">
        <v>132</v>
      </c>
      <c r="W1800">
        <v>100003936</v>
      </c>
      <c r="X1800">
        <v>8005552937</v>
      </c>
      <c r="Y1800" t="s">
        <v>2595</v>
      </c>
      <c r="Z1800" t="s">
        <v>5527</v>
      </c>
      <c r="AA1800" s="13">
        <v>-60.34</v>
      </c>
      <c r="AB1800" s="14">
        <v>42607</v>
      </c>
      <c r="AC1800" t="s">
        <v>37</v>
      </c>
    </row>
    <row r="1801" spans="1:29" x14ac:dyDescent="0.25">
      <c r="A1801" t="str">
        <f>CONCATENATE("Q",ROUNDUP(MONTH(Table1[[#This Row],[Month]])/3,0))</f>
        <v>Q3</v>
      </c>
      <c r="B1801" s="14">
        <f>EOMONTH(Table1[[#This Row],[Credit Date]],-1)+1</f>
        <v>42583</v>
      </c>
      <c r="C1801" t="str">
        <f>CONCATENATE(Table1[[#This Row],[Issuer Last Name]],", ",Table1[[#This Row],[Issuer First Name]])</f>
        <v>No. 041, Employee</v>
      </c>
      <c r="D1801" t="str">
        <f>CONCATENATE(Table1[[#This Row],[Approver Last Name]],", ",Table1[[#This Row],[Approver First Name]])</f>
        <v>No. 091, Employee</v>
      </c>
      <c r="E1801" t="str">
        <f>CONCATENATE(Table1[[#This Row],[Customer Last Name]],", ",Table1[[#This Row],[Customer First Name]])</f>
        <v>No. 11466, Client</v>
      </c>
      <c r="F18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1" t="str">
        <f>IF(Table1[[#This Row],[Transaction Type]]="Maintenance","Non-Sales","Sales")</f>
        <v>Non-Sales</v>
      </c>
      <c r="H1801" t="str">
        <f>IF(Table1[[#This Row],[Quarter]]="q2",1,"")</f>
        <v/>
      </c>
      <c r="I1801">
        <f>IF(Table1[[#This Row],[Quarter]]="q3",1,"")</f>
        <v>1</v>
      </c>
      <c r="J1801" t="str">
        <f>IF(Table1[[#This Row],[Quarter]]="Q2",Table1[[#This Row],[Credit Amount]],"")</f>
        <v/>
      </c>
      <c r="K1801">
        <f>IF(Table1[[#This Row],[Quarter]]="Q3",Table1[[#This Row],[Credit Amount]],"")</f>
        <v>-76.709999999999994</v>
      </c>
      <c r="L1801" t="str">
        <f>IF(Table1[[#This Row],[Transaction Type]]="Upgrade",Table1[[#This Row],[Credit Amount]],IF(Table1[[#This Row],[Transaction Type]]="Activation",Table1[[#This Row],[Credit Amount]],""))</f>
        <v/>
      </c>
      <c r="M1801">
        <f>IF(Table1[[#This Row],[Transaction Type]]="Maintenance",Table1[[#This Row],[Credit Amount]],"")</f>
        <v>-76.709999999999994</v>
      </c>
      <c r="N1801">
        <v>10041</v>
      </c>
      <c r="O1801" t="s">
        <v>2489</v>
      </c>
      <c r="P1801" t="s">
        <v>2530</v>
      </c>
      <c r="Q1801" t="s">
        <v>289</v>
      </c>
      <c r="R1801">
        <v>10091</v>
      </c>
      <c r="S1801" t="s">
        <v>2489</v>
      </c>
      <c r="T1801" t="s">
        <v>2580</v>
      </c>
      <c r="U1801" t="s">
        <v>290</v>
      </c>
      <c r="V1801" t="s">
        <v>132</v>
      </c>
      <c r="W1801">
        <v>100002465</v>
      </c>
      <c r="X1801">
        <v>8005551466</v>
      </c>
      <c r="Y1801" t="s">
        <v>2595</v>
      </c>
      <c r="Z1801" t="s">
        <v>4061</v>
      </c>
      <c r="AA1801" s="13">
        <v>-76.709999999999994</v>
      </c>
      <c r="AB1801" s="14">
        <v>42609</v>
      </c>
      <c r="AC1801" t="s">
        <v>36</v>
      </c>
    </row>
    <row r="1802" spans="1:29" x14ac:dyDescent="0.25">
      <c r="A1802" t="str">
        <f>CONCATENATE("Q",ROUNDUP(MONTH(Table1[[#This Row],[Month]])/3,0))</f>
        <v>Q3</v>
      </c>
      <c r="B1802" s="14">
        <f>EOMONTH(Table1[[#This Row],[Credit Date]],-1)+1</f>
        <v>42583</v>
      </c>
      <c r="C1802" t="str">
        <f>CONCATENATE(Table1[[#This Row],[Issuer Last Name]],", ",Table1[[#This Row],[Issuer First Name]])</f>
        <v>No. 041, Employee</v>
      </c>
      <c r="D1802" t="str">
        <f>CONCATENATE(Table1[[#This Row],[Approver Last Name]],", ",Table1[[#This Row],[Approver First Name]])</f>
        <v>No. 091, Employee</v>
      </c>
      <c r="E1802" t="str">
        <f>CONCATENATE(Table1[[#This Row],[Customer Last Name]],", ",Table1[[#This Row],[Customer First Name]])</f>
        <v>No. 12934, Client</v>
      </c>
      <c r="F18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2" t="str">
        <f>IF(Table1[[#This Row],[Transaction Type]]="Maintenance","Non-Sales","Sales")</f>
        <v>Non-Sales</v>
      </c>
      <c r="H1802" t="str">
        <f>IF(Table1[[#This Row],[Quarter]]="q2",1,"")</f>
        <v/>
      </c>
      <c r="I1802">
        <f>IF(Table1[[#This Row],[Quarter]]="q3",1,"")</f>
        <v>1</v>
      </c>
      <c r="J1802" t="str">
        <f>IF(Table1[[#This Row],[Quarter]]="Q2",Table1[[#This Row],[Credit Amount]],"")</f>
        <v/>
      </c>
      <c r="K1802">
        <f>IF(Table1[[#This Row],[Quarter]]="Q3",Table1[[#This Row],[Credit Amount]],"")</f>
        <v>-98.18</v>
      </c>
      <c r="L1802" t="str">
        <f>IF(Table1[[#This Row],[Transaction Type]]="Upgrade",Table1[[#This Row],[Credit Amount]],IF(Table1[[#This Row],[Transaction Type]]="Activation",Table1[[#This Row],[Credit Amount]],""))</f>
        <v/>
      </c>
      <c r="M1802">
        <f>IF(Table1[[#This Row],[Transaction Type]]="Maintenance",Table1[[#This Row],[Credit Amount]],"")</f>
        <v>-98.18</v>
      </c>
      <c r="N1802">
        <v>10041</v>
      </c>
      <c r="O1802" t="s">
        <v>2489</v>
      </c>
      <c r="P1802" t="s">
        <v>2530</v>
      </c>
      <c r="Q1802" t="s">
        <v>289</v>
      </c>
      <c r="R1802">
        <v>10091</v>
      </c>
      <c r="S1802" t="s">
        <v>2489</v>
      </c>
      <c r="T1802" t="s">
        <v>2580</v>
      </c>
      <c r="U1802" t="s">
        <v>290</v>
      </c>
      <c r="V1802" t="s">
        <v>132</v>
      </c>
      <c r="W1802">
        <v>100003933</v>
      </c>
      <c r="X1802">
        <v>8005552934</v>
      </c>
      <c r="Y1802" t="s">
        <v>2595</v>
      </c>
      <c r="Z1802" t="s">
        <v>5524</v>
      </c>
      <c r="AA1802" s="13">
        <v>-98.18</v>
      </c>
      <c r="AB1802" s="14">
        <v>42612</v>
      </c>
      <c r="AC1802" t="s">
        <v>36</v>
      </c>
    </row>
    <row r="1803" spans="1:29" x14ac:dyDescent="0.25">
      <c r="A1803" t="str">
        <f>CONCATENATE("Q",ROUNDUP(MONTH(Table1[[#This Row],[Month]])/3,0))</f>
        <v>Q3</v>
      </c>
      <c r="B1803" s="14">
        <f>EOMONTH(Table1[[#This Row],[Credit Date]],-1)+1</f>
        <v>42614</v>
      </c>
      <c r="C1803" t="str">
        <f>CONCATENATE(Table1[[#This Row],[Issuer Last Name]],", ",Table1[[#This Row],[Issuer First Name]])</f>
        <v>No. 041, Employee</v>
      </c>
      <c r="D1803" t="str">
        <f>CONCATENATE(Table1[[#This Row],[Approver Last Name]],", ",Table1[[#This Row],[Approver First Name]])</f>
        <v>No. 091, Employee</v>
      </c>
      <c r="E1803" t="str">
        <f>CONCATENATE(Table1[[#This Row],[Customer Last Name]],", ",Table1[[#This Row],[Customer First Name]])</f>
        <v>No. 12134, Client</v>
      </c>
      <c r="F18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3" t="str">
        <f>IF(Table1[[#This Row],[Transaction Type]]="Maintenance","Non-Sales","Sales")</f>
        <v>Non-Sales</v>
      </c>
      <c r="H1803" t="str">
        <f>IF(Table1[[#This Row],[Quarter]]="q2",1,"")</f>
        <v/>
      </c>
      <c r="I1803">
        <f>IF(Table1[[#This Row],[Quarter]]="q3",1,"")</f>
        <v>1</v>
      </c>
      <c r="J1803" t="str">
        <f>IF(Table1[[#This Row],[Quarter]]="Q2",Table1[[#This Row],[Credit Amount]],"")</f>
        <v/>
      </c>
      <c r="K1803">
        <f>IF(Table1[[#This Row],[Quarter]]="Q3",Table1[[#This Row],[Credit Amount]],"")</f>
        <v>-84.56</v>
      </c>
      <c r="L1803" t="str">
        <f>IF(Table1[[#This Row],[Transaction Type]]="Upgrade",Table1[[#This Row],[Credit Amount]],IF(Table1[[#This Row],[Transaction Type]]="Activation",Table1[[#This Row],[Credit Amount]],""))</f>
        <v/>
      </c>
      <c r="M1803">
        <f>IF(Table1[[#This Row],[Transaction Type]]="Maintenance",Table1[[#This Row],[Credit Amount]],"")</f>
        <v>-84.56</v>
      </c>
      <c r="N1803">
        <v>10041</v>
      </c>
      <c r="O1803" t="s">
        <v>2489</v>
      </c>
      <c r="P1803" t="s">
        <v>2530</v>
      </c>
      <c r="Q1803" t="s">
        <v>289</v>
      </c>
      <c r="R1803">
        <v>10091</v>
      </c>
      <c r="S1803" t="s">
        <v>2489</v>
      </c>
      <c r="T1803" t="s">
        <v>2580</v>
      </c>
      <c r="U1803" t="s">
        <v>290</v>
      </c>
      <c r="V1803" t="s">
        <v>132</v>
      </c>
      <c r="W1803">
        <v>100003133</v>
      </c>
      <c r="X1803">
        <v>8005552134</v>
      </c>
      <c r="Y1803" t="s">
        <v>2595</v>
      </c>
      <c r="Z1803" t="s">
        <v>4729</v>
      </c>
      <c r="AA1803" s="13">
        <v>-84.56</v>
      </c>
      <c r="AB1803" s="14">
        <v>42619</v>
      </c>
      <c r="AC1803" t="s">
        <v>36</v>
      </c>
    </row>
    <row r="1804" spans="1:29" x14ac:dyDescent="0.25">
      <c r="A1804" t="str">
        <f>CONCATENATE("Q",ROUNDUP(MONTH(Table1[[#This Row],[Month]])/3,0))</f>
        <v>Q3</v>
      </c>
      <c r="B1804" s="14">
        <f>EOMONTH(Table1[[#This Row],[Credit Date]],-1)+1</f>
        <v>42614</v>
      </c>
      <c r="C1804" t="str">
        <f>CONCATENATE(Table1[[#This Row],[Issuer Last Name]],", ",Table1[[#This Row],[Issuer First Name]])</f>
        <v>No. 041, Employee</v>
      </c>
      <c r="D1804" t="str">
        <f>CONCATENATE(Table1[[#This Row],[Approver Last Name]],", ",Table1[[#This Row],[Approver First Name]])</f>
        <v>No. 091, Employee</v>
      </c>
      <c r="E1804" t="str">
        <f>CONCATENATE(Table1[[#This Row],[Customer Last Name]],", ",Table1[[#This Row],[Customer First Name]])</f>
        <v>No. 11695, Client</v>
      </c>
      <c r="F18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4" t="str">
        <f>IF(Table1[[#This Row],[Transaction Type]]="Maintenance","Non-Sales","Sales")</f>
        <v>Non-Sales</v>
      </c>
      <c r="H1804" t="str">
        <f>IF(Table1[[#This Row],[Quarter]]="q2",1,"")</f>
        <v/>
      </c>
      <c r="I1804">
        <f>IF(Table1[[#This Row],[Quarter]]="q3",1,"")</f>
        <v>1</v>
      </c>
      <c r="J1804" t="str">
        <f>IF(Table1[[#This Row],[Quarter]]="Q2",Table1[[#This Row],[Credit Amount]],"")</f>
        <v/>
      </c>
      <c r="K1804">
        <f>IF(Table1[[#This Row],[Quarter]]="Q3",Table1[[#This Row],[Credit Amount]],"")</f>
        <v>-84.61</v>
      </c>
      <c r="L1804" t="str">
        <f>IF(Table1[[#This Row],[Transaction Type]]="Upgrade",Table1[[#This Row],[Credit Amount]],IF(Table1[[#This Row],[Transaction Type]]="Activation",Table1[[#This Row],[Credit Amount]],""))</f>
        <v/>
      </c>
      <c r="M1804">
        <f>IF(Table1[[#This Row],[Transaction Type]]="Maintenance",Table1[[#This Row],[Credit Amount]],"")</f>
        <v>-84.61</v>
      </c>
      <c r="N1804">
        <v>10041</v>
      </c>
      <c r="O1804" t="s">
        <v>2489</v>
      </c>
      <c r="P1804" t="s">
        <v>2530</v>
      </c>
      <c r="Q1804" t="s">
        <v>289</v>
      </c>
      <c r="R1804">
        <v>10091</v>
      </c>
      <c r="S1804" t="s">
        <v>2489</v>
      </c>
      <c r="T1804" t="s">
        <v>2580</v>
      </c>
      <c r="U1804" t="s">
        <v>290</v>
      </c>
      <c r="V1804" t="s">
        <v>132</v>
      </c>
      <c r="W1804">
        <v>100002694</v>
      </c>
      <c r="X1804">
        <v>8005551695</v>
      </c>
      <c r="Y1804" t="s">
        <v>2595</v>
      </c>
      <c r="Z1804" t="s">
        <v>4290</v>
      </c>
      <c r="AA1804" s="13">
        <v>-84.61</v>
      </c>
      <c r="AB1804" s="14">
        <v>42621</v>
      </c>
      <c r="AC1804" t="s">
        <v>36</v>
      </c>
    </row>
    <row r="1805" spans="1:29" x14ac:dyDescent="0.25">
      <c r="A1805" t="str">
        <f>CONCATENATE("Q",ROUNDUP(MONTH(Table1[[#This Row],[Month]])/3,0))</f>
        <v>Q3</v>
      </c>
      <c r="B1805" s="14">
        <f>EOMONTH(Table1[[#This Row],[Credit Date]],-1)+1</f>
        <v>42614</v>
      </c>
      <c r="C1805" t="str">
        <f>CONCATENATE(Table1[[#This Row],[Issuer Last Name]],", ",Table1[[#This Row],[Issuer First Name]])</f>
        <v>No. 041, Employee</v>
      </c>
      <c r="D1805" t="str">
        <f>CONCATENATE(Table1[[#This Row],[Approver Last Name]],", ",Table1[[#This Row],[Approver First Name]])</f>
        <v>No. 091, Employee</v>
      </c>
      <c r="E1805" t="str">
        <f>CONCATENATE(Table1[[#This Row],[Customer Last Name]],", ",Table1[[#This Row],[Customer First Name]])</f>
        <v>No. 12599, Client</v>
      </c>
      <c r="F18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5" t="str">
        <f>IF(Table1[[#This Row],[Transaction Type]]="Maintenance","Non-Sales","Sales")</f>
        <v>Non-Sales</v>
      </c>
      <c r="H1805" t="str">
        <f>IF(Table1[[#This Row],[Quarter]]="q2",1,"")</f>
        <v/>
      </c>
      <c r="I1805">
        <f>IF(Table1[[#This Row],[Quarter]]="q3",1,"")</f>
        <v>1</v>
      </c>
      <c r="J1805" t="str">
        <f>IF(Table1[[#This Row],[Quarter]]="Q2",Table1[[#This Row],[Credit Amount]],"")</f>
        <v/>
      </c>
      <c r="K1805">
        <f>IF(Table1[[#This Row],[Quarter]]="Q3",Table1[[#This Row],[Credit Amount]],"")</f>
        <v>-73.38</v>
      </c>
      <c r="L1805" t="str">
        <f>IF(Table1[[#This Row],[Transaction Type]]="Upgrade",Table1[[#This Row],[Credit Amount]],IF(Table1[[#This Row],[Transaction Type]]="Activation",Table1[[#This Row],[Credit Amount]],""))</f>
        <v/>
      </c>
      <c r="M1805">
        <f>IF(Table1[[#This Row],[Transaction Type]]="Maintenance",Table1[[#This Row],[Credit Amount]],"")</f>
        <v>-73.38</v>
      </c>
      <c r="N1805">
        <v>10041</v>
      </c>
      <c r="O1805" t="s">
        <v>2489</v>
      </c>
      <c r="P1805" t="s">
        <v>2530</v>
      </c>
      <c r="Q1805" t="s">
        <v>289</v>
      </c>
      <c r="R1805">
        <v>10091</v>
      </c>
      <c r="S1805" t="s">
        <v>2489</v>
      </c>
      <c r="T1805" t="s">
        <v>2580</v>
      </c>
      <c r="U1805" t="s">
        <v>290</v>
      </c>
      <c r="V1805" t="s">
        <v>132</v>
      </c>
      <c r="W1805">
        <v>100003598</v>
      </c>
      <c r="X1805">
        <v>8005552599</v>
      </c>
      <c r="Y1805" t="s">
        <v>2595</v>
      </c>
      <c r="Z1805" t="s">
        <v>5194</v>
      </c>
      <c r="AA1805" s="13">
        <v>-73.38</v>
      </c>
      <c r="AB1805" s="14">
        <v>42622</v>
      </c>
      <c r="AC1805" t="s">
        <v>36</v>
      </c>
    </row>
    <row r="1806" spans="1:29" x14ac:dyDescent="0.25">
      <c r="A1806" t="str">
        <f>CONCATENATE("Q",ROUNDUP(MONTH(Table1[[#This Row],[Month]])/3,0))</f>
        <v>Q3</v>
      </c>
      <c r="B1806" s="14">
        <f>EOMONTH(Table1[[#This Row],[Credit Date]],-1)+1</f>
        <v>42614</v>
      </c>
      <c r="C1806" t="str">
        <f>CONCATENATE(Table1[[#This Row],[Issuer Last Name]],", ",Table1[[#This Row],[Issuer First Name]])</f>
        <v>No. 041, Employee</v>
      </c>
      <c r="D1806" t="str">
        <f>CONCATENATE(Table1[[#This Row],[Approver Last Name]],", ",Table1[[#This Row],[Approver First Name]])</f>
        <v>No. 091, Employee</v>
      </c>
      <c r="E1806" t="str">
        <f>CONCATENATE(Table1[[#This Row],[Customer Last Name]],", ",Table1[[#This Row],[Customer First Name]])</f>
        <v>No. 12071, Client</v>
      </c>
      <c r="F18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6" t="str">
        <f>IF(Table1[[#This Row],[Transaction Type]]="Maintenance","Non-Sales","Sales")</f>
        <v>Non-Sales</v>
      </c>
      <c r="H1806" t="str">
        <f>IF(Table1[[#This Row],[Quarter]]="q2",1,"")</f>
        <v/>
      </c>
      <c r="I1806">
        <f>IF(Table1[[#This Row],[Quarter]]="q3",1,"")</f>
        <v>1</v>
      </c>
      <c r="J1806" t="str">
        <f>IF(Table1[[#This Row],[Quarter]]="Q2",Table1[[#This Row],[Credit Amount]],"")</f>
        <v/>
      </c>
      <c r="K1806">
        <f>IF(Table1[[#This Row],[Quarter]]="Q3",Table1[[#This Row],[Credit Amount]],"")</f>
        <v>-99.27</v>
      </c>
      <c r="L1806" t="str">
        <f>IF(Table1[[#This Row],[Transaction Type]]="Upgrade",Table1[[#This Row],[Credit Amount]],IF(Table1[[#This Row],[Transaction Type]]="Activation",Table1[[#This Row],[Credit Amount]],""))</f>
        <v/>
      </c>
      <c r="M1806">
        <f>IF(Table1[[#This Row],[Transaction Type]]="Maintenance",Table1[[#This Row],[Credit Amount]],"")</f>
        <v>-99.27</v>
      </c>
      <c r="N1806">
        <v>10041</v>
      </c>
      <c r="O1806" t="s">
        <v>2489</v>
      </c>
      <c r="P1806" t="s">
        <v>2530</v>
      </c>
      <c r="Q1806" t="s">
        <v>289</v>
      </c>
      <c r="R1806">
        <v>10091</v>
      </c>
      <c r="S1806" t="s">
        <v>2489</v>
      </c>
      <c r="T1806" t="s">
        <v>2580</v>
      </c>
      <c r="U1806" t="s">
        <v>290</v>
      </c>
      <c r="V1806" t="s">
        <v>132</v>
      </c>
      <c r="W1806">
        <v>100003070</v>
      </c>
      <c r="X1806">
        <v>8005552071</v>
      </c>
      <c r="Y1806" t="s">
        <v>2595</v>
      </c>
      <c r="Z1806" t="s">
        <v>4666</v>
      </c>
      <c r="AA1806" s="13">
        <v>-99.27</v>
      </c>
      <c r="AB1806" s="14">
        <v>42626</v>
      </c>
      <c r="AC1806" t="s">
        <v>36</v>
      </c>
    </row>
    <row r="1807" spans="1:29" x14ac:dyDescent="0.25">
      <c r="A1807" t="str">
        <f>CONCATENATE("Q",ROUNDUP(MONTH(Table1[[#This Row],[Month]])/3,0))</f>
        <v>Q3</v>
      </c>
      <c r="B1807" s="14">
        <f>EOMONTH(Table1[[#This Row],[Credit Date]],-1)+1</f>
        <v>42614</v>
      </c>
      <c r="C1807" t="str">
        <f>CONCATENATE(Table1[[#This Row],[Issuer Last Name]],", ",Table1[[#This Row],[Issuer First Name]])</f>
        <v>No. 041, Employee</v>
      </c>
      <c r="D1807" t="str">
        <f>CONCATENATE(Table1[[#This Row],[Approver Last Name]],", ",Table1[[#This Row],[Approver First Name]])</f>
        <v>No. 041, Employee</v>
      </c>
      <c r="E1807" t="str">
        <f>CONCATENATE(Table1[[#This Row],[Customer Last Name]],", ",Table1[[#This Row],[Customer First Name]])</f>
        <v>No. 11501, Client</v>
      </c>
      <c r="F1807" t="str">
        <f>IF(Table1[[#This Row],[Credit Amount]]&gt;-19.99,"Less than 19.99",IF(Table1[[#This Row],[Credit Amount]]=-20,"20",IF(Table1[[#This Row],[Credit Amount]]&gt;-49.98,"20.01-49.98",IF(Table1[[#This Row],[Credit Amount]]=-49.99,"49.99",IF(Table1[[#This Row],[Credit Amount]]=-50,"50",IF(Table1[[#This Row],[Credit Amount]]&lt;-50.01,"Greater than 50"))))))</f>
        <v>20.01-49.98</v>
      </c>
      <c r="G1807" t="str">
        <f>IF(Table1[[#This Row],[Transaction Type]]="Maintenance","Non-Sales","Sales")</f>
        <v>Non-Sales</v>
      </c>
      <c r="H1807" t="str">
        <f>IF(Table1[[#This Row],[Quarter]]="q2",1,"")</f>
        <v/>
      </c>
      <c r="I1807">
        <f>IF(Table1[[#This Row],[Quarter]]="q3",1,"")</f>
        <v>1</v>
      </c>
      <c r="J1807" t="str">
        <f>IF(Table1[[#This Row],[Quarter]]="Q2",Table1[[#This Row],[Credit Amount]],"")</f>
        <v/>
      </c>
      <c r="K1807">
        <f>IF(Table1[[#This Row],[Quarter]]="Q3",Table1[[#This Row],[Credit Amount]],"")</f>
        <v>-37.64</v>
      </c>
      <c r="L1807" t="str">
        <f>IF(Table1[[#This Row],[Transaction Type]]="Upgrade",Table1[[#This Row],[Credit Amount]],IF(Table1[[#This Row],[Transaction Type]]="Activation",Table1[[#This Row],[Credit Amount]],""))</f>
        <v/>
      </c>
      <c r="M1807">
        <f>IF(Table1[[#This Row],[Transaction Type]]="Maintenance",Table1[[#This Row],[Credit Amount]],"")</f>
        <v>-37.64</v>
      </c>
      <c r="N1807">
        <v>10041</v>
      </c>
      <c r="O1807" t="s">
        <v>2489</v>
      </c>
      <c r="P1807" t="s">
        <v>2530</v>
      </c>
      <c r="Q1807" t="s">
        <v>289</v>
      </c>
      <c r="R1807">
        <v>10041</v>
      </c>
      <c r="S1807" t="s">
        <v>2489</v>
      </c>
      <c r="T1807" t="s">
        <v>2530</v>
      </c>
      <c r="U1807" t="s">
        <v>289</v>
      </c>
      <c r="V1807" t="s">
        <v>132</v>
      </c>
      <c r="W1807">
        <v>100002500</v>
      </c>
      <c r="X1807">
        <v>8005551501</v>
      </c>
      <c r="Y1807" t="s">
        <v>2595</v>
      </c>
      <c r="Z1807" t="s">
        <v>4096</v>
      </c>
      <c r="AA1807" s="13">
        <v>-37.64</v>
      </c>
      <c r="AB1807" s="14">
        <v>42628</v>
      </c>
      <c r="AC1807" t="s">
        <v>36</v>
      </c>
    </row>
    <row r="1808" spans="1:29" x14ac:dyDescent="0.25">
      <c r="A1808" t="str">
        <f>CONCATENATE("Q",ROUNDUP(MONTH(Table1[[#This Row],[Month]])/3,0))</f>
        <v>Q3</v>
      </c>
      <c r="B1808" s="14">
        <f>EOMONTH(Table1[[#This Row],[Credit Date]],-1)+1</f>
        <v>42614</v>
      </c>
      <c r="C1808" t="str">
        <f>CONCATENATE(Table1[[#This Row],[Issuer Last Name]],", ",Table1[[#This Row],[Issuer First Name]])</f>
        <v>No. 041, Employee</v>
      </c>
      <c r="D1808" t="str">
        <f>CONCATENATE(Table1[[#This Row],[Approver Last Name]],", ",Table1[[#This Row],[Approver First Name]])</f>
        <v>No. 091, Employee</v>
      </c>
      <c r="E1808" t="str">
        <f>CONCATENATE(Table1[[#This Row],[Customer Last Name]],", ",Table1[[#This Row],[Customer First Name]])</f>
        <v>No. 10756, Client</v>
      </c>
      <c r="F18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08" t="str">
        <f>IF(Table1[[#This Row],[Transaction Type]]="Maintenance","Non-Sales","Sales")</f>
        <v>Non-Sales</v>
      </c>
      <c r="H1808" t="str">
        <f>IF(Table1[[#This Row],[Quarter]]="q2",1,"")</f>
        <v/>
      </c>
      <c r="I1808">
        <f>IF(Table1[[#This Row],[Quarter]]="q3",1,"")</f>
        <v>1</v>
      </c>
      <c r="J1808" t="str">
        <f>IF(Table1[[#This Row],[Quarter]]="Q2",Table1[[#This Row],[Credit Amount]],"")</f>
        <v/>
      </c>
      <c r="K1808">
        <f>IF(Table1[[#This Row],[Quarter]]="Q3",Table1[[#This Row],[Credit Amount]],"")</f>
        <v>-87.34</v>
      </c>
      <c r="L1808" t="str">
        <f>IF(Table1[[#This Row],[Transaction Type]]="Upgrade",Table1[[#This Row],[Credit Amount]],IF(Table1[[#This Row],[Transaction Type]]="Activation",Table1[[#This Row],[Credit Amount]],""))</f>
        <v/>
      </c>
      <c r="M1808">
        <f>IF(Table1[[#This Row],[Transaction Type]]="Maintenance",Table1[[#This Row],[Credit Amount]],"")</f>
        <v>-87.34</v>
      </c>
      <c r="N1808">
        <v>10041</v>
      </c>
      <c r="O1808" t="s">
        <v>2489</v>
      </c>
      <c r="P1808" t="s">
        <v>2530</v>
      </c>
      <c r="Q1808" t="s">
        <v>289</v>
      </c>
      <c r="R1808">
        <v>10091</v>
      </c>
      <c r="S1808" t="s">
        <v>2489</v>
      </c>
      <c r="T1808" t="s">
        <v>2580</v>
      </c>
      <c r="U1808" t="s">
        <v>290</v>
      </c>
      <c r="V1808" t="s">
        <v>132</v>
      </c>
      <c r="W1808">
        <v>100001755</v>
      </c>
      <c r="X1808">
        <v>8005550756</v>
      </c>
      <c r="Y1808" t="s">
        <v>2595</v>
      </c>
      <c r="Z1808" t="s">
        <v>3351</v>
      </c>
      <c r="AA1808" s="13">
        <v>-87.34</v>
      </c>
      <c r="AB1808" s="14">
        <v>42628</v>
      </c>
      <c r="AC1808" t="s">
        <v>36</v>
      </c>
    </row>
    <row r="1809" spans="1:29" x14ac:dyDescent="0.25">
      <c r="A1809" t="str">
        <f>CONCATENATE("Q",ROUNDUP(MONTH(Table1[[#This Row],[Month]])/3,0))</f>
        <v>Q3</v>
      </c>
      <c r="B1809" s="14">
        <f>EOMONTH(Table1[[#This Row],[Credit Date]],-1)+1</f>
        <v>42614</v>
      </c>
      <c r="C1809" t="str">
        <f>CONCATENATE(Table1[[#This Row],[Issuer Last Name]],", ",Table1[[#This Row],[Issuer First Name]])</f>
        <v>No. 041, Employee</v>
      </c>
      <c r="D1809" t="str">
        <f>CONCATENATE(Table1[[#This Row],[Approver Last Name]],", ",Table1[[#This Row],[Approver First Name]])</f>
        <v>No. 041, Employee</v>
      </c>
      <c r="E1809" t="str">
        <f>CONCATENATE(Table1[[#This Row],[Customer Last Name]],", ",Table1[[#This Row],[Customer First Name]])</f>
        <v>No. 10586, Client</v>
      </c>
      <c r="F1809" t="str">
        <f>IF(Table1[[#This Row],[Credit Amount]]&gt;-19.99,"Less than 19.99",IF(Table1[[#This Row],[Credit Amount]]=-20,"20",IF(Table1[[#This Row],[Credit Amount]]&gt;-49.98,"20.01-49.98",IF(Table1[[#This Row],[Credit Amount]]=-49.99,"49.99",IF(Table1[[#This Row],[Credit Amount]]=-50,"50",IF(Table1[[#This Row],[Credit Amount]]&lt;-50.01,"Greater than 50"))))))</f>
        <v>20.01-49.98</v>
      </c>
      <c r="G1809" t="str">
        <f>IF(Table1[[#This Row],[Transaction Type]]="Maintenance","Non-Sales","Sales")</f>
        <v>Non-Sales</v>
      </c>
      <c r="H1809" t="str">
        <f>IF(Table1[[#This Row],[Quarter]]="q2",1,"")</f>
        <v/>
      </c>
      <c r="I1809">
        <f>IF(Table1[[#This Row],[Quarter]]="q3",1,"")</f>
        <v>1</v>
      </c>
      <c r="J1809" t="str">
        <f>IF(Table1[[#This Row],[Quarter]]="Q2",Table1[[#This Row],[Credit Amount]],"")</f>
        <v/>
      </c>
      <c r="K1809">
        <f>IF(Table1[[#This Row],[Quarter]]="Q3",Table1[[#This Row],[Credit Amount]],"")</f>
        <v>-20.6</v>
      </c>
      <c r="L1809" t="str">
        <f>IF(Table1[[#This Row],[Transaction Type]]="Upgrade",Table1[[#This Row],[Credit Amount]],IF(Table1[[#This Row],[Transaction Type]]="Activation",Table1[[#This Row],[Credit Amount]],""))</f>
        <v/>
      </c>
      <c r="M1809">
        <f>IF(Table1[[#This Row],[Transaction Type]]="Maintenance",Table1[[#This Row],[Credit Amount]],"")</f>
        <v>-20.6</v>
      </c>
      <c r="N1809">
        <v>10041</v>
      </c>
      <c r="O1809" t="s">
        <v>2489</v>
      </c>
      <c r="P1809" t="s">
        <v>2530</v>
      </c>
      <c r="Q1809" t="s">
        <v>289</v>
      </c>
      <c r="R1809">
        <v>10041</v>
      </c>
      <c r="S1809" t="s">
        <v>2489</v>
      </c>
      <c r="T1809" t="s">
        <v>2530</v>
      </c>
      <c r="U1809" t="s">
        <v>289</v>
      </c>
      <c r="V1809" t="s">
        <v>132</v>
      </c>
      <c r="W1809">
        <v>100001585</v>
      </c>
      <c r="X1809">
        <v>8005550586</v>
      </c>
      <c r="Y1809" t="s">
        <v>2595</v>
      </c>
      <c r="Z1809" t="s">
        <v>3181</v>
      </c>
      <c r="AA1809" s="13">
        <v>-20.6</v>
      </c>
      <c r="AB1809" s="14">
        <v>42630</v>
      </c>
      <c r="AC1809" t="s">
        <v>36</v>
      </c>
    </row>
    <row r="1810" spans="1:29" x14ac:dyDescent="0.25">
      <c r="A1810" t="str">
        <f>CONCATENATE("Q",ROUNDUP(MONTH(Table1[[#This Row],[Month]])/3,0))</f>
        <v>Q3</v>
      </c>
      <c r="B1810" s="14">
        <f>EOMONTH(Table1[[#This Row],[Credit Date]],-1)+1</f>
        <v>42614</v>
      </c>
      <c r="C1810" t="str">
        <f>CONCATENATE(Table1[[#This Row],[Issuer Last Name]],", ",Table1[[#This Row],[Issuer First Name]])</f>
        <v>No. 041, Employee</v>
      </c>
      <c r="D1810" t="str">
        <f>CONCATENATE(Table1[[#This Row],[Approver Last Name]],", ",Table1[[#This Row],[Approver First Name]])</f>
        <v>No. 041, Employee</v>
      </c>
      <c r="E1810" t="str">
        <f>CONCATENATE(Table1[[#This Row],[Customer Last Name]],", ",Table1[[#This Row],[Customer First Name]])</f>
        <v>No. 10888, Client</v>
      </c>
      <c r="F1810" t="str">
        <f>IF(Table1[[#This Row],[Credit Amount]]&gt;-19.99,"Less than 19.99",IF(Table1[[#This Row],[Credit Amount]]=-20,"20",IF(Table1[[#This Row],[Credit Amount]]&gt;-49.98,"20.01-49.98",IF(Table1[[#This Row],[Credit Amount]]=-49.99,"49.99",IF(Table1[[#This Row],[Credit Amount]]=-50,"50",IF(Table1[[#This Row],[Credit Amount]]&lt;-50.01,"Greater than 50"))))))</f>
        <v>20.01-49.98</v>
      </c>
      <c r="G1810" t="str">
        <f>IF(Table1[[#This Row],[Transaction Type]]="Maintenance","Non-Sales","Sales")</f>
        <v>Non-Sales</v>
      </c>
      <c r="H1810" t="str">
        <f>IF(Table1[[#This Row],[Quarter]]="q2",1,"")</f>
        <v/>
      </c>
      <c r="I1810">
        <f>IF(Table1[[#This Row],[Quarter]]="q3",1,"")</f>
        <v>1</v>
      </c>
      <c r="J1810" t="str">
        <f>IF(Table1[[#This Row],[Quarter]]="Q2",Table1[[#This Row],[Credit Amount]],"")</f>
        <v/>
      </c>
      <c r="K1810">
        <f>IF(Table1[[#This Row],[Quarter]]="Q3",Table1[[#This Row],[Credit Amount]],"")</f>
        <v>-37.36</v>
      </c>
      <c r="L1810" t="str">
        <f>IF(Table1[[#This Row],[Transaction Type]]="Upgrade",Table1[[#This Row],[Credit Amount]],IF(Table1[[#This Row],[Transaction Type]]="Activation",Table1[[#This Row],[Credit Amount]],""))</f>
        <v/>
      </c>
      <c r="M1810">
        <f>IF(Table1[[#This Row],[Transaction Type]]="Maintenance",Table1[[#This Row],[Credit Amount]],"")</f>
        <v>-37.36</v>
      </c>
      <c r="N1810">
        <v>10041</v>
      </c>
      <c r="O1810" t="s">
        <v>2489</v>
      </c>
      <c r="P1810" t="s">
        <v>2530</v>
      </c>
      <c r="Q1810" t="s">
        <v>289</v>
      </c>
      <c r="R1810">
        <v>10041</v>
      </c>
      <c r="S1810" t="s">
        <v>2489</v>
      </c>
      <c r="T1810" t="s">
        <v>2530</v>
      </c>
      <c r="U1810" t="s">
        <v>289</v>
      </c>
      <c r="V1810" t="s">
        <v>132</v>
      </c>
      <c r="W1810">
        <v>100001887</v>
      </c>
      <c r="X1810">
        <v>8005550888</v>
      </c>
      <c r="Y1810" t="s">
        <v>2595</v>
      </c>
      <c r="Z1810" t="s">
        <v>3483</v>
      </c>
      <c r="AA1810" s="13">
        <v>-37.36</v>
      </c>
      <c r="AB1810" s="14">
        <v>42630</v>
      </c>
      <c r="AC1810" t="s">
        <v>36</v>
      </c>
    </row>
    <row r="1811" spans="1:29" x14ac:dyDescent="0.25">
      <c r="A1811" t="str">
        <f>CONCATENATE("Q",ROUNDUP(MONTH(Table1[[#This Row],[Month]])/3,0))</f>
        <v>Q3</v>
      </c>
      <c r="B1811" s="14">
        <f>EOMONTH(Table1[[#This Row],[Credit Date]],-1)+1</f>
        <v>42614</v>
      </c>
      <c r="C1811" t="str">
        <f>CONCATENATE(Table1[[#This Row],[Issuer Last Name]],", ",Table1[[#This Row],[Issuer First Name]])</f>
        <v>No. 041, Employee</v>
      </c>
      <c r="D1811" t="str">
        <f>CONCATENATE(Table1[[#This Row],[Approver Last Name]],", ",Table1[[#This Row],[Approver First Name]])</f>
        <v>No. 041, Employee</v>
      </c>
      <c r="E1811" t="str">
        <f>CONCATENATE(Table1[[#This Row],[Customer Last Name]],", ",Table1[[#This Row],[Customer First Name]])</f>
        <v>No. 13435, Client</v>
      </c>
      <c r="F1811" t="str">
        <f>IF(Table1[[#This Row],[Credit Amount]]&gt;-19.99,"Less than 19.99",IF(Table1[[#This Row],[Credit Amount]]=-20,"20",IF(Table1[[#This Row],[Credit Amount]]&gt;-49.98,"20.01-49.98",IF(Table1[[#This Row],[Credit Amount]]=-49.99,"49.99",IF(Table1[[#This Row],[Credit Amount]]=-50,"50",IF(Table1[[#This Row],[Credit Amount]]&lt;-50.01,"Greater than 50"))))))</f>
        <v>20.01-49.98</v>
      </c>
      <c r="G1811" t="str">
        <f>IF(Table1[[#This Row],[Transaction Type]]="Maintenance","Non-Sales","Sales")</f>
        <v>Non-Sales</v>
      </c>
      <c r="H1811" t="str">
        <f>IF(Table1[[#This Row],[Quarter]]="q2",1,"")</f>
        <v/>
      </c>
      <c r="I1811">
        <f>IF(Table1[[#This Row],[Quarter]]="q3",1,"")</f>
        <v>1</v>
      </c>
      <c r="J1811" t="str">
        <f>IF(Table1[[#This Row],[Quarter]]="Q2",Table1[[#This Row],[Credit Amount]],"")</f>
        <v/>
      </c>
      <c r="K1811">
        <f>IF(Table1[[#This Row],[Quarter]]="Q3",Table1[[#This Row],[Credit Amount]],"")</f>
        <v>-30.71</v>
      </c>
      <c r="L1811" t="str">
        <f>IF(Table1[[#This Row],[Transaction Type]]="Upgrade",Table1[[#This Row],[Credit Amount]],IF(Table1[[#This Row],[Transaction Type]]="Activation",Table1[[#This Row],[Credit Amount]],""))</f>
        <v/>
      </c>
      <c r="M1811">
        <f>IF(Table1[[#This Row],[Transaction Type]]="Maintenance",Table1[[#This Row],[Credit Amount]],"")</f>
        <v>-30.71</v>
      </c>
      <c r="N1811">
        <v>10041</v>
      </c>
      <c r="O1811" t="s">
        <v>2489</v>
      </c>
      <c r="P1811" t="s">
        <v>2530</v>
      </c>
      <c r="Q1811" t="s">
        <v>289</v>
      </c>
      <c r="R1811">
        <v>10041</v>
      </c>
      <c r="S1811" t="s">
        <v>2489</v>
      </c>
      <c r="T1811" t="s">
        <v>2530</v>
      </c>
      <c r="U1811" t="s">
        <v>289</v>
      </c>
      <c r="V1811" t="s">
        <v>132</v>
      </c>
      <c r="W1811">
        <v>100004434</v>
      </c>
      <c r="X1811">
        <v>8005553435</v>
      </c>
      <c r="Y1811" t="s">
        <v>2595</v>
      </c>
      <c r="Z1811" t="s">
        <v>6023</v>
      </c>
      <c r="AA1811" s="13">
        <v>-30.71</v>
      </c>
      <c r="AB1811" s="14">
        <v>42631</v>
      </c>
      <c r="AC1811" t="s">
        <v>36</v>
      </c>
    </row>
    <row r="1812" spans="1:29" x14ac:dyDescent="0.25">
      <c r="A1812" t="str">
        <f>CONCATENATE("Q",ROUNDUP(MONTH(Table1[[#This Row],[Month]])/3,0))</f>
        <v>Q3</v>
      </c>
      <c r="B1812" s="14">
        <f>EOMONTH(Table1[[#This Row],[Credit Date]],-1)+1</f>
        <v>42614</v>
      </c>
      <c r="C1812" t="str">
        <f>CONCATENATE(Table1[[#This Row],[Issuer Last Name]],", ",Table1[[#This Row],[Issuer First Name]])</f>
        <v>No. 041, Employee</v>
      </c>
      <c r="D1812" t="str">
        <f>CONCATENATE(Table1[[#This Row],[Approver Last Name]],", ",Table1[[#This Row],[Approver First Name]])</f>
        <v>No. 091, Employee</v>
      </c>
      <c r="E1812" t="str">
        <f>CONCATENATE(Table1[[#This Row],[Customer Last Name]],", ",Table1[[#This Row],[Customer First Name]])</f>
        <v>No. 13113, Client</v>
      </c>
      <c r="F18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2" t="str">
        <f>IF(Table1[[#This Row],[Transaction Type]]="Maintenance","Non-Sales","Sales")</f>
        <v>Non-Sales</v>
      </c>
      <c r="H1812" t="str">
        <f>IF(Table1[[#This Row],[Quarter]]="q2",1,"")</f>
        <v/>
      </c>
      <c r="I1812">
        <f>IF(Table1[[#This Row],[Quarter]]="q3",1,"")</f>
        <v>1</v>
      </c>
      <c r="J1812" t="str">
        <f>IF(Table1[[#This Row],[Quarter]]="Q2",Table1[[#This Row],[Credit Amount]],"")</f>
        <v/>
      </c>
      <c r="K1812">
        <f>IF(Table1[[#This Row],[Quarter]]="Q3",Table1[[#This Row],[Credit Amount]],"")</f>
        <v>-84.84</v>
      </c>
      <c r="L1812" t="str">
        <f>IF(Table1[[#This Row],[Transaction Type]]="Upgrade",Table1[[#This Row],[Credit Amount]],IF(Table1[[#This Row],[Transaction Type]]="Activation",Table1[[#This Row],[Credit Amount]],""))</f>
        <v/>
      </c>
      <c r="M1812">
        <f>IF(Table1[[#This Row],[Transaction Type]]="Maintenance",Table1[[#This Row],[Credit Amount]],"")</f>
        <v>-84.84</v>
      </c>
      <c r="N1812">
        <v>10041</v>
      </c>
      <c r="O1812" t="s">
        <v>2489</v>
      </c>
      <c r="P1812" t="s">
        <v>2530</v>
      </c>
      <c r="Q1812" t="s">
        <v>289</v>
      </c>
      <c r="R1812">
        <v>10091</v>
      </c>
      <c r="S1812" t="s">
        <v>2489</v>
      </c>
      <c r="T1812" t="s">
        <v>2580</v>
      </c>
      <c r="U1812" t="s">
        <v>290</v>
      </c>
      <c r="V1812" t="s">
        <v>132</v>
      </c>
      <c r="W1812">
        <v>100004112</v>
      </c>
      <c r="X1812">
        <v>8005553113</v>
      </c>
      <c r="Y1812" t="s">
        <v>2595</v>
      </c>
      <c r="Z1812" t="s">
        <v>5701</v>
      </c>
      <c r="AA1812" s="13">
        <v>-84.84</v>
      </c>
      <c r="AB1812" s="14">
        <v>42633</v>
      </c>
      <c r="AC1812" t="s">
        <v>36</v>
      </c>
    </row>
    <row r="1813" spans="1:29" x14ac:dyDescent="0.25">
      <c r="A1813" t="str">
        <f>CONCATENATE("Q",ROUNDUP(MONTH(Table1[[#This Row],[Month]])/3,0))</f>
        <v>Q3</v>
      </c>
      <c r="B1813" s="14">
        <f>EOMONTH(Table1[[#This Row],[Credit Date]],-1)+1</f>
        <v>42614</v>
      </c>
      <c r="C1813" t="str">
        <f>CONCATENATE(Table1[[#This Row],[Issuer Last Name]],", ",Table1[[#This Row],[Issuer First Name]])</f>
        <v>No. 041, Employee</v>
      </c>
      <c r="D1813" t="str">
        <f>CONCATENATE(Table1[[#This Row],[Approver Last Name]],", ",Table1[[#This Row],[Approver First Name]])</f>
        <v>No. 091, Employee</v>
      </c>
      <c r="E1813" t="str">
        <f>CONCATENATE(Table1[[#This Row],[Customer Last Name]],", ",Table1[[#This Row],[Customer First Name]])</f>
        <v>No. 10292, Client</v>
      </c>
      <c r="F18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3" t="str">
        <f>IF(Table1[[#This Row],[Transaction Type]]="Maintenance","Non-Sales","Sales")</f>
        <v>Non-Sales</v>
      </c>
      <c r="H1813" t="str">
        <f>IF(Table1[[#This Row],[Quarter]]="q2",1,"")</f>
        <v/>
      </c>
      <c r="I1813">
        <f>IF(Table1[[#This Row],[Quarter]]="q3",1,"")</f>
        <v>1</v>
      </c>
      <c r="J1813" t="str">
        <f>IF(Table1[[#This Row],[Quarter]]="Q2",Table1[[#This Row],[Credit Amount]],"")</f>
        <v/>
      </c>
      <c r="K1813">
        <f>IF(Table1[[#This Row],[Quarter]]="Q3",Table1[[#This Row],[Credit Amount]],"")</f>
        <v>-90.36</v>
      </c>
      <c r="L1813" t="str">
        <f>IF(Table1[[#This Row],[Transaction Type]]="Upgrade",Table1[[#This Row],[Credit Amount]],IF(Table1[[#This Row],[Transaction Type]]="Activation",Table1[[#This Row],[Credit Amount]],""))</f>
        <v/>
      </c>
      <c r="M1813">
        <f>IF(Table1[[#This Row],[Transaction Type]]="Maintenance",Table1[[#This Row],[Credit Amount]],"")</f>
        <v>-90.36</v>
      </c>
      <c r="N1813">
        <v>10041</v>
      </c>
      <c r="O1813" t="s">
        <v>2489</v>
      </c>
      <c r="P1813" t="s">
        <v>2530</v>
      </c>
      <c r="Q1813" t="s">
        <v>289</v>
      </c>
      <c r="R1813">
        <v>10091</v>
      </c>
      <c r="S1813" t="s">
        <v>2489</v>
      </c>
      <c r="T1813" t="s">
        <v>2580</v>
      </c>
      <c r="U1813" t="s">
        <v>290</v>
      </c>
      <c r="V1813" t="s">
        <v>132</v>
      </c>
      <c r="W1813">
        <v>100001291</v>
      </c>
      <c r="X1813">
        <v>8005550292</v>
      </c>
      <c r="Y1813" t="s">
        <v>2595</v>
      </c>
      <c r="Z1813" t="s">
        <v>2887</v>
      </c>
      <c r="AA1813" s="13">
        <v>-90.36</v>
      </c>
      <c r="AB1813" s="14">
        <v>42635</v>
      </c>
      <c r="AC1813" t="s">
        <v>36</v>
      </c>
    </row>
    <row r="1814" spans="1:29" x14ac:dyDescent="0.25">
      <c r="A1814" t="str">
        <f>CONCATENATE("Q",ROUNDUP(MONTH(Table1[[#This Row],[Month]])/3,0))</f>
        <v>Q2</v>
      </c>
      <c r="B1814" s="14">
        <f>EOMONTH(Table1[[#This Row],[Credit Date]],-1)+1</f>
        <v>42461</v>
      </c>
      <c r="C1814" t="str">
        <f>CONCATENATE(Table1[[#This Row],[Issuer Last Name]],", ",Table1[[#This Row],[Issuer First Name]])</f>
        <v>No. 105, Employee</v>
      </c>
      <c r="D1814" t="str">
        <f>CONCATENATE(Table1[[#This Row],[Approver Last Name]],", ",Table1[[#This Row],[Approver First Name]])</f>
        <v>No. 091, Employee</v>
      </c>
      <c r="E1814" t="str">
        <f>CONCATENATE(Table1[[#This Row],[Customer Last Name]],", ",Table1[[#This Row],[Customer First Name]])</f>
        <v>No. 13957, Client</v>
      </c>
      <c r="F1814" t="str">
        <f>IF(Table1[[#This Row],[Credit Amount]]&gt;-19.99,"Less than 19.99",IF(Table1[[#This Row],[Credit Amount]]=-20,"20",IF(Table1[[#This Row],[Credit Amount]]&gt;-49.98,"20.01-49.98",IF(Table1[[#This Row],[Credit Amount]]=-49.99,"49.99",IF(Table1[[#This Row],[Credit Amount]]=-50,"50",IF(Table1[[#This Row],[Credit Amount]]&lt;-50.01,"Greater than 50"))))))</f>
        <v>20.01-49.98</v>
      </c>
      <c r="G1814" t="str">
        <f>IF(Table1[[#This Row],[Transaction Type]]="Maintenance","Non-Sales","Sales")</f>
        <v>Non-Sales</v>
      </c>
      <c r="H1814">
        <f>IF(Table1[[#This Row],[Quarter]]="q2",1,"")</f>
        <v>1</v>
      </c>
      <c r="I1814" t="str">
        <f>IF(Table1[[#This Row],[Quarter]]="q3",1,"")</f>
        <v/>
      </c>
      <c r="J1814">
        <f>IF(Table1[[#This Row],[Quarter]]="Q2",Table1[[#This Row],[Credit Amount]],"")</f>
        <v>-43.8</v>
      </c>
      <c r="K1814" t="str">
        <f>IF(Table1[[#This Row],[Quarter]]="Q3",Table1[[#This Row],[Credit Amount]],"")</f>
        <v/>
      </c>
      <c r="L1814" t="str">
        <f>IF(Table1[[#This Row],[Transaction Type]]="Upgrade",Table1[[#This Row],[Credit Amount]],IF(Table1[[#This Row],[Transaction Type]]="Activation",Table1[[#This Row],[Credit Amount]],""))</f>
        <v/>
      </c>
      <c r="M1814">
        <f>IF(Table1[[#This Row],[Transaction Type]]="Maintenance",Table1[[#This Row],[Credit Amount]],"")</f>
        <v>-43.8</v>
      </c>
      <c r="N1814">
        <v>10105</v>
      </c>
      <c r="O1814" t="s">
        <v>2489</v>
      </c>
      <c r="P1814" t="s">
        <v>2594</v>
      </c>
      <c r="Q1814" t="s">
        <v>289</v>
      </c>
      <c r="R1814">
        <v>10091</v>
      </c>
      <c r="S1814" t="s">
        <v>2489</v>
      </c>
      <c r="T1814" t="s">
        <v>2580</v>
      </c>
      <c r="U1814" t="s">
        <v>290</v>
      </c>
      <c r="V1814" t="s">
        <v>132</v>
      </c>
      <c r="W1814">
        <v>100004956</v>
      </c>
      <c r="X1814">
        <v>8005553957</v>
      </c>
      <c r="Y1814" t="s">
        <v>2595</v>
      </c>
      <c r="Z1814" t="s">
        <v>6545</v>
      </c>
      <c r="AA1814" s="13">
        <v>-43.8</v>
      </c>
      <c r="AB1814" s="14">
        <v>42465</v>
      </c>
      <c r="AC1814" t="s">
        <v>36</v>
      </c>
    </row>
    <row r="1815" spans="1:29" x14ac:dyDescent="0.25">
      <c r="A1815" t="str">
        <f>CONCATENATE("Q",ROUNDUP(MONTH(Table1[[#This Row],[Month]])/3,0))</f>
        <v>Q2</v>
      </c>
      <c r="B1815" s="14">
        <f>EOMONTH(Table1[[#This Row],[Credit Date]],-1)+1</f>
        <v>42461</v>
      </c>
      <c r="C1815" t="str">
        <f>CONCATENATE(Table1[[#This Row],[Issuer Last Name]],", ",Table1[[#This Row],[Issuer First Name]])</f>
        <v>No. 105, Employee</v>
      </c>
      <c r="D1815" t="str">
        <f>CONCATENATE(Table1[[#This Row],[Approver Last Name]],", ",Table1[[#This Row],[Approver First Name]])</f>
        <v>No. 091, Employee</v>
      </c>
      <c r="E1815" t="str">
        <f>CONCATENATE(Table1[[#This Row],[Customer Last Name]],", ",Table1[[#This Row],[Customer First Name]])</f>
        <v>No. 12801, Client</v>
      </c>
      <c r="F18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5" t="str">
        <f>IF(Table1[[#This Row],[Transaction Type]]="Maintenance","Non-Sales","Sales")</f>
        <v>Sales</v>
      </c>
      <c r="H1815">
        <f>IF(Table1[[#This Row],[Quarter]]="q2",1,"")</f>
        <v>1</v>
      </c>
      <c r="I1815" t="str">
        <f>IF(Table1[[#This Row],[Quarter]]="q3",1,"")</f>
        <v/>
      </c>
      <c r="J1815">
        <f>IF(Table1[[#This Row],[Quarter]]="Q2",Table1[[#This Row],[Credit Amount]],"")</f>
        <v>-61.56</v>
      </c>
      <c r="K1815" t="str">
        <f>IF(Table1[[#This Row],[Quarter]]="Q3",Table1[[#This Row],[Credit Amount]],"")</f>
        <v/>
      </c>
      <c r="L1815">
        <f>IF(Table1[[#This Row],[Transaction Type]]="Upgrade",Table1[[#This Row],[Credit Amount]],IF(Table1[[#This Row],[Transaction Type]]="Activation",Table1[[#This Row],[Credit Amount]],""))</f>
        <v>-61.56</v>
      </c>
      <c r="M1815" t="str">
        <f>IF(Table1[[#This Row],[Transaction Type]]="Maintenance",Table1[[#This Row],[Credit Amount]],"")</f>
        <v/>
      </c>
      <c r="N1815">
        <v>10105</v>
      </c>
      <c r="O1815" t="s">
        <v>2489</v>
      </c>
      <c r="P1815" t="s">
        <v>2594</v>
      </c>
      <c r="Q1815" t="s">
        <v>289</v>
      </c>
      <c r="R1815">
        <v>10091</v>
      </c>
      <c r="S1815" t="s">
        <v>2489</v>
      </c>
      <c r="T1815" t="s">
        <v>2580</v>
      </c>
      <c r="U1815" t="s">
        <v>290</v>
      </c>
      <c r="V1815" t="s">
        <v>132</v>
      </c>
      <c r="W1815">
        <v>100003800</v>
      </c>
      <c r="X1815">
        <v>8005552801</v>
      </c>
      <c r="Y1815" t="s">
        <v>2595</v>
      </c>
      <c r="Z1815" t="s">
        <v>5393</v>
      </c>
      <c r="AA1815" s="13">
        <v>-61.56</v>
      </c>
      <c r="AB1815" s="14">
        <v>42466</v>
      </c>
      <c r="AC1815" t="s">
        <v>37</v>
      </c>
    </row>
    <row r="1816" spans="1:29" x14ac:dyDescent="0.25">
      <c r="A1816" t="str">
        <f>CONCATENATE("Q",ROUNDUP(MONTH(Table1[[#This Row],[Month]])/3,0))</f>
        <v>Q2</v>
      </c>
      <c r="B1816" s="14">
        <f>EOMONTH(Table1[[#This Row],[Credit Date]],-1)+1</f>
        <v>42461</v>
      </c>
      <c r="C1816" t="str">
        <f>CONCATENATE(Table1[[#This Row],[Issuer Last Name]],", ",Table1[[#This Row],[Issuer First Name]])</f>
        <v>No. 105, Employee</v>
      </c>
      <c r="D1816" t="str">
        <f>CONCATENATE(Table1[[#This Row],[Approver Last Name]],", ",Table1[[#This Row],[Approver First Name]])</f>
        <v>No. 091, Employee</v>
      </c>
      <c r="E1816" t="str">
        <f>CONCATENATE(Table1[[#This Row],[Customer Last Name]],", ",Table1[[#This Row],[Customer First Name]])</f>
        <v>No. 12264, Client</v>
      </c>
      <c r="F1816" t="str">
        <f>IF(Table1[[#This Row],[Credit Amount]]&gt;-19.99,"Less than 19.99",IF(Table1[[#This Row],[Credit Amount]]=-20,"20",IF(Table1[[#This Row],[Credit Amount]]&gt;-49.98,"20.01-49.98",IF(Table1[[#This Row],[Credit Amount]]=-49.99,"49.99",IF(Table1[[#This Row],[Credit Amount]]=-50,"50",IF(Table1[[#This Row],[Credit Amount]]&lt;-50.01,"Greater than 50"))))))</f>
        <v>Less than 19.99</v>
      </c>
      <c r="G1816" t="str">
        <f>IF(Table1[[#This Row],[Transaction Type]]="Maintenance","Non-Sales","Sales")</f>
        <v>Non-Sales</v>
      </c>
      <c r="H1816">
        <f>IF(Table1[[#This Row],[Quarter]]="q2",1,"")</f>
        <v>1</v>
      </c>
      <c r="I1816" t="str">
        <f>IF(Table1[[#This Row],[Quarter]]="q3",1,"")</f>
        <v/>
      </c>
      <c r="J1816">
        <f>IF(Table1[[#This Row],[Quarter]]="Q2",Table1[[#This Row],[Credit Amount]],"")</f>
        <v>-14.16</v>
      </c>
      <c r="K1816" t="str">
        <f>IF(Table1[[#This Row],[Quarter]]="Q3",Table1[[#This Row],[Credit Amount]],"")</f>
        <v/>
      </c>
      <c r="L1816" t="str">
        <f>IF(Table1[[#This Row],[Transaction Type]]="Upgrade",Table1[[#This Row],[Credit Amount]],IF(Table1[[#This Row],[Transaction Type]]="Activation",Table1[[#This Row],[Credit Amount]],""))</f>
        <v/>
      </c>
      <c r="M1816">
        <f>IF(Table1[[#This Row],[Transaction Type]]="Maintenance",Table1[[#This Row],[Credit Amount]],"")</f>
        <v>-14.16</v>
      </c>
      <c r="N1816">
        <v>10105</v>
      </c>
      <c r="O1816" t="s">
        <v>2489</v>
      </c>
      <c r="P1816" t="s">
        <v>2594</v>
      </c>
      <c r="Q1816" t="s">
        <v>289</v>
      </c>
      <c r="R1816">
        <v>10091</v>
      </c>
      <c r="S1816" t="s">
        <v>2489</v>
      </c>
      <c r="T1816" t="s">
        <v>2580</v>
      </c>
      <c r="U1816" t="s">
        <v>290</v>
      </c>
      <c r="V1816" t="s">
        <v>132</v>
      </c>
      <c r="W1816">
        <v>100003263</v>
      </c>
      <c r="X1816">
        <v>8005552264</v>
      </c>
      <c r="Y1816" t="s">
        <v>2595</v>
      </c>
      <c r="Z1816" t="s">
        <v>4859</v>
      </c>
      <c r="AA1816" s="13">
        <v>-14.16</v>
      </c>
      <c r="AB1816" s="14">
        <v>42472</v>
      </c>
      <c r="AC1816" t="s">
        <v>36</v>
      </c>
    </row>
    <row r="1817" spans="1:29" x14ac:dyDescent="0.25">
      <c r="A1817" t="str">
        <f>CONCATENATE("Q",ROUNDUP(MONTH(Table1[[#This Row],[Month]])/3,0))</f>
        <v>Q2</v>
      </c>
      <c r="B1817" s="14">
        <f>EOMONTH(Table1[[#This Row],[Credit Date]],-1)+1</f>
        <v>42461</v>
      </c>
      <c r="C1817" t="str">
        <f>CONCATENATE(Table1[[#This Row],[Issuer Last Name]],", ",Table1[[#This Row],[Issuer First Name]])</f>
        <v>No. 105, Employee</v>
      </c>
      <c r="D1817" t="str">
        <f>CONCATENATE(Table1[[#This Row],[Approver Last Name]],", ",Table1[[#This Row],[Approver First Name]])</f>
        <v>No. 091, Employee</v>
      </c>
      <c r="E1817" t="str">
        <f>CONCATENATE(Table1[[#This Row],[Customer Last Name]],", ",Table1[[#This Row],[Customer First Name]])</f>
        <v>No. 11024, Client</v>
      </c>
      <c r="F18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7" t="str">
        <f>IF(Table1[[#This Row],[Transaction Type]]="Maintenance","Non-Sales","Sales")</f>
        <v>Non-Sales</v>
      </c>
      <c r="H1817">
        <f>IF(Table1[[#This Row],[Quarter]]="q2",1,"")</f>
        <v>1</v>
      </c>
      <c r="I1817" t="str">
        <f>IF(Table1[[#This Row],[Quarter]]="q3",1,"")</f>
        <v/>
      </c>
      <c r="J1817">
        <f>IF(Table1[[#This Row],[Quarter]]="Q2",Table1[[#This Row],[Credit Amount]],"")</f>
        <v>-74.89</v>
      </c>
      <c r="K1817" t="str">
        <f>IF(Table1[[#This Row],[Quarter]]="Q3",Table1[[#This Row],[Credit Amount]],"")</f>
        <v/>
      </c>
      <c r="L1817" t="str">
        <f>IF(Table1[[#This Row],[Transaction Type]]="Upgrade",Table1[[#This Row],[Credit Amount]],IF(Table1[[#This Row],[Transaction Type]]="Activation",Table1[[#This Row],[Credit Amount]],""))</f>
        <v/>
      </c>
      <c r="M1817">
        <f>IF(Table1[[#This Row],[Transaction Type]]="Maintenance",Table1[[#This Row],[Credit Amount]],"")</f>
        <v>-74.89</v>
      </c>
      <c r="N1817">
        <v>10105</v>
      </c>
      <c r="O1817" t="s">
        <v>2489</v>
      </c>
      <c r="P1817" t="s">
        <v>2594</v>
      </c>
      <c r="Q1817" t="s">
        <v>289</v>
      </c>
      <c r="R1817">
        <v>10091</v>
      </c>
      <c r="S1817" t="s">
        <v>2489</v>
      </c>
      <c r="T1817" t="s">
        <v>2580</v>
      </c>
      <c r="U1817" t="s">
        <v>290</v>
      </c>
      <c r="V1817" t="s">
        <v>132</v>
      </c>
      <c r="W1817">
        <v>100002023</v>
      </c>
      <c r="X1817">
        <v>8005551024</v>
      </c>
      <c r="Y1817" t="s">
        <v>2595</v>
      </c>
      <c r="Z1817" t="s">
        <v>3619</v>
      </c>
      <c r="AA1817" s="13">
        <v>-74.89</v>
      </c>
      <c r="AB1817" s="14">
        <v>42476</v>
      </c>
      <c r="AC1817" t="s">
        <v>36</v>
      </c>
    </row>
    <row r="1818" spans="1:29" x14ac:dyDescent="0.25">
      <c r="A1818" t="str">
        <f>CONCATENATE("Q",ROUNDUP(MONTH(Table1[[#This Row],[Month]])/3,0))</f>
        <v>Q2</v>
      </c>
      <c r="B1818" s="14">
        <f>EOMONTH(Table1[[#This Row],[Credit Date]],-1)+1</f>
        <v>42461</v>
      </c>
      <c r="C1818" t="str">
        <f>CONCATENATE(Table1[[#This Row],[Issuer Last Name]],", ",Table1[[#This Row],[Issuer First Name]])</f>
        <v>No. 105, Employee</v>
      </c>
      <c r="D1818" t="str">
        <f>CONCATENATE(Table1[[#This Row],[Approver Last Name]],", ",Table1[[#This Row],[Approver First Name]])</f>
        <v>No. 091, Employee</v>
      </c>
      <c r="E1818" t="str">
        <f>CONCATENATE(Table1[[#This Row],[Customer Last Name]],", ",Table1[[#This Row],[Customer First Name]])</f>
        <v>No. 12475, Client</v>
      </c>
      <c r="F18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8" t="str">
        <f>IF(Table1[[#This Row],[Transaction Type]]="Maintenance","Non-Sales","Sales")</f>
        <v>Sales</v>
      </c>
      <c r="H1818">
        <f>IF(Table1[[#This Row],[Quarter]]="q2",1,"")</f>
        <v>1</v>
      </c>
      <c r="I1818" t="str">
        <f>IF(Table1[[#This Row],[Quarter]]="q3",1,"")</f>
        <v/>
      </c>
      <c r="J1818">
        <f>IF(Table1[[#This Row],[Quarter]]="Q2",Table1[[#This Row],[Credit Amount]],"")</f>
        <v>-67.61</v>
      </c>
      <c r="K1818" t="str">
        <f>IF(Table1[[#This Row],[Quarter]]="Q3",Table1[[#This Row],[Credit Amount]],"")</f>
        <v/>
      </c>
      <c r="L1818">
        <f>IF(Table1[[#This Row],[Transaction Type]]="Upgrade",Table1[[#This Row],[Credit Amount]],IF(Table1[[#This Row],[Transaction Type]]="Activation",Table1[[#This Row],[Credit Amount]],""))</f>
        <v>-67.61</v>
      </c>
      <c r="M1818" t="str">
        <f>IF(Table1[[#This Row],[Transaction Type]]="Maintenance",Table1[[#This Row],[Credit Amount]],"")</f>
        <v/>
      </c>
      <c r="N1818">
        <v>10105</v>
      </c>
      <c r="O1818" t="s">
        <v>2489</v>
      </c>
      <c r="P1818" t="s">
        <v>2594</v>
      </c>
      <c r="Q1818" t="s">
        <v>289</v>
      </c>
      <c r="R1818">
        <v>10091</v>
      </c>
      <c r="S1818" t="s">
        <v>2489</v>
      </c>
      <c r="T1818" t="s">
        <v>2580</v>
      </c>
      <c r="U1818" t="s">
        <v>290</v>
      </c>
      <c r="V1818" t="s">
        <v>132</v>
      </c>
      <c r="W1818">
        <v>100003474</v>
      </c>
      <c r="X1818">
        <v>8005552475</v>
      </c>
      <c r="Y1818" t="s">
        <v>2595</v>
      </c>
      <c r="Z1818" t="s">
        <v>5070</v>
      </c>
      <c r="AA1818" s="13">
        <v>-67.61</v>
      </c>
      <c r="AB1818" s="14">
        <v>42477</v>
      </c>
      <c r="AC1818" t="s">
        <v>35</v>
      </c>
    </row>
    <row r="1819" spans="1:29" x14ac:dyDescent="0.25">
      <c r="A1819" t="str">
        <f>CONCATENATE("Q",ROUNDUP(MONTH(Table1[[#This Row],[Month]])/3,0))</f>
        <v>Q2</v>
      </c>
      <c r="B1819" s="14">
        <f>EOMONTH(Table1[[#This Row],[Credit Date]],-1)+1</f>
        <v>42461</v>
      </c>
      <c r="C1819" t="str">
        <f>CONCATENATE(Table1[[#This Row],[Issuer Last Name]],", ",Table1[[#This Row],[Issuer First Name]])</f>
        <v>No. 105, Employee</v>
      </c>
      <c r="D1819" t="str">
        <f>CONCATENATE(Table1[[#This Row],[Approver Last Name]],", ",Table1[[#This Row],[Approver First Name]])</f>
        <v>No. 091, Employee</v>
      </c>
      <c r="E1819" t="str">
        <f>CONCATENATE(Table1[[#This Row],[Customer Last Name]],", ",Table1[[#This Row],[Customer First Name]])</f>
        <v>No. 11275, Client</v>
      </c>
      <c r="F18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19" t="str">
        <f>IF(Table1[[#This Row],[Transaction Type]]="Maintenance","Non-Sales","Sales")</f>
        <v>Non-Sales</v>
      </c>
      <c r="H1819">
        <f>IF(Table1[[#This Row],[Quarter]]="q2",1,"")</f>
        <v>1</v>
      </c>
      <c r="I1819" t="str">
        <f>IF(Table1[[#This Row],[Quarter]]="q3",1,"")</f>
        <v/>
      </c>
      <c r="J1819">
        <f>IF(Table1[[#This Row],[Quarter]]="Q2",Table1[[#This Row],[Credit Amount]],"")</f>
        <v>-85.29</v>
      </c>
      <c r="K1819" t="str">
        <f>IF(Table1[[#This Row],[Quarter]]="Q3",Table1[[#This Row],[Credit Amount]],"")</f>
        <v/>
      </c>
      <c r="L1819" t="str">
        <f>IF(Table1[[#This Row],[Transaction Type]]="Upgrade",Table1[[#This Row],[Credit Amount]],IF(Table1[[#This Row],[Transaction Type]]="Activation",Table1[[#This Row],[Credit Amount]],""))</f>
        <v/>
      </c>
      <c r="M1819">
        <f>IF(Table1[[#This Row],[Transaction Type]]="Maintenance",Table1[[#This Row],[Credit Amount]],"")</f>
        <v>-85.29</v>
      </c>
      <c r="N1819">
        <v>10105</v>
      </c>
      <c r="O1819" t="s">
        <v>2489</v>
      </c>
      <c r="P1819" t="s">
        <v>2594</v>
      </c>
      <c r="Q1819" t="s">
        <v>289</v>
      </c>
      <c r="R1819">
        <v>10091</v>
      </c>
      <c r="S1819" t="s">
        <v>2489</v>
      </c>
      <c r="T1819" t="s">
        <v>2580</v>
      </c>
      <c r="U1819" t="s">
        <v>290</v>
      </c>
      <c r="V1819" t="s">
        <v>132</v>
      </c>
      <c r="W1819">
        <v>100002274</v>
      </c>
      <c r="X1819">
        <v>8005551275</v>
      </c>
      <c r="Y1819" t="s">
        <v>2595</v>
      </c>
      <c r="Z1819" t="s">
        <v>3870</v>
      </c>
      <c r="AA1819" s="13">
        <v>-85.29</v>
      </c>
      <c r="AB1819" s="14">
        <v>42487</v>
      </c>
      <c r="AC1819" t="s">
        <v>36</v>
      </c>
    </row>
    <row r="1820" spans="1:29" x14ac:dyDescent="0.25">
      <c r="A1820" t="str">
        <f>CONCATENATE("Q",ROUNDUP(MONTH(Table1[[#This Row],[Month]])/3,0))</f>
        <v>Q2</v>
      </c>
      <c r="B1820" s="14">
        <f>EOMONTH(Table1[[#This Row],[Credit Date]],-1)+1</f>
        <v>42461</v>
      </c>
      <c r="C1820" t="str">
        <f>CONCATENATE(Table1[[#This Row],[Issuer Last Name]],", ",Table1[[#This Row],[Issuer First Name]])</f>
        <v>No. 105, Employee</v>
      </c>
      <c r="D1820" t="str">
        <f>CONCATENATE(Table1[[#This Row],[Approver Last Name]],", ",Table1[[#This Row],[Approver First Name]])</f>
        <v>No. 091, Employee</v>
      </c>
      <c r="E1820" t="str">
        <f>CONCATENATE(Table1[[#This Row],[Customer Last Name]],", ",Table1[[#This Row],[Customer First Name]])</f>
        <v>No. 10604, Client</v>
      </c>
      <c r="F1820" t="str">
        <f>IF(Table1[[#This Row],[Credit Amount]]&gt;-19.99,"Less than 19.99",IF(Table1[[#This Row],[Credit Amount]]=-20,"20",IF(Table1[[#This Row],[Credit Amount]]&gt;-49.98,"20.01-49.98",IF(Table1[[#This Row],[Credit Amount]]=-49.99,"49.99",IF(Table1[[#This Row],[Credit Amount]]=-50,"50",IF(Table1[[#This Row],[Credit Amount]]&lt;-50.01,"Greater than 50"))))))</f>
        <v>20.01-49.98</v>
      </c>
      <c r="G1820" t="str">
        <f>IF(Table1[[#This Row],[Transaction Type]]="Maintenance","Non-Sales","Sales")</f>
        <v>Non-Sales</v>
      </c>
      <c r="H1820">
        <f>IF(Table1[[#This Row],[Quarter]]="q2",1,"")</f>
        <v>1</v>
      </c>
      <c r="I1820" t="str">
        <f>IF(Table1[[#This Row],[Quarter]]="q3",1,"")</f>
        <v/>
      </c>
      <c r="J1820">
        <f>IF(Table1[[#This Row],[Quarter]]="Q2",Table1[[#This Row],[Credit Amount]],"")</f>
        <v>-26.29</v>
      </c>
      <c r="K1820" t="str">
        <f>IF(Table1[[#This Row],[Quarter]]="Q3",Table1[[#This Row],[Credit Amount]],"")</f>
        <v/>
      </c>
      <c r="L1820" t="str">
        <f>IF(Table1[[#This Row],[Transaction Type]]="Upgrade",Table1[[#This Row],[Credit Amount]],IF(Table1[[#This Row],[Transaction Type]]="Activation",Table1[[#This Row],[Credit Amount]],""))</f>
        <v/>
      </c>
      <c r="M1820">
        <f>IF(Table1[[#This Row],[Transaction Type]]="Maintenance",Table1[[#This Row],[Credit Amount]],"")</f>
        <v>-26.29</v>
      </c>
      <c r="N1820">
        <v>10105</v>
      </c>
      <c r="O1820" t="s">
        <v>2489</v>
      </c>
      <c r="P1820" t="s">
        <v>2594</v>
      </c>
      <c r="Q1820" t="s">
        <v>289</v>
      </c>
      <c r="R1820">
        <v>10091</v>
      </c>
      <c r="S1820" t="s">
        <v>2489</v>
      </c>
      <c r="T1820" t="s">
        <v>2580</v>
      </c>
      <c r="U1820" t="s">
        <v>290</v>
      </c>
      <c r="V1820" t="s">
        <v>132</v>
      </c>
      <c r="W1820">
        <v>100001603</v>
      </c>
      <c r="X1820">
        <v>8005550604</v>
      </c>
      <c r="Y1820" t="s">
        <v>2595</v>
      </c>
      <c r="Z1820" t="s">
        <v>3199</v>
      </c>
      <c r="AA1820" s="13">
        <v>-26.29</v>
      </c>
      <c r="AB1820" s="14">
        <v>42487</v>
      </c>
      <c r="AC1820" t="s">
        <v>36</v>
      </c>
    </row>
    <row r="1821" spans="1:29" x14ac:dyDescent="0.25">
      <c r="A1821" t="str">
        <f>CONCATENATE("Q",ROUNDUP(MONTH(Table1[[#This Row],[Month]])/3,0))</f>
        <v>Q2</v>
      </c>
      <c r="B1821" s="14">
        <f>EOMONTH(Table1[[#This Row],[Credit Date]],-1)+1</f>
        <v>42491</v>
      </c>
      <c r="C1821" t="str">
        <f>CONCATENATE(Table1[[#This Row],[Issuer Last Name]],", ",Table1[[#This Row],[Issuer First Name]])</f>
        <v>No. 105, Employee</v>
      </c>
      <c r="D1821" t="str">
        <f>CONCATENATE(Table1[[#This Row],[Approver Last Name]],", ",Table1[[#This Row],[Approver First Name]])</f>
        <v>No. 091, Employee</v>
      </c>
      <c r="E1821" t="str">
        <f>CONCATENATE(Table1[[#This Row],[Customer Last Name]],", ",Table1[[#This Row],[Customer First Name]])</f>
        <v>No. 11735, Client</v>
      </c>
      <c r="F18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21" t="str">
        <f>IF(Table1[[#This Row],[Transaction Type]]="Maintenance","Non-Sales","Sales")</f>
        <v>Non-Sales</v>
      </c>
      <c r="H1821">
        <f>IF(Table1[[#This Row],[Quarter]]="q2",1,"")</f>
        <v>1</v>
      </c>
      <c r="I1821" t="str">
        <f>IF(Table1[[#This Row],[Quarter]]="q3",1,"")</f>
        <v/>
      </c>
      <c r="J1821">
        <f>IF(Table1[[#This Row],[Quarter]]="Q2",Table1[[#This Row],[Credit Amount]],"")</f>
        <v>-55.55</v>
      </c>
      <c r="K1821" t="str">
        <f>IF(Table1[[#This Row],[Quarter]]="Q3",Table1[[#This Row],[Credit Amount]],"")</f>
        <v/>
      </c>
      <c r="L1821" t="str">
        <f>IF(Table1[[#This Row],[Transaction Type]]="Upgrade",Table1[[#This Row],[Credit Amount]],IF(Table1[[#This Row],[Transaction Type]]="Activation",Table1[[#This Row],[Credit Amount]],""))</f>
        <v/>
      </c>
      <c r="M1821">
        <f>IF(Table1[[#This Row],[Transaction Type]]="Maintenance",Table1[[#This Row],[Credit Amount]],"")</f>
        <v>-55.55</v>
      </c>
      <c r="N1821">
        <v>10105</v>
      </c>
      <c r="O1821" t="s">
        <v>2489</v>
      </c>
      <c r="P1821" t="s">
        <v>2594</v>
      </c>
      <c r="Q1821" t="s">
        <v>289</v>
      </c>
      <c r="R1821">
        <v>10091</v>
      </c>
      <c r="S1821" t="s">
        <v>2489</v>
      </c>
      <c r="T1821" t="s">
        <v>2580</v>
      </c>
      <c r="U1821" t="s">
        <v>290</v>
      </c>
      <c r="V1821" t="s">
        <v>132</v>
      </c>
      <c r="W1821">
        <v>100002734</v>
      </c>
      <c r="X1821">
        <v>8005551735</v>
      </c>
      <c r="Y1821" t="s">
        <v>2595</v>
      </c>
      <c r="Z1821" t="s">
        <v>4330</v>
      </c>
      <c r="AA1821" s="13">
        <v>-55.55</v>
      </c>
      <c r="AB1821" s="14">
        <v>42499</v>
      </c>
      <c r="AC1821" t="s">
        <v>36</v>
      </c>
    </row>
    <row r="1822" spans="1:29" x14ac:dyDescent="0.25">
      <c r="A1822" t="str">
        <f>CONCATENATE("Q",ROUNDUP(MONTH(Table1[[#This Row],[Month]])/3,0))</f>
        <v>Q2</v>
      </c>
      <c r="B1822" s="14">
        <f>EOMONTH(Table1[[#This Row],[Credit Date]],-1)+1</f>
        <v>42522</v>
      </c>
      <c r="C1822" t="str">
        <f>CONCATENATE(Table1[[#This Row],[Issuer Last Name]],", ",Table1[[#This Row],[Issuer First Name]])</f>
        <v>No. 105, Employee</v>
      </c>
      <c r="D1822" t="str">
        <f>CONCATENATE(Table1[[#This Row],[Approver Last Name]],", ",Table1[[#This Row],[Approver First Name]])</f>
        <v>No. 091, Employee</v>
      </c>
      <c r="E1822" t="str">
        <f>CONCATENATE(Table1[[#This Row],[Customer Last Name]],", ",Table1[[#This Row],[Customer First Name]])</f>
        <v>No. 13709, Client</v>
      </c>
      <c r="F1822" t="str">
        <f>IF(Table1[[#This Row],[Credit Amount]]&gt;-19.99,"Less than 19.99",IF(Table1[[#This Row],[Credit Amount]]=-20,"20",IF(Table1[[#This Row],[Credit Amount]]&gt;-49.98,"20.01-49.98",IF(Table1[[#This Row],[Credit Amount]]=-49.99,"49.99",IF(Table1[[#This Row],[Credit Amount]]=-50,"50",IF(Table1[[#This Row],[Credit Amount]]&lt;-50.01,"Greater than 50"))))))</f>
        <v>Less than 19.99</v>
      </c>
      <c r="G1822" t="str">
        <f>IF(Table1[[#This Row],[Transaction Type]]="Maintenance","Non-Sales","Sales")</f>
        <v>Non-Sales</v>
      </c>
      <c r="H1822">
        <f>IF(Table1[[#This Row],[Quarter]]="q2",1,"")</f>
        <v>1</v>
      </c>
      <c r="I1822" t="str">
        <f>IF(Table1[[#This Row],[Quarter]]="q3",1,"")</f>
        <v/>
      </c>
      <c r="J1822">
        <f>IF(Table1[[#This Row],[Quarter]]="Q2",Table1[[#This Row],[Credit Amount]],"")</f>
        <v>-13.26</v>
      </c>
      <c r="K1822" t="str">
        <f>IF(Table1[[#This Row],[Quarter]]="Q3",Table1[[#This Row],[Credit Amount]],"")</f>
        <v/>
      </c>
      <c r="L1822" t="str">
        <f>IF(Table1[[#This Row],[Transaction Type]]="Upgrade",Table1[[#This Row],[Credit Amount]],IF(Table1[[#This Row],[Transaction Type]]="Activation",Table1[[#This Row],[Credit Amount]],""))</f>
        <v/>
      </c>
      <c r="M1822">
        <f>IF(Table1[[#This Row],[Transaction Type]]="Maintenance",Table1[[#This Row],[Credit Amount]],"")</f>
        <v>-13.26</v>
      </c>
      <c r="N1822">
        <v>10105</v>
      </c>
      <c r="O1822" t="s">
        <v>2489</v>
      </c>
      <c r="P1822" t="s">
        <v>2594</v>
      </c>
      <c r="Q1822" t="s">
        <v>289</v>
      </c>
      <c r="R1822">
        <v>10091</v>
      </c>
      <c r="S1822" t="s">
        <v>2489</v>
      </c>
      <c r="T1822" t="s">
        <v>2580</v>
      </c>
      <c r="U1822" t="s">
        <v>290</v>
      </c>
      <c r="V1822" t="s">
        <v>132</v>
      </c>
      <c r="W1822">
        <v>100004708</v>
      </c>
      <c r="X1822">
        <v>8005553709</v>
      </c>
      <c r="Y1822" t="s">
        <v>2595</v>
      </c>
      <c r="Z1822" t="s">
        <v>6297</v>
      </c>
      <c r="AA1822" s="13">
        <v>-13.26</v>
      </c>
      <c r="AB1822" s="14">
        <v>42524</v>
      </c>
      <c r="AC1822" t="s">
        <v>36</v>
      </c>
    </row>
    <row r="1823" spans="1:29" x14ac:dyDescent="0.25">
      <c r="A1823" t="str">
        <f>CONCATENATE("Q",ROUNDUP(MONTH(Table1[[#This Row],[Month]])/3,0))</f>
        <v>Q2</v>
      </c>
      <c r="B1823" s="14">
        <f>EOMONTH(Table1[[#This Row],[Credit Date]],-1)+1</f>
        <v>42522</v>
      </c>
      <c r="C1823" t="str">
        <f>CONCATENATE(Table1[[#This Row],[Issuer Last Name]],", ",Table1[[#This Row],[Issuer First Name]])</f>
        <v>No. 105, Employee</v>
      </c>
      <c r="D1823" t="str">
        <f>CONCATENATE(Table1[[#This Row],[Approver Last Name]],", ",Table1[[#This Row],[Approver First Name]])</f>
        <v>No. 091, Employee</v>
      </c>
      <c r="E1823" t="str">
        <f>CONCATENATE(Table1[[#This Row],[Customer Last Name]],", ",Table1[[#This Row],[Customer First Name]])</f>
        <v>No. 12200, Client</v>
      </c>
      <c r="F18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23" t="str">
        <f>IF(Table1[[#This Row],[Transaction Type]]="Maintenance","Non-Sales","Sales")</f>
        <v>Non-Sales</v>
      </c>
      <c r="H1823">
        <f>IF(Table1[[#This Row],[Quarter]]="q2",1,"")</f>
        <v>1</v>
      </c>
      <c r="I1823" t="str">
        <f>IF(Table1[[#This Row],[Quarter]]="q3",1,"")</f>
        <v/>
      </c>
      <c r="J1823">
        <f>IF(Table1[[#This Row],[Quarter]]="Q2",Table1[[#This Row],[Credit Amount]],"")</f>
        <v>-99.56</v>
      </c>
      <c r="K1823" t="str">
        <f>IF(Table1[[#This Row],[Quarter]]="Q3",Table1[[#This Row],[Credit Amount]],"")</f>
        <v/>
      </c>
      <c r="L1823" t="str">
        <f>IF(Table1[[#This Row],[Transaction Type]]="Upgrade",Table1[[#This Row],[Credit Amount]],IF(Table1[[#This Row],[Transaction Type]]="Activation",Table1[[#This Row],[Credit Amount]],""))</f>
        <v/>
      </c>
      <c r="M1823">
        <f>IF(Table1[[#This Row],[Transaction Type]]="Maintenance",Table1[[#This Row],[Credit Amount]],"")</f>
        <v>-99.56</v>
      </c>
      <c r="N1823">
        <v>10105</v>
      </c>
      <c r="O1823" t="s">
        <v>2489</v>
      </c>
      <c r="P1823" t="s">
        <v>2594</v>
      </c>
      <c r="Q1823" t="s">
        <v>289</v>
      </c>
      <c r="R1823">
        <v>10091</v>
      </c>
      <c r="S1823" t="s">
        <v>2489</v>
      </c>
      <c r="T1823" t="s">
        <v>2580</v>
      </c>
      <c r="U1823" t="s">
        <v>290</v>
      </c>
      <c r="V1823" t="s">
        <v>132</v>
      </c>
      <c r="W1823">
        <v>100003199</v>
      </c>
      <c r="X1823">
        <v>8005552200</v>
      </c>
      <c r="Y1823" t="s">
        <v>2595</v>
      </c>
      <c r="Z1823" t="s">
        <v>4795</v>
      </c>
      <c r="AA1823" s="13">
        <v>-99.56</v>
      </c>
      <c r="AB1823" s="14">
        <v>42527</v>
      </c>
      <c r="AC1823" t="s">
        <v>36</v>
      </c>
    </row>
    <row r="1824" spans="1:29" x14ac:dyDescent="0.25">
      <c r="A1824" t="str">
        <f>CONCATENATE("Q",ROUNDUP(MONTH(Table1[[#This Row],[Month]])/3,0))</f>
        <v>Q2</v>
      </c>
      <c r="B1824" s="14">
        <f>EOMONTH(Table1[[#This Row],[Credit Date]],-1)+1</f>
        <v>42522</v>
      </c>
      <c r="C1824" t="str">
        <f>CONCATENATE(Table1[[#This Row],[Issuer Last Name]],", ",Table1[[#This Row],[Issuer First Name]])</f>
        <v>No. 105, Employee</v>
      </c>
      <c r="D1824" t="str">
        <f>CONCATENATE(Table1[[#This Row],[Approver Last Name]],", ",Table1[[#This Row],[Approver First Name]])</f>
        <v>No. 091, Employee</v>
      </c>
      <c r="E1824" t="str">
        <f>CONCATENATE(Table1[[#This Row],[Customer Last Name]],", ",Table1[[#This Row],[Customer First Name]])</f>
        <v>No. 10614, Client</v>
      </c>
      <c r="F18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24" t="str">
        <f>IF(Table1[[#This Row],[Transaction Type]]="Maintenance","Non-Sales","Sales")</f>
        <v>Sales</v>
      </c>
      <c r="H1824">
        <f>IF(Table1[[#This Row],[Quarter]]="q2",1,"")</f>
        <v>1</v>
      </c>
      <c r="I1824" t="str">
        <f>IF(Table1[[#This Row],[Quarter]]="q3",1,"")</f>
        <v/>
      </c>
      <c r="J1824">
        <f>IF(Table1[[#This Row],[Quarter]]="Q2",Table1[[#This Row],[Credit Amount]],"")</f>
        <v>-95.69</v>
      </c>
      <c r="K1824" t="str">
        <f>IF(Table1[[#This Row],[Quarter]]="Q3",Table1[[#This Row],[Credit Amount]],"")</f>
        <v/>
      </c>
      <c r="L1824">
        <f>IF(Table1[[#This Row],[Transaction Type]]="Upgrade",Table1[[#This Row],[Credit Amount]],IF(Table1[[#This Row],[Transaction Type]]="Activation",Table1[[#This Row],[Credit Amount]],""))</f>
        <v>-95.69</v>
      </c>
      <c r="M1824" t="str">
        <f>IF(Table1[[#This Row],[Transaction Type]]="Maintenance",Table1[[#This Row],[Credit Amount]],"")</f>
        <v/>
      </c>
      <c r="N1824">
        <v>10105</v>
      </c>
      <c r="O1824" t="s">
        <v>2489</v>
      </c>
      <c r="P1824" t="s">
        <v>2594</v>
      </c>
      <c r="Q1824" t="s">
        <v>289</v>
      </c>
      <c r="R1824">
        <v>10091</v>
      </c>
      <c r="S1824" t="s">
        <v>2489</v>
      </c>
      <c r="T1824" t="s">
        <v>2580</v>
      </c>
      <c r="U1824" t="s">
        <v>290</v>
      </c>
      <c r="V1824" t="s">
        <v>132</v>
      </c>
      <c r="W1824">
        <v>100001613</v>
      </c>
      <c r="X1824">
        <v>8005550614</v>
      </c>
      <c r="Y1824" t="s">
        <v>2595</v>
      </c>
      <c r="Z1824" t="s">
        <v>3209</v>
      </c>
      <c r="AA1824" s="13">
        <v>-95.69</v>
      </c>
      <c r="AB1824" s="14">
        <v>42533</v>
      </c>
      <c r="AC1824" t="s">
        <v>37</v>
      </c>
    </row>
    <row r="1825" spans="1:29" x14ac:dyDescent="0.25">
      <c r="A1825" t="str">
        <f>CONCATENATE("Q",ROUNDUP(MONTH(Table1[[#This Row],[Month]])/3,0))</f>
        <v>Q2</v>
      </c>
      <c r="B1825" s="14">
        <f>EOMONTH(Table1[[#This Row],[Credit Date]],-1)+1</f>
        <v>42522</v>
      </c>
      <c r="C1825" t="str">
        <f>CONCATENATE(Table1[[#This Row],[Issuer Last Name]],", ",Table1[[#This Row],[Issuer First Name]])</f>
        <v>No. 105, Employee</v>
      </c>
      <c r="D1825" t="str">
        <f>CONCATENATE(Table1[[#This Row],[Approver Last Name]],", ",Table1[[#This Row],[Approver First Name]])</f>
        <v>No. 091, Employee</v>
      </c>
      <c r="E1825" t="str">
        <f>CONCATENATE(Table1[[#This Row],[Customer Last Name]],", ",Table1[[#This Row],[Customer First Name]])</f>
        <v>No. 11057, Client</v>
      </c>
      <c r="F1825" t="str">
        <f>IF(Table1[[#This Row],[Credit Amount]]&gt;-19.99,"Less than 19.99",IF(Table1[[#This Row],[Credit Amount]]=-20,"20",IF(Table1[[#This Row],[Credit Amount]]&gt;-49.98,"20.01-49.98",IF(Table1[[#This Row],[Credit Amount]]=-49.99,"49.99",IF(Table1[[#This Row],[Credit Amount]]=-50,"50",IF(Table1[[#This Row],[Credit Amount]]&lt;-50.01,"Greater than 50"))))))</f>
        <v>20.01-49.98</v>
      </c>
      <c r="G1825" t="str">
        <f>IF(Table1[[#This Row],[Transaction Type]]="Maintenance","Non-Sales","Sales")</f>
        <v>Non-Sales</v>
      </c>
      <c r="H1825">
        <f>IF(Table1[[#This Row],[Quarter]]="q2",1,"")</f>
        <v>1</v>
      </c>
      <c r="I1825" t="str">
        <f>IF(Table1[[#This Row],[Quarter]]="q3",1,"")</f>
        <v/>
      </c>
      <c r="J1825">
        <f>IF(Table1[[#This Row],[Quarter]]="Q2",Table1[[#This Row],[Credit Amount]],"")</f>
        <v>-27.19</v>
      </c>
      <c r="K1825" t="str">
        <f>IF(Table1[[#This Row],[Quarter]]="Q3",Table1[[#This Row],[Credit Amount]],"")</f>
        <v/>
      </c>
      <c r="L1825" t="str">
        <f>IF(Table1[[#This Row],[Transaction Type]]="Upgrade",Table1[[#This Row],[Credit Amount]],IF(Table1[[#This Row],[Transaction Type]]="Activation",Table1[[#This Row],[Credit Amount]],""))</f>
        <v/>
      </c>
      <c r="M1825">
        <f>IF(Table1[[#This Row],[Transaction Type]]="Maintenance",Table1[[#This Row],[Credit Amount]],"")</f>
        <v>-27.19</v>
      </c>
      <c r="N1825">
        <v>10105</v>
      </c>
      <c r="O1825" t="s">
        <v>2489</v>
      </c>
      <c r="P1825" t="s">
        <v>2594</v>
      </c>
      <c r="Q1825" t="s">
        <v>289</v>
      </c>
      <c r="R1825">
        <v>10091</v>
      </c>
      <c r="S1825" t="s">
        <v>2489</v>
      </c>
      <c r="T1825" t="s">
        <v>2580</v>
      </c>
      <c r="U1825" t="s">
        <v>290</v>
      </c>
      <c r="V1825" t="s">
        <v>132</v>
      </c>
      <c r="W1825">
        <v>100002056</v>
      </c>
      <c r="X1825">
        <v>8005551057</v>
      </c>
      <c r="Y1825" t="s">
        <v>2595</v>
      </c>
      <c r="Z1825" t="s">
        <v>3652</v>
      </c>
      <c r="AA1825" s="13">
        <v>-27.19</v>
      </c>
      <c r="AB1825" s="14">
        <v>42540</v>
      </c>
      <c r="AC1825" t="s">
        <v>36</v>
      </c>
    </row>
    <row r="1826" spans="1:29" x14ac:dyDescent="0.25">
      <c r="A1826" t="str">
        <f>CONCATENATE("Q",ROUNDUP(MONTH(Table1[[#This Row],[Month]])/3,0))</f>
        <v>Q2</v>
      </c>
      <c r="B1826" s="14">
        <f>EOMONTH(Table1[[#This Row],[Credit Date]],-1)+1</f>
        <v>42522</v>
      </c>
      <c r="C1826" t="str">
        <f>CONCATENATE(Table1[[#This Row],[Issuer Last Name]],", ",Table1[[#This Row],[Issuer First Name]])</f>
        <v>No. 105, Employee</v>
      </c>
      <c r="D1826" t="str">
        <f>CONCATENATE(Table1[[#This Row],[Approver Last Name]],", ",Table1[[#This Row],[Approver First Name]])</f>
        <v>No. 091, Employee</v>
      </c>
      <c r="E1826" t="str">
        <f>CONCATENATE(Table1[[#This Row],[Customer Last Name]],", ",Table1[[#This Row],[Customer First Name]])</f>
        <v>No. 12969, Client</v>
      </c>
      <c r="F1826" t="str">
        <f>IF(Table1[[#This Row],[Credit Amount]]&gt;-19.99,"Less than 19.99",IF(Table1[[#This Row],[Credit Amount]]=-20,"20",IF(Table1[[#This Row],[Credit Amount]]&gt;-49.98,"20.01-49.98",IF(Table1[[#This Row],[Credit Amount]]=-49.99,"49.99",IF(Table1[[#This Row],[Credit Amount]]=-50,"50",IF(Table1[[#This Row],[Credit Amount]]&lt;-50.01,"Greater than 50"))))))</f>
        <v>Less than 19.99</v>
      </c>
      <c r="G1826" t="str">
        <f>IF(Table1[[#This Row],[Transaction Type]]="Maintenance","Non-Sales","Sales")</f>
        <v>Sales</v>
      </c>
      <c r="H1826">
        <f>IF(Table1[[#This Row],[Quarter]]="q2",1,"")</f>
        <v>1</v>
      </c>
      <c r="I1826" t="str">
        <f>IF(Table1[[#This Row],[Quarter]]="q3",1,"")</f>
        <v/>
      </c>
      <c r="J1826">
        <f>IF(Table1[[#This Row],[Quarter]]="Q2",Table1[[#This Row],[Credit Amount]],"")</f>
        <v>-16.61</v>
      </c>
      <c r="K1826" t="str">
        <f>IF(Table1[[#This Row],[Quarter]]="Q3",Table1[[#This Row],[Credit Amount]],"")</f>
        <v/>
      </c>
      <c r="L1826">
        <f>IF(Table1[[#This Row],[Transaction Type]]="Upgrade",Table1[[#This Row],[Credit Amount]],IF(Table1[[#This Row],[Transaction Type]]="Activation",Table1[[#This Row],[Credit Amount]],""))</f>
        <v>-16.61</v>
      </c>
      <c r="M1826" t="str">
        <f>IF(Table1[[#This Row],[Transaction Type]]="Maintenance",Table1[[#This Row],[Credit Amount]],"")</f>
        <v/>
      </c>
      <c r="N1826">
        <v>10105</v>
      </c>
      <c r="O1826" t="s">
        <v>2489</v>
      </c>
      <c r="P1826" t="s">
        <v>2594</v>
      </c>
      <c r="Q1826" t="s">
        <v>289</v>
      </c>
      <c r="R1826">
        <v>10091</v>
      </c>
      <c r="S1826" t="s">
        <v>2489</v>
      </c>
      <c r="T1826" t="s">
        <v>2580</v>
      </c>
      <c r="U1826" t="s">
        <v>290</v>
      </c>
      <c r="V1826" t="s">
        <v>132</v>
      </c>
      <c r="W1826">
        <v>100003968</v>
      </c>
      <c r="X1826">
        <v>8005552969</v>
      </c>
      <c r="Y1826" t="s">
        <v>2595</v>
      </c>
      <c r="Z1826" t="s">
        <v>5558</v>
      </c>
      <c r="AA1826" s="13">
        <v>-16.61</v>
      </c>
      <c r="AB1826" s="14">
        <v>42546</v>
      </c>
      <c r="AC1826" t="s">
        <v>35</v>
      </c>
    </row>
    <row r="1827" spans="1:29" x14ac:dyDescent="0.25">
      <c r="A1827" t="str">
        <f>CONCATENATE("Q",ROUNDUP(MONTH(Table1[[#This Row],[Month]])/3,0))</f>
        <v>Q2</v>
      </c>
      <c r="B1827" s="14">
        <f>EOMONTH(Table1[[#This Row],[Credit Date]],-1)+1</f>
        <v>42522</v>
      </c>
      <c r="C1827" t="str">
        <f>CONCATENATE(Table1[[#This Row],[Issuer Last Name]],", ",Table1[[#This Row],[Issuer First Name]])</f>
        <v>No. 105, Employee</v>
      </c>
      <c r="D1827" t="str">
        <f>CONCATENATE(Table1[[#This Row],[Approver Last Name]],", ",Table1[[#This Row],[Approver First Name]])</f>
        <v>No. 091, Employee</v>
      </c>
      <c r="E1827" t="str">
        <f>CONCATENATE(Table1[[#This Row],[Customer Last Name]],", ",Table1[[#This Row],[Customer First Name]])</f>
        <v>No. 10968, Client</v>
      </c>
      <c r="F18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27" t="str">
        <f>IF(Table1[[#This Row],[Transaction Type]]="Maintenance","Non-Sales","Sales")</f>
        <v>Non-Sales</v>
      </c>
      <c r="H1827">
        <f>IF(Table1[[#This Row],[Quarter]]="q2",1,"")</f>
        <v>1</v>
      </c>
      <c r="I1827" t="str">
        <f>IF(Table1[[#This Row],[Quarter]]="q3",1,"")</f>
        <v/>
      </c>
      <c r="J1827">
        <f>IF(Table1[[#This Row],[Quarter]]="Q2",Table1[[#This Row],[Credit Amount]],"")</f>
        <v>-92.46</v>
      </c>
      <c r="K1827" t="str">
        <f>IF(Table1[[#This Row],[Quarter]]="Q3",Table1[[#This Row],[Credit Amount]],"")</f>
        <v/>
      </c>
      <c r="L1827" t="str">
        <f>IF(Table1[[#This Row],[Transaction Type]]="Upgrade",Table1[[#This Row],[Credit Amount]],IF(Table1[[#This Row],[Transaction Type]]="Activation",Table1[[#This Row],[Credit Amount]],""))</f>
        <v/>
      </c>
      <c r="M1827">
        <f>IF(Table1[[#This Row],[Transaction Type]]="Maintenance",Table1[[#This Row],[Credit Amount]],"")</f>
        <v>-92.46</v>
      </c>
      <c r="N1827">
        <v>10105</v>
      </c>
      <c r="O1827" t="s">
        <v>2489</v>
      </c>
      <c r="P1827" t="s">
        <v>2594</v>
      </c>
      <c r="Q1827" t="s">
        <v>289</v>
      </c>
      <c r="R1827">
        <v>10091</v>
      </c>
      <c r="S1827" t="s">
        <v>2489</v>
      </c>
      <c r="T1827" t="s">
        <v>2580</v>
      </c>
      <c r="U1827" t="s">
        <v>290</v>
      </c>
      <c r="V1827" t="s">
        <v>132</v>
      </c>
      <c r="W1827">
        <v>100001967</v>
      </c>
      <c r="X1827">
        <v>8005550968</v>
      </c>
      <c r="Y1827" t="s">
        <v>2595</v>
      </c>
      <c r="Z1827" t="s">
        <v>3563</v>
      </c>
      <c r="AA1827" s="13">
        <v>-92.46</v>
      </c>
      <c r="AB1827" s="14">
        <v>42549</v>
      </c>
      <c r="AC1827" t="s">
        <v>36</v>
      </c>
    </row>
    <row r="1828" spans="1:29" x14ac:dyDescent="0.25">
      <c r="A1828" t="str">
        <f>CONCATENATE("Q",ROUNDUP(MONTH(Table1[[#This Row],[Month]])/3,0))</f>
        <v>Q2</v>
      </c>
      <c r="B1828" s="14">
        <f>EOMONTH(Table1[[#This Row],[Credit Date]],-1)+1</f>
        <v>42522</v>
      </c>
      <c r="C1828" t="str">
        <f>CONCATENATE(Table1[[#This Row],[Issuer Last Name]],", ",Table1[[#This Row],[Issuer First Name]])</f>
        <v>No. 105, Employee</v>
      </c>
      <c r="D1828" t="str">
        <f>CONCATENATE(Table1[[#This Row],[Approver Last Name]],", ",Table1[[#This Row],[Approver First Name]])</f>
        <v>No. 091, Employee</v>
      </c>
      <c r="E1828" t="str">
        <f>CONCATENATE(Table1[[#This Row],[Customer Last Name]],", ",Table1[[#This Row],[Customer First Name]])</f>
        <v>No. 12256, Client</v>
      </c>
      <c r="F1828" t="str">
        <f>IF(Table1[[#This Row],[Credit Amount]]&gt;-19.99,"Less than 19.99",IF(Table1[[#This Row],[Credit Amount]]=-20,"20",IF(Table1[[#This Row],[Credit Amount]]&gt;-49.98,"20.01-49.98",IF(Table1[[#This Row],[Credit Amount]]=-49.99,"49.99",IF(Table1[[#This Row],[Credit Amount]]=-50,"50",IF(Table1[[#This Row],[Credit Amount]]&lt;-50.01,"Greater than 50"))))))</f>
        <v>20.01-49.98</v>
      </c>
      <c r="G1828" t="str">
        <f>IF(Table1[[#This Row],[Transaction Type]]="Maintenance","Non-Sales","Sales")</f>
        <v>Sales</v>
      </c>
      <c r="H1828">
        <f>IF(Table1[[#This Row],[Quarter]]="q2",1,"")</f>
        <v>1</v>
      </c>
      <c r="I1828" t="str">
        <f>IF(Table1[[#This Row],[Quarter]]="q3",1,"")</f>
        <v/>
      </c>
      <c r="J1828">
        <f>IF(Table1[[#This Row],[Quarter]]="Q2",Table1[[#This Row],[Credit Amount]],"")</f>
        <v>-45.6</v>
      </c>
      <c r="K1828" t="str">
        <f>IF(Table1[[#This Row],[Quarter]]="Q3",Table1[[#This Row],[Credit Amount]],"")</f>
        <v/>
      </c>
      <c r="L1828">
        <f>IF(Table1[[#This Row],[Transaction Type]]="Upgrade",Table1[[#This Row],[Credit Amount]],IF(Table1[[#This Row],[Transaction Type]]="Activation",Table1[[#This Row],[Credit Amount]],""))</f>
        <v>-45.6</v>
      </c>
      <c r="M1828" t="str">
        <f>IF(Table1[[#This Row],[Transaction Type]]="Maintenance",Table1[[#This Row],[Credit Amount]],"")</f>
        <v/>
      </c>
      <c r="N1828">
        <v>10105</v>
      </c>
      <c r="O1828" t="s">
        <v>2489</v>
      </c>
      <c r="P1828" t="s">
        <v>2594</v>
      </c>
      <c r="Q1828" t="s">
        <v>289</v>
      </c>
      <c r="R1828">
        <v>10091</v>
      </c>
      <c r="S1828" t="s">
        <v>2489</v>
      </c>
      <c r="T1828" t="s">
        <v>2580</v>
      </c>
      <c r="U1828" t="s">
        <v>290</v>
      </c>
      <c r="V1828" t="s">
        <v>132</v>
      </c>
      <c r="W1828">
        <v>100003255</v>
      </c>
      <c r="X1828">
        <v>8005552256</v>
      </c>
      <c r="Y1828" t="s">
        <v>2595</v>
      </c>
      <c r="Z1828" t="s">
        <v>4851</v>
      </c>
      <c r="AA1828" s="13">
        <v>-45.6</v>
      </c>
      <c r="AB1828" s="14">
        <v>42551</v>
      </c>
      <c r="AC1828" t="s">
        <v>35</v>
      </c>
    </row>
    <row r="1829" spans="1:29" x14ac:dyDescent="0.25">
      <c r="A1829" t="str">
        <f>CONCATENATE("Q",ROUNDUP(MONTH(Table1[[#This Row],[Month]])/3,0))</f>
        <v>Q3</v>
      </c>
      <c r="B1829" s="14">
        <f>EOMONTH(Table1[[#This Row],[Credit Date]],-1)+1</f>
        <v>42552</v>
      </c>
      <c r="C1829" t="str">
        <f>CONCATENATE(Table1[[#This Row],[Issuer Last Name]],", ",Table1[[#This Row],[Issuer First Name]])</f>
        <v>No. 105, Employee</v>
      </c>
      <c r="D1829" t="str">
        <f>CONCATENATE(Table1[[#This Row],[Approver Last Name]],", ",Table1[[#This Row],[Approver First Name]])</f>
        <v>No. 105, Employee</v>
      </c>
      <c r="E1829" t="str">
        <f>CONCATENATE(Table1[[#This Row],[Customer Last Name]],", ",Table1[[#This Row],[Customer First Name]])</f>
        <v>No. 12563, Client</v>
      </c>
      <c r="F1829" t="str">
        <f>IF(Table1[[#This Row],[Credit Amount]]&gt;-19.99,"Less than 19.99",IF(Table1[[#This Row],[Credit Amount]]=-20,"20",IF(Table1[[#This Row],[Credit Amount]]&gt;-49.98,"20.01-49.98",IF(Table1[[#This Row],[Credit Amount]]=-49.99,"49.99",IF(Table1[[#This Row],[Credit Amount]]=-50,"50",IF(Table1[[#This Row],[Credit Amount]]&lt;-50.01,"Greater than 50"))))))</f>
        <v>Less than 19.99</v>
      </c>
      <c r="G1829" t="str">
        <f>IF(Table1[[#This Row],[Transaction Type]]="Maintenance","Non-Sales","Sales")</f>
        <v>Sales</v>
      </c>
      <c r="H1829" t="str">
        <f>IF(Table1[[#This Row],[Quarter]]="q2",1,"")</f>
        <v/>
      </c>
      <c r="I1829">
        <f>IF(Table1[[#This Row],[Quarter]]="q3",1,"")</f>
        <v>1</v>
      </c>
      <c r="J1829" t="str">
        <f>IF(Table1[[#This Row],[Quarter]]="Q2",Table1[[#This Row],[Credit Amount]],"")</f>
        <v/>
      </c>
      <c r="K1829">
        <f>IF(Table1[[#This Row],[Quarter]]="Q3",Table1[[#This Row],[Credit Amount]],"")</f>
        <v>-8.24</v>
      </c>
      <c r="L1829">
        <f>IF(Table1[[#This Row],[Transaction Type]]="Upgrade",Table1[[#This Row],[Credit Amount]],IF(Table1[[#This Row],[Transaction Type]]="Activation",Table1[[#This Row],[Credit Amount]],""))</f>
        <v>-8.24</v>
      </c>
      <c r="M1829" t="str">
        <f>IF(Table1[[#This Row],[Transaction Type]]="Maintenance",Table1[[#This Row],[Credit Amount]],"")</f>
        <v/>
      </c>
      <c r="N1829">
        <v>10105</v>
      </c>
      <c r="O1829" t="s">
        <v>2489</v>
      </c>
      <c r="P1829" t="s">
        <v>2594</v>
      </c>
      <c r="Q1829" t="s">
        <v>289</v>
      </c>
      <c r="R1829">
        <v>10105</v>
      </c>
      <c r="S1829" t="s">
        <v>2489</v>
      </c>
      <c r="T1829" t="s">
        <v>2594</v>
      </c>
      <c r="U1829" t="s">
        <v>289</v>
      </c>
      <c r="V1829" t="s">
        <v>132</v>
      </c>
      <c r="W1829">
        <v>100003562</v>
      </c>
      <c r="X1829">
        <v>8005552563</v>
      </c>
      <c r="Y1829" t="s">
        <v>2595</v>
      </c>
      <c r="Z1829" t="s">
        <v>5158</v>
      </c>
      <c r="AA1829" s="13">
        <v>-8.24</v>
      </c>
      <c r="AB1829" s="14">
        <v>42553</v>
      </c>
      <c r="AC1829" t="s">
        <v>35</v>
      </c>
    </row>
    <row r="1830" spans="1:29" x14ac:dyDescent="0.25">
      <c r="A1830" t="str">
        <f>CONCATENATE("Q",ROUNDUP(MONTH(Table1[[#This Row],[Month]])/3,0))</f>
        <v>Q3</v>
      </c>
      <c r="B1830" s="14">
        <f>EOMONTH(Table1[[#This Row],[Credit Date]],-1)+1</f>
        <v>42552</v>
      </c>
      <c r="C1830" t="str">
        <f>CONCATENATE(Table1[[#This Row],[Issuer Last Name]],", ",Table1[[#This Row],[Issuer First Name]])</f>
        <v>No. 105, Employee</v>
      </c>
      <c r="D1830" t="str">
        <f>CONCATENATE(Table1[[#This Row],[Approver Last Name]],", ",Table1[[#This Row],[Approver First Name]])</f>
        <v>No. 091, Employee</v>
      </c>
      <c r="E1830" t="str">
        <f>CONCATENATE(Table1[[#This Row],[Customer Last Name]],", ",Table1[[#This Row],[Customer First Name]])</f>
        <v>No. 12030, Client</v>
      </c>
      <c r="F18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0" t="str">
        <f>IF(Table1[[#This Row],[Transaction Type]]="Maintenance","Non-Sales","Sales")</f>
        <v>Non-Sales</v>
      </c>
      <c r="H1830" t="str">
        <f>IF(Table1[[#This Row],[Quarter]]="q2",1,"")</f>
        <v/>
      </c>
      <c r="I1830">
        <f>IF(Table1[[#This Row],[Quarter]]="q3",1,"")</f>
        <v>1</v>
      </c>
      <c r="J1830" t="str">
        <f>IF(Table1[[#This Row],[Quarter]]="Q2",Table1[[#This Row],[Credit Amount]],"")</f>
        <v/>
      </c>
      <c r="K1830">
        <f>IF(Table1[[#This Row],[Quarter]]="Q3",Table1[[#This Row],[Credit Amount]],"")</f>
        <v>-93.43</v>
      </c>
      <c r="L1830" t="str">
        <f>IF(Table1[[#This Row],[Transaction Type]]="Upgrade",Table1[[#This Row],[Credit Amount]],IF(Table1[[#This Row],[Transaction Type]]="Activation",Table1[[#This Row],[Credit Amount]],""))</f>
        <v/>
      </c>
      <c r="M1830">
        <f>IF(Table1[[#This Row],[Transaction Type]]="Maintenance",Table1[[#This Row],[Credit Amount]],"")</f>
        <v>-93.43</v>
      </c>
      <c r="N1830">
        <v>10105</v>
      </c>
      <c r="O1830" t="s">
        <v>2489</v>
      </c>
      <c r="P1830" t="s">
        <v>2594</v>
      </c>
      <c r="Q1830" t="s">
        <v>289</v>
      </c>
      <c r="R1830">
        <v>10091</v>
      </c>
      <c r="S1830" t="s">
        <v>2489</v>
      </c>
      <c r="T1830" t="s">
        <v>2580</v>
      </c>
      <c r="U1830" t="s">
        <v>290</v>
      </c>
      <c r="V1830" t="s">
        <v>132</v>
      </c>
      <c r="W1830">
        <v>100003029</v>
      </c>
      <c r="X1830">
        <v>8005552030</v>
      </c>
      <c r="Y1830" t="s">
        <v>2595</v>
      </c>
      <c r="Z1830" t="s">
        <v>4625</v>
      </c>
      <c r="AA1830" s="13">
        <v>-93.43</v>
      </c>
      <c r="AB1830" s="14">
        <v>42554</v>
      </c>
      <c r="AC1830" t="s">
        <v>36</v>
      </c>
    </row>
    <row r="1831" spans="1:29" x14ac:dyDescent="0.25">
      <c r="A1831" t="str">
        <f>CONCATENATE("Q",ROUNDUP(MONTH(Table1[[#This Row],[Month]])/3,0))</f>
        <v>Q3</v>
      </c>
      <c r="B1831" s="14">
        <f>EOMONTH(Table1[[#This Row],[Credit Date]],-1)+1</f>
        <v>42552</v>
      </c>
      <c r="C1831" t="str">
        <f>CONCATENATE(Table1[[#This Row],[Issuer Last Name]],", ",Table1[[#This Row],[Issuer First Name]])</f>
        <v>No. 105, Employee</v>
      </c>
      <c r="D1831" t="str">
        <f>CONCATENATE(Table1[[#This Row],[Approver Last Name]],", ",Table1[[#This Row],[Approver First Name]])</f>
        <v>No. 105, Employee</v>
      </c>
      <c r="E1831" t="str">
        <f>CONCATENATE(Table1[[#This Row],[Customer Last Name]],", ",Table1[[#This Row],[Customer First Name]])</f>
        <v>No. 12804, Client</v>
      </c>
      <c r="F1831" t="str">
        <f>IF(Table1[[#This Row],[Credit Amount]]&gt;-19.99,"Less than 19.99",IF(Table1[[#This Row],[Credit Amount]]=-20,"20",IF(Table1[[#This Row],[Credit Amount]]&gt;-49.98,"20.01-49.98",IF(Table1[[#This Row],[Credit Amount]]=-49.99,"49.99",IF(Table1[[#This Row],[Credit Amount]]=-50,"50",IF(Table1[[#This Row],[Credit Amount]]&lt;-50.01,"Greater than 50"))))))</f>
        <v>20.01-49.98</v>
      </c>
      <c r="G1831" t="str">
        <f>IF(Table1[[#This Row],[Transaction Type]]="Maintenance","Non-Sales","Sales")</f>
        <v>Sales</v>
      </c>
      <c r="H1831" t="str">
        <f>IF(Table1[[#This Row],[Quarter]]="q2",1,"")</f>
        <v/>
      </c>
      <c r="I1831">
        <f>IF(Table1[[#This Row],[Quarter]]="q3",1,"")</f>
        <v>1</v>
      </c>
      <c r="J1831" t="str">
        <f>IF(Table1[[#This Row],[Quarter]]="Q2",Table1[[#This Row],[Credit Amount]],"")</f>
        <v/>
      </c>
      <c r="K1831">
        <f>IF(Table1[[#This Row],[Quarter]]="Q3",Table1[[#This Row],[Credit Amount]],"")</f>
        <v>-27.16</v>
      </c>
      <c r="L1831">
        <f>IF(Table1[[#This Row],[Transaction Type]]="Upgrade",Table1[[#This Row],[Credit Amount]],IF(Table1[[#This Row],[Transaction Type]]="Activation",Table1[[#This Row],[Credit Amount]],""))</f>
        <v>-27.16</v>
      </c>
      <c r="M1831" t="str">
        <f>IF(Table1[[#This Row],[Transaction Type]]="Maintenance",Table1[[#This Row],[Credit Amount]],"")</f>
        <v/>
      </c>
      <c r="N1831">
        <v>10105</v>
      </c>
      <c r="O1831" t="s">
        <v>2489</v>
      </c>
      <c r="P1831" t="s">
        <v>2594</v>
      </c>
      <c r="Q1831" t="s">
        <v>289</v>
      </c>
      <c r="R1831">
        <v>10105</v>
      </c>
      <c r="S1831" t="s">
        <v>2489</v>
      </c>
      <c r="T1831" t="s">
        <v>2594</v>
      </c>
      <c r="U1831" t="s">
        <v>289</v>
      </c>
      <c r="V1831" t="s">
        <v>132</v>
      </c>
      <c r="W1831">
        <v>100003803</v>
      </c>
      <c r="X1831">
        <v>8005552804</v>
      </c>
      <c r="Y1831" t="s">
        <v>2595</v>
      </c>
      <c r="Z1831" t="s">
        <v>5396</v>
      </c>
      <c r="AA1831" s="13">
        <v>-27.16</v>
      </c>
      <c r="AB1831" s="14">
        <v>42554</v>
      </c>
      <c r="AC1831" t="s">
        <v>37</v>
      </c>
    </row>
    <row r="1832" spans="1:29" x14ac:dyDescent="0.25">
      <c r="A1832" t="str">
        <f>CONCATENATE("Q",ROUNDUP(MONTH(Table1[[#This Row],[Month]])/3,0))</f>
        <v>Q3</v>
      </c>
      <c r="B1832" s="14">
        <f>EOMONTH(Table1[[#This Row],[Credit Date]],-1)+1</f>
        <v>42552</v>
      </c>
      <c r="C1832" t="str">
        <f>CONCATENATE(Table1[[#This Row],[Issuer Last Name]],", ",Table1[[#This Row],[Issuer First Name]])</f>
        <v>No. 105, Employee</v>
      </c>
      <c r="D1832" t="str">
        <f>CONCATENATE(Table1[[#This Row],[Approver Last Name]],", ",Table1[[#This Row],[Approver First Name]])</f>
        <v>No. 105, Employee</v>
      </c>
      <c r="E1832" t="str">
        <f>CONCATENATE(Table1[[#This Row],[Customer Last Name]],", ",Table1[[#This Row],[Customer First Name]])</f>
        <v>No. 11536, Client</v>
      </c>
      <c r="F1832" t="str">
        <f>IF(Table1[[#This Row],[Credit Amount]]&gt;-19.99,"Less than 19.99",IF(Table1[[#This Row],[Credit Amount]]=-20,"20",IF(Table1[[#This Row],[Credit Amount]]&gt;-49.98,"20.01-49.98",IF(Table1[[#This Row],[Credit Amount]]=-49.99,"49.99",IF(Table1[[#This Row],[Credit Amount]]=-50,"50",IF(Table1[[#This Row],[Credit Amount]]&lt;-50.01,"Greater than 50"))))))</f>
        <v>20.01-49.98</v>
      </c>
      <c r="G1832" t="str">
        <f>IF(Table1[[#This Row],[Transaction Type]]="Maintenance","Non-Sales","Sales")</f>
        <v>Sales</v>
      </c>
      <c r="H1832" t="str">
        <f>IF(Table1[[#This Row],[Quarter]]="q2",1,"")</f>
        <v/>
      </c>
      <c r="I1832">
        <f>IF(Table1[[#This Row],[Quarter]]="q3",1,"")</f>
        <v>1</v>
      </c>
      <c r="J1832" t="str">
        <f>IF(Table1[[#This Row],[Quarter]]="Q2",Table1[[#This Row],[Credit Amount]],"")</f>
        <v/>
      </c>
      <c r="K1832">
        <f>IF(Table1[[#This Row],[Quarter]]="Q3",Table1[[#This Row],[Credit Amount]],"")</f>
        <v>-44.45</v>
      </c>
      <c r="L1832">
        <f>IF(Table1[[#This Row],[Transaction Type]]="Upgrade",Table1[[#This Row],[Credit Amount]],IF(Table1[[#This Row],[Transaction Type]]="Activation",Table1[[#This Row],[Credit Amount]],""))</f>
        <v>-44.45</v>
      </c>
      <c r="M1832" t="str">
        <f>IF(Table1[[#This Row],[Transaction Type]]="Maintenance",Table1[[#This Row],[Credit Amount]],"")</f>
        <v/>
      </c>
      <c r="N1832">
        <v>10105</v>
      </c>
      <c r="O1832" t="s">
        <v>2489</v>
      </c>
      <c r="P1832" t="s">
        <v>2594</v>
      </c>
      <c r="Q1832" t="s">
        <v>289</v>
      </c>
      <c r="R1832">
        <v>10105</v>
      </c>
      <c r="S1832" t="s">
        <v>2489</v>
      </c>
      <c r="T1832" t="s">
        <v>2594</v>
      </c>
      <c r="U1832" t="s">
        <v>289</v>
      </c>
      <c r="V1832" t="s">
        <v>132</v>
      </c>
      <c r="W1832">
        <v>100002535</v>
      </c>
      <c r="X1832">
        <v>8005551536</v>
      </c>
      <c r="Y1832" t="s">
        <v>2595</v>
      </c>
      <c r="Z1832" t="s">
        <v>4131</v>
      </c>
      <c r="AA1832" s="13">
        <v>-44.45</v>
      </c>
      <c r="AB1832" s="14">
        <v>42558</v>
      </c>
      <c r="AC1832" t="s">
        <v>35</v>
      </c>
    </row>
    <row r="1833" spans="1:29" x14ac:dyDescent="0.25">
      <c r="A1833" t="str">
        <f>CONCATENATE("Q",ROUNDUP(MONTH(Table1[[#This Row],[Month]])/3,0))</f>
        <v>Q3</v>
      </c>
      <c r="B1833" s="14">
        <f>EOMONTH(Table1[[#This Row],[Credit Date]],-1)+1</f>
        <v>42552</v>
      </c>
      <c r="C1833" t="str">
        <f>CONCATENATE(Table1[[#This Row],[Issuer Last Name]],", ",Table1[[#This Row],[Issuer First Name]])</f>
        <v>No. 105, Employee</v>
      </c>
      <c r="D1833" t="str">
        <f>CONCATENATE(Table1[[#This Row],[Approver Last Name]],", ",Table1[[#This Row],[Approver First Name]])</f>
        <v>No. 091, Employee</v>
      </c>
      <c r="E1833" t="str">
        <f>CONCATENATE(Table1[[#This Row],[Customer Last Name]],", ",Table1[[#This Row],[Customer First Name]])</f>
        <v>No. 10206, Client</v>
      </c>
      <c r="F18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3" t="str">
        <f>IF(Table1[[#This Row],[Transaction Type]]="Maintenance","Non-Sales","Sales")</f>
        <v>Sales</v>
      </c>
      <c r="H1833" t="str">
        <f>IF(Table1[[#This Row],[Quarter]]="q2",1,"")</f>
        <v/>
      </c>
      <c r="I1833">
        <f>IF(Table1[[#This Row],[Quarter]]="q3",1,"")</f>
        <v>1</v>
      </c>
      <c r="J1833" t="str">
        <f>IF(Table1[[#This Row],[Quarter]]="Q2",Table1[[#This Row],[Credit Amount]],"")</f>
        <v/>
      </c>
      <c r="K1833">
        <f>IF(Table1[[#This Row],[Quarter]]="Q3",Table1[[#This Row],[Credit Amount]],"")</f>
        <v>-64.78</v>
      </c>
      <c r="L1833">
        <f>IF(Table1[[#This Row],[Transaction Type]]="Upgrade",Table1[[#This Row],[Credit Amount]],IF(Table1[[#This Row],[Transaction Type]]="Activation",Table1[[#This Row],[Credit Amount]],""))</f>
        <v>-64.78</v>
      </c>
      <c r="M1833" t="str">
        <f>IF(Table1[[#This Row],[Transaction Type]]="Maintenance",Table1[[#This Row],[Credit Amount]],"")</f>
        <v/>
      </c>
      <c r="N1833">
        <v>10105</v>
      </c>
      <c r="O1833" t="s">
        <v>2489</v>
      </c>
      <c r="P1833" t="s">
        <v>2594</v>
      </c>
      <c r="Q1833" t="s">
        <v>289</v>
      </c>
      <c r="R1833">
        <v>10091</v>
      </c>
      <c r="S1833" t="s">
        <v>2489</v>
      </c>
      <c r="T1833" t="s">
        <v>2580</v>
      </c>
      <c r="U1833" t="s">
        <v>290</v>
      </c>
      <c r="V1833" t="s">
        <v>132</v>
      </c>
      <c r="W1833">
        <v>100001205</v>
      </c>
      <c r="X1833">
        <v>8005550206</v>
      </c>
      <c r="Y1833" t="s">
        <v>2595</v>
      </c>
      <c r="Z1833" t="s">
        <v>2801</v>
      </c>
      <c r="AA1833" s="13">
        <v>-64.78</v>
      </c>
      <c r="AB1833" s="14">
        <v>42559</v>
      </c>
      <c r="AC1833" t="s">
        <v>37</v>
      </c>
    </row>
    <row r="1834" spans="1:29" x14ac:dyDescent="0.25">
      <c r="A1834" t="str">
        <f>CONCATENATE("Q",ROUNDUP(MONTH(Table1[[#This Row],[Month]])/3,0))</f>
        <v>Q3</v>
      </c>
      <c r="B1834" s="14">
        <f>EOMONTH(Table1[[#This Row],[Credit Date]],-1)+1</f>
        <v>42552</v>
      </c>
      <c r="C1834" t="str">
        <f>CONCATENATE(Table1[[#This Row],[Issuer Last Name]],", ",Table1[[#This Row],[Issuer First Name]])</f>
        <v>No. 105, Employee</v>
      </c>
      <c r="D1834" t="str">
        <f>CONCATENATE(Table1[[#This Row],[Approver Last Name]],", ",Table1[[#This Row],[Approver First Name]])</f>
        <v>No. 091, Employee</v>
      </c>
      <c r="E1834" t="str">
        <f>CONCATENATE(Table1[[#This Row],[Customer Last Name]],", ",Table1[[#This Row],[Customer First Name]])</f>
        <v>No. 10863, Client</v>
      </c>
      <c r="F18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4" t="str">
        <f>IF(Table1[[#This Row],[Transaction Type]]="Maintenance","Non-Sales","Sales")</f>
        <v>Non-Sales</v>
      </c>
      <c r="H1834" t="str">
        <f>IF(Table1[[#This Row],[Quarter]]="q2",1,"")</f>
        <v/>
      </c>
      <c r="I1834">
        <f>IF(Table1[[#This Row],[Quarter]]="q3",1,"")</f>
        <v>1</v>
      </c>
      <c r="J1834" t="str">
        <f>IF(Table1[[#This Row],[Quarter]]="Q2",Table1[[#This Row],[Credit Amount]],"")</f>
        <v/>
      </c>
      <c r="K1834">
        <f>IF(Table1[[#This Row],[Quarter]]="Q3",Table1[[#This Row],[Credit Amount]],"")</f>
        <v>-53.82</v>
      </c>
      <c r="L1834" t="str">
        <f>IF(Table1[[#This Row],[Transaction Type]]="Upgrade",Table1[[#This Row],[Credit Amount]],IF(Table1[[#This Row],[Transaction Type]]="Activation",Table1[[#This Row],[Credit Amount]],""))</f>
        <v/>
      </c>
      <c r="M1834">
        <f>IF(Table1[[#This Row],[Transaction Type]]="Maintenance",Table1[[#This Row],[Credit Amount]],"")</f>
        <v>-53.82</v>
      </c>
      <c r="N1834">
        <v>10105</v>
      </c>
      <c r="O1834" t="s">
        <v>2489</v>
      </c>
      <c r="P1834" t="s">
        <v>2594</v>
      </c>
      <c r="Q1834" t="s">
        <v>289</v>
      </c>
      <c r="R1834">
        <v>10091</v>
      </c>
      <c r="S1834" t="s">
        <v>2489</v>
      </c>
      <c r="T1834" t="s">
        <v>2580</v>
      </c>
      <c r="U1834" t="s">
        <v>290</v>
      </c>
      <c r="V1834" t="s">
        <v>132</v>
      </c>
      <c r="W1834">
        <v>100001862</v>
      </c>
      <c r="X1834">
        <v>8005550863</v>
      </c>
      <c r="Y1834" t="s">
        <v>2595</v>
      </c>
      <c r="Z1834" t="s">
        <v>3458</v>
      </c>
      <c r="AA1834" s="13">
        <v>-53.82</v>
      </c>
      <c r="AB1834" s="14">
        <v>42560</v>
      </c>
      <c r="AC1834" t="s">
        <v>36</v>
      </c>
    </row>
    <row r="1835" spans="1:29" x14ac:dyDescent="0.25">
      <c r="A1835" t="str">
        <f>CONCATENATE("Q",ROUNDUP(MONTH(Table1[[#This Row],[Month]])/3,0))</f>
        <v>Q3</v>
      </c>
      <c r="B1835" s="14">
        <f>EOMONTH(Table1[[#This Row],[Credit Date]],-1)+1</f>
        <v>42552</v>
      </c>
      <c r="C1835" t="str">
        <f>CONCATENATE(Table1[[#This Row],[Issuer Last Name]],", ",Table1[[#This Row],[Issuer First Name]])</f>
        <v>No. 105, Employee</v>
      </c>
      <c r="D1835" t="str">
        <f>CONCATENATE(Table1[[#This Row],[Approver Last Name]],", ",Table1[[#This Row],[Approver First Name]])</f>
        <v>No. 091, Employee</v>
      </c>
      <c r="E1835" t="str">
        <f>CONCATENATE(Table1[[#This Row],[Customer Last Name]],", ",Table1[[#This Row],[Customer First Name]])</f>
        <v>No. 10719, Client</v>
      </c>
      <c r="F18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5" t="str">
        <f>IF(Table1[[#This Row],[Transaction Type]]="Maintenance","Non-Sales","Sales")</f>
        <v>Non-Sales</v>
      </c>
      <c r="H1835" t="str">
        <f>IF(Table1[[#This Row],[Quarter]]="q2",1,"")</f>
        <v/>
      </c>
      <c r="I1835">
        <f>IF(Table1[[#This Row],[Quarter]]="q3",1,"")</f>
        <v>1</v>
      </c>
      <c r="J1835" t="str">
        <f>IF(Table1[[#This Row],[Quarter]]="Q2",Table1[[#This Row],[Credit Amount]],"")</f>
        <v/>
      </c>
      <c r="K1835">
        <f>IF(Table1[[#This Row],[Quarter]]="Q3",Table1[[#This Row],[Credit Amount]],"")</f>
        <v>-50.04</v>
      </c>
      <c r="L1835" t="str">
        <f>IF(Table1[[#This Row],[Transaction Type]]="Upgrade",Table1[[#This Row],[Credit Amount]],IF(Table1[[#This Row],[Transaction Type]]="Activation",Table1[[#This Row],[Credit Amount]],""))</f>
        <v/>
      </c>
      <c r="M1835">
        <f>IF(Table1[[#This Row],[Transaction Type]]="Maintenance",Table1[[#This Row],[Credit Amount]],"")</f>
        <v>-50.04</v>
      </c>
      <c r="N1835">
        <v>10105</v>
      </c>
      <c r="O1835" t="s">
        <v>2489</v>
      </c>
      <c r="P1835" t="s">
        <v>2594</v>
      </c>
      <c r="Q1835" t="s">
        <v>289</v>
      </c>
      <c r="R1835">
        <v>10091</v>
      </c>
      <c r="S1835" t="s">
        <v>2489</v>
      </c>
      <c r="T1835" t="s">
        <v>2580</v>
      </c>
      <c r="U1835" t="s">
        <v>290</v>
      </c>
      <c r="V1835" t="s">
        <v>132</v>
      </c>
      <c r="W1835">
        <v>100001718</v>
      </c>
      <c r="X1835">
        <v>8005550719</v>
      </c>
      <c r="Y1835" t="s">
        <v>2595</v>
      </c>
      <c r="Z1835" t="s">
        <v>3314</v>
      </c>
      <c r="AA1835" s="13">
        <v>-50.04</v>
      </c>
      <c r="AB1835" s="14">
        <v>42563</v>
      </c>
      <c r="AC1835" t="s">
        <v>36</v>
      </c>
    </row>
    <row r="1836" spans="1:29" x14ac:dyDescent="0.25">
      <c r="A1836" t="str">
        <f>CONCATENATE("Q",ROUNDUP(MONTH(Table1[[#This Row],[Month]])/3,0))</f>
        <v>Q3</v>
      </c>
      <c r="B1836" s="14">
        <f>EOMONTH(Table1[[#This Row],[Credit Date]],-1)+1</f>
        <v>42552</v>
      </c>
      <c r="C1836" t="str">
        <f>CONCATENATE(Table1[[#This Row],[Issuer Last Name]],", ",Table1[[#This Row],[Issuer First Name]])</f>
        <v>No. 105, Employee</v>
      </c>
      <c r="D1836" t="str">
        <f>CONCATENATE(Table1[[#This Row],[Approver Last Name]],", ",Table1[[#This Row],[Approver First Name]])</f>
        <v>No. 091, Employee</v>
      </c>
      <c r="E1836" t="str">
        <f>CONCATENATE(Table1[[#This Row],[Customer Last Name]],", ",Table1[[#This Row],[Customer First Name]])</f>
        <v>No. 10529, Client</v>
      </c>
      <c r="F18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6" t="str">
        <f>IF(Table1[[#This Row],[Transaction Type]]="Maintenance","Non-Sales","Sales")</f>
        <v>Non-Sales</v>
      </c>
      <c r="H1836" t="str">
        <f>IF(Table1[[#This Row],[Quarter]]="q2",1,"")</f>
        <v/>
      </c>
      <c r="I1836">
        <f>IF(Table1[[#This Row],[Quarter]]="q3",1,"")</f>
        <v>1</v>
      </c>
      <c r="J1836" t="str">
        <f>IF(Table1[[#This Row],[Quarter]]="Q2",Table1[[#This Row],[Credit Amount]],"")</f>
        <v/>
      </c>
      <c r="K1836">
        <f>IF(Table1[[#This Row],[Quarter]]="Q3",Table1[[#This Row],[Credit Amount]],"")</f>
        <v>-74.52</v>
      </c>
      <c r="L1836" t="str">
        <f>IF(Table1[[#This Row],[Transaction Type]]="Upgrade",Table1[[#This Row],[Credit Amount]],IF(Table1[[#This Row],[Transaction Type]]="Activation",Table1[[#This Row],[Credit Amount]],""))</f>
        <v/>
      </c>
      <c r="M1836">
        <f>IF(Table1[[#This Row],[Transaction Type]]="Maintenance",Table1[[#This Row],[Credit Amount]],"")</f>
        <v>-74.52</v>
      </c>
      <c r="N1836">
        <v>10105</v>
      </c>
      <c r="O1836" t="s">
        <v>2489</v>
      </c>
      <c r="P1836" t="s">
        <v>2594</v>
      </c>
      <c r="Q1836" t="s">
        <v>289</v>
      </c>
      <c r="R1836">
        <v>10091</v>
      </c>
      <c r="S1836" t="s">
        <v>2489</v>
      </c>
      <c r="T1836" t="s">
        <v>2580</v>
      </c>
      <c r="U1836" t="s">
        <v>290</v>
      </c>
      <c r="V1836" t="s">
        <v>132</v>
      </c>
      <c r="W1836">
        <v>100001528</v>
      </c>
      <c r="X1836">
        <v>8005550529</v>
      </c>
      <c r="Y1836" t="s">
        <v>2595</v>
      </c>
      <c r="Z1836" t="s">
        <v>3124</v>
      </c>
      <c r="AA1836" s="13">
        <v>-74.52</v>
      </c>
      <c r="AB1836" s="14">
        <v>42567</v>
      </c>
      <c r="AC1836" t="s">
        <v>36</v>
      </c>
    </row>
    <row r="1837" spans="1:29" x14ac:dyDescent="0.25">
      <c r="A1837" t="str">
        <f>CONCATENATE("Q",ROUNDUP(MONTH(Table1[[#This Row],[Month]])/3,0))</f>
        <v>Q3</v>
      </c>
      <c r="B1837" s="14">
        <f>EOMONTH(Table1[[#This Row],[Credit Date]],-1)+1</f>
        <v>42552</v>
      </c>
      <c r="C1837" t="str">
        <f>CONCATENATE(Table1[[#This Row],[Issuer Last Name]],", ",Table1[[#This Row],[Issuer First Name]])</f>
        <v>No. 105, Employee</v>
      </c>
      <c r="D1837" t="str">
        <f>CONCATENATE(Table1[[#This Row],[Approver Last Name]],", ",Table1[[#This Row],[Approver First Name]])</f>
        <v>No. 091, Employee</v>
      </c>
      <c r="E1837" t="str">
        <f>CONCATENATE(Table1[[#This Row],[Customer Last Name]],", ",Table1[[#This Row],[Customer First Name]])</f>
        <v>No. 12830, Client</v>
      </c>
      <c r="F18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7" t="str">
        <f>IF(Table1[[#This Row],[Transaction Type]]="Maintenance","Non-Sales","Sales")</f>
        <v>Non-Sales</v>
      </c>
      <c r="H1837" t="str">
        <f>IF(Table1[[#This Row],[Quarter]]="q2",1,"")</f>
        <v/>
      </c>
      <c r="I1837">
        <f>IF(Table1[[#This Row],[Quarter]]="q3",1,"")</f>
        <v>1</v>
      </c>
      <c r="J1837" t="str">
        <f>IF(Table1[[#This Row],[Quarter]]="Q2",Table1[[#This Row],[Credit Amount]],"")</f>
        <v/>
      </c>
      <c r="K1837">
        <f>IF(Table1[[#This Row],[Quarter]]="Q3",Table1[[#This Row],[Credit Amount]],"")</f>
        <v>-86.55</v>
      </c>
      <c r="L1837" t="str">
        <f>IF(Table1[[#This Row],[Transaction Type]]="Upgrade",Table1[[#This Row],[Credit Amount]],IF(Table1[[#This Row],[Transaction Type]]="Activation",Table1[[#This Row],[Credit Amount]],""))</f>
        <v/>
      </c>
      <c r="M1837">
        <f>IF(Table1[[#This Row],[Transaction Type]]="Maintenance",Table1[[#This Row],[Credit Amount]],"")</f>
        <v>-86.55</v>
      </c>
      <c r="N1837">
        <v>10105</v>
      </c>
      <c r="O1837" t="s">
        <v>2489</v>
      </c>
      <c r="P1837" t="s">
        <v>2594</v>
      </c>
      <c r="Q1837" t="s">
        <v>289</v>
      </c>
      <c r="R1837">
        <v>10091</v>
      </c>
      <c r="S1837" t="s">
        <v>2489</v>
      </c>
      <c r="T1837" t="s">
        <v>2580</v>
      </c>
      <c r="U1837" t="s">
        <v>290</v>
      </c>
      <c r="V1837" t="s">
        <v>132</v>
      </c>
      <c r="W1837">
        <v>100003829</v>
      </c>
      <c r="X1837">
        <v>8005552830</v>
      </c>
      <c r="Y1837" t="s">
        <v>2595</v>
      </c>
      <c r="Z1837" t="s">
        <v>5422</v>
      </c>
      <c r="AA1837" s="13">
        <v>-86.55</v>
      </c>
      <c r="AB1837" s="14">
        <v>42571</v>
      </c>
      <c r="AC1837" t="s">
        <v>36</v>
      </c>
    </row>
    <row r="1838" spans="1:29" x14ac:dyDescent="0.25">
      <c r="A1838" t="str">
        <f>CONCATENATE("Q",ROUNDUP(MONTH(Table1[[#This Row],[Month]])/3,0))</f>
        <v>Q3</v>
      </c>
      <c r="B1838" s="14">
        <f>EOMONTH(Table1[[#This Row],[Credit Date]],-1)+1</f>
        <v>42552</v>
      </c>
      <c r="C1838" t="str">
        <f>CONCATENATE(Table1[[#This Row],[Issuer Last Name]],", ",Table1[[#This Row],[Issuer First Name]])</f>
        <v>No. 105, Employee</v>
      </c>
      <c r="D1838" t="str">
        <f>CONCATENATE(Table1[[#This Row],[Approver Last Name]],", ",Table1[[#This Row],[Approver First Name]])</f>
        <v>No. 091, Employee</v>
      </c>
      <c r="E1838" t="str">
        <f>CONCATENATE(Table1[[#This Row],[Customer Last Name]],", ",Table1[[#This Row],[Customer First Name]])</f>
        <v>No. 10239, Client</v>
      </c>
      <c r="F18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38" t="str">
        <f>IF(Table1[[#This Row],[Transaction Type]]="Maintenance","Non-Sales","Sales")</f>
        <v>Non-Sales</v>
      </c>
      <c r="H1838" t="str">
        <f>IF(Table1[[#This Row],[Quarter]]="q2",1,"")</f>
        <v/>
      </c>
      <c r="I1838">
        <f>IF(Table1[[#This Row],[Quarter]]="q3",1,"")</f>
        <v>1</v>
      </c>
      <c r="J1838" t="str">
        <f>IF(Table1[[#This Row],[Quarter]]="Q2",Table1[[#This Row],[Credit Amount]],"")</f>
        <v/>
      </c>
      <c r="K1838">
        <f>IF(Table1[[#This Row],[Quarter]]="Q3",Table1[[#This Row],[Credit Amount]],"")</f>
        <v>-60.6</v>
      </c>
      <c r="L1838" t="str">
        <f>IF(Table1[[#This Row],[Transaction Type]]="Upgrade",Table1[[#This Row],[Credit Amount]],IF(Table1[[#This Row],[Transaction Type]]="Activation",Table1[[#This Row],[Credit Amount]],""))</f>
        <v/>
      </c>
      <c r="M1838">
        <f>IF(Table1[[#This Row],[Transaction Type]]="Maintenance",Table1[[#This Row],[Credit Amount]],"")</f>
        <v>-60.6</v>
      </c>
      <c r="N1838">
        <v>10105</v>
      </c>
      <c r="O1838" t="s">
        <v>2489</v>
      </c>
      <c r="P1838" t="s">
        <v>2594</v>
      </c>
      <c r="Q1838" t="s">
        <v>289</v>
      </c>
      <c r="R1838">
        <v>10091</v>
      </c>
      <c r="S1838" t="s">
        <v>2489</v>
      </c>
      <c r="T1838" t="s">
        <v>2580</v>
      </c>
      <c r="U1838" t="s">
        <v>290</v>
      </c>
      <c r="V1838" t="s">
        <v>132</v>
      </c>
      <c r="W1838">
        <v>100001238</v>
      </c>
      <c r="X1838">
        <v>8005550239</v>
      </c>
      <c r="Y1838" t="s">
        <v>2595</v>
      </c>
      <c r="Z1838" t="s">
        <v>2834</v>
      </c>
      <c r="AA1838" s="13">
        <v>-60.6</v>
      </c>
      <c r="AB1838" s="14">
        <v>42573</v>
      </c>
      <c r="AC1838" t="s">
        <v>36</v>
      </c>
    </row>
    <row r="1839" spans="1:29" x14ac:dyDescent="0.25">
      <c r="A1839" t="str">
        <f>CONCATENATE("Q",ROUNDUP(MONTH(Table1[[#This Row],[Month]])/3,0))</f>
        <v>Q3</v>
      </c>
      <c r="B1839" s="14">
        <f>EOMONTH(Table1[[#This Row],[Credit Date]],-1)+1</f>
        <v>42583</v>
      </c>
      <c r="C1839" t="str">
        <f>CONCATENATE(Table1[[#This Row],[Issuer Last Name]],", ",Table1[[#This Row],[Issuer First Name]])</f>
        <v>No. 105, Employee</v>
      </c>
      <c r="D1839" t="str">
        <f>CONCATENATE(Table1[[#This Row],[Approver Last Name]],", ",Table1[[#This Row],[Approver First Name]])</f>
        <v>No. 105, Employee</v>
      </c>
      <c r="E1839" t="str">
        <f>CONCATENATE(Table1[[#This Row],[Customer Last Name]],", ",Table1[[#This Row],[Customer First Name]])</f>
        <v>No. 13242, Client</v>
      </c>
      <c r="F1839" t="str">
        <f>IF(Table1[[#This Row],[Credit Amount]]&gt;-19.99,"Less than 19.99",IF(Table1[[#This Row],[Credit Amount]]=-20,"20",IF(Table1[[#This Row],[Credit Amount]]&gt;-49.98,"20.01-49.98",IF(Table1[[#This Row],[Credit Amount]]=-49.99,"49.99",IF(Table1[[#This Row],[Credit Amount]]=-50,"50",IF(Table1[[#This Row],[Credit Amount]]&lt;-50.01,"Greater than 50"))))))</f>
        <v>Less than 19.99</v>
      </c>
      <c r="G1839" t="str">
        <f>IF(Table1[[#This Row],[Transaction Type]]="Maintenance","Non-Sales","Sales")</f>
        <v>Sales</v>
      </c>
      <c r="H1839" t="str">
        <f>IF(Table1[[#This Row],[Quarter]]="q2",1,"")</f>
        <v/>
      </c>
      <c r="I1839">
        <f>IF(Table1[[#This Row],[Quarter]]="q3",1,"")</f>
        <v>1</v>
      </c>
      <c r="J1839" t="str">
        <f>IF(Table1[[#This Row],[Quarter]]="Q2",Table1[[#This Row],[Credit Amount]],"")</f>
        <v/>
      </c>
      <c r="K1839">
        <f>IF(Table1[[#This Row],[Quarter]]="Q3",Table1[[#This Row],[Credit Amount]],"")</f>
        <v>-19.78</v>
      </c>
      <c r="L1839">
        <f>IF(Table1[[#This Row],[Transaction Type]]="Upgrade",Table1[[#This Row],[Credit Amount]],IF(Table1[[#This Row],[Transaction Type]]="Activation",Table1[[#This Row],[Credit Amount]],""))</f>
        <v>-19.78</v>
      </c>
      <c r="M1839" t="str">
        <f>IF(Table1[[#This Row],[Transaction Type]]="Maintenance",Table1[[#This Row],[Credit Amount]],"")</f>
        <v/>
      </c>
      <c r="N1839">
        <v>10105</v>
      </c>
      <c r="O1839" t="s">
        <v>2489</v>
      </c>
      <c r="P1839" t="s">
        <v>2594</v>
      </c>
      <c r="Q1839" t="s">
        <v>289</v>
      </c>
      <c r="R1839">
        <v>10105</v>
      </c>
      <c r="S1839" t="s">
        <v>2489</v>
      </c>
      <c r="T1839" t="s">
        <v>2594</v>
      </c>
      <c r="U1839" t="s">
        <v>289</v>
      </c>
      <c r="V1839" t="s">
        <v>132</v>
      </c>
      <c r="W1839">
        <v>100004241</v>
      </c>
      <c r="X1839">
        <v>8005553242</v>
      </c>
      <c r="Y1839" t="s">
        <v>2595</v>
      </c>
      <c r="Z1839" t="s">
        <v>5830</v>
      </c>
      <c r="AA1839" s="13">
        <v>-19.78</v>
      </c>
      <c r="AB1839" s="14">
        <v>42585</v>
      </c>
      <c r="AC1839" t="s">
        <v>35</v>
      </c>
    </row>
    <row r="1840" spans="1:29" x14ac:dyDescent="0.25">
      <c r="A1840" t="str">
        <f>CONCATENATE("Q",ROUNDUP(MONTH(Table1[[#This Row],[Month]])/3,0))</f>
        <v>Q3</v>
      </c>
      <c r="B1840" s="14">
        <f>EOMONTH(Table1[[#This Row],[Credit Date]],-1)+1</f>
        <v>42583</v>
      </c>
      <c r="C1840" t="str">
        <f>CONCATENATE(Table1[[#This Row],[Issuer Last Name]],", ",Table1[[#This Row],[Issuer First Name]])</f>
        <v>No. 105, Employee</v>
      </c>
      <c r="D1840" t="str">
        <f>CONCATENATE(Table1[[#This Row],[Approver Last Name]],", ",Table1[[#This Row],[Approver First Name]])</f>
        <v>No. 105, Employee</v>
      </c>
      <c r="E1840" t="str">
        <f>CONCATENATE(Table1[[#This Row],[Customer Last Name]],", ",Table1[[#This Row],[Customer First Name]])</f>
        <v>No. 10877, Client</v>
      </c>
      <c r="F1840" t="str">
        <f>IF(Table1[[#This Row],[Credit Amount]]&gt;-19.99,"Less than 19.99",IF(Table1[[#This Row],[Credit Amount]]=-20,"20",IF(Table1[[#This Row],[Credit Amount]]&gt;-49.98,"20.01-49.98",IF(Table1[[#This Row],[Credit Amount]]=-49.99,"49.99",IF(Table1[[#This Row],[Credit Amount]]=-50,"50",IF(Table1[[#This Row],[Credit Amount]]&lt;-50.01,"Greater than 50"))))))</f>
        <v>20.01-49.98</v>
      </c>
      <c r="G1840" t="str">
        <f>IF(Table1[[#This Row],[Transaction Type]]="Maintenance","Non-Sales","Sales")</f>
        <v>Non-Sales</v>
      </c>
      <c r="H1840" t="str">
        <f>IF(Table1[[#This Row],[Quarter]]="q2",1,"")</f>
        <v/>
      </c>
      <c r="I1840">
        <f>IF(Table1[[#This Row],[Quarter]]="q3",1,"")</f>
        <v>1</v>
      </c>
      <c r="J1840" t="str">
        <f>IF(Table1[[#This Row],[Quarter]]="Q2",Table1[[#This Row],[Credit Amount]],"")</f>
        <v/>
      </c>
      <c r="K1840">
        <f>IF(Table1[[#This Row],[Quarter]]="Q3",Table1[[#This Row],[Credit Amount]],"")</f>
        <v>-24.77</v>
      </c>
      <c r="L1840" t="str">
        <f>IF(Table1[[#This Row],[Transaction Type]]="Upgrade",Table1[[#This Row],[Credit Amount]],IF(Table1[[#This Row],[Transaction Type]]="Activation",Table1[[#This Row],[Credit Amount]],""))</f>
        <v/>
      </c>
      <c r="M1840">
        <f>IF(Table1[[#This Row],[Transaction Type]]="Maintenance",Table1[[#This Row],[Credit Amount]],"")</f>
        <v>-24.77</v>
      </c>
      <c r="N1840">
        <v>10105</v>
      </c>
      <c r="O1840" t="s">
        <v>2489</v>
      </c>
      <c r="P1840" t="s">
        <v>2594</v>
      </c>
      <c r="Q1840" t="s">
        <v>289</v>
      </c>
      <c r="R1840">
        <v>10105</v>
      </c>
      <c r="S1840" t="s">
        <v>2489</v>
      </c>
      <c r="T1840" t="s">
        <v>2594</v>
      </c>
      <c r="U1840" t="s">
        <v>289</v>
      </c>
      <c r="V1840" t="s">
        <v>132</v>
      </c>
      <c r="W1840">
        <v>100001876</v>
      </c>
      <c r="X1840">
        <v>8005550877</v>
      </c>
      <c r="Y1840" t="s">
        <v>2595</v>
      </c>
      <c r="Z1840" t="s">
        <v>3472</v>
      </c>
      <c r="AA1840" s="13">
        <v>-24.77</v>
      </c>
      <c r="AB1840" s="14">
        <v>42593</v>
      </c>
      <c r="AC1840" t="s">
        <v>36</v>
      </c>
    </row>
    <row r="1841" spans="1:29" x14ac:dyDescent="0.25">
      <c r="A1841" t="str">
        <f>CONCATENATE("Q",ROUNDUP(MONTH(Table1[[#This Row],[Month]])/3,0))</f>
        <v>Q3</v>
      </c>
      <c r="B1841" s="14">
        <f>EOMONTH(Table1[[#This Row],[Credit Date]],-1)+1</f>
        <v>42583</v>
      </c>
      <c r="C1841" t="str">
        <f>CONCATENATE(Table1[[#This Row],[Issuer Last Name]],", ",Table1[[#This Row],[Issuer First Name]])</f>
        <v>No. 105, Employee</v>
      </c>
      <c r="D1841" t="str">
        <f>CONCATENATE(Table1[[#This Row],[Approver Last Name]],", ",Table1[[#This Row],[Approver First Name]])</f>
        <v>No. 105, Employee</v>
      </c>
      <c r="E1841" t="str">
        <f>CONCATENATE(Table1[[#This Row],[Customer Last Name]],", ",Table1[[#This Row],[Customer First Name]])</f>
        <v>No. 12421, Client</v>
      </c>
      <c r="F1841" t="str">
        <f>IF(Table1[[#This Row],[Credit Amount]]&gt;-19.99,"Less than 19.99",IF(Table1[[#This Row],[Credit Amount]]=-20,"20",IF(Table1[[#This Row],[Credit Amount]]&gt;-49.98,"20.01-49.98",IF(Table1[[#This Row],[Credit Amount]]=-49.99,"49.99",IF(Table1[[#This Row],[Credit Amount]]=-50,"50",IF(Table1[[#This Row],[Credit Amount]]&lt;-50.01,"Greater than 50"))))))</f>
        <v>20.01-49.98</v>
      </c>
      <c r="G1841" t="str">
        <f>IF(Table1[[#This Row],[Transaction Type]]="Maintenance","Non-Sales","Sales")</f>
        <v>Non-Sales</v>
      </c>
      <c r="H1841" t="str">
        <f>IF(Table1[[#This Row],[Quarter]]="q2",1,"")</f>
        <v/>
      </c>
      <c r="I1841">
        <f>IF(Table1[[#This Row],[Quarter]]="q3",1,"")</f>
        <v>1</v>
      </c>
      <c r="J1841" t="str">
        <f>IF(Table1[[#This Row],[Quarter]]="Q2",Table1[[#This Row],[Credit Amount]],"")</f>
        <v/>
      </c>
      <c r="K1841">
        <f>IF(Table1[[#This Row],[Quarter]]="Q3",Table1[[#This Row],[Credit Amount]],"")</f>
        <v>-39.35</v>
      </c>
      <c r="L1841" t="str">
        <f>IF(Table1[[#This Row],[Transaction Type]]="Upgrade",Table1[[#This Row],[Credit Amount]],IF(Table1[[#This Row],[Transaction Type]]="Activation",Table1[[#This Row],[Credit Amount]],""))</f>
        <v/>
      </c>
      <c r="M1841">
        <f>IF(Table1[[#This Row],[Transaction Type]]="Maintenance",Table1[[#This Row],[Credit Amount]],"")</f>
        <v>-39.35</v>
      </c>
      <c r="N1841">
        <v>10105</v>
      </c>
      <c r="O1841" t="s">
        <v>2489</v>
      </c>
      <c r="P1841" t="s">
        <v>2594</v>
      </c>
      <c r="Q1841" t="s">
        <v>289</v>
      </c>
      <c r="R1841">
        <v>10105</v>
      </c>
      <c r="S1841" t="s">
        <v>2489</v>
      </c>
      <c r="T1841" t="s">
        <v>2594</v>
      </c>
      <c r="U1841" t="s">
        <v>289</v>
      </c>
      <c r="V1841" t="s">
        <v>132</v>
      </c>
      <c r="W1841">
        <v>100003420</v>
      </c>
      <c r="X1841">
        <v>8005552421</v>
      </c>
      <c r="Y1841" t="s">
        <v>2595</v>
      </c>
      <c r="Z1841" t="s">
        <v>5016</v>
      </c>
      <c r="AA1841" s="13">
        <v>-39.35</v>
      </c>
      <c r="AB1841" s="14">
        <v>42594</v>
      </c>
      <c r="AC1841" t="s">
        <v>36</v>
      </c>
    </row>
    <row r="1842" spans="1:29" x14ac:dyDescent="0.25">
      <c r="A1842" t="str">
        <f>CONCATENATE("Q",ROUNDUP(MONTH(Table1[[#This Row],[Month]])/3,0))</f>
        <v>Q3</v>
      </c>
      <c r="B1842" s="14">
        <f>EOMONTH(Table1[[#This Row],[Credit Date]],-1)+1</f>
        <v>42583</v>
      </c>
      <c r="C1842" t="str">
        <f>CONCATENATE(Table1[[#This Row],[Issuer Last Name]],", ",Table1[[#This Row],[Issuer First Name]])</f>
        <v>No. 105, Employee</v>
      </c>
      <c r="D1842" t="str">
        <f>CONCATENATE(Table1[[#This Row],[Approver Last Name]],", ",Table1[[#This Row],[Approver First Name]])</f>
        <v>No. 091, Employee</v>
      </c>
      <c r="E1842" t="str">
        <f>CONCATENATE(Table1[[#This Row],[Customer Last Name]],", ",Table1[[#This Row],[Customer First Name]])</f>
        <v>No. 11189, Client</v>
      </c>
      <c r="F18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42" t="str">
        <f>IF(Table1[[#This Row],[Transaction Type]]="Maintenance","Non-Sales","Sales")</f>
        <v>Non-Sales</v>
      </c>
      <c r="H1842" t="str">
        <f>IF(Table1[[#This Row],[Quarter]]="q2",1,"")</f>
        <v/>
      </c>
      <c r="I1842">
        <f>IF(Table1[[#This Row],[Quarter]]="q3",1,"")</f>
        <v>1</v>
      </c>
      <c r="J1842" t="str">
        <f>IF(Table1[[#This Row],[Quarter]]="Q2",Table1[[#This Row],[Credit Amount]],"")</f>
        <v/>
      </c>
      <c r="K1842">
        <f>IF(Table1[[#This Row],[Quarter]]="Q3",Table1[[#This Row],[Credit Amount]],"")</f>
        <v>-97.81</v>
      </c>
      <c r="L1842" t="str">
        <f>IF(Table1[[#This Row],[Transaction Type]]="Upgrade",Table1[[#This Row],[Credit Amount]],IF(Table1[[#This Row],[Transaction Type]]="Activation",Table1[[#This Row],[Credit Amount]],""))</f>
        <v/>
      </c>
      <c r="M1842">
        <f>IF(Table1[[#This Row],[Transaction Type]]="Maintenance",Table1[[#This Row],[Credit Amount]],"")</f>
        <v>-97.81</v>
      </c>
      <c r="N1842">
        <v>10105</v>
      </c>
      <c r="O1842" t="s">
        <v>2489</v>
      </c>
      <c r="P1842" t="s">
        <v>2594</v>
      </c>
      <c r="Q1842" t="s">
        <v>289</v>
      </c>
      <c r="R1842">
        <v>10091</v>
      </c>
      <c r="S1842" t="s">
        <v>2489</v>
      </c>
      <c r="T1842" t="s">
        <v>2580</v>
      </c>
      <c r="U1842" t="s">
        <v>290</v>
      </c>
      <c r="V1842" t="s">
        <v>132</v>
      </c>
      <c r="W1842">
        <v>100002188</v>
      </c>
      <c r="X1842">
        <v>8005551189</v>
      </c>
      <c r="Y1842" t="s">
        <v>2595</v>
      </c>
      <c r="Z1842" t="s">
        <v>3784</v>
      </c>
      <c r="AA1842" s="13">
        <v>-97.81</v>
      </c>
      <c r="AB1842" s="14">
        <v>42595</v>
      </c>
      <c r="AC1842" t="s">
        <v>36</v>
      </c>
    </row>
    <row r="1843" spans="1:29" x14ac:dyDescent="0.25">
      <c r="A1843" t="str">
        <f>CONCATENATE("Q",ROUNDUP(MONTH(Table1[[#This Row],[Month]])/3,0))</f>
        <v>Q3</v>
      </c>
      <c r="B1843" s="14">
        <f>EOMONTH(Table1[[#This Row],[Credit Date]],-1)+1</f>
        <v>42583</v>
      </c>
      <c r="C1843" t="str">
        <f>CONCATENATE(Table1[[#This Row],[Issuer Last Name]],", ",Table1[[#This Row],[Issuer First Name]])</f>
        <v>No. 105, Employee</v>
      </c>
      <c r="D1843" t="str">
        <f>CONCATENATE(Table1[[#This Row],[Approver Last Name]],", ",Table1[[#This Row],[Approver First Name]])</f>
        <v>No. 105, Employee</v>
      </c>
      <c r="E1843" t="str">
        <f>CONCATENATE(Table1[[#This Row],[Customer Last Name]],", ",Table1[[#This Row],[Customer First Name]])</f>
        <v>No. 14027, Client</v>
      </c>
      <c r="F1843" t="str">
        <f>IF(Table1[[#This Row],[Credit Amount]]&gt;-19.99,"Less than 19.99",IF(Table1[[#This Row],[Credit Amount]]=-20,"20",IF(Table1[[#This Row],[Credit Amount]]&gt;-49.98,"20.01-49.98",IF(Table1[[#This Row],[Credit Amount]]=-49.99,"49.99",IF(Table1[[#This Row],[Credit Amount]]=-50,"50",IF(Table1[[#This Row],[Credit Amount]]&lt;-50.01,"Greater than 50"))))))</f>
        <v>Less than 19.99</v>
      </c>
      <c r="G1843" t="str">
        <f>IF(Table1[[#This Row],[Transaction Type]]="Maintenance","Non-Sales","Sales")</f>
        <v>Non-Sales</v>
      </c>
      <c r="H1843" t="str">
        <f>IF(Table1[[#This Row],[Quarter]]="q2",1,"")</f>
        <v/>
      </c>
      <c r="I1843">
        <f>IF(Table1[[#This Row],[Quarter]]="q3",1,"")</f>
        <v>1</v>
      </c>
      <c r="J1843" t="str">
        <f>IF(Table1[[#This Row],[Quarter]]="Q2",Table1[[#This Row],[Credit Amount]],"")</f>
        <v/>
      </c>
      <c r="K1843">
        <f>IF(Table1[[#This Row],[Quarter]]="Q3",Table1[[#This Row],[Credit Amount]],"")</f>
        <v>-17.75</v>
      </c>
      <c r="L1843" t="str">
        <f>IF(Table1[[#This Row],[Transaction Type]]="Upgrade",Table1[[#This Row],[Credit Amount]],IF(Table1[[#This Row],[Transaction Type]]="Activation",Table1[[#This Row],[Credit Amount]],""))</f>
        <v/>
      </c>
      <c r="M1843">
        <f>IF(Table1[[#This Row],[Transaction Type]]="Maintenance",Table1[[#This Row],[Credit Amount]],"")</f>
        <v>-17.75</v>
      </c>
      <c r="N1843">
        <v>10105</v>
      </c>
      <c r="O1843" t="s">
        <v>2489</v>
      </c>
      <c r="P1843" t="s">
        <v>2594</v>
      </c>
      <c r="Q1843" t="s">
        <v>289</v>
      </c>
      <c r="R1843">
        <v>10105</v>
      </c>
      <c r="S1843" t="s">
        <v>2489</v>
      </c>
      <c r="T1843" t="s">
        <v>2594</v>
      </c>
      <c r="U1843" t="s">
        <v>289</v>
      </c>
      <c r="V1843" t="s">
        <v>132</v>
      </c>
      <c r="W1843">
        <v>100005026</v>
      </c>
      <c r="X1843">
        <v>8005554027</v>
      </c>
      <c r="Y1843" t="s">
        <v>2595</v>
      </c>
      <c r="Z1843" t="s">
        <v>6615</v>
      </c>
      <c r="AA1843" s="13">
        <v>-17.75</v>
      </c>
      <c r="AB1843" s="14">
        <v>42598</v>
      </c>
      <c r="AC1843" t="s">
        <v>36</v>
      </c>
    </row>
    <row r="1844" spans="1:29" x14ac:dyDescent="0.25">
      <c r="A1844" t="str">
        <f>CONCATENATE("Q",ROUNDUP(MONTH(Table1[[#This Row],[Month]])/3,0))</f>
        <v>Q3</v>
      </c>
      <c r="B1844" s="14">
        <f>EOMONTH(Table1[[#This Row],[Credit Date]],-1)+1</f>
        <v>42583</v>
      </c>
      <c r="C1844" t="str">
        <f>CONCATENATE(Table1[[#This Row],[Issuer Last Name]],", ",Table1[[#This Row],[Issuer First Name]])</f>
        <v>No. 105, Employee</v>
      </c>
      <c r="D1844" t="str">
        <f>CONCATENATE(Table1[[#This Row],[Approver Last Name]],", ",Table1[[#This Row],[Approver First Name]])</f>
        <v>No. 105, Employee</v>
      </c>
      <c r="E1844" t="str">
        <f>CONCATENATE(Table1[[#This Row],[Customer Last Name]],", ",Table1[[#This Row],[Customer First Name]])</f>
        <v>No. 13981, Client</v>
      </c>
      <c r="F1844" t="str">
        <f>IF(Table1[[#This Row],[Credit Amount]]&gt;-19.99,"Less than 19.99",IF(Table1[[#This Row],[Credit Amount]]=-20,"20",IF(Table1[[#This Row],[Credit Amount]]&gt;-49.98,"20.01-49.98",IF(Table1[[#This Row],[Credit Amount]]=-49.99,"49.99",IF(Table1[[#This Row],[Credit Amount]]=-50,"50",IF(Table1[[#This Row],[Credit Amount]]&lt;-50.01,"Greater than 50"))))))</f>
        <v>20.01-49.98</v>
      </c>
      <c r="G1844" t="str">
        <f>IF(Table1[[#This Row],[Transaction Type]]="Maintenance","Non-Sales","Sales")</f>
        <v>Non-Sales</v>
      </c>
      <c r="H1844" t="str">
        <f>IF(Table1[[#This Row],[Quarter]]="q2",1,"")</f>
        <v/>
      </c>
      <c r="I1844">
        <f>IF(Table1[[#This Row],[Quarter]]="q3",1,"")</f>
        <v>1</v>
      </c>
      <c r="J1844" t="str">
        <f>IF(Table1[[#This Row],[Quarter]]="Q2",Table1[[#This Row],[Credit Amount]],"")</f>
        <v/>
      </c>
      <c r="K1844">
        <f>IF(Table1[[#This Row],[Quarter]]="Q3",Table1[[#This Row],[Credit Amount]],"")</f>
        <v>-33.49</v>
      </c>
      <c r="L1844" t="str">
        <f>IF(Table1[[#This Row],[Transaction Type]]="Upgrade",Table1[[#This Row],[Credit Amount]],IF(Table1[[#This Row],[Transaction Type]]="Activation",Table1[[#This Row],[Credit Amount]],""))</f>
        <v/>
      </c>
      <c r="M1844">
        <f>IF(Table1[[#This Row],[Transaction Type]]="Maintenance",Table1[[#This Row],[Credit Amount]],"")</f>
        <v>-33.49</v>
      </c>
      <c r="N1844">
        <v>10105</v>
      </c>
      <c r="O1844" t="s">
        <v>2489</v>
      </c>
      <c r="P1844" t="s">
        <v>2594</v>
      </c>
      <c r="Q1844" t="s">
        <v>289</v>
      </c>
      <c r="R1844">
        <v>10105</v>
      </c>
      <c r="S1844" t="s">
        <v>2489</v>
      </c>
      <c r="T1844" t="s">
        <v>2594</v>
      </c>
      <c r="U1844" t="s">
        <v>289</v>
      </c>
      <c r="V1844" t="s">
        <v>132</v>
      </c>
      <c r="W1844">
        <v>100004980</v>
      </c>
      <c r="X1844">
        <v>8005553981</v>
      </c>
      <c r="Y1844" t="s">
        <v>2595</v>
      </c>
      <c r="Z1844" t="s">
        <v>6569</v>
      </c>
      <c r="AA1844" s="13">
        <v>-33.49</v>
      </c>
      <c r="AB1844" s="14">
        <v>42599</v>
      </c>
      <c r="AC1844" t="s">
        <v>36</v>
      </c>
    </row>
    <row r="1845" spans="1:29" x14ac:dyDescent="0.25">
      <c r="A1845" t="str">
        <f>CONCATENATE("Q",ROUNDUP(MONTH(Table1[[#This Row],[Month]])/3,0))</f>
        <v>Q3</v>
      </c>
      <c r="B1845" s="14">
        <f>EOMONTH(Table1[[#This Row],[Credit Date]],-1)+1</f>
        <v>42583</v>
      </c>
      <c r="C1845" t="str">
        <f>CONCATENATE(Table1[[#This Row],[Issuer Last Name]],", ",Table1[[#This Row],[Issuer First Name]])</f>
        <v>No. 105, Employee</v>
      </c>
      <c r="D1845" t="str">
        <f>CONCATENATE(Table1[[#This Row],[Approver Last Name]],", ",Table1[[#This Row],[Approver First Name]])</f>
        <v>No. 105, Employee</v>
      </c>
      <c r="E1845" t="str">
        <f>CONCATENATE(Table1[[#This Row],[Customer Last Name]],", ",Table1[[#This Row],[Customer First Name]])</f>
        <v>No. 10885, Client</v>
      </c>
      <c r="F1845" t="str">
        <f>IF(Table1[[#This Row],[Credit Amount]]&gt;-19.99,"Less than 19.99",IF(Table1[[#This Row],[Credit Amount]]=-20,"20",IF(Table1[[#This Row],[Credit Amount]]&gt;-49.98,"20.01-49.98",IF(Table1[[#This Row],[Credit Amount]]=-49.99,"49.99",IF(Table1[[#This Row],[Credit Amount]]=-50,"50",IF(Table1[[#This Row],[Credit Amount]]&lt;-50.01,"Greater than 50"))))))</f>
        <v>20.01-49.98</v>
      </c>
      <c r="G1845" t="str">
        <f>IF(Table1[[#This Row],[Transaction Type]]="Maintenance","Non-Sales","Sales")</f>
        <v>Non-Sales</v>
      </c>
      <c r="H1845" t="str">
        <f>IF(Table1[[#This Row],[Quarter]]="q2",1,"")</f>
        <v/>
      </c>
      <c r="I1845">
        <f>IF(Table1[[#This Row],[Quarter]]="q3",1,"")</f>
        <v>1</v>
      </c>
      <c r="J1845" t="str">
        <f>IF(Table1[[#This Row],[Quarter]]="Q2",Table1[[#This Row],[Credit Amount]],"")</f>
        <v/>
      </c>
      <c r="K1845">
        <f>IF(Table1[[#This Row],[Quarter]]="Q3",Table1[[#This Row],[Credit Amount]],"")</f>
        <v>-34.85</v>
      </c>
      <c r="L1845" t="str">
        <f>IF(Table1[[#This Row],[Transaction Type]]="Upgrade",Table1[[#This Row],[Credit Amount]],IF(Table1[[#This Row],[Transaction Type]]="Activation",Table1[[#This Row],[Credit Amount]],""))</f>
        <v/>
      </c>
      <c r="M1845">
        <f>IF(Table1[[#This Row],[Transaction Type]]="Maintenance",Table1[[#This Row],[Credit Amount]],"")</f>
        <v>-34.85</v>
      </c>
      <c r="N1845">
        <v>10105</v>
      </c>
      <c r="O1845" t="s">
        <v>2489</v>
      </c>
      <c r="P1845" t="s">
        <v>2594</v>
      </c>
      <c r="Q1845" t="s">
        <v>289</v>
      </c>
      <c r="R1845">
        <v>10105</v>
      </c>
      <c r="S1845" t="s">
        <v>2489</v>
      </c>
      <c r="T1845" t="s">
        <v>2594</v>
      </c>
      <c r="U1845" t="s">
        <v>289</v>
      </c>
      <c r="V1845" t="s">
        <v>132</v>
      </c>
      <c r="W1845">
        <v>100001884</v>
      </c>
      <c r="X1845">
        <v>8005550885</v>
      </c>
      <c r="Y1845" t="s">
        <v>2595</v>
      </c>
      <c r="Z1845" t="s">
        <v>3480</v>
      </c>
      <c r="AA1845" s="13">
        <v>-34.85</v>
      </c>
      <c r="AB1845" s="14">
        <v>42604</v>
      </c>
      <c r="AC1845" t="s">
        <v>36</v>
      </c>
    </row>
    <row r="1846" spans="1:29" x14ac:dyDescent="0.25">
      <c r="A1846" t="str">
        <f>CONCATENATE("Q",ROUNDUP(MONTH(Table1[[#This Row],[Month]])/3,0))</f>
        <v>Q3</v>
      </c>
      <c r="B1846" s="14">
        <f>EOMONTH(Table1[[#This Row],[Credit Date]],-1)+1</f>
        <v>42583</v>
      </c>
      <c r="C1846" t="str">
        <f>CONCATENATE(Table1[[#This Row],[Issuer Last Name]],", ",Table1[[#This Row],[Issuer First Name]])</f>
        <v>No. 105, Employee</v>
      </c>
      <c r="D1846" t="str">
        <f>CONCATENATE(Table1[[#This Row],[Approver Last Name]],", ",Table1[[#This Row],[Approver First Name]])</f>
        <v>No. 105, Employee</v>
      </c>
      <c r="E1846" t="str">
        <f>CONCATENATE(Table1[[#This Row],[Customer Last Name]],", ",Table1[[#This Row],[Customer First Name]])</f>
        <v>No. 12959, Client</v>
      </c>
      <c r="F1846" t="str">
        <f>IF(Table1[[#This Row],[Credit Amount]]&gt;-19.99,"Less than 19.99",IF(Table1[[#This Row],[Credit Amount]]=-20,"20",IF(Table1[[#This Row],[Credit Amount]]&gt;-49.98,"20.01-49.98",IF(Table1[[#This Row],[Credit Amount]]=-49.99,"49.99",IF(Table1[[#This Row],[Credit Amount]]=-50,"50",IF(Table1[[#This Row],[Credit Amount]]&lt;-50.01,"Greater than 50"))))))</f>
        <v>20.01-49.98</v>
      </c>
      <c r="G1846" t="str">
        <f>IF(Table1[[#This Row],[Transaction Type]]="Maintenance","Non-Sales","Sales")</f>
        <v>Non-Sales</v>
      </c>
      <c r="H1846" t="str">
        <f>IF(Table1[[#This Row],[Quarter]]="q2",1,"")</f>
        <v/>
      </c>
      <c r="I1846">
        <f>IF(Table1[[#This Row],[Quarter]]="q3",1,"")</f>
        <v>1</v>
      </c>
      <c r="J1846" t="str">
        <f>IF(Table1[[#This Row],[Quarter]]="Q2",Table1[[#This Row],[Credit Amount]],"")</f>
        <v/>
      </c>
      <c r="K1846">
        <f>IF(Table1[[#This Row],[Quarter]]="Q3",Table1[[#This Row],[Credit Amount]],"")</f>
        <v>-42.11</v>
      </c>
      <c r="L1846" t="str">
        <f>IF(Table1[[#This Row],[Transaction Type]]="Upgrade",Table1[[#This Row],[Credit Amount]],IF(Table1[[#This Row],[Transaction Type]]="Activation",Table1[[#This Row],[Credit Amount]],""))</f>
        <v/>
      </c>
      <c r="M1846">
        <f>IF(Table1[[#This Row],[Transaction Type]]="Maintenance",Table1[[#This Row],[Credit Amount]],"")</f>
        <v>-42.11</v>
      </c>
      <c r="N1846">
        <v>10105</v>
      </c>
      <c r="O1846" t="s">
        <v>2489</v>
      </c>
      <c r="P1846" t="s">
        <v>2594</v>
      </c>
      <c r="Q1846" t="s">
        <v>289</v>
      </c>
      <c r="R1846">
        <v>10105</v>
      </c>
      <c r="S1846" t="s">
        <v>2489</v>
      </c>
      <c r="T1846" t="s">
        <v>2594</v>
      </c>
      <c r="U1846" t="s">
        <v>289</v>
      </c>
      <c r="V1846" t="s">
        <v>132</v>
      </c>
      <c r="W1846">
        <v>100003958</v>
      </c>
      <c r="X1846">
        <v>8005552959</v>
      </c>
      <c r="Y1846" t="s">
        <v>2595</v>
      </c>
      <c r="Z1846" t="s">
        <v>5548</v>
      </c>
      <c r="AA1846" s="13">
        <v>-42.11</v>
      </c>
      <c r="AB1846" s="14">
        <v>42605</v>
      </c>
      <c r="AC1846" t="s">
        <v>36</v>
      </c>
    </row>
    <row r="1847" spans="1:29" x14ac:dyDescent="0.25">
      <c r="A1847" t="str">
        <f>CONCATENATE("Q",ROUNDUP(MONTH(Table1[[#This Row],[Month]])/3,0))</f>
        <v>Q3</v>
      </c>
      <c r="B1847" s="14">
        <f>EOMONTH(Table1[[#This Row],[Credit Date]],-1)+1</f>
        <v>42583</v>
      </c>
      <c r="C1847" t="str">
        <f>CONCATENATE(Table1[[#This Row],[Issuer Last Name]],", ",Table1[[#This Row],[Issuer First Name]])</f>
        <v>No. 105, Employee</v>
      </c>
      <c r="D1847" t="str">
        <f>CONCATENATE(Table1[[#This Row],[Approver Last Name]],", ",Table1[[#This Row],[Approver First Name]])</f>
        <v>No. 105, Employee</v>
      </c>
      <c r="E1847" t="str">
        <f>CONCATENATE(Table1[[#This Row],[Customer Last Name]],", ",Table1[[#This Row],[Customer First Name]])</f>
        <v>No. 10519, Client</v>
      </c>
      <c r="F1847" t="str">
        <f>IF(Table1[[#This Row],[Credit Amount]]&gt;-19.99,"Less than 19.99",IF(Table1[[#This Row],[Credit Amount]]=-20,"20",IF(Table1[[#This Row],[Credit Amount]]&gt;-49.98,"20.01-49.98",IF(Table1[[#This Row],[Credit Amount]]=-49.99,"49.99",IF(Table1[[#This Row],[Credit Amount]]=-50,"50",IF(Table1[[#This Row],[Credit Amount]]&lt;-50.01,"Greater than 50"))))))</f>
        <v>20.01-49.98</v>
      </c>
      <c r="G1847" t="str">
        <f>IF(Table1[[#This Row],[Transaction Type]]="Maintenance","Non-Sales","Sales")</f>
        <v>Non-Sales</v>
      </c>
      <c r="H1847" t="str">
        <f>IF(Table1[[#This Row],[Quarter]]="q2",1,"")</f>
        <v/>
      </c>
      <c r="I1847">
        <f>IF(Table1[[#This Row],[Quarter]]="q3",1,"")</f>
        <v>1</v>
      </c>
      <c r="J1847" t="str">
        <f>IF(Table1[[#This Row],[Quarter]]="Q2",Table1[[#This Row],[Credit Amount]],"")</f>
        <v/>
      </c>
      <c r="K1847">
        <f>IF(Table1[[#This Row],[Quarter]]="Q3",Table1[[#This Row],[Credit Amount]],"")</f>
        <v>-48.18</v>
      </c>
      <c r="L1847" t="str">
        <f>IF(Table1[[#This Row],[Transaction Type]]="Upgrade",Table1[[#This Row],[Credit Amount]],IF(Table1[[#This Row],[Transaction Type]]="Activation",Table1[[#This Row],[Credit Amount]],""))</f>
        <v/>
      </c>
      <c r="M1847">
        <f>IF(Table1[[#This Row],[Transaction Type]]="Maintenance",Table1[[#This Row],[Credit Amount]],"")</f>
        <v>-48.18</v>
      </c>
      <c r="N1847">
        <v>10105</v>
      </c>
      <c r="O1847" t="s">
        <v>2489</v>
      </c>
      <c r="P1847" t="s">
        <v>2594</v>
      </c>
      <c r="Q1847" t="s">
        <v>289</v>
      </c>
      <c r="R1847">
        <v>10105</v>
      </c>
      <c r="S1847" t="s">
        <v>2489</v>
      </c>
      <c r="T1847" t="s">
        <v>2594</v>
      </c>
      <c r="U1847" t="s">
        <v>289</v>
      </c>
      <c r="V1847" t="s">
        <v>132</v>
      </c>
      <c r="W1847">
        <v>100001518</v>
      </c>
      <c r="X1847">
        <v>8005550519</v>
      </c>
      <c r="Y1847" t="s">
        <v>2595</v>
      </c>
      <c r="Z1847" t="s">
        <v>3114</v>
      </c>
      <c r="AA1847" s="13">
        <v>-48.18</v>
      </c>
      <c r="AB1847" s="14">
        <v>42605</v>
      </c>
      <c r="AC1847" t="s">
        <v>36</v>
      </c>
    </row>
    <row r="1848" spans="1:29" x14ac:dyDescent="0.25">
      <c r="A1848" t="str">
        <f>CONCATENATE("Q",ROUNDUP(MONTH(Table1[[#This Row],[Month]])/3,0))</f>
        <v>Q3</v>
      </c>
      <c r="B1848" s="14">
        <f>EOMONTH(Table1[[#This Row],[Credit Date]],-1)+1</f>
        <v>42583</v>
      </c>
      <c r="C1848" t="str">
        <f>CONCATENATE(Table1[[#This Row],[Issuer Last Name]],", ",Table1[[#This Row],[Issuer First Name]])</f>
        <v>No. 105, Employee</v>
      </c>
      <c r="D1848" t="str">
        <f>CONCATENATE(Table1[[#This Row],[Approver Last Name]],", ",Table1[[#This Row],[Approver First Name]])</f>
        <v>No. 091, Employee</v>
      </c>
      <c r="E1848" t="str">
        <f>CONCATENATE(Table1[[#This Row],[Customer Last Name]],", ",Table1[[#This Row],[Customer First Name]])</f>
        <v>No. 10627, Client</v>
      </c>
      <c r="F18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48" t="str">
        <f>IF(Table1[[#This Row],[Transaction Type]]="Maintenance","Non-Sales","Sales")</f>
        <v>Sales</v>
      </c>
      <c r="H1848" t="str">
        <f>IF(Table1[[#This Row],[Quarter]]="q2",1,"")</f>
        <v/>
      </c>
      <c r="I1848">
        <f>IF(Table1[[#This Row],[Quarter]]="q3",1,"")</f>
        <v>1</v>
      </c>
      <c r="J1848" t="str">
        <f>IF(Table1[[#This Row],[Quarter]]="Q2",Table1[[#This Row],[Credit Amount]],"")</f>
        <v/>
      </c>
      <c r="K1848">
        <f>IF(Table1[[#This Row],[Quarter]]="Q3",Table1[[#This Row],[Credit Amount]],"")</f>
        <v>-80.569999999999993</v>
      </c>
      <c r="L1848">
        <f>IF(Table1[[#This Row],[Transaction Type]]="Upgrade",Table1[[#This Row],[Credit Amount]],IF(Table1[[#This Row],[Transaction Type]]="Activation",Table1[[#This Row],[Credit Amount]],""))</f>
        <v>-80.569999999999993</v>
      </c>
      <c r="M1848" t="str">
        <f>IF(Table1[[#This Row],[Transaction Type]]="Maintenance",Table1[[#This Row],[Credit Amount]],"")</f>
        <v/>
      </c>
      <c r="N1848">
        <v>10105</v>
      </c>
      <c r="O1848" t="s">
        <v>2489</v>
      </c>
      <c r="P1848" t="s">
        <v>2594</v>
      </c>
      <c r="Q1848" t="s">
        <v>289</v>
      </c>
      <c r="R1848">
        <v>10091</v>
      </c>
      <c r="S1848" t="s">
        <v>2489</v>
      </c>
      <c r="T1848" t="s">
        <v>2580</v>
      </c>
      <c r="U1848" t="s">
        <v>290</v>
      </c>
      <c r="V1848" t="s">
        <v>132</v>
      </c>
      <c r="W1848">
        <v>100001626</v>
      </c>
      <c r="X1848">
        <v>8005550627</v>
      </c>
      <c r="Y1848" t="s">
        <v>2595</v>
      </c>
      <c r="Z1848" t="s">
        <v>3222</v>
      </c>
      <c r="AA1848" s="13">
        <v>-80.569999999999993</v>
      </c>
      <c r="AB1848" s="14">
        <v>42606</v>
      </c>
      <c r="AC1848" t="s">
        <v>37</v>
      </c>
    </row>
    <row r="1849" spans="1:29" x14ac:dyDescent="0.25">
      <c r="A1849" t="str">
        <f>CONCATENATE("Q",ROUNDUP(MONTH(Table1[[#This Row],[Month]])/3,0))</f>
        <v>Q3</v>
      </c>
      <c r="B1849" s="14">
        <f>EOMONTH(Table1[[#This Row],[Credit Date]],-1)+1</f>
        <v>42583</v>
      </c>
      <c r="C1849" t="str">
        <f>CONCATENATE(Table1[[#This Row],[Issuer Last Name]],", ",Table1[[#This Row],[Issuer First Name]])</f>
        <v>No. 105, Employee</v>
      </c>
      <c r="D1849" t="str">
        <f>CONCATENATE(Table1[[#This Row],[Approver Last Name]],", ",Table1[[#This Row],[Approver First Name]])</f>
        <v>No. 091, Employee</v>
      </c>
      <c r="E1849" t="str">
        <f>CONCATENATE(Table1[[#This Row],[Customer Last Name]],", ",Table1[[#This Row],[Customer First Name]])</f>
        <v>No. 11658, Client</v>
      </c>
      <c r="F18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49" t="str">
        <f>IF(Table1[[#This Row],[Transaction Type]]="Maintenance","Non-Sales","Sales")</f>
        <v>Sales</v>
      </c>
      <c r="H1849" t="str">
        <f>IF(Table1[[#This Row],[Quarter]]="q2",1,"")</f>
        <v/>
      </c>
      <c r="I1849">
        <f>IF(Table1[[#This Row],[Quarter]]="q3",1,"")</f>
        <v>1</v>
      </c>
      <c r="J1849" t="str">
        <f>IF(Table1[[#This Row],[Quarter]]="Q2",Table1[[#This Row],[Credit Amount]],"")</f>
        <v/>
      </c>
      <c r="K1849">
        <f>IF(Table1[[#This Row],[Quarter]]="Q3",Table1[[#This Row],[Credit Amount]],"")</f>
        <v>-55.1</v>
      </c>
      <c r="L1849">
        <f>IF(Table1[[#This Row],[Transaction Type]]="Upgrade",Table1[[#This Row],[Credit Amount]],IF(Table1[[#This Row],[Transaction Type]]="Activation",Table1[[#This Row],[Credit Amount]],""))</f>
        <v>-55.1</v>
      </c>
      <c r="M1849" t="str">
        <f>IF(Table1[[#This Row],[Transaction Type]]="Maintenance",Table1[[#This Row],[Credit Amount]],"")</f>
        <v/>
      </c>
      <c r="N1849">
        <v>10105</v>
      </c>
      <c r="O1849" t="s">
        <v>2489</v>
      </c>
      <c r="P1849" t="s">
        <v>2594</v>
      </c>
      <c r="Q1849" t="s">
        <v>289</v>
      </c>
      <c r="R1849">
        <v>10091</v>
      </c>
      <c r="S1849" t="s">
        <v>2489</v>
      </c>
      <c r="T1849" t="s">
        <v>2580</v>
      </c>
      <c r="U1849" t="s">
        <v>290</v>
      </c>
      <c r="V1849" t="s">
        <v>132</v>
      </c>
      <c r="W1849">
        <v>100002657</v>
      </c>
      <c r="X1849">
        <v>8005551658</v>
      </c>
      <c r="Y1849" t="s">
        <v>2595</v>
      </c>
      <c r="Z1849" t="s">
        <v>4253</v>
      </c>
      <c r="AA1849" s="13">
        <v>-55.1</v>
      </c>
      <c r="AB1849" s="14">
        <v>42607</v>
      </c>
      <c r="AC1849" t="s">
        <v>35</v>
      </c>
    </row>
    <row r="1850" spans="1:29" x14ac:dyDescent="0.25">
      <c r="A1850" t="str">
        <f>CONCATENATE("Q",ROUNDUP(MONTH(Table1[[#This Row],[Month]])/3,0))</f>
        <v>Q3</v>
      </c>
      <c r="B1850" s="14">
        <f>EOMONTH(Table1[[#This Row],[Credit Date]],-1)+1</f>
        <v>42583</v>
      </c>
      <c r="C1850" t="str">
        <f>CONCATENATE(Table1[[#This Row],[Issuer Last Name]],", ",Table1[[#This Row],[Issuer First Name]])</f>
        <v>No. 105, Employee</v>
      </c>
      <c r="D1850" t="str">
        <f>CONCATENATE(Table1[[#This Row],[Approver Last Name]],", ",Table1[[#This Row],[Approver First Name]])</f>
        <v>No. 105, Employee</v>
      </c>
      <c r="E1850" t="str">
        <f>CONCATENATE(Table1[[#This Row],[Customer Last Name]],", ",Table1[[#This Row],[Customer First Name]])</f>
        <v>No. 10995, Client</v>
      </c>
      <c r="F1850" t="str">
        <f>IF(Table1[[#This Row],[Credit Amount]]&gt;-19.99,"Less than 19.99",IF(Table1[[#This Row],[Credit Amount]]=-20,"20",IF(Table1[[#This Row],[Credit Amount]]&gt;-49.98,"20.01-49.98",IF(Table1[[#This Row],[Credit Amount]]=-49.99,"49.99",IF(Table1[[#This Row],[Credit Amount]]=-50,"50",IF(Table1[[#This Row],[Credit Amount]]&lt;-50.01,"Greater than 50"))))))</f>
        <v>20.01-49.98</v>
      </c>
      <c r="G1850" t="str">
        <f>IF(Table1[[#This Row],[Transaction Type]]="Maintenance","Non-Sales","Sales")</f>
        <v>Non-Sales</v>
      </c>
      <c r="H1850" t="str">
        <f>IF(Table1[[#This Row],[Quarter]]="q2",1,"")</f>
        <v/>
      </c>
      <c r="I1850">
        <f>IF(Table1[[#This Row],[Quarter]]="q3",1,"")</f>
        <v>1</v>
      </c>
      <c r="J1850" t="str">
        <f>IF(Table1[[#This Row],[Quarter]]="Q2",Table1[[#This Row],[Credit Amount]],"")</f>
        <v/>
      </c>
      <c r="K1850">
        <f>IF(Table1[[#This Row],[Quarter]]="Q3",Table1[[#This Row],[Credit Amount]],"")</f>
        <v>-31.71</v>
      </c>
      <c r="L1850" t="str">
        <f>IF(Table1[[#This Row],[Transaction Type]]="Upgrade",Table1[[#This Row],[Credit Amount]],IF(Table1[[#This Row],[Transaction Type]]="Activation",Table1[[#This Row],[Credit Amount]],""))</f>
        <v/>
      </c>
      <c r="M1850">
        <f>IF(Table1[[#This Row],[Transaction Type]]="Maintenance",Table1[[#This Row],[Credit Amount]],"")</f>
        <v>-31.71</v>
      </c>
      <c r="N1850">
        <v>10105</v>
      </c>
      <c r="O1850" t="s">
        <v>2489</v>
      </c>
      <c r="P1850" t="s">
        <v>2594</v>
      </c>
      <c r="Q1850" t="s">
        <v>289</v>
      </c>
      <c r="R1850">
        <v>10105</v>
      </c>
      <c r="S1850" t="s">
        <v>2489</v>
      </c>
      <c r="T1850" t="s">
        <v>2594</v>
      </c>
      <c r="U1850" t="s">
        <v>289</v>
      </c>
      <c r="V1850" t="s">
        <v>132</v>
      </c>
      <c r="W1850">
        <v>100001994</v>
      </c>
      <c r="X1850">
        <v>8005550995</v>
      </c>
      <c r="Y1850" t="s">
        <v>2595</v>
      </c>
      <c r="Z1850" t="s">
        <v>3590</v>
      </c>
      <c r="AA1850" s="13">
        <v>-31.71</v>
      </c>
      <c r="AB1850" s="14">
        <v>42608</v>
      </c>
      <c r="AC1850" t="s">
        <v>36</v>
      </c>
    </row>
    <row r="1851" spans="1:29" x14ac:dyDescent="0.25">
      <c r="A1851" t="str">
        <f>CONCATENATE("Q",ROUNDUP(MONTH(Table1[[#This Row],[Month]])/3,0))</f>
        <v>Q3</v>
      </c>
      <c r="B1851" s="14">
        <f>EOMONTH(Table1[[#This Row],[Credit Date]],-1)+1</f>
        <v>42583</v>
      </c>
      <c r="C1851" t="str">
        <f>CONCATENATE(Table1[[#This Row],[Issuer Last Name]],", ",Table1[[#This Row],[Issuer First Name]])</f>
        <v>No. 105, Employee</v>
      </c>
      <c r="D1851" t="str">
        <f>CONCATENATE(Table1[[#This Row],[Approver Last Name]],", ",Table1[[#This Row],[Approver First Name]])</f>
        <v>No. 091, Employee</v>
      </c>
      <c r="E1851" t="str">
        <f>CONCATENATE(Table1[[#This Row],[Customer Last Name]],", ",Table1[[#This Row],[Customer First Name]])</f>
        <v>No. 12096, Client</v>
      </c>
      <c r="F18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51" t="str">
        <f>IF(Table1[[#This Row],[Transaction Type]]="Maintenance","Non-Sales","Sales")</f>
        <v>Non-Sales</v>
      </c>
      <c r="H1851" t="str">
        <f>IF(Table1[[#This Row],[Quarter]]="q2",1,"")</f>
        <v/>
      </c>
      <c r="I1851">
        <f>IF(Table1[[#This Row],[Quarter]]="q3",1,"")</f>
        <v>1</v>
      </c>
      <c r="J1851" t="str">
        <f>IF(Table1[[#This Row],[Quarter]]="Q2",Table1[[#This Row],[Credit Amount]],"")</f>
        <v/>
      </c>
      <c r="K1851">
        <f>IF(Table1[[#This Row],[Quarter]]="Q3",Table1[[#This Row],[Credit Amount]],"")</f>
        <v>-86.34</v>
      </c>
      <c r="L1851" t="str">
        <f>IF(Table1[[#This Row],[Transaction Type]]="Upgrade",Table1[[#This Row],[Credit Amount]],IF(Table1[[#This Row],[Transaction Type]]="Activation",Table1[[#This Row],[Credit Amount]],""))</f>
        <v/>
      </c>
      <c r="M1851">
        <f>IF(Table1[[#This Row],[Transaction Type]]="Maintenance",Table1[[#This Row],[Credit Amount]],"")</f>
        <v>-86.34</v>
      </c>
      <c r="N1851">
        <v>10105</v>
      </c>
      <c r="O1851" t="s">
        <v>2489</v>
      </c>
      <c r="P1851" t="s">
        <v>2594</v>
      </c>
      <c r="Q1851" t="s">
        <v>289</v>
      </c>
      <c r="R1851">
        <v>10091</v>
      </c>
      <c r="S1851" t="s">
        <v>2489</v>
      </c>
      <c r="T1851" t="s">
        <v>2580</v>
      </c>
      <c r="U1851" t="s">
        <v>290</v>
      </c>
      <c r="V1851" t="s">
        <v>132</v>
      </c>
      <c r="W1851">
        <v>100003095</v>
      </c>
      <c r="X1851">
        <v>8005552096</v>
      </c>
      <c r="Y1851" t="s">
        <v>2595</v>
      </c>
      <c r="Z1851" t="s">
        <v>4691</v>
      </c>
      <c r="AA1851" s="13">
        <v>-86.34</v>
      </c>
      <c r="AB1851" s="14">
        <v>42612</v>
      </c>
      <c r="AC1851" t="s">
        <v>36</v>
      </c>
    </row>
    <row r="1852" spans="1:29" x14ac:dyDescent="0.25">
      <c r="A1852" t="str">
        <f>CONCATENATE("Q",ROUNDUP(MONTH(Table1[[#This Row],[Month]])/3,0))</f>
        <v>Q3</v>
      </c>
      <c r="B1852" s="14">
        <f>EOMONTH(Table1[[#This Row],[Credit Date]],-1)+1</f>
        <v>42614</v>
      </c>
      <c r="C1852" t="str">
        <f>CONCATENATE(Table1[[#This Row],[Issuer Last Name]],", ",Table1[[#This Row],[Issuer First Name]])</f>
        <v>No. 105, Employee</v>
      </c>
      <c r="D1852" t="str">
        <f>CONCATENATE(Table1[[#This Row],[Approver Last Name]],", ",Table1[[#This Row],[Approver First Name]])</f>
        <v>No. 105, Employee</v>
      </c>
      <c r="E1852" t="str">
        <f>CONCATENATE(Table1[[#This Row],[Customer Last Name]],", ",Table1[[#This Row],[Customer First Name]])</f>
        <v>No. 13868, Client</v>
      </c>
      <c r="F1852" t="str">
        <f>IF(Table1[[#This Row],[Credit Amount]]&gt;-19.99,"Less than 19.99",IF(Table1[[#This Row],[Credit Amount]]=-20,"20",IF(Table1[[#This Row],[Credit Amount]]&gt;-49.98,"20.01-49.98",IF(Table1[[#This Row],[Credit Amount]]=-49.99,"49.99",IF(Table1[[#This Row],[Credit Amount]]=-50,"50",IF(Table1[[#This Row],[Credit Amount]]&lt;-50.01,"Greater than 50"))))))</f>
        <v>20.01-49.98</v>
      </c>
      <c r="G1852" t="str">
        <f>IF(Table1[[#This Row],[Transaction Type]]="Maintenance","Non-Sales","Sales")</f>
        <v>Non-Sales</v>
      </c>
      <c r="H1852" t="str">
        <f>IF(Table1[[#This Row],[Quarter]]="q2",1,"")</f>
        <v/>
      </c>
      <c r="I1852">
        <f>IF(Table1[[#This Row],[Quarter]]="q3",1,"")</f>
        <v>1</v>
      </c>
      <c r="J1852" t="str">
        <f>IF(Table1[[#This Row],[Quarter]]="Q2",Table1[[#This Row],[Credit Amount]],"")</f>
        <v/>
      </c>
      <c r="K1852">
        <f>IF(Table1[[#This Row],[Quarter]]="Q3",Table1[[#This Row],[Credit Amount]],"")</f>
        <v>-35.07</v>
      </c>
      <c r="L1852" t="str">
        <f>IF(Table1[[#This Row],[Transaction Type]]="Upgrade",Table1[[#This Row],[Credit Amount]],IF(Table1[[#This Row],[Transaction Type]]="Activation",Table1[[#This Row],[Credit Amount]],""))</f>
        <v/>
      </c>
      <c r="M1852">
        <f>IF(Table1[[#This Row],[Transaction Type]]="Maintenance",Table1[[#This Row],[Credit Amount]],"")</f>
        <v>-35.07</v>
      </c>
      <c r="N1852">
        <v>10105</v>
      </c>
      <c r="O1852" t="s">
        <v>2489</v>
      </c>
      <c r="P1852" t="s">
        <v>2594</v>
      </c>
      <c r="Q1852" t="s">
        <v>289</v>
      </c>
      <c r="R1852">
        <v>10105</v>
      </c>
      <c r="S1852" t="s">
        <v>2489</v>
      </c>
      <c r="T1852" t="s">
        <v>2594</v>
      </c>
      <c r="U1852" t="s">
        <v>289</v>
      </c>
      <c r="V1852" t="s">
        <v>132</v>
      </c>
      <c r="W1852">
        <v>100004867</v>
      </c>
      <c r="X1852">
        <v>8005553868</v>
      </c>
      <c r="Y1852" t="s">
        <v>2595</v>
      </c>
      <c r="Z1852" t="s">
        <v>6456</v>
      </c>
      <c r="AA1852" s="13">
        <v>-35.07</v>
      </c>
      <c r="AB1852" s="14">
        <v>42615</v>
      </c>
      <c r="AC1852" t="s">
        <v>36</v>
      </c>
    </row>
    <row r="1853" spans="1:29" x14ac:dyDescent="0.25">
      <c r="A1853" t="str">
        <f>CONCATENATE("Q",ROUNDUP(MONTH(Table1[[#This Row],[Month]])/3,0))</f>
        <v>Q3</v>
      </c>
      <c r="B1853" s="14">
        <f>EOMONTH(Table1[[#This Row],[Credit Date]],-1)+1</f>
        <v>42614</v>
      </c>
      <c r="C1853" t="str">
        <f>CONCATENATE(Table1[[#This Row],[Issuer Last Name]],", ",Table1[[#This Row],[Issuer First Name]])</f>
        <v>No. 105, Employee</v>
      </c>
      <c r="D1853" t="str">
        <f>CONCATENATE(Table1[[#This Row],[Approver Last Name]],", ",Table1[[#This Row],[Approver First Name]])</f>
        <v>No. 091, Employee</v>
      </c>
      <c r="E1853" t="str">
        <f>CONCATENATE(Table1[[#This Row],[Customer Last Name]],", ",Table1[[#This Row],[Customer First Name]])</f>
        <v>No. 10107, Client</v>
      </c>
      <c r="F18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53" t="str">
        <f>IF(Table1[[#This Row],[Transaction Type]]="Maintenance","Non-Sales","Sales")</f>
        <v>Sales</v>
      </c>
      <c r="H1853" t="str">
        <f>IF(Table1[[#This Row],[Quarter]]="q2",1,"")</f>
        <v/>
      </c>
      <c r="I1853">
        <f>IF(Table1[[#This Row],[Quarter]]="q3",1,"")</f>
        <v>1</v>
      </c>
      <c r="J1853" t="str">
        <f>IF(Table1[[#This Row],[Quarter]]="Q2",Table1[[#This Row],[Credit Amount]],"")</f>
        <v/>
      </c>
      <c r="K1853">
        <f>IF(Table1[[#This Row],[Quarter]]="Q3",Table1[[#This Row],[Credit Amount]],"")</f>
        <v>-66.48</v>
      </c>
      <c r="L1853">
        <f>IF(Table1[[#This Row],[Transaction Type]]="Upgrade",Table1[[#This Row],[Credit Amount]],IF(Table1[[#This Row],[Transaction Type]]="Activation",Table1[[#This Row],[Credit Amount]],""))</f>
        <v>-66.48</v>
      </c>
      <c r="M1853" t="str">
        <f>IF(Table1[[#This Row],[Transaction Type]]="Maintenance",Table1[[#This Row],[Credit Amount]],"")</f>
        <v/>
      </c>
      <c r="N1853">
        <v>10105</v>
      </c>
      <c r="O1853" t="s">
        <v>2489</v>
      </c>
      <c r="P1853" t="s">
        <v>2594</v>
      </c>
      <c r="Q1853" t="s">
        <v>289</v>
      </c>
      <c r="R1853">
        <v>10091</v>
      </c>
      <c r="S1853" t="s">
        <v>2489</v>
      </c>
      <c r="T1853" t="s">
        <v>2580</v>
      </c>
      <c r="U1853" t="s">
        <v>290</v>
      </c>
      <c r="V1853" t="s">
        <v>132</v>
      </c>
      <c r="W1853">
        <v>100001106</v>
      </c>
      <c r="X1853">
        <v>8005550107</v>
      </c>
      <c r="Y1853" t="s">
        <v>2595</v>
      </c>
      <c r="Z1853" t="s">
        <v>2702</v>
      </c>
      <c r="AA1853" s="13">
        <v>-66.48</v>
      </c>
      <c r="AB1853" s="14">
        <v>42617</v>
      </c>
      <c r="AC1853" t="s">
        <v>35</v>
      </c>
    </row>
    <row r="1854" spans="1:29" x14ac:dyDescent="0.25">
      <c r="A1854" t="str">
        <f>CONCATENATE("Q",ROUNDUP(MONTH(Table1[[#This Row],[Month]])/3,0))</f>
        <v>Q3</v>
      </c>
      <c r="B1854" s="14">
        <f>EOMONTH(Table1[[#This Row],[Credit Date]],-1)+1</f>
        <v>42614</v>
      </c>
      <c r="C1854" t="str">
        <f>CONCATENATE(Table1[[#This Row],[Issuer Last Name]],", ",Table1[[#This Row],[Issuer First Name]])</f>
        <v>No. 105, Employee</v>
      </c>
      <c r="D1854" t="str">
        <f>CONCATENATE(Table1[[#This Row],[Approver Last Name]],", ",Table1[[#This Row],[Approver First Name]])</f>
        <v>No. 105, Employee</v>
      </c>
      <c r="E1854" t="str">
        <f>CONCATENATE(Table1[[#This Row],[Customer Last Name]],", ",Table1[[#This Row],[Customer First Name]])</f>
        <v>No. 13017, Client</v>
      </c>
      <c r="F1854" t="str">
        <f>IF(Table1[[#This Row],[Credit Amount]]&gt;-19.99,"Less than 19.99",IF(Table1[[#This Row],[Credit Amount]]=-20,"20",IF(Table1[[#This Row],[Credit Amount]]&gt;-49.98,"20.01-49.98",IF(Table1[[#This Row],[Credit Amount]]=-49.99,"49.99",IF(Table1[[#This Row],[Credit Amount]]=-50,"50",IF(Table1[[#This Row],[Credit Amount]]&lt;-50.01,"Greater than 50"))))))</f>
        <v>Less than 19.99</v>
      </c>
      <c r="G1854" t="str">
        <f>IF(Table1[[#This Row],[Transaction Type]]="Maintenance","Non-Sales","Sales")</f>
        <v>Sales</v>
      </c>
      <c r="H1854" t="str">
        <f>IF(Table1[[#This Row],[Quarter]]="q2",1,"")</f>
        <v/>
      </c>
      <c r="I1854">
        <f>IF(Table1[[#This Row],[Quarter]]="q3",1,"")</f>
        <v>1</v>
      </c>
      <c r="J1854" t="str">
        <f>IF(Table1[[#This Row],[Quarter]]="Q2",Table1[[#This Row],[Credit Amount]],"")</f>
        <v/>
      </c>
      <c r="K1854">
        <f>IF(Table1[[#This Row],[Quarter]]="Q3",Table1[[#This Row],[Credit Amount]],"")</f>
        <v>-12.71</v>
      </c>
      <c r="L1854">
        <f>IF(Table1[[#This Row],[Transaction Type]]="Upgrade",Table1[[#This Row],[Credit Amount]],IF(Table1[[#This Row],[Transaction Type]]="Activation",Table1[[#This Row],[Credit Amount]],""))</f>
        <v>-12.71</v>
      </c>
      <c r="M1854" t="str">
        <f>IF(Table1[[#This Row],[Transaction Type]]="Maintenance",Table1[[#This Row],[Credit Amount]],"")</f>
        <v/>
      </c>
      <c r="N1854">
        <v>10105</v>
      </c>
      <c r="O1854" t="s">
        <v>2489</v>
      </c>
      <c r="P1854" t="s">
        <v>2594</v>
      </c>
      <c r="Q1854" t="s">
        <v>289</v>
      </c>
      <c r="R1854">
        <v>10105</v>
      </c>
      <c r="S1854" t="s">
        <v>2489</v>
      </c>
      <c r="T1854" t="s">
        <v>2594</v>
      </c>
      <c r="U1854" t="s">
        <v>289</v>
      </c>
      <c r="V1854" t="s">
        <v>132</v>
      </c>
      <c r="W1854">
        <v>100004016</v>
      </c>
      <c r="X1854">
        <v>8005553017</v>
      </c>
      <c r="Y1854" t="s">
        <v>2595</v>
      </c>
      <c r="Z1854" t="s">
        <v>5605</v>
      </c>
      <c r="AA1854" s="13">
        <v>-12.71</v>
      </c>
      <c r="AB1854" s="14">
        <v>42620</v>
      </c>
      <c r="AC1854" t="s">
        <v>35</v>
      </c>
    </row>
    <row r="1855" spans="1:29" x14ac:dyDescent="0.25">
      <c r="A1855" t="str">
        <f>CONCATENATE("Q",ROUNDUP(MONTH(Table1[[#This Row],[Month]])/3,0))</f>
        <v>Q2</v>
      </c>
      <c r="B1855" s="14">
        <f>EOMONTH(Table1[[#This Row],[Credit Date]],-1)+1</f>
        <v>42461</v>
      </c>
      <c r="C1855" t="str">
        <f>CONCATENATE(Table1[[#This Row],[Issuer Last Name]],", ",Table1[[#This Row],[Issuer First Name]])</f>
        <v>No. 078, Employee</v>
      </c>
      <c r="D1855" t="str">
        <f>CONCATENATE(Table1[[#This Row],[Approver Last Name]],", ",Table1[[#This Row],[Approver First Name]])</f>
        <v>No. 091, Employee</v>
      </c>
      <c r="E1855" t="str">
        <f>CONCATENATE(Table1[[#This Row],[Customer Last Name]],", ",Table1[[#This Row],[Customer First Name]])</f>
        <v>No. 13059, Client</v>
      </c>
      <c r="F1855" t="str">
        <f>IF(Table1[[#This Row],[Credit Amount]]&gt;-19.99,"Less than 19.99",IF(Table1[[#This Row],[Credit Amount]]=-20,"20",IF(Table1[[#This Row],[Credit Amount]]&gt;-49.98,"20.01-49.98",IF(Table1[[#This Row],[Credit Amount]]=-49.99,"49.99",IF(Table1[[#This Row],[Credit Amount]]=-50,"50",IF(Table1[[#This Row],[Credit Amount]]&lt;-50.01,"Greater than 50"))))))</f>
        <v>20.01-49.98</v>
      </c>
      <c r="G1855" t="str">
        <f>IF(Table1[[#This Row],[Transaction Type]]="Maintenance","Non-Sales","Sales")</f>
        <v>Non-Sales</v>
      </c>
      <c r="H1855">
        <f>IF(Table1[[#This Row],[Quarter]]="q2",1,"")</f>
        <v>1</v>
      </c>
      <c r="I1855" t="str">
        <f>IF(Table1[[#This Row],[Quarter]]="q3",1,"")</f>
        <v/>
      </c>
      <c r="J1855">
        <f>IF(Table1[[#This Row],[Quarter]]="Q2",Table1[[#This Row],[Credit Amount]],"")</f>
        <v>-41.76</v>
      </c>
      <c r="K1855" t="str">
        <f>IF(Table1[[#This Row],[Quarter]]="Q3",Table1[[#This Row],[Credit Amount]],"")</f>
        <v/>
      </c>
      <c r="L1855" t="str">
        <f>IF(Table1[[#This Row],[Transaction Type]]="Upgrade",Table1[[#This Row],[Credit Amount]],IF(Table1[[#This Row],[Transaction Type]]="Activation",Table1[[#This Row],[Credit Amount]],""))</f>
        <v/>
      </c>
      <c r="M1855">
        <f>IF(Table1[[#This Row],[Transaction Type]]="Maintenance",Table1[[#This Row],[Credit Amount]],"")</f>
        <v>-41.76</v>
      </c>
      <c r="N1855">
        <v>10078</v>
      </c>
      <c r="O1855" t="s">
        <v>2489</v>
      </c>
      <c r="P1855" t="s">
        <v>2567</v>
      </c>
      <c r="Q1855" t="s">
        <v>289</v>
      </c>
      <c r="R1855">
        <v>10091</v>
      </c>
      <c r="S1855" t="s">
        <v>2489</v>
      </c>
      <c r="T1855" t="s">
        <v>2580</v>
      </c>
      <c r="U1855" t="s">
        <v>290</v>
      </c>
      <c r="V1855" t="s">
        <v>132</v>
      </c>
      <c r="W1855">
        <v>100004058</v>
      </c>
      <c r="X1855">
        <v>8005553059</v>
      </c>
      <c r="Y1855" t="s">
        <v>2595</v>
      </c>
      <c r="Z1855" t="s">
        <v>5647</v>
      </c>
      <c r="AA1855" s="13">
        <v>-41.76</v>
      </c>
      <c r="AB1855" s="14">
        <v>42466</v>
      </c>
      <c r="AC1855" t="s">
        <v>36</v>
      </c>
    </row>
    <row r="1856" spans="1:29" x14ac:dyDescent="0.25">
      <c r="A1856" t="str">
        <f>CONCATENATE("Q",ROUNDUP(MONTH(Table1[[#This Row],[Month]])/3,0))</f>
        <v>Q2</v>
      </c>
      <c r="B1856" s="14">
        <f>EOMONTH(Table1[[#This Row],[Credit Date]],-1)+1</f>
        <v>42461</v>
      </c>
      <c r="C1856" t="str">
        <f>CONCATENATE(Table1[[#This Row],[Issuer Last Name]],", ",Table1[[#This Row],[Issuer First Name]])</f>
        <v>No. 078, Employee</v>
      </c>
      <c r="D1856" t="str">
        <f>CONCATENATE(Table1[[#This Row],[Approver Last Name]],", ",Table1[[#This Row],[Approver First Name]])</f>
        <v>No. 091, Employee</v>
      </c>
      <c r="E1856" t="str">
        <f>CONCATENATE(Table1[[#This Row],[Customer Last Name]],", ",Table1[[#This Row],[Customer First Name]])</f>
        <v>No. 10237, Client</v>
      </c>
      <c r="F1856" t="str">
        <f>IF(Table1[[#This Row],[Credit Amount]]&gt;-19.99,"Less than 19.99",IF(Table1[[#This Row],[Credit Amount]]=-20,"20",IF(Table1[[#This Row],[Credit Amount]]&gt;-49.98,"20.01-49.98",IF(Table1[[#This Row],[Credit Amount]]=-49.99,"49.99",IF(Table1[[#This Row],[Credit Amount]]=-50,"50",IF(Table1[[#This Row],[Credit Amount]]&lt;-50.01,"Greater than 50"))))))</f>
        <v>Less than 19.99</v>
      </c>
      <c r="G1856" t="str">
        <f>IF(Table1[[#This Row],[Transaction Type]]="Maintenance","Non-Sales","Sales")</f>
        <v>Sales</v>
      </c>
      <c r="H1856">
        <f>IF(Table1[[#This Row],[Quarter]]="q2",1,"")</f>
        <v>1</v>
      </c>
      <c r="I1856" t="str">
        <f>IF(Table1[[#This Row],[Quarter]]="q3",1,"")</f>
        <v/>
      </c>
      <c r="J1856">
        <f>IF(Table1[[#This Row],[Quarter]]="Q2",Table1[[#This Row],[Credit Amount]],"")</f>
        <v>-17.989999999999998</v>
      </c>
      <c r="K1856" t="str">
        <f>IF(Table1[[#This Row],[Quarter]]="Q3",Table1[[#This Row],[Credit Amount]],"")</f>
        <v/>
      </c>
      <c r="L1856">
        <f>IF(Table1[[#This Row],[Transaction Type]]="Upgrade",Table1[[#This Row],[Credit Amount]],IF(Table1[[#This Row],[Transaction Type]]="Activation",Table1[[#This Row],[Credit Amount]],""))</f>
        <v>-17.989999999999998</v>
      </c>
      <c r="M1856" t="str">
        <f>IF(Table1[[#This Row],[Transaction Type]]="Maintenance",Table1[[#This Row],[Credit Amount]],"")</f>
        <v/>
      </c>
      <c r="N1856">
        <v>10078</v>
      </c>
      <c r="O1856" t="s">
        <v>2489</v>
      </c>
      <c r="P1856" t="s">
        <v>2567</v>
      </c>
      <c r="Q1856" t="s">
        <v>289</v>
      </c>
      <c r="R1856">
        <v>10091</v>
      </c>
      <c r="S1856" t="s">
        <v>2489</v>
      </c>
      <c r="T1856" t="s">
        <v>2580</v>
      </c>
      <c r="U1856" t="s">
        <v>290</v>
      </c>
      <c r="V1856" t="s">
        <v>132</v>
      </c>
      <c r="W1856">
        <v>100001236</v>
      </c>
      <c r="X1856">
        <v>8005550237</v>
      </c>
      <c r="Y1856" t="s">
        <v>2595</v>
      </c>
      <c r="Z1856" t="s">
        <v>2832</v>
      </c>
      <c r="AA1856" s="13">
        <v>-17.989999999999998</v>
      </c>
      <c r="AB1856" s="14">
        <v>42466</v>
      </c>
      <c r="AC1856" t="s">
        <v>35</v>
      </c>
    </row>
    <row r="1857" spans="1:29" x14ac:dyDescent="0.25">
      <c r="A1857" t="str">
        <f>CONCATENATE("Q",ROUNDUP(MONTH(Table1[[#This Row],[Month]])/3,0))</f>
        <v>Q2</v>
      </c>
      <c r="B1857" s="14">
        <f>EOMONTH(Table1[[#This Row],[Credit Date]],-1)+1</f>
        <v>42461</v>
      </c>
      <c r="C1857" t="str">
        <f>CONCATENATE(Table1[[#This Row],[Issuer Last Name]],", ",Table1[[#This Row],[Issuer First Name]])</f>
        <v>No. 078, Employee</v>
      </c>
      <c r="D1857" t="str">
        <f>CONCATENATE(Table1[[#This Row],[Approver Last Name]],", ",Table1[[#This Row],[Approver First Name]])</f>
        <v>No. 091, Employee</v>
      </c>
      <c r="E1857" t="str">
        <f>CONCATENATE(Table1[[#This Row],[Customer Last Name]],", ",Table1[[#This Row],[Customer First Name]])</f>
        <v>No. 10432, Client</v>
      </c>
      <c r="F18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57" t="str">
        <f>IF(Table1[[#This Row],[Transaction Type]]="Maintenance","Non-Sales","Sales")</f>
        <v>Sales</v>
      </c>
      <c r="H1857">
        <f>IF(Table1[[#This Row],[Quarter]]="q2",1,"")</f>
        <v>1</v>
      </c>
      <c r="I1857" t="str">
        <f>IF(Table1[[#This Row],[Quarter]]="q3",1,"")</f>
        <v/>
      </c>
      <c r="J1857">
        <f>IF(Table1[[#This Row],[Quarter]]="Q2",Table1[[#This Row],[Credit Amount]],"")</f>
        <v>-71.98</v>
      </c>
      <c r="K1857" t="str">
        <f>IF(Table1[[#This Row],[Quarter]]="Q3",Table1[[#This Row],[Credit Amount]],"")</f>
        <v/>
      </c>
      <c r="L1857">
        <f>IF(Table1[[#This Row],[Transaction Type]]="Upgrade",Table1[[#This Row],[Credit Amount]],IF(Table1[[#This Row],[Transaction Type]]="Activation",Table1[[#This Row],[Credit Amount]],""))</f>
        <v>-71.98</v>
      </c>
      <c r="M1857" t="str">
        <f>IF(Table1[[#This Row],[Transaction Type]]="Maintenance",Table1[[#This Row],[Credit Amount]],"")</f>
        <v/>
      </c>
      <c r="N1857">
        <v>10078</v>
      </c>
      <c r="O1857" t="s">
        <v>2489</v>
      </c>
      <c r="P1857" t="s">
        <v>2567</v>
      </c>
      <c r="Q1857" t="s">
        <v>289</v>
      </c>
      <c r="R1857">
        <v>10091</v>
      </c>
      <c r="S1857" t="s">
        <v>2489</v>
      </c>
      <c r="T1857" t="s">
        <v>2580</v>
      </c>
      <c r="U1857" t="s">
        <v>290</v>
      </c>
      <c r="V1857" t="s">
        <v>132</v>
      </c>
      <c r="W1857">
        <v>100001431</v>
      </c>
      <c r="X1857">
        <v>8005550432</v>
      </c>
      <c r="Y1857" t="s">
        <v>2595</v>
      </c>
      <c r="Z1857" t="s">
        <v>3027</v>
      </c>
      <c r="AA1857" s="13">
        <v>-71.98</v>
      </c>
      <c r="AB1857" s="14">
        <v>42485</v>
      </c>
      <c r="AC1857" t="s">
        <v>35</v>
      </c>
    </row>
    <row r="1858" spans="1:29" x14ac:dyDescent="0.25">
      <c r="A1858" t="str">
        <f>CONCATENATE("Q",ROUNDUP(MONTH(Table1[[#This Row],[Month]])/3,0))</f>
        <v>Q2</v>
      </c>
      <c r="B1858" s="14">
        <f>EOMONTH(Table1[[#This Row],[Credit Date]],-1)+1</f>
        <v>42491</v>
      </c>
      <c r="C1858" t="str">
        <f>CONCATENATE(Table1[[#This Row],[Issuer Last Name]],", ",Table1[[#This Row],[Issuer First Name]])</f>
        <v>No. 078, Employee</v>
      </c>
      <c r="D1858" t="str">
        <f>CONCATENATE(Table1[[#This Row],[Approver Last Name]],", ",Table1[[#This Row],[Approver First Name]])</f>
        <v>No. 091, Employee</v>
      </c>
      <c r="E1858" t="str">
        <f>CONCATENATE(Table1[[#This Row],[Customer Last Name]],", ",Table1[[#This Row],[Customer First Name]])</f>
        <v>No. 13087, Client</v>
      </c>
      <c r="F18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58" t="str">
        <f>IF(Table1[[#This Row],[Transaction Type]]="Maintenance","Non-Sales","Sales")</f>
        <v>Sales</v>
      </c>
      <c r="H1858">
        <f>IF(Table1[[#This Row],[Quarter]]="q2",1,"")</f>
        <v>1</v>
      </c>
      <c r="I1858" t="str">
        <f>IF(Table1[[#This Row],[Quarter]]="q3",1,"")</f>
        <v/>
      </c>
      <c r="J1858">
        <f>IF(Table1[[#This Row],[Quarter]]="Q2",Table1[[#This Row],[Credit Amount]],"")</f>
        <v>-74.37</v>
      </c>
      <c r="K1858" t="str">
        <f>IF(Table1[[#This Row],[Quarter]]="Q3",Table1[[#This Row],[Credit Amount]],"")</f>
        <v/>
      </c>
      <c r="L1858">
        <f>IF(Table1[[#This Row],[Transaction Type]]="Upgrade",Table1[[#This Row],[Credit Amount]],IF(Table1[[#This Row],[Transaction Type]]="Activation",Table1[[#This Row],[Credit Amount]],""))</f>
        <v>-74.37</v>
      </c>
      <c r="M1858" t="str">
        <f>IF(Table1[[#This Row],[Transaction Type]]="Maintenance",Table1[[#This Row],[Credit Amount]],"")</f>
        <v/>
      </c>
      <c r="N1858">
        <v>10078</v>
      </c>
      <c r="O1858" t="s">
        <v>2489</v>
      </c>
      <c r="P1858" t="s">
        <v>2567</v>
      </c>
      <c r="Q1858" t="s">
        <v>289</v>
      </c>
      <c r="R1858">
        <v>10091</v>
      </c>
      <c r="S1858" t="s">
        <v>2489</v>
      </c>
      <c r="T1858" t="s">
        <v>2580</v>
      </c>
      <c r="U1858" t="s">
        <v>290</v>
      </c>
      <c r="V1858" t="s">
        <v>132</v>
      </c>
      <c r="W1858">
        <v>100004086</v>
      </c>
      <c r="X1858">
        <v>8005553087</v>
      </c>
      <c r="Y1858" t="s">
        <v>2595</v>
      </c>
      <c r="Z1858" t="s">
        <v>5675</v>
      </c>
      <c r="AA1858" s="13">
        <v>-74.37</v>
      </c>
      <c r="AB1858" s="14">
        <v>42493</v>
      </c>
      <c r="AC1858" t="s">
        <v>35</v>
      </c>
    </row>
    <row r="1859" spans="1:29" x14ac:dyDescent="0.25">
      <c r="A1859" t="str">
        <f>CONCATENATE("Q",ROUNDUP(MONTH(Table1[[#This Row],[Month]])/3,0))</f>
        <v>Q2</v>
      </c>
      <c r="B1859" s="14">
        <f>EOMONTH(Table1[[#This Row],[Credit Date]],-1)+1</f>
        <v>42522</v>
      </c>
      <c r="C1859" t="str">
        <f>CONCATENATE(Table1[[#This Row],[Issuer Last Name]],", ",Table1[[#This Row],[Issuer First Name]])</f>
        <v>No. 078, Employee</v>
      </c>
      <c r="D1859" t="str">
        <f>CONCATENATE(Table1[[#This Row],[Approver Last Name]],", ",Table1[[#This Row],[Approver First Name]])</f>
        <v>No. 091, Employee</v>
      </c>
      <c r="E1859" t="str">
        <f>CONCATENATE(Table1[[#This Row],[Customer Last Name]],", ",Table1[[#This Row],[Customer First Name]])</f>
        <v>No. 10100, Client</v>
      </c>
      <c r="F1859" t="str">
        <f>IF(Table1[[#This Row],[Credit Amount]]&gt;-19.99,"Less than 19.99",IF(Table1[[#This Row],[Credit Amount]]=-20,"20",IF(Table1[[#This Row],[Credit Amount]]&gt;-49.98,"20.01-49.98",IF(Table1[[#This Row],[Credit Amount]]=-49.99,"49.99",IF(Table1[[#This Row],[Credit Amount]]=-50,"50",IF(Table1[[#This Row],[Credit Amount]]&lt;-50.01,"Greater than 50"))))))</f>
        <v>20.01-49.98</v>
      </c>
      <c r="G1859" t="str">
        <f>IF(Table1[[#This Row],[Transaction Type]]="Maintenance","Non-Sales","Sales")</f>
        <v>Non-Sales</v>
      </c>
      <c r="H1859">
        <f>IF(Table1[[#This Row],[Quarter]]="q2",1,"")</f>
        <v>1</v>
      </c>
      <c r="I1859" t="str">
        <f>IF(Table1[[#This Row],[Quarter]]="q3",1,"")</f>
        <v/>
      </c>
      <c r="J1859">
        <f>IF(Table1[[#This Row],[Quarter]]="Q2",Table1[[#This Row],[Credit Amount]],"")</f>
        <v>-33.43</v>
      </c>
      <c r="K1859" t="str">
        <f>IF(Table1[[#This Row],[Quarter]]="Q3",Table1[[#This Row],[Credit Amount]],"")</f>
        <v/>
      </c>
      <c r="L1859" t="str">
        <f>IF(Table1[[#This Row],[Transaction Type]]="Upgrade",Table1[[#This Row],[Credit Amount]],IF(Table1[[#This Row],[Transaction Type]]="Activation",Table1[[#This Row],[Credit Amount]],""))</f>
        <v/>
      </c>
      <c r="M1859">
        <f>IF(Table1[[#This Row],[Transaction Type]]="Maintenance",Table1[[#This Row],[Credit Amount]],"")</f>
        <v>-33.43</v>
      </c>
      <c r="N1859">
        <v>10078</v>
      </c>
      <c r="O1859" t="s">
        <v>2489</v>
      </c>
      <c r="P1859" t="s">
        <v>2567</v>
      </c>
      <c r="Q1859" t="s">
        <v>289</v>
      </c>
      <c r="R1859">
        <v>10091</v>
      </c>
      <c r="S1859" t="s">
        <v>2489</v>
      </c>
      <c r="T1859" t="s">
        <v>2580</v>
      </c>
      <c r="U1859" t="s">
        <v>290</v>
      </c>
      <c r="V1859" t="s">
        <v>132</v>
      </c>
      <c r="W1859">
        <v>100001099</v>
      </c>
      <c r="X1859">
        <v>8005550100</v>
      </c>
      <c r="Y1859" t="s">
        <v>2595</v>
      </c>
      <c r="Z1859" t="s">
        <v>2695</v>
      </c>
      <c r="AA1859" s="13">
        <v>-33.43</v>
      </c>
      <c r="AB1859" s="14">
        <v>42523</v>
      </c>
      <c r="AC1859" t="s">
        <v>36</v>
      </c>
    </row>
    <row r="1860" spans="1:29" x14ac:dyDescent="0.25">
      <c r="A1860" t="str">
        <f>CONCATENATE("Q",ROUNDUP(MONTH(Table1[[#This Row],[Month]])/3,0))</f>
        <v>Q2</v>
      </c>
      <c r="B1860" s="14">
        <f>EOMONTH(Table1[[#This Row],[Credit Date]],-1)+1</f>
        <v>42522</v>
      </c>
      <c r="C1860" t="str">
        <f>CONCATENATE(Table1[[#This Row],[Issuer Last Name]],", ",Table1[[#This Row],[Issuer First Name]])</f>
        <v>No. 078, Employee</v>
      </c>
      <c r="D1860" t="str">
        <f>CONCATENATE(Table1[[#This Row],[Approver Last Name]],", ",Table1[[#This Row],[Approver First Name]])</f>
        <v>No. 091, Employee</v>
      </c>
      <c r="E1860" t="str">
        <f>CONCATENATE(Table1[[#This Row],[Customer Last Name]],", ",Table1[[#This Row],[Customer First Name]])</f>
        <v>No. 13099, Client</v>
      </c>
      <c r="F1860" t="str">
        <f>IF(Table1[[#This Row],[Credit Amount]]&gt;-19.99,"Less than 19.99",IF(Table1[[#This Row],[Credit Amount]]=-20,"20",IF(Table1[[#This Row],[Credit Amount]]&gt;-49.98,"20.01-49.98",IF(Table1[[#This Row],[Credit Amount]]=-49.99,"49.99",IF(Table1[[#This Row],[Credit Amount]]=-50,"50",IF(Table1[[#This Row],[Credit Amount]]&lt;-50.01,"Greater than 50"))))))</f>
        <v>20.01-49.98</v>
      </c>
      <c r="G1860" t="str">
        <f>IF(Table1[[#This Row],[Transaction Type]]="Maintenance","Non-Sales","Sales")</f>
        <v>Non-Sales</v>
      </c>
      <c r="H1860">
        <f>IF(Table1[[#This Row],[Quarter]]="q2",1,"")</f>
        <v>1</v>
      </c>
      <c r="I1860" t="str">
        <f>IF(Table1[[#This Row],[Quarter]]="q3",1,"")</f>
        <v/>
      </c>
      <c r="J1860">
        <f>IF(Table1[[#This Row],[Quarter]]="Q2",Table1[[#This Row],[Credit Amount]],"")</f>
        <v>-32.090000000000003</v>
      </c>
      <c r="K1860" t="str">
        <f>IF(Table1[[#This Row],[Quarter]]="Q3",Table1[[#This Row],[Credit Amount]],"")</f>
        <v/>
      </c>
      <c r="L1860" t="str">
        <f>IF(Table1[[#This Row],[Transaction Type]]="Upgrade",Table1[[#This Row],[Credit Amount]],IF(Table1[[#This Row],[Transaction Type]]="Activation",Table1[[#This Row],[Credit Amount]],""))</f>
        <v/>
      </c>
      <c r="M1860">
        <f>IF(Table1[[#This Row],[Transaction Type]]="Maintenance",Table1[[#This Row],[Credit Amount]],"")</f>
        <v>-32.090000000000003</v>
      </c>
      <c r="N1860">
        <v>10078</v>
      </c>
      <c r="O1860" t="s">
        <v>2489</v>
      </c>
      <c r="P1860" t="s">
        <v>2567</v>
      </c>
      <c r="Q1860" t="s">
        <v>289</v>
      </c>
      <c r="R1860">
        <v>10091</v>
      </c>
      <c r="S1860" t="s">
        <v>2489</v>
      </c>
      <c r="T1860" t="s">
        <v>2580</v>
      </c>
      <c r="U1860" t="s">
        <v>290</v>
      </c>
      <c r="V1860" t="s">
        <v>132</v>
      </c>
      <c r="W1860">
        <v>100004098</v>
      </c>
      <c r="X1860">
        <v>8005553099</v>
      </c>
      <c r="Y1860" t="s">
        <v>2595</v>
      </c>
      <c r="Z1860" t="s">
        <v>5687</v>
      </c>
      <c r="AA1860" s="13">
        <v>-32.090000000000003</v>
      </c>
      <c r="AB1860" s="14">
        <v>42525</v>
      </c>
      <c r="AC1860" t="s">
        <v>36</v>
      </c>
    </row>
    <row r="1861" spans="1:29" x14ac:dyDescent="0.25">
      <c r="A1861" t="str">
        <f>CONCATENATE("Q",ROUNDUP(MONTH(Table1[[#This Row],[Month]])/3,0))</f>
        <v>Q2</v>
      </c>
      <c r="B1861" s="14">
        <f>EOMONTH(Table1[[#This Row],[Credit Date]],-1)+1</f>
        <v>42522</v>
      </c>
      <c r="C1861" t="str">
        <f>CONCATENATE(Table1[[#This Row],[Issuer Last Name]],", ",Table1[[#This Row],[Issuer First Name]])</f>
        <v>No. 078, Employee</v>
      </c>
      <c r="D1861" t="str">
        <f>CONCATENATE(Table1[[#This Row],[Approver Last Name]],", ",Table1[[#This Row],[Approver First Name]])</f>
        <v>No. 091, Employee</v>
      </c>
      <c r="E1861" t="str">
        <f>CONCATENATE(Table1[[#This Row],[Customer Last Name]],", ",Table1[[#This Row],[Customer First Name]])</f>
        <v>No. 11274, Client</v>
      </c>
      <c r="F1861" t="str">
        <f>IF(Table1[[#This Row],[Credit Amount]]&gt;-19.99,"Less than 19.99",IF(Table1[[#This Row],[Credit Amount]]=-20,"20",IF(Table1[[#This Row],[Credit Amount]]&gt;-49.98,"20.01-49.98",IF(Table1[[#This Row],[Credit Amount]]=-49.99,"49.99",IF(Table1[[#This Row],[Credit Amount]]=-50,"50",IF(Table1[[#This Row],[Credit Amount]]&lt;-50.01,"Greater than 50"))))))</f>
        <v>20.01-49.98</v>
      </c>
      <c r="G1861" t="str">
        <f>IF(Table1[[#This Row],[Transaction Type]]="Maintenance","Non-Sales","Sales")</f>
        <v>Non-Sales</v>
      </c>
      <c r="H1861">
        <f>IF(Table1[[#This Row],[Quarter]]="q2",1,"")</f>
        <v>1</v>
      </c>
      <c r="I1861" t="str">
        <f>IF(Table1[[#This Row],[Quarter]]="q3",1,"")</f>
        <v/>
      </c>
      <c r="J1861">
        <f>IF(Table1[[#This Row],[Quarter]]="Q2",Table1[[#This Row],[Credit Amount]],"")</f>
        <v>-31.21</v>
      </c>
      <c r="K1861" t="str">
        <f>IF(Table1[[#This Row],[Quarter]]="Q3",Table1[[#This Row],[Credit Amount]],"")</f>
        <v/>
      </c>
      <c r="L1861" t="str">
        <f>IF(Table1[[#This Row],[Transaction Type]]="Upgrade",Table1[[#This Row],[Credit Amount]],IF(Table1[[#This Row],[Transaction Type]]="Activation",Table1[[#This Row],[Credit Amount]],""))</f>
        <v/>
      </c>
      <c r="M1861">
        <f>IF(Table1[[#This Row],[Transaction Type]]="Maintenance",Table1[[#This Row],[Credit Amount]],"")</f>
        <v>-31.21</v>
      </c>
      <c r="N1861">
        <v>10078</v>
      </c>
      <c r="O1861" t="s">
        <v>2489</v>
      </c>
      <c r="P1861" t="s">
        <v>2567</v>
      </c>
      <c r="Q1861" t="s">
        <v>289</v>
      </c>
      <c r="R1861">
        <v>10091</v>
      </c>
      <c r="S1861" t="s">
        <v>2489</v>
      </c>
      <c r="T1861" t="s">
        <v>2580</v>
      </c>
      <c r="U1861" t="s">
        <v>290</v>
      </c>
      <c r="V1861" t="s">
        <v>132</v>
      </c>
      <c r="W1861">
        <v>100002273</v>
      </c>
      <c r="X1861">
        <v>8005551274</v>
      </c>
      <c r="Y1861" t="s">
        <v>2595</v>
      </c>
      <c r="Z1861" t="s">
        <v>3869</v>
      </c>
      <c r="AA1861" s="13">
        <v>-31.21</v>
      </c>
      <c r="AB1861" s="14">
        <v>42525</v>
      </c>
      <c r="AC1861" t="s">
        <v>36</v>
      </c>
    </row>
    <row r="1862" spans="1:29" x14ac:dyDescent="0.25">
      <c r="A1862" t="str">
        <f>CONCATENATE("Q",ROUNDUP(MONTH(Table1[[#This Row],[Month]])/3,0))</f>
        <v>Q2</v>
      </c>
      <c r="B1862" s="14">
        <f>EOMONTH(Table1[[#This Row],[Credit Date]],-1)+1</f>
        <v>42522</v>
      </c>
      <c r="C1862" t="str">
        <f>CONCATENATE(Table1[[#This Row],[Issuer Last Name]],", ",Table1[[#This Row],[Issuer First Name]])</f>
        <v>No. 078, Employee</v>
      </c>
      <c r="D1862" t="str">
        <f>CONCATENATE(Table1[[#This Row],[Approver Last Name]],", ",Table1[[#This Row],[Approver First Name]])</f>
        <v>No. 091, Employee</v>
      </c>
      <c r="E1862" t="str">
        <f>CONCATENATE(Table1[[#This Row],[Customer Last Name]],", ",Table1[[#This Row],[Customer First Name]])</f>
        <v>No. 13110, Client</v>
      </c>
      <c r="F1862" t="str">
        <f>IF(Table1[[#This Row],[Credit Amount]]&gt;-19.99,"Less than 19.99",IF(Table1[[#This Row],[Credit Amount]]=-20,"20",IF(Table1[[#This Row],[Credit Amount]]&gt;-49.98,"20.01-49.98",IF(Table1[[#This Row],[Credit Amount]]=-49.99,"49.99",IF(Table1[[#This Row],[Credit Amount]]=-50,"50",IF(Table1[[#This Row],[Credit Amount]]&lt;-50.01,"Greater than 50"))))))</f>
        <v>Less than 19.99</v>
      </c>
      <c r="G1862" t="str">
        <f>IF(Table1[[#This Row],[Transaction Type]]="Maintenance","Non-Sales","Sales")</f>
        <v>Sales</v>
      </c>
      <c r="H1862">
        <f>IF(Table1[[#This Row],[Quarter]]="q2",1,"")</f>
        <v>1</v>
      </c>
      <c r="I1862" t="str">
        <f>IF(Table1[[#This Row],[Quarter]]="q3",1,"")</f>
        <v/>
      </c>
      <c r="J1862">
        <f>IF(Table1[[#This Row],[Quarter]]="Q2",Table1[[#This Row],[Credit Amount]],"")</f>
        <v>-17.32</v>
      </c>
      <c r="K1862" t="str">
        <f>IF(Table1[[#This Row],[Quarter]]="Q3",Table1[[#This Row],[Credit Amount]],"")</f>
        <v/>
      </c>
      <c r="L1862">
        <f>IF(Table1[[#This Row],[Transaction Type]]="Upgrade",Table1[[#This Row],[Credit Amount]],IF(Table1[[#This Row],[Transaction Type]]="Activation",Table1[[#This Row],[Credit Amount]],""))</f>
        <v>-17.32</v>
      </c>
      <c r="M1862" t="str">
        <f>IF(Table1[[#This Row],[Transaction Type]]="Maintenance",Table1[[#This Row],[Credit Amount]],"")</f>
        <v/>
      </c>
      <c r="N1862">
        <v>10078</v>
      </c>
      <c r="O1862" t="s">
        <v>2489</v>
      </c>
      <c r="P1862" t="s">
        <v>2567</v>
      </c>
      <c r="Q1862" t="s">
        <v>289</v>
      </c>
      <c r="R1862">
        <v>10091</v>
      </c>
      <c r="S1862" t="s">
        <v>2489</v>
      </c>
      <c r="T1862" t="s">
        <v>2580</v>
      </c>
      <c r="U1862" t="s">
        <v>290</v>
      </c>
      <c r="V1862" t="s">
        <v>132</v>
      </c>
      <c r="W1862">
        <v>100004109</v>
      </c>
      <c r="X1862">
        <v>8005553110</v>
      </c>
      <c r="Y1862" t="s">
        <v>2595</v>
      </c>
      <c r="Z1862" t="s">
        <v>5698</v>
      </c>
      <c r="AA1862" s="13">
        <v>-17.32</v>
      </c>
      <c r="AB1862" s="14">
        <v>42529</v>
      </c>
      <c r="AC1862" t="s">
        <v>37</v>
      </c>
    </row>
    <row r="1863" spans="1:29" x14ac:dyDescent="0.25">
      <c r="A1863" t="str">
        <f>CONCATENATE("Q",ROUNDUP(MONTH(Table1[[#This Row],[Month]])/3,0))</f>
        <v>Q2</v>
      </c>
      <c r="B1863" s="14">
        <f>EOMONTH(Table1[[#This Row],[Credit Date]],-1)+1</f>
        <v>42522</v>
      </c>
      <c r="C1863" t="str">
        <f>CONCATENATE(Table1[[#This Row],[Issuer Last Name]],", ",Table1[[#This Row],[Issuer First Name]])</f>
        <v>No. 078, Employee</v>
      </c>
      <c r="D1863" t="str">
        <f>CONCATENATE(Table1[[#This Row],[Approver Last Name]],", ",Table1[[#This Row],[Approver First Name]])</f>
        <v>No. 091, Employee</v>
      </c>
      <c r="E1863" t="str">
        <f>CONCATENATE(Table1[[#This Row],[Customer Last Name]],", ",Table1[[#This Row],[Customer First Name]])</f>
        <v>No. 13641, Client</v>
      </c>
      <c r="F18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63" t="str">
        <f>IF(Table1[[#This Row],[Transaction Type]]="Maintenance","Non-Sales","Sales")</f>
        <v>Non-Sales</v>
      </c>
      <c r="H1863">
        <f>IF(Table1[[#This Row],[Quarter]]="q2",1,"")</f>
        <v>1</v>
      </c>
      <c r="I1863" t="str">
        <f>IF(Table1[[#This Row],[Quarter]]="q3",1,"")</f>
        <v/>
      </c>
      <c r="J1863">
        <f>IF(Table1[[#This Row],[Quarter]]="Q2",Table1[[#This Row],[Credit Amount]],"")</f>
        <v>-50.95</v>
      </c>
      <c r="K1863" t="str">
        <f>IF(Table1[[#This Row],[Quarter]]="Q3",Table1[[#This Row],[Credit Amount]],"")</f>
        <v/>
      </c>
      <c r="L1863" t="str">
        <f>IF(Table1[[#This Row],[Transaction Type]]="Upgrade",Table1[[#This Row],[Credit Amount]],IF(Table1[[#This Row],[Transaction Type]]="Activation",Table1[[#This Row],[Credit Amount]],""))</f>
        <v/>
      </c>
      <c r="M1863">
        <f>IF(Table1[[#This Row],[Transaction Type]]="Maintenance",Table1[[#This Row],[Credit Amount]],"")</f>
        <v>-50.95</v>
      </c>
      <c r="N1863">
        <v>10078</v>
      </c>
      <c r="O1863" t="s">
        <v>2489</v>
      </c>
      <c r="P1863" t="s">
        <v>2567</v>
      </c>
      <c r="Q1863" t="s">
        <v>289</v>
      </c>
      <c r="R1863">
        <v>10091</v>
      </c>
      <c r="S1863" t="s">
        <v>2489</v>
      </c>
      <c r="T1863" t="s">
        <v>2580</v>
      </c>
      <c r="U1863" t="s">
        <v>290</v>
      </c>
      <c r="V1863" t="s">
        <v>132</v>
      </c>
      <c r="W1863">
        <v>100004640</v>
      </c>
      <c r="X1863">
        <v>8005553641</v>
      </c>
      <c r="Y1863" t="s">
        <v>2595</v>
      </c>
      <c r="Z1863" t="s">
        <v>6229</v>
      </c>
      <c r="AA1863" s="13">
        <v>-50.95</v>
      </c>
      <c r="AB1863" s="14">
        <v>42533</v>
      </c>
      <c r="AC1863" t="s">
        <v>36</v>
      </c>
    </row>
    <row r="1864" spans="1:29" x14ac:dyDescent="0.25">
      <c r="A1864" t="str">
        <f>CONCATENATE("Q",ROUNDUP(MONTH(Table1[[#This Row],[Month]])/3,0))</f>
        <v>Q2</v>
      </c>
      <c r="B1864" s="14">
        <f>EOMONTH(Table1[[#This Row],[Credit Date]],-1)+1</f>
        <v>42522</v>
      </c>
      <c r="C1864" t="str">
        <f>CONCATENATE(Table1[[#This Row],[Issuer Last Name]],", ",Table1[[#This Row],[Issuer First Name]])</f>
        <v>No. 078, Employee</v>
      </c>
      <c r="D1864" t="str">
        <f>CONCATENATE(Table1[[#This Row],[Approver Last Name]],", ",Table1[[#This Row],[Approver First Name]])</f>
        <v>No. 091, Employee</v>
      </c>
      <c r="E1864" t="str">
        <f>CONCATENATE(Table1[[#This Row],[Customer Last Name]],", ",Table1[[#This Row],[Customer First Name]])</f>
        <v>No. 13458, Client</v>
      </c>
      <c r="F1864" t="str">
        <f>IF(Table1[[#This Row],[Credit Amount]]&gt;-19.99,"Less than 19.99",IF(Table1[[#This Row],[Credit Amount]]=-20,"20",IF(Table1[[#This Row],[Credit Amount]]&gt;-49.98,"20.01-49.98",IF(Table1[[#This Row],[Credit Amount]]=-49.99,"49.99",IF(Table1[[#This Row],[Credit Amount]]=-50,"50",IF(Table1[[#This Row],[Credit Amount]]&lt;-50.01,"Greater than 50"))))))</f>
        <v>20.01-49.98</v>
      </c>
      <c r="G1864" t="str">
        <f>IF(Table1[[#This Row],[Transaction Type]]="Maintenance","Non-Sales","Sales")</f>
        <v>Sales</v>
      </c>
      <c r="H1864">
        <f>IF(Table1[[#This Row],[Quarter]]="q2",1,"")</f>
        <v>1</v>
      </c>
      <c r="I1864" t="str">
        <f>IF(Table1[[#This Row],[Quarter]]="q3",1,"")</f>
        <v/>
      </c>
      <c r="J1864">
        <f>IF(Table1[[#This Row],[Quarter]]="Q2",Table1[[#This Row],[Credit Amount]],"")</f>
        <v>-48.7</v>
      </c>
      <c r="K1864" t="str">
        <f>IF(Table1[[#This Row],[Quarter]]="Q3",Table1[[#This Row],[Credit Amount]],"")</f>
        <v/>
      </c>
      <c r="L1864">
        <f>IF(Table1[[#This Row],[Transaction Type]]="Upgrade",Table1[[#This Row],[Credit Amount]],IF(Table1[[#This Row],[Transaction Type]]="Activation",Table1[[#This Row],[Credit Amount]],""))</f>
        <v>-48.7</v>
      </c>
      <c r="M1864" t="str">
        <f>IF(Table1[[#This Row],[Transaction Type]]="Maintenance",Table1[[#This Row],[Credit Amount]],"")</f>
        <v/>
      </c>
      <c r="N1864">
        <v>10078</v>
      </c>
      <c r="O1864" t="s">
        <v>2489</v>
      </c>
      <c r="P1864" t="s">
        <v>2567</v>
      </c>
      <c r="Q1864" t="s">
        <v>289</v>
      </c>
      <c r="R1864">
        <v>10091</v>
      </c>
      <c r="S1864" t="s">
        <v>2489</v>
      </c>
      <c r="T1864" t="s">
        <v>2580</v>
      </c>
      <c r="U1864" t="s">
        <v>290</v>
      </c>
      <c r="V1864" t="s">
        <v>132</v>
      </c>
      <c r="W1864">
        <v>100004457</v>
      </c>
      <c r="X1864">
        <v>8005553458</v>
      </c>
      <c r="Y1864" t="s">
        <v>2595</v>
      </c>
      <c r="Z1864" t="s">
        <v>6046</v>
      </c>
      <c r="AA1864" s="13">
        <v>-48.7</v>
      </c>
      <c r="AB1864" s="14">
        <v>42533</v>
      </c>
      <c r="AC1864" t="s">
        <v>35</v>
      </c>
    </row>
    <row r="1865" spans="1:29" x14ac:dyDescent="0.25">
      <c r="A1865" t="str">
        <f>CONCATENATE("Q",ROUNDUP(MONTH(Table1[[#This Row],[Month]])/3,0))</f>
        <v>Q2</v>
      </c>
      <c r="B1865" s="14">
        <f>EOMONTH(Table1[[#This Row],[Credit Date]],-1)+1</f>
        <v>42522</v>
      </c>
      <c r="C1865" t="str">
        <f>CONCATENATE(Table1[[#This Row],[Issuer Last Name]],", ",Table1[[#This Row],[Issuer First Name]])</f>
        <v>No. 078, Employee</v>
      </c>
      <c r="D1865" t="str">
        <f>CONCATENATE(Table1[[#This Row],[Approver Last Name]],", ",Table1[[#This Row],[Approver First Name]])</f>
        <v>No. 091, Employee</v>
      </c>
      <c r="E1865" t="str">
        <f>CONCATENATE(Table1[[#This Row],[Customer Last Name]],", ",Table1[[#This Row],[Customer First Name]])</f>
        <v>No. 11391, Client</v>
      </c>
      <c r="F1865" t="str">
        <f>IF(Table1[[#This Row],[Credit Amount]]&gt;-19.99,"Less than 19.99",IF(Table1[[#This Row],[Credit Amount]]=-20,"20",IF(Table1[[#This Row],[Credit Amount]]&gt;-49.98,"20.01-49.98",IF(Table1[[#This Row],[Credit Amount]]=-49.99,"49.99",IF(Table1[[#This Row],[Credit Amount]]=-50,"50",IF(Table1[[#This Row],[Credit Amount]]&lt;-50.01,"Greater than 50"))))))</f>
        <v>20.01-49.98</v>
      </c>
      <c r="G1865" t="str">
        <f>IF(Table1[[#This Row],[Transaction Type]]="Maintenance","Non-Sales","Sales")</f>
        <v>Non-Sales</v>
      </c>
      <c r="H1865">
        <f>IF(Table1[[#This Row],[Quarter]]="q2",1,"")</f>
        <v>1</v>
      </c>
      <c r="I1865" t="str">
        <f>IF(Table1[[#This Row],[Quarter]]="q3",1,"")</f>
        <v/>
      </c>
      <c r="J1865">
        <f>IF(Table1[[#This Row],[Quarter]]="Q2",Table1[[#This Row],[Credit Amount]],"")</f>
        <v>-27.07</v>
      </c>
      <c r="K1865" t="str">
        <f>IF(Table1[[#This Row],[Quarter]]="Q3",Table1[[#This Row],[Credit Amount]],"")</f>
        <v/>
      </c>
      <c r="L1865" t="str">
        <f>IF(Table1[[#This Row],[Transaction Type]]="Upgrade",Table1[[#This Row],[Credit Amount]],IF(Table1[[#This Row],[Transaction Type]]="Activation",Table1[[#This Row],[Credit Amount]],""))</f>
        <v/>
      </c>
      <c r="M1865">
        <f>IF(Table1[[#This Row],[Transaction Type]]="Maintenance",Table1[[#This Row],[Credit Amount]],"")</f>
        <v>-27.07</v>
      </c>
      <c r="N1865">
        <v>10078</v>
      </c>
      <c r="O1865" t="s">
        <v>2489</v>
      </c>
      <c r="P1865" t="s">
        <v>2567</v>
      </c>
      <c r="Q1865" t="s">
        <v>289</v>
      </c>
      <c r="R1865">
        <v>10091</v>
      </c>
      <c r="S1865" t="s">
        <v>2489</v>
      </c>
      <c r="T1865" t="s">
        <v>2580</v>
      </c>
      <c r="U1865" t="s">
        <v>290</v>
      </c>
      <c r="V1865" t="s">
        <v>132</v>
      </c>
      <c r="W1865">
        <v>100002390</v>
      </c>
      <c r="X1865">
        <v>8005551391</v>
      </c>
      <c r="Y1865" t="s">
        <v>2595</v>
      </c>
      <c r="Z1865" t="s">
        <v>3986</v>
      </c>
      <c r="AA1865" s="13">
        <v>-27.07</v>
      </c>
      <c r="AB1865" s="14">
        <v>42534</v>
      </c>
      <c r="AC1865" t="s">
        <v>36</v>
      </c>
    </row>
    <row r="1866" spans="1:29" x14ac:dyDescent="0.25">
      <c r="A1866" t="str">
        <f>CONCATENATE("Q",ROUNDUP(MONTH(Table1[[#This Row],[Month]])/3,0))</f>
        <v>Q2</v>
      </c>
      <c r="B1866" s="14">
        <f>EOMONTH(Table1[[#This Row],[Credit Date]],-1)+1</f>
        <v>42522</v>
      </c>
      <c r="C1866" t="str">
        <f>CONCATENATE(Table1[[#This Row],[Issuer Last Name]],", ",Table1[[#This Row],[Issuer First Name]])</f>
        <v>No. 078, Employee</v>
      </c>
      <c r="D1866" t="str">
        <f>CONCATENATE(Table1[[#This Row],[Approver Last Name]],", ",Table1[[#This Row],[Approver First Name]])</f>
        <v>No. 091, Employee</v>
      </c>
      <c r="E1866" t="str">
        <f>CONCATENATE(Table1[[#This Row],[Customer Last Name]],", ",Table1[[#This Row],[Customer First Name]])</f>
        <v>No. 12705, Client</v>
      </c>
      <c r="F1866" t="str">
        <f>IF(Table1[[#This Row],[Credit Amount]]&gt;-19.99,"Less than 19.99",IF(Table1[[#This Row],[Credit Amount]]=-20,"20",IF(Table1[[#This Row],[Credit Amount]]&gt;-49.98,"20.01-49.98",IF(Table1[[#This Row],[Credit Amount]]=-49.99,"49.99",IF(Table1[[#This Row],[Credit Amount]]=-50,"50",IF(Table1[[#This Row],[Credit Amount]]&lt;-50.01,"Greater than 50"))))))</f>
        <v>20.01-49.98</v>
      </c>
      <c r="G1866" t="str">
        <f>IF(Table1[[#This Row],[Transaction Type]]="Maintenance","Non-Sales","Sales")</f>
        <v>Non-Sales</v>
      </c>
      <c r="H1866">
        <f>IF(Table1[[#This Row],[Quarter]]="q2",1,"")</f>
        <v>1</v>
      </c>
      <c r="I1866" t="str">
        <f>IF(Table1[[#This Row],[Quarter]]="q3",1,"")</f>
        <v/>
      </c>
      <c r="J1866">
        <f>IF(Table1[[#This Row],[Quarter]]="Q2",Table1[[#This Row],[Credit Amount]],"")</f>
        <v>-21.87</v>
      </c>
      <c r="K1866" t="str">
        <f>IF(Table1[[#This Row],[Quarter]]="Q3",Table1[[#This Row],[Credit Amount]],"")</f>
        <v/>
      </c>
      <c r="L1866" t="str">
        <f>IF(Table1[[#This Row],[Transaction Type]]="Upgrade",Table1[[#This Row],[Credit Amount]],IF(Table1[[#This Row],[Transaction Type]]="Activation",Table1[[#This Row],[Credit Amount]],""))</f>
        <v/>
      </c>
      <c r="M1866">
        <f>IF(Table1[[#This Row],[Transaction Type]]="Maintenance",Table1[[#This Row],[Credit Amount]],"")</f>
        <v>-21.87</v>
      </c>
      <c r="N1866">
        <v>10078</v>
      </c>
      <c r="O1866" t="s">
        <v>2489</v>
      </c>
      <c r="P1866" t="s">
        <v>2567</v>
      </c>
      <c r="Q1866" t="s">
        <v>289</v>
      </c>
      <c r="R1866">
        <v>10091</v>
      </c>
      <c r="S1866" t="s">
        <v>2489</v>
      </c>
      <c r="T1866" t="s">
        <v>2580</v>
      </c>
      <c r="U1866" t="s">
        <v>290</v>
      </c>
      <c r="V1866" t="s">
        <v>132</v>
      </c>
      <c r="W1866">
        <v>100003704</v>
      </c>
      <c r="X1866">
        <v>8005552705</v>
      </c>
      <c r="Y1866" t="s">
        <v>2595</v>
      </c>
      <c r="Z1866" t="s">
        <v>5298</v>
      </c>
      <c r="AA1866" s="13">
        <v>-21.87</v>
      </c>
      <c r="AB1866" s="14">
        <v>42537</v>
      </c>
      <c r="AC1866" t="s">
        <v>36</v>
      </c>
    </row>
    <row r="1867" spans="1:29" x14ac:dyDescent="0.25">
      <c r="A1867" t="str">
        <f>CONCATENATE("Q",ROUNDUP(MONTH(Table1[[#This Row],[Month]])/3,0))</f>
        <v>Q2</v>
      </c>
      <c r="B1867" s="14">
        <f>EOMONTH(Table1[[#This Row],[Credit Date]],-1)+1</f>
        <v>42522</v>
      </c>
      <c r="C1867" t="str">
        <f>CONCATENATE(Table1[[#This Row],[Issuer Last Name]],", ",Table1[[#This Row],[Issuer First Name]])</f>
        <v>No. 078, Employee</v>
      </c>
      <c r="D1867" t="str">
        <f>CONCATENATE(Table1[[#This Row],[Approver Last Name]],", ",Table1[[#This Row],[Approver First Name]])</f>
        <v>No. 091, Employee</v>
      </c>
      <c r="E1867" t="str">
        <f>CONCATENATE(Table1[[#This Row],[Customer Last Name]],", ",Table1[[#This Row],[Customer First Name]])</f>
        <v>No. 12044, Client</v>
      </c>
      <c r="F1867" t="str">
        <f>IF(Table1[[#This Row],[Credit Amount]]&gt;-19.99,"Less than 19.99",IF(Table1[[#This Row],[Credit Amount]]=-20,"20",IF(Table1[[#This Row],[Credit Amount]]&gt;-49.98,"20.01-49.98",IF(Table1[[#This Row],[Credit Amount]]=-49.99,"49.99",IF(Table1[[#This Row],[Credit Amount]]=-50,"50",IF(Table1[[#This Row],[Credit Amount]]&lt;-50.01,"Greater than 50"))))))</f>
        <v>20.01-49.98</v>
      </c>
      <c r="G1867" t="str">
        <f>IF(Table1[[#This Row],[Transaction Type]]="Maintenance","Non-Sales","Sales")</f>
        <v>Non-Sales</v>
      </c>
      <c r="H1867">
        <f>IF(Table1[[#This Row],[Quarter]]="q2",1,"")</f>
        <v>1</v>
      </c>
      <c r="I1867" t="str">
        <f>IF(Table1[[#This Row],[Quarter]]="q3",1,"")</f>
        <v/>
      </c>
      <c r="J1867">
        <f>IF(Table1[[#This Row],[Quarter]]="Q2",Table1[[#This Row],[Credit Amount]],"")</f>
        <v>-48.23</v>
      </c>
      <c r="K1867" t="str">
        <f>IF(Table1[[#This Row],[Quarter]]="Q3",Table1[[#This Row],[Credit Amount]],"")</f>
        <v/>
      </c>
      <c r="L1867" t="str">
        <f>IF(Table1[[#This Row],[Transaction Type]]="Upgrade",Table1[[#This Row],[Credit Amount]],IF(Table1[[#This Row],[Transaction Type]]="Activation",Table1[[#This Row],[Credit Amount]],""))</f>
        <v/>
      </c>
      <c r="M1867">
        <f>IF(Table1[[#This Row],[Transaction Type]]="Maintenance",Table1[[#This Row],[Credit Amount]],"")</f>
        <v>-48.23</v>
      </c>
      <c r="N1867">
        <v>10078</v>
      </c>
      <c r="O1867" t="s">
        <v>2489</v>
      </c>
      <c r="P1867" t="s">
        <v>2567</v>
      </c>
      <c r="Q1867" t="s">
        <v>289</v>
      </c>
      <c r="R1867">
        <v>10091</v>
      </c>
      <c r="S1867" t="s">
        <v>2489</v>
      </c>
      <c r="T1867" t="s">
        <v>2580</v>
      </c>
      <c r="U1867" t="s">
        <v>290</v>
      </c>
      <c r="V1867" t="s">
        <v>132</v>
      </c>
      <c r="W1867">
        <v>100003043</v>
      </c>
      <c r="X1867">
        <v>8005552044</v>
      </c>
      <c r="Y1867" t="s">
        <v>2595</v>
      </c>
      <c r="Z1867" t="s">
        <v>4639</v>
      </c>
      <c r="AA1867" s="13">
        <v>-48.23</v>
      </c>
      <c r="AB1867" s="14">
        <v>42543</v>
      </c>
      <c r="AC1867" t="s">
        <v>36</v>
      </c>
    </row>
    <row r="1868" spans="1:29" x14ac:dyDescent="0.25">
      <c r="A1868" t="str">
        <f>CONCATENATE("Q",ROUNDUP(MONTH(Table1[[#This Row],[Month]])/3,0))</f>
        <v>Q2</v>
      </c>
      <c r="B1868" s="14">
        <f>EOMONTH(Table1[[#This Row],[Credit Date]],-1)+1</f>
        <v>42522</v>
      </c>
      <c r="C1868" t="str">
        <f>CONCATENATE(Table1[[#This Row],[Issuer Last Name]],", ",Table1[[#This Row],[Issuer First Name]])</f>
        <v>No. 078, Employee</v>
      </c>
      <c r="D1868" t="str">
        <f>CONCATENATE(Table1[[#This Row],[Approver Last Name]],", ",Table1[[#This Row],[Approver First Name]])</f>
        <v>No. 091, Employee</v>
      </c>
      <c r="E1868" t="str">
        <f>CONCATENATE(Table1[[#This Row],[Customer Last Name]],", ",Table1[[#This Row],[Customer First Name]])</f>
        <v>No. 10929, Client</v>
      </c>
      <c r="F1868" t="str">
        <f>IF(Table1[[#This Row],[Credit Amount]]&gt;-19.99,"Less than 19.99",IF(Table1[[#This Row],[Credit Amount]]=-20,"20",IF(Table1[[#This Row],[Credit Amount]]&gt;-49.98,"20.01-49.98",IF(Table1[[#This Row],[Credit Amount]]=-49.99,"49.99",IF(Table1[[#This Row],[Credit Amount]]=-50,"50",IF(Table1[[#This Row],[Credit Amount]]&lt;-50.01,"Greater than 50"))))))</f>
        <v>Less than 19.99</v>
      </c>
      <c r="G1868" t="str">
        <f>IF(Table1[[#This Row],[Transaction Type]]="Maintenance","Non-Sales","Sales")</f>
        <v>Non-Sales</v>
      </c>
      <c r="H1868">
        <f>IF(Table1[[#This Row],[Quarter]]="q2",1,"")</f>
        <v>1</v>
      </c>
      <c r="I1868" t="str">
        <f>IF(Table1[[#This Row],[Quarter]]="q3",1,"")</f>
        <v/>
      </c>
      <c r="J1868">
        <f>IF(Table1[[#This Row],[Quarter]]="Q2",Table1[[#This Row],[Credit Amount]],"")</f>
        <v>-9.86</v>
      </c>
      <c r="K1868" t="str">
        <f>IF(Table1[[#This Row],[Quarter]]="Q3",Table1[[#This Row],[Credit Amount]],"")</f>
        <v/>
      </c>
      <c r="L1868" t="str">
        <f>IF(Table1[[#This Row],[Transaction Type]]="Upgrade",Table1[[#This Row],[Credit Amount]],IF(Table1[[#This Row],[Transaction Type]]="Activation",Table1[[#This Row],[Credit Amount]],""))</f>
        <v/>
      </c>
      <c r="M1868">
        <f>IF(Table1[[#This Row],[Transaction Type]]="Maintenance",Table1[[#This Row],[Credit Amount]],"")</f>
        <v>-9.86</v>
      </c>
      <c r="N1868">
        <v>10078</v>
      </c>
      <c r="O1868" t="s">
        <v>2489</v>
      </c>
      <c r="P1868" t="s">
        <v>2567</v>
      </c>
      <c r="Q1868" t="s">
        <v>289</v>
      </c>
      <c r="R1868">
        <v>10091</v>
      </c>
      <c r="S1868" t="s">
        <v>2489</v>
      </c>
      <c r="T1868" t="s">
        <v>2580</v>
      </c>
      <c r="U1868" t="s">
        <v>290</v>
      </c>
      <c r="V1868" t="s">
        <v>132</v>
      </c>
      <c r="W1868">
        <v>100001928</v>
      </c>
      <c r="X1868">
        <v>8005550929</v>
      </c>
      <c r="Y1868" t="s">
        <v>2595</v>
      </c>
      <c r="Z1868" t="s">
        <v>3524</v>
      </c>
      <c r="AA1868" s="13">
        <v>-9.86</v>
      </c>
      <c r="AB1868" s="14">
        <v>42547</v>
      </c>
      <c r="AC1868" t="s">
        <v>36</v>
      </c>
    </row>
    <row r="1869" spans="1:29" x14ac:dyDescent="0.25">
      <c r="A1869" t="str">
        <f>CONCATENATE("Q",ROUNDUP(MONTH(Table1[[#This Row],[Month]])/3,0))</f>
        <v>Q3</v>
      </c>
      <c r="B1869" s="14">
        <f>EOMONTH(Table1[[#This Row],[Credit Date]],-1)+1</f>
        <v>42552</v>
      </c>
      <c r="C1869" t="str">
        <f>CONCATENATE(Table1[[#This Row],[Issuer Last Name]],", ",Table1[[#This Row],[Issuer First Name]])</f>
        <v>No. 078, Employee</v>
      </c>
      <c r="D1869" t="str">
        <f>CONCATENATE(Table1[[#This Row],[Approver Last Name]],", ",Table1[[#This Row],[Approver First Name]])</f>
        <v>No. 091, Employee</v>
      </c>
      <c r="E1869" t="str">
        <f>CONCATENATE(Table1[[#This Row],[Customer Last Name]],", ",Table1[[#This Row],[Customer First Name]])</f>
        <v>No. 11224, Client</v>
      </c>
      <c r="F18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69" t="str">
        <f>IF(Table1[[#This Row],[Transaction Type]]="Maintenance","Non-Sales","Sales")</f>
        <v>Sales</v>
      </c>
      <c r="H1869" t="str">
        <f>IF(Table1[[#This Row],[Quarter]]="q2",1,"")</f>
        <v/>
      </c>
      <c r="I1869">
        <f>IF(Table1[[#This Row],[Quarter]]="q3",1,"")</f>
        <v>1</v>
      </c>
      <c r="J1869" t="str">
        <f>IF(Table1[[#This Row],[Quarter]]="Q2",Table1[[#This Row],[Credit Amount]],"")</f>
        <v/>
      </c>
      <c r="K1869">
        <f>IF(Table1[[#This Row],[Quarter]]="Q3",Table1[[#This Row],[Credit Amount]],"")</f>
        <v>-81.23</v>
      </c>
      <c r="L1869">
        <f>IF(Table1[[#This Row],[Transaction Type]]="Upgrade",Table1[[#This Row],[Credit Amount]],IF(Table1[[#This Row],[Transaction Type]]="Activation",Table1[[#This Row],[Credit Amount]],""))</f>
        <v>-81.23</v>
      </c>
      <c r="M1869" t="str">
        <f>IF(Table1[[#This Row],[Transaction Type]]="Maintenance",Table1[[#This Row],[Credit Amount]],"")</f>
        <v/>
      </c>
      <c r="N1869">
        <v>10078</v>
      </c>
      <c r="O1869" t="s">
        <v>2489</v>
      </c>
      <c r="P1869" t="s">
        <v>2567</v>
      </c>
      <c r="Q1869" t="s">
        <v>289</v>
      </c>
      <c r="R1869">
        <v>10091</v>
      </c>
      <c r="S1869" t="s">
        <v>2489</v>
      </c>
      <c r="T1869" t="s">
        <v>2580</v>
      </c>
      <c r="U1869" t="s">
        <v>290</v>
      </c>
      <c r="V1869" t="s">
        <v>132</v>
      </c>
      <c r="W1869">
        <v>100002223</v>
      </c>
      <c r="X1869">
        <v>8005551224</v>
      </c>
      <c r="Y1869" t="s">
        <v>2595</v>
      </c>
      <c r="Z1869" t="s">
        <v>3819</v>
      </c>
      <c r="AA1869" s="13">
        <v>-81.23</v>
      </c>
      <c r="AB1869" s="14">
        <v>42556</v>
      </c>
      <c r="AC1869" t="s">
        <v>35</v>
      </c>
    </row>
    <row r="1870" spans="1:29" x14ac:dyDescent="0.25">
      <c r="A1870" t="str">
        <f>CONCATENATE("Q",ROUNDUP(MONTH(Table1[[#This Row],[Month]])/3,0))</f>
        <v>Q3</v>
      </c>
      <c r="B1870" s="14">
        <f>EOMONTH(Table1[[#This Row],[Credit Date]],-1)+1</f>
        <v>42552</v>
      </c>
      <c r="C1870" t="str">
        <f>CONCATENATE(Table1[[#This Row],[Issuer Last Name]],", ",Table1[[#This Row],[Issuer First Name]])</f>
        <v>No. 078, Employee</v>
      </c>
      <c r="D1870" t="str">
        <f>CONCATENATE(Table1[[#This Row],[Approver Last Name]],", ",Table1[[#This Row],[Approver First Name]])</f>
        <v>No. 091, Employee</v>
      </c>
      <c r="E1870" t="str">
        <f>CONCATENATE(Table1[[#This Row],[Customer Last Name]],", ",Table1[[#This Row],[Customer First Name]])</f>
        <v>No. 12684, Client</v>
      </c>
      <c r="F18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70" t="str">
        <f>IF(Table1[[#This Row],[Transaction Type]]="Maintenance","Non-Sales","Sales")</f>
        <v>Non-Sales</v>
      </c>
      <c r="H1870" t="str">
        <f>IF(Table1[[#This Row],[Quarter]]="q2",1,"")</f>
        <v/>
      </c>
      <c r="I1870">
        <f>IF(Table1[[#This Row],[Quarter]]="q3",1,"")</f>
        <v>1</v>
      </c>
      <c r="J1870" t="str">
        <f>IF(Table1[[#This Row],[Quarter]]="Q2",Table1[[#This Row],[Credit Amount]],"")</f>
        <v/>
      </c>
      <c r="K1870">
        <f>IF(Table1[[#This Row],[Quarter]]="Q3",Table1[[#This Row],[Credit Amount]],"")</f>
        <v>-87.79</v>
      </c>
      <c r="L1870" t="str">
        <f>IF(Table1[[#This Row],[Transaction Type]]="Upgrade",Table1[[#This Row],[Credit Amount]],IF(Table1[[#This Row],[Transaction Type]]="Activation",Table1[[#This Row],[Credit Amount]],""))</f>
        <v/>
      </c>
      <c r="M1870">
        <f>IF(Table1[[#This Row],[Transaction Type]]="Maintenance",Table1[[#This Row],[Credit Amount]],"")</f>
        <v>-87.79</v>
      </c>
      <c r="N1870">
        <v>10078</v>
      </c>
      <c r="O1870" t="s">
        <v>2489</v>
      </c>
      <c r="P1870" t="s">
        <v>2567</v>
      </c>
      <c r="Q1870" t="s">
        <v>289</v>
      </c>
      <c r="R1870">
        <v>10091</v>
      </c>
      <c r="S1870" t="s">
        <v>2489</v>
      </c>
      <c r="T1870" t="s">
        <v>2580</v>
      </c>
      <c r="U1870" t="s">
        <v>290</v>
      </c>
      <c r="V1870" t="s">
        <v>132</v>
      </c>
      <c r="W1870">
        <v>100003683</v>
      </c>
      <c r="X1870">
        <v>8005552684</v>
      </c>
      <c r="Y1870" t="s">
        <v>2595</v>
      </c>
      <c r="Z1870" t="s">
        <v>5278</v>
      </c>
      <c r="AA1870" s="13">
        <v>-87.79</v>
      </c>
      <c r="AB1870" s="14">
        <v>42557</v>
      </c>
      <c r="AC1870" t="s">
        <v>36</v>
      </c>
    </row>
    <row r="1871" spans="1:29" x14ac:dyDescent="0.25">
      <c r="A1871" t="str">
        <f>CONCATENATE("Q",ROUNDUP(MONTH(Table1[[#This Row],[Month]])/3,0))</f>
        <v>Q3</v>
      </c>
      <c r="B1871" s="14">
        <f>EOMONTH(Table1[[#This Row],[Credit Date]],-1)+1</f>
        <v>42552</v>
      </c>
      <c r="C1871" t="str">
        <f>CONCATENATE(Table1[[#This Row],[Issuer Last Name]],", ",Table1[[#This Row],[Issuer First Name]])</f>
        <v>No. 078, Employee</v>
      </c>
      <c r="D1871" t="str">
        <f>CONCATENATE(Table1[[#This Row],[Approver Last Name]],", ",Table1[[#This Row],[Approver First Name]])</f>
        <v>No. 091, Employee</v>
      </c>
      <c r="E1871" t="str">
        <f>CONCATENATE(Table1[[#This Row],[Customer Last Name]],", ",Table1[[#This Row],[Customer First Name]])</f>
        <v>No. 13016, Client</v>
      </c>
      <c r="F18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71" t="str">
        <f>IF(Table1[[#This Row],[Transaction Type]]="Maintenance","Non-Sales","Sales")</f>
        <v>Sales</v>
      </c>
      <c r="H1871" t="str">
        <f>IF(Table1[[#This Row],[Quarter]]="q2",1,"")</f>
        <v/>
      </c>
      <c r="I1871">
        <f>IF(Table1[[#This Row],[Quarter]]="q3",1,"")</f>
        <v>1</v>
      </c>
      <c r="J1871" t="str">
        <f>IF(Table1[[#This Row],[Quarter]]="Q2",Table1[[#This Row],[Credit Amount]],"")</f>
        <v/>
      </c>
      <c r="K1871">
        <f>IF(Table1[[#This Row],[Quarter]]="Q3",Table1[[#This Row],[Credit Amount]],"")</f>
        <v>-54.96</v>
      </c>
      <c r="L1871">
        <f>IF(Table1[[#This Row],[Transaction Type]]="Upgrade",Table1[[#This Row],[Credit Amount]],IF(Table1[[#This Row],[Transaction Type]]="Activation",Table1[[#This Row],[Credit Amount]],""))</f>
        <v>-54.96</v>
      </c>
      <c r="M1871" t="str">
        <f>IF(Table1[[#This Row],[Transaction Type]]="Maintenance",Table1[[#This Row],[Credit Amount]],"")</f>
        <v/>
      </c>
      <c r="N1871">
        <v>10078</v>
      </c>
      <c r="O1871" t="s">
        <v>2489</v>
      </c>
      <c r="P1871" t="s">
        <v>2567</v>
      </c>
      <c r="Q1871" t="s">
        <v>289</v>
      </c>
      <c r="R1871">
        <v>10091</v>
      </c>
      <c r="S1871" t="s">
        <v>2489</v>
      </c>
      <c r="T1871" t="s">
        <v>2580</v>
      </c>
      <c r="U1871" t="s">
        <v>290</v>
      </c>
      <c r="V1871" t="s">
        <v>132</v>
      </c>
      <c r="W1871">
        <v>100004015</v>
      </c>
      <c r="X1871">
        <v>8005553016</v>
      </c>
      <c r="Y1871" t="s">
        <v>2595</v>
      </c>
      <c r="Z1871" t="s">
        <v>5604</v>
      </c>
      <c r="AA1871" s="13">
        <v>-54.96</v>
      </c>
      <c r="AB1871" s="14">
        <v>42559</v>
      </c>
      <c r="AC1871" t="s">
        <v>37</v>
      </c>
    </row>
    <row r="1872" spans="1:29" x14ac:dyDescent="0.25">
      <c r="A1872" t="str">
        <f>CONCATENATE("Q",ROUNDUP(MONTH(Table1[[#This Row],[Month]])/3,0))</f>
        <v>Q3</v>
      </c>
      <c r="B1872" s="14">
        <f>EOMONTH(Table1[[#This Row],[Credit Date]],-1)+1</f>
        <v>42552</v>
      </c>
      <c r="C1872" t="str">
        <f>CONCATENATE(Table1[[#This Row],[Issuer Last Name]],", ",Table1[[#This Row],[Issuer First Name]])</f>
        <v>No. 078, Employee</v>
      </c>
      <c r="D1872" t="str">
        <f>CONCATENATE(Table1[[#This Row],[Approver Last Name]],", ",Table1[[#This Row],[Approver First Name]])</f>
        <v>No. 078, Employee</v>
      </c>
      <c r="E1872" t="str">
        <f>CONCATENATE(Table1[[#This Row],[Customer Last Name]],", ",Table1[[#This Row],[Customer First Name]])</f>
        <v>No. 13470, Client</v>
      </c>
      <c r="F1872" t="str">
        <f>IF(Table1[[#This Row],[Credit Amount]]&gt;-19.99,"Less than 19.99",IF(Table1[[#This Row],[Credit Amount]]=-20,"20",IF(Table1[[#This Row],[Credit Amount]]&gt;-49.98,"20.01-49.98",IF(Table1[[#This Row],[Credit Amount]]=-49.99,"49.99",IF(Table1[[#This Row],[Credit Amount]]=-50,"50",IF(Table1[[#This Row],[Credit Amount]]&lt;-50.01,"Greater than 50"))))))</f>
        <v>20.01-49.98</v>
      </c>
      <c r="G1872" t="str">
        <f>IF(Table1[[#This Row],[Transaction Type]]="Maintenance","Non-Sales","Sales")</f>
        <v>Non-Sales</v>
      </c>
      <c r="H1872" t="str">
        <f>IF(Table1[[#This Row],[Quarter]]="q2",1,"")</f>
        <v/>
      </c>
      <c r="I1872">
        <f>IF(Table1[[#This Row],[Quarter]]="q3",1,"")</f>
        <v>1</v>
      </c>
      <c r="J1872" t="str">
        <f>IF(Table1[[#This Row],[Quarter]]="Q2",Table1[[#This Row],[Credit Amount]],"")</f>
        <v/>
      </c>
      <c r="K1872">
        <f>IF(Table1[[#This Row],[Quarter]]="Q3",Table1[[#This Row],[Credit Amount]],"")</f>
        <v>-24.05</v>
      </c>
      <c r="L1872" t="str">
        <f>IF(Table1[[#This Row],[Transaction Type]]="Upgrade",Table1[[#This Row],[Credit Amount]],IF(Table1[[#This Row],[Transaction Type]]="Activation",Table1[[#This Row],[Credit Amount]],""))</f>
        <v/>
      </c>
      <c r="M1872">
        <f>IF(Table1[[#This Row],[Transaction Type]]="Maintenance",Table1[[#This Row],[Credit Amount]],"")</f>
        <v>-24.05</v>
      </c>
      <c r="N1872">
        <v>10078</v>
      </c>
      <c r="O1872" t="s">
        <v>2489</v>
      </c>
      <c r="P1872" t="s">
        <v>2567</v>
      </c>
      <c r="Q1872" t="s">
        <v>289</v>
      </c>
      <c r="R1872">
        <v>10078</v>
      </c>
      <c r="S1872" t="s">
        <v>2489</v>
      </c>
      <c r="T1872" t="s">
        <v>2567</v>
      </c>
      <c r="U1872" t="s">
        <v>289</v>
      </c>
      <c r="V1872" t="s">
        <v>132</v>
      </c>
      <c r="W1872">
        <v>100004469</v>
      </c>
      <c r="X1872">
        <v>8005553470</v>
      </c>
      <c r="Y1872" t="s">
        <v>2595</v>
      </c>
      <c r="Z1872" t="s">
        <v>6058</v>
      </c>
      <c r="AA1872" s="13">
        <v>-24.05</v>
      </c>
      <c r="AB1872" s="14">
        <v>42560</v>
      </c>
      <c r="AC1872" t="s">
        <v>36</v>
      </c>
    </row>
    <row r="1873" spans="1:29" x14ac:dyDescent="0.25">
      <c r="A1873" t="str">
        <f>CONCATENATE("Q",ROUNDUP(MONTH(Table1[[#This Row],[Month]])/3,0))</f>
        <v>Q3</v>
      </c>
      <c r="B1873" s="14">
        <f>EOMONTH(Table1[[#This Row],[Credit Date]],-1)+1</f>
        <v>42552</v>
      </c>
      <c r="C1873" t="str">
        <f>CONCATENATE(Table1[[#This Row],[Issuer Last Name]],", ",Table1[[#This Row],[Issuer First Name]])</f>
        <v>No. 078, Employee</v>
      </c>
      <c r="D1873" t="str">
        <f>CONCATENATE(Table1[[#This Row],[Approver Last Name]],", ",Table1[[#This Row],[Approver First Name]])</f>
        <v>No. 078, Employee</v>
      </c>
      <c r="E1873" t="str">
        <f>CONCATENATE(Table1[[#This Row],[Customer Last Name]],", ",Table1[[#This Row],[Customer First Name]])</f>
        <v>No. 13961, Client</v>
      </c>
      <c r="F1873" t="str">
        <f>IF(Table1[[#This Row],[Credit Amount]]&gt;-19.99,"Less than 19.99",IF(Table1[[#This Row],[Credit Amount]]=-20,"20",IF(Table1[[#This Row],[Credit Amount]]&gt;-49.98,"20.01-49.98",IF(Table1[[#This Row],[Credit Amount]]=-49.99,"49.99",IF(Table1[[#This Row],[Credit Amount]]=-50,"50",IF(Table1[[#This Row],[Credit Amount]]&lt;-50.01,"Greater than 50"))))))</f>
        <v>Less than 19.99</v>
      </c>
      <c r="G1873" t="str">
        <f>IF(Table1[[#This Row],[Transaction Type]]="Maintenance","Non-Sales","Sales")</f>
        <v>Non-Sales</v>
      </c>
      <c r="H1873" t="str">
        <f>IF(Table1[[#This Row],[Quarter]]="q2",1,"")</f>
        <v/>
      </c>
      <c r="I1873">
        <f>IF(Table1[[#This Row],[Quarter]]="q3",1,"")</f>
        <v>1</v>
      </c>
      <c r="J1873" t="str">
        <f>IF(Table1[[#This Row],[Quarter]]="Q2",Table1[[#This Row],[Credit Amount]],"")</f>
        <v/>
      </c>
      <c r="K1873">
        <f>IF(Table1[[#This Row],[Quarter]]="Q3",Table1[[#This Row],[Credit Amount]],"")</f>
        <v>-6.05</v>
      </c>
      <c r="L1873" t="str">
        <f>IF(Table1[[#This Row],[Transaction Type]]="Upgrade",Table1[[#This Row],[Credit Amount]],IF(Table1[[#This Row],[Transaction Type]]="Activation",Table1[[#This Row],[Credit Amount]],""))</f>
        <v/>
      </c>
      <c r="M1873">
        <f>IF(Table1[[#This Row],[Transaction Type]]="Maintenance",Table1[[#This Row],[Credit Amount]],"")</f>
        <v>-6.05</v>
      </c>
      <c r="N1873">
        <v>10078</v>
      </c>
      <c r="O1873" t="s">
        <v>2489</v>
      </c>
      <c r="P1873" t="s">
        <v>2567</v>
      </c>
      <c r="Q1873" t="s">
        <v>289</v>
      </c>
      <c r="R1873">
        <v>10078</v>
      </c>
      <c r="S1873" t="s">
        <v>2489</v>
      </c>
      <c r="T1873" t="s">
        <v>2567</v>
      </c>
      <c r="U1873" t="s">
        <v>289</v>
      </c>
      <c r="V1873" t="s">
        <v>132</v>
      </c>
      <c r="W1873">
        <v>100004960</v>
      </c>
      <c r="X1873">
        <v>8005553961</v>
      </c>
      <c r="Y1873" t="s">
        <v>2595</v>
      </c>
      <c r="Z1873" t="s">
        <v>6549</v>
      </c>
      <c r="AA1873" s="13">
        <v>-6.05</v>
      </c>
      <c r="AB1873" s="14">
        <v>42563</v>
      </c>
      <c r="AC1873" t="s">
        <v>36</v>
      </c>
    </row>
    <row r="1874" spans="1:29" x14ac:dyDescent="0.25">
      <c r="A1874" t="str">
        <f>CONCATENATE("Q",ROUNDUP(MONTH(Table1[[#This Row],[Month]])/3,0))</f>
        <v>Q3</v>
      </c>
      <c r="B1874" s="14">
        <f>EOMONTH(Table1[[#This Row],[Credit Date]],-1)+1</f>
        <v>42552</v>
      </c>
      <c r="C1874" t="str">
        <f>CONCATENATE(Table1[[#This Row],[Issuer Last Name]],", ",Table1[[#This Row],[Issuer First Name]])</f>
        <v>No. 078, Employee</v>
      </c>
      <c r="D1874" t="str">
        <f>CONCATENATE(Table1[[#This Row],[Approver Last Name]],", ",Table1[[#This Row],[Approver First Name]])</f>
        <v>No. 078, Employee</v>
      </c>
      <c r="E1874" t="str">
        <f>CONCATENATE(Table1[[#This Row],[Customer Last Name]],", ",Table1[[#This Row],[Customer First Name]])</f>
        <v>No. 12867, Client</v>
      </c>
      <c r="F1874" t="str">
        <f>IF(Table1[[#This Row],[Credit Amount]]&gt;-19.99,"Less than 19.99",IF(Table1[[#This Row],[Credit Amount]]=-20,"20",IF(Table1[[#This Row],[Credit Amount]]&gt;-49.98,"20.01-49.98",IF(Table1[[#This Row],[Credit Amount]]=-49.99,"49.99",IF(Table1[[#This Row],[Credit Amount]]=-50,"50",IF(Table1[[#This Row],[Credit Amount]]&lt;-50.01,"Greater than 50"))))))</f>
        <v>20.01-49.98</v>
      </c>
      <c r="G1874" t="str">
        <f>IF(Table1[[#This Row],[Transaction Type]]="Maintenance","Non-Sales","Sales")</f>
        <v>Non-Sales</v>
      </c>
      <c r="H1874" t="str">
        <f>IF(Table1[[#This Row],[Quarter]]="q2",1,"")</f>
        <v/>
      </c>
      <c r="I1874">
        <f>IF(Table1[[#This Row],[Quarter]]="q3",1,"")</f>
        <v>1</v>
      </c>
      <c r="J1874" t="str">
        <f>IF(Table1[[#This Row],[Quarter]]="Q2",Table1[[#This Row],[Credit Amount]],"")</f>
        <v/>
      </c>
      <c r="K1874">
        <f>IF(Table1[[#This Row],[Quarter]]="Q3",Table1[[#This Row],[Credit Amount]],"")</f>
        <v>-49.62</v>
      </c>
      <c r="L1874" t="str">
        <f>IF(Table1[[#This Row],[Transaction Type]]="Upgrade",Table1[[#This Row],[Credit Amount]],IF(Table1[[#This Row],[Transaction Type]]="Activation",Table1[[#This Row],[Credit Amount]],""))</f>
        <v/>
      </c>
      <c r="M1874">
        <f>IF(Table1[[#This Row],[Transaction Type]]="Maintenance",Table1[[#This Row],[Credit Amount]],"")</f>
        <v>-49.62</v>
      </c>
      <c r="N1874">
        <v>10078</v>
      </c>
      <c r="O1874" t="s">
        <v>2489</v>
      </c>
      <c r="P1874" t="s">
        <v>2567</v>
      </c>
      <c r="Q1874" t="s">
        <v>289</v>
      </c>
      <c r="R1874">
        <v>10078</v>
      </c>
      <c r="S1874" t="s">
        <v>2489</v>
      </c>
      <c r="T1874" t="s">
        <v>2567</v>
      </c>
      <c r="U1874" t="s">
        <v>289</v>
      </c>
      <c r="V1874" t="s">
        <v>132</v>
      </c>
      <c r="W1874">
        <v>100003866</v>
      </c>
      <c r="X1874">
        <v>8005552867</v>
      </c>
      <c r="Y1874" t="s">
        <v>2595</v>
      </c>
      <c r="Z1874" t="s">
        <v>5457</v>
      </c>
      <c r="AA1874" s="13">
        <v>-49.62</v>
      </c>
      <c r="AB1874" s="14">
        <v>42574</v>
      </c>
      <c r="AC1874" t="s">
        <v>36</v>
      </c>
    </row>
    <row r="1875" spans="1:29" x14ac:dyDescent="0.25">
      <c r="A1875" t="str">
        <f>CONCATENATE("Q",ROUNDUP(MONTH(Table1[[#This Row],[Month]])/3,0))</f>
        <v>Q3</v>
      </c>
      <c r="B1875" s="14">
        <f>EOMONTH(Table1[[#This Row],[Credit Date]],-1)+1</f>
        <v>42552</v>
      </c>
      <c r="C1875" t="str">
        <f>CONCATENATE(Table1[[#This Row],[Issuer Last Name]],", ",Table1[[#This Row],[Issuer First Name]])</f>
        <v>No. 078, Employee</v>
      </c>
      <c r="D1875" t="str">
        <f>CONCATENATE(Table1[[#This Row],[Approver Last Name]],", ",Table1[[#This Row],[Approver First Name]])</f>
        <v>No. 091, Employee</v>
      </c>
      <c r="E1875" t="str">
        <f>CONCATENATE(Table1[[#This Row],[Customer Last Name]],", ",Table1[[#This Row],[Customer First Name]])</f>
        <v>No. 13608, Client</v>
      </c>
      <c r="F18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75" t="str">
        <f>IF(Table1[[#This Row],[Transaction Type]]="Maintenance","Non-Sales","Sales")</f>
        <v>Non-Sales</v>
      </c>
      <c r="H1875" t="str">
        <f>IF(Table1[[#This Row],[Quarter]]="q2",1,"")</f>
        <v/>
      </c>
      <c r="I1875">
        <f>IF(Table1[[#This Row],[Quarter]]="q3",1,"")</f>
        <v>1</v>
      </c>
      <c r="J1875" t="str">
        <f>IF(Table1[[#This Row],[Quarter]]="Q2",Table1[[#This Row],[Credit Amount]],"")</f>
        <v/>
      </c>
      <c r="K1875">
        <f>IF(Table1[[#This Row],[Quarter]]="Q3",Table1[[#This Row],[Credit Amount]],"")</f>
        <v>-82.18</v>
      </c>
      <c r="L1875" t="str">
        <f>IF(Table1[[#This Row],[Transaction Type]]="Upgrade",Table1[[#This Row],[Credit Amount]],IF(Table1[[#This Row],[Transaction Type]]="Activation",Table1[[#This Row],[Credit Amount]],""))</f>
        <v/>
      </c>
      <c r="M1875">
        <f>IF(Table1[[#This Row],[Transaction Type]]="Maintenance",Table1[[#This Row],[Credit Amount]],"")</f>
        <v>-82.18</v>
      </c>
      <c r="N1875">
        <v>10078</v>
      </c>
      <c r="O1875" t="s">
        <v>2489</v>
      </c>
      <c r="P1875" t="s">
        <v>2567</v>
      </c>
      <c r="Q1875" t="s">
        <v>289</v>
      </c>
      <c r="R1875">
        <v>10091</v>
      </c>
      <c r="S1875" t="s">
        <v>2489</v>
      </c>
      <c r="T1875" t="s">
        <v>2580</v>
      </c>
      <c r="U1875" t="s">
        <v>290</v>
      </c>
      <c r="V1875" t="s">
        <v>132</v>
      </c>
      <c r="W1875">
        <v>100004607</v>
      </c>
      <c r="X1875">
        <v>8005553608</v>
      </c>
      <c r="Y1875" t="s">
        <v>2595</v>
      </c>
      <c r="Z1875" t="s">
        <v>6196</v>
      </c>
      <c r="AA1875" s="13">
        <v>-82.18</v>
      </c>
      <c r="AB1875" s="14">
        <v>42574</v>
      </c>
      <c r="AC1875" t="s">
        <v>36</v>
      </c>
    </row>
    <row r="1876" spans="1:29" x14ac:dyDescent="0.25">
      <c r="A1876" t="str">
        <f>CONCATENATE("Q",ROUNDUP(MONTH(Table1[[#This Row],[Month]])/3,0))</f>
        <v>Q3</v>
      </c>
      <c r="B1876" s="14">
        <f>EOMONTH(Table1[[#This Row],[Credit Date]],-1)+1</f>
        <v>42583</v>
      </c>
      <c r="C1876" t="str">
        <f>CONCATENATE(Table1[[#This Row],[Issuer Last Name]],", ",Table1[[#This Row],[Issuer First Name]])</f>
        <v>No. 078, Employee</v>
      </c>
      <c r="D1876" t="str">
        <f>CONCATENATE(Table1[[#This Row],[Approver Last Name]],", ",Table1[[#This Row],[Approver First Name]])</f>
        <v>No. 078, Employee</v>
      </c>
      <c r="E1876" t="str">
        <f>CONCATENATE(Table1[[#This Row],[Customer Last Name]],", ",Table1[[#This Row],[Customer First Name]])</f>
        <v>No. 13222, Client</v>
      </c>
      <c r="F1876" t="str">
        <f>IF(Table1[[#This Row],[Credit Amount]]&gt;-19.99,"Less than 19.99",IF(Table1[[#This Row],[Credit Amount]]=-20,"20",IF(Table1[[#This Row],[Credit Amount]]&gt;-49.98,"20.01-49.98",IF(Table1[[#This Row],[Credit Amount]]=-49.99,"49.99",IF(Table1[[#This Row],[Credit Amount]]=-50,"50",IF(Table1[[#This Row],[Credit Amount]]&lt;-50.01,"Greater than 50"))))))</f>
        <v>20.01-49.98</v>
      </c>
      <c r="G1876" t="str">
        <f>IF(Table1[[#This Row],[Transaction Type]]="Maintenance","Non-Sales","Sales")</f>
        <v>Non-Sales</v>
      </c>
      <c r="H1876" t="str">
        <f>IF(Table1[[#This Row],[Quarter]]="q2",1,"")</f>
        <v/>
      </c>
      <c r="I1876">
        <f>IF(Table1[[#This Row],[Quarter]]="q3",1,"")</f>
        <v>1</v>
      </c>
      <c r="J1876" t="str">
        <f>IF(Table1[[#This Row],[Quarter]]="Q2",Table1[[#This Row],[Credit Amount]],"")</f>
        <v/>
      </c>
      <c r="K1876">
        <f>IF(Table1[[#This Row],[Quarter]]="Q3",Table1[[#This Row],[Credit Amount]],"")</f>
        <v>-43.98</v>
      </c>
      <c r="L1876" t="str">
        <f>IF(Table1[[#This Row],[Transaction Type]]="Upgrade",Table1[[#This Row],[Credit Amount]],IF(Table1[[#This Row],[Transaction Type]]="Activation",Table1[[#This Row],[Credit Amount]],""))</f>
        <v/>
      </c>
      <c r="M1876">
        <f>IF(Table1[[#This Row],[Transaction Type]]="Maintenance",Table1[[#This Row],[Credit Amount]],"")</f>
        <v>-43.98</v>
      </c>
      <c r="N1876">
        <v>10078</v>
      </c>
      <c r="O1876" t="s">
        <v>2489</v>
      </c>
      <c r="P1876" t="s">
        <v>2567</v>
      </c>
      <c r="Q1876" t="s">
        <v>289</v>
      </c>
      <c r="R1876">
        <v>10078</v>
      </c>
      <c r="S1876" t="s">
        <v>2489</v>
      </c>
      <c r="T1876" t="s">
        <v>2567</v>
      </c>
      <c r="U1876" t="s">
        <v>289</v>
      </c>
      <c r="V1876" t="s">
        <v>132</v>
      </c>
      <c r="W1876">
        <v>100004221</v>
      </c>
      <c r="X1876">
        <v>8005553222</v>
      </c>
      <c r="Y1876" t="s">
        <v>2595</v>
      </c>
      <c r="Z1876" t="s">
        <v>5810</v>
      </c>
      <c r="AA1876" s="13">
        <v>-43.98</v>
      </c>
      <c r="AB1876" s="14">
        <v>42587</v>
      </c>
      <c r="AC1876" t="s">
        <v>36</v>
      </c>
    </row>
    <row r="1877" spans="1:29" x14ac:dyDescent="0.25">
      <c r="A1877" t="str">
        <f>CONCATENATE("Q",ROUNDUP(MONTH(Table1[[#This Row],[Month]])/3,0))</f>
        <v>Q3</v>
      </c>
      <c r="B1877" s="14">
        <f>EOMONTH(Table1[[#This Row],[Credit Date]],-1)+1</f>
        <v>42583</v>
      </c>
      <c r="C1877" t="str">
        <f>CONCATENATE(Table1[[#This Row],[Issuer Last Name]],", ",Table1[[#This Row],[Issuer First Name]])</f>
        <v>No. 078, Employee</v>
      </c>
      <c r="D1877" t="str">
        <f>CONCATENATE(Table1[[#This Row],[Approver Last Name]],", ",Table1[[#This Row],[Approver First Name]])</f>
        <v>No. 078, Employee</v>
      </c>
      <c r="E1877" t="str">
        <f>CONCATENATE(Table1[[#This Row],[Customer Last Name]],", ",Table1[[#This Row],[Customer First Name]])</f>
        <v>No. 10349, Client</v>
      </c>
      <c r="F1877" t="str">
        <f>IF(Table1[[#This Row],[Credit Amount]]&gt;-19.99,"Less than 19.99",IF(Table1[[#This Row],[Credit Amount]]=-20,"20",IF(Table1[[#This Row],[Credit Amount]]&gt;-49.98,"20.01-49.98",IF(Table1[[#This Row],[Credit Amount]]=-49.99,"49.99",IF(Table1[[#This Row],[Credit Amount]]=-50,"50",IF(Table1[[#This Row],[Credit Amount]]&lt;-50.01,"Greater than 50"))))))</f>
        <v>20.01-49.98</v>
      </c>
      <c r="G1877" t="str">
        <f>IF(Table1[[#This Row],[Transaction Type]]="Maintenance","Non-Sales","Sales")</f>
        <v>Non-Sales</v>
      </c>
      <c r="H1877" t="str">
        <f>IF(Table1[[#This Row],[Quarter]]="q2",1,"")</f>
        <v/>
      </c>
      <c r="I1877">
        <f>IF(Table1[[#This Row],[Quarter]]="q3",1,"")</f>
        <v>1</v>
      </c>
      <c r="J1877" t="str">
        <f>IF(Table1[[#This Row],[Quarter]]="Q2",Table1[[#This Row],[Credit Amount]],"")</f>
        <v/>
      </c>
      <c r="K1877">
        <f>IF(Table1[[#This Row],[Quarter]]="Q3",Table1[[#This Row],[Credit Amount]],"")</f>
        <v>-33.99</v>
      </c>
      <c r="L1877" t="str">
        <f>IF(Table1[[#This Row],[Transaction Type]]="Upgrade",Table1[[#This Row],[Credit Amount]],IF(Table1[[#This Row],[Transaction Type]]="Activation",Table1[[#This Row],[Credit Amount]],""))</f>
        <v/>
      </c>
      <c r="M1877">
        <f>IF(Table1[[#This Row],[Transaction Type]]="Maintenance",Table1[[#This Row],[Credit Amount]],"")</f>
        <v>-33.99</v>
      </c>
      <c r="N1877">
        <v>10078</v>
      </c>
      <c r="O1877" t="s">
        <v>2489</v>
      </c>
      <c r="P1877" t="s">
        <v>2567</v>
      </c>
      <c r="Q1877" t="s">
        <v>289</v>
      </c>
      <c r="R1877">
        <v>10078</v>
      </c>
      <c r="S1877" t="s">
        <v>2489</v>
      </c>
      <c r="T1877" t="s">
        <v>2567</v>
      </c>
      <c r="U1877" t="s">
        <v>289</v>
      </c>
      <c r="V1877" t="s">
        <v>132</v>
      </c>
      <c r="W1877">
        <v>100001348</v>
      </c>
      <c r="X1877">
        <v>8005550349</v>
      </c>
      <c r="Y1877" t="s">
        <v>2595</v>
      </c>
      <c r="Z1877" t="s">
        <v>2944</v>
      </c>
      <c r="AA1877" s="13">
        <v>-33.99</v>
      </c>
      <c r="AB1877" s="14">
        <v>42600</v>
      </c>
      <c r="AC1877" t="s">
        <v>36</v>
      </c>
    </row>
    <row r="1878" spans="1:29" x14ac:dyDescent="0.25">
      <c r="A1878" t="str">
        <f>CONCATENATE("Q",ROUNDUP(MONTH(Table1[[#This Row],[Month]])/3,0))</f>
        <v>Q3</v>
      </c>
      <c r="B1878" s="14">
        <f>EOMONTH(Table1[[#This Row],[Credit Date]],-1)+1</f>
        <v>42583</v>
      </c>
      <c r="C1878" t="str">
        <f>CONCATENATE(Table1[[#This Row],[Issuer Last Name]],", ",Table1[[#This Row],[Issuer First Name]])</f>
        <v>No. 078, Employee</v>
      </c>
      <c r="D1878" t="str">
        <f>CONCATENATE(Table1[[#This Row],[Approver Last Name]],", ",Table1[[#This Row],[Approver First Name]])</f>
        <v>No. 078, Employee</v>
      </c>
      <c r="E1878" t="str">
        <f>CONCATENATE(Table1[[#This Row],[Customer Last Name]],", ",Table1[[#This Row],[Customer First Name]])</f>
        <v>No. 12615, Client</v>
      </c>
      <c r="F1878" t="str">
        <f>IF(Table1[[#This Row],[Credit Amount]]&gt;-19.99,"Less than 19.99",IF(Table1[[#This Row],[Credit Amount]]=-20,"20",IF(Table1[[#This Row],[Credit Amount]]&gt;-49.98,"20.01-49.98",IF(Table1[[#This Row],[Credit Amount]]=-49.99,"49.99",IF(Table1[[#This Row],[Credit Amount]]=-50,"50",IF(Table1[[#This Row],[Credit Amount]]&lt;-50.01,"Greater than 50"))))))</f>
        <v>20.01-49.98</v>
      </c>
      <c r="G1878" t="str">
        <f>IF(Table1[[#This Row],[Transaction Type]]="Maintenance","Non-Sales","Sales")</f>
        <v>Sales</v>
      </c>
      <c r="H1878" t="str">
        <f>IF(Table1[[#This Row],[Quarter]]="q2",1,"")</f>
        <v/>
      </c>
      <c r="I1878">
        <f>IF(Table1[[#This Row],[Quarter]]="q3",1,"")</f>
        <v>1</v>
      </c>
      <c r="J1878" t="str">
        <f>IF(Table1[[#This Row],[Quarter]]="Q2",Table1[[#This Row],[Credit Amount]],"")</f>
        <v/>
      </c>
      <c r="K1878">
        <f>IF(Table1[[#This Row],[Quarter]]="Q3",Table1[[#This Row],[Credit Amount]],"")</f>
        <v>-30.22</v>
      </c>
      <c r="L1878">
        <f>IF(Table1[[#This Row],[Transaction Type]]="Upgrade",Table1[[#This Row],[Credit Amount]],IF(Table1[[#This Row],[Transaction Type]]="Activation",Table1[[#This Row],[Credit Amount]],""))</f>
        <v>-30.22</v>
      </c>
      <c r="M1878" t="str">
        <f>IF(Table1[[#This Row],[Transaction Type]]="Maintenance",Table1[[#This Row],[Credit Amount]],"")</f>
        <v/>
      </c>
      <c r="N1878">
        <v>10078</v>
      </c>
      <c r="O1878" t="s">
        <v>2489</v>
      </c>
      <c r="P1878" t="s">
        <v>2567</v>
      </c>
      <c r="Q1878" t="s">
        <v>289</v>
      </c>
      <c r="R1878">
        <v>10078</v>
      </c>
      <c r="S1878" t="s">
        <v>2489</v>
      </c>
      <c r="T1878" t="s">
        <v>2567</v>
      </c>
      <c r="U1878" t="s">
        <v>289</v>
      </c>
      <c r="V1878" t="s">
        <v>132</v>
      </c>
      <c r="W1878">
        <v>100003614</v>
      </c>
      <c r="X1878">
        <v>8005552615</v>
      </c>
      <c r="Y1878" t="s">
        <v>2595</v>
      </c>
      <c r="Z1878" t="s">
        <v>5210</v>
      </c>
      <c r="AA1878" s="13">
        <v>-30.22</v>
      </c>
      <c r="AB1878" s="14">
        <v>42602</v>
      </c>
      <c r="AC1878" t="s">
        <v>35</v>
      </c>
    </row>
    <row r="1879" spans="1:29" x14ac:dyDescent="0.25">
      <c r="A1879" t="str">
        <f>CONCATENATE("Q",ROUNDUP(MONTH(Table1[[#This Row],[Month]])/3,0))</f>
        <v>Q3</v>
      </c>
      <c r="B1879" s="14">
        <f>EOMONTH(Table1[[#This Row],[Credit Date]],-1)+1</f>
        <v>42583</v>
      </c>
      <c r="C1879" t="str">
        <f>CONCATENATE(Table1[[#This Row],[Issuer Last Name]],", ",Table1[[#This Row],[Issuer First Name]])</f>
        <v>No. 078, Employee</v>
      </c>
      <c r="D1879" t="str">
        <f>CONCATENATE(Table1[[#This Row],[Approver Last Name]],", ",Table1[[#This Row],[Approver First Name]])</f>
        <v>No. 078, Employee</v>
      </c>
      <c r="E1879" t="str">
        <f>CONCATENATE(Table1[[#This Row],[Customer Last Name]],", ",Table1[[#This Row],[Customer First Name]])</f>
        <v>No. 13469, Client</v>
      </c>
      <c r="F1879" t="str">
        <f>IF(Table1[[#This Row],[Credit Amount]]&gt;-19.99,"Less than 19.99",IF(Table1[[#This Row],[Credit Amount]]=-20,"20",IF(Table1[[#This Row],[Credit Amount]]&gt;-49.98,"20.01-49.98",IF(Table1[[#This Row],[Credit Amount]]=-49.99,"49.99",IF(Table1[[#This Row],[Credit Amount]]=-50,"50",IF(Table1[[#This Row],[Credit Amount]]&lt;-50.01,"Greater than 50"))))))</f>
        <v>20.01-49.98</v>
      </c>
      <c r="G1879" t="str">
        <f>IF(Table1[[#This Row],[Transaction Type]]="Maintenance","Non-Sales","Sales")</f>
        <v>Sales</v>
      </c>
      <c r="H1879" t="str">
        <f>IF(Table1[[#This Row],[Quarter]]="q2",1,"")</f>
        <v/>
      </c>
      <c r="I1879">
        <f>IF(Table1[[#This Row],[Quarter]]="q3",1,"")</f>
        <v>1</v>
      </c>
      <c r="J1879" t="str">
        <f>IF(Table1[[#This Row],[Quarter]]="Q2",Table1[[#This Row],[Credit Amount]],"")</f>
        <v/>
      </c>
      <c r="K1879">
        <f>IF(Table1[[#This Row],[Quarter]]="Q3",Table1[[#This Row],[Credit Amount]],"")</f>
        <v>-22.09</v>
      </c>
      <c r="L1879">
        <f>IF(Table1[[#This Row],[Transaction Type]]="Upgrade",Table1[[#This Row],[Credit Amount]],IF(Table1[[#This Row],[Transaction Type]]="Activation",Table1[[#This Row],[Credit Amount]],""))</f>
        <v>-22.09</v>
      </c>
      <c r="M1879" t="str">
        <f>IF(Table1[[#This Row],[Transaction Type]]="Maintenance",Table1[[#This Row],[Credit Amount]],"")</f>
        <v/>
      </c>
      <c r="N1879">
        <v>10078</v>
      </c>
      <c r="O1879" t="s">
        <v>2489</v>
      </c>
      <c r="P1879" t="s">
        <v>2567</v>
      </c>
      <c r="Q1879" t="s">
        <v>289</v>
      </c>
      <c r="R1879">
        <v>10078</v>
      </c>
      <c r="S1879" t="s">
        <v>2489</v>
      </c>
      <c r="T1879" t="s">
        <v>2567</v>
      </c>
      <c r="U1879" t="s">
        <v>289</v>
      </c>
      <c r="V1879" t="s">
        <v>132</v>
      </c>
      <c r="W1879">
        <v>100004468</v>
      </c>
      <c r="X1879">
        <v>8005553469</v>
      </c>
      <c r="Y1879" t="s">
        <v>2595</v>
      </c>
      <c r="Z1879" t="s">
        <v>6057</v>
      </c>
      <c r="AA1879" s="13">
        <v>-22.09</v>
      </c>
      <c r="AB1879" s="14">
        <v>42603</v>
      </c>
      <c r="AC1879" t="s">
        <v>37</v>
      </c>
    </row>
    <row r="1880" spans="1:29" x14ac:dyDescent="0.25">
      <c r="A1880" t="str">
        <f>CONCATENATE("Q",ROUNDUP(MONTH(Table1[[#This Row],[Month]])/3,0))</f>
        <v>Q3</v>
      </c>
      <c r="B1880" s="14">
        <f>EOMONTH(Table1[[#This Row],[Credit Date]],-1)+1</f>
        <v>42583</v>
      </c>
      <c r="C1880" t="str">
        <f>CONCATENATE(Table1[[#This Row],[Issuer Last Name]],", ",Table1[[#This Row],[Issuer First Name]])</f>
        <v>No. 078, Employee</v>
      </c>
      <c r="D1880" t="str">
        <f>CONCATENATE(Table1[[#This Row],[Approver Last Name]],", ",Table1[[#This Row],[Approver First Name]])</f>
        <v>No. 078, Employee</v>
      </c>
      <c r="E1880" t="str">
        <f>CONCATENATE(Table1[[#This Row],[Customer Last Name]],", ",Table1[[#This Row],[Customer First Name]])</f>
        <v>No. 12742, Client</v>
      </c>
      <c r="F1880" t="str">
        <f>IF(Table1[[#This Row],[Credit Amount]]&gt;-19.99,"Less than 19.99",IF(Table1[[#This Row],[Credit Amount]]=-20,"20",IF(Table1[[#This Row],[Credit Amount]]&gt;-49.98,"20.01-49.98",IF(Table1[[#This Row],[Credit Amount]]=-49.99,"49.99",IF(Table1[[#This Row],[Credit Amount]]=-50,"50",IF(Table1[[#This Row],[Credit Amount]]&lt;-50.01,"Greater than 50"))))))</f>
        <v>20.01-49.98</v>
      </c>
      <c r="G1880" t="str">
        <f>IF(Table1[[#This Row],[Transaction Type]]="Maintenance","Non-Sales","Sales")</f>
        <v>Non-Sales</v>
      </c>
      <c r="H1880" t="str">
        <f>IF(Table1[[#This Row],[Quarter]]="q2",1,"")</f>
        <v/>
      </c>
      <c r="I1880">
        <f>IF(Table1[[#This Row],[Quarter]]="q3",1,"")</f>
        <v>1</v>
      </c>
      <c r="J1880" t="str">
        <f>IF(Table1[[#This Row],[Quarter]]="Q2",Table1[[#This Row],[Credit Amount]],"")</f>
        <v/>
      </c>
      <c r="K1880">
        <f>IF(Table1[[#This Row],[Quarter]]="Q3",Table1[[#This Row],[Credit Amount]],"")</f>
        <v>-32.71</v>
      </c>
      <c r="L1880" t="str">
        <f>IF(Table1[[#This Row],[Transaction Type]]="Upgrade",Table1[[#This Row],[Credit Amount]],IF(Table1[[#This Row],[Transaction Type]]="Activation",Table1[[#This Row],[Credit Amount]],""))</f>
        <v/>
      </c>
      <c r="M1880">
        <f>IF(Table1[[#This Row],[Transaction Type]]="Maintenance",Table1[[#This Row],[Credit Amount]],"")</f>
        <v>-32.71</v>
      </c>
      <c r="N1880">
        <v>10078</v>
      </c>
      <c r="O1880" t="s">
        <v>2489</v>
      </c>
      <c r="P1880" t="s">
        <v>2567</v>
      </c>
      <c r="Q1880" t="s">
        <v>289</v>
      </c>
      <c r="R1880">
        <v>10078</v>
      </c>
      <c r="S1880" t="s">
        <v>2489</v>
      </c>
      <c r="T1880" t="s">
        <v>2567</v>
      </c>
      <c r="U1880" t="s">
        <v>289</v>
      </c>
      <c r="V1880" t="s">
        <v>132</v>
      </c>
      <c r="W1880">
        <v>100003741</v>
      </c>
      <c r="X1880">
        <v>8005552742</v>
      </c>
      <c r="Y1880" t="s">
        <v>2595</v>
      </c>
      <c r="Z1880" t="s">
        <v>5334</v>
      </c>
      <c r="AA1880" s="13">
        <v>-32.71</v>
      </c>
      <c r="AB1880" s="14">
        <v>42605</v>
      </c>
      <c r="AC1880" t="s">
        <v>36</v>
      </c>
    </row>
    <row r="1881" spans="1:29" x14ac:dyDescent="0.25">
      <c r="A1881" t="str">
        <f>CONCATENATE("Q",ROUNDUP(MONTH(Table1[[#This Row],[Month]])/3,0))</f>
        <v>Q3</v>
      </c>
      <c r="B1881" s="14">
        <f>EOMONTH(Table1[[#This Row],[Credit Date]],-1)+1</f>
        <v>42583</v>
      </c>
      <c r="C1881" t="str">
        <f>CONCATENATE(Table1[[#This Row],[Issuer Last Name]],", ",Table1[[#This Row],[Issuer First Name]])</f>
        <v>No. 078, Employee</v>
      </c>
      <c r="D1881" t="str">
        <f>CONCATENATE(Table1[[#This Row],[Approver Last Name]],", ",Table1[[#This Row],[Approver First Name]])</f>
        <v>No. 091, Employee</v>
      </c>
      <c r="E1881" t="str">
        <f>CONCATENATE(Table1[[#This Row],[Customer Last Name]],", ",Table1[[#This Row],[Customer First Name]])</f>
        <v>No. 10700, Client</v>
      </c>
      <c r="F18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81" t="str">
        <f>IF(Table1[[#This Row],[Transaction Type]]="Maintenance","Non-Sales","Sales")</f>
        <v>Non-Sales</v>
      </c>
      <c r="H1881" t="str">
        <f>IF(Table1[[#This Row],[Quarter]]="q2",1,"")</f>
        <v/>
      </c>
      <c r="I1881">
        <f>IF(Table1[[#This Row],[Quarter]]="q3",1,"")</f>
        <v>1</v>
      </c>
      <c r="J1881" t="str">
        <f>IF(Table1[[#This Row],[Quarter]]="Q2",Table1[[#This Row],[Credit Amount]],"")</f>
        <v/>
      </c>
      <c r="K1881">
        <f>IF(Table1[[#This Row],[Quarter]]="Q3",Table1[[#This Row],[Credit Amount]],"")</f>
        <v>-87.28</v>
      </c>
      <c r="L1881" t="str">
        <f>IF(Table1[[#This Row],[Transaction Type]]="Upgrade",Table1[[#This Row],[Credit Amount]],IF(Table1[[#This Row],[Transaction Type]]="Activation",Table1[[#This Row],[Credit Amount]],""))</f>
        <v/>
      </c>
      <c r="M1881">
        <f>IF(Table1[[#This Row],[Transaction Type]]="Maintenance",Table1[[#This Row],[Credit Amount]],"")</f>
        <v>-87.28</v>
      </c>
      <c r="N1881">
        <v>10078</v>
      </c>
      <c r="O1881" t="s">
        <v>2489</v>
      </c>
      <c r="P1881" t="s">
        <v>2567</v>
      </c>
      <c r="Q1881" t="s">
        <v>289</v>
      </c>
      <c r="R1881">
        <v>10091</v>
      </c>
      <c r="S1881" t="s">
        <v>2489</v>
      </c>
      <c r="T1881" t="s">
        <v>2580</v>
      </c>
      <c r="U1881" t="s">
        <v>290</v>
      </c>
      <c r="V1881" t="s">
        <v>132</v>
      </c>
      <c r="W1881">
        <v>100001699</v>
      </c>
      <c r="X1881">
        <v>8005550700</v>
      </c>
      <c r="Y1881" t="s">
        <v>2595</v>
      </c>
      <c r="Z1881" t="s">
        <v>3295</v>
      </c>
      <c r="AA1881" s="13">
        <v>-87.28</v>
      </c>
      <c r="AB1881" s="14">
        <v>42605</v>
      </c>
      <c r="AC1881" t="s">
        <v>36</v>
      </c>
    </row>
    <row r="1882" spans="1:29" x14ac:dyDescent="0.25">
      <c r="A1882" t="str">
        <f>CONCATENATE("Q",ROUNDUP(MONTH(Table1[[#This Row],[Month]])/3,0))</f>
        <v>Q3</v>
      </c>
      <c r="B1882" s="14">
        <f>EOMONTH(Table1[[#This Row],[Credit Date]],-1)+1</f>
        <v>42614</v>
      </c>
      <c r="C1882" t="str">
        <f>CONCATENATE(Table1[[#This Row],[Issuer Last Name]],", ",Table1[[#This Row],[Issuer First Name]])</f>
        <v>No. 078, Employee</v>
      </c>
      <c r="D1882" t="str">
        <f>CONCATENATE(Table1[[#This Row],[Approver Last Name]],", ",Table1[[#This Row],[Approver First Name]])</f>
        <v>No. 078, Employee</v>
      </c>
      <c r="E1882" t="str">
        <f>CONCATENATE(Table1[[#This Row],[Customer Last Name]],", ",Table1[[#This Row],[Customer First Name]])</f>
        <v>No. 10465, Client</v>
      </c>
      <c r="F1882" t="str">
        <f>IF(Table1[[#This Row],[Credit Amount]]&gt;-19.99,"Less than 19.99",IF(Table1[[#This Row],[Credit Amount]]=-20,"20",IF(Table1[[#This Row],[Credit Amount]]&gt;-49.98,"20.01-49.98",IF(Table1[[#This Row],[Credit Amount]]=-49.99,"49.99",IF(Table1[[#This Row],[Credit Amount]]=-50,"50",IF(Table1[[#This Row],[Credit Amount]]&lt;-50.01,"Greater than 50"))))))</f>
        <v>Less than 19.99</v>
      </c>
      <c r="G1882" t="str">
        <f>IF(Table1[[#This Row],[Transaction Type]]="Maintenance","Non-Sales","Sales")</f>
        <v>Non-Sales</v>
      </c>
      <c r="H1882" t="str">
        <f>IF(Table1[[#This Row],[Quarter]]="q2",1,"")</f>
        <v/>
      </c>
      <c r="I1882">
        <f>IF(Table1[[#This Row],[Quarter]]="q3",1,"")</f>
        <v>1</v>
      </c>
      <c r="J1882" t="str">
        <f>IF(Table1[[#This Row],[Quarter]]="Q2",Table1[[#This Row],[Credit Amount]],"")</f>
        <v/>
      </c>
      <c r="K1882">
        <f>IF(Table1[[#This Row],[Quarter]]="Q3",Table1[[#This Row],[Credit Amount]],"")</f>
        <v>-16.2</v>
      </c>
      <c r="L1882" t="str">
        <f>IF(Table1[[#This Row],[Transaction Type]]="Upgrade",Table1[[#This Row],[Credit Amount]],IF(Table1[[#This Row],[Transaction Type]]="Activation",Table1[[#This Row],[Credit Amount]],""))</f>
        <v/>
      </c>
      <c r="M1882">
        <f>IF(Table1[[#This Row],[Transaction Type]]="Maintenance",Table1[[#This Row],[Credit Amount]],"")</f>
        <v>-16.2</v>
      </c>
      <c r="N1882">
        <v>10078</v>
      </c>
      <c r="O1882" t="s">
        <v>2489</v>
      </c>
      <c r="P1882" t="s">
        <v>2567</v>
      </c>
      <c r="Q1882" t="s">
        <v>289</v>
      </c>
      <c r="R1882">
        <v>10078</v>
      </c>
      <c r="S1882" t="s">
        <v>2489</v>
      </c>
      <c r="T1882" t="s">
        <v>2567</v>
      </c>
      <c r="U1882" t="s">
        <v>289</v>
      </c>
      <c r="V1882" t="s">
        <v>132</v>
      </c>
      <c r="W1882">
        <v>100001464</v>
      </c>
      <c r="X1882">
        <v>8005550465</v>
      </c>
      <c r="Y1882" t="s">
        <v>2595</v>
      </c>
      <c r="Z1882" t="s">
        <v>3060</v>
      </c>
      <c r="AA1882" s="13">
        <v>-16.2</v>
      </c>
      <c r="AB1882" s="14">
        <v>42616</v>
      </c>
      <c r="AC1882" t="s">
        <v>36</v>
      </c>
    </row>
    <row r="1883" spans="1:29" x14ac:dyDescent="0.25">
      <c r="A1883" t="str">
        <f>CONCATENATE("Q",ROUNDUP(MONTH(Table1[[#This Row],[Month]])/3,0))</f>
        <v>Q3</v>
      </c>
      <c r="B1883" s="14">
        <f>EOMONTH(Table1[[#This Row],[Credit Date]],-1)+1</f>
        <v>42614</v>
      </c>
      <c r="C1883" t="str">
        <f>CONCATENATE(Table1[[#This Row],[Issuer Last Name]],", ",Table1[[#This Row],[Issuer First Name]])</f>
        <v>No. 078, Employee</v>
      </c>
      <c r="D1883" t="str">
        <f>CONCATENATE(Table1[[#This Row],[Approver Last Name]],", ",Table1[[#This Row],[Approver First Name]])</f>
        <v>No. 091, Employee</v>
      </c>
      <c r="E1883" t="str">
        <f>CONCATENATE(Table1[[#This Row],[Customer Last Name]],", ",Table1[[#This Row],[Customer First Name]])</f>
        <v>No. 13592, Client</v>
      </c>
      <c r="F18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83" t="str">
        <f>IF(Table1[[#This Row],[Transaction Type]]="Maintenance","Non-Sales","Sales")</f>
        <v>Non-Sales</v>
      </c>
      <c r="H1883" t="str">
        <f>IF(Table1[[#This Row],[Quarter]]="q2",1,"")</f>
        <v/>
      </c>
      <c r="I1883">
        <f>IF(Table1[[#This Row],[Quarter]]="q3",1,"")</f>
        <v>1</v>
      </c>
      <c r="J1883" t="str">
        <f>IF(Table1[[#This Row],[Quarter]]="Q2",Table1[[#This Row],[Credit Amount]],"")</f>
        <v/>
      </c>
      <c r="K1883">
        <f>IF(Table1[[#This Row],[Quarter]]="Q3",Table1[[#This Row],[Credit Amount]],"")</f>
        <v>-91.9</v>
      </c>
      <c r="L1883" t="str">
        <f>IF(Table1[[#This Row],[Transaction Type]]="Upgrade",Table1[[#This Row],[Credit Amount]],IF(Table1[[#This Row],[Transaction Type]]="Activation",Table1[[#This Row],[Credit Amount]],""))</f>
        <v/>
      </c>
      <c r="M1883">
        <f>IF(Table1[[#This Row],[Transaction Type]]="Maintenance",Table1[[#This Row],[Credit Amount]],"")</f>
        <v>-91.9</v>
      </c>
      <c r="N1883">
        <v>10078</v>
      </c>
      <c r="O1883" t="s">
        <v>2489</v>
      </c>
      <c r="P1883" t="s">
        <v>2567</v>
      </c>
      <c r="Q1883" t="s">
        <v>289</v>
      </c>
      <c r="R1883">
        <v>10091</v>
      </c>
      <c r="S1883" t="s">
        <v>2489</v>
      </c>
      <c r="T1883" t="s">
        <v>2580</v>
      </c>
      <c r="U1883" t="s">
        <v>290</v>
      </c>
      <c r="V1883" t="s">
        <v>132</v>
      </c>
      <c r="W1883">
        <v>100004591</v>
      </c>
      <c r="X1883">
        <v>8005553592</v>
      </c>
      <c r="Y1883" t="s">
        <v>2595</v>
      </c>
      <c r="Z1883" t="s">
        <v>6180</v>
      </c>
      <c r="AA1883" s="13">
        <v>-91.9</v>
      </c>
      <c r="AB1883" s="14">
        <v>42620</v>
      </c>
      <c r="AC1883" t="s">
        <v>36</v>
      </c>
    </row>
    <row r="1884" spans="1:29" x14ac:dyDescent="0.25">
      <c r="A1884" t="str">
        <f>CONCATENATE("Q",ROUNDUP(MONTH(Table1[[#This Row],[Month]])/3,0))</f>
        <v>Q3</v>
      </c>
      <c r="B1884" s="14">
        <f>EOMONTH(Table1[[#This Row],[Credit Date]],-1)+1</f>
        <v>42614</v>
      </c>
      <c r="C1884" t="str">
        <f>CONCATENATE(Table1[[#This Row],[Issuer Last Name]],", ",Table1[[#This Row],[Issuer First Name]])</f>
        <v>No. 078, Employee</v>
      </c>
      <c r="D1884" t="str">
        <f>CONCATENATE(Table1[[#This Row],[Approver Last Name]],", ",Table1[[#This Row],[Approver First Name]])</f>
        <v>No. 091, Employee</v>
      </c>
      <c r="E1884" t="str">
        <f>CONCATENATE(Table1[[#This Row],[Customer Last Name]],", ",Table1[[#This Row],[Customer First Name]])</f>
        <v>No. 10538, Client</v>
      </c>
      <c r="F18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84" t="str">
        <f>IF(Table1[[#This Row],[Transaction Type]]="Maintenance","Non-Sales","Sales")</f>
        <v>Non-Sales</v>
      </c>
      <c r="H1884" t="str">
        <f>IF(Table1[[#This Row],[Quarter]]="q2",1,"")</f>
        <v/>
      </c>
      <c r="I1884">
        <f>IF(Table1[[#This Row],[Quarter]]="q3",1,"")</f>
        <v>1</v>
      </c>
      <c r="J1884" t="str">
        <f>IF(Table1[[#This Row],[Quarter]]="Q2",Table1[[#This Row],[Credit Amount]],"")</f>
        <v/>
      </c>
      <c r="K1884">
        <f>IF(Table1[[#This Row],[Quarter]]="Q3",Table1[[#This Row],[Credit Amount]],"")</f>
        <v>-57.18</v>
      </c>
      <c r="L1884" t="str">
        <f>IF(Table1[[#This Row],[Transaction Type]]="Upgrade",Table1[[#This Row],[Credit Amount]],IF(Table1[[#This Row],[Transaction Type]]="Activation",Table1[[#This Row],[Credit Amount]],""))</f>
        <v/>
      </c>
      <c r="M1884">
        <f>IF(Table1[[#This Row],[Transaction Type]]="Maintenance",Table1[[#This Row],[Credit Amount]],"")</f>
        <v>-57.18</v>
      </c>
      <c r="N1884">
        <v>10078</v>
      </c>
      <c r="O1884" t="s">
        <v>2489</v>
      </c>
      <c r="P1884" t="s">
        <v>2567</v>
      </c>
      <c r="Q1884" t="s">
        <v>289</v>
      </c>
      <c r="R1884">
        <v>10091</v>
      </c>
      <c r="S1884" t="s">
        <v>2489</v>
      </c>
      <c r="T1884" t="s">
        <v>2580</v>
      </c>
      <c r="U1884" t="s">
        <v>290</v>
      </c>
      <c r="V1884" t="s">
        <v>132</v>
      </c>
      <c r="W1884">
        <v>100001537</v>
      </c>
      <c r="X1884">
        <v>8005550538</v>
      </c>
      <c r="Y1884" t="s">
        <v>2595</v>
      </c>
      <c r="Z1884" t="s">
        <v>3133</v>
      </c>
      <c r="AA1884" s="13">
        <v>-57.18</v>
      </c>
      <c r="AB1884" s="14">
        <v>42634</v>
      </c>
      <c r="AC1884" t="s">
        <v>36</v>
      </c>
    </row>
    <row r="1885" spans="1:29" x14ac:dyDescent="0.25">
      <c r="A1885" t="str">
        <f>CONCATENATE("Q",ROUNDUP(MONTH(Table1[[#This Row],[Month]])/3,0))</f>
        <v>Q2</v>
      </c>
      <c r="B1885" s="14">
        <f>EOMONTH(Table1[[#This Row],[Credit Date]],-1)+1</f>
        <v>42461</v>
      </c>
      <c r="C1885" t="str">
        <f>CONCATENATE(Table1[[#This Row],[Issuer Last Name]],", ",Table1[[#This Row],[Issuer First Name]])</f>
        <v>No. 003, Employee</v>
      </c>
      <c r="D1885" t="str">
        <f>CONCATENATE(Table1[[#This Row],[Approver Last Name]],", ",Table1[[#This Row],[Approver First Name]])</f>
        <v>No. 091, Employee</v>
      </c>
      <c r="E1885" t="str">
        <f>CONCATENATE(Table1[[#This Row],[Customer Last Name]],", ",Table1[[#This Row],[Customer First Name]])</f>
        <v>No. 12982, Client</v>
      </c>
      <c r="F18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85" t="str">
        <f>IF(Table1[[#This Row],[Transaction Type]]="Maintenance","Non-Sales","Sales")</f>
        <v>Sales</v>
      </c>
      <c r="H1885">
        <f>IF(Table1[[#This Row],[Quarter]]="q2",1,"")</f>
        <v>1</v>
      </c>
      <c r="I1885" t="str">
        <f>IF(Table1[[#This Row],[Quarter]]="q3",1,"")</f>
        <v/>
      </c>
      <c r="J1885">
        <f>IF(Table1[[#This Row],[Quarter]]="Q2",Table1[[#This Row],[Credit Amount]],"")</f>
        <v>-86.28</v>
      </c>
      <c r="K1885" t="str">
        <f>IF(Table1[[#This Row],[Quarter]]="Q3",Table1[[#This Row],[Credit Amount]],"")</f>
        <v/>
      </c>
      <c r="L1885">
        <f>IF(Table1[[#This Row],[Transaction Type]]="Upgrade",Table1[[#This Row],[Credit Amount]],IF(Table1[[#This Row],[Transaction Type]]="Activation",Table1[[#This Row],[Credit Amount]],""))</f>
        <v>-86.28</v>
      </c>
      <c r="M1885" t="str">
        <f>IF(Table1[[#This Row],[Transaction Type]]="Maintenance",Table1[[#This Row],[Credit Amount]],"")</f>
        <v/>
      </c>
      <c r="N1885">
        <v>10003</v>
      </c>
      <c r="O1885" t="s">
        <v>2489</v>
      </c>
      <c r="P1885" t="s">
        <v>2492</v>
      </c>
      <c r="Q1885" t="s">
        <v>289</v>
      </c>
      <c r="R1885">
        <v>10091</v>
      </c>
      <c r="S1885" t="s">
        <v>2489</v>
      </c>
      <c r="T1885" t="s">
        <v>2580</v>
      </c>
      <c r="U1885" t="s">
        <v>290</v>
      </c>
      <c r="V1885" t="s">
        <v>132</v>
      </c>
      <c r="W1885">
        <v>100003981</v>
      </c>
      <c r="X1885">
        <v>8005552982</v>
      </c>
      <c r="Y1885" t="s">
        <v>2595</v>
      </c>
      <c r="Z1885" t="s">
        <v>5570</v>
      </c>
      <c r="AA1885" s="13">
        <v>-86.28</v>
      </c>
      <c r="AB1885" s="14">
        <v>42462</v>
      </c>
      <c r="AC1885" t="s">
        <v>37</v>
      </c>
    </row>
    <row r="1886" spans="1:29" x14ac:dyDescent="0.25">
      <c r="A1886" t="str">
        <f>CONCATENATE("Q",ROUNDUP(MONTH(Table1[[#This Row],[Month]])/3,0))</f>
        <v>Q2</v>
      </c>
      <c r="B1886" s="14">
        <f>EOMONTH(Table1[[#This Row],[Credit Date]],-1)+1</f>
        <v>42491</v>
      </c>
      <c r="C1886" t="str">
        <f>CONCATENATE(Table1[[#This Row],[Issuer Last Name]],", ",Table1[[#This Row],[Issuer First Name]])</f>
        <v>No. 003, Employee</v>
      </c>
      <c r="D1886" t="str">
        <f>CONCATENATE(Table1[[#This Row],[Approver Last Name]],", ",Table1[[#This Row],[Approver First Name]])</f>
        <v>No. 091, Employee</v>
      </c>
      <c r="E1886" t="str">
        <f>CONCATENATE(Table1[[#This Row],[Customer Last Name]],", ",Table1[[#This Row],[Customer First Name]])</f>
        <v>No. 12462, Client</v>
      </c>
      <c r="F1886" t="str">
        <f>IF(Table1[[#This Row],[Credit Amount]]&gt;-19.99,"Less than 19.99",IF(Table1[[#This Row],[Credit Amount]]=-20,"20",IF(Table1[[#This Row],[Credit Amount]]&gt;-49.98,"20.01-49.98",IF(Table1[[#This Row],[Credit Amount]]=-49.99,"49.99",IF(Table1[[#This Row],[Credit Amount]]=-50,"50",IF(Table1[[#This Row],[Credit Amount]]&lt;-50.01,"Greater than 50"))))))</f>
        <v>20.01-49.98</v>
      </c>
      <c r="G1886" t="str">
        <f>IF(Table1[[#This Row],[Transaction Type]]="Maintenance","Non-Sales","Sales")</f>
        <v>Non-Sales</v>
      </c>
      <c r="H1886">
        <f>IF(Table1[[#This Row],[Quarter]]="q2",1,"")</f>
        <v>1</v>
      </c>
      <c r="I1886" t="str">
        <f>IF(Table1[[#This Row],[Quarter]]="q3",1,"")</f>
        <v/>
      </c>
      <c r="J1886">
        <f>IF(Table1[[#This Row],[Quarter]]="Q2",Table1[[#This Row],[Credit Amount]],"")</f>
        <v>-20.96</v>
      </c>
      <c r="K1886" t="str">
        <f>IF(Table1[[#This Row],[Quarter]]="Q3",Table1[[#This Row],[Credit Amount]],"")</f>
        <v/>
      </c>
      <c r="L1886" t="str">
        <f>IF(Table1[[#This Row],[Transaction Type]]="Upgrade",Table1[[#This Row],[Credit Amount]],IF(Table1[[#This Row],[Transaction Type]]="Activation",Table1[[#This Row],[Credit Amount]],""))</f>
        <v/>
      </c>
      <c r="M1886">
        <f>IF(Table1[[#This Row],[Transaction Type]]="Maintenance",Table1[[#This Row],[Credit Amount]],"")</f>
        <v>-20.96</v>
      </c>
      <c r="N1886">
        <v>10003</v>
      </c>
      <c r="O1886" t="s">
        <v>2489</v>
      </c>
      <c r="P1886" t="s">
        <v>2492</v>
      </c>
      <c r="Q1886" t="s">
        <v>289</v>
      </c>
      <c r="R1886">
        <v>10091</v>
      </c>
      <c r="S1886" t="s">
        <v>2489</v>
      </c>
      <c r="T1886" t="s">
        <v>2580</v>
      </c>
      <c r="U1886" t="s">
        <v>290</v>
      </c>
      <c r="V1886" t="s">
        <v>132</v>
      </c>
      <c r="W1886">
        <v>100003461</v>
      </c>
      <c r="X1886">
        <v>8005552462</v>
      </c>
      <c r="Y1886" t="s">
        <v>2595</v>
      </c>
      <c r="Z1886" t="s">
        <v>5057</v>
      </c>
      <c r="AA1886" s="13">
        <v>-20.96</v>
      </c>
      <c r="AB1886" s="14">
        <v>42495</v>
      </c>
      <c r="AC1886" t="s">
        <v>36</v>
      </c>
    </row>
    <row r="1887" spans="1:29" x14ac:dyDescent="0.25">
      <c r="A1887" t="str">
        <f>CONCATENATE("Q",ROUNDUP(MONTH(Table1[[#This Row],[Month]])/3,0))</f>
        <v>Q2</v>
      </c>
      <c r="B1887" s="14">
        <f>EOMONTH(Table1[[#This Row],[Credit Date]],-1)+1</f>
        <v>42491</v>
      </c>
      <c r="C1887" t="str">
        <f>CONCATENATE(Table1[[#This Row],[Issuer Last Name]],", ",Table1[[#This Row],[Issuer First Name]])</f>
        <v>No. 003, Employee</v>
      </c>
      <c r="D1887" t="str">
        <f>CONCATENATE(Table1[[#This Row],[Approver Last Name]],", ",Table1[[#This Row],[Approver First Name]])</f>
        <v>No. 091, Employee</v>
      </c>
      <c r="E1887" t="str">
        <f>CONCATENATE(Table1[[#This Row],[Customer Last Name]],", ",Table1[[#This Row],[Customer First Name]])</f>
        <v>No. 13427, Client</v>
      </c>
      <c r="F1887" t="str">
        <f>IF(Table1[[#This Row],[Credit Amount]]&gt;-19.99,"Less than 19.99",IF(Table1[[#This Row],[Credit Amount]]=-20,"20",IF(Table1[[#This Row],[Credit Amount]]&gt;-49.98,"20.01-49.98",IF(Table1[[#This Row],[Credit Amount]]=-49.99,"49.99",IF(Table1[[#This Row],[Credit Amount]]=-50,"50",IF(Table1[[#This Row],[Credit Amount]]&lt;-50.01,"Greater than 50"))))))</f>
        <v>20.01-49.98</v>
      </c>
      <c r="G1887" t="str">
        <f>IF(Table1[[#This Row],[Transaction Type]]="Maintenance","Non-Sales","Sales")</f>
        <v>Sales</v>
      </c>
      <c r="H1887">
        <f>IF(Table1[[#This Row],[Quarter]]="q2",1,"")</f>
        <v>1</v>
      </c>
      <c r="I1887" t="str">
        <f>IF(Table1[[#This Row],[Quarter]]="q3",1,"")</f>
        <v/>
      </c>
      <c r="J1887">
        <f>IF(Table1[[#This Row],[Quarter]]="Q2",Table1[[#This Row],[Credit Amount]],"")</f>
        <v>-36.369999999999997</v>
      </c>
      <c r="K1887" t="str">
        <f>IF(Table1[[#This Row],[Quarter]]="Q3",Table1[[#This Row],[Credit Amount]],"")</f>
        <v/>
      </c>
      <c r="L1887">
        <f>IF(Table1[[#This Row],[Transaction Type]]="Upgrade",Table1[[#This Row],[Credit Amount]],IF(Table1[[#This Row],[Transaction Type]]="Activation",Table1[[#This Row],[Credit Amount]],""))</f>
        <v>-36.369999999999997</v>
      </c>
      <c r="M1887" t="str">
        <f>IF(Table1[[#This Row],[Transaction Type]]="Maintenance",Table1[[#This Row],[Credit Amount]],"")</f>
        <v/>
      </c>
      <c r="N1887">
        <v>10003</v>
      </c>
      <c r="O1887" t="s">
        <v>2489</v>
      </c>
      <c r="P1887" t="s">
        <v>2492</v>
      </c>
      <c r="Q1887" t="s">
        <v>289</v>
      </c>
      <c r="R1887">
        <v>10091</v>
      </c>
      <c r="S1887" t="s">
        <v>2489</v>
      </c>
      <c r="T1887" t="s">
        <v>2580</v>
      </c>
      <c r="U1887" t="s">
        <v>290</v>
      </c>
      <c r="V1887" t="s">
        <v>132</v>
      </c>
      <c r="W1887">
        <v>100004426</v>
      </c>
      <c r="X1887">
        <v>8005553427</v>
      </c>
      <c r="Y1887" t="s">
        <v>2595</v>
      </c>
      <c r="Z1887" t="s">
        <v>6015</v>
      </c>
      <c r="AA1887" s="13">
        <v>-36.369999999999997</v>
      </c>
      <c r="AB1887" s="14">
        <v>42507</v>
      </c>
      <c r="AC1887" t="s">
        <v>37</v>
      </c>
    </row>
    <row r="1888" spans="1:29" x14ac:dyDescent="0.25">
      <c r="A1888" t="str">
        <f>CONCATENATE("Q",ROUNDUP(MONTH(Table1[[#This Row],[Month]])/3,0))</f>
        <v>Q2</v>
      </c>
      <c r="B1888" s="14">
        <f>EOMONTH(Table1[[#This Row],[Credit Date]],-1)+1</f>
        <v>42491</v>
      </c>
      <c r="C1888" t="str">
        <f>CONCATENATE(Table1[[#This Row],[Issuer Last Name]],", ",Table1[[#This Row],[Issuer First Name]])</f>
        <v>No. 003, Employee</v>
      </c>
      <c r="D1888" t="str">
        <f>CONCATENATE(Table1[[#This Row],[Approver Last Name]],", ",Table1[[#This Row],[Approver First Name]])</f>
        <v>No. 091, Employee</v>
      </c>
      <c r="E1888" t="str">
        <f>CONCATENATE(Table1[[#This Row],[Customer Last Name]],", ",Table1[[#This Row],[Customer First Name]])</f>
        <v>No. 10488, Client</v>
      </c>
      <c r="F18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88" t="str">
        <f>IF(Table1[[#This Row],[Transaction Type]]="Maintenance","Non-Sales","Sales")</f>
        <v>Non-Sales</v>
      </c>
      <c r="H1888">
        <f>IF(Table1[[#This Row],[Quarter]]="q2",1,"")</f>
        <v>1</v>
      </c>
      <c r="I1888" t="str">
        <f>IF(Table1[[#This Row],[Quarter]]="q3",1,"")</f>
        <v/>
      </c>
      <c r="J1888">
        <f>IF(Table1[[#This Row],[Quarter]]="Q2",Table1[[#This Row],[Credit Amount]],"")</f>
        <v>-56.22</v>
      </c>
      <c r="K1888" t="str">
        <f>IF(Table1[[#This Row],[Quarter]]="Q3",Table1[[#This Row],[Credit Amount]],"")</f>
        <v/>
      </c>
      <c r="L1888" t="str">
        <f>IF(Table1[[#This Row],[Transaction Type]]="Upgrade",Table1[[#This Row],[Credit Amount]],IF(Table1[[#This Row],[Transaction Type]]="Activation",Table1[[#This Row],[Credit Amount]],""))</f>
        <v/>
      </c>
      <c r="M1888">
        <f>IF(Table1[[#This Row],[Transaction Type]]="Maintenance",Table1[[#This Row],[Credit Amount]],"")</f>
        <v>-56.22</v>
      </c>
      <c r="N1888">
        <v>10003</v>
      </c>
      <c r="O1888" t="s">
        <v>2489</v>
      </c>
      <c r="P1888" t="s">
        <v>2492</v>
      </c>
      <c r="Q1888" t="s">
        <v>289</v>
      </c>
      <c r="R1888">
        <v>10091</v>
      </c>
      <c r="S1888" t="s">
        <v>2489</v>
      </c>
      <c r="T1888" t="s">
        <v>2580</v>
      </c>
      <c r="U1888" t="s">
        <v>290</v>
      </c>
      <c r="V1888" t="s">
        <v>132</v>
      </c>
      <c r="W1888">
        <v>100001487</v>
      </c>
      <c r="X1888">
        <v>8005550488</v>
      </c>
      <c r="Y1888" t="s">
        <v>2595</v>
      </c>
      <c r="Z1888" t="s">
        <v>3083</v>
      </c>
      <c r="AA1888" s="13">
        <v>-56.22</v>
      </c>
      <c r="AB1888" s="14">
        <v>42509</v>
      </c>
      <c r="AC1888" t="s">
        <v>36</v>
      </c>
    </row>
    <row r="1889" spans="1:29" x14ac:dyDescent="0.25">
      <c r="A1889" t="str">
        <f>CONCATENATE("Q",ROUNDUP(MONTH(Table1[[#This Row],[Month]])/3,0))</f>
        <v>Q2</v>
      </c>
      <c r="B1889" s="14">
        <f>EOMONTH(Table1[[#This Row],[Credit Date]],-1)+1</f>
        <v>42491</v>
      </c>
      <c r="C1889" t="str">
        <f>CONCATENATE(Table1[[#This Row],[Issuer Last Name]],", ",Table1[[#This Row],[Issuer First Name]])</f>
        <v>No. 003, Employee</v>
      </c>
      <c r="D1889" t="str">
        <f>CONCATENATE(Table1[[#This Row],[Approver Last Name]],", ",Table1[[#This Row],[Approver First Name]])</f>
        <v>No. 091, Employee</v>
      </c>
      <c r="E1889" t="str">
        <f>CONCATENATE(Table1[[#This Row],[Customer Last Name]],", ",Table1[[#This Row],[Customer First Name]])</f>
        <v>No. 10850, Client</v>
      </c>
      <c r="F1889" t="str">
        <f>IF(Table1[[#This Row],[Credit Amount]]&gt;-19.99,"Less than 19.99",IF(Table1[[#This Row],[Credit Amount]]=-20,"20",IF(Table1[[#This Row],[Credit Amount]]&gt;-49.98,"20.01-49.98",IF(Table1[[#This Row],[Credit Amount]]=-49.99,"49.99",IF(Table1[[#This Row],[Credit Amount]]=-50,"50",IF(Table1[[#This Row],[Credit Amount]]&lt;-50.01,"Greater than 50"))))))</f>
        <v>20.01-49.98</v>
      </c>
      <c r="G1889" t="str">
        <f>IF(Table1[[#This Row],[Transaction Type]]="Maintenance","Non-Sales","Sales")</f>
        <v>Non-Sales</v>
      </c>
      <c r="H1889">
        <f>IF(Table1[[#This Row],[Quarter]]="q2",1,"")</f>
        <v>1</v>
      </c>
      <c r="I1889" t="str">
        <f>IF(Table1[[#This Row],[Quarter]]="q3",1,"")</f>
        <v/>
      </c>
      <c r="J1889">
        <f>IF(Table1[[#This Row],[Quarter]]="Q2",Table1[[#This Row],[Credit Amount]],"")</f>
        <v>-29.39</v>
      </c>
      <c r="K1889" t="str">
        <f>IF(Table1[[#This Row],[Quarter]]="Q3",Table1[[#This Row],[Credit Amount]],"")</f>
        <v/>
      </c>
      <c r="L1889" t="str">
        <f>IF(Table1[[#This Row],[Transaction Type]]="Upgrade",Table1[[#This Row],[Credit Amount]],IF(Table1[[#This Row],[Transaction Type]]="Activation",Table1[[#This Row],[Credit Amount]],""))</f>
        <v/>
      </c>
      <c r="M1889">
        <f>IF(Table1[[#This Row],[Transaction Type]]="Maintenance",Table1[[#This Row],[Credit Amount]],"")</f>
        <v>-29.39</v>
      </c>
      <c r="N1889">
        <v>10003</v>
      </c>
      <c r="O1889" t="s">
        <v>2489</v>
      </c>
      <c r="P1889" t="s">
        <v>2492</v>
      </c>
      <c r="Q1889" t="s">
        <v>289</v>
      </c>
      <c r="R1889">
        <v>10091</v>
      </c>
      <c r="S1889" t="s">
        <v>2489</v>
      </c>
      <c r="T1889" t="s">
        <v>2580</v>
      </c>
      <c r="U1889" t="s">
        <v>290</v>
      </c>
      <c r="V1889" t="s">
        <v>132</v>
      </c>
      <c r="W1889">
        <v>100001849</v>
      </c>
      <c r="X1889">
        <v>8005550850</v>
      </c>
      <c r="Y1889" t="s">
        <v>2595</v>
      </c>
      <c r="Z1889" t="s">
        <v>3445</v>
      </c>
      <c r="AA1889" s="13">
        <v>-29.39</v>
      </c>
      <c r="AB1889" s="14">
        <v>42509</v>
      </c>
      <c r="AC1889" t="s">
        <v>36</v>
      </c>
    </row>
    <row r="1890" spans="1:29" x14ac:dyDescent="0.25">
      <c r="A1890" t="str">
        <f>CONCATENATE("Q",ROUNDUP(MONTH(Table1[[#This Row],[Month]])/3,0))</f>
        <v>Q2</v>
      </c>
      <c r="B1890" s="14">
        <f>EOMONTH(Table1[[#This Row],[Credit Date]],-1)+1</f>
        <v>42491</v>
      </c>
      <c r="C1890" t="str">
        <f>CONCATENATE(Table1[[#This Row],[Issuer Last Name]],", ",Table1[[#This Row],[Issuer First Name]])</f>
        <v>No. 003, Employee</v>
      </c>
      <c r="D1890" t="str">
        <f>CONCATENATE(Table1[[#This Row],[Approver Last Name]],", ",Table1[[#This Row],[Approver First Name]])</f>
        <v>No. 091, Employee</v>
      </c>
      <c r="E1890" t="str">
        <f>CONCATENATE(Table1[[#This Row],[Customer Last Name]],", ",Table1[[#This Row],[Customer First Name]])</f>
        <v>No. 10362, Client</v>
      </c>
      <c r="F18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0" t="str">
        <f>IF(Table1[[#This Row],[Transaction Type]]="Maintenance","Non-Sales","Sales")</f>
        <v>Non-Sales</v>
      </c>
      <c r="H1890">
        <f>IF(Table1[[#This Row],[Quarter]]="q2",1,"")</f>
        <v>1</v>
      </c>
      <c r="I1890" t="str">
        <f>IF(Table1[[#This Row],[Quarter]]="q3",1,"")</f>
        <v/>
      </c>
      <c r="J1890">
        <f>IF(Table1[[#This Row],[Quarter]]="Q2",Table1[[#This Row],[Credit Amount]],"")</f>
        <v>-80.930000000000007</v>
      </c>
      <c r="K1890" t="str">
        <f>IF(Table1[[#This Row],[Quarter]]="Q3",Table1[[#This Row],[Credit Amount]],"")</f>
        <v/>
      </c>
      <c r="L1890" t="str">
        <f>IF(Table1[[#This Row],[Transaction Type]]="Upgrade",Table1[[#This Row],[Credit Amount]],IF(Table1[[#This Row],[Transaction Type]]="Activation",Table1[[#This Row],[Credit Amount]],""))</f>
        <v/>
      </c>
      <c r="M1890">
        <f>IF(Table1[[#This Row],[Transaction Type]]="Maintenance",Table1[[#This Row],[Credit Amount]],"")</f>
        <v>-80.930000000000007</v>
      </c>
      <c r="N1890">
        <v>10003</v>
      </c>
      <c r="O1890" t="s">
        <v>2489</v>
      </c>
      <c r="P1890" t="s">
        <v>2492</v>
      </c>
      <c r="Q1890" t="s">
        <v>289</v>
      </c>
      <c r="R1890">
        <v>10091</v>
      </c>
      <c r="S1890" t="s">
        <v>2489</v>
      </c>
      <c r="T1890" t="s">
        <v>2580</v>
      </c>
      <c r="U1890" t="s">
        <v>290</v>
      </c>
      <c r="V1890" t="s">
        <v>132</v>
      </c>
      <c r="W1890">
        <v>100001361</v>
      </c>
      <c r="X1890">
        <v>8005550362</v>
      </c>
      <c r="Y1890" t="s">
        <v>2595</v>
      </c>
      <c r="Z1890" t="s">
        <v>2957</v>
      </c>
      <c r="AA1890" s="13">
        <v>-80.930000000000007</v>
      </c>
      <c r="AB1890" s="14">
        <v>42516</v>
      </c>
      <c r="AC1890" t="s">
        <v>36</v>
      </c>
    </row>
    <row r="1891" spans="1:29" x14ac:dyDescent="0.25">
      <c r="A1891" t="str">
        <f>CONCATENATE("Q",ROUNDUP(MONTH(Table1[[#This Row],[Month]])/3,0))</f>
        <v>Q2</v>
      </c>
      <c r="B1891" s="14">
        <f>EOMONTH(Table1[[#This Row],[Credit Date]],-1)+1</f>
        <v>42491</v>
      </c>
      <c r="C1891" t="str">
        <f>CONCATENATE(Table1[[#This Row],[Issuer Last Name]],", ",Table1[[#This Row],[Issuer First Name]])</f>
        <v>No. 003, Employee</v>
      </c>
      <c r="D1891" t="str">
        <f>CONCATENATE(Table1[[#This Row],[Approver Last Name]],", ",Table1[[#This Row],[Approver First Name]])</f>
        <v>No. 091, Employee</v>
      </c>
      <c r="E1891" t="str">
        <f>CONCATENATE(Table1[[#This Row],[Customer Last Name]],", ",Table1[[#This Row],[Customer First Name]])</f>
        <v>No. 10180, Client</v>
      </c>
      <c r="F1891" t="str">
        <f>IF(Table1[[#This Row],[Credit Amount]]&gt;-19.99,"Less than 19.99",IF(Table1[[#This Row],[Credit Amount]]=-20,"20",IF(Table1[[#This Row],[Credit Amount]]&gt;-49.98,"20.01-49.98",IF(Table1[[#This Row],[Credit Amount]]=-49.99,"49.99",IF(Table1[[#This Row],[Credit Amount]]=-50,"50",IF(Table1[[#This Row],[Credit Amount]]&lt;-50.01,"Greater than 50"))))))</f>
        <v>Less than 19.99</v>
      </c>
      <c r="G1891" t="str">
        <f>IF(Table1[[#This Row],[Transaction Type]]="Maintenance","Non-Sales","Sales")</f>
        <v>Non-Sales</v>
      </c>
      <c r="H1891">
        <f>IF(Table1[[#This Row],[Quarter]]="q2",1,"")</f>
        <v>1</v>
      </c>
      <c r="I1891" t="str">
        <f>IF(Table1[[#This Row],[Quarter]]="q3",1,"")</f>
        <v/>
      </c>
      <c r="J1891">
        <f>IF(Table1[[#This Row],[Quarter]]="Q2",Table1[[#This Row],[Credit Amount]],"")</f>
        <v>-17.149999999999999</v>
      </c>
      <c r="K1891" t="str">
        <f>IF(Table1[[#This Row],[Quarter]]="Q3",Table1[[#This Row],[Credit Amount]],"")</f>
        <v/>
      </c>
      <c r="L1891" t="str">
        <f>IF(Table1[[#This Row],[Transaction Type]]="Upgrade",Table1[[#This Row],[Credit Amount]],IF(Table1[[#This Row],[Transaction Type]]="Activation",Table1[[#This Row],[Credit Amount]],""))</f>
        <v/>
      </c>
      <c r="M1891">
        <f>IF(Table1[[#This Row],[Transaction Type]]="Maintenance",Table1[[#This Row],[Credit Amount]],"")</f>
        <v>-17.149999999999999</v>
      </c>
      <c r="N1891">
        <v>10003</v>
      </c>
      <c r="O1891" t="s">
        <v>2489</v>
      </c>
      <c r="P1891" t="s">
        <v>2492</v>
      </c>
      <c r="Q1891" t="s">
        <v>289</v>
      </c>
      <c r="R1891">
        <v>10091</v>
      </c>
      <c r="S1891" t="s">
        <v>2489</v>
      </c>
      <c r="T1891" t="s">
        <v>2580</v>
      </c>
      <c r="U1891" t="s">
        <v>290</v>
      </c>
      <c r="V1891" t="s">
        <v>132</v>
      </c>
      <c r="W1891">
        <v>100001179</v>
      </c>
      <c r="X1891">
        <v>8005550180</v>
      </c>
      <c r="Y1891" t="s">
        <v>2595</v>
      </c>
      <c r="Z1891" t="s">
        <v>2775</v>
      </c>
      <c r="AA1891" s="13">
        <v>-17.149999999999999</v>
      </c>
      <c r="AB1891" s="14">
        <v>42519</v>
      </c>
      <c r="AC1891" t="s">
        <v>36</v>
      </c>
    </row>
    <row r="1892" spans="1:29" x14ac:dyDescent="0.25">
      <c r="A1892" t="str">
        <f>CONCATENATE("Q",ROUNDUP(MONTH(Table1[[#This Row],[Month]])/3,0))</f>
        <v>Q2</v>
      </c>
      <c r="B1892" s="14">
        <f>EOMONTH(Table1[[#This Row],[Credit Date]],-1)+1</f>
        <v>42522</v>
      </c>
      <c r="C1892" t="str">
        <f>CONCATENATE(Table1[[#This Row],[Issuer Last Name]],", ",Table1[[#This Row],[Issuer First Name]])</f>
        <v>No. 003, Employee</v>
      </c>
      <c r="D1892" t="str">
        <f>CONCATENATE(Table1[[#This Row],[Approver Last Name]],", ",Table1[[#This Row],[Approver First Name]])</f>
        <v>No. 091, Employee</v>
      </c>
      <c r="E1892" t="str">
        <f>CONCATENATE(Table1[[#This Row],[Customer Last Name]],", ",Table1[[#This Row],[Customer First Name]])</f>
        <v>No. 12165, Client</v>
      </c>
      <c r="F18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2" t="str">
        <f>IF(Table1[[#This Row],[Transaction Type]]="Maintenance","Non-Sales","Sales")</f>
        <v>Sales</v>
      </c>
      <c r="H1892">
        <f>IF(Table1[[#This Row],[Quarter]]="q2",1,"")</f>
        <v>1</v>
      </c>
      <c r="I1892" t="str">
        <f>IF(Table1[[#This Row],[Quarter]]="q3",1,"")</f>
        <v/>
      </c>
      <c r="J1892">
        <f>IF(Table1[[#This Row],[Quarter]]="Q2",Table1[[#This Row],[Credit Amount]],"")</f>
        <v>-93.29</v>
      </c>
      <c r="K1892" t="str">
        <f>IF(Table1[[#This Row],[Quarter]]="Q3",Table1[[#This Row],[Credit Amount]],"")</f>
        <v/>
      </c>
      <c r="L1892">
        <f>IF(Table1[[#This Row],[Transaction Type]]="Upgrade",Table1[[#This Row],[Credit Amount]],IF(Table1[[#This Row],[Transaction Type]]="Activation",Table1[[#This Row],[Credit Amount]],""))</f>
        <v>-93.29</v>
      </c>
      <c r="M1892" t="str">
        <f>IF(Table1[[#This Row],[Transaction Type]]="Maintenance",Table1[[#This Row],[Credit Amount]],"")</f>
        <v/>
      </c>
      <c r="N1892">
        <v>10003</v>
      </c>
      <c r="O1892" t="s">
        <v>2489</v>
      </c>
      <c r="P1892" t="s">
        <v>2492</v>
      </c>
      <c r="Q1892" t="s">
        <v>289</v>
      </c>
      <c r="R1892">
        <v>10091</v>
      </c>
      <c r="S1892" t="s">
        <v>2489</v>
      </c>
      <c r="T1892" t="s">
        <v>2580</v>
      </c>
      <c r="U1892" t="s">
        <v>290</v>
      </c>
      <c r="V1892" t="s">
        <v>132</v>
      </c>
      <c r="W1892">
        <v>100003164</v>
      </c>
      <c r="X1892">
        <v>8005552165</v>
      </c>
      <c r="Y1892" t="s">
        <v>2595</v>
      </c>
      <c r="Z1892" t="s">
        <v>4760</v>
      </c>
      <c r="AA1892" s="13">
        <v>-93.29</v>
      </c>
      <c r="AB1892" s="14">
        <v>42532</v>
      </c>
      <c r="AC1892" t="s">
        <v>37</v>
      </c>
    </row>
    <row r="1893" spans="1:29" x14ac:dyDescent="0.25">
      <c r="A1893" t="str">
        <f>CONCATENATE("Q",ROUNDUP(MONTH(Table1[[#This Row],[Month]])/3,0))</f>
        <v>Q2</v>
      </c>
      <c r="B1893" s="14">
        <f>EOMONTH(Table1[[#This Row],[Credit Date]],-1)+1</f>
        <v>42522</v>
      </c>
      <c r="C1893" t="str">
        <f>CONCATENATE(Table1[[#This Row],[Issuer Last Name]],", ",Table1[[#This Row],[Issuer First Name]])</f>
        <v>No. 003, Employee</v>
      </c>
      <c r="D1893" t="str">
        <f>CONCATENATE(Table1[[#This Row],[Approver Last Name]],", ",Table1[[#This Row],[Approver First Name]])</f>
        <v>No. 091, Employee</v>
      </c>
      <c r="E1893" t="str">
        <f>CONCATENATE(Table1[[#This Row],[Customer Last Name]],", ",Table1[[#This Row],[Customer First Name]])</f>
        <v>No. 13234, Client</v>
      </c>
      <c r="F18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3" t="str">
        <f>IF(Table1[[#This Row],[Transaction Type]]="Maintenance","Non-Sales","Sales")</f>
        <v>Non-Sales</v>
      </c>
      <c r="H1893">
        <f>IF(Table1[[#This Row],[Quarter]]="q2",1,"")</f>
        <v>1</v>
      </c>
      <c r="I1893" t="str">
        <f>IF(Table1[[#This Row],[Quarter]]="q3",1,"")</f>
        <v/>
      </c>
      <c r="J1893">
        <f>IF(Table1[[#This Row],[Quarter]]="Q2",Table1[[#This Row],[Credit Amount]],"")</f>
        <v>-65.86</v>
      </c>
      <c r="K1893" t="str">
        <f>IF(Table1[[#This Row],[Quarter]]="Q3",Table1[[#This Row],[Credit Amount]],"")</f>
        <v/>
      </c>
      <c r="L1893" t="str">
        <f>IF(Table1[[#This Row],[Transaction Type]]="Upgrade",Table1[[#This Row],[Credit Amount]],IF(Table1[[#This Row],[Transaction Type]]="Activation",Table1[[#This Row],[Credit Amount]],""))</f>
        <v/>
      </c>
      <c r="M1893">
        <f>IF(Table1[[#This Row],[Transaction Type]]="Maintenance",Table1[[#This Row],[Credit Amount]],"")</f>
        <v>-65.86</v>
      </c>
      <c r="N1893">
        <v>10003</v>
      </c>
      <c r="O1893" t="s">
        <v>2489</v>
      </c>
      <c r="P1893" t="s">
        <v>2492</v>
      </c>
      <c r="Q1893" t="s">
        <v>289</v>
      </c>
      <c r="R1893">
        <v>10091</v>
      </c>
      <c r="S1893" t="s">
        <v>2489</v>
      </c>
      <c r="T1893" t="s">
        <v>2580</v>
      </c>
      <c r="U1893" t="s">
        <v>290</v>
      </c>
      <c r="V1893" t="s">
        <v>132</v>
      </c>
      <c r="W1893">
        <v>100004233</v>
      </c>
      <c r="X1893">
        <v>8005553234</v>
      </c>
      <c r="Y1893" t="s">
        <v>2595</v>
      </c>
      <c r="Z1893" t="s">
        <v>5822</v>
      </c>
      <c r="AA1893" s="13">
        <v>-65.86</v>
      </c>
      <c r="AB1893" s="14">
        <v>42533</v>
      </c>
      <c r="AC1893" t="s">
        <v>36</v>
      </c>
    </row>
    <row r="1894" spans="1:29" x14ac:dyDescent="0.25">
      <c r="A1894" t="str">
        <f>CONCATENATE("Q",ROUNDUP(MONTH(Table1[[#This Row],[Month]])/3,0))</f>
        <v>Q2</v>
      </c>
      <c r="B1894" s="14">
        <f>EOMONTH(Table1[[#This Row],[Credit Date]],-1)+1</f>
        <v>42522</v>
      </c>
      <c r="C1894" t="str">
        <f>CONCATENATE(Table1[[#This Row],[Issuer Last Name]],", ",Table1[[#This Row],[Issuer First Name]])</f>
        <v>No. 003, Employee</v>
      </c>
      <c r="D1894" t="str">
        <f>CONCATENATE(Table1[[#This Row],[Approver Last Name]],", ",Table1[[#This Row],[Approver First Name]])</f>
        <v>No. 091, Employee</v>
      </c>
      <c r="E1894" t="str">
        <f>CONCATENATE(Table1[[#This Row],[Customer Last Name]],", ",Table1[[#This Row],[Customer First Name]])</f>
        <v>No. 12663, Client</v>
      </c>
      <c r="F18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4" t="str">
        <f>IF(Table1[[#This Row],[Transaction Type]]="Maintenance","Non-Sales","Sales")</f>
        <v>Sales</v>
      </c>
      <c r="H1894">
        <f>IF(Table1[[#This Row],[Quarter]]="q2",1,"")</f>
        <v>1</v>
      </c>
      <c r="I1894" t="str">
        <f>IF(Table1[[#This Row],[Quarter]]="q3",1,"")</f>
        <v/>
      </c>
      <c r="J1894">
        <f>IF(Table1[[#This Row],[Quarter]]="Q2",Table1[[#This Row],[Credit Amount]],"")</f>
        <v>-86.81</v>
      </c>
      <c r="K1894" t="str">
        <f>IF(Table1[[#This Row],[Quarter]]="Q3",Table1[[#This Row],[Credit Amount]],"")</f>
        <v/>
      </c>
      <c r="L1894">
        <f>IF(Table1[[#This Row],[Transaction Type]]="Upgrade",Table1[[#This Row],[Credit Amount]],IF(Table1[[#This Row],[Transaction Type]]="Activation",Table1[[#This Row],[Credit Amount]],""))</f>
        <v>-86.81</v>
      </c>
      <c r="M1894" t="str">
        <f>IF(Table1[[#This Row],[Transaction Type]]="Maintenance",Table1[[#This Row],[Credit Amount]],"")</f>
        <v/>
      </c>
      <c r="N1894">
        <v>10003</v>
      </c>
      <c r="O1894" t="s">
        <v>2489</v>
      </c>
      <c r="P1894" t="s">
        <v>2492</v>
      </c>
      <c r="Q1894" t="s">
        <v>289</v>
      </c>
      <c r="R1894">
        <v>10091</v>
      </c>
      <c r="S1894" t="s">
        <v>2489</v>
      </c>
      <c r="T1894" t="s">
        <v>2580</v>
      </c>
      <c r="U1894" t="s">
        <v>290</v>
      </c>
      <c r="V1894" t="s">
        <v>132</v>
      </c>
      <c r="W1894">
        <v>100003662</v>
      </c>
      <c r="X1894">
        <v>8005552663</v>
      </c>
      <c r="Y1894" t="s">
        <v>2595</v>
      </c>
      <c r="Z1894" t="s">
        <v>5257</v>
      </c>
      <c r="AA1894" s="13">
        <v>-86.81</v>
      </c>
      <c r="AB1894" s="14">
        <v>42533</v>
      </c>
      <c r="AC1894" t="s">
        <v>35</v>
      </c>
    </row>
    <row r="1895" spans="1:29" x14ac:dyDescent="0.25">
      <c r="A1895" t="str">
        <f>CONCATENATE("Q",ROUNDUP(MONTH(Table1[[#This Row],[Month]])/3,0))</f>
        <v>Q2</v>
      </c>
      <c r="B1895" s="14">
        <f>EOMONTH(Table1[[#This Row],[Credit Date]],-1)+1</f>
        <v>42522</v>
      </c>
      <c r="C1895" t="str">
        <f>CONCATENATE(Table1[[#This Row],[Issuer Last Name]],", ",Table1[[#This Row],[Issuer First Name]])</f>
        <v>No. 003, Employee</v>
      </c>
      <c r="D1895" t="str">
        <f>CONCATENATE(Table1[[#This Row],[Approver Last Name]],", ",Table1[[#This Row],[Approver First Name]])</f>
        <v>No. 091, Employee</v>
      </c>
      <c r="E1895" t="str">
        <f>CONCATENATE(Table1[[#This Row],[Customer Last Name]],", ",Table1[[#This Row],[Customer First Name]])</f>
        <v>No. 11439, Client</v>
      </c>
      <c r="F1895" t="str">
        <f>IF(Table1[[#This Row],[Credit Amount]]&gt;-19.99,"Less than 19.99",IF(Table1[[#This Row],[Credit Amount]]=-20,"20",IF(Table1[[#This Row],[Credit Amount]]&gt;-49.98,"20.01-49.98",IF(Table1[[#This Row],[Credit Amount]]=-49.99,"49.99",IF(Table1[[#This Row],[Credit Amount]]=-50,"50",IF(Table1[[#This Row],[Credit Amount]]&lt;-50.01,"Greater than 50"))))))</f>
        <v>20.01-49.98</v>
      </c>
      <c r="G1895" t="str">
        <f>IF(Table1[[#This Row],[Transaction Type]]="Maintenance","Non-Sales","Sales")</f>
        <v>Non-Sales</v>
      </c>
      <c r="H1895">
        <f>IF(Table1[[#This Row],[Quarter]]="q2",1,"")</f>
        <v>1</v>
      </c>
      <c r="I1895" t="str">
        <f>IF(Table1[[#This Row],[Quarter]]="q3",1,"")</f>
        <v/>
      </c>
      <c r="J1895">
        <f>IF(Table1[[#This Row],[Quarter]]="Q2",Table1[[#This Row],[Credit Amount]],"")</f>
        <v>-46.72</v>
      </c>
      <c r="K1895" t="str">
        <f>IF(Table1[[#This Row],[Quarter]]="Q3",Table1[[#This Row],[Credit Amount]],"")</f>
        <v/>
      </c>
      <c r="L1895" t="str">
        <f>IF(Table1[[#This Row],[Transaction Type]]="Upgrade",Table1[[#This Row],[Credit Amount]],IF(Table1[[#This Row],[Transaction Type]]="Activation",Table1[[#This Row],[Credit Amount]],""))</f>
        <v/>
      </c>
      <c r="M1895">
        <f>IF(Table1[[#This Row],[Transaction Type]]="Maintenance",Table1[[#This Row],[Credit Amount]],"")</f>
        <v>-46.72</v>
      </c>
      <c r="N1895">
        <v>10003</v>
      </c>
      <c r="O1895" t="s">
        <v>2489</v>
      </c>
      <c r="P1895" t="s">
        <v>2492</v>
      </c>
      <c r="Q1895" t="s">
        <v>289</v>
      </c>
      <c r="R1895">
        <v>10091</v>
      </c>
      <c r="S1895" t="s">
        <v>2489</v>
      </c>
      <c r="T1895" t="s">
        <v>2580</v>
      </c>
      <c r="U1895" t="s">
        <v>290</v>
      </c>
      <c r="V1895" t="s">
        <v>132</v>
      </c>
      <c r="W1895">
        <v>100002438</v>
      </c>
      <c r="X1895">
        <v>8005551439</v>
      </c>
      <c r="Y1895" t="s">
        <v>2595</v>
      </c>
      <c r="Z1895" t="s">
        <v>4034</v>
      </c>
      <c r="AA1895" s="13">
        <v>-46.72</v>
      </c>
      <c r="AB1895" s="14">
        <v>42539</v>
      </c>
      <c r="AC1895" t="s">
        <v>36</v>
      </c>
    </row>
    <row r="1896" spans="1:29" x14ac:dyDescent="0.25">
      <c r="A1896" t="str">
        <f>CONCATENATE("Q",ROUNDUP(MONTH(Table1[[#This Row],[Month]])/3,0))</f>
        <v>Q2</v>
      </c>
      <c r="B1896" s="14">
        <f>EOMONTH(Table1[[#This Row],[Credit Date]],-1)+1</f>
        <v>42522</v>
      </c>
      <c r="C1896" t="str">
        <f>CONCATENATE(Table1[[#This Row],[Issuer Last Name]],", ",Table1[[#This Row],[Issuer First Name]])</f>
        <v>No. 003, Employee</v>
      </c>
      <c r="D1896" t="str">
        <f>CONCATENATE(Table1[[#This Row],[Approver Last Name]],", ",Table1[[#This Row],[Approver First Name]])</f>
        <v>No. 091, Employee</v>
      </c>
      <c r="E1896" t="str">
        <f>CONCATENATE(Table1[[#This Row],[Customer Last Name]],", ",Table1[[#This Row],[Customer First Name]])</f>
        <v>No. 12572, Client</v>
      </c>
      <c r="F18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6" t="str">
        <f>IF(Table1[[#This Row],[Transaction Type]]="Maintenance","Non-Sales","Sales")</f>
        <v>Sales</v>
      </c>
      <c r="H1896">
        <f>IF(Table1[[#This Row],[Quarter]]="q2",1,"")</f>
        <v>1</v>
      </c>
      <c r="I1896" t="str">
        <f>IF(Table1[[#This Row],[Quarter]]="q3",1,"")</f>
        <v/>
      </c>
      <c r="J1896">
        <f>IF(Table1[[#This Row],[Quarter]]="Q2",Table1[[#This Row],[Credit Amount]],"")</f>
        <v>-82.21</v>
      </c>
      <c r="K1896" t="str">
        <f>IF(Table1[[#This Row],[Quarter]]="Q3",Table1[[#This Row],[Credit Amount]],"")</f>
        <v/>
      </c>
      <c r="L1896">
        <f>IF(Table1[[#This Row],[Transaction Type]]="Upgrade",Table1[[#This Row],[Credit Amount]],IF(Table1[[#This Row],[Transaction Type]]="Activation",Table1[[#This Row],[Credit Amount]],""))</f>
        <v>-82.21</v>
      </c>
      <c r="M1896" t="str">
        <f>IF(Table1[[#This Row],[Transaction Type]]="Maintenance",Table1[[#This Row],[Credit Amount]],"")</f>
        <v/>
      </c>
      <c r="N1896">
        <v>10003</v>
      </c>
      <c r="O1896" t="s">
        <v>2489</v>
      </c>
      <c r="P1896" t="s">
        <v>2492</v>
      </c>
      <c r="Q1896" t="s">
        <v>289</v>
      </c>
      <c r="R1896">
        <v>10091</v>
      </c>
      <c r="S1896" t="s">
        <v>2489</v>
      </c>
      <c r="T1896" t="s">
        <v>2580</v>
      </c>
      <c r="U1896" t="s">
        <v>290</v>
      </c>
      <c r="V1896" t="s">
        <v>132</v>
      </c>
      <c r="W1896">
        <v>100003571</v>
      </c>
      <c r="X1896">
        <v>8005552572</v>
      </c>
      <c r="Y1896" t="s">
        <v>2595</v>
      </c>
      <c r="Z1896" t="s">
        <v>5167</v>
      </c>
      <c r="AA1896" s="13">
        <v>-82.21</v>
      </c>
      <c r="AB1896" s="14">
        <v>42545</v>
      </c>
      <c r="AC1896" t="s">
        <v>35</v>
      </c>
    </row>
    <row r="1897" spans="1:29" x14ac:dyDescent="0.25">
      <c r="A1897" t="str">
        <f>CONCATENATE("Q",ROUNDUP(MONTH(Table1[[#This Row],[Month]])/3,0))</f>
        <v>Q2</v>
      </c>
      <c r="B1897" s="14">
        <f>EOMONTH(Table1[[#This Row],[Credit Date]],-1)+1</f>
        <v>42522</v>
      </c>
      <c r="C1897" t="str">
        <f>CONCATENATE(Table1[[#This Row],[Issuer Last Name]],", ",Table1[[#This Row],[Issuer First Name]])</f>
        <v>No. 003, Employee</v>
      </c>
      <c r="D1897" t="str">
        <f>CONCATENATE(Table1[[#This Row],[Approver Last Name]],", ",Table1[[#This Row],[Approver First Name]])</f>
        <v>No. 091, Employee</v>
      </c>
      <c r="E1897" t="str">
        <f>CONCATENATE(Table1[[#This Row],[Customer Last Name]],", ",Table1[[#This Row],[Customer First Name]])</f>
        <v>No. 10845, Client</v>
      </c>
      <c r="F18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7" t="str">
        <f>IF(Table1[[#This Row],[Transaction Type]]="Maintenance","Non-Sales","Sales")</f>
        <v>Non-Sales</v>
      </c>
      <c r="H1897">
        <f>IF(Table1[[#This Row],[Quarter]]="q2",1,"")</f>
        <v>1</v>
      </c>
      <c r="I1897" t="str">
        <f>IF(Table1[[#This Row],[Quarter]]="q3",1,"")</f>
        <v/>
      </c>
      <c r="J1897">
        <f>IF(Table1[[#This Row],[Quarter]]="Q2",Table1[[#This Row],[Credit Amount]],"")</f>
        <v>-85.87</v>
      </c>
      <c r="K1897" t="str">
        <f>IF(Table1[[#This Row],[Quarter]]="Q3",Table1[[#This Row],[Credit Amount]],"")</f>
        <v/>
      </c>
      <c r="L1897" t="str">
        <f>IF(Table1[[#This Row],[Transaction Type]]="Upgrade",Table1[[#This Row],[Credit Amount]],IF(Table1[[#This Row],[Transaction Type]]="Activation",Table1[[#This Row],[Credit Amount]],""))</f>
        <v/>
      </c>
      <c r="M1897">
        <f>IF(Table1[[#This Row],[Transaction Type]]="Maintenance",Table1[[#This Row],[Credit Amount]],"")</f>
        <v>-85.87</v>
      </c>
      <c r="N1897">
        <v>10003</v>
      </c>
      <c r="O1897" t="s">
        <v>2489</v>
      </c>
      <c r="P1897" t="s">
        <v>2492</v>
      </c>
      <c r="Q1897" t="s">
        <v>289</v>
      </c>
      <c r="R1897">
        <v>10091</v>
      </c>
      <c r="S1897" t="s">
        <v>2489</v>
      </c>
      <c r="T1897" t="s">
        <v>2580</v>
      </c>
      <c r="U1897" t="s">
        <v>290</v>
      </c>
      <c r="V1897" t="s">
        <v>132</v>
      </c>
      <c r="W1897">
        <v>100001844</v>
      </c>
      <c r="X1897">
        <v>8005550845</v>
      </c>
      <c r="Y1897" t="s">
        <v>2595</v>
      </c>
      <c r="Z1897" t="s">
        <v>3440</v>
      </c>
      <c r="AA1897" s="13">
        <v>-85.87</v>
      </c>
      <c r="AB1897" s="14">
        <v>42548</v>
      </c>
      <c r="AC1897" t="s">
        <v>36</v>
      </c>
    </row>
    <row r="1898" spans="1:29" x14ac:dyDescent="0.25">
      <c r="A1898" t="str">
        <f>CONCATENATE("Q",ROUNDUP(MONTH(Table1[[#This Row],[Month]])/3,0))</f>
        <v>Q2</v>
      </c>
      <c r="B1898" s="14">
        <f>EOMONTH(Table1[[#This Row],[Credit Date]],-1)+1</f>
        <v>42522</v>
      </c>
      <c r="C1898" t="str">
        <f>CONCATENATE(Table1[[#This Row],[Issuer Last Name]],", ",Table1[[#This Row],[Issuer First Name]])</f>
        <v>No. 003, Employee</v>
      </c>
      <c r="D1898" t="str">
        <f>CONCATENATE(Table1[[#This Row],[Approver Last Name]],", ",Table1[[#This Row],[Approver First Name]])</f>
        <v>No. 091, Employee</v>
      </c>
      <c r="E1898" t="str">
        <f>CONCATENATE(Table1[[#This Row],[Customer Last Name]],", ",Table1[[#This Row],[Customer First Name]])</f>
        <v>No. 13626, Client</v>
      </c>
      <c r="F1898" t="str">
        <f>IF(Table1[[#This Row],[Credit Amount]]&gt;-19.99,"Less than 19.99",IF(Table1[[#This Row],[Credit Amount]]=-20,"20",IF(Table1[[#This Row],[Credit Amount]]&gt;-49.98,"20.01-49.98",IF(Table1[[#This Row],[Credit Amount]]=-49.99,"49.99",IF(Table1[[#This Row],[Credit Amount]]=-50,"50",IF(Table1[[#This Row],[Credit Amount]]&lt;-50.01,"Greater than 50"))))))</f>
        <v>20.01-49.98</v>
      </c>
      <c r="G1898" t="str">
        <f>IF(Table1[[#This Row],[Transaction Type]]="Maintenance","Non-Sales","Sales")</f>
        <v>Non-Sales</v>
      </c>
      <c r="H1898">
        <f>IF(Table1[[#This Row],[Quarter]]="q2",1,"")</f>
        <v>1</v>
      </c>
      <c r="I1898" t="str">
        <f>IF(Table1[[#This Row],[Quarter]]="q3",1,"")</f>
        <v/>
      </c>
      <c r="J1898">
        <f>IF(Table1[[#This Row],[Quarter]]="Q2",Table1[[#This Row],[Credit Amount]],"")</f>
        <v>-44.51</v>
      </c>
      <c r="K1898" t="str">
        <f>IF(Table1[[#This Row],[Quarter]]="Q3",Table1[[#This Row],[Credit Amount]],"")</f>
        <v/>
      </c>
      <c r="L1898" t="str">
        <f>IF(Table1[[#This Row],[Transaction Type]]="Upgrade",Table1[[#This Row],[Credit Amount]],IF(Table1[[#This Row],[Transaction Type]]="Activation",Table1[[#This Row],[Credit Amount]],""))</f>
        <v/>
      </c>
      <c r="M1898">
        <f>IF(Table1[[#This Row],[Transaction Type]]="Maintenance",Table1[[#This Row],[Credit Amount]],"")</f>
        <v>-44.51</v>
      </c>
      <c r="N1898">
        <v>10003</v>
      </c>
      <c r="O1898" t="s">
        <v>2489</v>
      </c>
      <c r="P1898" t="s">
        <v>2492</v>
      </c>
      <c r="Q1898" t="s">
        <v>289</v>
      </c>
      <c r="R1898">
        <v>10091</v>
      </c>
      <c r="S1898" t="s">
        <v>2489</v>
      </c>
      <c r="T1898" t="s">
        <v>2580</v>
      </c>
      <c r="U1898" t="s">
        <v>290</v>
      </c>
      <c r="V1898" t="s">
        <v>132</v>
      </c>
      <c r="W1898">
        <v>100004625</v>
      </c>
      <c r="X1898">
        <v>8005553626</v>
      </c>
      <c r="Y1898" t="s">
        <v>2595</v>
      </c>
      <c r="Z1898" t="s">
        <v>6214</v>
      </c>
      <c r="AA1898" s="13">
        <v>-44.51</v>
      </c>
      <c r="AB1898" s="14">
        <v>42549</v>
      </c>
      <c r="AC1898" t="s">
        <v>36</v>
      </c>
    </row>
    <row r="1899" spans="1:29" x14ac:dyDescent="0.25">
      <c r="A1899" t="str">
        <f>CONCATENATE("Q",ROUNDUP(MONTH(Table1[[#This Row],[Month]])/3,0))</f>
        <v>Q3</v>
      </c>
      <c r="B1899" s="14">
        <f>EOMONTH(Table1[[#This Row],[Credit Date]],-1)+1</f>
        <v>42552</v>
      </c>
      <c r="C1899" t="str">
        <f>CONCATENATE(Table1[[#This Row],[Issuer Last Name]],", ",Table1[[#This Row],[Issuer First Name]])</f>
        <v>No. 003, Employee</v>
      </c>
      <c r="D1899" t="str">
        <f>CONCATENATE(Table1[[#This Row],[Approver Last Name]],", ",Table1[[#This Row],[Approver First Name]])</f>
        <v>No. 091, Employee</v>
      </c>
      <c r="E1899" t="str">
        <f>CONCATENATE(Table1[[#This Row],[Customer Last Name]],", ",Table1[[#This Row],[Customer First Name]])</f>
        <v>No. 13620, Client</v>
      </c>
      <c r="F18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899" t="str">
        <f>IF(Table1[[#This Row],[Transaction Type]]="Maintenance","Non-Sales","Sales")</f>
        <v>Non-Sales</v>
      </c>
      <c r="H1899" t="str">
        <f>IF(Table1[[#This Row],[Quarter]]="q2",1,"")</f>
        <v/>
      </c>
      <c r="I1899">
        <f>IF(Table1[[#This Row],[Quarter]]="q3",1,"")</f>
        <v>1</v>
      </c>
      <c r="J1899" t="str">
        <f>IF(Table1[[#This Row],[Quarter]]="Q2",Table1[[#This Row],[Credit Amount]],"")</f>
        <v/>
      </c>
      <c r="K1899">
        <f>IF(Table1[[#This Row],[Quarter]]="Q3",Table1[[#This Row],[Credit Amount]],"")</f>
        <v>-61.77</v>
      </c>
      <c r="L1899" t="str">
        <f>IF(Table1[[#This Row],[Transaction Type]]="Upgrade",Table1[[#This Row],[Credit Amount]],IF(Table1[[#This Row],[Transaction Type]]="Activation",Table1[[#This Row],[Credit Amount]],""))</f>
        <v/>
      </c>
      <c r="M1899">
        <f>IF(Table1[[#This Row],[Transaction Type]]="Maintenance",Table1[[#This Row],[Credit Amount]],"")</f>
        <v>-61.77</v>
      </c>
      <c r="N1899">
        <v>10003</v>
      </c>
      <c r="O1899" t="s">
        <v>2489</v>
      </c>
      <c r="P1899" t="s">
        <v>2492</v>
      </c>
      <c r="Q1899" t="s">
        <v>289</v>
      </c>
      <c r="R1899">
        <v>10091</v>
      </c>
      <c r="S1899" t="s">
        <v>2489</v>
      </c>
      <c r="T1899" t="s">
        <v>2580</v>
      </c>
      <c r="U1899" t="s">
        <v>290</v>
      </c>
      <c r="V1899" t="s">
        <v>132</v>
      </c>
      <c r="W1899">
        <v>100004619</v>
      </c>
      <c r="X1899">
        <v>8005553620</v>
      </c>
      <c r="Y1899" t="s">
        <v>2595</v>
      </c>
      <c r="Z1899" t="s">
        <v>6208</v>
      </c>
      <c r="AA1899" s="13">
        <v>-61.77</v>
      </c>
      <c r="AB1899" s="14">
        <v>42552</v>
      </c>
      <c r="AC1899" t="s">
        <v>36</v>
      </c>
    </row>
    <row r="1900" spans="1:29" x14ac:dyDescent="0.25">
      <c r="A1900" t="str">
        <f>CONCATENATE("Q",ROUNDUP(MONTH(Table1[[#This Row],[Month]])/3,0))</f>
        <v>Q3</v>
      </c>
      <c r="B1900" s="14">
        <f>EOMONTH(Table1[[#This Row],[Credit Date]],-1)+1</f>
        <v>42552</v>
      </c>
      <c r="C1900" t="str">
        <f>CONCATENATE(Table1[[#This Row],[Issuer Last Name]],", ",Table1[[#This Row],[Issuer First Name]])</f>
        <v>No. 003, Employee</v>
      </c>
      <c r="D1900" t="str">
        <f>CONCATENATE(Table1[[#This Row],[Approver Last Name]],", ",Table1[[#This Row],[Approver First Name]])</f>
        <v>No. 003, Employee</v>
      </c>
      <c r="E1900" t="str">
        <f>CONCATENATE(Table1[[#This Row],[Customer Last Name]],", ",Table1[[#This Row],[Customer First Name]])</f>
        <v>No. 11125, Client</v>
      </c>
      <c r="F1900" t="str">
        <f>IF(Table1[[#This Row],[Credit Amount]]&gt;-19.99,"Less than 19.99",IF(Table1[[#This Row],[Credit Amount]]=-20,"20",IF(Table1[[#This Row],[Credit Amount]]&gt;-49.98,"20.01-49.98",IF(Table1[[#This Row],[Credit Amount]]=-49.99,"49.99",IF(Table1[[#This Row],[Credit Amount]]=-50,"50",IF(Table1[[#This Row],[Credit Amount]]&lt;-50.01,"Greater than 50"))))))</f>
        <v>20.01-49.98</v>
      </c>
      <c r="G1900" t="str">
        <f>IF(Table1[[#This Row],[Transaction Type]]="Maintenance","Non-Sales","Sales")</f>
        <v>Non-Sales</v>
      </c>
      <c r="H1900" t="str">
        <f>IF(Table1[[#This Row],[Quarter]]="q2",1,"")</f>
        <v/>
      </c>
      <c r="I1900">
        <f>IF(Table1[[#This Row],[Quarter]]="q3",1,"")</f>
        <v>1</v>
      </c>
      <c r="J1900" t="str">
        <f>IF(Table1[[#This Row],[Quarter]]="Q2",Table1[[#This Row],[Credit Amount]],"")</f>
        <v/>
      </c>
      <c r="K1900">
        <f>IF(Table1[[#This Row],[Quarter]]="Q3",Table1[[#This Row],[Credit Amount]],"")</f>
        <v>-31.56</v>
      </c>
      <c r="L1900" t="str">
        <f>IF(Table1[[#This Row],[Transaction Type]]="Upgrade",Table1[[#This Row],[Credit Amount]],IF(Table1[[#This Row],[Transaction Type]]="Activation",Table1[[#This Row],[Credit Amount]],""))</f>
        <v/>
      </c>
      <c r="M1900">
        <f>IF(Table1[[#This Row],[Transaction Type]]="Maintenance",Table1[[#This Row],[Credit Amount]],"")</f>
        <v>-31.56</v>
      </c>
      <c r="N1900">
        <v>10003</v>
      </c>
      <c r="O1900" t="s">
        <v>2489</v>
      </c>
      <c r="P1900" t="s">
        <v>2492</v>
      </c>
      <c r="Q1900" t="s">
        <v>289</v>
      </c>
      <c r="R1900">
        <v>10003</v>
      </c>
      <c r="S1900" t="s">
        <v>2489</v>
      </c>
      <c r="T1900" t="s">
        <v>2492</v>
      </c>
      <c r="U1900" t="s">
        <v>289</v>
      </c>
      <c r="V1900" t="s">
        <v>132</v>
      </c>
      <c r="W1900">
        <v>100002124</v>
      </c>
      <c r="X1900">
        <v>8005551125</v>
      </c>
      <c r="Y1900" t="s">
        <v>2595</v>
      </c>
      <c r="Z1900" t="s">
        <v>3720</v>
      </c>
      <c r="AA1900" s="13">
        <v>-31.56</v>
      </c>
      <c r="AB1900" s="14">
        <v>42563</v>
      </c>
      <c r="AC1900" t="s">
        <v>36</v>
      </c>
    </row>
    <row r="1901" spans="1:29" x14ac:dyDescent="0.25">
      <c r="A1901" t="str">
        <f>CONCATENATE("Q",ROUNDUP(MONTH(Table1[[#This Row],[Month]])/3,0))</f>
        <v>Q3</v>
      </c>
      <c r="B1901" s="14">
        <f>EOMONTH(Table1[[#This Row],[Credit Date]],-1)+1</f>
        <v>42552</v>
      </c>
      <c r="C1901" t="str">
        <f>CONCATENATE(Table1[[#This Row],[Issuer Last Name]],", ",Table1[[#This Row],[Issuer First Name]])</f>
        <v>No. 003, Employee</v>
      </c>
      <c r="D1901" t="str">
        <f>CONCATENATE(Table1[[#This Row],[Approver Last Name]],", ",Table1[[#This Row],[Approver First Name]])</f>
        <v>No. 091, Employee</v>
      </c>
      <c r="E1901" t="str">
        <f>CONCATENATE(Table1[[#This Row],[Customer Last Name]],", ",Table1[[#This Row],[Customer First Name]])</f>
        <v>No. 13367, Client</v>
      </c>
      <c r="F19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1" t="str">
        <f>IF(Table1[[#This Row],[Transaction Type]]="Maintenance","Non-Sales","Sales")</f>
        <v>Non-Sales</v>
      </c>
      <c r="H1901" t="str">
        <f>IF(Table1[[#This Row],[Quarter]]="q2",1,"")</f>
        <v/>
      </c>
      <c r="I1901">
        <f>IF(Table1[[#This Row],[Quarter]]="q3",1,"")</f>
        <v>1</v>
      </c>
      <c r="J1901" t="str">
        <f>IF(Table1[[#This Row],[Quarter]]="Q2",Table1[[#This Row],[Credit Amount]],"")</f>
        <v/>
      </c>
      <c r="K1901">
        <f>IF(Table1[[#This Row],[Quarter]]="Q3",Table1[[#This Row],[Credit Amount]],"")</f>
        <v>-80.180000000000007</v>
      </c>
      <c r="L1901" t="str">
        <f>IF(Table1[[#This Row],[Transaction Type]]="Upgrade",Table1[[#This Row],[Credit Amount]],IF(Table1[[#This Row],[Transaction Type]]="Activation",Table1[[#This Row],[Credit Amount]],""))</f>
        <v/>
      </c>
      <c r="M1901">
        <f>IF(Table1[[#This Row],[Transaction Type]]="Maintenance",Table1[[#This Row],[Credit Amount]],"")</f>
        <v>-80.180000000000007</v>
      </c>
      <c r="N1901">
        <v>10003</v>
      </c>
      <c r="O1901" t="s">
        <v>2489</v>
      </c>
      <c r="P1901" t="s">
        <v>2492</v>
      </c>
      <c r="Q1901" t="s">
        <v>289</v>
      </c>
      <c r="R1901">
        <v>10091</v>
      </c>
      <c r="S1901" t="s">
        <v>2489</v>
      </c>
      <c r="T1901" t="s">
        <v>2580</v>
      </c>
      <c r="U1901" t="s">
        <v>290</v>
      </c>
      <c r="V1901" t="s">
        <v>132</v>
      </c>
      <c r="W1901">
        <v>100004366</v>
      </c>
      <c r="X1901">
        <v>8005553367</v>
      </c>
      <c r="Y1901" t="s">
        <v>2595</v>
      </c>
      <c r="Z1901" t="s">
        <v>5955</v>
      </c>
      <c r="AA1901" s="13">
        <v>-80.180000000000007</v>
      </c>
      <c r="AB1901" s="14">
        <v>42568</v>
      </c>
      <c r="AC1901" t="s">
        <v>36</v>
      </c>
    </row>
    <row r="1902" spans="1:29" x14ac:dyDescent="0.25">
      <c r="A1902" t="str">
        <f>CONCATENATE("Q",ROUNDUP(MONTH(Table1[[#This Row],[Month]])/3,0))</f>
        <v>Q3</v>
      </c>
      <c r="B1902" s="14">
        <f>EOMONTH(Table1[[#This Row],[Credit Date]],-1)+1</f>
        <v>42552</v>
      </c>
      <c r="C1902" t="str">
        <f>CONCATENATE(Table1[[#This Row],[Issuer Last Name]],", ",Table1[[#This Row],[Issuer First Name]])</f>
        <v>No. 003, Employee</v>
      </c>
      <c r="D1902" t="str">
        <f>CONCATENATE(Table1[[#This Row],[Approver Last Name]],", ",Table1[[#This Row],[Approver First Name]])</f>
        <v>No. 091, Employee</v>
      </c>
      <c r="E1902" t="str">
        <f>CONCATENATE(Table1[[#This Row],[Customer Last Name]],", ",Table1[[#This Row],[Customer First Name]])</f>
        <v>No. 12148, Client</v>
      </c>
      <c r="F19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2" t="str">
        <f>IF(Table1[[#This Row],[Transaction Type]]="Maintenance","Non-Sales","Sales")</f>
        <v>Non-Sales</v>
      </c>
      <c r="H1902" t="str">
        <f>IF(Table1[[#This Row],[Quarter]]="q2",1,"")</f>
        <v/>
      </c>
      <c r="I1902">
        <f>IF(Table1[[#This Row],[Quarter]]="q3",1,"")</f>
        <v>1</v>
      </c>
      <c r="J1902" t="str">
        <f>IF(Table1[[#This Row],[Quarter]]="Q2",Table1[[#This Row],[Credit Amount]],"")</f>
        <v/>
      </c>
      <c r="K1902">
        <f>IF(Table1[[#This Row],[Quarter]]="Q3",Table1[[#This Row],[Credit Amount]],"")</f>
        <v>-82.75</v>
      </c>
      <c r="L1902" t="str">
        <f>IF(Table1[[#This Row],[Transaction Type]]="Upgrade",Table1[[#This Row],[Credit Amount]],IF(Table1[[#This Row],[Transaction Type]]="Activation",Table1[[#This Row],[Credit Amount]],""))</f>
        <v/>
      </c>
      <c r="M1902">
        <f>IF(Table1[[#This Row],[Transaction Type]]="Maintenance",Table1[[#This Row],[Credit Amount]],"")</f>
        <v>-82.75</v>
      </c>
      <c r="N1902">
        <v>10003</v>
      </c>
      <c r="O1902" t="s">
        <v>2489</v>
      </c>
      <c r="P1902" t="s">
        <v>2492</v>
      </c>
      <c r="Q1902" t="s">
        <v>289</v>
      </c>
      <c r="R1902">
        <v>10091</v>
      </c>
      <c r="S1902" t="s">
        <v>2489</v>
      </c>
      <c r="T1902" t="s">
        <v>2580</v>
      </c>
      <c r="U1902" t="s">
        <v>290</v>
      </c>
      <c r="V1902" t="s">
        <v>132</v>
      </c>
      <c r="W1902">
        <v>100003147</v>
      </c>
      <c r="X1902">
        <v>8005552148</v>
      </c>
      <c r="Y1902" t="s">
        <v>2595</v>
      </c>
      <c r="Z1902" t="s">
        <v>4743</v>
      </c>
      <c r="AA1902" s="13">
        <v>-82.75</v>
      </c>
      <c r="AB1902" s="14">
        <v>42575</v>
      </c>
      <c r="AC1902" t="s">
        <v>36</v>
      </c>
    </row>
    <row r="1903" spans="1:29" x14ac:dyDescent="0.25">
      <c r="A1903" t="str">
        <f>CONCATENATE("Q",ROUNDUP(MONTH(Table1[[#This Row],[Month]])/3,0))</f>
        <v>Q3</v>
      </c>
      <c r="B1903" s="14">
        <f>EOMONTH(Table1[[#This Row],[Credit Date]],-1)+1</f>
        <v>42552</v>
      </c>
      <c r="C1903" t="str">
        <f>CONCATENATE(Table1[[#This Row],[Issuer Last Name]],", ",Table1[[#This Row],[Issuer First Name]])</f>
        <v>No. 003, Employee</v>
      </c>
      <c r="D1903" t="str">
        <f>CONCATENATE(Table1[[#This Row],[Approver Last Name]],", ",Table1[[#This Row],[Approver First Name]])</f>
        <v>No. 091, Employee</v>
      </c>
      <c r="E1903" t="str">
        <f>CONCATENATE(Table1[[#This Row],[Customer Last Name]],", ",Table1[[#This Row],[Customer First Name]])</f>
        <v>No. 10481, Client</v>
      </c>
      <c r="F19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3" t="str">
        <f>IF(Table1[[#This Row],[Transaction Type]]="Maintenance","Non-Sales","Sales")</f>
        <v>Non-Sales</v>
      </c>
      <c r="H1903" t="str">
        <f>IF(Table1[[#This Row],[Quarter]]="q2",1,"")</f>
        <v/>
      </c>
      <c r="I1903">
        <f>IF(Table1[[#This Row],[Quarter]]="q3",1,"")</f>
        <v>1</v>
      </c>
      <c r="J1903" t="str">
        <f>IF(Table1[[#This Row],[Quarter]]="Q2",Table1[[#This Row],[Credit Amount]],"")</f>
        <v/>
      </c>
      <c r="K1903">
        <f>IF(Table1[[#This Row],[Quarter]]="Q3",Table1[[#This Row],[Credit Amount]],"")</f>
        <v>-95.76</v>
      </c>
      <c r="L1903" t="str">
        <f>IF(Table1[[#This Row],[Transaction Type]]="Upgrade",Table1[[#This Row],[Credit Amount]],IF(Table1[[#This Row],[Transaction Type]]="Activation",Table1[[#This Row],[Credit Amount]],""))</f>
        <v/>
      </c>
      <c r="M1903">
        <f>IF(Table1[[#This Row],[Transaction Type]]="Maintenance",Table1[[#This Row],[Credit Amount]],"")</f>
        <v>-95.76</v>
      </c>
      <c r="N1903">
        <v>10003</v>
      </c>
      <c r="O1903" t="s">
        <v>2489</v>
      </c>
      <c r="P1903" t="s">
        <v>2492</v>
      </c>
      <c r="Q1903" t="s">
        <v>289</v>
      </c>
      <c r="R1903">
        <v>10091</v>
      </c>
      <c r="S1903" t="s">
        <v>2489</v>
      </c>
      <c r="T1903" t="s">
        <v>2580</v>
      </c>
      <c r="U1903" t="s">
        <v>290</v>
      </c>
      <c r="V1903" t="s">
        <v>132</v>
      </c>
      <c r="W1903">
        <v>100001480</v>
      </c>
      <c r="X1903">
        <v>8005550481</v>
      </c>
      <c r="Y1903" t="s">
        <v>2595</v>
      </c>
      <c r="Z1903" t="s">
        <v>3076</v>
      </c>
      <c r="AA1903" s="13">
        <v>-95.76</v>
      </c>
      <c r="AB1903" s="14">
        <v>42577</v>
      </c>
      <c r="AC1903" t="s">
        <v>36</v>
      </c>
    </row>
    <row r="1904" spans="1:29" x14ac:dyDescent="0.25">
      <c r="A1904" t="str">
        <f>CONCATENATE("Q",ROUNDUP(MONTH(Table1[[#This Row],[Month]])/3,0))</f>
        <v>Q3</v>
      </c>
      <c r="B1904" s="14">
        <f>EOMONTH(Table1[[#This Row],[Credit Date]],-1)+1</f>
        <v>42552</v>
      </c>
      <c r="C1904" t="str">
        <f>CONCATENATE(Table1[[#This Row],[Issuer Last Name]],", ",Table1[[#This Row],[Issuer First Name]])</f>
        <v>No. 003, Employee</v>
      </c>
      <c r="D1904" t="str">
        <f>CONCATENATE(Table1[[#This Row],[Approver Last Name]],", ",Table1[[#This Row],[Approver First Name]])</f>
        <v>No. 091, Employee</v>
      </c>
      <c r="E1904" t="str">
        <f>CONCATENATE(Table1[[#This Row],[Customer Last Name]],", ",Table1[[#This Row],[Customer First Name]])</f>
        <v>No. 13133, Client</v>
      </c>
      <c r="F19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4" t="str">
        <f>IF(Table1[[#This Row],[Transaction Type]]="Maintenance","Non-Sales","Sales")</f>
        <v>Non-Sales</v>
      </c>
      <c r="H1904" t="str">
        <f>IF(Table1[[#This Row],[Quarter]]="q2",1,"")</f>
        <v/>
      </c>
      <c r="I1904">
        <f>IF(Table1[[#This Row],[Quarter]]="q3",1,"")</f>
        <v>1</v>
      </c>
      <c r="J1904" t="str">
        <f>IF(Table1[[#This Row],[Quarter]]="Q2",Table1[[#This Row],[Credit Amount]],"")</f>
        <v/>
      </c>
      <c r="K1904">
        <f>IF(Table1[[#This Row],[Quarter]]="Q3",Table1[[#This Row],[Credit Amount]],"")</f>
        <v>-72.73</v>
      </c>
      <c r="L1904" t="str">
        <f>IF(Table1[[#This Row],[Transaction Type]]="Upgrade",Table1[[#This Row],[Credit Amount]],IF(Table1[[#This Row],[Transaction Type]]="Activation",Table1[[#This Row],[Credit Amount]],""))</f>
        <v/>
      </c>
      <c r="M1904">
        <f>IF(Table1[[#This Row],[Transaction Type]]="Maintenance",Table1[[#This Row],[Credit Amount]],"")</f>
        <v>-72.73</v>
      </c>
      <c r="N1904">
        <v>10003</v>
      </c>
      <c r="O1904" t="s">
        <v>2489</v>
      </c>
      <c r="P1904" t="s">
        <v>2492</v>
      </c>
      <c r="Q1904" t="s">
        <v>289</v>
      </c>
      <c r="R1904">
        <v>10091</v>
      </c>
      <c r="S1904" t="s">
        <v>2489</v>
      </c>
      <c r="T1904" t="s">
        <v>2580</v>
      </c>
      <c r="U1904" t="s">
        <v>290</v>
      </c>
      <c r="V1904" t="s">
        <v>132</v>
      </c>
      <c r="W1904">
        <v>100004132</v>
      </c>
      <c r="X1904">
        <v>8005553133</v>
      </c>
      <c r="Y1904" t="s">
        <v>2595</v>
      </c>
      <c r="Z1904" t="s">
        <v>5721</v>
      </c>
      <c r="AA1904" s="13">
        <v>-72.73</v>
      </c>
      <c r="AB1904" s="14">
        <v>42578</v>
      </c>
      <c r="AC1904" t="s">
        <v>36</v>
      </c>
    </row>
    <row r="1905" spans="1:29" x14ac:dyDescent="0.25">
      <c r="A1905" t="str">
        <f>CONCATENATE("Q",ROUNDUP(MONTH(Table1[[#This Row],[Month]])/3,0))</f>
        <v>Q3</v>
      </c>
      <c r="B1905" s="14">
        <f>EOMONTH(Table1[[#This Row],[Credit Date]],-1)+1</f>
        <v>42552</v>
      </c>
      <c r="C1905" t="str">
        <f>CONCATENATE(Table1[[#This Row],[Issuer Last Name]],", ",Table1[[#This Row],[Issuer First Name]])</f>
        <v>No. 003, Employee</v>
      </c>
      <c r="D1905" t="str">
        <f>CONCATENATE(Table1[[#This Row],[Approver Last Name]],", ",Table1[[#This Row],[Approver First Name]])</f>
        <v>No. 003, Employee</v>
      </c>
      <c r="E1905" t="str">
        <f>CONCATENATE(Table1[[#This Row],[Customer Last Name]],", ",Table1[[#This Row],[Customer First Name]])</f>
        <v>No. 11150, Client</v>
      </c>
      <c r="F1905" t="str">
        <f>IF(Table1[[#This Row],[Credit Amount]]&gt;-19.99,"Less than 19.99",IF(Table1[[#This Row],[Credit Amount]]=-20,"20",IF(Table1[[#This Row],[Credit Amount]]&gt;-49.98,"20.01-49.98",IF(Table1[[#This Row],[Credit Amount]]=-49.99,"49.99",IF(Table1[[#This Row],[Credit Amount]]=-50,"50",IF(Table1[[#This Row],[Credit Amount]]&lt;-50.01,"Greater than 50"))))))</f>
        <v>Less than 19.99</v>
      </c>
      <c r="G1905" t="str">
        <f>IF(Table1[[#This Row],[Transaction Type]]="Maintenance","Non-Sales","Sales")</f>
        <v>Non-Sales</v>
      </c>
      <c r="H1905" t="str">
        <f>IF(Table1[[#This Row],[Quarter]]="q2",1,"")</f>
        <v/>
      </c>
      <c r="I1905">
        <f>IF(Table1[[#This Row],[Quarter]]="q3",1,"")</f>
        <v>1</v>
      </c>
      <c r="J1905" t="str">
        <f>IF(Table1[[#This Row],[Quarter]]="Q2",Table1[[#This Row],[Credit Amount]],"")</f>
        <v/>
      </c>
      <c r="K1905">
        <f>IF(Table1[[#This Row],[Quarter]]="Q3",Table1[[#This Row],[Credit Amount]],"")</f>
        <v>-16.77</v>
      </c>
      <c r="L1905" t="str">
        <f>IF(Table1[[#This Row],[Transaction Type]]="Upgrade",Table1[[#This Row],[Credit Amount]],IF(Table1[[#This Row],[Transaction Type]]="Activation",Table1[[#This Row],[Credit Amount]],""))</f>
        <v/>
      </c>
      <c r="M1905">
        <f>IF(Table1[[#This Row],[Transaction Type]]="Maintenance",Table1[[#This Row],[Credit Amount]],"")</f>
        <v>-16.77</v>
      </c>
      <c r="N1905">
        <v>10003</v>
      </c>
      <c r="O1905" t="s">
        <v>2489</v>
      </c>
      <c r="P1905" t="s">
        <v>2492</v>
      </c>
      <c r="Q1905" t="s">
        <v>289</v>
      </c>
      <c r="R1905">
        <v>10003</v>
      </c>
      <c r="S1905" t="s">
        <v>2489</v>
      </c>
      <c r="T1905" t="s">
        <v>2492</v>
      </c>
      <c r="U1905" t="s">
        <v>289</v>
      </c>
      <c r="V1905" t="s">
        <v>132</v>
      </c>
      <c r="W1905">
        <v>100002149</v>
      </c>
      <c r="X1905">
        <v>8005551150</v>
      </c>
      <c r="Y1905" t="s">
        <v>2595</v>
      </c>
      <c r="Z1905" t="s">
        <v>3745</v>
      </c>
      <c r="AA1905" s="13">
        <v>-16.77</v>
      </c>
      <c r="AB1905" s="14">
        <v>42579</v>
      </c>
      <c r="AC1905" t="s">
        <v>36</v>
      </c>
    </row>
    <row r="1906" spans="1:29" x14ac:dyDescent="0.25">
      <c r="A1906" t="str">
        <f>CONCATENATE("Q",ROUNDUP(MONTH(Table1[[#This Row],[Month]])/3,0))</f>
        <v>Q3</v>
      </c>
      <c r="B1906" s="14">
        <f>EOMONTH(Table1[[#This Row],[Credit Date]],-1)+1</f>
        <v>42583</v>
      </c>
      <c r="C1906" t="str">
        <f>CONCATENATE(Table1[[#This Row],[Issuer Last Name]],", ",Table1[[#This Row],[Issuer First Name]])</f>
        <v>No. 003, Employee</v>
      </c>
      <c r="D1906" t="str">
        <f>CONCATENATE(Table1[[#This Row],[Approver Last Name]],", ",Table1[[#This Row],[Approver First Name]])</f>
        <v>No. 003, Employee</v>
      </c>
      <c r="E1906" t="str">
        <f>CONCATENATE(Table1[[#This Row],[Customer Last Name]],", ",Table1[[#This Row],[Customer First Name]])</f>
        <v>No. 13144, Client</v>
      </c>
      <c r="F1906" t="str">
        <f>IF(Table1[[#This Row],[Credit Amount]]&gt;-19.99,"Less than 19.99",IF(Table1[[#This Row],[Credit Amount]]=-20,"20",IF(Table1[[#This Row],[Credit Amount]]&gt;-49.98,"20.01-49.98",IF(Table1[[#This Row],[Credit Amount]]=-49.99,"49.99",IF(Table1[[#This Row],[Credit Amount]]=-50,"50",IF(Table1[[#This Row],[Credit Amount]]&lt;-50.01,"Greater than 50"))))))</f>
        <v>20.01-49.98</v>
      </c>
      <c r="G1906" t="str">
        <f>IF(Table1[[#This Row],[Transaction Type]]="Maintenance","Non-Sales","Sales")</f>
        <v>Non-Sales</v>
      </c>
      <c r="H1906" t="str">
        <f>IF(Table1[[#This Row],[Quarter]]="q2",1,"")</f>
        <v/>
      </c>
      <c r="I1906">
        <f>IF(Table1[[#This Row],[Quarter]]="q3",1,"")</f>
        <v>1</v>
      </c>
      <c r="J1906" t="str">
        <f>IF(Table1[[#This Row],[Quarter]]="Q2",Table1[[#This Row],[Credit Amount]],"")</f>
        <v/>
      </c>
      <c r="K1906">
        <f>IF(Table1[[#This Row],[Quarter]]="Q3",Table1[[#This Row],[Credit Amount]],"")</f>
        <v>-49.69</v>
      </c>
      <c r="L1906" t="str">
        <f>IF(Table1[[#This Row],[Transaction Type]]="Upgrade",Table1[[#This Row],[Credit Amount]],IF(Table1[[#This Row],[Transaction Type]]="Activation",Table1[[#This Row],[Credit Amount]],""))</f>
        <v/>
      </c>
      <c r="M1906">
        <f>IF(Table1[[#This Row],[Transaction Type]]="Maintenance",Table1[[#This Row],[Credit Amount]],"")</f>
        <v>-49.69</v>
      </c>
      <c r="N1906">
        <v>10003</v>
      </c>
      <c r="O1906" t="s">
        <v>2489</v>
      </c>
      <c r="P1906" t="s">
        <v>2492</v>
      </c>
      <c r="Q1906" t="s">
        <v>289</v>
      </c>
      <c r="R1906">
        <v>10003</v>
      </c>
      <c r="S1906" t="s">
        <v>2489</v>
      </c>
      <c r="T1906" t="s">
        <v>2492</v>
      </c>
      <c r="U1906" t="s">
        <v>289</v>
      </c>
      <c r="V1906" t="s">
        <v>132</v>
      </c>
      <c r="W1906">
        <v>100004143</v>
      </c>
      <c r="X1906">
        <v>8005553144</v>
      </c>
      <c r="Y1906" t="s">
        <v>2595</v>
      </c>
      <c r="Z1906" t="s">
        <v>5732</v>
      </c>
      <c r="AA1906" s="13">
        <v>-49.69</v>
      </c>
      <c r="AB1906" s="14">
        <v>42585</v>
      </c>
      <c r="AC1906" t="s">
        <v>36</v>
      </c>
    </row>
    <row r="1907" spans="1:29" x14ac:dyDescent="0.25">
      <c r="A1907" t="str">
        <f>CONCATENATE("Q",ROUNDUP(MONTH(Table1[[#This Row],[Month]])/3,0))</f>
        <v>Q3</v>
      </c>
      <c r="B1907" s="14">
        <f>EOMONTH(Table1[[#This Row],[Credit Date]],-1)+1</f>
        <v>42583</v>
      </c>
      <c r="C1907" t="str">
        <f>CONCATENATE(Table1[[#This Row],[Issuer Last Name]],", ",Table1[[#This Row],[Issuer First Name]])</f>
        <v>No. 003, Employee</v>
      </c>
      <c r="D1907" t="str">
        <f>CONCATENATE(Table1[[#This Row],[Approver Last Name]],", ",Table1[[#This Row],[Approver First Name]])</f>
        <v>No. 003, Employee</v>
      </c>
      <c r="E1907" t="str">
        <f>CONCATENATE(Table1[[#This Row],[Customer Last Name]],", ",Table1[[#This Row],[Customer First Name]])</f>
        <v>No. 12502, Client</v>
      </c>
      <c r="F1907" t="str">
        <f>IF(Table1[[#This Row],[Credit Amount]]&gt;-19.99,"Less than 19.99",IF(Table1[[#This Row],[Credit Amount]]=-20,"20",IF(Table1[[#This Row],[Credit Amount]]&gt;-49.98,"20.01-49.98",IF(Table1[[#This Row],[Credit Amount]]=-49.99,"49.99",IF(Table1[[#This Row],[Credit Amount]]=-50,"50",IF(Table1[[#This Row],[Credit Amount]]&lt;-50.01,"Greater than 50"))))))</f>
        <v>20.01-49.98</v>
      </c>
      <c r="G1907" t="str">
        <f>IF(Table1[[#This Row],[Transaction Type]]="Maintenance","Non-Sales","Sales")</f>
        <v>Non-Sales</v>
      </c>
      <c r="H1907" t="str">
        <f>IF(Table1[[#This Row],[Quarter]]="q2",1,"")</f>
        <v/>
      </c>
      <c r="I1907">
        <f>IF(Table1[[#This Row],[Quarter]]="q3",1,"")</f>
        <v>1</v>
      </c>
      <c r="J1907" t="str">
        <f>IF(Table1[[#This Row],[Quarter]]="Q2",Table1[[#This Row],[Credit Amount]],"")</f>
        <v/>
      </c>
      <c r="K1907">
        <f>IF(Table1[[#This Row],[Quarter]]="Q3",Table1[[#This Row],[Credit Amount]],"")</f>
        <v>-24.26</v>
      </c>
      <c r="L1907" t="str">
        <f>IF(Table1[[#This Row],[Transaction Type]]="Upgrade",Table1[[#This Row],[Credit Amount]],IF(Table1[[#This Row],[Transaction Type]]="Activation",Table1[[#This Row],[Credit Amount]],""))</f>
        <v/>
      </c>
      <c r="M1907">
        <f>IF(Table1[[#This Row],[Transaction Type]]="Maintenance",Table1[[#This Row],[Credit Amount]],"")</f>
        <v>-24.26</v>
      </c>
      <c r="N1907">
        <v>10003</v>
      </c>
      <c r="O1907" t="s">
        <v>2489</v>
      </c>
      <c r="P1907" t="s">
        <v>2492</v>
      </c>
      <c r="Q1907" t="s">
        <v>289</v>
      </c>
      <c r="R1907">
        <v>10003</v>
      </c>
      <c r="S1907" t="s">
        <v>2489</v>
      </c>
      <c r="T1907" t="s">
        <v>2492</v>
      </c>
      <c r="U1907" t="s">
        <v>289</v>
      </c>
      <c r="V1907" t="s">
        <v>132</v>
      </c>
      <c r="W1907">
        <v>100003501</v>
      </c>
      <c r="X1907">
        <v>8005552502</v>
      </c>
      <c r="Y1907" t="s">
        <v>2595</v>
      </c>
      <c r="Z1907" t="s">
        <v>5097</v>
      </c>
      <c r="AA1907" s="13">
        <v>-24.26</v>
      </c>
      <c r="AB1907" s="14">
        <v>42594</v>
      </c>
      <c r="AC1907" t="s">
        <v>36</v>
      </c>
    </row>
    <row r="1908" spans="1:29" x14ac:dyDescent="0.25">
      <c r="A1908" t="str">
        <f>CONCATENATE("Q",ROUNDUP(MONTH(Table1[[#This Row],[Month]])/3,0))</f>
        <v>Q3</v>
      </c>
      <c r="B1908" s="14">
        <f>EOMONTH(Table1[[#This Row],[Credit Date]],-1)+1</f>
        <v>42583</v>
      </c>
      <c r="C1908" t="str">
        <f>CONCATENATE(Table1[[#This Row],[Issuer Last Name]],", ",Table1[[#This Row],[Issuer First Name]])</f>
        <v>No. 003, Employee</v>
      </c>
      <c r="D1908" t="str">
        <f>CONCATENATE(Table1[[#This Row],[Approver Last Name]],", ",Table1[[#This Row],[Approver First Name]])</f>
        <v>No. 091, Employee</v>
      </c>
      <c r="E1908" t="str">
        <f>CONCATENATE(Table1[[#This Row],[Customer Last Name]],", ",Table1[[#This Row],[Customer First Name]])</f>
        <v>No. 13360, Client</v>
      </c>
      <c r="F19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8" t="str">
        <f>IF(Table1[[#This Row],[Transaction Type]]="Maintenance","Non-Sales","Sales")</f>
        <v>Non-Sales</v>
      </c>
      <c r="H1908" t="str">
        <f>IF(Table1[[#This Row],[Quarter]]="q2",1,"")</f>
        <v/>
      </c>
      <c r="I1908">
        <f>IF(Table1[[#This Row],[Quarter]]="q3",1,"")</f>
        <v>1</v>
      </c>
      <c r="J1908" t="str">
        <f>IF(Table1[[#This Row],[Quarter]]="Q2",Table1[[#This Row],[Credit Amount]],"")</f>
        <v/>
      </c>
      <c r="K1908">
        <f>IF(Table1[[#This Row],[Quarter]]="Q3",Table1[[#This Row],[Credit Amount]],"")</f>
        <v>-89.35</v>
      </c>
      <c r="L1908" t="str">
        <f>IF(Table1[[#This Row],[Transaction Type]]="Upgrade",Table1[[#This Row],[Credit Amount]],IF(Table1[[#This Row],[Transaction Type]]="Activation",Table1[[#This Row],[Credit Amount]],""))</f>
        <v/>
      </c>
      <c r="M1908">
        <f>IF(Table1[[#This Row],[Transaction Type]]="Maintenance",Table1[[#This Row],[Credit Amount]],"")</f>
        <v>-89.35</v>
      </c>
      <c r="N1908">
        <v>10003</v>
      </c>
      <c r="O1908" t="s">
        <v>2489</v>
      </c>
      <c r="P1908" t="s">
        <v>2492</v>
      </c>
      <c r="Q1908" t="s">
        <v>289</v>
      </c>
      <c r="R1908">
        <v>10091</v>
      </c>
      <c r="S1908" t="s">
        <v>2489</v>
      </c>
      <c r="T1908" t="s">
        <v>2580</v>
      </c>
      <c r="U1908" t="s">
        <v>290</v>
      </c>
      <c r="V1908" t="s">
        <v>132</v>
      </c>
      <c r="W1908">
        <v>100004359</v>
      </c>
      <c r="X1908">
        <v>8005553360</v>
      </c>
      <c r="Y1908" t="s">
        <v>2595</v>
      </c>
      <c r="Z1908" t="s">
        <v>5948</v>
      </c>
      <c r="AA1908" s="13">
        <v>-89.35</v>
      </c>
      <c r="AB1908" s="14">
        <v>42611</v>
      </c>
      <c r="AC1908" t="s">
        <v>36</v>
      </c>
    </row>
    <row r="1909" spans="1:29" x14ac:dyDescent="0.25">
      <c r="A1909" t="str">
        <f>CONCATENATE("Q",ROUNDUP(MONTH(Table1[[#This Row],[Month]])/3,0))</f>
        <v>Q3</v>
      </c>
      <c r="B1909" s="14">
        <f>EOMONTH(Table1[[#This Row],[Credit Date]],-1)+1</f>
        <v>42583</v>
      </c>
      <c r="C1909" t="str">
        <f>CONCATENATE(Table1[[#This Row],[Issuer Last Name]],", ",Table1[[#This Row],[Issuer First Name]])</f>
        <v>No. 003, Employee</v>
      </c>
      <c r="D1909" t="str">
        <f>CONCATENATE(Table1[[#This Row],[Approver Last Name]],", ",Table1[[#This Row],[Approver First Name]])</f>
        <v>No. 091, Employee</v>
      </c>
      <c r="E1909" t="str">
        <f>CONCATENATE(Table1[[#This Row],[Customer Last Name]],", ",Table1[[#This Row],[Customer First Name]])</f>
        <v>No. 12919, Client</v>
      </c>
      <c r="F19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09" t="str">
        <f>IF(Table1[[#This Row],[Transaction Type]]="Maintenance","Non-Sales","Sales")</f>
        <v>Non-Sales</v>
      </c>
      <c r="H1909" t="str">
        <f>IF(Table1[[#This Row],[Quarter]]="q2",1,"")</f>
        <v/>
      </c>
      <c r="I1909">
        <f>IF(Table1[[#This Row],[Quarter]]="q3",1,"")</f>
        <v>1</v>
      </c>
      <c r="J1909" t="str">
        <f>IF(Table1[[#This Row],[Quarter]]="Q2",Table1[[#This Row],[Credit Amount]],"")</f>
        <v/>
      </c>
      <c r="K1909">
        <f>IF(Table1[[#This Row],[Quarter]]="Q3",Table1[[#This Row],[Credit Amount]],"")</f>
        <v>-61.17</v>
      </c>
      <c r="L1909" t="str">
        <f>IF(Table1[[#This Row],[Transaction Type]]="Upgrade",Table1[[#This Row],[Credit Amount]],IF(Table1[[#This Row],[Transaction Type]]="Activation",Table1[[#This Row],[Credit Amount]],""))</f>
        <v/>
      </c>
      <c r="M1909">
        <f>IF(Table1[[#This Row],[Transaction Type]]="Maintenance",Table1[[#This Row],[Credit Amount]],"")</f>
        <v>-61.17</v>
      </c>
      <c r="N1909">
        <v>10003</v>
      </c>
      <c r="O1909" t="s">
        <v>2489</v>
      </c>
      <c r="P1909" t="s">
        <v>2492</v>
      </c>
      <c r="Q1909" t="s">
        <v>289</v>
      </c>
      <c r="R1909">
        <v>10091</v>
      </c>
      <c r="S1909" t="s">
        <v>2489</v>
      </c>
      <c r="T1909" t="s">
        <v>2580</v>
      </c>
      <c r="U1909" t="s">
        <v>290</v>
      </c>
      <c r="V1909" t="s">
        <v>132</v>
      </c>
      <c r="W1909">
        <v>100003918</v>
      </c>
      <c r="X1909">
        <v>8005552919</v>
      </c>
      <c r="Y1909" t="s">
        <v>2595</v>
      </c>
      <c r="Z1909" t="s">
        <v>5509</v>
      </c>
      <c r="AA1909" s="13">
        <v>-61.17</v>
      </c>
      <c r="AB1909" s="14">
        <v>42611</v>
      </c>
      <c r="AC1909" t="s">
        <v>36</v>
      </c>
    </row>
    <row r="1910" spans="1:29" x14ac:dyDescent="0.25">
      <c r="A1910" t="str">
        <f>CONCATENATE("Q",ROUNDUP(MONTH(Table1[[#This Row],[Month]])/3,0))</f>
        <v>Q3</v>
      </c>
      <c r="B1910" s="14">
        <f>EOMONTH(Table1[[#This Row],[Credit Date]],-1)+1</f>
        <v>42614</v>
      </c>
      <c r="C1910" t="str">
        <f>CONCATENATE(Table1[[#This Row],[Issuer Last Name]],", ",Table1[[#This Row],[Issuer First Name]])</f>
        <v>No. 003, Employee</v>
      </c>
      <c r="D1910" t="str">
        <f>CONCATENATE(Table1[[#This Row],[Approver Last Name]],", ",Table1[[#This Row],[Approver First Name]])</f>
        <v>No. 091, Employee</v>
      </c>
      <c r="E1910" t="str">
        <f>CONCATENATE(Table1[[#This Row],[Customer Last Name]],", ",Table1[[#This Row],[Customer First Name]])</f>
        <v>No. 11781, Client</v>
      </c>
      <c r="F19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10" t="str">
        <f>IF(Table1[[#This Row],[Transaction Type]]="Maintenance","Non-Sales","Sales")</f>
        <v>Non-Sales</v>
      </c>
      <c r="H1910" t="str">
        <f>IF(Table1[[#This Row],[Quarter]]="q2",1,"")</f>
        <v/>
      </c>
      <c r="I1910">
        <f>IF(Table1[[#This Row],[Quarter]]="q3",1,"")</f>
        <v>1</v>
      </c>
      <c r="J1910" t="str">
        <f>IF(Table1[[#This Row],[Quarter]]="Q2",Table1[[#This Row],[Credit Amount]],"")</f>
        <v/>
      </c>
      <c r="K1910">
        <f>IF(Table1[[#This Row],[Quarter]]="Q3",Table1[[#This Row],[Credit Amount]],"")</f>
        <v>-51.75</v>
      </c>
      <c r="L1910" t="str">
        <f>IF(Table1[[#This Row],[Transaction Type]]="Upgrade",Table1[[#This Row],[Credit Amount]],IF(Table1[[#This Row],[Transaction Type]]="Activation",Table1[[#This Row],[Credit Amount]],""))</f>
        <v/>
      </c>
      <c r="M1910">
        <f>IF(Table1[[#This Row],[Transaction Type]]="Maintenance",Table1[[#This Row],[Credit Amount]],"")</f>
        <v>-51.75</v>
      </c>
      <c r="N1910">
        <v>10003</v>
      </c>
      <c r="O1910" t="s">
        <v>2489</v>
      </c>
      <c r="P1910" t="s">
        <v>2492</v>
      </c>
      <c r="Q1910" t="s">
        <v>289</v>
      </c>
      <c r="R1910">
        <v>10091</v>
      </c>
      <c r="S1910" t="s">
        <v>2489</v>
      </c>
      <c r="T1910" t="s">
        <v>2580</v>
      </c>
      <c r="U1910" t="s">
        <v>290</v>
      </c>
      <c r="V1910" t="s">
        <v>132</v>
      </c>
      <c r="W1910">
        <v>100002780</v>
      </c>
      <c r="X1910">
        <v>8005551781</v>
      </c>
      <c r="Y1910" t="s">
        <v>2595</v>
      </c>
      <c r="Z1910" t="s">
        <v>4376</v>
      </c>
      <c r="AA1910" s="13">
        <v>-51.75</v>
      </c>
      <c r="AB1910" s="14">
        <v>42622</v>
      </c>
      <c r="AC1910" t="s">
        <v>36</v>
      </c>
    </row>
    <row r="1911" spans="1:29" x14ac:dyDescent="0.25">
      <c r="A1911" t="str">
        <f>CONCATENATE("Q",ROUNDUP(MONTH(Table1[[#This Row],[Month]])/3,0))</f>
        <v>Q3</v>
      </c>
      <c r="B1911" s="14">
        <f>EOMONTH(Table1[[#This Row],[Credit Date]],-1)+1</f>
        <v>42614</v>
      </c>
      <c r="C1911" t="str">
        <f>CONCATENATE(Table1[[#This Row],[Issuer Last Name]],", ",Table1[[#This Row],[Issuer First Name]])</f>
        <v>No. 003, Employee</v>
      </c>
      <c r="D1911" t="str">
        <f>CONCATENATE(Table1[[#This Row],[Approver Last Name]],", ",Table1[[#This Row],[Approver First Name]])</f>
        <v>No. 091, Employee</v>
      </c>
      <c r="E1911" t="str">
        <f>CONCATENATE(Table1[[#This Row],[Customer Last Name]],", ",Table1[[#This Row],[Customer First Name]])</f>
        <v>No. 13039, Client</v>
      </c>
      <c r="F19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11" t="str">
        <f>IF(Table1[[#This Row],[Transaction Type]]="Maintenance","Non-Sales","Sales")</f>
        <v>Non-Sales</v>
      </c>
      <c r="H1911" t="str">
        <f>IF(Table1[[#This Row],[Quarter]]="q2",1,"")</f>
        <v/>
      </c>
      <c r="I1911">
        <f>IF(Table1[[#This Row],[Quarter]]="q3",1,"")</f>
        <v>1</v>
      </c>
      <c r="J1911" t="str">
        <f>IF(Table1[[#This Row],[Quarter]]="Q2",Table1[[#This Row],[Credit Amount]],"")</f>
        <v/>
      </c>
      <c r="K1911">
        <f>IF(Table1[[#This Row],[Quarter]]="Q3",Table1[[#This Row],[Credit Amount]],"")</f>
        <v>-62.21</v>
      </c>
      <c r="L1911" t="str">
        <f>IF(Table1[[#This Row],[Transaction Type]]="Upgrade",Table1[[#This Row],[Credit Amount]],IF(Table1[[#This Row],[Transaction Type]]="Activation",Table1[[#This Row],[Credit Amount]],""))</f>
        <v/>
      </c>
      <c r="M1911">
        <f>IF(Table1[[#This Row],[Transaction Type]]="Maintenance",Table1[[#This Row],[Credit Amount]],"")</f>
        <v>-62.21</v>
      </c>
      <c r="N1911">
        <v>10003</v>
      </c>
      <c r="O1911" t="s">
        <v>2489</v>
      </c>
      <c r="P1911" t="s">
        <v>2492</v>
      </c>
      <c r="Q1911" t="s">
        <v>289</v>
      </c>
      <c r="R1911">
        <v>10091</v>
      </c>
      <c r="S1911" t="s">
        <v>2489</v>
      </c>
      <c r="T1911" t="s">
        <v>2580</v>
      </c>
      <c r="U1911" t="s">
        <v>290</v>
      </c>
      <c r="V1911" t="s">
        <v>132</v>
      </c>
      <c r="W1911">
        <v>100004038</v>
      </c>
      <c r="X1911">
        <v>8005553039</v>
      </c>
      <c r="Y1911" t="s">
        <v>2595</v>
      </c>
      <c r="Z1911" t="s">
        <v>5627</v>
      </c>
      <c r="AA1911" s="13">
        <v>-62.21</v>
      </c>
      <c r="AB1911" s="14">
        <v>42622</v>
      </c>
      <c r="AC1911" t="s">
        <v>36</v>
      </c>
    </row>
    <row r="1912" spans="1:29" x14ac:dyDescent="0.25">
      <c r="A1912" t="str">
        <f>CONCATENATE("Q",ROUNDUP(MONTH(Table1[[#This Row],[Month]])/3,0))</f>
        <v>Q3</v>
      </c>
      <c r="B1912" s="14">
        <f>EOMONTH(Table1[[#This Row],[Credit Date]],-1)+1</f>
        <v>42614</v>
      </c>
      <c r="C1912" t="str">
        <f>CONCATENATE(Table1[[#This Row],[Issuer Last Name]],", ",Table1[[#This Row],[Issuer First Name]])</f>
        <v>No. 003, Employee</v>
      </c>
      <c r="D1912" t="str">
        <f>CONCATENATE(Table1[[#This Row],[Approver Last Name]],", ",Table1[[#This Row],[Approver First Name]])</f>
        <v>No. 003, Employee</v>
      </c>
      <c r="E1912" t="str">
        <f>CONCATENATE(Table1[[#This Row],[Customer Last Name]],", ",Table1[[#This Row],[Customer First Name]])</f>
        <v>No. 12864, Client</v>
      </c>
      <c r="F1912" t="str">
        <f>IF(Table1[[#This Row],[Credit Amount]]&gt;-19.99,"Less than 19.99",IF(Table1[[#This Row],[Credit Amount]]=-20,"20",IF(Table1[[#This Row],[Credit Amount]]&gt;-49.98,"20.01-49.98",IF(Table1[[#This Row],[Credit Amount]]=-49.99,"49.99",IF(Table1[[#This Row],[Credit Amount]]=-50,"50",IF(Table1[[#This Row],[Credit Amount]]&lt;-50.01,"Greater than 50"))))))</f>
        <v>20.01-49.98</v>
      </c>
      <c r="G1912" t="str">
        <f>IF(Table1[[#This Row],[Transaction Type]]="Maintenance","Non-Sales","Sales")</f>
        <v>Non-Sales</v>
      </c>
      <c r="H1912" t="str">
        <f>IF(Table1[[#This Row],[Quarter]]="q2",1,"")</f>
        <v/>
      </c>
      <c r="I1912">
        <f>IF(Table1[[#This Row],[Quarter]]="q3",1,"")</f>
        <v>1</v>
      </c>
      <c r="J1912" t="str">
        <f>IF(Table1[[#This Row],[Quarter]]="Q2",Table1[[#This Row],[Credit Amount]],"")</f>
        <v/>
      </c>
      <c r="K1912">
        <f>IF(Table1[[#This Row],[Quarter]]="Q3",Table1[[#This Row],[Credit Amount]],"")</f>
        <v>-24.59</v>
      </c>
      <c r="L1912" t="str">
        <f>IF(Table1[[#This Row],[Transaction Type]]="Upgrade",Table1[[#This Row],[Credit Amount]],IF(Table1[[#This Row],[Transaction Type]]="Activation",Table1[[#This Row],[Credit Amount]],""))</f>
        <v/>
      </c>
      <c r="M1912">
        <f>IF(Table1[[#This Row],[Transaction Type]]="Maintenance",Table1[[#This Row],[Credit Amount]],"")</f>
        <v>-24.59</v>
      </c>
      <c r="N1912">
        <v>10003</v>
      </c>
      <c r="O1912" t="s">
        <v>2489</v>
      </c>
      <c r="P1912" t="s">
        <v>2492</v>
      </c>
      <c r="Q1912" t="s">
        <v>289</v>
      </c>
      <c r="R1912">
        <v>10003</v>
      </c>
      <c r="S1912" t="s">
        <v>2489</v>
      </c>
      <c r="T1912" t="s">
        <v>2492</v>
      </c>
      <c r="U1912" t="s">
        <v>289</v>
      </c>
      <c r="V1912" t="s">
        <v>132</v>
      </c>
      <c r="W1912">
        <v>100003863</v>
      </c>
      <c r="X1912">
        <v>8005552864</v>
      </c>
      <c r="Y1912" t="s">
        <v>2595</v>
      </c>
      <c r="Z1912" t="s">
        <v>5455</v>
      </c>
      <c r="AA1912" s="13">
        <v>-24.59</v>
      </c>
      <c r="AB1912" s="14">
        <v>42627</v>
      </c>
      <c r="AC1912" t="s">
        <v>36</v>
      </c>
    </row>
    <row r="1913" spans="1:29" x14ac:dyDescent="0.25">
      <c r="A1913" t="str">
        <f>CONCATENATE("Q",ROUNDUP(MONTH(Table1[[#This Row],[Month]])/3,0))</f>
        <v>Q3</v>
      </c>
      <c r="B1913" s="14">
        <f>EOMONTH(Table1[[#This Row],[Credit Date]],-1)+1</f>
        <v>42614</v>
      </c>
      <c r="C1913" t="str">
        <f>CONCATENATE(Table1[[#This Row],[Issuer Last Name]],", ",Table1[[#This Row],[Issuer First Name]])</f>
        <v>No. 003, Employee</v>
      </c>
      <c r="D1913" t="str">
        <f>CONCATENATE(Table1[[#This Row],[Approver Last Name]],", ",Table1[[#This Row],[Approver First Name]])</f>
        <v>No. 003, Employee</v>
      </c>
      <c r="E1913" t="str">
        <f>CONCATENATE(Table1[[#This Row],[Customer Last Name]],", ",Table1[[#This Row],[Customer First Name]])</f>
        <v>No. 10370, Client</v>
      </c>
      <c r="F1913" t="str">
        <f>IF(Table1[[#This Row],[Credit Amount]]&gt;-19.99,"Less than 19.99",IF(Table1[[#This Row],[Credit Amount]]=-20,"20",IF(Table1[[#This Row],[Credit Amount]]&gt;-49.98,"20.01-49.98",IF(Table1[[#This Row],[Credit Amount]]=-49.99,"49.99",IF(Table1[[#This Row],[Credit Amount]]=-50,"50",IF(Table1[[#This Row],[Credit Amount]]&lt;-50.01,"Greater than 50"))))))</f>
        <v>20.01-49.98</v>
      </c>
      <c r="G1913" t="str">
        <f>IF(Table1[[#This Row],[Transaction Type]]="Maintenance","Non-Sales","Sales")</f>
        <v>Non-Sales</v>
      </c>
      <c r="H1913" t="str">
        <f>IF(Table1[[#This Row],[Quarter]]="q2",1,"")</f>
        <v/>
      </c>
      <c r="I1913">
        <f>IF(Table1[[#This Row],[Quarter]]="q3",1,"")</f>
        <v>1</v>
      </c>
      <c r="J1913" t="str">
        <f>IF(Table1[[#This Row],[Quarter]]="Q2",Table1[[#This Row],[Credit Amount]],"")</f>
        <v/>
      </c>
      <c r="K1913">
        <f>IF(Table1[[#This Row],[Quarter]]="Q3",Table1[[#This Row],[Credit Amount]],"")</f>
        <v>-32.83</v>
      </c>
      <c r="L1913" t="str">
        <f>IF(Table1[[#This Row],[Transaction Type]]="Upgrade",Table1[[#This Row],[Credit Amount]],IF(Table1[[#This Row],[Transaction Type]]="Activation",Table1[[#This Row],[Credit Amount]],""))</f>
        <v/>
      </c>
      <c r="M1913">
        <f>IF(Table1[[#This Row],[Transaction Type]]="Maintenance",Table1[[#This Row],[Credit Amount]],"")</f>
        <v>-32.83</v>
      </c>
      <c r="N1913">
        <v>10003</v>
      </c>
      <c r="O1913" t="s">
        <v>2489</v>
      </c>
      <c r="P1913" t="s">
        <v>2492</v>
      </c>
      <c r="Q1913" t="s">
        <v>289</v>
      </c>
      <c r="R1913">
        <v>10003</v>
      </c>
      <c r="S1913" t="s">
        <v>2489</v>
      </c>
      <c r="T1913" t="s">
        <v>2492</v>
      </c>
      <c r="U1913" t="s">
        <v>289</v>
      </c>
      <c r="V1913" t="s">
        <v>132</v>
      </c>
      <c r="W1913">
        <v>100001369</v>
      </c>
      <c r="X1913">
        <v>8005550370</v>
      </c>
      <c r="Y1913" t="s">
        <v>2595</v>
      </c>
      <c r="Z1913" t="s">
        <v>2965</v>
      </c>
      <c r="AA1913" s="13">
        <v>-32.83</v>
      </c>
      <c r="AB1913" s="14">
        <v>42633</v>
      </c>
      <c r="AC1913" t="s">
        <v>36</v>
      </c>
    </row>
    <row r="1914" spans="1:29" x14ac:dyDescent="0.25">
      <c r="A1914" t="str">
        <f>CONCATENATE("Q",ROUNDUP(MONTH(Table1[[#This Row],[Month]])/3,0))</f>
        <v>Q3</v>
      </c>
      <c r="B1914" s="14">
        <f>EOMONTH(Table1[[#This Row],[Credit Date]],-1)+1</f>
        <v>42614</v>
      </c>
      <c r="C1914" t="str">
        <f>CONCATENATE(Table1[[#This Row],[Issuer Last Name]],", ",Table1[[#This Row],[Issuer First Name]])</f>
        <v>No. 003, Employee</v>
      </c>
      <c r="D1914" t="str">
        <f>CONCATENATE(Table1[[#This Row],[Approver Last Name]],", ",Table1[[#This Row],[Approver First Name]])</f>
        <v>No. 003, Employee</v>
      </c>
      <c r="E1914" t="str">
        <f>CONCATENATE(Table1[[#This Row],[Customer Last Name]],", ",Table1[[#This Row],[Customer First Name]])</f>
        <v>No. 10357, Client</v>
      </c>
      <c r="F1914" t="str">
        <f>IF(Table1[[#This Row],[Credit Amount]]&gt;-19.99,"Less than 19.99",IF(Table1[[#This Row],[Credit Amount]]=-20,"20",IF(Table1[[#This Row],[Credit Amount]]&gt;-49.98,"20.01-49.98",IF(Table1[[#This Row],[Credit Amount]]=-49.99,"49.99",IF(Table1[[#This Row],[Credit Amount]]=-50,"50",IF(Table1[[#This Row],[Credit Amount]]&lt;-50.01,"Greater than 50"))))))</f>
        <v>20.01-49.98</v>
      </c>
      <c r="G1914" t="str">
        <f>IF(Table1[[#This Row],[Transaction Type]]="Maintenance","Non-Sales","Sales")</f>
        <v>Sales</v>
      </c>
      <c r="H1914" t="str">
        <f>IF(Table1[[#This Row],[Quarter]]="q2",1,"")</f>
        <v/>
      </c>
      <c r="I1914">
        <f>IF(Table1[[#This Row],[Quarter]]="q3",1,"")</f>
        <v>1</v>
      </c>
      <c r="J1914" t="str">
        <f>IF(Table1[[#This Row],[Quarter]]="Q2",Table1[[#This Row],[Credit Amount]],"")</f>
        <v/>
      </c>
      <c r="K1914">
        <f>IF(Table1[[#This Row],[Quarter]]="Q3",Table1[[#This Row],[Credit Amount]],"")</f>
        <v>-33.979999999999997</v>
      </c>
      <c r="L1914">
        <f>IF(Table1[[#This Row],[Transaction Type]]="Upgrade",Table1[[#This Row],[Credit Amount]],IF(Table1[[#This Row],[Transaction Type]]="Activation",Table1[[#This Row],[Credit Amount]],""))</f>
        <v>-33.979999999999997</v>
      </c>
      <c r="M1914" t="str">
        <f>IF(Table1[[#This Row],[Transaction Type]]="Maintenance",Table1[[#This Row],[Credit Amount]],"")</f>
        <v/>
      </c>
      <c r="N1914">
        <v>10003</v>
      </c>
      <c r="O1914" t="s">
        <v>2489</v>
      </c>
      <c r="P1914" t="s">
        <v>2492</v>
      </c>
      <c r="Q1914" t="s">
        <v>289</v>
      </c>
      <c r="R1914">
        <v>10003</v>
      </c>
      <c r="S1914" t="s">
        <v>2489</v>
      </c>
      <c r="T1914" t="s">
        <v>2492</v>
      </c>
      <c r="U1914" t="s">
        <v>289</v>
      </c>
      <c r="V1914" t="s">
        <v>132</v>
      </c>
      <c r="W1914">
        <v>100001356</v>
      </c>
      <c r="X1914">
        <v>8005550357</v>
      </c>
      <c r="Y1914" t="s">
        <v>2595</v>
      </c>
      <c r="Z1914" t="s">
        <v>2952</v>
      </c>
      <c r="AA1914" s="13">
        <v>-33.979999999999997</v>
      </c>
      <c r="AB1914" s="14">
        <v>42641</v>
      </c>
      <c r="AC1914" t="s">
        <v>37</v>
      </c>
    </row>
    <row r="1915" spans="1:29" x14ac:dyDescent="0.25">
      <c r="A1915" t="str">
        <f>CONCATENATE("Q",ROUNDUP(MONTH(Table1[[#This Row],[Month]])/3,0))</f>
        <v>Q3</v>
      </c>
      <c r="B1915" s="14">
        <f>EOMONTH(Table1[[#This Row],[Credit Date]],-1)+1</f>
        <v>42614</v>
      </c>
      <c r="C1915" t="str">
        <f>CONCATENATE(Table1[[#This Row],[Issuer Last Name]],", ",Table1[[#This Row],[Issuer First Name]])</f>
        <v>No. 003, Employee</v>
      </c>
      <c r="D1915" t="str">
        <f>CONCATENATE(Table1[[#This Row],[Approver Last Name]],", ",Table1[[#This Row],[Approver First Name]])</f>
        <v>No. 003, Employee</v>
      </c>
      <c r="E1915" t="str">
        <f>CONCATENATE(Table1[[#This Row],[Customer Last Name]],", ",Table1[[#This Row],[Customer First Name]])</f>
        <v>No. 10765, Client</v>
      </c>
      <c r="F1915" t="str">
        <f>IF(Table1[[#This Row],[Credit Amount]]&gt;-19.99,"Less than 19.99",IF(Table1[[#This Row],[Credit Amount]]=-20,"20",IF(Table1[[#This Row],[Credit Amount]]&gt;-49.98,"20.01-49.98",IF(Table1[[#This Row],[Credit Amount]]=-49.99,"49.99",IF(Table1[[#This Row],[Credit Amount]]=-50,"50",IF(Table1[[#This Row],[Credit Amount]]&lt;-50.01,"Greater than 50"))))))</f>
        <v>20.01-49.98</v>
      </c>
      <c r="G1915" t="str">
        <f>IF(Table1[[#This Row],[Transaction Type]]="Maintenance","Non-Sales","Sales")</f>
        <v>Non-Sales</v>
      </c>
      <c r="H1915" t="str">
        <f>IF(Table1[[#This Row],[Quarter]]="q2",1,"")</f>
        <v/>
      </c>
      <c r="I1915">
        <f>IF(Table1[[#This Row],[Quarter]]="q3",1,"")</f>
        <v>1</v>
      </c>
      <c r="J1915" t="str">
        <f>IF(Table1[[#This Row],[Quarter]]="Q2",Table1[[#This Row],[Credit Amount]],"")</f>
        <v/>
      </c>
      <c r="K1915">
        <f>IF(Table1[[#This Row],[Quarter]]="Q3",Table1[[#This Row],[Credit Amount]],"")</f>
        <v>-46.92</v>
      </c>
      <c r="L1915" t="str">
        <f>IF(Table1[[#This Row],[Transaction Type]]="Upgrade",Table1[[#This Row],[Credit Amount]],IF(Table1[[#This Row],[Transaction Type]]="Activation",Table1[[#This Row],[Credit Amount]],""))</f>
        <v/>
      </c>
      <c r="M1915">
        <f>IF(Table1[[#This Row],[Transaction Type]]="Maintenance",Table1[[#This Row],[Credit Amount]],"")</f>
        <v>-46.92</v>
      </c>
      <c r="N1915">
        <v>10003</v>
      </c>
      <c r="O1915" t="s">
        <v>2489</v>
      </c>
      <c r="P1915" t="s">
        <v>2492</v>
      </c>
      <c r="Q1915" t="s">
        <v>289</v>
      </c>
      <c r="R1915">
        <v>10003</v>
      </c>
      <c r="S1915" t="s">
        <v>2489</v>
      </c>
      <c r="T1915" t="s">
        <v>2492</v>
      </c>
      <c r="U1915" t="s">
        <v>289</v>
      </c>
      <c r="V1915" t="s">
        <v>132</v>
      </c>
      <c r="W1915">
        <v>100001764</v>
      </c>
      <c r="X1915">
        <v>8005550765</v>
      </c>
      <c r="Y1915" t="s">
        <v>2595</v>
      </c>
      <c r="Z1915" t="s">
        <v>3360</v>
      </c>
      <c r="AA1915" s="13">
        <v>-46.92</v>
      </c>
      <c r="AB1915" s="14">
        <v>42643</v>
      </c>
      <c r="AC1915" t="s">
        <v>36</v>
      </c>
    </row>
    <row r="1916" spans="1:29" x14ac:dyDescent="0.25">
      <c r="A1916" t="str">
        <f>CONCATENATE("Q",ROUNDUP(MONTH(Table1[[#This Row],[Month]])/3,0))</f>
        <v>Q2</v>
      </c>
      <c r="B1916" s="14">
        <f>EOMONTH(Table1[[#This Row],[Credit Date]],-1)+1</f>
        <v>42461</v>
      </c>
      <c r="C1916" t="str">
        <f>CONCATENATE(Table1[[#This Row],[Issuer Last Name]],", ",Table1[[#This Row],[Issuer First Name]])</f>
        <v>No. 077, Employee</v>
      </c>
      <c r="D1916" t="str">
        <f>CONCATENATE(Table1[[#This Row],[Approver Last Name]],", ",Table1[[#This Row],[Approver First Name]])</f>
        <v>No. 091, Employee</v>
      </c>
      <c r="E1916" t="str">
        <f>CONCATENATE(Table1[[#This Row],[Customer Last Name]],", ",Table1[[#This Row],[Customer First Name]])</f>
        <v>No. 12459, Client</v>
      </c>
      <c r="F1916" t="str">
        <f>IF(Table1[[#This Row],[Credit Amount]]&gt;-19.99,"Less than 19.99",IF(Table1[[#This Row],[Credit Amount]]=-20,"20",IF(Table1[[#This Row],[Credit Amount]]&gt;-49.98,"20.01-49.98",IF(Table1[[#This Row],[Credit Amount]]=-49.99,"49.99",IF(Table1[[#This Row],[Credit Amount]]=-50,"50",IF(Table1[[#This Row],[Credit Amount]]&lt;-50.01,"Greater than 50"))))))</f>
        <v>20.01-49.98</v>
      </c>
      <c r="G1916" t="str">
        <f>IF(Table1[[#This Row],[Transaction Type]]="Maintenance","Non-Sales","Sales")</f>
        <v>Non-Sales</v>
      </c>
      <c r="H1916">
        <f>IF(Table1[[#This Row],[Quarter]]="q2",1,"")</f>
        <v>1</v>
      </c>
      <c r="I1916" t="str">
        <f>IF(Table1[[#This Row],[Quarter]]="q3",1,"")</f>
        <v/>
      </c>
      <c r="J1916">
        <f>IF(Table1[[#This Row],[Quarter]]="Q2",Table1[[#This Row],[Credit Amount]],"")</f>
        <v>-44.71</v>
      </c>
      <c r="K1916" t="str">
        <f>IF(Table1[[#This Row],[Quarter]]="Q3",Table1[[#This Row],[Credit Amount]],"")</f>
        <v/>
      </c>
      <c r="L1916" t="str">
        <f>IF(Table1[[#This Row],[Transaction Type]]="Upgrade",Table1[[#This Row],[Credit Amount]],IF(Table1[[#This Row],[Transaction Type]]="Activation",Table1[[#This Row],[Credit Amount]],""))</f>
        <v/>
      </c>
      <c r="M1916">
        <f>IF(Table1[[#This Row],[Transaction Type]]="Maintenance",Table1[[#This Row],[Credit Amount]],"")</f>
        <v>-44.71</v>
      </c>
      <c r="N1916">
        <v>10077</v>
      </c>
      <c r="O1916" t="s">
        <v>2489</v>
      </c>
      <c r="P1916" t="s">
        <v>2566</v>
      </c>
      <c r="Q1916" t="s">
        <v>289</v>
      </c>
      <c r="R1916">
        <v>10091</v>
      </c>
      <c r="S1916" t="s">
        <v>2489</v>
      </c>
      <c r="T1916" t="s">
        <v>2580</v>
      </c>
      <c r="U1916" t="s">
        <v>290</v>
      </c>
      <c r="V1916" t="s">
        <v>132</v>
      </c>
      <c r="W1916">
        <v>100003458</v>
      </c>
      <c r="X1916">
        <v>8005552459</v>
      </c>
      <c r="Y1916" t="s">
        <v>2595</v>
      </c>
      <c r="Z1916" t="s">
        <v>5054</v>
      </c>
      <c r="AA1916" s="13">
        <v>-44.71</v>
      </c>
      <c r="AB1916" s="14">
        <v>42463</v>
      </c>
      <c r="AC1916" t="s">
        <v>36</v>
      </c>
    </row>
    <row r="1917" spans="1:29" x14ac:dyDescent="0.25">
      <c r="A1917" t="str">
        <f>CONCATENATE("Q",ROUNDUP(MONTH(Table1[[#This Row],[Month]])/3,0))</f>
        <v>Q2</v>
      </c>
      <c r="B1917" s="14">
        <f>EOMONTH(Table1[[#This Row],[Credit Date]],-1)+1</f>
        <v>42461</v>
      </c>
      <c r="C1917" t="str">
        <f>CONCATENATE(Table1[[#This Row],[Issuer Last Name]],", ",Table1[[#This Row],[Issuer First Name]])</f>
        <v>No. 077, Employee</v>
      </c>
      <c r="D1917" t="str">
        <f>CONCATENATE(Table1[[#This Row],[Approver Last Name]],", ",Table1[[#This Row],[Approver First Name]])</f>
        <v>No. 091, Employee</v>
      </c>
      <c r="E1917" t="str">
        <f>CONCATENATE(Table1[[#This Row],[Customer Last Name]],", ",Table1[[#This Row],[Customer First Name]])</f>
        <v>No. 11676, Client</v>
      </c>
      <c r="F1917" t="str">
        <f>IF(Table1[[#This Row],[Credit Amount]]&gt;-19.99,"Less than 19.99",IF(Table1[[#This Row],[Credit Amount]]=-20,"20",IF(Table1[[#This Row],[Credit Amount]]&gt;-49.98,"20.01-49.98",IF(Table1[[#This Row],[Credit Amount]]=-49.99,"49.99",IF(Table1[[#This Row],[Credit Amount]]=-50,"50",IF(Table1[[#This Row],[Credit Amount]]&lt;-50.01,"Greater than 50"))))))</f>
        <v>20.01-49.98</v>
      </c>
      <c r="G1917" t="str">
        <f>IF(Table1[[#This Row],[Transaction Type]]="Maintenance","Non-Sales","Sales")</f>
        <v>Non-Sales</v>
      </c>
      <c r="H1917">
        <f>IF(Table1[[#This Row],[Quarter]]="q2",1,"")</f>
        <v>1</v>
      </c>
      <c r="I1917" t="str">
        <f>IF(Table1[[#This Row],[Quarter]]="q3",1,"")</f>
        <v/>
      </c>
      <c r="J1917">
        <f>IF(Table1[[#This Row],[Quarter]]="Q2",Table1[[#This Row],[Credit Amount]],"")</f>
        <v>-37.26</v>
      </c>
      <c r="K1917" t="str">
        <f>IF(Table1[[#This Row],[Quarter]]="Q3",Table1[[#This Row],[Credit Amount]],"")</f>
        <v/>
      </c>
      <c r="L1917" t="str">
        <f>IF(Table1[[#This Row],[Transaction Type]]="Upgrade",Table1[[#This Row],[Credit Amount]],IF(Table1[[#This Row],[Transaction Type]]="Activation",Table1[[#This Row],[Credit Amount]],""))</f>
        <v/>
      </c>
      <c r="M1917">
        <f>IF(Table1[[#This Row],[Transaction Type]]="Maintenance",Table1[[#This Row],[Credit Amount]],"")</f>
        <v>-37.26</v>
      </c>
      <c r="N1917">
        <v>10077</v>
      </c>
      <c r="O1917" t="s">
        <v>2489</v>
      </c>
      <c r="P1917" t="s">
        <v>2566</v>
      </c>
      <c r="Q1917" t="s">
        <v>289</v>
      </c>
      <c r="R1917">
        <v>10091</v>
      </c>
      <c r="S1917" t="s">
        <v>2489</v>
      </c>
      <c r="T1917" t="s">
        <v>2580</v>
      </c>
      <c r="U1917" t="s">
        <v>290</v>
      </c>
      <c r="V1917" t="s">
        <v>132</v>
      </c>
      <c r="W1917">
        <v>100002675</v>
      </c>
      <c r="X1917">
        <v>8005551676</v>
      </c>
      <c r="Y1917" t="s">
        <v>2595</v>
      </c>
      <c r="Z1917" t="s">
        <v>4271</v>
      </c>
      <c r="AA1917" s="13">
        <v>-37.26</v>
      </c>
      <c r="AB1917" s="14">
        <v>42463</v>
      </c>
      <c r="AC1917" t="s">
        <v>36</v>
      </c>
    </row>
    <row r="1918" spans="1:29" x14ac:dyDescent="0.25">
      <c r="A1918" t="str">
        <f>CONCATENATE("Q",ROUNDUP(MONTH(Table1[[#This Row],[Month]])/3,0))</f>
        <v>Q2</v>
      </c>
      <c r="B1918" s="14">
        <f>EOMONTH(Table1[[#This Row],[Credit Date]],-1)+1</f>
        <v>42461</v>
      </c>
      <c r="C1918" t="str">
        <f>CONCATENATE(Table1[[#This Row],[Issuer Last Name]],", ",Table1[[#This Row],[Issuer First Name]])</f>
        <v>No. 077, Employee</v>
      </c>
      <c r="D1918" t="str">
        <f>CONCATENATE(Table1[[#This Row],[Approver Last Name]],", ",Table1[[#This Row],[Approver First Name]])</f>
        <v>No. 091, Employee</v>
      </c>
      <c r="E1918" t="str">
        <f>CONCATENATE(Table1[[#This Row],[Customer Last Name]],", ",Table1[[#This Row],[Customer First Name]])</f>
        <v>No. 13023, Client</v>
      </c>
      <c r="F19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18" t="str">
        <f>IF(Table1[[#This Row],[Transaction Type]]="Maintenance","Non-Sales","Sales")</f>
        <v>Non-Sales</v>
      </c>
      <c r="H1918">
        <f>IF(Table1[[#This Row],[Quarter]]="q2",1,"")</f>
        <v>1</v>
      </c>
      <c r="I1918" t="str">
        <f>IF(Table1[[#This Row],[Quarter]]="q3",1,"")</f>
        <v/>
      </c>
      <c r="J1918">
        <f>IF(Table1[[#This Row],[Quarter]]="Q2",Table1[[#This Row],[Credit Amount]],"")</f>
        <v>-94.63</v>
      </c>
      <c r="K1918" t="str">
        <f>IF(Table1[[#This Row],[Quarter]]="Q3",Table1[[#This Row],[Credit Amount]],"")</f>
        <v/>
      </c>
      <c r="L1918" t="str">
        <f>IF(Table1[[#This Row],[Transaction Type]]="Upgrade",Table1[[#This Row],[Credit Amount]],IF(Table1[[#This Row],[Transaction Type]]="Activation",Table1[[#This Row],[Credit Amount]],""))</f>
        <v/>
      </c>
      <c r="M1918">
        <f>IF(Table1[[#This Row],[Transaction Type]]="Maintenance",Table1[[#This Row],[Credit Amount]],"")</f>
        <v>-94.63</v>
      </c>
      <c r="N1918">
        <v>10077</v>
      </c>
      <c r="O1918" t="s">
        <v>2489</v>
      </c>
      <c r="P1918" t="s">
        <v>2566</v>
      </c>
      <c r="Q1918" t="s">
        <v>289</v>
      </c>
      <c r="R1918">
        <v>10091</v>
      </c>
      <c r="S1918" t="s">
        <v>2489</v>
      </c>
      <c r="T1918" t="s">
        <v>2580</v>
      </c>
      <c r="U1918" t="s">
        <v>290</v>
      </c>
      <c r="V1918" t="s">
        <v>132</v>
      </c>
      <c r="W1918">
        <v>100004022</v>
      </c>
      <c r="X1918">
        <v>8005553023</v>
      </c>
      <c r="Y1918" t="s">
        <v>2595</v>
      </c>
      <c r="Z1918" t="s">
        <v>5611</v>
      </c>
      <c r="AA1918" s="13">
        <v>-94.63</v>
      </c>
      <c r="AB1918" s="14">
        <v>42466</v>
      </c>
      <c r="AC1918" t="s">
        <v>36</v>
      </c>
    </row>
    <row r="1919" spans="1:29" x14ac:dyDescent="0.25">
      <c r="A1919" t="str">
        <f>CONCATENATE("Q",ROUNDUP(MONTH(Table1[[#This Row],[Month]])/3,0))</f>
        <v>Q2</v>
      </c>
      <c r="B1919" s="14">
        <f>EOMONTH(Table1[[#This Row],[Credit Date]],-1)+1</f>
        <v>42461</v>
      </c>
      <c r="C1919" t="str">
        <f>CONCATENATE(Table1[[#This Row],[Issuer Last Name]],", ",Table1[[#This Row],[Issuer First Name]])</f>
        <v>No. 077, Employee</v>
      </c>
      <c r="D1919" t="str">
        <f>CONCATENATE(Table1[[#This Row],[Approver Last Name]],", ",Table1[[#This Row],[Approver First Name]])</f>
        <v>No. 091, Employee</v>
      </c>
      <c r="E1919" t="str">
        <f>CONCATENATE(Table1[[#This Row],[Customer Last Name]],", ",Table1[[#This Row],[Customer First Name]])</f>
        <v>No. 12590, Client</v>
      </c>
      <c r="F1919" t="str">
        <f>IF(Table1[[#This Row],[Credit Amount]]&gt;-19.99,"Less than 19.99",IF(Table1[[#This Row],[Credit Amount]]=-20,"20",IF(Table1[[#This Row],[Credit Amount]]&gt;-49.98,"20.01-49.98",IF(Table1[[#This Row],[Credit Amount]]=-49.99,"49.99",IF(Table1[[#This Row],[Credit Amount]]=-50,"50",IF(Table1[[#This Row],[Credit Amount]]&lt;-50.01,"Greater than 50"))))))</f>
        <v>20.01-49.98</v>
      </c>
      <c r="G1919" t="str">
        <f>IF(Table1[[#This Row],[Transaction Type]]="Maintenance","Non-Sales","Sales")</f>
        <v>Non-Sales</v>
      </c>
      <c r="H1919">
        <f>IF(Table1[[#This Row],[Quarter]]="q2",1,"")</f>
        <v>1</v>
      </c>
      <c r="I1919" t="str">
        <f>IF(Table1[[#This Row],[Quarter]]="q3",1,"")</f>
        <v/>
      </c>
      <c r="J1919">
        <f>IF(Table1[[#This Row],[Quarter]]="Q2",Table1[[#This Row],[Credit Amount]],"")</f>
        <v>-36.69</v>
      </c>
      <c r="K1919" t="str">
        <f>IF(Table1[[#This Row],[Quarter]]="Q3",Table1[[#This Row],[Credit Amount]],"")</f>
        <v/>
      </c>
      <c r="L1919" t="str">
        <f>IF(Table1[[#This Row],[Transaction Type]]="Upgrade",Table1[[#This Row],[Credit Amount]],IF(Table1[[#This Row],[Transaction Type]]="Activation",Table1[[#This Row],[Credit Amount]],""))</f>
        <v/>
      </c>
      <c r="M1919">
        <f>IF(Table1[[#This Row],[Transaction Type]]="Maintenance",Table1[[#This Row],[Credit Amount]],"")</f>
        <v>-36.69</v>
      </c>
      <c r="N1919">
        <v>10077</v>
      </c>
      <c r="O1919" t="s">
        <v>2489</v>
      </c>
      <c r="P1919" t="s">
        <v>2566</v>
      </c>
      <c r="Q1919" t="s">
        <v>289</v>
      </c>
      <c r="R1919">
        <v>10091</v>
      </c>
      <c r="S1919" t="s">
        <v>2489</v>
      </c>
      <c r="T1919" t="s">
        <v>2580</v>
      </c>
      <c r="U1919" t="s">
        <v>290</v>
      </c>
      <c r="V1919" t="s">
        <v>132</v>
      </c>
      <c r="W1919">
        <v>100003589</v>
      </c>
      <c r="X1919">
        <v>8005552590</v>
      </c>
      <c r="Y1919" t="s">
        <v>2595</v>
      </c>
      <c r="Z1919" t="s">
        <v>5185</v>
      </c>
      <c r="AA1919" s="13">
        <v>-36.69</v>
      </c>
      <c r="AB1919" s="14">
        <v>42466</v>
      </c>
      <c r="AC1919" t="s">
        <v>36</v>
      </c>
    </row>
    <row r="1920" spans="1:29" x14ac:dyDescent="0.25">
      <c r="A1920" t="str">
        <f>CONCATENATE("Q",ROUNDUP(MONTH(Table1[[#This Row],[Month]])/3,0))</f>
        <v>Q2</v>
      </c>
      <c r="B1920" s="14">
        <f>EOMONTH(Table1[[#This Row],[Credit Date]],-1)+1</f>
        <v>42461</v>
      </c>
      <c r="C1920" t="str">
        <f>CONCATENATE(Table1[[#This Row],[Issuer Last Name]],", ",Table1[[#This Row],[Issuer First Name]])</f>
        <v>No. 077, Employee</v>
      </c>
      <c r="D1920" t="str">
        <f>CONCATENATE(Table1[[#This Row],[Approver Last Name]],", ",Table1[[#This Row],[Approver First Name]])</f>
        <v>No. 091, Employee</v>
      </c>
      <c r="E1920" t="str">
        <f>CONCATENATE(Table1[[#This Row],[Customer Last Name]],", ",Table1[[#This Row],[Customer First Name]])</f>
        <v>No. 10293, Client</v>
      </c>
      <c r="F19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0" t="str">
        <f>IF(Table1[[#This Row],[Transaction Type]]="Maintenance","Non-Sales","Sales")</f>
        <v>Non-Sales</v>
      </c>
      <c r="H1920">
        <f>IF(Table1[[#This Row],[Quarter]]="q2",1,"")</f>
        <v>1</v>
      </c>
      <c r="I1920" t="str">
        <f>IF(Table1[[#This Row],[Quarter]]="q3",1,"")</f>
        <v/>
      </c>
      <c r="J1920">
        <f>IF(Table1[[#This Row],[Quarter]]="Q2",Table1[[#This Row],[Credit Amount]],"")</f>
        <v>-53.64</v>
      </c>
      <c r="K1920" t="str">
        <f>IF(Table1[[#This Row],[Quarter]]="Q3",Table1[[#This Row],[Credit Amount]],"")</f>
        <v/>
      </c>
      <c r="L1920" t="str">
        <f>IF(Table1[[#This Row],[Transaction Type]]="Upgrade",Table1[[#This Row],[Credit Amount]],IF(Table1[[#This Row],[Transaction Type]]="Activation",Table1[[#This Row],[Credit Amount]],""))</f>
        <v/>
      </c>
      <c r="M1920">
        <f>IF(Table1[[#This Row],[Transaction Type]]="Maintenance",Table1[[#This Row],[Credit Amount]],"")</f>
        <v>-53.64</v>
      </c>
      <c r="N1920">
        <v>10077</v>
      </c>
      <c r="O1920" t="s">
        <v>2489</v>
      </c>
      <c r="P1920" t="s">
        <v>2566</v>
      </c>
      <c r="Q1920" t="s">
        <v>289</v>
      </c>
      <c r="R1920">
        <v>10091</v>
      </c>
      <c r="S1920" t="s">
        <v>2489</v>
      </c>
      <c r="T1920" t="s">
        <v>2580</v>
      </c>
      <c r="U1920" t="s">
        <v>290</v>
      </c>
      <c r="V1920" t="s">
        <v>132</v>
      </c>
      <c r="W1920">
        <v>100001292</v>
      </c>
      <c r="X1920">
        <v>8005550293</v>
      </c>
      <c r="Y1920" t="s">
        <v>2595</v>
      </c>
      <c r="Z1920" t="s">
        <v>2888</v>
      </c>
      <c r="AA1920" s="13">
        <v>-53.64</v>
      </c>
      <c r="AB1920" s="14">
        <v>42466</v>
      </c>
      <c r="AC1920" t="s">
        <v>36</v>
      </c>
    </row>
    <row r="1921" spans="1:29" x14ac:dyDescent="0.25">
      <c r="A1921" t="str">
        <f>CONCATENATE("Q",ROUNDUP(MONTH(Table1[[#This Row],[Month]])/3,0))</f>
        <v>Q2</v>
      </c>
      <c r="B1921" s="14">
        <f>EOMONTH(Table1[[#This Row],[Credit Date]],-1)+1</f>
        <v>42461</v>
      </c>
      <c r="C1921" t="str">
        <f>CONCATENATE(Table1[[#This Row],[Issuer Last Name]],", ",Table1[[#This Row],[Issuer First Name]])</f>
        <v>No. 077, Employee</v>
      </c>
      <c r="D1921" t="str">
        <f>CONCATENATE(Table1[[#This Row],[Approver Last Name]],", ",Table1[[#This Row],[Approver First Name]])</f>
        <v>No. 091, Employee</v>
      </c>
      <c r="E1921" t="str">
        <f>CONCATENATE(Table1[[#This Row],[Customer Last Name]],", ",Table1[[#This Row],[Customer First Name]])</f>
        <v>No. 13169, Client</v>
      </c>
      <c r="F19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1" t="str">
        <f>IF(Table1[[#This Row],[Transaction Type]]="Maintenance","Non-Sales","Sales")</f>
        <v>Non-Sales</v>
      </c>
      <c r="H1921">
        <f>IF(Table1[[#This Row],[Quarter]]="q2",1,"")</f>
        <v>1</v>
      </c>
      <c r="I1921" t="str">
        <f>IF(Table1[[#This Row],[Quarter]]="q3",1,"")</f>
        <v/>
      </c>
      <c r="J1921">
        <f>IF(Table1[[#This Row],[Quarter]]="Q2",Table1[[#This Row],[Credit Amount]],"")</f>
        <v>-82.12</v>
      </c>
      <c r="K1921" t="str">
        <f>IF(Table1[[#This Row],[Quarter]]="Q3",Table1[[#This Row],[Credit Amount]],"")</f>
        <v/>
      </c>
      <c r="L1921" t="str">
        <f>IF(Table1[[#This Row],[Transaction Type]]="Upgrade",Table1[[#This Row],[Credit Amount]],IF(Table1[[#This Row],[Transaction Type]]="Activation",Table1[[#This Row],[Credit Amount]],""))</f>
        <v/>
      </c>
      <c r="M1921">
        <f>IF(Table1[[#This Row],[Transaction Type]]="Maintenance",Table1[[#This Row],[Credit Amount]],"")</f>
        <v>-82.12</v>
      </c>
      <c r="N1921">
        <v>10077</v>
      </c>
      <c r="O1921" t="s">
        <v>2489</v>
      </c>
      <c r="P1921" t="s">
        <v>2566</v>
      </c>
      <c r="Q1921" t="s">
        <v>289</v>
      </c>
      <c r="R1921">
        <v>10091</v>
      </c>
      <c r="S1921" t="s">
        <v>2489</v>
      </c>
      <c r="T1921" t="s">
        <v>2580</v>
      </c>
      <c r="U1921" t="s">
        <v>290</v>
      </c>
      <c r="V1921" t="s">
        <v>132</v>
      </c>
      <c r="W1921">
        <v>100004168</v>
      </c>
      <c r="X1921">
        <v>8005553169</v>
      </c>
      <c r="Y1921" t="s">
        <v>2595</v>
      </c>
      <c r="Z1921" t="s">
        <v>5757</v>
      </c>
      <c r="AA1921" s="13">
        <v>-82.12</v>
      </c>
      <c r="AB1921" s="14">
        <v>42478</v>
      </c>
      <c r="AC1921" t="s">
        <v>36</v>
      </c>
    </row>
    <row r="1922" spans="1:29" x14ac:dyDescent="0.25">
      <c r="A1922" t="str">
        <f>CONCATENATE("Q",ROUNDUP(MONTH(Table1[[#This Row],[Month]])/3,0))</f>
        <v>Q2</v>
      </c>
      <c r="B1922" s="14">
        <f>EOMONTH(Table1[[#This Row],[Credit Date]],-1)+1</f>
        <v>42461</v>
      </c>
      <c r="C1922" t="str">
        <f>CONCATENATE(Table1[[#This Row],[Issuer Last Name]],", ",Table1[[#This Row],[Issuer First Name]])</f>
        <v>No. 077, Employee</v>
      </c>
      <c r="D1922" t="str">
        <f>CONCATENATE(Table1[[#This Row],[Approver Last Name]],", ",Table1[[#This Row],[Approver First Name]])</f>
        <v>No. 091, Employee</v>
      </c>
      <c r="E1922" t="str">
        <f>CONCATENATE(Table1[[#This Row],[Customer Last Name]],", ",Table1[[#This Row],[Customer First Name]])</f>
        <v>No. 12987, Client</v>
      </c>
      <c r="F1922" t="str">
        <f>IF(Table1[[#This Row],[Credit Amount]]&gt;-19.99,"Less than 19.99",IF(Table1[[#This Row],[Credit Amount]]=-20,"20",IF(Table1[[#This Row],[Credit Amount]]&gt;-49.98,"20.01-49.98",IF(Table1[[#This Row],[Credit Amount]]=-49.99,"49.99",IF(Table1[[#This Row],[Credit Amount]]=-50,"50",IF(Table1[[#This Row],[Credit Amount]]&lt;-50.01,"Greater than 50"))))))</f>
        <v>20.01-49.98</v>
      </c>
      <c r="G1922" t="str">
        <f>IF(Table1[[#This Row],[Transaction Type]]="Maintenance","Non-Sales","Sales")</f>
        <v>Non-Sales</v>
      </c>
      <c r="H1922">
        <f>IF(Table1[[#This Row],[Quarter]]="q2",1,"")</f>
        <v>1</v>
      </c>
      <c r="I1922" t="str">
        <f>IF(Table1[[#This Row],[Quarter]]="q3",1,"")</f>
        <v/>
      </c>
      <c r="J1922">
        <f>IF(Table1[[#This Row],[Quarter]]="Q2",Table1[[#This Row],[Credit Amount]],"")</f>
        <v>-34.46</v>
      </c>
      <c r="K1922" t="str">
        <f>IF(Table1[[#This Row],[Quarter]]="Q3",Table1[[#This Row],[Credit Amount]],"")</f>
        <v/>
      </c>
      <c r="L1922" t="str">
        <f>IF(Table1[[#This Row],[Transaction Type]]="Upgrade",Table1[[#This Row],[Credit Amount]],IF(Table1[[#This Row],[Transaction Type]]="Activation",Table1[[#This Row],[Credit Amount]],""))</f>
        <v/>
      </c>
      <c r="M1922">
        <f>IF(Table1[[#This Row],[Transaction Type]]="Maintenance",Table1[[#This Row],[Credit Amount]],"")</f>
        <v>-34.46</v>
      </c>
      <c r="N1922">
        <v>10077</v>
      </c>
      <c r="O1922" t="s">
        <v>2489</v>
      </c>
      <c r="P1922" t="s">
        <v>2566</v>
      </c>
      <c r="Q1922" t="s">
        <v>289</v>
      </c>
      <c r="R1922">
        <v>10091</v>
      </c>
      <c r="S1922" t="s">
        <v>2489</v>
      </c>
      <c r="T1922" t="s">
        <v>2580</v>
      </c>
      <c r="U1922" t="s">
        <v>290</v>
      </c>
      <c r="V1922" t="s">
        <v>132</v>
      </c>
      <c r="W1922">
        <v>100003986</v>
      </c>
      <c r="X1922">
        <v>8005552987</v>
      </c>
      <c r="Y1922" t="s">
        <v>2595</v>
      </c>
      <c r="Z1922" t="s">
        <v>5575</v>
      </c>
      <c r="AA1922" s="13">
        <v>-34.46</v>
      </c>
      <c r="AB1922" s="14">
        <v>42485</v>
      </c>
      <c r="AC1922" t="s">
        <v>36</v>
      </c>
    </row>
    <row r="1923" spans="1:29" x14ac:dyDescent="0.25">
      <c r="A1923" t="str">
        <f>CONCATENATE("Q",ROUNDUP(MONTH(Table1[[#This Row],[Month]])/3,0))</f>
        <v>Q2</v>
      </c>
      <c r="B1923" s="14">
        <f>EOMONTH(Table1[[#This Row],[Credit Date]],-1)+1</f>
        <v>42461</v>
      </c>
      <c r="C1923" t="str">
        <f>CONCATENATE(Table1[[#This Row],[Issuer Last Name]],", ",Table1[[#This Row],[Issuer First Name]])</f>
        <v>No. 077, Employee</v>
      </c>
      <c r="D1923" t="str">
        <f>CONCATENATE(Table1[[#This Row],[Approver Last Name]],", ",Table1[[#This Row],[Approver First Name]])</f>
        <v>No. 091, Employee</v>
      </c>
      <c r="E1923" t="str">
        <f>CONCATENATE(Table1[[#This Row],[Customer Last Name]],", ",Table1[[#This Row],[Customer First Name]])</f>
        <v>No. 13712, Client</v>
      </c>
      <c r="F19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3" t="str">
        <f>IF(Table1[[#This Row],[Transaction Type]]="Maintenance","Non-Sales","Sales")</f>
        <v>Non-Sales</v>
      </c>
      <c r="H1923">
        <f>IF(Table1[[#This Row],[Quarter]]="q2",1,"")</f>
        <v>1</v>
      </c>
      <c r="I1923" t="str">
        <f>IF(Table1[[#This Row],[Quarter]]="q3",1,"")</f>
        <v/>
      </c>
      <c r="J1923">
        <f>IF(Table1[[#This Row],[Quarter]]="Q2",Table1[[#This Row],[Credit Amount]],"")</f>
        <v>-86.75</v>
      </c>
      <c r="K1923" t="str">
        <f>IF(Table1[[#This Row],[Quarter]]="Q3",Table1[[#This Row],[Credit Amount]],"")</f>
        <v/>
      </c>
      <c r="L1923" t="str">
        <f>IF(Table1[[#This Row],[Transaction Type]]="Upgrade",Table1[[#This Row],[Credit Amount]],IF(Table1[[#This Row],[Transaction Type]]="Activation",Table1[[#This Row],[Credit Amount]],""))</f>
        <v/>
      </c>
      <c r="M1923">
        <f>IF(Table1[[#This Row],[Transaction Type]]="Maintenance",Table1[[#This Row],[Credit Amount]],"")</f>
        <v>-86.75</v>
      </c>
      <c r="N1923">
        <v>10077</v>
      </c>
      <c r="O1923" t="s">
        <v>2489</v>
      </c>
      <c r="P1923" t="s">
        <v>2566</v>
      </c>
      <c r="Q1923" t="s">
        <v>289</v>
      </c>
      <c r="R1923">
        <v>10091</v>
      </c>
      <c r="S1923" t="s">
        <v>2489</v>
      </c>
      <c r="T1923" t="s">
        <v>2580</v>
      </c>
      <c r="U1923" t="s">
        <v>290</v>
      </c>
      <c r="V1923" t="s">
        <v>132</v>
      </c>
      <c r="W1923">
        <v>100004711</v>
      </c>
      <c r="X1923">
        <v>8005553712</v>
      </c>
      <c r="Y1923" t="s">
        <v>2595</v>
      </c>
      <c r="Z1923" t="s">
        <v>6300</v>
      </c>
      <c r="AA1923" s="13">
        <v>-86.75</v>
      </c>
      <c r="AB1923" s="14">
        <v>42485</v>
      </c>
      <c r="AC1923" t="s">
        <v>36</v>
      </c>
    </row>
    <row r="1924" spans="1:29" x14ac:dyDescent="0.25">
      <c r="A1924" t="str">
        <f>CONCATENATE("Q",ROUNDUP(MONTH(Table1[[#This Row],[Month]])/3,0))</f>
        <v>Q2</v>
      </c>
      <c r="B1924" s="14">
        <f>EOMONTH(Table1[[#This Row],[Credit Date]],-1)+1</f>
        <v>42461</v>
      </c>
      <c r="C1924" t="str">
        <f>CONCATENATE(Table1[[#This Row],[Issuer Last Name]],", ",Table1[[#This Row],[Issuer First Name]])</f>
        <v>No. 077, Employee</v>
      </c>
      <c r="D1924" t="str">
        <f>CONCATENATE(Table1[[#This Row],[Approver Last Name]],", ",Table1[[#This Row],[Approver First Name]])</f>
        <v>No. 091, Employee</v>
      </c>
      <c r="E1924" t="str">
        <f>CONCATENATE(Table1[[#This Row],[Customer Last Name]],", ",Table1[[#This Row],[Customer First Name]])</f>
        <v>No. 10949, Client</v>
      </c>
      <c r="F1924" t="str">
        <f>IF(Table1[[#This Row],[Credit Amount]]&gt;-19.99,"Less than 19.99",IF(Table1[[#This Row],[Credit Amount]]=-20,"20",IF(Table1[[#This Row],[Credit Amount]]&gt;-49.98,"20.01-49.98",IF(Table1[[#This Row],[Credit Amount]]=-49.99,"49.99",IF(Table1[[#This Row],[Credit Amount]]=-50,"50",IF(Table1[[#This Row],[Credit Amount]]&lt;-50.01,"Greater than 50"))))))</f>
        <v>Less than 19.99</v>
      </c>
      <c r="G1924" t="str">
        <f>IF(Table1[[#This Row],[Transaction Type]]="Maintenance","Non-Sales","Sales")</f>
        <v>Non-Sales</v>
      </c>
      <c r="H1924">
        <f>IF(Table1[[#This Row],[Quarter]]="q2",1,"")</f>
        <v>1</v>
      </c>
      <c r="I1924" t="str">
        <f>IF(Table1[[#This Row],[Quarter]]="q3",1,"")</f>
        <v/>
      </c>
      <c r="J1924">
        <f>IF(Table1[[#This Row],[Quarter]]="Q2",Table1[[#This Row],[Credit Amount]],"")</f>
        <v>-8.06</v>
      </c>
      <c r="K1924" t="str">
        <f>IF(Table1[[#This Row],[Quarter]]="Q3",Table1[[#This Row],[Credit Amount]],"")</f>
        <v/>
      </c>
      <c r="L1924" t="str">
        <f>IF(Table1[[#This Row],[Transaction Type]]="Upgrade",Table1[[#This Row],[Credit Amount]],IF(Table1[[#This Row],[Transaction Type]]="Activation",Table1[[#This Row],[Credit Amount]],""))</f>
        <v/>
      </c>
      <c r="M1924">
        <f>IF(Table1[[#This Row],[Transaction Type]]="Maintenance",Table1[[#This Row],[Credit Amount]],"")</f>
        <v>-8.06</v>
      </c>
      <c r="N1924">
        <v>10077</v>
      </c>
      <c r="O1924" t="s">
        <v>2489</v>
      </c>
      <c r="P1924" t="s">
        <v>2566</v>
      </c>
      <c r="Q1924" t="s">
        <v>289</v>
      </c>
      <c r="R1924">
        <v>10091</v>
      </c>
      <c r="S1924" t="s">
        <v>2489</v>
      </c>
      <c r="T1924" t="s">
        <v>2580</v>
      </c>
      <c r="U1924" t="s">
        <v>290</v>
      </c>
      <c r="V1924" t="s">
        <v>132</v>
      </c>
      <c r="W1924">
        <v>100001948</v>
      </c>
      <c r="X1924">
        <v>8005550949</v>
      </c>
      <c r="Y1924" t="s">
        <v>2595</v>
      </c>
      <c r="Z1924" t="s">
        <v>3544</v>
      </c>
      <c r="AA1924" s="13">
        <v>-8.06</v>
      </c>
      <c r="AB1924" s="14">
        <v>42487</v>
      </c>
      <c r="AC1924" t="s">
        <v>36</v>
      </c>
    </row>
    <row r="1925" spans="1:29" x14ac:dyDescent="0.25">
      <c r="A1925" t="str">
        <f>CONCATENATE("Q",ROUNDUP(MONTH(Table1[[#This Row],[Month]])/3,0))</f>
        <v>Q2</v>
      </c>
      <c r="B1925" s="14">
        <f>EOMONTH(Table1[[#This Row],[Credit Date]],-1)+1</f>
        <v>42491</v>
      </c>
      <c r="C1925" t="str">
        <f>CONCATENATE(Table1[[#This Row],[Issuer Last Name]],", ",Table1[[#This Row],[Issuer First Name]])</f>
        <v>No. 077, Employee</v>
      </c>
      <c r="D1925" t="str">
        <f>CONCATENATE(Table1[[#This Row],[Approver Last Name]],", ",Table1[[#This Row],[Approver First Name]])</f>
        <v>No. 091, Employee</v>
      </c>
      <c r="E1925" t="str">
        <f>CONCATENATE(Table1[[#This Row],[Customer Last Name]],", ",Table1[[#This Row],[Customer First Name]])</f>
        <v>No. 10386, Client</v>
      </c>
      <c r="F19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5" t="str">
        <f>IF(Table1[[#This Row],[Transaction Type]]="Maintenance","Non-Sales","Sales")</f>
        <v>Sales</v>
      </c>
      <c r="H1925">
        <f>IF(Table1[[#This Row],[Quarter]]="q2",1,"")</f>
        <v>1</v>
      </c>
      <c r="I1925" t="str">
        <f>IF(Table1[[#This Row],[Quarter]]="q3",1,"")</f>
        <v/>
      </c>
      <c r="J1925">
        <f>IF(Table1[[#This Row],[Quarter]]="Q2",Table1[[#This Row],[Credit Amount]],"")</f>
        <v>-50.07</v>
      </c>
      <c r="K1925" t="str">
        <f>IF(Table1[[#This Row],[Quarter]]="Q3",Table1[[#This Row],[Credit Amount]],"")</f>
        <v/>
      </c>
      <c r="L1925">
        <f>IF(Table1[[#This Row],[Transaction Type]]="Upgrade",Table1[[#This Row],[Credit Amount]],IF(Table1[[#This Row],[Transaction Type]]="Activation",Table1[[#This Row],[Credit Amount]],""))</f>
        <v>-50.07</v>
      </c>
      <c r="M1925" t="str">
        <f>IF(Table1[[#This Row],[Transaction Type]]="Maintenance",Table1[[#This Row],[Credit Amount]],"")</f>
        <v/>
      </c>
      <c r="N1925">
        <v>10077</v>
      </c>
      <c r="O1925" t="s">
        <v>2489</v>
      </c>
      <c r="P1925" t="s">
        <v>2566</v>
      </c>
      <c r="Q1925" t="s">
        <v>289</v>
      </c>
      <c r="R1925">
        <v>10091</v>
      </c>
      <c r="S1925" t="s">
        <v>2489</v>
      </c>
      <c r="T1925" t="s">
        <v>2580</v>
      </c>
      <c r="U1925" t="s">
        <v>290</v>
      </c>
      <c r="V1925" t="s">
        <v>132</v>
      </c>
      <c r="W1925">
        <v>100001385</v>
      </c>
      <c r="X1925">
        <v>8005550386</v>
      </c>
      <c r="Y1925" t="s">
        <v>2595</v>
      </c>
      <c r="Z1925" t="s">
        <v>2981</v>
      </c>
      <c r="AA1925" s="13">
        <v>-50.07</v>
      </c>
      <c r="AB1925" s="14">
        <v>42491</v>
      </c>
      <c r="AC1925" t="s">
        <v>35</v>
      </c>
    </row>
    <row r="1926" spans="1:29" x14ac:dyDescent="0.25">
      <c r="A1926" t="str">
        <f>CONCATENATE("Q",ROUNDUP(MONTH(Table1[[#This Row],[Month]])/3,0))</f>
        <v>Q2</v>
      </c>
      <c r="B1926" s="14">
        <f>EOMONTH(Table1[[#This Row],[Credit Date]],-1)+1</f>
        <v>42491</v>
      </c>
      <c r="C1926" t="str">
        <f>CONCATENATE(Table1[[#This Row],[Issuer Last Name]],", ",Table1[[#This Row],[Issuer First Name]])</f>
        <v>No. 077, Employee</v>
      </c>
      <c r="D1926" t="str">
        <f>CONCATENATE(Table1[[#This Row],[Approver Last Name]],", ",Table1[[#This Row],[Approver First Name]])</f>
        <v>No. 091, Employee</v>
      </c>
      <c r="E1926" t="str">
        <f>CONCATENATE(Table1[[#This Row],[Customer Last Name]],", ",Table1[[#This Row],[Customer First Name]])</f>
        <v>No. 11103, Client</v>
      </c>
      <c r="F1926" t="str">
        <f>IF(Table1[[#This Row],[Credit Amount]]&gt;-19.99,"Less than 19.99",IF(Table1[[#This Row],[Credit Amount]]=-20,"20",IF(Table1[[#This Row],[Credit Amount]]&gt;-49.98,"20.01-49.98",IF(Table1[[#This Row],[Credit Amount]]=-49.99,"49.99",IF(Table1[[#This Row],[Credit Amount]]=-50,"50",IF(Table1[[#This Row],[Credit Amount]]&lt;-50.01,"Greater than 50"))))))</f>
        <v>Less than 19.99</v>
      </c>
      <c r="G1926" t="str">
        <f>IF(Table1[[#This Row],[Transaction Type]]="Maintenance","Non-Sales","Sales")</f>
        <v>Non-Sales</v>
      </c>
      <c r="H1926">
        <f>IF(Table1[[#This Row],[Quarter]]="q2",1,"")</f>
        <v>1</v>
      </c>
      <c r="I1926" t="str">
        <f>IF(Table1[[#This Row],[Quarter]]="q3",1,"")</f>
        <v/>
      </c>
      <c r="J1926">
        <f>IF(Table1[[#This Row],[Quarter]]="Q2",Table1[[#This Row],[Credit Amount]],"")</f>
        <v>-11.47</v>
      </c>
      <c r="K1926" t="str">
        <f>IF(Table1[[#This Row],[Quarter]]="Q3",Table1[[#This Row],[Credit Amount]],"")</f>
        <v/>
      </c>
      <c r="L1926" t="str">
        <f>IF(Table1[[#This Row],[Transaction Type]]="Upgrade",Table1[[#This Row],[Credit Amount]],IF(Table1[[#This Row],[Transaction Type]]="Activation",Table1[[#This Row],[Credit Amount]],""))</f>
        <v/>
      </c>
      <c r="M1926">
        <f>IF(Table1[[#This Row],[Transaction Type]]="Maintenance",Table1[[#This Row],[Credit Amount]],"")</f>
        <v>-11.47</v>
      </c>
      <c r="N1926">
        <v>10077</v>
      </c>
      <c r="O1926" t="s">
        <v>2489</v>
      </c>
      <c r="P1926" t="s">
        <v>2566</v>
      </c>
      <c r="Q1926" t="s">
        <v>289</v>
      </c>
      <c r="R1926">
        <v>10091</v>
      </c>
      <c r="S1926" t="s">
        <v>2489</v>
      </c>
      <c r="T1926" t="s">
        <v>2580</v>
      </c>
      <c r="U1926" t="s">
        <v>290</v>
      </c>
      <c r="V1926" t="s">
        <v>132</v>
      </c>
      <c r="W1926">
        <v>100002102</v>
      </c>
      <c r="X1926">
        <v>8005551103</v>
      </c>
      <c r="Y1926" t="s">
        <v>2595</v>
      </c>
      <c r="Z1926" t="s">
        <v>3698</v>
      </c>
      <c r="AA1926" s="13">
        <v>-11.47</v>
      </c>
      <c r="AB1926" s="14">
        <v>42492</v>
      </c>
      <c r="AC1926" t="s">
        <v>36</v>
      </c>
    </row>
    <row r="1927" spans="1:29" x14ac:dyDescent="0.25">
      <c r="A1927" t="str">
        <f>CONCATENATE("Q",ROUNDUP(MONTH(Table1[[#This Row],[Month]])/3,0))</f>
        <v>Q2</v>
      </c>
      <c r="B1927" s="14">
        <f>EOMONTH(Table1[[#This Row],[Credit Date]],-1)+1</f>
        <v>42491</v>
      </c>
      <c r="C1927" t="str">
        <f>CONCATENATE(Table1[[#This Row],[Issuer Last Name]],", ",Table1[[#This Row],[Issuer First Name]])</f>
        <v>No. 077, Employee</v>
      </c>
      <c r="D1927" t="str">
        <f>CONCATENATE(Table1[[#This Row],[Approver Last Name]],", ",Table1[[#This Row],[Approver First Name]])</f>
        <v>No. 091, Employee</v>
      </c>
      <c r="E1927" t="str">
        <f>CONCATENATE(Table1[[#This Row],[Customer Last Name]],", ",Table1[[#This Row],[Customer First Name]])</f>
        <v>No. 11537, Client</v>
      </c>
      <c r="F1927" t="str">
        <f>IF(Table1[[#This Row],[Credit Amount]]&gt;-19.99,"Less than 19.99",IF(Table1[[#This Row],[Credit Amount]]=-20,"20",IF(Table1[[#This Row],[Credit Amount]]&gt;-49.98,"20.01-49.98",IF(Table1[[#This Row],[Credit Amount]]=-49.99,"49.99",IF(Table1[[#This Row],[Credit Amount]]=-50,"50",IF(Table1[[#This Row],[Credit Amount]]&lt;-50.01,"Greater than 50"))))))</f>
        <v>Less than 19.99</v>
      </c>
      <c r="G1927" t="str">
        <f>IF(Table1[[#This Row],[Transaction Type]]="Maintenance","Non-Sales","Sales")</f>
        <v>Non-Sales</v>
      </c>
      <c r="H1927">
        <f>IF(Table1[[#This Row],[Quarter]]="q2",1,"")</f>
        <v>1</v>
      </c>
      <c r="I1927" t="str">
        <f>IF(Table1[[#This Row],[Quarter]]="q3",1,"")</f>
        <v/>
      </c>
      <c r="J1927">
        <f>IF(Table1[[#This Row],[Quarter]]="Q2",Table1[[#This Row],[Credit Amount]],"")</f>
        <v>-19.82</v>
      </c>
      <c r="K1927" t="str">
        <f>IF(Table1[[#This Row],[Quarter]]="Q3",Table1[[#This Row],[Credit Amount]],"")</f>
        <v/>
      </c>
      <c r="L1927" t="str">
        <f>IF(Table1[[#This Row],[Transaction Type]]="Upgrade",Table1[[#This Row],[Credit Amount]],IF(Table1[[#This Row],[Transaction Type]]="Activation",Table1[[#This Row],[Credit Amount]],""))</f>
        <v/>
      </c>
      <c r="M1927">
        <f>IF(Table1[[#This Row],[Transaction Type]]="Maintenance",Table1[[#This Row],[Credit Amount]],"")</f>
        <v>-19.82</v>
      </c>
      <c r="N1927">
        <v>10077</v>
      </c>
      <c r="O1927" t="s">
        <v>2489</v>
      </c>
      <c r="P1927" t="s">
        <v>2566</v>
      </c>
      <c r="Q1927" t="s">
        <v>289</v>
      </c>
      <c r="R1927">
        <v>10091</v>
      </c>
      <c r="S1927" t="s">
        <v>2489</v>
      </c>
      <c r="T1927" t="s">
        <v>2580</v>
      </c>
      <c r="U1927" t="s">
        <v>290</v>
      </c>
      <c r="V1927" t="s">
        <v>132</v>
      </c>
      <c r="W1927">
        <v>100002536</v>
      </c>
      <c r="X1927">
        <v>8005551537</v>
      </c>
      <c r="Y1927" t="s">
        <v>2595</v>
      </c>
      <c r="Z1927" t="s">
        <v>4132</v>
      </c>
      <c r="AA1927" s="13">
        <v>-19.82</v>
      </c>
      <c r="AB1927" s="14">
        <v>42492</v>
      </c>
      <c r="AC1927" t="s">
        <v>36</v>
      </c>
    </row>
    <row r="1928" spans="1:29" x14ac:dyDescent="0.25">
      <c r="A1928" t="str">
        <f>CONCATENATE("Q",ROUNDUP(MONTH(Table1[[#This Row],[Month]])/3,0))</f>
        <v>Q2</v>
      </c>
      <c r="B1928" s="14">
        <f>EOMONTH(Table1[[#This Row],[Credit Date]],-1)+1</f>
        <v>42491</v>
      </c>
      <c r="C1928" t="str">
        <f>CONCATENATE(Table1[[#This Row],[Issuer Last Name]],", ",Table1[[#This Row],[Issuer First Name]])</f>
        <v>No. 077, Employee</v>
      </c>
      <c r="D1928" t="str">
        <f>CONCATENATE(Table1[[#This Row],[Approver Last Name]],", ",Table1[[#This Row],[Approver First Name]])</f>
        <v>No. 091, Employee</v>
      </c>
      <c r="E1928" t="str">
        <f>CONCATENATE(Table1[[#This Row],[Customer Last Name]],", ",Table1[[#This Row],[Customer First Name]])</f>
        <v>No. 12664, Client</v>
      </c>
      <c r="F19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8" t="str">
        <f>IF(Table1[[#This Row],[Transaction Type]]="Maintenance","Non-Sales","Sales")</f>
        <v>Sales</v>
      </c>
      <c r="H1928">
        <f>IF(Table1[[#This Row],[Quarter]]="q2",1,"")</f>
        <v>1</v>
      </c>
      <c r="I1928" t="str">
        <f>IF(Table1[[#This Row],[Quarter]]="q3",1,"")</f>
        <v/>
      </c>
      <c r="J1928">
        <f>IF(Table1[[#This Row],[Quarter]]="Q2",Table1[[#This Row],[Credit Amount]],"")</f>
        <v>-85.36</v>
      </c>
      <c r="K1928" t="str">
        <f>IF(Table1[[#This Row],[Quarter]]="Q3",Table1[[#This Row],[Credit Amount]],"")</f>
        <v/>
      </c>
      <c r="L1928">
        <f>IF(Table1[[#This Row],[Transaction Type]]="Upgrade",Table1[[#This Row],[Credit Amount]],IF(Table1[[#This Row],[Transaction Type]]="Activation",Table1[[#This Row],[Credit Amount]],""))</f>
        <v>-85.36</v>
      </c>
      <c r="M1928" t="str">
        <f>IF(Table1[[#This Row],[Transaction Type]]="Maintenance",Table1[[#This Row],[Credit Amount]],"")</f>
        <v/>
      </c>
      <c r="N1928">
        <v>10077</v>
      </c>
      <c r="O1928" t="s">
        <v>2489</v>
      </c>
      <c r="P1928" t="s">
        <v>2566</v>
      </c>
      <c r="Q1928" t="s">
        <v>289</v>
      </c>
      <c r="R1928">
        <v>10091</v>
      </c>
      <c r="S1928" t="s">
        <v>2489</v>
      </c>
      <c r="T1928" t="s">
        <v>2580</v>
      </c>
      <c r="U1928" t="s">
        <v>290</v>
      </c>
      <c r="V1928" t="s">
        <v>132</v>
      </c>
      <c r="W1928">
        <v>100003663</v>
      </c>
      <c r="X1928">
        <v>8005552664</v>
      </c>
      <c r="Y1928" t="s">
        <v>2595</v>
      </c>
      <c r="Z1928" t="s">
        <v>5258</v>
      </c>
      <c r="AA1928" s="13">
        <v>-85.36</v>
      </c>
      <c r="AB1928" s="14">
        <v>42495</v>
      </c>
      <c r="AC1928" t="s">
        <v>35</v>
      </c>
    </row>
    <row r="1929" spans="1:29" x14ac:dyDescent="0.25">
      <c r="A1929" t="str">
        <f>CONCATENATE("Q",ROUNDUP(MONTH(Table1[[#This Row],[Month]])/3,0))</f>
        <v>Q2</v>
      </c>
      <c r="B1929" s="14">
        <f>EOMONTH(Table1[[#This Row],[Credit Date]],-1)+1</f>
        <v>42491</v>
      </c>
      <c r="C1929" t="str">
        <f>CONCATENATE(Table1[[#This Row],[Issuer Last Name]],", ",Table1[[#This Row],[Issuer First Name]])</f>
        <v>No. 077, Employee</v>
      </c>
      <c r="D1929" t="str">
        <f>CONCATENATE(Table1[[#This Row],[Approver Last Name]],", ",Table1[[#This Row],[Approver First Name]])</f>
        <v>No. 091, Employee</v>
      </c>
      <c r="E1929" t="str">
        <f>CONCATENATE(Table1[[#This Row],[Customer Last Name]],", ",Table1[[#This Row],[Customer First Name]])</f>
        <v>No. 13936, Client</v>
      </c>
      <c r="F19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29" t="str">
        <f>IF(Table1[[#This Row],[Transaction Type]]="Maintenance","Non-Sales","Sales")</f>
        <v>Sales</v>
      </c>
      <c r="H1929">
        <f>IF(Table1[[#This Row],[Quarter]]="q2",1,"")</f>
        <v>1</v>
      </c>
      <c r="I1929" t="str">
        <f>IF(Table1[[#This Row],[Quarter]]="q3",1,"")</f>
        <v/>
      </c>
      <c r="J1929">
        <f>IF(Table1[[#This Row],[Quarter]]="Q2",Table1[[#This Row],[Credit Amount]],"")</f>
        <v>-79.459999999999994</v>
      </c>
      <c r="K1929" t="str">
        <f>IF(Table1[[#This Row],[Quarter]]="Q3",Table1[[#This Row],[Credit Amount]],"")</f>
        <v/>
      </c>
      <c r="L1929">
        <f>IF(Table1[[#This Row],[Transaction Type]]="Upgrade",Table1[[#This Row],[Credit Amount]],IF(Table1[[#This Row],[Transaction Type]]="Activation",Table1[[#This Row],[Credit Amount]],""))</f>
        <v>-79.459999999999994</v>
      </c>
      <c r="M1929" t="str">
        <f>IF(Table1[[#This Row],[Transaction Type]]="Maintenance",Table1[[#This Row],[Credit Amount]],"")</f>
        <v/>
      </c>
      <c r="N1929">
        <v>10077</v>
      </c>
      <c r="O1929" t="s">
        <v>2489</v>
      </c>
      <c r="P1929" t="s">
        <v>2566</v>
      </c>
      <c r="Q1929" t="s">
        <v>289</v>
      </c>
      <c r="R1929">
        <v>10091</v>
      </c>
      <c r="S1929" t="s">
        <v>2489</v>
      </c>
      <c r="T1929" t="s">
        <v>2580</v>
      </c>
      <c r="U1929" t="s">
        <v>290</v>
      </c>
      <c r="V1929" t="s">
        <v>132</v>
      </c>
      <c r="W1929">
        <v>100004935</v>
      </c>
      <c r="X1929">
        <v>8005553936</v>
      </c>
      <c r="Y1929" t="s">
        <v>2595</v>
      </c>
      <c r="Z1929" t="s">
        <v>6524</v>
      </c>
      <c r="AA1929" s="13">
        <v>-79.459999999999994</v>
      </c>
      <c r="AB1929" s="14">
        <v>42500</v>
      </c>
      <c r="AC1929" t="s">
        <v>35</v>
      </c>
    </row>
    <row r="1930" spans="1:29" x14ac:dyDescent="0.25">
      <c r="A1930" t="str">
        <f>CONCATENATE("Q",ROUNDUP(MONTH(Table1[[#This Row],[Month]])/3,0))</f>
        <v>Q2</v>
      </c>
      <c r="B1930" s="14">
        <f>EOMONTH(Table1[[#This Row],[Credit Date]],-1)+1</f>
        <v>42491</v>
      </c>
      <c r="C1930" t="str">
        <f>CONCATENATE(Table1[[#This Row],[Issuer Last Name]],", ",Table1[[#This Row],[Issuer First Name]])</f>
        <v>No. 077, Employee</v>
      </c>
      <c r="D1930" t="str">
        <f>CONCATENATE(Table1[[#This Row],[Approver Last Name]],", ",Table1[[#This Row],[Approver First Name]])</f>
        <v>No. 091, Employee</v>
      </c>
      <c r="E1930" t="str">
        <f>CONCATENATE(Table1[[#This Row],[Customer Last Name]],", ",Table1[[#This Row],[Customer First Name]])</f>
        <v>No. 11584, Client</v>
      </c>
      <c r="F19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30" t="str">
        <f>IF(Table1[[#This Row],[Transaction Type]]="Maintenance","Non-Sales","Sales")</f>
        <v>Non-Sales</v>
      </c>
      <c r="H1930">
        <f>IF(Table1[[#This Row],[Quarter]]="q2",1,"")</f>
        <v>1</v>
      </c>
      <c r="I1930" t="str">
        <f>IF(Table1[[#This Row],[Quarter]]="q3",1,"")</f>
        <v/>
      </c>
      <c r="J1930">
        <f>IF(Table1[[#This Row],[Quarter]]="Q2",Table1[[#This Row],[Credit Amount]],"")</f>
        <v>-77.540000000000006</v>
      </c>
      <c r="K1930" t="str">
        <f>IF(Table1[[#This Row],[Quarter]]="Q3",Table1[[#This Row],[Credit Amount]],"")</f>
        <v/>
      </c>
      <c r="L1930" t="str">
        <f>IF(Table1[[#This Row],[Transaction Type]]="Upgrade",Table1[[#This Row],[Credit Amount]],IF(Table1[[#This Row],[Transaction Type]]="Activation",Table1[[#This Row],[Credit Amount]],""))</f>
        <v/>
      </c>
      <c r="M1930">
        <f>IF(Table1[[#This Row],[Transaction Type]]="Maintenance",Table1[[#This Row],[Credit Amount]],"")</f>
        <v>-77.540000000000006</v>
      </c>
      <c r="N1930">
        <v>10077</v>
      </c>
      <c r="O1930" t="s">
        <v>2489</v>
      </c>
      <c r="P1930" t="s">
        <v>2566</v>
      </c>
      <c r="Q1930" t="s">
        <v>289</v>
      </c>
      <c r="R1930">
        <v>10091</v>
      </c>
      <c r="S1930" t="s">
        <v>2489</v>
      </c>
      <c r="T1930" t="s">
        <v>2580</v>
      </c>
      <c r="U1930" t="s">
        <v>290</v>
      </c>
      <c r="V1930" t="s">
        <v>132</v>
      </c>
      <c r="W1930">
        <v>100002583</v>
      </c>
      <c r="X1930">
        <v>8005551584</v>
      </c>
      <c r="Y1930" t="s">
        <v>2595</v>
      </c>
      <c r="Z1930" t="s">
        <v>4179</v>
      </c>
      <c r="AA1930" s="13">
        <v>-77.540000000000006</v>
      </c>
      <c r="AB1930" s="14">
        <v>42503</v>
      </c>
      <c r="AC1930" t="s">
        <v>36</v>
      </c>
    </row>
    <row r="1931" spans="1:29" x14ac:dyDescent="0.25">
      <c r="A1931" t="str">
        <f>CONCATENATE("Q",ROUNDUP(MONTH(Table1[[#This Row],[Month]])/3,0))</f>
        <v>Q2</v>
      </c>
      <c r="B1931" s="14">
        <f>EOMONTH(Table1[[#This Row],[Credit Date]],-1)+1</f>
        <v>42491</v>
      </c>
      <c r="C1931" t="str">
        <f>CONCATENATE(Table1[[#This Row],[Issuer Last Name]],", ",Table1[[#This Row],[Issuer First Name]])</f>
        <v>No. 077, Employee</v>
      </c>
      <c r="D1931" t="str">
        <f>CONCATENATE(Table1[[#This Row],[Approver Last Name]],", ",Table1[[#This Row],[Approver First Name]])</f>
        <v>No. 091, Employee</v>
      </c>
      <c r="E1931" t="str">
        <f>CONCATENATE(Table1[[#This Row],[Customer Last Name]],", ",Table1[[#This Row],[Customer First Name]])</f>
        <v>No. 11082, Client</v>
      </c>
      <c r="F1931" t="str">
        <f>IF(Table1[[#This Row],[Credit Amount]]&gt;-19.99,"Less than 19.99",IF(Table1[[#This Row],[Credit Amount]]=-20,"20",IF(Table1[[#This Row],[Credit Amount]]&gt;-49.98,"20.01-49.98",IF(Table1[[#This Row],[Credit Amount]]=-49.99,"49.99",IF(Table1[[#This Row],[Credit Amount]]=-50,"50",IF(Table1[[#This Row],[Credit Amount]]&lt;-50.01,"Greater than 50"))))))</f>
        <v>20.01-49.98</v>
      </c>
      <c r="G1931" t="str">
        <f>IF(Table1[[#This Row],[Transaction Type]]="Maintenance","Non-Sales","Sales")</f>
        <v>Non-Sales</v>
      </c>
      <c r="H1931">
        <f>IF(Table1[[#This Row],[Quarter]]="q2",1,"")</f>
        <v>1</v>
      </c>
      <c r="I1931" t="str">
        <f>IF(Table1[[#This Row],[Quarter]]="q3",1,"")</f>
        <v/>
      </c>
      <c r="J1931">
        <f>IF(Table1[[#This Row],[Quarter]]="Q2",Table1[[#This Row],[Credit Amount]],"")</f>
        <v>-49.27</v>
      </c>
      <c r="K1931" t="str">
        <f>IF(Table1[[#This Row],[Quarter]]="Q3",Table1[[#This Row],[Credit Amount]],"")</f>
        <v/>
      </c>
      <c r="L1931" t="str">
        <f>IF(Table1[[#This Row],[Transaction Type]]="Upgrade",Table1[[#This Row],[Credit Amount]],IF(Table1[[#This Row],[Transaction Type]]="Activation",Table1[[#This Row],[Credit Amount]],""))</f>
        <v/>
      </c>
      <c r="M1931">
        <f>IF(Table1[[#This Row],[Transaction Type]]="Maintenance",Table1[[#This Row],[Credit Amount]],"")</f>
        <v>-49.27</v>
      </c>
      <c r="N1931">
        <v>10077</v>
      </c>
      <c r="O1931" t="s">
        <v>2489</v>
      </c>
      <c r="P1931" t="s">
        <v>2566</v>
      </c>
      <c r="Q1931" t="s">
        <v>289</v>
      </c>
      <c r="R1931">
        <v>10091</v>
      </c>
      <c r="S1931" t="s">
        <v>2489</v>
      </c>
      <c r="T1931" t="s">
        <v>2580</v>
      </c>
      <c r="U1931" t="s">
        <v>290</v>
      </c>
      <c r="V1931" t="s">
        <v>132</v>
      </c>
      <c r="W1931">
        <v>100002081</v>
      </c>
      <c r="X1931">
        <v>8005551082</v>
      </c>
      <c r="Y1931" t="s">
        <v>2595</v>
      </c>
      <c r="Z1931" t="s">
        <v>3677</v>
      </c>
      <c r="AA1931" s="13">
        <v>-49.27</v>
      </c>
      <c r="AB1931" s="14">
        <v>42504</v>
      </c>
      <c r="AC1931" t="s">
        <v>36</v>
      </c>
    </row>
    <row r="1932" spans="1:29" x14ac:dyDescent="0.25">
      <c r="A1932" t="str">
        <f>CONCATENATE("Q",ROUNDUP(MONTH(Table1[[#This Row],[Month]])/3,0))</f>
        <v>Q2</v>
      </c>
      <c r="B1932" s="14">
        <f>EOMONTH(Table1[[#This Row],[Credit Date]],-1)+1</f>
        <v>42491</v>
      </c>
      <c r="C1932" t="str">
        <f>CONCATENATE(Table1[[#This Row],[Issuer Last Name]],", ",Table1[[#This Row],[Issuer First Name]])</f>
        <v>No. 077, Employee</v>
      </c>
      <c r="D1932" t="str">
        <f>CONCATENATE(Table1[[#This Row],[Approver Last Name]],", ",Table1[[#This Row],[Approver First Name]])</f>
        <v>No. 091, Employee</v>
      </c>
      <c r="E1932" t="str">
        <f>CONCATENATE(Table1[[#This Row],[Customer Last Name]],", ",Table1[[#This Row],[Customer First Name]])</f>
        <v>No. 12128, Client</v>
      </c>
      <c r="F1932" t="str">
        <f>IF(Table1[[#This Row],[Credit Amount]]&gt;-19.99,"Less than 19.99",IF(Table1[[#This Row],[Credit Amount]]=-20,"20",IF(Table1[[#This Row],[Credit Amount]]&gt;-49.98,"20.01-49.98",IF(Table1[[#This Row],[Credit Amount]]=-49.99,"49.99",IF(Table1[[#This Row],[Credit Amount]]=-50,"50",IF(Table1[[#This Row],[Credit Amount]]&lt;-50.01,"Greater than 50"))))))</f>
        <v>Less than 19.99</v>
      </c>
      <c r="G1932" t="str">
        <f>IF(Table1[[#This Row],[Transaction Type]]="Maintenance","Non-Sales","Sales")</f>
        <v>Non-Sales</v>
      </c>
      <c r="H1932">
        <f>IF(Table1[[#This Row],[Quarter]]="q2",1,"")</f>
        <v>1</v>
      </c>
      <c r="I1932" t="str">
        <f>IF(Table1[[#This Row],[Quarter]]="q3",1,"")</f>
        <v/>
      </c>
      <c r="J1932">
        <f>IF(Table1[[#This Row],[Quarter]]="Q2",Table1[[#This Row],[Credit Amount]],"")</f>
        <v>-14.46</v>
      </c>
      <c r="K1932" t="str">
        <f>IF(Table1[[#This Row],[Quarter]]="Q3",Table1[[#This Row],[Credit Amount]],"")</f>
        <v/>
      </c>
      <c r="L1932" t="str">
        <f>IF(Table1[[#This Row],[Transaction Type]]="Upgrade",Table1[[#This Row],[Credit Amount]],IF(Table1[[#This Row],[Transaction Type]]="Activation",Table1[[#This Row],[Credit Amount]],""))</f>
        <v/>
      </c>
      <c r="M1932">
        <f>IF(Table1[[#This Row],[Transaction Type]]="Maintenance",Table1[[#This Row],[Credit Amount]],"")</f>
        <v>-14.46</v>
      </c>
      <c r="N1932">
        <v>10077</v>
      </c>
      <c r="O1932" t="s">
        <v>2489</v>
      </c>
      <c r="P1932" t="s">
        <v>2566</v>
      </c>
      <c r="Q1932" t="s">
        <v>289</v>
      </c>
      <c r="R1932">
        <v>10091</v>
      </c>
      <c r="S1932" t="s">
        <v>2489</v>
      </c>
      <c r="T1932" t="s">
        <v>2580</v>
      </c>
      <c r="U1932" t="s">
        <v>290</v>
      </c>
      <c r="V1932" t="s">
        <v>132</v>
      </c>
      <c r="W1932">
        <v>100003127</v>
      </c>
      <c r="X1932">
        <v>8005552128</v>
      </c>
      <c r="Y1932" t="s">
        <v>2595</v>
      </c>
      <c r="Z1932" t="s">
        <v>4723</v>
      </c>
      <c r="AA1932" s="13">
        <v>-14.46</v>
      </c>
      <c r="AB1932" s="14">
        <v>42506</v>
      </c>
      <c r="AC1932" t="s">
        <v>36</v>
      </c>
    </row>
    <row r="1933" spans="1:29" x14ac:dyDescent="0.25">
      <c r="A1933" t="str">
        <f>CONCATENATE("Q",ROUNDUP(MONTH(Table1[[#This Row],[Month]])/3,0))</f>
        <v>Q2</v>
      </c>
      <c r="B1933" s="14">
        <f>EOMONTH(Table1[[#This Row],[Credit Date]],-1)+1</f>
        <v>42491</v>
      </c>
      <c r="C1933" t="str">
        <f>CONCATENATE(Table1[[#This Row],[Issuer Last Name]],", ",Table1[[#This Row],[Issuer First Name]])</f>
        <v>No. 077, Employee</v>
      </c>
      <c r="D1933" t="str">
        <f>CONCATENATE(Table1[[#This Row],[Approver Last Name]],", ",Table1[[#This Row],[Approver First Name]])</f>
        <v>No. 091, Employee</v>
      </c>
      <c r="E1933" t="str">
        <f>CONCATENATE(Table1[[#This Row],[Customer Last Name]],", ",Table1[[#This Row],[Customer First Name]])</f>
        <v>No. 13042, Client</v>
      </c>
      <c r="F1933" t="str">
        <f>IF(Table1[[#This Row],[Credit Amount]]&gt;-19.99,"Less than 19.99",IF(Table1[[#This Row],[Credit Amount]]=-20,"20",IF(Table1[[#This Row],[Credit Amount]]&gt;-49.98,"20.01-49.98",IF(Table1[[#This Row],[Credit Amount]]=-49.99,"49.99",IF(Table1[[#This Row],[Credit Amount]]=-50,"50",IF(Table1[[#This Row],[Credit Amount]]&lt;-50.01,"Greater than 50"))))))</f>
        <v>Less than 19.99</v>
      </c>
      <c r="G1933" t="str">
        <f>IF(Table1[[#This Row],[Transaction Type]]="Maintenance","Non-Sales","Sales")</f>
        <v>Non-Sales</v>
      </c>
      <c r="H1933">
        <f>IF(Table1[[#This Row],[Quarter]]="q2",1,"")</f>
        <v>1</v>
      </c>
      <c r="I1933" t="str">
        <f>IF(Table1[[#This Row],[Quarter]]="q3",1,"")</f>
        <v/>
      </c>
      <c r="J1933">
        <f>IF(Table1[[#This Row],[Quarter]]="Q2",Table1[[#This Row],[Credit Amount]],"")</f>
        <v>-5.78</v>
      </c>
      <c r="K1933" t="str">
        <f>IF(Table1[[#This Row],[Quarter]]="Q3",Table1[[#This Row],[Credit Amount]],"")</f>
        <v/>
      </c>
      <c r="L1933" t="str">
        <f>IF(Table1[[#This Row],[Transaction Type]]="Upgrade",Table1[[#This Row],[Credit Amount]],IF(Table1[[#This Row],[Transaction Type]]="Activation",Table1[[#This Row],[Credit Amount]],""))</f>
        <v/>
      </c>
      <c r="M1933">
        <f>IF(Table1[[#This Row],[Transaction Type]]="Maintenance",Table1[[#This Row],[Credit Amount]],"")</f>
        <v>-5.78</v>
      </c>
      <c r="N1933">
        <v>10077</v>
      </c>
      <c r="O1933" t="s">
        <v>2489</v>
      </c>
      <c r="P1933" t="s">
        <v>2566</v>
      </c>
      <c r="Q1933" t="s">
        <v>289</v>
      </c>
      <c r="R1933">
        <v>10091</v>
      </c>
      <c r="S1933" t="s">
        <v>2489</v>
      </c>
      <c r="T1933" t="s">
        <v>2580</v>
      </c>
      <c r="U1933" t="s">
        <v>290</v>
      </c>
      <c r="V1933" t="s">
        <v>132</v>
      </c>
      <c r="W1933">
        <v>100004041</v>
      </c>
      <c r="X1933">
        <v>8005553042</v>
      </c>
      <c r="Y1933" t="s">
        <v>2595</v>
      </c>
      <c r="Z1933" t="s">
        <v>5630</v>
      </c>
      <c r="AA1933" s="13">
        <v>-5.78</v>
      </c>
      <c r="AB1933" s="14">
        <v>42507</v>
      </c>
      <c r="AC1933" t="s">
        <v>36</v>
      </c>
    </row>
    <row r="1934" spans="1:29" x14ac:dyDescent="0.25">
      <c r="A1934" t="str">
        <f>CONCATENATE("Q",ROUNDUP(MONTH(Table1[[#This Row],[Month]])/3,0))</f>
        <v>Q2</v>
      </c>
      <c r="B1934" s="14">
        <f>EOMONTH(Table1[[#This Row],[Credit Date]],-1)+1</f>
        <v>42491</v>
      </c>
      <c r="C1934" t="str">
        <f>CONCATENATE(Table1[[#This Row],[Issuer Last Name]],", ",Table1[[#This Row],[Issuer First Name]])</f>
        <v>No. 077, Employee</v>
      </c>
      <c r="D1934" t="str">
        <f>CONCATENATE(Table1[[#This Row],[Approver Last Name]],", ",Table1[[#This Row],[Approver First Name]])</f>
        <v>No. 091, Employee</v>
      </c>
      <c r="E1934" t="str">
        <f>CONCATENATE(Table1[[#This Row],[Customer Last Name]],", ",Table1[[#This Row],[Customer First Name]])</f>
        <v>No. 10824, Client</v>
      </c>
      <c r="F19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34" t="str">
        <f>IF(Table1[[#This Row],[Transaction Type]]="Maintenance","Non-Sales","Sales")</f>
        <v>Non-Sales</v>
      </c>
      <c r="H1934">
        <f>IF(Table1[[#This Row],[Quarter]]="q2",1,"")</f>
        <v>1</v>
      </c>
      <c r="I1934" t="str">
        <f>IF(Table1[[#This Row],[Quarter]]="q3",1,"")</f>
        <v/>
      </c>
      <c r="J1934">
        <f>IF(Table1[[#This Row],[Quarter]]="Q2",Table1[[#This Row],[Credit Amount]],"")</f>
        <v>-78.56</v>
      </c>
      <c r="K1934" t="str">
        <f>IF(Table1[[#This Row],[Quarter]]="Q3",Table1[[#This Row],[Credit Amount]],"")</f>
        <v/>
      </c>
      <c r="L1934" t="str">
        <f>IF(Table1[[#This Row],[Transaction Type]]="Upgrade",Table1[[#This Row],[Credit Amount]],IF(Table1[[#This Row],[Transaction Type]]="Activation",Table1[[#This Row],[Credit Amount]],""))</f>
        <v/>
      </c>
      <c r="M1934">
        <f>IF(Table1[[#This Row],[Transaction Type]]="Maintenance",Table1[[#This Row],[Credit Amount]],"")</f>
        <v>-78.56</v>
      </c>
      <c r="N1934">
        <v>10077</v>
      </c>
      <c r="O1934" t="s">
        <v>2489</v>
      </c>
      <c r="P1934" t="s">
        <v>2566</v>
      </c>
      <c r="Q1934" t="s">
        <v>289</v>
      </c>
      <c r="R1934">
        <v>10091</v>
      </c>
      <c r="S1934" t="s">
        <v>2489</v>
      </c>
      <c r="T1934" t="s">
        <v>2580</v>
      </c>
      <c r="U1934" t="s">
        <v>290</v>
      </c>
      <c r="V1934" t="s">
        <v>132</v>
      </c>
      <c r="W1934">
        <v>100001823</v>
      </c>
      <c r="X1934">
        <v>8005550824</v>
      </c>
      <c r="Y1934" t="s">
        <v>2595</v>
      </c>
      <c r="Z1934" t="s">
        <v>3419</v>
      </c>
      <c r="AA1934" s="13">
        <v>-78.56</v>
      </c>
      <c r="AB1934" s="14">
        <v>42507</v>
      </c>
      <c r="AC1934" t="s">
        <v>36</v>
      </c>
    </row>
    <row r="1935" spans="1:29" x14ac:dyDescent="0.25">
      <c r="A1935" t="str">
        <f>CONCATENATE("Q",ROUNDUP(MONTH(Table1[[#This Row],[Month]])/3,0))</f>
        <v>Q2</v>
      </c>
      <c r="B1935" s="14">
        <f>EOMONTH(Table1[[#This Row],[Credit Date]],-1)+1</f>
        <v>42522</v>
      </c>
      <c r="C1935" t="str">
        <f>CONCATENATE(Table1[[#This Row],[Issuer Last Name]],", ",Table1[[#This Row],[Issuer First Name]])</f>
        <v>No. 077, Employee</v>
      </c>
      <c r="D1935" t="str">
        <f>CONCATENATE(Table1[[#This Row],[Approver Last Name]],", ",Table1[[#This Row],[Approver First Name]])</f>
        <v>No. 091, Employee</v>
      </c>
      <c r="E1935" t="str">
        <f>CONCATENATE(Table1[[#This Row],[Customer Last Name]],", ",Table1[[#This Row],[Customer First Name]])</f>
        <v>No. 11013, Client</v>
      </c>
      <c r="F19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35" t="str">
        <f>IF(Table1[[#This Row],[Transaction Type]]="Maintenance","Non-Sales","Sales")</f>
        <v>Sales</v>
      </c>
      <c r="H1935">
        <f>IF(Table1[[#This Row],[Quarter]]="q2",1,"")</f>
        <v>1</v>
      </c>
      <c r="I1935" t="str">
        <f>IF(Table1[[#This Row],[Quarter]]="q3",1,"")</f>
        <v/>
      </c>
      <c r="J1935">
        <f>IF(Table1[[#This Row],[Quarter]]="Q2",Table1[[#This Row],[Credit Amount]],"")</f>
        <v>-71.11</v>
      </c>
      <c r="K1935" t="str">
        <f>IF(Table1[[#This Row],[Quarter]]="Q3",Table1[[#This Row],[Credit Amount]],"")</f>
        <v/>
      </c>
      <c r="L1935">
        <f>IF(Table1[[#This Row],[Transaction Type]]="Upgrade",Table1[[#This Row],[Credit Amount]],IF(Table1[[#This Row],[Transaction Type]]="Activation",Table1[[#This Row],[Credit Amount]],""))</f>
        <v>-71.11</v>
      </c>
      <c r="M1935" t="str">
        <f>IF(Table1[[#This Row],[Transaction Type]]="Maintenance",Table1[[#This Row],[Credit Amount]],"")</f>
        <v/>
      </c>
      <c r="N1935">
        <v>10077</v>
      </c>
      <c r="O1935" t="s">
        <v>2489</v>
      </c>
      <c r="P1935" t="s">
        <v>2566</v>
      </c>
      <c r="Q1935" t="s">
        <v>289</v>
      </c>
      <c r="R1935">
        <v>10091</v>
      </c>
      <c r="S1935" t="s">
        <v>2489</v>
      </c>
      <c r="T1935" t="s">
        <v>2580</v>
      </c>
      <c r="U1935" t="s">
        <v>290</v>
      </c>
      <c r="V1935" t="s">
        <v>132</v>
      </c>
      <c r="W1935">
        <v>100002012</v>
      </c>
      <c r="X1935">
        <v>8005551013</v>
      </c>
      <c r="Y1935" t="s">
        <v>2595</v>
      </c>
      <c r="Z1935" t="s">
        <v>3608</v>
      </c>
      <c r="AA1935" s="13">
        <v>-71.11</v>
      </c>
      <c r="AB1935" s="14">
        <v>42522</v>
      </c>
      <c r="AC1935" t="s">
        <v>35</v>
      </c>
    </row>
    <row r="1936" spans="1:29" x14ac:dyDescent="0.25">
      <c r="A1936" t="str">
        <f>CONCATENATE("Q",ROUNDUP(MONTH(Table1[[#This Row],[Month]])/3,0))</f>
        <v>Q2</v>
      </c>
      <c r="B1936" s="14">
        <f>EOMONTH(Table1[[#This Row],[Credit Date]],-1)+1</f>
        <v>42522</v>
      </c>
      <c r="C1936" t="str">
        <f>CONCATENATE(Table1[[#This Row],[Issuer Last Name]],", ",Table1[[#This Row],[Issuer First Name]])</f>
        <v>No. 077, Employee</v>
      </c>
      <c r="D1936" t="str">
        <f>CONCATENATE(Table1[[#This Row],[Approver Last Name]],", ",Table1[[#This Row],[Approver First Name]])</f>
        <v>No. 091, Employee</v>
      </c>
      <c r="E1936" t="str">
        <f>CONCATENATE(Table1[[#This Row],[Customer Last Name]],", ",Table1[[#This Row],[Customer First Name]])</f>
        <v>No. 13726, Client</v>
      </c>
      <c r="F1936" t="str">
        <f>IF(Table1[[#This Row],[Credit Amount]]&gt;-19.99,"Less than 19.99",IF(Table1[[#This Row],[Credit Amount]]=-20,"20",IF(Table1[[#This Row],[Credit Amount]]&gt;-49.98,"20.01-49.98",IF(Table1[[#This Row],[Credit Amount]]=-49.99,"49.99",IF(Table1[[#This Row],[Credit Amount]]=-50,"50",IF(Table1[[#This Row],[Credit Amount]]&lt;-50.01,"Greater than 50"))))))</f>
        <v>Less than 19.99</v>
      </c>
      <c r="G1936" t="str">
        <f>IF(Table1[[#This Row],[Transaction Type]]="Maintenance","Non-Sales","Sales")</f>
        <v>Non-Sales</v>
      </c>
      <c r="H1936">
        <f>IF(Table1[[#This Row],[Quarter]]="q2",1,"")</f>
        <v>1</v>
      </c>
      <c r="I1936" t="str">
        <f>IF(Table1[[#This Row],[Quarter]]="q3",1,"")</f>
        <v/>
      </c>
      <c r="J1936">
        <f>IF(Table1[[#This Row],[Quarter]]="Q2",Table1[[#This Row],[Credit Amount]],"")</f>
        <v>-17.98</v>
      </c>
      <c r="K1936" t="str">
        <f>IF(Table1[[#This Row],[Quarter]]="Q3",Table1[[#This Row],[Credit Amount]],"")</f>
        <v/>
      </c>
      <c r="L1936" t="str">
        <f>IF(Table1[[#This Row],[Transaction Type]]="Upgrade",Table1[[#This Row],[Credit Amount]],IF(Table1[[#This Row],[Transaction Type]]="Activation",Table1[[#This Row],[Credit Amount]],""))</f>
        <v/>
      </c>
      <c r="M1936">
        <f>IF(Table1[[#This Row],[Transaction Type]]="Maintenance",Table1[[#This Row],[Credit Amount]],"")</f>
        <v>-17.98</v>
      </c>
      <c r="N1936">
        <v>10077</v>
      </c>
      <c r="O1936" t="s">
        <v>2489</v>
      </c>
      <c r="P1936" t="s">
        <v>2566</v>
      </c>
      <c r="Q1936" t="s">
        <v>289</v>
      </c>
      <c r="R1936">
        <v>10091</v>
      </c>
      <c r="S1936" t="s">
        <v>2489</v>
      </c>
      <c r="T1936" t="s">
        <v>2580</v>
      </c>
      <c r="U1936" t="s">
        <v>290</v>
      </c>
      <c r="V1936" t="s">
        <v>132</v>
      </c>
      <c r="W1936">
        <v>100004725</v>
      </c>
      <c r="X1936">
        <v>8005553726</v>
      </c>
      <c r="Y1936" t="s">
        <v>2595</v>
      </c>
      <c r="Z1936" t="s">
        <v>6314</v>
      </c>
      <c r="AA1936" s="13">
        <v>-17.98</v>
      </c>
      <c r="AB1936" s="14">
        <v>42523</v>
      </c>
      <c r="AC1936" t="s">
        <v>36</v>
      </c>
    </row>
    <row r="1937" spans="1:29" x14ac:dyDescent="0.25">
      <c r="A1937" t="str">
        <f>CONCATENATE("Q",ROUNDUP(MONTH(Table1[[#This Row],[Month]])/3,0))</f>
        <v>Q2</v>
      </c>
      <c r="B1937" s="14">
        <f>EOMONTH(Table1[[#This Row],[Credit Date]],-1)+1</f>
        <v>42522</v>
      </c>
      <c r="C1937" t="str">
        <f>CONCATENATE(Table1[[#This Row],[Issuer Last Name]],", ",Table1[[#This Row],[Issuer First Name]])</f>
        <v>No. 077, Employee</v>
      </c>
      <c r="D1937" t="str">
        <f>CONCATENATE(Table1[[#This Row],[Approver Last Name]],", ",Table1[[#This Row],[Approver First Name]])</f>
        <v>No. 091, Employee</v>
      </c>
      <c r="E1937" t="str">
        <f>CONCATENATE(Table1[[#This Row],[Customer Last Name]],", ",Table1[[#This Row],[Customer First Name]])</f>
        <v>No. 13149, Client</v>
      </c>
      <c r="F19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37" t="str">
        <f>IF(Table1[[#This Row],[Transaction Type]]="Maintenance","Non-Sales","Sales")</f>
        <v>Non-Sales</v>
      </c>
      <c r="H1937">
        <f>IF(Table1[[#This Row],[Quarter]]="q2",1,"")</f>
        <v>1</v>
      </c>
      <c r="I1937" t="str">
        <f>IF(Table1[[#This Row],[Quarter]]="q3",1,"")</f>
        <v/>
      </c>
      <c r="J1937">
        <f>IF(Table1[[#This Row],[Quarter]]="Q2",Table1[[#This Row],[Credit Amount]],"")</f>
        <v>-99.31</v>
      </c>
      <c r="K1937" t="str">
        <f>IF(Table1[[#This Row],[Quarter]]="Q3",Table1[[#This Row],[Credit Amount]],"")</f>
        <v/>
      </c>
      <c r="L1937" t="str">
        <f>IF(Table1[[#This Row],[Transaction Type]]="Upgrade",Table1[[#This Row],[Credit Amount]],IF(Table1[[#This Row],[Transaction Type]]="Activation",Table1[[#This Row],[Credit Amount]],""))</f>
        <v/>
      </c>
      <c r="M1937">
        <f>IF(Table1[[#This Row],[Transaction Type]]="Maintenance",Table1[[#This Row],[Credit Amount]],"")</f>
        <v>-99.31</v>
      </c>
      <c r="N1937">
        <v>10077</v>
      </c>
      <c r="O1937" t="s">
        <v>2489</v>
      </c>
      <c r="P1937" t="s">
        <v>2566</v>
      </c>
      <c r="Q1937" t="s">
        <v>289</v>
      </c>
      <c r="R1937">
        <v>10091</v>
      </c>
      <c r="S1937" t="s">
        <v>2489</v>
      </c>
      <c r="T1937" t="s">
        <v>2580</v>
      </c>
      <c r="U1937" t="s">
        <v>290</v>
      </c>
      <c r="V1937" t="s">
        <v>132</v>
      </c>
      <c r="W1937">
        <v>100004148</v>
      </c>
      <c r="X1937">
        <v>8005553149</v>
      </c>
      <c r="Y1937" t="s">
        <v>2595</v>
      </c>
      <c r="Z1937" t="s">
        <v>5737</v>
      </c>
      <c r="AA1937" s="13">
        <v>-99.31</v>
      </c>
      <c r="AB1937" s="14">
        <v>42523</v>
      </c>
      <c r="AC1937" t="s">
        <v>36</v>
      </c>
    </row>
    <row r="1938" spans="1:29" x14ac:dyDescent="0.25">
      <c r="A1938" t="str">
        <f>CONCATENATE("Q",ROUNDUP(MONTH(Table1[[#This Row],[Month]])/3,0))</f>
        <v>Q2</v>
      </c>
      <c r="B1938" s="14">
        <f>EOMONTH(Table1[[#This Row],[Credit Date]],-1)+1</f>
        <v>42522</v>
      </c>
      <c r="C1938" t="str">
        <f>CONCATENATE(Table1[[#This Row],[Issuer Last Name]],", ",Table1[[#This Row],[Issuer First Name]])</f>
        <v>No. 077, Employee</v>
      </c>
      <c r="D1938" t="str">
        <f>CONCATENATE(Table1[[#This Row],[Approver Last Name]],", ",Table1[[#This Row],[Approver First Name]])</f>
        <v>No. 091, Employee</v>
      </c>
      <c r="E1938" t="str">
        <f>CONCATENATE(Table1[[#This Row],[Customer Last Name]],", ",Table1[[#This Row],[Customer First Name]])</f>
        <v>No. 12157, Client</v>
      </c>
      <c r="F1938" t="str">
        <f>IF(Table1[[#This Row],[Credit Amount]]&gt;-19.99,"Less than 19.99",IF(Table1[[#This Row],[Credit Amount]]=-20,"20",IF(Table1[[#This Row],[Credit Amount]]&gt;-49.98,"20.01-49.98",IF(Table1[[#This Row],[Credit Amount]]=-49.99,"49.99",IF(Table1[[#This Row],[Credit Amount]]=-50,"50",IF(Table1[[#This Row],[Credit Amount]]&lt;-50.01,"Greater than 50"))))))</f>
        <v>Less than 19.99</v>
      </c>
      <c r="G1938" t="str">
        <f>IF(Table1[[#This Row],[Transaction Type]]="Maintenance","Non-Sales","Sales")</f>
        <v>Non-Sales</v>
      </c>
      <c r="H1938">
        <f>IF(Table1[[#This Row],[Quarter]]="q2",1,"")</f>
        <v>1</v>
      </c>
      <c r="I1938" t="str">
        <f>IF(Table1[[#This Row],[Quarter]]="q3",1,"")</f>
        <v/>
      </c>
      <c r="J1938">
        <f>IF(Table1[[#This Row],[Quarter]]="Q2",Table1[[#This Row],[Credit Amount]],"")</f>
        <v>-15.57</v>
      </c>
      <c r="K1938" t="str">
        <f>IF(Table1[[#This Row],[Quarter]]="Q3",Table1[[#This Row],[Credit Amount]],"")</f>
        <v/>
      </c>
      <c r="L1938" t="str">
        <f>IF(Table1[[#This Row],[Transaction Type]]="Upgrade",Table1[[#This Row],[Credit Amount]],IF(Table1[[#This Row],[Transaction Type]]="Activation",Table1[[#This Row],[Credit Amount]],""))</f>
        <v/>
      </c>
      <c r="M1938">
        <f>IF(Table1[[#This Row],[Transaction Type]]="Maintenance",Table1[[#This Row],[Credit Amount]],"")</f>
        <v>-15.57</v>
      </c>
      <c r="N1938">
        <v>10077</v>
      </c>
      <c r="O1938" t="s">
        <v>2489</v>
      </c>
      <c r="P1938" t="s">
        <v>2566</v>
      </c>
      <c r="Q1938" t="s">
        <v>289</v>
      </c>
      <c r="R1938">
        <v>10091</v>
      </c>
      <c r="S1938" t="s">
        <v>2489</v>
      </c>
      <c r="T1938" t="s">
        <v>2580</v>
      </c>
      <c r="U1938" t="s">
        <v>290</v>
      </c>
      <c r="V1938" t="s">
        <v>132</v>
      </c>
      <c r="W1938">
        <v>100003156</v>
      </c>
      <c r="X1938">
        <v>8005552157</v>
      </c>
      <c r="Y1938" t="s">
        <v>2595</v>
      </c>
      <c r="Z1938" t="s">
        <v>4752</v>
      </c>
      <c r="AA1938" s="13">
        <v>-15.57</v>
      </c>
      <c r="AB1938" s="14">
        <v>42523</v>
      </c>
      <c r="AC1938" t="s">
        <v>36</v>
      </c>
    </row>
    <row r="1939" spans="1:29" x14ac:dyDescent="0.25">
      <c r="A1939" t="str">
        <f>CONCATENATE("Q",ROUNDUP(MONTH(Table1[[#This Row],[Month]])/3,0))</f>
        <v>Q2</v>
      </c>
      <c r="B1939" s="14">
        <f>EOMONTH(Table1[[#This Row],[Credit Date]],-1)+1</f>
        <v>42522</v>
      </c>
      <c r="C1939" t="str">
        <f>CONCATENATE(Table1[[#This Row],[Issuer Last Name]],", ",Table1[[#This Row],[Issuer First Name]])</f>
        <v>No. 077, Employee</v>
      </c>
      <c r="D1939" t="str">
        <f>CONCATENATE(Table1[[#This Row],[Approver Last Name]],", ",Table1[[#This Row],[Approver First Name]])</f>
        <v>No. 091, Employee</v>
      </c>
      <c r="E1939" t="str">
        <f>CONCATENATE(Table1[[#This Row],[Customer Last Name]],", ",Table1[[#This Row],[Customer First Name]])</f>
        <v>No. 10376, Client</v>
      </c>
      <c r="F19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39" t="str">
        <f>IF(Table1[[#This Row],[Transaction Type]]="Maintenance","Non-Sales","Sales")</f>
        <v>Sales</v>
      </c>
      <c r="H1939">
        <f>IF(Table1[[#This Row],[Quarter]]="q2",1,"")</f>
        <v>1</v>
      </c>
      <c r="I1939" t="str">
        <f>IF(Table1[[#This Row],[Quarter]]="q3",1,"")</f>
        <v/>
      </c>
      <c r="J1939">
        <f>IF(Table1[[#This Row],[Quarter]]="Q2",Table1[[#This Row],[Credit Amount]],"")</f>
        <v>-65.22</v>
      </c>
      <c r="K1939" t="str">
        <f>IF(Table1[[#This Row],[Quarter]]="Q3",Table1[[#This Row],[Credit Amount]],"")</f>
        <v/>
      </c>
      <c r="L1939">
        <f>IF(Table1[[#This Row],[Transaction Type]]="Upgrade",Table1[[#This Row],[Credit Amount]],IF(Table1[[#This Row],[Transaction Type]]="Activation",Table1[[#This Row],[Credit Amount]],""))</f>
        <v>-65.22</v>
      </c>
      <c r="M1939" t="str">
        <f>IF(Table1[[#This Row],[Transaction Type]]="Maintenance",Table1[[#This Row],[Credit Amount]],"")</f>
        <v/>
      </c>
      <c r="N1939">
        <v>10077</v>
      </c>
      <c r="O1939" t="s">
        <v>2489</v>
      </c>
      <c r="P1939" t="s">
        <v>2566</v>
      </c>
      <c r="Q1939" t="s">
        <v>289</v>
      </c>
      <c r="R1939">
        <v>10091</v>
      </c>
      <c r="S1939" t="s">
        <v>2489</v>
      </c>
      <c r="T1939" t="s">
        <v>2580</v>
      </c>
      <c r="U1939" t="s">
        <v>290</v>
      </c>
      <c r="V1939" t="s">
        <v>132</v>
      </c>
      <c r="W1939">
        <v>100001375</v>
      </c>
      <c r="X1939">
        <v>8005550376</v>
      </c>
      <c r="Y1939" t="s">
        <v>2595</v>
      </c>
      <c r="Z1939" t="s">
        <v>2971</v>
      </c>
      <c r="AA1939" s="13">
        <v>-65.22</v>
      </c>
      <c r="AB1939" s="14">
        <v>42524</v>
      </c>
      <c r="AC1939" t="s">
        <v>37</v>
      </c>
    </row>
    <row r="1940" spans="1:29" x14ac:dyDescent="0.25">
      <c r="A1940" t="str">
        <f>CONCATENATE("Q",ROUNDUP(MONTH(Table1[[#This Row],[Month]])/3,0))</f>
        <v>Q2</v>
      </c>
      <c r="B1940" s="14">
        <f>EOMONTH(Table1[[#This Row],[Credit Date]],-1)+1</f>
        <v>42522</v>
      </c>
      <c r="C1940" t="str">
        <f>CONCATENATE(Table1[[#This Row],[Issuer Last Name]],", ",Table1[[#This Row],[Issuer First Name]])</f>
        <v>No. 077, Employee</v>
      </c>
      <c r="D1940" t="str">
        <f>CONCATENATE(Table1[[#This Row],[Approver Last Name]],", ",Table1[[#This Row],[Approver First Name]])</f>
        <v>No. 091, Employee</v>
      </c>
      <c r="E1940" t="str">
        <f>CONCATENATE(Table1[[#This Row],[Customer Last Name]],", ",Table1[[#This Row],[Customer First Name]])</f>
        <v>No. 10473, Client</v>
      </c>
      <c r="F1940" t="str">
        <f>IF(Table1[[#This Row],[Credit Amount]]&gt;-19.99,"Less than 19.99",IF(Table1[[#This Row],[Credit Amount]]=-20,"20",IF(Table1[[#This Row],[Credit Amount]]&gt;-49.98,"20.01-49.98",IF(Table1[[#This Row],[Credit Amount]]=-49.99,"49.99",IF(Table1[[#This Row],[Credit Amount]]=-50,"50",IF(Table1[[#This Row],[Credit Amount]]&lt;-50.01,"Greater than 50"))))))</f>
        <v>20.01-49.98</v>
      </c>
      <c r="G1940" t="str">
        <f>IF(Table1[[#This Row],[Transaction Type]]="Maintenance","Non-Sales","Sales")</f>
        <v>Non-Sales</v>
      </c>
      <c r="H1940">
        <f>IF(Table1[[#This Row],[Quarter]]="q2",1,"")</f>
        <v>1</v>
      </c>
      <c r="I1940" t="str">
        <f>IF(Table1[[#This Row],[Quarter]]="q3",1,"")</f>
        <v/>
      </c>
      <c r="J1940">
        <f>IF(Table1[[#This Row],[Quarter]]="Q2",Table1[[#This Row],[Credit Amount]],"")</f>
        <v>-47.37</v>
      </c>
      <c r="K1940" t="str">
        <f>IF(Table1[[#This Row],[Quarter]]="Q3",Table1[[#This Row],[Credit Amount]],"")</f>
        <v/>
      </c>
      <c r="L1940" t="str">
        <f>IF(Table1[[#This Row],[Transaction Type]]="Upgrade",Table1[[#This Row],[Credit Amount]],IF(Table1[[#This Row],[Transaction Type]]="Activation",Table1[[#This Row],[Credit Amount]],""))</f>
        <v/>
      </c>
      <c r="M1940">
        <f>IF(Table1[[#This Row],[Transaction Type]]="Maintenance",Table1[[#This Row],[Credit Amount]],"")</f>
        <v>-47.37</v>
      </c>
      <c r="N1940">
        <v>10077</v>
      </c>
      <c r="O1940" t="s">
        <v>2489</v>
      </c>
      <c r="P1940" t="s">
        <v>2566</v>
      </c>
      <c r="Q1940" t="s">
        <v>289</v>
      </c>
      <c r="R1940">
        <v>10091</v>
      </c>
      <c r="S1940" t="s">
        <v>2489</v>
      </c>
      <c r="T1940" t="s">
        <v>2580</v>
      </c>
      <c r="U1940" t="s">
        <v>290</v>
      </c>
      <c r="V1940" t="s">
        <v>132</v>
      </c>
      <c r="W1940">
        <v>100001472</v>
      </c>
      <c r="X1940">
        <v>8005550473</v>
      </c>
      <c r="Y1940" t="s">
        <v>2595</v>
      </c>
      <c r="Z1940" t="s">
        <v>3068</v>
      </c>
      <c r="AA1940" s="13">
        <v>-47.37</v>
      </c>
      <c r="AB1940" s="14">
        <v>42532</v>
      </c>
      <c r="AC1940" t="s">
        <v>36</v>
      </c>
    </row>
    <row r="1941" spans="1:29" x14ac:dyDescent="0.25">
      <c r="A1941" t="str">
        <f>CONCATENATE("Q",ROUNDUP(MONTH(Table1[[#This Row],[Month]])/3,0))</f>
        <v>Q2</v>
      </c>
      <c r="B1941" s="14">
        <f>EOMONTH(Table1[[#This Row],[Credit Date]],-1)+1</f>
        <v>42522</v>
      </c>
      <c r="C1941" t="str">
        <f>CONCATENATE(Table1[[#This Row],[Issuer Last Name]],", ",Table1[[#This Row],[Issuer First Name]])</f>
        <v>No. 077, Employee</v>
      </c>
      <c r="D1941" t="str">
        <f>CONCATENATE(Table1[[#This Row],[Approver Last Name]],", ",Table1[[#This Row],[Approver First Name]])</f>
        <v>No. 091, Employee</v>
      </c>
      <c r="E1941" t="str">
        <f>CONCATENATE(Table1[[#This Row],[Customer Last Name]],", ",Table1[[#This Row],[Customer First Name]])</f>
        <v>No. 13554, Client</v>
      </c>
      <c r="F19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41" t="str">
        <f>IF(Table1[[#This Row],[Transaction Type]]="Maintenance","Non-Sales","Sales")</f>
        <v>Non-Sales</v>
      </c>
      <c r="H1941">
        <f>IF(Table1[[#This Row],[Quarter]]="q2",1,"")</f>
        <v>1</v>
      </c>
      <c r="I1941" t="str">
        <f>IF(Table1[[#This Row],[Quarter]]="q3",1,"")</f>
        <v/>
      </c>
      <c r="J1941">
        <f>IF(Table1[[#This Row],[Quarter]]="Q2",Table1[[#This Row],[Credit Amount]],"")</f>
        <v>-60.77</v>
      </c>
      <c r="K1941" t="str">
        <f>IF(Table1[[#This Row],[Quarter]]="Q3",Table1[[#This Row],[Credit Amount]],"")</f>
        <v/>
      </c>
      <c r="L1941" t="str">
        <f>IF(Table1[[#This Row],[Transaction Type]]="Upgrade",Table1[[#This Row],[Credit Amount]],IF(Table1[[#This Row],[Transaction Type]]="Activation",Table1[[#This Row],[Credit Amount]],""))</f>
        <v/>
      </c>
      <c r="M1941">
        <f>IF(Table1[[#This Row],[Transaction Type]]="Maintenance",Table1[[#This Row],[Credit Amount]],"")</f>
        <v>-60.77</v>
      </c>
      <c r="N1941">
        <v>10077</v>
      </c>
      <c r="O1941" t="s">
        <v>2489</v>
      </c>
      <c r="P1941" t="s">
        <v>2566</v>
      </c>
      <c r="Q1941" t="s">
        <v>289</v>
      </c>
      <c r="R1941">
        <v>10091</v>
      </c>
      <c r="S1941" t="s">
        <v>2489</v>
      </c>
      <c r="T1941" t="s">
        <v>2580</v>
      </c>
      <c r="U1941" t="s">
        <v>290</v>
      </c>
      <c r="V1941" t="s">
        <v>132</v>
      </c>
      <c r="W1941">
        <v>100004553</v>
      </c>
      <c r="X1941">
        <v>8005553554</v>
      </c>
      <c r="Y1941" t="s">
        <v>2595</v>
      </c>
      <c r="Z1941" t="s">
        <v>6142</v>
      </c>
      <c r="AA1941" s="13">
        <v>-60.77</v>
      </c>
      <c r="AB1941" s="14">
        <v>42533</v>
      </c>
      <c r="AC1941" t="s">
        <v>36</v>
      </c>
    </row>
    <row r="1942" spans="1:29" x14ac:dyDescent="0.25">
      <c r="A1942" t="str">
        <f>CONCATENATE("Q",ROUNDUP(MONTH(Table1[[#This Row],[Month]])/3,0))</f>
        <v>Q2</v>
      </c>
      <c r="B1942" s="14">
        <f>EOMONTH(Table1[[#This Row],[Credit Date]],-1)+1</f>
        <v>42522</v>
      </c>
      <c r="C1942" t="str">
        <f>CONCATENATE(Table1[[#This Row],[Issuer Last Name]],", ",Table1[[#This Row],[Issuer First Name]])</f>
        <v>No. 077, Employee</v>
      </c>
      <c r="D1942" t="str">
        <f>CONCATENATE(Table1[[#This Row],[Approver Last Name]],", ",Table1[[#This Row],[Approver First Name]])</f>
        <v>No. 091, Employee</v>
      </c>
      <c r="E1942" t="str">
        <f>CONCATENATE(Table1[[#This Row],[Customer Last Name]],", ",Table1[[#This Row],[Customer First Name]])</f>
        <v>No. 10947, Client</v>
      </c>
      <c r="F1942" t="str">
        <f>IF(Table1[[#This Row],[Credit Amount]]&gt;-19.99,"Less than 19.99",IF(Table1[[#This Row],[Credit Amount]]=-20,"20",IF(Table1[[#This Row],[Credit Amount]]&gt;-49.98,"20.01-49.98",IF(Table1[[#This Row],[Credit Amount]]=-49.99,"49.99",IF(Table1[[#This Row],[Credit Amount]]=-50,"50",IF(Table1[[#This Row],[Credit Amount]]&lt;-50.01,"Greater than 50"))))))</f>
        <v>Less than 19.99</v>
      </c>
      <c r="G1942" t="str">
        <f>IF(Table1[[#This Row],[Transaction Type]]="Maintenance","Non-Sales","Sales")</f>
        <v>Sales</v>
      </c>
      <c r="H1942">
        <f>IF(Table1[[#This Row],[Quarter]]="q2",1,"")</f>
        <v>1</v>
      </c>
      <c r="I1942" t="str">
        <f>IF(Table1[[#This Row],[Quarter]]="q3",1,"")</f>
        <v/>
      </c>
      <c r="J1942">
        <f>IF(Table1[[#This Row],[Quarter]]="Q2",Table1[[#This Row],[Credit Amount]],"")</f>
        <v>-10.33</v>
      </c>
      <c r="K1942" t="str">
        <f>IF(Table1[[#This Row],[Quarter]]="Q3",Table1[[#This Row],[Credit Amount]],"")</f>
        <v/>
      </c>
      <c r="L1942">
        <f>IF(Table1[[#This Row],[Transaction Type]]="Upgrade",Table1[[#This Row],[Credit Amount]],IF(Table1[[#This Row],[Transaction Type]]="Activation",Table1[[#This Row],[Credit Amount]],""))</f>
        <v>-10.33</v>
      </c>
      <c r="M1942" t="str">
        <f>IF(Table1[[#This Row],[Transaction Type]]="Maintenance",Table1[[#This Row],[Credit Amount]],"")</f>
        <v/>
      </c>
      <c r="N1942">
        <v>10077</v>
      </c>
      <c r="O1942" t="s">
        <v>2489</v>
      </c>
      <c r="P1942" t="s">
        <v>2566</v>
      </c>
      <c r="Q1942" t="s">
        <v>289</v>
      </c>
      <c r="R1942">
        <v>10091</v>
      </c>
      <c r="S1942" t="s">
        <v>2489</v>
      </c>
      <c r="T1942" t="s">
        <v>2580</v>
      </c>
      <c r="U1942" t="s">
        <v>290</v>
      </c>
      <c r="V1942" t="s">
        <v>132</v>
      </c>
      <c r="W1942">
        <v>100001946</v>
      </c>
      <c r="X1942">
        <v>8005550947</v>
      </c>
      <c r="Y1942" t="s">
        <v>2595</v>
      </c>
      <c r="Z1942" t="s">
        <v>3542</v>
      </c>
      <c r="AA1942" s="13">
        <v>-10.33</v>
      </c>
      <c r="AB1942" s="14">
        <v>42538</v>
      </c>
      <c r="AC1942" t="s">
        <v>35</v>
      </c>
    </row>
    <row r="1943" spans="1:29" x14ac:dyDescent="0.25">
      <c r="A1943" t="str">
        <f>CONCATENATE("Q",ROUNDUP(MONTH(Table1[[#This Row],[Month]])/3,0))</f>
        <v>Q2</v>
      </c>
      <c r="B1943" s="14">
        <f>EOMONTH(Table1[[#This Row],[Credit Date]],-1)+1</f>
        <v>42522</v>
      </c>
      <c r="C1943" t="str">
        <f>CONCATENATE(Table1[[#This Row],[Issuer Last Name]],", ",Table1[[#This Row],[Issuer First Name]])</f>
        <v>No. 077, Employee</v>
      </c>
      <c r="D1943" t="str">
        <f>CONCATENATE(Table1[[#This Row],[Approver Last Name]],", ",Table1[[#This Row],[Approver First Name]])</f>
        <v>No. 091, Employee</v>
      </c>
      <c r="E1943" t="str">
        <f>CONCATENATE(Table1[[#This Row],[Customer Last Name]],", ",Table1[[#This Row],[Customer First Name]])</f>
        <v>No. 11843, Client</v>
      </c>
      <c r="F1943" t="str">
        <f>IF(Table1[[#This Row],[Credit Amount]]&gt;-19.99,"Less than 19.99",IF(Table1[[#This Row],[Credit Amount]]=-20,"20",IF(Table1[[#This Row],[Credit Amount]]&gt;-49.98,"20.01-49.98",IF(Table1[[#This Row],[Credit Amount]]=-49.99,"49.99",IF(Table1[[#This Row],[Credit Amount]]=-50,"50",IF(Table1[[#This Row],[Credit Amount]]&lt;-50.01,"Greater than 50"))))))</f>
        <v>Less than 19.99</v>
      </c>
      <c r="G1943" t="str">
        <f>IF(Table1[[#This Row],[Transaction Type]]="Maintenance","Non-Sales","Sales")</f>
        <v>Sales</v>
      </c>
      <c r="H1943">
        <f>IF(Table1[[#This Row],[Quarter]]="q2",1,"")</f>
        <v>1</v>
      </c>
      <c r="I1943" t="str">
        <f>IF(Table1[[#This Row],[Quarter]]="q3",1,"")</f>
        <v/>
      </c>
      <c r="J1943">
        <f>IF(Table1[[#This Row],[Quarter]]="Q2",Table1[[#This Row],[Credit Amount]],"")</f>
        <v>-17.11</v>
      </c>
      <c r="K1943" t="str">
        <f>IF(Table1[[#This Row],[Quarter]]="Q3",Table1[[#This Row],[Credit Amount]],"")</f>
        <v/>
      </c>
      <c r="L1943">
        <f>IF(Table1[[#This Row],[Transaction Type]]="Upgrade",Table1[[#This Row],[Credit Amount]],IF(Table1[[#This Row],[Transaction Type]]="Activation",Table1[[#This Row],[Credit Amount]],""))</f>
        <v>-17.11</v>
      </c>
      <c r="M1943" t="str">
        <f>IF(Table1[[#This Row],[Transaction Type]]="Maintenance",Table1[[#This Row],[Credit Amount]],"")</f>
        <v/>
      </c>
      <c r="N1943">
        <v>10077</v>
      </c>
      <c r="O1943" t="s">
        <v>2489</v>
      </c>
      <c r="P1943" t="s">
        <v>2566</v>
      </c>
      <c r="Q1943" t="s">
        <v>289</v>
      </c>
      <c r="R1943">
        <v>10091</v>
      </c>
      <c r="S1943" t="s">
        <v>2489</v>
      </c>
      <c r="T1943" t="s">
        <v>2580</v>
      </c>
      <c r="U1943" t="s">
        <v>290</v>
      </c>
      <c r="V1943" t="s">
        <v>132</v>
      </c>
      <c r="W1943">
        <v>100002842</v>
      </c>
      <c r="X1943">
        <v>8005551843</v>
      </c>
      <c r="Y1943" t="s">
        <v>2595</v>
      </c>
      <c r="Z1943" t="s">
        <v>4438</v>
      </c>
      <c r="AA1943" s="13">
        <v>-17.11</v>
      </c>
      <c r="AB1943" s="14">
        <v>42543</v>
      </c>
      <c r="AC1943" t="s">
        <v>35</v>
      </c>
    </row>
    <row r="1944" spans="1:29" x14ac:dyDescent="0.25">
      <c r="A1944" t="str">
        <f>CONCATENATE("Q",ROUNDUP(MONTH(Table1[[#This Row],[Month]])/3,0))</f>
        <v>Q3</v>
      </c>
      <c r="B1944" s="14">
        <f>EOMONTH(Table1[[#This Row],[Credit Date]],-1)+1</f>
        <v>42552</v>
      </c>
      <c r="C1944" t="str">
        <f>CONCATENATE(Table1[[#This Row],[Issuer Last Name]],", ",Table1[[#This Row],[Issuer First Name]])</f>
        <v>No. 077, Employee</v>
      </c>
      <c r="D1944" t="str">
        <f>CONCATENATE(Table1[[#This Row],[Approver Last Name]],", ",Table1[[#This Row],[Approver First Name]])</f>
        <v>No. 077, Employee</v>
      </c>
      <c r="E1944" t="str">
        <f>CONCATENATE(Table1[[#This Row],[Customer Last Name]],", ",Table1[[#This Row],[Customer First Name]])</f>
        <v>No. 12060, Client</v>
      </c>
      <c r="F1944" t="str">
        <f>IF(Table1[[#This Row],[Credit Amount]]&gt;-19.99,"Less than 19.99",IF(Table1[[#This Row],[Credit Amount]]=-20,"20",IF(Table1[[#This Row],[Credit Amount]]&gt;-49.98,"20.01-49.98",IF(Table1[[#This Row],[Credit Amount]]=-49.99,"49.99",IF(Table1[[#This Row],[Credit Amount]]=-50,"50",IF(Table1[[#This Row],[Credit Amount]]&lt;-50.01,"Greater than 50"))))))</f>
        <v>20.01-49.98</v>
      </c>
      <c r="G1944" t="str">
        <f>IF(Table1[[#This Row],[Transaction Type]]="Maintenance","Non-Sales","Sales")</f>
        <v>Non-Sales</v>
      </c>
      <c r="H1944" t="str">
        <f>IF(Table1[[#This Row],[Quarter]]="q2",1,"")</f>
        <v/>
      </c>
      <c r="I1944">
        <f>IF(Table1[[#This Row],[Quarter]]="q3",1,"")</f>
        <v>1</v>
      </c>
      <c r="J1944" t="str">
        <f>IF(Table1[[#This Row],[Quarter]]="Q2",Table1[[#This Row],[Credit Amount]],"")</f>
        <v/>
      </c>
      <c r="K1944">
        <f>IF(Table1[[#This Row],[Quarter]]="Q3",Table1[[#This Row],[Credit Amount]],"")</f>
        <v>-46.81</v>
      </c>
      <c r="L1944" t="str">
        <f>IF(Table1[[#This Row],[Transaction Type]]="Upgrade",Table1[[#This Row],[Credit Amount]],IF(Table1[[#This Row],[Transaction Type]]="Activation",Table1[[#This Row],[Credit Amount]],""))</f>
        <v/>
      </c>
      <c r="M1944">
        <f>IF(Table1[[#This Row],[Transaction Type]]="Maintenance",Table1[[#This Row],[Credit Amount]],"")</f>
        <v>-46.81</v>
      </c>
      <c r="N1944">
        <v>10077</v>
      </c>
      <c r="O1944" t="s">
        <v>2489</v>
      </c>
      <c r="P1944" t="s">
        <v>2566</v>
      </c>
      <c r="Q1944" t="s">
        <v>289</v>
      </c>
      <c r="R1944">
        <v>10077</v>
      </c>
      <c r="S1944" t="s">
        <v>2489</v>
      </c>
      <c r="T1944" t="s">
        <v>2566</v>
      </c>
      <c r="U1944" t="s">
        <v>289</v>
      </c>
      <c r="V1944" t="s">
        <v>132</v>
      </c>
      <c r="W1944">
        <v>100003059</v>
      </c>
      <c r="X1944">
        <v>8005552060</v>
      </c>
      <c r="Y1944" t="s">
        <v>2595</v>
      </c>
      <c r="Z1944" t="s">
        <v>4655</v>
      </c>
      <c r="AA1944" s="13">
        <v>-46.81</v>
      </c>
      <c r="AB1944" s="14">
        <v>42554</v>
      </c>
      <c r="AC1944" t="s">
        <v>36</v>
      </c>
    </row>
    <row r="1945" spans="1:29" x14ac:dyDescent="0.25">
      <c r="A1945" t="str">
        <f>CONCATENATE("Q",ROUNDUP(MONTH(Table1[[#This Row],[Month]])/3,0))</f>
        <v>Q3</v>
      </c>
      <c r="B1945" s="14">
        <f>EOMONTH(Table1[[#This Row],[Credit Date]],-1)+1</f>
        <v>42552</v>
      </c>
      <c r="C1945" t="str">
        <f>CONCATENATE(Table1[[#This Row],[Issuer Last Name]],", ",Table1[[#This Row],[Issuer First Name]])</f>
        <v>No. 077, Employee</v>
      </c>
      <c r="D1945" t="str">
        <f>CONCATENATE(Table1[[#This Row],[Approver Last Name]],", ",Table1[[#This Row],[Approver First Name]])</f>
        <v>No. 091, Employee</v>
      </c>
      <c r="E1945" t="str">
        <f>CONCATENATE(Table1[[#This Row],[Customer Last Name]],", ",Table1[[#This Row],[Customer First Name]])</f>
        <v>No. 12430, Client</v>
      </c>
      <c r="F19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45" t="str">
        <f>IF(Table1[[#This Row],[Transaction Type]]="Maintenance","Non-Sales","Sales")</f>
        <v>Non-Sales</v>
      </c>
      <c r="H1945" t="str">
        <f>IF(Table1[[#This Row],[Quarter]]="q2",1,"")</f>
        <v/>
      </c>
      <c r="I1945">
        <f>IF(Table1[[#This Row],[Quarter]]="q3",1,"")</f>
        <v>1</v>
      </c>
      <c r="J1945" t="str">
        <f>IF(Table1[[#This Row],[Quarter]]="Q2",Table1[[#This Row],[Credit Amount]],"")</f>
        <v/>
      </c>
      <c r="K1945">
        <f>IF(Table1[[#This Row],[Quarter]]="Q3",Table1[[#This Row],[Credit Amount]],"")</f>
        <v>-94.23</v>
      </c>
      <c r="L1945" t="str">
        <f>IF(Table1[[#This Row],[Transaction Type]]="Upgrade",Table1[[#This Row],[Credit Amount]],IF(Table1[[#This Row],[Transaction Type]]="Activation",Table1[[#This Row],[Credit Amount]],""))</f>
        <v/>
      </c>
      <c r="M1945">
        <f>IF(Table1[[#This Row],[Transaction Type]]="Maintenance",Table1[[#This Row],[Credit Amount]],"")</f>
        <v>-94.23</v>
      </c>
      <c r="N1945">
        <v>10077</v>
      </c>
      <c r="O1945" t="s">
        <v>2489</v>
      </c>
      <c r="P1945" t="s">
        <v>2566</v>
      </c>
      <c r="Q1945" t="s">
        <v>289</v>
      </c>
      <c r="R1945">
        <v>10091</v>
      </c>
      <c r="S1945" t="s">
        <v>2489</v>
      </c>
      <c r="T1945" t="s">
        <v>2580</v>
      </c>
      <c r="U1945" t="s">
        <v>290</v>
      </c>
      <c r="V1945" t="s">
        <v>132</v>
      </c>
      <c r="W1945">
        <v>100003429</v>
      </c>
      <c r="X1945">
        <v>8005552430</v>
      </c>
      <c r="Y1945" t="s">
        <v>2595</v>
      </c>
      <c r="Z1945" t="s">
        <v>5025</v>
      </c>
      <c r="AA1945" s="13">
        <v>-94.23</v>
      </c>
      <c r="AB1945" s="14">
        <v>42557</v>
      </c>
      <c r="AC1945" t="s">
        <v>36</v>
      </c>
    </row>
    <row r="1946" spans="1:29" x14ac:dyDescent="0.25">
      <c r="A1946" t="str">
        <f>CONCATENATE("Q",ROUNDUP(MONTH(Table1[[#This Row],[Month]])/3,0))</f>
        <v>Q3</v>
      </c>
      <c r="B1946" s="14">
        <f>EOMONTH(Table1[[#This Row],[Credit Date]],-1)+1</f>
        <v>42552</v>
      </c>
      <c r="C1946" t="str">
        <f>CONCATENATE(Table1[[#This Row],[Issuer Last Name]],", ",Table1[[#This Row],[Issuer First Name]])</f>
        <v>No. 077, Employee</v>
      </c>
      <c r="D1946" t="str">
        <f>CONCATENATE(Table1[[#This Row],[Approver Last Name]],", ",Table1[[#This Row],[Approver First Name]])</f>
        <v>No. 077, Employee</v>
      </c>
      <c r="E1946" t="str">
        <f>CONCATENATE(Table1[[#This Row],[Customer Last Name]],", ",Table1[[#This Row],[Customer First Name]])</f>
        <v>No. 11177, Client</v>
      </c>
      <c r="F1946" t="str">
        <f>IF(Table1[[#This Row],[Credit Amount]]&gt;-19.99,"Less than 19.99",IF(Table1[[#This Row],[Credit Amount]]=-20,"20",IF(Table1[[#This Row],[Credit Amount]]&gt;-49.98,"20.01-49.98",IF(Table1[[#This Row],[Credit Amount]]=-49.99,"49.99",IF(Table1[[#This Row],[Credit Amount]]=-50,"50",IF(Table1[[#This Row],[Credit Amount]]&lt;-50.01,"Greater than 50"))))))</f>
        <v>20.01-49.98</v>
      </c>
      <c r="G1946" t="str">
        <f>IF(Table1[[#This Row],[Transaction Type]]="Maintenance","Non-Sales","Sales")</f>
        <v>Sales</v>
      </c>
      <c r="H1946" t="str">
        <f>IF(Table1[[#This Row],[Quarter]]="q2",1,"")</f>
        <v/>
      </c>
      <c r="I1946">
        <f>IF(Table1[[#This Row],[Quarter]]="q3",1,"")</f>
        <v>1</v>
      </c>
      <c r="J1946" t="str">
        <f>IF(Table1[[#This Row],[Quarter]]="Q2",Table1[[#This Row],[Credit Amount]],"")</f>
        <v/>
      </c>
      <c r="K1946">
        <f>IF(Table1[[#This Row],[Quarter]]="Q3",Table1[[#This Row],[Credit Amount]],"")</f>
        <v>-39.99</v>
      </c>
      <c r="L1946">
        <f>IF(Table1[[#This Row],[Transaction Type]]="Upgrade",Table1[[#This Row],[Credit Amount]],IF(Table1[[#This Row],[Transaction Type]]="Activation",Table1[[#This Row],[Credit Amount]],""))</f>
        <v>-39.99</v>
      </c>
      <c r="M1946" t="str">
        <f>IF(Table1[[#This Row],[Transaction Type]]="Maintenance",Table1[[#This Row],[Credit Amount]],"")</f>
        <v/>
      </c>
      <c r="N1946">
        <v>10077</v>
      </c>
      <c r="O1946" t="s">
        <v>2489</v>
      </c>
      <c r="P1946" t="s">
        <v>2566</v>
      </c>
      <c r="Q1946" t="s">
        <v>289</v>
      </c>
      <c r="R1946">
        <v>10077</v>
      </c>
      <c r="S1946" t="s">
        <v>2489</v>
      </c>
      <c r="T1946" t="s">
        <v>2566</v>
      </c>
      <c r="U1946" t="s">
        <v>289</v>
      </c>
      <c r="V1946" t="s">
        <v>132</v>
      </c>
      <c r="W1946">
        <v>100002176</v>
      </c>
      <c r="X1946">
        <v>8005551177</v>
      </c>
      <c r="Y1946" t="s">
        <v>2595</v>
      </c>
      <c r="Z1946" t="s">
        <v>3772</v>
      </c>
      <c r="AA1946" s="13">
        <v>-39.99</v>
      </c>
      <c r="AB1946" s="14">
        <v>42557</v>
      </c>
      <c r="AC1946" t="s">
        <v>35</v>
      </c>
    </row>
    <row r="1947" spans="1:29" x14ac:dyDescent="0.25">
      <c r="A1947" t="str">
        <f>CONCATENATE("Q",ROUNDUP(MONTH(Table1[[#This Row],[Month]])/3,0))</f>
        <v>Q3</v>
      </c>
      <c r="B1947" s="14">
        <f>EOMONTH(Table1[[#This Row],[Credit Date]],-1)+1</f>
        <v>42552</v>
      </c>
      <c r="C1947" t="str">
        <f>CONCATENATE(Table1[[#This Row],[Issuer Last Name]],", ",Table1[[#This Row],[Issuer First Name]])</f>
        <v>No. 077, Employee</v>
      </c>
      <c r="D1947" t="str">
        <f>CONCATENATE(Table1[[#This Row],[Approver Last Name]],", ",Table1[[#This Row],[Approver First Name]])</f>
        <v>No. 091, Employee</v>
      </c>
      <c r="E1947" t="str">
        <f>CONCATENATE(Table1[[#This Row],[Customer Last Name]],", ",Table1[[#This Row],[Customer First Name]])</f>
        <v>No. 13237, Client</v>
      </c>
      <c r="F19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47" t="str">
        <f>IF(Table1[[#This Row],[Transaction Type]]="Maintenance","Non-Sales","Sales")</f>
        <v>Non-Sales</v>
      </c>
      <c r="H1947" t="str">
        <f>IF(Table1[[#This Row],[Quarter]]="q2",1,"")</f>
        <v/>
      </c>
      <c r="I1947">
        <f>IF(Table1[[#This Row],[Quarter]]="q3",1,"")</f>
        <v>1</v>
      </c>
      <c r="J1947" t="str">
        <f>IF(Table1[[#This Row],[Quarter]]="Q2",Table1[[#This Row],[Credit Amount]],"")</f>
        <v/>
      </c>
      <c r="K1947">
        <f>IF(Table1[[#This Row],[Quarter]]="Q3",Table1[[#This Row],[Credit Amount]],"")</f>
        <v>-85.62</v>
      </c>
      <c r="L1947" t="str">
        <f>IF(Table1[[#This Row],[Transaction Type]]="Upgrade",Table1[[#This Row],[Credit Amount]],IF(Table1[[#This Row],[Transaction Type]]="Activation",Table1[[#This Row],[Credit Amount]],""))</f>
        <v/>
      </c>
      <c r="M1947">
        <f>IF(Table1[[#This Row],[Transaction Type]]="Maintenance",Table1[[#This Row],[Credit Amount]],"")</f>
        <v>-85.62</v>
      </c>
      <c r="N1947">
        <v>10077</v>
      </c>
      <c r="O1947" t="s">
        <v>2489</v>
      </c>
      <c r="P1947" t="s">
        <v>2566</v>
      </c>
      <c r="Q1947" t="s">
        <v>289</v>
      </c>
      <c r="R1947">
        <v>10091</v>
      </c>
      <c r="S1947" t="s">
        <v>2489</v>
      </c>
      <c r="T1947" t="s">
        <v>2580</v>
      </c>
      <c r="U1947" t="s">
        <v>290</v>
      </c>
      <c r="V1947" t="s">
        <v>132</v>
      </c>
      <c r="W1947">
        <v>100004236</v>
      </c>
      <c r="X1947">
        <v>8005553237</v>
      </c>
      <c r="Y1947" t="s">
        <v>2595</v>
      </c>
      <c r="Z1947" t="s">
        <v>5825</v>
      </c>
      <c r="AA1947" s="13">
        <v>-85.62</v>
      </c>
      <c r="AB1947" s="14">
        <v>42568</v>
      </c>
      <c r="AC1947" t="s">
        <v>36</v>
      </c>
    </row>
    <row r="1948" spans="1:29" x14ac:dyDescent="0.25">
      <c r="A1948" t="str">
        <f>CONCATENATE("Q",ROUNDUP(MONTH(Table1[[#This Row],[Month]])/3,0))</f>
        <v>Q3</v>
      </c>
      <c r="B1948" s="14">
        <f>EOMONTH(Table1[[#This Row],[Credit Date]],-1)+1</f>
        <v>42552</v>
      </c>
      <c r="C1948" t="str">
        <f>CONCATENATE(Table1[[#This Row],[Issuer Last Name]],", ",Table1[[#This Row],[Issuer First Name]])</f>
        <v>No. 077, Employee</v>
      </c>
      <c r="D1948" t="str">
        <f>CONCATENATE(Table1[[#This Row],[Approver Last Name]],", ",Table1[[#This Row],[Approver First Name]])</f>
        <v>No. 091, Employee</v>
      </c>
      <c r="E1948" t="str">
        <f>CONCATENATE(Table1[[#This Row],[Customer Last Name]],", ",Table1[[#This Row],[Customer First Name]])</f>
        <v>No. 13221, Client</v>
      </c>
      <c r="F19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48" t="str">
        <f>IF(Table1[[#This Row],[Transaction Type]]="Maintenance","Non-Sales","Sales")</f>
        <v>Non-Sales</v>
      </c>
      <c r="H1948" t="str">
        <f>IF(Table1[[#This Row],[Quarter]]="q2",1,"")</f>
        <v/>
      </c>
      <c r="I1948">
        <f>IF(Table1[[#This Row],[Quarter]]="q3",1,"")</f>
        <v>1</v>
      </c>
      <c r="J1948" t="str">
        <f>IF(Table1[[#This Row],[Quarter]]="Q2",Table1[[#This Row],[Credit Amount]],"")</f>
        <v/>
      </c>
      <c r="K1948">
        <f>IF(Table1[[#This Row],[Quarter]]="Q3",Table1[[#This Row],[Credit Amount]],"")</f>
        <v>-98.24</v>
      </c>
      <c r="L1948" t="str">
        <f>IF(Table1[[#This Row],[Transaction Type]]="Upgrade",Table1[[#This Row],[Credit Amount]],IF(Table1[[#This Row],[Transaction Type]]="Activation",Table1[[#This Row],[Credit Amount]],""))</f>
        <v/>
      </c>
      <c r="M1948">
        <f>IF(Table1[[#This Row],[Transaction Type]]="Maintenance",Table1[[#This Row],[Credit Amount]],"")</f>
        <v>-98.24</v>
      </c>
      <c r="N1948">
        <v>10077</v>
      </c>
      <c r="O1948" t="s">
        <v>2489</v>
      </c>
      <c r="P1948" t="s">
        <v>2566</v>
      </c>
      <c r="Q1948" t="s">
        <v>289</v>
      </c>
      <c r="R1948">
        <v>10091</v>
      </c>
      <c r="S1948" t="s">
        <v>2489</v>
      </c>
      <c r="T1948" t="s">
        <v>2580</v>
      </c>
      <c r="U1948" t="s">
        <v>290</v>
      </c>
      <c r="V1948" t="s">
        <v>132</v>
      </c>
      <c r="W1948">
        <v>100004220</v>
      </c>
      <c r="X1948">
        <v>8005553221</v>
      </c>
      <c r="Y1948" t="s">
        <v>2595</v>
      </c>
      <c r="Z1948" t="s">
        <v>5809</v>
      </c>
      <c r="AA1948" s="13">
        <v>-98.24</v>
      </c>
      <c r="AB1948" s="14">
        <v>42569</v>
      </c>
      <c r="AC1948" t="s">
        <v>36</v>
      </c>
    </row>
    <row r="1949" spans="1:29" x14ac:dyDescent="0.25">
      <c r="A1949" t="str">
        <f>CONCATENATE("Q",ROUNDUP(MONTH(Table1[[#This Row],[Month]])/3,0))</f>
        <v>Q3</v>
      </c>
      <c r="B1949" s="14">
        <f>EOMONTH(Table1[[#This Row],[Credit Date]],-1)+1</f>
        <v>42552</v>
      </c>
      <c r="C1949" t="str">
        <f>CONCATENATE(Table1[[#This Row],[Issuer Last Name]],", ",Table1[[#This Row],[Issuer First Name]])</f>
        <v>No. 077, Employee</v>
      </c>
      <c r="D1949" t="str">
        <f>CONCATENATE(Table1[[#This Row],[Approver Last Name]],", ",Table1[[#This Row],[Approver First Name]])</f>
        <v>No. 077, Employee</v>
      </c>
      <c r="E1949" t="str">
        <f>CONCATENATE(Table1[[#This Row],[Customer Last Name]],", ",Table1[[#This Row],[Customer First Name]])</f>
        <v>No. 11679, Client</v>
      </c>
      <c r="F1949" t="str">
        <f>IF(Table1[[#This Row],[Credit Amount]]&gt;-19.99,"Less than 19.99",IF(Table1[[#This Row],[Credit Amount]]=-20,"20",IF(Table1[[#This Row],[Credit Amount]]&gt;-49.98,"20.01-49.98",IF(Table1[[#This Row],[Credit Amount]]=-49.99,"49.99",IF(Table1[[#This Row],[Credit Amount]]=-50,"50",IF(Table1[[#This Row],[Credit Amount]]&lt;-50.01,"Greater than 50"))))))</f>
        <v>Less than 19.99</v>
      </c>
      <c r="G1949" t="str">
        <f>IF(Table1[[#This Row],[Transaction Type]]="Maintenance","Non-Sales","Sales")</f>
        <v>Non-Sales</v>
      </c>
      <c r="H1949" t="str">
        <f>IF(Table1[[#This Row],[Quarter]]="q2",1,"")</f>
        <v/>
      </c>
      <c r="I1949">
        <f>IF(Table1[[#This Row],[Quarter]]="q3",1,"")</f>
        <v>1</v>
      </c>
      <c r="J1949" t="str">
        <f>IF(Table1[[#This Row],[Quarter]]="Q2",Table1[[#This Row],[Credit Amount]],"")</f>
        <v/>
      </c>
      <c r="K1949">
        <f>IF(Table1[[#This Row],[Quarter]]="Q3",Table1[[#This Row],[Credit Amount]],"")</f>
        <v>-16.66</v>
      </c>
      <c r="L1949" t="str">
        <f>IF(Table1[[#This Row],[Transaction Type]]="Upgrade",Table1[[#This Row],[Credit Amount]],IF(Table1[[#This Row],[Transaction Type]]="Activation",Table1[[#This Row],[Credit Amount]],""))</f>
        <v/>
      </c>
      <c r="M1949">
        <f>IF(Table1[[#This Row],[Transaction Type]]="Maintenance",Table1[[#This Row],[Credit Amount]],"")</f>
        <v>-16.66</v>
      </c>
      <c r="N1949">
        <v>10077</v>
      </c>
      <c r="O1949" t="s">
        <v>2489</v>
      </c>
      <c r="P1949" t="s">
        <v>2566</v>
      </c>
      <c r="Q1949" t="s">
        <v>289</v>
      </c>
      <c r="R1949">
        <v>10077</v>
      </c>
      <c r="S1949" t="s">
        <v>2489</v>
      </c>
      <c r="T1949" t="s">
        <v>2566</v>
      </c>
      <c r="U1949" t="s">
        <v>289</v>
      </c>
      <c r="V1949" t="s">
        <v>132</v>
      </c>
      <c r="W1949">
        <v>100002678</v>
      </c>
      <c r="X1949">
        <v>8005551679</v>
      </c>
      <c r="Y1949" t="s">
        <v>2595</v>
      </c>
      <c r="Z1949" t="s">
        <v>4274</v>
      </c>
      <c r="AA1949" s="13">
        <v>-16.66</v>
      </c>
      <c r="AB1949" s="14">
        <v>42577</v>
      </c>
      <c r="AC1949" t="s">
        <v>36</v>
      </c>
    </row>
    <row r="1950" spans="1:29" x14ac:dyDescent="0.25">
      <c r="A1950" t="str">
        <f>CONCATENATE("Q",ROUNDUP(MONTH(Table1[[#This Row],[Month]])/3,0))</f>
        <v>Q3</v>
      </c>
      <c r="B1950" s="14">
        <f>EOMONTH(Table1[[#This Row],[Credit Date]],-1)+1</f>
        <v>42552</v>
      </c>
      <c r="C1950" t="str">
        <f>CONCATENATE(Table1[[#This Row],[Issuer Last Name]],", ",Table1[[#This Row],[Issuer First Name]])</f>
        <v>No. 077, Employee</v>
      </c>
      <c r="D1950" t="str">
        <f>CONCATENATE(Table1[[#This Row],[Approver Last Name]],", ",Table1[[#This Row],[Approver First Name]])</f>
        <v>No. 091, Employee</v>
      </c>
      <c r="E1950" t="str">
        <f>CONCATENATE(Table1[[#This Row],[Customer Last Name]],", ",Table1[[#This Row],[Customer First Name]])</f>
        <v>No. 11129, Client</v>
      </c>
      <c r="F19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50" t="str">
        <f>IF(Table1[[#This Row],[Transaction Type]]="Maintenance","Non-Sales","Sales")</f>
        <v>Non-Sales</v>
      </c>
      <c r="H1950" t="str">
        <f>IF(Table1[[#This Row],[Quarter]]="q2",1,"")</f>
        <v/>
      </c>
      <c r="I1950">
        <f>IF(Table1[[#This Row],[Quarter]]="q3",1,"")</f>
        <v>1</v>
      </c>
      <c r="J1950" t="str">
        <f>IF(Table1[[#This Row],[Quarter]]="Q2",Table1[[#This Row],[Credit Amount]],"")</f>
        <v/>
      </c>
      <c r="K1950">
        <f>IF(Table1[[#This Row],[Quarter]]="Q3",Table1[[#This Row],[Credit Amount]],"")</f>
        <v>-54.56</v>
      </c>
      <c r="L1950" t="str">
        <f>IF(Table1[[#This Row],[Transaction Type]]="Upgrade",Table1[[#This Row],[Credit Amount]],IF(Table1[[#This Row],[Transaction Type]]="Activation",Table1[[#This Row],[Credit Amount]],""))</f>
        <v/>
      </c>
      <c r="M1950">
        <f>IF(Table1[[#This Row],[Transaction Type]]="Maintenance",Table1[[#This Row],[Credit Amount]],"")</f>
        <v>-54.56</v>
      </c>
      <c r="N1950">
        <v>10077</v>
      </c>
      <c r="O1950" t="s">
        <v>2489</v>
      </c>
      <c r="P1950" t="s">
        <v>2566</v>
      </c>
      <c r="Q1950" t="s">
        <v>289</v>
      </c>
      <c r="R1950">
        <v>10091</v>
      </c>
      <c r="S1950" t="s">
        <v>2489</v>
      </c>
      <c r="T1950" t="s">
        <v>2580</v>
      </c>
      <c r="U1950" t="s">
        <v>290</v>
      </c>
      <c r="V1950" t="s">
        <v>132</v>
      </c>
      <c r="W1950">
        <v>100002128</v>
      </c>
      <c r="X1950">
        <v>8005551129</v>
      </c>
      <c r="Y1950" t="s">
        <v>2595</v>
      </c>
      <c r="Z1950" t="s">
        <v>3724</v>
      </c>
      <c r="AA1950" s="13">
        <v>-54.56</v>
      </c>
      <c r="AB1950" s="14">
        <v>42579</v>
      </c>
      <c r="AC1950" t="s">
        <v>36</v>
      </c>
    </row>
    <row r="1951" spans="1:29" x14ac:dyDescent="0.25">
      <c r="A1951" t="str">
        <f>CONCATENATE("Q",ROUNDUP(MONTH(Table1[[#This Row],[Month]])/3,0))</f>
        <v>Q3</v>
      </c>
      <c r="B1951" s="14">
        <f>EOMONTH(Table1[[#This Row],[Credit Date]],-1)+1</f>
        <v>42583</v>
      </c>
      <c r="C1951" t="str">
        <f>CONCATENATE(Table1[[#This Row],[Issuer Last Name]],", ",Table1[[#This Row],[Issuer First Name]])</f>
        <v>No. 077, Employee</v>
      </c>
      <c r="D1951" t="str">
        <f>CONCATENATE(Table1[[#This Row],[Approver Last Name]],", ",Table1[[#This Row],[Approver First Name]])</f>
        <v>No. 091, Employee</v>
      </c>
      <c r="E1951" t="str">
        <f>CONCATENATE(Table1[[#This Row],[Customer Last Name]],", ",Table1[[#This Row],[Customer First Name]])</f>
        <v>No. 10122, Client</v>
      </c>
      <c r="F19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51" t="str">
        <f>IF(Table1[[#This Row],[Transaction Type]]="Maintenance","Non-Sales","Sales")</f>
        <v>Sales</v>
      </c>
      <c r="H1951" t="str">
        <f>IF(Table1[[#This Row],[Quarter]]="q2",1,"")</f>
        <v/>
      </c>
      <c r="I1951">
        <f>IF(Table1[[#This Row],[Quarter]]="q3",1,"")</f>
        <v>1</v>
      </c>
      <c r="J1951" t="str">
        <f>IF(Table1[[#This Row],[Quarter]]="Q2",Table1[[#This Row],[Credit Amount]],"")</f>
        <v/>
      </c>
      <c r="K1951">
        <f>IF(Table1[[#This Row],[Quarter]]="Q3",Table1[[#This Row],[Credit Amount]],"")</f>
        <v>-76.06</v>
      </c>
      <c r="L1951">
        <f>IF(Table1[[#This Row],[Transaction Type]]="Upgrade",Table1[[#This Row],[Credit Amount]],IF(Table1[[#This Row],[Transaction Type]]="Activation",Table1[[#This Row],[Credit Amount]],""))</f>
        <v>-76.06</v>
      </c>
      <c r="M1951" t="str">
        <f>IF(Table1[[#This Row],[Transaction Type]]="Maintenance",Table1[[#This Row],[Credit Amount]],"")</f>
        <v/>
      </c>
      <c r="N1951">
        <v>10077</v>
      </c>
      <c r="O1951" t="s">
        <v>2489</v>
      </c>
      <c r="P1951" t="s">
        <v>2566</v>
      </c>
      <c r="Q1951" t="s">
        <v>289</v>
      </c>
      <c r="R1951">
        <v>10091</v>
      </c>
      <c r="S1951" t="s">
        <v>2489</v>
      </c>
      <c r="T1951" t="s">
        <v>2580</v>
      </c>
      <c r="U1951" t="s">
        <v>290</v>
      </c>
      <c r="V1951" t="s">
        <v>132</v>
      </c>
      <c r="W1951">
        <v>100001121</v>
      </c>
      <c r="X1951">
        <v>8005550122</v>
      </c>
      <c r="Y1951" t="s">
        <v>2595</v>
      </c>
      <c r="Z1951" t="s">
        <v>2717</v>
      </c>
      <c r="AA1951" s="13">
        <v>-76.06</v>
      </c>
      <c r="AB1951" s="14">
        <v>42589</v>
      </c>
      <c r="AC1951" t="s">
        <v>37</v>
      </c>
    </row>
    <row r="1952" spans="1:29" x14ac:dyDescent="0.25">
      <c r="A1952" t="str">
        <f>CONCATENATE("Q",ROUNDUP(MONTH(Table1[[#This Row],[Month]])/3,0))</f>
        <v>Q3</v>
      </c>
      <c r="B1952" s="14">
        <f>EOMONTH(Table1[[#This Row],[Credit Date]],-1)+1</f>
        <v>42583</v>
      </c>
      <c r="C1952" t="str">
        <f>CONCATENATE(Table1[[#This Row],[Issuer Last Name]],", ",Table1[[#This Row],[Issuer First Name]])</f>
        <v>No. 077, Employee</v>
      </c>
      <c r="D1952" t="str">
        <f>CONCATENATE(Table1[[#This Row],[Approver Last Name]],", ",Table1[[#This Row],[Approver First Name]])</f>
        <v>No. 077, Employee</v>
      </c>
      <c r="E1952" t="str">
        <f>CONCATENATE(Table1[[#This Row],[Customer Last Name]],", ",Table1[[#This Row],[Customer First Name]])</f>
        <v>No. 12084, Client</v>
      </c>
      <c r="F1952" t="str">
        <f>IF(Table1[[#This Row],[Credit Amount]]&gt;-19.99,"Less than 19.99",IF(Table1[[#This Row],[Credit Amount]]=-20,"20",IF(Table1[[#This Row],[Credit Amount]]&gt;-49.98,"20.01-49.98",IF(Table1[[#This Row],[Credit Amount]]=-49.99,"49.99",IF(Table1[[#This Row],[Credit Amount]]=-50,"50",IF(Table1[[#This Row],[Credit Amount]]&lt;-50.01,"Greater than 50"))))))</f>
        <v>Less than 19.99</v>
      </c>
      <c r="G1952" t="str">
        <f>IF(Table1[[#This Row],[Transaction Type]]="Maintenance","Non-Sales","Sales")</f>
        <v>Sales</v>
      </c>
      <c r="H1952" t="str">
        <f>IF(Table1[[#This Row],[Quarter]]="q2",1,"")</f>
        <v/>
      </c>
      <c r="I1952">
        <f>IF(Table1[[#This Row],[Quarter]]="q3",1,"")</f>
        <v>1</v>
      </c>
      <c r="J1952" t="str">
        <f>IF(Table1[[#This Row],[Quarter]]="Q2",Table1[[#This Row],[Credit Amount]],"")</f>
        <v/>
      </c>
      <c r="K1952">
        <f>IF(Table1[[#This Row],[Quarter]]="Q3",Table1[[#This Row],[Credit Amount]],"")</f>
        <v>-6.47</v>
      </c>
      <c r="L1952">
        <f>IF(Table1[[#This Row],[Transaction Type]]="Upgrade",Table1[[#This Row],[Credit Amount]],IF(Table1[[#This Row],[Transaction Type]]="Activation",Table1[[#This Row],[Credit Amount]],""))</f>
        <v>-6.47</v>
      </c>
      <c r="M1952" t="str">
        <f>IF(Table1[[#This Row],[Transaction Type]]="Maintenance",Table1[[#This Row],[Credit Amount]],"")</f>
        <v/>
      </c>
      <c r="N1952">
        <v>10077</v>
      </c>
      <c r="O1952" t="s">
        <v>2489</v>
      </c>
      <c r="P1952" t="s">
        <v>2566</v>
      </c>
      <c r="Q1952" t="s">
        <v>289</v>
      </c>
      <c r="R1952">
        <v>10077</v>
      </c>
      <c r="S1952" t="s">
        <v>2489</v>
      </c>
      <c r="T1952" t="s">
        <v>2566</v>
      </c>
      <c r="U1952" t="s">
        <v>289</v>
      </c>
      <c r="V1952" t="s">
        <v>132</v>
      </c>
      <c r="W1952">
        <v>100003083</v>
      </c>
      <c r="X1952">
        <v>8005552084</v>
      </c>
      <c r="Y1952" t="s">
        <v>2595</v>
      </c>
      <c r="Z1952" t="s">
        <v>4679</v>
      </c>
      <c r="AA1952" s="13">
        <v>-6.47</v>
      </c>
      <c r="AB1952" s="14">
        <v>42594</v>
      </c>
      <c r="AC1952" t="s">
        <v>37</v>
      </c>
    </row>
    <row r="1953" spans="1:29" x14ac:dyDescent="0.25">
      <c r="A1953" t="str">
        <f>CONCATENATE("Q",ROUNDUP(MONTH(Table1[[#This Row],[Month]])/3,0))</f>
        <v>Q3</v>
      </c>
      <c r="B1953" s="14">
        <f>EOMONTH(Table1[[#This Row],[Credit Date]],-1)+1</f>
        <v>42583</v>
      </c>
      <c r="C1953" t="str">
        <f>CONCATENATE(Table1[[#This Row],[Issuer Last Name]],", ",Table1[[#This Row],[Issuer First Name]])</f>
        <v>No. 077, Employee</v>
      </c>
      <c r="D1953" t="str">
        <f>CONCATENATE(Table1[[#This Row],[Approver Last Name]],", ",Table1[[#This Row],[Approver First Name]])</f>
        <v>No. 077, Employee</v>
      </c>
      <c r="E1953" t="str">
        <f>CONCATENATE(Table1[[#This Row],[Customer Last Name]],", ",Table1[[#This Row],[Customer First Name]])</f>
        <v>No. 13284, Client</v>
      </c>
      <c r="F1953" t="str">
        <f>IF(Table1[[#This Row],[Credit Amount]]&gt;-19.99,"Less than 19.99",IF(Table1[[#This Row],[Credit Amount]]=-20,"20",IF(Table1[[#This Row],[Credit Amount]]&gt;-49.98,"20.01-49.98",IF(Table1[[#This Row],[Credit Amount]]=-49.99,"49.99",IF(Table1[[#This Row],[Credit Amount]]=-50,"50",IF(Table1[[#This Row],[Credit Amount]]&lt;-50.01,"Greater than 50"))))))</f>
        <v>Less than 19.99</v>
      </c>
      <c r="G1953" t="str">
        <f>IF(Table1[[#This Row],[Transaction Type]]="Maintenance","Non-Sales","Sales")</f>
        <v>Non-Sales</v>
      </c>
      <c r="H1953" t="str">
        <f>IF(Table1[[#This Row],[Quarter]]="q2",1,"")</f>
        <v/>
      </c>
      <c r="I1953">
        <f>IF(Table1[[#This Row],[Quarter]]="q3",1,"")</f>
        <v>1</v>
      </c>
      <c r="J1953" t="str">
        <f>IF(Table1[[#This Row],[Quarter]]="Q2",Table1[[#This Row],[Credit Amount]],"")</f>
        <v/>
      </c>
      <c r="K1953">
        <f>IF(Table1[[#This Row],[Quarter]]="Q3",Table1[[#This Row],[Credit Amount]],"")</f>
        <v>-14.54</v>
      </c>
      <c r="L1953" t="str">
        <f>IF(Table1[[#This Row],[Transaction Type]]="Upgrade",Table1[[#This Row],[Credit Amount]],IF(Table1[[#This Row],[Transaction Type]]="Activation",Table1[[#This Row],[Credit Amount]],""))</f>
        <v/>
      </c>
      <c r="M1953">
        <f>IF(Table1[[#This Row],[Transaction Type]]="Maintenance",Table1[[#This Row],[Credit Amount]],"")</f>
        <v>-14.54</v>
      </c>
      <c r="N1953">
        <v>10077</v>
      </c>
      <c r="O1953" t="s">
        <v>2489</v>
      </c>
      <c r="P1953" t="s">
        <v>2566</v>
      </c>
      <c r="Q1953" t="s">
        <v>289</v>
      </c>
      <c r="R1953">
        <v>10077</v>
      </c>
      <c r="S1953" t="s">
        <v>2489</v>
      </c>
      <c r="T1953" t="s">
        <v>2566</v>
      </c>
      <c r="U1953" t="s">
        <v>289</v>
      </c>
      <c r="V1953" t="s">
        <v>132</v>
      </c>
      <c r="W1953">
        <v>100004283</v>
      </c>
      <c r="X1953">
        <v>8005553284</v>
      </c>
      <c r="Y1953" t="s">
        <v>2595</v>
      </c>
      <c r="Z1953" t="s">
        <v>5872</v>
      </c>
      <c r="AA1953" s="13">
        <v>-14.54</v>
      </c>
      <c r="AB1953" s="14">
        <v>42601</v>
      </c>
      <c r="AC1953" t="s">
        <v>36</v>
      </c>
    </row>
    <row r="1954" spans="1:29" x14ac:dyDescent="0.25">
      <c r="A1954" t="str">
        <f>CONCATENATE("Q",ROUNDUP(MONTH(Table1[[#This Row],[Month]])/3,0))</f>
        <v>Q3</v>
      </c>
      <c r="B1954" s="14">
        <f>EOMONTH(Table1[[#This Row],[Credit Date]],-1)+1</f>
        <v>42583</v>
      </c>
      <c r="C1954" t="str">
        <f>CONCATENATE(Table1[[#This Row],[Issuer Last Name]],", ",Table1[[#This Row],[Issuer First Name]])</f>
        <v>No. 077, Employee</v>
      </c>
      <c r="D1954" t="str">
        <f>CONCATENATE(Table1[[#This Row],[Approver Last Name]],", ",Table1[[#This Row],[Approver First Name]])</f>
        <v>No. 091, Employee</v>
      </c>
      <c r="E1954" t="str">
        <f>CONCATENATE(Table1[[#This Row],[Customer Last Name]],", ",Table1[[#This Row],[Customer First Name]])</f>
        <v>No. 12415, Client</v>
      </c>
      <c r="F19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54" t="str">
        <f>IF(Table1[[#This Row],[Transaction Type]]="Maintenance","Non-Sales","Sales")</f>
        <v>Non-Sales</v>
      </c>
      <c r="H1954" t="str">
        <f>IF(Table1[[#This Row],[Quarter]]="q2",1,"")</f>
        <v/>
      </c>
      <c r="I1954">
        <f>IF(Table1[[#This Row],[Quarter]]="q3",1,"")</f>
        <v>1</v>
      </c>
      <c r="J1954" t="str">
        <f>IF(Table1[[#This Row],[Quarter]]="Q2",Table1[[#This Row],[Credit Amount]],"")</f>
        <v/>
      </c>
      <c r="K1954">
        <f>IF(Table1[[#This Row],[Quarter]]="Q3",Table1[[#This Row],[Credit Amount]],"")</f>
        <v>-60.55</v>
      </c>
      <c r="L1954" t="str">
        <f>IF(Table1[[#This Row],[Transaction Type]]="Upgrade",Table1[[#This Row],[Credit Amount]],IF(Table1[[#This Row],[Transaction Type]]="Activation",Table1[[#This Row],[Credit Amount]],""))</f>
        <v/>
      </c>
      <c r="M1954">
        <f>IF(Table1[[#This Row],[Transaction Type]]="Maintenance",Table1[[#This Row],[Credit Amount]],"")</f>
        <v>-60.55</v>
      </c>
      <c r="N1954">
        <v>10077</v>
      </c>
      <c r="O1954" t="s">
        <v>2489</v>
      </c>
      <c r="P1954" t="s">
        <v>2566</v>
      </c>
      <c r="Q1954" t="s">
        <v>289</v>
      </c>
      <c r="R1954">
        <v>10091</v>
      </c>
      <c r="S1954" t="s">
        <v>2489</v>
      </c>
      <c r="T1954" t="s">
        <v>2580</v>
      </c>
      <c r="U1954" t="s">
        <v>290</v>
      </c>
      <c r="V1954" t="s">
        <v>132</v>
      </c>
      <c r="W1954">
        <v>100003414</v>
      </c>
      <c r="X1954">
        <v>8005552415</v>
      </c>
      <c r="Y1954" t="s">
        <v>2595</v>
      </c>
      <c r="Z1954" t="s">
        <v>5010</v>
      </c>
      <c r="AA1954" s="13">
        <v>-60.55</v>
      </c>
      <c r="AB1954" s="14">
        <v>42601</v>
      </c>
      <c r="AC1954" t="s">
        <v>36</v>
      </c>
    </row>
    <row r="1955" spans="1:29" x14ac:dyDescent="0.25">
      <c r="A1955" t="str">
        <f>CONCATENATE("Q",ROUNDUP(MONTH(Table1[[#This Row],[Month]])/3,0))</f>
        <v>Q3</v>
      </c>
      <c r="B1955" s="14">
        <f>EOMONTH(Table1[[#This Row],[Credit Date]],-1)+1</f>
        <v>42583</v>
      </c>
      <c r="C1955" t="str">
        <f>CONCATENATE(Table1[[#This Row],[Issuer Last Name]],", ",Table1[[#This Row],[Issuer First Name]])</f>
        <v>No. 077, Employee</v>
      </c>
      <c r="D1955" t="str">
        <f>CONCATENATE(Table1[[#This Row],[Approver Last Name]],", ",Table1[[#This Row],[Approver First Name]])</f>
        <v>No. 091, Employee</v>
      </c>
      <c r="E1955" t="str">
        <f>CONCATENATE(Table1[[#This Row],[Customer Last Name]],", ",Table1[[#This Row],[Customer First Name]])</f>
        <v>No. 11227, Client</v>
      </c>
      <c r="F19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55" t="str">
        <f>IF(Table1[[#This Row],[Transaction Type]]="Maintenance","Non-Sales","Sales")</f>
        <v>Non-Sales</v>
      </c>
      <c r="H1955" t="str">
        <f>IF(Table1[[#This Row],[Quarter]]="q2",1,"")</f>
        <v/>
      </c>
      <c r="I1955">
        <f>IF(Table1[[#This Row],[Quarter]]="q3",1,"")</f>
        <v>1</v>
      </c>
      <c r="J1955" t="str">
        <f>IF(Table1[[#This Row],[Quarter]]="Q2",Table1[[#This Row],[Credit Amount]],"")</f>
        <v/>
      </c>
      <c r="K1955">
        <f>IF(Table1[[#This Row],[Quarter]]="Q3",Table1[[#This Row],[Credit Amount]],"")</f>
        <v>-95.77</v>
      </c>
      <c r="L1955" t="str">
        <f>IF(Table1[[#This Row],[Transaction Type]]="Upgrade",Table1[[#This Row],[Credit Amount]],IF(Table1[[#This Row],[Transaction Type]]="Activation",Table1[[#This Row],[Credit Amount]],""))</f>
        <v/>
      </c>
      <c r="M1955">
        <f>IF(Table1[[#This Row],[Transaction Type]]="Maintenance",Table1[[#This Row],[Credit Amount]],"")</f>
        <v>-95.77</v>
      </c>
      <c r="N1955">
        <v>10077</v>
      </c>
      <c r="O1955" t="s">
        <v>2489</v>
      </c>
      <c r="P1955" t="s">
        <v>2566</v>
      </c>
      <c r="Q1955" t="s">
        <v>289</v>
      </c>
      <c r="R1955">
        <v>10091</v>
      </c>
      <c r="S1955" t="s">
        <v>2489</v>
      </c>
      <c r="T1955" t="s">
        <v>2580</v>
      </c>
      <c r="U1955" t="s">
        <v>290</v>
      </c>
      <c r="V1955" t="s">
        <v>132</v>
      </c>
      <c r="W1955">
        <v>100002226</v>
      </c>
      <c r="X1955">
        <v>8005551227</v>
      </c>
      <c r="Y1955" t="s">
        <v>2595</v>
      </c>
      <c r="Z1955" t="s">
        <v>3822</v>
      </c>
      <c r="AA1955" s="13">
        <v>-95.77</v>
      </c>
      <c r="AB1955" s="14">
        <v>42604</v>
      </c>
      <c r="AC1955" t="s">
        <v>36</v>
      </c>
    </row>
    <row r="1956" spans="1:29" x14ac:dyDescent="0.25">
      <c r="A1956" t="str">
        <f>CONCATENATE("Q",ROUNDUP(MONTH(Table1[[#This Row],[Month]])/3,0))</f>
        <v>Q3</v>
      </c>
      <c r="B1956" s="14">
        <f>EOMONTH(Table1[[#This Row],[Credit Date]],-1)+1</f>
        <v>42583</v>
      </c>
      <c r="C1956" t="str">
        <f>CONCATENATE(Table1[[#This Row],[Issuer Last Name]],", ",Table1[[#This Row],[Issuer First Name]])</f>
        <v>No. 077, Employee</v>
      </c>
      <c r="D1956" t="str">
        <f>CONCATENATE(Table1[[#This Row],[Approver Last Name]],", ",Table1[[#This Row],[Approver First Name]])</f>
        <v>No. 077, Employee</v>
      </c>
      <c r="E1956" t="str">
        <f>CONCATENATE(Table1[[#This Row],[Customer Last Name]],", ",Table1[[#This Row],[Customer First Name]])</f>
        <v>No. 13644, Client</v>
      </c>
      <c r="F1956" t="str">
        <f>IF(Table1[[#This Row],[Credit Amount]]&gt;-19.99,"Less than 19.99",IF(Table1[[#This Row],[Credit Amount]]=-20,"20",IF(Table1[[#This Row],[Credit Amount]]&gt;-49.98,"20.01-49.98",IF(Table1[[#This Row],[Credit Amount]]=-49.99,"49.99",IF(Table1[[#This Row],[Credit Amount]]=-50,"50",IF(Table1[[#This Row],[Credit Amount]]&lt;-50.01,"Greater than 50"))))))</f>
        <v>Less than 19.99</v>
      </c>
      <c r="G1956" t="str">
        <f>IF(Table1[[#This Row],[Transaction Type]]="Maintenance","Non-Sales","Sales")</f>
        <v>Non-Sales</v>
      </c>
      <c r="H1956" t="str">
        <f>IF(Table1[[#This Row],[Quarter]]="q2",1,"")</f>
        <v/>
      </c>
      <c r="I1956">
        <f>IF(Table1[[#This Row],[Quarter]]="q3",1,"")</f>
        <v>1</v>
      </c>
      <c r="J1956" t="str">
        <f>IF(Table1[[#This Row],[Quarter]]="Q2",Table1[[#This Row],[Credit Amount]],"")</f>
        <v/>
      </c>
      <c r="K1956">
        <f>IF(Table1[[#This Row],[Quarter]]="Q3",Table1[[#This Row],[Credit Amount]],"")</f>
        <v>-8.94</v>
      </c>
      <c r="L1956" t="str">
        <f>IF(Table1[[#This Row],[Transaction Type]]="Upgrade",Table1[[#This Row],[Credit Amount]],IF(Table1[[#This Row],[Transaction Type]]="Activation",Table1[[#This Row],[Credit Amount]],""))</f>
        <v/>
      </c>
      <c r="M1956">
        <f>IF(Table1[[#This Row],[Transaction Type]]="Maintenance",Table1[[#This Row],[Credit Amount]],"")</f>
        <v>-8.94</v>
      </c>
      <c r="N1956">
        <v>10077</v>
      </c>
      <c r="O1956" t="s">
        <v>2489</v>
      </c>
      <c r="P1956" t="s">
        <v>2566</v>
      </c>
      <c r="Q1956" t="s">
        <v>289</v>
      </c>
      <c r="R1956">
        <v>10077</v>
      </c>
      <c r="S1956" t="s">
        <v>2489</v>
      </c>
      <c r="T1956" t="s">
        <v>2566</v>
      </c>
      <c r="U1956" t="s">
        <v>289</v>
      </c>
      <c r="V1956" t="s">
        <v>132</v>
      </c>
      <c r="W1956">
        <v>100004643</v>
      </c>
      <c r="X1956">
        <v>8005553644</v>
      </c>
      <c r="Y1956" t="s">
        <v>2595</v>
      </c>
      <c r="Z1956" t="s">
        <v>6232</v>
      </c>
      <c r="AA1956" s="13">
        <v>-8.94</v>
      </c>
      <c r="AB1956" s="14">
        <v>42610</v>
      </c>
      <c r="AC1956" t="s">
        <v>36</v>
      </c>
    </row>
    <row r="1957" spans="1:29" x14ac:dyDescent="0.25">
      <c r="A1957" t="str">
        <f>CONCATENATE("Q",ROUNDUP(MONTH(Table1[[#This Row],[Month]])/3,0))</f>
        <v>Q3</v>
      </c>
      <c r="B1957" s="14">
        <f>EOMONTH(Table1[[#This Row],[Credit Date]],-1)+1</f>
        <v>42614</v>
      </c>
      <c r="C1957" t="str">
        <f>CONCATENATE(Table1[[#This Row],[Issuer Last Name]],", ",Table1[[#This Row],[Issuer First Name]])</f>
        <v>No. 077, Employee</v>
      </c>
      <c r="D1957" t="str">
        <f>CONCATENATE(Table1[[#This Row],[Approver Last Name]],", ",Table1[[#This Row],[Approver First Name]])</f>
        <v>No. 077, Employee</v>
      </c>
      <c r="E1957" t="str">
        <f>CONCATENATE(Table1[[#This Row],[Customer Last Name]],", ",Table1[[#This Row],[Customer First Name]])</f>
        <v>No. 14022, Client</v>
      </c>
      <c r="F1957" t="str">
        <f>IF(Table1[[#This Row],[Credit Amount]]&gt;-19.99,"Less than 19.99",IF(Table1[[#This Row],[Credit Amount]]=-20,"20",IF(Table1[[#This Row],[Credit Amount]]&gt;-49.98,"20.01-49.98",IF(Table1[[#This Row],[Credit Amount]]=-49.99,"49.99",IF(Table1[[#This Row],[Credit Amount]]=-50,"50",IF(Table1[[#This Row],[Credit Amount]]&lt;-50.01,"Greater than 50"))))))</f>
        <v>20.01-49.98</v>
      </c>
      <c r="G1957" t="str">
        <f>IF(Table1[[#This Row],[Transaction Type]]="Maintenance","Non-Sales","Sales")</f>
        <v>Sales</v>
      </c>
      <c r="H1957" t="str">
        <f>IF(Table1[[#This Row],[Quarter]]="q2",1,"")</f>
        <v/>
      </c>
      <c r="I1957">
        <f>IF(Table1[[#This Row],[Quarter]]="q3",1,"")</f>
        <v>1</v>
      </c>
      <c r="J1957" t="str">
        <f>IF(Table1[[#This Row],[Quarter]]="Q2",Table1[[#This Row],[Credit Amount]],"")</f>
        <v/>
      </c>
      <c r="K1957">
        <f>IF(Table1[[#This Row],[Quarter]]="Q3",Table1[[#This Row],[Credit Amount]],"")</f>
        <v>-26.61</v>
      </c>
      <c r="L1957">
        <f>IF(Table1[[#This Row],[Transaction Type]]="Upgrade",Table1[[#This Row],[Credit Amount]],IF(Table1[[#This Row],[Transaction Type]]="Activation",Table1[[#This Row],[Credit Amount]],""))</f>
        <v>-26.61</v>
      </c>
      <c r="M1957" t="str">
        <f>IF(Table1[[#This Row],[Transaction Type]]="Maintenance",Table1[[#This Row],[Credit Amount]],"")</f>
        <v/>
      </c>
      <c r="N1957">
        <v>10077</v>
      </c>
      <c r="O1957" t="s">
        <v>2489</v>
      </c>
      <c r="P1957" t="s">
        <v>2566</v>
      </c>
      <c r="Q1957" t="s">
        <v>289</v>
      </c>
      <c r="R1957">
        <v>10077</v>
      </c>
      <c r="S1957" t="s">
        <v>2489</v>
      </c>
      <c r="T1957" t="s">
        <v>2566</v>
      </c>
      <c r="U1957" t="s">
        <v>289</v>
      </c>
      <c r="V1957" t="s">
        <v>132</v>
      </c>
      <c r="W1957">
        <v>100005021</v>
      </c>
      <c r="X1957">
        <v>8005554022</v>
      </c>
      <c r="Y1957" t="s">
        <v>2595</v>
      </c>
      <c r="Z1957" t="s">
        <v>6610</v>
      </c>
      <c r="AA1957" s="13">
        <v>-26.61</v>
      </c>
      <c r="AB1957" s="14">
        <v>42617</v>
      </c>
      <c r="AC1957" t="s">
        <v>35</v>
      </c>
    </row>
    <row r="1958" spans="1:29" x14ac:dyDescent="0.25">
      <c r="A1958" t="str">
        <f>CONCATENATE("Q",ROUNDUP(MONTH(Table1[[#This Row],[Month]])/3,0))</f>
        <v>Q3</v>
      </c>
      <c r="B1958" s="14">
        <f>EOMONTH(Table1[[#This Row],[Credit Date]],-1)+1</f>
        <v>42614</v>
      </c>
      <c r="C1958" t="str">
        <f>CONCATENATE(Table1[[#This Row],[Issuer Last Name]],", ",Table1[[#This Row],[Issuer First Name]])</f>
        <v>No. 077, Employee</v>
      </c>
      <c r="D1958" t="str">
        <f>CONCATENATE(Table1[[#This Row],[Approver Last Name]],", ",Table1[[#This Row],[Approver First Name]])</f>
        <v>No. 077, Employee</v>
      </c>
      <c r="E1958" t="str">
        <f>CONCATENATE(Table1[[#This Row],[Customer Last Name]],", ",Table1[[#This Row],[Customer First Name]])</f>
        <v>No. 12302, Client</v>
      </c>
      <c r="F1958" t="str">
        <f>IF(Table1[[#This Row],[Credit Amount]]&gt;-19.99,"Less than 19.99",IF(Table1[[#This Row],[Credit Amount]]=-20,"20",IF(Table1[[#This Row],[Credit Amount]]&gt;-49.98,"20.01-49.98",IF(Table1[[#This Row],[Credit Amount]]=-49.99,"49.99",IF(Table1[[#This Row],[Credit Amount]]=-50,"50",IF(Table1[[#This Row],[Credit Amount]]&lt;-50.01,"Greater than 50"))))))</f>
        <v>20.01-49.98</v>
      </c>
      <c r="G1958" t="str">
        <f>IF(Table1[[#This Row],[Transaction Type]]="Maintenance","Non-Sales","Sales")</f>
        <v>Sales</v>
      </c>
      <c r="H1958" t="str">
        <f>IF(Table1[[#This Row],[Quarter]]="q2",1,"")</f>
        <v/>
      </c>
      <c r="I1958">
        <f>IF(Table1[[#This Row],[Quarter]]="q3",1,"")</f>
        <v>1</v>
      </c>
      <c r="J1958" t="str">
        <f>IF(Table1[[#This Row],[Quarter]]="Q2",Table1[[#This Row],[Credit Amount]],"")</f>
        <v/>
      </c>
      <c r="K1958">
        <f>IF(Table1[[#This Row],[Quarter]]="Q3",Table1[[#This Row],[Credit Amount]],"")</f>
        <v>-45.67</v>
      </c>
      <c r="L1958">
        <f>IF(Table1[[#This Row],[Transaction Type]]="Upgrade",Table1[[#This Row],[Credit Amount]],IF(Table1[[#This Row],[Transaction Type]]="Activation",Table1[[#This Row],[Credit Amount]],""))</f>
        <v>-45.67</v>
      </c>
      <c r="M1958" t="str">
        <f>IF(Table1[[#This Row],[Transaction Type]]="Maintenance",Table1[[#This Row],[Credit Amount]],"")</f>
        <v/>
      </c>
      <c r="N1958">
        <v>10077</v>
      </c>
      <c r="O1958" t="s">
        <v>2489</v>
      </c>
      <c r="P1958" t="s">
        <v>2566</v>
      </c>
      <c r="Q1958" t="s">
        <v>289</v>
      </c>
      <c r="R1958">
        <v>10077</v>
      </c>
      <c r="S1958" t="s">
        <v>2489</v>
      </c>
      <c r="T1958" t="s">
        <v>2566</v>
      </c>
      <c r="U1958" t="s">
        <v>289</v>
      </c>
      <c r="V1958" t="s">
        <v>132</v>
      </c>
      <c r="W1958">
        <v>100003301</v>
      </c>
      <c r="X1958">
        <v>8005552302</v>
      </c>
      <c r="Y1958" t="s">
        <v>2595</v>
      </c>
      <c r="Z1958" t="s">
        <v>4897</v>
      </c>
      <c r="AA1958" s="13">
        <v>-45.67</v>
      </c>
      <c r="AB1958" s="14">
        <v>42617</v>
      </c>
      <c r="AC1958" t="s">
        <v>35</v>
      </c>
    </row>
    <row r="1959" spans="1:29" x14ac:dyDescent="0.25">
      <c r="A1959" t="str">
        <f>CONCATENATE("Q",ROUNDUP(MONTH(Table1[[#This Row],[Month]])/3,0))</f>
        <v>Q3</v>
      </c>
      <c r="B1959" s="14">
        <f>EOMONTH(Table1[[#This Row],[Credit Date]],-1)+1</f>
        <v>42614</v>
      </c>
      <c r="C1959" t="str">
        <f>CONCATENATE(Table1[[#This Row],[Issuer Last Name]],", ",Table1[[#This Row],[Issuer First Name]])</f>
        <v>No. 077, Employee</v>
      </c>
      <c r="D1959" t="str">
        <f>CONCATENATE(Table1[[#This Row],[Approver Last Name]],", ",Table1[[#This Row],[Approver First Name]])</f>
        <v>No. 091, Employee</v>
      </c>
      <c r="E1959" t="str">
        <f>CONCATENATE(Table1[[#This Row],[Customer Last Name]],", ",Table1[[#This Row],[Customer First Name]])</f>
        <v>No. 13331, Client</v>
      </c>
      <c r="F19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59" t="str">
        <f>IF(Table1[[#This Row],[Transaction Type]]="Maintenance","Non-Sales","Sales")</f>
        <v>Sales</v>
      </c>
      <c r="H1959" t="str">
        <f>IF(Table1[[#This Row],[Quarter]]="q2",1,"")</f>
        <v/>
      </c>
      <c r="I1959">
        <f>IF(Table1[[#This Row],[Quarter]]="q3",1,"")</f>
        <v>1</v>
      </c>
      <c r="J1959" t="str">
        <f>IF(Table1[[#This Row],[Quarter]]="Q2",Table1[[#This Row],[Credit Amount]],"")</f>
        <v/>
      </c>
      <c r="K1959">
        <f>IF(Table1[[#This Row],[Quarter]]="Q3",Table1[[#This Row],[Credit Amount]],"")</f>
        <v>-71.67</v>
      </c>
      <c r="L1959">
        <f>IF(Table1[[#This Row],[Transaction Type]]="Upgrade",Table1[[#This Row],[Credit Amount]],IF(Table1[[#This Row],[Transaction Type]]="Activation",Table1[[#This Row],[Credit Amount]],""))</f>
        <v>-71.67</v>
      </c>
      <c r="M1959" t="str">
        <f>IF(Table1[[#This Row],[Transaction Type]]="Maintenance",Table1[[#This Row],[Credit Amount]],"")</f>
        <v/>
      </c>
      <c r="N1959">
        <v>10077</v>
      </c>
      <c r="O1959" t="s">
        <v>2489</v>
      </c>
      <c r="P1959" t="s">
        <v>2566</v>
      </c>
      <c r="Q1959" t="s">
        <v>289</v>
      </c>
      <c r="R1959">
        <v>10091</v>
      </c>
      <c r="S1959" t="s">
        <v>2489</v>
      </c>
      <c r="T1959" t="s">
        <v>2580</v>
      </c>
      <c r="U1959" t="s">
        <v>290</v>
      </c>
      <c r="V1959" t="s">
        <v>132</v>
      </c>
      <c r="W1959">
        <v>100004330</v>
      </c>
      <c r="X1959">
        <v>8005553331</v>
      </c>
      <c r="Y1959" t="s">
        <v>2595</v>
      </c>
      <c r="Z1959" t="s">
        <v>5919</v>
      </c>
      <c r="AA1959" s="13">
        <v>-71.67</v>
      </c>
      <c r="AB1959" s="14">
        <v>42619</v>
      </c>
      <c r="AC1959" t="s">
        <v>35</v>
      </c>
    </row>
    <row r="1960" spans="1:29" x14ac:dyDescent="0.25">
      <c r="A1960" t="str">
        <f>CONCATENATE("Q",ROUNDUP(MONTH(Table1[[#This Row],[Month]])/3,0))</f>
        <v>Q3</v>
      </c>
      <c r="B1960" s="14">
        <f>EOMONTH(Table1[[#This Row],[Credit Date]],-1)+1</f>
        <v>42614</v>
      </c>
      <c r="C1960" t="str">
        <f>CONCATENATE(Table1[[#This Row],[Issuer Last Name]],", ",Table1[[#This Row],[Issuer First Name]])</f>
        <v>No. 077, Employee</v>
      </c>
      <c r="D1960" t="str">
        <f>CONCATENATE(Table1[[#This Row],[Approver Last Name]],", ",Table1[[#This Row],[Approver First Name]])</f>
        <v>No. 077, Employee</v>
      </c>
      <c r="E1960" t="str">
        <f>CONCATENATE(Table1[[#This Row],[Customer Last Name]],", ",Table1[[#This Row],[Customer First Name]])</f>
        <v>No. 11716, Client</v>
      </c>
      <c r="F1960" t="str">
        <f>IF(Table1[[#This Row],[Credit Amount]]&gt;-19.99,"Less than 19.99",IF(Table1[[#This Row],[Credit Amount]]=-20,"20",IF(Table1[[#This Row],[Credit Amount]]&gt;-49.98,"20.01-49.98",IF(Table1[[#This Row],[Credit Amount]]=-49.99,"49.99",IF(Table1[[#This Row],[Credit Amount]]=-50,"50",IF(Table1[[#This Row],[Credit Amount]]&lt;-50.01,"Greater than 50"))))))</f>
        <v>20.01-49.98</v>
      </c>
      <c r="G1960" t="str">
        <f>IF(Table1[[#This Row],[Transaction Type]]="Maintenance","Non-Sales","Sales")</f>
        <v>Non-Sales</v>
      </c>
      <c r="H1960" t="str">
        <f>IF(Table1[[#This Row],[Quarter]]="q2",1,"")</f>
        <v/>
      </c>
      <c r="I1960">
        <f>IF(Table1[[#This Row],[Quarter]]="q3",1,"")</f>
        <v>1</v>
      </c>
      <c r="J1960" t="str">
        <f>IF(Table1[[#This Row],[Quarter]]="Q2",Table1[[#This Row],[Credit Amount]],"")</f>
        <v/>
      </c>
      <c r="K1960">
        <f>IF(Table1[[#This Row],[Quarter]]="Q3",Table1[[#This Row],[Credit Amount]],"")</f>
        <v>-30.64</v>
      </c>
      <c r="L1960" t="str">
        <f>IF(Table1[[#This Row],[Transaction Type]]="Upgrade",Table1[[#This Row],[Credit Amount]],IF(Table1[[#This Row],[Transaction Type]]="Activation",Table1[[#This Row],[Credit Amount]],""))</f>
        <v/>
      </c>
      <c r="M1960">
        <f>IF(Table1[[#This Row],[Transaction Type]]="Maintenance",Table1[[#This Row],[Credit Amount]],"")</f>
        <v>-30.64</v>
      </c>
      <c r="N1960">
        <v>10077</v>
      </c>
      <c r="O1960" t="s">
        <v>2489</v>
      </c>
      <c r="P1960" t="s">
        <v>2566</v>
      </c>
      <c r="Q1960" t="s">
        <v>289</v>
      </c>
      <c r="R1960">
        <v>10077</v>
      </c>
      <c r="S1960" t="s">
        <v>2489</v>
      </c>
      <c r="T1960" t="s">
        <v>2566</v>
      </c>
      <c r="U1960" t="s">
        <v>289</v>
      </c>
      <c r="V1960" t="s">
        <v>132</v>
      </c>
      <c r="W1960">
        <v>100002715</v>
      </c>
      <c r="X1960">
        <v>8005551716</v>
      </c>
      <c r="Y1960" t="s">
        <v>2595</v>
      </c>
      <c r="Z1960" t="s">
        <v>4311</v>
      </c>
      <c r="AA1960" s="13">
        <v>-30.64</v>
      </c>
      <c r="AB1960" s="14">
        <v>42620</v>
      </c>
      <c r="AC1960" t="s">
        <v>36</v>
      </c>
    </row>
    <row r="1961" spans="1:29" x14ac:dyDescent="0.25">
      <c r="A1961" t="str">
        <f>CONCATENATE("Q",ROUNDUP(MONTH(Table1[[#This Row],[Month]])/3,0))</f>
        <v>Q3</v>
      </c>
      <c r="B1961" s="14">
        <f>EOMONTH(Table1[[#This Row],[Credit Date]],-1)+1</f>
        <v>42614</v>
      </c>
      <c r="C1961" t="str">
        <f>CONCATENATE(Table1[[#This Row],[Issuer Last Name]],", ",Table1[[#This Row],[Issuer First Name]])</f>
        <v>No. 077, Employee</v>
      </c>
      <c r="D1961" t="str">
        <f>CONCATENATE(Table1[[#This Row],[Approver Last Name]],", ",Table1[[#This Row],[Approver First Name]])</f>
        <v>No. 077, Employee</v>
      </c>
      <c r="E1961" t="str">
        <f>CONCATENATE(Table1[[#This Row],[Customer Last Name]],", ",Table1[[#This Row],[Customer First Name]])</f>
        <v>No. 12722, Client</v>
      </c>
      <c r="F1961" t="str">
        <f>IF(Table1[[#This Row],[Credit Amount]]&gt;-19.99,"Less than 19.99",IF(Table1[[#This Row],[Credit Amount]]=-20,"20",IF(Table1[[#This Row],[Credit Amount]]&gt;-49.98,"20.01-49.98",IF(Table1[[#This Row],[Credit Amount]]=-49.99,"49.99",IF(Table1[[#This Row],[Credit Amount]]=-50,"50",IF(Table1[[#This Row],[Credit Amount]]&lt;-50.01,"Greater than 50"))))))</f>
        <v>Less than 19.99</v>
      </c>
      <c r="G1961" t="str">
        <f>IF(Table1[[#This Row],[Transaction Type]]="Maintenance","Non-Sales","Sales")</f>
        <v>Non-Sales</v>
      </c>
      <c r="H1961" t="str">
        <f>IF(Table1[[#This Row],[Quarter]]="q2",1,"")</f>
        <v/>
      </c>
      <c r="I1961">
        <f>IF(Table1[[#This Row],[Quarter]]="q3",1,"")</f>
        <v>1</v>
      </c>
      <c r="J1961" t="str">
        <f>IF(Table1[[#This Row],[Quarter]]="Q2",Table1[[#This Row],[Credit Amount]],"")</f>
        <v/>
      </c>
      <c r="K1961">
        <f>IF(Table1[[#This Row],[Quarter]]="Q3",Table1[[#This Row],[Credit Amount]],"")</f>
        <v>-12.45</v>
      </c>
      <c r="L1961" t="str">
        <f>IF(Table1[[#This Row],[Transaction Type]]="Upgrade",Table1[[#This Row],[Credit Amount]],IF(Table1[[#This Row],[Transaction Type]]="Activation",Table1[[#This Row],[Credit Amount]],""))</f>
        <v/>
      </c>
      <c r="M1961">
        <f>IF(Table1[[#This Row],[Transaction Type]]="Maintenance",Table1[[#This Row],[Credit Amount]],"")</f>
        <v>-12.45</v>
      </c>
      <c r="N1961">
        <v>10077</v>
      </c>
      <c r="O1961" t="s">
        <v>2489</v>
      </c>
      <c r="P1961" t="s">
        <v>2566</v>
      </c>
      <c r="Q1961" t="s">
        <v>289</v>
      </c>
      <c r="R1961">
        <v>10077</v>
      </c>
      <c r="S1961" t="s">
        <v>2489</v>
      </c>
      <c r="T1961" t="s">
        <v>2566</v>
      </c>
      <c r="U1961" t="s">
        <v>289</v>
      </c>
      <c r="V1961" t="s">
        <v>132</v>
      </c>
      <c r="W1961">
        <v>100003721</v>
      </c>
      <c r="X1961">
        <v>8005552722</v>
      </c>
      <c r="Y1961" t="s">
        <v>2595</v>
      </c>
      <c r="Z1961" t="s">
        <v>5315</v>
      </c>
      <c r="AA1961" s="13">
        <v>-12.45</v>
      </c>
      <c r="AB1961" s="14">
        <v>42621</v>
      </c>
      <c r="AC1961" t="s">
        <v>36</v>
      </c>
    </row>
    <row r="1962" spans="1:29" x14ac:dyDescent="0.25">
      <c r="A1962" t="str">
        <f>CONCATENATE("Q",ROUNDUP(MONTH(Table1[[#This Row],[Month]])/3,0))</f>
        <v>Q3</v>
      </c>
      <c r="B1962" s="14">
        <f>EOMONTH(Table1[[#This Row],[Credit Date]],-1)+1</f>
        <v>42614</v>
      </c>
      <c r="C1962" t="str">
        <f>CONCATENATE(Table1[[#This Row],[Issuer Last Name]],", ",Table1[[#This Row],[Issuer First Name]])</f>
        <v>No. 077, Employee</v>
      </c>
      <c r="D1962" t="str">
        <f>CONCATENATE(Table1[[#This Row],[Approver Last Name]],", ",Table1[[#This Row],[Approver First Name]])</f>
        <v>No. 091, Employee</v>
      </c>
      <c r="E1962" t="str">
        <f>CONCATENATE(Table1[[#This Row],[Customer Last Name]],", ",Table1[[#This Row],[Customer First Name]])</f>
        <v>No. 11343, Client</v>
      </c>
      <c r="F19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2" t="str">
        <f>IF(Table1[[#This Row],[Transaction Type]]="Maintenance","Non-Sales","Sales")</f>
        <v>Non-Sales</v>
      </c>
      <c r="H1962" t="str">
        <f>IF(Table1[[#This Row],[Quarter]]="q2",1,"")</f>
        <v/>
      </c>
      <c r="I1962">
        <f>IF(Table1[[#This Row],[Quarter]]="q3",1,"")</f>
        <v>1</v>
      </c>
      <c r="J1962" t="str">
        <f>IF(Table1[[#This Row],[Quarter]]="Q2",Table1[[#This Row],[Credit Amount]],"")</f>
        <v/>
      </c>
      <c r="K1962">
        <f>IF(Table1[[#This Row],[Quarter]]="Q3",Table1[[#This Row],[Credit Amount]],"")</f>
        <v>-54.14</v>
      </c>
      <c r="L1962" t="str">
        <f>IF(Table1[[#This Row],[Transaction Type]]="Upgrade",Table1[[#This Row],[Credit Amount]],IF(Table1[[#This Row],[Transaction Type]]="Activation",Table1[[#This Row],[Credit Amount]],""))</f>
        <v/>
      </c>
      <c r="M1962">
        <f>IF(Table1[[#This Row],[Transaction Type]]="Maintenance",Table1[[#This Row],[Credit Amount]],"")</f>
        <v>-54.14</v>
      </c>
      <c r="N1962">
        <v>10077</v>
      </c>
      <c r="O1962" t="s">
        <v>2489</v>
      </c>
      <c r="P1962" t="s">
        <v>2566</v>
      </c>
      <c r="Q1962" t="s">
        <v>289</v>
      </c>
      <c r="R1962">
        <v>10091</v>
      </c>
      <c r="S1962" t="s">
        <v>2489</v>
      </c>
      <c r="T1962" t="s">
        <v>2580</v>
      </c>
      <c r="U1962" t="s">
        <v>290</v>
      </c>
      <c r="V1962" t="s">
        <v>132</v>
      </c>
      <c r="W1962">
        <v>100002342</v>
      </c>
      <c r="X1962">
        <v>8005551343</v>
      </c>
      <c r="Y1962" t="s">
        <v>2595</v>
      </c>
      <c r="Z1962" t="s">
        <v>3938</v>
      </c>
      <c r="AA1962" s="13">
        <v>-54.14</v>
      </c>
      <c r="AB1962" s="14">
        <v>42629</v>
      </c>
      <c r="AC1962" t="s">
        <v>36</v>
      </c>
    </row>
    <row r="1963" spans="1:29" x14ac:dyDescent="0.25">
      <c r="A1963" t="str">
        <f>CONCATENATE("Q",ROUNDUP(MONTH(Table1[[#This Row],[Month]])/3,0))</f>
        <v>Q3</v>
      </c>
      <c r="B1963" s="14">
        <f>EOMONTH(Table1[[#This Row],[Credit Date]],-1)+1</f>
        <v>42614</v>
      </c>
      <c r="C1963" t="str">
        <f>CONCATENATE(Table1[[#This Row],[Issuer Last Name]],", ",Table1[[#This Row],[Issuer First Name]])</f>
        <v>No. 077, Employee</v>
      </c>
      <c r="D1963" t="str">
        <f>CONCATENATE(Table1[[#This Row],[Approver Last Name]],", ",Table1[[#This Row],[Approver First Name]])</f>
        <v>No. 091, Employee</v>
      </c>
      <c r="E1963" t="str">
        <f>CONCATENATE(Table1[[#This Row],[Customer Last Name]],", ",Table1[[#This Row],[Customer First Name]])</f>
        <v>No. 11903, Client</v>
      </c>
      <c r="F19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3" t="str">
        <f>IF(Table1[[#This Row],[Transaction Type]]="Maintenance","Non-Sales","Sales")</f>
        <v>Non-Sales</v>
      </c>
      <c r="H1963" t="str">
        <f>IF(Table1[[#This Row],[Quarter]]="q2",1,"")</f>
        <v/>
      </c>
      <c r="I1963">
        <f>IF(Table1[[#This Row],[Quarter]]="q3",1,"")</f>
        <v>1</v>
      </c>
      <c r="J1963" t="str">
        <f>IF(Table1[[#This Row],[Quarter]]="Q2",Table1[[#This Row],[Credit Amount]],"")</f>
        <v/>
      </c>
      <c r="K1963">
        <f>IF(Table1[[#This Row],[Quarter]]="Q3",Table1[[#This Row],[Credit Amount]],"")</f>
        <v>-89.73</v>
      </c>
      <c r="L1963" t="str">
        <f>IF(Table1[[#This Row],[Transaction Type]]="Upgrade",Table1[[#This Row],[Credit Amount]],IF(Table1[[#This Row],[Transaction Type]]="Activation",Table1[[#This Row],[Credit Amount]],""))</f>
        <v/>
      </c>
      <c r="M1963">
        <f>IF(Table1[[#This Row],[Transaction Type]]="Maintenance",Table1[[#This Row],[Credit Amount]],"")</f>
        <v>-89.73</v>
      </c>
      <c r="N1963">
        <v>10077</v>
      </c>
      <c r="O1963" t="s">
        <v>2489</v>
      </c>
      <c r="P1963" t="s">
        <v>2566</v>
      </c>
      <c r="Q1963" t="s">
        <v>289</v>
      </c>
      <c r="R1963">
        <v>10091</v>
      </c>
      <c r="S1963" t="s">
        <v>2489</v>
      </c>
      <c r="T1963" t="s">
        <v>2580</v>
      </c>
      <c r="U1963" t="s">
        <v>290</v>
      </c>
      <c r="V1963" t="s">
        <v>132</v>
      </c>
      <c r="W1963">
        <v>100002902</v>
      </c>
      <c r="X1963">
        <v>8005551903</v>
      </c>
      <c r="Y1963" t="s">
        <v>2595</v>
      </c>
      <c r="Z1963" t="s">
        <v>4498</v>
      </c>
      <c r="AA1963" s="13">
        <v>-89.73</v>
      </c>
      <c r="AB1963" s="14">
        <v>42629</v>
      </c>
      <c r="AC1963" t="s">
        <v>36</v>
      </c>
    </row>
    <row r="1964" spans="1:29" x14ac:dyDescent="0.25">
      <c r="A1964" t="str">
        <f>CONCATENATE("Q",ROUNDUP(MONTH(Table1[[#This Row],[Month]])/3,0))</f>
        <v>Q3</v>
      </c>
      <c r="B1964" s="14">
        <f>EOMONTH(Table1[[#This Row],[Credit Date]],-1)+1</f>
        <v>42614</v>
      </c>
      <c r="C1964" t="str">
        <f>CONCATENATE(Table1[[#This Row],[Issuer Last Name]],", ",Table1[[#This Row],[Issuer First Name]])</f>
        <v>No. 077, Employee</v>
      </c>
      <c r="D1964" t="str">
        <f>CONCATENATE(Table1[[#This Row],[Approver Last Name]],", ",Table1[[#This Row],[Approver First Name]])</f>
        <v>No. 091, Employee</v>
      </c>
      <c r="E1964" t="str">
        <f>CONCATENATE(Table1[[#This Row],[Customer Last Name]],", ",Table1[[#This Row],[Customer First Name]])</f>
        <v>No. 13758, Client</v>
      </c>
      <c r="F19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4" t="str">
        <f>IF(Table1[[#This Row],[Transaction Type]]="Maintenance","Non-Sales","Sales")</f>
        <v>Sales</v>
      </c>
      <c r="H1964" t="str">
        <f>IF(Table1[[#This Row],[Quarter]]="q2",1,"")</f>
        <v/>
      </c>
      <c r="I1964">
        <f>IF(Table1[[#This Row],[Quarter]]="q3",1,"")</f>
        <v>1</v>
      </c>
      <c r="J1964" t="str">
        <f>IF(Table1[[#This Row],[Quarter]]="Q2",Table1[[#This Row],[Credit Amount]],"")</f>
        <v/>
      </c>
      <c r="K1964">
        <f>IF(Table1[[#This Row],[Quarter]]="Q3",Table1[[#This Row],[Credit Amount]],"")</f>
        <v>-82.44</v>
      </c>
      <c r="L1964">
        <f>IF(Table1[[#This Row],[Transaction Type]]="Upgrade",Table1[[#This Row],[Credit Amount]],IF(Table1[[#This Row],[Transaction Type]]="Activation",Table1[[#This Row],[Credit Amount]],""))</f>
        <v>-82.44</v>
      </c>
      <c r="M1964" t="str">
        <f>IF(Table1[[#This Row],[Transaction Type]]="Maintenance",Table1[[#This Row],[Credit Amount]],"")</f>
        <v/>
      </c>
      <c r="N1964">
        <v>10077</v>
      </c>
      <c r="O1964" t="s">
        <v>2489</v>
      </c>
      <c r="P1964" t="s">
        <v>2566</v>
      </c>
      <c r="Q1964" t="s">
        <v>289</v>
      </c>
      <c r="R1964">
        <v>10091</v>
      </c>
      <c r="S1964" t="s">
        <v>2489</v>
      </c>
      <c r="T1964" t="s">
        <v>2580</v>
      </c>
      <c r="U1964" t="s">
        <v>290</v>
      </c>
      <c r="V1964" t="s">
        <v>132</v>
      </c>
      <c r="W1964">
        <v>100004757</v>
      </c>
      <c r="X1964">
        <v>8005553758</v>
      </c>
      <c r="Y1964" t="s">
        <v>2595</v>
      </c>
      <c r="Z1964" t="s">
        <v>6346</v>
      </c>
      <c r="AA1964" s="13">
        <v>-82.44</v>
      </c>
      <c r="AB1964" s="14">
        <v>42640</v>
      </c>
      <c r="AC1964" t="s">
        <v>37</v>
      </c>
    </row>
    <row r="1965" spans="1:29" x14ac:dyDescent="0.25">
      <c r="A1965" t="str">
        <f>CONCATENATE("Q",ROUNDUP(MONTH(Table1[[#This Row],[Month]])/3,0))</f>
        <v>Q3</v>
      </c>
      <c r="B1965" s="14">
        <f>EOMONTH(Table1[[#This Row],[Credit Date]],-1)+1</f>
        <v>42614</v>
      </c>
      <c r="C1965" t="str">
        <f>CONCATENATE(Table1[[#This Row],[Issuer Last Name]],", ",Table1[[#This Row],[Issuer First Name]])</f>
        <v>No. 077, Employee</v>
      </c>
      <c r="D1965" t="str">
        <f>CONCATENATE(Table1[[#This Row],[Approver Last Name]],", ",Table1[[#This Row],[Approver First Name]])</f>
        <v>No. 091, Employee</v>
      </c>
      <c r="E1965" t="str">
        <f>CONCATENATE(Table1[[#This Row],[Customer Last Name]],", ",Table1[[#This Row],[Customer First Name]])</f>
        <v>No. 13038, Client</v>
      </c>
      <c r="F19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5" t="str">
        <f>IF(Table1[[#This Row],[Transaction Type]]="Maintenance","Non-Sales","Sales")</f>
        <v>Sales</v>
      </c>
      <c r="H1965" t="str">
        <f>IF(Table1[[#This Row],[Quarter]]="q2",1,"")</f>
        <v/>
      </c>
      <c r="I1965">
        <f>IF(Table1[[#This Row],[Quarter]]="q3",1,"")</f>
        <v>1</v>
      </c>
      <c r="J1965" t="str">
        <f>IF(Table1[[#This Row],[Quarter]]="Q2",Table1[[#This Row],[Credit Amount]],"")</f>
        <v/>
      </c>
      <c r="K1965">
        <f>IF(Table1[[#This Row],[Quarter]]="Q3",Table1[[#This Row],[Credit Amount]],"")</f>
        <v>-58.65</v>
      </c>
      <c r="L1965">
        <f>IF(Table1[[#This Row],[Transaction Type]]="Upgrade",Table1[[#This Row],[Credit Amount]],IF(Table1[[#This Row],[Transaction Type]]="Activation",Table1[[#This Row],[Credit Amount]],""))</f>
        <v>-58.65</v>
      </c>
      <c r="M1965" t="str">
        <f>IF(Table1[[#This Row],[Transaction Type]]="Maintenance",Table1[[#This Row],[Credit Amount]],"")</f>
        <v/>
      </c>
      <c r="N1965">
        <v>10077</v>
      </c>
      <c r="O1965" t="s">
        <v>2489</v>
      </c>
      <c r="P1965" t="s">
        <v>2566</v>
      </c>
      <c r="Q1965" t="s">
        <v>289</v>
      </c>
      <c r="R1965">
        <v>10091</v>
      </c>
      <c r="S1965" t="s">
        <v>2489</v>
      </c>
      <c r="T1965" t="s">
        <v>2580</v>
      </c>
      <c r="U1965" t="s">
        <v>290</v>
      </c>
      <c r="V1965" t="s">
        <v>132</v>
      </c>
      <c r="W1965">
        <v>100004037</v>
      </c>
      <c r="X1965">
        <v>8005553038</v>
      </c>
      <c r="Y1965" t="s">
        <v>2595</v>
      </c>
      <c r="Z1965" t="s">
        <v>5626</v>
      </c>
      <c r="AA1965" s="13">
        <v>-58.65</v>
      </c>
      <c r="AB1965" s="14">
        <v>42641</v>
      </c>
      <c r="AC1965" t="s">
        <v>35</v>
      </c>
    </row>
    <row r="1966" spans="1:29" x14ac:dyDescent="0.25">
      <c r="A1966" t="str">
        <f>CONCATENATE("Q",ROUNDUP(MONTH(Table1[[#This Row],[Month]])/3,0))</f>
        <v>Q2</v>
      </c>
      <c r="B1966" s="14">
        <f>EOMONTH(Table1[[#This Row],[Credit Date]],-1)+1</f>
        <v>42461</v>
      </c>
      <c r="C1966" t="str">
        <f>CONCATENATE(Table1[[#This Row],[Issuer Last Name]],", ",Table1[[#This Row],[Issuer First Name]])</f>
        <v>No. 014, Employee</v>
      </c>
      <c r="D1966" t="str">
        <f>CONCATENATE(Table1[[#This Row],[Approver Last Name]],", ",Table1[[#This Row],[Approver First Name]])</f>
        <v>No. 091, Employee</v>
      </c>
      <c r="E1966" t="str">
        <f>CONCATENATE(Table1[[#This Row],[Customer Last Name]],", ",Table1[[#This Row],[Customer First Name]])</f>
        <v>No. 10905, Client</v>
      </c>
      <c r="F19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6" t="str">
        <f>IF(Table1[[#This Row],[Transaction Type]]="Maintenance","Non-Sales","Sales")</f>
        <v>Sales</v>
      </c>
      <c r="H1966">
        <f>IF(Table1[[#This Row],[Quarter]]="q2",1,"")</f>
        <v>1</v>
      </c>
      <c r="I1966" t="str">
        <f>IF(Table1[[#This Row],[Quarter]]="q3",1,"")</f>
        <v/>
      </c>
      <c r="J1966">
        <f>IF(Table1[[#This Row],[Quarter]]="Q2",Table1[[#This Row],[Credit Amount]],"")</f>
        <v>-77.290000000000006</v>
      </c>
      <c r="K1966" t="str">
        <f>IF(Table1[[#This Row],[Quarter]]="Q3",Table1[[#This Row],[Credit Amount]],"")</f>
        <v/>
      </c>
      <c r="L1966">
        <f>IF(Table1[[#This Row],[Transaction Type]]="Upgrade",Table1[[#This Row],[Credit Amount]],IF(Table1[[#This Row],[Transaction Type]]="Activation",Table1[[#This Row],[Credit Amount]],""))</f>
        <v>-77.290000000000006</v>
      </c>
      <c r="M1966" t="str">
        <f>IF(Table1[[#This Row],[Transaction Type]]="Maintenance",Table1[[#This Row],[Credit Amount]],"")</f>
        <v/>
      </c>
      <c r="N1966">
        <v>10014</v>
      </c>
      <c r="O1966" t="s">
        <v>2489</v>
      </c>
      <c r="P1966" t="s">
        <v>2503</v>
      </c>
      <c r="Q1966" t="s">
        <v>289</v>
      </c>
      <c r="R1966">
        <v>10091</v>
      </c>
      <c r="S1966" t="s">
        <v>2489</v>
      </c>
      <c r="T1966" t="s">
        <v>2580</v>
      </c>
      <c r="U1966" t="s">
        <v>290</v>
      </c>
      <c r="V1966" t="s">
        <v>132</v>
      </c>
      <c r="W1966">
        <v>100001904</v>
      </c>
      <c r="X1966">
        <v>8005550905</v>
      </c>
      <c r="Y1966" t="s">
        <v>2595</v>
      </c>
      <c r="Z1966" t="s">
        <v>3500</v>
      </c>
      <c r="AA1966" s="13">
        <v>-77.290000000000006</v>
      </c>
      <c r="AB1966" s="14">
        <v>42461</v>
      </c>
      <c r="AC1966" t="s">
        <v>35</v>
      </c>
    </row>
    <row r="1967" spans="1:29" x14ac:dyDescent="0.25">
      <c r="A1967" t="str">
        <f>CONCATENATE("Q",ROUNDUP(MONTH(Table1[[#This Row],[Month]])/3,0))</f>
        <v>Q2</v>
      </c>
      <c r="B1967" s="14">
        <f>EOMONTH(Table1[[#This Row],[Credit Date]],-1)+1</f>
        <v>42461</v>
      </c>
      <c r="C1967" t="str">
        <f>CONCATENATE(Table1[[#This Row],[Issuer Last Name]],", ",Table1[[#This Row],[Issuer First Name]])</f>
        <v>No. 014, Employee</v>
      </c>
      <c r="D1967" t="str">
        <f>CONCATENATE(Table1[[#This Row],[Approver Last Name]],", ",Table1[[#This Row],[Approver First Name]])</f>
        <v>No. 091, Employee</v>
      </c>
      <c r="E1967" t="str">
        <f>CONCATENATE(Table1[[#This Row],[Customer Last Name]],", ",Table1[[#This Row],[Customer First Name]])</f>
        <v>No. 11749, Client</v>
      </c>
      <c r="F19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7" t="str">
        <f>IF(Table1[[#This Row],[Transaction Type]]="Maintenance","Non-Sales","Sales")</f>
        <v>Sales</v>
      </c>
      <c r="H1967">
        <f>IF(Table1[[#This Row],[Quarter]]="q2",1,"")</f>
        <v>1</v>
      </c>
      <c r="I1967" t="str">
        <f>IF(Table1[[#This Row],[Quarter]]="q3",1,"")</f>
        <v/>
      </c>
      <c r="J1967">
        <f>IF(Table1[[#This Row],[Quarter]]="Q2",Table1[[#This Row],[Credit Amount]],"")</f>
        <v>-87.13</v>
      </c>
      <c r="K1967" t="str">
        <f>IF(Table1[[#This Row],[Quarter]]="Q3",Table1[[#This Row],[Credit Amount]],"")</f>
        <v/>
      </c>
      <c r="L1967">
        <f>IF(Table1[[#This Row],[Transaction Type]]="Upgrade",Table1[[#This Row],[Credit Amount]],IF(Table1[[#This Row],[Transaction Type]]="Activation",Table1[[#This Row],[Credit Amount]],""))</f>
        <v>-87.13</v>
      </c>
      <c r="M1967" t="str">
        <f>IF(Table1[[#This Row],[Transaction Type]]="Maintenance",Table1[[#This Row],[Credit Amount]],"")</f>
        <v/>
      </c>
      <c r="N1967">
        <v>10014</v>
      </c>
      <c r="O1967" t="s">
        <v>2489</v>
      </c>
      <c r="P1967" t="s">
        <v>2503</v>
      </c>
      <c r="Q1967" t="s">
        <v>289</v>
      </c>
      <c r="R1967">
        <v>10091</v>
      </c>
      <c r="S1967" t="s">
        <v>2489</v>
      </c>
      <c r="T1967" t="s">
        <v>2580</v>
      </c>
      <c r="U1967" t="s">
        <v>290</v>
      </c>
      <c r="V1967" t="s">
        <v>132</v>
      </c>
      <c r="W1967">
        <v>100002748</v>
      </c>
      <c r="X1967">
        <v>8005551749</v>
      </c>
      <c r="Y1967" t="s">
        <v>2595</v>
      </c>
      <c r="Z1967" t="s">
        <v>4344</v>
      </c>
      <c r="AA1967" s="13">
        <v>-87.13</v>
      </c>
      <c r="AB1967" s="14">
        <v>42462</v>
      </c>
      <c r="AC1967" t="s">
        <v>35</v>
      </c>
    </row>
    <row r="1968" spans="1:29" x14ac:dyDescent="0.25">
      <c r="A1968" t="str">
        <f>CONCATENATE("Q",ROUNDUP(MONTH(Table1[[#This Row],[Month]])/3,0))</f>
        <v>Q2</v>
      </c>
      <c r="B1968" s="14">
        <f>EOMONTH(Table1[[#This Row],[Credit Date]],-1)+1</f>
        <v>42461</v>
      </c>
      <c r="C1968" t="str">
        <f>CONCATENATE(Table1[[#This Row],[Issuer Last Name]],", ",Table1[[#This Row],[Issuer First Name]])</f>
        <v>No. 014, Employee</v>
      </c>
      <c r="D1968" t="str">
        <f>CONCATENATE(Table1[[#This Row],[Approver Last Name]],", ",Table1[[#This Row],[Approver First Name]])</f>
        <v>No. 091, Employee</v>
      </c>
      <c r="E1968" t="str">
        <f>CONCATENATE(Table1[[#This Row],[Customer Last Name]],", ",Table1[[#This Row],[Customer First Name]])</f>
        <v>No. 11938, Client</v>
      </c>
      <c r="F19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68" t="str">
        <f>IF(Table1[[#This Row],[Transaction Type]]="Maintenance","Non-Sales","Sales")</f>
        <v>Non-Sales</v>
      </c>
      <c r="H1968">
        <f>IF(Table1[[#This Row],[Quarter]]="q2",1,"")</f>
        <v>1</v>
      </c>
      <c r="I1968" t="str">
        <f>IF(Table1[[#This Row],[Quarter]]="q3",1,"")</f>
        <v/>
      </c>
      <c r="J1968">
        <f>IF(Table1[[#This Row],[Quarter]]="Q2",Table1[[#This Row],[Credit Amount]],"")</f>
        <v>-86.24</v>
      </c>
      <c r="K1968" t="str">
        <f>IF(Table1[[#This Row],[Quarter]]="Q3",Table1[[#This Row],[Credit Amount]],"")</f>
        <v/>
      </c>
      <c r="L1968" t="str">
        <f>IF(Table1[[#This Row],[Transaction Type]]="Upgrade",Table1[[#This Row],[Credit Amount]],IF(Table1[[#This Row],[Transaction Type]]="Activation",Table1[[#This Row],[Credit Amount]],""))</f>
        <v/>
      </c>
      <c r="M1968">
        <f>IF(Table1[[#This Row],[Transaction Type]]="Maintenance",Table1[[#This Row],[Credit Amount]],"")</f>
        <v>-86.24</v>
      </c>
      <c r="N1968">
        <v>10014</v>
      </c>
      <c r="O1968" t="s">
        <v>2489</v>
      </c>
      <c r="P1968" t="s">
        <v>2503</v>
      </c>
      <c r="Q1968" t="s">
        <v>289</v>
      </c>
      <c r="R1968">
        <v>10091</v>
      </c>
      <c r="S1968" t="s">
        <v>2489</v>
      </c>
      <c r="T1968" t="s">
        <v>2580</v>
      </c>
      <c r="U1968" t="s">
        <v>290</v>
      </c>
      <c r="V1968" t="s">
        <v>132</v>
      </c>
      <c r="W1968">
        <v>100002937</v>
      </c>
      <c r="X1968">
        <v>8005551938</v>
      </c>
      <c r="Y1968" t="s">
        <v>2595</v>
      </c>
      <c r="Z1968" t="s">
        <v>4533</v>
      </c>
      <c r="AA1968" s="13">
        <v>-86.24</v>
      </c>
      <c r="AB1968" s="14">
        <v>42462</v>
      </c>
      <c r="AC1968" t="s">
        <v>36</v>
      </c>
    </row>
    <row r="1969" spans="1:29" x14ac:dyDescent="0.25">
      <c r="A1969" t="str">
        <f>CONCATENATE("Q",ROUNDUP(MONTH(Table1[[#This Row],[Month]])/3,0))</f>
        <v>Q2</v>
      </c>
      <c r="B1969" s="14">
        <f>EOMONTH(Table1[[#This Row],[Credit Date]],-1)+1</f>
        <v>42461</v>
      </c>
      <c r="C1969" t="str">
        <f>CONCATENATE(Table1[[#This Row],[Issuer Last Name]],", ",Table1[[#This Row],[Issuer First Name]])</f>
        <v>No. 014, Employee</v>
      </c>
      <c r="D1969" t="str">
        <f>CONCATENATE(Table1[[#This Row],[Approver Last Name]],", ",Table1[[#This Row],[Approver First Name]])</f>
        <v>No. 091, Employee</v>
      </c>
      <c r="E1969" t="str">
        <f>CONCATENATE(Table1[[#This Row],[Customer Last Name]],", ",Table1[[#This Row],[Customer First Name]])</f>
        <v>No. 11124, Client</v>
      </c>
      <c r="F1969" t="str">
        <f>IF(Table1[[#This Row],[Credit Amount]]&gt;-19.99,"Less than 19.99",IF(Table1[[#This Row],[Credit Amount]]=-20,"20",IF(Table1[[#This Row],[Credit Amount]]&gt;-49.98,"20.01-49.98",IF(Table1[[#This Row],[Credit Amount]]=-49.99,"49.99",IF(Table1[[#This Row],[Credit Amount]]=-50,"50",IF(Table1[[#This Row],[Credit Amount]]&lt;-50.01,"Greater than 50"))))))</f>
        <v>20.01-49.98</v>
      </c>
      <c r="G1969" t="str">
        <f>IF(Table1[[#This Row],[Transaction Type]]="Maintenance","Non-Sales","Sales")</f>
        <v>Non-Sales</v>
      </c>
      <c r="H1969">
        <f>IF(Table1[[#This Row],[Quarter]]="q2",1,"")</f>
        <v>1</v>
      </c>
      <c r="I1969" t="str">
        <f>IF(Table1[[#This Row],[Quarter]]="q3",1,"")</f>
        <v/>
      </c>
      <c r="J1969">
        <f>IF(Table1[[#This Row],[Quarter]]="Q2",Table1[[#This Row],[Credit Amount]],"")</f>
        <v>-32.119999999999997</v>
      </c>
      <c r="K1969" t="str">
        <f>IF(Table1[[#This Row],[Quarter]]="Q3",Table1[[#This Row],[Credit Amount]],"")</f>
        <v/>
      </c>
      <c r="L1969" t="str">
        <f>IF(Table1[[#This Row],[Transaction Type]]="Upgrade",Table1[[#This Row],[Credit Amount]],IF(Table1[[#This Row],[Transaction Type]]="Activation",Table1[[#This Row],[Credit Amount]],""))</f>
        <v/>
      </c>
      <c r="M1969">
        <f>IF(Table1[[#This Row],[Transaction Type]]="Maintenance",Table1[[#This Row],[Credit Amount]],"")</f>
        <v>-32.119999999999997</v>
      </c>
      <c r="N1969">
        <v>10014</v>
      </c>
      <c r="O1969" t="s">
        <v>2489</v>
      </c>
      <c r="P1969" t="s">
        <v>2503</v>
      </c>
      <c r="Q1969" t="s">
        <v>289</v>
      </c>
      <c r="R1969">
        <v>10091</v>
      </c>
      <c r="S1969" t="s">
        <v>2489</v>
      </c>
      <c r="T1969" t="s">
        <v>2580</v>
      </c>
      <c r="U1969" t="s">
        <v>290</v>
      </c>
      <c r="V1969" t="s">
        <v>132</v>
      </c>
      <c r="W1969">
        <v>100002123</v>
      </c>
      <c r="X1969">
        <v>8005551124</v>
      </c>
      <c r="Y1969" t="s">
        <v>2595</v>
      </c>
      <c r="Z1969" t="s">
        <v>3719</v>
      </c>
      <c r="AA1969" s="13">
        <v>-32.119999999999997</v>
      </c>
      <c r="AB1969" s="14">
        <v>42463</v>
      </c>
      <c r="AC1969" t="s">
        <v>36</v>
      </c>
    </row>
    <row r="1970" spans="1:29" x14ac:dyDescent="0.25">
      <c r="A1970" t="str">
        <f>CONCATENATE("Q",ROUNDUP(MONTH(Table1[[#This Row],[Month]])/3,0))</f>
        <v>Q2</v>
      </c>
      <c r="B1970" s="14">
        <f>EOMONTH(Table1[[#This Row],[Credit Date]],-1)+1</f>
        <v>42461</v>
      </c>
      <c r="C1970" t="str">
        <f>CONCATENATE(Table1[[#This Row],[Issuer Last Name]],", ",Table1[[#This Row],[Issuer First Name]])</f>
        <v>No. 014, Employee</v>
      </c>
      <c r="D1970" t="str">
        <f>CONCATENATE(Table1[[#This Row],[Approver Last Name]],", ",Table1[[#This Row],[Approver First Name]])</f>
        <v>No. 091, Employee</v>
      </c>
      <c r="E1970" t="str">
        <f>CONCATENATE(Table1[[#This Row],[Customer Last Name]],", ",Table1[[#This Row],[Customer First Name]])</f>
        <v>No. 12181, Client</v>
      </c>
      <c r="F1970" t="str">
        <f>IF(Table1[[#This Row],[Credit Amount]]&gt;-19.99,"Less than 19.99",IF(Table1[[#This Row],[Credit Amount]]=-20,"20",IF(Table1[[#This Row],[Credit Amount]]&gt;-49.98,"20.01-49.98",IF(Table1[[#This Row],[Credit Amount]]=-49.99,"49.99",IF(Table1[[#This Row],[Credit Amount]]=-50,"50",IF(Table1[[#This Row],[Credit Amount]]&lt;-50.01,"Greater than 50"))))))</f>
        <v>20.01-49.98</v>
      </c>
      <c r="G1970" t="str">
        <f>IF(Table1[[#This Row],[Transaction Type]]="Maintenance","Non-Sales","Sales")</f>
        <v>Non-Sales</v>
      </c>
      <c r="H1970">
        <f>IF(Table1[[#This Row],[Quarter]]="q2",1,"")</f>
        <v>1</v>
      </c>
      <c r="I1970" t="str">
        <f>IF(Table1[[#This Row],[Quarter]]="q3",1,"")</f>
        <v/>
      </c>
      <c r="J1970">
        <f>IF(Table1[[#This Row],[Quarter]]="Q2",Table1[[#This Row],[Credit Amount]],"")</f>
        <v>-33.29</v>
      </c>
      <c r="K1970" t="str">
        <f>IF(Table1[[#This Row],[Quarter]]="Q3",Table1[[#This Row],[Credit Amount]],"")</f>
        <v/>
      </c>
      <c r="L1970" t="str">
        <f>IF(Table1[[#This Row],[Transaction Type]]="Upgrade",Table1[[#This Row],[Credit Amount]],IF(Table1[[#This Row],[Transaction Type]]="Activation",Table1[[#This Row],[Credit Amount]],""))</f>
        <v/>
      </c>
      <c r="M1970">
        <f>IF(Table1[[#This Row],[Transaction Type]]="Maintenance",Table1[[#This Row],[Credit Amount]],"")</f>
        <v>-33.29</v>
      </c>
      <c r="N1970">
        <v>10014</v>
      </c>
      <c r="O1970" t="s">
        <v>2489</v>
      </c>
      <c r="P1970" t="s">
        <v>2503</v>
      </c>
      <c r="Q1970" t="s">
        <v>289</v>
      </c>
      <c r="R1970">
        <v>10091</v>
      </c>
      <c r="S1970" t="s">
        <v>2489</v>
      </c>
      <c r="T1970" t="s">
        <v>2580</v>
      </c>
      <c r="U1970" t="s">
        <v>290</v>
      </c>
      <c r="V1970" t="s">
        <v>132</v>
      </c>
      <c r="W1970">
        <v>100003180</v>
      </c>
      <c r="X1970">
        <v>8005552181</v>
      </c>
      <c r="Y1970" t="s">
        <v>2595</v>
      </c>
      <c r="Z1970" t="s">
        <v>4776</v>
      </c>
      <c r="AA1970" s="13">
        <v>-33.29</v>
      </c>
      <c r="AB1970" s="14">
        <v>42465</v>
      </c>
      <c r="AC1970" t="s">
        <v>36</v>
      </c>
    </row>
    <row r="1971" spans="1:29" x14ac:dyDescent="0.25">
      <c r="A1971" t="str">
        <f>CONCATENATE("Q",ROUNDUP(MONTH(Table1[[#This Row],[Month]])/3,0))</f>
        <v>Q2</v>
      </c>
      <c r="B1971" s="14">
        <f>EOMONTH(Table1[[#This Row],[Credit Date]],-1)+1</f>
        <v>42461</v>
      </c>
      <c r="C1971" t="str">
        <f>CONCATENATE(Table1[[#This Row],[Issuer Last Name]],", ",Table1[[#This Row],[Issuer First Name]])</f>
        <v>No. 014, Employee</v>
      </c>
      <c r="D1971" t="str">
        <f>CONCATENATE(Table1[[#This Row],[Approver Last Name]],", ",Table1[[#This Row],[Approver First Name]])</f>
        <v>No. 091, Employee</v>
      </c>
      <c r="E1971" t="str">
        <f>CONCATENATE(Table1[[#This Row],[Customer Last Name]],", ",Table1[[#This Row],[Customer First Name]])</f>
        <v>No. 10812, Client</v>
      </c>
      <c r="F19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71" t="str">
        <f>IF(Table1[[#This Row],[Transaction Type]]="Maintenance","Non-Sales","Sales")</f>
        <v>Sales</v>
      </c>
      <c r="H1971">
        <f>IF(Table1[[#This Row],[Quarter]]="q2",1,"")</f>
        <v>1</v>
      </c>
      <c r="I1971" t="str">
        <f>IF(Table1[[#This Row],[Quarter]]="q3",1,"")</f>
        <v/>
      </c>
      <c r="J1971">
        <f>IF(Table1[[#This Row],[Quarter]]="Q2",Table1[[#This Row],[Credit Amount]],"")</f>
        <v>-52.55</v>
      </c>
      <c r="K1971" t="str">
        <f>IF(Table1[[#This Row],[Quarter]]="Q3",Table1[[#This Row],[Credit Amount]],"")</f>
        <v/>
      </c>
      <c r="L1971">
        <f>IF(Table1[[#This Row],[Transaction Type]]="Upgrade",Table1[[#This Row],[Credit Amount]],IF(Table1[[#This Row],[Transaction Type]]="Activation",Table1[[#This Row],[Credit Amount]],""))</f>
        <v>-52.55</v>
      </c>
      <c r="M1971" t="str">
        <f>IF(Table1[[#This Row],[Transaction Type]]="Maintenance",Table1[[#This Row],[Credit Amount]],"")</f>
        <v/>
      </c>
      <c r="N1971">
        <v>10014</v>
      </c>
      <c r="O1971" t="s">
        <v>2489</v>
      </c>
      <c r="P1971" t="s">
        <v>2503</v>
      </c>
      <c r="Q1971" t="s">
        <v>289</v>
      </c>
      <c r="R1971">
        <v>10091</v>
      </c>
      <c r="S1971" t="s">
        <v>2489</v>
      </c>
      <c r="T1971" t="s">
        <v>2580</v>
      </c>
      <c r="U1971" t="s">
        <v>290</v>
      </c>
      <c r="V1971" t="s">
        <v>132</v>
      </c>
      <c r="W1971">
        <v>100001811</v>
      </c>
      <c r="X1971">
        <v>8005550812</v>
      </c>
      <c r="Y1971" t="s">
        <v>2595</v>
      </c>
      <c r="Z1971" t="s">
        <v>3407</v>
      </c>
      <c r="AA1971" s="13">
        <v>-52.55</v>
      </c>
      <c r="AB1971" s="14">
        <v>42466</v>
      </c>
      <c r="AC1971" t="s">
        <v>35</v>
      </c>
    </row>
    <row r="1972" spans="1:29" x14ac:dyDescent="0.25">
      <c r="A1972" t="str">
        <f>CONCATENATE("Q",ROUNDUP(MONTH(Table1[[#This Row],[Month]])/3,0))</f>
        <v>Q2</v>
      </c>
      <c r="B1972" s="14">
        <f>EOMONTH(Table1[[#This Row],[Credit Date]],-1)+1</f>
        <v>42461</v>
      </c>
      <c r="C1972" t="str">
        <f>CONCATENATE(Table1[[#This Row],[Issuer Last Name]],", ",Table1[[#This Row],[Issuer First Name]])</f>
        <v>No. 014, Employee</v>
      </c>
      <c r="D1972" t="str">
        <f>CONCATENATE(Table1[[#This Row],[Approver Last Name]],", ",Table1[[#This Row],[Approver First Name]])</f>
        <v>No. 091, Employee</v>
      </c>
      <c r="E1972" t="str">
        <f>CONCATENATE(Table1[[#This Row],[Customer Last Name]],", ",Table1[[#This Row],[Customer First Name]])</f>
        <v>No. 12029, Client</v>
      </c>
      <c r="F1972" t="str">
        <f>IF(Table1[[#This Row],[Credit Amount]]&gt;-19.99,"Less than 19.99",IF(Table1[[#This Row],[Credit Amount]]=-20,"20",IF(Table1[[#This Row],[Credit Amount]]&gt;-49.98,"20.01-49.98",IF(Table1[[#This Row],[Credit Amount]]=-49.99,"49.99",IF(Table1[[#This Row],[Credit Amount]]=-50,"50",IF(Table1[[#This Row],[Credit Amount]]&lt;-50.01,"Greater than 50"))))))</f>
        <v>20.01-49.98</v>
      </c>
      <c r="G1972" t="str">
        <f>IF(Table1[[#This Row],[Transaction Type]]="Maintenance","Non-Sales","Sales")</f>
        <v>Non-Sales</v>
      </c>
      <c r="H1972">
        <f>IF(Table1[[#This Row],[Quarter]]="q2",1,"")</f>
        <v>1</v>
      </c>
      <c r="I1972" t="str">
        <f>IF(Table1[[#This Row],[Quarter]]="q3",1,"")</f>
        <v/>
      </c>
      <c r="J1972">
        <f>IF(Table1[[#This Row],[Quarter]]="Q2",Table1[[#This Row],[Credit Amount]],"")</f>
        <v>-25.3</v>
      </c>
      <c r="K1972" t="str">
        <f>IF(Table1[[#This Row],[Quarter]]="Q3",Table1[[#This Row],[Credit Amount]],"")</f>
        <v/>
      </c>
      <c r="L1972" t="str">
        <f>IF(Table1[[#This Row],[Transaction Type]]="Upgrade",Table1[[#This Row],[Credit Amount]],IF(Table1[[#This Row],[Transaction Type]]="Activation",Table1[[#This Row],[Credit Amount]],""))</f>
        <v/>
      </c>
      <c r="M1972">
        <f>IF(Table1[[#This Row],[Transaction Type]]="Maintenance",Table1[[#This Row],[Credit Amount]],"")</f>
        <v>-25.3</v>
      </c>
      <c r="N1972">
        <v>10014</v>
      </c>
      <c r="O1972" t="s">
        <v>2489</v>
      </c>
      <c r="P1972" t="s">
        <v>2503</v>
      </c>
      <c r="Q1972" t="s">
        <v>289</v>
      </c>
      <c r="R1972">
        <v>10091</v>
      </c>
      <c r="S1972" t="s">
        <v>2489</v>
      </c>
      <c r="T1972" t="s">
        <v>2580</v>
      </c>
      <c r="U1972" t="s">
        <v>290</v>
      </c>
      <c r="V1972" t="s">
        <v>132</v>
      </c>
      <c r="W1972">
        <v>100003028</v>
      </c>
      <c r="X1972">
        <v>8005552029</v>
      </c>
      <c r="Y1972" t="s">
        <v>2595</v>
      </c>
      <c r="Z1972" t="s">
        <v>4624</v>
      </c>
      <c r="AA1972" s="13">
        <v>-25.3</v>
      </c>
      <c r="AB1972" s="14">
        <v>42469</v>
      </c>
      <c r="AC1972" t="s">
        <v>36</v>
      </c>
    </row>
    <row r="1973" spans="1:29" x14ac:dyDescent="0.25">
      <c r="A1973" t="str">
        <f>CONCATENATE("Q",ROUNDUP(MONTH(Table1[[#This Row],[Month]])/3,0))</f>
        <v>Q2</v>
      </c>
      <c r="B1973" s="14">
        <f>EOMONTH(Table1[[#This Row],[Credit Date]],-1)+1</f>
        <v>42461</v>
      </c>
      <c r="C1973" t="str">
        <f>CONCATENATE(Table1[[#This Row],[Issuer Last Name]],", ",Table1[[#This Row],[Issuer First Name]])</f>
        <v>No. 014, Employee</v>
      </c>
      <c r="D1973" t="str">
        <f>CONCATENATE(Table1[[#This Row],[Approver Last Name]],", ",Table1[[#This Row],[Approver First Name]])</f>
        <v>No. 091, Employee</v>
      </c>
      <c r="E1973" t="str">
        <f>CONCATENATE(Table1[[#This Row],[Customer Last Name]],", ",Table1[[#This Row],[Customer First Name]])</f>
        <v>No. 13166, Client</v>
      </c>
      <c r="F1973" t="str">
        <f>IF(Table1[[#This Row],[Credit Amount]]&gt;-19.99,"Less than 19.99",IF(Table1[[#This Row],[Credit Amount]]=-20,"20",IF(Table1[[#This Row],[Credit Amount]]&gt;-49.98,"20.01-49.98",IF(Table1[[#This Row],[Credit Amount]]=-49.99,"49.99",IF(Table1[[#This Row],[Credit Amount]]=-50,"50",IF(Table1[[#This Row],[Credit Amount]]&lt;-50.01,"Greater than 50"))))))</f>
        <v>Less than 19.99</v>
      </c>
      <c r="G1973" t="str">
        <f>IF(Table1[[#This Row],[Transaction Type]]="Maintenance","Non-Sales","Sales")</f>
        <v>Non-Sales</v>
      </c>
      <c r="H1973">
        <f>IF(Table1[[#This Row],[Quarter]]="q2",1,"")</f>
        <v>1</v>
      </c>
      <c r="I1973" t="str">
        <f>IF(Table1[[#This Row],[Quarter]]="q3",1,"")</f>
        <v/>
      </c>
      <c r="J1973">
        <f>IF(Table1[[#This Row],[Quarter]]="Q2",Table1[[#This Row],[Credit Amount]],"")</f>
        <v>-15.49</v>
      </c>
      <c r="K1973" t="str">
        <f>IF(Table1[[#This Row],[Quarter]]="Q3",Table1[[#This Row],[Credit Amount]],"")</f>
        <v/>
      </c>
      <c r="L1973" t="str">
        <f>IF(Table1[[#This Row],[Transaction Type]]="Upgrade",Table1[[#This Row],[Credit Amount]],IF(Table1[[#This Row],[Transaction Type]]="Activation",Table1[[#This Row],[Credit Amount]],""))</f>
        <v/>
      </c>
      <c r="M1973">
        <f>IF(Table1[[#This Row],[Transaction Type]]="Maintenance",Table1[[#This Row],[Credit Amount]],"")</f>
        <v>-15.49</v>
      </c>
      <c r="N1973">
        <v>10014</v>
      </c>
      <c r="O1973" t="s">
        <v>2489</v>
      </c>
      <c r="P1973" t="s">
        <v>2503</v>
      </c>
      <c r="Q1973" t="s">
        <v>289</v>
      </c>
      <c r="R1973">
        <v>10091</v>
      </c>
      <c r="S1973" t="s">
        <v>2489</v>
      </c>
      <c r="T1973" t="s">
        <v>2580</v>
      </c>
      <c r="U1973" t="s">
        <v>290</v>
      </c>
      <c r="V1973" t="s">
        <v>132</v>
      </c>
      <c r="W1973">
        <v>100004165</v>
      </c>
      <c r="X1973">
        <v>8005553166</v>
      </c>
      <c r="Y1973" t="s">
        <v>2595</v>
      </c>
      <c r="Z1973" t="s">
        <v>5754</v>
      </c>
      <c r="AA1973" s="13">
        <v>-15.49</v>
      </c>
      <c r="AB1973" s="14">
        <v>42469</v>
      </c>
      <c r="AC1973" t="s">
        <v>36</v>
      </c>
    </row>
    <row r="1974" spans="1:29" x14ac:dyDescent="0.25">
      <c r="A1974" t="str">
        <f>CONCATENATE("Q",ROUNDUP(MONTH(Table1[[#This Row],[Month]])/3,0))</f>
        <v>Q2</v>
      </c>
      <c r="B1974" s="14">
        <f>EOMONTH(Table1[[#This Row],[Credit Date]],-1)+1</f>
        <v>42461</v>
      </c>
      <c r="C1974" t="str">
        <f>CONCATENATE(Table1[[#This Row],[Issuer Last Name]],", ",Table1[[#This Row],[Issuer First Name]])</f>
        <v>No. 014, Employee</v>
      </c>
      <c r="D1974" t="str">
        <f>CONCATENATE(Table1[[#This Row],[Approver Last Name]],", ",Table1[[#This Row],[Approver First Name]])</f>
        <v>No. 091, Employee</v>
      </c>
      <c r="E1974" t="str">
        <f>CONCATENATE(Table1[[#This Row],[Customer Last Name]],", ",Table1[[#This Row],[Customer First Name]])</f>
        <v>No. 13815, Client</v>
      </c>
      <c r="F1974" t="str">
        <f>IF(Table1[[#This Row],[Credit Amount]]&gt;-19.99,"Less than 19.99",IF(Table1[[#This Row],[Credit Amount]]=-20,"20",IF(Table1[[#This Row],[Credit Amount]]&gt;-49.98,"20.01-49.98",IF(Table1[[#This Row],[Credit Amount]]=-49.99,"49.99",IF(Table1[[#This Row],[Credit Amount]]=-50,"50",IF(Table1[[#This Row],[Credit Amount]]&lt;-50.01,"Greater than 50"))))))</f>
        <v>20.01-49.98</v>
      </c>
      <c r="G1974" t="str">
        <f>IF(Table1[[#This Row],[Transaction Type]]="Maintenance","Non-Sales","Sales")</f>
        <v>Non-Sales</v>
      </c>
      <c r="H1974">
        <f>IF(Table1[[#This Row],[Quarter]]="q2",1,"")</f>
        <v>1</v>
      </c>
      <c r="I1974" t="str">
        <f>IF(Table1[[#This Row],[Quarter]]="q3",1,"")</f>
        <v/>
      </c>
      <c r="J1974">
        <f>IF(Table1[[#This Row],[Quarter]]="Q2",Table1[[#This Row],[Credit Amount]],"")</f>
        <v>-29.65</v>
      </c>
      <c r="K1974" t="str">
        <f>IF(Table1[[#This Row],[Quarter]]="Q3",Table1[[#This Row],[Credit Amount]],"")</f>
        <v/>
      </c>
      <c r="L1974" t="str">
        <f>IF(Table1[[#This Row],[Transaction Type]]="Upgrade",Table1[[#This Row],[Credit Amount]],IF(Table1[[#This Row],[Transaction Type]]="Activation",Table1[[#This Row],[Credit Amount]],""))</f>
        <v/>
      </c>
      <c r="M1974">
        <f>IF(Table1[[#This Row],[Transaction Type]]="Maintenance",Table1[[#This Row],[Credit Amount]],"")</f>
        <v>-29.65</v>
      </c>
      <c r="N1974">
        <v>10014</v>
      </c>
      <c r="O1974" t="s">
        <v>2489</v>
      </c>
      <c r="P1974" t="s">
        <v>2503</v>
      </c>
      <c r="Q1974" t="s">
        <v>289</v>
      </c>
      <c r="R1974">
        <v>10091</v>
      </c>
      <c r="S1974" t="s">
        <v>2489</v>
      </c>
      <c r="T1974" t="s">
        <v>2580</v>
      </c>
      <c r="U1974" t="s">
        <v>290</v>
      </c>
      <c r="V1974" t="s">
        <v>132</v>
      </c>
      <c r="W1974">
        <v>100004814</v>
      </c>
      <c r="X1974">
        <v>8005553815</v>
      </c>
      <c r="Y1974" t="s">
        <v>2595</v>
      </c>
      <c r="Z1974" t="s">
        <v>6403</v>
      </c>
      <c r="AA1974" s="13">
        <v>-29.65</v>
      </c>
      <c r="AB1974" s="14">
        <v>42480</v>
      </c>
      <c r="AC1974" t="s">
        <v>36</v>
      </c>
    </row>
    <row r="1975" spans="1:29" x14ac:dyDescent="0.25">
      <c r="A1975" t="str">
        <f>CONCATENATE("Q",ROUNDUP(MONTH(Table1[[#This Row],[Month]])/3,0))</f>
        <v>Q2</v>
      </c>
      <c r="B1975" s="14">
        <f>EOMONTH(Table1[[#This Row],[Credit Date]],-1)+1</f>
        <v>42461</v>
      </c>
      <c r="C1975" t="str">
        <f>CONCATENATE(Table1[[#This Row],[Issuer Last Name]],", ",Table1[[#This Row],[Issuer First Name]])</f>
        <v>No. 014, Employee</v>
      </c>
      <c r="D1975" t="str">
        <f>CONCATENATE(Table1[[#This Row],[Approver Last Name]],", ",Table1[[#This Row],[Approver First Name]])</f>
        <v>No. 091, Employee</v>
      </c>
      <c r="E1975" t="str">
        <f>CONCATENATE(Table1[[#This Row],[Customer Last Name]],", ",Table1[[#This Row],[Customer First Name]])</f>
        <v>No. 13418, Client</v>
      </c>
      <c r="F1975" t="str">
        <f>IF(Table1[[#This Row],[Credit Amount]]&gt;-19.99,"Less than 19.99",IF(Table1[[#This Row],[Credit Amount]]=-20,"20",IF(Table1[[#This Row],[Credit Amount]]&gt;-49.98,"20.01-49.98",IF(Table1[[#This Row],[Credit Amount]]=-49.99,"49.99",IF(Table1[[#This Row],[Credit Amount]]=-50,"50",IF(Table1[[#This Row],[Credit Amount]]&lt;-50.01,"Greater than 50"))))))</f>
        <v>Less than 19.99</v>
      </c>
      <c r="G1975" t="str">
        <f>IF(Table1[[#This Row],[Transaction Type]]="Maintenance","Non-Sales","Sales")</f>
        <v>Non-Sales</v>
      </c>
      <c r="H1975">
        <f>IF(Table1[[#This Row],[Quarter]]="q2",1,"")</f>
        <v>1</v>
      </c>
      <c r="I1975" t="str">
        <f>IF(Table1[[#This Row],[Quarter]]="q3",1,"")</f>
        <v/>
      </c>
      <c r="J1975">
        <f>IF(Table1[[#This Row],[Quarter]]="Q2",Table1[[#This Row],[Credit Amount]],"")</f>
        <v>-6.71</v>
      </c>
      <c r="K1975" t="str">
        <f>IF(Table1[[#This Row],[Quarter]]="Q3",Table1[[#This Row],[Credit Amount]],"")</f>
        <v/>
      </c>
      <c r="L1975" t="str">
        <f>IF(Table1[[#This Row],[Transaction Type]]="Upgrade",Table1[[#This Row],[Credit Amount]],IF(Table1[[#This Row],[Transaction Type]]="Activation",Table1[[#This Row],[Credit Amount]],""))</f>
        <v/>
      </c>
      <c r="M1975">
        <f>IF(Table1[[#This Row],[Transaction Type]]="Maintenance",Table1[[#This Row],[Credit Amount]],"")</f>
        <v>-6.71</v>
      </c>
      <c r="N1975">
        <v>10014</v>
      </c>
      <c r="O1975" t="s">
        <v>2489</v>
      </c>
      <c r="P1975" t="s">
        <v>2503</v>
      </c>
      <c r="Q1975" t="s">
        <v>289</v>
      </c>
      <c r="R1975">
        <v>10091</v>
      </c>
      <c r="S1975" t="s">
        <v>2489</v>
      </c>
      <c r="T1975" t="s">
        <v>2580</v>
      </c>
      <c r="U1975" t="s">
        <v>290</v>
      </c>
      <c r="V1975" t="s">
        <v>132</v>
      </c>
      <c r="W1975">
        <v>100004417</v>
      </c>
      <c r="X1975">
        <v>8005553418</v>
      </c>
      <c r="Y1975" t="s">
        <v>2595</v>
      </c>
      <c r="Z1975" t="s">
        <v>6006</v>
      </c>
      <c r="AA1975" s="13">
        <v>-6.71</v>
      </c>
      <c r="AB1975" s="14">
        <v>42490</v>
      </c>
      <c r="AC1975" t="s">
        <v>36</v>
      </c>
    </row>
    <row r="1976" spans="1:29" x14ac:dyDescent="0.25">
      <c r="A1976" t="str">
        <f>CONCATENATE("Q",ROUNDUP(MONTH(Table1[[#This Row],[Month]])/3,0))</f>
        <v>Q2</v>
      </c>
      <c r="B1976" s="14">
        <f>EOMONTH(Table1[[#This Row],[Credit Date]],-1)+1</f>
        <v>42491</v>
      </c>
      <c r="C1976" t="str">
        <f>CONCATENATE(Table1[[#This Row],[Issuer Last Name]],", ",Table1[[#This Row],[Issuer First Name]])</f>
        <v>No. 014, Employee</v>
      </c>
      <c r="D1976" t="str">
        <f>CONCATENATE(Table1[[#This Row],[Approver Last Name]],", ",Table1[[#This Row],[Approver First Name]])</f>
        <v>No. 091, Employee</v>
      </c>
      <c r="E1976" t="str">
        <f>CONCATENATE(Table1[[#This Row],[Customer Last Name]],", ",Table1[[#This Row],[Customer First Name]])</f>
        <v>No. 13317, Client</v>
      </c>
      <c r="F1976" t="str">
        <f>IF(Table1[[#This Row],[Credit Amount]]&gt;-19.99,"Less than 19.99",IF(Table1[[#This Row],[Credit Amount]]=-20,"20",IF(Table1[[#This Row],[Credit Amount]]&gt;-49.98,"20.01-49.98",IF(Table1[[#This Row],[Credit Amount]]=-49.99,"49.99",IF(Table1[[#This Row],[Credit Amount]]=-50,"50",IF(Table1[[#This Row],[Credit Amount]]&lt;-50.01,"Greater than 50"))))))</f>
        <v>20.01-49.98</v>
      </c>
      <c r="G1976" t="str">
        <f>IF(Table1[[#This Row],[Transaction Type]]="Maintenance","Non-Sales","Sales")</f>
        <v>Sales</v>
      </c>
      <c r="H1976">
        <f>IF(Table1[[#This Row],[Quarter]]="q2",1,"")</f>
        <v>1</v>
      </c>
      <c r="I1976" t="str">
        <f>IF(Table1[[#This Row],[Quarter]]="q3",1,"")</f>
        <v/>
      </c>
      <c r="J1976">
        <f>IF(Table1[[#This Row],[Quarter]]="Q2",Table1[[#This Row],[Credit Amount]],"")</f>
        <v>-47.79</v>
      </c>
      <c r="K1976" t="str">
        <f>IF(Table1[[#This Row],[Quarter]]="Q3",Table1[[#This Row],[Credit Amount]],"")</f>
        <v/>
      </c>
      <c r="L1976">
        <f>IF(Table1[[#This Row],[Transaction Type]]="Upgrade",Table1[[#This Row],[Credit Amount]],IF(Table1[[#This Row],[Transaction Type]]="Activation",Table1[[#This Row],[Credit Amount]],""))</f>
        <v>-47.79</v>
      </c>
      <c r="M1976" t="str">
        <f>IF(Table1[[#This Row],[Transaction Type]]="Maintenance",Table1[[#This Row],[Credit Amount]],"")</f>
        <v/>
      </c>
      <c r="N1976">
        <v>10014</v>
      </c>
      <c r="O1976" t="s">
        <v>2489</v>
      </c>
      <c r="P1976" t="s">
        <v>2503</v>
      </c>
      <c r="Q1976" t="s">
        <v>289</v>
      </c>
      <c r="R1976">
        <v>10091</v>
      </c>
      <c r="S1976" t="s">
        <v>2489</v>
      </c>
      <c r="T1976" t="s">
        <v>2580</v>
      </c>
      <c r="U1976" t="s">
        <v>290</v>
      </c>
      <c r="V1976" t="s">
        <v>132</v>
      </c>
      <c r="W1976">
        <v>100004316</v>
      </c>
      <c r="X1976">
        <v>8005553317</v>
      </c>
      <c r="Y1976" t="s">
        <v>2595</v>
      </c>
      <c r="Z1976" t="s">
        <v>5905</v>
      </c>
      <c r="AA1976" s="13">
        <v>-47.79</v>
      </c>
      <c r="AB1976" s="14">
        <v>42500</v>
      </c>
      <c r="AC1976" t="s">
        <v>35</v>
      </c>
    </row>
    <row r="1977" spans="1:29" x14ac:dyDescent="0.25">
      <c r="A1977" t="str">
        <f>CONCATENATE("Q",ROUNDUP(MONTH(Table1[[#This Row],[Month]])/3,0))</f>
        <v>Q2</v>
      </c>
      <c r="B1977" s="14">
        <f>EOMONTH(Table1[[#This Row],[Credit Date]],-1)+1</f>
        <v>42491</v>
      </c>
      <c r="C1977" t="str">
        <f>CONCATENATE(Table1[[#This Row],[Issuer Last Name]],", ",Table1[[#This Row],[Issuer First Name]])</f>
        <v>No. 014, Employee</v>
      </c>
      <c r="D1977" t="str">
        <f>CONCATENATE(Table1[[#This Row],[Approver Last Name]],", ",Table1[[#This Row],[Approver First Name]])</f>
        <v>No. 091, Employee</v>
      </c>
      <c r="E1977" t="str">
        <f>CONCATENATE(Table1[[#This Row],[Customer Last Name]],", ",Table1[[#This Row],[Customer First Name]])</f>
        <v>No. 12388, Client</v>
      </c>
      <c r="F1977" t="str">
        <f>IF(Table1[[#This Row],[Credit Amount]]&gt;-19.99,"Less than 19.99",IF(Table1[[#This Row],[Credit Amount]]=-20,"20",IF(Table1[[#This Row],[Credit Amount]]&gt;-49.98,"20.01-49.98",IF(Table1[[#This Row],[Credit Amount]]=-49.99,"49.99",IF(Table1[[#This Row],[Credit Amount]]=-50,"50",IF(Table1[[#This Row],[Credit Amount]]&lt;-50.01,"Greater than 50"))))))</f>
        <v>20.01-49.98</v>
      </c>
      <c r="G1977" t="str">
        <f>IF(Table1[[#This Row],[Transaction Type]]="Maintenance","Non-Sales","Sales")</f>
        <v>Non-Sales</v>
      </c>
      <c r="H1977">
        <f>IF(Table1[[#This Row],[Quarter]]="q2",1,"")</f>
        <v>1</v>
      </c>
      <c r="I1977" t="str">
        <f>IF(Table1[[#This Row],[Quarter]]="q3",1,"")</f>
        <v/>
      </c>
      <c r="J1977">
        <f>IF(Table1[[#This Row],[Quarter]]="Q2",Table1[[#This Row],[Credit Amount]],"")</f>
        <v>-36.94</v>
      </c>
      <c r="K1977" t="str">
        <f>IF(Table1[[#This Row],[Quarter]]="Q3",Table1[[#This Row],[Credit Amount]],"")</f>
        <v/>
      </c>
      <c r="L1977" t="str">
        <f>IF(Table1[[#This Row],[Transaction Type]]="Upgrade",Table1[[#This Row],[Credit Amount]],IF(Table1[[#This Row],[Transaction Type]]="Activation",Table1[[#This Row],[Credit Amount]],""))</f>
        <v/>
      </c>
      <c r="M1977">
        <f>IF(Table1[[#This Row],[Transaction Type]]="Maintenance",Table1[[#This Row],[Credit Amount]],"")</f>
        <v>-36.94</v>
      </c>
      <c r="N1977">
        <v>10014</v>
      </c>
      <c r="O1977" t="s">
        <v>2489</v>
      </c>
      <c r="P1977" t="s">
        <v>2503</v>
      </c>
      <c r="Q1977" t="s">
        <v>289</v>
      </c>
      <c r="R1977">
        <v>10091</v>
      </c>
      <c r="S1977" t="s">
        <v>2489</v>
      </c>
      <c r="T1977" t="s">
        <v>2580</v>
      </c>
      <c r="U1977" t="s">
        <v>290</v>
      </c>
      <c r="V1977" t="s">
        <v>132</v>
      </c>
      <c r="W1977">
        <v>100003387</v>
      </c>
      <c r="X1977">
        <v>8005552388</v>
      </c>
      <c r="Y1977" t="s">
        <v>2595</v>
      </c>
      <c r="Z1977" t="s">
        <v>4983</v>
      </c>
      <c r="AA1977" s="13">
        <v>-36.94</v>
      </c>
      <c r="AB1977" s="14">
        <v>42516</v>
      </c>
      <c r="AC1977" t="s">
        <v>36</v>
      </c>
    </row>
    <row r="1978" spans="1:29" x14ac:dyDescent="0.25">
      <c r="A1978" t="str">
        <f>CONCATENATE("Q",ROUNDUP(MONTH(Table1[[#This Row],[Month]])/3,0))</f>
        <v>Q2</v>
      </c>
      <c r="B1978" s="14">
        <f>EOMONTH(Table1[[#This Row],[Credit Date]],-1)+1</f>
        <v>42522</v>
      </c>
      <c r="C1978" t="str">
        <f>CONCATENATE(Table1[[#This Row],[Issuer Last Name]],", ",Table1[[#This Row],[Issuer First Name]])</f>
        <v>No. 014, Employee</v>
      </c>
      <c r="D1978" t="str">
        <f>CONCATENATE(Table1[[#This Row],[Approver Last Name]],", ",Table1[[#This Row],[Approver First Name]])</f>
        <v>No. 091, Employee</v>
      </c>
      <c r="E1978" t="str">
        <f>CONCATENATE(Table1[[#This Row],[Customer Last Name]],", ",Table1[[#This Row],[Customer First Name]])</f>
        <v>No. 10967, Client</v>
      </c>
      <c r="F1978" t="str">
        <f>IF(Table1[[#This Row],[Credit Amount]]&gt;-19.99,"Less than 19.99",IF(Table1[[#This Row],[Credit Amount]]=-20,"20",IF(Table1[[#This Row],[Credit Amount]]&gt;-49.98,"20.01-49.98",IF(Table1[[#This Row],[Credit Amount]]=-49.99,"49.99",IF(Table1[[#This Row],[Credit Amount]]=-50,"50",IF(Table1[[#This Row],[Credit Amount]]&lt;-50.01,"Greater than 50"))))))</f>
        <v>20.01-49.98</v>
      </c>
      <c r="G1978" t="str">
        <f>IF(Table1[[#This Row],[Transaction Type]]="Maintenance","Non-Sales","Sales")</f>
        <v>Non-Sales</v>
      </c>
      <c r="H1978">
        <f>IF(Table1[[#This Row],[Quarter]]="q2",1,"")</f>
        <v>1</v>
      </c>
      <c r="I1978" t="str">
        <f>IF(Table1[[#This Row],[Quarter]]="q3",1,"")</f>
        <v/>
      </c>
      <c r="J1978">
        <f>IF(Table1[[#This Row],[Quarter]]="Q2",Table1[[#This Row],[Credit Amount]],"")</f>
        <v>-36.85</v>
      </c>
      <c r="K1978" t="str">
        <f>IF(Table1[[#This Row],[Quarter]]="Q3",Table1[[#This Row],[Credit Amount]],"")</f>
        <v/>
      </c>
      <c r="L1978" t="str">
        <f>IF(Table1[[#This Row],[Transaction Type]]="Upgrade",Table1[[#This Row],[Credit Amount]],IF(Table1[[#This Row],[Transaction Type]]="Activation",Table1[[#This Row],[Credit Amount]],""))</f>
        <v/>
      </c>
      <c r="M1978">
        <f>IF(Table1[[#This Row],[Transaction Type]]="Maintenance",Table1[[#This Row],[Credit Amount]],"")</f>
        <v>-36.85</v>
      </c>
      <c r="N1978">
        <v>10014</v>
      </c>
      <c r="O1978" t="s">
        <v>2489</v>
      </c>
      <c r="P1978" t="s">
        <v>2503</v>
      </c>
      <c r="Q1978" t="s">
        <v>289</v>
      </c>
      <c r="R1978">
        <v>10091</v>
      </c>
      <c r="S1978" t="s">
        <v>2489</v>
      </c>
      <c r="T1978" t="s">
        <v>2580</v>
      </c>
      <c r="U1978" t="s">
        <v>290</v>
      </c>
      <c r="V1978" t="s">
        <v>132</v>
      </c>
      <c r="W1978">
        <v>100001966</v>
      </c>
      <c r="X1978">
        <v>8005550967</v>
      </c>
      <c r="Y1978" t="s">
        <v>2595</v>
      </c>
      <c r="Z1978" t="s">
        <v>3562</v>
      </c>
      <c r="AA1978" s="13">
        <v>-36.85</v>
      </c>
      <c r="AB1978" s="14">
        <v>42525</v>
      </c>
      <c r="AC1978" t="s">
        <v>36</v>
      </c>
    </row>
    <row r="1979" spans="1:29" x14ac:dyDescent="0.25">
      <c r="A1979" t="str">
        <f>CONCATENATE("Q",ROUNDUP(MONTH(Table1[[#This Row],[Month]])/3,0))</f>
        <v>Q2</v>
      </c>
      <c r="B1979" s="14">
        <f>EOMONTH(Table1[[#This Row],[Credit Date]],-1)+1</f>
        <v>42522</v>
      </c>
      <c r="C1979" t="str">
        <f>CONCATENATE(Table1[[#This Row],[Issuer Last Name]],", ",Table1[[#This Row],[Issuer First Name]])</f>
        <v>No. 014, Employee</v>
      </c>
      <c r="D1979" t="str">
        <f>CONCATENATE(Table1[[#This Row],[Approver Last Name]],", ",Table1[[#This Row],[Approver First Name]])</f>
        <v>No. 091, Employee</v>
      </c>
      <c r="E1979" t="str">
        <f>CONCATENATE(Table1[[#This Row],[Customer Last Name]],", ",Table1[[#This Row],[Customer First Name]])</f>
        <v>No. 11167, Client</v>
      </c>
      <c r="F1979" t="str">
        <f>IF(Table1[[#This Row],[Credit Amount]]&gt;-19.99,"Less than 19.99",IF(Table1[[#This Row],[Credit Amount]]=-20,"20",IF(Table1[[#This Row],[Credit Amount]]&gt;-49.98,"20.01-49.98",IF(Table1[[#This Row],[Credit Amount]]=-49.99,"49.99",IF(Table1[[#This Row],[Credit Amount]]=-50,"50",IF(Table1[[#This Row],[Credit Amount]]&lt;-50.01,"Greater than 50"))))))</f>
        <v>Less than 19.99</v>
      </c>
      <c r="G1979" t="str">
        <f>IF(Table1[[#This Row],[Transaction Type]]="Maintenance","Non-Sales","Sales")</f>
        <v>Non-Sales</v>
      </c>
      <c r="H1979">
        <f>IF(Table1[[#This Row],[Quarter]]="q2",1,"")</f>
        <v>1</v>
      </c>
      <c r="I1979" t="str">
        <f>IF(Table1[[#This Row],[Quarter]]="q3",1,"")</f>
        <v/>
      </c>
      <c r="J1979">
        <f>IF(Table1[[#This Row],[Quarter]]="Q2",Table1[[#This Row],[Credit Amount]],"")</f>
        <v>-19.09</v>
      </c>
      <c r="K1979" t="str">
        <f>IF(Table1[[#This Row],[Quarter]]="Q3",Table1[[#This Row],[Credit Amount]],"")</f>
        <v/>
      </c>
      <c r="L1979" t="str">
        <f>IF(Table1[[#This Row],[Transaction Type]]="Upgrade",Table1[[#This Row],[Credit Amount]],IF(Table1[[#This Row],[Transaction Type]]="Activation",Table1[[#This Row],[Credit Amount]],""))</f>
        <v/>
      </c>
      <c r="M1979">
        <f>IF(Table1[[#This Row],[Transaction Type]]="Maintenance",Table1[[#This Row],[Credit Amount]],"")</f>
        <v>-19.09</v>
      </c>
      <c r="N1979">
        <v>10014</v>
      </c>
      <c r="O1979" t="s">
        <v>2489</v>
      </c>
      <c r="P1979" t="s">
        <v>2503</v>
      </c>
      <c r="Q1979" t="s">
        <v>289</v>
      </c>
      <c r="R1979">
        <v>10091</v>
      </c>
      <c r="S1979" t="s">
        <v>2489</v>
      </c>
      <c r="T1979" t="s">
        <v>2580</v>
      </c>
      <c r="U1979" t="s">
        <v>290</v>
      </c>
      <c r="V1979" t="s">
        <v>132</v>
      </c>
      <c r="W1979">
        <v>100002166</v>
      </c>
      <c r="X1979">
        <v>8005551167</v>
      </c>
      <c r="Y1979" t="s">
        <v>2595</v>
      </c>
      <c r="Z1979" t="s">
        <v>3762</v>
      </c>
      <c r="AA1979" s="13">
        <v>-19.09</v>
      </c>
      <c r="AB1979" s="14">
        <v>42526</v>
      </c>
      <c r="AC1979" t="s">
        <v>36</v>
      </c>
    </row>
    <row r="1980" spans="1:29" x14ac:dyDescent="0.25">
      <c r="A1980" t="str">
        <f>CONCATENATE("Q",ROUNDUP(MONTH(Table1[[#This Row],[Month]])/3,0))</f>
        <v>Q2</v>
      </c>
      <c r="B1980" s="14">
        <f>EOMONTH(Table1[[#This Row],[Credit Date]],-1)+1</f>
        <v>42522</v>
      </c>
      <c r="C1980" t="str">
        <f>CONCATENATE(Table1[[#This Row],[Issuer Last Name]],", ",Table1[[#This Row],[Issuer First Name]])</f>
        <v>No. 014, Employee</v>
      </c>
      <c r="D1980" t="str">
        <f>CONCATENATE(Table1[[#This Row],[Approver Last Name]],", ",Table1[[#This Row],[Approver First Name]])</f>
        <v>No. 091, Employee</v>
      </c>
      <c r="E1980" t="str">
        <f>CONCATENATE(Table1[[#This Row],[Customer Last Name]],", ",Table1[[#This Row],[Customer First Name]])</f>
        <v>No. 10175, Client</v>
      </c>
      <c r="F19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0" t="str">
        <f>IF(Table1[[#This Row],[Transaction Type]]="Maintenance","Non-Sales","Sales")</f>
        <v>Non-Sales</v>
      </c>
      <c r="H1980">
        <f>IF(Table1[[#This Row],[Quarter]]="q2",1,"")</f>
        <v>1</v>
      </c>
      <c r="I1980" t="str">
        <f>IF(Table1[[#This Row],[Quarter]]="q3",1,"")</f>
        <v/>
      </c>
      <c r="J1980">
        <f>IF(Table1[[#This Row],[Quarter]]="Q2",Table1[[#This Row],[Credit Amount]],"")</f>
        <v>-85.05</v>
      </c>
      <c r="K1980" t="str">
        <f>IF(Table1[[#This Row],[Quarter]]="Q3",Table1[[#This Row],[Credit Amount]],"")</f>
        <v/>
      </c>
      <c r="L1980" t="str">
        <f>IF(Table1[[#This Row],[Transaction Type]]="Upgrade",Table1[[#This Row],[Credit Amount]],IF(Table1[[#This Row],[Transaction Type]]="Activation",Table1[[#This Row],[Credit Amount]],""))</f>
        <v/>
      </c>
      <c r="M1980">
        <f>IF(Table1[[#This Row],[Transaction Type]]="Maintenance",Table1[[#This Row],[Credit Amount]],"")</f>
        <v>-85.05</v>
      </c>
      <c r="N1980">
        <v>10014</v>
      </c>
      <c r="O1980" t="s">
        <v>2489</v>
      </c>
      <c r="P1980" t="s">
        <v>2503</v>
      </c>
      <c r="Q1980" t="s">
        <v>289</v>
      </c>
      <c r="R1980">
        <v>10091</v>
      </c>
      <c r="S1980" t="s">
        <v>2489</v>
      </c>
      <c r="T1980" t="s">
        <v>2580</v>
      </c>
      <c r="U1980" t="s">
        <v>290</v>
      </c>
      <c r="V1980" t="s">
        <v>132</v>
      </c>
      <c r="W1980">
        <v>100001174</v>
      </c>
      <c r="X1980">
        <v>8005550175</v>
      </c>
      <c r="Y1980" t="s">
        <v>2595</v>
      </c>
      <c r="Z1980" t="s">
        <v>2770</v>
      </c>
      <c r="AA1980" s="13">
        <v>-85.05</v>
      </c>
      <c r="AB1980" s="14">
        <v>42526</v>
      </c>
      <c r="AC1980" t="s">
        <v>36</v>
      </c>
    </row>
    <row r="1981" spans="1:29" x14ac:dyDescent="0.25">
      <c r="A1981" t="str">
        <f>CONCATENATE("Q",ROUNDUP(MONTH(Table1[[#This Row],[Month]])/3,0))</f>
        <v>Q2</v>
      </c>
      <c r="B1981" s="14">
        <f>EOMONTH(Table1[[#This Row],[Credit Date]],-1)+1</f>
        <v>42522</v>
      </c>
      <c r="C1981" t="str">
        <f>CONCATENATE(Table1[[#This Row],[Issuer Last Name]],", ",Table1[[#This Row],[Issuer First Name]])</f>
        <v>No. 014, Employee</v>
      </c>
      <c r="D1981" t="str">
        <f>CONCATENATE(Table1[[#This Row],[Approver Last Name]],", ",Table1[[#This Row],[Approver First Name]])</f>
        <v>No. 091, Employee</v>
      </c>
      <c r="E1981" t="str">
        <f>CONCATENATE(Table1[[#This Row],[Customer Last Name]],", ",Table1[[#This Row],[Customer First Name]])</f>
        <v>No. 12834, Client</v>
      </c>
      <c r="F1981" t="str">
        <f>IF(Table1[[#This Row],[Credit Amount]]&gt;-19.99,"Less than 19.99",IF(Table1[[#This Row],[Credit Amount]]=-20,"20",IF(Table1[[#This Row],[Credit Amount]]&gt;-49.98,"20.01-49.98",IF(Table1[[#This Row],[Credit Amount]]=-49.99,"49.99",IF(Table1[[#This Row],[Credit Amount]]=-50,"50",IF(Table1[[#This Row],[Credit Amount]]&lt;-50.01,"Greater than 50"))))))</f>
        <v>20.01-49.98</v>
      </c>
      <c r="G1981" t="str">
        <f>IF(Table1[[#This Row],[Transaction Type]]="Maintenance","Non-Sales","Sales")</f>
        <v>Non-Sales</v>
      </c>
      <c r="H1981">
        <f>IF(Table1[[#This Row],[Quarter]]="q2",1,"")</f>
        <v>1</v>
      </c>
      <c r="I1981" t="str">
        <f>IF(Table1[[#This Row],[Quarter]]="q3",1,"")</f>
        <v/>
      </c>
      <c r="J1981">
        <f>IF(Table1[[#This Row],[Quarter]]="Q2",Table1[[#This Row],[Credit Amount]],"")</f>
        <v>-27.61</v>
      </c>
      <c r="K1981" t="str">
        <f>IF(Table1[[#This Row],[Quarter]]="Q3",Table1[[#This Row],[Credit Amount]],"")</f>
        <v/>
      </c>
      <c r="L1981" t="str">
        <f>IF(Table1[[#This Row],[Transaction Type]]="Upgrade",Table1[[#This Row],[Credit Amount]],IF(Table1[[#This Row],[Transaction Type]]="Activation",Table1[[#This Row],[Credit Amount]],""))</f>
        <v/>
      </c>
      <c r="M1981">
        <f>IF(Table1[[#This Row],[Transaction Type]]="Maintenance",Table1[[#This Row],[Credit Amount]],"")</f>
        <v>-27.61</v>
      </c>
      <c r="N1981">
        <v>10014</v>
      </c>
      <c r="O1981" t="s">
        <v>2489</v>
      </c>
      <c r="P1981" t="s">
        <v>2503</v>
      </c>
      <c r="Q1981" t="s">
        <v>289</v>
      </c>
      <c r="R1981">
        <v>10091</v>
      </c>
      <c r="S1981" t="s">
        <v>2489</v>
      </c>
      <c r="T1981" t="s">
        <v>2580</v>
      </c>
      <c r="U1981" t="s">
        <v>290</v>
      </c>
      <c r="V1981" t="s">
        <v>132</v>
      </c>
      <c r="W1981">
        <v>100003833</v>
      </c>
      <c r="X1981">
        <v>8005552834</v>
      </c>
      <c r="Y1981" t="s">
        <v>2595</v>
      </c>
      <c r="Z1981" t="s">
        <v>5426</v>
      </c>
      <c r="AA1981" s="13">
        <v>-27.61</v>
      </c>
      <c r="AB1981" s="14">
        <v>42527</v>
      </c>
      <c r="AC1981" t="s">
        <v>36</v>
      </c>
    </row>
    <row r="1982" spans="1:29" x14ac:dyDescent="0.25">
      <c r="A1982" t="str">
        <f>CONCATENATE("Q",ROUNDUP(MONTH(Table1[[#This Row],[Month]])/3,0))</f>
        <v>Q2</v>
      </c>
      <c r="B1982" s="14">
        <f>EOMONTH(Table1[[#This Row],[Credit Date]],-1)+1</f>
        <v>42522</v>
      </c>
      <c r="C1982" t="str">
        <f>CONCATENATE(Table1[[#This Row],[Issuer Last Name]],", ",Table1[[#This Row],[Issuer First Name]])</f>
        <v>No. 014, Employee</v>
      </c>
      <c r="D1982" t="str">
        <f>CONCATENATE(Table1[[#This Row],[Approver Last Name]],", ",Table1[[#This Row],[Approver First Name]])</f>
        <v>No. 091, Employee</v>
      </c>
      <c r="E1982" t="str">
        <f>CONCATENATE(Table1[[#This Row],[Customer Last Name]],", ",Table1[[#This Row],[Customer First Name]])</f>
        <v>No. 10331, Client</v>
      </c>
      <c r="F19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2" t="str">
        <f>IF(Table1[[#This Row],[Transaction Type]]="Maintenance","Non-Sales","Sales")</f>
        <v>Non-Sales</v>
      </c>
      <c r="H1982">
        <f>IF(Table1[[#This Row],[Quarter]]="q2",1,"")</f>
        <v>1</v>
      </c>
      <c r="I1982" t="str">
        <f>IF(Table1[[#This Row],[Quarter]]="q3",1,"")</f>
        <v/>
      </c>
      <c r="J1982">
        <f>IF(Table1[[#This Row],[Quarter]]="Q2",Table1[[#This Row],[Credit Amount]],"")</f>
        <v>-75.92</v>
      </c>
      <c r="K1982" t="str">
        <f>IF(Table1[[#This Row],[Quarter]]="Q3",Table1[[#This Row],[Credit Amount]],"")</f>
        <v/>
      </c>
      <c r="L1982" t="str">
        <f>IF(Table1[[#This Row],[Transaction Type]]="Upgrade",Table1[[#This Row],[Credit Amount]],IF(Table1[[#This Row],[Transaction Type]]="Activation",Table1[[#This Row],[Credit Amount]],""))</f>
        <v/>
      </c>
      <c r="M1982">
        <f>IF(Table1[[#This Row],[Transaction Type]]="Maintenance",Table1[[#This Row],[Credit Amount]],"")</f>
        <v>-75.92</v>
      </c>
      <c r="N1982">
        <v>10014</v>
      </c>
      <c r="O1982" t="s">
        <v>2489</v>
      </c>
      <c r="P1982" t="s">
        <v>2503</v>
      </c>
      <c r="Q1982" t="s">
        <v>289</v>
      </c>
      <c r="R1982">
        <v>10091</v>
      </c>
      <c r="S1982" t="s">
        <v>2489</v>
      </c>
      <c r="T1982" t="s">
        <v>2580</v>
      </c>
      <c r="U1982" t="s">
        <v>290</v>
      </c>
      <c r="V1982" t="s">
        <v>132</v>
      </c>
      <c r="W1982">
        <v>100001330</v>
      </c>
      <c r="X1982">
        <v>8005550331</v>
      </c>
      <c r="Y1982" t="s">
        <v>2595</v>
      </c>
      <c r="Z1982" t="s">
        <v>2926</v>
      </c>
      <c r="AA1982" s="13">
        <v>-75.92</v>
      </c>
      <c r="AB1982" s="14">
        <v>42527</v>
      </c>
      <c r="AC1982" t="s">
        <v>36</v>
      </c>
    </row>
    <row r="1983" spans="1:29" x14ac:dyDescent="0.25">
      <c r="A1983" t="str">
        <f>CONCATENATE("Q",ROUNDUP(MONTH(Table1[[#This Row],[Month]])/3,0))</f>
        <v>Q2</v>
      </c>
      <c r="B1983" s="14">
        <f>EOMONTH(Table1[[#This Row],[Credit Date]],-1)+1</f>
        <v>42522</v>
      </c>
      <c r="C1983" t="str">
        <f>CONCATENATE(Table1[[#This Row],[Issuer Last Name]],", ",Table1[[#This Row],[Issuer First Name]])</f>
        <v>No. 014, Employee</v>
      </c>
      <c r="D1983" t="str">
        <f>CONCATENATE(Table1[[#This Row],[Approver Last Name]],", ",Table1[[#This Row],[Approver First Name]])</f>
        <v>No. 091, Employee</v>
      </c>
      <c r="E1983" t="str">
        <f>CONCATENATE(Table1[[#This Row],[Customer Last Name]],", ",Table1[[#This Row],[Customer First Name]])</f>
        <v>No. 11596, Client</v>
      </c>
      <c r="F19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3" t="str">
        <f>IF(Table1[[#This Row],[Transaction Type]]="Maintenance","Non-Sales","Sales")</f>
        <v>Sales</v>
      </c>
      <c r="H1983">
        <f>IF(Table1[[#This Row],[Quarter]]="q2",1,"")</f>
        <v>1</v>
      </c>
      <c r="I1983" t="str">
        <f>IF(Table1[[#This Row],[Quarter]]="q3",1,"")</f>
        <v/>
      </c>
      <c r="J1983">
        <f>IF(Table1[[#This Row],[Quarter]]="Q2",Table1[[#This Row],[Credit Amount]],"")</f>
        <v>-88.51</v>
      </c>
      <c r="K1983" t="str">
        <f>IF(Table1[[#This Row],[Quarter]]="Q3",Table1[[#This Row],[Credit Amount]],"")</f>
        <v/>
      </c>
      <c r="L1983">
        <f>IF(Table1[[#This Row],[Transaction Type]]="Upgrade",Table1[[#This Row],[Credit Amount]],IF(Table1[[#This Row],[Transaction Type]]="Activation",Table1[[#This Row],[Credit Amount]],""))</f>
        <v>-88.51</v>
      </c>
      <c r="M1983" t="str">
        <f>IF(Table1[[#This Row],[Transaction Type]]="Maintenance",Table1[[#This Row],[Credit Amount]],"")</f>
        <v/>
      </c>
      <c r="N1983">
        <v>10014</v>
      </c>
      <c r="O1983" t="s">
        <v>2489</v>
      </c>
      <c r="P1983" t="s">
        <v>2503</v>
      </c>
      <c r="Q1983" t="s">
        <v>289</v>
      </c>
      <c r="R1983">
        <v>10091</v>
      </c>
      <c r="S1983" t="s">
        <v>2489</v>
      </c>
      <c r="T1983" t="s">
        <v>2580</v>
      </c>
      <c r="U1983" t="s">
        <v>290</v>
      </c>
      <c r="V1983" t="s">
        <v>132</v>
      </c>
      <c r="W1983">
        <v>100002595</v>
      </c>
      <c r="X1983">
        <v>8005551596</v>
      </c>
      <c r="Y1983" t="s">
        <v>2595</v>
      </c>
      <c r="Z1983" t="s">
        <v>4191</v>
      </c>
      <c r="AA1983" s="13">
        <v>-88.51</v>
      </c>
      <c r="AB1983" s="14">
        <v>42527</v>
      </c>
      <c r="AC1983" t="s">
        <v>35</v>
      </c>
    </row>
    <row r="1984" spans="1:29" x14ac:dyDescent="0.25">
      <c r="A1984" t="str">
        <f>CONCATENATE("Q",ROUNDUP(MONTH(Table1[[#This Row],[Month]])/3,0))</f>
        <v>Q2</v>
      </c>
      <c r="B1984" s="14">
        <f>EOMONTH(Table1[[#This Row],[Credit Date]],-1)+1</f>
        <v>42522</v>
      </c>
      <c r="C1984" t="str">
        <f>CONCATENATE(Table1[[#This Row],[Issuer Last Name]],", ",Table1[[#This Row],[Issuer First Name]])</f>
        <v>No. 014, Employee</v>
      </c>
      <c r="D1984" t="str">
        <f>CONCATENATE(Table1[[#This Row],[Approver Last Name]],", ",Table1[[#This Row],[Approver First Name]])</f>
        <v>No. 091, Employee</v>
      </c>
      <c r="E1984" t="str">
        <f>CONCATENATE(Table1[[#This Row],[Customer Last Name]],", ",Table1[[#This Row],[Customer First Name]])</f>
        <v>No. 13489, Client</v>
      </c>
      <c r="F19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4" t="str">
        <f>IF(Table1[[#This Row],[Transaction Type]]="Maintenance","Non-Sales","Sales")</f>
        <v>Non-Sales</v>
      </c>
      <c r="H1984">
        <f>IF(Table1[[#This Row],[Quarter]]="q2",1,"")</f>
        <v>1</v>
      </c>
      <c r="I1984" t="str">
        <f>IF(Table1[[#This Row],[Quarter]]="q3",1,"")</f>
        <v/>
      </c>
      <c r="J1984">
        <f>IF(Table1[[#This Row],[Quarter]]="Q2",Table1[[#This Row],[Credit Amount]],"")</f>
        <v>-63.68</v>
      </c>
      <c r="K1984" t="str">
        <f>IF(Table1[[#This Row],[Quarter]]="Q3",Table1[[#This Row],[Credit Amount]],"")</f>
        <v/>
      </c>
      <c r="L1984" t="str">
        <f>IF(Table1[[#This Row],[Transaction Type]]="Upgrade",Table1[[#This Row],[Credit Amount]],IF(Table1[[#This Row],[Transaction Type]]="Activation",Table1[[#This Row],[Credit Amount]],""))</f>
        <v/>
      </c>
      <c r="M1984">
        <f>IF(Table1[[#This Row],[Transaction Type]]="Maintenance",Table1[[#This Row],[Credit Amount]],"")</f>
        <v>-63.68</v>
      </c>
      <c r="N1984">
        <v>10014</v>
      </c>
      <c r="O1984" t="s">
        <v>2489</v>
      </c>
      <c r="P1984" t="s">
        <v>2503</v>
      </c>
      <c r="Q1984" t="s">
        <v>289</v>
      </c>
      <c r="R1984">
        <v>10091</v>
      </c>
      <c r="S1984" t="s">
        <v>2489</v>
      </c>
      <c r="T1984" t="s">
        <v>2580</v>
      </c>
      <c r="U1984" t="s">
        <v>290</v>
      </c>
      <c r="V1984" t="s">
        <v>132</v>
      </c>
      <c r="W1984">
        <v>100004488</v>
      </c>
      <c r="X1984">
        <v>8005553489</v>
      </c>
      <c r="Y1984" t="s">
        <v>2595</v>
      </c>
      <c r="Z1984" t="s">
        <v>6077</v>
      </c>
      <c r="AA1984" s="13">
        <v>-63.68</v>
      </c>
      <c r="AB1984" s="14">
        <v>42527</v>
      </c>
      <c r="AC1984" t="s">
        <v>36</v>
      </c>
    </row>
    <row r="1985" spans="1:29" x14ac:dyDescent="0.25">
      <c r="A1985" t="str">
        <f>CONCATENATE("Q",ROUNDUP(MONTH(Table1[[#This Row],[Month]])/3,0))</f>
        <v>Q2</v>
      </c>
      <c r="B1985" s="14">
        <f>EOMONTH(Table1[[#This Row],[Credit Date]],-1)+1</f>
        <v>42522</v>
      </c>
      <c r="C1985" t="str">
        <f>CONCATENATE(Table1[[#This Row],[Issuer Last Name]],", ",Table1[[#This Row],[Issuer First Name]])</f>
        <v>No. 014, Employee</v>
      </c>
      <c r="D1985" t="str">
        <f>CONCATENATE(Table1[[#This Row],[Approver Last Name]],", ",Table1[[#This Row],[Approver First Name]])</f>
        <v>No. 091, Employee</v>
      </c>
      <c r="E1985" t="str">
        <f>CONCATENATE(Table1[[#This Row],[Customer Last Name]],", ",Table1[[#This Row],[Customer First Name]])</f>
        <v>No. 12147, Client</v>
      </c>
      <c r="F19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5" t="str">
        <f>IF(Table1[[#This Row],[Transaction Type]]="Maintenance","Non-Sales","Sales")</f>
        <v>Sales</v>
      </c>
      <c r="H1985">
        <f>IF(Table1[[#This Row],[Quarter]]="q2",1,"")</f>
        <v>1</v>
      </c>
      <c r="I1985" t="str">
        <f>IF(Table1[[#This Row],[Quarter]]="q3",1,"")</f>
        <v/>
      </c>
      <c r="J1985">
        <f>IF(Table1[[#This Row],[Quarter]]="Q2",Table1[[#This Row],[Credit Amount]],"")</f>
        <v>-72.040000000000006</v>
      </c>
      <c r="K1985" t="str">
        <f>IF(Table1[[#This Row],[Quarter]]="Q3",Table1[[#This Row],[Credit Amount]],"")</f>
        <v/>
      </c>
      <c r="L1985">
        <f>IF(Table1[[#This Row],[Transaction Type]]="Upgrade",Table1[[#This Row],[Credit Amount]],IF(Table1[[#This Row],[Transaction Type]]="Activation",Table1[[#This Row],[Credit Amount]],""))</f>
        <v>-72.040000000000006</v>
      </c>
      <c r="M1985" t="str">
        <f>IF(Table1[[#This Row],[Transaction Type]]="Maintenance",Table1[[#This Row],[Credit Amount]],"")</f>
        <v/>
      </c>
      <c r="N1985">
        <v>10014</v>
      </c>
      <c r="O1985" t="s">
        <v>2489</v>
      </c>
      <c r="P1985" t="s">
        <v>2503</v>
      </c>
      <c r="Q1985" t="s">
        <v>289</v>
      </c>
      <c r="R1985">
        <v>10091</v>
      </c>
      <c r="S1985" t="s">
        <v>2489</v>
      </c>
      <c r="T1985" t="s">
        <v>2580</v>
      </c>
      <c r="U1985" t="s">
        <v>290</v>
      </c>
      <c r="V1985" t="s">
        <v>132</v>
      </c>
      <c r="W1985">
        <v>100003146</v>
      </c>
      <c r="X1985">
        <v>8005552147</v>
      </c>
      <c r="Y1985" t="s">
        <v>2595</v>
      </c>
      <c r="Z1985" t="s">
        <v>4742</v>
      </c>
      <c r="AA1985" s="13">
        <v>-72.040000000000006</v>
      </c>
      <c r="AB1985" s="14">
        <v>42531</v>
      </c>
      <c r="AC1985" t="s">
        <v>35</v>
      </c>
    </row>
    <row r="1986" spans="1:29" x14ac:dyDescent="0.25">
      <c r="A1986" t="str">
        <f>CONCATENATE("Q",ROUNDUP(MONTH(Table1[[#This Row],[Month]])/3,0))</f>
        <v>Q2</v>
      </c>
      <c r="B1986" s="14">
        <f>EOMONTH(Table1[[#This Row],[Credit Date]],-1)+1</f>
        <v>42522</v>
      </c>
      <c r="C1986" t="str">
        <f>CONCATENATE(Table1[[#This Row],[Issuer Last Name]],", ",Table1[[#This Row],[Issuer First Name]])</f>
        <v>No. 014, Employee</v>
      </c>
      <c r="D1986" t="str">
        <f>CONCATENATE(Table1[[#This Row],[Approver Last Name]],", ",Table1[[#This Row],[Approver First Name]])</f>
        <v>No. 091, Employee</v>
      </c>
      <c r="E1986" t="str">
        <f>CONCATENATE(Table1[[#This Row],[Customer Last Name]],", ",Table1[[#This Row],[Customer First Name]])</f>
        <v>No. 12230, Client</v>
      </c>
      <c r="F1986" t="str">
        <f>IF(Table1[[#This Row],[Credit Amount]]&gt;-19.99,"Less than 19.99",IF(Table1[[#This Row],[Credit Amount]]=-20,"20",IF(Table1[[#This Row],[Credit Amount]]&gt;-49.98,"20.01-49.98",IF(Table1[[#This Row],[Credit Amount]]=-49.99,"49.99",IF(Table1[[#This Row],[Credit Amount]]=-50,"50",IF(Table1[[#This Row],[Credit Amount]]&lt;-50.01,"Greater than 50"))))))</f>
        <v>Less than 19.99</v>
      </c>
      <c r="G1986" t="str">
        <f>IF(Table1[[#This Row],[Transaction Type]]="Maintenance","Non-Sales","Sales")</f>
        <v>Non-Sales</v>
      </c>
      <c r="H1986">
        <f>IF(Table1[[#This Row],[Quarter]]="q2",1,"")</f>
        <v>1</v>
      </c>
      <c r="I1986" t="str">
        <f>IF(Table1[[#This Row],[Quarter]]="q3",1,"")</f>
        <v/>
      </c>
      <c r="J1986">
        <f>IF(Table1[[#This Row],[Quarter]]="Q2",Table1[[#This Row],[Credit Amount]],"")</f>
        <v>-5.41</v>
      </c>
      <c r="K1986" t="str">
        <f>IF(Table1[[#This Row],[Quarter]]="Q3",Table1[[#This Row],[Credit Amount]],"")</f>
        <v/>
      </c>
      <c r="L1986" t="str">
        <f>IF(Table1[[#This Row],[Transaction Type]]="Upgrade",Table1[[#This Row],[Credit Amount]],IF(Table1[[#This Row],[Transaction Type]]="Activation",Table1[[#This Row],[Credit Amount]],""))</f>
        <v/>
      </c>
      <c r="M1986">
        <f>IF(Table1[[#This Row],[Transaction Type]]="Maintenance",Table1[[#This Row],[Credit Amount]],"")</f>
        <v>-5.41</v>
      </c>
      <c r="N1986">
        <v>10014</v>
      </c>
      <c r="O1986" t="s">
        <v>2489</v>
      </c>
      <c r="P1986" t="s">
        <v>2503</v>
      </c>
      <c r="Q1986" t="s">
        <v>289</v>
      </c>
      <c r="R1986">
        <v>10091</v>
      </c>
      <c r="S1986" t="s">
        <v>2489</v>
      </c>
      <c r="T1986" t="s">
        <v>2580</v>
      </c>
      <c r="U1986" t="s">
        <v>290</v>
      </c>
      <c r="V1986" t="s">
        <v>132</v>
      </c>
      <c r="W1986">
        <v>100003229</v>
      </c>
      <c r="X1986">
        <v>8005552230</v>
      </c>
      <c r="Y1986" t="s">
        <v>2595</v>
      </c>
      <c r="Z1986" t="s">
        <v>4825</v>
      </c>
      <c r="AA1986" s="13">
        <v>-5.41</v>
      </c>
      <c r="AB1986" s="14">
        <v>42534</v>
      </c>
      <c r="AC1986" t="s">
        <v>36</v>
      </c>
    </row>
    <row r="1987" spans="1:29" x14ac:dyDescent="0.25">
      <c r="A1987" t="str">
        <f>CONCATENATE("Q",ROUNDUP(MONTH(Table1[[#This Row],[Month]])/3,0))</f>
        <v>Q2</v>
      </c>
      <c r="B1987" s="14">
        <f>EOMONTH(Table1[[#This Row],[Credit Date]],-1)+1</f>
        <v>42522</v>
      </c>
      <c r="C1987" t="str">
        <f>CONCATENATE(Table1[[#This Row],[Issuer Last Name]],", ",Table1[[#This Row],[Issuer First Name]])</f>
        <v>No. 014, Employee</v>
      </c>
      <c r="D1987" t="str">
        <f>CONCATENATE(Table1[[#This Row],[Approver Last Name]],", ",Table1[[#This Row],[Approver First Name]])</f>
        <v>No. 091, Employee</v>
      </c>
      <c r="E1987" t="str">
        <f>CONCATENATE(Table1[[#This Row],[Customer Last Name]],", ",Table1[[#This Row],[Customer First Name]])</f>
        <v>No. 13244, Client</v>
      </c>
      <c r="F1987" t="str">
        <f>IF(Table1[[#This Row],[Credit Amount]]&gt;-19.99,"Less than 19.99",IF(Table1[[#This Row],[Credit Amount]]=-20,"20",IF(Table1[[#This Row],[Credit Amount]]&gt;-49.98,"20.01-49.98",IF(Table1[[#This Row],[Credit Amount]]=-49.99,"49.99",IF(Table1[[#This Row],[Credit Amount]]=-50,"50",IF(Table1[[#This Row],[Credit Amount]]&lt;-50.01,"Greater than 50"))))))</f>
        <v>20.01-49.98</v>
      </c>
      <c r="G1987" t="str">
        <f>IF(Table1[[#This Row],[Transaction Type]]="Maintenance","Non-Sales","Sales")</f>
        <v>Sales</v>
      </c>
      <c r="H1987">
        <f>IF(Table1[[#This Row],[Quarter]]="q2",1,"")</f>
        <v>1</v>
      </c>
      <c r="I1987" t="str">
        <f>IF(Table1[[#This Row],[Quarter]]="q3",1,"")</f>
        <v/>
      </c>
      <c r="J1987">
        <f>IF(Table1[[#This Row],[Quarter]]="Q2",Table1[[#This Row],[Credit Amount]],"")</f>
        <v>-39.340000000000003</v>
      </c>
      <c r="K1987" t="str">
        <f>IF(Table1[[#This Row],[Quarter]]="Q3",Table1[[#This Row],[Credit Amount]],"")</f>
        <v/>
      </c>
      <c r="L1987">
        <f>IF(Table1[[#This Row],[Transaction Type]]="Upgrade",Table1[[#This Row],[Credit Amount]],IF(Table1[[#This Row],[Transaction Type]]="Activation",Table1[[#This Row],[Credit Amount]],""))</f>
        <v>-39.340000000000003</v>
      </c>
      <c r="M1987" t="str">
        <f>IF(Table1[[#This Row],[Transaction Type]]="Maintenance",Table1[[#This Row],[Credit Amount]],"")</f>
        <v/>
      </c>
      <c r="N1987">
        <v>10014</v>
      </c>
      <c r="O1987" t="s">
        <v>2489</v>
      </c>
      <c r="P1987" t="s">
        <v>2503</v>
      </c>
      <c r="Q1987" t="s">
        <v>289</v>
      </c>
      <c r="R1987">
        <v>10091</v>
      </c>
      <c r="S1987" t="s">
        <v>2489</v>
      </c>
      <c r="T1987" t="s">
        <v>2580</v>
      </c>
      <c r="U1987" t="s">
        <v>290</v>
      </c>
      <c r="V1987" t="s">
        <v>132</v>
      </c>
      <c r="W1987">
        <v>100004243</v>
      </c>
      <c r="X1987">
        <v>8005553244</v>
      </c>
      <c r="Y1987" t="s">
        <v>2595</v>
      </c>
      <c r="Z1987" t="s">
        <v>5832</v>
      </c>
      <c r="AA1987" s="13">
        <v>-39.340000000000003</v>
      </c>
      <c r="AB1987" s="14">
        <v>42538</v>
      </c>
      <c r="AC1987" t="s">
        <v>35</v>
      </c>
    </row>
    <row r="1988" spans="1:29" x14ac:dyDescent="0.25">
      <c r="A1988" t="str">
        <f>CONCATENATE("Q",ROUNDUP(MONTH(Table1[[#This Row],[Month]])/3,0))</f>
        <v>Q2</v>
      </c>
      <c r="B1988" s="14">
        <f>EOMONTH(Table1[[#This Row],[Credit Date]],-1)+1</f>
        <v>42522</v>
      </c>
      <c r="C1988" t="str">
        <f>CONCATENATE(Table1[[#This Row],[Issuer Last Name]],", ",Table1[[#This Row],[Issuer First Name]])</f>
        <v>No. 014, Employee</v>
      </c>
      <c r="D1988" t="str">
        <f>CONCATENATE(Table1[[#This Row],[Approver Last Name]],", ",Table1[[#This Row],[Approver First Name]])</f>
        <v>No. 091, Employee</v>
      </c>
      <c r="E1988" t="str">
        <f>CONCATENATE(Table1[[#This Row],[Customer Last Name]],", ",Table1[[#This Row],[Customer First Name]])</f>
        <v>No. 11976, Client</v>
      </c>
      <c r="F19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88" t="str">
        <f>IF(Table1[[#This Row],[Transaction Type]]="Maintenance","Non-Sales","Sales")</f>
        <v>Non-Sales</v>
      </c>
      <c r="H1988">
        <f>IF(Table1[[#This Row],[Quarter]]="q2",1,"")</f>
        <v>1</v>
      </c>
      <c r="I1988" t="str">
        <f>IF(Table1[[#This Row],[Quarter]]="q3",1,"")</f>
        <v/>
      </c>
      <c r="J1988">
        <f>IF(Table1[[#This Row],[Quarter]]="Q2",Table1[[#This Row],[Credit Amount]],"")</f>
        <v>-85.48</v>
      </c>
      <c r="K1988" t="str">
        <f>IF(Table1[[#This Row],[Quarter]]="Q3",Table1[[#This Row],[Credit Amount]],"")</f>
        <v/>
      </c>
      <c r="L1988" t="str">
        <f>IF(Table1[[#This Row],[Transaction Type]]="Upgrade",Table1[[#This Row],[Credit Amount]],IF(Table1[[#This Row],[Transaction Type]]="Activation",Table1[[#This Row],[Credit Amount]],""))</f>
        <v/>
      </c>
      <c r="M1988">
        <f>IF(Table1[[#This Row],[Transaction Type]]="Maintenance",Table1[[#This Row],[Credit Amount]],"")</f>
        <v>-85.48</v>
      </c>
      <c r="N1988">
        <v>10014</v>
      </c>
      <c r="O1988" t="s">
        <v>2489</v>
      </c>
      <c r="P1988" t="s">
        <v>2503</v>
      </c>
      <c r="Q1988" t="s">
        <v>289</v>
      </c>
      <c r="R1988">
        <v>10091</v>
      </c>
      <c r="S1988" t="s">
        <v>2489</v>
      </c>
      <c r="T1988" t="s">
        <v>2580</v>
      </c>
      <c r="U1988" t="s">
        <v>290</v>
      </c>
      <c r="V1988" t="s">
        <v>132</v>
      </c>
      <c r="W1988">
        <v>100002975</v>
      </c>
      <c r="X1988">
        <v>8005551976</v>
      </c>
      <c r="Y1988" t="s">
        <v>2595</v>
      </c>
      <c r="Z1988" t="s">
        <v>4571</v>
      </c>
      <c r="AA1988" s="13">
        <v>-85.48</v>
      </c>
      <c r="AB1988" s="14">
        <v>42539</v>
      </c>
      <c r="AC1988" t="s">
        <v>36</v>
      </c>
    </row>
    <row r="1989" spans="1:29" x14ac:dyDescent="0.25">
      <c r="A1989" t="str">
        <f>CONCATENATE("Q",ROUNDUP(MONTH(Table1[[#This Row],[Month]])/3,0))</f>
        <v>Q2</v>
      </c>
      <c r="B1989" s="14">
        <f>EOMONTH(Table1[[#This Row],[Credit Date]],-1)+1</f>
        <v>42522</v>
      </c>
      <c r="C1989" t="str">
        <f>CONCATENATE(Table1[[#This Row],[Issuer Last Name]],", ",Table1[[#This Row],[Issuer First Name]])</f>
        <v>No. 014, Employee</v>
      </c>
      <c r="D1989" t="str">
        <f>CONCATENATE(Table1[[#This Row],[Approver Last Name]],", ",Table1[[#This Row],[Approver First Name]])</f>
        <v>No. 091, Employee</v>
      </c>
      <c r="E1989" t="str">
        <f>CONCATENATE(Table1[[#This Row],[Customer Last Name]],", ",Table1[[#This Row],[Customer First Name]])</f>
        <v>No. 10179, Client</v>
      </c>
      <c r="F1989" t="str">
        <f>IF(Table1[[#This Row],[Credit Amount]]&gt;-19.99,"Less than 19.99",IF(Table1[[#This Row],[Credit Amount]]=-20,"20",IF(Table1[[#This Row],[Credit Amount]]&gt;-49.98,"20.01-49.98",IF(Table1[[#This Row],[Credit Amount]]=-49.99,"49.99",IF(Table1[[#This Row],[Credit Amount]]=-50,"50",IF(Table1[[#This Row],[Credit Amount]]&lt;-50.01,"Greater than 50"))))))</f>
        <v>20.01-49.98</v>
      </c>
      <c r="G1989" t="str">
        <f>IF(Table1[[#This Row],[Transaction Type]]="Maintenance","Non-Sales","Sales")</f>
        <v>Non-Sales</v>
      </c>
      <c r="H1989">
        <f>IF(Table1[[#This Row],[Quarter]]="q2",1,"")</f>
        <v>1</v>
      </c>
      <c r="I1989" t="str">
        <f>IF(Table1[[#This Row],[Quarter]]="q3",1,"")</f>
        <v/>
      </c>
      <c r="J1989">
        <f>IF(Table1[[#This Row],[Quarter]]="Q2",Table1[[#This Row],[Credit Amount]],"")</f>
        <v>-32.590000000000003</v>
      </c>
      <c r="K1989" t="str">
        <f>IF(Table1[[#This Row],[Quarter]]="Q3",Table1[[#This Row],[Credit Amount]],"")</f>
        <v/>
      </c>
      <c r="L1989" t="str">
        <f>IF(Table1[[#This Row],[Transaction Type]]="Upgrade",Table1[[#This Row],[Credit Amount]],IF(Table1[[#This Row],[Transaction Type]]="Activation",Table1[[#This Row],[Credit Amount]],""))</f>
        <v/>
      </c>
      <c r="M1989">
        <f>IF(Table1[[#This Row],[Transaction Type]]="Maintenance",Table1[[#This Row],[Credit Amount]],"")</f>
        <v>-32.590000000000003</v>
      </c>
      <c r="N1989">
        <v>10014</v>
      </c>
      <c r="O1989" t="s">
        <v>2489</v>
      </c>
      <c r="P1989" t="s">
        <v>2503</v>
      </c>
      <c r="Q1989" t="s">
        <v>289</v>
      </c>
      <c r="R1989">
        <v>10091</v>
      </c>
      <c r="S1989" t="s">
        <v>2489</v>
      </c>
      <c r="T1989" t="s">
        <v>2580</v>
      </c>
      <c r="U1989" t="s">
        <v>290</v>
      </c>
      <c r="V1989" t="s">
        <v>132</v>
      </c>
      <c r="W1989">
        <v>100001178</v>
      </c>
      <c r="X1989">
        <v>8005550179</v>
      </c>
      <c r="Y1989" t="s">
        <v>2595</v>
      </c>
      <c r="Z1989" t="s">
        <v>2774</v>
      </c>
      <c r="AA1989" s="13">
        <v>-32.590000000000003</v>
      </c>
      <c r="AB1989" s="14">
        <v>42544</v>
      </c>
      <c r="AC1989" t="s">
        <v>36</v>
      </c>
    </row>
    <row r="1990" spans="1:29" x14ac:dyDescent="0.25">
      <c r="A1990" t="str">
        <f>CONCATENATE("Q",ROUNDUP(MONTH(Table1[[#This Row],[Month]])/3,0))</f>
        <v>Q3</v>
      </c>
      <c r="B1990" s="14">
        <f>EOMONTH(Table1[[#This Row],[Credit Date]],-1)+1</f>
        <v>42552</v>
      </c>
      <c r="C1990" t="str">
        <f>CONCATENATE(Table1[[#This Row],[Issuer Last Name]],", ",Table1[[#This Row],[Issuer First Name]])</f>
        <v>No. 014, Employee</v>
      </c>
      <c r="D1990" t="str">
        <f>CONCATENATE(Table1[[#This Row],[Approver Last Name]],", ",Table1[[#This Row],[Approver First Name]])</f>
        <v>No. 091, Employee</v>
      </c>
      <c r="E1990" t="str">
        <f>CONCATENATE(Table1[[#This Row],[Customer Last Name]],", ",Table1[[#This Row],[Customer First Name]])</f>
        <v>No. 11417, Client</v>
      </c>
      <c r="F19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90" t="str">
        <f>IF(Table1[[#This Row],[Transaction Type]]="Maintenance","Non-Sales","Sales")</f>
        <v>Non-Sales</v>
      </c>
      <c r="H1990" t="str">
        <f>IF(Table1[[#This Row],[Quarter]]="q2",1,"")</f>
        <v/>
      </c>
      <c r="I1990">
        <f>IF(Table1[[#This Row],[Quarter]]="q3",1,"")</f>
        <v>1</v>
      </c>
      <c r="J1990" t="str">
        <f>IF(Table1[[#This Row],[Quarter]]="Q2",Table1[[#This Row],[Credit Amount]],"")</f>
        <v/>
      </c>
      <c r="K1990">
        <f>IF(Table1[[#This Row],[Quarter]]="Q3",Table1[[#This Row],[Credit Amount]],"")</f>
        <v>-82.54</v>
      </c>
      <c r="L1990" t="str">
        <f>IF(Table1[[#This Row],[Transaction Type]]="Upgrade",Table1[[#This Row],[Credit Amount]],IF(Table1[[#This Row],[Transaction Type]]="Activation",Table1[[#This Row],[Credit Amount]],""))</f>
        <v/>
      </c>
      <c r="M1990">
        <f>IF(Table1[[#This Row],[Transaction Type]]="Maintenance",Table1[[#This Row],[Credit Amount]],"")</f>
        <v>-82.54</v>
      </c>
      <c r="N1990">
        <v>10014</v>
      </c>
      <c r="O1990" t="s">
        <v>2489</v>
      </c>
      <c r="P1990" t="s">
        <v>2503</v>
      </c>
      <c r="Q1990" t="s">
        <v>289</v>
      </c>
      <c r="R1990">
        <v>10091</v>
      </c>
      <c r="S1990" t="s">
        <v>2489</v>
      </c>
      <c r="T1990" t="s">
        <v>2580</v>
      </c>
      <c r="U1990" t="s">
        <v>290</v>
      </c>
      <c r="V1990" t="s">
        <v>132</v>
      </c>
      <c r="W1990">
        <v>100002416</v>
      </c>
      <c r="X1990">
        <v>8005551417</v>
      </c>
      <c r="Y1990" t="s">
        <v>2595</v>
      </c>
      <c r="Z1990" t="s">
        <v>4012</v>
      </c>
      <c r="AA1990" s="13">
        <v>-82.54</v>
      </c>
      <c r="AB1990" s="14">
        <v>42563</v>
      </c>
      <c r="AC1990" t="s">
        <v>36</v>
      </c>
    </row>
    <row r="1991" spans="1:29" x14ac:dyDescent="0.25">
      <c r="A1991" t="str">
        <f>CONCATENATE("Q",ROUNDUP(MONTH(Table1[[#This Row],[Month]])/3,0))</f>
        <v>Q3</v>
      </c>
      <c r="B1991" s="14">
        <f>EOMONTH(Table1[[#This Row],[Credit Date]],-1)+1</f>
        <v>42552</v>
      </c>
      <c r="C1991" t="str">
        <f>CONCATENATE(Table1[[#This Row],[Issuer Last Name]],", ",Table1[[#This Row],[Issuer First Name]])</f>
        <v>No. 014, Employee</v>
      </c>
      <c r="D1991" t="str">
        <f>CONCATENATE(Table1[[#This Row],[Approver Last Name]],", ",Table1[[#This Row],[Approver First Name]])</f>
        <v>No. 014, Employee</v>
      </c>
      <c r="E1991" t="str">
        <f>CONCATENATE(Table1[[#This Row],[Customer Last Name]],", ",Table1[[#This Row],[Customer First Name]])</f>
        <v>No. 12635, Client</v>
      </c>
      <c r="F1991" t="str">
        <f>IF(Table1[[#This Row],[Credit Amount]]&gt;-19.99,"Less than 19.99",IF(Table1[[#This Row],[Credit Amount]]=-20,"20",IF(Table1[[#This Row],[Credit Amount]]&gt;-49.98,"20.01-49.98",IF(Table1[[#This Row],[Credit Amount]]=-49.99,"49.99",IF(Table1[[#This Row],[Credit Amount]]=-50,"50",IF(Table1[[#This Row],[Credit Amount]]&lt;-50.01,"Greater than 50"))))))</f>
        <v>20.01-49.98</v>
      </c>
      <c r="G1991" t="str">
        <f>IF(Table1[[#This Row],[Transaction Type]]="Maintenance","Non-Sales","Sales")</f>
        <v>Non-Sales</v>
      </c>
      <c r="H1991" t="str">
        <f>IF(Table1[[#This Row],[Quarter]]="q2",1,"")</f>
        <v/>
      </c>
      <c r="I1991">
        <f>IF(Table1[[#This Row],[Quarter]]="q3",1,"")</f>
        <v>1</v>
      </c>
      <c r="J1991" t="str">
        <f>IF(Table1[[#This Row],[Quarter]]="Q2",Table1[[#This Row],[Credit Amount]],"")</f>
        <v/>
      </c>
      <c r="K1991">
        <f>IF(Table1[[#This Row],[Quarter]]="Q3",Table1[[#This Row],[Credit Amount]],"")</f>
        <v>-26.36</v>
      </c>
      <c r="L1991" t="str">
        <f>IF(Table1[[#This Row],[Transaction Type]]="Upgrade",Table1[[#This Row],[Credit Amount]],IF(Table1[[#This Row],[Transaction Type]]="Activation",Table1[[#This Row],[Credit Amount]],""))</f>
        <v/>
      </c>
      <c r="M1991">
        <f>IF(Table1[[#This Row],[Transaction Type]]="Maintenance",Table1[[#This Row],[Credit Amount]],"")</f>
        <v>-26.36</v>
      </c>
      <c r="N1991">
        <v>10014</v>
      </c>
      <c r="O1991" t="s">
        <v>2489</v>
      </c>
      <c r="P1991" t="s">
        <v>2503</v>
      </c>
      <c r="Q1991" t="s">
        <v>289</v>
      </c>
      <c r="R1991">
        <v>10014</v>
      </c>
      <c r="S1991" t="s">
        <v>2489</v>
      </c>
      <c r="T1991" t="s">
        <v>2503</v>
      </c>
      <c r="U1991" t="s">
        <v>289</v>
      </c>
      <c r="V1991" t="s">
        <v>132</v>
      </c>
      <c r="W1991">
        <v>100003634</v>
      </c>
      <c r="X1991">
        <v>8005552635</v>
      </c>
      <c r="Y1991" t="s">
        <v>2595</v>
      </c>
      <c r="Z1991" t="s">
        <v>5230</v>
      </c>
      <c r="AA1991" s="13">
        <v>-26.36</v>
      </c>
      <c r="AB1991" s="14">
        <v>42563</v>
      </c>
      <c r="AC1991" t="s">
        <v>36</v>
      </c>
    </row>
    <row r="1992" spans="1:29" x14ac:dyDescent="0.25">
      <c r="A1992" t="str">
        <f>CONCATENATE("Q",ROUNDUP(MONTH(Table1[[#This Row],[Month]])/3,0))</f>
        <v>Q3</v>
      </c>
      <c r="B1992" s="14">
        <f>EOMONTH(Table1[[#This Row],[Credit Date]],-1)+1</f>
        <v>42552</v>
      </c>
      <c r="C1992" t="str">
        <f>CONCATENATE(Table1[[#This Row],[Issuer Last Name]],", ",Table1[[#This Row],[Issuer First Name]])</f>
        <v>No. 014, Employee</v>
      </c>
      <c r="D1992" t="str">
        <f>CONCATENATE(Table1[[#This Row],[Approver Last Name]],", ",Table1[[#This Row],[Approver First Name]])</f>
        <v>No. 014, Employee</v>
      </c>
      <c r="E1992" t="str">
        <f>CONCATENATE(Table1[[#This Row],[Customer Last Name]],", ",Table1[[#This Row],[Customer First Name]])</f>
        <v>No. 12803, Client</v>
      </c>
      <c r="F1992" t="str">
        <f>IF(Table1[[#This Row],[Credit Amount]]&gt;-19.99,"Less than 19.99",IF(Table1[[#This Row],[Credit Amount]]=-20,"20",IF(Table1[[#This Row],[Credit Amount]]&gt;-49.98,"20.01-49.98",IF(Table1[[#This Row],[Credit Amount]]=-49.99,"49.99",IF(Table1[[#This Row],[Credit Amount]]=-50,"50",IF(Table1[[#This Row],[Credit Amount]]&lt;-50.01,"Greater than 50"))))))</f>
        <v>20.01-49.98</v>
      </c>
      <c r="G1992" t="str">
        <f>IF(Table1[[#This Row],[Transaction Type]]="Maintenance","Non-Sales","Sales")</f>
        <v>Non-Sales</v>
      </c>
      <c r="H1992" t="str">
        <f>IF(Table1[[#This Row],[Quarter]]="q2",1,"")</f>
        <v/>
      </c>
      <c r="I1992">
        <f>IF(Table1[[#This Row],[Quarter]]="q3",1,"")</f>
        <v>1</v>
      </c>
      <c r="J1992" t="str">
        <f>IF(Table1[[#This Row],[Quarter]]="Q2",Table1[[#This Row],[Credit Amount]],"")</f>
        <v/>
      </c>
      <c r="K1992">
        <f>IF(Table1[[#This Row],[Quarter]]="Q3",Table1[[#This Row],[Credit Amount]],"")</f>
        <v>-28.64</v>
      </c>
      <c r="L1992" t="str">
        <f>IF(Table1[[#This Row],[Transaction Type]]="Upgrade",Table1[[#This Row],[Credit Amount]],IF(Table1[[#This Row],[Transaction Type]]="Activation",Table1[[#This Row],[Credit Amount]],""))</f>
        <v/>
      </c>
      <c r="M1992">
        <f>IF(Table1[[#This Row],[Transaction Type]]="Maintenance",Table1[[#This Row],[Credit Amount]],"")</f>
        <v>-28.64</v>
      </c>
      <c r="N1992">
        <v>10014</v>
      </c>
      <c r="O1992" t="s">
        <v>2489</v>
      </c>
      <c r="P1992" t="s">
        <v>2503</v>
      </c>
      <c r="Q1992" t="s">
        <v>289</v>
      </c>
      <c r="R1992">
        <v>10014</v>
      </c>
      <c r="S1992" t="s">
        <v>2489</v>
      </c>
      <c r="T1992" t="s">
        <v>2503</v>
      </c>
      <c r="U1992" t="s">
        <v>289</v>
      </c>
      <c r="V1992" t="s">
        <v>132</v>
      </c>
      <c r="W1992">
        <v>100003802</v>
      </c>
      <c r="X1992">
        <v>8005552803</v>
      </c>
      <c r="Y1992" t="s">
        <v>2595</v>
      </c>
      <c r="Z1992" t="s">
        <v>5395</v>
      </c>
      <c r="AA1992" s="13">
        <v>-28.64</v>
      </c>
      <c r="AB1992" s="14">
        <v>42566</v>
      </c>
      <c r="AC1992" t="s">
        <v>36</v>
      </c>
    </row>
    <row r="1993" spans="1:29" x14ac:dyDescent="0.25">
      <c r="A1993" t="str">
        <f>CONCATENATE("Q",ROUNDUP(MONTH(Table1[[#This Row],[Month]])/3,0))</f>
        <v>Q3</v>
      </c>
      <c r="B1993" s="14">
        <f>EOMONTH(Table1[[#This Row],[Credit Date]],-1)+1</f>
        <v>42552</v>
      </c>
      <c r="C1993" t="str">
        <f>CONCATENATE(Table1[[#This Row],[Issuer Last Name]],", ",Table1[[#This Row],[Issuer First Name]])</f>
        <v>No. 014, Employee</v>
      </c>
      <c r="D1993" t="str">
        <f>CONCATENATE(Table1[[#This Row],[Approver Last Name]],", ",Table1[[#This Row],[Approver First Name]])</f>
        <v>No. 091, Employee</v>
      </c>
      <c r="E1993" t="str">
        <f>CONCATENATE(Table1[[#This Row],[Customer Last Name]],", ",Table1[[#This Row],[Customer First Name]])</f>
        <v>No. 11412, Client</v>
      </c>
      <c r="F19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93" t="str">
        <f>IF(Table1[[#This Row],[Transaction Type]]="Maintenance","Non-Sales","Sales")</f>
        <v>Sales</v>
      </c>
      <c r="H1993" t="str">
        <f>IF(Table1[[#This Row],[Quarter]]="q2",1,"")</f>
        <v/>
      </c>
      <c r="I1993">
        <f>IF(Table1[[#This Row],[Quarter]]="q3",1,"")</f>
        <v>1</v>
      </c>
      <c r="J1993" t="str">
        <f>IF(Table1[[#This Row],[Quarter]]="Q2",Table1[[#This Row],[Credit Amount]],"")</f>
        <v/>
      </c>
      <c r="K1993">
        <f>IF(Table1[[#This Row],[Quarter]]="Q3",Table1[[#This Row],[Credit Amount]],"")</f>
        <v>-61.24</v>
      </c>
      <c r="L1993">
        <f>IF(Table1[[#This Row],[Transaction Type]]="Upgrade",Table1[[#This Row],[Credit Amount]],IF(Table1[[#This Row],[Transaction Type]]="Activation",Table1[[#This Row],[Credit Amount]],""))</f>
        <v>-61.24</v>
      </c>
      <c r="M1993" t="str">
        <f>IF(Table1[[#This Row],[Transaction Type]]="Maintenance",Table1[[#This Row],[Credit Amount]],"")</f>
        <v/>
      </c>
      <c r="N1993">
        <v>10014</v>
      </c>
      <c r="O1993" t="s">
        <v>2489</v>
      </c>
      <c r="P1993" t="s">
        <v>2503</v>
      </c>
      <c r="Q1993" t="s">
        <v>289</v>
      </c>
      <c r="R1993">
        <v>10091</v>
      </c>
      <c r="S1993" t="s">
        <v>2489</v>
      </c>
      <c r="T1993" t="s">
        <v>2580</v>
      </c>
      <c r="U1993" t="s">
        <v>290</v>
      </c>
      <c r="V1993" t="s">
        <v>132</v>
      </c>
      <c r="W1993">
        <v>100002411</v>
      </c>
      <c r="X1993">
        <v>8005551412</v>
      </c>
      <c r="Y1993" t="s">
        <v>2595</v>
      </c>
      <c r="Z1993" t="s">
        <v>4007</v>
      </c>
      <c r="AA1993" s="13">
        <v>-61.24</v>
      </c>
      <c r="AB1993" s="14">
        <v>42567</v>
      </c>
      <c r="AC1993" t="s">
        <v>35</v>
      </c>
    </row>
    <row r="1994" spans="1:29" x14ac:dyDescent="0.25">
      <c r="A1994" t="str">
        <f>CONCATENATE("Q",ROUNDUP(MONTH(Table1[[#This Row],[Month]])/3,0))</f>
        <v>Q3</v>
      </c>
      <c r="B1994" s="14">
        <f>EOMONTH(Table1[[#This Row],[Credit Date]],-1)+1</f>
        <v>42552</v>
      </c>
      <c r="C1994" t="str">
        <f>CONCATENATE(Table1[[#This Row],[Issuer Last Name]],", ",Table1[[#This Row],[Issuer First Name]])</f>
        <v>No. 014, Employee</v>
      </c>
      <c r="D1994" t="str">
        <f>CONCATENATE(Table1[[#This Row],[Approver Last Name]],", ",Table1[[#This Row],[Approver First Name]])</f>
        <v>No. 091, Employee</v>
      </c>
      <c r="E1994" t="str">
        <f>CONCATENATE(Table1[[#This Row],[Customer Last Name]],", ",Table1[[#This Row],[Customer First Name]])</f>
        <v>No. 12466, Client</v>
      </c>
      <c r="F19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94" t="str">
        <f>IF(Table1[[#This Row],[Transaction Type]]="Maintenance","Non-Sales","Sales")</f>
        <v>Non-Sales</v>
      </c>
      <c r="H1994" t="str">
        <f>IF(Table1[[#This Row],[Quarter]]="q2",1,"")</f>
        <v/>
      </c>
      <c r="I1994">
        <f>IF(Table1[[#This Row],[Quarter]]="q3",1,"")</f>
        <v>1</v>
      </c>
      <c r="J1994" t="str">
        <f>IF(Table1[[#This Row],[Quarter]]="Q2",Table1[[#This Row],[Credit Amount]],"")</f>
        <v/>
      </c>
      <c r="K1994">
        <f>IF(Table1[[#This Row],[Quarter]]="Q3",Table1[[#This Row],[Credit Amount]],"")</f>
        <v>-83.48</v>
      </c>
      <c r="L1994" t="str">
        <f>IF(Table1[[#This Row],[Transaction Type]]="Upgrade",Table1[[#This Row],[Credit Amount]],IF(Table1[[#This Row],[Transaction Type]]="Activation",Table1[[#This Row],[Credit Amount]],""))</f>
        <v/>
      </c>
      <c r="M1994">
        <f>IF(Table1[[#This Row],[Transaction Type]]="Maintenance",Table1[[#This Row],[Credit Amount]],"")</f>
        <v>-83.48</v>
      </c>
      <c r="N1994">
        <v>10014</v>
      </c>
      <c r="O1994" t="s">
        <v>2489</v>
      </c>
      <c r="P1994" t="s">
        <v>2503</v>
      </c>
      <c r="Q1994" t="s">
        <v>289</v>
      </c>
      <c r="R1994">
        <v>10091</v>
      </c>
      <c r="S1994" t="s">
        <v>2489</v>
      </c>
      <c r="T1994" t="s">
        <v>2580</v>
      </c>
      <c r="U1994" t="s">
        <v>290</v>
      </c>
      <c r="V1994" t="s">
        <v>132</v>
      </c>
      <c r="W1994">
        <v>100003465</v>
      </c>
      <c r="X1994">
        <v>8005552466</v>
      </c>
      <c r="Y1994" t="s">
        <v>2595</v>
      </c>
      <c r="Z1994" t="s">
        <v>5061</v>
      </c>
      <c r="AA1994" s="13">
        <v>-83.48</v>
      </c>
      <c r="AB1994" s="14">
        <v>42568</v>
      </c>
      <c r="AC1994" t="s">
        <v>36</v>
      </c>
    </row>
    <row r="1995" spans="1:29" x14ac:dyDescent="0.25">
      <c r="A1995" t="str">
        <f>CONCATENATE("Q",ROUNDUP(MONTH(Table1[[#This Row],[Month]])/3,0))</f>
        <v>Q3</v>
      </c>
      <c r="B1995" s="14">
        <f>EOMONTH(Table1[[#This Row],[Credit Date]],-1)+1</f>
        <v>42552</v>
      </c>
      <c r="C1995" t="str">
        <f>CONCATENATE(Table1[[#This Row],[Issuer Last Name]],", ",Table1[[#This Row],[Issuer First Name]])</f>
        <v>No. 014, Employee</v>
      </c>
      <c r="D1995" t="str">
        <f>CONCATENATE(Table1[[#This Row],[Approver Last Name]],", ",Table1[[#This Row],[Approver First Name]])</f>
        <v>No. 014, Employee</v>
      </c>
      <c r="E1995" t="str">
        <f>CONCATENATE(Table1[[#This Row],[Customer Last Name]],", ",Table1[[#This Row],[Customer First Name]])</f>
        <v>No. 11598, Client</v>
      </c>
      <c r="F1995" t="str">
        <f>IF(Table1[[#This Row],[Credit Amount]]&gt;-19.99,"Less than 19.99",IF(Table1[[#This Row],[Credit Amount]]=-20,"20",IF(Table1[[#This Row],[Credit Amount]]&gt;-49.98,"20.01-49.98",IF(Table1[[#This Row],[Credit Amount]]=-49.99,"49.99",IF(Table1[[#This Row],[Credit Amount]]=-50,"50",IF(Table1[[#This Row],[Credit Amount]]&lt;-50.01,"Greater than 50"))))))</f>
        <v>Less than 19.99</v>
      </c>
      <c r="G1995" t="str">
        <f>IF(Table1[[#This Row],[Transaction Type]]="Maintenance","Non-Sales","Sales")</f>
        <v>Non-Sales</v>
      </c>
      <c r="H1995" t="str">
        <f>IF(Table1[[#This Row],[Quarter]]="q2",1,"")</f>
        <v/>
      </c>
      <c r="I1995">
        <f>IF(Table1[[#This Row],[Quarter]]="q3",1,"")</f>
        <v>1</v>
      </c>
      <c r="J1995" t="str">
        <f>IF(Table1[[#This Row],[Quarter]]="Q2",Table1[[#This Row],[Credit Amount]],"")</f>
        <v/>
      </c>
      <c r="K1995">
        <f>IF(Table1[[#This Row],[Quarter]]="Q3",Table1[[#This Row],[Credit Amount]],"")</f>
        <v>-5.94</v>
      </c>
      <c r="L1995" t="str">
        <f>IF(Table1[[#This Row],[Transaction Type]]="Upgrade",Table1[[#This Row],[Credit Amount]],IF(Table1[[#This Row],[Transaction Type]]="Activation",Table1[[#This Row],[Credit Amount]],""))</f>
        <v/>
      </c>
      <c r="M1995">
        <f>IF(Table1[[#This Row],[Transaction Type]]="Maintenance",Table1[[#This Row],[Credit Amount]],"")</f>
        <v>-5.94</v>
      </c>
      <c r="N1995">
        <v>10014</v>
      </c>
      <c r="O1995" t="s">
        <v>2489</v>
      </c>
      <c r="P1995" t="s">
        <v>2503</v>
      </c>
      <c r="Q1995" t="s">
        <v>289</v>
      </c>
      <c r="R1995">
        <v>10014</v>
      </c>
      <c r="S1995" t="s">
        <v>2489</v>
      </c>
      <c r="T1995" t="s">
        <v>2503</v>
      </c>
      <c r="U1995" t="s">
        <v>289</v>
      </c>
      <c r="V1995" t="s">
        <v>132</v>
      </c>
      <c r="W1995">
        <v>100002597</v>
      </c>
      <c r="X1995">
        <v>8005551598</v>
      </c>
      <c r="Y1995" t="s">
        <v>2595</v>
      </c>
      <c r="Z1995" t="s">
        <v>4193</v>
      </c>
      <c r="AA1995" s="13">
        <v>-5.94</v>
      </c>
      <c r="AB1995" s="14">
        <v>42573</v>
      </c>
      <c r="AC1995" t="s">
        <v>36</v>
      </c>
    </row>
    <row r="1996" spans="1:29" x14ac:dyDescent="0.25">
      <c r="A1996" t="str">
        <f>CONCATENATE("Q",ROUNDUP(MONTH(Table1[[#This Row],[Month]])/3,0))</f>
        <v>Q3</v>
      </c>
      <c r="B1996" s="14">
        <f>EOMONTH(Table1[[#This Row],[Credit Date]],-1)+1</f>
        <v>42552</v>
      </c>
      <c r="C1996" t="str">
        <f>CONCATENATE(Table1[[#This Row],[Issuer Last Name]],", ",Table1[[#This Row],[Issuer First Name]])</f>
        <v>No. 014, Employee</v>
      </c>
      <c r="D1996" t="str">
        <f>CONCATENATE(Table1[[#This Row],[Approver Last Name]],", ",Table1[[#This Row],[Approver First Name]])</f>
        <v>No. 091, Employee</v>
      </c>
      <c r="E1996" t="str">
        <f>CONCATENATE(Table1[[#This Row],[Customer Last Name]],", ",Table1[[#This Row],[Customer First Name]])</f>
        <v>No. 10253, Client</v>
      </c>
      <c r="F19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96" t="str">
        <f>IF(Table1[[#This Row],[Transaction Type]]="Maintenance","Non-Sales","Sales")</f>
        <v>Sales</v>
      </c>
      <c r="H1996" t="str">
        <f>IF(Table1[[#This Row],[Quarter]]="q2",1,"")</f>
        <v/>
      </c>
      <c r="I1996">
        <f>IF(Table1[[#This Row],[Quarter]]="q3",1,"")</f>
        <v>1</v>
      </c>
      <c r="J1996" t="str">
        <f>IF(Table1[[#This Row],[Quarter]]="Q2",Table1[[#This Row],[Credit Amount]],"")</f>
        <v/>
      </c>
      <c r="K1996">
        <f>IF(Table1[[#This Row],[Quarter]]="Q3",Table1[[#This Row],[Credit Amount]],"")</f>
        <v>-86.96</v>
      </c>
      <c r="L1996">
        <f>IF(Table1[[#This Row],[Transaction Type]]="Upgrade",Table1[[#This Row],[Credit Amount]],IF(Table1[[#This Row],[Transaction Type]]="Activation",Table1[[#This Row],[Credit Amount]],""))</f>
        <v>-86.96</v>
      </c>
      <c r="M1996" t="str">
        <f>IF(Table1[[#This Row],[Transaction Type]]="Maintenance",Table1[[#This Row],[Credit Amount]],"")</f>
        <v/>
      </c>
      <c r="N1996">
        <v>10014</v>
      </c>
      <c r="O1996" t="s">
        <v>2489</v>
      </c>
      <c r="P1996" t="s">
        <v>2503</v>
      </c>
      <c r="Q1996" t="s">
        <v>289</v>
      </c>
      <c r="R1996">
        <v>10091</v>
      </c>
      <c r="S1996" t="s">
        <v>2489</v>
      </c>
      <c r="T1996" t="s">
        <v>2580</v>
      </c>
      <c r="U1996" t="s">
        <v>290</v>
      </c>
      <c r="V1996" t="s">
        <v>132</v>
      </c>
      <c r="W1996">
        <v>100001252</v>
      </c>
      <c r="X1996">
        <v>8005550253</v>
      </c>
      <c r="Y1996" t="s">
        <v>2595</v>
      </c>
      <c r="Z1996" t="s">
        <v>2848</v>
      </c>
      <c r="AA1996" s="13">
        <v>-86.96</v>
      </c>
      <c r="AB1996" s="14">
        <v>42577</v>
      </c>
      <c r="AC1996" t="s">
        <v>37</v>
      </c>
    </row>
    <row r="1997" spans="1:29" x14ac:dyDescent="0.25">
      <c r="A1997" t="str">
        <f>CONCATENATE("Q",ROUNDUP(MONTH(Table1[[#This Row],[Month]])/3,0))</f>
        <v>Q3</v>
      </c>
      <c r="B1997" s="14">
        <f>EOMONTH(Table1[[#This Row],[Credit Date]],-1)+1</f>
        <v>42552</v>
      </c>
      <c r="C1997" t="str">
        <f>CONCATENATE(Table1[[#This Row],[Issuer Last Name]],", ",Table1[[#This Row],[Issuer First Name]])</f>
        <v>No. 014, Employee</v>
      </c>
      <c r="D1997" t="str">
        <f>CONCATENATE(Table1[[#This Row],[Approver Last Name]],", ",Table1[[#This Row],[Approver First Name]])</f>
        <v>No. 014, Employee</v>
      </c>
      <c r="E1997" t="str">
        <f>CONCATENATE(Table1[[#This Row],[Customer Last Name]],", ",Table1[[#This Row],[Customer First Name]])</f>
        <v>No. 10969, Client</v>
      </c>
      <c r="F1997" t="str">
        <f>IF(Table1[[#This Row],[Credit Amount]]&gt;-19.99,"Less than 19.99",IF(Table1[[#This Row],[Credit Amount]]=-20,"20",IF(Table1[[#This Row],[Credit Amount]]&gt;-49.98,"20.01-49.98",IF(Table1[[#This Row],[Credit Amount]]=-49.99,"49.99",IF(Table1[[#This Row],[Credit Amount]]=-50,"50",IF(Table1[[#This Row],[Credit Amount]]&lt;-50.01,"Greater than 50"))))))</f>
        <v>20.01-49.98</v>
      </c>
      <c r="G1997" t="str">
        <f>IF(Table1[[#This Row],[Transaction Type]]="Maintenance","Non-Sales","Sales")</f>
        <v>Sales</v>
      </c>
      <c r="H1997" t="str">
        <f>IF(Table1[[#This Row],[Quarter]]="q2",1,"")</f>
        <v/>
      </c>
      <c r="I1997">
        <f>IF(Table1[[#This Row],[Quarter]]="q3",1,"")</f>
        <v>1</v>
      </c>
      <c r="J1997" t="str">
        <f>IF(Table1[[#This Row],[Quarter]]="Q2",Table1[[#This Row],[Credit Amount]],"")</f>
        <v/>
      </c>
      <c r="K1997">
        <f>IF(Table1[[#This Row],[Quarter]]="Q3",Table1[[#This Row],[Credit Amount]],"")</f>
        <v>-23.94</v>
      </c>
      <c r="L1997">
        <f>IF(Table1[[#This Row],[Transaction Type]]="Upgrade",Table1[[#This Row],[Credit Amount]],IF(Table1[[#This Row],[Transaction Type]]="Activation",Table1[[#This Row],[Credit Amount]],""))</f>
        <v>-23.94</v>
      </c>
      <c r="M1997" t="str">
        <f>IF(Table1[[#This Row],[Transaction Type]]="Maintenance",Table1[[#This Row],[Credit Amount]],"")</f>
        <v/>
      </c>
      <c r="N1997">
        <v>10014</v>
      </c>
      <c r="O1997" t="s">
        <v>2489</v>
      </c>
      <c r="P1997" t="s">
        <v>2503</v>
      </c>
      <c r="Q1997" t="s">
        <v>289</v>
      </c>
      <c r="R1997">
        <v>10014</v>
      </c>
      <c r="S1997" t="s">
        <v>2489</v>
      </c>
      <c r="T1997" t="s">
        <v>2503</v>
      </c>
      <c r="U1997" t="s">
        <v>289</v>
      </c>
      <c r="V1997" t="s">
        <v>132</v>
      </c>
      <c r="W1997">
        <v>100001968</v>
      </c>
      <c r="X1997">
        <v>8005550969</v>
      </c>
      <c r="Y1997" t="s">
        <v>2595</v>
      </c>
      <c r="Z1997" t="s">
        <v>3564</v>
      </c>
      <c r="AA1997" s="13">
        <v>-23.94</v>
      </c>
      <c r="AB1997" s="14">
        <v>42578</v>
      </c>
      <c r="AC1997" t="s">
        <v>35</v>
      </c>
    </row>
    <row r="1998" spans="1:29" x14ac:dyDescent="0.25">
      <c r="A1998" t="str">
        <f>CONCATENATE("Q",ROUNDUP(MONTH(Table1[[#This Row],[Month]])/3,0))</f>
        <v>Q3</v>
      </c>
      <c r="B1998" s="14">
        <f>EOMONTH(Table1[[#This Row],[Credit Date]],-1)+1</f>
        <v>42552</v>
      </c>
      <c r="C1998" t="str">
        <f>CONCATENATE(Table1[[#This Row],[Issuer Last Name]],", ",Table1[[#This Row],[Issuer First Name]])</f>
        <v>No. 014, Employee</v>
      </c>
      <c r="D1998" t="str">
        <f>CONCATENATE(Table1[[#This Row],[Approver Last Name]],", ",Table1[[#This Row],[Approver First Name]])</f>
        <v>No. 091, Employee</v>
      </c>
      <c r="E1998" t="str">
        <f>CONCATENATE(Table1[[#This Row],[Customer Last Name]],", ",Table1[[#This Row],[Customer First Name]])</f>
        <v>No. 11123, Client</v>
      </c>
      <c r="F19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1998" t="str">
        <f>IF(Table1[[#This Row],[Transaction Type]]="Maintenance","Non-Sales","Sales")</f>
        <v>Non-Sales</v>
      </c>
      <c r="H1998" t="str">
        <f>IF(Table1[[#This Row],[Quarter]]="q2",1,"")</f>
        <v/>
      </c>
      <c r="I1998">
        <f>IF(Table1[[#This Row],[Quarter]]="q3",1,"")</f>
        <v>1</v>
      </c>
      <c r="J1998" t="str">
        <f>IF(Table1[[#This Row],[Quarter]]="Q2",Table1[[#This Row],[Credit Amount]],"")</f>
        <v/>
      </c>
      <c r="K1998">
        <f>IF(Table1[[#This Row],[Quarter]]="Q3",Table1[[#This Row],[Credit Amount]],"")</f>
        <v>-67.52</v>
      </c>
      <c r="L1998" t="str">
        <f>IF(Table1[[#This Row],[Transaction Type]]="Upgrade",Table1[[#This Row],[Credit Amount]],IF(Table1[[#This Row],[Transaction Type]]="Activation",Table1[[#This Row],[Credit Amount]],""))</f>
        <v/>
      </c>
      <c r="M1998">
        <f>IF(Table1[[#This Row],[Transaction Type]]="Maintenance",Table1[[#This Row],[Credit Amount]],"")</f>
        <v>-67.52</v>
      </c>
      <c r="N1998">
        <v>10014</v>
      </c>
      <c r="O1998" t="s">
        <v>2489</v>
      </c>
      <c r="P1998" t="s">
        <v>2503</v>
      </c>
      <c r="Q1998" t="s">
        <v>289</v>
      </c>
      <c r="R1998">
        <v>10091</v>
      </c>
      <c r="S1998" t="s">
        <v>2489</v>
      </c>
      <c r="T1998" t="s">
        <v>2580</v>
      </c>
      <c r="U1998" t="s">
        <v>290</v>
      </c>
      <c r="V1998" t="s">
        <v>132</v>
      </c>
      <c r="W1998">
        <v>100002122</v>
      </c>
      <c r="X1998">
        <v>8005551123</v>
      </c>
      <c r="Y1998" t="s">
        <v>2595</v>
      </c>
      <c r="Z1998" t="s">
        <v>3718</v>
      </c>
      <c r="AA1998" s="13">
        <v>-67.52</v>
      </c>
      <c r="AB1998" s="14">
        <v>42580</v>
      </c>
      <c r="AC1998" t="s">
        <v>36</v>
      </c>
    </row>
    <row r="1999" spans="1:29" x14ac:dyDescent="0.25">
      <c r="A1999" t="str">
        <f>CONCATENATE("Q",ROUNDUP(MONTH(Table1[[#This Row],[Month]])/3,0))</f>
        <v>Q3</v>
      </c>
      <c r="B1999" s="14">
        <f>EOMONTH(Table1[[#This Row],[Credit Date]],-1)+1</f>
        <v>42552</v>
      </c>
      <c r="C1999" t="str">
        <f>CONCATENATE(Table1[[#This Row],[Issuer Last Name]],", ",Table1[[#This Row],[Issuer First Name]])</f>
        <v>No. 014, Employee</v>
      </c>
      <c r="D1999" t="str">
        <f>CONCATENATE(Table1[[#This Row],[Approver Last Name]],", ",Table1[[#This Row],[Approver First Name]])</f>
        <v>No. 014, Employee</v>
      </c>
      <c r="E1999" t="str">
        <f>CONCATENATE(Table1[[#This Row],[Customer Last Name]],", ",Table1[[#This Row],[Customer First Name]])</f>
        <v>No. 13154, Client</v>
      </c>
      <c r="F1999" t="str">
        <f>IF(Table1[[#This Row],[Credit Amount]]&gt;-19.99,"Less than 19.99",IF(Table1[[#This Row],[Credit Amount]]=-20,"20",IF(Table1[[#This Row],[Credit Amount]]&gt;-49.98,"20.01-49.98",IF(Table1[[#This Row],[Credit Amount]]=-49.99,"49.99",IF(Table1[[#This Row],[Credit Amount]]=-50,"50",IF(Table1[[#This Row],[Credit Amount]]&lt;-50.01,"Greater than 50"))))))</f>
        <v>Less than 19.99</v>
      </c>
      <c r="G1999" t="str">
        <f>IF(Table1[[#This Row],[Transaction Type]]="Maintenance","Non-Sales","Sales")</f>
        <v>Non-Sales</v>
      </c>
      <c r="H1999" t="str">
        <f>IF(Table1[[#This Row],[Quarter]]="q2",1,"")</f>
        <v/>
      </c>
      <c r="I1999">
        <f>IF(Table1[[#This Row],[Quarter]]="q3",1,"")</f>
        <v>1</v>
      </c>
      <c r="J1999" t="str">
        <f>IF(Table1[[#This Row],[Quarter]]="Q2",Table1[[#This Row],[Credit Amount]],"")</f>
        <v/>
      </c>
      <c r="K1999">
        <f>IF(Table1[[#This Row],[Quarter]]="Q3",Table1[[#This Row],[Credit Amount]],"")</f>
        <v>-13.4</v>
      </c>
      <c r="L1999" t="str">
        <f>IF(Table1[[#This Row],[Transaction Type]]="Upgrade",Table1[[#This Row],[Credit Amount]],IF(Table1[[#This Row],[Transaction Type]]="Activation",Table1[[#This Row],[Credit Amount]],""))</f>
        <v/>
      </c>
      <c r="M1999">
        <f>IF(Table1[[#This Row],[Transaction Type]]="Maintenance",Table1[[#This Row],[Credit Amount]],"")</f>
        <v>-13.4</v>
      </c>
      <c r="N1999">
        <v>10014</v>
      </c>
      <c r="O1999" t="s">
        <v>2489</v>
      </c>
      <c r="P1999" t="s">
        <v>2503</v>
      </c>
      <c r="Q1999" t="s">
        <v>289</v>
      </c>
      <c r="R1999">
        <v>10014</v>
      </c>
      <c r="S1999" t="s">
        <v>2489</v>
      </c>
      <c r="T1999" t="s">
        <v>2503</v>
      </c>
      <c r="U1999" t="s">
        <v>289</v>
      </c>
      <c r="V1999" t="s">
        <v>132</v>
      </c>
      <c r="W1999">
        <v>100004153</v>
      </c>
      <c r="X1999">
        <v>8005553154</v>
      </c>
      <c r="Y1999" t="s">
        <v>2595</v>
      </c>
      <c r="Z1999" t="s">
        <v>5742</v>
      </c>
      <c r="AA1999" s="13">
        <v>-13.4</v>
      </c>
      <c r="AB1999" s="14">
        <v>42581</v>
      </c>
      <c r="AC1999" t="s">
        <v>36</v>
      </c>
    </row>
    <row r="2000" spans="1:29" x14ac:dyDescent="0.25">
      <c r="A2000" t="str">
        <f>CONCATENATE("Q",ROUNDUP(MONTH(Table1[[#This Row],[Month]])/3,0))</f>
        <v>Q3</v>
      </c>
      <c r="B2000" s="14">
        <f>EOMONTH(Table1[[#This Row],[Credit Date]],-1)+1</f>
        <v>42583</v>
      </c>
      <c r="C2000" t="str">
        <f>CONCATENATE(Table1[[#This Row],[Issuer Last Name]],", ",Table1[[#This Row],[Issuer First Name]])</f>
        <v>No. 014, Employee</v>
      </c>
      <c r="D2000" t="str">
        <f>CONCATENATE(Table1[[#This Row],[Approver Last Name]],", ",Table1[[#This Row],[Approver First Name]])</f>
        <v>No. 091, Employee</v>
      </c>
      <c r="E2000" t="str">
        <f>CONCATENATE(Table1[[#This Row],[Customer Last Name]],", ",Table1[[#This Row],[Customer First Name]])</f>
        <v>No. 10781, Client</v>
      </c>
      <c r="F20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00" t="str">
        <f>IF(Table1[[#This Row],[Transaction Type]]="Maintenance","Non-Sales","Sales")</f>
        <v>Non-Sales</v>
      </c>
      <c r="H2000" t="str">
        <f>IF(Table1[[#This Row],[Quarter]]="q2",1,"")</f>
        <v/>
      </c>
      <c r="I2000">
        <f>IF(Table1[[#This Row],[Quarter]]="q3",1,"")</f>
        <v>1</v>
      </c>
      <c r="J2000" t="str">
        <f>IF(Table1[[#This Row],[Quarter]]="Q2",Table1[[#This Row],[Credit Amount]],"")</f>
        <v/>
      </c>
      <c r="K2000">
        <f>IF(Table1[[#This Row],[Quarter]]="Q3",Table1[[#This Row],[Credit Amount]],"")</f>
        <v>-56.67</v>
      </c>
      <c r="L2000" t="str">
        <f>IF(Table1[[#This Row],[Transaction Type]]="Upgrade",Table1[[#This Row],[Credit Amount]],IF(Table1[[#This Row],[Transaction Type]]="Activation",Table1[[#This Row],[Credit Amount]],""))</f>
        <v/>
      </c>
      <c r="M2000">
        <f>IF(Table1[[#This Row],[Transaction Type]]="Maintenance",Table1[[#This Row],[Credit Amount]],"")</f>
        <v>-56.67</v>
      </c>
      <c r="N2000">
        <v>10014</v>
      </c>
      <c r="O2000" t="s">
        <v>2489</v>
      </c>
      <c r="P2000" t="s">
        <v>2503</v>
      </c>
      <c r="Q2000" t="s">
        <v>289</v>
      </c>
      <c r="R2000">
        <v>10091</v>
      </c>
      <c r="S2000" t="s">
        <v>2489</v>
      </c>
      <c r="T2000" t="s">
        <v>2580</v>
      </c>
      <c r="U2000" t="s">
        <v>290</v>
      </c>
      <c r="V2000" t="s">
        <v>132</v>
      </c>
      <c r="W2000">
        <v>100001780</v>
      </c>
      <c r="X2000">
        <v>8005550781</v>
      </c>
      <c r="Y2000" t="s">
        <v>2595</v>
      </c>
      <c r="Z2000" t="s">
        <v>3376</v>
      </c>
      <c r="AA2000" s="13">
        <v>-56.67</v>
      </c>
      <c r="AB2000" s="14">
        <v>42585</v>
      </c>
      <c r="AC2000" t="s">
        <v>36</v>
      </c>
    </row>
    <row r="2001" spans="1:29" x14ac:dyDescent="0.25">
      <c r="A2001" t="str">
        <f>CONCATENATE("Q",ROUNDUP(MONTH(Table1[[#This Row],[Month]])/3,0))</f>
        <v>Q3</v>
      </c>
      <c r="B2001" s="14">
        <f>EOMONTH(Table1[[#This Row],[Credit Date]],-1)+1</f>
        <v>42583</v>
      </c>
      <c r="C2001" t="str">
        <f>CONCATENATE(Table1[[#This Row],[Issuer Last Name]],", ",Table1[[#This Row],[Issuer First Name]])</f>
        <v>No. 014, Employee</v>
      </c>
      <c r="D2001" t="str">
        <f>CONCATENATE(Table1[[#This Row],[Approver Last Name]],", ",Table1[[#This Row],[Approver First Name]])</f>
        <v>No. 014, Employee</v>
      </c>
      <c r="E2001" t="str">
        <f>CONCATENATE(Table1[[#This Row],[Customer Last Name]],", ",Table1[[#This Row],[Customer First Name]])</f>
        <v>No. 13911, Client</v>
      </c>
      <c r="F2001" t="str">
        <f>IF(Table1[[#This Row],[Credit Amount]]&gt;-19.99,"Less than 19.99",IF(Table1[[#This Row],[Credit Amount]]=-20,"20",IF(Table1[[#This Row],[Credit Amount]]&gt;-49.98,"20.01-49.98",IF(Table1[[#This Row],[Credit Amount]]=-49.99,"49.99",IF(Table1[[#This Row],[Credit Amount]]=-50,"50",IF(Table1[[#This Row],[Credit Amount]]&lt;-50.01,"Greater than 50"))))))</f>
        <v>Less than 19.99</v>
      </c>
      <c r="G2001" t="str">
        <f>IF(Table1[[#This Row],[Transaction Type]]="Maintenance","Non-Sales","Sales")</f>
        <v>Sales</v>
      </c>
      <c r="H2001" t="str">
        <f>IF(Table1[[#This Row],[Quarter]]="q2",1,"")</f>
        <v/>
      </c>
      <c r="I2001">
        <f>IF(Table1[[#This Row],[Quarter]]="q3",1,"")</f>
        <v>1</v>
      </c>
      <c r="J2001" t="str">
        <f>IF(Table1[[#This Row],[Quarter]]="Q2",Table1[[#This Row],[Credit Amount]],"")</f>
        <v/>
      </c>
      <c r="K2001">
        <f>IF(Table1[[#This Row],[Quarter]]="Q3",Table1[[#This Row],[Credit Amount]],"")</f>
        <v>-11.26</v>
      </c>
      <c r="L2001">
        <f>IF(Table1[[#This Row],[Transaction Type]]="Upgrade",Table1[[#This Row],[Credit Amount]],IF(Table1[[#This Row],[Transaction Type]]="Activation",Table1[[#This Row],[Credit Amount]],""))</f>
        <v>-11.26</v>
      </c>
      <c r="M2001" t="str">
        <f>IF(Table1[[#This Row],[Transaction Type]]="Maintenance",Table1[[#This Row],[Credit Amount]],"")</f>
        <v/>
      </c>
      <c r="N2001">
        <v>10014</v>
      </c>
      <c r="O2001" t="s">
        <v>2489</v>
      </c>
      <c r="P2001" t="s">
        <v>2503</v>
      </c>
      <c r="Q2001" t="s">
        <v>289</v>
      </c>
      <c r="R2001">
        <v>10014</v>
      </c>
      <c r="S2001" t="s">
        <v>2489</v>
      </c>
      <c r="T2001" t="s">
        <v>2503</v>
      </c>
      <c r="U2001" t="s">
        <v>289</v>
      </c>
      <c r="V2001" t="s">
        <v>132</v>
      </c>
      <c r="W2001">
        <v>100004910</v>
      </c>
      <c r="X2001">
        <v>8005553911</v>
      </c>
      <c r="Y2001" t="s">
        <v>2595</v>
      </c>
      <c r="Z2001" t="s">
        <v>6499</v>
      </c>
      <c r="AA2001" s="13">
        <v>-11.26</v>
      </c>
      <c r="AB2001" s="14">
        <v>42587</v>
      </c>
      <c r="AC2001" t="s">
        <v>37</v>
      </c>
    </row>
    <row r="2002" spans="1:29" x14ac:dyDescent="0.25">
      <c r="A2002" t="str">
        <f>CONCATENATE("Q",ROUNDUP(MONTH(Table1[[#This Row],[Month]])/3,0))</f>
        <v>Q3</v>
      </c>
      <c r="B2002" s="14">
        <f>EOMONTH(Table1[[#This Row],[Credit Date]],-1)+1</f>
        <v>42583</v>
      </c>
      <c r="C2002" t="str">
        <f>CONCATENATE(Table1[[#This Row],[Issuer Last Name]],", ",Table1[[#This Row],[Issuer First Name]])</f>
        <v>No. 014, Employee</v>
      </c>
      <c r="D2002" t="str">
        <f>CONCATENATE(Table1[[#This Row],[Approver Last Name]],", ",Table1[[#This Row],[Approver First Name]])</f>
        <v>No. 014, Employee</v>
      </c>
      <c r="E2002" t="str">
        <f>CONCATENATE(Table1[[#This Row],[Customer Last Name]],", ",Table1[[#This Row],[Customer First Name]])</f>
        <v>No. 10302, Client</v>
      </c>
      <c r="F2002" t="str">
        <f>IF(Table1[[#This Row],[Credit Amount]]&gt;-19.99,"Less than 19.99",IF(Table1[[#This Row],[Credit Amount]]=-20,"20",IF(Table1[[#This Row],[Credit Amount]]&gt;-49.98,"20.01-49.98",IF(Table1[[#This Row],[Credit Amount]]=-49.99,"49.99",IF(Table1[[#This Row],[Credit Amount]]=-50,"50",IF(Table1[[#This Row],[Credit Amount]]&lt;-50.01,"Greater than 50"))))))</f>
        <v>20.01-49.98</v>
      </c>
      <c r="G2002" t="str">
        <f>IF(Table1[[#This Row],[Transaction Type]]="Maintenance","Non-Sales","Sales")</f>
        <v>Sales</v>
      </c>
      <c r="H2002" t="str">
        <f>IF(Table1[[#This Row],[Quarter]]="q2",1,"")</f>
        <v/>
      </c>
      <c r="I2002">
        <f>IF(Table1[[#This Row],[Quarter]]="q3",1,"")</f>
        <v>1</v>
      </c>
      <c r="J2002" t="str">
        <f>IF(Table1[[#This Row],[Quarter]]="Q2",Table1[[#This Row],[Credit Amount]],"")</f>
        <v/>
      </c>
      <c r="K2002">
        <f>IF(Table1[[#This Row],[Quarter]]="Q3",Table1[[#This Row],[Credit Amount]],"")</f>
        <v>-24.37</v>
      </c>
      <c r="L2002">
        <f>IF(Table1[[#This Row],[Transaction Type]]="Upgrade",Table1[[#This Row],[Credit Amount]],IF(Table1[[#This Row],[Transaction Type]]="Activation",Table1[[#This Row],[Credit Amount]],""))</f>
        <v>-24.37</v>
      </c>
      <c r="M2002" t="str">
        <f>IF(Table1[[#This Row],[Transaction Type]]="Maintenance",Table1[[#This Row],[Credit Amount]],"")</f>
        <v/>
      </c>
      <c r="N2002">
        <v>10014</v>
      </c>
      <c r="O2002" t="s">
        <v>2489</v>
      </c>
      <c r="P2002" t="s">
        <v>2503</v>
      </c>
      <c r="Q2002" t="s">
        <v>289</v>
      </c>
      <c r="R2002">
        <v>10014</v>
      </c>
      <c r="S2002" t="s">
        <v>2489</v>
      </c>
      <c r="T2002" t="s">
        <v>2503</v>
      </c>
      <c r="U2002" t="s">
        <v>289</v>
      </c>
      <c r="V2002" t="s">
        <v>132</v>
      </c>
      <c r="W2002">
        <v>100001301</v>
      </c>
      <c r="X2002">
        <v>8005550302</v>
      </c>
      <c r="Y2002" t="s">
        <v>2595</v>
      </c>
      <c r="Z2002" t="s">
        <v>2897</v>
      </c>
      <c r="AA2002" s="13">
        <v>-24.37</v>
      </c>
      <c r="AB2002" s="14">
        <v>42592</v>
      </c>
      <c r="AC2002" t="s">
        <v>37</v>
      </c>
    </row>
    <row r="2003" spans="1:29" x14ac:dyDescent="0.25">
      <c r="A2003" t="str">
        <f>CONCATENATE("Q",ROUNDUP(MONTH(Table1[[#This Row],[Month]])/3,0))</f>
        <v>Q3</v>
      </c>
      <c r="B2003" s="14">
        <f>EOMONTH(Table1[[#This Row],[Credit Date]],-1)+1</f>
        <v>42583</v>
      </c>
      <c r="C2003" t="str">
        <f>CONCATENATE(Table1[[#This Row],[Issuer Last Name]],", ",Table1[[#This Row],[Issuer First Name]])</f>
        <v>No. 014, Employee</v>
      </c>
      <c r="D2003" t="str">
        <f>CONCATENATE(Table1[[#This Row],[Approver Last Name]],", ",Table1[[#This Row],[Approver First Name]])</f>
        <v>No. 014, Employee</v>
      </c>
      <c r="E2003" t="str">
        <f>CONCATENATE(Table1[[#This Row],[Customer Last Name]],", ",Table1[[#This Row],[Customer First Name]])</f>
        <v>No. 13074, Client</v>
      </c>
      <c r="F2003" t="str">
        <f>IF(Table1[[#This Row],[Credit Amount]]&gt;-19.99,"Less than 19.99",IF(Table1[[#This Row],[Credit Amount]]=-20,"20",IF(Table1[[#This Row],[Credit Amount]]&gt;-49.98,"20.01-49.98",IF(Table1[[#This Row],[Credit Amount]]=-49.99,"49.99",IF(Table1[[#This Row],[Credit Amount]]=-50,"50",IF(Table1[[#This Row],[Credit Amount]]&lt;-50.01,"Greater than 50"))))))</f>
        <v>20.01-49.98</v>
      </c>
      <c r="G2003" t="str">
        <f>IF(Table1[[#This Row],[Transaction Type]]="Maintenance","Non-Sales","Sales")</f>
        <v>Non-Sales</v>
      </c>
      <c r="H2003" t="str">
        <f>IF(Table1[[#This Row],[Quarter]]="q2",1,"")</f>
        <v/>
      </c>
      <c r="I2003">
        <f>IF(Table1[[#This Row],[Quarter]]="q3",1,"")</f>
        <v>1</v>
      </c>
      <c r="J2003" t="str">
        <f>IF(Table1[[#This Row],[Quarter]]="Q2",Table1[[#This Row],[Credit Amount]],"")</f>
        <v/>
      </c>
      <c r="K2003">
        <f>IF(Table1[[#This Row],[Quarter]]="Q3",Table1[[#This Row],[Credit Amount]],"")</f>
        <v>-29.36</v>
      </c>
      <c r="L2003" t="str">
        <f>IF(Table1[[#This Row],[Transaction Type]]="Upgrade",Table1[[#This Row],[Credit Amount]],IF(Table1[[#This Row],[Transaction Type]]="Activation",Table1[[#This Row],[Credit Amount]],""))</f>
        <v/>
      </c>
      <c r="M2003">
        <f>IF(Table1[[#This Row],[Transaction Type]]="Maintenance",Table1[[#This Row],[Credit Amount]],"")</f>
        <v>-29.36</v>
      </c>
      <c r="N2003">
        <v>10014</v>
      </c>
      <c r="O2003" t="s">
        <v>2489</v>
      </c>
      <c r="P2003" t="s">
        <v>2503</v>
      </c>
      <c r="Q2003" t="s">
        <v>289</v>
      </c>
      <c r="R2003">
        <v>10014</v>
      </c>
      <c r="S2003" t="s">
        <v>2489</v>
      </c>
      <c r="T2003" t="s">
        <v>2503</v>
      </c>
      <c r="U2003" t="s">
        <v>289</v>
      </c>
      <c r="V2003" t="s">
        <v>132</v>
      </c>
      <c r="W2003">
        <v>100004073</v>
      </c>
      <c r="X2003">
        <v>8005553074</v>
      </c>
      <c r="Y2003" t="s">
        <v>2595</v>
      </c>
      <c r="Z2003" t="s">
        <v>5662</v>
      </c>
      <c r="AA2003" s="13">
        <v>-29.36</v>
      </c>
      <c r="AB2003" s="14">
        <v>42604</v>
      </c>
      <c r="AC2003" t="s">
        <v>36</v>
      </c>
    </row>
    <row r="2004" spans="1:29" x14ac:dyDescent="0.25">
      <c r="A2004" t="str">
        <f>CONCATENATE("Q",ROUNDUP(MONTH(Table1[[#This Row],[Month]])/3,0))</f>
        <v>Q3</v>
      </c>
      <c r="B2004" s="14">
        <f>EOMONTH(Table1[[#This Row],[Credit Date]],-1)+1</f>
        <v>42614</v>
      </c>
      <c r="C2004" t="str">
        <f>CONCATENATE(Table1[[#This Row],[Issuer Last Name]],", ",Table1[[#This Row],[Issuer First Name]])</f>
        <v>No. 014, Employee</v>
      </c>
      <c r="D2004" t="str">
        <f>CONCATENATE(Table1[[#This Row],[Approver Last Name]],", ",Table1[[#This Row],[Approver First Name]])</f>
        <v>No. 091, Employee</v>
      </c>
      <c r="E2004" t="str">
        <f>CONCATENATE(Table1[[#This Row],[Customer Last Name]],", ",Table1[[#This Row],[Customer First Name]])</f>
        <v>No. 11355, Client</v>
      </c>
      <c r="F20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04" t="str">
        <f>IF(Table1[[#This Row],[Transaction Type]]="Maintenance","Non-Sales","Sales")</f>
        <v>Non-Sales</v>
      </c>
      <c r="H2004" t="str">
        <f>IF(Table1[[#This Row],[Quarter]]="q2",1,"")</f>
        <v/>
      </c>
      <c r="I2004">
        <f>IF(Table1[[#This Row],[Quarter]]="q3",1,"")</f>
        <v>1</v>
      </c>
      <c r="J2004" t="str">
        <f>IF(Table1[[#This Row],[Quarter]]="Q2",Table1[[#This Row],[Credit Amount]],"")</f>
        <v/>
      </c>
      <c r="K2004">
        <f>IF(Table1[[#This Row],[Quarter]]="Q3",Table1[[#This Row],[Credit Amount]],"")</f>
        <v>-96.79</v>
      </c>
      <c r="L2004" t="str">
        <f>IF(Table1[[#This Row],[Transaction Type]]="Upgrade",Table1[[#This Row],[Credit Amount]],IF(Table1[[#This Row],[Transaction Type]]="Activation",Table1[[#This Row],[Credit Amount]],""))</f>
        <v/>
      </c>
      <c r="M2004">
        <f>IF(Table1[[#This Row],[Transaction Type]]="Maintenance",Table1[[#This Row],[Credit Amount]],"")</f>
        <v>-96.79</v>
      </c>
      <c r="N2004">
        <v>10014</v>
      </c>
      <c r="O2004" t="s">
        <v>2489</v>
      </c>
      <c r="P2004" t="s">
        <v>2503</v>
      </c>
      <c r="Q2004" t="s">
        <v>289</v>
      </c>
      <c r="R2004">
        <v>10091</v>
      </c>
      <c r="S2004" t="s">
        <v>2489</v>
      </c>
      <c r="T2004" t="s">
        <v>2580</v>
      </c>
      <c r="U2004" t="s">
        <v>290</v>
      </c>
      <c r="V2004" t="s">
        <v>132</v>
      </c>
      <c r="W2004">
        <v>100002354</v>
      </c>
      <c r="X2004">
        <v>8005551355</v>
      </c>
      <c r="Y2004" t="s">
        <v>2595</v>
      </c>
      <c r="Z2004" t="s">
        <v>3950</v>
      </c>
      <c r="AA2004" s="13">
        <v>-96.79</v>
      </c>
      <c r="AB2004" s="14">
        <v>42614</v>
      </c>
      <c r="AC2004" t="s">
        <v>36</v>
      </c>
    </row>
    <row r="2005" spans="1:29" x14ac:dyDescent="0.25">
      <c r="A2005" t="str">
        <f>CONCATENATE("Q",ROUNDUP(MONTH(Table1[[#This Row],[Month]])/3,0))</f>
        <v>Q3</v>
      </c>
      <c r="B2005" s="14">
        <f>EOMONTH(Table1[[#This Row],[Credit Date]],-1)+1</f>
        <v>42614</v>
      </c>
      <c r="C2005" t="str">
        <f>CONCATENATE(Table1[[#This Row],[Issuer Last Name]],", ",Table1[[#This Row],[Issuer First Name]])</f>
        <v>No. 014, Employee</v>
      </c>
      <c r="D2005" t="str">
        <f>CONCATENATE(Table1[[#This Row],[Approver Last Name]],", ",Table1[[#This Row],[Approver First Name]])</f>
        <v>No. 091, Employee</v>
      </c>
      <c r="E2005" t="str">
        <f>CONCATENATE(Table1[[#This Row],[Customer Last Name]],", ",Table1[[#This Row],[Customer First Name]])</f>
        <v>No. 13872, Client</v>
      </c>
      <c r="F20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05" t="str">
        <f>IF(Table1[[#This Row],[Transaction Type]]="Maintenance","Non-Sales","Sales")</f>
        <v>Non-Sales</v>
      </c>
      <c r="H2005" t="str">
        <f>IF(Table1[[#This Row],[Quarter]]="q2",1,"")</f>
        <v/>
      </c>
      <c r="I2005">
        <f>IF(Table1[[#This Row],[Quarter]]="q3",1,"")</f>
        <v>1</v>
      </c>
      <c r="J2005" t="str">
        <f>IF(Table1[[#This Row],[Quarter]]="Q2",Table1[[#This Row],[Credit Amount]],"")</f>
        <v/>
      </c>
      <c r="K2005">
        <f>IF(Table1[[#This Row],[Quarter]]="Q3",Table1[[#This Row],[Credit Amount]],"")</f>
        <v>-81.44</v>
      </c>
      <c r="L2005" t="str">
        <f>IF(Table1[[#This Row],[Transaction Type]]="Upgrade",Table1[[#This Row],[Credit Amount]],IF(Table1[[#This Row],[Transaction Type]]="Activation",Table1[[#This Row],[Credit Amount]],""))</f>
        <v/>
      </c>
      <c r="M2005">
        <f>IF(Table1[[#This Row],[Transaction Type]]="Maintenance",Table1[[#This Row],[Credit Amount]],"")</f>
        <v>-81.44</v>
      </c>
      <c r="N2005">
        <v>10014</v>
      </c>
      <c r="O2005" t="s">
        <v>2489</v>
      </c>
      <c r="P2005" t="s">
        <v>2503</v>
      </c>
      <c r="Q2005" t="s">
        <v>289</v>
      </c>
      <c r="R2005">
        <v>10091</v>
      </c>
      <c r="S2005" t="s">
        <v>2489</v>
      </c>
      <c r="T2005" t="s">
        <v>2580</v>
      </c>
      <c r="U2005" t="s">
        <v>290</v>
      </c>
      <c r="V2005" t="s">
        <v>132</v>
      </c>
      <c r="W2005">
        <v>100004871</v>
      </c>
      <c r="X2005">
        <v>8005553872</v>
      </c>
      <c r="Y2005" t="s">
        <v>2595</v>
      </c>
      <c r="Z2005" t="s">
        <v>6460</v>
      </c>
      <c r="AA2005" s="13">
        <v>-81.44</v>
      </c>
      <c r="AB2005" s="14">
        <v>42623</v>
      </c>
      <c r="AC2005" t="s">
        <v>36</v>
      </c>
    </row>
    <row r="2006" spans="1:29" x14ac:dyDescent="0.25">
      <c r="A2006" t="str">
        <f>CONCATENATE("Q",ROUNDUP(MONTH(Table1[[#This Row],[Month]])/3,0))</f>
        <v>Q3</v>
      </c>
      <c r="B2006" s="14">
        <f>EOMONTH(Table1[[#This Row],[Credit Date]],-1)+1</f>
        <v>42614</v>
      </c>
      <c r="C2006" t="str">
        <f>CONCATENATE(Table1[[#This Row],[Issuer Last Name]],", ",Table1[[#This Row],[Issuer First Name]])</f>
        <v>No. 014, Employee</v>
      </c>
      <c r="D2006" t="str">
        <f>CONCATENATE(Table1[[#This Row],[Approver Last Name]],", ",Table1[[#This Row],[Approver First Name]])</f>
        <v>No. 014, Employee</v>
      </c>
      <c r="E2006" t="str">
        <f>CONCATENATE(Table1[[#This Row],[Customer Last Name]],", ",Table1[[#This Row],[Customer First Name]])</f>
        <v>No. 11892, Client</v>
      </c>
      <c r="F2006" t="str">
        <f>IF(Table1[[#This Row],[Credit Amount]]&gt;-19.99,"Less than 19.99",IF(Table1[[#This Row],[Credit Amount]]=-20,"20",IF(Table1[[#This Row],[Credit Amount]]&gt;-49.98,"20.01-49.98",IF(Table1[[#This Row],[Credit Amount]]=-49.99,"49.99",IF(Table1[[#This Row],[Credit Amount]]=-50,"50",IF(Table1[[#This Row],[Credit Amount]]&lt;-50.01,"Greater than 50"))))))</f>
        <v>Less than 19.99</v>
      </c>
      <c r="G2006" t="str">
        <f>IF(Table1[[#This Row],[Transaction Type]]="Maintenance","Non-Sales","Sales")</f>
        <v>Non-Sales</v>
      </c>
      <c r="H2006" t="str">
        <f>IF(Table1[[#This Row],[Quarter]]="q2",1,"")</f>
        <v/>
      </c>
      <c r="I2006">
        <f>IF(Table1[[#This Row],[Quarter]]="q3",1,"")</f>
        <v>1</v>
      </c>
      <c r="J2006" t="str">
        <f>IF(Table1[[#This Row],[Quarter]]="Q2",Table1[[#This Row],[Credit Amount]],"")</f>
        <v/>
      </c>
      <c r="K2006">
        <f>IF(Table1[[#This Row],[Quarter]]="Q3",Table1[[#This Row],[Credit Amount]],"")</f>
        <v>-10.92</v>
      </c>
      <c r="L2006" t="str">
        <f>IF(Table1[[#This Row],[Transaction Type]]="Upgrade",Table1[[#This Row],[Credit Amount]],IF(Table1[[#This Row],[Transaction Type]]="Activation",Table1[[#This Row],[Credit Amount]],""))</f>
        <v/>
      </c>
      <c r="M2006">
        <f>IF(Table1[[#This Row],[Transaction Type]]="Maintenance",Table1[[#This Row],[Credit Amount]],"")</f>
        <v>-10.92</v>
      </c>
      <c r="N2006">
        <v>10014</v>
      </c>
      <c r="O2006" t="s">
        <v>2489</v>
      </c>
      <c r="P2006" t="s">
        <v>2503</v>
      </c>
      <c r="Q2006" t="s">
        <v>289</v>
      </c>
      <c r="R2006">
        <v>10014</v>
      </c>
      <c r="S2006" t="s">
        <v>2489</v>
      </c>
      <c r="T2006" t="s">
        <v>2503</v>
      </c>
      <c r="U2006" t="s">
        <v>289</v>
      </c>
      <c r="V2006" t="s">
        <v>132</v>
      </c>
      <c r="W2006">
        <v>100002891</v>
      </c>
      <c r="X2006">
        <v>8005551892</v>
      </c>
      <c r="Y2006" t="s">
        <v>2595</v>
      </c>
      <c r="Z2006" t="s">
        <v>4487</v>
      </c>
      <c r="AA2006" s="13">
        <v>-10.92</v>
      </c>
      <c r="AB2006" s="14">
        <v>42624</v>
      </c>
      <c r="AC2006" t="s">
        <v>36</v>
      </c>
    </row>
    <row r="2007" spans="1:29" x14ac:dyDescent="0.25">
      <c r="A2007" t="str">
        <f>CONCATENATE("Q",ROUNDUP(MONTH(Table1[[#This Row],[Month]])/3,0))</f>
        <v>Q3</v>
      </c>
      <c r="B2007" s="14">
        <f>EOMONTH(Table1[[#This Row],[Credit Date]],-1)+1</f>
        <v>42614</v>
      </c>
      <c r="C2007" t="str">
        <f>CONCATENATE(Table1[[#This Row],[Issuer Last Name]],", ",Table1[[#This Row],[Issuer First Name]])</f>
        <v>No. 014, Employee</v>
      </c>
      <c r="D2007" t="str">
        <f>CONCATENATE(Table1[[#This Row],[Approver Last Name]],", ",Table1[[#This Row],[Approver First Name]])</f>
        <v>No. 091, Employee</v>
      </c>
      <c r="E2007" t="str">
        <f>CONCATENATE(Table1[[#This Row],[Customer Last Name]],", ",Table1[[#This Row],[Customer First Name]])</f>
        <v>No. 12266, Client</v>
      </c>
      <c r="F20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07" t="str">
        <f>IF(Table1[[#This Row],[Transaction Type]]="Maintenance","Non-Sales","Sales")</f>
        <v>Non-Sales</v>
      </c>
      <c r="H2007" t="str">
        <f>IF(Table1[[#This Row],[Quarter]]="q2",1,"")</f>
        <v/>
      </c>
      <c r="I2007">
        <f>IF(Table1[[#This Row],[Quarter]]="q3",1,"")</f>
        <v>1</v>
      </c>
      <c r="J2007" t="str">
        <f>IF(Table1[[#This Row],[Quarter]]="Q2",Table1[[#This Row],[Credit Amount]],"")</f>
        <v/>
      </c>
      <c r="K2007">
        <f>IF(Table1[[#This Row],[Quarter]]="Q3",Table1[[#This Row],[Credit Amount]],"")</f>
        <v>-98.46</v>
      </c>
      <c r="L2007" t="str">
        <f>IF(Table1[[#This Row],[Transaction Type]]="Upgrade",Table1[[#This Row],[Credit Amount]],IF(Table1[[#This Row],[Transaction Type]]="Activation",Table1[[#This Row],[Credit Amount]],""))</f>
        <v/>
      </c>
      <c r="M2007">
        <f>IF(Table1[[#This Row],[Transaction Type]]="Maintenance",Table1[[#This Row],[Credit Amount]],"")</f>
        <v>-98.46</v>
      </c>
      <c r="N2007">
        <v>10014</v>
      </c>
      <c r="O2007" t="s">
        <v>2489</v>
      </c>
      <c r="P2007" t="s">
        <v>2503</v>
      </c>
      <c r="Q2007" t="s">
        <v>289</v>
      </c>
      <c r="R2007">
        <v>10091</v>
      </c>
      <c r="S2007" t="s">
        <v>2489</v>
      </c>
      <c r="T2007" t="s">
        <v>2580</v>
      </c>
      <c r="U2007" t="s">
        <v>290</v>
      </c>
      <c r="V2007" t="s">
        <v>132</v>
      </c>
      <c r="W2007">
        <v>100003265</v>
      </c>
      <c r="X2007">
        <v>8005552266</v>
      </c>
      <c r="Y2007" t="s">
        <v>2595</v>
      </c>
      <c r="Z2007" t="s">
        <v>4861</v>
      </c>
      <c r="AA2007" s="13">
        <v>-98.46</v>
      </c>
      <c r="AB2007" s="14">
        <v>42627</v>
      </c>
      <c r="AC2007" t="s">
        <v>36</v>
      </c>
    </row>
    <row r="2008" spans="1:29" x14ac:dyDescent="0.25">
      <c r="A2008" t="str">
        <f>CONCATENATE("Q",ROUNDUP(MONTH(Table1[[#This Row],[Month]])/3,0))</f>
        <v>Q3</v>
      </c>
      <c r="B2008" s="14">
        <f>EOMONTH(Table1[[#This Row],[Credit Date]],-1)+1</f>
        <v>42614</v>
      </c>
      <c r="C2008" t="str">
        <f>CONCATENATE(Table1[[#This Row],[Issuer Last Name]],", ",Table1[[#This Row],[Issuer First Name]])</f>
        <v>No. 014, Employee</v>
      </c>
      <c r="D2008" t="str">
        <f>CONCATENATE(Table1[[#This Row],[Approver Last Name]],", ",Table1[[#This Row],[Approver First Name]])</f>
        <v>No. 091, Employee</v>
      </c>
      <c r="E2008" t="str">
        <f>CONCATENATE(Table1[[#This Row],[Customer Last Name]],", ",Table1[[#This Row],[Customer First Name]])</f>
        <v>No. 12653, Client</v>
      </c>
      <c r="F20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08" t="str">
        <f>IF(Table1[[#This Row],[Transaction Type]]="Maintenance","Non-Sales","Sales")</f>
        <v>Sales</v>
      </c>
      <c r="H2008" t="str">
        <f>IF(Table1[[#This Row],[Quarter]]="q2",1,"")</f>
        <v/>
      </c>
      <c r="I2008">
        <f>IF(Table1[[#This Row],[Quarter]]="q3",1,"")</f>
        <v>1</v>
      </c>
      <c r="J2008" t="str">
        <f>IF(Table1[[#This Row],[Quarter]]="Q2",Table1[[#This Row],[Credit Amount]],"")</f>
        <v/>
      </c>
      <c r="K2008">
        <f>IF(Table1[[#This Row],[Quarter]]="Q3",Table1[[#This Row],[Credit Amount]],"")</f>
        <v>-95.58</v>
      </c>
      <c r="L2008">
        <f>IF(Table1[[#This Row],[Transaction Type]]="Upgrade",Table1[[#This Row],[Credit Amount]],IF(Table1[[#This Row],[Transaction Type]]="Activation",Table1[[#This Row],[Credit Amount]],""))</f>
        <v>-95.58</v>
      </c>
      <c r="M2008" t="str">
        <f>IF(Table1[[#This Row],[Transaction Type]]="Maintenance",Table1[[#This Row],[Credit Amount]],"")</f>
        <v/>
      </c>
      <c r="N2008">
        <v>10014</v>
      </c>
      <c r="O2008" t="s">
        <v>2489</v>
      </c>
      <c r="P2008" t="s">
        <v>2503</v>
      </c>
      <c r="Q2008" t="s">
        <v>289</v>
      </c>
      <c r="R2008">
        <v>10091</v>
      </c>
      <c r="S2008" t="s">
        <v>2489</v>
      </c>
      <c r="T2008" t="s">
        <v>2580</v>
      </c>
      <c r="U2008" t="s">
        <v>290</v>
      </c>
      <c r="V2008" t="s">
        <v>132</v>
      </c>
      <c r="W2008">
        <v>100003652</v>
      </c>
      <c r="X2008">
        <v>8005552653</v>
      </c>
      <c r="Y2008" t="s">
        <v>2595</v>
      </c>
      <c r="Z2008" t="s">
        <v>5248</v>
      </c>
      <c r="AA2008" s="13">
        <v>-95.58</v>
      </c>
      <c r="AB2008" s="14">
        <v>42636</v>
      </c>
      <c r="AC2008" t="s">
        <v>37</v>
      </c>
    </row>
    <row r="2009" spans="1:29" x14ac:dyDescent="0.25">
      <c r="A2009" t="str">
        <f>CONCATENATE("Q",ROUNDUP(MONTH(Table1[[#This Row],[Month]])/3,0))</f>
        <v>Q3</v>
      </c>
      <c r="B2009" s="14">
        <f>EOMONTH(Table1[[#This Row],[Credit Date]],-1)+1</f>
        <v>42614</v>
      </c>
      <c r="C2009" t="str">
        <f>CONCATENATE(Table1[[#This Row],[Issuer Last Name]],", ",Table1[[#This Row],[Issuer First Name]])</f>
        <v>No. 014, Employee</v>
      </c>
      <c r="D2009" t="str">
        <f>CONCATENATE(Table1[[#This Row],[Approver Last Name]],", ",Table1[[#This Row],[Approver First Name]])</f>
        <v>No. 014, Employee</v>
      </c>
      <c r="E2009" t="str">
        <f>CONCATENATE(Table1[[#This Row],[Customer Last Name]],", ",Table1[[#This Row],[Customer First Name]])</f>
        <v>No. 10649, Client</v>
      </c>
      <c r="F2009" t="str">
        <f>IF(Table1[[#This Row],[Credit Amount]]&gt;-19.99,"Less than 19.99",IF(Table1[[#This Row],[Credit Amount]]=-20,"20",IF(Table1[[#This Row],[Credit Amount]]&gt;-49.98,"20.01-49.98",IF(Table1[[#This Row],[Credit Amount]]=-49.99,"49.99",IF(Table1[[#This Row],[Credit Amount]]=-50,"50",IF(Table1[[#This Row],[Credit Amount]]&lt;-50.01,"Greater than 50"))))))</f>
        <v>20.01-49.98</v>
      </c>
      <c r="G2009" t="str">
        <f>IF(Table1[[#This Row],[Transaction Type]]="Maintenance","Non-Sales","Sales")</f>
        <v>Non-Sales</v>
      </c>
      <c r="H2009" t="str">
        <f>IF(Table1[[#This Row],[Quarter]]="q2",1,"")</f>
        <v/>
      </c>
      <c r="I2009">
        <f>IF(Table1[[#This Row],[Quarter]]="q3",1,"")</f>
        <v>1</v>
      </c>
      <c r="J2009" t="str">
        <f>IF(Table1[[#This Row],[Quarter]]="Q2",Table1[[#This Row],[Credit Amount]],"")</f>
        <v/>
      </c>
      <c r="K2009">
        <f>IF(Table1[[#This Row],[Quarter]]="Q3",Table1[[#This Row],[Credit Amount]],"")</f>
        <v>-32.81</v>
      </c>
      <c r="L2009" t="str">
        <f>IF(Table1[[#This Row],[Transaction Type]]="Upgrade",Table1[[#This Row],[Credit Amount]],IF(Table1[[#This Row],[Transaction Type]]="Activation",Table1[[#This Row],[Credit Amount]],""))</f>
        <v/>
      </c>
      <c r="M2009">
        <f>IF(Table1[[#This Row],[Transaction Type]]="Maintenance",Table1[[#This Row],[Credit Amount]],"")</f>
        <v>-32.81</v>
      </c>
      <c r="N2009">
        <v>10014</v>
      </c>
      <c r="O2009" t="s">
        <v>2489</v>
      </c>
      <c r="P2009" t="s">
        <v>2503</v>
      </c>
      <c r="Q2009" t="s">
        <v>289</v>
      </c>
      <c r="R2009">
        <v>10014</v>
      </c>
      <c r="S2009" t="s">
        <v>2489</v>
      </c>
      <c r="T2009" t="s">
        <v>2503</v>
      </c>
      <c r="U2009" t="s">
        <v>289</v>
      </c>
      <c r="V2009" t="s">
        <v>132</v>
      </c>
      <c r="W2009">
        <v>100001648</v>
      </c>
      <c r="X2009">
        <v>8005550649</v>
      </c>
      <c r="Y2009" t="s">
        <v>2595</v>
      </c>
      <c r="Z2009" t="s">
        <v>3244</v>
      </c>
      <c r="AA2009" s="13">
        <v>-32.81</v>
      </c>
      <c r="AB2009" s="14">
        <v>42637</v>
      </c>
      <c r="AC2009" t="s">
        <v>36</v>
      </c>
    </row>
    <row r="2010" spans="1:29" x14ac:dyDescent="0.25">
      <c r="A2010" t="str">
        <f>CONCATENATE("Q",ROUNDUP(MONTH(Table1[[#This Row],[Month]])/3,0))</f>
        <v>Q3</v>
      </c>
      <c r="B2010" s="14">
        <f>EOMONTH(Table1[[#This Row],[Credit Date]],-1)+1</f>
        <v>42614</v>
      </c>
      <c r="C2010" t="str">
        <f>CONCATENATE(Table1[[#This Row],[Issuer Last Name]],", ",Table1[[#This Row],[Issuer First Name]])</f>
        <v>No. 014, Employee</v>
      </c>
      <c r="D2010" t="str">
        <f>CONCATENATE(Table1[[#This Row],[Approver Last Name]],", ",Table1[[#This Row],[Approver First Name]])</f>
        <v>No. 014, Employee</v>
      </c>
      <c r="E2010" t="str">
        <f>CONCATENATE(Table1[[#This Row],[Customer Last Name]],", ",Table1[[#This Row],[Customer First Name]])</f>
        <v>No. 13185, Client</v>
      </c>
      <c r="F2010" t="str">
        <f>IF(Table1[[#This Row],[Credit Amount]]&gt;-19.99,"Less than 19.99",IF(Table1[[#This Row],[Credit Amount]]=-20,"20",IF(Table1[[#This Row],[Credit Amount]]&gt;-49.98,"20.01-49.98",IF(Table1[[#This Row],[Credit Amount]]=-49.99,"49.99",IF(Table1[[#This Row],[Credit Amount]]=-50,"50",IF(Table1[[#This Row],[Credit Amount]]&lt;-50.01,"Greater than 50"))))))</f>
        <v>Less than 19.99</v>
      </c>
      <c r="G2010" t="str">
        <f>IF(Table1[[#This Row],[Transaction Type]]="Maintenance","Non-Sales","Sales")</f>
        <v>Non-Sales</v>
      </c>
      <c r="H2010" t="str">
        <f>IF(Table1[[#This Row],[Quarter]]="q2",1,"")</f>
        <v/>
      </c>
      <c r="I2010">
        <f>IF(Table1[[#This Row],[Quarter]]="q3",1,"")</f>
        <v>1</v>
      </c>
      <c r="J2010" t="str">
        <f>IF(Table1[[#This Row],[Quarter]]="Q2",Table1[[#This Row],[Credit Amount]],"")</f>
        <v/>
      </c>
      <c r="K2010">
        <f>IF(Table1[[#This Row],[Quarter]]="Q3",Table1[[#This Row],[Credit Amount]],"")</f>
        <v>-12.88</v>
      </c>
      <c r="L2010" t="str">
        <f>IF(Table1[[#This Row],[Transaction Type]]="Upgrade",Table1[[#This Row],[Credit Amount]],IF(Table1[[#This Row],[Transaction Type]]="Activation",Table1[[#This Row],[Credit Amount]],""))</f>
        <v/>
      </c>
      <c r="M2010">
        <f>IF(Table1[[#This Row],[Transaction Type]]="Maintenance",Table1[[#This Row],[Credit Amount]],"")</f>
        <v>-12.88</v>
      </c>
      <c r="N2010">
        <v>10014</v>
      </c>
      <c r="O2010" t="s">
        <v>2489</v>
      </c>
      <c r="P2010" t="s">
        <v>2503</v>
      </c>
      <c r="Q2010" t="s">
        <v>289</v>
      </c>
      <c r="R2010">
        <v>10014</v>
      </c>
      <c r="S2010" t="s">
        <v>2489</v>
      </c>
      <c r="T2010" t="s">
        <v>2503</v>
      </c>
      <c r="U2010" t="s">
        <v>289</v>
      </c>
      <c r="V2010" t="s">
        <v>132</v>
      </c>
      <c r="W2010">
        <v>100004184</v>
      </c>
      <c r="X2010">
        <v>8005553185</v>
      </c>
      <c r="Y2010" t="s">
        <v>2595</v>
      </c>
      <c r="Z2010" t="s">
        <v>5773</v>
      </c>
      <c r="AA2010" s="13">
        <v>-12.88</v>
      </c>
      <c r="AB2010" s="14">
        <v>42640</v>
      </c>
      <c r="AC2010" t="s">
        <v>36</v>
      </c>
    </row>
    <row r="2011" spans="1:29" x14ac:dyDescent="0.25">
      <c r="A2011" t="str">
        <f>CONCATENATE("Q",ROUNDUP(MONTH(Table1[[#This Row],[Month]])/3,0))</f>
        <v>Q3</v>
      </c>
      <c r="B2011" s="14">
        <f>EOMONTH(Table1[[#This Row],[Credit Date]],-1)+1</f>
        <v>42614</v>
      </c>
      <c r="C2011" t="str">
        <f>CONCATENATE(Table1[[#This Row],[Issuer Last Name]],", ",Table1[[#This Row],[Issuer First Name]])</f>
        <v>No. 014, Employee</v>
      </c>
      <c r="D2011" t="str">
        <f>CONCATENATE(Table1[[#This Row],[Approver Last Name]],", ",Table1[[#This Row],[Approver First Name]])</f>
        <v>No. 014, Employee</v>
      </c>
      <c r="E2011" t="str">
        <f>CONCATENATE(Table1[[#This Row],[Customer Last Name]],", ",Table1[[#This Row],[Customer First Name]])</f>
        <v>No. 12160, Client</v>
      </c>
      <c r="F2011" t="str">
        <f>IF(Table1[[#This Row],[Credit Amount]]&gt;-19.99,"Less than 19.99",IF(Table1[[#This Row],[Credit Amount]]=-20,"20",IF(Table1[[#This Row],[Credit Amount]]&gt;-49.98,"20.01-49.98",IF(Table1[[#This Row],[Credit Amount]]=-49.99,"49.99",IF(Table1[[#This Row],[Credit Amount]]=-50,"50",IF(Table1[[#This Row],[Credit Amount]]&lt;-50.01,"Greater than 50"))))))</f>
        <v>20.01-49.98</v>
      </c>
      <c r="G2011" t="str">
        <f>IF(Table1[[#This Row],[Transaction Type]]="Maintenance","Non-Sales","Sales")</f>
        <v>Sales</v>
      </c>
      <c r="H2011" t="str">
        <f>IF(Table1[[#This Row],[Quarter]]="q2",1,"")</f>
        <v/>
      </c>
      <c r="I2011">
        <f>IF(Table1[[#This Row],[Quarter]]="q3",1,"")</f>
        <v>1</v>
      </c>
      <c r="J2011" t="str">
        <f>IF(Table1[[#This Row],[Quarter]]="Q2",Table1[[#This Row],[Credit Amount]],"")</f>
        <v/>
      </c>
      <c r="K2011">
        <f>IF(Table1[[#This Row],[Quarter]]="Q3",Table1[[#This Row],[Credit Amount]],"")</f>
        <v>-34.630000000000003</v>
      </c>
      <c r="L2011">
        <f>IF(Table1[[#This Row],[Transaction Type]]="Upgrade",Table1[[#This Row],[Credit Amount]],IF(Table1[[#This Row],[Transaction Type]]="Activation",Table1[[#This Row],[Credit Amount]],""))</f>
        <v>-34.630000000000003</v>
      </c>
      <c r="M2011" t="str">
        <f>IF(Table1[[#This Row],[Transaction Type]]="Maintenance",Table1[[#This Row],[Credit Amount]],"")</f>
        <v/>
      </c>
      <c r="N2011">
        <v>10014</v>
      </c>
      <c r="O2011" t="s">
        <v>2489</v>
      </c>
      <c r="P2011" t="s">
        <v>2503</v>
      </c>
      <c r="Q2011" t="s">
        <v>289</v>
      </c>
      <c r="R2011">
        <v>10014</v>
      </c>
      <c r="S2011" t="s">
        <v>2489</v>
      </c>
      <c r="T2011" t="s">
        <v>2503</v>
      </c>
      <c r="U2011" t="s">
        <v>289</v>
      </c>
      <c r="V2011" t="s">
        <v>132</v>
      </c>
      <c r="W2011">
        <v>100003159</v>
      </c>
      <c r="X2011">
        <v>8005552160</v>
      </c>
      <c r="Y2011" t="s">
        <v>2595</v>
      </c>
      <c r="Z2011" t="s">
        <v>4755</v>
      </c>
      <c r="AA2011" s="13">
        <v>-34.630000000000003</v>
      </c>
      <c r="AB2011" s="14">
        <v>42641</v>
      </c>
      <c r="AC2011" t="s">
        <v>35</v>
      </c>
    </row>
    <row r="2012" spans="1:29" x14ac:dyDescent="0.25">
      <c r="A2012" t="str">
        <f>CONCATENATE("Q",ROUNDUP(MONTH(Table1[[#This Row],[Month]])/3,0))</f>
        <v>Q3</v>
      </c>
      <c r="B2012" s="14">
        <f>EOMONTH(Table1[[#This Row],[Credit Date]],-1)+1</f>
        <v>42614</v>
      </c>
      <c r="C2012" t="str">
        <f>CONCATENATE(Table1[[#This Row],[Issuer Last Name]],", ",Table1[[#This Row],[Issuer First Name]])</f>
        <v>No. 014, Employee</v>
      </c>
      <c r="D2012" t="str">
        <f>CONCATENATE(Table1[[#This Row],[Approver Last Name]],", ",Table1[[#This Row],[Approver First Name]])</f>
        <v>No. 014, Employee</v>
      </c>
      <c r="E2012" t="str">
        <f>CONCATENATE(Table1[[#This Row],[Customer Last Name]],", ",Table1[[#This Row],[Customer First Name]])</f>
        <v>No. 12349, Client</v>
      </c>
      <c r="F2012" t="str">
        <f>IF(Table1[[#This Row],[Credit Amount]]&gt;-19.99,"Less than 19.99",IF(Table1[[#This Row],[Credit Amount]]=-20,"20",IF(Table1[[#This Row],[Credit Amount]]&gt;-49.98,"20.01-49.98",IF(Table1[[#This Row],[Credit Amount]]=-49.99,"49.99",IF(Table1[[#This Row],[Credit Amount]]=-50,"50",IF(Table1[[#This Row],[Credit Amount]]&lt;-50.01,"Greater than 50"))))))</f>
        <v>20.01-49.98</v>
      </c>
      <c r="G2012" t="str">
        <f>IF(Table1[[#This Row],[Transaction Type]]="Maintenance","Non-Sales","Sales")</f>
        <v>Sales</v>
      </c>
      <c r="H2012" t="str">
        <f>IF(Table1[[#This Row],[Quarter]]="q2",1,"")</f>
        <v/>
      </c>
      <c r="I2012">
        <f>IF(Table1[[#This Row],[Quarter]]="q3",1,"")</f>
        <v>1</v>
      </c>
      <c r="J2012" t="str">
        <f>IF(Table1[[#This Row],[Quarter]]="Q2",Table1[[#This Row],[Credit Amount]],"")</f>
        <v/>
      </c>
      <c r="K2012">
        <f>IF(Table1[[#This Row],[Quarter]]="Q3",Table1[[#This Row],[Credit Amount]],"")</f>
        <v>-47.85</v>
      </c>
      <c r="L2012">
        <f>IF(Table1[[#This Row],[Transaction Type]]="Upgrade",Table1[[#This Row],[Credit Amount]],IF(Table1[[#This Row],[Transaction Type]]="Activation",Table1[[#This Row],[Credit Amount]],""))</f>
        <v>-47.85</v>
      </c>
      <c r="M2012" t="str">
        <f>IF(Table1[[#This Row],[Transaction Type]]="Maintenance",Table1[[#This Row],[Credit Amount]],"")</f>
        <v/>
      </c>
      <c r="N2012">
        <v>10014</v>
      </c>
      <c r="O2012" t="s">
        <v>2489</v>
      </c>
      <c r="P2012" t="s">
        <v>2503</v>
      </c>
      <c r="Q2012" t="s">
        <v>289</v>
      </c>
      <c r="R2012">
        <v>10014</v>
      </c>
      <c r="S2012" t="s">
        <v>2489</v>
      </c>
      <c r="T2012" t="s">
        <v>2503</v>
      </c>
      <c r="U2012" t="s">
        <v>289</v>
      </c>
      <c r="V2012" t="s">
        <v>132</v>
      </c>
      <c r="W2012">
        <v>100003348</v>
      </c>
      <c r="X2012">
        <v>8005552349</v>
      </c>
      <c r="Y2012" t="s">
        <v>2595</v>
      </c>
      <c r="Z2012" t="s">
        <v>4944</v>
      </c>
      <c r="AA2012" s="13">
        <v>-47.85</v>
      </c>
      <c r="AB2012" s="14">
        <v>42642</v>
      </c>
      <c r="AC2012" t="s">
        <v>35</v>
      </c>
    </row>
    <row r="2013" spans="1:29" x14ac:dyDescent="0.25">
      <c r="A2013" t="str">
        <f>CONCATENATE("Q",ROUNDUP(MONTH(Table1[[#This Row],[Month]])/3,0))</f>
        <v>Q3</v>
      </c>
      <c r="B2013" s="14">
        <f>EOMONTH(Table1[[#This Row],[Credit Date]],-1)+1</f>
        <v>42614</v>
      </c>
      <c r="C2013" t="str">
        <f>CONCATENATE(Table1[[#This Row],[Issuer Last Name]],", ",Table1[[#This Row],[Issuer First Name]])</f>
        <v>No. 014, Employee</v>
      </c>
      <c r="D2013" t="str">
        <f>CONCATENATE(Table1[[#This Row],[Approver Last Name]],", ",Table1[[#This Row],[Approver First Name]])</f>
        <v>No. 091, Employee</v>
      </c>
      <c r="E2013" t="str">
        <f>CONCATENATE(Table1[[#This Row],[Customer Last Name]],", ",Table1[[#This Row],[Customer First Name]])</f>
        <v>No. 11871, Client</v>
      </c>
      <c r="F20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13" t="str">
        <f>IF(Table1[[#This Row],[Transaction Type]]="Maintenance","Non-Sales","Sales")</f>
        <v>Non-Sales</v>
      </c>
      <c r="H2013" t="str">
        <f>IF(Table1[[#This Row],[Quarter]]="q2",1,"")</f>
        <v/>
      </c>
      <c r="I2013">
        <f>IF(Table1[[#This Row],[Quarter]]="q3",1,"")</f>
        <v>1</v>
      </c>
      <c r="J2013" t="str">
        <f>IF(Table1[[#This Row],[Quarter]]="Q2",Table1[[#This Row],[Credit Amount]],"")</f>
        <v/>
      </c>
      <c r="K2013">
        <f>IF(Table1[[#This Row],[Quarter]]="Q3",Table1[[#This Row],[Credit Amount]],"")</f>
        <v>-66.760000000000005</v>
      </c>
      <c r="L2013" t="str">
        <f>IF(Table1[[#This Row],[Transaction Type]]="Upgrade",Table1[[#This Row],[Credit Amount]],IF(Table1[[#This Row],[Transaction Type]]="Activation",Table1[[#This Row],[Credit Amount]],""))</f>
        <v/>
      </c>
      <c r="M2013">
        <f>IF(Table1[[#This Row],[Transaction Type]]="Maintenance",Table1[[#This Row],[Credit Amount]],"")</f>
        <v>-66.760000000000005</v>
      </c>
      <c r="N2013">
        <v>10014</v>
      </c>
      <c r="O2013" t="s">
        <v>2489</v>
      </c>
      <c r="P2013" t="s">
        <v>2503</v>
      </c>
      <c r="Q2013" t="s">
        <v>289</v>
      </c>
      <c r="R2013">
        <v>10091</v>
      </c>
      <c r="S2013" t="s">
        <v>2489</v>
      </c>
      <c r="T2013" t="s">
        <v>2580</v>
      </c>
      <c r="U2013" t="s">
        <v>290</v>
      </c>
      <c r="V2013" t="s">
        <v>132</v>
      </c>
      <c r="W2013">
        <v>100002870</v>
      </c>
      <c r="X2013">
        <v>8005551871</v>
      </c>
      <c r="Y2013" t="s">
        <v>2595</v>
      </c>
      <c r="Z2013" t="s">
        <v>4466</v>
      </c>
      <c r="AA2013" s="13">
        <v>-66.760000000000005</v>
      </c>
      <c r="AB2013" s="14">
        <v>42643</v>
      </c>
      <c r="AC2013" t="s">
        <v>36</v>
      </c>
    </row>
    <row r="2014" spans="1:29" x14ac:dyDescent="0.25">
      <c r="A2014" t="str">
        <f>CONCATENATE("Q",ROUNDUP(MONTH(Table1[[#This Row],[Month]])/3,0))</f>
        <v>Q2</v>
      </c>
      <c r="B2014" s="14">
        <f>EOMONTH(Table1[[#This Row],[Credit Date]],-1)+1</f>
        <v>42461</v>
      </c>
      <c r="C2014" t="str">
        <f>CONCATENATE(Table1[[#This Row],[Issuer Last Name]],", ",Table1[[#This Row],[Issuer First Name]])</f>
        <v>No. 063, Employee</v>
      </c>
      <c r="D2014" t="str">
        <f>CONCATENATE(Table1[[#This Row],[Approver Last Name]],", ",Table1[[#This Row],[Approver First Name]])</f>
        <v>No. 091, Employee</v>
      </c>
      <c r="E2014" t="str">
        <f>CONCATENATE(Table1[[#This Row],[Customer Last Name]],", ",Table1[[#This Row],[Customer First Name]])</f>
        <v>No. 13362, Client</v>
      </c>
      <c r="F20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14" t="str">
        <f>IF(Table1[[#This Row],[Transaction Type]]="Maintenance","Non-Sales","Sales")</f>
        <v>Non-Sales</v>
      </c>
      <c r="H2014">
        <f>IF(Table1[[#This Row],[Quarter]]="q2",1,"")</f>
        <v>1</v>
      </c>
      <c r="I2014" t="str">
        <f>IF(Table1[[#This Row],[Quarter]]="q3",1,"")</f>
        <v/>
      </c>
      <c r="J2014">
        <f>IF(Table1[[#This Row],[Quarter]]="Q2",Table1[[#This Row],[Credit Amount]],"")</f>
        <v>-51.13</v>
      </c>
      <c r="K2014" t="str">
        <f>IF(Table1[[#This Row],[Quarter]]="Q3",Table1[[#This Row],[Credit Amount]],"")</f>
        <v/>
      </c>
      <c r="L2014" t="str">
        <f>IF(Table1[[#This Row],[Transaction Type]]="Upgrade",Table1[[#This Row],[Credit Amount]],IF(Table1[[#This Row],[Transaction Type]]="Activation",Table1[[#This Row],[Credit Amount]],""))</f>
        <v/>
      </c>
      <c r="M2014">
        <f>IF(Table1[[#This Row],[Transaction Type]]="Maintenance",Table1[[#This Row],[Credit Amount]],"")</f>
        <v>-51.13</v>
      </c>
      <c r="N2014">
        <v>10063</v>
      </c>
      <c r="O2014" t="s">
        <v>2489</v>
      </c>
      <c r="P2014" t="s">
        <v>2552</v>
      </c>
      <c r="Q2014" t="s">
        <v>289</v>
      </c>
      <c r="R2014">
        <v>10091</v>
      </c>
      <c r="S2014" t="s">
        <v>2489</v>
      </c>
      <c r="T2014" t="s">
        <v>2580</v>
      </c>
      <c r="U2014" t="s">
        <v>290</v>
      </c>
      <c r="V2014" t="s">
        <v>132</v>
      </c>
      <c r="W2014">
        <v>100004361</v>
      </c>
      <c r="X2014">
        <v>8005553362</v>
      </c>
      <c r="Y2014" t="s">
        <v>2595</v>
      </c>
      <c r="Z2014" t="s">
        <v>5950</v>
      </c>
      <c r="AA2014" s="13">
        <v>-51.13</v>
      </c>
      <c r="AB2014" s="14">
        <v>42462</v>
      </c>
      <c r="AC2014" t="s">
        <v>36</v>
      </c>
    </row>
    <row r="2015" spans="1:29" x14ac:dyDescent="0.25">
      <c r="A2015" t="str">
        <f>CONCATENATE("Q",ROUNDUP(MONTH(Table1[[#This Row],[Month]])/3,0))</f>
        <v>Q2</v>
      </c>
      <c r="B2015" s="14">
        <f>EOMONTH(Table1[[#This Row],[Credit Date]],-1)+1</f>
        <v>42461</v>
      </c>
      <c r="C2015" t="str">
        <f>CONCATENATE(Table1[[#This Row],[Issuer Last Name]],", ",Table1[[#This Row],[Issuer First Name]])</f>
        <v>No. 063, Employee</v>
      </c>
      <c r="D2015" t="str">
        <f>CONCATENATE(Table1[[#This Row],[Approver Last Name]],", ",Table1[[#This Row],[Approver First Name]])</f>
        <v>No. 091, Employee</v>
      </c>
      <c r="E2015" t="str">
        <f>CONCATENATE(Table1[[#This Row],[Customer Last Name]],", ",Table1[[#This Row],[Customer First Name]])</f>
        <v>No. 13380, Client</v>
      </c>
      <c r="F20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15" t="str">
        <f>IF(Table1[[#This Row],[Transaction Type]]="Maintenance","Non-Sales","Sales")</f>
        <v>Non-Sales</v>
      </c>
      <c r="H2015">
        <f>IF(Table1[[#This Row],[Quarter]]="q2",1,"")</f>
        <v>1</v>
      </c>
      <c r="I2015" t="str">
        <f>IF(Table1[[#This Row],[Quarter]]="q3",1,"")</f>
        <v/>
      </c>
      <c r="J2015">
        <f>IF(Table1[[#This Row],[Quarter]]="Q2",Table1[[#This Row],[Credit Amount]],"")</f>
        <v>-70.790000000000006</v>
      </c>
      <c r="K2015" t="str">
        <f>IF(Table1[[#This Row],[Quarter]]="Q3",Table1[[#This Row],[Credit Amount]],"")</f>
        <v/>
      </c>
      <c r="L2015" t="str">
        <f>IF(Table1[[#This Row],[Transaction Type]]="Upgrade",Table1[[#This Row],[Credit Amount]],IF(Table1[[#This Row],[Transaction Type]]="Activation",Table1[[#This Row],[Credit Amount]],""))</f>
        <v/>
      </c>
      <c r="M2015">
        <f>IF(Table1[[#This Row],[Transaction Type]]="Maintenance",Table1[[#This Row],[Credit Amount]],"")</f>
        <v>-70.790000000000006</v>
      </c>
      <c r="N2015">
        <v>10063</v>
      </c>
      <c r="O2015" t="s">
        <v>2489</v>
      </c>
      <c r="P2015" t="s">
        <v>2552</v>
      </c>
      <c r="Q2015" t="s">
        <v>289</v>
      </c>
      <c r="R2015">
        <v>10091</v>
      </c>
      <c r="S2015" t="s">
        <v>2489</v>
      </c>
      <c r="T2015" t="s">
        <v>2580</v>
      </c>
      <c r="U2015" t="s">
        <v>290</v>
      </c>
      <c r="V2015" t="s">
        <v>132</v>
      </c>
      <c r="W2015">
        <v>100004379</v>
      </c>
      <c r="X2015">
        <v>8005553380</v>
      </c>
      <c r="Y2015" t="s">
        <v>2595</v>
      </c>
      <c r="Z2015" t="s">
        <v>5968</v>
      </c>
      <c r="AA2015" s="13">
        <v>-70.790000000000006</v>
      </c>
      <c r="AB2015" s="14">
        <v>42463</v>
      </c>
      <c r="AC2015" t="s">
        <v>36</v>
      </c>
    </row>
    <row r="2016" spans="1:29" x14ac:dyDescent="0.25">
      <c r="A2016" t="str">
        <f>CONCATENATE("Q",ROUNDUP(MONTH(Table1[[#This Row],[Month]])/3,0))</f>
        <v>Q2</v>
      </c>
      <c r="B2016" s="14">
        <f>EOMONTH(Table1[[#This Row],[Credit Date]],-1)+1</f>
        <v>42461</v>
      </c>
      <c r="C2016" t="str">
        <f>CONCATENATE(Table1[[#This Row],[Issuer Last Name]],", ",Table1[[#This Row],[Issuer First Name]])</f>
        <v>No. 063, Employee</v>
      </c>
      <c r="D2016" t="str">
        <f>CONCATENATE(Table1[[#This Row],[Approver Last Name]],", ",Table1[[#This Row],[Approver First Name]])</f>
        <v>No. 091, Employee</v>
      </c>
      <c r="E2016" t="str">
        <f>CONCATENATE(Table1[[#This Row],[Customer Last Name]],", ",Table1[[#This Row],[Customer First Name]])</f>
        <v>No. 12342, Client</v>
      </c>
      <c r="F2016" t="str">
        <f>IF(Table1[[#This Row],[Credit Amount]]&gt;-19.99,"Less than 19.99",IF(Table1[[#This Row],[Credit Amount]]=-20,"20",IF(Table1[[#This Row],[Credit Amount]]&gt;-49.98,"20.01-49.98",IF(Table1[[#This Row],[Credit Amount]]=-49.99,"49.99",IF(Table1[[#This Row],[Credit Amount]]=-50,"50",IF(Table1[[#This Row],[Credit Amount]]&lt;-50.01,"Greater than 50"))))))</f>
        <v>20.01-49.98</v>
      </c>
      <c r="G2016" t="str">
        <f>IF(Table1[[#This Row],[Transaction Type]]="Maintenance","Non-Sales","Sales")</f>
        <v>Sales</v>
      </c>
      <c r="H2016">
        <f>IF(Table1[[#This Row],[Quarter]]="q2",1,"")</f>
        <v>1</v>
      </c>
      <c r="I2016" t="str">
        <f>IF(Table1[[#This Row],[Quarter]]="q3",1,"")</f>
        <v/>
      </c>
      <c r="J2016">
        <f>IF(Table1[[#This Row],[Quarter]]="Q2",Table1[[#This Row],[Credit Amount]],"")</f>
        <v>-24.28</v>
      </c>
      <c r="K2016" t="str">
        <f>IF(Table1[[#This Row],[Quarter]]="Q3",Table1[[#This Row],[Credit Amount]],"")</f>
        <v/>
      </c>
      <c r="L2016">
        <f>IF(Table1[[#This Row],[Transaction Type]]="Upgrade",Table1[[#This Row],[Credit Amount]],IF(Table1[[#This Row],[Transaction Type]]="Activation",Table1[[#This Row],[Credit Amount]],""))</f>
        <v>-24.28</v>
      </c>
      <c r="M2016" t="str">
        <f>IF(Table1[[#This Row],[Transaction Type]]="Maintenance",Table1[[#This Row],[Credit Amount]],"")</f>
        <v/>
      </c>
      <c r="N2016">
        <v>10063</v>
      </c>
      <c r="O2016" t="s">
        <v>2489</v>
      </c>
      <c r="P2016" t="s">
        <v>2552</v>
      </c>
      <c r="Q2016" t="s">
        <v>289</v>
      </c>
      <c r="R2016">
        <v>10091</v>
      </c>
      <c r="S2016" t="s">
        <v>2489</v>
      </c>
      <c r="T2016" t="s">
        <v>2580</v>
      </c>
      <c r="U2016" t="s">
        <v>290</v>
      </c>
      <c r="V2016" t="s">
        <v>132</v>
      </c>
      <c r="W2016">
        <v>100003341</v>
      </c>
      <c r="X2016">
        <v>8005552342</v>
      </c>
      <c r="Y2016" t="s">
        <v>2595</v>
      </c>
      <c r="Z2016" t="s">
        <v>4937</v>
      </c>
      <c r="AA2016" s="13">
        <v>-24.28</v>
      </c>
      <c r="AB2016" s="14">
        <v>42464</v>
      </c>
      <c r="AC2016" t="s">
        <v>37</v>
      </c>
    </row>
    <row r="2017" spans="1:29" x14ac:dyDescent="0.25">
      <c r="A2017" t="str">
        <f>CONCATENATE("Q",ROUNDUP(MONTH(Table1[[#This Row],[Month]])/3,0))</f>
        <v>Q2</v>
      </c>
      <c r="B2017" s="14">
        <f>EOMONTH(Table1[[#This Row],[Credit Date]],-1)+1</f>
        <v>42461</v>
      </c>
      <c r="C2017" t="str">
        <f>CONCATENATE(Table1[[#This Row],[Issuer Last Name]],", ",Table1[[#This Row],[Issuer First Name]])</f>
        <v>No. 063, Employee</v>
      </c>
      <c r="D2017" t="str">
        <f>CONCATENATE(Table1[[#This Row],[Approver Last Name]],", ",Table1[[#This Row],[Approver First Name]])</f>
        <v>No. 091, Employee</v>
      </c>
      <c r="E2017" t="str">
        <f>CONCATENATE(Table1[[#This Row],[Customer Last Name]],", ",Table1[[#This Row],[Customer First Name]])</f>
        <v>No. 13576, Client</v>
      </c>
      <c r="F20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17" t="str">
        <f>IF(Table1[[#This Row],[Transaction Type]]="Maintenance","Non-Sales","Sales")</f>
        <v>Non-Sales</v>
      </c>
      <c r="H2017">
        <f>IF(Table1[[#This Row],[Quarter]]="q2",1,"")</f>
        <v>1</v>
      </c>
      <c r="I2017" t="str">
        <f>IF(Table1[[#This Row],[Quarter]]="q3",1,"")</f>
        <v/>
      </c>
      <c r="J2017">
        <f>IF(Table1[[#This Row],[Quarter]]="Q2",Table1[[#This Row],[Credit Amount]],"")</f>
        <v>-73.87</v>
      </c>
      <c r="K2017" t="str">
        <f>IF(Table1[[#This Row],[Quarter]]="Q3",Table1[[#This Row],[Credit Amount]],"")</f>
        <v/>
      </c>
      <c r="L2017" t="str">
        <f>IF(Table1[[#This Row],[Transaction Type]]="Upgrade",Table1[[#This Row],[Credit Amount]],IF(Table1[[#This Row],[Transaction Type]]="Activation",Table1[[#This Row],[Credit Amount]],""))</f>
        <v/>
      </c>
      <c r="M2017">
        <f>IF(Table1[[#This Row],[Transaction Type]]="Maintenance",Table1[[#This Row],[Credit Amount]],"")</f>
        <v>-73.87</v>
      </c>
      <c r="N2017">
        <v>10063</v>
      </c>
      <c r="O2017" t="s">
        <v>2489</v>
      </c>
      <c r="P2017" t="s">
        <v>2552</v>
      </c>
      <c r="Q2017" t="s">
        <v>289</v>
      </c>
      <c r="R2017">
        <v>10091</v>
      </c>
      <c r="S2017" t="s">
        <v>2489</v>
      </c>
      <c r="T2017" t="s">
        <v>2580</v>
      </c>
      <c r="U2017" t="s">
        <v>290</v>
      </c>
      <c r="V2017" t="s">
        <v>132</v>
      </c>
      <c r="W2017">
        <v>100004575</v>
      </c>
      <c r="X2017">
        <v>8005553576</v>
      </c>
      <c r="Y2017" t="s">
        <v>2595</v>
      </c>
      <c r="Z2017" t="s">
        <v>6164</v>
      </c>
      <c r="AA2017" s="13">
        <v>-73.87</v>
      </c>
      <c r="AB2017" s="14">
        <v>42467</v>
      </c>
      <c r="AC2017" t="s">
        <v>36</v>
      </c>
    </row>
    <row r="2018" spans="1:29" x14ac:dyDescent="0.25">
      <c r="A2018" t="str">
        <f>CONCATENATE("Q",ROUNDUP(MONTH(Table1[[#This Row],[Month]])/3,0))</f>
        <v>Q2</v>
      </c>
      <c r="B2018" s="14">
        <f>EOMONTH(Table1[[#This Row],[Credit Date]],-1)+1</f>
        <v>42461</v>
      </c>
      <c r="C2018" t="str">
        <f>CONCATENATE(Table1[[#This Row],[Issuer Last Name]],", ",Table1[[#This Row],[Issuer First Name]])</f>
        <v>No. 063, Employee</v>
      </c>
      <c r="D2018" t="str">
        <f>CONCATENATE(Table1[[#This Row],[Approver Last Name]],", ",Table1[[#This Row],[Approver First Name]])</f>
        <v>No. 091, Employee</v>
      </c>
      <c r="E2018" t="str">
        <f>CONCATENATE(Table1[[#This Row],[Customer Last Name]],", ",Table1[[#This Row],[Customer First Name]])</f>
        <v>No. 13787, Client</v>
      </c>
      <c r="F2018" t="str">
        <f>IF(Table1[[#This Row],[Credit Amount]]&gt;-19.99,"Less than 19.99",IF(Table1[[#This Row],[Credit Amount]]=-20,"20",IF(Table1[[#This Row],[Credit Amount]]&gt;-49.98,"20.01-49.98",IF(Table1[[#This Row],[Credit Amount]]=-49.99,"49.99",IF(Table1[[#This Row],[Credit Amount]]=-50,"50",IF(Table1[[#This Row],[Credit Amount]]&lt;-50.01,"Greater than 50"))))))</f>
        <v>20.01-49.98</v>
      </c>
      <c r="G2018" t="str">
        <f>IF(Table1[[#This Row],[Transaction Type]]="Maintenance","Non-Sales","Sales")</f>
        <v>Non-Sales</v>
      </c>
      <c r="H2018">
        <f>IF(Table1[[#This Row],[Quarter]]="q2",1,"")</f>
        <v>1</v>
      </c>
      <c r="I2018" t="str">
        <f>IF(Table1[[#This Row],[Quarter]]="q3",1,"")</f>
        <v/>
      </c>
      <c r="J2018">
        <f>IF(Table1[[#This Row],[Quarter]]="Q2",Table1[[#This Row],[Credit Amount]],"")</f>
        <v>-27.38</v>
      </c>
      <c r="K2018" t="str">
        <f>IF(Table1[[#This Row],[Quarter]]="Q3",Table1[[#This Row],[Credit Amount]],"")</f>
        <v/>
      </c>
      <c r="L2018" t="str">
        <f>IF(Table1[[#This Row],[Transaction Type]]="Upgrade",Table1[[#This Row],[Credit Amount]],IF(Table1[[#This Row],[Transaction Type]]="Activation",Table1[[#This Row],[Credit Amount]],""))</f>
        <v/>
      </c>
      <c r="M2018">
        <f>IF(Table1[[#This Row],[Transaction Type]]="Maintenance",Table1[[#This Row],[Credit Amount]],"")</f>
        <v>-27.38</v>
      </c>
      <c r="N2018">
        <v>10063</v>
      </c>
      <c r="O2018" t="s">
        <v>2489</v>
      </c>
      <c r="P2018" t="s">
        <v>2552</v>
      </c>
      <c r="Q2018" t="s">
        <v>289</v>
      </c>
      <c r="R2018">
        <v>10091</v>
      </c>
      <c r="S2018" t="s">
        <v>2489</v>
      </c>
      <c r="T2018" t="s">
        <v>2580</v>
      </c>
      <c r="U2018" t="s">
        <v>290</v>
      </c>
      <c r="V2018" t="s">
        <v>132</v>
      </c>
      <c r="W2018">
        <v>100004786</v>
      </c>
      <c r="X2018">
        <v>8005553787</v>
      </c>
      <c r="Y2018" t="s">
        <v>2595</v>
      </c>
      <c r="Z2018" t="s">
        <v>6375</v>
      </c>
      <c r="AA2018" s="13">
        <v>-27.38</v>
      </c>
      <c r="AB2018" s="14">
        <v>42469</v>
      </c>
      <c r="AC2018" t="s">
        <v>36</v>
      </c>
    </row>
    <row r="2019" spans="1:29" x14ac:dyDescent="0.25">
      <c r="A2019" t="str">
        <f>CONCATENATE("Q",ROUNDUP(MONTH(Table1[[#This Row],[Month]])/3,0))</f>
        <v>Q2</v>
      </c>
      <c r="B2019" s="14">
        <f>EOMONTH(Table1[[#This Row],[Credit Date]],-1)+1</f>
        <v>42461</v>
      </c>
      <c r="C2019" t="str">
        <f>CONCATENATE(Table1[[#This Row],[Issuer Last Name]],", ",Table1[[#This Row],[Issuer First Name]])</f>
        <v>No. 063, Employee</v>
      </c>
      <c r="D2019" t="str">
        <f>CONCATENATE(Table1[[#This Row],[Approver Last Name]],", ",Table1[[#This Row],[Approver First Name]])</f>
        <v>No. 091, Employee</v>
      </c>
      <c r="E2019" t="str">
        <f>CONCATENATE(Table1[[#This Row],[Customer Last Name]],", ",Table1[[#This Row],[Customer First Name]])</f>
        <v>No. 13441, Client</v>
      </c>
      <c r="F20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19" t="str">
        <f>IF(Table1[[#This Row],[Transaction Type]]="Maintenance","Non-Sales","Sales")</f>
        <v>Non-Sales</v>
      </c>
      <c r="H2019">
        <f>IF(Table1[[#This Row],[Quarter]]="q2",1,"")</f>
        <v>1</v>
      </c>
      <c r="I2019" t="str">
        <f>IF(Table1[[#This Row],[Quarter]]="q3",1,"")</f>
        <v/>
      </c>
      <c r="J2019">
        <f>IF(Table1[[#This Row],[Quarter]]="Q2",Table1[[#This Row],[Credit Amount]],"")</f>
        <v>-81.040000000000006</v>
      </c>
      <c r="K2019" t="str">
        <f>IF(Table1[[#This Row],[Quarter]]="Q3",Table1[[#This Row],[Credit Amount]],"")</f>
        <v/>
      </c>
      <c r="L2019" t="str">
        <f>IF(Table1[[#This Row],[Transaction Type]]="Upgrade",Table1[[#This Row],[Credit Amount]],IF(Table1[[#This Row],[Transaction Type]]="Activation",Table1[[#This Row],[Credit Amount]],""))</f>
        <v/>
      </c>
      <c r="M2019">
        <f>IF(Table1[[#This Row],[Transaction Type]]="Maintenance",Table1[[#This Row],[Credit Amount]],"")</f>
        <v>-81.040000000000006</v>
      </c>
      <c r="N2019">
        <v>10063</v>
      </c>
      <c r="O2019" t="s">
        <v>2489</v>
      </c>
      <c r="P2019" t="s">
        <v>2552</v>
      </c>
      <c r="Q2019" t="s">
        <v>289</v>
      </c>
      <c r="R2019">
        <v>10091</v>
      </c>
      <c r="S2019" t="s">
        <v>2489</v>
      </c>
      <c r="T2019" t="s">
        <v>2580</v>
      </c>
      <c r="U2019" t="s">
        <v>290</v>
      </c>
      <c r="V2019" t="s">
        <v>132</v>
      </c>
      <c r="W2019">
        <v>100004440</v>
      </c>
      <c r="X2019">
        <v>8005553441</v>
      </c>
      <c r="Y2019" t="s">
        <v>2595</v>
      </c>
      <c r="Z2019" t="s">
        <v>6029</v>
      </c>
      <c r="AA2019" s="13">
        <v>-81.040000000000006</v>
      </c>
      <c r="AB2019" s="14">
        <v>42469</v>
      </c>
      <c r="AC2019" t="s">
        <v>36</v>
      </c>
    </row>
    <row r="2020" spans="1:29" x14ac:dyDescent="0.25">
      <c r="A2020" t="str">
        <f>CONCATENATE("Q",ROUNDUP(MONTH(Table1[[#This Row],[Month]])/3,0))</f>
        <v>Q2</v>
      </c>
      <c r="B2020" s="14">
        <f>EOMONTH(Table1[[#This Row],[Credit Date]],-1)+1</f>
        <v>42461</v>
      </c>
      <c r="C2020" t="str">
        <f>CONCATENATE(Table1[[#This Row],[Issuer Last Name]],", ",Table1[[#This Row],[Issuer First Name]])</f>
        <v>No. 063, Employee</v>
      </c>
      <c r="D2020" t="str">
        <f>CONCATENATE(Table1[[#This Row],[Approver Last Name]],", ",Table1[[#This Row],[Approver First Name]])</f>
        <v>No. 091, Employee</v>
      </c>
      <c r="E2020" t="str">
        <f>CONCATENATE(Table1[[#This Row],[Customer Last Name]],", ",Table1[[#This Row],[Customer First Name]])</f>
        <v>No. 12215, Client</v>
      </c>
      <c r="F2020" t="str">
        <f>IF(Table1[[#This Row],[Credit Amount]]&gt;-19.99,"Less than 19.99",IF(Table1[[#This Row],[Credit Amount]]=-20,"20",IF(Table1[[#This Row],[Credit Amount]]&gt;-49.98,"20.01-49.98",IF(Table1[[#This Row],[Credit Amount]]=-49.99,"49.99",IF(Table1[[#This Row],[Credit Amount]]=-50,"50",IF(Table1[[#This Row],[Credit Amount]]&lt;-50.01,"Greater than 50"))))))</f>
        <v>20.01-49.98</v>
      </c>
      <c r="G2020" t="str">
        <f>IF(Table1[[#This Row],[Transaction Type]]="Maintenance","Non-Sales","Sales")</f>
        <v>Non-Sales</v>
      </c>
      <c r="H2020">
        <f>IF(Table1[[#This Row],[Quarter]]="q2",1,"")</f>
        <v>1</v>
      </c>
      <c r="I2020" t="str">
        <f>IF(Table1[[#This Row],[Quarter]]="q3",1,"")</f>
        <v/>
      </c>
      <c r="J2020">
        <f>IF(Table1[[#This Row],[Quarter]]="Q2",Table1[[#This Row],[Credit Amount]],"")</f>
        <v>-42.48</v>
      </c>
      <c r="K2020" t="str">
        <f>IF(Table1[[#This Row],[Quarter]]="Q3",Table1[[#This Row],[Credit Amount]],"")</f>
        <v/>
      </c>
      <c r="L2020" t="str">
        <f>IF(Table1[[#This Row],[Transaction Type]]="Upgrade",Table1[[#This Row],[Credit Amount]],IF(Table1[[#This Row],[Transaction Type]]="Activation",Table1[[#This Row],[Credit Amount]],""))</f>
        <v/>
      </c>
      <c r="M2020">
        <f>IF(Table1[[#This Row],[Transaction Type]]="Maintenance",Table1[[#This Row],[Credit Amount]],"")</f>
        <v>-42.48</v>
      </c>
      <c r="N2020">
        <v>10063</v>
      </c>
      <c r="O2020" t="s">
        <v>2489</v>
      </c>
      <c r="P2020" t="s">
        <v>2552</v>
      </c>
      <c r="Q2020" t="s">
        <v>289</v>
      </c>
      <c r="R2020">
        <v>10091</v>
      </c>
      <c r="S2020" t="s">
        <v>2489</v>
      </c>
      <c r="T2020" t="s">
        <v>2580</v>
      </c>
      <c r="U2020" t="s">
        <v>290</v>
      </c>
      <c r="V2020" t="s">
        <v>132</v>
      </c>
      <c r="W2020">
        <v>100003214</v>
      </c>
      <c r="X2020">
        <v>8005552215</v>
      </c>
      <c r="Y2020" t="s">
        <v>2595</v>
      </c>
      <c r="Z2020" t="s">
        <v>4810</v>
      </c>
      <c r="AA2020" s="13">
        <v>-42.48</v>
      </c>
      <c r="AB2020" s="14">
        <v>42470</v>
      </c>
      <c r="AC2020" t="s">
        <v>36</v>
      </c>
    </row>
    <row r="2021" spans="1:29" x14ac:dyDescent="0.25">
      <c r="A2021" t="str">
        <f>CONCATENATE("Q",ROUNDUP(MONTH(Table1[[#This Row],[Month]])/3,0))</f>
        <v>Q2</v>
      </c>
      <c r="B2021" s="14">
        <f>EOMONTH(Table1[[#This Row],[Credit Date]],-1)+1</f>
        <v>42461</v>
      </c>
      <c r="C2021" t="str">
        <f>CONCATENATE(Table1[[#This Row],[Issuer Last Name]],", ",Table1[[#This Row],[Issuer First Name]])</f>
        <v>No. 063, Employee</v>
      </c>
      <c r="D2021" t="str">
        <f>CONCATENATE(Table1[[#This Row],[Approver Last Name]],", ",Table1[[#This Row],[Approver First Name]])</f>
        <v>No. 091, Employee</v>
      </c>
      <c r="E2021" t="str">
        <f>CONCATENATE(Table1[[#This Row],[Customer Last Name]],", ",Table1[[#This Row],[Customer First Name]])</f>
        <v>No. 13978, Client</v>
      </c>
      <c r="F2021" t="str">
        <f>IF(Table1[[#This Row],[Credit Amount]]&gt;-19.99,"Less than 19.99",IF(Table1[[#This Row],[Credit Amount]]=-20,"20",IF(Table1[[#This Row],[Credit Amount]]&gt;-49.98,"20.01-49.98",IF(Table1[[#This Row],[Credit Amount]]=-49.99,"49.99",IF(Table1[[#This Row],[Credit Amount]]=-50,"50",IF(Table1[[#This Row],[Credit Amount]]&lt;-50.01,"Greater than 50"))))))</f>
        <v>20.01-49.98</v>
      </c>
      <c r="G2021" t="str">
        <f>IF(Table1[[#This Row],[Transaction Type]]="Maintenance","Non-Sales","Sales")</f>
        <v>Non-Sales</v>
      </c>
      <c r="H2021">
        <f>IF(Table1[[#This Row],[Quarter]]="q2",1,"")</f>
        <v>1</v>
      </c>
      <c r="I2021" t="str">
        <f>IF(Table1[[#This Row],[Quarter]]="q3",1,"")</f>
        <v/>
      </c>
      <c r="J2021">
        <f>IF(Table1[[#This Row],[Quarter]]="Q2",Table1[[#This Row],[Credit Amount]],"")</f>
        <v>-31.99</v>
      </c>
      <c r="K2021" t="str">
        <f>IF(Table1[[#This Row],[Quarter]]="Q3",Table1[[#This Row],[Credit Amount]],"")</f>
        <v/>
      </c>
      <c r="L2021" t="str">
        <f>IF(Table1[[#This Row],[Transaction Type]]="Upgrade",Table1[[#This Row],[Credit Amount]],IF(Table1[[#This Row],[Transaction Type]]="Activation",Table1[[#This Row],[Credit Amount]],""))</f>
        <v/>
      </c>
      <c r="M2021">
        <f>IF(Table1[[#This Row],[Transaction Type]]="Maintenance",Table1[[#This Row],[Credit Amount]],"")</f>
        <v>-31.99</v>
      </c>
      <c r="N2021">
        <v>10063</v>
      </c>
      <c r="O2021" t="s">
        <v>2489</v>
      </c>
      <c r="P2021" t="s">
        <v>2552</v>
      </c>
      <c r="Q2021" t="s">
        <v>289</v>
      </c>
      <c r="R2021">
        <v>10091</v>
      </c>
      <c r="S2021" t="s">
        <v>2489</v>
      </c>
      <c r="T2021" t="s">
        <v>2580</v>
      </c>
      <c r="U2021" t="s">
        <v>290</v>
      </c>
      <c r="V2021" t="s">
        <v>132</v>
      </c>
      <c r="W2021">
        <v>100004977</v>
      </c>
      <c r="X2021">
        <v>8005553978</v>
      </c>
      <c r="Y2021" t="s">
        <v>2595</v>
      </c>
      <c r="Z2021" t="s">
        <v>6566</v>
      </c>
      <c r="AA2021" s="13">
        <v>-31.99</v>
      </c>
      <c r="AB2021" s="14">
        <v>42475</v>
      </c>
      <c r="AC2021" t="s">
        <v>36</v>
      </c>
    </row>
    <row r="2022" spans="1:29" x14ac:dyDescent="0.25">
      <c r="A2022" t="str">
        <f>CONCATENATE("Q",ROUNDUP(MONTH(Table1[[#This Row],[Month]])/3,0))</f>
        <v>Q2</v>
      </c>
      <c r="B2022" s="14">
        <f>EOMONTH(Table1[[#This Row],[Credit Date]],-1)+1</f>
        <v>42461</v>
      </c>
      <c r="C2022" t="str">
        <f>CONCATENATE(Table1[[#This Row],[Issuer Last Name]],", ",Table1[[#This Row],[Issuer First Name]])</f>
        <v>No. 063, Employee</v>
      </c>
      <c r="D2022" t="str">
        <f>CONCATENATE(Table1[[#This Row],[Approver Last Name]],", ",Table1[[#This Row],[Approver First Name]])</f>
        <v>No. 091, Employee</v>
      </c>
      <c r="E2022" t="str">
        <f>CONCATENATE(Table1[[#This Row],[Customer Last Name]],", ",Table1[[#This Row],[Customer First Name]])</f>
        <v>No. 12706, Client</v>
      </c>
      <c r="F20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22" t="str">
        <f>IF(Table1[[#This Row],[Transaction Type]]="Maintenance","Non-Sales","Sales")</f>
        <v>Non-Sales</v>
      </c>
      <c r="H2022">
        <f>IF(Table1[[#This Row],[Quarter]]="q2",1,"")</f>
        <v>1</v>
      </c>
      <c r="I2022" t="str">
        <f>IF(Table1[[#This Row],[Quarter]]="q3",1,"")</f>
        <v/>
      </c>
      <c r="J2022">
        <f>IF(Table1[[#This Row],[Quarter]]="Q2",Table1[[#This Row],[Credit Amount]],"")</f>
        <v>-96.65</v>
      </c>
      <c r="K2022" t="str">
        <f>IF(Table1[[#This Row],[Quarter]]="Q3",Table1[[#This Row],[Credit Amount]],"")</f>
        <v/>
      </c>
      <c r="L2022" t="str">
        <f>IF(Table1[[#This Row],[Transaction Type]]="Upgrade",Table1[[#This Row],[Credit Amount]],IF(Table1[[#This Row],[Transaction Type]]="Activation",Table1[[#This Row],[Credit Amount]],""))</f>
        <v/>
      </c>
      <c r="M2022">
        <f>IF(Table1[[#This Row],[Transaction Type]]="Maintenance",Table1[[#This Row],[Credit Amount]],"")</f>
        <v>-96.65</v>
      </c>
      <c r="N2022">
        <v>10063</v>
      </c>
      <c r="O2022" t="s">
        <v>2489</v>
      </c>
      <c r="P2022" t="s">
        <v>2552</v>
      </c>
      <c r="Q2022" t="s">
        <v>289</v>
      </c>
      <c r="R2022">
        <v>10091</v>
      </c>
      <c r="S2022" t="s">
        <v>2489</v>
      </c>
      <c r="T2022" t="s">
        <v>2580</v>
      </c>
      <c r="U2022" t="s">
        <v>290</v>
      </c>
      <c r="V2022" t="s">
        <v>132</v>
      </c>
      <c r="W2022">
        <v>100003705</v>
      </c>
      <c r="X2022">
        <v>8005552706</v>
      </c>
      <c r="Y2022" t="s">
        <v>2595</v>
      </c>
      <c r="Z2022" t="s">
        <v>5299</v>
      </c>
      <c r="AA2022" s="13">
        <v>-96.65</v>
      </c>
      <c r="AB2022" s="14">
        <v>42477</v>
      </c>
      <c r="AC2022" t="s">
        <v>36</v>
      </c>
    </row>
    <row r="2023" spans="1:29" x14ac:dyDescent="0.25">
      <c r="A2023" t="str">
        <f>CONCATENATE("Q",ROUNDUP(MONTH(Table1[[#This Row],[Month]])/3,0))</f>
        <v>Q2</v>
      </c>
      <c r="B2023" s="14">
        <f>EOMONTH(Table1[[#This Row],[Credit Date]],-1)+1</f>
        <v>42461</v>
      </c>
      <c r="C2023" t="str">
        <f>CONCATENATE(Table1[[#This Row],[Issuer Last Name]],", ",Table1[[#This Row],[Issuer First Name]])</f>
        <v>No. 063, Employee</v>
      </c>
      <c r="D2023" t="str">
        <f>CONCATENATE(Table1[[#This Row],[Approver Last Name]],", ",Table1[[#This Row],[Approver First Name]])</f>
        <v>No. 091, Employee</v>
      </c>
      <c r="E2023" t="str">
        <f>CONCATENATE(Table1[[#This Row],[Customer Last Name]],", ",Table1[[#This Row],[Customer First Name]])</f>
        <v>No. 12019, Client</v>
      </c>
      <c r="F20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23" t="str">
        <f>IF(Table1[[#This Row],[Transaction Type]]="Maintenance","Non-Sales","Sales")</f>
        <v>Non-Sales</v>
      </c>
      <c r="H2023">
        <f>IF(Table1[[#This Row],[Quarter]]="q2",1,"")</f>
        <v>1</v>
      </c>
      <c r="I2023" t="str">
        <f>IF(Table1[[#This Row],[Quarter]]="q3",1,"")</f>
        <v/>
      </c>
      <c r="J2023">
        <f>IF(Table1[[#This Row],[Quarter]]="Q2",Table1[[#This Row],[Credit Amount]],"")</f>
        <v>-95.58</v>
      </c>
      <c r="K2023" t="str">
        <f>IF(Table1[[#This Row],[Quarter]]="Q3",Table1[[#This Row],[Credit Amount]],"")</f>
        <v/>
      </c>
      <c r="L2023" t="str">
        <f>IF(Table1[[#This Row],[Transaction Type]]="Upgrade",Table1[[#This Row],[Credit Amount]],IF(Table1[[#This Row],[Transaction Type]]="Activation",Table1[[#This Row],[Credit Amount]],""))</f>
        <v/>
      </c>
      <c r="M2023">
        <f>IF(Table1[[#This Row],[Transaction Type]]="Maintenance",Table1[[#This Row],[Credit Amount]],"")</f>
        <v>-95.58</v>
      </c>
      <c r="N2023">
        <v>10063</v>
      </c>
      <c r="O2023" t="s">
        <v>2489</v>
      </c>
      <c r="P2023" t="s">
        <v>2552</v>
      </c>
      <c r="Q2023" t="s">
        <v>289</v>
      </c>
      <c r="R2023">
        <v>10091</v>
      </c>
      <c r="S2023" t="s">
        <v>2489</v>
      </c>
      <c r="T2023" t="s">
        <v>2580</v>
      </c>
      <c r="U2023" t="s">
        <v>290</v>
      </c>
      <c r="V2023" t="s">
        <v>132</v>
      </c>
      <c r="W2023">
        <v>100003018</v>
      </c>
      <c r="X2023">
        <v>8005552019</v>
      </c>
      <c r="Y2023" t="s">
        <v>2595</v>
      </c>
      <c r="Z2023" t="s">
        <v>4614</v>
      </c>
      <c r="AA2023" s="13">
        <v>-95.58</v>
      </c>
      <c r="AB2023" s="14">
        <v>42482</v>
      </c>
      <c r="AC2023" t="s">
        <v>36</v>
      </c>
    </row>
    <row r="2024" spans="1:29" x14ac:dyDescent="0.25">
      <c r="A2024" t="str">
        <f>CONCATENATE("Q",ROUNDUP(MONTH(Table1[[#This Row],[Month]])/3,0))</f>
        <v>Q2</v>
      </c>
      <c r="B2024" s="14">
        <f>EOMONTH(Table1[[#This Row],[Credit Date]],-1)+1</f>
        <v>42461</v>
      </c>
      <c r="C2024" t="str">
        <f>CONCATENATE(Table1[[#This Row],[Issuer Last Name]],", ",Table1[[#This Row],[Issuer First Name]])</f>
        <v>No. 063, Employee</v>
      </c>
      <c r="D2024" t="str">
        <f>CONCATENATE(Table1[[#This Row],[Approver Last Name]],", ",Table1[[#This Row],[Approver First Name]])</f>
        <v>No. 091, Employee</v>
      </c>
      <c r="E2024" t="str">
        <f>CONCATENATE(Table1[[#This Row],[Customer Last Name]],", ",Table1[[#This Row],[Customer First Name]])</f>
        <v>No. 10705, Client</v>
      </c>
      <c r="F2024" t="str">
        <f>IF(Table1[[#This Row],[Credit Amount]]&gt;-19.99,"Less than 19.99",IF(Table1[[#This Row],[Credit Amount]]=-20,"20",IF(Table1[[#This Row],[Credit Amount]]&gt;-49.98,"20.01-49.98",IF(Table1[[#This Row],[Credit Amount]]=-49.99,"49.99",IF(Table1[[#This Row],[Credit Amount]]=-50,"50",IF(Table1[[#This Row],[Credit Amount]]&lt;-50.01,"Greater than 50"))))))</f>
        <v>20.01-49.98</v>
      </c>
      <c r="G2024" t="str">
        <f>IF(Table1[[#This Row],[Transaction Type]]="Maintenance","Non-Sales","Sales")</f>
        <v>Non-Sales</v>
      </c>
      <c r="H2024">
        <f>IF(Table1[[#This Row],[Quarter]]="q2",1,"")</f>
        <v>1</v>
      </c>
      <c r="I2024" t="str">
        <f>IF(Table1[[#This Row],[Quarter]]="q3",1,"")</f>
        <v/>
      </c>
      <c r="J2024">
        <f>IF(Table1[[#This Row],[Quarter]]="Q2",Table1[[#This Row],[Credit Amount]],"")</f>
        <v>-49.35</v>
      </c>
      <c r="K2024" t="str">
        <f>IF(Table1[[#This Row],[Quarter]]="Q3",Table1[[#This Row],[Credit Amount]],"")</f>
        <v/>
      </c>
      <c r="L2024" t="str">
        <f>IF(Table1[[#This Row],[Transaction Type]]="Upgrade",Table1[[#This Row],[Credit Amount]],IF(Table1[[#This Row],[Transaction Type]]="Activation",Table1[[#This Row],[Credit Amount]],""))</f>
        <v/>
      </c>
      <c r="M2024">
        <f>IF(Table1[[#This Row],[Transaction Type]]="Maintenance",Table1[[#This Row],[Credit Amount]],"")</f>
        <v>-49.35</v>
      </c>
      <c r="N2024">
        <v>10063</v>
      </c>
      <c r="O2024" t="s">
        <v>2489</v>
      </c>
      <c r="P2024" t="s">
        <v>2552</v>
      </c>
      <c r="Q2024" t="s">
        <v>289</v>
      </c>
      <c r="R2024">
        <v>10091</v>
      </c>
      <c r="S2024" t="s">
        <v>2489</v>
      </c>
      <c r="T2024" t="s">
        <v>2580</v>
      </c>
      <c r="U2024" t="s">
        <v>290</v>
      </c>
      <c r="V2024" t="s">
        <v>132</v>
      </c>
      <c r="W2024">
        <v>100001704</v>
      </c>
      <c r="X2024">
        <v>8005550705</v>
      </c>
      <c r="Y2024" t="s">
        <v>2595</v>
      </c>
      <c r="Z2024" t="s">
        <v>3300</v>
      </c>
      <c r="AA2024" s="13">
        <v>-49.35</v>
      </c>
      <c r="AB2024" s="14">
        <v>42485</v>
      </c>
      <c r="AC2024" t="s">
        <v>36</v>
      </c>
    </row>
    <row r="2025" spans="1:29" x14ac:dyDescent="0.25">
      <c r="A2025" t="str">
        <f>CONCATENATE("Q",ROUNDUP(MONTH(Table1[[#This Row],[Month]])/3,0))</f>
        <v>Q2</v>
      </c>
      <c r="B2025" s="14">
        <f>EOMONTH(Table1[[#This Row],[Credit Date]],-1)+1</f>
        <v>42461</v>
      </c>
      <c r="C2025" t="str">
        <f>CONCATENATE(Table1[[#This Row],[Issuer Last Name]],", ",Table1[[#This Row],[Issuer First Name]])</f>
        <v>No. 063, Employee</v>
      </c>
      <c r="D2025" t="str">
        <f>CONCATENATE(Table1[[#This Row],[Approver Last Name]],", ",Table1[[#This Row],[Approver First Name]])</f>
        <v>No. 091, Employee</v>
      </c>
      <c r="E2025" t="str">
        <f>CONCATENATE(Table1[[#This Row],[Customer Last Name]],", ",Table1[[#This Row],[Customer First Name]])</f>
        <v>No. 10820, Client</v>
      </c>
      <c r="F2025" t="str">
        <f>IF(Table1[[#This Row],[Credit Amount]]&gt;-19.99,"Less than 19.99",IF(Table1[[#This Row],[Credit Amount]]=-20,"20",IF(Table1[[#This Row],[Credit Amount]]&gt;-49.98,"20.01-49.98",IF(Table1[[#This Row],[Credit Amount]]=-49.99,"49.99",IF(Table1[[#This Row],[Credit Amount]]=-50,"50",IF(Table1[[#This Row],[Credit Amount]]&lt;-50.01,"Greater than 50"))))))</f>
        <v>20.01-49.98</v>
      </c>
      <c r="G2025" t="str">
        <f>IF(Table1[[#This Row],[Transaction Type]]="Maintenance","Non-Sales","Sales")</f>
        <v>Non-Sales</v>
      </c>
      <c r="H2025">
        <f>IF(Table1[[#This Row],[Quarter]]="q2",1,"")</f>
        <v>1</v>
      </c>
      <c r="I2025" t="str">
        <f>IF(Table1[[#This Row],[Quarter]]="q3",1,"")</f>
        <v/>
      </c>
      <c r="J2025">
        <f>IF(Table1[[#This Row],[Quarter]]="Q2",Table1[[#This Row],[Credit Amount]],"")</f>
        <v>-38.700000000000003</v>
      </c>
      <c r="K2025" t="str">
        <f>IF(Table1[[#This Row],[Quarter]]="Q3",Table1[[#This Row],[Credit Amount]],"")</f>
        <v/>
      </c>
      <c r="L2025" t="str">
        <f>IF(Table1[[#This Row],[Transaction Type]]="Upgrade",Table1[[#This Row],[Credit Amount]],IF(Table1[[#This Row],[Transaction Type]]="Activation",Table1[[#This Row],[Credit Amount]],""))</f>
        <v/>
      </c>
      <c r="M2025">
        <f>IF(Table1[[#This Row],[Transaction Type]]="Maintenance",Table1[[#This Row],[Credit Amount]],"")</f>
        <v>-38.700000000000003</v>
      </c>
      <c r="N2025">
        <v>10063</v>
      </c>
      <c r="O2025" t="s">
        <v>2489</v>
      </c>
      <c r="P2025" t="s">
        <v>2552</v>
      </c>
      <c r="Q2025" t="s">
        <v>289</v>
      </c>
      <c r="R2025">
        <v>10091</v>
      </c>
      <c r="S2025" t="s">
        <v>2489</v>
      </c>
      <c r="T2025" t="s">
        <v>2580</v>
      </c>
      <c r="U2025" t="s">
        <v>290</v>
      </c>
      <c r="V2025" t="s">
        <v>132</v>
      </c>
      <c r="W2025">
        <v>100001819</v>
      </c>
      <c r="X2025">
        <v>8005550820</v>
      </c>
      <c r="Y2025" t="s">
        <v>2595</v>
      </c>
      <c r="Z2025" t="s">
        <v>3415</v>
      </c>
      <c r="AA2025" s="13">
        <v>-38.700000000000003</v>
      </c>
      <c r="AB2025" s="14">
        <v>42486</v>
      </c>
      <c r="AC2025" t="s">
        <v>36</v>
      </c>
    </row>
    <row r="2026" spans="1:29" x14ac:dyDescent="0.25">
      <c r="A2026" t="str">
        <f>CONCATENATE("Q",ROUNDUP(MONTH(Table1[[#This Row],[Month]])/3,0))</f>
        <v>Q2</v>
      </c>
      <c r="B2026" s="14">
        <f>EOMONTH(Table1[[#This Row],[Credit Date]],-1)+1</f>
        <v>42491</v>
      </c>
      <c r="C2026" t="str">
        <f>CONCATENATE(Table1[[#This Row],[Issuer Last Name]],", ",Table1[[#This Row],[Issuer First Name]])</f>
        <v>No. 063, Employee</v>
      </c>
      <c r="D2026" t="str">
        <f>CONCATENATE(Table1[[#This Row],[Approver Last Name]],", ",Table1[[#This Row],[Approver First Name]])</f>
        <v>No. 091, Employee</v>
      </c>
      <c r="E2026" t="str">
        <f>CONCATENATE(Table1[[#This Row],[Customer Last Name]],", ",Table1[[#This Row],[Customer First Name]])</f>
        <v>No. 10344, Client</v>
      </c>
      <c r="F2026" t="str">
        <f>IF(Table1[[#This Row],[Credit Amount]]&gt;-19.99,"Less than 19.99",IF(Table1[[#This Row],[Credit Amount]]=-20,"20",IF(Table1[[#This Row],[Credit Amount]]&gt;-49.98,"20.01-49.98",IF(Table1[[#This Row],[Credit Amount]]=-49.99,"49.99",IF(Table1[[#This Row],[Credit Amount]]=-50,"50",IF(Table1[[#This Row],[Credit Amount]]&lt;-50.01,"Greater than 50"))))))</f>
        <v>20.01-49.98</v>
      </c>
      <c r="G2026" t="str">
        <f>IF(Table1[[#This Row],[Transaction Type]]="Maintenance","Non-Sales","Sales")</f>
        <v>Sales</v>
      </c>
      <c r="H2026">
        <f>IF(Table1[[#This Row],[Quarter]]="q2",1,"")</f>
        <v>1</v>
      </c>
      <c r="I2026" t="str">
        <f>IF(Table1[[#This Row],[Quarter]]="q3",1,"")</f>
        <v/>
      </c>
      <c r="J2026">
        <f>IF(Table1[[#This Row],[Quarter]]="Q2",Table1[[#This Row],[Credit Amount]],"")</f>
        <v>-38.520000000000003</v>
      </c>
      <c r="K2026" t="str">
        <f>IF(Table1[[#This Row],[Quarter]]="Q3",Table1[[#This Row],[Credit Amount]],"")</f>
        <v/>
      </c>
      <c r="L2026">
        <f>IF(Table1[[#This Row],[Transaction Type]]="Upgrade",Table1[[#This Row],[Credit Amount]],IF(Table1[[#This Row],[Transaction Type]]="Activation",Table1[[#This Row],[Credit Amount]],""))</f>
        <v>-38.520000000000003</v>
      </c>
      <c r="M2026" t="str">
        <f>IF(Table1[[#This Row],[Transaction Type]]="Maintenance",Table1[[#This Row],[Credit Amount]],"")</f>
        <v/>
      </c>
      <c r="N2026">
        <v>10063</v>
      </c>
      <c r="O2026" t="s">
        <v>2489</v>
      </c>
      <c r="P2026" t="s">
        <v>2552</v>
      </c>
      <c r="Q2026" t="s">
        <v>289</v>
      </c>
      <c r="R2026">
        <v>10091</v>
      </c>
      <c r="S2026" t="s">
        <v>2489</v>
      </c>
      <c r="T2026" t="s">
        <v>2580</v>
      </c>
      <c r="U2026" t="s">
        <v>290</v>
      </c>
      <c r="V2026" t="s">
        <v>132</v>
      </c>
      <c r="W2026">
        <v>100001343</v>
      </c>
      <c r="X2026">
        <v>8005550344</v>
      </c>
      <c r="Y2026" t="s">
        <v>2595</v>
      </c>
      <c r="Z2026" t="s">
        <v>2939</v>
      </c>
      <c r="AA2026" s="13">
        <v>-38.520000000000003</v>
      </c>
      <c r="AB2026" s="14">
        <v>42496</v>
      </c>
      <c r="AC2026" t="s">
        <v>35</v>
      </c>
    </row>
    <row r="2027" spans="1:29" x14ac:dyDescent="0.25">
      <c r="A2027" t="str">
        <f>CONCATENATE("Q",ROUNDUP(MONTH(Table1[[#This Row],[Month]])/3,0))</f>
        <v>Q2</v>
      </c>
      <c r="B2027" s="14">
        <f>EOMONTH(Table1[[#This Row],[Credit Date]],-1)+1</f>
        <v>42491</v>
      </c>
      <c r="C2027" t="str">
        <f>CONCATENATE(Table1[[#This Row],[Issuer Last Name]],", ",Table1[[#This Row],[Issuer First Name]])</f>
        <v>No. 063, Employee</v>
      </c>
      <c r="D2027" t="str">
        <f>CONCATENATE(Table1[[#This Row],[Approver Last Name]],", ",Table1[[#This Row],[Approver First Name]])</f>
        <v>No. 091, Employee</v>
      </c>
      <c r="E2027" t="str">
        <f>CONCATENATE(Table1[[#This Row],[Customer Last Name]],", ",Table1[[#This Row],[Customer First Name]])</f>
        <v>No. 10491, Client</v>
      </c>
      <c r="F20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27" t="str">
        <f>IF(Table1[[#This Row],[Transaction Type]]="Maintenance","Non-Sales","Sales")</f>
        <v>Sales</v>
      </c>
      <c r="H2027">
        <f>IF(Table1[[#This Row],[Quarter]]="q2",1,"")</f>
        <v>1</v>
      </c>
      <c r="I2027" t="str">
        <f>IF(Table1[[#This Row],[Quarter]]="q3",1,"")</f>
        <v/>
      </c>
      <c r="J2027">
        <f>IF(Table1[[#This Row],[Quarter]]="Q2",Table1[[#This Row],[Credit Amount]],"")</f>
        <v>-74.180000000000007</v>
      </c>
      <c r="K2027" t="str">
        <f>IF(Table1[[#This Row],[Quarter]]="Q3",Table1[[#This Row],[Credit Amount]],"")</f>
        <v/>
      </c>
      <c r="L2027">
        <f>IF(Table1[[#This Row],[Transaction Type]]="Upgrade",Table1[[#This Row],[Credit Amount]],IF(Table1[[#This Row],[Transaction Type]]="Activation",Table1[[#This Row],[Credit Amount]],""))</f>
        <v>-74.180000000000007</v>
      </c>
      <c r="M2027" t="str">
        <f>IF(Table1[[#This Row],[Transaction Type]]="Maintenance",Table1[[#This Row],[Credit Amount]],"")</f>
        <v/>
      </c>
      <c r="N2027">
        <v>10063</v>
      </c>
      <c r="O2027" t="s">
        <v>2489</v>
      </c>
      <c r="P2027" t="s">
        <v>2552</v>
      </c>
      <c r="Q2027" t="s">
        <v>289</v>
      </c>
      <c r="R2027">
        <v>10091</v>
      </c>
      <c r="S2027" t="s">
        <v>2489</v>
      </c>
      <c r="T2027" t="s">
        <v>2580</v>
      </c>
      <c r="U2027" t="s">
        <v>290</v>
      </c>
      <c r="V2027" t="s">
        <v>132</v>
      </c>
      <c r="W2027">
        <v>100001490</v>
      </c>
      <c r="X2027">
        <v>8005550491</v>
      </c>
      <c r="Y2027" t="s">
        <v>2595</v>
      </c>
      <c r="Z2027" t="s">
        <v>3086</v>
      </c>
      <c r="AA2027" s="13">
        <v>-74.180000000000007</v>
      </c>
      <c r="AB2027" s="14">
        <v>42500</v>
      </c>
      <c r="AC2027" t="s">
        <v>35</v>
      </c>
    </row>
    <row r="2028" spans="1:29" x14ac:dyDescent="0.25">
      <c r="A2028" t="str">
        <f>CONCATENATE("Q",ROUNDUP(MONTH(Table1[[#This Row],[Month]])/3,0))</f>
        <v>Q2</v>
      </c>
      <c r="B2028" s="14">
        <f>EOMONTH(Table1[[#This Row],[Credit Date]],-1)+1</f>
        <v>42491</v>
      </c>
      <c r="C2028" t="str">
        <f>CONCATENATE(Table1[[#This Row],[Issuer Last Name]],", ",Table1[[#This Row],[Issuer First Name]])</f>
        <v>No. 063, Employee</v>
      </c>
      <c r="D2028" t="str">
        <f>CONCATENATE(Table1[[#This Row],[Approver Last Name]],", ",Table1[[#This Row],[Approver First Name]])</f>
        <v>No. 091, Employee</v>
      </c>
      <c r="E2028" t="str">
        <f>CONCATENATE(Table1[[#This Row],[Customer Last Name]],", ",Table1[[#This Row],[Customer First Name]])</f>
        <v>No. 12783, Client</v>
      </c>
      <c r="F2028" t="str">
        <f>IF(Table1[[#This Row],[Credit Amount]]&gt;-19.99,"Less than 19.99",IF(Table1[[#This Row],[Credit Amount]]=-20,"20",IF(Table1[[#This Row],[Credit Amount]]&gt;-49.98,"20.01-49.98",IF(Table1[[#This Row],[Credit Amount]]=-49.99,"49.99",IF(Table1[[#This Row],[Credit Amount]]=-50,"50",IF(Table1[[#This Row],[Credit Amount]]&lt;-50.01,"Greater than 50"))))))</f>
        <v>20.01-49.98</v>
      </c>
      <c r="G2028" t="str">
        <f>IF(Table1[[#This Row],[Transaction Type]]="Maintenance","Non-Sales","Sales")</f>
        <v>Non-Sales</v>
      </c>
      <c r="H2028">
        <f>IF(Table1[[#This Row],[Quarter]]="q2",1,"")</f>
        <v>1</v>
      </c>
      <c r="I2028" t="str">
        <f>IF(Table1[[#This Row],[Quarter]]="q3",1,"")</f>
        <v/>
      </c>
      <c r="J2028">
        <f>IF(Table1[[#This Row],[Quarter]]="Q2",Table1[[#This Row],[Credit Amount]],"")</f>
        <v>-29.38</v>
      </c>
      <c r="K2028" t="str">
        <f>IF(Table1[[#This Row],[Quarter]]="Q3",Table1[[#This Row],[Credit Amount]],"")</f>
        <v/>
      </c>
      <c r="L2028" t="str">
        <f>IF(Table1[[#This Row],[Transaction Type]]="Upgrade",Table1[[#This Row],[Credit Amount]],IF(Table1[[#This Row],[Transaction Type]]="Activation",Table1[[#This Row],[Credit Amount]],""))</f>
        <v/>
      </c>
      <c r="M2028">
        <f>IF(Table1[[#This Row],[Transaction Type]]="Maintenance",Table1[[#This Row],[Credit Amount]],"")</f>
        <v>-29.38</v>
      </c>
      <c r="N2028">
        <v>10063</v>
      </c>
      <c r="O2028" t="s">
        <v>2489</v>
      </c>
      <c r="P2028" t="s">
        <v>2552</v>
      </c>
      <c r="Q2028" t="s">
        <v>289</v>
      </c>
      <c r="R2028">
        <v>10091</v>
      </c>
      <c r="S2028" t="s">
        <v>2489</v>
      </c>
      <c r="T2028" t="s">
        <v>2580</v>
      </c>
      <c r="U2028" t="s">
        <v>290</v>
      </c>
      <c r="V2028" t="s">
        <v>132</v>
      </c>
      <c r="W2028">
        <v>100003782</v>
      </c>
      <c r="X2028">
        <v>8005552783</v>
      </c>
      <c r="Y2028" t="s">
        <v>2595</v>
      </c>
      <c r="Z2028" t="s">
        <v>5375</v>
      </c>
      <c r="AA2028" s="13">
        <v>-29.38</v>
      </c>
      <c r="AB2028" s="14">
        <v>42501</v>
      </c>
      <c r="AC2028" t="s">
        <v>36</v>
      </c>
    </row>
    <row r="2029" spans="1:29" x14ac:dyDescent="0.25">
      <c r="A2029" t="str">
        <f>CONCATENATE("Q",ROUNDUP(MONTH(Table1[[#This Row],[Month]])/3,0))</f>
        <v>Q2</v>
      </c>
      <c r="B2029" s="14">
        <f>EOMONTH(Table1[[#This Row],[Credit Date]],-1)+1</f>
        <v>42491</v>
      </c>
      <c r="C2029" t="str">
        <f>CONCATENATE(Table1[[#This Row],[Issuer Last Name]],", ",Table1[[#This Row],[Issuer First Name]])</f>
        <v>No. 063, Employee</v>
      </c>
      <c r="D2029" t="str">
        <f>CONCATENATE(Table1[[#This Row],[Approver Last Name]],", ",Table1[[#This Row],[Approver First Name]])</f>
        <v>No. 091, Employee</v>
      </c>
      <c r="E2029" t="str">
        <f>CONCATENATE(Table1[[#This Row],[Customer Last Name]],", ",Table1[[#This Row],[Customer First Name]])</f>
        <v>No. 10005, Client</v>
      </c>
      <c r="F20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29" t="str">
        <f>IF(Table1[[#This Row],[Transaction Type]]="Maintenance","Non-Sales","Sales")</f>
        <v>Non-Sales</v>
      </c>
      <c r="H2029">
        <f>IF(Table1[[#This Row],[Quarter]]="q2",1,"")</f>
        <v>1</v>
      </c>
      <c r="I2029" t="str">
        <f>IF(Table1[[#This Row],[Quarter]]="q3",1,"")</f>
        <v/>
      </c>
      <c r="J2029">
        <f>IF(Table1[[#This Row],[Quarter]]="Q2",Table1[[#This Row],[Credit Amount]],"")</f>
        <v>-95.96</v>
      </c>
      <c r="K2029" t="str">
        <f>IF(Table1[[#This Row],[Quarter]]="Q3",Table1[[#This Row],[Credit Amount]],"")</f>
        <v/>
      </c>
      <c r="L2029" t="str">
        <f>IF(Table1[[#This Row],[Transaction Type]]="Upgrade",Table1[[#This Row],[Credit Amount]],IF(Table1[[#This Row],[Transaction Type]]="Activation",Table1[[#This Row],[Credit Amount]],""))</f>
        <v/>
      </c>
      <c r="M2029">
        <f>IF(Table1[[#This Row],[Transaction Type]]="Maintenance",Table1[[#This Row],[Credit Amount]],"")</f>
        <v>-95.96</v>
      </c>
      <c r="N2029">
        <v>10063</v>
      </c>
      <c r="O2029" t="s">
        <v>2489</v>
      </c>
      <c r="P2029" t="s">
        <v>2552</v>
      </c>
      <c r="Q2029" t="s">
        <v>289</v>
      </c>
      <c r="R2029">
        <v>10091</v>
      </c>
      <c r="S2029" t="s">
        <v>2489</v>
      </c>
      <c r="T2029" t="s">
        <v>2580</v>
      </c>
      <c r="U2029" t="s">
        <v>290</v>
      </c>
      <c r="V2029" t="s">
        <v>132</v>
      </c>
      <c r="W2029">
        <v>100001004</v>
      </c>
      <c r="X2029">
        <v>8005550005</v>
      </c>
      <c r="Y2029" t="s">
        <v>2595</v>
      </c>
      <c r="Z2029" t="s">
        <v>2600</v>
      </c>
      <c r="AA2029" s="13">
        <v>-95.96</v>
      </c>
      <c r="AB2029" s="14">
        <v>42518</v>
      </c>
      <c r="AC2029" t="s">
        <v>36</v>
      </c>
    </row>
    <row r="2030" spans="1:29" x14ac:dyDescent="0.25">
      <c r="A2030" t="str">
        <f>CONCATENATE("Q",ROUNDUP(MONTH(Table1[[#This Row],[Month]])/3,0))</f>
        <v>Q2</v>
      </c>
      <c r="B2030" s="14">
        <f>EOMONTH(Table1[[#This Row],[Credit Date]],-1)+1</f>
        <v>42522</v>
      </c>
      <c r="C2030" t="str">
        <f>CONCATENATE(Table1[[#This Row],[Issuer Last Name]],", ",Table1[[#This Row],[Issuer First Name]])</f>
        <v>No. 063, Employee</v>
      </c>
      <c r="D2030" t="str">
        <f>CONCATENATE(Table1[[#This Row],[Approver Last Name]],", ",Table1[[#This Row],[Approver First Name]])</f>
        <v>No. 091, Employee</v>
      </c>
      <c r="E2030" t="str">
        <f>CONCATENATE(Table1[[#This Row],[Customer Last Name]],", ",Table1[[#This Row],[Customer First Name]])</f>
        <v>No. 13718, Client</v>
      </c>
      <c r="F2030" t="str">
        <f>IF(Table1[[#This Row],[Credit Amount]]&gt;-19.99,"Less than 19.99",IF(Table1[[#This Row],[Credit Amount]]=-20,"20",IF(Table1[[#This Row],[Credit Amount]]&gt;-49.98,"20.01-49.98",IF(Table1[[#This Row],[Credit Amount]]=-49.99,"49.99",IF(Table1[[#This Row],[Credit Amount]]=-50,"50",IF(Table1[[#This Row],[Credit Amount]]&lt;-50.01,"Greater than 50"))))))</f>
        <v>Less than 19.99</v>
      </c>
      <c r="G2030" t="str">
        <f>IF(Table1[[#This Row],[Transaction Type]]="Maintenance","Non-Sales","Sales")</f>
        <v>Non-Sales</v>
      </c>
      <c r="H2030">
        <f>IF(Table1[[#This Row],[Quarter]]="q2",1,"")</f>
        <v>1</v>
      </c>
      <c r="I2030" t="str">
        <f>IF(Table1[[#This Row],[Quarter]]="q3",1,"")</f>
        <v/>
      </c>
      <c r="J2030">
        <f>IF(Table1[[#This Row],[Quarter]]="Q2",Table1[[#This Row],[Credit Amount]],"")</f>
        <v>-17.100000000000001</v>
      </c>
      <c r="K2030" t="str">
        <f>IF(Table1[[#This Row],[Quarter]]="Q3",Table1[[#This Row],[Credit Amount]],"")</f>
        <v/>
      </c>
      <c r="L2030" t="str">
        <f>IF(Table1[[#This Row],[Transaction Type]]="Upgrade",Table1[[#This Row],[Credit Amount]],IF(Table1[[#This Row],[Transaction Type]]="Activation",Table1[[#This Row],[Credit Amount]],""))</f>
        <v/>
      </c>
      <c r="M2030">
        <f>IF(Table1[[#This Row],[Transaction Type]]="Maintenance",Table1[[#This Row],[Credit Amount]],"")</f>
        <v>-17.100000000000001</v>
      </c>
      <c r="N2030">
        <v>10063</v>
      </c>
      <c r="O2030" t="s">
        <v>2489</v>
      </c>
      <c r="P2030" t="s">
        <v>2552</v>
      </c>
      <c r="Q2030" t="s">
        <v>289</v>
      </c>
      <c r="R2030">
        <v>10091</v>
      </c>
      <c r="S2030" t="s">
        <v>2489</v>
      </c>
      <c r="T2030" t="s">
        <v>2580</v>
      </c>
      <c r="U2030" t="s">
        <v>290</v>
      </c>
      <c r="V2030" t="s">
        <v>132</v>
      </c>
      <c r="W2030">
        <v>100004717</v>
      </c>
      <c r="X2030">
        <v>8005553718</v>
      </c>
      <c r="Y2030" t="s">
        <v>2595</v>
      </c>
      <c r="Z2030" t="s">
        <v>6306</v>
      </c>
      <c r="AA2030" s="13">
        <v>-17.100000000000001</v>
      </c>
      <c r="AB2030" s="14">
        <v>42538</v>
      </c>
      <c r="AC2030" t="s">
        <v>36</v>
      </c>
    </row>
    <row r="2031" spans="1:29" x14ac:dyDescent="0.25">
      <c r="A2031" t="str">
        <f>CONCATENATE("Q",ROUNDUP(MONTH(Table1[[#This Row],[Month]])/3,0))</f>
        <v>Q3</v>
      </c>
      <c r="B2031" s="14">
        <f>EOMONTH(Table1[[#This Row],[Credit Date]],-1)+1</f>
        <v>42552</v>
      </c>
      <c r="C2031" t="str">
        <f>CONCATENATE(Table1[[#This Row],[Issuer Last Name]],", ",Table1[[#This Row],[Issuer First Name]])</f>
        <v>No. 063, Employee</v>
      </c>
      <c r="D2031" t="str">
        <f>CONCATENATE(Table1[[#This Row],[Approver Last Name]],", ",Table1[[#This Row],[Approver First Name]])</f>
        <v>No. 063, Employee</v>
      </c>
      <c r="E2031" t="str">
        <f>CONCATENATE(Table1[[#This Row],[Customer Last Name]],", ",Table1[[#This Row],[Customer First Name]])</f>
        <v>No. 11644, Client</v>
      </c>
      <c r="F2031" t="str">
        <f>IF(Table1[[#This Row],[Credit Amount]]&gt;-19.99,"Less than 19.99",IF(Table1[[#This Row],[Credit Amount]]=-20,"20",IF(Table1[[#This Row],[Credit Amount]]&gt;-49.98,"20.01-49.98",IF(Table1[[#This Row],[Credit Amount]]=-49.99,"49.99",IF(Table1[[#This Row],[Credit Amount]]=-50,"50",IF(Table1[[#This Row],[Credit Amount]]&lt;-50.01,"Greater than 50"))))))</f>
        <v>20.01-49.98</v>
      </c>
      <c r="G2031" t="str">
        <f>IF(Table1[[#This Row],[Transaction Type]]="Maintenance","Non-Sales","Sales")</f>
        <v>Non-Sales</v>
      </c>
      <c r="H2031" t="str">
        <f>IF(Table1[[#This Row],[Quarter]]="q2",1,"")</f>
        <v/>
      </c>
      <c r="I2031">
        <f>IF(Table1[[#This Row],[Quarter]]="q3",1,"")</f>
        <v>1</v>
      </c>
      <c r="J2031" t="str">
        <f>IF(Table1[[#This Row],[Quarter]]="Q2",Table1[[#This Row],[Credit Amount]],"")</f>
        <v/>
      </c>
      <c r="K2031">
        <f>IF(Table1[[#This Row],[Quarter]]="Q3",Table1[[#This Row],[Credit Amount]],"")</f>
        <v>-32.9</v>
      </c>
      <c r="L2031" t="str">
        <f>IF(Table1[[#This Row],[Transaction Type]]="Upgrade",Table1[[#This Row],[Credit Amount]],IF(Table1[[#This Row],[Transaction Type]]="Activation",Table1[[#This Row],[Credit Amount]],""))</f>
        <v/>
      </c>
      <c r="M2031">
        <f>IF(Table1[[#This Row],[Transaction Type]]="Maintenance",Table1[[#This Row],[Credit Amount]],"")</f>
        <v>-32.9</v>
      </c>
      <c r="N2031">
        <v>10063</v>
      </c>
      <c r="O2031" t="s">
        <v>2489</v>
      </c>
      <c r="P2031" t="s">
        <v>2552</v>
      </c>
      <c r="Q2031" t="s">
        <v>289</v>
      </c>
      <c r="R2031">
        <v>10063</v>
      </c>
      <c r="S2031" t="s">
        <v>2489</v>
      </c>
      <c r="T2031" t="s">
        <v>2552</v>
      </c>
      <c r="U2031" t="s">
        <v>289</v>
      </c>
      <c r="V2031" t="s">
        <v>132</v>
      </c>
      <c r="W2031">
        <v>100002643</v>
      </c>
      <c r="X2031">
        <v>8005551644</v>
      </c>
      <c r="Y2031" t="s">
        <v>2595</v>
      </c>
      <c r="Z2031" t="s">
        <v>4239</v>
      </c>
      <c r="AA2031" s="13">
        <v>-32.9</v>
      </c>
      <c r="AB2031" s="14">
        <v>42556</v>
      </c>
      <c r="AC2031" t="s">
        <v>36</v>
      </c>
    </row>
    <row r="2032" spans="1:29" x14ac:dyDescent="0.25">
      <c r="A2032" t="str">
        <f>CONCATENATE("Q",ROUNDUP(MONTH(Table1[[#This Row],[Month]])/3,0))</f>
        <v>Q3</v>
      </c>
      <c r="B2032" s="14">
        <f>EOMONTH(Table1[[#This Row],[Credit Date]],-1)+1</f>
        <v>42552</v>
      </c>
      <c r="C2032" t="str">
        <f>CONCATENATE(Table1[[#This Row],[Issuer Last Name]],", ",Table1[[#This Row],[Issuer First Name]])</f>
        <v>No. 063, Employee</v>
      </c>
      <c r="D2032" t="str">
        <f>CONCATENATE(Table1[[#This Row],[Approver Last Name]],", ",Table1[[#This Row],[Approver First Name]])</f>
        <v>No. 091, Employee</v>
      </c>
      <c r="E2032" t="str">
        <f>CONCATENATE(Table1[[#This Row],[Customer Last Name]],", ",Table1[[#This Row],[Customer First Name]])</f>
        <v>No. 11541, Client</v>
      </c>
      <c r="F20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32" t="str">
        <f>IF(Table1[[#This Row],[Transaction Type]]="Maintenance","Non-Sales","Sales")</f>
        <v>Non-Sales</v>
      </c>
      <c r="H2032" t="str">
        <f>IF(Table1[[#This Row],[Quarter]]="q2",1,"")</f>
        <v/>
      </c>
      <c r="I2032">
        <f>IF(Table1[[#This Row],[Quarter]]="q3",1,"")</f>
        <v>1</v>
      </c>
      <c r="J2032" t="str">
        <f>IF(Table1[[#This Row],[Quarter]]="Q2",Table1[[#This Row],[Credit Amount]],"")</f>
        <v/>
      </c>
      <c r="K2032">
        <f>IF(Table1[[#This Row],[Quarter]]="Q3",Table1[[#This Row],[Credit Amount]],"")</f>
        <v>-72.34</v>
      </c>
      <c r="L2032" t="str">
        <f>IF(Table1[[#This Row],[Transaction Type]]="Upgrade",Table1[[#This Row],[Credit Amount]],IF(Table1[[#This Row],[Transaction Type]]="Activation",Table1[[#This Row],[Credit Amount]],""))</f>
        <v/>
      </c>
      <c r="M2032">
        <f>IF(Table1[[#This Row],[Transaction Type]]="Maintenance",Table1[[#This Row],[Credit Amount]],"")</f>
        <v>-72.34</v>
      </c>
      <c r="N2032">
        <v>10063</v>
      </c>
      <c r="O2032" t="s">
        <v>2489</v>
      </c>
      <c r="P2032" t="s">
        <v>2552</v>
      </c>
      <c r="Q2032" t="s">
        <v>289</v>
      </c>
      <c r="R2032">
        <v>10091</v>
      </c>
      <c r="S2032" t="s">
        <v>2489</v>
      </c>
      <c r="T2032" t="s">
        <v>2580</v>
      </c>
      <c r="U2032" t="s">
        <v>290</v>
      </c>
      <c r="V2032" t="s">
        <v>132</v>
      </c>
      <c r="W2032">
        <v>100002540</v>
      </c>
      <c r="X2032">
        <v>8005551541</v>
      </c>
      <c r="Y2032" t="s">
        <v>2595</v>
      </c>
      <c r="Z2032" t="s">
        <v>4136</v>
      </c>
      <c r="AA2032" s="13">
        <v>-72.34</v>
      </c>
      <c r="AB2032" s="14">
        <v>42561</v>
      </c>
      <c r="AC2032" t="s">
        <v>36</v>
      </c>
    </row>
    <row r="2033" spans="1:29" x14ac:dyDescent="0.25">
      <c r="A2033" t="str">
        <f>CONCATENATE("Q",ROUNDUP(MONTH(Table1[[#This Row],[Month]])/3,0))</f>
        <v>Q3</v>
      </c>
      <c r="B2033" s="14">
        <f>EOMONTH(Table1[[#This Row],[Credit Date]],-1)+1</f>
        <v>42552</v>
      </c>
      <c r="C2033" t="str">
        <f>CONCATENATE(Table1[[#This Row],[Issuer Last Name]],", ",Table1[[#This Row],[Issuer First Name]])</f>
        <v>No. 063, Employee</v>
      </c>
      <c r="D2033" t="str">
        <f>CONCATENATE(Table1[[#This Row],[Approver Last Name]],", ",Table1[[#This Row],[Approver First Name]])</f>
        <v>No. 063, Employee</v>
      </c>
      <c r="E2033" t="str">
        <f>CONCATENATE(Table1[[#This Row],[Customer Last Name]],", ",Table1[[#This Row],[Customer First Name]])</f>
        <v>No. 14041, Client</v>
      </c>
      <c r="F2033" t="str">
        <f>IF(Table1[[#This Row],[Credit Amount]]&gt;-19.99,"Less than 19.99",IF(Table1[[#This Row],[Credit Amount]]=-20,"20",IF(Table1[[#This Row],[Credit Amount]]&gt;-49.98,"20.01-49.98",IF(Table1[[#This Row],[Credit Amount]]=-49.99,"49.99",IF(Table1[[#This Row],[Credit Amount]]=-50,"50",IF(Table1[[#This Row],[Credit Amount]]&lt;-50.01,"Greater than 50"))))))</f>
        <v>Less than 19.99</v>
      </c>
      <c r="G2033" t="str">
        <f>IF(Table1[[#This Row],[Transaction Type]]="Maintenance","Non-Sales","Sales")</f>
        <v>Non-Sales</v>
      </c>
      <c r="H2033" t="str">
        <f>IF(Table1[[#This Row],[Quarter]]="q2",1,"")</f>
        <v/>
      </c>
      <c r="I2033">
        <f>IF(Table1[[#This Row],[Quarter]]="q3",1,"")</f>
        <v>1</v>
      </c>
      <c r="J2033" t="str">
        <f>IF(Table1[[#This Row],[Quarter]]="Q2",Table1[[#This Row],[Credit Amount]],"")</f>
        <v/>
      </c>
      <c r="K2033">
        <f>IF(Table1[[#This Row],[Quarter]]="Q3",Table1[[#This Row],[Credit Amount]],"")</f>
        <v>-16.45</v>
      </c>
      <c r="L2033" t="str">
        <f>IF(Table1[[#This Row],[Transaction Type]]="Upgrade",Table1[[#This Row],[Credit Amount]],IF(Table1[[#This Row],[Transaction Type]]="Activation",Table1[[#This Row],[Credit Amount]],""))</f>
        <v/>
      </c>
      <c r="M2033">
        <f>IF(Table1[[#This Row],[Transaction Type]]="Maintenance",Table1[[#This Row],[Credit Amount]],"")</f>
        <v>-16.45</v>
      </c>
      <c r="N2033">
        <v>10063</v>
      </c>
      <c r="O2033" t="s">
        <v>2489</v>
      </c>
      <c r="P2033" t="s">
        <v>2552</v>
      </c>
      <c r="Q2033" t="s">
        <v>289</v>
      </c>
      <c r="R2033">
        <v>10063</v>
      </c>
      <c r="S2033" t="s">
        <v>2489</v>
      </c>
      <c r="T2033" t="s">
        <v>2552</v>
      </c>
      <c r="U2033" t="s">
        <v>289</v>
      </c>
      <c r="V2033" t="s">
        <v>132</v>
      </c>
      <c r="W2033">
        <v>100005040</v>
      </c>
      <c r="X2033">
        <v>8005554041</v>
      </c>
      <c r="Y2033" t="s">
        <v>2595</v>
      </c>
      <c r="Z2033" t="s">
        <v>6629</v>
      </c>
      <c r="AA2033" s="13">
        <v>-16.45</v>
      </c>
      <c r="AB2033" s="14">
        <v>42562</v>
      </c>
      <c r="AC2033" t="s">
        <v>36</v>
      </c>
    </row>
    <row r="2034" spans="1:29" x14ac:dyDescent="0.25">
      <c r="A2034" t="str">
        <f>CONCATENATE("Q",ROUNDUP(MONTH(Table1[[#This Row],[Month]])/3,0))</f>
        <v>Q3</v>
      </c>
      <c r="B2034" s="14">
        <f>EOMONTH(Table1[[#This Row],[Credit Date]],-1)+1</f>
        <v>42552</v>
      </c>
      <c r="C2034" t="str">
        <f>CONCATENATE(Table1[[#This Row],[Issuer Last Name]],", ",Table1[[#This Row],[Issuer First Name]])</f>
        <v>No. 063, Employee</v>
      </c>
      <c r="D2034" t="str">
        <f>CONCATENATE(Table1[[#This Row],[Approver Last Name]],", ",Table1[[#This Row],[Approver First Name]])</f>
        <v>No. 063, Employee</v>
      </c>
      <c r="E2034" t="str">
        <f>CONCATENATE(Table1[[#This Row],[Customer Last Name]],", ",Table1[[#This Row],[Customer First Name]])</f>
        <v>No. 10775, Client</v>
      </c>
      <c r="F2034" t="str">
        <f>IF(Table1[[#This Row],[Credit Amount]]&gt;-19.99,"Less than 19.99",IF(Table1[[#This Row],[Credit Amount]]=-20,"20",IF(Table1[[#This Row],[Credit Amount]]&gt;-49.98,"20.01-49.98",IF(Table1[[#This Row],[Credit Amount]]=-49.99,"49.99",IF(Table1[[#This Row],[Credit Amount]]=-50,"50",IF(Table1[[#This Row],[Credit Amount]]&lt;-50.01,"Greater than 50"))))))</f>
        <v>20.01-49.98</v>
      </c>
      <c r="G2034" t="str">
        <f>IF(Table1[[#This Row],[Transaction Type]]="Maintenance","Non-Sales","Sales")</f>
        <v>Non-Sales</v>
      </c>
      <c r="H2034" t="str">
        <f>IF(Table1[[#This Row],[Quarter]]="q2",1,"")</f>
        <v/>
      </c>
      <c r="I2034">
        <f>IF(Table1[[#This Row],[Quarter]]="q3",1,"")</f>
        <v>1</v>
      </c>
      <c r="J2034" t="str">
        <f>IF(Table1[[#This Row],[Quarter]]="Q2",Table1[[#This Row],[Credit Amount]],"")</f>
        <v/>
      </c>
      <c r="K2034">
        <f>IF(Table1[[#This Row],[Quarter]]="Q3",Table1[[#This Row],[Credit Amount]],"")</f>
        <v>-25.3</v>
      </c>
      <c r="L2034" t="str">
        <f>IF(Table1[[#This Row],[Transaction Type]]="Upgrade",Table1[[#This Row],[Credit Amount]],IF(Table1[[#This Row],[Transaction Type]]="Activation",Table1[[#This Row],[Credit Amount]],""))</f>
        <v/>
      </c>
      <c r="M2034">
        <f>IF(Table1[[#This Row],[Transaction Type]]="Maintenance",Table1[[#This Row],[Credit Amount]],"")</f>
        <v>-25.3</v>
      </c>
      <c r="N2034">
        <v>10063</v>
      </c>
      <c r="O2034" t="s">
        <v>2489</v>
      </c>
      <c r="P2034" t="s">
        <v>2552</v>
      </c>
      <c r="Q2034" t="s">
        <v>289</v>
      </c>
      <c r="R2034">
        <v>10063</v>
      </c>
      <c r="S2034" t="s">
        <v>2489</v>
      </c>
      <c r="T2034" t="s">
        <v>2552</v>
      </c>
      <c r="U2034" t="s">
        <v>289</v>
      </c>
      <c r="V2034" t="s">
        <v>132</v>
      </c>
      <c r="W2034">
        <v>100001774</v>
      </c>
      <c r="X2034">
        <v>8005550775</v>
      </c>
      <c r="Y2034" t="s">
        <v>2595</v>
      </c>
      <c r="Z2034" t="s">
        <v>3370</v>
      </c>
      <c r="AA2034" s="13">
        <v>-25.3</v>
      </c>
      <c r="AB2034" s="14">
        <v>42562</v>
      </c>
      <c r="AC2034" t="s">
        <v>36</v>
      </c>
    </row>
    <row r="2035" spans="1:29" x14ac:dyDescent="0.25">
      <c r="A2035" t="str">
        <f>CONCATENATE("Q",ROUNDUP(MONTH(Table1[[#This Row],[Month]])/3,0))</f>
        <v>Q3</v>
      </c>
      <c r="B2035" s="14">
        <f>EOMONTH(Table1[[#This Row],[Credit Date]],-1)+1</f>
        <v>42552</v>
      </c>
      <c r="C2035" t="str">
        <f>CONCATENATE(Table1[[#This Row],[Issuer Last Name]],", ",Table1[[#This Row],[Issuer First Name]])</f>
        <v>No. 063, Employee</v>
      </c>
      <c r="D2035" t="str">
        <f>CONCATENATE(Table1[[#This Row],[Approver Last Name]],", ",Table1[[#This Row],[Approver First Name]])</f>
        <v>No. 091, Employee</v>
      </c>
      <c r="E2035" t="str">
        <f>CONCATENATE(Table1[[#This Row],[Customer Last Name]],", ",Table1[[#This Row],[Customer First Name]])</f>
        <v>No. 13824, Client</v>
      </c>
      <c r="F20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35" t="str">
        <f>IF(Table1[[#This Row],[Transaction Type]]="Maintenance","Non-Sales","Sales")</f>
        <v>Sales</v>
      </c>
      <c r="H2035" t="str">
        <f>IF(Table1[[#This Row],[Quarter]]="q2",1,"")</f>
        <v/>
      </c>
      <c r="I2035">
        <f>IF(Table1[[#This Row],[Quarter]]="q3",1,"")</f>
        <v>1</v>
      </c>
      <c r="J2035" t="str">
        <f>IF(Table1[[#This Row],[Quarter]]="Q2",Table1[[#This Row],[Credit Amount]],"")</f>
        <v/>
      </c>
      <c r="K2035">
        <f>IF(Table1[[#This Row],[Quarter]]="Q3",Table1[[#This Row],[Credit Amount]],"")</f>
        <v>-68.05</v>
      </c>
      <c r="L2035">
        <f>IF(Table1[[#This Row],[Transaction Type]]="Upgrade",Table1[[#This Row],[Credit Amount]],IF(Table1[[#This Row],[Transaction Type]]="Activation",Table1[[#This Row],[Credit Amount]],""))</f>
        <v>-68.05</v>
      </c>
      <c r="M2035" t="str">
        <f>IF(Table1[[#This Row],[Transaction Type]]="Maintenance",Table1[[#This Row],[Credit Amount]],"")</f>
        <v/>
      </c>
      <c r="N2035">
        <v>10063</v>
      </c>
      <c r="O2035" t="s">
        <v>2489</v>
      </c>
      <c r="P2035" t="s">
        <v>2552</v>
      </c>
      <c r="Q2035" t="s">
        <v>289</v>
      </c>
      <c r="R2035">
        <v>10091</v>
      </c>
      <c r="S2035" t="s">
        <v>2489</v>
      </c>
      <c r="T2035" t="s">
        <v>2580</v>
      </c>
      <c r="U2035" t="s">
        <v>290</v>
      </c>
      <c r="V2035" t="s">
        <v>132</v>
      </c>
      <c r="W2035">
        <v>100004823</v>
      </c>
      <c r="X2035">
        <v>8005553824</v>
      </c>
      <c r="Y2035" t="s">
        <v>2595</v>
      </c>
      <c r="Z2035" t="s">
        <v>6412</v>
      </c>
      <c r="AA2035" s="13">
        <v>-68.05</v>
      </c>
      <c r="AB2035" s="14">
        <v>42569</v>
      </c>
      <c r="AC2035" t="s">
        <v>35</v>
      </c>
    </row>
    <row r="2036" spans="1:29" x14ac:dyDescent="0.25">
      <c r="A2036" t="str">
        <f>CONCATENATE("Q",ROUNDUP(MONTH(Table1[[#This Row],[Month]])/3,0))</f>
        <v>Q3</v>
      </c>
      <c r="B2036" s="14">
        <f>EOMONTH(Table1[[#This Row],[Credit Date]],-1)+1</f>
        <v>42552</v>
      </c>
      <c r="C2036" t="str">
        <f>CONCATENATE(Table1[[#This Row],[Issuer Last Name]],", ",Table1[[#This Row],[Issuer First Name]])</f>
        <v>No. 063, Employee</v>
      </c>
      <c r="D2036" t="str">
        <f>CONCATENATE(Table1[[#This Row],[Approver Last Name]],", ",Table1[[#This Row],[Approver First Name]])</f>
        <v>No. 091, Employee</v>
      </c>
      <c r="E2036" t="str">
        <f>CONCATENATE(Table1[[#This Row],[Customer Last Name]],", ",Table1[[#This Row],[Customer First Name]])</f>
        <v>No. 13883, Client</v>
      </c>
      <c r="F20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36" t="str">
        <f>IF(Table1[[#This Row],[Transaction Type]]="Maintenance","Non-Sales","Sales")</f>
        <v>Non-Sales</v>
      </c>
      <c r="H2036" t="str">
        <f>IF(Table1[[#This Row],[Quarter]]="q2",1,"")</f>
        <v/>
      </c>
      <c r="I2036">
        <f>IF(Table1[[#This Row],[Quarter]]="q3",1,"")</f>
        <v>1</v>
      </c>
      <c r="J2036" t="str">
        <f>IF(Table1[[#This Row],[Quarter]]="Q2",Table1[[#This Row],[Credit Amount]],"")</f>
        <v/>
      </c>
      <c r="K2036">
        <f>IF(Table1[[#This Row],[Quarter]]="Q3",Table1[[#This Row],[Credit Amount]],"")</f>
        <v>-60.35</v>
      </c>
      <c r="L2036" t="str">
        <f>IF(Table1[[#This Row],[Transaction Type]]="Upgrade",Table1[[#This Row],[Credit Amount]],IF(Table1[[#This Row],[Transaction Type]]="Activation",Table1[[#This Row],[Credit Amount]],""))</f>
        <v/>
      </c>
      <c r="M2036">
        <f>IF(Table1[[#This Row],[Transaction Type]]="Maintenance",Table1[[#This Row],[Credit Amount]],"")</f>
        <v>-60.35</v>
      </c>
      <c r="N2036">
        <v>10063</v>
      </c>
      <c r="O2036" t="s">
        <v>2489</v>
      </c>
      <c r="P2036" t="s">
        <v>2552</v>
      </c>
      <c r="Q2036" t="s">
        <v>289</v>
      </c>
      <c r="R2036">
        <v>10091</v>
      </c>
      <c r="S2036" t="s">
        <v>2489</v>
      </c>
      <c r="T2036" t="s">
        <v>2580</v>
      </c>
      <c r="U2036" t="s">
        <v>290</v>
      </c>
      <c r="V2036" t="s">
        <v>132</v>
      </c>
      <c r="W2036">
        <v>100004882</v>
      </c>
      <c r="X2036">
        <v>8005553883</v>
      </c>
      <c r="Y2036" t="s">
        <v>2595</v>
      </c>
      <c r="Z2036" t="s">
        <v>6471</v>
      </c>
      <c r="AA2036" s="13">
        <v>-60.35</v>
      </c>
      <c r="AB2036" s="14">
        <v>42574</v>
      </c>
      <c r="AC2036" t="s">
        <v>36</v>
      </c>
    </row>
    <row r="2037" spans="1:29" x14ac:dyDescent="0.25">
      <c r="A2037" t="str">
        <f>CONCATENATE("Q",ROUNDUP(MONTH(Table1[[#This Row],[Month]])/3,0))</f>
        <v>Q3</v>
      </c>
      <c r="B2037" s="14">
        <f>EOMONTH(Table1[[#This Row],[Credit Date]],-1)+1</f>
        <v>42552</v>
      </c>
      <c r="C2037" t="str">
        <f>CONCATENATE(Table1[[#This Row],[Issuer Last Name]],", ",Table1[[#This Row],[Issuer First Name]])</f>
        <v>No. 063, Employee</v>
      </c>
      <c r="D2037" t="str">
        <f>CONCATENATE(Table1[[#This Row],[Approver Last Name]],", ",Table1[[#This Row],[Approver First Name]])</f>
        <v>No. 091, Employee</v>
      </c>
      <c r="E2037" t="str">
        <f>CONCATENATE(Table1[[#This Row],[Customer Last Name]],", ",Table1[[#This Row],[Customer First Name]])</f>
        <v>No. 11248, Client</v>
      </c>
      <c r="F20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37" t="str">
        <f>IF(Table1[[#This Row],[Transaction Type]]="Maintenance","Non-Sales","Sales")</f>
        <v>Sales</v>
      </c>
      <c r="H2037" t="str">
        <f>IF(Table1[[#This Row],[Quarter]]="q2",1,"")</f>
        <v/>
      </c>
      <c r="I2037">
        <f>IF(Table1[[#This Row],[Quarter]]="q3",1,"")</f>
        <v>1</v>
      </c>
      <c r="J2037" t="str">
        <f>IF(Table1[[#This Row],[Quarter]]="Q2",Table1[[#This Row],[Credit Amount]],"")</f>
        <v/>
      </c>
      <c r="K2037">
        <f>IF(Table1[[#This Row],[Quarter]]="Q3",Table1[[#This Row],[Credit Amount]],"")</f>
        <v>-88.57</v>
      </c>
      <c r="L2037">
        <f>IF(Table1[[#This Row],[Transaction Type]]="Upgrade",Table1[[#This Row],[Credit Amount]],IF(Table1[[#This Row],[Transaction Type]]="Activation",Table1[[#This Row],[Credit Amount]],""))</f>
        <v>-88.57</v>
      </c>
      <c r="M2037" t="str">
        <f>IF(Table1[[#This Row],[Transaction Type]]="Maintenance",Table1[[#This Row],[Credit Amount]],"")</f>
        <v/>
      </c>
      <c r="N2037">
        <v>10063</v>
      </c>
      <c r="O2037" t="s">
        <v>2489</v>
      </c>
      <c r="P2037" t="s">
        <v>2552</v>
      </c>
      <c r="Q2037" t="s">
        <v>289</v>
      </c>
      <c r="R2037">
        <v>10091</v>
      </c>
      <c r="S2037" t="s">
        <v>2489</v>
      </c>
      <c r="T2037" t="s">
        <v>2580</v>
      </c>
      <c r="U2037" t="s">
        <v>290</v>
      </c>
      <c r="V2037" t="s">
        <v>132</v>
      </c>
      <c r="W2037">
        <v>100002247</v>
      </c>
      <c r="X2037">
        <v>8005551248</v>
      </c>
      <c r="Y2037" t="s">
        <v>2595</v>
      </c>
      <c r="Z2037" t="s">
        <v>3843</v>
      </c>
      <c r="AA2037" s="13">
        <v>-88.57</v>
      </c>
      <c r="AB2037" s="14">
        <v>42577</v>
      </c>
      <c r="AC2037" t="s">
        <v>35</v>
      </c>
    </row>
    <row r="2038" spans="1:29" x14ac:dyDescent="0.25">
      <c r="A2038" t="str">
        <f>CONCATENATE("Q",ROUNDUP(MONTH(Table1[[#This Row],[Month]])/3,0))</f>
        <v>Q3</v>
      </c>
      <c r="B2038" s="14">
        <f>EOMONTH(Table1[[#This Row],[Credit Date]],-1)+1</f>
        <v>42552</v>
      </c>
      <c r="C2038" t="str">
        <f>CONCATENATE(Table1[[#This Row],[Issuer Last Name]],", ",Table1[[#This Row],[Issuer First Name]])</f>
        <v>No. 063, Employee</v>
      </c>
      <c r="D2038" t="str">
        <f>CONCATENATE(Table1[[#This Row],[Approver Last Name]],", ",Table1[[#This Row],[Approver First Name]])</f>
        <v>No. 091, Employee</v>
      </c>
      <c r="E2038" t="str">
        <f>CONCATENATE(Table1[[#This Row],[Customer Last Name]],", ",Table1[[#This Row],[Customer First Name]])</f>
        <v>No. 11553, Client</v>
      </c>
      <c r="F20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38" t="str">
        <f>IF(Table1[[#This Row],[Transaction Type]]="Maintenance","Non-Sales","Sales")</f>
        <v>Non-Sales</v>
      </c>
      <c r="H2038" t="str">
        <f>IF(Table1[[#This Row],[Quarter]]="q2",1,"")</f>
        <v/>
      </c>
      <c r="I2038">
        <f>IF(Table1[[#This Row],[Quarter]]="q3",1,"")</f>
        <v>1</v>
      </c>
      <c r="J2038" t="str">
        <f>IF(Table1[[#This Row],[Quarter]]="Q2",Table1[[#This Row],[Credit Amount]],"")</f>
        <v/>
      </c>
      <c r="K2038">
        <f>IF(Table1[[#This Row],[Quarter]]="Q3",Table1[[#This Row],[Credit Amount]],"")</f>
        <v>-92.53</v>
      </c>
      <c r="L2038" t="str">
        <f>IF(Table1[[#This Row],[Transaction Type]]="Upgrade",Table1[[#This Row],[Credit Amount]],IF(Table1[[#This Row],[Transaction Type]]="Activation",Table1[[#This Row],[Credit Amount]],""))</f>
        <v/>
      </c>
      <c r="M2038">
        <f>IF(Table1[[#This Row],[Transaction Type]]="Maintenance",Table1[[#This Row],[Credit Amount]],"")</f>
        <v>-92.53</v>
      </c>
      <c r="N2038">
        <v>10063</v>
      </c>
      <c r="O2038" t="s">
        <v>2489</v>
      </c>
      <c r="P2038" t="s">
        <v>2552</v>
      </c>
      <c r="Q2038" t="s">
        <v>289</v>
      </c>
      <c r="R2038">
        <v>10091</v>
      </c>
      <c r="S2038" t="s">
        <v>2489</v>
      </c>
      <c r="T2038" t="s">
        <v>2580</v>
      </c>
      <c r="U2038" t="s">
        <v>290</v>
      </c>
      <c r="V2038" t="s">
        <v>132</v>
      </c>
      <c r="W2038">
        <v>100002552</v>
      </c>
      <c r="X2038">
        <v>8005551553</v>
      </c>
      <c r="Y2038" t="s">
        <v>2595</v>
      </c>
      <c r="Z2038" t="s">
        <v>4148</v>
      </c>
      <c r="AA2038" s="13">
        <v>-92.53</v>
      </c>
      <c r="AB2038" s="14">
        <v>42578</v>
      </c>
      <c r="AC2038" t="s">
        <v>36</v>
      </c>
    </row>
    <row r="2039" spans="1:29" x14ac:dyDescent="0.25">
      <c r="A2039" t="str">
        <f>CONCATENATE("Q",ROUNDUP(MONTH(Table1[[#This Row],[Month]])/3,0))</f>
        <v>Q3</v>
      </c>
      <c r="B2039" s="14">
        <f>EOMONTH(Table1[[#This Row],[Credit Date]],-1)+1</f>
        <v>42552</v>
      </c>
      <c r="C2039" t="str">
        <f>CONCATENATE(Table1[[#This Row],[Issuer Last Name]],", ",Table1[[#This Row],[Issuer First Name]])</f>
        <v>No. 063, Employee</v>
      </c>
      <c r="D2039" t="str">
        <f>CONCATENATE(Table1[[#This Row],[Approver Last Name]],", ",Table1[[#This Row],[Approver First Name]])</f>
        <v>No. 063, Employee</v>
      </c>
      <c r="E2039" t="str">
        <f>CONCATENATE(Table1[[#This Row],[Customer Last Name]],", ",Table1[[#This Row],[Customer First Name]])</f>
        <v>No. 11232, Client</v>
      </c>
      <c r="F2039" t="str">
        <f>IF(Table1[[#This Row],[Credit Amount]]&gt;-19.99,"Less than 19.99",IF(Table1[[#This Row],[Credit Amount]]=-20,"20",IF(Table1[[#This Row],[Credit Amount]]&gt;-49.98,"20.01-49.98",IF(Table1[[#This Row],[Credit Amount]]=-49.99,"49.99",IF(Table1[[#This Row],[Credit Amount]]=-50,"50",IF(Table1[[#This Row],[Credit Amount]]&lt;-50.01,"Greater than 50"))))))</f>
        <v>20.01-49.98</v>
      </c>
      <c r="G2039" t="str">
        <f>IF(Table1[[#This Row],[Transaction Type]]="Maintenance","Non-Sales","Sales")</f>
        <v>Sales</v>
      </c>
      <c r="H2039" t="str">
        <f>IF(Table1[[#This Row],[Quarter]]="q2",1,"")</f>
        <v/>
      </c>
      <c r="I2039">
        <f>IF(Table1[[#This Row],[Quarter]]="q3",1,"")</f>
        <v>1</v>
      </c>
      <c r="J2039" t="str">
        <f>IF(Table1[[#This Row],[Quarter]]="Q2",Table1[[#This Row],[Credit Amount]],"")</f>
        <v/>
      </c>
      <c r="K2039">
        <f>IF(Table1[[#This Row],[Quarter]]="Q3",Table1[[#This Row],[Credit Amount]],"")</f>
        <v>-42.66</v>
      </c>
      <c r="L2039">
        <f>IF(Table1[[#This Row],[Transaction Type]]="Upgrade",Table1[[#This Row],[Credit Amount]],IF(Table1[[#This Row],[Transaction Type]]="Activation",Table1[[#This Row],[Credit Amount]],""))</f>
        <v>-42.66</v>
      </c>
      <c r="M2039" t="str">
        <f>IF(Table1[[#This Row],[Transaction Type]]="Maintenance",Table1[[#This Row],[Credit Amount]],"")</f>
        <v/>
      </c>
      <c r="N2039">
        <v>10063</v>
      </c>
      <c r="O2039" t="s">
        <v>2489</v>
      </c>
      <c r="P2039" t="s">
        <v>2552</v>
      </c>
      <c r="Q2039" t="s">
        <v>289</v>
      </c>
      <c r="R2039">
        <v>10063</v>
      </c>
      <c r="S2039" t="s">
        <v>2489</v>
      </c>
      <c r="T2039" t="s">
        <v>2552</v>
      </c>
      <c r="U2039" t="s">
        <v>289</v>
      </c>
      <c r="V2039" t="s">
        <v>132</v>
      </c>
      <c r="W2039">
        <v>100002231</v>
      </c>
      <c r="X2039">
        <v>8005551232</v>
      </c>
      <c r="Y2039" t="s">
        <v>2595</v>
      </c>
      <c r="Z2039" t="s">
        <v>3827</v>
      </c>
      <c r="AA2039" s="13">
        <v>-42.66</v>
      </c>
      <c r="AB2039" s="14">
        <v>42580</v>
      </c>
      <c r="AC2039" t="s">
        <v>35</v>
      </c>
    </row>
    <row r="2040" spans="1:29" x14ac:dyDescent="0.25">
      <c r="A2040" t="str">
        <f>CONCATENATE("Q",ROUNDUP(MONTH(Table1[[#This Row],[Month]])/3,0))</f>
        <v>Q3</v>
      </c>
      <c r="B2040" s="14">
        <f>EOMONTH(Table1[[#This Row],[Credit Date]],-1)+1</f>
        <v>42583</v>
      </c>
      <c r="C2040" t="str">
        <f>CONCATENATE(Table1[[#This Row],[Issuer Last Name]],", ",Table1[[#This Row],[Issuer First Name]])</f>
        <v>No. 063, Employee</v>
      </c>
      <c r="D2040" t="str">
        <f>CONCATENATE(Table1[[#This Row],[Approver Last Name]],", ",Table1[[#This Row],[Approver First Name]])</f>
        <v>No. 063, Employee</v>
      </c>
      <c r="E2040" t="str">
        <f>CONCATENATE(Table1[[#This Row],[Customer Last Name]],", ",Table1[[#This Row],[Customer First Name]])</f>
        <v>No. 10197, Client</v>
      </c>
      <c r="F2040" t="str">
        <f>IF(Table1[[#This Row],[Credit Amount]]&gt;-19.99,"Less than 19.99",IF(Table1[[#This Row],[Credit Amount]]=-20,"20",IF(Table1[[#This Row],[Credit Amount]]&gt;-49.98,"20.01-49.98",IF(Table1[[#This Row],[Credit Amount]]=-49.99,"49.99",IF(Table1[[#This Row],[Credit Amount]]=-50,"50",IF(Table1[[#This Row],[Credit Amount]]&lt;-50.01,"Greater than 50"))))))</f>
        <v>Less than 19.99</v>
      </c>
      <c r="G2040" t="str">
        <f>IF(Table1[[#This Row],[Transaction Type]]="Maintenance","Non-Sales","Sales")</f>
        <v>Non-Sales</v>
      </c>
      <c r="H2040" t="str">
        <f>IF(Table1[[#This Row],[Quarter]]="q2",1,"")</f>
        <v/>
      </c>
      <c r="I2040">
        <f>IF(Table1[[#This Row],[Quarter]]="q3",1,"")</f>
        <v>1</v>
      </c>
      <c r="J2040" t="str">
        <f>IF(Table1[[#This Row],[Quarter]]="Q2",Table1[[#This Row],[Credit Amount]],"")</f>
        <v/>
      </c>
      <c r="K2040">
        <f>IF(Table1[[#This Row],[Quarter]]="Q3",Table1[[#This Row],[Credit Amount]],"")</f>
        <v>-5.77</v>
      </c>
      <c r="L2040" t="str">
        <f>IF(Table1[[#This Row],[Transaction Type]]="Upgrade",Table1[[#This Row],[Credit Amount]],IF(Table1[[#This Row],[Transaction Type]]="Activation",Table1[[#This Row],[Credit Amount]],""))</f>
        <v/>
      </c>
      <c r="M2040">
        <f>IF(Table1[[#This Row],[Transaction Type]]="Maintenance",Table1[[#This Row],[Credit Amount]],"")</f>
        <v>-5.77</v>
      </c>
      <c r="N2040">
        <v>10063</v>
      </c>
      <c r="O2040" t="s">
        <v>2489</v>
      </c>
      <c r="P2040" t="s">
        <v>2552</v>
      </c>
      <c r="Q2040" t="s">
        <v>289</v>
      </c>
      <c r="R2040">
        <v>10063</v>
      </c>
      <c r="S2040" t="s">
        <v>2489</v>
      </c>
      <c r="T2040" t="s">
        <v>2552</v>
      </c>
      <c r="U2040" t="s">
        <v>289</v>
      </c>
      <c r="V2040" t="s">
        <v>132</v>
      </c>
      <c r="W2040">
        <v>100001196</v>
      </c>
      <c r="X2040">
        <v>8005550197</v>
      </c>
      <c r="Y2040" t="s">
        <v>2595</v>
      </c>
      <c r="Z2040" t="s">
        <v>2792</v>
      </c>
      <c r="AA2040" s="13">
        <v>-5.77</v>
      </c>
      <c r="AB2040" s="14">
        <v>42584</v>
      </c>
      <c r="AC2040" t="s">
        <v>36</v>
      </c>
    </row>
    <row r="2041" spans="1:29" x14ac:dyDescent="0.25">
      <c r="A2041" t="str">
        <f>CONCATENATE("Q",ROUNDUP(MONTH(Table1[[#This Row],[Month]])/3,0))</f>
        <v>Q3</v>
      </c>
      <c r="B2041" s="14">
        <f>EOMONTH(Table1[[#This Row],[Credit Date]],-1)+1</f>
        <v>42583</v>
      </c>
      <c r="C2041" t="str">
        <f>CONCATENATE(Table1[[#This Row],[Issuer Last Name]],", ",Table1[[#This Row],[Issuer First Name]])</f>
        <v>No. 063, Employee</v>
      </c>
      <c r="D2041" t="str">
        <f>CONCATENATE(Table1[[#This Row],[Approver Last Name]],", ",Table1[[#This Row],[Approver First Name]])</f>
        <v>No. 063, Employee</v>
      </c>
      <c r="E2041" t="str">
        <f>CONCATENATE(Table1[[#This Row],[Customer Last Name]],", ",Table1[[#This Row],[Customer First Name]])</f>
        <v>No. 13018, Client</v>
      </c>
      <c r="F2041" t="str">
        <f>IF(Table1[[#This Row],[Credit Amount]]&gt;-19.99,"Less than 19.99",IF(Table1[[#This Row],[Credit Amount]]=-20,"20",IF(Table1[[#This Row],[Credit Amount]]&gt;-49.98,"20.01-49.98",IF(Table1[[#This Row],[Credit Amount]]=-49.99,"49.99",IF(Table1[[#This Row],[Credit Amount]]=-50,"50",IF(Table1[[#This Row],[Credit Amount]]&lt;-50.01,"Greater than 50"))))))</f>
        <v>20.01-49.98</v>
      </c>
      <c r="G2041" t="str">
        <f>IF(Table1[[#This Row],[Transaction Type]]="Maintenance","Non-Sales","Sales")</f>
        <v>Non-Sales</v>
      </c>
      <c r="H2041" t="str">
        <f>IF(Table1[[#This Row],[Quarter]]="q2",1,"")</f>
        <v/>
      </c>
      <c r="I2041">
        <f>IF(Table1[[#This Row],[Quarter]]="q3",1,"")</f>
        <v>1</v>
      </c>
      <c r="J2041" t="str">
        <f>IF(Table1[[#This Row],[Quarter]]="Q2",Table1[[#This Row],[Credit Amount]],"")</f>
        <v/>
      </c>
      <c r="K2041">
        <f>IF(Table1[[#This Row],[Quarter]]="Q3",Table1[[#This Row],[Credit Amount]],"")</f>
        <v>-27.65</v>
      </c>
      <c r="L2041" t="str">
        <f>IF(Table1[[#This Row],[Transaction Type]]="Upgrade",Table1[[#This Row],[Credit Amount]],IF(Table1[[#This Row],[Transaction Type]]="Activation",Table1[[#This Row],[Credit Amount]],""))</f>
        <v/>
      </c>
      <c r="M2041">
        <f>IF(Table1[[#This Row],[Transaction Type]]="Maintenance",Table1[[#This Row],[Credit Amount]],"")</f>
        <v>-27.65</v>
      </c>
      <c r="N2041">
        <v>10063</v>
      </c>
      <c r="O2041" t="s">
        <v>2489</v>
      </c>
      <c r="P2041" t="s">
        <v>2552</v>
      </c>
      <c r="Q2041" t="s">
        <v>289</v>
      </c>
      <c r="R2041">
        <v>10063</v>
      </c>
      <c r="S2041" t="s">
        <v>2489</v>
      </c>
      <c r="T2041" t="s">
        <v>2552</v>
      </c>
      <c r="U2041" t="s">
        <v>289</v>
      </c>
      <c r="V2041" t="s">
        <v>132</v>
      </c>
      <c r="W2041">
        <v>100004017</v>
      </c>
      <c r="X2041">
        <v>8005553018</v>
      </c>
      <c r="Y2041" t="s">
        <v>2595</v>
      </c>
      <c r="Z2041" t="s">
        <v>5606</v>
      </c>
      <c r="AA2041" s="13">
        <v>-27.65</v>
      </c>
      <c r="AB2041" s="14">
        <v>42588</v>
      </c>
      <c r="AC2041" t="s">
        <v>36</v>
      </c>
    </row>
    <row r="2042" spans="1:29" x14ac:dyDescent="0.25">
      <c r="A2042" t="str">
        <f>CONCATENATE("Q",ROUNDUP(MONTH(Table1[[#This Row],[Month]])/3,0))</f>
        <v>Q3</v>
      </c>
      <c r="B2042" s="14">
        <f>EOMONTH(Table1[[#This Row],[Credit Date]],-1)+1</f>
        <v>42583</v>
      </c>
      <c r="C2042" t="str">
        <f>CONCATENATE(Table1[[#This Row],[Issuer Last Name]],", ",Table1[[#This Row],[Issuer First Name]])</f>
        <v>No. 063, Employee</v>
      </c>
      <c r="D2042" t="str">
        <f>CONCATENATE(Table1[[#This Row],[Approver Last Name]],", ",Table1[[#This Row],[Approver First Name]])</f>
        <v>No. 063, Employee</v>
      </c>
      <c r="E2042" t="str">
        <f>CONCATENATE(Table1[[#This Row],[Customer Last Name]],", ",Table1[[#This Row],[Customer First Name]])</f>
        <v>No. 10441, Client</v>
      </c>
      <c r="F2042" t="str">
        <f>IF(Table1[[#This Row],[Credit Amount]]&gt;-19.99,"Less than 19.99",IF(Table1[[#This Row],[Credit Amount]]=-20,"20",IF(Table1[[#This Row],[Credit Amount]]&gt;-49.98,"20.01-49.98",IF(Table1[[#This Row],[Credit Amount]]=-49.99,"49.99",IF(Table1[[#This Row],[Credit Amount]]=-50,"50",IF(Table1[[#This Row],[Credit Amount]]&lt;-50.01,"Greater than 50"))))))</f>
        <v>Less than 19.99</v>
      </c>
      <c r="G2042" t="str">
        <f>IF(Table1[[#This Row],[Transaction Type]]="Maintenance","Non-Sales","Sales")</f>
        <v>Sales</v>
      </c>
      <c r="H2042" t="str">
        <f>IF(Table1[[#This Row],[Quarter]]="q2",1,"")</f>
        <v/>
      </c>
      <c r="I2042">
        <f>IF(Table1[[#This Row],[Quarter]]="q3",1,"")</f>
        <v>1</v>
      </c>
      <c r="J2042" t="str">
        <f>IF(Table1[[#This Row],[Quarter]]="Q2",Table1[[#This Row],[Credit Amount]],"")</f>
        <v/>
      </c>
      <c r="K2042">
        <f>IF(Table1[[#This Row],[Quarter]]="Q3",Table1[[#This Row],[Credit Amount]],"")</f>
        <v>-12.9</v>
      </c>
      <c r="L2042">
        <f>IF(Table1[[#This Row],[Transaction Type]]="Upgrade",Table1[[#This Row],[Credit Amount]],IF(Table1[[#This Row],[Transaction Type]]="Activation",Table1[[#This Row],[Credit Amount]],""))</f>
        <v>-12.9</v>
      </c>
      <c r="M2042" t="str">
        <f>IF(Table1[[#This Row],[Transaction Type]]="Maintenance",Table1[[#This Row],[Credit Amount]],"")</f>
        <v/>
      </c>
      <c r="N2042">
        <v>10063</v>
      </c>
      <c r="O2042" t="s">
        <v>2489</v>
      </c>
      <c r="P2042" t="s">
        <v>2552</v>
      </c>
      <c r="Q2042" t="s">
        <v>289</v>
      </c>
      <c r="R2042">
        <v>10063</v>
      </c>
      <c r="S2042" t="s">
        <v>2489</v>
      </c>
      <c r="T2042" t="s">
        <v>2552</v>
      </c>
      <c r="U2042" t="s">
        <v>289</v>
      </c>
      <c r="V2042" t="s">
        <v>132</v>
      </c>
      <c r="W2042">
        <v>100001440</v>
      </c>
      <c r="X2042">
        <v>8005550441</v>
      </c>
      <c r="Y2042" t="s">
        <v>2595</v>
      </c>
      <c r="Z2042" t="s">
        <v>3036</v>
      </c>
      <c r="AA2042" s="13">
        <v>-12.9</v>
      </c>
      <c r="AB2042" s="14">
        <v>42594</v>
      </c>
      <c r="AC2042" t="s">
        <v>35</v>
      </c>
    </row>
    <row r="2043" spans="1:29" x14ac:dyDescent="0.25">
      <c r="A2043" t="str">
        <f>CONCATENATE("Q",ROUNDUP(MONTH(Table1[[#This Row],[Month]])/3,0))</f>
        <v>Q3</v>
      </c>
      <c r="B2043" s="14">
        <f>EOMONTH(Table1[[#This Row],[Credit Date]],-1)+1</f>
        <v>42583</v>
      </c>
      <c r="C2043" t="str">
        <f>CONCATENATE(Table1[[#This Row],[Issuer Last Name]],", ",Table1[[#This Row],[Issuer First Name]])</f>
        <v>No. 063, Employee</v>
      </c>
      <c r="D2043" t="str">
        <f>CONCATENATE(Table1[[#This Row],[Approver Last Name]],", ",Table1[[#This Row],[Approver First Name]])</f>
        <v>No. 063, Employee</v>
      </c>
      <c r="E2043" t="str">
        <f>CONCATENATE(Table1[[#This Row],[Customer Last Name]],", ",Table1[[#This Row],[Customer First Name]])</f>
        <v>No. 13127, Client</v>
      </c>
      <c r="F2043" t="str">
        <f>IF(Table1[[#This Row],[Credit Amount]]&gt;-19.99,"Less than 19.99",IF(Table1[[#This Row],[Credit Amount]]=-20,"20",IF(Table1[[#This Row],[Credit Amount]]&gt;-49.98,"20.01-49.98",IF(Table1[[#This Row],[Credit Amount]]=-49.99,"49.99",IF(Table1[[#This Row],[Credit Amount]]=-50,"50",IF(Table1[[#This Row],[Credit Amount]]&lt;-50.01,"Greater than 50"))))))</f>
        <v>20.01-49.98</v>
      </c>
      <c r="G2043" t="str">
        <f>IF(Table1[[#This Row],[Transaction Type]]="Maintenance","Non-Sales","Sales")</f>
        <v>Sales</v>
      </c>
      <c r="H2043" t="str">
        <f>IF(Table1[[#This Row],[Quarter]]="q2",1,"")</f>
        <v/>
      </c>
      <c r="I2043">
        <f>IF(Table1[[#This Row],[Quarter]]="q3",1,"")</f>
        <v>1</v>
      </c>
      <c r="J2043" t="str">
        <f>IF(Table1[[#This Row],[Quarter]]="Q2",Table1[[#This Row],[Credit Amount]],"")</f>
        <v/>
      </c>
      <c r="K2043">
        <f>IF(Table1[[#This Row],[Quarter]]="Q3",Table1[[#This Row],[Credit Amount]],"")</f>
        <v>-20.65</v>
      </c>
      <c r="L2043">
        <f>IF(Table1[[#This Row],[Transaction Type]]="Upgrade",Table1[[#This Row],[Credit Amount]],IF(Table1[[#This Row],[Transaction Type]]="Activation",Table1[[#This Row],[Credit Amount]],""))</f>
        <v>-20.65</v>
      </c>
      <c r="M2043" t="str">
        <f>IF(Table1[[#This Row],[Transaction Type]]="Maintenance",Table1[[#This Row],[Credit Amount]],"")</f>
        <v/>
      </c>
      <c r="N2043">
        <v>10063</v>
      </c>
      <c r="O2043" t="s">
        <v>2489</v>
      </c>
      <c r="P2043" t="s">
        <v>2552</v>
      </c>
      <c r="Q2043" t="s">
        <v>289</v>
      </c>
      <c r="R2043">
        <v>10063</v>
      </c>
      <c r="S2043" t="s">
        <v>2489</v>
      </c>
      <c r="T2043" t="s">
        <v>2552</v>
      </c>
      <c r="U2043" t="s">
        <v>289</v>
      </c>
      <c r="V2043" t="s">
        <v>132</v>
      </c>
      <c r="W2043">
        <v>100004126</v>
      </c>
      <c r="X2043">
        <v>8005553127</v>
      </c>
      <c r="Y2043" t="s">
        <v>2595</v>
      </c>
      <c r="Z2043" t="s">
        <v>5715</v>
      </c>
      <c r="AA2043" s="13">
        <v>-20.65</v>
      </c>
      <c r="AB2043" s="14">
        <v>42594</v>
      </c>
      <c r="AC2043" t="s">
        <v>35</v>
      </c>
    </row>
    <row r="2044" spans="1:29" x14ac:dyDescent="0.25">
      <c r="A2044" t="str">
        <f>CONCATENATE("Q",ROUNDUP(MONTH(Table1[[#This Row],[Month]])/3,0))</f>
        <v>Q3</v>
      </c>
      <c r="B2044" s="14">
        <f>EOMONTH(Table1[[#This Row],[Credit Date]],-1)+1</f>
        <v>42583</v>
      </c>
      <c r="C2044" t="str">
        <f>CONCATENATE(Table1[[#This Row],[Issuer Last Name]],", ",Table1[[#This Row],[Issuer First Name]])</f>
        <v>No. 063, Employee</v>
      </c>
      <c r="D2044" t="str">
        <f>CONCATENATE(Table1[[#This Row],[Approver Last Name]],", ",Table1[[#This Row],[Approver First Name]])</f>
        <v>No. 063, Employee</v>
      </c>
      <c r="E2044" t="str">
        <f>CONCATENATE(Table1[[#This Row],[Customer Last Name]],", ",Table1[[#This Row],[Customer First Name]])</f>
        <v>No. 11991, Client</v>
      </c>
      <c r="F2044" t="str">
        <f>IF(Table1[[#This Row],[Credit Amount]]&gt;-19.99,"Less than 19.99",IF(Table1[[#This Row],[Credit Amount]]=-20,"20",IF(Table1[[#This Row],[Credit Amount]]&gt;-49.98,"20.01-49.98",IF(Table1[[#This Row],[Credit Amount]]=-49.99,"49.99",IF(Table1[[#This Row],[Credit Amount]]=-50,"50",IF(Table1[[#This Row],[Credit Amount]]&lt;-50.01,"Greater than 50"))))))</f>
        <v>Less than 19.99</v>
      </c>
      <c r="G2044" t="str">
        <f>IF(Table1[[#This Row],[Transaction Type]]="Maintenance","Non-Sales","Sales")</f>
        <v>Non-Sales</v>
      </c>
      <c r="H2044" t="str">
        <f>IF(Table1[[#This Row],[Quarter]]="q2",1,"")</f>
        <v/>
      </c>
      <c r="I2044">
        <f>IF(Table1[[#This Row],[Quarter]]="q3",1,"")</f>
        <v>1</v>
      </c>
      <c r="J2044" t="str">
        <f>IF(Table1[[#This Row],[Quarter]]="Q2",Table1[[#This Row],[Credit Amount]],"")</f>
        <v/>
      </c>
      <c r="K2044">
        <f>IF(Table1[[#This Row],[Quarter]]="Q3",Table1[[#This Row],[Credit Amount]],"")</f>
        <v>-7.47</v>
      </c>
      <c r="L2044" t="str">
        <f>IF(Table1[[#This Row],[Transaction Type]]="Upgrade",Table1[[#This Row],[Credit Amount]],IF(Table1[[#This Row],[Transaction Type]]="Activation",Table1[[#This Row],[Credit Amount]],""))</f>
        <v/>
      </c>
      <c r="M2044">
        <f>IF(Table1[[#This Row],[Transaction Type]]="Maintenance",Table1[[#This Row],[Credit Amount]],"")</f>
        <v>-7.47</v>
      </c>
      <c r="N2044">
        <v>10063</v>
      </c>
      <c r="O2044" t="s">
        <v>2489</v>
      </c>
      <c r="P2044" t="s">
        <v>2552</v>
      </c>
      <c r="Q2044" t="s">
        <v>289</v>
      </c>
      <c r="R2044">
        <v>10063</v>
      </c>
      <c r="S2044" t="s">
        <v>2489</v>
      </c>
      <c r="T2044" t="s">
        <v>2552</v>
      </c>
      <c r="U2044" t="s">
        <v>289</v>
      </c>
      <c r="V2044" t="s">
        <v>132</v>
      </c>
      <c r="W2044">
        <v>100002990</v>
      </c>
      <c r="X2044">
        <v>8005551991</v>
      </c>
      <c r="Y2044" t="s">
        <v>2595</v>
      </c>
      <c r="Z2044" t="s">
        <v>4586</v>
      </c>
      <c r="AA2044" s="13">
        <v>-7.47</v>
      </c>
      <c r="AB2044" s="14">
        <v>42595</v>
      </c>
      <c r="AC2044" t="s">
        <v>36</v>
      </c>
    </row>
    <row r="2045" spans="1:29" x14ac:dyDescent="0.25">
      <c r="A2045" t="str">
        <f>CONCATENATE("Q",ROUNDUP(MONTH(Table1[[#This Row],[Month]])/3,0))</f>
        <v>Q3</v>
      </c>
      <c r="B2045" s="14">
        <f>EOMONTH(Table1[[#This Row],[Credit Date]],-1)+1</f>
        <v>42583</v>
      </c>
      <c r="C2045" t="str">
        <f>CONCATENATE(Table1[[#This Row],[Issuer Last Name]],", ",Table1[[#This Row],[Issuer First Name]])</f>
        <v>No. 063, Employee</v>
      </c>
      <c r="D2045" t="str">
        <f>CONCATENATE(Table1[[#This Row],[Approver Last Name]],", ",Table1[[#This Row],[Approver First Name]])</f>
        <v>No. 091, Employee</v>
      </c>
      <c r="E2045" t="str">
        <f>CONCATENATE(Table1[[#This Row],[Customer Last Name]],", ",Table1[[#This Row],[Customer First Name]])</f>
        <v>No. 11898, Client</v>
      </c>
      <c r="F20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45" t="str">
        <f>IF(Table1[[#This Row],[Transaction Type]]="Maintenance","Non-Sales","Sales")</f>
        <v>Sales</v>
      </c>
      <c r="H2045" t="str">
        <f>IF(Table1[[#This Row],[Quarter]]="q2",1,"")</f>
        <v/>
      </c>
      <c r="I2045">
        <f>IF(Table1[[#This Row],[Quarter]]="q3",1,"")</f>
        <v>1</v>
      </c>
      <c r="J2045" t="str">
        <f>IF(Table1[[#This Row],[Quarter]]="Q2",Table1[[#This Row],[Credit Amount]],"")</f>
        <v/>
      </c>
      <c r="K2045">
        <f>IF(Table1[[#This Row],[Quarter]]="Q3",Table1[[#This Row],[Credit Amount]],"")</f>
        <v>-66.3</v>
      </c>
      <c r="L2045">
        <f>IF(Table1[[#This Row],[Transaction Type]]="Upgrade",Table1[[#This Row],[Credit Amount]],IF(Table1[[#This Row],[Transaction Type]]="Activation",Table1[[#This Row],[Credit Amount]],""))</f>
        <v>-66.3</v>
      </c>
      <c r="M2045" t="str">
        <f>IF(Table1[[#This Row],[Transaction Type]]="Maintenance",Table1[[#This Row],[Credit Amount]],"")</f>
        <v/>
      </c>
      <c r="N2045">
        <v>10063</v>
      </c>
      <c r="O2045" t="s">
        <v>2489</v>
      </c>
      <c r="P2045" t="s">
        <v>2552</v>
      </c>
      <c r="Q2045" t="s">
        <v>289</v>
      </c>
      <c r="R2045">
        <v>10091</v>
      </c>
      <c r="S2045" t="s">
        <v>2489</v>
      </c>
      <c r="T2045" t="s">
        <v>2580</v>
      </c>
      <c r="U2045" t="s">
        <v>290</v>
      </c>
      <c r="V2045" t="s">
        <v>132</v>
      </c>
      <c r="W2045">
        <v>100002897</v>
      </c>
      <c r="X2045">
        <v>8005551898</v>
      </c>
      <c r="Y2045" t="s">
        <v>2595</v>
      </c>
      <c r="Z2045" t="s">
        <v>4493</v>
      </c>
      <c r="AA2045" s="13">
        <v>-66.3</v>
      </c>
      <c r="AB2045" s="14">
        <v>42605</v>
      </c>
      <c r="AC2045" t="s">
        <v>35</v>
      </c>
    </row>
    <row r="2046" spans="1:29" x14ac:dyDescent="0.25">
      <c r="A2046" t="str">
        <f>CONCATENATE("Q",ROUNDUP(MONTH(Table1[[#This Row],[Month]])/3,0))</f>
        <v>Q3</v>
      </c>
      <c r="B2046" s="14">
        <f>EOMONTH(Table1[[#This Row],[Credit Date]],-1)+1</f>
        <v>42583</v>
      </c>
      <c r="C2046" t="str">
        <f>CONCATENATE(Table1[[#This Row],[Issuer Last Name]],", ",Table1[[#This Row],[Issuer First Name]])</f>
        <v>No. 063, Employee</v>
      </c>
      <c r="D2046" t="str">
        <f>CONCATENATE(Table1[[#This Row],[Approver Last Name]],", ",Table1[[#This Row],[Approver First Name]])</f>
        <v>No. 091, Employee</v>
      </c>
      <c r="E2046" t="str">
        <f>CONCATENATE(Table1[[#This Row],[Customer Last Name]],", ",Table1[[#This Row],[Customer First Name]])</f>
        <v>No. 10556, Client</v>
      </c>
      <c r="F20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46" t="str">
        <f>IF(Table1[[#This Row],[Transaction Type]]="Maintenance","Non-Sales","Sales")</f>
        <v>Non-Sales</v>
      </c>
      <c r="H2046" t="str">
        <f>IF(Table1[[#This Row],[Quarter]]="q2",1,"")</f>
        <v/>
      </c>
      <c r="I2046">
        <f>IF(Table1[[#This Row],[Quarter]]="q3",1,"")</f>
        <v>1</v>
      </c>
      <c r="J2046" t="str">
        <f>IF(Table1[[#This Row],[Quarter]]="Q2",Table1[[#This Row],[Credit Amount]],"")</f>
        <v/>
      </c>
      <c r="K2046">
        <f>IF(Table1[[#This Row],[Quarter]]="Q3",Table1[[#This Row],[Credit Amount]],"")</f>
        <v>-53.19</v>
      </c>
      <c r="L2046" t="str">
        <f>IF(Table1[[#This Row],[Transaction Type]]="Upgrade",Table1[[#This Row],[Credit Amount]],IF(Table1[[#This Row],[Transaction Type]]="Activation",Table1[[#This Row],[Credit Amount]],""))</f>
        <v/>
      </c>
      <c r="M2046">
        <f>IF(Table1[[#This Row],[Transaction Type]]="Maintenance",Table1[[#This Row],[Credit Amount]],"")</f>
        <v>-53.19</v>
      </c>
      <c r="N2046">
        <v>10063</v>
      </c>
      <c r="O2046" t="s">
        <v>2489</v>
      </c>
      <c r="P2046" t="s">
        <v>2552</v>
      </c>
      <c r="Q2046" t="s">
        <v>289</v>
      </c>
      <c r="R2046">
        <v>10091</v>
      </c>
      <c r="S2046" t="s">
        <v>2489</v>
      </c>
      <c r="T2046" t="s">
        <v>2580</v>
      </c>
      <c r="U2046" t="s">
        <v>290</v>
      </c>
      <c r="V2046" t="s">
        <v>132</v>
      </c>
      <c r="W2046">
        <v>100001555</v>
      </c>
      <c r="X2046">
        <v>8005550556</v>
      </c>
      <c r="Y2046" t="s">
        <v>2595</v>
      </c>
      <c r="Z2046" t="s">
        <v>3151</v>
      </c>
      <c r="AA2046" s="13">
        <v>-53.19</v>
      </c>
      <c r="AB2046" s="14">
        <v>42605</v>
      </c>
      <c r="AC2046" t="s">
        <v>36</v>
      </c>
    </row>
    <row r="2047" spans="1:29" x14ac:dyDescent="0.25">
      <c r="A2047" t="str">
        <f>CONCATENATE("Q",ROUNDUP(MONTH(Table1[[#This Row],[Month]])/3,0))</f>
        <v>Q3</v>
      </c>
      <c r="B2047" s="14">
        <f>EOMONTH(Table1[[#This Row],[Credit Date]],-1)+1</f>
        <v>42583</v>
      </c>
      <c r="C2047" t="str">
        <f>CONCATENATE(Table1[[#This Row],[Issuer Last Name]],", ",Table1[[#This Row],[Issuer First Name]])</f>
        <v>No. 063, Employee</v>
      </c>
      <c r="D2047" t="str">
        <f>CONCATENATE(Table1[[#This Row],[Approver Last Name]],", ",Table1[[#This Row],[Approver First Name]])</f>
        <v>No. 091, Employee</v>
      </c>
      <c r="E2047" t="str">
        <f>CONCATENATE(Table1[[#This Row],[Customer Last Name]],", ",Table1[[#This Row],[Customer First Name]])</f>
        <v>No. 11258, Client</v>
      </c>
      <c r="F20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47" t="str">
        <f>IF(Table1[[#This Row],[Transaction Type]]="Maintenance","Non-Sales","Sales")</f>
        <v>Non-Sales</v>
      </c>
      <c r="H2047" t="str">
        <f>IF(Table1[[#This Row],[Quarter]]="q2",1,"")</f>
        <v/>
      </c>
      <c r="I2047">
        <f>IF(Table1[[#This Row],[Quarter]]="q3",1,"")</f>
        <v>1</v>
      </c>
      <c r="J2047" t="str">
        <f>IF(Table1[[#This Row],[Quarter]]="Q2",Table1[[#This Row],[Credit Amount]],"")</f>
        <v/>
      </c>
      <c r="K2047">
        <f>IF(Table1[[#This Row],[Quarter]]="Q3",Table1[[#This Row],[Credit Amount]],"")</f>
        <v>-78.510000000000005</v>
      </c>
      <c r="L2047" t="str">
        <f>IF(Table1[[#This Row],[Transaction Type]]="Upgrade",Table1[[#This Row],[Credit Amount]],IF(Table1[[#This Row],[Transaction Type]]="Activation",Table1[[#This Row],[Credit Amount]],""))</f>
        <v/>
      </c>
      <c r="M2047">
        <f>IF(Table1[[#This Row],[Transaction Type]]="Maintenance",Table1[[#This Row],[Credit Amount]],"")</f>
        <v>-78.510000000000005</v>
      </c>
      <c r="N2047">
        <v>10063</v>
      </c>
      <c r="O2047" t="s">
        <v>2489</v>
      </c>
      <c r="P2047" t="s">
        <v>2552</v>
      </c>
      <c r="Q2047" t="s">
        <v>289</v>
      </c>
      <c r="R2047">
        <v>10091</v>
      </c>
      <c r="S2047" t="s">
        <v>2489</v>
      </c>
      <c r="T2047" t="s">
        <v>2580</v>
      </c>
      <c r="U2047" t="s">
        <v>290</v>
      </c>
      <c r="V2047" t="s">
        <v>132</v>
      </c>
      <c r="W2047">
        <v>100002257</v>
      </c>
      <c r="X2047">
        <v>8005551258</v>
      </c>
      <c r="Y2047" t="s">
        <v>2595</v>
      </c>
      <c r="Z2047" t="s">
        <v>3853</v>
      </c>
      <c r="AA2047" s="13">
        <v>-78.510000000000005</v>
      </c>
      <c r="AB2047" s="14">
        <v>42610</v>
      </c>
      <c r="AC2047" t="s">
        <v>36</v>
      </c>
    </row>
    <row r="2048" spans="1:29" x14ac:dyDescent="0.25">
      <c r="A2048" t="str">
        <f>CONCATENATE("Q",ROUNDUP(MONTH(Table1[[#This Row],[Month]])/3,0))</f>
        <v>Q3</v>
      </c>
      <c r="B2048" s="14">
        <f>EOMONTH(Table1[[#This Row],[Credit Date]],-1)+1</f>
        <v>42583</v>
      </c>
      <c r="C2048" t="str">
        <f>CONCATENATE(Table1[[#This Row],[Issuer Last Name]],", ",Table1[[#This Row],[Issuer First Name]])</f>
        <v>No. 063, Employee</v>
      </c>
      <c r="D2048" t="str">
        <f>CONCATENATE(Table1[[#This Row],[Approver Last Name]],", ",Table1[[#This Row],[Approver First Name]])</f>
        <v>No. 091, Employee</v>
      </c>
      <c r="E2048" t="str">
        <f>CONCATENATE(Table1[[#This Row],[Customer Last Name]],", ",Table1[[#This Row],[Customer First Name]])</f>
        <v>No. 12168, Client</v>
      </c>
      <c r="F20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48" t="str">
        <f>IF(Table1[[#This Row],[Transaction Type]]="Maintenance","Non-Sales","Sales")</f>
        <v>Non-Sales</v>
      </c>
      <c r="H2048" t="str">
        <f>IF(Table1[[#This Row],[Quarter]]="q2",1,"")</f>
        <v/>
      </c>
      <c r="I2048">
        <f>IF(Table1[[#This Row],[Quarter]]="q3",1,"")</f>
        <v>1</v>
      </c>
      <c r="J2048" t="str">
        <f>IF(Table1[[#This Row],[Quarter]]="Q2",Table1[[#This Row],[Credit Amount]],"")</f>
        <v/>
      </c>
      <c r="K2048">
        <f>IF(Table1[[#This Row],[Quarter]]="Q3",Table1[[#This Row],[Credit Amount]],"")</f>
        <v>-67.680000000000007</v>
      </c>
      <c r="L2048" t="str">
        <f>IF(Table1[[#This Row],[Transaction Type]]="Upgrade",Table1[[#This Row],[Credit Amount]],IF(Table1[[#This Row],[Transaction Type]]="Activation",Table1[[#This Row],[Credit Amount]],""))</f>
        <v/>
      </c>
      <c r="M2048">
        <f>IF(Table1[[#This Row],[Transaction Type]]="Maintenance",Table1[[#This Row],[Credit Amount]],"")</f>
        <v>-67.680000000000007</v>
      </c>
      <c r="N2048">
        <v>10063</v>
      </c>
      <c r="O2048" t="s">
        <v>2489</v>
      </c>
      <c r="P2048" t="s">
        <v>2552</v>
      </c>
      <c r="Q2048" t="s">
        <v>289</v>
      </c>
      <c r="R2048">
        <v>10091</v>
      </c>
      <c r="S2048" t="s">
        <v>2489</v>
      </c>
      <c r="T2048" t="s">
        <v>2580</v>
      </c>
      <c r="U2048" t="s">
        <v>290</v>
      </c>
      <c r="V2048" t="s">
        <v>132</v>
      </c>
      <c r="W2048">
        <v>100003167</v>
      </c>
      <c r="X2048">
        <v>8005552168</v>
      </c>
      <c r="Y2048" t="s">
        <v>2595</v>
      </c>
      <c r="Z2048" t="s">
        <v>4763</v>
      </c>
      <c r="AA2048" s="13">
        <v>-67.680000000000007</v>
      </c>
      <c r="AB2048" s="14">
        <v>42612</v>
      </c>
      <c r="AC2048" t="s">
        <v>36</v>
      </c>
    </row>
    <row r="2049" spans="1:29" x14ac:dyDescent="0.25">
      <c r="A2049" t="str">
        <f>CONCATENATE("Q",ROUNDUP(MONTH(Table1[[#This Row],[Month]])/3,0))</f>
        <v>Q3</v>
      </c>
      <c r="B2049" s="14">
        <f>EOMONTH(Table1[[#This Row],[Credit Date]],-1)+1</f>
        <v>42614</v>
      </c>
      <c r="C2049" t="str">
        <f>CONCATENATE(Table1[[#This Row],[Issuer Last Name]],", ",Table1[[#This Row],[Issuer First Name]])</f>
        <v>No. 063, Employee</v>
      </c>
      <c r="D2049" t="str">
        <f>CONCATENATE(Table1[[#This Row],[Approver Last Name]],", ",Table1[[#This Row],[Approver First Name]])</f>
        <v>No. 091, Employee</v>
      </c>
      <c r="E2049" t="str">
        <f>CONCATENATE(Table1[[#This Row],[Customer Last Name]],", ",Table1[[#This Row],[Customer First Name]])</f>
        <v>No. 11870, Client</v>
      </c>
      <c r="F20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49" t="str">
        <f>IF(Table1[[#This Row],[Transaction Type]]="Maintenance","Non-Sales","Sales")</f>
        <v>Non-Sales</v>
      </c>
      <c r="H2049" t="str">
        <f>IF(Table1[[#This Row],[Quarter]]="q2",1,"")</f>
        <v/>
      </c>
      <c r="I2049">
        <f>IF(Table1[[#This Row],[Quarter]]="q3",1,"")</f>
        <v>1</v>
      </c>
      <c r="J2049" t="str">
        <f>IF(Table1[[#This Row],[Quarter]]="Q2",Table1[[#This Row],[Credit Amount]],"")</f>
        <v/>
      </c>
      <c r="K2049">
        <f>IF(Table1[[#This Row],[Quarter]]="Q3",Table1[[#This Row],[Credit Amount]],"")</f>
        <v>-93.8</v>
      </c>
      <c r="L2049" t="str">
        <f>IF(Table1[[#This Row],[Transaction Type]]="Upgrade",Table1[[#This Row],[Credit Amount]],IF(Table1[[#This Row],[Transaction Type]]="Activation",Table1[[#This Row],[Credit Amount]],""))</f>
        <v/>
      </c>
      <c r="M2049">
        <f>IF(Table1[[#This Row],[Transaction Type]]="Maintenance",Table1[[#This Row],[Credit Amount]],"")</f>
        <v>-93.8</v>
      </c>
      <c r="N2049">
        <v>10063</v>
      </c>
      <c r="O2049" t="s">
        <v>2489</v>
      </c>
      <c r="P2049" t="s">
        <v>2552</v>
      </c>
      <c r="Q2049" t="s">
        <v>289</v>
      </c>
      <c r="R2049">
        <v>10091</v>
      </c>
      <c r="S2049" t="s">
        <v>2489</v>
      </c>
      <c r="T2049" t="s">
        <v>2580</v>
      </c>
      <c r="U2049" t="s">
        <v>290</v>
      </c>
      <c r="V2049" t="s">
        <v>132</v>
      </c>
      <c r="W2049">
        <v>100002869</v>
      </c>
      <c r="X2049">
        <v>8005551870</v>
      </c>
      <c r="Y2049" t="s">
        <v>2595</v>
      </c>
      <c r="Z2049" t="s">
        <v>4465</v>
      </c>
      <c r="AA2049" s="13">
        <v>-93.8</v>
      </c>
      <c r="AB2049" s="14">
        <v>42621</v>
      </c>
      <c r="AC2049" t="s">
        <v>36</v>
      </c>
    </row>
    <row r="2050" spans="1:29" x14ac:dyDescent="0.25">
      <c r="A2050" t="str">
        <f>CONCATENATE("Q",ROUNDUP(MONTH(Table1[[#This Row],[Month]])/3,0))</f>
        <v>Q3</v>
      </c>
      <c r="B2050" s="14">
        <f>EOMONTH(Table1[[#This Row],[Credit Date]],-1)+1</f>
        <v>42614</v>
      </c>
      <c r="C2050" t="str">
        <f>CONCATENATE(Table1[[#This Row],[Issuer Last Name]],", ",Table1[[#This Row],[Issuer First Name]])</f>
        <v>No. 063, Employee</v>
      </c>
      <c r="D2050" t="str">
        <f>CONCATENATE(Table1[[#This Row],[Approver Last Name]],", ",Table1[[#This Row],[Approver First Name]])</f>
        <v>No. 091, Employee</v>
      </c>
      <c r="E2050" t="str">
        <f>CONCATENATE(Table1[[#This Row],[Customer Last Name]],", ",Table1[[#This Row],[Customer First Name]])</f>
        <v>No. 13622, Client</v>
      </c>
      <c r="F20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50" t="str">
        <f>IF(Table1[[#This Row],[Transaction Type]]="Maintenance","Non-Sales","Sales")</f>
        <v>Sales</v>
      </c>
      <c r="H2050" t="str">
        <f>IF(Table1[[#This Row],[Quarter]]="q2",1,"")</f>
        <v/>
      </c>
      <c r="I2050">
        <f>IF(Table1[[#This Row],[Quarter]]="q3",1,"")</f>
        <v>1</v>
      </c>
      <c r="J2050" t="str">
        <f>IF(Table1[[#This Row],[Quarter]]="Q2",Table1[[#This Row],[Credit Amount]],"")</f>
        <v/>
      </c>
      <c r="K2050">
        <f>IF(Table1[[#This Row],[Quarter]]="Q3",Table1[[#This Row],[Credit Amount]],"")</f>
        <v>-65.63</v>
      </c>
      <c r="L2050">
        <f>IF(Table1[[#This Row],[Transaction Type]]="Upgrade",Table1[[#This Row],[Credit Amount]],IF(Table1[[#This Row],[Transaction Type]]="Activation",Table1[[#This Row],[Credit Amount]],""))</f>
        <v>-65.63</v>
      </c>
      <c r="M2050" t="str">
        <f>IF(Table1[[#This Row],[Transaction Type]]="Maintenance",Table1[[#This Row],[Credit Amount]],"")</f>
        <v/>
      </c>
      <c r="N2050">
        <v>10063</v>
      </c>
      <c r="O2050" t="s">
        <v>2489</v>
      </c>
      <c r="P2050" t="s">
        <v>2552</v>
      </c>
      <c r="Q2050" t="s">
        <v>289</v>
      </c>
      <c r="R2050">
        <v>10091</v>
      </c>
      <c r="S2050" t="s">
        <v>2489</v>
      </c>
      <c r="T2050" t="s">
        <v>2580</v>
      </c>
      <c r="U2050" t="s">
        <v>290</v>
      </c>
      <c r="V2050" t="s">
        <v>132</v>
      </c>
      <c r="W2050">
        <v>100004621</v>
      </c>
      <c r="X2050">
        <v>8005553622</v>
      </c>
      <c r="Y2050" t="s">
        <v>2595</v>
      </c>
      <c r="Z2050" t="s">
        <v>6210</v>
      </c>
      <c r="AA2050" s="13">
        <v>-65.63</v>
      </c>
      <c r="AB2050" s="14">
        <v>42630</v>
      </c>
      <c r="AC2050" t="s">
        <v>37</v>
      </c>
    </row>
    <row r="2051" spans="1:29" x14ac:dyDescent="0.25">
      <c r="A2051" t="str">
        <f>CONCATENATE("Q",ROUNDUP(MONTH(Table1[[#This Row],[Month]])/3,0))</f>
        <v>Q3</v>
      </c>
      <c r="B2051" s="14">
        <f>EOMONTH(Table1[[#This Row],[Credit Date]],-1)+1</f>
        <v>42614</v>
      </c>
      <c r="C2051" t="str">
        <f>CONCATENATE(Table1[[#This Row],[Issuer Last Name]],", ",Table1[[#This Row],[Issuer First Name]])</f>
        <v>No. 063, Employee</v>
      </c>
      <c r="D2051" t="str">
        <f>CONCATENATE(Table1[[#This Row],[Approver Last Name]],", ",Table1[[#This Row],[Approver First Name]])</f>
        <v>No. 063, Employee</v>
      </c>
      <c r="E2051" t="str">
        <f>CONCATENATE(Table1[[#This Row],[Customer Last Name]],", ",Table1[[#This Row],[Customer First Name]])</f>
        <v>No. 10743, Client</v>
      </c>
      <c r="F2051" t="str">
        <f>IF(Table1[[#This Row],[Credit Amount]]&gt;-19.99,"Less than 19.99",IF(Table1[[#This Row],[Credit Amount]]=-20,"20",IF(Table1[[#This Row],[Credit Amount]]&gt;-49.98,"20.01-49.98",IF(Table1[[#This Row],[Credit Amount]]=-49.99,"49.99",IF(Table1[[#This Row],[Credit Amount]]=-50,"50",IF(Table1[[#This Row],[Credit Amount]]&lt;-50.01,"Greater than 50"))))))</f>
        <v>Less than 19.99</v>
      </c>
      <c r="G2051" t="str">
        <f>IF(Table1[[#This Row],[Transaction Type]]="Maintenance","Non-Sales","Sales")</f>
        <v>Non-Sales</v>
      </c>
      <c r="H2051" t="str">
        <f>IF(Table1[[#This Row],[Quarter]]="q2",1,"")</f>
        <v/>
      </c>
      <c r="I2051">
        <f>IF(Table1[[#This Row],[Quarter]]="q3",1,"")</f>
        <v>1</v>
      </c>
      <c r="J2051" t="str">
        <f>IF(Table1[[#This Row],[Quarter]]="Q2",Table1[[#This Row],[Credit Amount]],"")</f>
        <v/>
      </c>
      <c r="K2051">
        <f>IF(Table1[[#This Row],[Quarter]]="Q3",Table1[[#This Row],[Credit Amount]],"")</f>
        <v>-17.329999999999998</v>
      </c>
      <c r="L2051" t="str">
        <f>IF(Table1[[#This Row],[Transaction Type]]="Upgrade",Table1[[#This Row],[Credit Amount]],IF(Table1[[#This Row],[Transaction Type]]="Activation",Table1[[#This Row],[Credit Amount]],""))</f>
        <v/>
      </c>
      <c r="M2051">
        <f>IF(Table1[[#This Row],[Transaction Type]]="Maintenance",Table1[[#This Row],[Credit Amount]],"")</f>
        <v>-17.329999999999998</v>
      </c>
      <c r="N2051">
        <v>10063</v>
      </c>
      <c r="O2051" t="s">
        <v>2489</v>
      </c>
      <c r="P2051" t="s">
        <v>2552</v>
      </c>
      <c r="Q2051" t="s">
        <v>289</v>
      </c>
      <c r="R2051">
        <v>10063</v>
      </c>
      <c r="S2051" t="s">
        <v>2489</v>
      </c>
      <c r="T2051" t="s">
        <v>2552</v>
      </c>
      <c r="U2051" t="s">
        <v>289</v>
      </c>
      <c r="V2051" t="s">
        <v>132</v>
      </c>
      <c r="W2051">
        <v>100001742</v>
      </c>
      <c r="X2051">
        <v>8005550743</v>
      </c>
      <c r="Y2051" t="s">
        <v>2595</v>
      </c>
      <c r="Z2051" t="s">
        <v>3338</v>
      </c>
      <c r="AA2051" s="13">
        <v>-17.329999999999998</v>
      </c>
      <c r="AB2051" s="14">
        <v>42632</v>
      </c>
      <c r="AC2051" t="s">
        <v>36</v>
      </c>
    </row>
    <row r="2052" spans="1:29" x14ac:dyDescent="0.25">
      <c r="A2052" t="str">
        <f>CONCATENATE("Q",ROUNDUP(MONTH(Table1[[#This Row],[Month]])/3,0))</f>
        <v>Q3</v>
      </c>
      <c r="B2052" s="14">
        <f>EOMONTH(Table1[[#This Row],[Credit Date]],-1)+1</f>
        <v>42614</v>
      </c>
      <c r="C2052" t="str">
        <f>CONCATENATE(Table1[[#This Row],[Issuer Last Name]],", ",Table1[[#This Row],[Issuer First Name]])</f>
        <v>No. 063, Employee</v>
      </c>
      <c r="D2052" t="str">
        <f>CONCATENATE(Table1[[#This Row],[Approver Last Name]],", ",Table1[[#This Row],[Approver First Name]])</f>
        <v>No. 063, Employee</v>
      </c>
      <c r="E2052" t="str">
        <f>CONCATENATE(Table1[[#This Row],[Customer Last Name]],", ",Table1[[#This Row],[Customer First Name]])</f>
        <v>No. 11647, Client</v>
      </c>
      <c r="F2052" t="str">
        <f>IF(Table1[[#This Row],[Credit Amount]]&gt;-19.99,"Less than 19.99",IF(Table1[[#This Row],[Credit Amount]]=-20,"20",IF(Table1[[#This Row],[Credit Amount]]&gt;-49.98,"20.01-49.98",IF(Table1[[#This Row],[Credit Amount]]=-49.99,"49.99",IF(Table1[[#This Row],[Credit Amount]]=-50,"50",IF(Table1[[#This Row],[Credit Amount]]&lt;-50.01,"Greater than 50"))))))</f>
        <v>20.01-49.98</v>
      </c>
      <c r="G2052" t="str">
        <f>IF(Table1[[#This Row],[Transaction Type]]="Maintenance","Non-Sales","Sales")</f>
        <v>Non-Sales</v>
      </c>
      <c r="H2052" t="str">
        <f>IF(Table1[[#This Row],[Quarter]]="q2",1,"")</f>
        <v/>
      </c>
      <c r="I2052">
        <f>IF(Table1[[#This Row],[Quarter]]="q3",1,"")</f>
        <v>1</v>
      </c>
      <c r="J2052" t="str">
        <f>IF(Table1[[#This Row],[Quarter]]="Q2",Table1[[#This Row],[Credit Amount]],"")</f>
        <v/>
      </c>
      <c r="K2052">
        <f>IF(Table1[[#This Row],[Quarter]]="Q3",Table1[[#This Row],[Credit Amount]],"")</f>
        <v>-47.34</v>
      </c>
      <c r="L2052" t="str">
        <f>IF(Table1[[#This Row],[Transaction Type]]="Upgrade",Table1[[#This Row],[Credit Amount]],IF(Table1[[#This Row],[Transaction Type]]="Activation",Table1[[#This Row],[Credit Amount]],""))</f>
        <v/>
      </c>
      <c r="M2052">
        <f>IF(Table1[[#This Row],[Transaction Type]]="Maintenance",Table1[[#This Row],[Credit Amount]],"")</f>
        <v>-47.34</v>
      </c>
      <c r="N2052">
        <v>10063</v>
      </c>
      <c r="O2052" t="s">
        <v>2489</v>
      </c>
      <c r="P2052" t="s">
        <v>2552</v>
      </c>
      <c r="Q2052" t="s">
        <v>289</v>
      </c>
      <c r="R2052">
        <v>10063</v>
      </c>
      <c r="S2052" t="s">
        <v>2489</v>
      </c>
      <c r="T2052" t="s">
        <v>2552</v>
      </c>
      <c r="U2052" t="s">
        <v>289</v>
      </c>
      <c r="V2052" t="s">
        <v>132</v>
      </c>
      <c r="W2052">
        <v>100002646</v>
      </c>
      <c r="X2052">
        <v>8005551647</v>
      </c>
      <c r="Y2052" t="s">
        <v>2595</v>
      </c>
      <c r="Z2052" t="s">
        <v>4242</v>
      </c>
      <c r="AA2052" s="13">
        <v>-47.34</v>
      </c>
      <c r="AB2052" s="14">
        <v>42633</v>
      </c>
      <c r="AC2052" t="s">
        <v>36</v>
      </c>
    </row>
    <row r="2053" spans="1:29" x14ac:dyDescent="0.25">
      <c r="A2053" t="str">
        <f>CONCATENATE("Q",ROUNDUP(MONTH(Table1[[#This Row],[Month]])/3,0))</f>
        <v>Q3</v>
      </c>
      <c r="B2053" s="14">
        <f>EOMONTH(Table1[[#This Row],[Credit Date]],-1)+1</f>
        <v>42614</v>
      </c>
      <c r="C2053" t="str">
        <f>CONCATENATE(Table1[[#This Row],[Issuer Last Name]],", ",Table1[[#This Row],[Issuer First Name]])</f>
        <v>No. 063, Employee</v>
      </c>
      <c r="D2053" t="str">
        <f>CONCATENATE(Table1[[#This Row],[Approver Last Name]],", ",Table1[[#This Row],[Approver First Name]])</f>
        <v>No. 063, Employee</v>
      </c>
      <c r="E2053" t="str">
        <f>CONCATENATE(Table1[[#This Row],[Customer Last Name]],", ",Table1[[#This Row],[Customer First Name]])</f>
        <v>No. 10156, Client</v>
      </c>
      <c r="F2053" t="str">
        <f>IF(Table1[[#This Row],[Credit Amount]]&gt;-19.99,"Less than 19.99",IF(Table1[[#This Row],[Credit Amount]]=-20,"20",IF(Table1[[#This Row],[Credit Amount]]&gt;-49.98,"20.01-49.98",IF(Table1[[#This Row],[Credit Amount]]=-49.99,"49.99",IF(Table1[[#This Row],[Credit Amount]]=-50,"50",IF(Table1[[#This Row],[Credit Amount]]&lt;-50.01,"Greater than 50"))))))</f>
        <v>20.01-49.98</v>
      </c>
      <c r="G2053" t="str">
        <f>IF(Table1[[#This Row],[Transaction Type]]="Maintenance","Non-Sales","Sales")</f>
        <v>Sales</v>
      </c>
      <c r="H2053" t="str">
        <f>IF(Table1[[#This Row],[Quarter]]="q2",1,"")</f>
        <v/>
      </c>
      <c r="I2053">
        <f>IF(Table1[[#This Row],[Quarter]]="q3",1,"")</f>
        <v>1</v>
      </c>
      <c r="J2053" t="str">
        <f>IF(Table1[[#This Row],[Quarter]]="Q2",Table1[[#This Row],[Credit Amount]],"")</f>
        <v/>
      </c>
      <c r="K2053">
        <f>IF(Table1[[#This Row],[Quarter]]="Q3",Table1[[#This Row],[Credit Amount]],"")</f>
        <v>-29.38</v>
      </c>
      <c r="L2053">
        <f>IF(Table1[[#This Row],[Transaction Type]]="Upgrade",Table1[[#This Row],[Credit Amount]],IF(Table1[[#This Row],[Transaction Type]]="Activation",Table1[[#This Row],[Credit Amount]],""))</f>
        <v>-29.38</v>
      </c>
      <c r="M2053" t="str">
        <f>IF(Table1[[#This Row],[Transaction Type]]="Maintenance",Table1[[#This Row],[Credit Amount]],"")</f>
        <v/>
      </c>
      <c r="N2053">
        <v>10063</v>
      </c>
      <c r="O2053" t="s">
        <v>2489</v>
      </c>
      <c r="P2053" t="s">
        <v>2552</v>
      </c>
      <c r="Q2053" t="s">
        <v>289</v>
      </c>
      <c r="R2053">
        <v>10063</v>
      </c>
      <c r="S2053" t="s">
        <v>2489</v>
      </c>
      <c r="T2053" t="s">
        <v>2552</v>
      </c>
      <c r="U2053" t="s">
        <v>289</v>
      </c>
      <c r="V2053" t="s">
        <v>132</v>
      </c>
      <c r="W2053">
        <v>100001155</v>
      </c>
      <c r="X2053">
        <v>8005550156</v>
      </c>
      <c r="Y2053" t="s">
        <v>2595</v>
      </c>
      <c r="Z2053" t="s">
        <v>2751</v>
      </c>
      <c r="AA2053" s="13">
        <v>-29.38</v>
      </c>
      <c r="AB2053" s="14">
        <v>42639</v>
      </c>
      <c r="AC2053" t="s">
        <v>37</v>
      </c>
    </row>
    <row r="2054" spans="1:29" x14ac:dyDescent="0.25">
      <c r="A2054" t="str">
        <f>CONCATENATE("Q",ROUNDUP(MONTH(Table1[[#This Row],[Month]])/3,0))</f>
        <v>Q2</v>
      </c>
      <c r="B2054" s="14">
        <f>EOMONTH(Table1[[#This Row],[Credit Date]],-1)+1</f>
        <v>42461</v>
      </c>
      <c r="C2054" t="str">
        <f>CONCATENATE(Table1[[#This Row],[Issuer Last Name]],", ",Table1[[#This Row],[Issuer First Name]])</f>
        <v>No. 068, Employee</v>
      </c>
      <c r="D2054" t="str">
        <f>CONCATENATE(Table1[[#This Row],[Approver Last Name]],", ",Table1[[#This Row],[Approver First Name]])</f>
        <v>No. 091, Employee</v>
      </c>
      <c r="E2054" t="str">
        <f>CONCATENATE(Table1[[#This Row],[Customer Last Name]],", ",Table1[[#This Row],[Customer First Name]])</f>
        <v>No. 13538, Client</v>
      </c>
      <c r="F20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54" t="str">
        <f>IF(Table1[[#This Row],[Transaction Type]]="Maintenance","Non-Sales","Sales")</f>
        <v>Non-Sales</v>
      </c>
      <c r="H2054">
        <f>IF(Table1[[#This Row],[Quarter]]="q2",1,"")</f>
        <v>1</v>
      </c>
      <c r="I2054" t="str">
        <f>IF(Table1[[#This Row],[Quarter]]="q3",1,"")</f>
        <v/>
      </c>
      <c r="J2054">
        <f>IF(Table1[[#This Row],[Quarter]]="Q2",Table1[[#This Row],[Credit Amount]],"")</f>
        <v>-79.86</v>
      </c>
      <c r="K2054" t="str">
        <f>IF(Table1[[#This Row],[Quarter]]="Q3",Table1[[#This Row],[Credit Amount]],"")</f>
        <v/>
      </c>
      <c r="L2054" t="str">
        <f>IF(Table1[[#This Row],[Transaction Type]]="Upgrade",Table1[[#This Row],[Credit Amount]],IF(Table1[[#This Row],[Transaction Type]]="Activation",Table1[[#This Row],[Credit Amount]],""))</f>
        <v/>
      </c>
      <c r="M2054">
        <f>IF(Table1[[#This Row],[Transaction Type]]="Maintenance",Table1[[#This Row],[Credit Amount]],"")</f>
        <v>-79.86</v>
      </c>
      <c r="N2054">
        <v>10068</v>
      </c>
      <c r="O2054" t="s">
        <v>2489</v>
      </c>
      <c r="P2054" t="s">
        <v>2557</v>
      </c>
      <c r="Q2054" t="s">
        <v>289</v>
      </c>
      <c r="R2054">
        <v>10091</v>
      </c>
      <c r="S2054" t="s">
        <v>2489</v>
      </c>
      <c r="T2054" t="s">
        <v>2580</v>
      </c>
      <c r="U2054" t="s">
        <v>290</v>
      </c>
      <c r="V2054" t="s">
        <v>132</v>
      </c>
      <c r="W2054">
        <v>100004537</v>
      </c>
      <c r="X2054">
        <v>8005553538</v>
      </c>
      <c r="Y2054" t="s">
        <v>2595</v>
      </c>
      <c r="Z2054" t="s">
        <v>6126</v>
      </c>
      <c r="AA2054" s="13">
        <v>-79.86</v>
      </c>
      <c r="AB2054" s="14">
        <v>42481</v>
      </c>
      <c r="AC2054" t="s">
        <v>36</v>
      </c>
    </row>
    <row r="2055" spans="1:29" x14ac:dyDescent="0.25">
      <c r="A2055" t="str">
        <f>CONCATENATE("Q",ROUNDUP(MONTH(Table1[[#This Row],[Month]])/3,0))</f>
        <v>Q2</v>
      </c>
      <c r="B2055" s="14">
        <f>EOMONTH(Table1[[#This Row],[Credit Date]],-1)+1</f>
        <v>42491</v>
      </c>
      <c r="C2055" t="str">
        <f>CONCATENATE(Table1[[#This Row],[Issuer Last Name]],", ",Table1[[#This Row],[Issuer First Name]])</f>
        <v>No. 068, Employee</v>
      </c>
      <c r="D2055" t="str">
        <f>CONCATENATE(Table1[[#This Row],[Approver Last Name]],", ",Table1[[#This Row],[Approver First Name]])</f>
        <v>No. 091, Employee</v>
      </c>
      <c r="E2055" t="str">
        <f>CONCATENATE(Table1[[#This Row],[Customer Last Name]],", ",Table1[[#This Row],[Customer First Name]])</f>
        <v>No. 11090, Client</v>
      </c>
      <c r="F2055" t="str">
        <f>IF(Table1[[#This Row],[Credit Amount]]&gt;-19.99,"Less than 19.99",IF(Table1[[#This Row],[Credit Amount]]=-20,"20",IF(Table1[[#This Row],[Credit Amount]]&gt;-49.98,"20.01-49.98",IF(Table1[[#This Row],[Credit Amount]]=-49.99,"49.99",IF(Table1[[#This Row],[Credit Amount]]=-50,"50",IF(Table1[[#This Row],[Credit Amount]]&lt;-50.01,"Greater than 50"))))))</f>
        <v>Less than 19.99</v>
      </c>
      <c r="G2055" t="str">
        <f>IF(Table1[[#This Row],[Transaction Type]]="Maintenance","Non-Sales","Sales")</f>
        <v>Sales</v>
      </c>
      <c r="H2055">
        <f>IF(Table1[[#This Row],[Quarter]]="q2",1,"")</f>
        <v>1</v>
      </c>
      <c r="I2055" t="str">
        <f>IF(Table1[[#This Row],[Quarter]]="q3",1,"")</f>
        <v/>
      </c>
      <c r="J2055">
        <f>IF(Table1[[#This Row],[Quarter]]="Q2",Table1[[#This Row],[Credit Amount]],"")</f>
        <v>-10.4</v>
      </c>
      <c r="K2055" t="str">
        <f>IF(Table1[[#This Row],[Quarter]]="Q3",Table1[[#This Row],[Credit Amount]],"")</f>
        <v/>
      </c>
      <c r="L2055">
        <f>IF(Table1[[#This Row],[Transaction Type]]="Upgrade",Table1[[#This Row],[Credit Amount]],IF(Table1[[#This Row],[Transaction Type]]="Activation",Table1[[#This Row],[Credit Amount]],""))</f>
        <v>-10.4</v>
      </c>
      <c r="M2055" t="str">
        <f>IF(Table1[[#This Row],[Transaction Type]]="Maintenance",Table1[[#This Row],[Credit Amount]],"")</f>
        <v/>
      </c>
      <c r="N2055">
        <v>10068</v>
      </c>
      <c r="O2055" t="s">
        <v>2489</v>
      </c>
      <c r="P2055" t="s">
        <v>2557</v>
      </c>
      <c r="Q2055" t="s">
        <v>289</v>
      </c>
      <c r="R2055">
        <v>10091</v>
      </c>
      <c r="S2055" t="s">
        <v>2489</v>
      </c>
      <c r="T2055" t="s">
        <v>2580</v>
      </c>
      <c r="U2055" t="s">
        <v>290</v>
      </c>
      <c r="V2055" t="s">
        <v>132</v>
      </c>
      <c r="W2055">
        <v>100002089</v>
      </c>
      <c r="X2055">
        <v>8005551090</v>
      </c>
      <c r="Y2055" t="s">
        <v>2595</v>
      </c>
      <c r="Z2055" t="s">
        <v>3685</v>
      </c>
      <c r="AA2055" s="13">
        <v>-10.4</v>
      </c>
      <c r="AB2055" s="14">
        <v>42495</v>
      </c>
      <c r="AC2055" t="s">
        <v>37</v>
      </c>
    </row>
    <row r="2056" spans="1:29" x14ac:dyDescent="0.25">
      <c r="A2056" t="str">
        <f>CONCATENATE("Q",ROUNDUP(MONTH(Table1[[#This Row],[Month]])/3,0))</f>
        <v>Q2</v>
      </c>
      <c r="B2056" s="14">
        <f>EOMONTH(Table1[[#This Row],[Credit Date]],-1)+1</f>
        <v>42491</v>
      </c>
      <c r="C2056" t="str">
        <f>CONCATENATE(Table1[[#This Row],[Issuer Last Name]],", ",Table1[[#This Row],[Issuer First Name]])</f>
        <v>No. 068, Employee</v>
      </c>
      <c r="D2056" t="str">
        <f>CONCATENATE(Table1[[#This Row],[Approver Last Name]],", ",Table1[[#This Row],[Approver First Name]])</f>
        <v>No. 091, Employee</v>
      </c>
      <c r="E2056" t="str">
        <f>CONCATENATE(Table1[[#This Row],[Customer Last Name]],", ",Table1[[#This Row],[Customer First Name]])</f>
        <v>No. 11819, Client</v>
      </c>
      <c r="F20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56" t="str">
        <f>IF(Table1[[#This Row],[Transaction Type]]="Maintenance","Non-Sales","Sales")</f>
        <v>Non-Sales</v>
      </c>
      <c r="H2056">
        <f>IF(Table1[[#This Row],[Quarter]]="q2",1,"")</f>
        <v>1</v>
      </c>
      <c r="I2056" t="str">
        <f>IF(Table1[[#This Row],[Quarter]]="q3",1,"")</f>
        <v/>
      </c>
      <c r="J2056">
        <f>IF(Table1[[#This Row],[Quarter]]="Q2",Table1[[#This Row],[Credit Amount]],"")</f>
        <v>-59.7</v>
      </c>
      <c r="K2056" t="str">
        <f>IF(Table1[[#This Row],[Quarter]]="Q3",Table1[[#This Row],[Credit Amount]],"")</f>
        <v/>
      </c>
      <c r="L2056" t="str">
        <f>IF(Table1[[#This Row],[Transaction Type]]="Upgrade",Table1[[#This Row],[Credit Amount]],IF(Table1[[#This Row],[Transaction Type]]="Activation",Table1[[#This Row],[Credit Amount]],""))</f>
        <v/>
      </c>
      <c r="M2056">
        <f>IF(Table1[[#This Row],[Transaction Type]]="Maintenance",Table1[[#This Row],[Credit Amount]],"")</f>
        <v>-59.7</v>
      </c>
      <c r="N2056">
        <v>10068</v>
      </c>
      <c r="O2056" t="s">
        <v>2489</v>
      </c>
      <c r="P2056" t="s">
        <v>2557</v>
      </c>
      <c r="Q2056" t="s">
        <v>289</v>
      </c>
      <c r="R2056">
        <v>10091</v>
      </c>
      <c r="S2056" t="s">
        <v>2489</v>
      </c>
      <c r="T2056" t="s">
        <v>2580</v>
      </c>
      <c r="U2056" t="s">
        <v>290</v>
      </c>
      <c r="V2056" t="s">
        <v>132</v>
      </c>
      <c r="W2056">
        <v>100002818</v>
      </c>
      <c r="X2056">
        <v>8005551819</v>
      </c>
      <c r="Y2056" t="s">
        <v>2595</v>
      </c>
      <c r="Z2056" t="s">
        <v>4414</v>
      </c>
      <c r="AA2056" s="13">
        <v>-59.7</v>
      </c>
      <c r="AB2056" s="14">
        <v>42495</v>
      </c>
      <c r="AC2056" t="s">
        <v>36</v>
      </c>
    </row>
    <row r="2057" spans="1:29" x14ac:dyDescent="0.25">
      <c r="A2057" t="str">
        <f>CONCATENATE("Q",ROUNDUP(MONTH(Table1[[#This Row],[Month]])/3,0))</f>
        <v>Q2</v>
      </c>
      <c r="B2057" s="14">
        <f>EOMONTH(Table1[[#This Row],[Credit Date]],-1)+1</f>
        <v>42491</v>
      </c>
      <c r="C2057" t="str">
        <f>CONCATENATE(Table1[[#This Row],[Issuer Last Name]],", ",Table1[[#This Row],[Issuer First Name]])</f>
        <v>No. 068, Employee</v>
      </c>
      <c r="D2057" t="str">
        <f>CONCATENATE(Table1[[#This Row],[Approver Last Name]],", ",Table1[[#This Row],[Approver First Name]])</f>
        <v>No. 091, Employee</v>
      </c>
      <c r="E2057" t="str">
        <f>CONCATENATE(Table1[[#This Row],[Customer Last Name]],", ",Table1[[#This Row],[Customer First Name]])</f>
        <v>No. 12033, Client</v>
      </c>
      <c r="F20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57" t="str">
        <f>IF(Table1[[#This Row],[Transaction Type]]="Maintenance","Non-Sales","Sales")</f>
        <v>Sales</v>
      </c>
      <c r="H2057">
        <f>IF(Table1[[#This Row],[Quarter]]="q2",1,"")</f>
        <v>1</v>
      </c>
      <c r="I2057" t="str">
        <f>IF(Table1[[#This Row],[Quarter]]="q3",1,"")</f>
        <v/>
      </c>
      <c r="J2057">
        <f>IF(Table1[[#This Row],[Quarter]]="Q2",Table1[[#This Row],[Credit Amount]],"")</f>
        <v>-98.56</v>
      </c>
      <c r="K2057" t="str">
        <f>IF(Table1[[#This Row],[Quarter]]="Q3",Table1[[#This Row],[Credit Amount]],"")</f>
        <v/>
      </c>
      <c r="L2057">
        <f>IF(Table1[[#This Row],[Transaction Type]]="Upgrade",Table1[[#This Row],[Credit Amount]],IF(Table1[[#This Row],[Transaction Type]]="Activation",Table1[[#This Row],[Credit Amount]],""))</f>
        <v>-98.56</v>
      </c>
      <c r="M2057" t="str">
        <f>IF(Table1[[#This Row],[Transaction Type]]="Maintenance",Table1[[#This Row],[Credit Amount]],"")</f>
        <v/>
      </c>
      <c r="N2057">
        <v>10068</v>
      </c>
      <c r="O2057" t="s">
        <v>2489</v>
      </c>
      <c r="P2057" t="s">
        <v>2557</v>
      </c>
      <c r="Q2057" t="s">
        <v>289</v>
      </c>
      <c r="R2057">
        <v>10091</v>
      </c>
      <c r="S2057" t="s">
        <v>2489</v>
      </c>
      <c r="T2057" t="s">
        <v>2580</v>
      </c>
      <c r="U2057" t="s">
        <v>290</v>
      </c>
      <c r="V2057" t="s">
        <v>132</v>
      </c>
      <c r="W2057">
        <v>100003032</v>
      </c>
      <c r="X2057">
        <v>8005552033</v>
      </c>
      <c r="Y2057" t="s">
        <v>2595</v>
      </c>
      <c r="Z2057" t="s">
        <v>4628</v>
      </c>
      <c r="AA2057" s="13">
        <v>-98.56</v>
      </c>
      <c r="AB2057" s="14">
        <v>42496</v>
      </c>
      <c r="AC2057" t="s">
        <v>35</v>
      </c>
    </row>
    <row r="2058" spans="1:29" x14ac:dyDescent="0.25">
      <c r="A2058" t="str">
        <f>CONCATENATE("Q",ROUNDUP(MONTH(Table1[[#This Row],[Month]])/3,0))</f>
        <v>Q2</v>
      </c>
      <c r="B2058" s="14">
        <f>EOMONTH(Table1[[#This Row],[Credit Date]],-1)+1</f>
        <v>42491</v>
      </c>
      <c r="C2058" t="str">
        <f>CONCATENATE(Table1[[#This Row],[Issuer Last Name]],", ",Table1[[#This Row],[Issuer First Name]])</f>
        <v>No. 068, Employee</v>
      </c>
      <c r="D2058" t="str">
        <f>CONCATENATE(Table1[[#This Row],[Approver Last Name]],", ",Table1[[#This Row],[Approver First Name]])</f>
        <v>No. 091, Employee</v>
      </c>
      <c r="E2058" t="str">
        <f>CONCATENATE(Table1[[#This Row],[Customer Last Name]],", ",Table1[[#This Row],[Customer First Name]])</f>
        <v>No. 10513, Client</v>
      </c>
      <c r="F2058" t="str">
        <f>IF(Table1[[#This Row],[Credit Amount]]&gt;-19.99,"Less than 19.99",IF(Table1[[#This Row],[Credit Amount]]=-20,"20",IF(Table1[[#This Row],[Credit Amount]]&gt;-49.98,"20.01-49.98",IF(Table1[[#This Row],[Credit Amount]]=-49.99,"49.99",IF(Table1[[#This Row],[Credit Amount]]=-50,"50",IF(Table1[[#This Row],[Credit Amount]]&lt;-50.01,"Greater than 50"))))))</f>
        <v>20.01-49.98</v>
      </c>
      <c r="G2058" t="str">
        <f>IF(Table1[[#This Row],[Transaction Type]]="Maintenance","Non-Sales","Sales")</f>
        <v>Non-Sales</v>
      </c>
      <c r="H2058">
        <f>IF(Table1[[#This Row],[Quarter]]="q2",1,"")</f>
        <v>1</v>
      </c>
      <c r="I2058" t="str">
        <f>IF(Table1[[#This Row],[Quarter]]="q3",1,"")</f>
        <v/>
      </c>
      <c r="J2058">
        <f>IF(Table1[[#This Row],[Quarter]]="Q2",Table1[[#This Row],[Credit Amount]],"")</f>
        <v>-28.9</v>
      </c>
      <c r="K2058" t="str">
        <f>IF(Table1[[#This Row],[Quarter]]="Q3",Table1[[#This Row],[Credit Amount]],"")</f>
        <v/>
      </c>
      <c r="L2058" t="str">
        <f>IF(Table1[[#This Row],[Transaction Type]]="Upgrade",Table1[[#This Row],[Credit Amount]],IF(Table1[[#This Row],[Transaction Type]]="Activation",Table1[[#This Row],[Credit Amount]],""))</f>
        <v/>
      </c>
      <c r="M2058">
        <f>IF(Table1[[#This Row],[Transaction Type]]="Maintenance",Table1[[#This Row],[Credit Amount]],"")</f>
        <v>-28.9</v>
      </c>
      <c r="N2058">
        <v>10068</v>
      </c>
      <c r="O2058" t="s">
        <v>2489</v>
      </c>
      <c r="P2058" t="s">
        <v>2557</v>
      </c>
      <c r="Q2058" t="s">
        <v>289</v>
      </c>
      <c r="R2058">
        <v>10091</v>
      </c>
      <c r="S2058" t="s">
        <v>2489</v>
      </c>
      <c r="T2058" t="s">
        <v>2580</v>
      </c>
      <c r="U2058" t="s">
        <v>290</v>
      </c>
      <c r="V2058" t="s">
        <v>132</v>
      </c>
      <c r="W2058">
        <v>100001512</v>
      </c>
      <c r="X2058">
        <v>8005550513</v>
      </c>
      <c r="Y2058" t="s">
        <v>2595</v>
      </c>
      <c r="Z2058" t="s">
        <v>3108</v>
      </c>
      <c r="AA2058" s="13">
        <v>-28.9</v>
      </c>
      <c r="AB2058" s="14">
        <v>42497</v>
      </c>
      <c r="AC2058" t="s">
        <v>36</v>
      </c>
    </row>
    <row r="2059" spans="1:29" x14ac:dyDescent="0.25">
      <c r="A2059" t="str">
        <f>CONCATENATE("Q",ROUNDUP(MONTH(Table1[[#This Row],[Month]])/3,0))</f>
        <v>Q2</v>
      </c>
      <c r="B2059" s="14">
        <f>EOMONTH(Table1[[#This Row],[Credit Date]],-1)+1</f>
        <v>42491</v>
      </c>
      <c r="C2059" t="str">
        <f>CONCATENATE(Table1[[#This Row],[Issuer Last Name]],", ",Table1[[#This Row],[Issuer First Name]])</f>
        <v>No. 068, Employee</v>
      </c>
      <c r="D2059" t="str">
        <f>CONCATENATE(Table1[[#This Row],[Approver Last Name]],", ",Table1[[#This Row],[Approver First Name]])</f>
        <v>No. 091, Employee</v>
      </c>
      <c r="E2059" t="str">
        <f>CONCATENATE(Table1[[#This Row],[Customer Last Name]],", ",Table1[[#This Row],[Customer First Name]])</f>
        <v>No. 12413, Client</v>
      </c>
      <c r="F2059" t="str">
        <f>IF(Table1[[#This Row],[Credit Amount]]&gt;-19.99,"Less than 19.99",IF(Table1[[#This Row],[Credit Amount]]=-20,"20",IF(Table1[[#This Row],[Credit Amount]]&gt;-49.98,"20.01-49.98",IF(Table1[[#This Row],[Credit Amount]]=-49.99,"49.99",IF(Table1[[#This Row],[Credit Amount]]=-50,"50",IF(Table1[[#This Row],[Credit Amount]]&lt;-50.01,"Greater than 50"))))))</f>
        <v>20.01-49.98</v>
      </c>
      <c r="G2059" t="str">
        <f>IF(Table1[[#This Row],[Transaction Type]]="Maintenance","Non-Sales","Sales")</f>
        <v>Non-Sales</v>
      </c>
      <c r="H2059">
        <f>IF(Table1[[#This Row],[Quarter]]="q2",1,"")</f>
        <v>1</v>
      </c>
      <c r="I2059" t="str">
        <f>IF(Table1[[#This Row],[Quarter]]="q3",1,"")</f>
        <v/>
      </c>
      <c r="J2059">
        <f>IF(Table1[[#This Row],[Quarter]]="Q2",Table1[[#This Row],[Credit Amount]],"")</f>
        <v>-48.76</v>
      </c>
      <c r="K2059" t="str">
        <f>IF(Table1[[#This Row],[Quarter]]="Q3",Table1[[#This Row],[Credit Amount]],"")</f>
        <v/>
      </c>
      <c r="L2059" t="str">
        <f>IF(Table1[[#This Row],[Transaction Type]]="Upgrade",Table1[[#This Row],[Credit Amount]],IF(Table1[[#This Row],[Transaction Type]]="Activation",Table1[[#This Row],[Credit Amount]],""))</f>
        <v/>
      </c>
      <c r="M2059">
        <f>IF(Table1[[#This Row],[Transaction Type]]="Maintenance",Table1[[#This Row],[Credit Amount]],"")</f>
        <v>-48.76</v>
      </c>
      <c r="N2059">
        <v>10068</v>
      </c>
      <c r="O2059" t="s">
        <v>2489</v>
      </c>
      <c r="P2059" t="s">
        <v>2557</v>
      </c>
      <c r="Q2059" t="s">
        <v>289</v>
      </c>
      <c r="R2059">
        <v>10091</v>
      </c>
      <c r="S2059" t="s">
        <v>2489</v>
      </c>
      <c r="T2059" t="s">
        <v>2580</v>
      </c>
      <c r="U2059" t="s">
        <v>290</v>
      </c>
      <c r="V2059" t="s">
        <v>132</v>
      </c>
      <c r="W2059">
        <v>100003412</v>
      </c>
      <c r="X2059">
        <v>8005552413</v>
      </c>
      <c r="Y2059" t="s">
        <v>2595</v>
      </c>
      <c r="Z2059" t="s">
        <v>5008</v>
      </c>
      <c r="AA2059" s="13">
        <v>-48.76</v>
      </c>
      <c r="AB2059" s="14">
        <v>42499</v>
      </c>
      <c r="AC2059" t="s">
        <v>36</v>
      </c>
    </row>
    <row r="2060" spans="1:29" x14ac:dyDescent="0.25">
      <c r="A2060" t="str">
        <f>CONCATENATE("Q",ROUNDUP(MONTH(Table1[[#This Row],[Month]])/3,0))</f>
        <v>Q2</v>
      </c>
      <c r="B2060" s="14">
        <f>EOMONTH(Table1[[#This Row],[Credit Date]],-1)+1</f>
        <v>42491</v>
      </c>
      <c r="C2060" t="str">
        <f>CONCATENATE(Table1[[#This Row],[Issuer Last Name]],", ",Table1[[#This Row],[Issuer First Name]])</f>
        <v>No. 068, Employee</v>
      </c>
      <c r="D2060" t="str">
        <f>CONCATENATE(Table1[[#This Row],[Approver Last Name]],", ",Table1[[#This Row],[Approver First Name]])</f>
        <v>No. 091, Employee</v>
      </c>
      <c r="E2060" t="str">
        <f>CONCATENATE(Table1[[#This Row],[Customer Last Name]],", ",Table1[[#This Row],[Customer First Name]])</f>
        <v>No. 12930, Client</v>
      </c>
      <c r="F20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0" t="str">
        <f>IF(Table1[[#This Row],[Transaction Type]]="Maintenance","Non-Sales","Sales")</f>
        <v>Non-Sales</v>
      </c>
      <c r="H2060">
        <f>IF(Table1[[#This Row],[Quarter]]="q2",1,"")</f>
        <v>1</v>
      </c>
      <c r="I2060" t="str">
        <f>IF(Table1[[#This Row],[Quarter]]="q3",1,"")</f>
        <v/>
      </c>
      <c r="J2060">
        <f>IF(Table1[[#This Row],[Quarter]]="Q2",Table1[[#This Row],[Credit Amount]],"")</f>
        <v>-91.33</v>
      </c>
      <c r="K2060" t="str">
        <f>IF(Table1[[#This Row],[Quarter]]="Q3",Table1[[#This Row],[Credit Amount]],"")</f>
        <v/>
      </c>
      <c r="L2060" t="str">
        <f>IF(Table1[[#This Row],[Transaction Type]]="Upgrade",Table1[[#This Row],[Credit Amount]],IF(Table1[[#This Row],[Transaction Type]]="Activation",Table1[[#This Row],[Credit Amount]],""))</f>
        <v/>
      </c>
      <c r="M2060">
        <f>IF(Table1[[#This Row],[Transaction Type]]="Maintenance",Table1[[#This Row],[Credit Amount]],"")</f>
        <v>-91.33</v>
      </c>
      <c r="N2060">
        <v>10068</v>
      </c>
      <c r="O2060" t="s">
        <v>2489</v>
      </c>
      <c r="P2060" t="s">
        <v>2557</v>
      </c>
      <c r="Q2060" t="s">
        <v>289</v>
      </c>
      <c r="R2060">
        <v>10091</v>
      </c>
      <c r="S2060" t="s">
        <v>2489</v>
      </c>
      <c r="T2060" t="s">
        <v>2580</v>
      </c>
      <c r="U2060" t="s">
        <v>290</v>
      </c>
      <c r="V2060" t="s">
        <v>132</v>
      </c>
      <c r="W2060">
        <v>100003929</v>
      </c>
      <c r="X2060">
        <v>8005552930</v>
      </c>
      <c r="Y2060" t="s">
        <v>2595</v>
      </c>
      <c r="Z2060" t="s">
        <v>5520</v>
      </c>
      <c r="AA2060" s="13">
        <v>-91.33</v>
      </c>
      <c r="AB2060" s="14">
        <v>42506</v>
      </c>
      <c r="AC2060" t="s">
        <v>36</v>
      </c>
    </row>
    <row r="2061" spans="1:29" x14ac:dyDescent="0.25">
      <c r="A2061" t="str">
        <f>CONCATENATE("Q",ROUNDUP(MONTH(Table1[[#This Row],[Month]])/3,0))</f>
        <v>Q2</v>
      </c>
      <c r="B2061" s="14">
        <f>EOMONTH(Table1[[#This Row],[Credit Date]],-1)+1</f>
        <v>42491</v>
      </c>
      <c r="C2061" t="str">
        <f>CONCATENATE(Table1[[#This Row],[Issuer Last Name]],", ",Table1[[#This Row],[Issuer First Name]])</f>
        <v>No. 068, Employee</v>
      </c>
      <c r="D2061" t="str">
        <f>CONCATENATE(Table1[[#This Row],[Approver Last Name]],", ",Table1[[#This Row],[Approver First Name]])</f>
        <v>No. 091, Employee</v>
      </c>
      <c r="E2061" t="str">
        <f>CONCATENATE(Table1[[#This Row],[Customer Last Name]],", ",Table1[[#This Row],[Customer First Name]])</f>
        <v>No. 11694, Client</v>
      </c>
      <c r="F2061" t="str">
        <f>IF(Table1[[#This Row],[Credit Amount]]&gt;-19.99,"Less than 19.99",IF(Table1[[#This Row],[Credit Amount]]=-20,"20",IF(Table1[[#This Row],[Credit Amount]]&gt;-49.98,"20.01-49.98",IF(Table1[[#This Row],[Credit Amount]]=-49.99,"49.99",IF(Table1[[#This Row],[Credit Amount]]=-50,"50",IF(Table1[[#This Row],[Credit Amount]]&lt;-50.01,"Greater than 50"))))))</f>
        <v>Less than 19.99</v>
      </c>
      <c r="G2061" t="str">
        <f>IF(Table1[[#This Row],[Transaction Type]]="Maintenance","Non-Sales","Sales")</f>
        <v>Non-Sales</v>
      </c>
      <c r="H2061">
        <f>IF(Table1[[#This Row],[Quarter]]="q2",1,"")</f>
        <v>1</v>
      </c>
      <c r="I2061" t="str">
        <f>IF(Table1[[#This Row],[Quarter]]="q3",1,"")</f>
        <v/>
      </c>
      <c r="J2061">
        <f>IF(Table1[[#This Row],[Quarter]]="Q2",Table1[[#This Row],[Credit Amount]],"")</f>
        <v>-7.74</v>
      </c>
      <c r="K2061" t="str">
        <f>IF(Table1[[#This Row],[Quarter]]="Q3",Table1[[#This Row],[Credit Amount]],"")</f>
        <v/>
      </c>
      <c r="L2061" t="str">
        <f>IF(Table1[[#This Row],[Transaction Type]]="Upgrade",Table1[[#This Row],[Credit Amount]],IF(Table1[[#This Row],[Transaction Type]]="Activation",Table1[[#This Row],[Credit Amount]],""))</f>
        <v/>
      </c>
      <c r="M2061">
        <f>IF(Table1[[#This Row],[Transaction Type]]="Maintenance",Table1[[#This Row],[Credit Amount]],"")</f>
        <v>-7.74</v>
      </c>
      <c r="N2061">
        <v>10068</v>
      </c>
      <c r="O2061" t="s">
        <v>2489</v>
      </c>
      <c r="P2061" t="s">
        <v>2557</v>
      </c>
      <c r="Q2061" t="s">
        <v>289</v>
      </c>
      <c r="R2061">
        <v>10091</v>
      </c>
      <c r="S2061" t="s">
        <v>2489</v>
      </c>
      <c r="T2061" t="s">
        <v>2580</v>
      </c>
      <c r="U2061" t="s">
        <v>290</v>
      </c>
      <c r="V2061" t="s">
        <v>132</v>
      </c>
      <c r="W2061">
        <v>100002693</v>
      </c>
      <c r="X2061">
        <v>8005551694</v>
      </c>
      <c r="Y2061" t="s">
        <v>2595</v>
      </c>
      <c r="Z2061" t="s">
        <v>4289</v>
      </c>
      <c r="AA2061" s="13">
        <v>-7.74</v>
      </c>
      <c r="AB2061" s="14">
        <v>42507</v>
      </c>
      <c r="AC2061" t="s">
        <v>36</v>
      </c>
    </row>
    <row r="2062" spans="1:29" x14ac:dyDescent="0.25">
      <c r="A2062" t="str">
        <f>CONCATENATE("Q",ROUNDUP(MONTH(Table1[[#This Row],[Month]])/3,0))</f>
        <v>Q2</v>
      </c>
      <c r="B2062" s="14">
        <f>EOMONTH(Table1[[#This Row],[Credit Date]],-1)+1</f>
        <v>42491</v>
      </c>
      <c r="C2062" t="str">
        <f>CONCATENATE(Table1[[#This Row],[Issuer Last Name]],", ",Table1[[#This Row],[Issuer First Name]])</f>
        <v>No. 068, Employee</v>
      </c>
      <c r="D2062" t="str">
        <f>CONCATENATE(Table1[[#This Row],[Approver Last Name]],", ",Table1[[#This Row],[Approver First Name]])</f>
        <v>No. 091, Employee</v>
      </c>
      <c r="E2062" t="str">
        <f>CONCATENATE(Table1[[#This Row],[Customer Last Name]],", ",Table1[[#This Row],[Customer First Name]])</f>
        <v>No. 13194, Client</v>
      </c>
      <c r="F20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2" t="str">
        <f>IF(Table1[[#This Row],[Transaction Type]]="Maintenance","Non-Sales","Sales")</f>
        <v>Non-Sales</v>
      </c>
      <c r="H2062">
        <f>IF(Table1[[#This Row],[Quarter]]="q2",1,"")</f>
        <v>1</v>
      </c>
      <c r="I2062" t="str">
        <f>IF(Table1[[#This Row],[Quarter]]="q3",1,"")</f>
        <v/>
      </c>
      <c r="J2062">
        <f>IF(Table1[[#This Row],[Quarter]]="Q2",Table1[[#This Row],[Credit Amount]],"")</f>
        <v>-82.35</v>
      </c>
      <c r="K2062" t="str">
        <f>IF(Table1[[#This Row],[Quarter]]="Q3",Table1[[#This Row],[Credit Amount]],"")</f>
        <v/>
      </c>
      <c r="L2062" t="str">
        <f>IF(Table1[[#This Row],[Transaction Type]]="Upgrade",Table1[[#This Row],[Credit Amount]],IF(Table1[[#This Row],[Transaction Type]]="Activation",Table1[[#This Row],[Credit Amount]],""))</f>
        <v/>
      </c>
      <c r="M2062">
        <f>IF(Table1[[#This Row],[Transaction Type]]="Maintenance",Table1[[#This Row],[Credit Amount]],"")</f>
        <v>-82.35</v>
      </c>
      <c r="N2062">
        <v>10068</v>
      </c>
      <c r="O2062" t="s">
        <v>2489</v>
      </c>
      <c r="P2062" t="s">
        <v>2557</v>
      </c>
      <c r="Q2062" t="s">
        <v>289</v>
      </c>
      <c r="R2062">
        <v>10091</v>
      </c>
      <c r="S2062" t="s">
        <v>2489</v>
      </c>
      <c r="T2062" t="s">
        <v>2580</v>
      </c>
      <c r="U2062" t="s">
        <v>290</v>
      </c>
      <c r="V2062" t="s">
        <v>132</v>
      </c>
      <c r="W2062">
        <v>100004193</v>
      </c>
      <c r="X2062">
        <v>8005553194</v>
      </c>
      <c r="Y2062" t="s">
        <v>2595</v>
      </c>
      <c r="Z2062" t="s">
        <v>5782</v>
      </c>
      <c r="AA2062" s="13">
        <v>-82.35</v>
      </c>
      <c r="AB2062" s="14">
        <v>42509</v>
      </c>
      <c r="AC2062" t="s">
        <v>36</v>
      </c>
    </row>
    <row r="2063" spans="1:29" x14ac:dyDescent="0.25">
      <c r="A2063" t="str">
        <f>CONCATENATE("Q",ROUNDUP(MONTH(Table1[[#This Row],[Month]])/3,0))</f>
        <v>Q2</v>
      </c>
      <c r="B2063" s="14">
        <f>EOMONTH(Table1[[#This Row],[Credit Date]],-1)+1</f>
        <v>42491</v>
      </c>
      <c r="C2063" t="str">
        <f>CONCATENATE(Table1[[#This Row],[Issuer Last Name]],", ",Table1[[#This Row],[Issuer First Name]])</f>
        <v>No. 068, Employee</v>
      </c>
      <c r="D2063" t="str">
        <f>CONCATENATE(Table1[[#This Row],[Approver Last Name]],", ",Table1[[#This Row],[Approver First Name]])</f>
        <v>No. 091, Employee</v>
      </c>
      <c r="E2063" t="str">
        <f>CONCATENATE(Table1[[#This Row],[Customer Last Name]],", ",Table1[[#This Row],[Customer First Name]])</f>
        <v>No. 11649, Client</v>
      </c>
      <c r="F20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3" t="str">
        <f>IF(Table1[[#This Row],[Transaction Type]]="Maintenance","Non-Sales","Sales")</f>
        <v>Sales</v>
      </c>
      <c r="H2063">
        <f>IF(Table1[[#This Row],[Quarter]]="q2",1,"")</f>
        <v>1</v>
      </c>
      <c r="I2063" t="str">
        <f>IF(Table1[[#This Row],[Quarter]]="q3",1,"")</f>
        <v/>
      </c>
      <c r="J2063">
        <f>IF(Table1[[#This Row],[Quarter]]="Q2",Table1[[#This Row],[Credit Amount]],"")</f>
        <v>-97.18</v>
      </c>
      <c r="K2063" t="str">
        <f>IF(Table1[[#This Row],[Quarter]]="Q3",Table1[[#This Row],[Credit Amount]],"")</f>
        <v/>
      </c>
      <c r="L2063">
        <f>IF(Table1[[#This Row],[Transaction Type]]="Upgrade",Table1[[#This Row],[Credit Amount]],IF(Table1[[#This Row],[Transaction Type]]="Activation",Table1[[#This Row],[Credit Amount]],""))</f>
        <v>-97.18</v>
      </c>
      <c r="M2063" t="str">
        <f>IF(Table1[[#This Row],[Transaction Type]]="Maintenance",Table1[[#This Row],[Credit Amount]],"")</f>
        <v/>
      </c>
      <c r="N2063">
        <v>10068</v>
      </c>
      <c r="O2063" t="s">
        <v>2489</v>
      </c>
      <c r="P2063" t="s">
        <v>2557</v>
      </c>
      <c r="Q2063" t="s">
        <v>289</v>
      </c>
      <c r="R2063">
        <v>10091</v>
      </c>
      <c r="S2063" t="s">
        <v>2489</v>
      </c>
      <c r="T2063" t="s">
        <v>2580</v>
      </c>
      <c r="U2063" t="s">
        <v>290</v>
      </c>
      <c r="V2063" t="s">
        <v>132</v>
      </c>
      <c r="W2063">
        <v>100002648</v>
      </c>
      <c r="X2063">
        <v>8005551649</v>
      </c>
      <c r="Y2063" t="s">
        <v>2595</v>
      </c>
      <c r="Z2063" t="s">
        <v>4244</v>
      </c>
      <c r="AA2063" s="13">
        <v>-97.18</v>
      </c>
      <c r="AB2063" s="14">
        <v>42511</v>
      </c>
      <c r="AC2063" t="s">
        <v>37</v>
      </c>
    </row>
    <row r="2064" spans="1:29" x14ac:dyDescent="0.25">
      <c r="A2064" t="str">
        <f>CONCATENATE("Q",ROUNDUP(MONTH(Table1[[#This Row],[Month]])/3,0))</f>
        <v>Q2</v>
      </c>
      <c r="B2064" s="14">
        <f>EOMONTH(Table1[[#This Row],[Credit Date]],-1)+1</f>
        <v>42491</v>
      </c>
      <c r="C2064" t="str">
        <f>CONCATENATE(Table1[[#This Row],[Issuer Last Name]],", ",Table1[[#This Row],[Issuer First Name]])</f>
        <v>No. 068, Employee</v>
      </c>
      <c r="D2064" t="str">
        <f>CONCATENATE(Table1[[#This Row],[Approver Last Name]],", ",Table1[[#This Row],[Approver First Name]])</f>
        <v>No. 091, Employee</v>
      </c>
      <c r="E2064" t="str">
        <f>CONCATENATE(Table1[[#This Row],[Customer Last Name]],", ",Table1[[#This Row],[Customer First Name]])</f>
        <v>No. 10105, Client</v>
      </c>
      <c r="F2064" t="str">
        <f>IF(Table1[[#This Row],[Credit Amount]]&gt;-19.99,"Less than 19.99",IF(Table1[[#This Row],[Credit Amount]]=-20,"20",IF(Table1[[#This Row],[Credit Amount]]&gt;-49.98,"20.01-49.98",IF(Table1[[#This Row],[Credit Amount]]=-49.99,"49.99",IF(Table1[[#This Row],[Credit Amount]]=-50,"50",IF(Table1[[#This Row],[Credit Amount]]&lt;-50.01,"Greater than 50"))))))</f>
        <v>Less than 19.99</v>
      </c>
      <c r="G2064" t="str">
        <f>IF(Table1[[#This Row],[Transaction Type]]="Maintenance","Non-Sales","Sales")</f>
        <v>Non-Sales</v>
      </c>
      <c r="H2064">
        <f>IF(Table1[[#This Row],[Quarter]]="q2",1,"")</f>
        <v>1</v>
      </c>
      <c r="I2064" t="str">
        <f>IF(Table1[[#This Row],[Quarter]]="q3",1,"")</f>
        <v/>
      </c>
      <c r="J2064">
        <f>IF(Table1[[#This Row],[Quarter]]="Q2",Table1[[#This Row],[Credit Amount]],"")</f>
        <v>-12.76</v>
      </c>
      <c r="K2064" t="str">
        <f>IF(Table1[[#This Row],[Quarter]]="Q3",Table1[[#This Row],[Credit Amount]],"")</f>
        <v/>
      </c>
      <c r="L2064" t="str">
        <f>IF(Table1[[#This Row],[Transaction Type]]="Upgrade",Table1[[#This Row],[Credit Amount]],IF(Table1[[#This Row],[Transaction Type]]="Activation",Table1[[#This Row],[Credit Amount]],""))</f>
        <v/>
      </c>
      <c r="M2064">
        <f>IF(Table1[[#This Row],[Transaction Type]]="Maintenance",Table1[[#This Row],[Credit Amount]],"")</f>
        <v>-12.76</v>
      </c>
      <c r="N2064">
        <v>10068</v>
      </c>
      <c r="O2064" t="s">
        <v>2489</v>
      </c>
      <c r="P2064" t="s">
        <v>2557</v>
      </c>
      <c r="Q2064" t="s">
        <v>289</v>
      </c>
      <c r="R2064">
        <v>10091</v>
      </c>
      <c r="S2064" t="s">
        <v>2489</v>
      </c>
      <c r="T2064" t="s">
        <v>2580</v>
      </c>
      <c r="U2064" t="s">
        <v>290</v>
      </c>
      <c r="V2064" t="s">
        <v>132</v>
      </c>
      <c r="W2064">
        <v>100001104</v>
      </c>
      <c r="X2064">
        <v>8005550105</v>
      </c>
      <c r="Y2064" t="s">
        <v>2595</v>
      </c>
      <c r="Z2064" t="s">
        <v>2700</v>
      </c>
      <c r="AA2064" s="13">
        <v>-12.76</v>
      </c>
      <c r="AB2064" s="14">
        <v>42512</v>
      </c>
      <c r="AC2064" t="s">
        <v>36</v>
      </c>
    </row>
    <row r="2065" spans="1:29" x14ac:dyDescent="0.25">
      <c r="A2065" t="str">
        <f>CONCATENATE("Q",ROUNDUP(MONTH(Table1[[#This Row],[Month]])/3,0))</f>
        <v>Q2</v>
      </c>
      <c r="B2065" s="14">
        <f>EOMONTH(Table1[[#This Row],[Credit Date]],-1)+1</f>
        <v>42522</v>
      </c>
      <c r="C2065" t="str">
        <f>CONCATENATE(Table1[[#This Row],[Issuer Last Name]],", ",Table1[[#This Row],[Issuer First Name]])</f>
        <v>No. 068, Employee</v>
      </c>
      <c r="D2065" t="str">
        <f>CONCATENATE(Table1[[#This Row],[Approver Last Name]],", ",Table1[[#This Row],[Approver First Name]])</f>
        <v>No. 091, Employee</v>
      </c>
      <c r="E2065" t="str">
        <f>CONCATENATE(Table1[[#This Row],[Customer Last Name]],", ",Table1[[#This Row],[Customer First Name]])</f>
        <v>No. 10802, Client</v>
      </c>
      <c r="F20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5" t="str">
        <f>IF(Table1[[#This Row],[Transaction Type]]="Maintenance","Non-Sales","Sales")</f>
        <v>Non-Sales</v>
      </c>
      <c r="H2065">
        <f>IF(Table1[[#This Row],[Quarter]]="q2",1,"")</f>
        <v>1</v>
      </c>
      <c r="I2065" t="str">
        <f>IF(Table1[[#This Row],[Quarter]]="q3",1,"")</f>
        <v/>
      </c>
      <c r="J2065">
        <f>IF(Table1[[#This Row],[Quarter]]="Q2",Table1[[#This Row],[Credit Amount]],"")</f>
        <v>-60.13</v>
      </c>
      <c r="K2065" t="str">
        <f>IF(Table1[[#This Row],[Quarter]]="Q3",Table1[[#This Row],[Credit Amount]],"")</f>
        <v/>
      </c>
      <c r="L2065" t="str">
        <f>IF(Table1[[#This Row],[Transaction Type]]="Upgrade",Table1[[#This Row],[Credit Amount]],IF(Table1[[#This Row],[Transaction Type]]="Activation",Table1[[#This Row],[Credit Amount]],""))</f>
        <v/>
      </c>
      <c r="M2065">
        <f>IF(Table1[[#This Row],[Transaction Type]]="Maintenance",Table1[[#This Row],[Credit Amount]],"")</f>
        <v>-60.13</v>
      </c>
      <c r="N2065">
        <v>10068</v>
      </c>
      <c r="O2065" t="s">
        <v>2489</v>
      </c>
      <c r="P2065" t="s">
        <v>2557</v>
      </c>
      <c r="Q2065" t="s">
        <v>289</v>
      </c>
      <c r="R2065">
        <v>10091</v>
      </c>
      <c r="S2065" t="s">
        <v>2489</v>
      </c>
      <c r="T2065" t="s">
        <v>2580</v>
      </c>
      <c r="U2065" t="s">
        <v>290</v>
      </c>
      <c r="V2065" t="s">
        <v>132</v>
      </c>
      <c r="W2065">
        <v>100001801</v>
      </c>
      <c r="X2065">
        <v>8005550802</v>
      </c>
      <c r="Y2065" t="s">
        <v>2595</v>
      </c>
      <c r="Z2065" t="s">
        <v>3397</v>
      </c>
      <c r="AA2065" s="13">
        <v>-60.13</v>
      </c>
      <c r="AB2065" s="14">
        <v>42524</v>
      </c>
      <c r="AC2065" t="s">
        <v>36</v>
      </c>
    </row>
    <row r="2066" spans="1:29" x14ac:dyDescent="0.25">
      <c r="A2066" t="str">
        <f>CONCATENATE("Q",ROUNDUP(MONTH(Table1[[#This Row],[Month]])/3,0))</f>
        <v>Q2</v>
      </c>
      <c r="B2066" s="14">
        <f>EOMONTH(Table1[[#This Row],[Credit Date]],-1)+1</f>
        <v>42522</v>
      </c>
      <c r="C2066" t="str">
        <f>CONCATENATE(Table1[[#This Row],[Issuer Last Name]],", ",Table1[[#This Row],[Issuer First Name]])</f>
        <v>No. 068, Employee</v>
      </c>
      <c r="D2066" t="str">
        <f>CONCATENATE(Table1[[#This Row],[Approver Last Name]],", ",Table1[[#This Row],[Approver First Name]])</f>
        <v>No. 091, Employee</v>
      </c>
      <c r="E2066" t="str">
        <f>CONCATENATE(Table1[[#This Row],[Customer Last Name]],", ",Table1[[#This Row],[Customer First Name]])</f>
        <v>No. 12608, Client</v>
      </c>
      <c r="F2066" t="str">
        <f>IF(Table1[[#This Row],[Credit Amount]]&gt;-19.99,"Less than 19.99",IF(Table1[[#This Row],[Credit Amount]]=-20,"20",IF(Table1[[#This Row],[Credit Amount]]&gt;-49.98,"20.01-49.98",IF(Table1[[#This Row],[Credit Amount]]=-49.99,"49.99",IF(Table1[[#This Row],[Credit Amount]]=-50,"50",IF(Table1[[#This Row],[Credit Amount]]&lt;-50.01,"Greater than 50"))))))</f>
        <v>Less than 19.99</v>
      </c>
      <c r="G2066" t="str">
        <f>IF(Table1[[#This Row],[Transaction Type]]="Maintenance","Non-Sales","Sales")</f>
        <v>Non-Sales</v>
      </c>
      <c r="H2066">
        <f>IF(Table1[[#This Row],[Quarter]]="q2",1,"")</f>
        <v>1</v>
      </c>
      <c r="I2066" t="str">
        <f>IF(Table1[[#This Row],[Quarter]]="q3",1,"")</f>
        <v/>
      </c>
      <c r="J2066">
        <f>IF(Table1[[#This Row],[Quarter]]="Q2",Table1[[#This Row],[Credit Amount]],"")</f>
        <v>-9.69</v>
      </c>
      <c r="K2066" t="str">
        <f>IF(Table1[[#This Row],[Quarter]]="Q3",Table1[[#This Row],[Credit Amount]],"")</f>
        <v/>
      </c>
      <c r="L2066" t="str">
        <f>IF(Table1[[#This Row],[Transaction Type]]="Upgrade",Table1[[#This Row],[Credit Amount]],IF(Table1[[#This Row],[Transaction Type]]="Activation",Table1[[#This Row],[Credit Amount]],""))</f>
        <v/>
      </c>
      <c r="M2066">
        <f>IF(Table1[[#This Row],[Transaction Type]]="Maintenance",Table1[[#This Row],[Credit Amount]],"")</f>
        <v>-9.69</v>
      </c>
      <c r="N2066">
        <v>10068</v>
      </c>
      <c r="O2066" t="s">
        <v>2489</v>
      </c>
      <c r="P2066" t="s">
        <v>2557</v>
      </c>
      <c r="Q2066" t="s">
        <v>289</v>
      </c>
      <c r="R2066">
        <v>10091</v>
      </c>
      <c r="S2066" t="s">
        <v>2489</v>
      </c>
      <c r="T2066" t="s">
        <v>2580</v>
      </c>
      <c r="U2066" t="s">
        <v>290</v>
      </c>
      <c r="V2066" t="s">
        <v>132</v>
      </c>
      <c r="W2066">
        <v>100003607</v>
      </c>
      <c r="X2066">
        <v>8005552608</v>
      </c>
      <c r="Y2066" t="s">
        <v>2595</v>
      </c>
      <c r="Z2066" t="s">
        <v>5203</v>
      </c>
      <c r="AA2066" s="13">
        <v>-9.69</v>
      </c>
      <c r="AB2066" s="14">
        <v>42531</v>
      </c>
      <c r="AC2066" t="s">
        <v>36</v>
      </c>
    </row>
    <row r="2067" spans="1:29" x14ac:dyDescent="0.25">
      <c r="A2067" t="str">
        <f>CONCATENATE("Q",ROUNDUP(MONTH(Table1[[#This Row],[Month]])/3,0))</f>
        <v>Q2</v>
      </c>
      <c r="B2067" s="14">
        <f>EOMONTH(Table1[[#This Row],[Credit Date]],-1)+1</f>
        <v>42522</v>
      </c>
      <c r="C2067" t="str">
        <f>CONCATENATE(Table1[[#This Row],[Issuer Last Name]],", ",Table1[[#This Row],[Issuer First Name]])</f>
        <v>No. 068, Employee</v>
      </c>
      <c r="D2067" t="str">
        <f>CONCATENATE(Table1[[#This Row],[Approver Last Name]],", ",Table1[[#This Row],[Approver First Name]])</f>
        <v>No. 091, Employee</v>
      </c>
      <c r="E2067" t="str">
        <f>CONCATENATE(Table1[[#This Row],[Customer Last Name]],", ",Table1[[#This Row],[Customer First Name]])</f>
        <v>No. 11460, Client</v>
      </c>
      <c r="F20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7" t="str">
        <f>IF(Table1[[#This Row],[Transaction Type]]="Maintenance","Non-Sales","Sales")</f>
        <v>Sales</v>
      </c>
      <c r="H2067">
        <f>IF(Table1[[#This Row],[Quarter]]="q2",1,"")</f>
        <v>1</v>
      </c>
      <c r="I2067" t="str">
        <f>IF(Table1[[#This Row],[Quarter]]="q3",1,"")</f>
        <v/>
      </c>
      <c r="J2067">
        <f>IF(Table1[[#This Row],[Quarter]]="Q2",Table1[[#This Row],[Credit Amount]],"")</f>
        <v>-98.16</v>
      </c>
      <c r="K2067" t="str">
        <f>IF(Table1[[#This Row],[Quarter]]="Q3",Table1[[#This Row],[Credit Amount]],"")</f>
        <v/>
      </c>
      <c r="L2067">
        <f>IF(Table1[[#This Row],[Transaction Type]]="Upgrade",Table1[[#This Row],[Credit Amount]],IF(Table1[[#This Row],[Transaction Type]]="Activation",Table1[[#This Row],[Credit Amount]],""))</f>
        <v>-98.16</v>
      </c>
      <c r="M2067" t="str">
        <f>IF(Table1[[#This Row],[Transaction Type]]="Maintenance",Table1[[#This Row],[Credit Amount]],"")</f>
        <v/>
      </c>
      <c r="N2067">
        <v>10068</v>
      </c>
      <c r="O2067" t="s">
        <v>2489</v>
      </c>
      <c r="P2067" t="s">
        <v>2557</v>
      </c>
      <c r="Q2067" t="s">
        <v>289</v>
      </c>
      <c r="R2067">
        <v>10091</v>
      </c>
      <c r="S2067" t="s">
        <v>2489</v>
      </c>
      <c r="T2067" t="s">
        <v>2580</v>
      </c>
      <c r="U2067" t="s">
        <v>290</v>
      </c>
      <c r="V2067" t="s">
        <v>132</v>
      </c>
      <c r="W2067">
        <v>100002459</v>
      </c>
      <c r="X2067">
        <v>8005551460</v>
      </c>
      <c r="Y2067" t="s">
        <v>2595</v>
      </c>
      <c r="Z2067" t="s">
        <v>4055</v>
      </c>
      <c r="AA2067" s="13">
        <v>-98.16</v>
      </c>
      <c r="AB2067" s="14">
        <v>42531</v>
      </c>
      <c r="AC2067" t="s">
        <v>35</v>
      </c>
    </row>
    <row r="2068" spans="1:29" x14ac:dyDescent="0.25">
      <c r="A2068" t="str">
        <f>CONCATENATE("Q",ROUNDUP(MONTH(Table1[[#This Row],[Month]])/3,0))</f>
        <v>Q2</v>
      </c>
      <c r="B2068" s="14">
        <f>EOMONTH(Table1[[#This Row],[Credit Date]],-1)+1</f>
        <v>42522</v>
      </c>
      <c r="C2068" t="str">
        <f>CONCATENATE(Table1[[#This Row],[Issuer Last Name]],", ",Table1[[#This Row],[Issuer First Name]])</f>
        <v>No. 068, Employee</v>
      </c>
      <c r="D2068" t="str">
        <f>CONCATENATE(Table1[[#This Row],[Approver Last Name]],", ",Table1[[#This Row],[Approver First Name]])</f>
        <v>No. 091, Employee</v>
      </c>
      <c r="E2068" t="str">
        <f>CONCATENATE(Table1[[#This Row],[Customer Last Name]],", ",Table1[[#This Row],[Customer First Name]])</f>
        <v>No. 12800, Client</v>
      </c>
      <c r="F20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68" t="str">
        <f>IF(Table1[[#This Row],[Transaction Type]]="Maintenance","Non-Sales","Sales")</f>
        <v>Non-Sales</v>
      </c>
      <c r="H2068">
        <f>IF(Table1[[#This Row],[Quarter]]="q2",1,"")</f>
        <v>1</v>
      </c>
      <c r="I2068" t="str">
        <f>IF(Table1[[#This Row],[Quarter]]="q3",1,"")</f>
        <v/>
      </c>
      <c r="J2068">
        <f>IF(Table1[[#This Row],[Quarter]]="Q2",Table1[[#This Row],[Credit Amount]],"")</f>
        <v>-94.83</v>
      </c>
      <c r="K2068" t="str">
        <f>IF(Table1[[#This Row],[Quarter]]="Q3",Table1[[#This Row],[Credit Amount]],"")</f>
        <v/>
      </c>
      <c r="L2068" t="str">
        <f>IF(Table1[[#This Row],[Transaction Type]]="Upgrade",Table1[[#This Row],[Credit Amount]],IF(Table1[[#This Row],[Transaction Type]]="Activation",Table1[[#This Row],[Credit Amount]],""))</f>
        <v/>
      </c>
      <c r="M2068">
        <f>IF(Table1[[#This Row],[Transaction Type]]="Maintenance",Table1[[#This Row],[Credit Amount]],"")</f>
        <v>-94.83</v>
      </c>
      <c r="N2068">
        <v>10068</v>
      </c>
      <c r="O2068" t="s">
        <v>2489</v>
      </c>
      <c r="P2068" t="s">
        <v>2557</v>
      </c>
      <c r="Q2068" t="s">
        <v>289</v>
      </c>
      <c r="R2068">
        <v>10091</v>
      </c>
      <c r="S2068" t="s">
        <v>2489</v>
      </c>
      <c r="T2068" t="s">
        <v>2580</v>
      </c>
      <c r="U2068" t="s">
        <v>290</v>
      </c>
      <c r="V2068" t="s">
        <v>132</v>
      </c>
      <c r="W2068">
        <v>100003799</v>
      </c>
      <c r="X2068">
        <v>8005552800</v>
      </c>
      <c r="Y2068" t="s">
        <v>2595</v>
      </c>
      <c r="Z2068" t="s">
        <v>5392</v>
      </c>
      <c r="AA2068" s="13">
        <v>-94.83</v>
      </c>
      <c r="AB2068" s="14">
        <v>42536</v>
      </c>
      <c r="AC2068" t="s">
        <v>36</v>
      </c>
    </row>
    <row r="2069" spans="1:29" x14ac:dyDescent="0.25">
      <c r="A2069" t="str">
        <f>CONCATENATE("Q",ROUNDUP(MONTH(Table1[[#This Row],[Month]])/3,0))</f>
        <v>Q2</v>
      </c>
      <c r="B2069" s="14">
        <f>EOMONTH(Table1[[#This Row],[Credit Date]],-1)+1</f>
        <v>42522</v>
      </c>
      <c r="C2069" t="str">
        <f>CONCATENATE(Table1[[#This Row],[Issuer Last Name]],", ",Table1[[#This Row],[Issuer First Name]])</f>
        <v>No. 068, Employee</v>
      </c>
      <c r="D2069" t="str">
        <f>CONCATENATE(Table1[[#This Row],[Approver Last Name]],", ",Table1[[#This Row],[Approver First Name]])</f>
        <v>No. 091, Employee</v>
      </c>
      <c r="E2069" t="str">
        <f>CONCATENATE(Table1[[#This Row],[Customer Last Name]],", ",Table1[[#This Row],[Customer First Name]])</f>
        <v>No. 13847, Client</v>
      </c>
      <c r="F2069" t="str">
        <f>IF(Table1[[#This Row],[Credit Amount]]&gt;-19.99,"Less than 19.99",IF(Table1[[#This Row],[Credit Amount]]=-20,"20",IF(Table1[[#This Row],[Credit Amount]]&gt;-49.98,"20.01-49.98",IF(Table1[[#This Row],[Credit Amount]]=-49.99,"49.99",IF(Table1[[#This Row],[Credit Amount]]=-50,"50",IF(Table1[[#This Row],[Credit Amount]]&lt;-50.01,"Greater than 50"))))))</f>
        <v>20.01-49.98</v>
      </c>
      <c r="G2069" t="str">
        <f>IF(Table1[[#This Row],[Transaction Type]]="Maintenance","Non-Sales","Sales")</f>
        <v>Non-Sales</v>
      </c>
      <c r="H2069">
        <f>IF(Table1[[#This Row],[Quarter]]="q2",1,"")</f>
        <v>1</v>
      </c>
      <c r="I2069" t="str">
        <f>IF(Table1[[#This Row],[Quarter]]="q3",1,"")</f>
        <v/>
      </c>
      <c r="J2069">
        <f>IF(Table1[[#This Row],[Quarter]]="Q2",Table1[[#This Row],[Credit Amount]],"")</f>
        <v>-47.05</v>
      </c>
      <c r="K2069" t="str">
        <f>IF(Table1[[#This Row],[Quarter]]="Q3",Table1[[#This Row],[Credit Amount]],"")</f>
        <v/>
      </c>
      <c r="L2069" t="str">
        <f>IF(Table1[[#This Row],[Transaction Type]]="Upgrade",Table1[[#This Row],[Credit Amount]],IF(Table1[[#This Row],[Transaction Type]]="Activation",Table1[[#This Row],[Credit Amount]],""))</f>
        <v/>
      </c>
      <c r="M2069">
        <f>IF(Table1[[#This Row],[Transaction Type]]="Maintenance",Table1[[#This Row],[Credit Amount]],"")</f>
        <v>-47.05</v>
      </c>
      <c r="N2069">
        <v>10068</v>
      </c>
      <c r="O2069" t="s">
        <v>2489</v>
      </c>
      <c r="P2069" t="s">
        <v>2557</v>
      </c>
      <c r="Q2069" t="s">
        <v>289</v>
      </c>
      <c r="R2069">
        <v>10091</v>
      </c>
      <c r="S2069" t="s">
        <v>2489</v>
      </c>
      <c r="T2069" t="s">
        <v>2580</v>
      </c>
      <c r="U2069" t="s">
        <v>290</v>
      </c>
      <c r="V2069" t="s">
        <v>132</v>
      </c>
      <c r="W2069">
        <v>100004846</v>
      </c>
      <c r="X2069">
        <v>8005553847</v>
      </c>
      <c r="Y2069" t="s">
        <v>2595</v>
      </c>
      <c r="Z2069" t="s">
        <v>6435</v>
      </c>
      <c r="AA2069" s="13">
        <v>-47.05</v>
      </c>
      <c r="AB2069" s="14">
        <v>42536</v>
      </c>
      <c r="AC2069" t="s">
        <v>36</v>
      </c>
    </row>
    <row r="2070" spans="1:29" x14ac:dyDescent="0.25">
      <c r="A2070" t="str">
        <f>CONCATENATE("Q",ROUNDUP(MONTH(Table1[[#This Row],[Month]])/3,0))</f>
        <v>Q2</v>
      </c>
      <c r="B2070" s="14">
        <f>EOMONTH(Table1[[#This Row],[Credit Date]],-1)+1</f>
        <v>42522</v>
      </c>
      <c r="C2070" t="str">
        <f>CONCATENATE(Table1[[#This Row],[Issuer Last Name]],", ",Table1[[#This Row],[Issuer First Name]])</f>
        <v>No. 068, Employee</v>
      </c>
      <c r="D2070" t="str">
        <f>CONCATENATE(Table1[[#This Row],[Approver Last Name]],", ",Table1[[#This Row],[Approver First Name]])</f>
        <v>No. 091, Employee</v>
      </c>
      <c r="E2070" t="str">
        <f>CONCATENATE(Table1[[#This Row],[Customer Last Name]],", ",Table1[[#This Row],[Customer First Name]])</f>
        <v>No. 12188, Client</v>
      </c>
      <c r="F2070" t="str">
        <f>IF(Table1[[#This Row],[Credit Amount]]&gt;-19.99,"Less than 19.99",IF(Table1[[#This Row],[Credit Amount]]=-20,"20",IF(Table1[[#This Row],[Credit Amount]]&gt;-49.98,"20.01-49.98",IF(Table1[[#This Row],[Credit Amount]]=-49.99,"49.99",IF(Table1[[#This Row],[Credit Amount]]=-50,"50",IF(Table1[[#This Row],[Credit Amount]]&lt;-50.01,"Greater than 50"))))))</f>
        <v>20.01-49.98</v>
      </c>
      <c r="G2070" t="str">
        <f>IF(Table1[[#This Row],[Transaction Type]]="Maintenance","Non-Sales","Sales")</f>
        <v>Sales</v>
      </c>
      <c r="H2070">
        <f>IF(Table1[[#This Row],[Quarter]]="q2",1,"")</f>
        <v>1</v>
      </c>
      <c r="I2070" t="str">
        <f>IF(Table1[[#This Row],[Quarter]]="q3",1,"")</f>
        <v/>
      </c>
      <c r="J2070">
        <f>IF(Table1[[#This Row],[Quarter]]="Q2",Table1[[#This Row],[Credit Amount]],"")</f>
        <v>-41.21</v>
      </c>
      <c r="K2070" t="str">
        <f>IF(Table1[[#This Row],[Quarter]]="Q3",Table1[[#This Row],[Credit Amount]],"")</f>
        <v/>
      </c>
      <c r="L2070">
        <f>IF(Table1[[#This Row],[Transaction Type]]="Upgrade",Table1[[#This Row],[Credit Amount]],IF(Table1[[#This Row],[Transaction Type]]="Activation",Table1[[#This Row],[Credit Amount]],""))</f>
        <v>-41.21</v>
      </c>
      <c r="M2070" t="str">
        <f>IF(Table1[[#This Row],[Transaction Type]]="Maintenance",Table1[[#This Row],[Credit Amount]],"")</f>
        <v/>
      </c>
      <c r="N2070">
        <v>10068</v>
      </c>
      <c r="O2070" t="s">
        <v>2489</v>
      </c>
      <c r="P2070" t="s">
        <v>2557</v>
      </c>
      <c r="Q2070" t="s">
        <v>289</v>
      </c>
      <c r="R2070">
        <v>10091</v>
      </c>
      <c r="S2070" t="s">
        <v>2489</v>
      </c>
      <c r="T2070" t="s">
        <v>2580</v>
      </c>
      <c r="U2070" t="s">
        <v>290</v>
      </c>
      <c r="V2070" t="s">
        <v>132</v>
      </c>
      <c r="W2070">
        <v>100003187</v>
      </c>
      <c r="X2070">
        <v>8005552188</v>
      </c>
      <c r="Y2070" t="s">
        <v>2595</v>
      </c>
      <c r="Z2070" t="s">
        <v>4783</v>
      </c>
      <c r="AA2070" s="13">
        <v>-41.21</v>
      </c>
      <c r="AB2070" s="14">
        <v>42536</v>
      </c>
      <c r="AC2070" t="s">
        <v>37</v>
      </c>
    </row>
    <row r="2071" spans="1:29" x14ac:dyDescent="0.25">
      <c r="A2071" t="str">
        <f>CONCATENATE("Q",ROUNDUP(MONTH(Table1[[#This Row],[Month]])/3,0))</f>
        <v>Q3</v>
      </c>
      <c r="B2071" s="14">
        <f>EOMONTH(Table1[[#This Row],[Credit Date]],-1)+1</f>
        <v>42552</v>
      </c>
      <c r="C2071" t="str">
        <f>CONCATENATE(Table1[[#This Row],[Issuer Last Name]],", ",Table1[[#This Row],[Issuer First Name]])</f>
        <v>No. 068, Employee</v>
      </c>
      <c r="D2071" t="str">
        <f>CONCATENATE(Table1[[#This Row],[Approver Last Name]],", ",Table1[[#This Row],[Approver First Name]])</f>
        <v>No. 091, Employee</v>
      </c>
      <c r="E2071" t="str">
        <f>CONCATENATE(Table1[[#This Row],[Customer Last Name]],", ",Table1[[#This Row],[Customer First Name]])</f>
        <v>No. 12580, Client</v>
      </c>
      <c r="F20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71" t="str">
        <f>IF(Table1[[#This Row],[Transaction Type]]="Maintenance","Non-Sales","Sales")</f>
        <v>Non-Sales</v>
      </c>
      <c r="H2071" t="str">
        <f>IF(Table1[[#This Row],[Quarter]]="q2",1,"")</f>
        <v/>
      </c>
      <c r="I2071">
        <f>IF(Table1[[#This Row],[Quarter]]="q3",1,"")</f>
        <v>1</v>
      </c>
      <c r="J2071" t="str">
        <f>IF(Table1[[#This Row],[Quarter]]="Q2",Table1[[#This Row],[Credit Amount]],"")</f>
        <v/>
      </c>
      <c r="K2071">
        <f>IF(Table1[[#This Row],[Quarter]]="Q3",Table1[[#This Row],[Credit Amount]],"")</f>
        <v>-92.11</v>
      </c>
      <c r="L2071" t="str">
        <f>IF(Table1[[#This Row],[Transaction Type]]="Upgrade",Table1[[#This Row],[Credit Amount]],IF(Table1[[#This Row],[Transaction Type]]="Activation",Table1[[#This Row],[Credit Amount]],""))</f>
        <v/>
      </c>
      <c r="M2071">
        <f>IF(Table1[[#This Row],[Transaction Type]]="Maintenance",Table1[[#This Row],[Credit Amount]],"")</f>
        <v>-92.11</v>
      </c>
      <c r="N2071">
        <v>10068</v>
      </c>
      <c r="O2071" t="s">
        <v>2489</v>
      </c>
      <c r="P2071" t="s">
        <v>2557</v>
      </c>
      <c r="Q2071" t="s">
        <v>289</v>
      </c>
      <c r="R2071">
        <v>10091</v>
      </c>
      <c r="S2071" t="s">
        <v>2489</v>
      </c>
      <c r="T2071" t="s">
        <v>2580</v>
      </c>
      <c r="U2071" t="s">
        <v>290</v>
      </c>
      <c r="V2071" t="s">
        <v>132</v>
      </c>
      <c r="W2071">
        <v>100003579</v>
      </c>
      <c r="X2071">
        <v>8005552580</v>
      </c>
      <c r="Y2071" t="s">
        <v>2595</v>
      </c>
      <c r="Z2071" t="s">
        <v>5175</v>
      </c>
      <c r="AA2071" s="13">
        <v>-92.11</v>
      </c>
      <c r="AB2071" s="14">
        <v>42552</v>
      </c>
      <c r="AC2071" t="s">
        <v>36</v>
      </c>
    </row>
    <row r="2072" spans="1:29" x14ac:dyDescent="0.25">
      <c r="A2072" t="str">
        <f>CONCATENATE("Q",ROUNDUP(MONTH(Table1[[#This Row],[Month]])/3,0))</f>
        <v>Q3</v>
      </c>
      <c r="B2072" s="14">
        <f>EOMONTH(Table1[[#This Row],[Credit Date]],-1)+1</f>
        <v>42552</v>
      </c>
      <c r="C2072" t="str">
        <f>CONCATENATE(Table1[[#This Row],[Issuer Last Name]],", ",Table1[[#This Row],[Issuer First Name]])</f>
        <v>No. 068, Employee</v>
      </c>
      <c r="D2072" t="str">
        <f>CONCATENATE(Table1[[#This Row],[Approver Last Name]],", ",Table1[[#This Row],[Approver First Name]])</f>
        <v>No. 091, Employee</v>
      </c>
      <c r="E2072" t="str">
        <f>CONCATENATE(Table1[[#This Row],[Customer Last Name]],", ",Table1[[#This Row],[Customer First Name]])</f>
        <v>No. 13306, Client</v>
      </c>
      <c r="F20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72" t="str">
        <f>IF(Table1[[#This Row],[Transaction Type]]="Maintenance","Non-Sales","Sales")</f>
        <v>Sales</v>
      </c>
      <c r="H2072" t="str">
        <f>IF(Table1[[#This Row],[Quarter]]="q2",1,"")</f>
        <v/>
      </c>
      <c r="I2072">
        <f>IF(Table1[[#This Row],[Quarter]]="q3",1,"")</f>
        <v>1</v>
      </c>
      <c r="J2072" t="str">
        <f>IF(Table1[[#This Row],[Quarter]]="Q2",Table1[[#This Row],[Credit Amount]],"")</f>
        <v/>
      </c>
      <c r="K2072">
        <f>IF(Table1[[#This Row],[Quarter]]="Q3",Table1[[#This Row],[Credit Amount]],"")</f>
        <v>-60.22</v>
      </c>
      <c r="L2072">
        <f>IF(Table1[[#This Row],[Transaction Type]]="Upgrade",Table1[[#This Row],[Credit Amount]],IF(Table1[[#This Row],[Transaction Type]]="Activation",Table1[[#This Row],[Credit Amount]],""))</f>
        <v>-60.22</v>
      </c>
      <c r="M2072" t="str">
        <f>IF(Table1[[#This Row],[Transaction Type]]="Maintenance",Table1[[#This Row],[Credit Amount]],"")</f>
        <v/>
      </c>
      <c r="N2072">
        <v>10068</v>
      </c>
      <c r="O2072" t="s">
        <v>2489</v>
      </c>
      <c r="P2072" t="s">
        <v>2557</v>
      </c>
      <c r="Q2072" t="s">
        <v>289</v>
      </c>
      <c r="R2072">
        <v>10091</v>
      </c>
      <c r="S2072" t="s">
        <v>2489</v>
      </c>
      <c r="T2072" t="s">
        <v>2580</v>
      </c>
      <c r="U2072" t="s">
        <v>290</v>
      </c>
      <c r="V2072" t="s">
        <v>132</v>
      </c>
      <c r="W2072">
        <v>100004305</v>
      </c>
      <c r="X2072">
        <v>8005553306</v>
      </c>
      <c r="Y2072" t="s">
        <v>2595</v>
      </c>
      <c r="Z2072" t="s">
        <v>5894</v>
      </c>
      <c r="AA2072" s="13">
        <v>-60.22</v>
      </c>
      <c r="AB2072" s="14">
        <v>42554</v>
      </c>
      <c r="AC2072" t="s">
        <v>37</v>
      </c>
    </row>
    <row r="2073" spans="1:29" x14ac:dyDescent="0.25">
      <c r="A2073" t="str">
        <f>CONCATENATE("Q",ROUNDUP(MONTH(Table1[[#This Row],[Month]])/3,0))</f>
        <v>Q3</v>
      </c>
      <c r="B2073" s="14">
        <f>EOMONTH(Table1[[#This Row],[Credit Date]],-1)+1</f>
        <v>42552</v>
      </c>
      <c r="C2073" t="str">
        <f>CONCATENATE(Table1[[#This Row],[Issuer Last Name]],", ",Table1[[#This Row],[Issuer First Name]])</f>
        <v>No. 068, Employee</v>
      </c>
      <c r="D2073" t="str">
        <f>CONCATENATE(Table1[[#This Row],[Approver Last Name]],", ",Table1[[#This Row],[Approver First Name]])</f>
        <v>No. 091, Employee</v>
      </c>
      <c r="E2073" t="str">
        <f>CONCATENATE(Table1[[#This Row],[Customer Last Name]],", ",Table1[[#This Row],[Customer First Name]])</f>
        <v>No. 12499, Client</v>
      </c>
      <c r="F20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73" t="str">
        <f>IF(Table1[[#This Row],[Transaction Type]]="Maintenance","Non-Sales","Sales")</f>
        <v>Sales</v>
      </c>
      <c r="H2073" t="str">
        <f>IF(Table1[[#This Row],[Quarter]]="q2",1,"")</f>
        <v/>
      </c>
      <c r="I2073">
        <f>IF(Table1[[#This Row],[Quarter]]="q3",1,"")</f>
        <v>1</v>
      </c>
      <c r="J2073" t="str">
        <f>IF(Table1[[#This Row],[Quarter]]="Q2",Table1[[#This Row],[Credit Amount]],"")</f>
        <v/>
      </c>
      <c r="K2073">
        <f>IF(Table1[[#This Row],[Quarter]]="Q3",Table1[[#This Row],[Credit Amount]],"")</f>
        <v>-66.83</v>
      </c>
      <c r="L2073">
        <f>IF(Table1[[#This Row],[Transaction Type]]="Upgrade",Table1[[#This Row],[Credit Amount]],IF(Table1[[#This Row],[Transaction Type]]="Activation",Table1[[#This Row],[Credit Amount]],""))</f>
        <v>-66.83</v>
      </c>
      <c r="M2073" t="str">
        <f>IF(Table1[[#This Row],[Transaction Type]]="Maintenance",Table1[[#This Row],[Credit Amount]],"")</f>
        <v/>
      </c>
      <c r="N2073">
        <v>10068</v>
      </c>
      <c r="O2073" t="s">
        <v>2489</v>
      </c>
      <c r="P2073" t="s">
        <v>2557</v>
      </c>
      <c r="Q2073" t="s">
        <v>289</v>
      </c>
      <c r="R2073">
        <v>10091</v>
      </c>
      <c r="S2073" t="s">
        <v>2489</v>
      </c>
      <c r="T2073" t="s">
        <v>2580</v>
      </c>
      <c r="U2073" t="s">
        <v>290</v>
      </c>
      <c r="V2073" t="s">
        <v>132</v>
      </c>
      <c r="W2073">
        <v>100003498</v>
      </c>
      <c r="X2073">
        <v>8005552499</v>
      </c>
      <c r="Y2073" t="s">
        <v>2595</v>
      </c>
      <c r="Z2073" t="s">
        <v>5094</v>
      </c>
      <c r="AA2073" s="13">
        <v>-66.83</v>
      </c>
      <c r="AB2073" s="14">
        <v>42557</v>
      </c>
      <c r="AC2073" t="s">
        <v>35</v>
      </c>
    </row>
    <row r="2074" spans="1:29" x14ac:dyDescent="0.25">
      <c r="A2074" t="str">
        <f>CONCATENATE("Q",ROUNDUP(MONTH(Table1[[#This Row],[Month]])/3,0))</f>
        <v>Q3</v>
      </c>
      <c r="B2074" s="14">
        <f>EOMONTH(Table1[[#This Row],[Credit Date]],-1)+1</f>
        <v>42552</v>
      </c>
      <c r="C2074" t="str">
        <f>CONCATENATE(Table1[[#This Row],[Issuer Last Name]],", ",Table1[[#This Row],[Issuer First Name]])</f>
        <v>No. 068, Employee</v>
      </c>
      <c r="D2074" t="str">
        <f>CONCATENATE(Table1[[#This Row],[Approver Last Name]],", ",Table1[[#This Row],[Approver First Name]])</f>
        <v>No. 091, Employee</v>
      </c>
      <c r="E2074" t="str">
        <f>CONCATENATE(Table1[[#This Row],[Customer Last Name]],", ",Table1[[#This Row],[Customer First Name]])</f>
        <v>No. 10742, Client</v>
      </c>
      <c r="F20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74" t="str">
        <f>IF(Table1[[#This Row],[Transaction Type]]="Maintenance","Non-Sales","Sales")</f>
        <v>Non-Sales</v>
      </c>
      <c r="H2074" t="str">
        <f>IF(Table1[[#This Row],[Quarter]]="q2",1,"")</f>
        <v/>
      </c>
      <c r="I2074">
        <f>IF(Table1[[#This Row],[Quarter]]="q3",1,"")</f>
        <v>1</v>
      </c>
      <c r="J2074" t="str">
        <f>IF(Table1[[#This Row],[Quarter]]="Q2",Table1[[#This Row],[Credit Amount]],"")</f>
        <v/>
      </c>
      <c r="K2074">
        <f>IF(Table1[[#This Row],[Quarter]]="Q3",Table1[[#This Row],[Credit Amount]],"")</f>
        <v>-74.86</v>
      </c>
      <c r="L2074" t="str">
        <f>IF(Table1[[#This Row],[Transaction Type]]="Upgrade",Table1[[#This Row],[Credit Amount]],IF(Table1[[#This Row],[Transaction Type]]="Activation",Table1[[#This Row],[Credit Amount]],""))</f>
        <v/>
      </c>
      <c r="M2074">
        <f>IF(Table1[[#This Row],[Transaction Type]]="Maintenance",Table1[[#This Row],[Credit Amount]],"")</f>
        <v>-74.86</v>
      </c>
      <c r="N2074">
        <v>10068</v>
      </c>
      <c r="O2074" t="s">
        <v>2489</v>
      </c>
      <c r="P2074" t="s">
        <v>2557</v>
      </c>
      <c r="Q2074" t="s">
        <v>289</v>
      </c>
      <c r="R2074">
        <v>10091</v>
      </c>
      <c r="S2074" t="s">
        <v>2489</v>
      </c>
      <c r="T2074" t="s">
        <v>2580</v>
      </c>
      <c r="U2074" t="s">
        <v>290</v>
      </c>
      <c r="V2074" t="s">
        <v>132</v>
      </c>
      <c r="W2074">
        <v>100001741</v>
      </c>
      <c r="X2074">
        <v>8005550742</v>
      </c>
      <c r="Y2074" t="s">
        <v>2595</v>
      </c>
      <c r="Z2074" t="s">
        <v>3337</v>
      </c>
      <c r="AA2074" s="13">
        <v>-74.86</v>
      </c>
      <c r="AB2074" s="14">
        <v>42558</v>
      </c>
      <c r="AC2074" t="s">
        <v>36</v>
      </c>
    </row>
    <row r="2075" spans="1:29" x14ac:dyDescent="0.25">
      <c r="A2075" t="str">
        <f>CONCATENATE("Q",ROUNDUP(MONTH(Table1[[#This Row],[Month]])/3,0))</f>
        <v>Q3</v>
      </c>
      <c r="B2075" s="14">
        <f>EOMONTH(Table1[[#This Row],[Credit Date]],-1)+1</f>
        <v>42552</v>
      </c>
      <c r="C2075" t="str">
        <f>CONCATENATE(Table1[[#This Row],[Issuer Last Name]],", ",Table1[[#This Row],[Issuer First Name]])</f>
        <v>No. 068, Employee</v>
      </c>
      <c r="D2075" t="str">
        <f>CONCATENATE(Table1[[#This Row],[Approver Last Name]],", ",Table1[[#This Row],[Approver First Name]])</f>
        <v>No. 068, Employee</v>
      </c>
      <c r="E2075" t="str">
        <f>CONCATENATE(Table1[[#This Row],[Customer Last Name]],", ",Table1[[#This Row],[Customer First Name]])</f>
        <v>No. 13671, Client</v>
      </c>
      <c r="F2075" t="str">
        <f>IF(Table1[[#This Row],[Credit Amount]]&gt;-19.99,"Less than 19.99",IF(Table1[[#This Row],[Credit Amount]]=-20,"20",IF(Table1[[#This Row],[Credit Amount]]&gt;-49.98,"20.01-49.98",IF(Table1[[#This Row],[Credit Amount]]=-49.99,"49.99",IF(Table1[[#This Row],[Credit Amount]]=-50,"50",IF(Table1[[#This Row],[Credit Amount]]&lt;-50.01,"Greater than 50"))))))</f>
        <v>20.01-49.98</v>
      </c>
      <c r="G2075" t="str">
        <f>IF(Table1[[#This Row],[Transaction Type]]="Maintenance","Non-Sales","Sales")</f>
        <v>Non-Sales</v>
      </c>
      <c r="H2075" t="str">
        <f>IF(Table1[[#This Row],[Quarter]]="q2",1,"")</f>
        <v/>
      </c>
      <c r="I2075">
        <f>IF(Table1[[#This Row],[Quarter]]="q3",1,"")</f>
        <v>1</v>
      </c>
      <c r="J2075" t="str">
        <f>IF(Table1[[#This Row],[Quarter]]="Q2",Table1[[#This Row],[Credit Amount]],"")</f>
        <v/>
      </c>
      <c r="K2075">
        <f>IF(Table1[[#This Row],[Quarter]]="Q3",Table1[[#This Row],[Credit Amount]],"")</f>
        <v>-45.64</v>
      </c>
      <c r="L2075" t="str">
        <f>IF(Table1[[#This Row],[Transaction Type]]="Upgrade",Table1[[#This Row],[Credit Amount]],IF(Table1[[#This Row],[Transaction Type]]="Activation",Table1[[#This Row],[Credit Amount]],""))</f>
        <v/>
      </c>
      <c r="M2075">
        <f>IF(Table1[[#This Row],[Transaction Type]]="Maintenance",Table1[[#This Row],[Credit Amount]],"")</f>
        <v>-45.64</v>
      </c>
      <c r="N2075">
        <v>10068</v>
      </c>
      <c r="O2075" t="s">
        <v>2489</v>
      </c>
      <c r="P2075" t="s">
        <v>2557</v>
      </c>
      <c r="Q2075" t="s">
        <v>289</v>
      </c>
      <c r="R2075">
        <v>10068</v>
      </c>
      <c r="S2075" t="s">
        <v>2489</v>
      </c>
      <c r="T2075" t="s">
        <v>2557</v>
      </c>
      <c r="U2075" t="s">
        <v>289</v>
      </c>
      <c r="V2075" t="s">
        <v>132</v>
      </c>
      <c r="W2075">
        <v>100004670</v>
      </c>
      <c r="X2075">
        <v>8005553671</v>
      </c>
      <c r="Y2075" t="s">
        <v>2595</v>
      </c>
      <c r="Z2075" t="s">
        <v>6259</v>
      </c>
      <c r="AA2075" s="13">
        <v>-45.64</v>
      </c>
      <c r="AB2075" s="14">
        <v>42558</v>
      </c>
      <c r="AC2075" t="s">
        <v>36</v>
      </c>
    </row>
    <row r="2076" spans="1:29" x14ac:dyDescent="0.25">
      <c r="A2076" t="str">
        <f>CONCATENATE("Q",ROUNDUP(MONTH(Table1[[#This Row],[Month]])/3,0))</f>
        <v>Q3</v>
      </c>
      <c r="B2076" s="14">
        <f>EOMONTH(Table1[[#This Row],[Credit Date]],-1)+1</f>
        <v>42552</v>
      </c>
      <c r="C2076" t="str">
        <f>CONCATENATE(Table1[[#This Row],[Issuer Last Name]],", ",Table1[[#This Row],[Issuer First Name]])</f>
        <v>No. 068, Employee</v>
      </c>
      <c r="D2076" t="str">
        <f>CONCATENATE(Table1[[#This Row],[Approver Last Name]],", ",Table1[[#This Row],[Approver First Name]])</f>
        <v>No. 068, Employee</v>
      </c>
      <c r="E2076" t="str">
        <f>CONCATENATE(Table1[[#This Row],[Customer Last Name]],", ",Table1[[#This Row],[Customer First Name]])</f>
        <v>No. 12806, Client</v>
      </c>
      <c r="F2076" t="str">
        <f>IF(Table1[[#This Row],[Credit Amount]]&gt;-19.99,"Less than 19.99",IF(Table1[[#This Row],[Credit Amount]]=-20,"20",IF(Table1[[#This Row],[Credit Amount]]&gt;-49.98,"20.01-49.98",IF(Table1[[#This Row],[Credit Amount]]=-49.99,"49.99",IF(Table1[[#This Row],[Credit Amount]]=-50,"50",IF(Table1[[#This Row],[Credit Amount]]&lt;-50.01,"Greater than 50"))))))</f>
        <v>20.01-49.98</v>
      </c>
      <c r="G2076" t="str">
        <f>IF(Table1[[#This Row],[Transaction Type]]="Maintenance","Non-Sales","Sales")</f>
        <v>Sales</v>
      </c>
      <c r="H2076" t="str">
        <f>IF(Table1[[#This Row],[Quarter]]="q2",1,"")</f>
        <v/>
      </c>
      <c r="I2076">
        <f>IF(Table1[[#This Row],[Quarter]]="q3",1,"")</f>
        <v>1</v>
      </c>
      <c r="J2076" t="str">
        <f>IF(Table1[[#This Row],[Quarter]]="Q2",Table1[[#This Row],[Credit Amount]],"")</f>
        <v/>
      </c>
      <c r="K2076">
        <f>IF(Table1[[#This Row],[Quarter]]="Q3",Table1[[#This Row],[Credit Amount]],"")</f>
        <v>-44.41</v>
      </c>
      <c r="L2076">
        <f>IF(Table1[[#This Row],[Transaction Type]]="Upgrade",Table1[[#This Row],[Credit Amount]],IF(Table1[[#This Row],[Transaction Type]]="Activation",Table1[[#This Row],[Credit Amount]],""))</f>
        <v>-44.41</v>
      </c>
      <c r="M2076" t="str">
        <f>IF(Table1[[#This Row],[Transaction Type]]="Maintenance",Table1[[#This Row],[Credit Amount]],"")</f>
        <v/>
      </c>
      <c r="N2076">
        <v>10068</v>
      </c>
      <c r="O2076" t="s">
        <v>2489</v>
      </c>
      <c r="P2076" t="s">
        <v>2557</v>
      </c>
      <c r="Q2076" t="s">
        <v>289</v>
      </c>
      <c r="R2076">
        <v>10068</v>
      </c>
      <c r="S2076" t="s">
        <v>2489</v>
      </c>
      <c r="T2076" t="s">
        <v>2557</v>
      </c>
      <c r="U2076" t="s">
        <v>289</v>
      </c>
      <c r="V2076" t="s">
        <v>132</v>
      </c>
      <c r="W2076">
        <v>100003805</v>
      </c>
      <c r="X2076">
        <v>8005552806</v>
      </c>
      <c r="Y2076" t="s">
        <v>2595</v>
      </c>
      <c r="Z2076" t="s">
        <v>5398</v>
      </c>
      <c r="AA2076" s="13">
        <v>-44.41</v>
      </c>
      <c r="AB2076" s="14">
        <v>42562</v>
      </c>
      <c r="AC2076" t="s">
        <v>37</v>
      </c>
    </row>
    <row r="2077" spans="1:29" x14ac:dyDescent="0.25">
      <c r="A2077" t="str">
        <f>CONCATENATE("Q",ROUNDUP(MONTH(Table1[[#This Row],[Month]])/3,0))</f>
        <v>Q3</v>
      </c>
      <c r="B2077" s="14">
        <f>EOMONTH(Table1[[#This Row],[Credit Date]],-1)+1</f>
        <v>42552</v>
      </c>
      <c r="C2077" t="str">
        <f>CONCATENATE(Table1[[#This Row],[Issuer Last Name]],", ",Table1[[#This Row],[Issuer First Name]])</f>
        <v>No. 068, Employee</v>
      </c>
      <c r="D2077" t="str">
        <f>CONCATENATE(Table1[[#This Row],[Approver Last Name]],", ",Table1[[#This Row],[Approver First Name]])</f>
        <v>No. 091, Employee</v>
      </c>
      <c r="E2077" t="str">
        <f>CONCATENATE(Table1[[#This Row],[Customer Last Name]],", ",Table1[[#This Row],[Customer First Name]])</f>
        <v>No. 10402, Client</v>
      </c>
      <c r="F20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77" t="str">
        <f>IF(Table1[[#This Row],[Transaction Type]]="Maintenance","Non-Sales","Sales")</f>
        <v>Non-Sales</v>
      </c>
      <c r="H2077" t="str">
        <f>IF(Table1[[#This Row],[Quarter]]="q2",1,"")</f>
        <v/>
      </c>
      <c r="I2077">
        <f>IF(Table1[[#This Row],[Quarter]]="q3",1,"")</f>
        <v>1</v>
      </c>
      <c r="J2077" t="str">
        <f>IF(Table1[[#This Row],[Quarter]]="Q2",Table1[[#This Row],[Credit Amount]],"")</f>
        <v/>
      </c>
      <c r="K2077">
        <f>IF(Table1[[#This Row],[Quarter]]="Q3",Table1[[#This Row],[Credit Amount]],"")</f>
        <v>-89.22</v>
      </c>
      <c r="L2077" t="str">
        <f>IF(Table1[[#This Row],[Transaction Type]]="Upgrade",Table1[[#This Row],[Credit Amount]],IF(Table1[[#This Row],[Transaction Type]]="Activation",Table1[[#This Row],[Credit Amount]],""))</f>
        <v/>
      </c>
      <c r="M2077">
        <f>IF(Table1[[#This Row],[Transaction Type]]="Maintenance",Table1[[#This Row],[Credit Amount]],"")</f>
        <v>-89.22</v>
      </c>
      <c r="N2077">
        <v>10068</v>
      </c>
      <c r="O2077" t="s">
        <v>2489</v>
      </c>
      <c r="P2077" t="s">
        <v>2557</v>
      </c>
      <c r="Q2077" t="s">
        <v>289</v>
      </c>
      <c r="R2077">
        <v>10091</v>
      </c>
      <c r="S2077" t="s">
        <v>2489</v>
      </c>
      <c r="T2077" t="s">
        <v>2580</v>
      </c>
      <c r="U2077" t="s">
        <v>290</v>
      </c>
      <c r="V2077" t="s">
        <v>132</v>
      </c>
      <c r="W2077">
        <v>100001401</v>
      </c>
      <c r="X2077">
        <v>8005550402</v>
      </c>
      <c r="Y2077" t="s">
        <v>2595</v>
      </c>
      <c r="Z2077" t="s">
        <v>2997</v>
      </c>
      <c r="AA2077" s="13">
        <v>-89.22</v>
      </c>
      <c r="AB2077" s="14">
        <v>42564</v>
      </c>
      <c r="AC2077" t="s">
        <v>36</v>
      </c>
    </row>
    <row r="2078" spans="1:29" x14ac:dyDescent="0.25">
      <c r="A2078" t="str">
        <f>CONCATENATE("Q",ROUNDUP(MONTH(Table1[[#This Row],[Month]])/3,0))</f>
        <v>Q3</v>
      </c>
      <c r="B2078" s="14">
        <f>EOMONTH(Table1[[#This Row],[Credit Date]],-1)+1</f>
        <v>42552</v>
      </c>
      <c r="C2078" t="str">
        <f>CONCATENATE(Table1[[#This Row],[Issuer Last Name]],", ",Table1[[#This Row],[Issuer First Name]])</f>
        <v>No. 068, Employee</v>
      </c>
      <c r="D2078" t="str">
        <f>CONCATENATE(Table1[[#This Row],[Approver Last Name]],", ",Table1[[#This Row],[Approver First Name]])</f>
        <v>No. 091, Employee</v>
      </c>
      <c r="E2078" t="str">
        <f>CONCATENATE(Table1[[#This Row],[Customer Last Name]],", ",Table1[[#This Row],[Customer First Name]])</f>
        <v>No. 11484, Client</v>
      </c>
      <c r="F20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78" t="str">
        <f>IF(Table1[[#This Row],[Transaction Type]]="Maintenance","Non-Sales","Sales")</f>
        <v>Sales</v>
      </c>
      <c r="H2078" t="str">
        <f>IF(Table1[[#This Row],[Quarter]]="q2",1,"")</f>
        <v/>
      </c>
      <c r="I2078">
        <f>IF(Table1[[#This Row],[Quarter]]="q3",1,"")</f>
        <v>1</v>
      </c>
      <c r="J2078" t="str">
        <f>IF(Table1[[#This Row],[Quarter]]="Q2",Table1[[#This Row],[Credit Amount]],"")</f>
        <v/>
      </c>
      <c r="K2078">
        <f>IF(Table1[[#This Row],[Quarter]]="Q3",Table1[[#This Row],[Credit Amount]],"")</f>
        <v>-58.23</v>
      </c>
      <c r="L2078">
        <f>IF(Table1[[#This Row],[Transaction Type]]="Upgrade",Table1[[#This Row],[Credit Amount]],IF(Table1[[#This Row],[Transaction Type]]="Activation",Table1[[#This Row],[Credit Amount]],""))</f>
        <v>-58.23</v>
      </c>
      <c r="M2078" t="str">
        <f>IF(Table1[[#This Row],[Transaction Type]]="Maintenance",Table1[[#This Row],[Credit Amount]],"")</f>
        <v/>
      </c>
      <c r="N2078">
        <v>10068</v>
      </c>
      <c r="O2078" t="s">
        <v>2489</v>
      </c>
      <c r="P2078" t="s">
        <v>2557</v>
      </c>
      <c r="Q2078" t="s">
        <v>289</v>
      </c>
      <c r="R2078">
        <v>10091</v>
      </c>
      <c r="S2078" t="s">
        <v>2489</v>
      </c>
      <c r="T2078" t="s">
        <v>2580</v>
      </c>
      <c r="U2078" t="s">
        <v>290</v>
      </c>
      <c r="V2078" t="s">
        <v>132</v>
      </c>
      <c r="W2078">
        <v>100002483</v>
      </c>
      <c r="X2078">
        <v>8005551484</v>
      </c>
      <c r="Y2078" t="s">
        <v>2595</v>
      </c>
      <c r="Z2078" t="s">
        <v>4079</v>
      </c>
      <c r="AA2078" s="13">
        <v>-58.23</v>
      </c>
      <c r="AB2078" s="14">
        <v>42565</v>
      </c>
      <c r="AC2078" t="s">
        <v>37</v>
      </c>
    </row>
    <row r="2079" spans="1:29" x14ac:dyDescent="0.25">
      <c r="A2079" t="str">
        <f>CONCATENATE("Q",ROUNDUP(MONTH(Table1[[#This Row],[Month]])/3,0))</f>
        <v>Q3</v>
      </c>
      <c r="B2079" s="14">
        <f>EOMONTH(Table1[[#This Row],[Credit Date]],-1)+1</f>
        <v>42552</v>
      </c>
      <c r="C2079" t="str">
        <f>CONCATENATE(Table1[[#This Row],[Issuer Last Name]],", ",Table1[[#This Row],[Issuer First Name]])</f>
        <v>No. 068, Employee</v>
      </c>
      <c r="D2079" t="str">
        <f>CONCATENATE(Table1[[#This Row],[Approver Last Name]],", ",Table1[[#This Row],[Approver First Name]])</f>
        <v>No. 068, Employee</v>
      </c>
      <c r="E2079" t="str">
        <f>CONCATENATE(Table1[[#This Row],[Customer Last Name]],", ",Table1[[#This Row],[Customer First Name]])</f>
        <v>No. 12032, Client</v>
      </c>
      <c r="F2079" t="str">
        <f>IF(Table1[[#This Row],[Credit Amount]]&gt;-19.99,"Less than 19.99",IF(Table1[[#This Row],[Credit Amount]]=-20,"20",IF(Table1[[#This Row],[Credit Amount]]&gt;-49.98,"20.01-49.98",IF(Table1[[#This Row],[Credit Amount]]=-49.99,"49.99",IF(Table1[[#This Row],[Credit Amount]]=-50,"50",IF(Table1[[#This Row],[Credit Amount]]&lt;-50.01,"Greater than 50"))))))</f>
        <v>20.01-49.98</v>
      </c>
      <c r="G2079" t="str">
        <f>IF(Table1[[#This Row],[Transaction Type]]="Maintenance","Non-Sales","Sales")</f>
        <v>Non-Sales</v>
      </c>
      <c r="H2079" t="str">
        <f>IF(Table1[[#This Row],[Quarter]]="q2",1,"")</f>
        <v/>
      </c>
      <c r="I2079">
        <f>IF(Table1[[#This Row],[Quarter]]="q3",1,"")</f>
        <v>1</v>
      </c>
      <c r="J2079" t="str">
        <f>IF(Table1[[#This Row],[Quarter]]="Q2",Table1[[#This Row],[Credit Amount]],"")</f>
        <v/>
      </c>
      <c r="K2079">
        <f>IF(Table1[[#This Row],[Quarter]]="Q3",Table1[[#This Row],[Credit Amount]],"")</f>
        <v>-25.17</v>
      </c>
      <c r="L2079" t="str">
        <f>IF(Table1[[#This Row],[Transaction Type]]="Upgrade",Table1[[#This Row],[Credit Amount]],IF(Table1[[#This Row],[Transaction Type]]="Activation",Table1[[#This Row],[Credit Amount]],""))</f>
        <v/>
      </c>
      <c r="M2079">
        <f>IF(Table1[[#This Row],[Transaction Type]]="Maintenance",Table1[[#This Row],[Credit Amount]],"")</f>
        <v>-25.17</v>
      </c>
      <c r="N2079">
        <v>10068</v>
      </c>
      <c r="O2079" t="s">
        <v>2489</v>
      </c>
      <c r="P2079" t="s">
        <v>2557</v>
      </c>
      <c r="Q2079" t="s">
        <v>289</v>
      </c>
      <c r="R2079">
        <v>10068</v>
      </c>
      <c r="S2079" t="s">
        <v>2489</v>
      </c>
      <c r="T2079" t="s">
        <v>2557</v>
      </c>
      <c r="U2079" t="s">
        <v>289</v>
      </c>
      <c r="V2079" t="s">
        <v>132</v>
      </c>
      <c r="W2079">
        <v>100003031</v>
      </c>
      <c r="X2079">
        <v>8005552032</v>
      </c>
      <c r="Y2079" t="s">
        <v>2595</v>
      </c>
      <c r="Z2079" t="s">
        <v>4627</v>
      </c>
      <c r="AA2079" s="13">
        <v>-25.17</v>
      </c>
      <c r="AB2079" s="14">
        <v>42575</v>
      </c>
      <c r="AC2079" t="s">
        <v>36</v>
      </c>
    </row>
    <row r="2080" spans="1:29" x14ac:dyDescent="0.25">
      <c r="A2080" t="str">
        <f>CONCATENATE("Q",ROUNDUP(MONTH(Table1[[#This Row],[Month]])/3,0))</f>
        <v>Q3</v>
      </c>
      <c r="B2080" s="14">
        <f>EOMONTH(Table1[[#This Row],[Credit Date]],-1)+1</f>
        <v>42552</v>
      </c>
      <c r="C2080" t="str">
        <f>CONCATENATE(Table1[[#This Row],[Issuer Last Name]],", ",Table1[[#This Row],[Issuer First Name]])</f>
        <v>No. 068, Employee</v>
      </c>
      <c r="D2080" t="str">
        <f>CONCATENATE(Table1[[#This Row],[Approver Last Name]],", ",Table1[[#This Row],[Approver First Name]])</f>
        <v>No. 091, Employee</v>
      </c>
      <c r="E2080" t="str">
        <f>CONCATENATE(Table1[[#This Row],[Customer Last Name]],", ",Table1[[#This Row],[Customer First Name]])</f>
        <v>No. 13865, Client</v>
      </c>
      <c r="F20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0" t="str">
        <f>IF(Table1[[#This Row],[Transaction Type]]="Maintenance","Non-Sales","Sales")</f>
        <v>Non-Sales</v>
      </c>
      <c r="H2080" t="str">
        <f>IF(Table1[[#This Row],[Quarter]]="q2",1,"")</f>
        <v/>
      </c>
      <c r="I2080">
        <f>IF(Table1[[#This Row],[Quarter]]="q3",1,"")</f>
        <v>1</v>
      </c>
      <c r="J2080" t="str">
        <f>IF(Table1[[#This Row],[Quarter]]="Q2",Table1[[#This Row],[Credit Amount]],"")</f>
        <v/>
      </c>
      <c r="K2080">
        <f>IF(Table1[[#This Row],[Quarter]]="Q3",Table1[[#This Row],[Credit Amount]],"")</f>
        <v>-66.14</v>
      </c>
      <c r="L2080" t="str">
        <f>IF(Table1[[#This Row],[Transaction Type]]="Upgrade",Table1[[#This Row],[Credit Amount]],IF(Table1[[#This Row],[Transaction Type]]="Activation",Table1[[#This Row],[Credit Amount]],""))</f>
        <v/>
      </c>
      <c r="M2080">
        <f>IF(Table1[[#This Row],[Transaction Type]]="Maintenance",Table1[[#This Row],[Credit Amount]],"")</f>
        <v>-66.14</v>
      </c>
      <c r="N2080">
        <v>10068</v>
      </c>
      <c r="O2080" t="s">
        <v>2489</v>
      </c>
      <c r="P2080" t="s">
        <v>2557</v>
      </c>
      <c r="Q2080" t="s">
        <v>289</v>
      </c>
      <c r="R2080">
        <v>10091</v>
      </c>
      <c r="S2080" t="s">
        <v>2489</v>
      </c>
      <c r="T2080" t="s">
        <v>2580</v>
      </c>
      <c r="U2080" t="s">
        <v>290</v>
      </c>
      <c r="V2080" t="s">
        <v>132</v>
      </c>
      <c r="W2080">
        <v>100004864</v>
      </c>
      <c r="X2080">
        <v>8005553865</v>
      </c>
      <c r="Y2080" t="s">
        <v>2595</v>
      </c>
      <c r="Z2080" t="s">
        <v>6453</v>
      </c>
      <c r="AA2080" s="13">
        <v>-66.14</v>
      </c>
      <c r="AB2080" s="14">
        <v>42578</v>
      </c>
      <c r="AC2080" t="s">
        <v>36</v>
      </c>
    </row>
    <row r="2081" spans="1:29" x14ac:dyDescent="0.25">
      <c r="A2081" t="str">
        <f>CONCATENATE("Q",ROUNDUP(MONTH(Table1[[#This Row],[Month]])/3,0))</f>
        <v>Q3</v>
      </c>
      <c r="B2081" s="14">
        <f>EOMONTH(Table1[[#This Row],[Credit Date]],-1)+1</f>
        <v>42552</v>
      </c>
      <c r="C2081" t="str">
        <f>CONCATENATE(Table1[[#This Row],[Issuer Last Name]],", ",Table1[[#This Row],[Issuer First Name]])</f>
        <v>No. 068, Employee</v>
      </c>
      <c r="D2081" t="str">
        <f>CONCATENATE(Table1[[#This Row],[Approver Last Name]],", ",Table1[[#This Row],[Approver First Name]])</f>
        <v>No. 068, Employee</v>
      </c>
      <c r="E2081" t="str">
        <f>CONCATENATE(Table1[[#This Row],[Customer Last Name]],", ",Table1[[#This Row],[Customer First Name]])</f>
        <v>No. 10074, Client</v>
      </c>
      <c r="F2081" t="str">
        <f>IF(Table1[[#This Row],[Credit Amount]]&gt;-19.99,"Less than 19.99",IF(Table1[[#This Row],[Credit Amount]]=-20,"20",IF(Table1[[#This Row],[Credit Amount]]&gt;-49.98,"20.01-49.98",IF(Table1[[#This Row],[Credit Amount]]=-49.99,"49.99",IF(Table1[[#This Row],[Credit Amount]]=-50,"50",IF(Table1[[#This Row],[Credit Amount]]&lt;-50.01,"Greater than 50"))))))</f>
        <v>20.01-49.98</v>
      </c>
      <c r="G2081" t="str">
        <f>IF(Table1[[#This Row],[Transaction Type]]="Maintenance","Non-Sales","Sales")</f>
        <v>Non-Sales</v>
      </c>
      <c r="H2081" t="str">
        <f>IF(Table1[[#This Row],[Quarter]]="q2",1,"")</f>
        <v/>
      </c>
      <c r="I2081">
        <f>IF(Table1[[#This Row],[Quarter]]="q3",1,"")</f>
        <v>1</v>
      </c>
      <c r="J2081" t="str">
        <f>IF(Table1[[#This Row],[Quarter]]="Q2",Table1[[#This Row],[Credit Amount]],"")</f>
        <v/>
      </c>
      <c r="K2081">
        <f>IF(Table1[[#This Row],[Quarter]]="Q3",Table1[[#This Row],[Credit Amount]],"")</f>
        <v>-25.72</v>
      </c>
      <c r="L2081" t="str">
        <f>IF(Table1[[#This Row],[Transaction Type]]="Upgrade",Table1[[#This Row],[Credit Amount]],IF(Table1[[#This Row],[Transaction Type]]="Activation",Table1[[#This Row],[Credit Amount]],""))</f>
        <v/>
      </c>
      <c r="M2081">
        <f>IF(Table1[[#This Row],[Transaction Type]]="Maintenance",Table1[[#This Row],[Credit Amount]],"")</f>
        <v>-25.72</v>
      </c>
      <c r="N2081">
        <v>10068</v>
      </c>
      <c r="O2081" t="s">
        <v>2489</v>
      </c>
      <c r="P2081" t="s">
        <v>2557</v>
      </c>
      <c r="Q2081" t="s">
        <v>289</v>
      </c>
      <c r="R2081">
        <v>10068</v>
      </c>
      <c r="S2081" t="s">
        <v>2489</v>
      </c>
      <c r="T2081" t="s">
        <v>2557</v>
      </c>
      <c r="U2081" t="s">
        <v>289</v>
      </c>
      <c r="V2081" t="s">
        <v>132</v>
      </c>
      <c r="W2081">
        <v>100001073</v>
      </c>
      <c r="X2081">
        <v>8005550074</v>
      </c>
      <c r="Y2081" t="s">
        <v>2595</v>
      </c>
      <c r="Z2081" t="s">
        <v>2669</v>
      </c>
      <c r="AA2081" s="13">
        <v>-25.72</v>
      </c>
      <c r="AB2081" s="14">
        <v>42581</v>
      </c>
      <c r="AC2081" t="s">
        <v>36</v>
      </c>
    </row>
    <row r="2082" spans="1:29" x14ac:dyDescent="0.25">
      <c r="A2082" t="str">
        <f>CONCATENATE("Q",ROUNDUP(MONTH(Table1[[#This Row],[Month]])/3,0))</f>
        <v>Q3</v>
      </c>
      <c r="B2082" s="14">
        <f>EOMONTH(Table1[[#This Row],[Credit Date]],-1)+1</f>
        <v>42583</v>
      </c>
      <c r="C2082" t="str">
        <f>CONCATENATE(Table1[[#This Row],[Issuer Last Name]],", ",Table1[[#This Row],[Issuer First Name]])</f>
        <v>No. 068, Employee</v>
      </c>
      <c r="D2082" t="str">
        <f>CONCATENATE(Table1[[#This Row],[Approver Last Name]],", ",Table1[[#This Row],[Approver First Name]])</f>
        <v>No. 091, Employee</v>
      </c>
      <c r="E2082" t="str">
        <f>CONCATENATE(Table1[[#This Row],[Customer Last Name]],", ",Table1[[#This Row],[Customer First Name]])</f>
        <v>No. 13587, Client</v>
      </c>
      <c r="F20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2" t="str">
        <f>IF(Table1[[#This Row],[Transaction Type]]="Maintenance","Non-Sales","Sales")</f>
        <v>Non-Sales</v>
      </c>
      <c r="H2082" t="str">
        <f>IF(Table1[[#This Row],[Quarter]]="q2",1,"")</f>
        <v/>
      </c>
      <c r="I2082">
        <f>IF(Table1[[#This Row],[Quarter]]="q3",1,"")</f>
        <v>1</v>
      </c>
      <c r="J2082" t="str">
        <f>IF(Table1[[#This Row],[Quarter]]="Q2",Table1[[#This Row],[Credit Amount]],"")</f>
        <v/>
      </c>
      <c r="K2082">
        <f>IF(Table1[[#This Row],[Quarter]]="Q3",Table1[[#This Row],[Credit Amount]],"")</f>
        <v>-96.3</v>
      </c>
      <c r="L2082" t="str">
        <f>IF(Table1[[#This Row],[Transaction Type]]="Upgrade",Table1[[#This Row],[Credit Amount]],IF(Table1[[#This Row],[Transaction Type]]="Activation",Table1[[#This Row],[Credit Amount]],""))</f>
        <v/>
      </c>
      <c r="M2082">
        <f>IF(Table1[[#This Row],[Transaction Type]]="Maintenance",Table1[[#This Row],[Credit Amount]],"")</f>
        <v>-96.3</v>
      </c>
      <c r="N2082">
        <v>10068</v>
      </c>
      <c r="O2082" t="s">
        <v>2489</v>
      </c>
      <c r="P2082" t="s">
        <v>2557</v>
      </c>
      <c r="Q2082" t="s">
        <v>289</v>
      </c>
      <c r="R2082">
        <v>10091</v>
      </c>
      <c r="S2082" t="s">
        <v>2489</v>
      </c>
      <c r="T2082" t="s">
        <v>2580</v>
      </c>
      <c r="U2082" t="s">
        <v>290</v>
      </c>
      <c r="V2082" t="s">
        <v>132</v>
      </c>
      <c r="W2082">
        <v>100004586</v>
      </c>
      <c r="X2082">
        <v>8005553587</v>
      </c>
      <c r="Y2082" t="s">
        <v>2595</v>
      </c>
      <c r="Z2082" t="s">
        <v>6175</v>
      </c>
      <c r="AA2082" s="13">
        <v>-96.3</v>
      </c>
      <c r="AB2082" s="14">
        <v>42591</v>
      </c>
      <c r="AC2082" t="s">
        <v>36</v>
      </c>
    </row>
    <row r="2083" spans="1:29" x14ac:dyDescent="0.25">
      <c r="A2083" t="str">
        <f>CONCATENATE("Q",ROUNDUP(MONTH(Table1[[#This Row],[Month]])/3,0))</f>
        <v>Q3</v>
      </c>
      <c r="B2083" s="14">
        <f>EOMONTH(Table1[[#This Row],[Credit Date]],-1)+1</f>
        <v>42583</v>
      </c>
      <c r="C2083" t="str">
        <f>CONCATENATE(Table1[[#This Row],[Issuer Last Name]],", ",Table1[[#This Row],[Issuer First Name]])</f>
        <v>No. 068, Employee</v>
      </c>
      <c r="D2083" t="str">
        <f>CONCATENATE(Table1[[#This Row],[Approver Last Name]],", ",Table1[[#This Row],[Approver First Name]])</f>
        <v>No. 091, Employee</v>
      </c>
      <c r="E2083" t="str">
        <f>CONCATENATE(Table1[[#This Row],[Customer Last Name]],", ",Table1[[#This Row],[Customer First Name]])</f>
        <v>No. 10945, Client</v>
      </c>
      <c r="F20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3" t="str">
        <f>IF(Table1[[#This Row],[Transaction Type]]="Maintenance","Non-Sales","Sales")</f>
        <v>Non-Sales</v>
      </c>
      <c r="H2083" t="str">
        <f>IF(Table1[[#This Row],[Quarter]]="q2",1,"")</f>
        <v/>
      </c>
      <c r="I2083">
        <f>IF(Table1[[#This Row],[Quarter]]="q3",1,"")</f>
        <v>1</v>
      </c>
      <c r="J2083" t="str">
        <f>IF(Table1[[#This Row],[Quarter]]="Q2",Table1[[#This Row],[Credit Amount]],"")</f>
        <v/>
      </c>
      <c r="K2083">
        <f>IF(Table1[[#This Row],[Quarter]]="Q3",Table1[[#This Row],[Credit Amount]],"")</f>
        <v>-52.96</v>
      </c>
      <c r="L2083" t="str">
        <f>IF(Table1[[#This Row],[Transaction Type]]="Upgrade",Table1[[#This Row],[Credit Amount]],IF(Table1[[#This Row],[Transaction Type]]="Activation",Table1[[#This Row],[Credit Amount]],""))</f>
        <v/>
      </c>
      <c r="M2083">
        <f>IF(Table1[[#This Row],[Transaction Type]]="Maintenance",Table1[[#This Row],[Credit Amount]],"")</f>
        <v>-52.96</v>
      </c>
      <c r="N2083">
        <v>10068</v>
      </c>
      <c r="O2083" t="s">
        <v>2489</v>
      </c>
      <c r="P2083" t="s">
        <v>2557</v>
      </c>
      <c r="Q2083" t="s">
        <v>289</v>
      </c>
      <c r="R2083">
        <v>10091</v>
      </c>
      <c r="S2083" t="s">
        <v>2489</v>
      </c>
      <c r="T2083" t="s">
        <v>2580</v>
      </c>
      <c r="U2083" t="s">
        <v>290</v>
      </c>
      <c r="V2083" t="s">
        <v>132</v>
      </c>
      <c r="W2083">
        <v>100001944</v>
      </c>
      <c r="X2083">
        <v>8005550945</v>
      </c>
      <c r="Y2083" t="s">
        <v>2595</v>
      </c>
      <c r="Z2083" t="s">
        <v>3540</v>
      </c>
      <c r="AA2083" s="13">
        <v>-52.96</v>
      </c>
      <c r="AB2083" s="14">
        <v>42592</v>
      </c>
      <c r="AC2083" t="s">
        <v>36</v>
      </c>
    </row>
    <row r="2084" spans="1:29" x14ac:dyDescent="0.25">
      <c r="A2084" t="str">
        <f>CONCATENATE("Q",ROUNDUP(MONTH(Table1[[#This Row],[Month]])/3,0))</f>
        <v>Q3</v>
      </c>
      <c r="B2084" s="14">
        <f>EOMONTH(Table1[[#This Row],[Credit Date]],-1)+1</f>
        <v>42583</v>
      </c>
      <c r="C2084" t="str">
        <f>CONCATENATE(Table1[[#This Row],[Issuer Last Name]],", ",Table1[[#This Row],[Issuer First Name]])</f>
        <v>No. 068, Employee</v>
      </c>
      <c r="D2084" t="str">
        <f>CONCATENATE(Table1[[#This Row],[Approver Last Name]],", ",Table1[[#This Row],[Approver First Name]])</f>
        <v>No. 091, Employee</v>
      </c>
      <c r="E2084" t="str">
        <f>CONCATENATE(Table1[[#This Row],[Customer Last Name]],", ",Table1[[#This Row],[Customer First Name]])</f>
        <v>No. 12710, Client</v>
      </c>
      <c r="F20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4" t="str">
        <f>IF(Table1[[#This Row],[Transaction Type]]="Maintenance","Non-Sales","Sales")</f>
        <v>Non-Sales</v>
      </c>
      <c r="H2084" t="str">
        <f>IF(Table1[[#This Row],[Quarter]]="q2",1,"")</f>
        <v/>
      </c>
      <c r="I2084">
        <f>IF(Table1[[#This Row],[Quarter]]="q3",1,"")</f>
        <v>1</v>
      </c>
      <c r="J2084" t="str">
        <f>IF(Table1[[#This Row],[Quarter]]="Q2",Table1[[#This Row],[Credit Amount]],"")</f>
        <v/>
      </c>
      <c r="K2084">
        <f>IF(Table1[[#This Row],[Quarter]]="Q3",Table1[[#This Row],[Credit Amount]],"")</f>
        <v>-89.12</v>
      </c>
      <c r="L2084" t="str">
        <f>IF(Table1[[#This Row],[Transaction Type]]="Upgrade",Table1[[#This Row],[Credit Amount]],IF(Table1[[#This Row],[Transaction Type]]="Activation",Table1[[#This Row],[Credit Amount]],""))</f>
        <v/>
      </c>
      <c r="M2084">
        <f>IF(Table1[[#This Row],[Transaction Type]]="Maintenance",Table1[[#This Row],[Credit Amount]],"")</f>
        <v>-89.12</v>
      </c>
      <c r="N2084">
        <v>10068</v>
      </c>
      <c r="O2084" t="s">
        <v>2489</v>
      </c>
      <c r="P2084" t="s">
        <v>2557</v>
      </c>
      <c r="Q2084" t="s">
        <v>289</v>
      </c>
      <c r="R2084">
        <v>10091</v>
      </c>
      <c r="S2084" t="s">
        <v>2489</v>
      </c>
      <c r="T2084" t="s">
        <v>2580</v>
      </c>
      <c r="U2084" t="s">
        <v>290</v>
      </c>
      <c r="V2084" t="s">
        <v>132</v>
      </c>
      <c r="W2084">
        <v>100003709</v>
      </c>
      <c r="X2084">
        <v>8005552710</v>
      </c>
      <c r="Y2084" t="s">
        <v>2595</v>
      </c>
      <c r="Z2084" t="s">
        <v>5303</v>
      </c>
      <c r="AA2084" s="13">
        <v>-89.12</v>
      </c>
      <c r="AB2084" s="14">
        <v>42595</v>
      </c>
      <c r="AC2084" t="s">
        <v>36</v>
      </c>
    </row>
    <row r="2085" spans="1:29" x14ac:dyDescent="0.25">
      <c r="A2085" t="str">
        <f>CONCATENATE("Q",ROUNDUP(MONTH(Table1[[#This Row],[Month]])/3,0))</f>
        <v>Q3</v>
      </c>
      <c r="B2085" s="14">
        <f>EOMONTH(Table1[[#This Row],[Credit Date]],-1)+1</f>
        <v>42583</v>
      </c>
      <c r="C2085" t="str">
        <f>CONCATENATE(Table1[[#This Row],[Issuer Last Name]],", ",Table1[[#This Row],[Issuer First Name]])</f>
        <v>No. 068, Employee</v>
      </c>
      <c r="D2085" t="str">
        <f>CONCATENATE(Table1[[#This Row],[Approver Last Name]],", ",Table1[[#This Row],[Approver First Name]])</f>
        <v>No. 091, Employee</v>
      </c>
      <c r="E2085" t="str">
        <f>CONCATENATE(Table1[[#This Row],[Customer Last Name]],", ",Table1[[#This Row],[Customer First Name]])</f>
        <v>No. 11373, Client</v>
      </c>
      <c r="F20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5" t="str">
        <f>IF(Table1[[#This Row],[Transaction Type]]="Maintenance","Non-Sales","Sales")</f>
        <v>Sales</v>
      </c>
      <c r="H2085" t="str">
        <f>IF(Table1[[#This Row],[Quarter]]="q2",1,"")</f>
        <v/>
      </c>
      <c r="I2085">
        <f>IF(Table1[[#This Row],[Quarter]]="q3",1,"")</f>
        <v>1</v>
      </c>
      <c r="J2085" t="str">
        <f>IF(Table1[[#This Row],[Quarter]]="Q2",Table1[[#This Row],[Credit Amount]],"")</f>
        <v/>
      </c>
      <c r="K2085">
        <f>IF(Table1[[#This Row],[Quarter]]="Q3",Table1[[#This Row],[Credit Amount]],"")</f>
        <v>-99.53</v>
      </c>
      <c r="L2085">
        <f>IF(Table1[[#This Row],[Transaction Type]]="Upgrade",Table1[[#This Row],[Credit Amount]],IF(Table1[[#This Row],[Transaction Type]]="Activation",Table1[[#This Row],[Credit Amount]],""))</f>
        <v>-99.53</v>
      </c>
      <c r="M2085" t="str">
        <f>IF(Table1[[#This Row],[Transaction Type]]="Maintenance",Table1[[#This Row],[Credit Amount]],"")</f>
        <v/>
      </c>
      <c r="N2085">
        <v>10068</v>
      </c>
      <c r="O2085" t="s">
        <v>2489</v>
      </c>
      <c r="P2085" t="s">
        <v>2557</v>
      </c>
      <c r="Q2085" t="s">
        <v>289</v>
      </c>
      <c r="R2085">
        <v>10091</v>
      </c>
      <c r="S2085" t="s">
        <v>2489</v>
      </c>
      <c r="T2085" t="s">
        <v>2580</v>
      </c>
      <c r="U2085" t="s">
        <v>290</v>
      </c>
      <c r="V2085" t="s">
        <v>132</v>
      </c>
      <c r="W2085">
        <v>100002372</v>
      </c>
      <c r="X2085">
        <v>8005551373</v>
      </c>
      <c r="Y2085" t="s">
        <v>2595</v>
      </c>
      <c r="Z2085" t="s">
        <v>3968</v>
      </c>
      <c r="AA2085" s="13">
        <v>-99.53</v>
      </c>
      <c r="AB2085" s="14">
        <v>42602</v>
      </c>
      <c r="AC2085" t="s">
        <v>35</v>
      </c>
    </row>
    <row r="2086" spans="1:29" x14ac:dyDescent="0.25">
      <c r="A2086" t="str">
        <f>CONCATENATE("Q",ROUNDUP(MONTH(Table1[[#This Row],[Month]])/3,0))</f>
        <v>Q3</v>
      </c>
      <c r="B2086" s="14">
        <f>EOMONTH(Table1[[#This Row],[Credit Date]],-1)+1</f>
        <v>42583</v>
      </c>
      <c r="C2086" t="str">
        <f>CONCATENATE(Table1[[#This Row],[Issuer Last Name]],", ",Table1[[#This Row],[Issuer First Name]])</f>
        <v>No. 068, Employee</v>
      </c>
      <c r="D2086" t="str">
        <f>CONCATENATE(Table1[[#This Row],[Approver Last Name]],", ",Table1[[#This Row],[Approver First Name]])</f>
        <v>No. 091, Employee</v>
      </c>
      <c r="E2086" t="str">
        <f>CONCATENATE(Table1[[#This Row],[Customer Last Name]],", ",Table1[[#This Row],[Customer First Name]])</f>
        <v>No. 12166, Client</v>
      </c>
      <c r="F20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6" t="str">
        <f>IF(Table1[[#This Row],[Transaction Type]]="Maintenance","Non-Sales","Sales")</f>
        <v>Non-Sales</v>
      </c>
      <c r="H2086" t="str">
        <f>IF(Table1[[#This Row],[Quarter]]="q2",1,"")</f>
        <v/>
      </c>
      <c r="I2086">
        <f>IF(Table1[[#This Row],[Quarter]]="q3",1,"")</f>
        <v>1</v>
      </c>
      <c r="J2086" t="str">
        <f>IF(Table1[[#This Row],[Quarter]]="Q2",Table1[[#This Row],[Credit Amount]],"")</f>
        <v/>
      </c>
      <c r="K2086">
        <f>IF(Table1[[#This Row],[Quarter]]="Q3",Table1[[#This Row],[Credit Amount]],"")</f>
        <v>-50.58</v>
      </c>
      <c r="L2086" t="str">
        <f>IF(Table1[[#This Row],[Transaction Type]]="Upgrade",Table1[[#This Row],[Credit Amount]],IF(Table1[[#This Row],[Transaction Type]]="Activation",Table1[[#This Row],[Credit Amount]],""))</f>
        <v/>
      </c>
      <c r="M2086">
        <f>IF(Table1[[#This Row],[Transaction Type]]="Maintenance",Table1[[#This Row],[Credit Amount]],"")</f>
        <v>-50.58</v>
      </c>
      <c r="N2086">
        <v>10068</v>
      </c>
      <c r="O2086" t="s">
        <v>2489</v>
      </c>
      <c r="P2086" t="s">
        <v>2557</v>
      </c>
      <c r="Q2086" t="s">
        <v>289</v>
      </c>
      <c r="R2086">
        <v>10091</v>
      </c>
      <c r="S2086" t="s">
        <v>2489</v>
      </c>
      <c r="T2086" t="s">
        <v>2580</v>
      </c>
      <c r="U2086" t="s">
        <v>290</v>
      </c>
      <c r="V2086" t="s">
        <v>132</v>
      </c>
      <c r="W2086">
        <v>100003165</v>
      </c>
      <c r="X2086">
        <v>8005552166</v>
      </c>
      <c r="Y2086" t="s">
        <v>2595</v>
      </c>
      <c r="Z2086" t="s">
        <v>4761</v>
      </c>
      <c r="AA2086" s="13">
        <v>-50.58</v>
      </c>
      <c r="AB2086" s="14">
        <v>42605</v>
      </c>
      <c r="AC2086" t="s">
        <v>36</v>
      </c>
    </row>
    <row r="2087" spans="1:29" x14ac:dyDescent="0.25">
      <c r="A2087" t="str">
        <f>CONCATENATE("Q",ROUNDUP(MONTH(Table1[[#This Row],[Month]])/3,0))</f>
        <v>Q3</v>
      </c>
      <c r="B2087" s="14">
        <f>EOMONTH(Table1[[#This Row],[Credit Date]],-1)+1</f>
        <v>42583</v>
      </c>
      <c r="C2087" t="str">
        <f>CONCATENATE(Table1[[#This Row],[Issuer Last Name]],", ",Table1[[#This Row],[Issuer First Name]])</f>
        <v>No. 068, Employee</v>
      </c>
      <c r="D2087" t="str">
        <f>CONCATENATE(Table1[[#This Row],[Approver Last Name]],", ",Table1[[#This Row],[Approver First Name]])</f>
        <v>No. 068, Employee</v>
      </c>
      <c r="E2087" t="str">
        <f>CONCATENATE(Table1[[#This Row],[Customer Last Name]],", ",Table1[[#This Row],[Customer First Name]])</f>
        <v>No. 11138, Client</v>
      </c>
      <c r="F2087" t="str">
        <f>IF(Table1[[#This Row],[Credit Amount]]&gt;-19.99,"Less than 19.99",IF(Table1[[#This Row],[Credit Amount]]=-20,"20",IF(Table1[[#This Row],[Credit Amount]]&gt;-49.98,"20.01-49.98",IF(Table1[[#This Row],[Credit Amount]]=-49.99,"49.99",IF(Table1[[#This Row],[Credit Amount]]=-50,"50",IF(Table1[[#This Row],[Credit Amount]]&lt;-50.01,"Greater than 50"))))))</f>
        <v>20.01-49.98</v>
      </c>
      <c r="G2087" t="str">
        <f>IF(Table1[[#This Row],[Transaction Type]]="Maintenance","Non-Sales","Sales")</f>
        <v>Non-Sales</v>
      </c>
      <c r="H2087" t="str">
        <f>IF(Table1[[#This Row],[Quarter]]="q2",1,"")</f>
        <v/>
      </c>
      <c r="I2087">
        <f>IF(Table1[[#This Row],[Quarter]]="q3",1,"")</f>
        <v>1</v>
      </c>
      <c r="J2087" t="str">
        <f>IF(Table1[[#This Row],[Quarter]]="Q2",Table1[[#This Row],[Credit Amount]],"")</f>
        <v/>
      </c>
      <c r="K2087">
        <f>IF(Table1[[#This Row],[Quarter]]="Q3",Table1[[#This Row],[Credit Amount]],"")</f>
        <v>-26.46</v>
      </c>
      <c r="L2087" t="str">
        <f>IF(Table1[[#This Row],[Transaction Type]]="Upgrade",Table1[[#This Row],[Credit Amount]],IF(Table1[[#This Row],[Transaction Type]]="Activation",Table1[[#This Row],[Credit Amount]],""))</f>
        <v/>
      </c>
      <c r="M2087">
        <f>IF(Table1[[#This Row],[Transaction Type]]="Maintenance",Table1[[#This Row],[Credit Amount]],"")</f>
        <v>-26.46</v>
      </c>
      <c r="N2087">
        <v>10068</v>
      </c>
      <c r="O2087" t="s">
        <v>2489</v>
      </c>
      <c r="P2087" t="s">
        <v>2557</v>
      </c>
      <c r="Q2087" t="s">
        <v>289</v>
      </c>
      <c r="R2087">
        <v>10068</v>
      </c>
      <c r="S2087" t="s">
        <v>2489</v>
      </c>
      <c r="T2087" t="s">
        <v>2557</v>
      </c>
      <c r="U2087" t="s">
        <v>289</v>
      </c>
      <c r="V2087" t="s">
        <v>132</v>
      </c>
      <c r="W2087">
        <v>100002137</v>
      </c>
      <c r="X2087">
        <v>8005551138</v>
      </c>
      <c r="Y2087" t="s">
        <v>2595</v>
      </c>
      <c r="Z2087" t="s">
        <v>3733</v>
      </c>
      <c r="AA2087" s="13">
        <v>-26.46</v>
      </c>
      <c r="AB2087" s="14">
        <v>42608</v>
      </c>
      <c r="AC2087" t="s">
        <v>36</v>
      </c>
    </row>
    <row r="2088" spans="1:29" x14ac:dyDescent="0.25">
      <c r="A2088" t="str">
        <f>CONCATENATE("Q",ROUNDUP(MONTH(Table1[[#This Row],[Month]])/3,0))</f>
        <v>Q3</v>
      </c>
      <c r="B2088" s="14">
        <f>EOMONTH(Table1[[#This Row],[Credit Date]],-1)+1</f>
        <v>42583</v>
      </c>
      <c r="C2088" t="str">
        <f>CONCATENATE(Table1[[#This Row],[Issuer Last Name]],", ",Table1[[#This Row],[Issuer First Name]])</f>
        <v>No. 068, Employee</v>
      </c>
      <c r="D2088" t="str">
        <f>CONCATENATE(Table1[[#This Row],[Approver Last Name]],", ",Table1[[#This Row],[Approver First Name]])</f>
        <v>No. 068, Employee</v>
      </c>
      <c r="E2088" t="str">
        <f>CONCATENATE(Table1[[#This Row],[Customer Last Name]],", ",Table1[[#This Row],[Customer First Name]])</f>
        <v>No. 13476, Client</v>
      </c>
      <c r="F2088" t="str">
        <f>IF(Table1[[#This Row],[Credit Amount]]&gt;-19.99,"Less than 19.99",IF(Table1[[#This Row],[Credit Amount]]=-20,"20",IF(Table1[[#This Row],[Credit Amount]]&gt;-49.98,"20.01-49.98",IF(Table1[[#This Row],[Credit Amount]]=-49.99,"49.99",IF(Table1[[#This Row],[Credit Amount]]=-50,"50",IF(Table1[[#This Row],[Credit Amount]]&lt;-50.01,"Greater than 50"))))))</f>
        <v>Less than 19.99</v>
      </c>
      <c r="G2088" t="str">
        <f>IF(Table1[[#This Row],[Transaction Type]]="Maintenance","Non-Sales","Sales")</f>
        <v>Non-Sales</v>
      </c>
      <c r="H2088" t="str">
        <f>IF(Table1[[#This Row],[Quarter]]="q2",1,"")</f>
        <v/>
      </c>
      <c r="I2088">
        <f>IF(Table1[[#This Row],[Quarter]]="q3",1,"")</f>
        <v>1</v>
      </c>
      <c r="J2088" t="str">
        <f>IF(Table1[[#This Row],[Quarter]]="Q2",Table1[[#This Row],[Credit Amount]],"")</f>
        <v/>
      </c>
      <c r="K2088">
        <f>IF(Table1[[#This Row],[Quarter]]="Q3",Table1[[#This Row],[Credit Amount]],"")</f>
        <v>-11.67</v>
      </c>
      <c r="L2088" t="str">
        <f>IF(Table1[[#This Row],[Transaction Type]]="Upgrade",Table1[[#This Row],[Credit Amount]],IF(Table1[[#This Row],[Transaction Type]]="Activation",Table1[[#This Row],[Credit Amount]],""))</f>
        <v/>
      </c>
      <c r="M2088">
        <f>IF(Table1[[#This Row],[Transaction Type]]="Maintenance",Table1[[#This Row],[Credit Amount]],"")</f>
        <v>-11.67</v>
      </c>
      <c r="N2088">
        <v>10068</v>
      </c>
      <c r="O2088" t="s">
        <v>2489</v>
      </c>
      <c r="P2088" t="s">
        <v>2557</v>
      </c>
      <c r="Q2088" t="s">
        <v>289</v>
      </c>
      <c r="R2088">
        <v>10068</v>
      </c>
      <c r="S2088" t="s">
        <v>2489</v>
      </c>
      <c r="T2088" t="s">
        <v>2557</v>
      </c>
      <c r="U2088" t="s">
        <v>289</v>
      </c>
      <c r="V2088" t="s">
        <v>132</v>
      </c>
      <c r="W2088">
        <v>100004475</v>
      </c>
      <c r="X2088">
        <v>8005553476</v>
      </c>
      <c r="Y2088" t="s">
        <v>2595</v>
      </c>
      <c r="Z2088" t="s">
        <v>6064</v>
      </c>
      <c r="AA2088" s="13">
        <v>-11.67</v>
      </c>
      <c r="AB2088" s="14">
        <v>42611</v>
      </c>
      <c r="AC2088" t="s">
        <v>36</v>
      </c>
    </row>
    <row r="2089" spans="1:29" x14ac:dyDescent="0.25">
      <c r="A2089" t="str">
        <f>CONCATENATE("Q",ROUNDUP(MONTH(Table1[[#This Row],[Month]])/3,0))</f>
        <v>Q3</v>
      </c>
      <c r="B2089" s="14">
        <f>EOMONTH(Table1[[#This Row],[Credit Date]],-1)+1</f>
        <v>42614</v>
      </c>
      <c r="C2089" t="str">
        <f>CONCATENATE(Table1[[#This Row],[Issuer Last Name]],", ",Table1[[#This Row],[Issuer First Name]])</f>
        <v>No. 068, Employee</v>
      </c>
      <c r="D2089" t="str">
        <f>CONCATENATE(Table1[[#This Row],[Approver Last Name]],", ",Table1[[#This Row],[Approver First Name]])</f>
        <v>No. 091, Employee</v>
      </c>
      <c r="E2089" t="str">
        <f>CONCATENATE(Table1[[#This Row],[Customer Last Name]],", ",Table1[[#This Row],[Customer First Name]])</f>
        <v>No. 12816, Client</v>
      </c>
      <c r="F20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89" t="str">
        <f>IF(Table1[[#This Row],[Transaction Type]]="Maintenance","Non-Sales","Sales")</f>
        <v>Non-Sales</v>
      </c>
      <c r="H2089" t="str">
        <f>IF(Table1[[#This Row],[Quarter]]="q2",1,"")</f>
        <v/>
      </c>
      <c r="I2089">
        <f>IF(Table1[[#This Row],[Quarter]]="q3",1,"")</f>
        <v>1</v>
      </c>
      <c r="J2089" t="str">
        <f>IF(Table1[[#This Row],[Quarter]]="Q2",Table1[[#This Row],[Credit Amount]],"")</f>
        <v/>
      </c>
      <c r="K2089">
        <f>IF(Table1[[#This Row],[Quarter]]="Q3",Table1[[#This Row],[Credit Amount]],"")</f>
        <v>-70.47</v>
      </c>
      <c r="L2089" t="str">
        <f>IF(Table1[[#This Row],[Transaction Type]]="Upgrade",Table1[[#This Row],[Credit Amount]],IF(Table1[[#This Row],[Transaction Type]]="Activation",Table1[[#This Row],[Credit Amount]],""))</f>
        <v/>
      </c>
      <c r="M2089">
        <f>IF(Table1[[#This Row],[Transaction Type]]="Maintenance",Table1[[#This Row],[Credit Amount]],"")</f>
        <v>-70.47</v>
      </c>
      <c r="N2089">
        <v>10068</v>
      </c>
      <c r="O2089" t="s">
        <v>2489</v>
      </c>
      <c r="P2089" t="s">
        <v>2557</v>
      </c>
      <c r="Q2089" t="s">
        <v>289</v>
      </c>
      <c r="R2089">
        <v>10091</v>
      </c>
      <c r="S2089" t="s">
        <v>2489</v>
      </c>
      <c r="T2089" t="s">
        <v>2580</v>
      </c>
      <c r="U2089" t="s">
        <v>290</v>
      </c>
      <c r="V2089" t="s">
        <v>132</v>
      </c>
      <c r="W2089">
        <v>100003815</v>
      </c>
      <c r="X2089">
        <v>8005552816</v>
      </c>
      <c r="Y2089" t="s">
        <v>2595</v>
      </c>
      <c r="Z2089" t="s">
        <v>5408</v>
      </c>
      <c r="AA2089" s="13">
        <v>-70.47</v>
      </c>
      <c r="AB2089" s="14">
        <v>42618</v>
      </c>
      <c r="AC2089" t="s">
        <v>36</v>
      </c>
    </row>
    <row r="2090" spans="1:29" x14ac:dyDescent="0.25">
      <c r="A2090" t="str">
        <f>CONCATENATE("Q",ROUNDUP(MONTH(Table1[[#This Row],[Month]])/3,0))</f>
        <v>Q3</v>
      </c>
      <c r="B2090" s="14">
        <f>EOMONTH(Table1[[#This Row],[Credit Date]],-1)+1</f>
        <v>42614</v>
      </c>
      <c r="C2090" t="str">
        <f>CONCATENATE(Table1[[#This Row],[Issuer Last Name]],", ",Table1[[#This Row],[Issuer First Name]])</f>
        <v>No. 068, Employee</v>
      </c>
      <c r="D2090" t="str">
        <f>CONCATENATE(Table1[[#This Row],[Approver Last Name]],", ",Table1[[#This Row],[Approver First Name]])</f>
        <v>No. 091, Employee</v>
      </c>
      <c r="E2090" t="str">
        <f>CONCATENATE(Table1[[#This Row],[Customer Last Name]],", ",Table1[[#This Row],[Customer First Name]])</f>
        <v>No. 11858, Client</v>
      </c>
      <c r="F20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90" t="str">
        <f>IF(Table1[[#This Row],[Transaction Type]]="Maintenance","Non-Sales","Sales")</f>
        <v>Non-Sales</v>
      </c>
      <c r="H2090" t="str">
        <f>IF(Table1[[#This Row],[Quarter]]="q2",1,"")</f>
        <v/>
      </c>
      <c r="I2090">
        <f>IF(Table1[[#This Row],[Quarter]]="q3",1,"")</f>
        <v>1</v>
      </c>
      <c r="J2090" t="str">
        <f>IF(Table1[[#This Row],[Quarter]]="Q2",Table1[[#This Row],[Credit Amount]],"")</f>
        <v/>
      </c>
      <c r="K2090">
        <f>IF(Table1[[#This Row],[Quarter]]="Q3",Table1[[#This Row],[Credit Amount]],"")</f>
        <v>-91.71</v>
      </c>
      <c r="L2090" t="str">
        <f>IF(Table1[[#This Row],[Transaction Type]]="Upgrade",Table1[[#This Row],[Credit Amount]],IF(Table1[[#This Row],[Transaction Type]]="Activation",Table1[[#This Row],[Credit Amount]],""))</f>
        <v/>
      </c>
      <c r="M2090">
        <f>IF(Table1[[#This Row],[Transaction Type]]="Maintenance",Table1[[#This Row],[Credit Amount]],"")</f>
        <v>-91.71</v>
      </c>
      <c r="N2090">
        <v>10068</v>
      </c>
      <c r="O2090" t="s">
        <v>2489</v>
      </c>
      <c r="P2090" t="s">
        <v>2557</v>
      </c>
      <c r="Q2090" t="s">
        <v>289</v>
      </c>
      <c r="R2090">
        <v>10091</v>
      </c>
      <c r="S2090" t="s">
        <v>2489</v>
      </c>
      <c r="T2090" t="s">
        <v>2580</v>
      </c>
      <c r="U2090" t="s">
        <v>290</v>
      </c>
      <c r="V2090" t="s">
        <v>132</v>
      </c>
      <c r="W2090">
        <v>100002857</v>
      </c>
      <c r="X2090">
        <v>8005551858</v>
      </c>
      <c r="Y2090" t="s">
        <v>2595</v>
      </c>
      <c r="Z2090" t="s">
        <v>4453</v>
      </c>
      <c r="AA2090" s="13">
        <v>-91.71</v>
      </c>
      <c r="AB2090" s="14">
        <v>42629</v>
      </c>
      <c r="AC2090" t="s">
        <v>36</v>
      </c>
    </row>
    <row r="2091" spans="1:29" x14ac:dyDescent="0.25">
      <c r="A2091" t="str">
        <f>CONCATENATE("Q",ROUNDUP(MONTH(Table1[[#This Row],[Month]])/3,0))</f>
        <v>Q3</v>
      </c>
      <c r="B2091" s="14">
        <f>EOMONTH(Table1[[#This Row],[Credit Date]],-1)+1</f>
        <v>42614</v>
      </c>
      <c r="C2091" t="str">
        <f>CONCATENATE(Table1[[#This Row],[Issuer Last Name]],", ",Table1[[#This Row],[Issuer First Name]])</f>
        <v>No. 068, Employee</v>
      </c>
      <c r="D2091" t="str">
        <f>CONCATENATE(Table1[[#This Row],[Approver Last Name]],", ",Table1[[#This Row],[Approver First Name]])</f>
        <v>No. 068, Employee</v>
      </c>
      <c r="E2091" t="str">
        <f>CONCATENATE(Table1[[#This Row],[Customer Last Name]],", ",Table1[[#This Row],[Customer First Name]])</f>
        <v>No. 12381, Client</v>
      </c>
      <c r="F2091" t="str">
        <f>IF(Table1[[#This Row],[Credit Amount]]&gt;-19.99,"Less than 19.99",IF(Table1[[#This Row],[Credit Amount]]=-20,"20",IF(Table1[[#This Row],[Credit Amount]]&gt;-49.98,"20.01-49.98",IF(Table1[[#This Row],[Credit Amount]]=-49.99,"49.99",IF(Table1[[#This Row],[Credit Amount]]=-50,"50",IF(Table1[[#This Row],[Credit Amount]]&lt;-50.01,"Greater than 50"))))))</f>
        <v>Less than 19.99</v>
      </c>
      <c r="G2091" t="str">
        <f>IF(Table1[[#This Row],[Transaction Type]]="Maintenance","Non-Sales","Sales")</f>
        <v>Non-Sales</v>
      </c>
      <c r="H2091" t="str">
        <f>IF(Table1[[#This Row],[Quarter]]="q2",1,"")</f>
        <v/>
      </c>
      <c r="I2091">
        <f>IF(Table1[[#This Row],[Quarter]]="q3",1,"")</f>
        <v>1</v>
      </c>
      <c r="J2091" t="str">
        <f>IF(Table1[[#This Row],[Quarter]]="Q2",Table1[[#This Row],[Credit Amount]],"")</f>
        <v/>
      </c>
      <c r="K2091">
        <f>IF(Table1[[#This Row],[Quarter]]="Q3",Table1[[#This Row],[Credit Amount]],"")</f>
        <v>-10.93</v>
      </c>
      <c r="L2091" t="str">
        <f>IF(Table1[[#This Row],[Transaction Type]]="Upgrade",Table1[[#This Row],[Credit Amount]],IF(Table1[[#This Row],[Transaction Type]]="Activation",Table1[[#This Row],[Credit Amount]],""))</f>
        <v/>
      </c>
      <c r="M2091">
        <f>IF(Table1[[#This Row],[Transaction Type]]="Maintenance",Table1[[#This Row],[Credit Amount]],"")</f>
        <v>-10.93</v>
      </c>
      <c r="N2091">
        <v>10068</v>
      </c>
      <c r="O2091" t="s">
        <v>2489</v>
      </c>
      <c r="P2091" t="s">
        <v>2557</v>
      </c>
      <c r="Q2091" t="s">
        <v>289</v>
      </c>
      <c r="R2091">
        <v>10068</v>
      </c>
      <c r="S2091" t="s">
        <v>2489</v>
      </c>
      <c r="T2091" t="s">
        <v>2557</v>
      </c>
      <c r="U2091" t="s">
        <v>289</v>
      </c>
      <c r="V2091" t="s">
        <v>132</v>
      </c>
      <c r="W2091">
        <v>100003380</v>
      </c>
      <c r="X2091">
        <v>8005552381</v>
      </c>
      <c r="Y2091" t="s">
        <v>2595</v>
      </c>
      <c r="Z2091" t="s">
        <v>4976</v>
      </c>
      <c r="AA2091" s="13">
        <v>-10.93</v>
      </c>
      <c r="AB2091" s="14">
        <v>42633</v>
      </c>
      <c r="AC2091" t="s">
        <v>36</v>
      </c>
    </row>
    <row r="2092" spans="1:29" x14ac:dyDescent="0.25">
      <c r="A2092" t="str">
        <f>CONCATENATE("Q",ROUNDUP(MONTH(Table1[[#This Row],[Month]])/3,0))</f>
        <v>Q3</v>
      </c>
      <c r="B2092" s="14">
        <f>EOMONTH(Table1[[#This Row],[Credit Date]],-1)+1</f>
        <v>42614</v>
      </c>
      <c r="C2092" t="str">
        <f>CONCATENATE(Table1[[#This Row],[Issuer Last Name]],", ",Table1[[#This Row],[Issuer First Name]])</f>
        <v>No. 068, Employee</v>
      </c>
      <c r="D2092" t="str">
        <f>CONCATENATE(Table1[[#This Row],[Approver Last Name]],", ",Table1[[#This Row],[Approver First Name]])</f>
        <v>No. 091, Employee</v>
      </c>
      <c r="E2092" t="str">
        <f>CONCATENATE(Table1[[#This Row],[Customer Last Name]],", ",Table1[[#This Row],[Customer First Name]])</f>
        <v>No. 10503, Client</v>
      </c>
      <c r="F20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92" t="str">
        <f>IF(Table1[[#This Row],[Transaction Type]]="Maintenance","Non-Sales","Sales")</f>
        <v>Sales</v>
      </c>
      <c r="H2092" t="str">
        <f>IF(Table1[[#This Row],[Quarter]]="q2",1,"")</f>
        <v/>
      </c>
      <c r="I2092">
        <f>IF(Table1[[#This Row],[Quarter]]="q3",1,"")</f>
        <v>1</v>
      </c>
      <c r="J2092" t="str">
        <f>IF(Table1[[#This Row],[Quarter]]="Q2",Table1[[#This Row],[Credit Amount]],"")</f>
        <v/>
      </c>
      <c r="K2092">
        <f>IF(Table1[[#This Row],[Quarter]]="Q3",Table1[[#This Row],[Credit Amount]],"")</f>
        <v>-78.56</v>
      </c>
      <c r="L2092">
        <f>IF(Table1[[#This Row],[Transaction Type]]="Upgrade",Table1[[#This Row],[Credit Amount]],IF(Table1[[#This Row],[Transaction Type]]="Activation",Table1[[#This Row],[Credit Amount]],""))</f>
        <v>-78.56</v>
      </c>
      <c r="M2092" t="str">
        <f>IF(Table1[[#This Row],[Transaction Type]]="Maintenance",Table1[[#This Row],[Credit Amount]],"")</f>
        <v/>
      </c>
      <c r="N2092">
        <v>10068</v>
      </c>
      <c r="O2092" t="s">
        <v>2489</v>
      </c>
      <c r="P2092" t="s">
        <v>2557</v>
      </c>
      <c r="Q2092" t="s">
        <v>289</v>
      </c>
      <c r="R2092">
        <v>10091</v>
      </c>
      <c r="S2092" t="s">
        <v>2489</v>
      </c>
      <c r="T2092" t="s">
        <v>2580</v>
      </c>
      <c r="U2092" t="s">
        <v>290</v>
      </c>
      <c r="V2092" t="s">
        <v>132</v>
      </c>
      <c r="W2092">
        <v>100001502</v>
      </c>
      <c r="X2092">
        <v>8005550503</v>
      </c>
      <c r="Y2092" t="s">
        <v>2595</v>
      </c>
      <c r="Z2092" t="s">
        <v>3098</v>
      </c>
      <c r="AA2092" s="13">
        <v>-78.56</v>
      </c>
      <c r="AB2092" s="14">
        <v>42635</v>
      </c>
      <c r="AC2092" t="s">
        <v>37</v>
      </c>
    </row>
    <row r="2093" spans="1:29" x14ac:dyDescent="0.25">
      <c r="A2093" t="str">
        <f>CONCATENATE("Q",ROUNDUP(MONTH(Table1[[#This Row],[Month]])/3,0))</f>
        <v>Q3</v>
      </c>
      <c r="B2093" s="14">
        <f>EOMONTH(Table1[[#This Row],[Credit Date]],-1)+1</f>
        <v>42614</v>
      </c>
      <c r="C2093" t="str">
        <f>CONCATENATE(Table1[[#This Row],[Issuer Last Name]],", ",Table1[[#This Row],[Issuer First Name]])</f>
        <v>No. 068, Employee</v>
      </c>
      <c r="D2093" t="str">
        <f>CONCATENATE(Table1[[#This Row],[Approver Last Name]],", ",Table1[[#This Row],[Approver First Name]])</f>
        <v>No. 068, Employee</v>
      </c>
      <c r="E2093" t="str">
        <f>CONCATENATE(Table1[[#This Row],[Customer Last Name]],", ",Table1[[#This Row],[Customer First Name]])</f>
        <v>No. 13009, Client</v>
      </c>
      <c r="F2093" t="str">
        <f>IF(Table1[[#This Row],[Credit Amount]]&gt;-19.99,"Less than 19.99",IF(Table1[[#This Row],[Credit Amount]]=-20,"20",IF(Table1[[#This Row],[Credit Amount]]&gt;-49.98,"20.01-49.98",IF(Table1[[#This Row],[Credit Amount]]=-49.99,"49.99",IF(Table1[[#This Row],[Credit Amount]]=-50,"50",IF(Table1[[#This Row],[Credit Amount]]&lt;-50.01,"Greater than 50"))))))</f>
        <v>20.01-49.98</v>
      </c>
      <c r="G2093" t="str">
        <f>IF(Table1[[#This Row],[Transaction Type]]="Maintenance","Non-Sales","Sales")</f>
        <v>Non-Sales</v>
      </c>
      <c r="H2093" t="str">
        <f>IF(Table1[[#This Row],[Quarter]]="q2",1,"")</f>
        <v/>
      </c>
      <c r="I2093">
        <f>IF(Table1[[#This Row],[Quarter]]="q3",1,"")</f>
        <v>1</v>
      </c>
      <c r="J2093" t="str">
        <f>IF(Table1[[#This Row],[Quarter]]="Q2",Table1[[#This Row],[Credit Amount]],"")</f>
        <v/>
      </c>
      <c r="K2093">
        <f>IF(Table1[[#This Row],[Quarter]]="Q3",Table1[[#This Row],[Credit Amount]],"")</f>
        <v>-39.33</v>
      </c>
      <c r="L2093" t="str">
        <f>IF(Table1[[#This Row],[Transaction Type]]="Upgrade",Table1[[#This Row],[Credit Amount]],IF(Table1[[#This Row],[Transaction Type]]="Activation",Table1[[#This Row],[Credit Amount]],""))</f>
        <v/>
      </c>
      <c r="M2093">
        <f>IF(Table1[[#This Row],[Transaction Type]]="Maintenance",Table1[[#This Row],[Credit Amount]],"")</f>
        <v>-39.33</v>
      </c>
      <c r="N2093">
        <v>10068</v>
      </c>
      <c r="O2093" t="s">
        <v>2489</v>
      </c>
      <c r="P2093" t="s">
        <v>2557</v>
      </c>
      <c r="Q2093" t="s">
        <v>289</v>
      </c>
      <c r="R2093">
        <v>10068</v>
      </c>
      <c r="S2093" t="s">
        <v>2489</v>
      </c>
      <c r="T2093" t="s">
        <v>2557</v>
      </c>
      <c r="U2093" t="s">
        <v>289</v>
      </c>
      <c r="V2093" t="s">
        <v>132</v>
      </c>
      <c r="W2093">
        <v>100004008</v>
      </c>
      <c r="X2093">
        <v>8005553009</v>
      </c>
      <c r="Y2093" t="s">
        <v>2595</v>
      </c>
      <c r="Z2093" t="s">
        <v>5597</v>
      </c>
      <c r="AA2093" s="13">
        <v>-39.33</v>
      </c>
      <c r="AB2093" s="14">
        <v>42635</v>
      </c>
      <c r="AC2093" t="s">
        <v>36</v>
      </c>
    </row>
    <row r="2094" spans="1:29" x14ac:dyDescent="0.25">
      <c r="A2094" t="str">
        <f>CONCATENATE("Q",ROUNDUP(MONTH(Table1[[#This Row],[Month]])/3,0))</f>
        <v>Q3</v>
      </c>
      <c r="B2094" s="14">
        <f>EOMONTH(Table1[[#This Row],[Credit Date]],-1)+1</f>
        <v>42614</v>
      </c>
      <c r="C2094" t="str">
        <f>CONCATENATE(Table1[[#This Row],[Issuer Last Name]],", ",Table1[[#This Row],[Issuer First Name]])</f>
        <v>No. 068, Employee</v>
      </c>
      <c r="D2094" t="str">
        <f>CONCATENATE(Table1[[#This Row],[Approver Last Name]],", ",Table1[[#This Row],[Approver First Name]])</f>
        <v>No. 068, Employee</v>
      </c>
      <c r="E2094" t="str">
        <f>CONCATENATE(Table1[[#This Row],[Customer Last Name]],", ",Table1[[#This Row],[Customer First Name]])</f>
        <v>No. 13807, Client</v>
      </c>
      <c r="F2094" t="str">
        <f>IF(Table1[[#This Row],[Credit Amount]]&gt;-19.99,"Less than 19.99",IF(Table1[[#This Row],[Credit Amount]]=-20,"20",IF(Table1[[#This Row],[Credit Amount]]&gt;-49.98,"20.01-49.98",IF(Table1[[#This Row],[Credit Amount]]=-49.99,"49.99",IF(Table1[[#This Row],[Credit Amount]]=-50,"50",IF(Table1[[#This Row],[Credit Amount]]&lt;-50.01,"Greater than 50"))))))</f>
        <v>20.01-49.98</v>
      </c>
      <c r="G2094" t="str">
        <f>IF(Table1[[#This Row],[Transaction Type]]="Maintenance","Non-Sales","Sales")</f>
        <v>Non-Sales</v>
      </c>
      <c r="H2094" t="str">
        <f>IF(Table1[[#This Row],[Quarter]]="q2",1,"")</f>
        <v/>
      </c>
      <c r="I2094">
        <f>IF(Table1[[#This Row],[Quarter]]="q3",1,"")</f>
        <v>1</v>
      </c>
      <c r="J2094" t="str">
        <f>IF(Table1[[#This Row],[Quarter]]="Q2",Table1[[#This Row],[Credit Amount]],"")</f>
        <v/>
      </c>
      <c r="K2094">
        <f>IF(Table1[[#This Row],[Quarter]]="Q3",Table1[[#This Row],[Credit Amount]],"")</f>
        <v>-40.29</v>
      </c>
      <c r="L2094" t="str">
        <f>IF(Table1[[#This Row],[Transaction Type]]="Upgrade",Table1[[#This Row],[Credit Amount]],IF(Table1[[#This Row],[Transaction Type]]="Activation",Table1[[#This Row],[Credit Amount]],""))</f>
        <v/>
      </c>
      <c r="M2094">
        <f>IF(Table1[[#This Row],[Transaction Type]]="Maintenance",Table1[[#This Row],[Credit Amount]],"")</f>
        <v>-40.29</v>
      </c>
      <c r="N2094">
        <v>10068</v>
      </c>
      <c r="O2094" t="s">
        <v>2489</v>
      </c>
      <c r="P2094" t="s">
        <v>2557</v>
      </c>
      <c r="Q2094" t="s">
        <v>289</v>
      </c>
      <c r="R2094">
        <v>10068</v>
      </c>
      <c r="S2094" t="s">
        <v>2489</v>
      </c>
      <c r="T2094" t="s">
        <v>2557</v>
      </c>
      <c r="U2094" t="s">
        <v>289</v>
      </c>
      <c r="V2094" t="s">
        <v>132</v>
      </c>
      <c r="W2094">
        <v>100004806</v>
      </c>
      <c r="X2094">
        <v>8005553807</v>
      </c>
      <c r="Y2094" t="s">
        <v>2595</v>
      </c>
      <c r="Z2094" t="s">
        <v>6395</v>
      </c>
      <c r="AA2094" s="13">
        <v>-40.29</v>
      </c>
      <c r="AB2094" s="14">
        <v>42637</v>
      </c>
      <c r="AC2094" t="s">
        <v>36</v>
      </c>
    </row>
    <row r="2095" spans="1:29" x14ac:dyDescent="0.25">
      <c r="A2095" t="str">
        <f>CONCATENATE("Q",ROUNDUP(MONTH(Table1[[#This Row],[Month]])/3,0))</f>
        <v>Q3</v>
      </c>
      <c r="B2095" s="14">
        <f>EOMONTH(Table1[[#This Row],[Credit Date]],-1)+1</f>
        <v>42614</v>
      </c>
      <c r="C2095" t="str">
        <f>CONCATENATE(Table1[[#This Row],[Issuer Last Name]],", ",Table1[[#This Row],[Issuer First Name]])</f>
        <v>No. 068, Employee</v>
      </c>
      <c r="D2095" t="str">
        <f>CONCATENATE(Table1[[#This Row],[Approver Last Name]],", ",Table1[[#This Row],[Approver First Name]])</f>
        <v>No. 068, Employee</v>
      </c>
      <c r="E2095" t="str">
        <f>CONCATENATE(Table1[[#This Row],[Customer Last Name]],", ",Table1[[#This Row],[Customer First Name]])</f>
        <v>No. 11559, Client</v>
      </c>
      <c r="F2095" t="str">
        <f>IF(Table1[[#This Row],[Credit Amount]]&gt;-19.99,"Less than 19.99",IF(Table1[[#This Row],[Credit Amount]]=-20,"20",IF(Table1[[#This Row],[Credit Amount]]&gt;-49.98,"20.01-49.98",IF(Table1[[#This Row],[Credit Amount]]=-49.99,"49.99",IF(Table1[[#This Row],[Credit Amount]]=-50,"50",IF(Table1[[#This Row],[Credit Amount]]&lt;-50.01,"Greater than 50"))))))</f>
        <v>20.01-49.98</v>
      </c>
      <c r="G2095" t="str">
        <f>IF(Table1[[#This Row],[Transaction Type]]="Maintenance","Non-Sales","Sales")</f>
        <v>Non-Sales</v>
      </c>
      <c r="H2095" t="str">
        <f>IF(Table1[[#This Row],[Quarter]]="q2",1,"")</f>
        <v/>
      </c>
      <c r="I2095">
        <f>IF(Table1[[#This Row],[Quarter]]="q3",1,"")</f>
        <v>1</v>
      </c>
      <c r="J2095" t="str">
        <f>IF(Table1[[#This Row],[Quarter]]="Q2",Table1[[#This Row],[Credit Amount]],"")</f>
        <v/>
      </c>
      <c r="K2095">
        <f>IF(Table1[[#This Row],[Quarter]]="Q3",Table1[[#This Row],[Credit Amount]],"")</f>
        <v>-34.590000000000003</v>
      </c>
      <c r="L2095" t="str">
        <f>IF(Table1[[#This Row],[Transaction Type]]="Upgrade",Table1[[#This Row],[Credit Amount]],IF(Table1[[#This Row],[Transaction Type]]="Activation",Table1[[#This Row],[Credit Amount]],""))</f>
        <v/>
      </c>
      <c r="M2095">
        <f>IF(Table1[[#This Row],[Transaction Type]]="Maintenance",Table1[[#This Row],[Credit Amount]],"")</f>
        <v>-34.590000000000003</v>
      </c>
      <c r="N2095">
        <v>10068</v>
      </c>
      <c r="O2095" t="s">
        <v>2489</v>
      </c>
      <c r="P2095" t="s">
        <v>2557</v>
      </c>
      <c r="Q2095" t="s">
        <v>289</v>
      </c>
      <c r="R2095">
        <v>10068</v>
      </c>
      <c r="S2095" t="s">
        <v>2489</v>
      </c>
      <c r="T2095" t="s">
        <v>2557</v>
      </c>
      <c r="U2095" t="s">
        <v>289</v>
      </c>
      <c r="V2095" t="s">
        <v>132</v>
      </c>
      <c r="W2095">
        <v>100002558</v>
      </c>
      <c r="X2095">
        <v>8005551559</v>
      </c>
      <c r="Y2095" t="s">
        <v>2595</v>
      </c>
      <c r="Z2095" t="s">
        <v>4154</v>
      </c>
      <c r="AA2095" s="13">
        <v>-34.590000000000003</v>
      </c>
      <c r="AB2095" s="14">
        <v>42640</v>
      </c>
      <c r="AC2095" t="s">
        <v>36</v>
      </c>
    </row>
    <row r="2096" spans="1:29" x14ac:dyDescent="0.25">
      <c r="A2096" t="str">
        <f>CONCATENATE("Q",ROUNDUP(MONTH(Table1[[#This Row],[Month]])/3,0))</f>
        <v>Q2</v>
      </c>
      <c r="B2096" s="14">
        <f>EOMONTH(Table1[[#This Row],[Credit Date]],-1)+1</f>
        <v>42461</v>
      </c>
      <c r="C2096" t="str">
        <f>CONCATENATE(Table1[[#This Row],[Issuer Last Name]],", ",Table1[[#This Row],[Issuer First Name]])</f>
        <v>No. 013, Employee</v>
      </c>
      <c r="D2096" t="str">
        <f>CONCATENATE(Table1[[#This Row],[Approver Last Name]],", ",Table1[[#This Row],[Approver First Name]])</f>
        <v>No. 091, Employee</v>
      </c>
      <c r="E2096" t="str">
        <f>CONCATENATE(Table1[[#This Row],[Customer Last Name]],", ",Table1[[#This Row],[Customer First Name]])</f>
        <v>No. 10095, Client</v>
      </c>
      <c r="F2096" t="str">
        <f>IF(Table1[[#This Row],[Credit Amount]]&gt;-19.99,"Less than 19.99",IF(Table1[[#This Row],[Credit Amount]]=-20,"20",IF(Table1[[#This Row],[Credit Amount]]&gt;-49.98,"20.01-49.98",IF(Table1[[#This Row],[Credit Amount]]=-49.99,"49.99",IF(Table1[[#This Row],[Credit Amount]]=-50,"50",IF(Table1[[#This Row],[Credit Amount]]&lt;-50.01,"Greater than 50"))))))</f>
        <v>20.01-49.98</v>
      </c>
      <c r="G2096" t="str">
        <f>IF(Table1[[#This Row],[Transaction Type]]="Maintenance","Non-Sales","Sales")</f>
        <v>Sales</v>
      </c>
      <c r="H2096">
        <f>IF(Table1[[#This Row],[Quarter]]="q2",1,"")</f>
        <v>1</v>
      </c>
      <c r="I2096" t="str">
        <f>IF(Table1[[#This Row],[Quarter]]="q3",1,"")</f>
        <v/>
      </c>
      <c r="J2096">
        <f>IF(Table1[[#This Row],[Quarter]]="Q2",Table1[[#This Row],[Credit Amount]],"")</f>
        <v>-48.06</v>
      </c>
      <c r="K2096" t="str">
        <f>IF(Table1[[#This Row],[Quarter]]="Q3",Table1[[#This Row],[Credit Amount]],"")</f>
        <v/>
      </c>
      <c r="L2096">
        <f>IF(Table1[[#This Row],[Transaction Type]]="Upgrade",Table1[[#This Row],[Credit Amount]],IF(Table1[[#This Row],[Transaction Type]]="Activation",Table1[[#This Row],[Credit Amount]],""))</f>
        <v>-48.06</v>
      </c>
      <c r="M2096" t="str">
        <f>IF(Table1[[#This Row],[Transaction Type]]="Maintenance",Table1[[#This Row],[Credit Amount]],"")</f>
        <v/>
      </c>
      <c r="N2096">
        <v>10013</v>
      </c>
      <c r="O2096" t="s">
        <v>2489</v>
      </c>
      <c r="P2096" t="s">
        <v>2502</v>
      </c>
      <c r="Q2096" t="s">
        <v>289</v>
      </c>
      <c r="R2096">
        <v>10091</v>
      </c>
      <c r="S2096" t="s">
        <v>2489</v>
      </c>
      <c r="T2096" t="s">
        <v>2580</v>
      </c>
      <c r="U2096" t="s">
        <v>290</v>
      </c>
      <c r="V2096" t="s">
        <v>132</v>
      </c>
      <c r="W2096">
        <v>100001094</v>
      </c>
      <c r="X2096">
        <v>8005550095</v>
      </c>
      <c r="Y2096" t="s">
        <v>2595</v>
      </c>
      <c r="Z2096" t="s">
        <v>2690</v>
      </c>
      <c r="AA2096" s="13">
        <v>-48.06</v>
      </c>
      <c r="AB2096" s="14">
        <v>42462</v>
      </c>
      <c r="AC2096" t="s">
        <v>35</v>
      </c>
    </row>
    <row r="2097" spans="1:29" x14ac:dyDescent="0.25">
      <c r="A2097" t="str">
        <f>CONCATENATE("Q",ROUNDUP(MONTH(Table1[[#This Row],[Month]])/3,0))</f>
        <v>Q2</v>
      </c>
      <c r="B2097" s="14">
        <f>EOMONTH(Table1[[#This Row],[Credit Date]],-1)+1</f>
        <v>42461</v>
      </c>
      <c r="C2097" t="str">
        <f>CONCATENATE(Table1[[#This Row],[Issuer Last Name]],", ",Table1[[#This Row],[Issuer First Name]])</f>
        <v>No. 013, Employee</v>
      </c>
      <c r="D2097" t="str">
        <f>CONCATENATE(Table1[[#This Row],[Approver Last Name]],", ",Table1[[#This Row],[Approver First Name]])</f>
        <v>No. 091, Employee</v>
      </c>
      <c r="E2097" t="str">
        <f>CONCATENATE(Table1[[#This Row],[Customer Last Name]],", ",Table1[[#This Row],[Customer First Name]])</f>
        <v>No. 13919, Client</v>
      </c>
      <c r="F2097" t="str">
        <f>IF(Table1[[#This Row],[Credit Amount]]&gt;-19.99,"Less than 19.99",IF(Table1[[#This Row],[Credit Amount]]=-20,"20",IF(Table1[[#This Row],[Credit Amount]]&gt;-49.98,"20.01-49.98",IF(Table1[[#This Row],[Credit Amount]]=-49.99,"49.99",IF(Table1[[#This Row],[Credit Amount]]=-50,"50",IF(Table1[[#This Row],[Credit Amount]]&lt;-50.01,"Greater than 50"))))))</f>
        <v>Less than 19.99</v>
      </c>
      <c r="G2097" t="str">
        <f>IF(Table1[[#This Row],[Transaction Type]]="Maintenance","Non-Sales","Sales")</f>
        <v>Sales</v>
      </c>
      <c r="H2097">
        <f>IF(Table1[[#This Row],[Quarter]]="q2",1,"")</f>
        <v>1</v>
      </c>
      <c r="I2097" t="str">
        <f>IF(Table1[[#This Row],[Quarter]]="q3",1,"")</f>
        <v/>
      </c>
      <c r="J2097">
        <f>IF(Table1[[#This Row],[Quarter]]="Q2",Table1[[#This Row],[Credit Amount]],"")</f>
        <v>-8.58</v>
      </c>
      <c r="K2097" t="str">
        <f>IF(Table1[[#This Row],[Quarter]]="Q3",Table1[[#This Row],[Credit Amount]],"")</f>
        <v/>
      </c>
      <c r="L2097">
        <f>IF(Table1[[#This Row],[Transaction Type]]="Upgrade",Table1[[#This Row],[Credit Amount]],IF(Table1[[#This Row],[Transaction Type]]="Activation",Table1[[#This Row],[Credit Amount]],""))</f>
        <v>-8.58</v>
      </c>
      <c r="M2097" t="str">
        <f>IF(Table1[[#This Row],[Transaction Type]]="Maintenance",Table1[[#This Row],[Credit Amount]],"")</f>
        <v/>
      </c>
      <c r="N2097">
        <v>10013</v>
      </c>
      <c r="O2097" t="s">
        <v>2489</v>
      </c>
      <c r="P2097" t="s">
        <v>2502</v>
      </c>
      <c r="Q2097" t="s">
        <v>289</v>
      </c>
      <c r="R2097">
        <v>10091</v>
      </c>
      <c r="S2097" t="s">
        <v>2489</v>
      </c>
      <c r="T2097" t="s">
        <v>2580</v>
      </c>
      <c r="U2097" t="s">
        <v>290</v>
      </c>
      <c r="V2097" t="s">
        <v>132</v>
      </c>
      <c r="W2097">
        <v>100004918</v>
      </c>
      <c r="X2097">
        <v>8005553919</v>
      </c>
      <c r="Y2097" t="s">
        <v>2595</v>
      </c>
      <c r="Z2097" t="s">
        <v>6507</v>
      </c>
      <c r="AA2097" s="13">
        <v>-8.58</v>
      </c>
      <c r="AB2097" s="14">
        <v>42464</v>
      </c>
      <c r="AC2097" t="s">
        <v>37</v>
      </c>
    </row>
    <row r="2098" spans="1:29" x14ac:dyDescent="0.25">
      <c r="A2098" t="str">
        <f>CONCATENATE("Q",ROUNDUP(MONTH(Table1[[#This Row],[Month]])/3,0))</f>
        <v>Q2</v>
      </c>
      <c r="B2098" s="14">
        <f>EOMONTH(Table1[[#This Row],[Credit Date]],-1)+1</f>
        <v>42461</v>
      </c>
      <c r="C2098" t="str">
        <f>CONCATENATE(Table1[[#This Row],[Issuer Last Name]],", ",Table1[[#This Row],[Issuer First Name]])</f>
        <v>No. 013, Employee</v>
      </c>
      <c r="D2098" t="str">
        <f>CONCATENATE(Table1[[#This Row],[Approver Last Name]],", ",Table1[[#This Row],[Approver First Name]])</f>
        <v>No. 091, Employee</v>
      </c>
      <c r="E2098" t="str">
        <f>CONCATENATE(Table1[[#This Row],[Customer Last Name]],", ",Table1[[#This Row],[Customer First Name]])</f>
        <v>No. 10544, Client</v>
      </c>
      <c r="F20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98" t="str">
        <f>IF(Table1[[#This Row],[Transaction Type]]="Maintenance","Non-Sales","Sales")</f>
        <v>Sales</v>
      </c>
      <c r="H2098">
        <f>IF(Table1[[#This Row],[Quarter]]="q2",1,"")</f>
        <v>1</v>
      </c>
      <c r="I2098" t="str">
        <f>IF(Table1[[#This Row],[Quarter]]="q3",1,"")</f>
        <v/>
      </c>
      <c r="J2098">
        <f>IF(Table1[[#This Row],[Quarter]]="Q2",Table1[[#This Row],[Credit Amount]],"")</f>
        <v>-63.38</v>
      </c>
      <c r="K2098" t="str">
        <f>IF(Table1[[#This Row],[Quarter]]="Q3",Table1[[#This Row],[Credit Amount]],"")</f>
        <v/>
      </c>
      <c r="L2098">
        <f>IF(Table1[[#This Row],[Transaction Type]]="Upgrade",Table1[[#This Row],[Credit Amount]],IF(Table1[[#This Row],[Transaction Type]]="Activation",Table1[[#This Row],[Credit Amount]],""))</f>
        <v>-63.38</v>
      </c>
      <c r="M2098" t="str">
        <f>IF(Table1[[#This Row],[Transaction Type]]="Maintenance",Table1[[#This Row],[Credit Amount]],"")</f>
        <v/>
      </c>
      <c r="N2098">
        <v>10013</v>
      </c>
      <c r="O2098" t="s">
        <v>2489</v>
      </c>
      <c r="P2098" t="s">
        <v>2502</v>
      </c>
      <c r="Q2098" t="s">
        <v>289</v>
      </c>
      <c r="R2098">
        <v>10091</v>
      </c>
      <c r="S2098" t="s">
        <v>2489</v>
      </c>
      <c r="T2098" t="s">
        <v>2580</v>
      </c>
      <c r="U2098" t="s">
        <v>290</v>
      </c>
      <c r="V2098" t="s">
        <v>132</v>
      </c>
      <c r="W2098">
        <v>100001543</v>
      </c>
      <c r="X2098">
        <v>8005550544</v>
      </c>
      <c r="Y2098" t="s">
        <v>2595</v>
      </c>
      <c r="Z2098" t="s">
        <v>3139</v>
      </c>
      <c r="AA2098" s="13">
        <v>-63.38</v>
      </c>
      <c r="AB2098" s="14">
        <v>42467</v>
      </c>
      <c r="AC2098" t="s">
        <v>37</v>
      </c>
    </row>
    <row r="2099" spans="1:29" x14ac:dyDescent="0.25">
      <c r="A2099" t="str">
        <f>CONCATENATE("Q",ROUNDUP(MONTH(Table1[[#This Row],[Month]])/3,0))</f>
        <v>Q2</v>
      </c>
      <c r="B2099" s="14">
        <f>EOMONTH(Table1[[#This Row],[Credit Date]],-1)+1</f>
        <v>42461</v>
      </c>
      <c r="C2099" t="str">
        <f>CONCATENATE(Table1[[#This Row],[Issuer Last Name]],", ",Table1[[#This Row],[Issuer First Name]])</f>
        <v>No. 013, Employee</v>
      </c>
      <c r="D2099" t="str">
        <f>CONCATENATE(Table1[[#This Row],[Approver Last Name]],", ",Table1[[#This Row],[Approver First Name]])</f>
        <v>No. 091, Employee</v>
      </c>
      <c r="E2099" t="str">
        <f>CONCATENATE(Table1[[#This Row],[Customer Last Name]],", ",Table1[[#This Row],[Customer First Name]])</f>
        <v>No. 10897, Client</v>
      </c>
      <c r="F20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099" t="str">
        <f>IF(Table1[[#This Row],[Transaction Type]]="Maintenance","Non-Sales","Sales")</f>
        <v>Sales</v>
      </c>
      <c r="H2099">
        <f>IF(Table1[[#This Row],[Quarter]]="q2",1,"")</f>
        <v>1</v>
      </c>
      <c r="I2099" t="str">
        <f>IF(Table1[[#This Row],[Quarter]]="q3",1,"")</f>
        <v/>
      </c>
      <c r="J2099">
        <f>IF(Table1[[#This Row],[Quarter]]="Q2",Table1[[#This Row],[Credit Amount]],"")</f>
        <v>-88.69</v>
      </c>
      <c r="K2099" t="str">
        <f>IF(Table1[[#This Row],[Quarter]]="Q3",Table1[[#This Row],[Credit Amount]],"")</f>
        <v/>
      </c>
      <c r="L2099">
        <f>IF(Table1[[#This Row],[Transaction Type]]="Upgrade",Table1[[#This Row],[Credit Amount]],IF(Table1[[#This Row],[Transaction Type]]="Activation",Table1[[#This Row],[Credit Amount]],""))</f>
        <v>-88.69</v>
      </c>
      <c r="M2099" t="str">
        <f>IF(Table1[[#This Row],[Transaction Type]]="Maintenance",Table1[[#This Row],[Credit Amount]],"")</f>
        <v/>
      </c>
      <c r="N2099">
        <v>10013</v>
      </c>
      <c r="O2099" t="s">
        <v>2489</v>
      </c>
      <c r="P2099" t="s">
        <v>2502</v>
      </c>
      <c r="Q2099" t="s">
        <v>289</v>
      </c>
      <c r="R2099">
        <v>10091</v>
      </c>
      <c r="S2099" t="s">
        <v>2489</v>
      </c>
      <c r="T2099" t="s">
        <v>2580</v>
      </c>
      <c r="U2099" t="s">
        <v>290</v>
      </c>
      <c r="V2099" t="s">
        <v>132</v>
      </c>
      <c r="W2099">
        <v>100001896</v>
      </c>
      <c r="X2099">
        <v>8005550897</v>
      </c>
      <c r="Y2099" t="s">
        <v>2595</v>
      </c>
      <c r="Z2099" t="s">
        <v>3492</v>
      </c>
      <c r="AA2099" s="13">
        <v>-88.69</v>
      </c>
      <c r="AB2099" s="14">
        <v>42471</v>
      </c>
      <c r="AC2099" t="s">
        <v>35</v>
      </c>
    </row>
    <row r="2100" spans="1:29" x14ac:dyDescent="0.25">
      <c r="A2100" t="str">
        <f>CONCATENATE("Q",ROUNDUP(MONTH(Table1[[#This Row],[Month]])/3,0))</f>
        <v>Q2</v>
      </c>
      <c r="B2100" s="14">
        <f>EOMONTH(Table1[[#This Row],[Credit Date]],-1)+1</f>
        <v>42461</v>
      </c>
      <c r="C2100" t="str">
        <f>CONCATENATE(Table1[[#This Row],[Issuer Last Name]],", ",Table1[[#This Row],[Issuer First Name]])</f>
        <v>No. 013, Employee</v>
      </c>
      <c r="D2100" t="str">
        <f>CONCATENATE(Table1[[#This Row],[Approver Last Name]],", ",Table1[[#This Row],[Approver First Name]])</f>
        <v>No. 091, Employee</v>
      </c>
      <c r="E2100" t="str">
        <f>CONCATENATE(Table1[[#This Row],[Customer Last Name]],", ",Table1[[#This Row],[Customer First Name]])</f>
        <v>No. 12939, Client</v>
      </c>
      <c r="F21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0" t="str">
        <f>IF(Table1[[#This Row],[Transaction Type]]="Maintenance","Non-Sales","Sales")</f>
        <v>Non-Sales</v>
      </c>
      <c r="H2100">
        <f>IF(Table1[[#This Row],[Quarter]]="q2",1,"")</f>
        <v>1</v>
      </c>
      <c r="I2100" t="str">
        <f>IF(Table1[[#This Row],[Quarter]]="q3",1,"")</f>
        <v/>
      </c>
      <c r="J2100">
        <f>IF(Table1[[#This Row],[Quarter]]="Q2",Table1[[#This Row],[Credit Amount]],"")</f>
        <v>-57.05</v>
      </c>
      <c r="K2100" t="str">
        <f>IF(Table1[[#This Row],[Quarter]]="Q3",Table1[[#This Row],[Credit Amount]],"")</f>
        <v/>
      </c>
      <c r="L2100" t="str">
        <f>IF(Table1[[#This Row],[Transaction Type]]="Upgrade",Table1[[#This Row],[Credit Amount]],IF(Table1[[#This Row],[Transaction Type]]="Activation",Table1[[#This Row],[Credit Amount]],""))</f>
        <v/>
      </c>
      <c r="M2100">
        <f>IF(Table1[[#This Row],[Transaction Type]]="Maintenance",Table1[[#This Row],[Credit Amount]],"")</f>
        <v>-57.05</v>
      </c>
      <c r="N2100">
        <v>10013</v>
      </c>
      <c r="O2100" t="s">
        <v>2489</v>
      </c>
      <c r="P2100" t="s">
        <v>2502</v>
      </c>
      <c r="Q2100" t="s">
        <v>289</v>
      </c>
      <c r="R2100">
        <v>10091</v>
      </c>
      <c r="S2100" t="s">
        <v>2489</v>
      </c>
      <c r="T2100" t="s">
        <v>2580</v>
      </c>
      <c r="U2100" t="s">
        <v>290</v>
      </c>
      <c r="V2100" t="s">
        <v>132</v>
      </c>
      <c r="W2100">
        <v>100003938</v>
      </c>
      <c r="X2100">
        <v>8005552939</v>
      </c>
      <c r="Y2100" t="s">
        <v>2595</v>
      </c>
      <c r="Z2100" t="s">
        <v>5529</v>
      </c>
      <c r="AA2100" s="13">
        <v>-57.05</v>
      </c>
      <c r="AB2100" s="14">
        <v>42472</v>
      </c>
      <c r="AC2100" t="s">
        <v>36</v>
      </c>
    </row>
    <row r="2101" spans="1:29" x14ac:dyDescent="0.25">
      <c r="A2101" t="str">
        <f>CONCATENATE("Q",ROUNDUP(MONTH(Table1[[#This Row],[Month]])/3,0))</f>
        <v>Q2</v>
      </c>
      <c r="B2101" s="14">
        <f>EOMONTH(Table1[[#This Row],[Credit Date]],-1)+1</f>
        <v>42461</v>
      </c>
      <c r="C2101" t="str">
        <f>CONCATENATE(Table1[[#This Row],[Issuer Last Name]],", ",Table1[[#This Row],[Issuer First Name]])</f>
        <v>No. 013, Employee</v>
      </c>
      <c r="D2101" t="str">
        <f>CONCATENATE(Table1[[#This Row],[Approver Last Name]],", ",Table1[[#This Row],[Approver First Name]])</f>
        <v>No. 091, Employee</v>
      </c>
      <c r="E2101" t="str">
        <f>CONCATENATE(Table1[[#This Row],[Customer Last Name]],", ",Table1[[#This Row],[Customer First Name]])</f>
        <v>No. 13658, Client</v>
      </c>
      <c r="F2101" t="str">
        <f>IF(Table1[[#This Row],[Credit Amount]]&gt;-19.99,"Less than 19.99",IF(Table1[[#This Row],[Credit Amount]]=-20,"20",IF(Table1[[#This Row],[Credit Amount]]&gt;-49.98,"20.01-49.98",IF(Table1[[#This Row],[Credit Amount]]=-49.99,"49.99",IF(Table1[[#This Row],[Credit Amount]]=-50,"50",IF(Table1[[#This Row],[Credit Amount]]&lt;-50.01,"Greater than 50"))))))</f>
        <v>20.01-49.98</v>
      </c>
      <c r="G2101" t="str">
        <f>IF(Table1[[#This Row],[Transaction Type]]="Maintenance","Non-Sales","Sales")</f>
        <v>Non-Sales</v>
      </c>
      <c r="H2101">
        <f>IF(Table1[[#This Row],[Quarter]]="q2",1,"")</f>
        <v>1</v>
      </c>
      <c r="I2101" t="str">
        <f>IF(Table1[[#This Row],[Quarter]]="q3",1,"")</f>
        <v/>
      </c>
      <c r="J2101">
        <f>IF(Table1[[#This Row],[Quarter]]="Q2",Table1[[#This Row],[Credit Amount]],"")</f>
        <v>-45.52</v>
      </c>
      <c r="K2101" t="str">
        <f>IF(Table1[[#This Row],[Quarter]]="Q3",Table1[[#This Row],[Credit Amount]],"")</f>
        <v/>
      </c>
      <c r="L2101" t="str">
        <f>IF(Table1[[#This Row],[Transaction Type]]="Upgrade",Table1[[#This Row],[Credit Amount]],IF(Table1[[#This Row],[Transaction Type]]="Activation",Table1[[#This Row],[Credit Amount]],""))</f>
        <v/>
      </c>
      <c r="M2101">
        <f>IF(Table1[[#This Row],[Transaction Type]]="Maintenance",Table1[[#This Row],[Credit Amount]],"")</f>
        <v>-45.52</v>
      </c>
      <c r="N2101">
        <v>10013</v>
      </c>
      <c r="O2101" t="s">
        <v>2489</v>
      </c>
      <c r="P2101" t="s">
        <v>2502</v>
      </c>
      <c r="Q2101" t="s">
        <v>289</v>
      </c>
      <c r="R2101">
        <v>10091</v>
      </c>
      <c r="S2101" t="s">
        <v>2489</v>
      </c>
      <c r="T2101" t="s">
        <v>2580</v>
      </c>
      <c r="U2101" t="s">
        <v>290</v>
      </c>
      <c r="V2101" t="s">
        <v>132</v>
      </c>
      <c r="W2101">
        <v>100004657</v>
      </c>
      <c r="X2101">
        <v>8005553658</v>
      </c>
      <c r="Y2101" t="s">
        <v>2595</v>
      </c>
      <c r="Z2101" t="s">
        <v>6246</v>
      </c>
      <c r="AA2101" s="13">
        <v>-45.52</v>
      </c>
      <c r="AB2101" s="14">
        <v>42476</v>
      </c>
      <c r="AC2101" t="s">
        <v>36</v>
      </c>
    </row>
    <row r="2102" spans="1:29" x14ac:dyDescent="0.25">
      <c r="A2102" t="str">
        <f>CONCATENATE("Q",ROUNDUP(MONTH(Table1[[#This Row],[Month]])/3,0))</f>
        <v>Q2</v>
      </c>
      <c r="B2102" s="14">
        <f>EOMONTH(Table1[[#This Row],[Credit Date]],-1)+1</f>
        <v>42461</v>
      </c>
      <c r="C2102" t="str">
        <f>CONCATENATE(Table1[[#This Row],[Issuer Last Name]],", ",Table1[[#This Row],[Issuer First Name]])</f>
        <v>No. 013, Employee</v>
      </c>
      <c r="D2102" t="str">
        <f>CONCATENATE(Table1[[#This Row],[Approver Last Name]],", ",Table1[[#This Row],[Approver First Name]])</f>
        <v>No. 091, Employee</v>
      </c>
      <c r="E2102" t="str">
        <f>CONCATENATE(Table1[[#This Row],[Customer Last Name]],", ",Table1[[#This Row],[Customer First Name]])</f>
        <v>No. 13492, Client</v>
      </c>
      <c r="F21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2" t="str">
        <f>IF(Table1[[#This Row],[Transaction Type]]="Maintenance","Non-Sales","Sales")</f>
        <v>Non-Sales</v>
      </c>
      <c r="H2102">
        <f>IF(Table1[[#This Row],[Quarter]]="q2",1,"")</f>
        <v>1</v>
      </c>
      <c r="I2102" t="str">
        <f>IF(Table1[[#This Row],[Quarter]]="q3",1,"")</f>
        <v/>
      </c>
      <c r="J2102">
        <f>IF(Table1[[#This Row],[Quarter]]="Q2",Table1[[#This Row],[Credit Amount]],"")</f>
        <v>-86.96</v>
      </c>
      <c r="K2102" t="str">
        <f>IF(Table1[[#This Row],[Quarter]]="Q3",Table1[[#This Row],[Credit Amount]],"")</f>
        <v/>
      </c>
      <c r="L2102" t="str">
        <f>IF(Table1[[#This Row],[Transaction Type]]="Upgrade",Table1[[#This Row],[Credit Amount]],IF(Table1[[#This Row],[Transaction Type]]="Activation",Table1[[#This Row],[Credit Amount]],""))</f>
        <v/>
      </c>
      <c r="M2102">
        <f>IF(Table1[[#This Row],[Transaction Type]]="Maintenance",Table1[[#This Row],[Credit Amount]],"")</f>
        <v>-86.96</v>
      </c>
      <c r="N2102">
        <v>10013</v>
      </c>
      <c r="O2102" t="s">
        <v>2489</v>
      </c>
      <c r="P2102" t="s">
        <v>2502</v>
      </c>
      <c r="Q2102" t="s">
        <v>289</v>
      </c>
      <c r="R2102">
        <v>10091</v>
      </c>
      <c r="S2102" t="s">
        <v>2489</v>
      </c>
      <c r="T2102" t="s">
        <v>2580</v>
      </c>
      <c r="U2102" t="s">
        <v>290</v>
      </c>
      <c r="V2102" t="s">
        <v>132</v>
      </c>
      <c r="W2102">
        <v>100004491</v>
      </c>
      <c r="X2102">
        <v>8005553492</v>
      </c>
      <c r="Y2102" t="s">
        <v>2595</v>
      </c>
      <c r="Z2102" t="s">
        <v>6080</v>
      </c>
      <c r="AA2102" s="13">
        <v>-86.96</v>
      </c>
      <c r="AB2102" s="14">
        <v>42476</v>
      </c>
      <c r="AC2102" t="s">
        <v>36</v>
      </c>
    </row>
    <row r="2103" spans="1:29" x14ac:dyDescent="0.25">
      <c r="A2103" t="str">
        <f>CONCATENATE("Q",ROUNDUP(MONTH(Table1[[#This Row],[Month]])/3,0))</f>
        <v>Q2</v>
      </c>
      <c r="B2103" s="14">
        <f>EOMONTH(Table1[[#This Row],[Credit Date]],-1)+1</f>
        <v>42461</v>
      </c>
      <c r="C2103" t="str">
        <f>CONCATENATE(Table1[[#This Row],[Issuer Last Name]],", ",Table1[[#This Row],[Issuer First Name]])</f>
        <v>No. 013, Employee</v>
      </c>
      <c r="D2103" t="str">
        <f>CONCATENATE(Table1[[#This Row],[Approver Last Name]],", ",Table1[[#This Row],[Approver First Name]])</f>
        <v>No. 091, Employee</v>
      </c>
      <c r="E2103" t="str">
        <f>CONCATENATE(Table1[[#This Row],[Customer Last Name]],", ",Table1[[#This Row],[Customer First Name]])</f>
        <v>No. 10638, Client</v>
      </c>
      <c r="F2103" t="str">
        <f>IF(Table1[[#This Row],[Credit Amount]]&gt;-19.99,"Less than 19.99",IF(Table1[[#This Row],[Credit Amount]]=-20,"20",IF(Table1[[#This Row],[Credit Amount]]&gt;-49.98,"20.01-49.98",IF(Table1[[#This Row],[Credit Amount]]=-49.99,"49.99",IF(Table1[[#This Row],[Credit Amount]]=-50,"50",IF(Table1[[#This Row],[Credit Amount]]&lt;-50.01,"Greater than 50"))))))</f>
        <v>20.01-49.98</v>
      </c>
      <c r="G2103" t="str">
        <f>IF(Table1[[#This Row],[Transaction Type]]="Maintenance","Non-Sales","Sales")</f>
        <v>Non-Sales</v>
      </c>
      <c r="H2103">
        <f>IF(Table1[[#This Row],[Quarter]]="q2",1,"")</f>
        <v>1</v>
      </c>
      <c r="I2103" t="str">
        <f>IF(Table1[[#This Row],[Quarter]]="q3",1,"")</f>
        <v/>
      </c>
      <c r="J2103">
        <f>IF(Table1[[#This Row],[Quarter]]="Q2",Table1[[#This Row],[Credit Amount]],"")</f>
        <v>-28.93</v>
      </c>
      <c r="K2103" t="str">
        <f>IF(Table1[[#This Row],[Quarter]]="Q3",Table1[[#This Row],[Credit Amount]],"")</f>
        <v/>
      </c>
      <c r="L2103" t="str">
        <f>IF(Table1[[#This Row],[Transaction Type]]="Upgrade",Table1[[#This Row],[Credit Amount]],IF(Table1[[#This Row],[Transaction Type]]="Activation",Table1[[#This Row],[Credit Amount]],""))</f>
        <v/>
      </c>
      <c r="M2103">
        <f>IF(Table1[[#This Row],[Transaction Type]]="Maintenance",Table1[[#This Row],[Credit Amount]],"")</f>
        <v>-28.93</v>
      </c>
      <c r="N2103">
        <v>10013</v>
      </c>
      <c r="O2103" t="s">
        <v>2489</v>
      </c>
      <c r="P2103" t="s">
        <v>2502</v>
      </c>
      <c r="Q2103" t="s">
        <v>289</v>
      </c>
      <c r="R2103">
        <v>10091</v>
      </c>
      <c r="S2103" t="s">
        <v>2489</v>
      </c>
      <c r="T2103" t="s">
        <v>2580</v>
      </c>
      <c r="U2103" t="s">
        <v>290</v>
      </c>
      <c r="V2103" t="s">
        <v>132</v>
      </c>
      <c r="W2103">
        <v>100001637</v>
      </c>
      <c r="X2103">
        <v>8005550638</v>
      </c>
      <c r="Y2103" t="s">
        <v>2595</v>
      </c>
      <c r="Z2103" t="s">
        <v>3233</v>
      </c>
      <c r="AA2103" s="13">
        <v>-28.93</v>
      </c>
      <c r="AB2103" s="14">
        <v>42481</v>
      </c>
      <c r="AC2103" t="s">
        <v>36</v>
      </c>
    </row>
    <row r="2104" spans="1:29" x14ac:dyDescent="0.25">
      <c r="A2104" t="str">
        <f>CONCATENATE("Q",ROUNDUP(MONTH(Table1[[#This Row],[Month]])/3,0))</f>
        <v>Q2</v>
      </c>
      <c r="B2104" s="14">
        <f>EOMONTH(Table1[[#This Row],[Credit Date]],-1)+1</f>
        <v>42461</v>
      </c>
      <c r="C2104" t="str">
        <f>CONCATENATE(Table1[[#This Row],[Issuer Last Name]],", ",Table1[[#This Row],[Issuer First Name]])</f>
        <v>No. 013, Employee</v>
      </c>
      <c r="D2104" t="str">
        <f>CONCATENATE(Table1[[#This Row],[Approver Last Name]],", ",Table1[[#This Row],[Approver First Name]])</f>
        <v>No. 091, Employee</v>
      </c>
      <c r="E2104" t="str">
        <f>CONCATENATE(Table1[[#This Row],[Customer Last Name]],", ",Table1[[#This Row],[Customer First Name]])</f>
        <v>No. 12636, Client</v>
      </c>
      <c r="F21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4" t="str">
        <f>IF(Table1[[#This Row],[Transaction Type]]="Maintenance","Non-Sales","Sales")</f>
        <v>Sales</v>
      </c>
      <c r="H2104">
        <f>IF(Table1[[#This Row],[Quarter]]="q2",1,"")</f>
        <v>1</v>
      </c>
      <c r="I2104" t="str">
        <f>IF(Table1[[#This Row],[Quarter]]="q3",1,"")</f>
        <v/>
      </c>
      <c r="J2104">
        <f>IF(Table1[[#This Row],[Quarter]]="Q2",Table1[[#This Row],[Credit Amount]],"")</f>
        <v>-95.94</v>
      </c>
      <c r="K2104" t="str">
        <f>IF(Table1[[#This Row],[Quarter]]="Q3",Table1[[#This Row],[Credit Amount]],"")</f>
        <v/>
      </c>
      <c r="L2104">
        <f>IF(Table1[[#This Row],[Transaction Type]]="Upgrade",Table1[[#This Row],[Credit Amount]],IF(Table1[[#This Row],[Transaction Type]]="Activation",Table1[[#This Row],[Credit Amount]],""))</f>
        <v>-95.94</v>
      </c>
      <c r="M2104" t="str">
        <f>IF(Table1[[#This Row],[Transaction Type]]="Maintenance",Table1[[#This Row],[Credit Amount]],"")</f>
        <v/>
      </c>
      <c r="N2104">
        <v>10013</v>
      </c>
      <c r="O2104" t="s">
        <v>2489</v>
      </c>
      <c r="P2104" t="s">
        <v>2502</v>
      </c>
      <c r="Q2104" t="s">
        <v>289</v>
      </c>
      <c r="R2104">
        <v>10091</v>
      </c>
      <c r="S2104" t="s">
        <v>2489</v>
      </c>
      <c r="T2104" t="s">
        <v>2580</v>
      </c>
      <c r="U2104" t="s">
        <v>290</v>
      </c>
      <c r="V2104" t="s">
        <v>132</v>
      </c>
      <c r="W2104">
        <v>100003635</v>
      </c>
      <c r="X2104">
        <v>8005552636</v>
      </c>
      <c r="Y2104" t="s">
        <v>2595</v>
      </c>
      <c r="Z2104" t="s">
        <v>5231</v>
      </c>
      <c r="AA2104" s="13">
        <v>-95.94</v>
      </c>
      <c r="AB2104" s="14">
        <v>42482</v>
      </c>
      <c r="AC2104" t="s">
        <v>37</v>
      </c>
    </row>
    <row r="2105" spans="1:29" x14ac:dyDescent="0.25">
      <c r="A2105" t="str">
        <f>CONCATENATE("Q",ROUNDUP(MONTH(Table1[[#This Row],[Month]])/3,0))</f>
        <v>Q2</v>
      </c>
      <c r="B2105" s="14">
        <f>EOMONTH(Table1[[#This Row],[Credit Date]],-1)+1</f>
        <v>42461</v>
      </c>
      <c r="C2105" t="str">
        <f>CONCATENATE(Table1[[#This Row],[Issuer Last Name]],", ",Table1[[#This Row],[Issuer First Name]])</f>
        <v>No. 013, Employee</v>
      </c>
      <c r="D2105" t="str">
        <f>CONCATENATE(Table1[[#This Row],[Approver Last Name]],", ",Table1[[#This Row],[Approver First Name]])</f>
        <v>No. 091, Employee</v>
      </c>
      <c r="E2105" t="str">
        <f>CONCATENATE(Table1[[#This Row],[Customer Last Name]],", ",Table1[[#This Row],[Customer First Name]])</f>
        <v>No. 10999, Client</v>
      </c>
      <c r="F2105" t="str">
        <f>IF(Table1[[#This Row],[Credit Amount]]&gt;-19.99,"Less than 19.99",IF(Table1[[#This Row],[Credit Amount]]=-20,"20",IF(Table1[[#This Row],[Credit Amount]]&gt;-49.98,"20.01-49.98",IF(Table1[[#This Row],[Credit Amount]]=-49.99,"49.99",IF(Table1[[#This Row],[Credit Amount]]=-50,"50",IF(Table1[[#This Row],[Credit Amount]]&lt;-50.01,"Greater than 50"))))))</f>
        <v>20.01-49.98</v>
      </c>
      <c r="G2105" t="str">
        <f>IF(Table1[[#This Row],[Transaction Type]]="Maintenance","Non-Sales","Sales")</f>
        <v>Non-Sales</v>
      </c>
      <c r="H2105">
        <f>IF(Table1[[#This Row],[Quarter]]="q2",1,"")</f>
        <v>1</v>
      </c>
      <c r="I2105" t="str">
        <f>IF(Table1[[#This Row],[Quarter]]="q3",1,"")</f>
        <v/>
      </c>
      <c r="J2105">
        <f>IF(Table1[[#This Row],[Quarter]]="Q2",Table1[[#This Row],[Credit Amount]],"")</f>
        <v>-21.98</v>
      </c>
      <c r="K2105" t="str">
        <f>IF(Table1[[#This Row],[Quarter]]="Q3",Table1[[#This Row],[Credit Amount]],"")</f>
        <v/>
      </c>
      <c r="L2105" t="str">
        <f>IF(Table1[[#This Row],[Transaction Type]]="Upgrade",Table1[[#This Row],[Credit Amount]],IF(Table1[[#This Row],[Transaction Type]]="Activation",Table1[[#This Row],[Credit Amount]],""))</f>
        <v/>
      </c>
      <c r="M2105">
        <f>IF(Table1[[#This Row],[Transaction Type]]="Maintenance",Table1[[#This Row],[Credit Amount]],"")</f>
        <v>-21.98</v>
      </c>
      <c r="N2105">
        <v>10013</v>
      </c>
      <c r="O2105" t="s">
        <v>2489</v>
      </c>
      <c r="P2105" t="s">
        <v>2502</v>
      </c>
      <c r="Q2105" t="s">
        <v>289</v>
      </c>
      <c r="R2105">
        <v>10091</v>
      </c>
      <c r="S2105" t="s">
        <v>2489</v>
      </c>
      <c r="T2105" t="s">
        <v>2580</v>
      </c>
      <c r="U2105" t="s">
        <v>290</v>
      </c>
      <c r="V2105" t="s">
        <v>132</v>
      </c>
      <c r="W2105">
        <v>100001998</v>
      </c>
      <c r="X2105">
        <v>8005550999</v>
      </c>
      <c r="Y2105" t="s">
        <v>2595</v>
      </c>
      <c r="Z2105" t="s">
        <v>3594</v>
      </c>
      <c r="AA2105" s="13">
        <v>-21.98</v>
      </c>
      <c r="AB2105" s="14">
        <v>42484</v>
      </c>
      <c r="AC2105" t="s">
        <v>36</v>
      </c>
    </row>
    <row r="2106" spans="1:29" x14ac:dyDescent="0.25">
      <c r="A2106" t="str">
        <f>CONCATENATE("Q",ROUNDUP(MONTH(Table1[[#This Row],[Month]])/3,0))</f>
        <v>Q2</v>
      </c>
      <c r="B2106" s="14">
        <f>EOMONTH(Table1[[#This Row],[Credit Date]],-1)+1</f>
        <v>42461</v>
      </c>
      <c r="C2106" t="str">
        <f>CONCATENATE(Table1[[#This Row],[Issuer Last Name]],", ",Table1[[#This Row],[Issuer First Name]])</f>
        <v>No. 013, Employee</v>
      </c>
      <c r="D2106" t="str">
        <f>CONCATENATE(Table1[[#This Row],[Approver Last Name]],", ",Table1[[#This Row],[Approver First Name]])</f>
        <v>No. 091, Employee</v>
      </c>
      <c r="E2106" t="str">
        <f>CONCATENATE(Table1[[#This Row],[Customer Last Name]],", ",Table1[[#This Row],[Customer First Name]])</f>
        <v>No. 13436, Client</v>
      </c>
      <c r="F21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6" t="str">
        <f>IF(Table1[[#This Row],[Transaction Type]]="Maintenance","Non-Sales","Sales")</f>
        <v>Non-Sales</v>
      </c>
      <c r="H2106">
        <f>IF(Table1[[#This Row],[Quarter]]="q2",1,"")</f>
        <v>1</v>
      </c>
      <c r="I2106" t="str">
        <f>IF(Table1[[#This Row],[Quarter]]="q3",1,"")</f>
        <v/>
      </c>
      <c r="J2106">
        <f>IF(Table1[[#This Row],[Quarter]]="Q2",Table1[[#This Row],[Credit Amount]],"")</f>
        <v>-62.57</v>
      </c>
      <c r="K2106" t="str">
        <f>IF(Table1[[#This Row],[Quarter]]="Q3",Table1[[#This Row],[Credit Amount]],"")</f>
        <v/>
      </c>
      <c r="L2106" t="str">
        <f>IF(Table1[[#This Row],[Transaction Type]]="Upgrade",Table1[[#This Row],[Credit Amount]],IF(Table1[[#This Row],[Transaction Type]]="Activation",Table1[[#This Row],[Credit Amount]],""))</f>
        <v/>
      </c>
      <c r="M2106">
        <f>IF(Table1[[#This Row],[Transaction Type]]="Maintenance",Table1[[#This Row],[Credit Amount]],"")</f>
        <v>-62.57</v>
      </c>
      <c r="N2106">
        <v>10013</v>
      </c>
      <c r="O2106" t="s">
        <v>2489</v>
      </c>
      <c r="P2106" t="s">
        <v>2502</v>
      </c>
      <c r="Q2106" t="s">
        <v>289</v>
      </c>
      <c r="R2106">
        <v>10091</v>
      </c>
      <c r="S2106" t="s">
        <v>2489</v>
      </c>
      <c r="T2106" t="s">
        <v>2580</v>
      </c>
      <c r="U2106" t="s">
        <v>290</v>
      </c>
      <c r="V2106" t="s">
        <v>132</v>
      </c>
      <c r="W2106">
        <v>100004435</v>
      </c>
      <c r="X2106">
        <v>8005553436</v>
      </c>
      <c r="Y2106" t="s">
        <v>2595</v>
      </c>
      <c r="Z2106" t="s">
        <v>6024</v>
      </c>
      <c r="AA2106" s="13">
        <v>-62.57</v>
      </c>
      <c r="AB2106" s="14">
        <v>42490</v>
      </c>
      <c r="AC2106" t="s">
        <v>36</v>
      </c>
    </row>
    <row r="2107" spans="1:29" x14ac:dyDescent="0.25">
      <c r="A2107" t="str">
        <f>CONCATENATE("Q",ROUNDUP(MONTH(Table1[[#This Row],[Month]])/3,0))</f>
        <v>Q2</v>
      </c>
      <c r="B2107" s="14">
        <f>EOMONTH(Table1[[#This Row],[Credit Date]],-1)+1</f>
        <v>42491</v>
      </c>
      <c r="C2107" t="str">
        <f>CONCATENATE(Table1[[#This Row],[Issuer Last Name]],", ",Table1[[#This Row],[Issuer First Name]])</f>
        <v>No. 013, Employee</v>
      </c>
      <c r="D2107" t="str">
        <f>CONCATENATE(Table1[[#This Row],[Approver Last Name]],", ",Table1[[#This Row],[Approver First Name]])</f>
        <v>No. 091, Employee</v>
      </c>
      <c r="E2107" t="str">
        <f>CONCATENATE(Table1[[#This Row],[Customer Last Name]],", ",Table1[[#This Row],[Customer First Name]])</f>
        <v>No. 12940, Client</v>
      </c>
      <c r="F21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7" t="str">
        <f>IF(Table1[[#This Row],[Transaction Type]]="Maintenance","Non-Sales","Sales")</f>
        <v>Non-Sales</v>
      </c>
      <c r="H2107">
        <f>IF(Table1[[#This Row],[Quarter]]="q2",1,"")</f>
        <v>1</v>
      </c>
      <c r="I2107" t="str">
        <f>IF(Table1[[#This Row],[Quarter]]="q3",1,"")</f>
        <v/>
      </c>
      <c r="J2107">
        <f>IF(Table1[[#This Row],[Quarter]]="Q2",Table1[[#This Row],[Credit Amount]],"")</f>
        <v>-81.400000000000006</v>
      </c>
      <c r="K2107" t="str">
        <f>IF(Table1[[#This Row],[Quarter]]="Q3",Table1[[#This Row],[Credit Amount]],"")</f>
        <v/>
      </c>
      <c r="L2107" t="str">
        <f>IF(Table1[[#This Row],[Transaction Type]]="Upgrade",Table1[[#This Row],[Credit Amount]],IF(Table1[[#This Row],[Transaction Type]]="Activation",Table1[[#This Row],[Credit Amount]],""))</f>
        <v/>
      </c>
      <c r="M2107">
        <f>IF(Table1[[#This Row],[Transaction Type]]="Maintenance",Table1[[#This Row],[Credit Amount]],"")</f>
        <v>-81.400000000000006</v>
      </c>
      <c r="N2107">
        <v>10013</v>
      </c>
      <c r="O2107" t="s">
        <v>2489</v>
      </c>
      <c r="P2107" t="s">
        <v>2502</v>
      </c>
      <c r="Q2107" t="s">
        <v>289</v>
      </c>
      <c r="R2107">
        <v>10091</v>
      </c>
      <c r="S2107" t="s">
        <v>2489</v>
      </c>
      <c r="T2107" t="s">
        <v>2580</v>
      </c>
      <c r="U2107" t="s">
        <v>290</v>
      </c>
      <c r="V2107" t="s">
        <v>132</v>
      </c>
      <c r="W2107">
        <v>100003939</v>
      </c>
      <c r="X2107">
        <v>8005552940</v>
      </c>
      <c r="Y2107" t="s">
        <v>2595</v>
      </c>
      <c r="Z2107" t="s">
        <v>5530</v>
      </c>
      <c r="AA2107" s="13">
        <v>-81.400000000000006</v>
      </c>
      <c r="AB2107" s="14">
        <v>42496</v>
      </c>
      <c r="AC2107" t="s">
        <v>36</v>
      </c>
    </row>
    <row r="2108" spans="1:29" x14ac:dyDescent="0.25">
      <c r="A2108" t="str">
        <f>CONCATENATE("Q",ROUNDUP(MONTH(Table1[[#This Row],[Month]])/3,0))</f>
        <v>Q2</v>
      </c>
      <c r="B2108" s="14">
        <f>EOMONTH(Table1[[#This Row],[Credit Date]],-1)+1</f>
        <v>42491</v>
      </c>
      <c r="C2108" t="str">
        <f>CONCATENATE(Table1[[#This Row],[Issuer Last Name]],", ",Table1[[#This Row],[Issuer First Name]])</f>
        <v>No. 013, Employee</v>
      </c>
      <c r="D2108" t="str">
        <f>CONCATENATE(Table1[[#This Row],[Approver Last Name]],", ",Table1[[#This Row],[Approver First Name]])</f>
        <v>No. 091, Employee</v>
      </c>
      <c r="E2108" t="str">
        <f>CONCATENATE(Table1[[#This Row],[Customer Last Name]],", ",Table1[[#This Row],[Customer First Name]])</f>
        <v>No. 11828, Client</v>
      </c>
      <c r="F2108" t="str">
        <f>IF(Table1[[#This Row],[Credit Amount]]&gt;-19.99,"Less than 19.99",IF(Table1[[#This Row],[Credit Amount]]=-20,"20",IF(Table1[[#This Row],[Credit Amount]]&gt;-49.98,"20.01-49.98",IF(Table1[[#This Row],[Credit Amount]]=-49.99,"49.99",IF(Table1[[#This Row],[Credit Amount]]=-50,"50",IF(Table1[[#This Row],[Credit Amount]]&lt;-50.01,"Greater than 50"))))))</f>
        <v>Less than 19.99</v>
      </c>
      <c r="G2108" t="str">
        <f>IF(Table1[[#This Row],[Transaction Type]]="Maintenance","Non-Sales","Sales")</f>
        <v>Sales</v>
      </c>
      <c r="H2108">
        <f>IF(Table1[[#This Row],[Quarter]]="q2",1,"")</f>
        <v>1</v>
      </c>
      <c r="I2108" t="str">
        <f>IF(Table1[[#This Row],[Quarter]]="q3",1,"")</f>
        <v/>
      </c>
      <c r="J2108">
        <f>IF(Table1[[#This Row],[Quarter]]="Q2",Table1[[#This Row],[Credit Amount]],"")</f>
        <v>-8.4600000000000009</v>
      </c>
      <c r="K2108" t="str">
        <f>IF(Table1[[#This Row],[Quarter]]="Q3",Table1[[#This Row],[Credit Amount]],"")</f>
        <v/>
      </c>
      <c r="L2108">
        <f>IF(Table1[[#This Row],[Transaction Type]]="Upgrade",Table1[[#This Row],[Credit Amount]],IF(Table1[[#This Row],[Transaction Type]]="Activation",Table1[[#This Row],[Credit Amount]],""))</f>
        <v>-8.4600000000000009</v>
      </c>
      <c r="M2108" t="str">
        <f>IF(Table1[[#This Row],[Transaction Type]]="Maintenance",Table1[[#This Row],[Credit Amount]],"")</f>
        <v/>
      </c>
      <c r="N2108">
        <v>10013</v>
      </c>
      <c r="O2108" t="s">
        <v>2489</v>
      </c>
      <c r="P2108" t="s">
        <v>2502</v>
      </c>
      <c r="Q2108" t="s">
        <v>289</v>
      </c>
      <c r="R2108">
        <v>10091</v>
      </c>
      <c r="S2108" t="s">
        <v>2489</v>
      </c>
      <c r="T2108" t="s">
        <v>2580</v>
      </c>
      <c r="U2108" t="s">
        <v>290</v>
      </c>
      <c r="V2108" t="s">
        <v>132</v>
      </c>
      <c r="W2108">
        <v>100002827</v>
      </c>
      <c r="X2108">
        <v>8005551828</v>
      </c>
      <c r="Y2108" t="s">
        <v>2595</v>
      </c>
      <c r="Z2108" t="s">
        <v>4423</v>
      </c>
      <c r="AA2108" s="13">
        <v>-8.4600000000000009</v>
      </c>
      <c r="AB2108" s="14">
        <v>42497</v>
      </c>
      <c r="AC2108" t="s">
        <v>37</v>
      </c>
    </row>
    <row r="2109" spans="1:29" x14ac:dyDescent="0.25">
      <c r="A2109" t="str">
        <f>CONCATENATE("Q",ROUNDUP(MONTH(Table1[[#This Row],[Month]])/3,0))</f>
        <v>Q2</v>
      </c>
      <c r="B2109" s="14">
        <f>EOMONTH(Table1[[#This Row],[Credit Date]],-1)+1</f>
        <v>42491</v>
      </c>
      <c r="C2109" t="str">
        <f>CONCATENATE(Table1[[#This Row],[Issuer Last Name]],", ",Table1[[#This Row],[Issuer First Name]])</f>
        <v>No. 013, Employee</v>
      </c>
      <c r="D2109" t="str">
        <f>CONCATENATE(Table1[[#This Row],[Approver Last Name]],", ",Table1[[#This Row],[Approver First Name]])</f>
        <v>No. 091, Employee</v>
      </c>
      <c r="E2109" t="str">
        <f>CONCATENATE(Table1[[#This Row],[Customer Last Name]],", ",Table1[[#This Row],[Customer First Name]])</f>
        <v>No. 11194, Client</v>
      </c>
      <c r="F21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09" t="str">
        <f>IF(Table1[[#This Row],[Transaction Type]]="Maintenance","Non-Sales","Sales")</f>
        <v>Non-Sales</v>
      </c>
      <c r="H2109">
        <f>IF(Table1[[#This Row],[Quarter]]="q2",1,"")</f>
        <v>1</v>
      </c>
      <c r="I2109" t="str">
        <f>IF(Table1[[#This Row],[Quarter]]="q3",1,"")</f>
        <v/>
      </c>
      <c r="J2109">
        <f>IF(Table1[[#This Row],[Quarter]]="Q2",Table1[[#This Row],[Credit Amount]],"")</f>
        <v>-81.37</v>
      </c>
      <c r="K2109" t="str">
        <f>IF(Table1[[#This Row],[Quarter]]="Q3",Table1[[#This Row],[Credit Amount]],"")</f>
        <v/>
      </c>
      <c r="L2109" t="str">
        <f>IF(Table1[[#This Row],[Transaction Type]]="Upgrade",Table1[[#This Row],[Credit Amount]],IF(Table1[[#This Row],[Transaction Type]]="Activation",Table1[[#This Row],[Credit Amount]],""))</f>
        <v/>
      </c>
      <c r="M2109">
        <f>IF(Table1[[#This Row],[Transaction Type]]="Maintenance",Table1[[#This Row],[Credit Amount]],"")</f>
        <v>-81.37</v>
      </c>
      <c r="N2109">
        <v>10013</v>
      </c>
      <c r="O2109" t="s">
        <v>2489</v>
      </c>
      <c r="P2109" t="s">
        <v>2502</v>
      </c>
      <c r="Q2109" t="s">
        <v>289</v>
      </c>
      <c r="R2109">
        <v>10091</v>
      </c>
      <c r="S2109" t="s">
        <v>2489</v>
      </c>
      <c r="T2109" t="s">
        <v>2580</v>
      </c>
      <c r="U2109" t="s">
        <v>290</v>
      </c>
      <c r="V2109" t="s">
        <v>132</v>
      </c>
      <c r="W2109">
        <v>100002193</v>
      </c>
      <c r="X2109">
        <v>8005551194</v>
      </c>
      <c r="Y2109" t="s">
        <v>2595</v>
      </c>
      <c r="Z2109" t="s">
        <v>3789</v>
      </c>
      <c r="AA2109" s="13">
        <v>-81.37</v>
      </c>
      <c r="AB2109" s="14">
        <v>42504</v>
      </c>
      <c r="AC2109" t="s">
        <v>36</v>
      </c>
    </row>
    <row r="2110" spans="1:29" x14ac:dyDescent="0.25">
      <c r="A2110" t="str">
        <f>CONCATENATE("Q",ROUNDUP(MONTH(Table1[[#This Row],[Month]])/3,0))</f>
        <v>Q2</v>
      </c>
      <c r="B2110" s="14">
        <f>EOMONTH(Table1[[#This Row],[Credit Date]],-1)+1</f>
        <v>42491</v>
      </c>
      <c r="C2110" t="str">
        <f>CONCATENATE(Table1[[#This Row],[Issuer Last Name]],", ",Table1[[#This Row],[Issuer First Name]])</f>
        <v>No. 013, Employee</v>
      </c>
      <c r="D2110" t="str">
        <f>CONCATENATE(Table1[[#This Row],[Approver Last Name]],", ",Table1[[#This Row],[Approver First Name]])</f>
        <v>No. 091, Employee</v>
      </c>
      <c r="E2110" t="str">
        <f>CONCATENATE(Table1[[#This Row],[Customer Last Name]],", ",Table1[[#This Row],[Customer First Name]])</f>
        <v>No. 11077, Client</v>
      </c>
      <c r="F2110" t="str">
        <f>IF(Table1[[#This Row],[Credit Amount]]&gt;-19.99,"Less than 19.99",IF(Table1[[#This Row],[Credit Amount]]=-20,"20",IF(Table1[[#This Row],[Credit Amount]]&gt;-49.98,"20.01-49.98",IF(Table1[[#This Row],[Credit Amount]]=-49.99,"49.99",IF(Table1[[#This Row],[Credit Amount]]=-50,"50",IF(Table1[[#This Row],[Credit Amount]]&lt;-50.01,"Greater than 50"))))))</f>
        <v>20.01-49.98</v>
      </c>
      <c r="G2110" t="str">
        <f>IF(Table1[[#This Row],[Transaction Type]]="Maintenance","Non-Sales","Sales")</f>
        <v>Sales</v>
      </c>
      <c r="H2110">
        <f>IF(Table1[[#This Row],[Quarter]]="q2",1,"")</f>
        <v>1</v>
      </c>
      <c r="I2110" t="str">
        <f>IF(Table1[[#This Row],[Quarter]]="q3",1,"")</f>
        <v/>
      </c>
      <c r="J2110">
        <f>IF(Table1[[#This Row],[Quarter]]="Q2",Table1[[#This Row],[Credit Amount]],"")</f>
        <v>-22.43</v>
      </c>
      <c r="K2110" t="str">
        <f>IF(Table1[[#This Row],[Quarter]]="Q3",Table1[[#This Row],[Credit Amount]],"")</f>
        <v/>
      </c>
      <c r="L2110">
        <f>IF(Table1[[#This Row],[Transaction Type]]="Upgrade",Table1[[#This Row],[Credit Amount]],IF(Table1[[#This Row],[Transaction Type]]="Activation",Table1[[#This Row],[Credit Amount]],""))</f>
        <v>-22.43</v>
      </c>
      <c r="M2110" t="str">
        <f>IF(Table1[[#This Row],[Transaction Type]]="Maintenance",Table1[[#This Row],[Credit Amount]],"")</f>
        <v/>
      </c>
      <c r="N2110">
        <v>10013</v>
      </c>
      <c r="O2110" t="s">
        <v>2489</v>
      </c>
      <c r="P2110" t="s">
        <v>2502</v>
      </c>
      <c r="Q2110" t="s">
        <v>289</v>
      </c>
      <c r="R2110">
        <v>10091</v>
      </c>
      <c r="S2110" t="s">
        <v>2489</v>
      </c>
      <c r="T2110" t="s">
        <v>2580</v>
      </c>
      <c r="U2110" t="s">
        <v>290</v>
      </c>
      <c r="V2110" t="s">
        <v>132</v>
      </c>
      <c r="W2110">
        <v>100002076</v>
      </c>
      <c r="X2110">
        <v>8005551077</v>
      </c>
      <c r="Y2110" t="s">
        <v>2595</v>
      </c>
      <c r="Z2110" t="s">
        <v>3672</v>
      </c>
      <c r="AA2110" s="13">
        <v>-22.43</v>
      </c>
      <c r="AB2110" s="14">
        <v>42504</v>
      </c>
      <c r="AC2110" t="s">
        <v>37</v>
      </c>
    </row>
    <row r="2111" spans="1:29" x14ac:dyDescent="0.25">
      <c r="A2111" t="str">
        <f>CONCATENATE("Q",ROUNDUP(MONTH(Table1[[#This Row],[Month]])/3,0))</f>
        <v>Q2</v>
      </c>
      <c r="B2111" s="14">
        <f>EOMONTH(Table1[[#This Row],[Credit Date]],-1)+1</f>
        <v>42491</v>
      </c>
      <c r="C2111" t="str">
        <f>CONCATENATE(Table1[[#This Row],[Issuer Last Name]],", ",Table1[[#This Row],[Issuer First Name]])</f>
        <v>No. 013, Employee</v>
      </c>
      <c r="D2111" t="str">
        <f>CONCATENATE(Table1[[#This Row],[Approver Last Name]],", ",Table1[[#This Row],[Approver First Name]])</f>
        <v>No. 091, Employee</v>
      </c>
      <c r="E2111" t="str">
        <f>CONCATENATE(Table1[[#This Row],[Customer Last Name]],", ",Table1[[#This Row],[Customer First Name]])</f>
        <v>No. 12992, Client</v>
      </c>
      <c r="F21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11" t="str">
        <f>IF(Table1[[#This Row],[Transaction Type]]="Maintenance","Non-Sales","Sales")</f>
        <v>Non-Sales</v>
      </c>
      <c r="H2111">
        <f>IF(Table1[[#This Row],[Quarter]]="q2",1,"")</f>
        <v>1</v>
      </c>
      <c r="I2111" t="str">
        <f>IF(Table1[[#This Row],[Quarter]]="q3",1,"")</f>
        <v/>
      </c>
      <c r="J2111">
        <f>IF(Table1[[#This Row],[Quarter]]="Q2",Table1[[#This Row],[Credit Amount]],"")</f>
        <v>-66.540000000000006</v>
      </c>
      <c r="K2111" t="str">
        <f>IF(Table1[[#This Row],[Quarter]]="Q3",Table1[[#This Row],[Credit Amount]],"")</f>
        <v/>
      </c>
      <c r="L2111" t="str">
        <f>IF(Table1[[#This Row],[Transaction Type]]="Upgrade",Table1[[#This Row],[Credit Amount]],IF(Table1[[#This Row],[Transaction Type]]="Activation",Table1[[#This Row],[Credit Amount]],""))</f>
        <v/>
      </c>
      <c r="M2111">
        <f>IF(Table1[[#This Row],[Transaction Type]]="Maintenance",Table1[[#This Row],[Credit Amount]],"")</f>
        <v>-66.540000000000006</v>
      </c>
      <c r="N2111">
        <v>10013</v>
      </c>
      <c r="O2111" t="s">
        <v>2489</v>
      </c>
      <c r="P2111" t="s">
        <v>2502</v>
      </c>
      <c r="Q2111" t="s">
        <v>289</v>
      </c>
      <c r="R2111">
        <v>10091</v>
      </c>
      <c r="S2111" t="s">
        <v>2489</v>
      </c>
      <c r="T2111" t="s">
        <v>2580</v>
      </c>
      <c r="U2111" t="s">
        <v>290</v>
      </c>
      <c r="V2111" t="s">
        <v>132</v>
      </c>
      <c r="W2111">
        <v>100003991</v>
      </c>
      <c r="X2111">
        <v>8005552992</v>
      </c>
      <c r="Y2111" t="s">
        <v>2595</v>
      </c>
      <c r="Z2111" t="s">
        <v>5580</v>
      </c>
      <c r="AA2111" s="13">
        <v>-66.540000000000006</v>
      </c>
      <c r="AB2111" s="14">
        <v>42505</v>
      </c>
      <c r="AC2111" t="s">
        <v>36</v>
      </c>
    </row>
    <row r="2112" spans="1:29" x14ac:dyDescent="0.25">
      <c r="A2112" t="str">
        <f>CONCATENATE("Q",ROUNDUP(MONTH(Table1[[#This Row],[Month]])/3,0))</f>
        <v>Q2</v>
      </c>
      <c r="B2112" s="14">
        <f>EOMONTH(Table1[[#This Row],[Credit Date]],-1)+1</f>
        <v>42491</v>
      </c>
      <c r="C2112" t="str">
        <f>CONCATENATE(Table1[[#This Row],[Issuer Last Name]],", ",Table1[[#This Row],[Issuer First Name]])</f>
        <v>No. 013, Employee</v>
      </c>
      <c r="D2112" t="str">
        <f>CONCATENATE(Table1[[#This Row],[Approver Last Name]],", ",Table1[[#This Row],[Approver First Name]])</f>
        <v>No. 091, Employee</v>
      </c>
      <c r="E2112" t="str">
        <f>CONCATENATE(Table1[[#This Row],[Customer Last Name]],", ",Table1[[#This Row],[Customer First Name]])</f>
        <v>No. 11079, Client</v>
      </c>
      <c r="F2112" t="str">
        <f>IF(Table1[[#This Row],[Credit Amount]]&gt;-19.99,"Less than 19.99",IF(Table1[[#This Row],[Credit Amount]]=-20,"20",IF(Table1[[#This Row],[Credit Amount]]&gt;-49.98,"20.01-49.98",IF(Table1[[#This Row],[Credit Amount]]=-49.99,"49.99",IF(Table1[[#This Row],[Credit Amount]]=-50,"50",IF(Table1[[#This Row],[Credit Amount]]&lt;-50.01,"Greater than 50"))))))</f>
        <v>20.01-49.98</v>
      </c>
      <c r="G2112" t="str">
        <f>IF(Table1[[#This Row],[Transaction Type]]="Maintenance","Non-Sales","Sales")</f>
        <v>Non-Sales</v>
      </c>
      <c r="H2112">
        <f>IF(Table1[[#This Row],[Quarter]]="q2",1,"")</f>
        <v>1</v>
      </c>
      <c r="I2112" t="str">
        <f>IF(Table1[[#This Row],[Quarter]]="q3",1,"")</f>
        <v/>
      </c>
      <c r="J2112">
        <f>IF(Table1[[#This Row],[Quarter]]="Q2",Table1[[#This Row],[Credit Amount]],"")</f>
        <v>-49.79</v>
      </c>
      <c r="K2112" t="str">
        <f>IF(Table1[[#This Row],[Quarter]]="Q3",Table1[[#This Row],[Credit Amount]],"")</f>
        <v/>
      </c>
      <c r="L2112" t="str">
        <f>IF(Table1[[#This Row],[Transaction Type]]="Upgrade",Table1[[#This Row],[Credit Amount]],IF(Table1[[#This Row],[Transaction Type]]="Activation",Table1[[#This Row],[Credit Amount]],""))</f>
        <v/>
      </c>
      <c r="M2112">
        <f>IF(Table1[[#This Row],[Transaction Type]]="Maintenance",Table1[[#This Row],[Credit Amount]],"")</f>
        <v>-49.79</v>
      </c>
      <c r="N2112">
        <v>10013</v>
      </c>
      <c r="O2112" t="s">
        <v>2489</v>
      </c>
      <c r="P2112" t="s">
        <v>2502</v>
      </c>
      <c r="Q2112" t="s">
        <v>289</v>
      </c>
      <c r="R2112">
        <v>10091</v>
      </c>
      <c r="S2112" t="s">
        <v>2489</v>
      </c>
      <c r="T2112" t="s">
        <v>2580</v>
      </c>
      <c r="U2112" t="s">
        <v>290</v>
      </c>
      <c r="V2112" t="s">
        <v>132</v>
      </c>
      <c r="W2112">
        <v>100002078</v>
      </c>
      <c r="X2112">
        <v>8005551079</v>
      </c>
      <c r="Y2112" t="s">
        <v>2595</v>
      </c>
      <c r="Z2112" t="s">
        <v>3674</v>
      </c>
      <c r="AA2112" s="13">
        <v>-49.79</v>
      </c>
      <c r="AB2112" s="14">
        <v>42507</v>
      </c>
      <c r="AC2112" t="s">
        <v>36</v>
      </c>
    </row>
    <row r="2113" spans="1:29" x14ac:dyDescent="0.25">
      <c r="A2113" t="str">
        <f>CONCATENATE("Q",ROUNDUP(MONTH(Table1[[#This Row],[Month]])/3,0))</f>
        <v>Q2</v>
      </c>
      <c r="B2113" s="14">
        <f>EOMONTH(Table1[[#This Row],[Credit Date]],-1)+1</f>
        <v>42491</v>
      </c>
      <c r="C2113" t="str">
        <f>CONCATENATE(Table1[[#This Row],[Issuer Last Name]],", ",Table1[[#This Row],[Issuer First Name]])</f>
        <v>No. 013, Employee</v>
      </c>
      <c r="D2113" t="str">
        <f>CONCATENATE(Table1[[#This Row],[Approver Last Name]],", ",Table1[[#This Row],[Approver First Name]])</f>
        <v>No. 091, Employee</v>
      </c>
      <c r="E2113" t="str">
        <f>CONCATENATE(Table1[[#This Row],[Customer Last Name]],", ",Table1[[#This Row],[Customer First Name]])</f>
        <v>No. 11632, Client</v>
      </c>
      <c r="F21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13" t="str">
        <f>IF(Table1[[#This Row],[Transaction Type]]="Maintenance","Non-Sales","Sales")</f>
        <v>Non-Sales</v>
      </c>
      <c r="H2113">
        <f>IF(Table1[[#This Row],[Quarter]]="q2",1,"")</f>
        <v>1</v>
      </c>
      <c r="I2113" t="str">
        <f>IF(Table1[[#This Row],[Quarter]]="q3",1,"")</f>
        <v/>
      </c>
      <c r="J2113">
        <f>IF(Table1[[#This Row],[Quarter]]="Q2",Table1[[#This Row],[Credit Amount]],"")</f>
        <v>-56.36</v>
      </c>
      <c r="K2113" t="str">
        <f>IF(Table1[[#This Row],[Quarter]]="Q3",Table1[[#This Row],[Credit Amount]],"")</f>
        <v/>
      </c>
      <c r="L2113" t="str">
        <f>IF(Table1[[#This Row],[Transaction Type]]="Upgrade",Table1[[#This Row],[Credit Amount]],IF(Table1[[#This Row],[Transaction Type]]="Activation",Table1[[#This Row],[Credit Amount]],""))</f>
        <v/>
      </c>
      <c r="M2113">
        <f>IF(Table1[[#This Row],[Transaction Type]]="Maintenance",Table1[[#This Row],[Credit Amount]],"")</f>
        <v>-56.36</v>
      </c>
      <c r="N2113">
        <v>10013</v>
      </c>
      <c r="O2113" t="s">
        <v>2489</v>
      </c>
      <c r="P2113" t="s">
        <v>2502</v>
      </c>
      <c r="Q2113" t="s">
        <v>289</v>
      </c>
      <c r="R2113">
        <v>10091</v>
      </c>
      <c r="S2113" t="s">
        <v>2489</v>
      </c>
      <c r="T2113" t="s">
        <v>2580</v>
      </c>
      <c r="U2113" t="s">
        <v>290</v>
      </c>
      <c r="V2113" t="s">
        <v>132</v>
      </c>
      <c r="W2113">
        <v>100002631</v>
      </c>
      <c r="X2113">
        <v>8005551632</v>
      </c>
      <c r="Y2113" t="s">
        <v>2595</v>
      </c>
      <c r="Z2113" t="s">
        <v>4227</v>
      </c>
      <c r="AA2113" s="13">
        <v>-56.36</v>
      </c>
      <c r="AB2113" s="14">
        <v>42509</v>
      </c>
      <c r="AC2113" t="s">
        <v>36</v>
      </c>
    </row>
    <row r="2114" spans="1:29" x14ac:dyDescent="0.25">
      <c r="A2114" t="str">
        <f>CONCATENATE("Q",ROUNDUP(MONTH(Table1[[#This Row],[Month]])/3,0))</f>
        <v>Q2</v>
      </c>
      <c r="B2114" s="14">
        <f>EOMONTH(Table1[[#This Row],[Credit Date]],-1)+1</f>
        <v>42491</v>
      </c>
      <c r="C2114" t="str">
        <f>CONCATENATE(Table1[[#This Row],[Issuer Last Name]],", ",Table1[[#This Row],[Issuer First Name]])</f>
        <v>No. 013, Employee</v>
      </c>
      <c r="D2114" t="str">
        <f>CONCATENATE(Table1[[#This Row],[Approver Last Name]],", ",Table1[[#This Row],[Approver First Name]])</f>
        <v>No. 091, Employee</v>
      </c>
      <c r="E2114" t="str">
        <f>CONCATENATE(Table1[[#This Row],[Customer Last Name]],", ",Table1[[#This Row],[Customer First Name]])</f>
        <v>No. 11375, Client</v>
      </c>
      <c r="F2114" t="str">
        <f>IF(Table1[[#This Row],[Credit Amount]]&gt;-19.99,"Less than 19.99",IF(Table1[[#This Row],[Credit Amount]]=-20,"20",IF(Table1[[#This Row],[Credit Amount]]&gt;-49.98,"20.01-49.98",IF(Table1[[#This Row],[Credit Amount]]=-49.99,"49.99",IF(Table1[[#This Row],[Credit Amount]]=-50,"50",IF(Table1[[#This Row],[Credit Amount]]&lt;-50.01,"Greater than 50"))))))</f>
        <v>20.01-49.98</v>
      </c>
      <c r="G2114" t="str">
        <f>IF(Table1[[#This Row],[Transaction Type]]="Maintenance","Non-Sales","Sales")</f>
        <v>Non-Sales</v>
      </c>
      <c r="H2114">
        <f>IF(Table1[[#This Row],[Quarter]]="q2",1,"")</f>
        <v>1</v>
      </c>
      <c r="I2114" t="str">
        <f>IF(Table1[[#This Row],[Quarter]]="q3",1,"")</f>
        <v/>
      </c>
      <c r="J2114">
        <f>IF(Table1[[#This Row],[Quarter]]="Q2",Table1[[#This Row],[Credit Amount]],"")</f>
        <v>-39.520000000000003</v>
      </c>
      <c r="K2114" t="str">
        <f>IF(Table1[[#This Row],[Quarter]]="Q3",Table1[[#This Row],[Credit Amount]],"")</f>
        <v/>
      </c>
      <c r="L2114" t="str">
        <f>IF(Table1[[#This Row],[Transaction Type]]="Upgrade",Table1[[#This Row],[Credit Amount]],IF(Table1[[#This Row],[Transaction Type]]="Activation",Table1[[#This Row],[Credit Amount]],""))</f>
        <v/>
      </c>
      <c r="M2114">
        <f>IF(Table1[[#This Row],[Transaction Type]]="Maintenance",Table1[[#This Row],[Credit Amount]],"")</f>
        <v>-39.520000000000003</v>
      </c>
      <c r="N2114">
        <v>10013</v>
      </c>
      <c r="O2114" t="s">
        <v>2489</v>
      </c>
      <c r="P2114" t="s">
        <v>2502</v>
      </c>
      <c r="Q2114" t="s">
        <v>289</v>
      </c>
      <c r="R2114">
        <v>10091</v>
      </c>
      <c r="S2114" t="s">
        <v>2489</v>
      </c>
      <c r="T2114" t="s">
        <v>2580</v>
      </c>
      <c r="U2114" t="s">
        <v>290</v>
      </c>
      <c r="V2114" t="s">
        <v>132</v>
      </c>
      <c r="W2114">
        <v>100002374</v>
      </c>
      <c r="X2114">
        <v>8005551375</v>
      </c>
      <c r="Y2114" t="s">
        <v>2595</v>
      </c>
      <c r="Z2114" t="s">
        <v>3970</v>
      </c>
      <c r="AA2114" s="13">
        <v>-39.520000000000003</v>
      </c>
      <c r="AB2114" s="14">
        <v>42510</v>
      </c>
      <c r="AC2114" t="s">
        <v>36</v>
      </c>
    </row>
    <row r="2115" spans="1:29" x14ac:dyDescent="0.25">
      <c r="A2115" t="str">
        <f>CONCATENATE("Q",ROUNDUP(MONTH(Table1[[#This Row],[Month]])/3,0))</f>
        <v>Q2</v>
      </c>
      <c r="B2115" s="14">
        <f>EOMONTH(Table1[[#This Row],[Credit Date]],-1)+1</f>
        <v>42522</v>
      </c>
      <c r="C2115" t="str">
        <f>CONCATENATE(Table1[[#This Row],[Issuer Last Name]],", ",Table1[[#This Row],[Issuer First Name]])</f>
        <v>No. 013, Employee</v>
      </c>
      <c r="D2115" t="str">
        <f>CONCATENATE(Table1[[#This Row],[Approver Last Name]],", ",Table1[[#This Row],[Approver First Name]])</f>
        <v>No. 091, Employee</v>
      </c>
      <c r="E2115" t="str">
        <f>CONCATENATE(Table1[[#This Row],[Customer Last Name]],", ",Table1[[#This Row],[Customer First Name]])</f>
        <v>No. 12307, Client</v>
      </c>
      <c r="F21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15" t="str">
        <f>IF(Table1[[#This Row],[Transaction Type]]="Maintenance","Non-Sales","Sales")</f>
        <v>Non-Sales</v>
      </c>
      <c r="H2115">
        <f>IF(Table1[[#This Row],[Quarter]]="q2",1,"")</f>
        <v>1</v>
      </c>
      <c r="I2115" t="str">
        <f>IF(Table1[[#This Row],[Quarter]]="q3",1,"")</f>
        <v/>
      </c>
      <c r="J2115">
        <f>IF(Table1[[#This Row],[Quarter]]="Q2",Table1[[#This Row],[Credit Amount]],"")</f>
        <v>-97.72</v>
      </c>
      <c r="K2115" t="str">
        <f>IF(Table1[[#This Row],[Quarter]]="Q3",Table1[[#This Row],[Credit Amount]],"")</f>
        <v/>
      </c>
      <c r="L2115" t="str">
        <f>IF(Table1[[#This Row],[Transaction Type]]="Upgrade",Table1[[#This Row],[Credit Amount]],IF(Table1[[#This Row],[Transaction Type]]="Activation",Table1[[#This Row],[Credit Amount]],""))</f>
        <v/>
      </c>
      <c r="M2115">
        <f>IF(Table1[[#This Row],[Transaction Type]]="Maintenance",Table1[[#This Row],[Credit Amount]],"")</f>
        <v>-97.72</v>
      </c>
      <c r="N2115">
        <v>10013</v>
      </c>
      <c r="O2115" t="s">
        <v>2489</v>
      </c>
      <c r="P2115" t="s">
        <v>2502</v>
      </c>
      <c r="Q2115" t="s">
        <v>289</v>
      </c>
      <c r="R2115">
        <v>10091</v>
      </c>
      <c r="S2115" t="s">
        <v>2489</v>
      </c>
      <c r="T2115" t="s">
        <v>2580</v>
      </c>
      <c r="U2115" t="s">
        <v>290</v>
      </c>
      <c r="V2115" t="s">
        <v>132</v>
      </c>
      <c r="W2115">
        <v>100003306</v>
      </c>
      <c r="X2115">
        <v>8005552307</v>
      </c>
      <c r="Y2115" t="s">
        <v>2595</v>
      </c>
      <c r="Z2115" t="s">
        <v>4902</v>
      </c>
      <c r="AA2115" s="13">
        <v>-97.72</v>
      </c>
      <c r="AB2115" s="14">
        <v>42522</v>
      </c>
      <c r="AC2115" t="s">
        <v>36</v>
      </c>
    </row>
    <row r="2116" spans="1:29" x14ac:dyDescent="0.25">
      <c r="A2116" t="str">
        <f>CONCATENATE("Q",ROUNDUP(MONTH(Table1[[#This Row],[Month]])/3,0))</f>
        <v>Q2</v>
      </c>
      <c r="B2116" s="14">
        <f>EOMONTH(Table1[[#This Row],[Credit Date]],-1)+1</f>
        <v>42522</v>
      </c>
      <c r="C2116" t="str">
        <f>CONCATENATE(Table1[[#This Row],[Issuer Last Name]],", ",Table1[[#This Row],[Issuer First Name]])</f>
        <v>No. 013, Employee</v>
      </c>
      <c r="D2116" t="str">
        <f>CONCATENATE(Table1[[#This Row],[Approver Last Name]],", ",Table1[[#This Row],[Approver First Name]])</f>
        <v>No. 091, Employee</v>
      </c>
      <c r="E2116" t="str">
        <f>CONCATENATE(Table1[[#This Row],[Customer Last Name]],", ",Table1[[#This Row],[Customer First Name]])</f>
        <v>No. 11117, Client</v>
      </c>
      <c r="F2116" t="str">
        <f>IF(Table1[[#This Row],[Credit Amount]]&gt;-19.99,"Less than 19.99",IF(Table1[[#This Row],[Credit Amount]]=-20,"20",IF(Table1[[#This Row],[Credit Amount]]&gt;-49.98,"20.01-49.98",IF(Table1[[#This Row],[Credit Amount]]=-49.99,"49.99",IF(Table1[[#This Row],[Credit Amount]]=-50,"50",IF(Table1[[#This Row],[Credit Amount]]&lt;-50.01,"Greater than 50"))))))</f>
        <v>20.01-49.98</v>
      </c>
      <c r="G2116" t="str">
        <f>IF(Table1[[#This Row],[Transaction Type]]="Maintenance","Non-Sales","Sales")</f>
        <v>Non-Sales</v>
      </c>
      <c r="H2116">
        <f>IF(Table1[[#This Row],[Quarter]]="q2",1,"")</f>
        <v>1</v>
      </c>
      <c r="I2116" t="str">
        <f>IF(Table1[[#This Row],[Quarter]]="q3",1,"")</f>
        <v/>
      </c>
      <c r="J2116">
        <f>IF(Table1[[#This Row],[Quarter]]="Q2",Table1[[#This Row],[Credit Amount]],"")</f>
        <v>-28.37</v>
      </c>
      <c r="K2116" t="str">
        <f>IF(Table1[[#This Row],[Quarter]]="Q3",Table1[[#This Row],[Credit Amount]],"")</f>
        <v/>
      </c>
      <c r="L2116" t="str">
        <f>IF(Table1[[#This Row],[Transaction Type]]="Upgrade",Table1[[#This Row],[Credit Amount]],IF(Table1[[#This Row],[Transaction Type]]="Activation",Table1[[#This Row],[Credit Amount]],""))</f>
        <v/>
      </c>
      <c r="M2116">
        <f>IF(Table1[[#This Row],[Transaction Type]]="Maintenance",Table1[[#This Row],[Credit Amount]],"")</f>
        <v>-28.37</v>
      </c>
      <c r="N2116">
        <v>10013</v>
      </c>
      <c r="O2116" t="s">
        <v>2489</v>
      </c>
      <c r="P2116" t="s">
        <v>2502</v>
      </c>
      <c r="Q2116" t="s">
        <v>289</v>
      </c>
      <c r="R2116">
        <v>10091</v>
      </c>
      <c r="S2116" t="s">
        <v>2489</v>
      </c>
      <c r="T2116" t="s">
        <v>2580</v>
      </c>
      <c r="U2116" t="s">
        <v>290</v>
      </c>
      <c r="V2116" t="s">
        <v>132</v>
      </c>
      <c r="W2116">
        <v>100002116</v>
      </c>
      <c r="X2116">
        <v>8005551117</v>
      </c>
      <c r="Y2116" t="s">
        <v>2595</v>
      </c>
      <c r="Z2116" t="s">
        <v>3712</v>
      </c>
      <c r="AA2116" s="13">
        <v>-28.37</v>
      </c>
      <c r="AB2116" s="14">
        <v>42526</v>
      </c>
      <c r="AC2116" t="s">
        <v>36</v>
      </c>
    </row>
    <row r="2117" spans="1:29" x14ac:dyDescent="0.25">
      <c r="A2117" t="str">
        <f>CONCATENATE("Q",ROUNDUP(MONTH(Table1[[#This Row],[Month]])/3,0))</f>
        <v>Q2</v>
      </c>
      <c r="B2117" s="14">
        <f>EOMONTH(Table1[[#This Row],[Credit Date]],-1)+1</f>
        <v>42522</v>
      </c>
      <c r="C2117" t="str">
        <f>CONCATENATE(Table1[[#This Row],[Issuer Last Name]],", ",Table1[[#This Row],[Issuer First Name]])</f>
        <v>No. 013, Employee</v>
      </c>
      <c r="D2117" t="str">
        <f>CONCATENATE(Table1[[#This Row],[Approver Last Name]],", ",Table1[[#This Row],[Approver First Name]])</f>
        <v>No. 091, Employee</v>
      </c>
      <c r="E2117" t="str">
        <f>CONCATENATE(Table1[[#This Row],[Customer Last Name]],", ",Table1[[#This Row],[Customer First Name]])</f>
        <v>No. 12766, Client</v>
      </c>
      <c r="F2117" t="str">
        <f>IF(Table1[[#This Row],[Credit Amount]]&gt;-19.99,"Less than 19.99",IF(Table1[[#This Row],[Credit Amount]]=-20,"20",IF(Table1[[#This Row],[Credit Amount]]&gt;-49.98,"20.01-49.98",IF(Table1[[#This Row],[Credit Amount]]=-49.99,"49.99",IF(Table1[[#This Row],[Credit Amount]]=-50,"50",IF(Table1[[#This Row],[Credit Amount]]&lt;-50.01,"Greater than 50"))))))</f>
        <v>20.01-49.98</v>
      </c>
      <c r="G2117" t="str">
        <f>IF(Table1[[#This Row],[Transaction Type]]="Maintenance","Non-Sales","Sales")</f>
        <v>Non-Sales</v>
      </c>
      <c r="H2117">
        <f>IF(Table1[[#This Row],[Quarter]]="q2",1,"")</f>
        <v>1</v>
      </c>
      <c r="I2117" t="str">
        <f>IF(Table1[[#This Row],[Quarter]]="q3",1,"")</f>
        <v/>
      </c>
      <c r="J2117">
        <f>IF(Table1[[#This Row],[Quarter]]="Q2",Table1[[#This Row],[Credit Amount]],"")</f>
        <v>-28.11</v>
      </c>
      <c r="K2117" t="str">
        <f>IF(Table1[[#This Row],[Quarter]]="Q3",Table1[[#This Row],[Credit Amount]],"")</f>
        <v/>
      </c>
      <c r="L2117" t="str">
        <f>IF(Table1[[#This Row],[Transaction Type]]="Upgrade",Table1[[#This Row],[Credit Amount]],IF(Table1[[#This Row],[Transaction Type]]="Activation",Table1[[#This Row],[Credit Amount]],""))</f>
        <v/>
      </c>
      <c r="M2117">
        <f>IF(Table1[[#This Row],[Transaction Type]]="Maintenance",Table1[[#This Row],[Credit Amount]],"")</f>
        <v>-28.11</v>
      </c>
      <c r="N2117">
        <v>10013</v>
      </c>
      <c r="O2117" t="s">
        <v>2489</v>
      </c>
      <c r="P2117" t="s">
        <v>2502</v>
      </c>
      <c r="Q2117" t="s">
        <v>289</v>
      </c>
      <c r="R2117">
        <v>10091</v>
      </c>
      <c r="S2117" t="s">
        <v>2489</v>
      </c>
      <c r="T2117" t="s">
        <v>2580</v>
      </c>
      <c r="U2117" t="s">
        <v>290</v>
      </c>
      <c r="V2117" t="s">
        <v>132</v>
      </c>
      <c r="W2117">
        <v>100003765</v>
      </c>
      <c r="X2117">
        <v>8005552766</v>
      </c>
      <c r="Y2117" t="s">
        <v>2595</v>
      </c>
      <c r="Z2117" t="s">
        <v>5358</v>
      </c>
      <c r="AA2117" s="13">
        <v>-28.11</v>
      </c>
      <c r="AB2117" s="14">
        <v>42530</v>
      </c>
      <c r="AC2117" t="s">
        <v>36</v>
      </c>
    </row>
    <row r="2118" spans="1:29" x14ac:dyDescent="0.25">
      <c r="A2118" t="str">
        <f>CONCATENATE("Q",ROUNDUP(MONTH(Table1[[#This Row],[Month]])/3,0))</f>
        <v>Q2</v>
      </c>
      <c r="B2118" s="14">
        <f>EOMONTH(Table1[[#This Row],[Credit Date]],-1)+1</f>
        <v>42522</v>
      </c>
      <c r="C2118" t="str">
        <f>CONCATENATE(Table1[[#This Row],[Issuer Last Name]],", ",Table1[[#This Row],[Issuer First Name]])</f>
        <v>No. 013, Employee</v>
      </c>
      <c r="D2118" t="str">
        <f>CONCATENATE(Table1[[#This Row],[Approver Last Name]],", ",Table1[[#This Row],[Approver First Name]])</f>
        <v>No. 091, Employee</v>
      </c>
      <c r="E2118" t="str">
        <f>CONCATENATE(Table1[[#This Row],[Customer Last Name]],", ",Table1[[#This Row],[Customer First Name]])</f>
        <v>No. 10557, Client</v>
      </c>
      <c r="F21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18" t="str">
        <f>IF(Table1[[#This Row],[Transaction Type]]="Maintenance","Non-Sales","Sales")</f>
        <v>Sales</v>
      </c>
      <c r="H2118">
        <f>IF(Table1[[#This Row],[Quarter]]="q2",1,"")</f>
        <v>1</v>
      </c>
      <c r="I2118" t="str">
        <f>IF(Table1[[#This Row],[Quarter]]="q3",1,"")</f>
        <v/>
      </c>
      <c r="J2118">
        <f>IF(Table1[[#This Row],[Quarter]]="Q2",Table1[[#This Row],[Credit Amount]],"")</f>
        <v>-61.93</v>
      </c>
      <c r="K2118" t="str">
        <f>IF(Table1[[#This Row],[Quarter]]="Q3",Table1[[#This Row],[Credit Amount]],"")</f>
        <v/>
      </c>
      <c r="L2118">
        <f>IF(Table1[[#This Row],[Transaction Type]]="Upgrade",Table1[[#This Row],[Credit Amount]],IF(Table1[[#This Row],[Transaction Type]]="Activation",Table1[[#This Row],[Credit Amount]],""))</f>
        <v>-61.93</v>
      </c>
      <c r="M2118" t="str">
        <f>IF(Table1[[#This Row],[Transaction Type]]="Maintenance",Table1[[#This Row],[Credit Amount]],"")</f>
        <v/>
      </c>
      <c r="N2118">
        <v>10013</v>
      </c>
      <c r="O2118" t="s">
        <v>2489</v>
      </c>
      <c r="P2118" t="s">
        <v>2502</v>
      </c>
      <c r="Q2118" t="s">
        <v>289</v>
      </c>
      <c r="R2118">
        <v>10091</v>
      </c>
      <c r="S2118" t="s">
        <v>2489</v>
      </c>
      <c r="T2118" t="s">
        <v>2580</v>
      </c>
      <c r="U2118" t="s">
        <v>290</v>
      </c>
      <c r="V2118" t="s">
        <v>132</v>
      </c>
      <c r="W2118">
        <v>100001556</v>
      </c>
      <c r="X2118">
        <v>8005550557</v>
      </c>
      <c r="Y2118" t="s">
        <v>2595</v>
      </c>
      <c r="Z2118" t="s">
        <v>3152</v>
      </c>
      <c r="AA2118" s="13">
        <v>-61.93</v>
      </c>
      <c r="AB2118" s="14">
        <v>42533</v>
      </c>
      <c r="AC2118" t="s">
        <v>37</v>
      </c>
    </row>
    <row r="2119" spans="1:29" x14ac:dyDescent="0.25">
      <c r="A2119" t="str">
        <f>CONCATENATE("Q",ROUNDUP(MONTH(Table1[[#This Row],[Month]])/3,0))</f>
        <v>Q2</v>
      </c>
      <c r="B2119" s="14">
        <f>EOMONTH(Table1[[#This Row],[Credit Date]],-1)+1</f>
        <v>42522</v>
      </c>
      <c r="C2119" t="str">
        <f>CONCATENATE(Table1[[#This Row],[Issuer Last Name]],", ",Table1[[#This Row],[Issuer First Name]])</f>
        <v>No. 013, Employee</v>
      </c>
      <c r="D2119" t="str">
        <f>CONCATENATE(Table1[[#This Row],[Approver Last Name]],", ",Table1[[#This Row],[Approver First Name]])</f>
        <v>No. 091, Employee</v>
      </c>
      <c r="E2119" t="str">
        <f>CONCATENATE(Table1[[#This Row],[Customer Last Name]],", ",Table1[[#This Row],[Customer First Name]])</f>
        <v>No. 13912, Client</v>
      </c>
      <c r="F2119" t="str">
        <f>IF(Table1[[#This Row],[Credit Amount]]&gt;-19.99,"Less than 19.99",IF(Table1[[#This Row],[Credit Amount]]=-20,"20",IF(Table1[[#This Row],[Credit Amount]]&gt;-49.98,"20.01-49.98",IF(Table1[[#This Row],[Credit Amount]]=-49.99,"49.99",IF(Table1[[#This Row],[Credit Amount]]=-50,"50",IF(Table1[[#This Row],[Credit Amount]]&lt;-50.01,"Greater than 50"))))))</f>
        <v>20.01-49.98</v>
      </c>
      <c r="G2119" t="str">
        <f>IF(Table1[[#This Row],[Transaction Type]]="Maintenance","Non-Sales","Sales")</f>
        <v>Non-Sales</v>
      </c>
      <c r="H2119">
        <f>IF(Table1[[#This Row],[Quarter]]="q2",1,"")</f>
        <v>1</v>
      </c>
      <c r="I2119" t="str">
        <f>IF(Table1[[#This Row],[Quarter]]="q3",1,"")</f>
        <v/>
      </c>
      <c r="J2119">
        <f>IF(Table1[[#This Row],[Quarter]]="Q2",Table1[[#This Row],[Credit Amount]],"")</f>
        <v>-25.95</v>
      </c>
      <c r="K2119" t="str">
        <f>IF(Table1[[#This Row],[Quarter]]="Q3",Table1[[#This Row],[Credit Amount]],"")</f>
        <v/>
      </c>
      <c r="L2119" t="str">
        <f>IF(Table1[[#This Row],[Transaction Type]]="Upgrade",Table1[[#This Row],[Credit Amount]],IF(Table1[[#This Row],[Transaction Type]]="Activation",Table1[[#This Row],[Credit Amount]],""))</f>
        <v/>
      </c>
      <c r="M2119">
        <f>IF(Table1[[#This Row],[Transaction Type]]="Maintenance",Table1[[#This Row],[Credit Amount]],"")</f>
        <v>-25.95</v>
      </c>
      <c r="N2119">
        <v>10013</v>
      </c>
      <c r="O2119" t="s">
        <v>2489</v>
      </c>
      <c r="P2119" t="s">
        <v>2502</v>
      </c>
      <c r="Q2119" t="s">
        <v>289</v>
      </c>
      <c r="R2119">
        <v>10091</v>
      </c>
      <c r="S2119" t="s">
        <v>2489</v>
      </c>
      <c r="T2119" t="s">
        <v>2580</v>
      </c>
      <c r="U2119" t="s">
        <v>290</v>
      </c>
      <c r="V2119" t="s">
        <v>132</v>
      </c>
      <c r="W2119">
        <v>100004911</v>
      </c>
      <c r="X2119">
        <v>8005553912</v>
      </c>
      <c r="Y2119" t="s">
        <v>2595</v>
      </c>
      <c r="Z2119" t="s">
        <v>6500</v>
      </c>
      <c r="AA2119" s="13">
        <v>-25.95</v>
      </c>
      <c r="AB2119" s="14">
        <v>42539</v>
      </c>
      <c r="AC2119" t="s">
        <v>36</v>
      </c>
    </row>
    <row r="2120" spans="1:29" x14ac:dyDescent="0.25">
      <c r="A2120" t="str">
        <f>CONCATENATE("Q",ROUNDUP(MONTH(Table1[[#This Row],[Month]])/3,0))</f>
        <v>Q2</v>
      </c>
      <c r="B2120" s="14">
        <f>EOMONTH(Table1[[#This Row],[Credit Date]],-1)+1</f>
        <v>42522</v>
      </c>
      <c r="C2120" t="str">
        <f>CONCATENATE(Table1[[#This Row],[Issuer Last Name]],", ",Table1[[#This Row],[Issuer First Name]])</f>
        <v>No. 013, Employee</v>
      </c>
      <c r="D2120" t="str">
        <f>CONCATENATE(Table1[[#This Row],[Approver Last Name]],", ",Table1[[#This Row],[Approver First Name]])</f>
        <v>No. 091, Employee</v>
      </c>
      <c r="E2120" t="str">
        <f>CONCATENATE(Table1[[#This Row],[Customer Last Name]],", ",Table1[[#This Row],[Customer First Name]])</f>
        <v>No. 10043, Client</v>
      </c>
      <c r="F21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0" t="str">
        <f>IF(Table1[[#This Row],[Transaction Type]]="Maintenance","Non-Sales","Sales")</f>
        <v>Non-Sales</v>
      </c>
      <c r="H2120">
        <f>IF(Table1[[#This Row],[Quarter]]="q2",1,"")</f>
        <v>1</v>
      </c>
      <c r="I2120" t="str">
        <f>IF(Table1[[#This Row],[Quarter]]="q3",1,"")</f>
        <v/>
      </c>
      <c r="J2120">
        <f>IF(Table1[[#This Row],[Quarter]]="Q2",Table1[[#This Row],[Credit Amount]],"")</f>
        <v>-55.31</v>
      </c>
      <c r="K2120" t="str">
        <f>IF(Table1[[#This Row],[Quarter]]="Q3",Table1[[#This Row],[Credit Amount]],"")</f>
        <v/>
      </c>
      <c r="L2120" t="str">
        <f>IF(Table1[[#This Row],[Transaction Type]]="Upgrade",Table1[[#This Row],[Credit Amount]],IF(Table1[[#This Row],[Transaction Type]]="Activation",Table1[[#This Row],[Credit Amount]],""))</f>
        <v/>
      </c>
      <c r="M2120">
        <f>IF(Table1[[#This Row],[Transaction Type]]="Maintenance",Table1[[#This Row],[Credit Amount]],"")</f>
        <v>-55.31</v>
      </c>
      <c r="N2120">
        <v>10013</v>
      </c>
      <c r="O2120" t="s">
        <v>2489</v>
      </c>
      <c r="P2120" t="s">
        <v>2502</v>
      </c>
      <c r="Q2120" t="s">
        <v>289</v>
      </c>
      <c r="R2120">
        <v>10091</v>
      </c>
      <c r="S2120" t="s">
        <v>2489</v>
      </c>
      <c r="T2120" t="s">
        <v>2580</v>
      </c>
      <c r="U2120" t="s">
        <v>290</v>
      </c>
      <c r="V2120" t="s">
        <v>132</v>
      </c>
      <c r="W2120">
        <v>100001042</v>
      </c>
      <c r="X2120">
        <v>8005550043</v>
      </c>
      <c r="Y2120" t="s">
        <v>2595</v>
      </c>
      <c r="Z2120" t="s">
        <v>2638</v>
      </c>
      <c r="AA2120" s="13">
        <v>-55.31</v>
      </c>
      <c r="AB2120" s="14">
        <v>42539</v>
      </c>
      <c r="AC2120" t="s">
        <v>36</v>
      </c>
    </row>
    <row r="2121" spans="1:29" x14ac:dyDescent="0.25">
      <c r="A2121" t="str">
        <f>CONCATENATE("Q",ROUNDUP(MONTH(Table1[[#This Row],[Month]])/3,0))</f>
        <v>Q2</v>
      </c>
      <c r="B2121" s="14">
        <f>EOMONTH(Table1[[#This Row],[Credit Date]],-1)+1</f>
        <v>42522</v>
      </c>
      <c r="C2121" t="str">
        <f>CONCATENATE(Table1[[#This Row],[Issuer Last Name]],", ",Table1[[#This Row],[Issuer First Name]])</f>
        <v>No. 013, Employee</v>
      </c>
      <c r="D2121" t="str">
        <f>CONCATENATE(Table1[[#This Row],[Approver Last Name]],", ",Table1[[#This Row],[Approver First Name]])</f>
        <v>No. 091, Employee</v>
      </c>
      <c r="E2121" t="str">
        <f>CONCATENATE(Table1[[#This Row],[Customer Last Name]],", ",Table1[[#This Row],[Customer First Name]])</f>
        <v>No. 10133, Client</v>
      </c>
      <c r="F2121" t="str">
        <f>IF(Table1[[#This Row],[Credit Amount]]&gt;-19.99,"Less than 19.99",IF(Table1[[#This Row],[Credit Amount]]=-20,"20",IF(Table1[[#This Row],[Credit Amount]]&gt;-49.98,"20.01-49.98",IF(Table1[[#This Row],[Credit Amount]]=-49.99,"49.99",IF(Table1[[#This Row],[Credit Amount]]=-50,"50",IF(Table1[[#This Row],[Credit Amount]]&lt;-50.01,"Greater than 50"))))))</f>
        <v>Less than 19.99</v>
      </c>
      <c r="G2121" t="str">
        <f>IF(Table1[[#This Row],[Transaction Type]]="Maintenance","Non-Sales","Sales")</f>
        <v>Sales</v>
      </c>
      <c r="H2121">
        <f>IF(Table1[[#This Row],[Quarter]]="q2",1,"")</f>
        <v>1</v>
      </c>
      <c r="I2121" t="str">
        <f>IF(Table1[[#This Row],[Quarter]]="q3",1,"")</f>
        <v/>
      </c>
      <c r="J2121">
        <f>IF(Table1[[#This Row],[Quarter]]="Q2",Table1[[#This Row],[Credit Amount]],"")</f>
        <v>-10.3</v>
      </c>
      <c r="K2121" t="str">
        <f>IF(Table1[[#This Row],[Quarter]]="Q3",Table1[[#This Row],[Credit Amount]],"")</f>
        <v/>
      </c>
      <c r="L2121">
        <f>IF(Table1[[#This Row],[Transaction Type]]="Upgrade",Table1[[#This Row],[Credit Amount]],IF(Table1[[#This Row],[Transaction Type]]="Activation",Table1[[#This Row],[Credit Amount]],""))</f>
        <v>-10.3</v>
      </c>
      <c r="M2121" t="str">
        <f>IF(Table1[[#This Row],[Transaction Type]]="Maintenance",Table1[[#This Row],[Credit Amount]],"")</f>
        <v/>
      </c>
      <c r="N2121">
        <v>10013</v>
      </c>
      <c r="O2121" t="s">
        <v>2489</v>
      </c>
      <c r="P2121" t="s">
        <v>2502</v>
      </c>
      <c r="Q2121" t="s">
        <v>289</v>
      </c>
      <c r="R2121">
        <v>10091</v>
      </c>
      <c r="S2121" t="s">
        <v>2489</v>
      </c>
      <c r="T2121" t="s">
        <v>2580</v>
      </c>
      <c r="U2121" t="s">
        <v>290</v>
      </c>
      <c r="V2121" t="s">
        <v>132</v>
      </c>
      <c r="W2121">
        <v>100001132</v>
      </c>
      <c r="X2121">
        <v>8005550133</v>
      </c>
      <c r="Y2121" t="s">
        <v>2595</v>
      </c>
      <c r="Z2121" t="s">
        <v>2728</v>
      </c>
      <c r="AA2121" s="13">
        <v>-10.3</v>
      </c>
      <c r="AB2121" s="14">
        <v>42548</v>
      </c>
      <c r="AC2121" t="s">
        <v>37</v>
      </c>
    </row>
    <row r="2122" spans="1:29" x14ac:dyDescent="0.25">
      <c r="A2122" t="str">
        <f>CONCATENATE("Q",ROUNDUP(MONTH(Table1[[#This Row],[Month]])/3,0))</f>
        <v>Q3</v>
      </c>
      <c r="B2122" s="14">
        <f>EOMONTH(Table1[[#This Row],[Credit Date]],-1)+1</f>
        <v>42552</v>
      </c>
      <c r="C2122" t="str">
        <f>CONCATENATE(Table1[[#This Row],[Issuer Last Name]],", ",Table1[[#This Row],[Issuer First Name]])</f>
        <v>No. 013, Employee</v>
      </c>
      <c r="D2122" t="str">
        <f>CONCATENATE(Table1[[#This Row],[Approver Last Name]],", ",Table1[[#This Row],[Approver First Name]])</f>
        <v>No. 091, Employee</v>
      </c>
      <c r="E2122" t="str">
        <f>CONCATENATE(Table1[[#This Row],[Customer Last Name]],", ",Table1[[#This Row],[Customer First Name]])</f>
        <v>No. 14014, Client</v>
      </c>
      <c r="F21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2" t="str">
        <f>IF(Table1[[#This Row],[Transaction Type]]="Maintenance","Non-Sales","Sales")</f>
        <v>Sales</v>
      </c>
      <c r="H2122" t="str">
        <f>IF(Table1[[#This Row],[Quarter]]="q2",1,"")</f>
        <v/>
      </c>
      <c r="I2122">
        <f>IF(Table1[[#This Row],[Quarter]]="q3",1,"")</f>
        <v>1</v>
      </c>
      <c r="J2122" t="str">
        <f>IF(Table1[[#This Row],[Quarter]]="Q2",Table1[[#This Row],[Credit Amount]],"")</f>
        <v/>
      </c>
      <c r="K2122">
        <f>IF(Table1[[#This Row],[Quarter]]="Q3",Table1[[#This Row],[Credit Amount]],"")</f>
        <v>-78.040000000000006</v>
      </c>
      <c r="L2122">
        <f>IF(Table1[[#This Row],[Transaction Type]]="Upgrade",Table1[[#This Row],[Credit Amount]],IF(Table1[[#This Row],[Transaction Type]]="Activation",Table1[[#This Row],[Credit Amount]],""))</f>
        <v>-78.040000000000006</v>
      </c>
      <c r="M2122" t="str">
        <f>IF(Table1[[#This Row],[Transaction Type]]="Maintenance",Table1[[#This Row],[Credit Amount]],"")</f>
        <v/>
      </c>
      <c r="N2122">
        <v>10013</v>
      </c>
      <c r="O2122" t="s">
        <v>2489</v>
      </c>
      <c r="P2122" t="s">
        <v>2502</v>
      </c>
      <c r="Q2122" t="s">
        <v>289</v>
      </c>
      <c r="R2122">
        <v>10091</v>
      </c>
      <c r="S2122" t="s">
        <v>2489</v>
      </c>
      <c r="T2122" t="s">
        <v>2580</v>
      </c>
      <c r="U2122" t="s">
        <v>290</v>
      </c>
      <c r="V2122" t="s">
        <v>132</v>
      </c>
      <c r="W2122">
        <v>100005013</v>
      </c>
      <c r="X2122">
        <v>8005554014</v>
      </c>
      <c r="Y2122" t="s">
        <v>2595</v>
      </c>
      <c r="Z2122" t="s">
        <v>6602</v>
      </c>
      <c r="AA2122" s="13">
        <v>-78.040000000000006</v>
      </c>
      <c r="AB2122" s="14">
        <v>42554</v>
      </c>
      <c r="AC2122" t="s">
        <v>35</v>
      </c>
    </row>
    <row r="2123" spans="1:29" x14ac:dyDescent="0.25">
      <c r="A2123" t="str">
        <f>CONCATENATE("Q",ROUNDUP(MONTH(Table1[[#This Row],[Month]])/3,0))</f>
        <v>Q3</v>
      </c>
      <c r="B2123" s="14">
        <f>EOMONTH(Table1[[#This Row],[Credit Date]],-1)+1</f>
        <v>42552</v>
      </c>
      <c r="C2123" t="str">
        <f>CONCATENATE(Table1[[#This Row],[Issuer Last Name]],", ",Table1[[#This Row],[Issuer First Name]])</f>
        <v>No. 013, Employee</v>
      </c>
      <c r="D2123" t="str">
        <f>CONCATENATE(Table1[[#This Row],[Approver Last Name]],", ",Table1[[#This Row],[Approver First Name]])</f>
        <v>No. 013, Employee</v>
      </c>
      <c r="E2123" t="str">
        <f>CONCATENATE(Table1[[#This Row],[Customer Last Name]],", ",Table1[[#This Row],[Customer First Name]])</f>
        <v>No. 11941, Client</v>
      </c>
      <c r="F2123" t="str">
        <f>IF(Table1[[#This Row],[Credit Amount]]&gt;-19.99,"Less than 19.99",IF(Table1[[#This Row],[Credit Amount]]=-20,"20",IF(Table1[[#This Row],[Credit Amount]]&gt;-49.98,"20.01-49.98",IF(Table1[[#This Row],[Credit Amount]]=-49.99,"49.99",IF(Table1[[#This Row],[Credit Amount]]=-50,"50",IF(Table1[[#This Row],[Credit Amount]]&lt;-50.01,"Greater than 50"))))))</f>
        <v>20.01-49.98</v>
      </c>
      <c r="G2123" t="str">
        <f>IF(Table1[[#This Row],[Transaction Type]]="Maintenance","Non-Sales","Sales")</f>
        <v>Non-Sales</v>
      </c>
      <c r="H2123" t="str">
        <f>IF(Table1[[#This Row],[Quarter]]="q2",1,"")</f>
        <v/>
      </c>
      <c r="I2123">
        <f>IF(Table1[[#This Row],[Quarter]]="q3",1,"")</f>
        <v>1</v>
      </c>
      <c r="J2123" t="str">
        <f>IF(Table1[[#This Row],[Quarter]]="Q2",Table1[[#This Row],[Credit Amount]],"")</f>
        <v/>
      </c>
      <c r="K2123">
        <f>IF(Table1[[#This Row],[Quarter]]="Q3",Table1[[#This Row],[Credit Amount]],"")</f>
        <v>-40</v>
      </c>
      <c r="L2123" t="str">
        <f>IF(Table1[[#This Row],[Transaction Type]]="Upgrade",Table1[[#This Row],[Credit Amount]],IF(Table1[[#This Row],[Transaction Type]]="Activation",Table1[[#This Row],[Credit Amount]],""))</f>
        <v/>
      </c>
      <c r="M2123">
        <f>IF(Table1[[#This Row],[Transaction Type]]="Maintenance",Table1[[#This Row],[Credit Amount]],"")</f>
        <v>-40</v>
      </c>
      <c r="N2123">
        <v>10013</v>
      </c>
      <c r="O2123" t="s">
        <v>2489</v>
      </c>
      <c r="P2123" t="s">
        <v>2502</v>
      </c>
      <c r="Q2123" t="s">
        <v>289</v>
      </c>
      <c r="R2123">
        <v>10013</v>
      </c>
      <c r="S2123" t="s">
        <v>2489</v>
      </c>
      <c r="T2123" t="s">
        <v>2502</v>
      </c>
      <c r="U2123" t="s">
        <v>289</v>
      </c>
      <c r="V2123" t="s">
        <v>132</v>
      </c>
      <c r="W2123">
        <v>100002940</v>
      </c>
      <c r="X2123">
        <v>8005551941</v>
      </c>
      <c r="Y2123" t="s">
        <v>2595</v>
      </c>
      <c r="Z2123" t="s">
        <v>4536</v>
      </c>
      <c r="AA2123" s="13">
        <v>-40</v>
      </c>
      <c r="AB2123" s="14">
        <v>42555</v>
      </c>
      <c r="AC2123" t="s">
        <v>36</v>
      </c>
    </row>
    <row r="2124" spans="1:29" x14ac:dyDescent="0.25">
      <c r="A2124" t="str">
        <f>CONCATENATE("Q",ROUNDUP(MONTH(Table1[[#This Row],[Month]])/3,0))</f>
        <v>Q3</v>
      </c>
      <c r="B2124" s="14">
        <f>EOMONTH(Table1[[#This Row],[Credit Date]],-1)+1</f>
        <v>42552</v>
      </c>
      <c r="C2124" t="str">
        <f>CONCATENATE(Table1[[#This Row],[Issuer Last Name]],", ",Table1[[#This Row],[Issuer First Name]])</f>
        <v>No. 013, Employee</v>
      </c>
      <c r="D2124" t="str">
        <f>CONCATENATE(Table1[[#This Row],[Approver Last Name]],", ",Table1[[#This Row],[Approver First Name]])</f>
        <v>No. 013, Employee</v>
      </c>
      <c r="E2124" t="str">
        <f>CONCATENATE(Table1[[#This Row],[Customer Last Name]],", ",Table1[[#This Row],[Customer First Name]])</f>
        <v>No. 11362, Client</v>
      </c>
      <c r="F2124" t="str">
        <f>IF(Table1[[#This Row],[Credit Amount]]&gt;-19.99,"Less than 19.99",IF(Table1[[#This Row],[Credit Amount]]=-20,"20",IF(Table1[[#This Row],[Credit Amount]]&gt;-49.98,"20.01-49.98",IF(Table1[[#This Row],[Credit Amount]]=-49.99,"49.99",IF(Table1[[#This Row],[Credit Amount]]=-50,"50",IF(Table1[[#This Row],[Credit Amount]]&lt;-50.01,"Greater than 50"))))))</f>
        <v>20.01-49.98</v>
      </c>
      <c r="G2124" t="str">
        <f>IF(Table1[[#This Row],[Transaction Type]]="Maintenance","Non-Sales","Sales")</f>
        <v>Sales</v>
      </c>
      <c r="H2124" t="str">
        <f>IF(Table1[[#This Row],[Quarter]]="q2",1,"")</f>
        <v/>
      </c>
      <c r="I2124">
        <f>IF(Table1[[#This Row],[Quarter]]="q3",1,"")</f>
        <v>1</v>
      </c>
      <c r="J2124" t="str">
        <f>IF(Table1[[#This Row],[Quarter]]="Q2",Table1[[#This Row],[Credit Amount]],"")</f>
        <v/>
      </c>
      <c r="K2124">
        <f>IF(Table1[[#This Row],[Quarter]]="Q3",Table1[[#This Row],[Credit Amount]],"")</f>
        <v>-31.48</v>
      </c>
      <c r="L2124">
        <f>IF(Table1[[#This Row],[Transaction Type]]="Upgrade",Table1[[#This Row],[Credit Amount]],IF(Table1[[#This Row],[Transaction Type]]="Activation",Table1[[#This Row],[Credit Amount]],""))</f>
        <v>-31.48</v>
      </c>
      <c r="M2124" t="str">
        <f>IF(Table1[[#This Row],[Transaction Type]]="Maintenance",Table1[[#This Row],[Credit Amount]],"")</f>
        <v/>
      </c>
      <c r="N2124">
        <v>10013</v>
      </c>
      <c r="O2124" t="s">
        <v>2489</v>
      </c>
      <c r="P2124" t="s">
        <v>2502</v>
      </c>
      <c r="Q2124" t="s">
        <v>289</v>
      </c>
      <c r="R2124">
        <v>10013</v>
      </c>
      <c r="S2124" t="s">
        <v>2489</v>
      </c>
      <c r="T2124" t="s">
        <v>2502</v>
      </c>
      <c r="U2124" t="s">
        <v>289</v>
      </c>
      <c r="V2124" t="s">
        <v>132</v>
      </c>
      <c r="W2124">
        <v>100002361</v>
      </c>
      <c r="X2124">
        <v>8005551362</v>
      </c>
      <c r="Y2124" t="s">
        <v>2595</v>
      </c>
      <c r="Z2124" t="s">
        <v>3957</v>
      </c>
      <c r="AA2124" s="13">
        <v>-31.48</v>
      </c>
      <c r="AB2124" s="14">
        <v>42561</v>
      </c>
      <c r="AC2124" t="s">
        <v>37</v>
      </c>
    </row>
    <row r="2125" spans="1:29" x14ac:dyDescent="0.25">
      <c r="A2125" t="str">
        <f>CONCATENATE("Q",ROUNDUP(MONTH(Table1[[#This Row],[Month]])/3,0))</f>
        <v>Q3</v>
      </c>
      <c r="B2125" s="14">
        <f>EOMONTH(Table1[[#This Row],[Credit Date]],-1)+1</f>
        <v>42552</v>
      </c>
      <c r="C2125" t="str">
        <f>CONCATENATE(Table1[[#This Row],[Issuer Last Name]],", ",Table1[[#This Row],[Issuer First Name]])</f>
        <v>No. 013, Employee</v>
      </c>
      <c r="D2125" t="str">
        <f>CONCATENATE(Table1[[#This Row],[Approver Last Name]],", ",Table1[[#This Row],[Approver First Name]])</f>
        <v>No. 091, Employee</v>
      </c>
      <c r="E2125" t="str">
        <f>CONCATENATE(Table1[[#This Row],[Customer Last Name]],", ",Table1[[#This Row],[Customer First Name]])</f>
        <v>No. 10217, Client</v>
      </c>
      <c r="F21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5" t="str">
        <f>IF(Table1[[#This Row],[Transaction Type]]="Maintenance","Non-Sales","Sales")</f>
        <v>Sales</v>
      </c>
      <c r="H2125" t="str">
        <f>IF(Table1[[#This Row],[Quarter]]="q2",1,"")</f>
        <v/>
      </c>
      <c r="I2125">
        <f>IF(Table1[[#This Row],[Quarter]]="q3",1,"")</f>
        <v>1</v>
      </c>
      <c r="J2125" t="str">
        <f>IF(Table1[[#This Row],[Quarter]]="Q2",Table1[[#This Row],[Credit Amount]],"")</f>
        <v/>
      </c>
      <c r="K2125">
        <f>IF(Table1[[#This Row],[Quarter]]="Q3",Table1[[#This Row],[Credit Amount]],"")</f>
        <v>-81.56</v>
      </c>
      <c r="L2125">
        <f>IF(Table1[[#This Row],[Transaction Type]]="Upgrade",Table1[[#This Row],[Credit Amount]],IF(Table1[[#This Row],[Transaction Type]]="Activation",Table1[[#This Row],[Credit Amount]],""))</f>
        <v>-81.56</v>
      </c>
      <c r="M2125" t="str">
        <f>IF(Table1[[#This Row],[Transaction Type]]="Maintenance",Table1[[#This Row],[Credit Amount]],"")</f>
        <v/>
      </c>
      <c r="N2125">
        <v>10013</v>
      </c>
      <c r="O2125" t="s">
        <v>2489</v>
      </c>
      <c r="P2125" t="s">
        <v>2502</v>
      </c>
      <c r="Q2125" t="s">
        <v>289</v>
      </c>
      <c r="R2125">
        <v>10091</v>
      </c>
      <c r="S2125" t="s">
        <v>2489</v>
      </c>
      <c r="T2125" t="s">
        <v>2580</v>
      </c>
      <c r="U2125" t="s">
        <v>290</v>
      </c>
      <c r="V2125" t="s">
        <v>132</v>
      </c>
      <c r="W2125">
        <v>100001216</v>
      </c>
      <c r="X2125">
        <v>8005550217</v>
      </c>
      <c r="Y2125" t="s">
        <v>2595</v>
      </c>
      <c r="Z2125" t="s">
        <v>2812</v>
      </c>
      <c r="AA2125" s="13">
        <v>-81.56</v>
      </c>
      <c r="AB2125" s="14">
        <v>42562</v>
      </c>
      <c r="AC2125" t="s">
        <v>35</v>
      </c>
    </row>
    <row r="2126" spans="1:29" x14ac:dyDescent="0.25">
      <c r="A2126" t="str">
        <f>CONCATENATE("Q",ROUNDUP(MONTH(Table1[[#This Row],[Month]])/3,0))</f>
        <v>Q3</v>
      </c>
      <c r="B2126" s="14">
        <f>EOMONTH(Table1[[#This Row],[Credit Date]],-1)+1</f>
        <v>42552</v>
      </c>
      <c r="C2126" t="str">
        <f>CONCATENATE(Table1[[#This Row],[Issuer Last Name]],", ",Table1[[#This Row],[Issuer First Name]])</f>
        <v>No. 013, Employee</v>
      </c>
      <c r="D2126" t="str">
        <f>CONCATENATE(Table1[[#This Row],[Approver Last Name]],", ",Table1[[#This Row],[Approver First Name]])</f>
        <v>No. 013, Employee</v>
      </c>
      <c r="E2126" t="str">
        <f>CONCATENATE(Table1[[#This Row],[Customer Last Name]],", ",Table1[[#This Row],[Customer First Name]])</f>
        <v>No. 11060, Client</v>
      </c>
      <c r="F2126" t="str">
        <f>IF(Table1[[#This Row],[Credit Amount]]&gt;-19.99,"Less than 19.99",IF(Table1[[#This Row],[Credit Amount]]=-20,"20",IF(Table1[[#This Row],[Credit Amount]]&gt;-49.98,"20.01-49.98",IF(Table1[[#This Row],[Credit Amount]]=-49.99,"49.99",IF(Table1[[#This Row],[Credit Amount]]=-50,"50",IF(Table1[[#This Row],[Credit Amount]]&lt;-50.01,"Greater than 50"))))))</f>
        <v>Less than 19.99</v>
      </c>
      <c r="G2126" t="str">
        <f>IF(Table1[[#This Row],[Transaction Type]]="Maintenance","Non-Sales","Sales")</f>
        <v>Non-Sales</v>
      </c>
      <c r="H2126" t="str">
        <f>IF(Table1[[#This Row],[Quarter]]="q2",1,"")</f>
        <v/>
      </c>
      <c r="I2126">
        <f>IF(Table1[[#This Row],[Quarter]]="q3",1,"")</f>
        <v>1</v>
      </c>
      <c r="J2126" t="str">
        <f>IF(Table1[[#This Row],[Quarter]]="Q2",Table1[[#This Row],[Credit Amount]],"")</f>
        <v/>
      </c>
      <c r="K2126">
        <f>IF(Table1[[#This Row],[Quarter]]="Q3",Table1[[#This Row],[Credit Amount]],"")</f>
        <v>-11.17</v>
      </c>
      <c r="L2126" t="str">
        <f>IF(Table1[[#This Row],[Transaction Type]]="Upgrade",Table1[[#This Row],[Credit Amount]],IF(Table1[[#This Row],[Transaction Type]]="Activation",Table1[[#This Row],[Credit Amount]],""))</f>
        <v/>
      </c>
      <c r="M2126">
        <f>IF(Table1[[#This Row],[Transaction Type]]="Maintenance",Table1[[#This Row],[Credit Amount]],"")</f>
        <v>-11.17</v>
      </c>
      <c r="N2126">
        <v>10013</v>
      </c>
      <c r="O2126" t="s">
        <v>2489</v>
      </c>
      <c r="P2126" t="s">
        <v>2502</v>
      </c>
      <c r="Q2126" t="s">
        <v>289</v>
      </c>
      <c r="R2126">
        <v>10013</v>
      </c>
      <c r="S2126" t="s">
        <v>2489</v>
      </c>
      <c r="T2126" t="s">
        <v>2502</v>
      </c>
      <c r="U2126" t="s">
        <v>289</v>
      </c>
      <c r="V2126" t="s">
        <v>132</v>
      </c>
      <c r="W2126">
        <v>100002059</v>
      </c>
      <c r="X2126">
        <v>8005551060</v>
      </c>
      <c r="Y2126" t="s">
        <v>2595</v>
      </c>
      <c r="Z2126" t="s">
        <v>3655</v>
      </c>
      <c r="AA2126" s="13">
        <v>-11.17</v>
      </c>
      <c r="AB2126" s="14">
        <v>42566</v>
      </c>
      <c r="AC2126" t="s">
        <v>36</v>
      </c>
    </row>
    <row r="2127" spans="1:29" x14ac:dyDescent="0.25">
      <c r="A2127" t="str">
        <f>CONCATENATE("Q",ROUNDUP(MONTH(Table1[[#This Row],[Month]])/3,0))</f>
        <v>Q3</v>
      </c>
      <c r="B2127" s="14">
        <f>EOMONTH(Table1[[#This Row],[Credit Date]],-1)+1</f>
        <v>42552</v>
      </c>
      <c r="C2127" t="str">
        <f>CONCATENATE(Table1[[#This Row],[Issuer Last Name]],", ",Table1[[#This Row],[Issuer First Name]])</f>
        <v>No. 013, Employee</v>
      </c>
      <c r="D2127" t="str">
        <f>CONCATENATE(Table1[[#This Row],[Approver Last Name]],", ",Table1[[#This Row],[Approver First Name]])</f>
        <v>No. 091, Employee</v>
      </c>
      <c r="E2127" t="str">
        <f>CONCATENATE(Table1[[#This Row],[Customer Last Name]],", ",Table1[[#This Row],[Customer First Name]])</f>
        <v>No. 11768, Client</v>
      </c>
      <c r="F21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7" t="str">
        <f>IF(Table1[[#This Row],[Transaction Type]]="Maintenance","Non-Sales","Sales")</f>
        <v>Non-Sales</v>
      </c>
      <c r="H2127" t="str">
        <f>IF(Table1[[#This Row],[Quarter]]="q2",1,"")</f>
        <v/>
      </c>
      <c r="I2127">
        <f>IF(Table1[[#This Row],[Quarter]]="q3",1,"")</f>
        <v>1</v>
      </c>
      <c r="J2127" t="str">
        <f>IF(Table1[[#This Row],[Quarter]]="Q2",Table1[[#This Row],[Credit Amount]],"")</f>
        <v/>
      </c>
      <c r="K2127">
        <f>IF(Table1[[#This Row],[Quarter]]="Q3",Table1[[#This Row],[Credit Amount]],"")</f>
        <v>-88.78</v>
      </c>
      <c r="L2127" t="str">
        <f>IF(Table1[[#This Row],[Transaction Type]]="Upgrade",Table1[[#This Row],[Credit Amount]],IF(Table1[[#This Row],[Transaction Type]]="Activation",Table1[[#This Row],[Credit Amount]],""))</f>
        <v/>
      </c>
      <c r="M2127">
        <f>IF(Table1[[#This Row],[Transaction Type]]="Maintenance",Table1[[#This Row],[Credit Amount]],"")</f>
        <v>-88.78</v>
      </c>
      <c r="N2127">
        <v>10013</v>
      </c>
      <c r="O2127" t="s">
        <v>2489</v>
      </c>
      <c r="P2127" t="s">
        <v>2502</v>
      </c>
      <c r="Q2127" t="s">
        <v>289</v>
      </c>
      <c r="R2127">
        <v>10091</v>
      </c>
      <c r="S2127" t="s">
        <v>2489</v>
      </c>
      <c r="T2127" t="s">
        <v>2580</v>
      </c>
      <c r="U2127" t="s">
        <v>290</v>
      </c>
      <c r="V2127" t="s">
        <v>132</v>
      </c>
      <c r="W2127">
        <v>100002767</v>
      </c>
      <c r="X2127">
        <v>8005551768</v>
      </c>
      <c r="Y2127" t="s">
        <v>2595</v>
      </c>
      <c r="Z2127" t="s">
        <v>4363</v>
      </c>
      <c r="AA2127" s="13">
        <v>-88.78</v>
      </c>
      <c r="AB2127" s="14">
        <v>42568</v>
      </c>
      <c r="AC2127" t="s">
        <v>36</v>
      </c>
    </row>
    <row r="2128" spans="1:29" x14ac:dyDescent="0.25">
      <c r="A2128" t="str">
        <f>CONCATENATE("Q",ROUNDUP(MONTH(Table1[[#This Row],[Month]])/3,0))</f>
        <v>Q3</v>
      </c>
      <c r="B2128" s="14">
        <f>EOMONTH(Table1[[#This Row],[Credit Date]],-1)+1</f>
        <v>42552</v>
      </c>
      <c r="C2128" t="str">
        <f>CONCATENATE(Table1[[#This Row],[Issuer Last Name]],", ",Table1[[#This Row],[Issuer First Name]])</f>
        <v>No. 013, Employee</v>
      </c>
      <c r="D2128" t="str">
        <f>CONCATENATE(Table1[[#This Row],[Approver Last Name]],", ",Table1[[#This Row],[Approver First Name]])</f>
        <v>No. 091, Employee</v>
      </c>
      <c r="E2128" t="str">
        <f>CONCATENATE(Table1[[#This Row],[Customer Last Name]],", ",Table1[[#This Row],[Customer First Name]])</f>
        <v>No. 13184, Client</v>
      </c>
      <c r="F21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8" t="str">
        <f>IF(Table1[[#This Row],[Transaction Type]]="Maintenance","Non-Sales","Sales")</f>
        <v>Non-Sales</v>
      </c>
      <c r="H2128" t="str">
        <f>IF(Table1[[#This Row],[Quarter]]="q2",1,"")</f>
        <v/>
      </c>
      <c r="I2128">
        <f>IF(Table1[[#This Row],[Quarter]]="q3",1,"")</f>
        <v>1</v>
      </c>
      <c r="J2128" t="str">
        <f>IF(Table1[[#This Row],[Quarter]]="Q2",Table1[[#This Row],[Credit Amount]],"")</f>
        <v/>
      </c>
      <c r="K2128">
        <f>IF(Table1[[#This Row],[Quarter]]="Q3",Table1[[#This Row],[Credit Amount]],"")</f>
        <v>-76.36</v>
      </c>
      <c r="L2128" t="str">
        <f>IF(Table1[[#This Row],[Transaction Type]]="Upgrade",Table1[[#This Row],[Credit Amount]],IF(Table1[[#This Row],[Transaction Type]]="Activation",Table1[[#This Row],[Credit Amount]],""))</f>
        <v/>
      </c>
      <c r="M2128">
        <f>IF(Table1[[#This Row],[Transaction Type]]="Maintenance",Table1[[#This Row],[Credit Amount]],"")</f>
        <v>-76.36</v>
      </c>
      <c r="N2128">
        <v>10013</v>
      </c>
      <c r="O2128" t="s">
        <v>2489</v>
      </c>
      <c r="P2128" t="s">
        <v>2502</v>
      </c>
      <c r="Q2128" t="s">
        <v>289</v>
      </c>
      <c r="R2128">
        <v>10091</v>
      </c>
      <c r="S2128" t="s">
        <v>2489</v>
      </c>
      <c r="T2128" t="s">
        <v>2580</v>
      </c>
      <c r="U2128" t="s">
        <v>290</v>
      </c>
      <c r="V2128" t="s">
        <v>132</v>
      </c>
      <c r="W2128">
        <v>100004183</v>
      </c>
      <c r="X2128">
        <v>8005553184</v>
      </c>
      <c r="Y2128" t="s">
        <v>2595</v>
      </c>
      <c r="Z2128" t="s">
        <v>5772</v>
      </c>
      <c r="AA2128" s="13">
        <v>-76.36</v>
      </c>
      <c r="AB2128" s="14">
        <v>42574</v>
      </c>
      <c r="AC2128" t="s">
        <v>36</v>
      </c>
    </row>
    <row r="2129" spans="1:29" x14ac:dyDescent="0.25">
      <c r="A2129" t="str">
        <f>CONCATENATE("Q",ROUNDUP(MONTH(Table1[[#This Row],[Month]])/3,0))</f>
        <v>Q3</v>
      </c>
      <c r="B2129" s="14">
        <f>EOMONTH(Table1[[#This Row],[Credit Date]],-1)+1</f>
        <v>42552</v>
      </c>
      <c r="C2129" t="str">
        <f>CONCATENATE(Table1[[#This Row],[Issuer Last Name]],", ",Table1[[#This Row],[Issuer First Name]])</f>
        <v>No. 013, Employee</v>
      </c>
      <c r="D2129" t="str">
        <f>CONCATENATE(Table1[[#This Row],[Approver Last Name]],", ",Table1[[#This Row],[Approver First Name]])</f>
        <v>No. 091, Employee</v>
      </c>
      <c r="E2129" t="str">
        <f>CONCATENATE(Table1[[#This Row],[Customer Last Name]],", ",Table1[[#This Row],[Customer First Name]])</f>
        <v>No. 11502, Client</v>
      </c>
      <c r="F21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29" t="str">
        <f>IF(Table1[[#This Row],[Transaction Type]]="Maintenance","Non-Sales","Sales")</f>
        <v>Sales</v>
      </c>
      <c r="H2129" t="str">
        <f>IF(Table1[[#This Row],[Quarter]]="q2",1,"")</f>
        <v/>
      </c>
      <c r="I2129">
        <f>IF(Table1[[#This Row],[Quarter]]="q3",1,"")</f>
        <v>1</v>
      </c>
      <c r="J2129" t="str">
        <f>IF(Table1[[#This Row],[Quarter]]="Q2",Table1[[#This Row],[Credit Amount]],"")</f>
        <v/>
      </c>
      <c r="K2129">
        <f>IF(Table1[[#This Row],[Quarter]]="Q3",Table1[[#This Row],[Credit Amount]],"")</f>
        <v>-56.24</v>
      </c>
      <c r="L2129">
        <f>IF(Table1[[#This Row],[Transaction Type]]="Upgrade",Table1[[#This Row],[Credit Amount]],IF(Table1[[#This Row],[Transaction Type]]="Activation",Table1[[#This Row],[Credit Amount]],""))</f>
        <v>-56.24</v>
      </c>
      <c r="M2129" t="str">
        <f>IF(Table1[[#This Row],[Transaction Type]]="Maintenance",Table1[[#This Row],[Credit Amount]],"")</f>
        <v/>
      </c>
      <c r="N2129">
        <v>10013</v>
      </c>
      <c r="O2129" t="s">
        <v>2489</v>
      </c>
      <c r="P2129" t="s">
        <v>2502</v>
      </c>
      <c r="Q2129" t="s">
        <v>289</v>
      </c>
      <c r="R2129">
        <v>10091</v>
      </c>
      <c r="S2129" t="s">
        <v>2489</v>
      </c>
      <c r="T2129" t="s">
        <v>2580</v>
      </c>
      <c r="U2129" t="s">
        <v>290</v>
      </c>
      <c r="V2129" t="s">
        <v>132</v>
      </c>
      <c r="W2129">
        <v>100002501</v>
      </c>
      <c r="X2129">
        <v>8005551502</v>
      </c>
      <c r="Y2129" t="s">
        <v>2595</v>
      </c>
      <c r="Z2129" t="s">
        <v>4097</v>
      </c>
      <c r="AA2129" s="13">
        <v>-56.24</v>
      </c>
      <c r="AB2129" s="14">
        <v>42581</v>
      </c>
      <c r="AC2129" t="s">
        <v>37</v>
      </c>
    </row>
    <row r="2130" spans="1:29" x14ac:dyDescent="0.25">
      <c r="A2130" t="str">
        <f>CONCATENATE("Q",ROUNDUP(MONTH(Table1[[#This Row],[Month]])/3,0))</f>
        <v>Q3</v>
      </c>
      <c r="B2130" s="14">
        <f>EOMONTH(Table1[[#This Row],[Credit Date]],-1)+1</f>
        <v>42583</v>
      </c>
      <c r="C2130" t="str">
        <f>CONCATENATE(Table1[[#This Row],[Issuer Last Name]],", ",Table1[[#This Row],[Issuer First Name]])</f>
        <v>No. 013, Employee</v>
      </c>
      <c r="D2130" t="str">
        <f>CONCATENATE(Table1[[#This Row],[Approver Last Name]],", ",Table1[[#This Row],[Approver First Name]])</f>
        <v>No. 013, Employee</v>
      </c>
      <c r="E2130" t="str">
        <f>CONCATENATE(Table1[[#This Row],[Customer Last Name]],", ",Table1[[#This Row],[Customer First Name]])</f>
        <v>No. 11975, Client</v>
      </c>
      <c r="F2130" t="str">
        <f>IF(Table1[[#This Row],[Credit Amount]]&gt;-19.99,"Less than 19.99",IF(Table1[[#This Row],[Credit Amount]]=-20,"20",IF(Table1[[#This Row],[Credit Amount]]&gt;-49.98,"20.01-49.98",IF(Table1[[#This Row],[Credit Amount]]=-49.99,"49.99",IF(Table1[[#This Row],[Credit Amount]]=-50,"50",IF(Table1[[#This Row],[Credit Amount]]&lt;-50.01,"Greater than 50"))))))</f>
        <v>20.01-49.98</v>
      </c>
      <c r="G2130" t="str">
        <f>IF(Table1[[#This Row],[Transaction Type]]="Maintenance","Non-Sales","Sales")</f>
        <v>Non-Sales</v>
      </c>
      <c r="H2130" t="str">
        <f>IF(Table1[[#This Row],[Quarter]]="q2",1,"")</f>
        <v/>
      </c>
      <c r="I2130">
        <f>IF(Table1[[#This Row],[Quarter]]="q3",1,"")</f>
        <v>1</v>
      </c>
      <c r="J2130" t="str">
        <f>IF(Table1[[#This Row],[Quarter]]="Q2",Table1[[#This Row],[Credit Amount]],"")</f>
        <v/>
      </c>
      <c r="K2130">
        <f>IF(Table1[[#This Row],[Quarter]]="Q3",Table1[[#This Row],[Credit Amount]],"")</f>
        <v>-23.02</v>
      </c>
      <c r="L2130" t="str">
        <f>IF(Table1[[#This Row],[Transaction Type]]="Upgrade",Table1[[#This Row],[Credit Amount]],IF(Table1[[#This Row],[Transaction Type]]="Activation",Table1[[#This Row],[Credit Amount]],""))</f>
        <v/>
      </c>
      <c r="M2130">
        <f>IF(Table1[[#This Row],[Transaction Type]]="Maintenance",Table1[[#This Row],[Credit Amount]],"")</f>
        <v>-23.02</v>
      </c>
      <c r="N2130">
        <v>10013</v>
      </c>
      <c r="O2130" t="s">
        <v>2489</v>
      </c>
      <c r="P2130" t="s">
        <v>2502</v>
      </c>
      <c r="Q2130" t="s">
        <v>289</v>
      </c>
      <c r="R2130">
        <v>10013</v>
      </c>
      <c r="S2130" t="s">
        <v>2489</v>
      </c>
      <c r="T2130" t="s">
        <v>2502</v>
      </c>
      <c r="U2130" t="s">
        <v>289</v>
      </c>
      <c r="V2130" t="s">
        <v>132</v>
      </c>
      <c r="W2130">
        <v>100002974</v>
      </c>
      <c r="X2130">
        <v>8005551975</v>
      </c>
      <c r="Y2130" t="s">
        <v>2595</v>
      </c>
      <c r="Z2130" t="s">
        <v>4570</v>
      </c>
      <c r="AA2130" s="13">
        <v>-23.02</v>
      </c>
      <c r="AB2130" s="14">
        <v>42583</v>
      </c>
      <c r="AC2130" t="s">
        <v>36</v>
      </c>
    </row>
    <row r="2131" spans="1:29" x14ac:dyDescent="0.25">
      <c r="A2131" t="str">
        <f>CONCATENATE("Q",ROUNDUP(MONTH(Table1[[#This Row],[Month]])/3,0))</f>
        <v>Q3</v>
      </c>
      <c r="B2131" s="14">
        <f>EOMONTH(Table1[[#This Row],[Credit Date]],-1)+1</f>
        <v>42583</v>
      </c>
      <c r="C2131" t="str">
        <f>CONCATENATE(Table1[[#This Row],[Issuer Last Name]],", ",Table1[[#This Row],[Issuer First Name]])</f>
        <v>No. 013, Employee</v>
      </c>
      <c r="D2131" t="str">
        <f>CONCATENATE(Table1[[#This Row],[Approver Last Name]],", ",Table1[[#This Row],[Approver First Name]])</f>
        <v>No. 013, Employee</v>
      </c>
      <c r="E2131" t="str">
        <f>CONCATENATE(Table1[[#This Row],[Customer Last Name]],", ",Table1[[#This Row],[Customer First Name]])</f>
        <v>No. 12588, Client</v>
      </c>
      <c r="F2131" t="str">
        <f>IF(Table1[[#This Row],[Credit Amount]]&gt;-19.99,"Less than 19.99",IF(Table1[[#This Row],[Credit Amount]]=-20,"20",IF(Table1[[#This Row],[Credit Amount]]&gt;-49.98,"20.01-49.98",IF(Table1[[#This Row],[Credit Amount]]=-49.99,"49.99",IF(Table1[[#This Row],[Credit Amount]]=-50,"50",IF(Table1[[#This Row],[Credit Amount]]&lt;-50.01,"Greater than 50"))))))</f>
        <v>Less than 19.99</v>
      </c>
      <c r="G2131" t="str">
        <f>IF(Table1[[#This Row],[Transaction Type]]="Maintenance","Non-Sales","Sales")</f>
        <v>Non-Sales</v>
      </c>
      <c r="H2131" t="str">
        <f>IF(Table1[[#This Row],[Quarter]]="q2",1,"")</f>
        <v/>
      </c>
      <c r="I2131">
        <f>IF(Table1[[#This Row],[Quarter]]="q3",1,"")</f>
        <v>1</v>
      </c>
      <c r="J2131" t="str">
        <f>IF(Table1[[#This Row],[Quarter]]="Q2",Table1[[#This Row],[Credit Amount]],"")</f>
        <v/>
      </c>
      <c r="K2131">
        <f>IF(Table1[[#This Row],[Quarter]]="Q3",Table1[[#This Row],[Credit Amount]],"")</f>
        <v>-16.64</v>
      </c>
      <c r="L2131" t="str">
        <f>IF(Table1[[#This Row],[Transaction Type]]="Upgrade",Table1[[#This Row],[Credit Amount]],IF(Table1[[#This Row],[Transaction Type]]="Activation",Table1[[#This Row],[Credit Amount]],""))</f>
        <v/>
      </c>
      <c r="M2131">
        <f>IF(Table1[[#This Row],[Transaction Type]]="Maintenance",Table1[[#This Row],[Credit Amount]],"")</f>
        <v>-16.64</v>
      </c>
      <c r="N2131">
        <v>10013</v>
      </c>
      <c r="O2131" t="s">
        <v>2489</v>
      </c>
      <c r="P2131" t="s">
        <v>2502</v>
      </c>
      <c r="Q2131" t="s">
        <v>289</v>
      </c>
      <c r="R2131">
        <v>10013</v>
      </c>
      <c r="S2131" t="s">
        <v>2489</v>
      </c>
      <c r="T2131" t="s">
        <v>2502</v>
      </c>
      <c r="U2131" t="s">
        <v>289</v>
      </c>
      <c r="V2131" t="s">
        <v>132</v>
      </c>
      <c r="W2131">
        <v>100003587</v>
      </c>
      <c r="X2131">
        <v>8005552588</v>
      </c>
      <c r="Y2131" t="s">
        <v>2595</v>
      </c>
      <c r="Z2131" t="s">
        <v>5183</v>
      </c>
      <c r="AA2131" s="13">
        <v>-16.64</v>
      </c>
      <c r="AB2131" s="14">
        <v>42583</v>
      </c>
      <c r="AC2131" t="s">
        <v>36</v>
      </c>
    </row>
    <row r="2132" spans="1:29" x14ac:dyDescent="0.25">
      <c r="A2132" t="str">
        <f>CONCATENATE("Q",ROUNDUP(MONTH(Table1[[#This Row],[Month]])/3,0))</f>
        <v>Q3</v>
      </c>
      <c r="B2132" s="14">
        <f>EOMONTH(Table1[[#This Row],[Credit Date]],-1)+1</f>
        <v>42583</v>
      </c>
      <c r="C2132" t="str">
        <f>CONCATENATE(Table1[[#This Row],[Issuer Last Name]],", ",Table1[[#This Row],[Issuer First Name]])</f>
        <v>No. 013, Employee</v>
      </c>
      <c r="D2132" t="str">
        <f>CONCATENATE(Table1[[#This Row],[Approver Last Name]],", ",Table1[[#This Row],[Approver First Name]])</f>
        <v>No. 013, Employee</v>
      </c>
      <c r="E2132" t="str">
        <f>CONCATENATE(Table1[[#This Row],[Customer Last Name]],", ",Table1[[#This Row],[Customer First Name]])</f>
        <v>No. 11941, Client</v>
      </c>
      <c r="F2132" t="str">
        <f>IF(Table1[[#This Row],[Credit Amount]]&gt;-19.99,"Less than 19.99",IF(Table1[[#This Row],[Credit Amount]]=-20,"20",IF(Table1[[#This Row],[Credit Amount]]&gt;-49.98,"20.01-49.98",IF(Table1[[#This Row],[Credit Amount]]=-49.99,"49.99",IF(Table1[[#This Row],[Credit Amount]]=-50,"50",IF(Table1[[#This Row],[Credit Amount]]&lt;-50.01,"Greater than 50"))))))</f>
        <v>20.01-49.98</v>
      </c>
      <c r="G2132" t="str">
        <f>IF(Table1[[#This Row],[Transaction Type]]="Maintenance","Non-Sales","Sales")</f>
        <v>Non-Sales</v>
      </c>
      <c r="H2132" t="str">
        <f>IF(Table1[[#This Row],[Quarter]]="q2",1,"")</f>
        <v/>
      </c>
      <c r="I2132">
        <f>IF(Table1[[#This Row],[Quarter]]="q3",1,"")</f>
        <v>1</v>
      </c>
      <c r="J2132" t="str">
        <f>IF(Table1[[#This Row],[Quarter]]="Q2",Table1[[#This Row],[Credit Amount]],"")</f>
        <v/>
      </c>
      <c r="K2132">
        <f>IF(Table1[[#This Row],[Quarter]]="Q3",Table1[[#This Row],[Credit Amount]],"")</f>
        <v>-40</v>
      </c>
      <c r="L2132" t="str">
        <f>IF(Table1[[#This Row],[Transaction Type]]="Upgrade",Table1[[#This Row],[Credit Amount]],IF(Table1[[#This Row],[Transaction Type]]="Activation",Table1[[#This Row],[Credit Amount]],""))</f>
        <v/>
      </c>
      <c r="M2132">
        <f>IF(Table1[[#This Row],[Transaction Type]]="Maintenance",Table1[[#This Row],[Credit Amount]],"")</f>
        <v>-40</v>
      </c>
      <c r="N2132">
        <v>10013</v>
      </c>
      <c r="O2132" t="s">
        <v>2489</v>
      </c>
      <c r="P2132" t="s">
        <v>2502</v>
      </c>
      <c r="Q2132" t="s">
        <v>289</v>
      </c>
      <c r="R2132">
        <v>10013</v>
      </c>
      <c r="S2132" t="s">
        <v>2489</v>
      </c>
      <c r="T2132" t="s">
        <v>2502</v>
      </c>
      <c r="U2132" t="s">
        <v>289</v>
      </c>
      <c r="V2132" t="s">
        <v>132</v>
      </c>
      <c r="W2132">
        <v>100002940</v>
      </c>
      <c r="X2132">
        <v>8005551941</v>
      </c>
      <c r="Y2132" t="s">
        <v>2595</v>
      </c>
      <c r="Z2132" t="s">
        <v>4536</v>
      </c>
      <c r="AA2132" s="13">
        <v>-40</v>
      </c>
      <c r="AB2132" s="14">
        <v>42585</v>
      </c>
      <c r="AC2132" t="s">
        <v>36</v>
      </c>
    </row>
    <row r="2133" spans="1:29" x14ac:dyDescent="0.25">
      <c r="A2133" t="str">
        <f>CONCATENATE("Q",ROUNDUP(MONTH(Table1[[#This Row],[Month]])/3,0))</f>
        <v>Q3</v>
      </c>
      <c r="B2133" s="14">
        <f>EOMONTH(Table1[[#This Row],[Credit Date]],-1)+1</f>
        <v>42583</v>
      </c>
      <c r="C2133" t="str">
        <f>CONCATENATE(Table1[[#This Row],[Issuer Last Name]],", ",Table1[[#This Row],[Issuer First Name]])</f>
        <v>No. 013, Employee</v>
      </c>
      <c r="D2133" t="str">
        <f>CONCATENATE(Table1[[#This Row],[Approver Last Name]],", ",Table1[[#This Row],[Approver First Name]])</f>
        <v>No. 091, Employee</v>
      </c>
      <c r="E2133" t="str">
        <f>CONCATENATE(Table1[[#This Row],[Customer Last Name]],", ",Table1[[#This Row],[Customer First Name]])</f>
        <v>No. 13568, Client</v>
      </c>
      <c r="F21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33" t="str">
        <f>IF(Table1[[#This Row],[Transaction Type]]="Maintenance","Non-Sales","Sales")</f>
        <v>Sales</v>
      </c>
      <c r="H2133" t="str">
        <f>IF(Table1[[#This Row],[Quarter]]="q2",1,"")</f>
        <v/>
      </c>
      <c r="I2133">
        <f>IF(Table1[[#This Row],[Quarter]]="q3",1,"")</f>
        <v>1</v>
      </c>
      <c r="J2133" t="str">
        <f>IF(Table1[[#This Row],[Quarter]]="Q2",Table1[[#This Row],[Credit Amount]],"")</f>
        <v/>
      </c>
      <c r="K2133">
        <f>IF(Table1[[#This Row],[Quarter]]="Q3",Table1[[#This Row],[Credit Amount]],"")</f>
        <v>-98.25</v>
      </c>
      <c r="L2133">
        <f>IF(Table1[[#This Row],[Transaction Type]]="Upgrade",Table1[[#This Row],[Credit Amount]],IF(Table1[[#This Row],[Transaction Type]]="Activation",Table1[[#This Row],[Credit Amount]],""))</f>
        <v>-98.25</v>
      </c>
      <c r="M2133" t="str">
        <f>IF(Table1[[#This Row],[Transaction Type]]="Maintenance",Table1[[#This Row],[Credit Amount]],"")</f>
        <v/>
      </c>
      <c r="N2133">
        <v>10013</v>
      </c>
      <c r="O2133" t="s">
        <v>2489</v>
      </c>
      <c r="P2133" t="s">
        <v>2502</v>
      </c>
      <c r="Q2133" t="s">
        <v>289</v>
      </c>
      <c r="R2133">
        <v>10091</v>
      </c>
      <c r="S2133" t="s">
        <v>2489</v>
      </c>
      <c r="T2133" t="s">
        <v>2580</v>
      </c>
      <c r="U2133" t="s">
        <v>290</v>
      </c>
      <c r="V2133" t="s">
        <v>132</v>
      </c>
      <c r="W2133">
        <v>100004567</v>
      </c>
      <c r="X2133">
        <v>8005553568</v>
      </c>
      <c r="Y2133" t="s">
        <v>2595</v>
      </c>
      <c r="Z2133" t="s">
        <v>6156</v>
      </c>
      <c r="AA2133" s="13">
        <v>-98.25</v>
      </c>
      <c r="AB2133" s="14">
        <v>42587</v>
      </c>
      <c r="AC2133" t="s">
        <v>35</v>
      </c>
    </row>
    <row r="2134" spans="1:29" x14ac:dyDescent="0.25">
      <c r="A2134" t="str">
        <f>CONCATENATE("Q",ROUNDUP(MONTH(Table1[[#This Row],[Month]])/3,0))</f>
        <v>Q3</v>
      </c>
      <c r="B2134" s="14">
        <f>EOMONTH(Table1[[#This Row],[Credit Date]],-1)+1</f>
        <v>42583</v>
      </c>
      <c r="C2134" t="str">
        <f>CONCATENATE(Table1[[#This Row],[Issuer Last Name]],", ",Table1[[#This Row],[Issuer First Name]])</f>
        <v>No. 013, Employee</v>
      </c>
      <c r="D2134" t="str">
        <f>CONCATENATE(Table1[[#This Row],[Approver Last Name]],", ",Table1[[#This Row],[Approver First Name]])</f>
        <v>No. 013, Employee</v>
      </c>
      <c r="E2134" t="str">
        <f>CONCATENATE(Table1[[#This Row],[Customer Last Name]],", ",Table1[[#This Row],[Customer First Name]])</f>
        <v>No. 11473, Client</v>
      </c>
      <c r="F2134" t="str">
        <f>IF(Table1[[#This Row],[Credit Amount]]&gt;-19.99,"Less than 19.99",IF(Table1[[#This Row],[Credit Amount]]=-20,"20",IF(Table1[[#This Row],[Credit Amount]]&gt;-49.98,"20.01-49.98",IF(Table1[[#This Row],[Credit Amount]]=-49.99,"49.99",IF(Table1[[#This Row],[Credit Amount]]=-50,"50",IF(Table1[[#This Row],[Credit Amount]]&lt;-50.01,"Greater than 50"))))))</f>
        <v>20.01-49.98</v>
      </c>
      <c r="G2134" t="str">
        <f>IF(Table1[[#This Row],[Transaction Type]]="Maintenance","Non-Sales","Sales")</f>
        <v>Non-Sales</v>
      </c>
      <c r="H2134" t="str">
        <f>IF(Table1[[#This Row],[Quarter]]="q2",1,"")</f>
        <v/>
      </c>
      <c r="I2134">
        <f>IF(Table1[[#This Row],[Quarter]]="q3",1,"")</f>
        <v>1</v>
      </c>
      <c r="J2134" t="str">
        <f>IF(Table1[[#This Row],[Quarter]]="Q2",Table1[[#This Row],[Credit Amount]],"")</f>
        <v/>
      </c>
      <c r="K2134">
        <f>IF(Table1[[#This Row],[Quarter]]="Q3",Table1[[#This Row],[Credit Amount]],"")</f>
        <v>-27.48</v>
      </c>
      <c r="L2134" t="str">
        <f>IF(Table1[[#This Row],[Transaction Type]]="Upgrade",Table1[[#This Row],[Credit Amount]],IF(Table1[[#This Row],[Transaction Type]]="Activation",Table1[[#This Row],[Credit Amount]],""))</f>
        <v/>
      </c>
      <c r="M2134">
        <f>IF(Table1[[#This Row],[Transaction Type]]="Maintenance",Table1[[#This Row],[Credit Amount]],"")</f>
        <v>-27.48</v>
      </c>
      <c r="N2134">
        <v>10013</v>
      </c>
      <c r="O2134" t="s">
        <v>2489</v>
      </c>
      <c r="P2134" t="s">
        <v>2502</v>
      </c>
      <c r="Q2134" t="s">
        <v>289</v>
      </c>
      <c r="R2134">
        <v>10013</v>
      </c>
      <c r="S2134" t="s">
        <v>2489</v>
      </c>
      <c r="T2134" t="s">
        <v>2502</v>
      </c>
      <c r="U2134" t="s">
        <v>289</v>
      </c>
      <c r="V2134" t="s">
        <v>132</v>
      </c>
      <c r="W2134">
        <v>100002472</v>
      </c>
      <c r="X2134">
        <v>8005551473</v>
      </c>
      <c r="Y2134" t="s">
        <v>2595</v>
      </c>
      <c r="Z2134" t="s">
        <v>4068</v>
      </c>
      <c r="AA2134" s="13">
        <v>-27.48</v>
      </c>
      <c r="AB2134" s="14">
        <v>42588</v>
      </c>
      <c r="AC2134" t="s">
        <v>36</v>
      </c>
    </row>
    <row r="2135" spans="1:29" x14ac:dyDescent="0.25">
      <c r="A2135" t="str">
        <f>CONCATENATE("Q",ROUNDUP(MONTH(Table1[[#This Row],[Month]])/3,0))</f>
        <v>Q3</v>
      </c>
      <c r="B2135" s="14">
        <f>EOMONTH(Table1[[#This Row],[Credit Date]],-1)+1</f>
        <v>42583</v>
      </c>
      <c r="C2135" t="str">
        <f>CONCATENATE(Table1[[#This Row],[Issuer Last Name]],", ",Table1[[#This Row],[Issuer First Name]])</f>
        <v>No. 013, Employee</v>
      </c>
      <c r="D2135" t="str">
        <f>CONCATENATE(Table1[[#This Row],[Approver Last Name]],", ",Table1[[#This Row],[Approver First Name]])</f>
        <v>No. 013, Employee</v>
      </c>
      <c r="E2135" t="str">
        <f>CONCATENATE(Table1[[#This Row],[Customer Last Name]],", ",Table1[[#This Row],[Customer First Name]])</f>
        <v>No. 11481, Client</v>
      </c>
      <c r="F2135" t="str">
        <f>IF(Table1[[#This Row],[Credit Amount]]&gt;-19.99,"Less than 19.99",IF(Table1[[#This Row],[Credit Amount]]=-20,"20",IF(Table1[[#This Row],[Credit Amount]]&gt;-49.98,"20.01-49.98",IF(Table1[[#This Row],[Credit Amount]]=-49.99,"49.99",IF(Table1[[#This Row],[Credit Amount]]=-50,"50",IF(Table1[[#This Row],[Credit Amount]]&lt;-50.01,"Greater than 50"))))))</f>
        <v>Less than 19.99</v>
      </c>
      <c r="G2135" t="str">
        <f>IF(Table1[[#This Row],[Transaction Type]]="Maintenance","Non-Sales","Sales")</f>
        <v>Non-Sales</v>
      </c>
      <c r="H2135" t="str">
        <f>IF(Table1[[#This Row],[Quarter]]="q2",1,"")</f>
        <v/>
      </c>
      <c r="I2135">
        <f>IF(Table1[[#This Row],[Quarter]]="q3",1,"")</f>
        <v>1</v>
      </c>
      <c r="J2135" t="str">
        <f>IF(Table1[[#This Row],[Quarter]]="Q2",Table1[[#This Row],[Credit Amount]],"")</f>
        <v/>
      </c>
      <c r="K2135">
        <f>IF(Table1[[#This Row],[Quarter]]="Q3",Table1[[#This Row],[Credit Amount]],"")</f>
        <v>-14.81</v>
      </c>
      <c r="L2135" t="str">
        <f>IF(Table1[[#This Row],[Transaction Type]]="Upgrade",Table1[[#This Row],[Credit Amount]],IF(Table1[[#This Row],[Transaction Type]]="Activation",Table1[[#This Row],[Credit Amount]],""))</f>
        <v/>
      </c>
      <c r="M2135">
        <f>IF(Table1[[#This Row],[Transaction Type]]="Maintenance",Table1[[#This Row],[Credit Amount]],"")</f>
        <v>-14.81</v>
      </c>
      <c r="N2135">
        <v>10013</v>
      </c>
      <c r="O2135" t="s">
        <v>2489</v>
      </c>
      <c r="P2135" t="s">
        <v>2502</v>
      </c>
      <c r="Q2135" t="s">
        <v>289</v>
      </c>
      <c r="R2135">
        <v>10013</v>
      </c>
      <c r="S2135" t="s">
        <v>2489</v>
      </c>
      <c r="T2135" t="s">
        <v>2502</v>
      </c>
      <c r="U2135" t="s">
        <v>289</v>
      </c>
      <c r="V2135" t="s">
        <v>132</v>
      </c>
      <c r="W2135">
        <v>100002480</v>
      </c>
      <c r="X2135">
        <v>8005551481</v>
      </c>
      <c r="Y2135" t="s">
        <v>2595</v>
      </c>
      <c r="Z2135" t="s">
        <v>4076</v>
      </c>
      <c r="AA2135" s="13">
        <v>-14.81</v>
      </c>
      <c r="AB2135" s="14">
        <v>42589</v>
      </c>
      <c r="AC2135" t="s">
        <v>36</v>
      </c>
    </row>
    <row r="2136" spans="1:29" x14ac:dyDescent="0.25">
      <c r="A2136" t="str">
        <f>CONCATENATE("Q",ROUNDUP(MONTH(Table1[[#This Row],[Month]])/3,0))</f>
        <v>Q3</v>
      </c>
      <c r="B2136" s="14">
        <f>EOMONTH(Table1[[#This Row],[Credit Date]],-1)+1</f>
        <v>42583</v>
      </c>
      <c r="C2136" t="str">
        <f>CONCATENATE(Table1[[#This Row],[Issuer Last Name]],", ",Table1[[#This Row],[Issuer First Name]])</f>
        <v>No. 013, Employee</v>
      </c>
      <c r="D2136" t="str">
        <f>CONCATENATE(Table1[[#This Row],[Approver Last Name]],", ",Table1[[#This Row],[Approver First Name]])</f>
        <v>No. 091, Employee</v>
      </c>
      <c r="E2136" t="str">
        <f>CONCATENATE(Table1[[#This Row],[Customer Last Name]],", ",Table1[[#This Row],[Customer First Name]])</f>
        <v>No. 11130, Client</v>
      </c>
      <c r="F21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36" t="str">
        <f>IF(Table1[[#This Row],[Transaction Type]]="Maintenance","Non-Sales","Sales")</f>
        <v>Non-Sales</v>
      </c>
      <c r="H2136" t="str">
        <f>IF(Table1[[#This Row],[Quarter]]="q2",1,"")</f>
        <v/>
      </c>
      <c r="I2136">
        <f>IF(Table1[[#This Row],[Quarter]]="q3",1,"")</f>
        <v>1</v>
      </c>
      <c r="J2136" t="str">
        <f>IF(Table1[[#This Row],[Quarter]]="Q2",Table1[[#This Row],[Credit Amount]],"")</f>
        <v/>
      </c>
      <c r="K2136">
        <f>IF(Table1[[#This Row],[Quarter]]="Q3",Table1[[#This Row],[Credit Amount]],"")</f>
        <v>-90.07</v>
      </c>
      <c r="L2136" t="str">
        <f>IF(Table1[[#This Row],[Transaction Type]]="Upgrade",Table1[[#This Row],[Credit Amount]],IF(Table1[[#This Row],[Transaction Type]]="Activation",Table1[[#This Row],[Credit Amount]],""))</f>
        <v/>
      </c>
      <c r="M2136">
        <f>IF(Table1[[#This Row],[Transaction Type]]="Maintenance",Table1[[#This Row],[Credit Amount]],"")</f>
        <v>-90.07</v>
      </c>
      <c r="N2136">
        <v>10013</v>
      </c>
      <c r="O2136" t="s">
        <v>2489</v>
      </c>
      <c r="P2136" t="s">
        <v>2502</v>
      </c>
      <c r="Q2136" t="s">
        <v>289</v>
      </c>
      <c r="R2136">
        <v>10091</v>
      </c>
      <c r="S2136" t="s">
        <v>2489</v>
      </c>
      <c r="T2136" t="s">
        <v>2580</v>
      </c>
      <c r="U2136" t="s">
        <v>290</v>
      </c>
      <c r="V2136" t="s">
        <v>132</v>
      </c>
      <c r="W2136">
        <v>100002129</v>
      </c>
      <c r="X2136">
        <v>8005551130</v>
      </c>
      <c r="Y2136" t="s">
        <v>2595</v>
      </c>
      <c r="Z2136" t="s">
        <v>3725</v>
      </c>
      <c r="AA2136" s="13">
        <v>-90.07</v>
      </c>
      <c r="AB2136" s="14">
        <v>42597</v>
      </c>
      <c r="AC2136" t="s">
        <v>36</v>
      </c>
    </row>
    <row r="2137" spans="1:29" x14ac:dyDescent="0.25">
      <c r="A2137" t="str">
        <f>CONCATENATE("Q",ROUNDUP(MONTH(Table1[[#This Row],[Month]])/3,0))</f>
        <v>Q3</v>
      </c>
      <c r="B2137" s="14">
        <f>EOMONTH(Table1[[#This Row],[Credit Date]],-1)+1</f>
        <v>42583</v>
      </c>
      <c r="C2137" t="str">
        <f>CONCATENATE(Table1[[#This Row],[Issuer Last Name]],", ",Table1[[#This Row],[Issuer First Name]])</f>
        <v>No. 013, Employee</v>
      </c>
      <c r="D2137" t="str">
        <f>CONCATENATE(Table1[[#This Row],[Approver Last Name]],", ",Table1[[#This Row],[Approver First Name]])</f>
        <v>No. 013, Employee</v>
      </c>
      <c r="E2137" t="str">
        <f>CONCATENATE(Table1[[#This Row],[Customer Last Name]],", ",Table1[[#This Row],[Customer First Name]])</f>
        <v>No. 12772, Client</v>
      </c>
      <c r="F2137" t="str">
        <f>IF(Table1[[#This Row],[Credit Amount]]&gt;-19.99,"Less than 19.99",IF(Table1[[#This Row],[Credit Amount]]=-20,"20",IF(Table1[[#This Row],[Credit Amount]]&gt;-49.98,"20.01-49.98",IF(Table1[[#This Row],[Credit Amount]]=-49.99,"49.99",IF(Table1[[#This Row],[Credit Amount]]=-50,"50",IF(Table1[[#This Row],[Credit Amount]]&lt;-50.01,"Greater than 50"))))))</f>
        <v>Less than 19.99</v>
      </c>
      <c r="G2137" t="str">
        <f>IF(Table1[[#This Row],[Transaction Type]]="Maintenance","Non-Sales","Sales")</f>
        <v>Sales</v>
      </c>
      <c r="H2137" t="str">
        <f>IF(Table1[[#This Row],[Quarter]]="q2",1,"")</f>
        <v/>
      </c>
      <c r="I2137">
        <f>IF(Table1[[#This Row],[Quarter]]="q3",1,"")</f>
        <v>1</v>
      </c>
      <c r="J2137" t="str">
        <f>IF(Table1[[#This Row],[Quarter]]="Q2",Table1[[#This Row],[Credit Amount]],"")</f>
        <v/>
      </c>
      <c r="K2137">
        <f>IF(Table1[[#This Row],[Quarter]]="Q3",Table1[[#This Row],[Credit Amount]],"")</f>
        <v>-10.77</v>
      </c>
      <c r="L2137">
        <f>IF(Table1[[#This Row],[Transaction Type]]="Upgrade",Table1[[#This Row],[Credit Amount]],IF(Table1[[#This Row],[Transaction Type]]="Activation",Table1[[#This Row],[Credit Amount]],""))</f>
        <v>-10.77</v>
      </c>
      <c r="M2137" t="str">
        <f>IF(Table1[[#This Row],[Transaction Type]]="Maintenance",Table1[[#This Row],[Credit Amount]],"")</f>
        <v/>
      </c>
      <c r="N2137">
        <v>10013</v>
      </c>
      <c r="O2137" t="s">
        <v>2489</v>
      </c>
      <c r="P2137" t="s">
        <v>2502</v>
      </c>
      <c r="Q2137" t="s">
        <v>289</v>
      </c>
      <c r="R2137">
        <v>10013</v>
      </c>
      <c r="S2137" t="s">
        <v>2489</v>
      </c>
      <c r="T2137" t="s">
        <v>2502</v>
      </c>
      <c r="U2137" t="s">
        <v>289</v>
      </c>
      <c r="V2137" t="s">
        <v>132</v>
      </c>
      <c r="W2137">
        <v>100003771</v>
      </c>
      <c r="X2137">
        <v>8005552772</v>
      </c>
      <c r="Y2137" t="s">
        <v>2595</v>
      </c>
      <c r="Z2137" t="s">
        <v>5364</v>
      </c>
      <c r="AA2137" s="13">
        <v>-10.77</v>
      </c>
      <c r="AB2137" s="14">
        <v>42597</v>
      </c>
      <c r="AC2137" t="s">
        <v>37</v>
      </c>
    </row>
    <row r="2138" spans="1:29" x14ac:dyDescent="0.25">
      <c r="A2138" t="str">
        <f>CONCATENATE("Q",ROUNDUP(MONTH(Table1[[#This Row],[Month]])/3,0))</f>
        <v>Q3</v>
      </c>
      <c r="B2138" s="14">
        <f>EOMONTH(Table1[[#This Row],[Credit Date]],-1)+1</f>
        <v>42583</v>
      </c>
      <c r="C2138" t="str">
        <f>CONCATENATE(Table1[[#This Row],[Issuer Last Name]],", ",Table1[[#This Row],[Issuer First Name]])</f>
        <v>No. 013, Employee</v>
      </c>
      <c r="D2138" t="str">
        <f>CONCATENATE(Table1[[#This Row],[Approver Last Name]],", ",Table1[[#This Row],[Approver First Name]])</f>
        <v>No. 013, Employee</v>
      </c>
      <c r="E2138" t="str">
        <f>CONCATENATE(Table1[[#This Row],[Customer Last Name]],", ",Table1[[#This Row],[Customer First Name]])</f>
        <v>No. 12880, Client</v>
      </c>
      <c r="F2138" t="str">
        <f>IF(Table1[[#This Row],[Credit Amount]]&gt;-19.99,"Less than 19.99",IF(Table1[[#This Row],[Credit Amount]]=-20,"20",IF(Table1[[#This Row],[Credit Amount]]&gt;-49.98,"20.01-49.98",IF(Table1[[#This Row],[Credit Amount]]=-49.99,"49.99",IF(Table1[[#This Row],[Credit Amount]]=-50,"50",IF(Table1[[#This Row],[Credit Amount]]&lt;-50.01,"Greater than 50"))))))</f>
        <v>Less than 19.99</v>
      </c>
      <c r="G2138" t="str">
        <f>IF(Table1[[#This Row],[Transaction Type]]="Maintenance","Non-Sales","Sales")</f>
        <v>Non-Sales</v>
      </c>
      <c r="H2138" t="str">
        <f>IF(Table1[[#This Row],[Quarter]]="q2",1,"")</f>
        <v/>
      </c>
      <c r="I2138">
        <f>IF(Table1[[#This Row],[Quarter]]="q3",1,"")</f>
        <v>1</v>
      </c>
      <c r="J2138" t="str">
        <f>IF(Table1[[#This Row],[Quarter]]="Q2",Table1[[#This Row],[Credit Amount]],"")</f>
        <v/>
      </c>
      <c r="K2138">
        <f>IF(Table1[[#This Row],[Quarter]]="Q3",Table1[[#This Row],[Credit Amount]],"")</f>
        <v>-18.39</v>
      </c>
      <c r="L2138" t="str">
        <f>IF(Table1[[#This Row],[Transaction Type]]="Upgrade",Table1[[#This Row],[Credit Amount]],IF(Table1[[#This Row],[Transaction Type]]="Activation",Table1[[#This Row],[Credit Amount]],""))</f>
        <v/>
      </c>
      <c r="M2138">
        <f>IF(Table1[[#This Row],[Transaction Type]]="Maintenance",Table1[[#This Row],[Credit Amount]],"")</f>
        <v>-18.39</v>
      </c>
      <c r="N2138">
        <v>10013</v>
      </c>
      <c r="O2138" t="s">
        <v>2489</v>
      </c>
      <c r="P2138" t="s">
        <v>2502</v>
      </c>
      <c r="Q2138" t="s">
        <v>289</v>
      </c>
      <c r="R2138">
        <v>10013</v>
      </c>
      <c r="S2138" t="s">
        <v>2489</v>
      </c>
      <c r="T2138" t="s">
        <v>2502</v>
      </c>
      <c r="U2138" t="s">
        <v>289</v>
      </c>
      <c r="V2138" t="s">
        <v>132</v>
      </c>
      <c r="W2138">
        <v>100003879</v>
      </c>
      <c r="X2138">
        <v>8005552880</v>
      </c>
      <c r="Y2138" t="s">
        <v>2595</v>
      </c>
      <c r="Z2138" t="s">
        <v>5470</v>
      </c>
      <c r="AA2138" s="13">
        <v>-18.39</v>
      </c>
      <c r="AB2138" s="14">
        <v>42600</v>
      </c>
      <c r="AC2138" t="s">
        <v>36</v>
      </c>
    </row>
    <row r="2139" spans="1:29" x14ac:dyDescent="0.25">
      <c r="A2139" t="str">
        <f>CONCATENATE("Q",ROUNDUP(MONTH(Table1[[#This Row],[Month]])/3,0))</f>
        <v>Q3</v>
      </c>
      <c r="B2139" s="14">
        <f>EOMONTH(Table1[[#This Row],[Credit Date]],-1)+1</f>
        <v>42583</v>
      </c>
      <c r="C2139" t="str">
        <f>CONCATENATE(Table1[[#This Row],[Issuer Last Name]],", ",Table1[[#This Row],[Issuer First Name]])</f>
        <v>No. 013, Employee</v>
      </c>
      <c r="D2139" t="str">
        <f>CONCATENATE(Table1[[#This Row],[Approver Last Name]],", ",Table1[[#This Row],[Approver First Name]])</f>
        <v>No. 013, Employee</v>
      </c>
      <c r="E2139" t="str">
        <f>CONCATENATE(Table1[[#This Row],[Customer Last Name]],", ",Table1[[#This Row],[Customer First Name]])</f>
        <v>No. 13724, Client</v>
      </c>
      <c r="F2139" t="str">
        <f>IF(Table1[[#This Row],[Credit Amount]]&gt;-19.99,"Less than 19.99",IF(Table1[[#This Row],[Credit Amount]]=-20,"20",IF(Table1[[#This Row],[Credit Amount]]&gt;-49.98,"20.01-49.98",IF(Table1[[#This Row],[Credit Amount]]=-49.99,"49.99",IF(Table1[[#This Row],[Credit Amount]]=-50,"50",IF(Table1[[#This Row],[Credit Amount]]&lt;-50.01,"Greater than 50"))))))</f>
        <v>Less than 19.99</v>
      </c>
      <c r="G2139" t="str">
        <f>IF(Table1[[#This Row],[Transaction Type]]="Maintenance","Non-Sales","Sales")</f>
        <v>Non-Sales</v>
      </c>
      <c r="H2139" t="str">
        <f>IF(Table1[[#This Row],[Quarter]]="q2",1,"")</f>
        <v/>
      </c>
      <c r="I2139">
        <f>IF(Table1[[#This Row],[Quarter]]="q3",1,"")</f>
        <v>1</v>
      </c>
      <c r="J2139" t="str">
        <f>IF(Table1[[#This Row],[Quarter]]="Q2",Table1[[#This Row],[Credit Amount]],"")</f>
        <v/>
      </c>
      <c r="K2139">
        <f>IF(Table1[[#This Row],[Quarter]]="Q3",Table1[[#This Row],[Credit Amount]],"")</f>
        <v>-10.49</v>
      </c>
      <c r="L2139" t="str">
        <f>IF(Table1[[#This Row],[Transaction Type]]="Upgrade",Table1[[#This Row],[Credit Amount]],IF(Table1[[#This Row],[Transaction Type]]="Activation",Table1[[#This Row],[Credit Amount]],""))</f>
        <v/>
      </c>
      <c r="M2139">
        <f>IF(Table1[[#This Row],[Transaction Type]]="Maintenance",Table1[[#This Row],[Credit Amount]],"")</f>
        <v>-10.49</v>
      </c>
      <c r="N2139">
        <v>10013</v>
      </c>
      <c r="O2139" t="s">
        <v>2489</v>
      </c>
      <c r="P2139" t="s">
        <v>2502</v>
      </c>
      <c r="Q2139" t="s">
        <v>289</v>
      </c>
      <c r="R2139">
        <v>10013</v>
      </c>
      <c r="S2139" t="s">
        <v>2489</v>
      </c>
      <c r="T2139" t="s">
        <v>2502</v>
      </c>
      <c r="U2139" t="s">
        <v>289</v>
      </c>
      <c r="V2139" t="s">
        <v>132</v>
      </c>
      <c r="W2139">
        <v>100004723</v>
      </c>
      <c r="X2139">
        <v>8005553724</v>
      </c>
      <c r="Y2139" t="s">
        <v>2595</v>
      </c>
      <c r="Z2139" t="s">
        <v>6312</v>
      </c>
      <c r="AA2139" s="13">
        <v>-10.49</v>
      </c>
      <c r="AB2139" s="14">
        <v>42601</v>
      </c>
      <c r="AC2139" t="s">
        <v>36</v>
      </c>
    </row>
    <row r="2140" spans="1:29" x14ac:dyDescent="0.25">
      <c r="A2140" t="str">
        <f>CONCATENATE("Q",ROUNDUP(MONTH(Table1[[#This Row],[Month]])/3,0))</f>
        <v>Q3</v>
      </c>
      <c r="B2140" s="14">
        <f>EOMONTH(Table1[[#This Row],[Credit Date]],-1)+1</f>
        <v>42583</v>
      </c>
      <c r="C2140" t="str">
        <f>CONCATENATE(Table1[[#This Row],[Issuer Last Name]],", ",Table1[[#This Row],[Issuer First Name]])</f>
        <v>No. 013, Employee</v>
      </c>
      <c r="D2140" t="str">
        <f>CONCATENATE(Table1[[#This Row],[Approver Last Name]],", ",Table1[[#This Row],[Approver First Name]])</f>
        <v>No. 091, Employee</v>
      </c>
      <c r="E2140" t="str">
        <f>CONCATENATE(Table1[[#This Row],[Customer Last Name]],", ",Table1[[#This Row],[Customer First Name]])</f>
        <v>No. 12777, Client</v>
      </c>
      <c r="F21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0" t="str">
        <f>IF(Table1[[#This Row],[Transaction Type]]="Maintenance","Non-Sales","Sales")</f>
        <v>Non-Sales</v>
      </c>
      <c r="H2140" t="str">
        <f>IF(Table1[[#This Row],[Quarter]]="q2",1,"")</f>
        <v/>
      </c>
      <c r="I2140">
        <f>IF(Table1[[#This Row],[Quarter]]="q3",1,"")</f>
        <v>1</v>
      </c>
      <c r="J2140" t="str">
        <f>IF(Table1[[#This Row],[Quarter]]="Q2",Table1[[#This Row],[Credit Amount]],"")</f>
        <v/>
      </c>
      <c r="K2140">
        <f>IF(Table1[[#This Row],[Quarter]]="Q3",Table1[[#This Row],[Credit Amount]],"")</f>
        <v>-82.42</v>
      </c>
      <c r="L2140" t="str">
        <f>IF(Table1[[#This Row],[Transaction Type]]="Upgrade",Table1[[#This Row],[Credit Amount]],IF(Table1[[#This Row],[Transaction Type]]="Activation",Table1[[#This Row],[Credit Amount]],""))</f>
        <v/>
      </c>
      <c r="M2140">
        <f>IF(Table1[[#This Row],[Transaction Type]]="Maintenance",Table1[[#This Row],[Credit Amount]],"")</f>
        <v>-82.42</v>
      </c>
      <c r="N2140">
        <v>10013</v>
      </c>
      <c r="O2140" t="s">
        <v>2489</v>
      </c>
      <c r="P2140" t="s">
        <v>2502</v>
      </c>
      <c r="Q2140" t="s">
        <v>289</v>
      </c>
      <c r="R2140">
        <v>10091</v>
      </c>
      <c r="S2140" t="s">
        <v>2489</v>
      </c>
      <c r="T2140" t="s">
        <v>2580</v>
      </c>
      <c r="U2140" t="s">
        <v>290</v>
      </c>
      <c r="V2140" t="s">
        <v>132</v>
      </c>
      <c r="W2140">
        <v>100003776</v>
      </c>
      <c r="X2140">
        <v>8005552777</v>
      </c>
      <c r="Y2140" t="s">
        <v>2595</v>
      </c>
      <c r="Z2140" t="s">
        <v>5369</v>
      </c>
      <c r="AA2140" s="13">
        <v>-82.42</v>
      </c>
      <c r="AB2140" s="14">
        <v>42608</v>
      </c>
      <c r="AC2140" t="s">
        <v>36</v>
      </c>
    </row>
    <row r="2141" spans="1:29" x14ac:dyDescent="0.25">
      <c r="A2141" t="str">
        <f>CONCATENATE("Q",ROUNDUP(MONTH(Table1[[#This Row],[Month]])/3,0))</f>
        <v>Q3</v>
      </c>
      <c r="B2141" s="14">
        <f>EOMONTH(Table1[[#This Row],[Credit Date]],-1)+1</f>
        <v>42583</v>
      </c>
      <c r="C2141" t="str">
        <f>CONCATENATE(Table1[[#This Row],[Issuer Last Name]],", ",Table1[[#This Row],[Issuer First Name]])</f>
        <v>No. 013, Employee</v>
      </c>
      <c r="D2141" t="str">
        <f>CONCATENATE(Table1[[#This Row],[Approver Last Name]],", ",Table1[[#This Row],[Approver First Name]])</f>
        <v>No. 091, Employee</v>
      </c>
      <c r="E2141" t="str">
        <f>CONCATENATE(Table1[[#This Row],[Customer Last Name]],", ",Table1[[#This Row],[Customer First Name]])</f>
        <v>No. 13151, Client</v>
      </c>
      <c r="F21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1" t="str">
        <f>IF(Table1[[#This Row],[Transaction Type]]="Maintenance","Non-Sales","Sales")</f>
        <v>Non-Sales</v>
      </c>
      <c r="H2141" t="str">
        <f>IF(Table1[[#This Row],[Quarter]]="q2",1,"")</f>
        <v/>
      </c>
      <c r="I2141">
        <f>IF(Table1[[#This Row],[Quarter]]="q3",1,"")</f>
        <v>1</v>
      </c>
      <c r="J2141" t="str">
        <f>IF(Table1[[#This Row],[Quarter]]="Q2",Table1[[#This Row],[Credit Amount]],"")</f>
        <v/>
      </c>
      <c r="K2141">
        <f>IF(Table1[[#This Row],[Quarter]]="Q3",Table1[[#This Row],[Credit Amount]],"")</f>
        <v>-78.040000000000006</v>
      </c>
      <c r="L2141" t="str">
        <f>IF(Table1[[#This Row],[Transaction Type]]="Upgrade",Table1[[#This Row],[Credit Amount]],IF(Table1[[#This Row],[Transaction Type]]="Activation",Table1[[#This Row],[Credit Amount]],""))</f>
        <v/>
      </c>
      <c r="M2141">
        <f>IF(Table1[[#This Row],[Transaction Type]]="Maintenance",Table1[[#This Row],[Credit Amount]],"")</f>
        <v>-78.040000000000006</v>
      </c>
      <c r="N2141">
        <v>10013</v>
      </c>
      <c r="O2141" t="s">
        <v>2489</v>
      </c>
      <c r="P2141" t="s">
        <v>2502</v>
      </c>
      <c r="Q2141" t="s">
        <v>289</v>
      </c>
      <c r="R2141">
        <v>10091</v>
      </c>
      <c r="S2141" t="s">
        <v>2489</v>
      </c>
      <c r="T2141" t="s">
        <v>2580</v>
      </c>
      <c r="U2141" t="s">
        <v>290</v>
      </c>
      <c r="V2141" t="s">
        <v>132</v>
      </c>
      <c r="W2141">
        <v>100004150</v>
      </c>
      <c r="X2141">
        <v>8005553151</v>
      </c>
      <c r="Y2141" t="s">
        <v>2595</v>
      </c>
      <c r="Z2141" t="s">
        <v>5739</v>
      </c>
      <c r="AA2141" s="13">
        <v>-78.040000000000006</v>
      </c>
      <c r="AB2141" s="14">
        <v>42611</v>
      </c>
      <c r="AC2141" t="s">
        <v>36</v>
      </c>
    </row>
    <row r="2142" spans="1:29" x14ac:dyDescent="0.25">
      <c r="A2142" t="str">
        <f>CONCATENATE("Q",ROUNDUP(MONTH(Table1[[#This Row],[Month]])/3,0))</f>
        <v>Q3</v>
      </c>
      <c r="B2142" s="14">
        <f>EOMONTH(Table1[[#This Row],[Credit Date]],-1)+1</f>
        <v>42614</v>
      </c>
      <c r="C2142" t="str">
        <f>CONCATENATE(Table1[[#This Row],[Issuer Last Name]],", ",Table1[[#This Row],[Issuer First Name]])</f>
        <v>No. 013, Employee</v>
      </c>
      <c r="D2142" t="str">
        <f>CONCATENATE(Table1[[#This Row],[Approver Last Name]],", ",Table1[[#This Row],[Approver First Name]])</f>
        <v>No. 013, Employee</v>
      </c>
      <c r="E2142" t="str">
        <f>CONCATENATE(Table1[[#This Row],[Customer Last Name]],", ",Table1[[#This Row],[Customer First Name]])</f>
        <v>No. 11049, Client</v>
      </c>
      <c r="F2142" t="str">
        <f>IF(Table1[[#This Row],[Credit Amount]]&gt;-19.99,"Less than 19.99",IF(Table1[[#This Row],[Credit Amount]]=-20,"20",IF(Table1[[#This Row],[Credit Amount]]&gt;-49.98,"20.01-49.98",IF(Table1[[#This Row],[Credit Amount]]=-49.99,"49.99",IF(Table1[[#This Row],[Credit Amount]]=-50,"50",IF(Table1[[#This Row],[Credit Amount]]&lt;-50.01,"Greater than 50"))))))</f>
        <v>20.01-49.98</v>
      </c>
      <c r="G2142" t="str">
        <f>IF(Table1[[#This Row],[Transaction Type]]="Maintenance","Non-Sales","Sales")</f>
        <v>Non-Sales</v>
      </c>
      <c r="H2142" t="str">
        <f>IF(Table1[[#This Row],[Quarter]]="q2",1,"")</f>
        <v/>
      </c>
      <c r="I2142">
        <f>IF(Table1[[#This Row],[Quarter]]="q3",1,"")</f>
        <v>1</v>
      </c>
      <c r="J2142" t="str">
        <f>IF(Table1[[#This Row],[Quarter]]="Q2",Table1[[#This Row],[Credit Amount]],"")</f>
        <v/>
      </c>
      <c r="K2142">
        <f>IF(Table1[[#This Row],[Quarter]]="Q3",Table1[[#This Row],[Credit Amount]],"")</f>
        <v>-26.88</v>
      </c>
      <c r="L2142" t="str">
        <f>IF(Table1[[#This Row],[Transaction Type]]="Upgrade",Table1[[#This Row],[Credit Amount]],IF(Table1[[#This Row],[Transaction Type]]="Activation",Table1[[#This Row],[Credit Amount]],""))</f>
        <v/>
      </c>
      <c r="M2142">
        <f>IF(Table1[[#This Row],[Transaction Type]]="Maintenance",Table1[[#This Row],[Credit Amount]],"")</f>
        <v>-26.88</v>
      </c>
      <c r="N2142">
        <v>10013</v>
      </c>
      <c r="O2142" t="s">
        <v>2489</v>
      </c>
      <c r="P2142" t="s">
        <v>2502</v>
      </c>
      <c r="Q2142" t="s">
        <v>289</v>
      </c>
      <c r="R2142">
        <v>10013</v>
      </c>
      <c r="S2142" t="s">
        <v>2489</v>
      </c>
      <c r="T2142" t="s">
        <v>2502</v>
      </c>
      <c r="U2142" t="s">
        <v>289</v>
      </c>
      <c r="V2142" t="s">
        <v>132</v>
      </c>
      <c r="W2142">
        <v>100002048</v>
      </c>
      <c r="X2142">
        <v>8005551049</v>
      </c>
      <c r="Y2142" t="s">
        <v>2595</v>
      </c>
      <c r="Z2142" t="s">
        <v>3644</v>
      </c>
      <c r="AA2142" s="13">
        <v>-26.88</v>
      </c>
      <c r="AB2142" s="14">
        <v>42614</v>
      </c>
      <c r="AC2142" t="s">
        <v>36</v>
      </c>
    </row>
    <row r="2143" spans="1:29" x14ac:dyDescent="0.25">
      <c r="A2143" t="str">
        <f>CONCATENATE("Q",ROUNDUP(MONTH(Table1[[#This Row],[Month]])/3,0))</f>
        <v>Q3</v>
      </c>
      <c r="B2143" s="14">
        <f>EOMONTH(Table1[[#This Row],[Credit Date]],-1)+1</f>
        <v>42614</v>
      </c>
      <c r="C2143" t="str">
        <f>CONCATENATE(Table1[[#This Row],[Issuer Last Name]],", ",Table1[[#This Row],[Issuer First Name]])</f>
        <v>No. 013, Employee</v>
      </c>
      <c r="D2143" t="str">
        <f>CONCATENATE(Table1[[#This Row],[Approver Last Name]],", ",Table1[[#This Row],[Approver First Name]])</f>
        <v>No. 091, Employee</v>
      </c>
      <c r="E2143" t="str">
        <f>CONCATENATE(Table1[[#This Row],[Customer Last Name]],", ",Table1[[#This Row],[Customer First Name]])</f>
        <v>No. 10301, Client</v>
      </c>
      <c r="F21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3" t="str">
        <f>IF(Table1[[#This Row],[Transaction Type]]="Maintenance","Non-Sales","Sales")</f>
        <v>Sales</v>
      </c>
      <c r="H2143" t="str">
        <f>IF(Table1[[#This Row],[Quarter]]="q2",1,"")</f>
        <v/>
      </c>
      <c r="I2143">
        <f>IF(Table1[[#This Row],[Quarter]]="q3",1,"")</f>
        <v>1</v>
      </c>
      <c r="J2143" t="str">
        <f>IF(Table1[[#This Row],[Quarter]]="Q2",Table1[[#This Row],[Credit Amount]],"")</f>
        <v/>
      </c>
      <c r="K2143">
        <f>IF(Table1[[#This Row],[Quarter]]="Q3",Table1[[#This Row],[Credit Amount]],"")</f>
        <v>-81.92</v>
      </c>
      <c r="L2143">
        <f>IF(Table1[[#This Row],[Transaction Type]]="Upgrade",Table1[[#This Row],[Credit Amount]],IF(Table1[[#This Row],[Transaction Type]]="Activation",Table1[[#This Row],[Credit Amount]],""))</f>
        <v>-81.92</v>
      </c>
      <c r="M2143" t="str">
        <f>IF(Table1[[#This Row],[Transaction Type]]="Maintenance",Table1[[#This Row],[Credit Amount]],"")</f>
        <v/>
      </c>
      <c r="N2143">
        <v>10013</v>
      </c>
      <c r="O2143" t="s">
        <v>2489</v>
      </c>
      <c r="P2143" t="s">
        <v>2502</v>
      </c>
      <c r="Q2143" t="s">
        <v>289</v>
      </c>
      <c r="R2143">
        <v>10091</v>
      </c>
      <c r="S2143" t="s">
        <v>2489</v>
      </c>
      <c r="T2143" t="s">
        <v>2580</v>
      </c>
      <c r="U2143" t="s">
        <v>290</v>
      </c>
      <c r="V2143" t="s">
        <v>132</v>
      </c>
      <c r="W2143">
        <v>100001300</v>
      </c>
      <c r="X2143">
        <v>8005550301</v>
      </c>
      <c r="Y2143" t="s">
        <v>2595</v>
      </c>
      <c r="Z2143" t="s">
        <v>2896</v>
      </c>
      <c r="AA2143" s="13">
        <v>-81.92</v>
      </c>
      <c r="AB2143" s="14">
        <v>42615</v>
      </c>
      <c r="AC2143" t="s">
        <v>37</v>
      </c>
    </row>
    <row r="2144" spans="1:29" x14ac:dyDescent="0.25">
      <c r="A2144" t="str">
        <f>CONCATENATE("Q",ROUNDUP(MONTH(Table1[[#This Row],[Month]])/3,0))</f>
        <v>Q3</v>
      </c>
      <c r="B2144" s="14">
        <f>EOMONTH(Table1[[#This Row],[Credit Date]],-1)+1</f>
        <v>42614</v>
      </c>
      <c r="C2144" t="str">
        <f>CONCATENATE(Table1[[#This Row],[Issuer Last Name]],", ",Table1[[#This Row],[Issuer First Name]])</f>
        <v>No. 013, Employee</v>
      </c>
      <c r="D2144" t="str">
        <f>CONCATENATE(Table1[[#This Row],[Approver Last Name]],", ",Table1[[#This Row],[Approver First Name]])</f>
        <v>No. 091, Employee</v>
      </c>
      <c r="E2144" t="str">
        <f>CONCATENATE(Table1[[#This Row],[Customer Last Name]],", ",Table1[[#This Row],[Customer First Name]])</f>
        <v>No. 12594, Client</v>
      </c>
      <c r="F21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4" t="str">
        <f>IF(Table1[[#This Row],[Transaction Type]]="Maintenance","Non-Sales","Sales")</f>
        <v>Non-Sales</v>
      </c>
      <c r="H2144" t="str">
        <f>IF(Table1[[#This Row],[Quarter]]="q2",1,"")</f>
        <v/>
      </c>
      <c r="I2144">
        <f>IF(Table1[[#This Row],[Quarter]]="q3",1,"")</f>
        <v>1</v>
      </c>
      <c r="J2144" t="str">
        <f>IF(Table1[[#This Row],[Quarter]]="Q2",Table1[[#This Row],[Credit Amount]],"")</f>
        <v/>
      </c>
      <c r="K2144">
        <f>IF(Table1[[#This Row],[Quarter]]="Q3",Table1[[#This Row],[Credit Amount]],"")</f>
        <v>-88.13</v>
      </c>
      <c r="L2144" t="str">
        <f>IF(Table1[[#This Row],[Transaction Type]]="Upgrade",Table1[[#This Row],[Credit Amount]],IF(Table1[[#This Row],[Transaction Type]]="Activation",Table1[[#This Row],[Credit Amount]],""))</f>
        <v/>
      </c>
      <c r="M2144">
        <f>IF(Table1[[#This Row],[Transaction Type]]="Maintenance",Table1[[#This Row],[Credit Amount]],"")</f>
        <v>-88.13</v>
      </c>
      <c r="N2144">
        <v>10013</v>
      </c>
      <c r="O2144" t="s">
        <v>2489</v>
      </c>
      <c r="P2144" t="s">
        <v>2502</v>
      </c>
      <c r="Q2144" t="s">
        <v>289</v>
      </c>
      <c r="R2144">
        <v>10091</v>
      </c>
      <c r="S2144" t="s">
        <v>2489</v>
      </c>
      <c r="T2144" t="s">
        <v>2580</v>
      </c>
      <c r="U2144" t="s">
        <v>290</v>
      </c>
      <c r="V2144" t="s">
        <v>132</v>
      </c>
      <c r="W2144">
        <v>100003593</v>
      </c>
      <c r="X2144">
        <v>8005552594</v>
      </c>
      <c r="Y2144" t="s">
        <v>2595</v>
      </c>
      <c r="Z2144" t="s">
        <v>5189</v>
      </c>
      <c r="AA2144" s="13">
        <v>-88.13</v>
      </c>
      <c r="AB2144" s="14">
        <v>42615</v>
      </c>
      <c r="AC2144" t="s">
        <v>36</v>
      </c>
    </row>
    <row r="2145" spans="1:29" x14ac:dyDescent="0.25">
      <c r="A2145" t="str">
        <f>CONCATENATE("Q",ROUNDUP(MONTH(Table1[[#This Row],[Month]])/3,0))</f>
        <v>Q3</v>
      </c>
      <c r="B2145" s="14">
        <f>EOMONTH(Table1[[#This Row],[Credit Date]],-1)+1</f>
        <v>42614</v>
      </c>
      <c r="C2145" t="str">
        <f>CONCATENATE(Table1[[#This Row],[Issuer Last Name]],", ",Table1[[#This Row],[Issuer First Name]])</f>
        <v>No. 013, Employee</v>
      </c>
      <c r="D2145" t="str">
        <f>CONCATENATE(Table1[[#This Row],[Approver Last Name]],", ",Table1[[#This Row],[Approver First Name]])</f>
        <v>No. 013, Employee</v>
      </c>
      <c r="E2145" t="str">
        <f>CONCATENATE(Table1[[#This Row],[Customer Last Name]],", ",Table1[[#This Row],[Customer First Name]])</f>
        <v>No. 11941, Client</v>
      </c>
      <c r="F2145" t="str">
        <f>IF(Table1[[#This Row],[Credit Amount]]&gt;-19.99,"Less than 19.99",IF(Table1[[#This Row],[Credit Amount]]=-20,"20",IF(Table1[[#This Row],[Credit Amount]]&gt;-49.98,"20.01-49.98",IF(Table1[[#This Row],[Credit Amount]]=-49.99,"49.99",IF(Table1[[#This Row],[Credit Amount]]=-50,"50",IF(Table1[[#This Row],[Credit Amount]]&lt;-50.01,"Greater than 50"))))))</f>
        <v>20.01-49.98</v>
      </c>
      <c r="G2145" t="str">
        <f>IF(Table1[[#This Row],[Transaction Type]]="Maintenance","Non-Sales","Sales")</f>
        <v>Sales</v>
      </c>
      <c r="H2145" t="str">
        <f>IF(Table1[[#This Row],[Quarter]]="q2",1,"")</f>
        <v/>
      </c>
      <c r="I2145">
        <f>IF(Table1[[#This Row],[Quarter]]="q3",1,"")</f>
        <v>1</v>
      </c>
      <c r="J2145" t="str">
        <f>IF(Table1[[#This Row],[Quarter]]="Q2",Table1[[#This Row],[Credit Amount]],"")</f>
        <v/>
      </c>
      <c r="K2145">
        <f>IF(Table1[[#This Row],[Quarter]]="Q3",Table1[[#This Row],[Credit Amount]],"")</f>
        <v>-40</v>
      </c>
      <c r="L2145">
        <f>IF(Table1[[#This Row],[Transaction Type]]="Upgrade",Table1[[#This Row],[Credit Amount]],IF(Table1[[#This Row],[Transaction Type]]="Activation",Table1[[#This Row],[Credit Amount]],""))</f>
        <v>-40</v>
      </c>
      <c r="M2145" t="str">
        <f>IF(Table1[[#This Row],[Transaction Type]]="Maintenance",Table1[[#This Row],[Credit Amount]],"")</f>
        <v/>
      </c>
      <c r="N2145">
        <v>10013</v>
      </c>
      <c r="O2145" t="s">
        <v>2489</v>
      </c>
      <c r="P2145" t="s">
        <v>2502</v>
      </c>
      <c r="Q2145" t="s">
        <v>289</v>
      </c>
      <c r="R2145">
        <v>10013</v>
      </c>
      <c r="S2145" t="s">
        <v>2489</v>
      </c>
      <c r="T2145" t="s">
        <v>2502</v>
      </c>
      <c r="U2145" t="s">
        <v>289</v>
      </c>
      <c r="V2145" t="s">
        <v>132</v>
      </c>
      <c r="W2145">
        <v>100002940</v>
      </c>
      <c r="X2145">
        <v>8005551941</v>
      </c>
      <c r="Y2145" t="s">
        <v>2595</v>
      </c>
      <c r="Z2145" t="s">
        <v>4536</v>
      </c>
      <c r="AA2145" s="13">
        <v>-40</v>
      </c>
      <c r="AB2145" s="14">
        <v>42618</v>
      </c>
      <c r="AC2145" t="s">
        <v>37</v>
      </c>
    </row>
    <row r="2146" spans="1:29" x14ac:dyDescent="0.25">
      <c r="A2146" t="str">
        <f>CONCATENATE("Q",ROUNDUP(MONTH(Table1[[#This Row],[Month]])/3,0))</f>
        <v>Q3</v>
      </c>
      <c r="B2146" s="14">
        <f>EOMONTH(Table1[[#This Row],[Credit Date]],-1)+1</f>
        <v>42614</v>
      </c>
      <c r="C2146" t="str">
        <f>CONCATENATE(Table1[[#This Row],[Issuer Last Name]],", ",Table1[[#This Row],[Issuer First Name]])</f>
        <v>No. 013, Employee</v>
      </c>
      <c r="D2146" t="str">
        <f>CONCATENATE(Table1[[#This Row],[Approver Last Name]],", ",Table1[[#This Row],[Approver First Name]])</f>
        <v>No. 013, Employee</v>
      </c>
      <c r="E2146" t="str">
        <f>CONCATENATE(Table1[[#This Row],[Customer Last Name]],", ",Table1[[#This Row],[Customer First Name]])</f>
        <v>No. 12124, Client</v>
      </c>
      <c r="F2146" t="str">
        <f>IF(Table1[[#This Row],[Credit Amount]]&gt;-19.99,"Less than 19.99",IF(Table1[[#This Row],[Credit Amount]]=-20,"20",IF(Table1[[#This Row],[Credit Amount]]&gt;-49.98,"20.01-49.98",IF(Table1[[#This Row],[Credit Amount]]=-49.99,"49.99",IF(Table1[[#This Row],[Credit Amount]]=-50,"50",IF(Table1[[#This Row],[Credit Amount]]&lt;-50.01,"Greater than 50"))))))</f>
        <v>Less than 19.99</v>
      </c>
      <c r="G2146" t="str">
        <f>IF(Table1[[#This Row],[Transaction Type]]="Maintenance","Non-Sales","Sales")</f>
        <v>Non-Sales</v>
      </c>
      <c r="H2146" t="str">
        <f>IF(Table1[[#This Row],[Quarter]]="q2",1,"")</f>
        <v/>
      </c>
      <c r="I2146">
        <f>IF(Table1[[#This Row],[Quarter]]="q3",1,"")</f>
        <v>1</v>
      </c>
      <c r="J2146" t="str">
        <f>IF(Table1[[#This Row],[Quarter]]="Q2",Table1[[#This Row],[Credit Amount]],"")</f>
        <v/>
      </c>
      <c r="K2146">
        <f>IF(Table1[[#This Row],[Quarter]]="Q3",Table1[[#This Row],[Credit Amount]],"")</f>
        <v>-12.56</v>
      </c>
      <c r="L2146" t="str">
        <f>IF(Table1[[#This Row],[Transaction Type]]="Upgrade",Table1[[#This Row],[Credit Amount]],IF(Table1[[#This Row],[Transaction Type]]="Activation",Table1[[#This Row],[Credit Amount]],""))</f>
        <v/>
      </c>
      <c r="M2146">
        <f>IF(Table1[[#This Row],[Transaction Type]]="Maintenance",Table1[[#This Row],[Credit Amount]],"")</f>
        <v>-12.56</v>
      </c>
      <c r="N2146">
        <v>10013</v>
      </c>
      <c r="O2146" t="s">
        <v>2489</v>
      </c>
      <c r="P2146" t="s">
        <v>2502</v>
      </c>
      <c r="Q2146" t="s">
        <v>289</v>
      </c>
      <c r="R2146">
        <v>10013</v>
      </c>
      <c r="S2146" t="s">
        <v>2489</v>
      </c>
      <c r="T2146" t="s">
        <v>2502</v>
      </c>
      <c r="U2146" t="s">
        <v>289</v>
      </c>
      <c r="V2146" t="s">
        <v>132</v>
      </c>
      <c r="W2146">
        <v>100003123</v>
      </c>
      <c r="X2146">
        <v>8005552124</v>
      </c>
      <c r="Y2146" t="s">
        <v>2595</v>
      </c>
      <c r="Z2146" t="s">
        <v>4719</v>
      </c>
      <c r="AA2146" s="13">
        <v>-12.56</v>
      </c>
      <c r="AB2146" s="14">
        <v>42623</v>
      </c>
      <c r="AC2146" t="s">
        <v>36</v>
      </c>
    </row>
    <row r="2147" spans="1:29" x14ac:dyDescent="0.25">
      <c r="A2147" t="str">
        <f>CONCATENATE("Q",ROUNDUP(MONTH(Table1[[#This Row],[Month]])/3,0))</f>
        <v>Q3</v>
      </c>
      <c r="B2147" s="14">
        <f>EOMONTH(Table1[[#This Row],[Credit Date]],-1)+1</f>
        <v>42614</v>
      </c>
      <c r="C2147" t="str">
        <f>CONCATENATE(Table1[[#This Row],[Issuer Last Name]],", ",Table1[[#This Row],[Issuer First Name]])</f>
        <v>No. 013, Employee</v>
      </c>
      <c r="D2147" t="str">
        <f>CONCATENATE(Table1[[#This Row],[Approver Last Name]],", ",Table1[[#This Row],[Approver First Name]])</f>
        <v>No. 091, Employee</v>
      </c>
      <c r="E2147" t="str">
        <f>CONCATENATE(Table1[[#This Row],[Customer Last Name]],", ",Table1[[#This Row],[Customer First Name]])</f>
        <v>No. 12585, Client</v>
      </c>
      <c r="F21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7" t="str">
        <f>IF(Table1[[#This Row],[Transaction Type]]="Maintenance","Non-Sales","Sales")</f>
        <v>Non-Sales</v>
      </c>
      <c r="H2147" t="str">
        <f>IF(Table1[[#This Row],[Quarter]]="q2",1,"")</f>
        <v/>
      </c>
      <c r="I2147">
        <f>IF(Table1[[#This Row],[Quarter]]="q3",1,"")</f>
        <v>1</v>
      </c>
      <c r="J2147" t="str">
        <f>IF(Table1[[#This Row],[Quarter]]="Q2",Table1[[#This Row],[Credit Amount]],"")</f>
        <v/>
      </c>
      <c r="K2147">
        <f>IF(Table1[[#This Row],[Quarter]]="Q3",Table1[[#This Row],[Credit Amount]],"")</f>
        <v>-91.49</v>
      </c>
      <c r="L2147" t="str">
        <f>IF(Table1[[#This Row],[Transaction Type]]="Upgrade",Table1[[#This Row],[Credit Amount]],IF(Table1[[#This Row],[Transaction Type]]="Activation",Table1[[#This Row],[Credit Amount]],""))</f>
        <v/>
      </c>
      <c r="M2147">
        <f>IF(Table1[[#This Row],[Transaction Type]]="Maintenance",Table1[[#This Row],[Credit Amount]],"")</f>
        <v>-91.49</v>
      </c>
      <c r="N2147">
        <v>10013</v>
      </c>
      <c r="O2147" t="s">
        <v>2489</v>
      </c>
      <c r="P2147" t="s">
        <v>2502</v>
      </c>
      <c r="Q2147" t="s">
        <v>289</v>
      </c>
      <c r="R2147">
        <v>10091</v>
      </c>
      <c r="S2147" t="s">
        <v>2489</v>
      </c>
      <c r="T2147" t="s">
        <v>2580</v>
      </c>
      <c r="U2147" t="s">
        <v>290</v>
      </c>
      <c r="V2147" t="s">
        <v>132</v>
      </c>
      <c r="W2147">
        <v>100003584</v>
      </c>
      <c r="X2147">
        <v>8005552585</v>
      </c>
      <c r="Y2147" t="s">
        <v>2595</v>
      </c>
      <c r="Z2147" t="s">
        <v>5180</v>
      </c>
      <c r="AA2147" s="13">
        <v>-91.49</v>
      </c>
      <c r="AB2147" s="14">
        <v>42624</v>
      </c>
      <c r="AC2147" t="s">
        <v>36</v>
      </c>
    </row>
    <row r="2148" spans="1:29" x14ac:dyDescent="0.25">
      <c r="A2148" t="str">
        <f>CONCATENATE("Q",ROUNDUP(MONTH(Table1[[#This Row],[Month]])/3,0))</f>
        <v>Q3</v>
      </c>
      <c r="B2148" s="14">
        <f>EOMONTH(Table1[[#This Row],[Credit Date]],-1)+1</f>
        <v>42614</v>
      </c>
      <c r="C2148" t="str">
        <f>CONCATENATE(Table1[[#This Row],[Issuer Last Name]],", ",Table1[[#This Row],[Issuer First Name]])</f>
        <v>No. 013, Employee</v>
      </c>
      <c r="D2148" t="str">
        <f>CONCATENATE(Table1[[#This Row],[Approver Last Name]],", ",Table1[[#This Row],[Approver First Name]])</f>
        <v>No. 091, Employee</v>
      </c>
      <c r="E2148" t="str">
        <f>CONCATENATE(Table1[[#This Row],[Customer Last Name]],", ",Table1[[#This Row],[Customer First Name]])</f>
        <v>No. 13835, Client</v>
      </c>
      <c r="F21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8" t="str">
        <f>IF(Table1[[#This Row],[Transaction Type]]="Maintenance","Non-Sales","Sales")</f>
        <v>Non-Sales</v>
      </c>
      <c r="H2148" t="str">
        <f>IF(Table1[[#This Row],[Quarter]]="q2",1,"")</f>
        <v/>
      </c>
      <c r="I2148">
        <f>IF(Table1[[#This Row],[Quarter]]="q3",1,"")</f>
        <v>1</v>
      </c>
      <c r="J2148" t="str">
        <f>IF(Table1[[#This Row],[Quarter]]="Q2",Table1[[#This Row],[Credit Amount]],"")</f>
        <v/>
      </c>
      <c r="K2148">
        <f>IF(Table1[[#This Row],[Quarter]]="Q3",Table1[[#This Row],[Credit Amount]],"")</f>
        <v>-76.239999999999995</v>
      </c>
      <c r="L2148" t="str">
        <f>IF(Table1[[#This Row],[Transaction Type]]="Upgrade",Table1[[#This Row],[Credit Amount]],IF(Table1[[#This Row],[Transaction Type]]="Activation",Table1[[#This Row],[Credit Amount]],""))</f>
        <v/>
      </c>
      <c r="M2148">
        <f>IF(Table1[[#This Row],[Transaction Type]]="Maintenance",Table1[[#This Row],[Credit Amount]],"")</f>
        <v>-76.239999999999995</v>
      </c>
      <c r="N2148">
        <v>10013</v>
      </c>
      <c r="O2148" t="s">
        <v>2489</v>
      </c>
      <c r="P2148" t="s">
        <v>2502</v>
      </c>
      <c r="Q2148" t="s">
        <v>289</v>
      </c>
      <c r="R2148">
        <v>10091</v>
      </c>
      <c r="S2148" t="s">
        <v>2489</v>
      </c>
      <c r="T2148" t="s">
        <v>2580</v>
      </c>
      <c r="U2148" t="s">
        <v>290</v>
      </c>
      <c r="V2148" t="s">
        <v>132</v>
      </c>
      <c r="W2148">
        <v>100004834</v>
      </c>
      <c r="X2148">
        <v>8005553835</v>
      </c>
      <c r="Y2148" t="s">
        <v>2595</v>
      </c>
      <c r="Z2148" t="s">
        <v>6423</v>
      </c>
      <c r="AA2148" s="13">
        <v>-76.239999999999995</v>
      </c>
      <c r="AB2148" s="14">
        <v>42628</v>
      </c>
      <c r="AC2148" t="s">
        <v>36</v>
      </c>
    </row>
    <row r="2149" spans="1:29" x14ac:dyDescent="0.25">
      <c r="A2149" t="str">
        <f>CONCATENATE("Q",ROUNDUP(MONTH(Table1[[#This Row],[Month]])/3,0))</f>
        <v>Q3</v>
      </c>
      <c r="B2149" s="14">
        <f>EOMONTH(Table1[[#This Row],[Credit Date]],-1)+1</f>
        <v>42614</v>
      </c>
      <c r="C2149" t="str">
        <f>CONCATENATE(Table1[[#This Row],[Issuer Last Name]],", ",Table1[[#This Row],[Issuer First Name]])</f>
        <v>No. 013, Employee</v>
      </c>
      <c r="D2149" t="str">
        <f>CONCATENATE(Table1[[#This Row],[Approver Last Name]],", ",Table1[[#This Row],[Approver First Name]])</f>
        <v>No. 091, Employee</v>
      </c>
      <c r="E2149" t="str">
        <f>CONCATENATE(Table1[[#This Row],[Customer Last Name]],", ",Table1[[#This Row],[Customer First Name]])</f>
        <v>No. 12679, Client</v>
      </c>
      <c r="F21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49" t="str">
        <f>IF(Table1[[#This Row],[Transaction Type]]="Maintenance","Non-Sales","Sales")</f>
        <v>Sales</v>
      </c>
      <c r="H2149" t="str">
        <f>IF(Table1[[#This Row],[Quarter]]="q2",1,"")</f>
        <v/>
      </c>
      <c r="I2149">
        <f>IF(Table1[[#This Row],[Quarter]]="q3",1,"")</f>
        <v>1</v>
      </c>
      <c r="J2149" t="str">
        <f>IF(Table1[[#This Row],[Quarter]]="Q2",Table1[[#This Row],[Credit Amount]],"")</f>
        <v/>
      </c>
      <c r="K2149">
        <f>IF(Table1[[#This Row],[Quarter]]="Q3",Table1[[#This Row],[Credit Amount]],"")</f>
        <v>-83.42</v>
      </c>
      <c r="L2149">
        <f>IF(Table1[[#This Row],[Transaction Type]]="Upgrade",Table1[[#This Row],[Credit Amount]],IF(Table1[[#This Row],[Transaction Type]]="Activation",Table1[[#This Row],[Credit Amount]],""))</f>
        <v>-83.42</v>
      </c>
      <c r="M2149" t="str">
        <f>IF(Table1[[#This Row],[Transaction Type]]="Maintenance",Table1[[#This Row],[Credit Amount]],"")</f>
        <v/>
      </c>
      <c r="N2149">
        <v>10013</v>
      </c>
      <c r="O2149" t="s">
        <v>2489</v>
      </c>
      <c r="P2149" t="s">
        <v>2502</v>
      </c>
      <c r="Q2149" t="s">
        <v>289</v>
      </c>
      <c r="R2149">
        <v>10091</v>
      </c>
      <c r="S2149" t="s">
        <v>2489</v>
      </c>
      <c r="T2149" t="s">
        <v>2580</v>
      </c>
      <c r="U2149" t="s">
        <v>290</v>
      </c>
      <c r="V2149" t="s">
        <v>132</v>
      </c>
      <c r="W2149">
        <v>100003678</v>
      </c>
      <c r="X2149">
        <v>8005552679</v>
      </c>
      <c r="Y2149" t="s">
        <v>2595</v>
      </c>
      <c r="Z2149" t="s">
        <v>5273</v>
      </c>
      <c r="AA2149" s="13">
        <v>-83.42</v>
      </c>
      <c r="AB2149" s="14">
        <v>42631</v>
      </c>
      <c r="AC2149" t="s">
        <v>35</v>
      </c>
    </row>
    <row r="2150" spans="1:29" x14ac:dyDescent="0.25">
      <c r="A2150" t="str">
        <f>CONCATENATE("Q",ROUNDUP(MONTH(Table1[[#This Row],[Month]])/3,0))</f>
        <v>Q2</v>
      </c>
      <c r="B2150" s="14">
        <f>EOMONTH(Table1[[#This Row],[Credit Date]],-1)+1</f>
        <v>42461</v>
      </c>
      <c r="C2150" t="str">
        <f>CONCATENATE(Table1[[#This Row],[Issuer Last Name]],", ",Table1[[#This Row],[Issuer First Name]])</f>
        <v>No. 091, Employee</v>
      </c>
      <c r="D2150" t="str">
        <f>CONCATENATE(Table1[[#This Row],[Approver Last Name]],", ",Table1[[#This Row],[Approver First Name]])</f>
        <v>No. 091, Employee</v>
      </c>
      <c r="E2150" t="str">
        <f>CONCATENATE(Table1[[#This Row],[Customer Last Name]],", ",Table1[[#This Row],[Customer First Name]])</f>
        <v>No. 10205, Client</v>
      </c>
      <c r="F21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0" t="str">
        <f>IF(Table1[[#This Row],[Transaction Type]]="Maintenance","Non-Sales","Sales")</f>
        <v>Non-Sales</v>
      </c>
      <c r="H2150">
        <f>IF(Table1[[#This Row],[Quarter]]="q2",1,"")</f>
        <v>1</v>
      </c>
      <c r="I2150" t="str">
        <f>IF(Table1[[#This Row],[Quarter]]="q3",1,"")</f>
        <v/>
      </c>
      <c r="J2150">
        <f>IF(Table1[[#This Row],[Quarter]]="Q2",Table1[[#This Row],[Credit Amount]],"")</f>
        <v>-459.65</v>
      </c>
      <c r="K2150" t="str">
        <f>IF(Table1[[#This Row],[Quarter]]="Q3",Table1[[#This Row],[Credit Amount]],"")</f>
        <v/>
      </c>
      <c r="L2150" t="str">
        <f>IF(Table1[[#This Row],[Transaction Type]]="Upgrade",Table1[[#This Row],[Credit Amount]],IF(Table1[[#This Row],[Transaction Type]]="Activation",Table1[[#This Row],[Credit Amount]],""))</f>
        <v/>
      </c>
      <c r="M2150">
        <f>IF(Table1[[#This Row],[Transaction Type]]="Maintenance",Table1[[#This Row],[Credit Amount]],"")</f>
        <v>-459.65</v>
      </c>
      <c r="N2150">
        <v>10091</v>
      </c>
      <c r="O2150" t="s">
        <v>2489</v>
      </c>
      <c r="P2150" t="s">
        <v>2580</v>
      </c>
      <c r="Q2150" t="s">
        <v>290</v>
      </c>
      <c r="R2150">
        <v>10091</v>
      </c>
      <c r="S2150" t="s">
        <v>2489</v>
      </c>
      <c r="T2150" t="s">
        <v>2580</v>
      </c>
      <c r="U2150" t="s">
        <v>290</v>
      </c>
      <c r="V2150" t="s">
        <v>132</v>
      </c>
      <c r="W2150">
        <v>100001204</v>
      </c>
      <c r="X2150">
        <v>8005550205</v>
      </c>
      <c r="Y2150" t="s">
        <v>2595</v>
      </c>
      <c r="Z2150" t="s">
        <v>2800</v>
      </c>
      <c r="AA2150" s="13">
        <v>-459.65</v>
      </c>
      <c r="AB2150" s="14">
        <v>42461</v>
      </c>
      <c r="AC2150" t="s">
        <v>36</v>
      </c>
    </row>
    <row r="2151" spans="1:29" x14ac:dyDescent="0.25">
      <c r="A2151" t="str">
        <f>CONCATENATE("Q",ROUNDUP(MONTH(Table1[[#This Row],[Month]])/3,0))</f>
        <v>Q2</v>
      </c>
      <c r="B2151" s="14">
        <f>EOMONTH(Table1[[#This Row],[Credit Date]],-1)+1</f>
        <v>42461</v>
      </c>
      <c r="C2151" t="str">
        <f>CONCATENATE(Table1[[#This Row],[Issuer Last Name]],", ",Table1[[#This Row],[Issuer First Name]])</f>
        <v>No. 091, Employee</v>
      </c>
      <c r="D2151" t="str">
        <f>CONCATENATE(Table1[[#This Row],[Approver Last Name]],", ",Table1[[#This Row],[Approver First Name]])</f>
        <v>No. 091, Employee</v>
      </c>
      <c r="E2151" t="str">
        <f>CONCATENATE(Table1[[#This Row],[Customer Last Name]],", ",Table1[[#This Row],[Customer First Name]])</f>
        <v>No. 13483, Client</v>
      </c>
      <c r="F21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1" t="str">
        <f>IF(Table1[[#This Row],[Transaction Type]]="Maintenance","Non-Sales","Sales")</f>
        <v>Non-Sales</v>
      </c>
      <c r="H2151">
        <f>IF(Table1[[#This Row],[Quarter]]="q2",1,"")</f>
        <v>1</v>
      </c>
      <c r="I2151" t="str">
        <f>IF(Table1[[#This Row],[Quarter]]="q3",1,"")</f>
        <v/>
      </c>
      <c r="J2151">
        <f>IF(Table1[[#This Row],[Quarter]]="Q2",Table1[[#This Row],[Credit Amount]],"")</f>
        <v>-323.20999999999998</v>
      </c>
      <c r="K2151" t="str">
        <f>IF(Table1[[#This Row],[Quarter]]="Q3",Table1[[#This Row],[Credit Amount]],"")</f>
        <v/>
      </c>
      <c r="L2151" t="str">
        <f>IF(Table1[[#This Row],[Transaction Type]]="Upgrade",Table1[[#This Row],[Credit Amount]],IF(Table1[[#This Row],[Transaction Type]]="Activation",Table1[[#This Row],[Credit Amount]],""))</f>
        <v/>
      </c>
      <c r="M2151">
        <f>IF(Table1[[#This Row],[Transaction Type]]="Maintenance",Table1[[#This Row],[Credit Amount]],"")</f>
        <v>-323.20999999999998</v>
      </c>
      <c r="N2151">
        <v>10091</v>
      </c>
      <c r="O2151" t="s">
        <v>2489</v>
      </c>
      <c r="P2151" t="s">
        <v>2580</v>
      </c>
      <c r="Q2151" t="s">
        <v>290</v>
      </c>
      <c r="R2151">
        <v>10091</v>
      </c>
      <c r="S2151" t="s">
        <v>2489</v>
      </c>
      <c r="T2151" t="s">
        <v>2580</v>
      </c>
      <c r="U2151" t="s">
        <v>290</v>
      </c>
      <c r="V2151" t="s">
        <v>132</v>
      </c>
      <c r="W2151">
        <v>100004482</v>
      </c>
      <c r="X2151">
        <v>8005553483</v>
      </c>
      <c r="Y2151" t="s">
        <v>2595</v>
      </c>
      <c r="Z2151" t="s">
        <v>6071</v>
      </c>
      <c r="AA2151" s="13">
        <v>-323.20999999999998</v>
      </c>
      <c r="AB2151" s="14">
        <v>42468</v>
      </c>
      <c r="AC2151" t="s">
        <v>36</v>
      </c>
    </row>
    <row r="2152" spans="1:29" x14ac:dyDescent="0.25">
      <c r="A2152" t="str">
        <f>CONCATENATE("Q",ROUNDUP(MONTH(Table1[[#This Row],[Month]])/3,0))</f>
        <v>Q2</v>
      </c>
      <c r="B2152" s="14">
        <f>EOMONTH(Table1[[#This Row],[Credit Date]],-1)+1</f>
        <v>42461</v>
      </c>
      <c r="C2152" t="str">
        <f>CONCATENATE(Table1[[#This Row],[Issuer Last Name]],", ",Table1[[#This Row],[Issuer First Name]])</f>
        <v>No. 091, Employee</v>
      </c>
      <c r="D2152" t="str">
        <f>CONCATENATE(Table1[[#This Row],[Approver Last Name]],", ",Table1[[#This Row],[Approver First Name]])</f>
        <v>No. 091, Employee</v>
      </c>
      <c r="E2152" t="str">
        <f>CONCATENATE(Table1[[#This Row],[Customer Last Name]],", ",Table1[[#This Row],[Customer First Name]])</f>
        <v>No. 11889, Client</v>
      </c>
      <c r="F21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2" t="str">
        <f>IF(Table1[[#This Row],[Transaction Type]]="Maintenance","Non-Sales","Sales")</f>
        <v>Non-Sales</v>
      </c>
      <c r="H2152">
        <f>IF(Table1[[#This Row],[Quarter]]="q2",1,"")</f>
        <v>1</v>
      </c>
      <c r="I2152" t="str">
        <f>IF(Table1[[#This Row],[Quarter]]="q3",1,"")</f>
        <v/>
      </c>
      <c r="J2152">
        <f>IF(Table1[[#This Row],[Quarter]]="Q2",Table1[[#This Row],[Credit Amount]],"")</f>
        <v>-450.61</v>
      </c>
      <c r="K2152" t="str">
        <f>IF(Table1[[#This Row],[Quarter]]="Q3",Table1[[#This Row],[Credit Amount]],"")</f>
        <v/>
      </c>
      <c r="L2152" t="str">
        <f>IF(Table1[[#This Row],[Transaction Type]]="Upgrade",Table1[[#This Row],[Credit Amount]],IF(Table1[[#This Row],[Transaction Type]]="Activation",Table1[[#This Row],[Credit Amount]],""))</f>
        <v/>
      </c>
      <c r="M2152">
        <f>IF(Table1[[#This Row],[Transaction Type]]="Maintenance",Table1[[#This Row],[Credit Amount]],"")</f>
        <v>-450.61</v>
      </c>
      <c r="N2152">
        <v>10091</v>
      </c>
      <c r="O2152" t="s">
        <v>2489</v>
      </c>
      <c r="P2152" t="s">
        <v>2580</v>
      </c>
      <c r="Q2152" t="s">
        <v>290</v>
      </c>
      <c r="R2152">
        <v>10091</v>
      </c>
      <c r="S2152" t="s">
        <v>2489</v>
      </c>
      <c r="T2152" t="s">
        <v>2580</v>
      </c>
      <c r="U2152" t="s">
        <v>290</v>
      </c>
      <c r="V2152" t="s">
        <v>132</v>
      </c>
      <c r="W2152">
        <v>100002888</v>
      </c>
      <c r="X2152">
        <v>8005551889</v>
      </c>
      <c r="Y2152" t="s">
        <v>2595</v>
      </c>
      <c r="Z2152" t="s">
        <v>4484</v>
      </c>
      <c r="AA2152" s="13">
        <v>-450.61</v>
      </c>
      <c r="AB2152" s="14">
        <v>42469</v>
      </c>
      <c r="AC2152" t="s">
        <v>36</v>
      </c>
    </row>
    <row r="2153" spans="1:29" x14ac:dyDescent="0.25">
      <c r="A2153" t="str">
        <f>CONCATENATE("Q",ROUNDUP(MONTH(Table1[[#This Row],[Month]])/3,0))</f>
        <v>Q2</v>
      </c>
      <c r="B2153" s="14">
        <f>EOMONTH(Table1[[#This Row],[Credit Date]],-1)+1</f>
        <v>42461</v>
      </c>
      <c r="C2153" t="str">
        <f>CONCATENATE(Table1[[#This Row],[Issuer Last Name]],", ",Table1[[#This Row],[Issuer First Name]])</f>
        <v>No. 091, Employee</v>
      </c>
      <c r="D2153" t="str">
        <f>CONCATENATE(Table1[[#This Row],[Approver Last Name]],", ",Table1[[#This Row],[Approver First Name]])</f>
        <v>No. 091, Employee</v>
      </c>
      <c r="E2153" t="str">
        <f>CONCATENATE(Table1[[#This Row],[Customer Last Name]],", ",Table1[[#This Row],[Customer First Name]])</f>
        <v>No. 12055, Client</v>
      </c>
      <c r="F21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3" t="str">
        <f>IF(Table1[[#This Row],[Transaction Type]]="Maintenance","Non-Sales","Sales")</f>
        <v>Non-Sales</v>
      </c>
      <c r="H2153">
        <f>IF(Table1[[#This Row],[Quarter]]="q2",1,"")</f>
        <v>1</v>
      </c>
      <c r="I2153" t="str">
        <f>IF(Table1[[#This Row],[Quarter]]="q3",1,"")</f>
        <v/>
      </c>
      <c r="J2153">
        <f>IF(Table1[[#This Row],[Quarter]]="Q2",Table1[[#This Row],[Credit Amount]],"")</f>
        <v>-70.45</v>
      </c>
      <c r="K2153" t="str">
        <f>IF(Table1[[#This Row],[Quarter]]="Q3",Table1[[#This Row],[Credit Amount]],"")</f>
        <v/>
      </c>
      <c r="L2153" t="str">
        <f>IF(Table1[[#This Row],[Transaction Type]]="Upgrade",Table1[[#This Row],[Credit Amount]],IF(Table1[[#This Row],[Transaction Type]]="Activation",Table1[[#This Row],[Credit Amount]],""))</f>
        <v/>
      </c>
      <c r="M2153">
        <f>IF(Table1[[#This Row],[Transaction Type]]="Maintenance",Table1[[#This Row],[Credit Amount]],"")</f>
        <v>-70.45</v>
      </c>
      <c r="N2153">
        <v>10091</v>
      </c>
      <c r="O2153" t="s">
        <v>2489</v>
      </c>
      <c r="P2153" t="s">
        <v>2580</v>
      </c>
      <c r="Q2153" t="s">
        <v>290</v>
      </c>
      <c r="R2153">
        <v>10091</v>
      </c>
      <c r="S2153" t="s">
        <v>2489</v>
      </c>
      <c r="T2153" t="s">
        <v>2580</v>
      </c>
      <c r="U2153" t="s">
        <v>290</v>
      </c>
      <c r="V2153" t="s">
        <v>132</v>
      </c>
      <c r="W2153">
        <v>100003054</v>
      </c>
      <c r="X2153">
        <v>8005552055</v>
      </c>
      <c r="Y2153" t="s">
        <v>2595</v>
      </c>
      <c r="Z2153" t="s">
        <v>4650</v>
      </c>
      <c r="AA2153" s="13">
        <v>-70.45</v>
      </c>
      <c r="AB2153" s="14">
        <v>42471</v>
      </c>
      <c r="AC2153" t="s">
        <v>36</v>
      </c>
    </row>
    <row r="2154" spans="1:29" x14ac:dyDescent="0.25">
      <c r="A2154" t="str">
        <f>CONCATENATE("Q",ROUNDUP(MONTH(Table1[[#This Row],[Month]])/3,0))</f>
        <v>Q2</v>
      </c>
      <c r="B2154" s="14">
        <f>EOMONTH(Table1[[#This Row],[Credit Date]],-1)+1</f>
        <v>42461</v>
      </c>
      <c r="C2154" t="str">
        <f>CONCATENATE(Table1[[#This Row],[Issuer Last Name]],", ",Table1[[#This Row],[Issuer First Name]])</f>
        <v>No. 091, Employee</v>
      </c>
      <c r="D2154" t="str">
        <f>CONCATENATE(Table1[[#This Row],[Approver Last Name]],", ",Table1[[#This Row],[Approver First Name]])</f>
        <v>No. 091, Employee</v>
      </c>
      <c r="E2154" t="str">
        <f>CONCATENATE(Table1[[#This Row],[Customer Last Name]],", ",Table1[[#This Row],[Customer First Name]])</f>
        <v>No. 12736, Client</v>
      </c>
      <c r="F21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4" t="str">
        <f>IF(Table1[[#This Row],[Transaction Type]]="Maintenance","Non-Sales","Sales")</f>
        <v>Non-Sales</v>
      </c>
      <c r="H2154">
        <f>IF(Table1[[#This Row],[Quarter]]="q2",1,"")</f>
        <v>1</v>
      </c>
      <c r="I2154" t="str">
        <f>IF(Table1[[#This Row],[Quarter]]="q3",1,"")</f>
        <v/>
      </c>
      <c r="J2154">
        <f>IF(Table1[[#This Row],[Quarter]]="Q2",Table1[[#This Row],[Credit Amount]],"")</f>
        <v>-322.83</v>
      </c>
      <c r="K2154" t="str">
        <f>IF(Table1[[#This Row],[Quarter]]="Q3",Table1[[#This Row],[Credit Amount]],"")</f>
        <v/>
      </c>
      <c r="L2154" t="str">
        <f>IF(Table1[[#This Row],[Transaction Type]]="Upgrade",Table1[[#This Row],[Credit Amount]],IF(Table1[[#This Row],[Transaction Type]]="Activation",Table1[[#This Row],[Credit Amount]],""))</f>
        <v/>
      </c>
      <c r="M2154">
        <f>IF(Table1[[#This Row],[Transaction Type]]="Maintenance",Table1[[#This Row],[Credit Amount]],"")</f>
        <v>-322.83</v>
      </c>
      <c r="N2154">
        <v>10091</v>
      </c>
      <c r="O2154" t="s">
        <v>2489</v>
      </c>
      <c r="P2154" t="s">
        <v>2580</v>
      </c>
      <c r="Q2154" t="s">
        <v>290</v>
      </c>
      <c r="R2154">
        <v>10091</v>
      </c>
      <c r="S2154" t="s">
        <v>2489</v>
      </c>
      <c r="T2154" t="s">
        <v>2580</v>
      </c>
      <c r="U2154" t="s">
        <v>290</v>
      </c>
      <c r="V2154" t="s">
        <v>132</v>
      </c>
      <c r="W2154">
        <v>100003735</v>
      </c>
      <c r="X2154">
        <v>8005552736</v>
      </c>
      <c r="Y2154" t="s">
        <v>2595</v>
      </c>
      <c r="Z2154" t="s">
        <v>5328</v>
      </c>
      <c r="AA2154" s="13">
        <v>-322.83</v>
      </c>
      <c r="AB2154" s="14">
        <v>42472</v>
      </c>
      <c r="AC2154" t="s">
        <v>36</v>
      </c>
    </row>
    <row r="2155" spans="1:29" x14ac:dyDescent="0.25">
      <c r="A2155" t="str">
        <f>CONCATENATE("Q",ROUNDUP(MONTH(Table1[[#This Row],[Month]])/3,0))</f>
        <v>Q2</v>
      </c>
      <c r="B2155" s="14">
        <f>EOMONTH(Table1[[#This Row],[Credit Date]],-1)+1</f>
        <v>42461</v>
      </c>
      <c r="C2155" t="str">
        <f>CONCATENATE(Table1[[#This Row],[Issuer Last Name]],", ",Table1[[#This Row],[Issuer First Name]])</f>
        <v>No. 091, Employee</v>
      </c>
      <c r="D2155" t="str">
        <f>CONCATENATE(Table1[[#This Row],[Approver Last Name]],", ",Table1[[#This Row],[Approver First Name]])</f>
        <v>No. 091, Employee</v>
      </c>
      <c r="E2155" t="str">
        <f>CONCATENATE(Table1[[#This Row],[Customer Last Name]],", ",Table1[[#This Row],[Customer First Name]])</f>
        <v>No. 13501, Client</v>
      </c>
      <c r="F21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5" t="str">
        <f>IF(Table1[[#This Row],[Transaction Type]]="Maintenance","Non-Sales","Sales")</f>
        <v>Non-Sales</v>
      </c>
      <c r="H2155">
        <f>IF(Table1[[#This Row],[Quarter]]="q2",1,"")</f>
        <v>1</v>
      </c>
      <c r="I2155" t="str">
        <f>IF(Table1[[#This Row],[Quarter]]="q3",1,"")</f>
        <v/>
      </c>
      <c r="J2155">
        <f>IF(Table1[[#This Row],[Quarter]]="Q2",Table1[[#This Row],[Credit Amount]],"")</f>
        <v>-351.82</v>
      </c>
      <c r="K2155" t="str">
        <f>IF(Table1[[#This Row],[Quarter]]="Q3",Table1[[#This Row],[Credit Amount]],"")</f>
        <v/>
      </c>
      <c r="L2155" t="str">
        <f>IF(Table1[[#This Row],[Transaction Type]]="Upgrade",Table1[[#This Row],[Credit Amount]],IF(Table1[[#This Row],[Transaction Type]]="Activation",Table1[[#This Row],[Credit Amount]],""))</f>
        <v/>
      </c>
      <c r="M2155">
        <f>IF(Table1[[#This Row],[Transaction Type]]="Maintenance",Table1[[#This Row],[Credit Amount]],"")</f>
        <v>-351.82</v>
      </c>
      <c r="N2155">
        <v>10091</v>
      </c>
      <c r="O2155" t="s">
        <v>2489</v>
      </c>
      <c r="P2155" t="s">
        <v>2580</v>
      </c>
      <c r="Q2155" t="s">
        <v>290</v>
      </c>
      <c r="R2155">
        <v>10091</v>
      </c>
      <c r="S2155" t="s">
        <v>2489</v>
      </c>
      <c r="T2155" t="s">
        <v>2580</v>
      </c>
      <c r="U2155" t="s">
        <v>290</v>
      </c>
      <c r="V2155" t="s">
        <v>132</v>
      </c>
      <c r="W2155">
        <v>100004500</v>
      </c>
      <c r="X2155">
        <v>8005553501</v>
      </c>
      <c r="Y2155" t="s">
        <v>2595</v>
      </c>
      <c r="Z2155" t="s">
        <v>6089</v>
      </c>
      <c r="AA2155" s="13">
        <v>-351.82</v>
      </c>
      <c r="AB2155" s="14">
        <v>42473</v>
      </c>
      <c r="AC2155" t="s">
        <v>36</v>
      </c>
    </row>
    <row r="2156" spans="1:29" x14ac:dyDescent="0.25">
      <c r="A2156" t="str">
        <f>CONCATENATE("Q",ROUNDUP(MONTH(Table1[[#This Row],[Month]])/3,0))</f>
        <v>Q2</v>
      </c>
      <c r="B2156" s="14">
        <f>EOMONTH(Table1[[#This Row],[Credit Date]],-1)+1</f>
        <v>42461</v>
      </c>
      <c r="C2156" t="str">
        <f>CONCATENATE(Table1[[#This Row],[Issuer Last Name]],", ",Table1[[#This Row],[Issuer First Name]])</f>
        <v>No. 091, Employee</v>
      </c>
      <c r="D2156" t="str">
        <f>CONCATENATE(Table1[[#This Row],[Approver Last Name]],", ",Table1[[#This Row],[Approver First Name]])</f>
        <v>No. 091, Employee</v>
      </c>
      <c r="E2156" t="str">
        <f>CONCATENATE(Table1[[#This Row],[Customer Last Name]],", ",Table1[[#This Row],[Customer First Name]])</f>
        <v>No. 13930, Client</v>
      </c>
      <c r="F21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6" t="str">
        <f>IF(Table1[[#This Row],[Transaction Type]]="Maintenance","Non-Sales","Sales")</f>
        <v>Non-Sales</v>
      </c>
      <c r="H2156">
        <f>IF(Table1[[#This Row],[Quarter]]="q2",1,"")</f>
        <v>1</v>
      </c>
      <c r="I2156" t="str">
        <f>IF(Table1[[#This Row],[Quarter]]="q3",1,"")</f>
        <v/>
      </c>
      <c r="J2156">
        <f>IF(Table1[[#This Row],[Quarter]]="Q2",Table1[[#This Row],[Credit Amount]],"")</f>
        <v>-315.06</v>
      </c>
      <c r="K2156" t="str">
        <f>IF(Table1[[#This Row],[Quarter]]="Q3",Table1[[#This Row],[Credit Amount]],"")</f>
        <v/>
      </c>
      <c r="L2156" t="str">
        <f>IF(Table1[[#This Row],[Transaction Type]]="Upgrade",Table1[[#This Row],[Credit Amount]],IF(Table1[[#This Row],[Transaction Type]]="Activation",Table1[[#This Row],[Credit Amount]],""))</f>
        <v/>
      </c>
      <c r="M2156">
        <f>IF(Table1[[#This Row],[Transaction Type]]="Maintenance",Table1[[#This Row],[Credit Amount]],"")</f>
        <v>-315.06</v>
      </c>
      <c r="N2156">
        <v>10091</v>
      </c>
      <c r="O2156" t="s">
        <v>2489</v>
      </c>
      <c r="P2156" t="s">
        <v>2580</v>
      </c>
      <c r="Q2156" t="s">
        <v>290</v>
      </c>
      <c r="R2156">
        <v>10091</v>
      </c>
      <c r="S2156" t="s">
        <v>2489</v>
      </c>
      <c r="T2156" t="s">
        <v>2580</v>
      </c>
      <c r="U2156" t="s">
        <v>290</v>
      </c>
      <c r="V2156" t="s">
        <v>132</v>
      </c>
      <c r="W2156">
        <v>100004929</v>
      </c>
      <c r="X2156">
        <v>8005553930</v>
      </c>
      <c r="Y2156" t="s">
        <v>2595</v>
      </c>
      <c r="Z2156" t="s">
        <v>6518</v>
      </c>
      <c r="AA2156" s="13">
        <v>-315.06</v>
      </c>
      <c r="AB2156" s="14">
        <v>42474</v>
      </c>
      <c r="AC2156" t="s">
        <v>36</v>
      </c>
    </row>
    <row r="2157" spans="1:29" x14ac:dyDescent="0.25">
      <c r="A2157" t="str">
        <f>CONCATENATE("Q",ROUNDUP(MONTH(Table1[[#This Row],[Month]])/3,0))</f>
        <v>Q2</v>
      </c>
      <c r="B2157" s="14">
        <f>EOMONTH(Table1[[#This Row],[Credit Date]],-1)+1</f>
        <v>42461</v>
      </c>
      <c r="C2157" t="str">
        <f>CONCATENATE(Table1[[#This Row],[Issuer Last Name]],", ",Table1[[#This Row],[Issuer First Name]])</f>
        <v>No. 091, Employee</v>
      </c>
      <c r="D2157" t="str">
        <f>CONCATENATE(Table1[[#This Row],[Approver Last Name]],", ",Table1[[#This Row],[Approver First Name]])</f>
        <v>No. 091, Employee</v>
      </c>
      <c r="E2157" t="str">
        <f>CONCATENATE(Table1[[#This Row],[Customer Last Name]],", ",Table1[[#This Row],[Customer First Name]])</f>
        <v>No. 10862, Client</v>
      </c>
      <c r="F21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7" t="str">
        <f>IF(Table1[[#This Row],[Transaction Type]]="Maintenance","Non-Sales","Sales")</f>
        <v>Sales</v>
      </c>
      <c r="H2157">
        <f>IF(Table1[[#This Row],[Quarter]]="q2",1,"")</f>
        <v>1</v>
      </c>
      <c r="I2157" t="str">
        <f>IF(Table1[[#This Row],[Quarter]]="q3",1,"")</f>
        <v/>
      </c>
      <c r="J2157">
        <f>IF(Table1[[#This Row],[Quarter]]="Q2",Table1[[#This Row],[Credit Amount]],"")</f>
        <v>-409.57</v>
      </c>
      <c r="K2157" t="str">
        <f>IF(Table1[[#This Row],[Quarter]]="Q3",Table1[[#This Row],[Credit Amount]],"")</f>
        <v/>
      </c>
      <c r="L2157">
        <f>IF(Table1[[#This Row],[Transaction Type]]="Upgrade",Table1[[#This Row],[Credit Amount]],IF(Table1[[#This Row],[Transaction Type]]="Activation",Table1[[#This Row],[Credit Amount]],""))</f>
        <v>-409.57</v>
      </c>
      <c r="M2157" t="str">
        <f>IF(Table1[[#This Row],[Transaction Type]]="Maintenance",Table1[[#This Row],[Credit Amount]],"")</f>
        <v/>
      </c>
      <c r="N2157">
        <v>10091</v>
      </c>
      <c r="O2157" t="s">
        <v>2489</v>
      </c>
      <c r="P2157" t="s">
        <v>2580</v>
      </c>
      <c r="Q2157" t="s">
        <v>290</v>
      </c>
      <c r="R2157">
        <v>10091</v>
      </c>
      <c r="S2157" t="s">
        <v>2489</v>
      </c>
      <c r="T2157" t="s">
        <v>2580</v>
      </c>
      <c r="U2157" t="s">
        <v>290</v>
      </c>
      <c r="V2157" t="s">
        <v>132</v>
      </c>
      <c r="W2157">
        <v>100001861</v>
      </c>
      <c r="X2157">
        <v>8005550862</v>
      </c>
      <c r="Y2157" t="s">
        <v>2595</v>
      </c>
      <c r="Z2157" t="s">
        <v>3457</v>
      </c>
      <c r="AA2157" s="13">
        <v>-409.57</v>
      </c>
      <c r="AB2157" s="14">
        <v>42480</v>
      </c>
      <c r="AC2157" t="s">
        <v>35</v>
      </c>
    </row>
    <row r="2158" spans="1:29" x14ac:dyDescent="0.25">
      <c r="A2158" t="str">
        <f>CONCATENATE("Q",ROUNDUP(MONTH(Table1[[#This Row],[Month]])/3,0))</f>
        <v>Q2</v>
      </c>
      <c r="B2158" s="14">
        <f>EOMONTH(Table1[[#This Row],[Credit Date]],-1)+1</f>
        <v>42461</v>
      </c>
      <c r="C2158" t="str">
        <f>CONCATENATE(Table1[[#This Row],[Issuer Last Name]],", ",Table1[[#This Row],[Issuer First Name]])</f>
        <v>No. 091, Employee</v>
      </c>
      <c r="D2158" t="str">
        <f>CONCATENATE(Table1[[#This Row],[Approver Last Name]],", ",Table1[[#This Row],[Approver First Name]])</f>
        <v>No. 091, Employee</v>
      </c>
      <c r="E2158" t="str">
        <f>CONCATENATE(Table1[[#This Row],[Customer Last Name]],", ",Table1[[#This Row],[Customer First Name]])</f>
        <v>No. 11831, Client</v>
      </c>
      <c r="F21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8" t="str">
        <f>IF(Table1[[#This Row],[Transaction Type]]="Maintenance","Non-Sales","Sales")</f>
        <v>Non-Sales</v>
      </c>
      <c r="H2158">
        <f>IF(Table1[[#This Row],[Quarter]]="q2",1,"")</f>
        <v>1</v>
      </c>
      <c r="I2158" t="str">
        <f>IF(Table1[[#This Row],[Quarter]]="q3",1,"")</f>
        <v/>
      </c>
      <c r="J2158">
        <f>IF(Table1[[#This Row],[Quarter]]="Q2",Table1[[#This Row],[Credit Amount]],"")</f>
        <v>-63.32</v>
      </c>
      <c r="K2158" t="str">
        <f>IF(Table1[[#This Row],[Quarter]]="Q3",Table1[[#This Row],[Credit Amount]],"")</f>
        <v/>
      </c>
      <c r="L2158" t="str">
        <f>IF(Table1[[#This Row],[Transaction Type]]="Upgrade",Table1[[#This Row],[Credit Amount]],IF(Table1[[#This Row],[Transaction Type]]="Activation",Table1[[#This Row],[Credit Amount]],""))</f>
        <v/>
      </c>
      <c r="M2158">
        <f>IF(Table1[[#This Row],[Transaction Type]]="Maintenance",Table1[[#This Row],[Credit Amount]],"")</f>
        <v>-63.32</v>
      </c>
      <c r="N2158">
        <v>10091</v>
      </c>
      <c r="O2158" t="s">
        <v>2489</v>
      </c>
      <c r="P2158" t="s">
        <v>2580</v>
      </c>
      <c r="Q2158" t="s">
        <v>290</v>
      </c>
      <c r="R2158">
        <v>10091</v>
      </c>
      <c r="S2158" t="s">
        <v>2489</v>
      </c>
      <c r="T2158" t="s">
        <v>2580</v>
      </c>
      <c r="U2158" t="s">
        <v>290</v>
      </c>
      <c r="V2158" t="s">
        <v>132</v>
      </c>
      <c r="W2158">
        <v>100002830</v>
      </c>
      <c r="X2158">
        <v>8005551831</v>
      </c>
      <c r="Y2158" t="s">
        <v>2595</v>
      </c>
      <c r="Z2158" t="s">
        <v>4426</v>
      </c>
      <c r="AA2158" s="13">
        <v>-63.32</v>
      </c>
      <c r="AB2158" s="14">
        <v>42484</v>
      </c>
      <c r="AC2158" t="s">
        <v>36</v>
      </c>
    </row>
    <row r="2159" spans="1:29" x14ac:dyDescent="0.25">
      <c r="A2159" t="str">
        <f>CONCATENATE("Q",ROUNDUP(MONTH(Table1[[#This Row],[Month]])/3,0))</f>
        <v>Q2</v>
      </c>
      <c r="B2159" s="14">
        <f>EOMONTH(Table1[[#This Row],[Credit Date]],-1)+1</f>
        <v>42461</v>
      </c>
      <c r="C2159" t="str">
        <f>CONCATENATE(Table1[[#This Row],[Issuer Last Name]],", ",Table1[[#This Row],[Issuer First Name]])</f>
        <v>No. 091, Employee</v>
      </c>
      <c r="D2159" t="str">
        <f>CONCATENATE(Table1[[#This Row],[Approver Last Name]],", ",Table1[[#This Row],[Approver First Name]])</f>
        <v>No. 091, Employee</v>
      </c>
      <c r="E2159" t="str">
        <f>CONCATENATE(Table1[[#This Row],[Customer Last Name]],", ",Table1[[#This Row],[Customer First Name]])</f>
        <v>No. 13180, Client</v>
      </c>
      <c r="F21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59" t="str">
        <f>IF(Table1[[#This Row],[Transaction Type]]="Maintenance","Non-Sales","Sales")</f>
        <v>Sales</v>
      </c>
      <c r="H2159">
        <f>IF(Table1[[#This Row],[Quarter]]="q2",1,"")</f>
        <v>1</v>
      </c>
      <c r="I2159" t="str">
        <f>IF(Table1[[#This Row],[Quarter]]="q3",1,"")</f>
        <v/>
      </c>
      <c r="J2159">
        <f>IF(Table1[[#This Row],[Quarter]]="Q2",Table1[[#This Row],[Credit Amount]],"")</f>
        <v>-431.61</v>
      </c>
      <c r="K2159" t="str">
        <f>IF(Table1[[#This Row],[Quarter]]="Q3",Table1[[#This Row],[Credit Amount]],"")</f>
        <v/>
      </c>
      <c r="L2159">
        <f>IF(Table1[[#This Row],[Transaction Type]]="Upgrade",Table1[[#This Row],[Credit Amount]],IF(Table1[[#This Row],[Transaction Type]]="Activation",Table1[[#This Row],[Credit Amount]],""))</f>
        <v>-431.61</v>
      </c>
      <c r="M2159" t="str">
        <f>IF(Table1[[#This Row],[Transaction Type]]="Maintenance",Table1[[#This Row],[Credit Amount]],"")</f>
        <v/>
      </c>
      <c r="N2159">
        <v>10091</v>
      </c>
      <c r="O2159" t="s">
        <v>2489</v>
      </c>
      <c r="P2159" t="s">
        <v>2580</v>
      </c>
      <c r="Q2159" t="s">
        <v>290</v>
      </c>
      <c r="R2159">
        <v>10091</v>
      </c>
      <c r="S2159" t="s">
        <v>2489</v>
      </c>
      <c r="T2159" t="s">
        <v>2580</v>
      </c>
      <c r="U2159" t="s">
        <v>290</v>
      </c>
      <c r="V2159" t="s">
        <v>132</v>
      </c>
      <c r="W2159">
        <v>100004179</v>
      </c>
      <c r="X2159">
        <v>8005553180</v>
      </c>
      <c r="Y2159" t="s">
        <v>2595</v>
      </c>
      <c r="Z2159" t="s">
        <v>5768</v>
      </c>
      <c r="AA2159" s="13">
        <v>-431.61</v>
      </c>
      <c r="AB2159" s="14">
        <v>42487</v>
      </c>
      <c r="AC2159" t="s">
        <v>35</v>
      </c>
    </row>
    <row r="2160" spans="1:29" x14ac:dyDescent="0.25">
      <c r="A2160" t="str">
        <f>CONCATENATE("Q",ROUNDUP(MONTH(Table1[[#This Row],[Month]])/3,0))</f>
        <v>Q2</v>
      </c>
      <c r="B2160" s="14">
        <f>EOMONTH(Table1[[#This Row],[Credit Date]],-1)+1</f>
        <v>42461</v>
      </c>
      <c r="C2160" t="str">
        <f>CONCATENATE(Table1[[#This Row],[Issuer Last Name]],", ",Table1[[#This Row],[Issuer First Name]])</f>
        <v>No. 091, Employee</v>
      </c>
      <c r="D2160" t="str">
        <f>CONCATENATE(Table1[[#This Row],[Approver Last Name]],", ",Table1[[#This Row],[Approver First Name]])</f>
        <v>No. 091, Employee</v>
      </c>
      <c r="E2160" t="str">
        <f>CONCATENATE(Table1[[#This Row],[Customer Last Name]],", ",Table1[[#This Row],[Customer First Name]])</f>
        <v>No. 10660, Client</v>
      </c>
      <c r="F21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0" t="str">
        <f>IF(Table1[[#This Row],[Transaction Type]]="Maintenance","Non-Sales","Sales")</f>
        <v>Sales</v>
      </c>
      <c r="H2160">
        <f>IF(Table1[[#This Row],[Quarter]]="q2",1,"")</f>
        <v>1</v>
      </c>
      <c r="I2160" t="str">
        <f>IF(Table1[[#This Row],[Quarter]]="q3",1,"")</f>
        <v/>
      </c>
      <c r="J2160">
        <f>IF(Table1[[#This Row],[Quarter]]="Q2",Table1[[#This Row],[Credit Amount]],"")</f>
        <v>-487.41</v>
      </c>
      <c r="K2160" t="str">
        <f>IF(Table1[[#This Row],[Quarter]]="Q3",Table1[[#This Row],[Credit Amount]],"")</f>
        <v/>
      </c>
      <c r="L2160">
        <f>IF(Table1[[#This Row],[Transaction Type]]="Upgrade",Table1[[#This Row],[Credit Amount]],IF(Table1[[#This Row],[Transaction Type]]="Activation",Table1[[#This Row],[Credit Amount]],""))</f>
        <v>-487.41</v>
      </c>
      <c r="M2160" t="str">
        <f>IF(Table1[[#This Row],[Transaction Type]]="Maintenance",Table1[[#This Row],[Credit Amount]],"")</f>
        <v/>
      </c>
      <c r="N2160">
        <v>10091</v>
      </c>
      <c r="O2160" t="s">
        <v>2489</v>
      </c>
      <c r="P2160" t="s">
        <v>2580</v>
      </c>
      <c r="Q2160" t="s">
        <v>290</v>
      </c>
      <c r="R2160">
        <v>10091</v>
      </c>
      <c r="S2160" t="s">
        <v>2489</v>
      </c>
      <c r="T2160" t="s">
        <v>2580</v>
      </c>
      <c r="U2160" t="s">
        <v>290</v>
      </c>
      <c r="V2160" t="s">
        <v>132</v>
      </c>
      <c r="W2160">
        <v>100001659</v>
      </c>
      <c r="X2160">
        <v>8005550660</v>
      </c>
      <c r="Y2160" t="s">
        <v>2595</v>
      </c>
      <c r="Z2160" t="s">
        <v>3255</v>
      </c>
      <c r="AA2160" s="13">
        <v>-487.41</v>
      </c>
      <c r="AB2160" s="14">
        <v>42490</v>
      </c>
      <c r="AC2160" t="s">
        <v>37</v>
      </c>
    </row>
    <row r="2161" spans="1:29" x14ac:dyDescent="0.25">
      <c r="A2161" t="str">
        <f>CONCATENATE("Q",ROUNDUP(MONTH(Table1[[#This Row],[Month]])/3,0))</f>
        <v>Q2</v>
      </c>
      <c r="B2161" s="14">
        <f>EOMONTH(Table1[[#This Row],[Credit Date]],-1)+1</f>
        <v>42491</v>
      </c>
      <c r="C2161" t="str">
        <f>CONCATENATE(Table1[[#This Row],[Issuer Last Name]],", ",Table1[[#This Row],[Issuer First Name]])</f>
        <v>No. 091, Employee</v>
      </c>
      <c r="D2161" t="str">
        <f>CONCATENATE(Table1[[#This Row],[Approver Last Name]],", ",Table1[[#This Row],[Approver First Name]])</f>
        <v>No. 091, Employee</v>
      </c>
      <c r="E2161" t="str">
        <f>CONCATENATE(Table1[[#This Row],[Customer Last Name]],", ",Table1[[#This Row],[Customer First Name]])</f>
        <v>No. 13409, Client</v>
      </c>
      <c r="F21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1" t="str">
        <f>IF(Table1[[#This Row],[Transaction Type]]="Maintenance","Non-Sales","Sales")</f>
        <v>Non-Sales</v>
      </c>
      <c r="H2161">
        <f>IF(Table1[[#This Row],[Quarter]]="q2",1,"")</f>
        <v>1</v>
      </c>
      <c r="I2161" t="str">
        <f>IF(Table1[[#This Row],[Quarter]]="q3",1,"")</f>
        <v/>
      </c>
      <c r="J2161">
        <f>IF(Table1[[#This Row],[Quarter]]="Q2",Table1[[#This Row],[Credit Amount]],"")</f>
        <v>-343.67</v>
      </c>
      <c r="K2161" t="str">
        <f>IF(Table1[[#This Row],[Quarter]]="Q3",Table1[[#This Row],[Credit Amount]],"")</f>
        <v/>
      </c>
      <c r="L2161" t="str">
        <f>IF(Table1[[#This Row],[Transaction Type]]="Upgrade",Table1[[#This Row],[Credit Amount]],IF(Table1[[#This Row],[Transaction Type]]="Activation",Table1[[#This Row],[Credit Amount]],""))</f>
        <v/>
      </c>
      <c r="M2161">
        <f>IF(Table1[[#This Row],[Transaction Type]]="Maintenance",Table1[[#This Row],[Credit Amount]],"")</f>
        <v>-343.67</v>
      </c>
      <c r="N2161">
        <v>10091</v>
      </c>
      <c r="O2161" t="s">
        <v>2489</v>
      </c>
      <c r="P2161" t="s">
        <v>2580</v>
      </c>
      <c r="Q2161" t="s">
        <v>290</v>
      </c>
      <c r="R2161">
        <v>10091</v>
      </c>
      <c r="S2161" t="s">
        <v>2489</v>
      </c>
      <c r="T2161" t="s">
        <v>2580</v>
      </c>
      <c r="U2161" t="s">
        <v>290</v>
      </c>
      <c r="V2161" t="s">
        <v>132</v>
      </c>
      <c r="W2161">
        <v>100004408</v>
      </c>
      <c r="X2161">
        <v>8005553409</v>
      </c>
      <c r="Y2161" t="s">
        <v>2595</v>
      </c>
      <c r="Z2161" t="s">
        <v>5997</v>
      </c>
      <c r="AA2161" s="13">
        <v>-343.67</v>
      </c>
      <c r="AB2161" s="14">
        <v>42496</v>
      </c>
      <c r="AC2161" t="s">
        <v>36</v>
      </c>
    </row>
    <row r="2162" spans="1:29" x14ac:dyDescent="0.25">
      <c r="A2162" t="str">
        <f>CONCATENATE("Q",ROUNDUP(MONTH(Table1[[#This Row],[Month]])/3,0))</f>
        <v>Q2</v>
      </c>
      <c r="B2162" s="14">
        <f>EOMONTH(Table1[[#This Row],[Credit Date]],-1)+1</f>
        <v>42491</v>
      </c>
      <c r="C2162" t="str">
        <f>CONCATENATE(Table1[[#This Row],[Issuer Last Name]],", ",Table1[[#This Row],[Issuer First Name]])</f>
        <v>No. 091, Employee</v>
      </c>
      <c r="D2162" t="str">
        <f>CONCATENATE(Table1[[#This Row],[Approver Last Name]],", ",Table1[[#This Row],[Approver First Name]])</f>
        <v>No. 091, Employee</v>
      </c>
      <c r="E2162" t="str">
        <f>CONCATENATE(Table1[[#This Row],[Customer Last Name]],", ",Table1[[#This Row],[Customer First Name]])</f>
        <v>No. 12654, Client</v>
      </c>
      <c r="F21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2" t="str">
        <f>IF(Table1[[#This Row],[Transaction Type]]="Maintenance","Non-Sales","Sales")</f>
        <v>Non-Sales</v>
      </c>
      <c r="H2162">
        <f>IF(Table1[[#This Row],[Quarter]]="q2",1,"")</f>
        <v>1</v>
      </c>
      <c r="I2162" t="str">
        <f>IF(Table1[[#This Row],[Quarter]]="q3",1,"")</f>
        <v/>
      </c>
      <c r="J2162">
        <f>IF(Table1[[#This Row],[Quarter]]="Q2",Table1[[#This Row],[Credit Amount]],"")</f>
        <v>-433.53</v>
      </c>
      <c r="K2162" t="str">
        <f>IF(Table1[[#This Row],[Quarter]]="Q3",Table1[[#This Row],[Credit Amount]],"")</f>
        <v/>
      </c>
      <c r="L2162" t="str">
        <f>IF(Table1[[#This Row],[Transaction Type]]="Upgrade",Table1[[#This Row],[Credit Amount]],IF(Table1[[#This Row],[Transaction Type]]="Activation",Table1[[#This Row],[Credit Amount]],""))</f>
        <v/>
      </c>
      <c r="M2162">
        <f>IF(Table1[[#This Row],[Transaction Type]]="Maintenance",Table1[[#This Row],[Credit Amount]],"")</f>
        <v>-433.53</v>
      </c>
      <c r="N2162">
        <v>10091</v>
      </c>
      <c r="O2162" t="s">
        <v>2489</v>
      </c>
      <c r="P2162" t="s">
        <v>2580</v>
      </c>
      <c r="Q2162" t="s">
        <v>290</v>
      </c>
      <c r="R2162">
        <v>10091</v>
      </c>
      <c r="S2162" t="s">
        <v>2489</v>
      </c>
      <c r="T2162" t="s">
        <v>2580</v>
      </c>
      <c r="U2162" t="s">
        <v>290</v>
      </c>
      <c r="V2162" t="s">
        <v>132</v>
      </c>
      <c r="W2162">
        <v>100003653</v>
      </c>
      <c r="X2162">
        <v>8005552654</v>
      </c>
      <c r="Y2162" t="s">
        <v>2595</v>
      </c>
      <c r="Z2162" t="s">
        <v>5249</v>
      </c>
      <c r="AA2162" s="13">
        <v>-433.53</v>
      </c>
      <c r="AB2162" s="14">
        <v>42504</v>
      </c>
      <c r="AC2162" t="s">
        <v>36</v>
      </c>
    </row>
    <row r="2163" spans="1:29" x14ac:dyDescent="0.25">
      <c r="A2163" t="str">
        <f>CONCATENATE("Q",ROUNDUP(MONTH(Table1[[#This Row],[Month]])/3,0))</f>
        <v>Q2</v>
      </c>
      <c r="B2163" s="14">
        <f>EOMONTH(Table1[[#This Row],[Credit Date]],-1)+1</f>
        <v>42491</v>
      </c>
      <c r="C2163" t="str">
        <f>CONCATENATE(Table1[[#This Row],[Issuer Last Name]],", ",Table1[[#This Row],[Issuer First Name]])</f>
        <v>No. 091, Employee</v>
      </c>
      <c r="D2163" t="str">
        <f>CONCATENATE(Table1[[#This Row],[Approver Last Name]],", ",Table1[[#This Row],[Approver First Name]])</f>
        <v>No. 091, Employee</v>
      </c>
      <c r="E2163" t="str">
        <f>CONCATENATE(Table1[[#This Row],[Customer Last Name]],", ",Table1[[#This Row],[Customer First Name]])</f>
        <v>No. 11330, Client</v>
      </c>
      <c r="F21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3" t="str">
        <f>IF(Table1[[#This Row],[Transaction Type]]="Maintenance","Non-Sales","Sales")</f>
        <v>Sales</v>
      </c>
      <c r="H2163">
        <f>IF(Table1[[#This Row],[Quarter]]="q2",1,"")</f>
        <v>1</v>
      </c>
      <c r="I2163" t="str">
        <f>IF(Table1[[#This Row],[Quarter]]="q3",1,"")</f>
        <v/>
      </c>
      <c r="J2163">
        <f>IF(Table1[[#This Row],[Quarter]]="Q2",Table1[[#This Row],[Credit Amount]],"")</f>
        <v>-101.6</v>
      </c>
      <c r="K2163" t="str">
        <f>IF(Table1[[#This Row],[Quarter]]="Q3",Table1[[#This Row],[Credit Amount]],"")</f>
        <v/>
      </c>
      <c r="L2163">
        <f>IF(Table1[[#This Row],[Transaction Type]]="Upgrade",Table1[[#This Row],[Credit Amount]],IF(Table1[[#This Row],[Transaction Type]]="Activation",Table1[[#This Row],[Credit Amount]],""))</f>
        <v>-101.6</v>
      </c>
      <c r="M2163" t="str">
        <f>IF(Table1[[#This Row],[Transaction Type]]="Maintenance",Table1[[#This Row],[Credit Amount]],"")</f>
        <v/>
      </c>
      <c r="N2163">
        <v>10091</v>
      </c>
      <c r="O2163" t="s">
        <v>2489</v>
      </c>
      <c r="P2163" t="s">
        <v>2580</v>
      </c>
      <c r="Q2163" t="s">
        <v>290</v>
      </c>
      <c r="R2163">
        <v>10091</v>
      </c>
      <c r="S2163" t="s">
        <v>2489</v>
      </c>
      <c r="T2163" t="s">
        <v>2580</v>
      </c>
      <c r="U2163" t="s">
        <v>290</v>
      </c>
      <c r="V2163" t="s">
        <v>132</v>
      </c>
      <c r="W2163">
        <v>100002329</v>
      </c>
      <c r="X2163">
        <v>8005551330</v>
      </c>
      <c r="Y2163" t="s">
        <v>2595</v>
      </c>
      <c r="Z2163" t="s">
        <v>3925</v>
      </c>
      <c r="AA2163" s="13">
        <v>-101.6</v>
      </c>
      <c r="AB2163" s="14">
        <v>42508</v>
      </c>
      <c r="AC2163" t="s">
        <v>37</v>
      </c>
    </row>
    <row r="2164" spans="1:29" x14ac:dyDescent="0.25">
      <c r="A2164" t="str">
        <f>CONCATENATE("Q",ROUNDUP(MONTH(Table1[[#This Row],[Month]])/3,0))</f>
        <v>Q2</v>
      </c>
      <c r="B2164" s="14">
        <f>EOMONTH(Table1[[#This Row],[Credit Date]],-1)+1</f>
        <v>42491</v>
      </c>
      <c r="C2164" t="str">
        <f>CONCATENATE(Table1[[#This Row],[Issuer Last Name]],", ",Table1[[#This Row],[Issuer First Name]])</f>
        <v>No. 091, Employee</v>
      </c>
      <c r="D2164" t="str">
        <f>CONCATENATE(Table1[[#This Row],[Approver Last Name]],", ",Table1[[#This Row],[Approver First Name]])</f>
        <v>No. 091, Employee</v>
      </c>
      <c r="E2164" t="str">
        <f>CONCATENATE(Table1[[#This Row],[Customer Last Name]],", ",Table1[[#This Row],[Customer First Name]])</f>
        <v>No. 10505, Client</v>
      </c>
      <c r="F21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4" t="str">
        <f>IF(Table1[[#This Row],[Transaction Type]]="Maintenance","Non-Sales","Sales")</f>
        <v>Non-Sales</v>
      </c>
      <c r="H2164">
        <f>IF(Table1[[#This Row],[Quarter]]="q2",1,"")</f>
        <v>1</v>
      </c>
      <c r="I2164" t="str">
        <f>IF(Table1[[#This Row],[Quarter]]="q3",1,"")</f>
        <v/>
      </c>
      <c r="J2164">
        <f>IF(Table1[[#This Row],[Quarter]]="Q2",Table1[[#This Row],[Credit Amount]],"")</f>
        <v>-466.6</v>
      </c>
      <c r="K2164" t="str">
        <f>IF(Table1[[#This Row],[Quarter]]="Q3",Table1[[#This Row],[Credit Amount]],"")</f>
        <v/>
      </c>
      <c r="L2164" t="str">
        <f>IF(Table1[[#This Row],[Transaction Type]]="Upgrade",Table1[[#This Row],[Credit Amount]],IF(Table1[[#This Row],[Transaction Type]]="Activation",Table1[[#This Row],[Credit Amount]],""))</f>
        <v/>
      </c>
      <c r="M2164">
        <f>IF(Table1[[#This Row],[Transaction Type]]="Maintenance",Table1[[#This Row],[Credit Amount]],"")</f>
        <v>-466.6</v>
      </c>
      <c r="N2164">
        <v>10091</v>
      </c>
      <c r="O2164" t="s">
        <v>2489</v>
      </c>
      <c r="P2164" t="s">
        <v>2580</v>
      </c>
      <c r="Q2164" t="s">
        <v>290</v>
      </c>
      <c r="R2164">
        <v>10091</v>
      </c>
      <c r="S2164" t="s">
        <v>2489</v>
      </c>
      <c r="T2164" t="s">
        <v>2580</v>
      </c>
      <c r="U2164" t="s">
        <v>290</v>
      </c>
      <c r="V2164" t="s">
        <v>132</v>
      </c>
      <c r="W2164">
        <v>100001504</v>
      </c>
      <c r="X2164">
        <v>8005550505</v>
      </c>
      <c r="Y2164" t="s">
        <v>2595</v>
      </c>
      <c r="Z2164" t="s">
        <v>3100</v>
      </c>
      <c r="AA2164" s="13">
        <v>-466.6</v>
      </c>
      <c r="AB2164" s="14">
        <v>42513</v>
      </c>
      <c r="AC2164" t="s">
        <v>36</v>
      </c>
    </row>
    <row r="2165" spans="1:29" x14ac:dyDescent="0.25">
      <c r="A2165" t="str">
        <f>CONCATENATE("Q",ROUNDUP(MONTH(Table1[[#This Row],[Month]])/3,0))</f>
        <v>Q2</v>
      </c>
      <c r="B2165" s="14">
        <f>EOMONTH(Table1[[#This Row],[Credit Date]],-1)+1</f>
        <v>42491</v>
      </c>
      <c r="C2165" t="str">
        <f>CONCATENATE(Table1[[#This Row],[Issuer Last Name]],", ",Table1[[#This Row],[Issuer First Name]])</f>
        <v>No. 091, Employee</v>
      </c>
      <c r="D2165" t="str">
        <f>CONCATENATE(Table1[[#This Row],[Approver Last Name]],", ",Table1[[#This Row],[Approver First Name]])</f>
        <v>No. 091, Employee</v>
      </c>
      <c r="E2165" t="str">
        <f>CONCATENATE(Table1[[#This Row],[Customer Last Name]],", ",Table1[[#This Row],[Customer First Name]])</f>
        <v>No. 11773, Client</v>
      </c>
      <c r="F21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5" t="str">
        <f>IF(Table1[[#This Row],[Transaction Type]]="Maintenance","Non-Sales","Sales")</f>
        <v>Non-Sales</v>
      </c>
      <c r="H2165">
        <f>IF(Table1[[#This Row],[Quarter]]="q2",1,"")</f>
        <v>1</v>
      </c>
      <c r="I2165" t="str">
        <f>IF(Table1[[#This Row],[Quarter]]="q3",1,"")</f>
        <v/>
      </c>
      <c r="J2165">
        <f>IF(Table1[[#This Row],[Quarter]]="Q2",Table1[[#This Row],[Credit Amount]],"")</f>
        <v>-54.3</v>
      </c>
      <c r="K2165" t="str">
        <f>IF(Table1[[#This Row],[Quarter]]="Q3",Table1[[#This Row],[Credit Amount]],"")</f>
        <v/>
      </c>
      <c r="L2165" t="str">
        <f>IF(Table1[[#This Row],[Transaction Type]]="Upgrade",Table1[[#This Row],[Credit Amount]],IF(Table1[[#This Row],[Transaction Type]]="Activation",Table1[[#This Row],[Credit Amount]],""))</f>
        <v/>
      </c>
      <c r="M2165">
        <f>IF(Table1[[#This Row],[Transaction Type]]="Maintenance",Table1[[#This Row],[Credit Amount]],"")</f>
        <v>-54.3</v>
      </c>
      <c r="N2165">
        <v>10091</v>
      </c>
      <c r="O2165" t="s">
        <v>2489</v>
      </c>
      <c r="P2165" t="s">
        <v>2580</v>
      </c>
      <c r="Q2165" t="s">
        <v>290</v>
      </c>
      <c r="R2165">
        <v>10091</v>
      </c>
      <c r="S2165" t="s">
        <v>2489</v>
      </c>
      <c r="T2165" t="s">
        <v>2580</v>
      </c>
      <c r="U2165" t="s">
        <v>290</v>
      </c>
      <c r="V2165" t="s">
        <v>132</v>
      </c>
      <c r="W2165">
        <v>100002772</v>
      </c>
      <c r="X2165">
        <v>8005551773</v>
      </c>
      <c r="Y2165" t="s">
        <v>2595</v>
      </c>
      <c r="Z2165" t="s">
        <v>4368</v>
      </c>
      <c r="AA2165" s="13">
        <v>-54.3</v>
      </c>
      <c r="AB2165" s="14">
        <v>42514</v>
      </c>
      <c r="AC2165" t="s">
        <v>36</v>
      </c>
    </row>
    <row r="2166" spans="1:29" x14ac:dyDescent="0.25">
      <c r="A2166" t="str">
        <f>CONCATENATE("Q",ROUNDUP(MONTH(Table1[[#This Row],[Month]])/3,0))</f>
        <v>Q2</v>
      </c>
      <c r="B2166" s="14">
        <f>EOMONTH(Table1[[#This Row],[Credit Date]],-1)+1</f>
        <v>42491</v>
      </c>
      <c r="C2166" t="str">
        <f>CONCATENATE(Table1[[#This Row],[Issuer Last Name]],", ",Table1[[#This Row],[Issuer First Name]])</f>
        <v>No. 091, Employee</v>
      </c>
      <c r="D2166" t="str">
        <f>CONCATENATE(Table1[[#This Row],[Approver Last Name]],", ",Table1[[#This Row],[Approver First Name]])</f>
        <v>No. 091, Employee</v>
      </c>
      <c r="E2166" t="str">
        <f>CONCATENATE(Table1[[#This Row],[Customer Last Name]],", ",Table1[[#This Row],[Customer First Name]])</f>
        <v>No. 11893, Client</v>
      </c>
      <c r="F21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6" t="str">
        <f>IF(Table1[[#This Row],[Transaction Type]]="Maintenance","Non-Sales","Sales")</f>
        <v>Sales</v>
      </c>
      <c r="H2166">
        <f>IF(Table1[[#This Row],[Quarter]]="q2",1,"")</f>
        <v>1</v>
      </c>
      <c r="I2166" t="str">
        <f>IF(Table1[[#This Row],[Quarter]]="q3",1,"")</f>
        <v/>
      </c>
      <c r="J2166">
        <f>IF(Table1[[#This Row],[Quarter]]="Q2",Table1[[#This Row],[Credit Amount]],"")</f>
        <v>-344.9</v>
      </c>
      <c r="K2166" t="str">
        <f>IF(Table1[[#This Row],[Quarter]]="Q3",Table1[[#This Row],[Credit Amount]],"")</f>
        <v/>
      </c>
      <c r="L2166">
        <f>IF(Table1[[#This Row],[Transaction Type]]="Upgrade",Table1[[#This Row],[Credit Amount]],IF(Table1[[#This Row],[Transaction Type]]="Activation",Table1[[#This Row],[Credit Amount]],""))</f>
        <v>-344.9</v>
      </c>
      <c r="M2166" t="str">
        <f>IF(Table1[[#This Row],[Transaction Type]]="Maintenance",Table1[[#This Row],[Credit Amount]],"")</f>
        <v/>
      </c>
      <c r="N2166">
        <v>10091</v>
      </c>
      <c r="O2166" t="s">
        <v>2489</v>
      </c>
      <c r="P2166" t="s">
        <v>2580</v>
      </c>
      <c r="Q2166" t="s">
        <v>290</v>
      </c>
      <c r="R2166">
        <v>10091</v>
      </c>
      <c r="S2166" t="s">
        <v>2489</v>
      </c>
      <c r="T2166" t="s">
        <v>2580</v>
      </c>
      <c r="U2166" t="s">
        <v>290</v>
      </c>
      <c r="V2166" t="s">
        <v>132</v>
      </c>
      <c r="W2166">
        <v>100002892</v>
      </c>
      <c r="X2166">
        <v>8005551893</v>
      </c>
      <c r="Y2166" t="s">
        <v>2595</v>
      </c>
      <c r="Z2166" t="s">
        <v>4488</v>
      </c>
      <c r="AA2166" s="13">
        <v>-344.9</v>
      </c>
      <c r="AB2166" s="14">
        <v>42519</v>
      </c>
      <c r="AC2166" t="s">
        <v>37</v>
      </c>
    </row>
    <row r="2167" spans="1:29" x14ac:dyDescent="0.25">
      <c r="A2167" t="str">
        <f>CONCATENATE("Q",ROUNDUP(MONTH(Table1[[#This Row],[Month]])/3,0))</f>
        <v>Q2</v>
      </c>
      <c r="B2167" s="14">
        <f>EOMONTH(Table1[[#This Row],[Credit Date]],-1)+1</f>
        <v>42522</v>
      </c>
      <c r="C2167" t="str">
        <f>CONCATENATE(Table1[[#This Row],[Issuer Last Name]],", ",Table1[[#This Row],[Issuer First Name]])</f>
        <v>No. 091, Employee</v>
      </c>
      <c r="D2167" t="str">
        <f>CONCATENATE(Table1[[#This Row],[Approver Last Name]],", ",Table1[[#This Row],[Approver First Name]])</f>
        <v>No. 091, Employee</v>
      </c>
      <c r="E2167" t="str">
        <f>CONCATENATE(Table1[[#This Row],[Customer Last Name]],", ",Table1[[#This Row],[Customer First Name]])</f>
        <v>No. 13825, Client</v>
      </c>
      <c r="F21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7" t="str">
        <f>IF(Table1[[#This Row],[Transaction Type]]="Maintenance","Non-Sales","Sales")</f>
        <v>Non-Sales</v>
      </c>
      <c r="H2167">
        <f>IF(Table1[[#This Row],[Quarter]]="q2",1,"")</f>
        <v>1</v>
      </c>
      <c r="I2167" t="str">
        <f>IF(Table1[[#This Row],[Quarter]]="q3",1,"")</f>
        <v/>
      </c>
      <c r="J2167">
        <f>IF(Table1[[#This Row],[Quarter]]="Q2",Table1[[#This Row],[Credit Amount]],"")</f>
        <v>-322.94</v>
      </c>
      <c r="K2167" t="str">
        <f>IF(Table1[[#This Row],[Quarter]]="Q3",Table1[[#This Row],[Credit Amount]],"")</f>
        <v/>
      </c>
      <c r="L2167" t="str">
        <f>IF(Table1[[#This Row],[Transaction Type]]="Upgrade",Table1[[#This Row],[Credit Amount]],IF(Table1[[#This Row],[Transaction Type]]="Activation",Table1[[#This Row],[Credit Amount]],""))</f>
        <v/>
      </c>
      <c r="M2167">
        <f>IF(Table1[[#This Row],[Transaction Type]]="Maintenance",Table1[[#This Row],[Credit Amount]],"")</f>
        <v>-322.94</v>
      </c>
      <c r="N2167">
        <v>10091</v>
      </c>
      <c r="O2167" t="s">
        <v>2489</v>
      </c>
      <c r="P2167" t="s">
        <v>2580</v>
      </c>
      <c r="Q2167" t="s">
        <v>290</v>
      </c>
      <c r="R2167">
        <v>10091</v>
      </c>
      <c r="S2167" t="s">
        <v>2489</v>
      </c>
      <c r="T2167" t="s">
        <v>2580</v>
      </c>
      <c r="U2167" t="s">
        <v>290</v>
      </c>
      <c r="V2167" t="s">
        <v>132</v>
      </c>
      <c r="W2167">
        <v>100004824</v>
      </c>
      <c r="X2167">
        <v>8005553825</v>
      </c>
      <c r="Y2167" t="s">
        <v>2595</v>
      </c>
      <c r="Z2167" t="s">
        <v>6413</v>
      </c>
      <c r="AA2167" s="13">
        <v>-322.94</v>
      </c>
      <c r="AB2167" s="14">
        <v>42523</v>
      </c>
      <c r="AC2167" t="s">
        <v>36</v>
      </c>
    </row>
    <row r="2168" spans="1:29" x14ac:dyDescent="0.25">
      <c r="A2168" t="str">
        <f>CONCATENATE("Q",ROUNDUP(MONTH(Table1[[#This Row],[Month]])/3,0))</f>
        <v>Q2</v>
      </c>
      <c r="B2168" s="14">
        <f>EOMONTH(Table1[[#This Row],[Credit Date]],-1)+1</f>
        <v>42522</v>
      </c>
      <c r="C2168" t="str">
        <f>CONCATENATE(Table1[[#This Row],[Issuer Last Name]],", ",Table1[[#This Row],[Issuer First Name]])</f>
        <v>No. 091, Employee</v>
      </c>
      <c r="D2168" t="str">
        <f>CONCATENATE(Table1[[#This Row],[Approver Last Name]],", ",Table1[[#This Row],[Approver First Name]])</f>
        <v>No. 091, Employee</v>
      </c>
      <c r="E2168" t="str">
        <f>CONCATENATE(Table1[[#This Row],[Customer Last Name]],", ",Table1[[#This Row],[Customer First Name]])</f>
        <v>No. 13209, Client</v>
      </c>
      <c r="F21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8" t="str">
        <f>IF(Table1[[#This Row],[Transaction Type]]="Maintenance","Non-Sales","Sales")</f>
        <v>Sales</v>
      </c>
      <c r="H2168">
        <f>IF(Table1[[#This Row],[Quarter]]="q2",1,"")</f>
        <v>1</v>
      </c>
      <c r="I2168" t="str">
        <f>IF(Table1[[#This Row],[Quarter]]="q3",1,"")</f>
        <v/>
      </c>
      <c r="J2168">
        <f>IF(Table1[[#This Row],[Quarter]]="Q2",Table1[[#This Row],[Credit Amount]],"")</f>
        <v>-64.11</v>
      </c>
      <c r="K2168" t="str">
        <f>IF(Table1[[#This Row],[Quarter]]="Q3",Table1[[#This Row],[Credit Amount]],"")</f>
        <v/>
      </c>
      <c r="L2168">
        <f>IF(Table1[[#This Row],[Transaction Type]]="Upgrade",Table1[[#This Row],[Credit Amount]],IF(Table1[[#This Row],[Transaction Type]]="Activation",Table1[[#This Row],[Credit Amount]],""))</f>
        <v>-64.11</v>
      </c>
      <c r="M2168" t="str">
        <f>IF(Table1[[#This Row],[Transaction Type]]="Maintenance",Table1[[#This Row],[Credit Amount]],"")</f>
        <v/>
      </c>
      <c r="N2168">
        <v>10091</v>
      </c>
      <c r="O2168" t="s">
        <v>2489</v>
      </c>
      <c r="P2168" t="s">
        <v>2580</v>
      </c>
      <c r="Q2168" t="s">
        <v>290</v>
      </c>
      <c r="R2168">
        <v>10091</v>
      </c>
      <c r="S2168" t="s">
        <v>2489</v>
      </c>
      <c r="T2168" t="s">
        <v>2580</v>
      </c>
      <c r="U2168" t="s">
        <v>290</v>
      </c>
      <c r="V2168" t="s">
        <v>132</v>
      </c>
      <c r="W2168">
        <v>100004208</v>
      </c>
      <c r="X2168">
        <v>8005553209</v>
      </c>
      <c r="Y2168" t="s">
        <v>2595</v>
      </c>
      <c r="Z2168" t="s">
        <v>5797</v>
      </c>
      <c r="AA2168" s="13">
        <v>-64.11</v>
      </c>
      <c r="AB2168" s="14">
        <v>42525</v>
      </c>
      <c r="AC2168" t="s">
        <v>37</v>
      </c>
    </row>
    <row r="2169" spans="1:29" x14ac:dyDescent="0.25">
      <c r="A2169" t="str">
        <f>CONCATENATE("Q",ROUNDUP(MONTH(Table1[[#This Row],[Month]])/3,0))</f>
        <v>Q2</v>
      </c>
      <c r="B2169" s="14">
        <f>EOMONTH(Table1[[#This Row],[Credit Date]],-1)+1</f>
        <v>42522</v>
      </c>
      <c r="C2169" t="str">
        <f>CONCATENATE(Table1[[#This Row],[Issuer Last Name]],", ",Table1[[#This Row],[Issuer First Name]])</f>
        <v>No. 091, Employee</v>
      </c>
      <c r="D2169" t="str">
        <f>CONCATENATE(Table1[[#This Row],[Approver Last Name]],", ",Table1[[#This Row],[Approver First Name]])</f>
        <v>No. 091, Employee</v>
      </c>
      <c r="E2169" t="str">
        <f>CONCATENATE(Table1[[#This Row],[Customer Last Name]],", ",Table1[[#This Row],[Customer First Name]])</f>
        <v>No. 10013, Client</v>
      </c>
      <c r="F21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69" t="str">
        <f>IF(Table1[[#This Row],[Transaction Type]]="Maintenance","Non-Sales","Sales")</f>
        <v>Sales</v>
      </c>
      <c r="H2169">
        <f>IF(Table1[[#This Row],[Quarter]]="q2",1,"")</f>
        <v>1</v>
      </c>
      <c r="I2169" t="str">
        <f>IF(Table1[[#This Row],[Quarter]]="q3",1,"")</f>
        <v/>
      </c>
      <c r="J2169">
        <f>IF(Table1[[#This Row],[Quarter]]="Q2",Table1[[#This Row],[Credit Amount]],"")</f>
        <v>-396.81</v>
      </c>
      <c r="K2169" t="str">
        <f>IF(Table1[[#This Row],[Quarter]]="Q3",Table1[[#This Row],[Credit Amount]],"")</f>
        <v/>
      </c>
      <c r="L2169">
        <f>IF(Table1[[#This Row],[Transaction Type]]="Upgrade",Table1[[#This Row],[Credit Amount]],IF(Table1[[#This Row],[Transaction Type]]="Activation",Table1[[#This Row],[Credit Amount]],""))</f>
        <v>-396.81</v>
      </c>
      <c r="M2169" t="str">
        <f>IF(Table1[[#This Row],[Transaction Type]]="Maintenance",Table1[[#This Row],[Credit Amount]],"")</f>
        <v/>
      </c>
      <c r="N2169">
        <v>10091</v>
      </c>
      <c r="O2169" t="s">
        <v>2489</v>
      </c>
      <c r="P2169" t="s">
        <v>2580</v>
      </c>
      <c r="Q2169" t="s">
        <v>290</v>
      </c>
      <c r="R2169">
        <v>10091</v>
      </c>
      <c r="S2169" t="s">
        <v>2489</v>
      </c>
      <c r="T2169" t="s">
        <v>2580</v>
      </c>
      <c r="U2169" t="s">
        <v>290</v>
      </c>
      <c r="V2169" t="s">
        <v>132</v>
      </c>
      <c r="W2169">
        <v>100001012</v>
      </c>
      <c r="X2169">
        <v>8005550013</v>
      </c>
      <c r="Y2169" t="s">
        <v>2595</v>
      </c>
      <c r="Z2169" t="s">
        <v>2608</v>
      </c>
      <c r="AA2169" s="13">
        <v>-396.81</v>
      </c>
      <c r="AB2169" s="14">
        <v>42525</v>
      </c>
      <c r="AC2169" t="s">
        <v>35</v>
      </c>
    </row>
    <row r="2170" spans="1:29" x14ac:dyDescent="0.25">
      <c r="A2170" t="str">
        <f>CONCATENATE("Q",ROUNDUP(MONTH(Table1[[#This Row],[Month]])/3,0))</f>
        <v>Q2</v>
      </c>
      <c r="B2170" s="14">
        <f>EOMONTH(Table1[[#This Row],[Credit Date]],-1)+1</f>
        <v>42522</v>
      </c>
      <c r="C2170" t="str">
        <f>CONCATENATE(Table1[[#This Row],[Issuer Last Name]],", ",Table1[[#This Row],[Issuer First Name]])</f>
        <v>No. 091, Employee</v>
      </c>
      <c r="D2170" t="str">
        <f>CONCATENATE(Table1[[#This Row],[Approver Last Name]],", ",Table1[[#This Row],[Approver First Name]])</f>
        <v>No. 091, Employee</v>
      </c>
      <c r="E2170" t="str">
        <f>CONCATENATE(Table1[[#This Row],[Customer Last Name]],", ",Table1[[#This Row],[Customer First Name]])</f>
        <v>No. 12924, Client</v>
      </c>
      <c r="F21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0" t="str">
        <f>IF(Table1[[#This Row],[Transaction Type]]="Maintenance","Non-Sales","Sales")</f>
        <v>Non-Sales</v>
      </c>
      <c r="H2170">
        <f>IF(Table1[[#This Row],[Quarter]]="q2",1,"")</f>
        <v>1</v>
      </c>
      <c r="I2170" t="str">
        <f>IF(Table1[[#This Row],[Quarter]]="q3",1,"")</f>
        <v/>
      </c>
      <c r="J2170">
        <f>IF(Table1[[#This Row],[Quarter]]="Q2",Table1[[#This Row],[Credit Amount]],"")</f>
        <v>-122.81</v>
      </c>
      <c r="K2170" t="str">
        <f>IF(Table1[[#This Row],[Quarter]]="Q3",Table1[[#This Row],[Credit Amount]],"")</f>
        <v/>
      </c>
      <c r="L2170" t="str">
        <f>IF(Table1[[#This Row],[Transaction Type]]="Upgrade",Table1[[#This Row],[Credit Amount]],IF(Table1[[#This Row],[Transaction Type]]="Activation",Table1[[#This Row],[Credit Amount]],""))</f>
        <v/>
      </c>
      <c r="M2170">
        <f>IF(Table1[[#This Row],[Transaction Type]]="Maintenance",Table1[[#This Row],[Credit Amount]],"")</f>
        <v>-122.81</v>
      </c>
      <c r="N2170">
        <v>10091</v>
      </c>
      <c r="O2170" t="s">
        <v>2489</v>
      </c>
      <c r="P2170" t="s">
        <v>2580</v>
      </c>
      <c r="Q2170" t="s">
        <v>290</v>
      </c>
      <c r="R2170">
        <v>10091</v>
      </c>
      <c r="S2170" t="s">
        <v>2489</v>
      </c>
      <c r="T2170" t="s">
        <v>2580</v>
      </c>
      <c r="U2170" t="s">
        <v>290</v>
      </c>
      <c r="V2170" t="s">
        <v>132</v>
      </c>
      <c r="W2170">
        <v>100003923</v>
      </c>
      <c r="X2170">
        <v>8005552924</v>
      </c>
      <c r="Y2170" t="s">
        <v>2595</v>
      </c>
      <c r="Z2170" t="s">
        <v>5514</v>
      </c>
      <c r="AA2170" s="13">
        <v>-122.81</v>
      </c>
      <c r="AB2170" s="14">
        <v>42527</v>
      </c>
      <c r="AC2170" t="s">
        <v>36</v>
      </c>
    </row>
    <row r="2171" spans="1:29" x14ac:dyDescent="0.25">
      <c r="A2171" t="str">
        <f>CONCATENATE("Q",ROUNDUP(MONTH(Table1[[#This Row],[Month]])/3,0))</f>
        <v>Q2</v>
      </c>
      <c r="B2171" s="14">
        <f>EOMONTH(Table1[[#This Row],[Credit Date]],-1)+1</f>
        <v>42522</v>
      </c>
      <c r="C2171" t="str">
        <f>CONCATENATE(Table1[[#This Row],[Issuer Last Name]],", ",Table1[[#This Row],[Issuer First Name]])</f>
        <v>No. 091, Employee</v>
      </c>
      <c r="D2171" t="str">
        <f>CONCATENATE(Table1[[#This Row],[Approver Last Name]],", ",Table1[[#This Row],[Approver First Name]])</f>
        <v>No. 091, Employee</v>
      </c>
      <c r="E2171" t="str">
        <f>CONCATENATE(Table1[[#This Row],[Customer Last Name]],", ",Table1[[#This Row],[Customer First Name]])</f>
        <v>No. 12196, Client</v>
      </c>
      <c r="F21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1" t="str">
        <f>IF(Table1[[#This Row],[Transaction Type]]="Maintenance","Non-Sales","Sales")</f>
        <v>Non-Sales</v>
      </c>
      <c r="H2171">
        <f>IF(Table1[[#This Row],[Quarter]]="q2",1,"")</f>
        <v>1</v>
      </c>
      <c r="I2171" t="str">
        <f>IF(Table1[[#This Row],[Quarter]]="q3",1,"")</f>
        <v/>
      </c>
      <c r="J2171">
        <f>IF(Table1[[#This Row],[Quarter]]="Q2",Table1[[#This Row],[Credit Amount]],"")</f>
        <v>-317.08</v>
      </c>
      <c r="K2171" t="str">
        <f>IF(Table1[[#This Row],[Quarter]]="Q3",Table1[[#This Row],[Credit Amount]],"")</f>
        <v/>
      </c>
      <c r="L2171" t="str">
        <f>IF(Table1[[#This Row],[Transaction Type]]="Upgrade",Table1[[#This Row],[Credit Amount]],IF(Table1[[#This Row],[Transaction Type]]="Activation",Table1[[#This Row],[Credit Amount]],""))</f>
        <v/>
      </c>
      <c r="M2171">
        <f>IF(Table1[[#This Row],[Transaction Type]]="Maintenance",Table1[[#This Row],[Credit Amount]],"")</f>
        <v>-317.08</v>
      </c>
      <c r="N2171">
        <v>10091</v>
      </c>
      <c r="O2171" t="s">
        <v>2489</v>
      </c>
      <c r="P2171" t="s">
        <v>2580</v>
      </c>
      <c r="Q2171" t="s">
        <v>290</v>
      </c>
      <c r="R2171">
        <v>10091</v>
      </c>
      <c r="S2171" t="s">
        <v>2489</v>
      </c>
      <c r="T2171" t="s">
        <v>2580</v>
      </c>
      <c r="U2171" t="s">
        <v>290</v>
      </c>
      <c r="V2171" t="s">
        <v>132</v>
      </c>
      <c r="W2171">
        <v>100003195</v>
      </c>
      <c r="X2171">
        <v>8005552196</v>
      </c>
      <c r="Y2171" t="s">
        <v>2595</v>
      </c>
      <c r="Z2171" t="s">
        <v>4791</v>
      </c>
      <c r="AA2171" s="13">
        <v>-317.08</v>
      </c>
      <c r="AB2171" s="14">
        <v>42542</v>
      </c>
      <c r="AC2171" t="s">
        <v>36</v>
      </c>
    </row>
    <row r="2172" spans="1:29" x14ac:dyDescent="0.25">
      <c r="A2172" t="str">
        <f>CONCATENATE("Q",ROUNDUP(MONTH(Table1[[#This Row],[Month]])/3,0))</f>
        <v>Q2</v>
      </c>
      <c r="B2172" s="14">
        <f>EOMONTH(Table1[[#This Row],[Credit Date]],-1)+1</f>
        <v>42522</v>
      </c>
      <c r="C2172" t="str">
        <f>CONCATENATE(Table1[[#This Row],[Issuer Last Name]],", ",Table1[[#This Row],[Issuer First Name]])</f>
        <v>No. 091, Employee</v>
      </c>
      <c r="D2172" t="str">
        <f>CONCATENATE(Table1[[#This Row],[Approver Last Name]],", ",Table1[[#This Row],[Approver First Name]])</f>
        <v>No. 091, Employee</v>
      </c>
      <c r="E2172" t="str">
        <f>CONCATENATE(Table1[[#This Row],[Customer Last Name]],", ",Table1[[#This Row],[Customer First Name]])</f>
        <v>No. 11776, Client</v>
      </c>
      <c r="F21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2" t="str">
        <f>IF(Table1[[#This Row],[Transaction Type]]="Maintenance","Non-Sales","Sales")</f>
        <v>Sales</v>
      </c>
      <c r="H2172">
        <f>IF(Table1[[#This Row],[Quarter]]="q2",1,"")</f>
        <v>1</v>
      </c>
      <c r="I2172" t="str">
        <f>IF(Table1[[#This Row],[Quarter]]="q3",1,"")</f>
        <v/>
      </c>
      <c r="J2172">
        <f>IF(Table1[[#This Row],[Quarter]]="Q2",Table1[[#This Row],[Credit Amount]],"")</f>
        <v>-289.27</v>
      </c>
      <c r="K2172" t="str">
        <f>IF(Table1[[#This Row],[Quarter]]="Q3",Table1[[#This Row],[Credit Amount]],"")</f>
        <v/>
      </c>
      <c r="L2172">
        <f>IF(Table1[[#This Row],[Transaction Type]]="Upgrade",Table1[[#This Row],[Credit Amount]],IF(Table1[[#This Row],[Transaction Type]]="Activation",Table1[[#This Row],[Credit Amount]],""))</f>
        <v>-289.27</v>
      </c>
      <c r="M2172" t="str">
        <f>IF(Table1[[#This Row],[Transaction Type]]="Maintenance",Table1[[#This Row],[Credit Amount]],"")</f>
        <v/>
      </c>
      <c r="N2172">
        <v>10091</v>
      </c>
      <c r="O2172" t="s">
        <v>2489</v>
      </c>
      <c r="P2172" t="s">
        <v>2580</v>
      </c>
      <c r="Q2172" t="s">
        <v>290</v>
      </c>
      <c r="R2172">
        <v>10091</v>
      </c>
      <c r="S2172" t="s">
        <v>2489</v>
      </c>
      <c r="T2172" t="s">
        <v>2580</v>
      </c>
      <c r="U2172" t="s">
        <v>290</v>
      </c>
      <c r="V2172" t="s">
        <v>132</v>
      </c>
      <c r="W2172">
        <v>100002775</v>
      </c>
      <c r="X2172">
        <v>8005551776</v>
      </c>
      <c r="Y2172" t="s">
        <v>2595</v>
      </c>
      <c r="Z2172" t="s">
        <v>4371</v>
      </c>
      <c r="AA2172" s="13">
        <v>-289.27</v>
      </c>
      <c r="AB2172" s="14">
        <v>42546</v>
      </c>
      <c r="AC2172" t="s">
        <v>37</v>
      </c>
    </row>
    <row r="2173" spans="1:29" x14ac:dyDescent="0.25">
      <c r="A2173" t="str">
        <f>CONCATENATE("Q",ROUNDUP(MONTH(Table1[[#This Row],[Month]])/3,0))</f>
        <v>Q3</v>
      </c>
      <c r="B2173" s="14">
        <f>EOMONTH(Table1[[#This Row],[Credit Date]],-1)+1</f>
        <v>42552</v>
      </c>
      <c r="C2173" t="str">
        <f>CONCATENATE(Table1[[#This Row],[Issuer Last Name]],", ",Table1[[#This Row],[Issuer First Name]])</f>
        <v>No. 091, Employee</v>
      </c>
      <c r="D2173" t="str">
        <f>CONCATENATE(Table1[[#This Row],[Approver Last Name]],", ",Table1[[#This Row],[Approver First Name]])</f>
        <v>No. 091, Employee</v>
      </c>
      <c r="E2173" t="str">
        <f>CONCATENATE(Table1[[#This Row],[Customer Last Name]],", ",Table1[[#This Row],[Customer First Name]])</f>
        <v>No. 12769, Client</v>
      </c>
      <c r="F21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3" t="str">
        <f>IF(Table1[[#This Row],[Transaction Type]]="Maintenance","Non-Sales","Sales")</f>
        <v>Sales</v>
      </c>
      <c r="H2173" t="str">
        <f>IF(Table1[[#This Row],[Quarter]]="q2",1,"")</f>
        <v/>
      </c>
      <c r="I2173">
        <f>IF(Table1[[#This Row],[Quarter]]="q3",1,"")</f>
        <v>1</v>
      </c>
      <c r="J2173" t="str">
        <f>IF(Table1[[#This Row],[Quarter]]="Q2",Table1[[#This Row],[Credit Amount]],"")</f>
        <v/>
      </c>
      <c r="K2173">
        <f>IF(Table1[[#This Row],[Quarter]]="Q3",Table1[[#This Row],[Credit Amount]],"")</f>
        <v>-193.95</v>
      </c>
      <c r="L2173">
        <f>IF(Table1[[#This Row],[Transaction Type]]="Upgrade",Table1[[#This Row],[Credit Amount]],IF(Table1[[#This Row],[Transaction Type]]="Activation",Table1[[#This Row],[Credit Amount]],""))</f>
        <v>-193.95</v>
      </c>
      <c r="M2173" t="str">
        <f>IF(Table1[[#This Row],[Transaction Type]]="Maintenance",Table1[[#This Row],[Credit Amount]],"")</f>
        <v/>
      </c>
      <c r="N2173">
        <v>10091</v>
      </c>
      <c r="O2173" t="s">
        <v>2489</v>
      </c>
      <c r="P2173" t="s">
        <v>2580</v>
      </c>
      <c r="Q2173" t="s">
        <v>290</v>
      </c>
      <c r="R2173">
        <v>10091</v>
      </c>
      <c r="S2173" t="s">
        <v>2489</v>
      </c>
      <c r="T2173" t="s">
        <v>2580</v>
      </c>
      <c r="U2173" t="s">
        <v>290</v>
      </c>
      <c r="V2173" t="s">
        <v>132</v>
      </c>
      <c r="W2173">
        <v>100003768</v>
      </c>
      <c r="X2173">
        <v>8005552769</v>
      </c>
      <c r="Y2173" t="s">
        <v>2595</v>
      </c>
      <c r="Z2173" t="s">
        <v>5361</v>
      </c>
      <c r="AA2173" s="13">
        <v>-193.95</v>
      </c>
      <c r="AB2173" s="14">
        <v>42556</v>
      </c>
      <c r="AC2173" t="s">
        <v>37</v>
      </c>
    </row>
    <row r="2174" spans="1:29" x14ac:dyDescent="0.25">
      <c r="A2174" t="str">
        <f>CONCATENATE("Q",ROUNDUP(MONTH(Table1[[#This Row],[Month]])/3,0))</f>
        <v>Q3</v>
      </c>
      <c r="B2174" s="14">
        <f>EOMONTH(Table1[[#This Row],[Credit Date]],-1)+1</f>
        <v>42552</v>
      </c>
      <c r="C2174" t="str">
        <f>CONCATENATE(Table1[[#This Row],[Issuer Last Name]],", ",Table1[[#This Row],[Issuer First Name]])</f>
        <v>No. 091, Employee</v>
      </c>
      <c r="D2174" t="str">
        <f>CONCATENATE(Table1[[#This Row],[Approver Last Name]],", ",Table1[[#This Row],[Approver First Name]])</f>
        <v>No. 091, Employee</v>
      </c>
      <c r="E2174" t="str">
        <f>CONCATENATE(Table1[[#This Row],[Customer Last Name]],", ",Table1[[#This Row],[Customer First Name]])</f>
        <v>No. 12142, Client</v>
      </c>
      <c r="F21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4" t="str">
        <f>IF(Table1[[#This Row],[Transaction Type]]="Maintenance","Non-Sales","Sales")</f>
        <v>Non-Sales</v>
      </c>
      <c r="H2174" t="str">
        <f>IF(Table1[[#This Row],[Quarter]]="q2",1,"")</f>
        <v/>
      </c>
      <c r="I2174">
        <f>IF(Table1[[#This Row],[Quarter]]="q3",1,"")</f>
        <v>1</v>
      </c>
      <c r="J2174" t="str">
        <f>IF(Table1[[#This Row],[Quarter]]="Q2",Table1[[#This Row],[Credit Amount]],"")</f>
        <v/>
      </c>
      <c r="K2174">
        <f>IF(Table1[[#This Row],[Quarter]]="Q3",Table1[[#This Row],[Credit Amount]],"")</f>
        <v>-279.13</v>
      </c>
      <c r="L2174" t="str">
        <f>IF(Table1[[#This Row],[Transaction Type]]="Upgrade",Table1[[#This Row],[Credit Amount]],IF(Table1[[#This Row],[Transaction Type]]="Activation",Table1[[#This Row],[Credit Amount]],""))</f>
        <v/>
      </c>
      <c r="M2174">
        <f>IF(Table1[[#This Row],[Transaction Type]]="Maintenance",Table1[[#This Row],[Credit Amount]],"")</f>
        <v>-279.13</v>
      </c>
      <c r="N2174">
        <v>10091</v>
      </c>
      <c r="O2174" t="s">
        <v>2489</v>
      </c>
      <c r="P2174" t="s">
        <v>2580</v>
      </c>
      <c r="Q2174" t="s">
        <v>290</v>
      </c>
      <c r="R2174">
        <v>10091</v>
      </c>
      <c r="S2174" t="s">
        <v>2489</v>
      </c>
      <c r="T2174" t="s">
        <v>2580</v>
      </c>
      <c r="U2174" t="s">
        <v>290</v>
      </c>
      <c r="V2174" t="s">
        <v>132</v>
      </c>
      <c r="W2174">
        <v>100003141</v>
      </c>
      <c r="X2174">
        <v>8005552142</v>
      </c>
      <c r="Y2174" t="s">
        <v>2595</v>
      </c>
      <c r="Z2174" t="s">
        <v>4737</v>
      </c>
      <c r="AA2174" s="13">
        <v>-279.13</v>
      </c>
      <c r="AB2174" s="14">
        <v>42559</v>
      </c>
      <c r="AC2174" t="s">
        <v>36</v>
      </c>
    </row>
    <row r="2175" spans="1:29" x14ac:dyDescent="0.25">
      <c r="A2175" t="str">
        <f>CONCATENATE("Q",ROUNDUP(MONTH(Table1[[#This Row],[Month]])/3,0))</f>
        <v>Q3</v>
      </c>
      <c r="B2175" s="14">
        <f>EOMONTH(Table1[[#This Row],[Credit Date]],-1)+1</f>
        <v>42552</v>
      </c>
      <c r="C2175" t="str">
        <f>CONCATENATE(Table1[[#This Row],[Issuer Last Name]],", ",Table1[[#This Row],[Issuer First Name]])</f>
        <v>No. 091, Employee</v>
      </c>
      <c r="D2175" t="str">
        <f>CONCATENATE(Table1[[#This Row],[Approver Last Name]],", ",Table1[[#This Row],[Approver First Name]])</f>
        <v>No. 091, Employee</v>
      </c>
      <c r="E2175" t="str">
        <f>CONCATENATE(Table1[[#This Row],[Customer Last Name]],", ",Table1[[#This Row],[Customer First Name]])</f>
        <v>No. 11818, Client</v>
      </c>
      <c r="F21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5" t="str">
        <f>IF(Table1[[#This Row],[Transaction Type]]="Maintenance","Non-Sales","Sales")</f>
        <v>Sales</v>
      </c>
      <c r="H2175" t="str">
        <f>IF(Table1[[#This Row],[Quarter]]="q2",1,"")</f>
        <v/>
      </c>
      <c r="I2175">
        <f>IF(Table1[[#This Row],[Quarter]]="q3",1,"")</f>
        <v>1</v>
      </c>
      <c r="J2175" t="str">
        <f>IF(Table1[[#This Row],[Quarter]]="Q2",Table1[[#This Row],[Credit Amount]],"")</f>
        <v/>
      </c>
      <c r="K2175">
        <f>IF(Table1[[#This Row],[Quarter]]="Q3",Table1[[#This Row],[Credit Amount]],"")</f>
        <v>-210.92</v>
      </c>
      <c r="L2175">
        <f>IF(Table1[[#This Row],[Transaction Type]]="Upgrade",Table1[[#This Row],[Credit Amount]],IF(Table1[[#This Row],[Transaction Type]]="Activation",Table1[[#This Row],[Credit Amount]],""))</f>
        <v>-210.92</v>
      </c>
      <c r="M2175" t="str">
        <f>IF(Table1[[#This Row],[Transaction Type]]="Maintenance",Table1[[#This Row],[Credit Amount]],"")</f>
        <v/>
      </c>
      <c r="N2175">
        <v>10091</v>
      </c>
      <c r="O2175" t="s">
        <v>2489</v>
      </c>
      <c r="P2175" t="s">
        <v>2580</v>
      </c>
      <c r="Q2175" t="s">
        <v>290</v>
      </c>
      <c r="R2175">
        <v>10091</v>
      </c>
      <c r="S2175" t="s">
        <v>2489</v>
      </c>
      <c r="T2175" t="s">
        <v>2580</v>
      </c>
      <c r="U2175" t="s">
        <v>290</v>
      </c>
      <c r="V2175" t="s">
        <v>132</v>
      </c>
      <c r="W2175">
        <v>100002817</v>
      </c>
      <c r="X2175">
        <v>8005551818</v>
      </c>
      <c r="Y2175" t="s">
        <v>2595</v>
      </c>
      <c r="Z2175" t="s">
        <v>4413</v>
      </c>
      <c r="AA2175" s="13">
        <v>-210.92</v>
      </c>
      <c r="AB2175" s="14">
        <v>42561</v>
      </c>
      <c r="AC2175" t="s">
        <v>37</v>
      </c>
    </row>
    <row r="2176" spans="1:29" x14ac:dyDescent="0.25">
      <c r="A2176" t="str">
        <f>CONCATENATE("Q",ROUNDUP(MONTH(Table1[[#This Row],[Month]])/3,0))</f>
        <v>Q3</v>
      </c>
      <c r="B2176" s="14">
        <f>EOMONTH(Table1[[#This Row],[Credit Date]],-1)+1</f>
        <v>42552</v>
      </c>
      <c r="C2176" t="str">
        <f>CONCATENATE(Table1[[#This Row],[Issuer Last Name]],", ",Table1[[#This Row],[Issuer First Name]])</f>
        <v>No. 091, Employee</v>
      </c>
      <c r="D2176" t="str">
        <f>CONCATENATE(Table1[[#This Row],[Approver Last Name]],", ",Table1[[#This Row],[Approver First Name]])</f>
        <v>No. 091, Employee</v>
      </c>
      <c r="E2176" t="str">
        <f>CONCATENATE(Table1[[#This Row],[Customer Last Name]],", ",Table1[[#This Row],[Customer First Name]])</f>
        <v>No. 12298, Client</v>
      </c>
      <c r="F21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6" t="str">
        <f>IF(Table1[[#This Row],[Transaction Type]]="Maintenance","Non-Sales","Sales")</f>
        <v>Non-Sales</v>
      </c>
      <c r="H2176" t="str">
        <f>IF(Table1[[#This Row],[Quarter]]="q2",1,"")</f>
        <v/>
      </c>
      <c r="I2176">
        <f>IF(Table1[[#This Row],[Quarter]]="q3",1,"")</f>
        <v>1</v>
      </c>
      <c r="J2176" t="str">
        <f>IF(Table1[[#This Row],[Quarter]]="Q2",Table1[[#This Row],[Credit Amount]],"")</f>
        <v/>
      </c>
      <c r="K2176">
        <f>IF(Table1[[#This Row],[Quarter]]="Q3",Table1[[#This Row],[Credit Amount]],"")</f>
        <v>-266.43</v>
      </c>
      <c r="L2176" t="str">
        <f>IF(Table1[[#This Row],[Transaction Type]]="Upgrade",Table1[[#This Row],[Credit Amount]],IF(Table1[[#This Row],[Transaction Type]]="Activation",Table1[[#This Row],[Credit Amount]],""))</f>
        <v/>
      </c>
      <c r="M2176">
        <f>IF(Table1[[#This Row],[Transaction Type]]="Maintenance",Table1[[#This Row],[Credit Amount]],"")</f>
        <v>-266.43</v>
      </c>
      <c r="N2176">
        <v>10091</v>
      </c>
      <c r="O2176" t="s">
        <v>2489</v>
      </c>
      <c r="P2176" t="s">
        <v>2580</v>
      </c>
      <c r="Q2176" t="s">
        <v>290</v>
      </c>
      <c r="R2176">
        <v>10091</v>
      </c>
      <c r="S2176" t="s">
        <v>2489</v>
      </c>
      <c r="T2176" t="s">
        <v>2580</v>
      </c>
      <c r="U2176" t="s">
        <v>290</v>
      </c>
      <c r="V2176" t="s">
        <v>132</v>
      </c>
      <c r="W2176">
        <v>100003297</v>
      </c>
      <c r="X2176">
        <v>8005552298</v>
      </c>
      <c r="Y2176" t="s">
        <v>2595</v>
      </c>
      <c r="Z2176" t="s">
        <v>4893</v>
      </c>
      <c r="AA2176" s="13">
        <v>-266.43</v>
      </c>
      <c r="AB2176" s="14">
        <v>42564</v>
      </c>
      <c r="AC2176" t="s">
        <v>36</v>
      </c>
    </row>
    <row r="2177" spans="1:29" x14ac:dyDescent="0.25">
      <c r="A2177" t="str">
        <f>CONCATENATE("Q",ROUNDUP(MONTH(Table1[[#This Row],[Month]])/3,0))</f>
        <v>Q3</v>
      </c>
      <c r="B2177" s="14">
        <f>EOMONTH(Table1[[#This Row],[Credit Date]],-1)+1</f>
        <v>42552</v>
      </c>
      <c r="C2177" t="str">
        <f>CONCATENATE(Table1[[#This Row],[Issuer Last Name]],", ",Table1[[#This Row],[Issuer First Name]])</f>
        <v>No. 091, Employee</v>
      </c>
      <c r="D2177" t="str">
        <f>CONCATENATE(Table1[[#This Row],[Approver Last Name]],", ",Table1[[#This Row],[Approver First Name]])</f>
        <v>No. 091, Employee</v>
      </c>
      <c r="E2177" t="str">
        <f>CONCATENATE(Table1[[#This Row],[Customer Last Name]],", ",Table1[[#This Row],[Customer First Name]])</f>
        <v>No. 11278, Client</v>
      </c>
      <c r="F21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7" t="str">
        <f>IF(Table1[[#This Row],[Transaction Type]]="Maintenance","Non-Sales","Sales")</f>
        <v>Non-Sales</v>
      </c>
      <c r="H2177" t="str">
        <f>IF(Table1[[#This Row],[Quarter]]="q2",1,"")</f>
        <v/>
      </c>
      <c r="I2177">
        <f>IF(Table1[[#This Row],[Quarter]]="q3",1,"")</f>
        <v>1</v>
      </c>
      <c r="J2177" t="str">
        <f>IF(Table1[[#This Row],[Quarter]]="Q2",Table1[[#This Row],[Credit Amount]],"")</f>
        <v/>
      </c>
      <c r="K2177">
        <f>IF(Table1[[#This Row],[Quarter]]="Q3",Table1[[#This Row],[Credit Amount]],"")</f>
        <v>-175.72</v>
      </c>
      <c r="L2177" t="str">
        <f>IF(Table1[[#This Row],[Transaction Type]]="Upgrade",Table1[[#This Row],[Credit Amount]],IF(Table1[[#This Row],[Transaction Type]]="Activation",Table1[[#This Row],[Credit Amount]],""))</f>
        <v/>
      </c>
      <c r="M2177">
        <f>IF(Table1[[#This Row],[Transaction Type]]="Maintenance",Table1[[#This Row],[Credit Amount]],"")</f>
        <v>-175.72</v>
      </c>
      <c r="N2177">
        <v>10091</v>
      </c>
      <c r="O2177" t="s">
        <v>2489</v>
      </c>
      <c r="P2177" t="s">
        <v>2580</v>
      </c>
      <c r="Q2177" t="s">
        <v>290</v>
      </c>
      <c r="R2177">
        <v>10091</v>
      </c>
      <c r="S2177" t="s">
        <v>2489</v>
      </c>
      <c r="T2177" t="s">
        <v>2580</v>
      </c>
      <c r="U2177" t="s">
        <v>290</v>
      </c>
      <c r="V2177" t="s">
        <v>132</v>
      </c>
      <c r="W2177">
        <v>100002277</v>
      </c>
      <c r="X2177">
        <v>8005551278</v>
      </c>
      <c r="Y2177" t="s">
        <v>2595</v>
      </c>
      <c r="Z2177" t="s">
        <v>3873</v>
      </c>
      <c r="AA2177" s="13">
        <v>-175.72</v>
      </c>
      <c r="AB2177" s="14">
        <v>42566</v>
      </c>
      <c r="AC2177" t="s">
        <v>36</v>
      </c>
    </row>
    <row r="2178" spans="1:29" x14ac:dyDescent="0.25">
      <c r="A2178" t="str">
        <f>CONCATENATE("Q",ROUNDUP(MONTH(Table1[[#This Row],[Month]])/3,0))</f>
        <v>Q3</v>
      </c>
      <c r="B2178" s="14">
        <f>EOMONTH(Table1[[#This Row],[Credit Date]],-1)+1</f>
        <v>42552</v>
      </c>
      <c r="C2178" t="str">
        <f>CONCATENATE(Table1[[#This Row],[Issuer Last Name]],", ",Table1[[#This Row],[Issuer First Name]])</f>
        <v>No. 091, Employee</v>
      </c>
      <c r="D2178" t="str">
        <f>CONCATENATE(Table1[[#This Row],[Approver Last Name]],", ",Table1[[#This Row],[Approver First Name]])</f>
        <v>No. 091, Employee</v>
      </c>
      <c r="E2178" t="str">
        <f>CONCATENATE(Table1[[#This Row],[Customer Last Name]],", ",Table1[[#This Row],[Customer First Name]])</f>
        <v>No. 12787, Client</v>
      </c>
      <c r="F21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8" t="str">
        <f>IF(Table1[[#This Row],[Transaction Type]]="Maintenance","Non-Sales","Sales")</f>
        <v>Non-Sales</v>
      </c>
      <c r="H2178" t="str">
        <f>IF(Table1[[#This Row],[Quarter]]="q2",1,"")</f>
        <v/>
      </c>
      <c r="I2178">
        <f>IF(Table1[[#This Row],[Quarter]]="q3",1,"")</f>
        <v>1</v>
      </c>
      <c r="J2178" t="str">
        <f>IF(Table1[[#This Row],[Quarter]]="Q2",Table1[[#This Row],[Credit Amount]],"")</f>
        <v/>
      </c>
      <c r="K2178">
        <f>IF(Table1[[#This Row],[Quarter]]="Q3",Table1[[#This Row],[Credit Amount]],"")</f>
        <v>-233.33</v>
      </c>
      <c r="L2178" t="str">
        <f>IF(Table1[[#This Row],[Transaction Type]]="Upgrade",Table1[[#This Row],[Credit Amount]],IF(Table1[[#This Row],[Transaction Type]]="Activation",Table1[[#This Row],[Credit Amount]],""))</f>
        <v/>
      </c>
      <c r="M2178">
        <f>IF(Table1[[#This Row],[Transaction Type]]="Maintenance",Table1[[#This Row],[Credit Amount]],"")</f>
        <v>-233.33</v>
      </c>
      <c r="N2178">
        <v>10091</v>
      </c>
      <c r="O2178" t="s">
        <v>2489</v>
      </c>
      <c r="P2178" t="s">
        <v>2580</v>
      </c>
      <c r="Q2178" t="s">
        <v>290</v>
      </c>
      <c r="R2178">
        <v>10091</v>
      </c>
      <c r="S2178" t="s">
        <v>2489</v>
      </c>
      <c r="T2178" t="s">
        <v>2580</v>
      </c>
      <c r="U2178" t="s">
        <v>290</v>
      </c>
      <c r="V2178" t="s">
        <v>132</v>
      </c>
      <c r="W2178">
        <v>100003786</v>
      </c>
      <c r="X2178">
        <v>8005552787</v>
      </c>
      <c r="Y2178" t="s">
        <v>2595</v>
      </c>
      <c r="Z2178" t="s">
        <v>5379</v>
      </c>
      <c r="AA2178" s="13">
        <v>-233.33</v>
      </c>
      <c r="AB2178" s="14">
        <v>42574</v>
      </c>
      <c r="AC2178" t="s">
        <v>36</v>
      </c>
    </row>
    <row r="2179" spans="1:29" x14ac:dyDescent="0.25">
      <c r="A2179" t="str">
        <f>CONCATENATE("Q",ROUNDUP(MONTH(Table1[[#This Row],[Month]])/3,0))</f>
        <v>Q3</v>
      </c>
      <c r="B2179" s="14">
        <f>EOMONTH(Table1[[#This Row],[Credit Date]],-1)+1</f>
        <v>42552</v>
      </c>
      <c r="C2179" t="str">
        <f>CONCATENATE(Table1[[#This Row],[Issuer Last Name]],", ",Table1[[#This Row],[Issuer First Name]])</f>
        <v>No. 091, Employee</v>
      </c>
      <c r="D2179" t="str">
        <f>CONCATENATE(Table1[[#This Row],[Approver Last Name]],", ",Table1[[#This Row],[Approver First Name]])</f>
        <v>No. 091, Employee</v>
      </c>
      <c r="E2179" t="str">
        <f>CONCATENATE(Table1[[#This Row],[Customer Last Name]],", ",Table1[[#This Row],[Customer First Name]])</f>
        <v>No. 13108, Client</v>
      </c>
      <c r="F21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79" t="str">
        <f>IF(Table1[[#This Row],[Transaction Type]]="Maintenance","Non-Sales","Sales")</f>
        <v>Non-Sales</v>
      </c>
      <c r="H2179" t="str">
        <f>IF(Table1[[#This Row],[Quarter]]="q2",1,"")</f>
        <v/>
      </c>
      <c r="I2179">
        <f>IF(Table1[[#This Row],[Quarter]]="q3",1,"")</f>
        <v>1</v>
      </c>
      <c r="J2179" t="str">
        <f>IF(Table1[[#This Row],[Quarter]]="Q2",Table1[[#This Row],[Credit Amount]],"")</f>
        <v/>
      </c>
      <c r="K2179">
        <f>IF(Table1[[#This Row],[Quarter]]="Q3",Table1[[#This Row],[Credit Amount]],"")</f>
        <v>-176.61</v>
      </c>
      <c r="L2179" t="str">
        <f>IF(Table1[[#This Row],[Transaction Type]]="Upgrade",Table1[[#This Row],[Credit Amount]],IF(Table1[[#This Row],[Transaction Type]]="Activation",Table1[[#This Row],[Credit Amount]],""))</f>
        <v/>
      </c>
      <c r="M2179">
        <f>IF(Table1[[#This Row],[Transaction Type]]="Maintenance",Table1[[#This Row],[Credit Amount]],"")</f>
        <v>-176.61</v>
      </c>
      <c r="N2179">
        <v>10091</v>
      </c>
      <c r="O2179" t="s">
        <v>2489</v>
      </c>
      <c r="P2179" t="s">
        <v>2580</v>
      </c>
      <c r="Q2179" t="s">
        <v>290</v>
      </c>
      <c r="R2179">
        <v>10091</v>
      </c>
      <c r="S2179" t="s">
        <v>2489</v>
      </c>
      <c r="T2179" t="s">
        <v>2580</v>
      </c>
      <c r="U2179" t="s">
        <v>290</v>
      </c>
      <c r="V2179" t="s">
        <v>132</v>
      </c>
      <c r="W2179">
        <v>100004107</v>
      </c>
      <c r="X2179">
        <v>8005553108</v>
      </c>
      <c r="Y2179" t="s">
        <v>2595</v>
      </c>
      <c r="Z2179" t="s">
        <v>5696</v>
      </c>
      <c r="AA2179" s="13">
        <v>-176.61</v>
      </c>
      <c r="AB2179" s="14">
        <v>42574</v>
      </c>
      <c r="AC2179" t="s">
        <v>36</v>
      </c>
    </row>
    <row r="2180" spans="1:29" x14ac:dyDescent="0.25">
      <c r="A2180" t="str">
        <f>CONCATENATE("Q",ROUNDUP(MONTH(Table1[[#This Row],[Month]])/3,0))</f>
        <v>Q3</v>
      </c>
      <c r="B2180" s="14">
        <f>EOMONTH(Table1[[#This Row],[Credit Date]],-1)+1</f>
        <v>42552</v>
      </c>
      <c r="C2180" t="str">
        <f>CONCATENATE(Table1[[#This Row],[Issuer Last Name]],", ",Table1[[#This Row],[Issuer First Name]])</f>
        <v>No. 091, Employee</v>
      </c>
      <c r="D2180" t="str">
        <f>CONCATENATE(Table1[[#This Row],[Approver Last Name]],", ",Table1[[#This Row],[Approver First Name]])</f>
        <v>No. 091, Employee</v>
      </c>
      <c r="E2180" t="str">
        <f>CONCATENATE(Table1[[#This Row],[Customer Last Name]],", ",Table1[[#This Row],[Customer First Name]])</f>
        <v>No. 11764, Client</v>
      </c>
      <c r="F21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0" t="str">
        <f>IF(Table1[[#This Row],[Transaction Type]]="Maintenance","Non-Sales","Sales")</f>
        <v>Sales</v>
      </c>
      <c r="H2180" t="str">
        <f>IF(Table1[[#This Row],[Quarter]]="q2",1,"")</f>
        <v/>
      </c>
      <c r="I2180">
        <f>IF(Table1[[#This Row],[Quarter]]="q3",1,"")</f>
        <v>1</v>
      </c>
      <c r="J2180" t="str">
        <f>IF(Table1[[#This Row],[Quarter]]="Q2",Table1[[#This Row],[Credit Amount]],"")</f>
        <v/>
      </c>
      <c r="K2180">
        <f>IF(Table1[[#This Row],[Quarter]]="Q3",Table1[[#This Row],[Credit Amount]],"")</f>
        <v>-377.3</v>
      </c>
      <c r="L2180">
        <f>IF(Table1[[#This Row],[Transaction Type]]="Upgrade",Table1[[#This Row],[Credit Amount]],IF(Table1[[#This Row],[Transaction Type]]="Activation",Table1[[#This Row],[Credit Amount]],""))</f>
        <v>-377.3</v>
      </c>
      <c r="M2180" t="str">
        <f>IF(Table1[[#This Row],[Transaction Type]]="Maintenance",Table1[[#This Row],[Credit Amount]],"")</f>
        <v/>
      </c>
      <c r="N2180">
        <v>10091</v>
      </c>
      <c r="O2180" t="s">
        <v>2489</v>
      </c>
      <c r="P2180" t="s">
        <v>2580</v>
      </c>
      <c r="Q2180" t="s">
        <v>290</v>
      </c>
      <c r="R2180">
        <v>10091</v>
      </c>
      <c r="S2180" t="s">
        <v>2489</v>
      </c>
      <c r="T2180" t="s">
        <v>2580</v>
      </c>
      <c r="U2180" t="s">
        <v>290</v>
      </c>
      <c r="V2180" t="s">
        <v>132</v>
      </c>
      <c r="W2180">
        <v>100002763</v>
      </c>
      <c r="X2180">
        <v>8005551764</v>
      </c>
      <c r="Y2180" t="s">
        <v>2595</v>
      </c>
      <c r="Z2180" t="s">
        <v>4359</v>
      </c>
      <c r="AA2180" s="13">
        <v>-377.3</v>
      </c>
      <c r="AB2180" s="14">
        <v>42578</v>
      </c>
      <c r="AC2180" t="s">
        <v>35</v>
      </c>
    </row>
    <row r="2181" spans="1:29" x14ac:dyDescent="0.25">
      <c r="A2181" t="str">
        <f>CONCATENATE("Q",ROUNDUP(MONTH(Table1[[#This Row],[Month]])/3,0))</f>
        <v>Q3</v>
      </c>
      <c r="B2181" s="14">
        <f>EOMONTH(Table1[[#This Row],[Credit Date]],-1)+1</f>
        <v>42583</v>
      </c>
      <c r="C2181" t="str">
        <f>CONCATENATE(Table1[[#This Row],[Issuer Last Name]],", ",Table1[[#This Row],[Issuer First Name]])</f>
        <v>No. 091, Employee</v>
      </c>
      <c r="D2181" t="str">
        <f>CONCATENATE(Table1[[#This Row],[Approver Last Name]],", ",Table1[[#This Row],[Approver First Name]])</f>
        <v>No. 091, Employee</v>
      </c>
      <c r="E2181" t="str">
        <f>CONCATENATE(Table1[[#This Row],[Customer Last Name]],", ",Table1[[#This Row],[Customer First Name]])</f>
        <v>No. 12471, Client</v>
      </c>
      <c r="F21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1" t="str">
        <f>IF(Table1[[#This Row],[Transaction Type]]="Maintenance","Non-Sales","Sales")</f>
        <v>Non-Sales</v>
      </c>
      <c r="H2181" t="str">
        <f>IF(Table1[[#This Row],[Quarter]]="q2",1,"")</f>
        <v/>
      </c>
      <c r="I2181">
        <f>IF(Table1[[#This Row],[Quarter]]="q3",1,"")</f>
        <v>1</v>
      </c>
      <c r="J2181" t="str">
        <f>IF(Table1[[#This Row],[Quarter]]="Q2",Table1[[#This Row],[Credit Amount]],"")</f>
        <v/>
      </c>
      <c r="K2181">
        <f>IF(Table1[[#This Row],[Quarter]]="Q3",Table1[[#This Row],[Credit Amount]],"")</f>
        <v>-362.98</v>
      </c>
      <c r="L2181" t="str">
        <f>IF(Table1[[#This Row],[Transaction Type]]="Upgrade",Table1[[#This Row],[Credit Amount]],IF(Table1[[#This Row],[Transaction Type]]="Activation",Table1[[#This Row],[Credit Amount]],""))</f>
        <v/>
      </c>
      <c r="M2181">
        <f>IF(Table1[[#This Row],[Transaction Type]]="Maintenance",Table1[[#This Row],[Credit Amount]],"")</f>
        <v>-362.98</v>
      </c>
      <c r="N2181">
        <v>10091</v>
      </c>
      <c r="O2181" t="s">
        <v>2489</v>
      </c>
      <c r="P2181" t="s">
        <v>2580</v>
      </c>
      <c r="Q2181" t="s">
        <v>290</v>
      </c>
      <c r="R2181">
        <v>10091</v>
      </c>
      <c r="S2181" t="s">
        <v>2489</v>
      </c>
      <c r="T2181" t="s">
        <v>2580</v>
      </c>
      <c r="U2181" t="s">
        <v>290</v>
      </c>
      <c r="V2181" t="s">
        <v>132</v>
      </c>
      <c r="W2181">
        <v>100003470</v>
      </c>
      <c r="X2181">
        <v>8005552471</v>
      </c>
      <c r="Y2181" t="s">
        <v>2595</v>
      </c>
      <c r="Z2181" t="s">
        <v>5066</v>
      </c>
      <c r="AA2181" s="13">
        <v>-362.98</v>
      </c>
      <c r="AB2181" s="14">
        <v>42583</v>
      </c>
      <c r="AC2181" t="s">
        <v>36</v>
      </c>
    </row>
    <row r="2182" spans="1:29" x14ac:dyDescent="0.25">
      <c r="A2182" t="str">
        <f>CONCATENATE("Q",ROUNDUP(MONTH(Table1[[#This Row],[Month]])/3,0))</f>
        <v>Q3</v>
      </c>
      <c r="B2182" s="14">
        <f>EOMONTH(Table1[[#This Row],[Credit Date]],-1)+1</f>
        <v>42583</v>
      </c>
      <c r="C2182" t="str">
        <f>CONCATENATE(Table1[[#This Row],[Issuer Last Name]],", ",Table1[[#This Row],[Issuer First Name]])</f>
        <v>No. 091, Employee</v>
      </c>
      <c r="D2182" t="str">
        <f>CONCATENATE(Table1[[#This Row],[Approver Last Name]],", ",Table1[[#This Row],[Approver First Name]])</f>
        <v>No. 091, Employee</v>
      </c>
      <c r="E2182" t="str">
        <f>CONCATENATE(Table1[[#This Row],[Customer Last Name]],", ",Table1[[#This Row],[Customer First Name]])</f>
        <v>No. 10564, Client</v>
      </c>
      <c r="F21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2" t="str">
        <f>IF(Table1[[#This Row],[Transaction Type]]="Maintenance","Non-Sales","Sales")</f>
        <v>Non-Sales</v>
      </c>
      <c r="H2182" t="str">
        <f>IF(Table1[[#This Row],[Quarter]]="q2",1,"")</f>
        <v/>
      </c>
      <c r="I2182">
        <f>IF(Table1[[#This Row],[Quarter]]="q3",1,"")</f>
        <v>1</v>
      </c>
      <c r="J2182" t="str">
        <f>IF(Table1[[#This Row],[Quarter]]="Q2",Table1[[#This Row],[Credit Amount]],"")</f>
        <v/>
      </c>
      <c r="K2182">
        <f>IF(Table1[[#This Row],[Quarter]]="Q3",Table1[[#This Row],[Credit Amount]],"")</f>
        <v>-458.27</v>
      </c>
      <c r="L2182" t="str">
        <f>IF(Table1[[#This Row],[Transaction Type]]="Upgrade",Table1[[#This Row],[Credit Amount]],IF(Table1[[#This Row],[Transaction Type]]="Activation",Table1[[#This Row],[Credit Amount]],""))</f>
        <v/>
      </c>
      <c r="M2182">
        <f>IF(Table1[[#This Row],[Transaction Type]]="Maintenance",Table1[[#This Row],[Credit Amount]],"")</f>
        <v>-458.27</v>
      </c>
      <c r="N2182">
        <v>10091</v>
      </c>
      <c r="O2182" t="s">
        <v>2489</v>
      </c>
      <c r="P2182" t="s">
        <v>2580</v>
      </c>
      <c r="Q2182" t="s">
        <v>290</v>
      </c>
      <c r="R2182">
        <v>10091</v>
      </c>
      <c r="S2182" t="s">
        <v>2489</v>
      </c>
      <c r="T2182" t="s">
        <v>2580</v>
      </c>
      <c r="U2182" t="s">
        <v>290</v>
      </c>
      <c r="V2182" t="s">
        <v>132</v>
      </c>
      <c r="W2182">
        <v>100001563</v>
      </c>
      <c r="X2182">
        <v>8005550564</v>
      </c>
      <c r="Y2182" t="s">
        <v>2595</v>
      </c>
      <c r="Z2182" t="s">
        <v>3159</v>
      </c>
      <c r="AA2182" s="13">
        <v>-458.27</v>
      </c>
      <c r="AB2182" s="14">
        <v>42584</v>
      </c>
      <c r="AC2182" t="s">
        <v>36</v>
      </c>
    </row>
    <row r="2183" spans="1:29" x14ac:dyDescent="0.25">
      <c r="A2183" t="str">
        <f>CONCATENATE("Q",ROUNDUP(MONTH(Table1[[#This Row],[Month]])/3,0))</f>
        <v>Q3</v>
      </c>
      <c r="B2183" s="14">
        <f>EOMONTH(Table1[[#This Row],[Credit Date]],-1)+1</f>
        <v>42583</v>
      </c>
      <c r="C2183" t="str">
        <f>CONCATENATE(Table1[[#This Row],[Issuer Last Name]],", ",Table1[[#This Row],[Issuer First Name]])</f>
        <v>No. 091, Employee</v>
      </c>
      <c r="D2183" t="str">
        <f>CONCATENATE(Table1[[#This Row],[Approver Last Name]],", ",Table1[[#This Row],[Approver First Name]])</f>
        <v>No. 091, Employee</v>
      </c>
      <c r="E2183" t="str">
        <f>CONCATENATE(Table1[[#This Row],[Customer Last Name]],", ",Table1[[#This Row],[Customer First Name]])</f>
        <v>No. 13096, Client</v>
      </c>
      <c r="F21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3" t="str">
        <f>IF(Table1[[#This Row],[Transaction Type]]="Maintenance","Non-Sales","Sales")</f>
        <v>Non-Sales</v>
      </c>
      <c r="H2183" t="str">
        <f>IF(Table1[[#This Row],[Quarter]]="q2",1,"")</f>
        <v/>
      </c>
      <c r="I2183">
        <f>IF(Table1[[#This Row],[Quarter]]="q3",1,"")</f>
        <v>1</v>
      </c>
      <c r="J2183" t="str">
        <f>IF(Table1[[#This Row],[Quarter]]="Q2",Table1[[#This Row],[Credit Amount]],"")</f>
        <v/>
      </c>
      <c r="K2183">
        <f>IF(Table1[[#This Row],[Quarter]]="Q3",Table1[[#This Row],[Credit Amount]],"")</f>
        <v>-220.07</v>
      </c>
      <c r="L2183" t="str">
        <f>IF(Table1[[#This Row],[Transaction Type]]="Upgrade",Table1[[#This Row],[Credit Amount]],IF(Table1[[#This Row],[Transaction Type]]="Activation",Table1[[#This Row],[Credit Amount]],""))</f>
        <v/>
      </c>
      <c r="M2183">
        <f>IF(Table1[[#This Row],[Transaction Type]]="Maintenance",Table1[[#This Row],[Credit Amount]],"")</f>
        <v>-220.07</v>
      </c>
      <c r="N2183">
        <v>10091</v>
      </c>
      <c r="O2183" t="s">
        <v>2489</v>
      </c>
      <c r="P2183" t="s">
        <v>2580</v>
      </c>
      <c r="Q2183" t="s">
        <v>290</v>
      </c>
      <c r="R2183">
        <v>10091</v>
      </c>
      <c r="S2183" t="s">
        <v>2489</v>
      </c>
      <c r="T2183" t="s">
        <v>2580</v>
      </c>
      <c r="U2183" t="s">
        <v>290</v>
      </c>
      <c r="V2183" t="s">
        <v>132</v>
      </c>
      <c r="W2183">
        <v>100004095</v>
      </c>
      <c r="X2183">
        <v>8005553096</v>
      </c>
      <c r="Y2183" t="s">
        <v>2595</v>
      </c>
      <c r="Z2183" t="s">
        <v>5684</v>
      </c>
      <c r="AA2183" s="13">
        <v>-220.07</v>
      </c>
      <c r="AB2183" s="14">
        <v>42586</v>
      </c>
      <c r="AC2183" t="s">
        <v>36</v>
      </c>
    </row>
    <row r="2184" spans="1:29" x14ac:dyDescent="0.25">
      <c r="A2184" t="str">
        <f>CONCATENATE("Q",ROUNDUP(MONTH(Table1[[#This Row],[Month]])/3,0))</f>
        <v>Q3</v>
      </c>
      <c r="B2184" s="14">
        <f>EOMONTH(Table1[[#This Row],[Credit Date]],-1)+1</f>
        <v>42583</v>
      </c>
      <c r="C2184" t="str">
        <f>CONCATENATE(Table1[[#This Row],[Issuer Last Name]],", ",Table1[[#This Row],[Issuer First Name]])</f>
        <v>No. 091, Employee</v>
      </c>
      <c r="D2184" t="str">
        <f>CONCATENATE(Table1[[#This Row],[Approver Last Name]],", ",Table1[[#This Row],[Approver First Name]])</f>
        <v>No. 091, Employee</v>
      </c>
      <c r="E2184" t="str">
        <f>CONCATENATE(Table1[[#This Row],[Customer Last Name]],", ",Table1[[#This Row],[Customer First Name]])</f>
        <v>No. 10029, Client</v>
      </c>
      <c r="F21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4" t="str">
        <f>IF(Table1[[#This Row],[Transaction Type]]="Maintenance","Non-Sales","Sales")</f>
        <v>Non-Sales</v>
      </c>
      <c r="H2184" t="str">
        <f>IF(Table1[[#This Row],[Quarter]]="q2",1,"")</f>
        <v/>
      </c>
      <c r="I2184">
        <f>IF(Table1[[#This Row],[Quarter]]="q3",1,"")</f>
        <v>1</v>
      </c>
      <c r="J2184" t="str">
        <f>IF(Table1[[#This Row],[Quarter]]="Q2",Table1[[#This Row],[Credit Amount]],"")</f>
        <v/>
      </c>
      <c r="K2184">
        <f>IF(Table1[[#This Row],[Quarter]]="Q3",Table1[[#This Row],[Credit Amount]],"")</f>
        <v>-164.92</v>
      </c>
      <c r="L2184" t="str">
        <f>IF(Table1[[#This Row],[Transaction Type]]="Upgrade",Table1[[#This Row],[Credit Amount]],IF(Table1[[#This Row],[Transaction Type]]="Activation",Table1[[#This Row],[Credit Amount]],""))</f>
        <v/>
      </c>
      <c r="M2184">
        <f>IF(Table1[[#This Row],[Transaction Type]]="Maintenance",Table1[[#This Row],[Credit Amount]],"")</f>
        <v>-164.92</v>
      </c>
      <c r="N2184">
        <v>10091</v>
      </c>
      <c r="O2184" t="s">
        <v>2489</v>
      </c>
      <c r="P2184" t="s">
        <v>2580</v>
      </c>
      <c r="Q2184" t="s">
        <v>290</v>
      </c>
      <c r="R2184">
        <v>10091</v>
      </c>
      <c r="S2184" t="s">
        <v>2489</v>
      </c>
      <c r="T2184" t="s">
        <v>2580</v>
      </c>
      <c r="U2184" t="s">
        <v>290</v>
      </c>
      <c r="V2184" t="s">
        <v>132</v>
      </c>
      <c r="W2184">
        <v>100001028</v>
      </c>
      <c r="X2184">
        <v>8005550029</v>
      </c>
      <c r="Y2184" t="s">
        <v>2595</v>
      </c>
      <c r="Z2184" t="s">
        <v>2624</v>
      </c>
      <c r="AA2184" s="13">
        <v>-164.92</v>
      </c>
      <c r="AB2184" s="14">
        <v>42588</v>
      </c>
      <c r="AC2184" t="s">
        <v>36</v>
      </c>
    </row>
    <row r="2185" spans="1:29" x14ac:dyDescent="0.25">
      <c r="A2185" t="str">
        <f>CONCATENATE("Q",ROUNDUP(MONTH(Table1[[#This Row],[Month]])/3,0))</f>
        <v>Q3</v>
      </c>
      <c r="B2185" s="14">
        <f>EOMONTH(Table1[[#This Row],[Credit Date]],-1)+1</f>
        <v>42583</v>
      </c>
      <c r="C2185" t="str">
        <f>CONCATENATE(Table1[[#This Row],[Issuer Last Name]],", ",Table1[[#This Row],[Issuer First Name]])</f>
        <v>No. 091, Employee</v>
      </c>
      <c r="D2185" t="str">
        <f>CONCATENATE(Table1[[#This Row],[Approver Last Name]],", ",Table1[[#This Row],[Approver First Name]])</f>
        <v>No. 091, Employee</v>
      </c>
      <c r="E2185" t="str">
        <f>CONCATENATE(Table1[[#This Row],[Customer Last Name]],", ",Table1[[#This Row],[Customer First Name]])</f>
        <v>No. 10784, Client</v>
      </c>
      <c r="F21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5" t="str">
        <f>IF(Table1[[#This Row],[Transaction Type]]="Maintenance","Non-Sales","Sales")</f>
        <v>Non-Sales</v>
      </c>
      <c r="H2185" t="str">
        <f>IF(Table1[[#This Row],[Quarter]]="q2",1,"")</f>
        <v/>
      </c>
      <c r="I2185">
        <f>IF(Table1[[#This Row],[Quarter]]="q3",1,"")</f>
        <v>1</v>
      </c>
      <c r="J2185" t="str">
        <f>IF(Table1[[#This Row],[Quarter]]="Q2",Table1[[#This Row],[Credit Amount]],"")</f>
        <v/>
      </c>
      <c r="K2185">
        <f>IF(Table1[[#This Row],[Quarter]]="Q3",Table1[[#This Row],[Credit Amount]],"")</f>
        <v>-201.69</v>
      </c>
      <c r="L2185" t="str">
        <f>IF(Table1[[#This Row],[Transaction Type]]="Upgrade",Table1[[#This Row],[Credit Amount]],IF(Table1[[#This Row],[Transaction Type]]="Activation",Table1[[#This Row],[Credit Amount]],""))</f>
        <v/>
      </c>
      <c r="M2185">
        <f>IF(Table1[[#This Row],[Transaction Type]]="Maintenance",Table1[[#This Row],[Credit Amount]],"")</f>
        <v>-201.69</v>
      </c>
      <c r="N2185">
        <v>10091</v>
      </c>
      <c r="O2185" t="s">
        <v>2489</v>
      </c>
      <c r="P2185" t="s">
        <v>2580</v>
      </c>
      <c r="Q2185" t="s">
        <v>290</v>
      </c>
      <c r="R2185">
        <v>10091</v>
      </c>
      <c r="S2185" t="s">
        <v>2489</v>
      </c>
      <c r="T2185" t="s">
        <v>2580</v>
      </c>
      <c r="U2185" t="s">
        <v>290</v>
      </c>
      <c r="V2185" t="s">
        <v>132</v>
      </c>
      <c r="W2185">
        <v>100001783</v>
      </c>
      <c r="X2185">
        <v>8005550784</v>
      </c>
      <c r="Y2185" t="s">
        <v>2595</v>
      </c>
      <c r="Z2185" t="s">
        <v>3379</v>
      </c>
      <c r="AA2185" s="13">
        <v>-201.69</v>
      </c>
      <c r="AB2185" s="14">
        <v>42590</v>
      </c>
      <c r="AC2185" t="s">
        <v>36</v>
      </c>
    </row>
    <row r="2186" spans="1:29" x14ac:dyDescent="0.25">
      <c r="A2186" t="str">
        <f>CONCATENATE("Q",ROUNDUP(MONTH(Table1[[#This Row],[Month]])/3,0))</f>
        <v>Q3</v>
      </c>
      <c r="B2186" s="14">
        <f>EOMONTH(Table1[[#This Row],[Credit Date]],-1)+1</f>
        <v>42583</v>
      </c>
      <c r="C2186" t="str">
        <f>CONCATENATE(Table1[[#This Row],[Issuer Last Name]],", ",Table1[[#This Row],[Issuer First Name]])</f>
        <v>No. 091, Employee</v>
      </c>
      <c r="D2186" t="str">
        <f>CONCATENATE(Table1[[#This Row],[Approver Last Name]],", ",Table1[[#This Row],[Approver First Name]])</f>
        <v>No. 091, Employee</v>
      </c>
      <c r="E2186" t="str">
        <f>CONCATENATE(Table1[[#This Row],[Customer Last Name]],", ",Table1[[#This Row],[Customer First Name]])</f>
        <v>No. 10779, Client</v>
      </c>
      <c r="F21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6" t="str">
        <f>IF(Table1[[#This Row],[Transaction Type]]="Maintenance","Non-Sales","Sales")</f>
        <v>Sales</v>
      </c>
      <c r="H2186" t="str">
        <f>IF(Table1[[#This Row],[Quarter]]="q2",1,"")</f>
        <v/>
      </c>
      <c r="I2186">
        <f>IF(Table1[[#This Row],[Quarter]]="q3",1,"")</f>
        <v>1</v>
      </c>
      <c r="J2186" t="str">
        <f>IF(Table1[[#This Row],[Quarter]]="Q2",Table1[[#This Row],[Credit Amount]],"")</f>
        <v/>
      </c>
      <c r="K2186">
        <f>IF(Table1[[#This Row],[Quarter]]="Q3",Table1[[#This Row],[Credit Amount]],"")</f>
        <v>-155.93</v>
      </c>
      <c r="L2186">
        <f>IF(Table1[[#This Row],[Transaction Type]]="Upgrade",Table1[[#This Row],[Credit Amount]],IF(Table1[[#This Row],[Transaction Type]]="Activation",Table1[[#This Row],[Credit Amount]],""))</f>
        <v>-155.93</v>
      </c>
      <c r="M2186" t="str">
        <f>IF(Table1[[#This Row],[Transaction Type]]="Maintenance",Table1[[#This Row],[Credit Amount]],"")</f>
        <v/>
      </c>
      <c r="N2186">
        <v>10091</v>
      </c>
      <c r="O2186" t="s">
        <v>2489</v>
      </c>
      <c r="P2186" t="s">
        <v>2580</v>
      </c>
      <c r="Q2186" t="s">
        <v>290</v>
      </c>
      <c r="R2186">
        <v>10091</v>
      </c>
      <c r="S2186" t="s">
        <v>2489</v>
      </c>
      <c r="T2186" t="s">
        <v>2580</v>
      </c>
      <c r="U2186" t="s">
        <v>290</v>
      </c>
      <c r="V2186" t="s">
        <v>132</v>
      </c>
      <c r="W2186">
        <v>100001778</v>
      </c>
      <c r="X2186">
        <v>8005550779</v>
      </c>
      <c r="Y2186" t="s">
        <v>2595</v>
      </c>
      <c r="Z2186" t="s">
        <v>3374</v>
      </c>
      <c r="AA2186" s="13">
        <v>-155.93</v>
      </c>
      <c r="AB2186" s="14">
        <v>42593</v>
      </c>
      <c r="AC2186" t="s">
        <v>37</v>
      </c>
    </row>
    <row r="2187" spans="1:29" x14ac:dyDescent="0.25">
      <c r="A2187" t="str">
        <f>CONCATENATE("Q",ROUNDUP(MONTH(Table1[[#This Row],[Month]])/3,0))</f>
        <v>Q3</v>
      </c>
      <c r="B2187" s="14">
        <f>EOMONTH(Table1[[#This Row],[Credit Date]],-1)+1</f>
        <v>42583</v>
      </c>
      <c r="C2187" t="str">
        <f>CONCATENATE(Table1[[#This Row],[Issuer Last Name]],", ",Table1[[#This Row],[Issuer First Name]])</f>
        <v>No. 091, Employee</v>
      </c>
      <c r="D2187" t="str">
        <f>CONCATENATE(Table1[[#This Row],[Approver Last Name]],", ",Table1[[#This Row],[Approver First Name]])</f>
        <v>No. 091, Employee</v>
      </c>
      <c r="E2187" t="str">
        <f>CONCATENATE(Table1[[#This Row],[Customer Last Name]],", ",Table1[[#This Row],[Customer First Name]])</f>
        <v>No. 10827, Client</v>
      </c>
      <c r="F21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7" t="str">
        <f>IF(Table1[[#This Row],[Transaction Type]]="Maintenance","Non-Sales","Sales")</f>
        <v>Non-Sales</v>
      </c>
      <c r="H2187" t="str">
        <f>IF(Table1[[#This Row],[Quarter]]="q2",1,"")</f>
        <v/>
      </c>
      <c r="I2187">
        <f>IF(Table1[[#This Row],[Quarter]]="q3",1,"")</f>
        <v>1</v>
      </c>
      <c r="J2187" t="str">
        <f>IF(Table1[[#This Row],[Quarter]]="Q2",Table1[[#This Row],[Credit Amount]],"")</f>
        <v/>
      </c>
      <c r="K2187">
        <f>IF(Table1[[#This Row],[Quarter]]="Q3",Table1[[#This Row],[Credit Amount]],"")</f>
        <v>-195.68</v>
      </c>
      <c r="L2187" t="str">
        <f>IF(Table1[[#This Row],[Transaction Type]]="Upgrade",Table1[[#This Row],[Credit Amount]],IF(Table1[[#This Row],[Transaction Type]]="Activation",Table1[[#This Row],[Credit Amount]],""))</f>
        <v/>
      </c>
      <c r="M2187">
        <f>IF(Table1[[#This Row],[Transaction Type]]="Maintenance",Table1[[#This Row],[Credit Amount]],"")</f>
        <v>-195.68</v>
      </c>
      <c r="N2187">
        <v>10091</v>
      </c>
      <c r="O2187" t="s">
        <v>2489</v>
      </c>
      <c r="P2187" t="s">
        <v>2580</v>
      </c>
      <c r="Q2187" t="s">
        <v>290</v>
      </c>
      <c r="R2187">
        <v>10091</v>
      </c>
      <c r="S2187" t="s">
        <v>2489</v>
      </c>
      <c r="T2187" t="s">
        <v>2580</v>
      </c>
      <c r="U2187" t="s">
        <v>290</v>
      </c>
      <c r="V2187" t="s">
        <v>132</v>
      </c>
      <c r="W2187">
        <v>100001826</v>
      </c>
      <c r="X2187">
        <v>8005550827</v>
      </c>
      <c r="Y2187" t="s">
        <v>2595</v>
      </c>
      <c r="Z2187" t="s">
        <v>3422</v>
      </c>
      <c r="AA2187" s="13">
        <v>-195.68</v>
      </c>
      <c r="AB2187" s="14">
        <v>42600</v>
      </c>
      <c r="AC2187" t="s">
        <v>36</v>
      </c>
    </row>
    <row r="2188" spans="1:29" x14ac:dyDescent="0.25">
      <c r="A2188" t="str">
        <f>CONCATENATE("Q",ROUNDUP(MONTH(Table1[[#This Row],[Month]])/3,0))</f>
        <v>Q3</v>
      </c>
      <c r="B2188" s="14">
        <f>EOMONTH(Table1[[#This Row],[Credit Date]],-1)+1</f>
        <v>42583</v>
      </c>
      <c r="C2188" t="str">
        <f>CONCATENATE(Table1[[#This Row],[Issuer Last Name]],", ",Table1[[#This Row],[Issuer First Name]])</f>
        <v>No. 091, Employee</v>
      </c>
      <c r="D2188" t="str">
        <f>CONCATENATE(Table1[[#This Row],[Approver Last Name]],", ",Table1[[#This Row],[Approver First Name]])</f>
        <v>No. 091, Employee</v>
      </c>
      <c r="E2188" t="str">
        <f>CONCATENATE(Table1[[#This Row],[Customer Last Name]],", ",Table1[[#This Row],[Customer First Name]])</f>
        <v>No. 11084, Client</v>
      </c>
      <c r="F21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8" t="str">
        <f>IF(Table1[[#This Row],[Transaction Type]]="Maintenance","Non-Sales","Sales")</f>
        <v>Non-Sales</v>
      </c>
      <c r="H2188" t="str">
        <f>IF(Table1[[#This Row],[Quarter]]="q2",1,"")</f>
        <v/>
      </c>
      <c r="I2188">
        <f>IF(Table1[[#This Row],[Quarter]]="q3",1,"")</f>
        <v>1</v>
      </c>
      <c r="J2188" t="str">
        <f>IF(Table1[[#This Row],[Quarter]]="Q2",Table1[[#This Row],[Credit Amount]],"")</f>
        <v/>
      </c>
      <c r="K2188">
        <f>IF(Table1[[#This Row],[Quarter]]="Q3",Table1[[#This Row],[Credit Amount]],"")</f>
        <v>-193.83</v>
      </c>
      <c r="L2188" t="str">
        <f>IF(Table1[[#This Row],[Transaction Type]]="Upgrade",Table1[[#This Row],[Credit Amount]],IF(Table1[[#This Row],[Transaction Type]]="Activation",Table1[[#This Row],[Credit Amount]],""))</f>
        <v/>
      </c>
      <c r="M2188">
        <f>IF(Table1[[#This Row],[Transaction Type]]="Maintenance",Table1[[#This Row],[Credit Amount]],"")</f>
        <v>-193.83</v>
      </c>
      <c r="N2188">
        <v>10091</v>
      </c>
      <c r="O2188" t="s">
        <v>2489</v>
      </c>
      <c r="P2188" t="s">
        <v>2580</v>
      </c>
      <c r="Q2188" t="s">
        <v>290</v>
      </c>
      <c r="R2188">
        <v>10091</v>
      </c>
      <c r="S2188" t="s">
        <v>2489</v>
      </c>
      <c r="T2188" t="s">
        <v>2580</v>
      </c>
      <c r="U2188" t="s">
        <v>290</v>
      </c>
      <c r="V2188" t="s">
        <v>132</v>
      </c>
      <c r="W2188">
        <v>100002083</v>
      </c>
      <c r="X2188">
        <v>8005551084</v>
      </c>
      <c r="Y2188" t="s">
        <v>2595</v>
      </c>
      <c r="Z2188" t="s">
        <v>3679</v>
      </c>
      <c r="AA2188" s="13">
        <v>-193.83</v>
      </c>
      <c r="AB2188" s="14">
        <v>42600</v>
      </c>
      <c r="AC2188" t="s">
        <v>36</v>
      </c>
    </row>
    <row r="2189" spans="1:29" x14ac:dyDescent="0.25">
      <c r="A2189" t="str">
        <f>CONCATENATE("Q",ROUNDUP(MONTH(Table1[[#This Row],[Month]])/3,0))</f>
        <v>Q3</v>
      </c>
      <c r="B2189" s="14">
        <f>EOMONTH(Table1[[#This Row],[Credit Date]],-1)+1</f>
        <v>42583</v>
      </c>
      <c r="C2189" t="str">
        <f>CONCATENATE(Table1[[#This Row],[Issuer Last Name]],", ",Table1[[#This Row],[Issuer First Name]])</f>
        <v>No. 091, Employee</v>
      </c>
      <c r="D2189" t="str">
        <f>CONCATENATE(Table1[[#This Row],[Approver Last Name]],", ",Table1[[#This Row],[Approver First Name]])</f>
        <v>No. 091, Employee</v>
      </c>
      <c r="E2189" t="str">
        <f>CONCATENATE(Table1[[#This Row],[Customer Last Name]],", ",Table1[[#This Row],[Customer First Name]])</f>
        <v>No. 10865, Client</v>
      </c>
      <c r="F21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89" t="str">
        <f>IF(Table1[[#This Row],[Transaction Type]]="Maintenance","Non-Sales","Sales")</f>
        <v>Sales</v>
      </c>
      <c r="H2189" t="str">
        <f>IF(Table1[[#This Row],[Quarter]]="q2",1,"")</f>
        <v/>
      </c>
      <c r="I2189">
        <f>IF(Table1[[#This Row],[Quarter]]="q3",1,"")</f>
        <v>1</v>
      </c>
      <c r="J2189" t="str">
        <f>IF(Table1[[#This Row],[Quarter]]="Q2",Table1[[#This Row],[Credit Amount]],"")</f>
        <v/>
      </c>
      <c r="K2189">
        <f>IF(Table1[[#This Row],[Quarter]]="Q3",Table1[[#This Row],[Credit Amount]],"")</f>
        <v>-198.55</v>
      </c>
      <c r="L2189">
        <f>IF(Table1[[#This Row],[Transaction Type]]="Upgrade",Table1[[#This Row],[Credit Amount]],IF(Table1[[#This Row],[Transaction Type]]="Activation",Table1[[#This Row],[Credit Amount]],""))</f>
        <v>-198.55</v>
      </c>
      <c r="M2189" t="str">
        <f>IF(Table1[[#This Row],[Transaction Type]]="Maintenance",Table1[[#This Row],[Credit Amount]],"")</f>
        <v/>
      </c>
      <c r="N2189">
        <v>10091</v>
      </c>
      <c r="O2189" t="s">
        <v>2489</v>
      </c>
      <c r="P2189" t="s">
        <v>2580</v>
      </c>
      <c r="Q2189" t="s">
        <v>290</v>
      </c>
      <c r="R2189">
        <v>10091</v>
      </c>
      <c r="S2189" t="s">
        <v>2489</v>
      </c>
      <c r="T2189" t="s">
        <v>2580</v>
      </c>
      <c r="U2189" t="s">
        <v>290</v>
      </c>
      <c r="V2189" t="s">
        <v>132</v>
      </c>
      <c r="W2189">
        <v>100001864</v>
      </c>
      <c r="X2189">
        <v>8005550865</v>
      </c>
      <c r="Y2189" t="s">
        <v>2595</v>
      </c>
      <c r="Z2189" t="s">
        <v>3460</v>
      </c>
      <c r="AA2189" s="13">
        <v>-198.55</v>
      </c>
      <c r="AB2189" s="14">
        <v>42603</v>
      </c>
      <c r="AC2189" t="s">
        <v>37</v>
      </c>
    </row>
    <row r="2190" spans="1:29" x14ac:dyDescent="0.25">
      <c r="A2190" t="str">
        <f>CONCATENATE("Q",ROUNDUP(MONTH(Table1[[#This Row],[Month]])/3,0))</f>
        <v>Q3</v>
      </c>
      <c r="B2190" s="14">
        <f>EOMONTH(Table1[[#This Row],[Credit Date]],-1)+1</f>
        <v>42583</v>
      </c>
      <c r="C2190" t="str">
        <f>CONCATENATE(Table1[[#This Row],[Issuer Last Name]],", ",Table1[[#This Row],[Issuer First Name]])</f>
        <v>No. 091, Employee</v>
      </c>
      <c r="D2190" t="str">
        <f>CONCATENATE(Table1[[#This Row],[Approver Last Name]],", ",Table1[[#This Row],[Approver First Name]])</f>
        <v>No. 091, Employee</v>
      </c>
      <c r="E2190" t="str">
        <f>CONCATENATE(Table1[[#This Row],[Customer Last Name]],", ",Table1[[#This Row],[Customer First Name]])</f>
        <v>No. 12281, Client</v>
      </c>
      <c r="F21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0" t="str">
        <f>IF(Table1[[#This Row],[Transaction Type]]="Maintenance","Non-Sales","Sales")</f>
        <v>Sales</v>
      </c>
      <c r="H2190" t="str">
        <f>IF(Table1[[#This Row],[Quarter]]="q2",1,"")</f>
        <v/>
      </c>
      <c r="I2190">
        <f>IF(Table1[[#This Row],[Quarter]]="q3",1,"")</f>
        <v>1</v>
      </c>
      <c r="J2190" t="str">
        <f>IF(Table1[[#This Row],[Quarter]]="Q2",Table1[[#This Row],[Credit Amount]],"")</f>
        <v/>
      </c>
      <c r="K2190">
        <f>IF(Table1[[#This Row],[Quarter]]="Q3",Table1[[#This Row],[Credit Amount]],"")</f>
        <v>-290.37</v>
      </c>
      <c r="L2190">
        <f>IF(Table1[[#This Row],[Transaction Type]]="Upgrade",Table1[[#This Row],[Credit Amount]],IF(Table1[[#This Row],[Transaction Type]]="Activation",Table1[[#This Row],[Credit Amount]],""))</f>
        <v>-290.37</v>
      </c>
      <c r="M2190" t="str">
        <f>IF(Table1[[#This Row],[Transaction Type]]="Maintenance",Table1[[#This Row],[Credit Amount]],"")</f>
        <v/>
      </c>
      <c r="N2190">
        <v>10091</v>
      </c>
      <c r="O2190" t="s">
        <v>2489</v>
      </c>
      <c r="P2190" t="s">
        <v>2580</v>
      </c>
      <c r="Q2190" t="s">
        <v>290</v>
      </c>
      <c r="R2190">
        <v>10091</v>
      </c>
      <c r="S2190" t="s">
        <v>2489</v>
      </c>
      <c r="T2190" t="s">
        <v>2580</v>
      </c>
      <c r="U2190" t="s">
        <v>290</v>
      </c>
      <c r="V2190" t="s">
        <v>132</v>
      </c>
      <c r="W2190">
        <v>100003280</v>
      </c>
      <c r="X2190">
        <v>8005552281</v>
      </c>
      <c r="Y2190" t="s">
        <v>2595</v>
      </c>
      <c r="Z2190" t="s">
        <v>4876</v>
      </c>
      <c r="AA2190" s="13">
        <v>-290.37</v>
      </c>
      <c r="AB2190" s="14">
        <v>42603</v>
      </c>
      <c r="AC2190" t="s">
        <v>37</v>
      </c>
    </row>
    <row r="2191" spans="1:29" x14ac:dyDescent="0.25">
      <c r="A2191" t="str">
        <f>CONCATENATE("Q",ROUNDUP(MONTH(Table1[[#This Row],[Month]])/3,0))</f>
        <v>Q3</v>
      </c>
      <c r="B2191" s="14">
        <f>EOMONTH(Table1[[#This Row],[Credit Date]],-1)+1</f>
        <v>42583</v>
      </c>
      <c r="C2191" t="str">
        <f>CONCATENATE(Table1[[#This Row],[Issuer Last Name]],", ",Table1[[#This Row],[Issuer First Name]])</f>
        <v>No. 091, Employee</v>
      </c>
      <c r="D2191" t="str">
        <f>CONCATENATE(Table1[[#This Row],[Approver Last Name]],", ",Table1[[#This Row],[Approver First Name]])</f>
        <v>No. 091, Employee</v>
      </c>
      <c r="E2191" t="str">
        <f>CONCATENATE(Table1[[#This Row],[Customer Last Name]],", ",Table1[[#This Row],[Customer First Name]])</f>
        <v>No. 13322, Client</v>
      </c>
      <c r="F21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1" t="str">
        <f>IF(Table1[[#This Row],[Transaction Type]]="Maintenance","Non-Sales","Sales")</f>
        <v>Sales</v>
      </c>
      <c r="H2191" t="str">
        <f>IF(Table1[[#This Row],[Quarter]]="q2",1,"")</f>
        <v/>
      </c>
      <c r="I2191">
        <f>IF(Table1[[#This Row],[Quarter]]="q3",1,"")</f>
        <v>1</v>
      </c>
      <c r="J2191" t="str">
        <f>IF(Table1[[#This Row],[Quarter]]="Q2",Table1[[#This Row],[Credit Amount]],"")</f>
        <v/>
      </c>
      <c r="K2191">
        <f>IF(Table1[[#This Row],[Quarter]]="Q3",Table1[[#This Row],[Credit Amount]],"")</f>
        <v>-353.23</v>
      </c>
      <c r="L2191">
        <f>IF(Table1[[#This Row],[Transaction Type]]="Upgrade",Table1[[#This Row],[Credit Amount]],IF(Table1[[#This Row],[Transaction Type]]="Activation",Table1[[#This Row],[Credit Amount]],""))</f>
        <v>-353.23</v>
      </c>
      <c r="M2191" t="str">
        <f>IF(Table1[[#This Row],[Transaction Type]]="Maintenance",Table1[[#This Row],[Credit Amount]],"")</f>
        <v/>
      </c>
      <c r="N2191">
        <v>10091</v>
      </c>
      <c r="O2191" t="s">
        <v>2489</v>
      </c>
      <c r="P2191" t="s">
        <v>2580</v>
      </c>
      <c r="Q2191" t="s">
        <v>290</v>
      </c>
      <c r="R2191">
        <v>10091</v>
      </c>
      <c r="S2191" t="s">
        <v>2489</v>
      </c>
      <c r="T2191" t="s">
        <v>2580</v>
      </c>
      <c r="U2191" t="s">
        <v>290</v>
      </c>
      <c r="V2191" t="s">
        <v>132</v>
      </c>
      <c r="W2191">
        <v>100004321</v>
      </c>
      <c r="X2191">
        <v>8005553322</v>
      </c>
      <c r="Y2191" t="s">
        <v>2595</v>
      </c>
      <c r="Z2191" t="s">
        <v>5910</v>
      </c>
      <c r="AA2191" s="13">
        <v>-353.23</v>
      </c>
      <c r="AB2191" s="14">
        <v>42605</v>
      </c>
      <c r="AC2191" t="s">
        <v>37</v>
      </c>
    </row>
    <row r="2192" spans="1:29" x14ac:dyDescent="0.25">
      <c r="A2192" t="str">
        <f>CONCATENATE("Q",ROUNDUP(MONTH(Table1[[#This Row],[Month]])/3,0))</f>
        <v>Q3</v>
      </c>
      <c r="B2192" s="14">
        <f>EOMONTH(Table1[[#This Row],[Credit Date]],-1)+1</f>
        <v>42614</v>
      </c>
      <c r="C2192" t="str">
        <f>CONCATENATE(Table1[[#This Row],[Issuer Last Name]],", ",Table1[[#This Row],[Issuer First Name]])</f>
        <v>No. 091, Employee</v>
      </c>
      <c r="D2192" t="str">
        <f>CONCATENATE(Table1[[#This Row],[Approver Last Name]],", ",Table1[[#This Row],[Approver First Name]])</f>
        <v>No. 091, Employee</v>
      </c>
      <c r="E2192" t="str">
        <f>CONCATENATE(Table1[[#This Row],[Customer Last Name]],", ",Table1[[#This Row],[Customer First Name]])</f>
        <v>No. 12519, Client</v>
      </c>
      <c r="F21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2" t="str">
        <f>IF(Table1[[#This Row],[Transaction Type]]="Maintenance","Non-Sales","Sales")</f>
        <v>Sales</v>
      </c>
      <c r="H2192" t="str">
        <f>IF(Table1[[#This Row],[Quarter]]="q2",1,"")</f>
        <v/>
      </c>
      <c r="I2192">
        <f>IF(Table1[[#This Row],[Quarter]]="q3",1,"")</f>
        <v>1</v>
      </c>
      <c r="J2192" t="str">
        <f>IF(Table1[[#This Row],[Quarter]]="Q2",Table1[[#This Row],[Credit Amount]],"")</f>
        <v/>
      </c>
      <c r="K2192">
        <f>IF(Table1[[#This Row],[Quarter]]="Q3",Table1[[#This Row],[Credit Amount]],"")</f>
        <v>-458.61</v>
      </c>
      <c r="L2192">
        <f>IF(Table1[[#This Row],[Transaction Type]]="Upgrade",Table1[[#This Row],[Credit Amount]],IF(Table1[[#This Row],[Transaction Type]]="Activation",Table1[[#This Row],[Credit Amount]],""))</f>
        <v>-458.61</v>
      </c>
      <c r="M2192" t="str">
        <f>IF(Table1[[#This Row],[Transaction Type]]="Maintenance",Table1[[#This Row],[Credit Amount]],"")</f>
        <v/>
      </c>
      <c r="N2192">
        <v>10091</v>
      </c>
      <c r="O2192" t="s">
        <v>2489</v>
      </c>
      <c r="P2192" t="s">
        <v>2580</v>
      </c>
      <c r="Q2192" t="s">
        <v>290</v>
      </c>
      <c r="R2192">
        <v>10091</v>
      </c>
      <c r="S2192" t="s">
        <v>2489</v>
      </c>
      <c r="T2192" t="s">
        <v>2580</v>
      </c>
      <c r="U2192" t="s">
        <v>290</v>
      </c>
      <c r="V2192" t="s">
        <v>132</v>
      </c>
      <c r="W2192">
        <v>100003518</v>
      </c>
      <c r="X2192">
        <v>8005552519</v>
      </c>
      <c r="Y2192" t="s">
        <v>2595</v>
      </c>
      <c r="Z2192" t="s">
        <v>5114</v>
      </c>
      <c r="AA2192" s="13">
        <v>-458.61</v>
      </c>
      <c r="AB2192" s="14">
        <v>42616</v>
      </c>
      <c r="AC2192" t="s">
        <v>35</v>
      </c>
    </row>
    <row r="2193" spans="1:29" x14ac:dyDescent="0.25">
      <c r="A2193" t="str">
        <f>CONCATENATE("Q",ROUNDUP(MONTH(Table1[[#This Row],[Month]])/3,0))</f>
        <v>Q3</v>
      </c>
      <c r="B2193" s="14">
        <f>EOMONTH(Table1[[#This Row],[Credit Date]],-1)+1</f>
        <v>42614</v>
      </c>
      <c r="C2193" t="str">
        <f>CONCATENATE(Table1[[#This Row],[Issuer Last Name]],", ",Table1[[#This Row],[Issuer First Name]])</f>
        <v>No. 091, Employee</v>
      </c>
      <c r="D2193" t="str">
        <f>CONCATENATE(Table1[[#This Row],[Approver Last Name]],", ",Table1[[#This Row],[Approver First Name]])</f>
        <v>No. 091, Employee</v>
      </c>
      <c r="E2193" t="str">
        <f>CONCATENATE(Table1[[#This Row],[Customer Last Name]],", ",Table1[[#This Row],[Customer First Name]])</f>
        <v>No. 12756, Client</v>
      </c>
      <c r="F21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3" t="str">
        <f>IF(Table1[[#This Row],[Transaction Type]]="Maintenance","Non-Sales","Sales")</f>
        <v>Sales</v>
      </c>
      <c r="H2193" t="str">
        <f>IF(Table1[[#This Row],[Quarter]]="q2",1,"")</f>
        <v/>
      </c>
      <c r="I2193">
        <f>IF(Table1[[#This Row],[Quarter]]="q3",1,"")</f>
        <v>1</v>
      </c>
      <c r="J2193" t="str">
        <f>IF(Table1[[#This Row],[Quarter]]="Q2",Table1[[#This Row],[Credit Amount]],"")</f>
        <v/>
      </c>
      <c r="K2193">
        <f>IF(Table1[[#This Row],[Quarter]]="Q3",Table1[[#This Row],[Credit Amount]],"")</f>
        <v>-367.11</v>
      </c>
      <c r="L2193">
        <f>IF(Table1[[#This Row],[Transaction Type]]="Upgrade",Table1[[#This Row],[Credit Amount]],IF(Table1[[#This Row],[Transaction Type]]="Activation",Table1[[#This Row],[Credit Amount]],""))</f>
        <v>-367.11</v>
      </c>
      <c r="M2193" t="str">
        <f>IF(Table1[[#This Row],[Transaction Type]]="Maintenance",Table1[[#This Row],[Credit Amount]],"")</f>
        <v/>
      </c>
      <c r="N2193">
        <v>10091</v>
      </c>
      <c r="O2193" t="s">
        <v>2489</v>
      </c>
      <c r="P2193" t="s">
        <v>2580</v>
      </c>
      <c r="Q2193" t="s">
        <v>290</v>
      </c>
      <c r="R2193">
        <v>10091</v>
      </c>
      <c r="S2193" t="s">
        <v>2489</v>
      </c>
      <c r="T2193" t="s">
        <v>2580</v>
      </c>
      <c r="U2193" t="s">
        <v>290</v>
      </c>
      <c r="V2193" t="s">
        <v>132</v>
      </c>
      <c r="W2193">
        <v>100003755</v>
      </c>
      <c r="X2193">
        <v>8005552756</v>
      </c>
      <c r="Y2193" t="s">
        <v>2595</v>
      </c>
      <c r="Z2193" t="s">
        <v>5348</v>
      </c>
      <c r="AA2193" s="13">
        <v>-367.11</v>
      </c>
      <c r="AB2193" s="14">
        <v>42617</v>
      </c>
      <c r="AC2193" t="s">
        <v>37</v>
      </c>
    </row>
    <row r="2194" spans="1:29" x14ac:dyDescent="0.25">
      <c r="A2194" t="str">
        <f>CONCATENATE("Q",ROUNDUP(MONTH(Table1[[#This Row],[Month]])/3,0))</f>
        <v>Q3</v>
      </c>
      <c r="B2194" s="14">
        <f>EOMONTH(Table1[[#This Row],[Credit Date]],-1)+1</f>
        <v>42614</v>
      </c>
      <c r="C2194" t="str">
        <f>CONCATENATE(Table1[[#This Row],[Issuer Last Name]],", ",Table1[[#This Row],[Issuer First Name]])</f>
        <v>No. 091, Employee</v>
      </c>
      <c r="D2194" t="str">
        <f>CONCATENATE(Table1[[#This Row],[Approver Last Name]],", ",Table1[[#This Row],[Approver First Name]])</f>
        <v>No. 091, Employee</v>
      </c>
      <c r="E2194" t="str">
        <f>CONCATENATE(Table1[[#This Row],[Customer Last Name]],", ",Table1[[#This Row],[Customer First Name]])</f>
        <v>No. 11353, Client</v>
      </c>
      <c r="F21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4" t="str">
        <f>IF(Table1[[#This Row],[Transaction Type]]="Maintenance","Non-Sales","Sales")</f>
        <v>Non-Sales</v>
      </c>
      <c r="H2194" t="str">
        <f>IF(Table1[[#This Row],[Quarter]]="q2",1,"")</f>
        <v/>
      </c>
      <c r="I2194">
        <f>IF(Table1[[#This Row],[Quarter]]="q3",1,"")</f>
        <v>1</v>
      </c>
      <c r="J2194" t="str">
        <f>IF(Table1[[#This Row],[Quarter]]="Q2",Table1[[#This Row],[Credit Amount]],"")</f>
        <v/>
      </c>
      <c r="K2194">
        <f>IF(Table1[[#This Row],[Quarter]]="Q3",Table1[[#This Row],[Credit Amount]],"")</f>
        <v>-248.66</v>
      </c>
      <c r="L2194" t="str">
        <f>IF(Table1[[#This Row],[Transaction Type]]="Upgrade",Table1[[#This Row],[Credit Amount]],IF(Table1[[#This Row],[Transaction Type]]="Activation",Table1[[#This Row],[Credit Amount]],""))</f>
        <v/>
      </c>
      <c r="M2194">
        <f>IF(Table1[[#This Row],[Transaction Type]]="Maintenance",Table1[[#This Row],[Credit Amount]],"")</f>
        <v>-248.66</v>
      </c>
      <c r="N2194">
        <v>10091</v>
      </c>
      <c r="O2194" t="s">
        <v>2489</v>
      </c>
      <c r="P2194" t="s">
        <v>2580</v>
      </c>
      <c r="Q2194" t="s">
        <v>290</v>
      </c>
      <c r="R2194">
        <v>10091</v>
      </c>
      <c r="S2194" t="s">
        <v>2489</v>
      </c>
      <c r="T2194" t="s">
        <v>2580</v>
      </c>
      <c r="U2194" t="s">
        <v>290</v>
      </c>
      <c r="V2194" t="s">
        <v>132</v>
      </c>
      <c r="W2194">
        <v>100002352</v>
      </c>
      <c r="X2194">
        <v>8005551353</v>
      </c>
      <c r="Y2194" t="s">
        <v>2595</v>
      </c>
      <c r="Z2194" t="s">
        <v>3948</v>
      </c>
      <c r="AA2194" s="13">
        <v>-248.66</v>
      </c>
      <c r="AB2194" s="14">
        <v>42619</v>
      </c>
      <c r="AC2194" t="s">
        <v>36</v>
      </c>
    </row>
    <row r="2195" spans="1:29" x14ac:dyDescent="0.25">
      <c r="A2195" t="str">
        <f>CONCATENATE("Q",ROUNDUP(MONTH(Table1[[#This Row],[Month]])/3,0))</f>
        <v>Q3</v>
      </c>
      <c r="B2195" s="14">
        <f>EOMONTH(Table1[[#This Row],[Credit Date]],-1)+1</f>
        <v>42614</v>
      </c>
      <c r="C2195" t="str">
        <f>CONCATENATE(Table1[[#This Row],[Issuer Last Name]],", ",Table1[[#This Row],[Issuer First Name]])</f>
        <v>No. 091, Employee</v>
      </c>
      <c r="D2195" t="str">
        <f>CONCATENATE(Table1[[#This Row],[Approver Last Name]],", ",Table1[[#This Row],[Approver First Name]])</f>
        <v>No. 091, Employee</v>
      </c>
      <c r="E2195" t="str">
        <f>CONCATENATE(Table1[[#This Row],[Customer Last Name]],", ",Table1[[#This Row],[Customer First Name]])</f>
        <v>No. 13182, Client</v>
      </c>
      <c r="F21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5" t="str">
        <f>IF(Table1[[#This Row],[Transaction Type]]="Maintenance","Non-Sales","Sales")</f>
        <v>Sales</v>
      </c>
      <c r="H2195" t="str">
        <f>IF(Table1[[#This Row],[Quarter]]="q2",1,"")</f>
        <v/>
      </c>
      <c r="I2195">
        <f>IF(Table1[[#This Row],[Quarter]]="q3",1,"")</f>
        <v>1</v>
      </c>
      <c r="J2195" t="str">
        <f>IF(Table1[[#This Row],[Quarter]]="Q2",Table1[[#This Row],[Credit Amount]],"")</f>
        <v/>
      </c>
      <c r="K2195">
        <f>IF(Table1[[#This Row],[Quarter]]="Q3",Table1[[#This Row],[Credit Amount]],"")</f>
        <v>-431.01</v>
      </c>
      <c r="L2195">
        <f>IF(Table1[[#This Row],[Transaction Type]]="Upgrade",Table1[[#This Row],[Credit Amount]],IF(Table1[[#This Row],[Transaction Type]]="Activation",Table1[[#This Row],[Credit Amount]],""))</f>
        <v>-431.01</v>
      </c>
      <c r="M2195" t="str">
        <f>IF(Table1[[#This Row],[Transaction Type]]="Maintenance",Table1[[#This Row],[Credit Amount]],"")</f>
        <v/>
      </c>
      <c r="N2195">
        <v>10091</v>
      </c>
      <c r="O2195" t="s">
        <v>2489</v>
      </c>
      <c r="P2195" t="s">
        <v>2580</v>
      </c>
      <c r="Q2195" t="s">
        <v>290</v>
      </c>
      <c r="R2195">
        <v>10091</v>
      </c>
      <c r="S2195" t="s">
        <v>2489</v>
      </c>
      <c r="T2195" t="s">
        <v>2580</v>
      </c>
      <c r="U2195" t="s">
        <v>290</v>
      </c>
      <c r="V2195" t="s">
        <v>132</v>
      </c>
      <c r="W2195">
        <v>100004181</v>
      </c>
      <c r="X2195">
        <v>8005553182</v>
      </c>
      <c r="Y2195" t="s">
        <v>2595</v>
      </c>
      <c r="Z2195" t="s">
        <v>5770</v>
      </c>
      <c r="AA2195" s="13">
        <v>-431.01</v>
      </c>
      <c r="AB2195" s="14">
        <v>42627</v>
      </c>
      <c r="AC2195" t="s">
        <v>37</v>
      </c>
    </row>
    <row r="2196" spans="1:29" x14ac:dyDescent="0.25">
      <c r="A2196" t="str">
        <f>CONCATENATE("Q",ROUNDUP(MONTH(Table1[[#This Row],[Month]])/3,0))</f>
        <v>Q3</v>
      </c>
      <c r="B2196" s="14">
        <f>EOMONTH(Table1[[#This Row],[Credit Date]],-1)+1</f>
        <v>42614</v>
      </c>
      <c r="C2196" t="str">
        <f>CONCATENATE(Table1[[#This Row],[Issuer Last Name]],", ",Table1[[#This Row],[Issuer First Name]])</f>
        <v>No. 091, Employee</v>
      </c>
      <c r="D2196" t="str">
        <f>CONCATENATE(Table1[[#This Row],[Approver Last Name]],", ",Table1[[#This Row],[Approver First Name]])</f>
        <v>No. 091, Employee</v>
      </c>
      <c r="E2196" t="str">
        <f>CONCATENATE(Table1[[#This Row],[Customer Last Name]],", ",Table1[[#This Row],[Customer First Name]])</f>
        <v>No. 10928, Client</v>
      </c>
      <c r="F21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6" t="str">
        <f>IF(Table1[[#This Row],[Transaction Type]]="Maintenance","Non-Sales","Sales")</f>
        <v>Non-Sales</v>
      </c>
      <c r="H2196" t="str">
        <f>IF(Table1[[#This Row],[Quarter]]="q2",1,"")</f>
        <v/>
      </c>
      <c r="I2196">
        <f>IF(Table1[[#This Row],[Quarter]]="q3",1,"")</f>
        <v>1</v>
      </c>
      <c r="J2196" t="str">
        <f>IF(Table1[[#This Row],[Quarter]]="Q2",Table1[[#This Row],[Credit Amount]],"")</f>
        <v/>
      </c>
      <c r="K2196">
        <f>IF(Table1[[#This Row],[Quarter]]="Q3",Table1[[#This Row],[Credit Amount]],"")</f>
        <v>-250.37</v>
      </c>
      <c r="L2196" t="str">
        <f>IF(Table1[[#This Row],[Transaction Type]]="Upgrade",Table1[[#This Row],[Credit Amount]],IF(Table1[[#This Row],[Transaction Type]]="Activation",Table1[[#This Row],[Credit Amount]],""))</f>
        <v/>
      </c>
      <c r="M2196">
        <f>IF(Table1[[#This Row],[Transaction Type]]="Maintenance",Table1[[#This Row],[Credit Amount]],"")</f>
        <v>-250.37</v>
      </c>
      <c r="N2196">
        <v>10091</v>
      </c>
      <c r="O2196" t="s">
        <v>2489</v>
      </c>
      <c r="P2196" t="s">
        <v>2580</v>
      </c>
      <c r="Q2196" t="s">
        <v>290</v>
      </c>
      <c r="R2196">
        <v>10091</v>
      </c>
      <c r="S2196" t="s">
        <v>2489</v>
      </c>
      <c r="T2196" t="s">
        <v>2580</v>
      </c>
      <c r="U2196" t="s">
        <v>290</v>
      </c>
      <c r="V2196" t="s">
        <v>132</v>
      </c>
      <c r="W2196">
        <v>100001927</v>
      </c>
      <c r="X2196">
        <v>8005550928</v>
      </c>
      <c r="Y2196" t="s">
        <v>2595</v>
      </c>
      <c r="Z2196" t="s">
        <v>3523</v>
      </c>
      <c r="AA2196" s="13">
        <v>-250.37</v>
      </c>
      <c r="AB2196" s="14">
        <v>42632</v>
      </c>
      <c r="AC2196" t="s">
        <v>36</v>
      </c>
    </row>
    <row r="2197" spans="1:29" x14ac:dyDescent="0.25">
      <c r="A2197" t="str">
        <f>CONCATENATE("Q",ROUNDUP(MONTH(Table1[[#This Row],[Month]])/3,0))</f>
        <v>Q3</v>
      </c>
      <c r="B2197" s="14">
        <f>EOMONTH(Table1[[#This Row],[Credit Date]],-1)+1</f>
        <v>42614</v>
      </c>
      <c r="C2197" t="str">
        <f>CONCATENATE(Table1[[#This Row],[Issuer Last Name]],", ",Table1[[#This Row],[Issuer First Name]])</f>
        <v>No. 091, Employee</v>
      </c>
      <c r="D2197" t="str">
        <f>CONCATENATE(Table1[[#This Row],[Approver Last Name]],", ",Table1[[#This Row],[Approver First Name]])</f>
        <v>No. 091, Employee</v>
      </c>
      <c r="E2197" t="str">
        <f>CONCATENATE(Table1[[#This Row],[Customer Last Name]],", ",Table1[[#This Row],[Customer First Name]])</f>
        <v>No. 13339, Client</v>
      </c>
      <c r="F21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7" t="str">
        <f>IF(Table1[[#This Row],[Transaction Type]]="Maintenance","Non-Sales","Sales")</f>
        <v>Sales</v>
      </c>
      <c r="H2197" t="str">
        <f>IF(Table1[[#This Row],[Quarter]]="q2",1,"")</f>
        <v/>
      </c>
      <c r="I2197">
        <f>IF(Table1[[#This Row],[Quarter]]="q3",1,"")</f>
        <v>1</v>
      </c>
      <c r="J2197" t="str">
        <f>IF(Table1[[#This Row],[Quarter]]="Q2",Table1[[#This Row],[Credit Amount]],"")</f>
        <v/>
      </c>
      <c r="K2197">
        <f>IF(Table1[[#This Row],[Quarter]]="Q3",Table1[[#This Row],[Credit Amount]],"")</f>
        <v>-347.84</v>
      </c>
      <c r="L2197">
        <f>IF(Table1[[#This Row],[Transaction Type]]="Upgrade",Table1[[#This Row],[Credit Amount]],IF(Table1[[#This Row],[Transaction Type]]="Activation",Table1[[#This Row],[Credit Amount]],""))</f>
        <v>-347.84</v>
      </c>
      <c r="M2197" t="str">
        <f>IF(Table1[[#This Row],[Transaction Type]]="Maintenance",Table1[[#This Row],[Credit Amount]],"")</f>
        <v/>
      </c>
      <c r="N2197">
        <v>10091</v>
      </c>
      <c r="O2197" t="s">
        <v>2489</v>
      </c>
      <c r="P2197" t="s">
        <v>2580</v>
      </c>
      <c r="Q2197" t="s">
        <v>290</v>
      </c>
      <c r="R2197">
        <v>10091</v>
      </c>
      <c r="S2197" t="s">
        <v>2489</v>
      </c>
      <c r="T2197" t="s">
        <v>2580</v>
      </c>
      <c r="U2197" t="s">
        <v>290</v>
      </c>
      <c r="V2197" t="s">
        <v>132</v>
      </c>
      <c r="W2197">
        <v>100004338</v>
      </c>
      <c r="X2197">
        <v>8005553339</v>
      </c>
      <c r="Y2197" t="s">
        <v>2595</v>
      </c>
      <c r="Z2197" t="s">
        <v>5927</v>
      </c>
      <c r="AA2197" s="13">
        <v>-347.84</v>
      </c>
      <c r="AB2197" s="14">
        <v>42639</v>
      </c>
      <c r="AC2197" t="s">
        <v>35</v>
      </c>
    </row>
    <row r="2198" spans="1:29" x14ac:dyDescent="0.25">
      <c r="A2198" t="str">
        <f>CONCATENATE("Q",ROUNDUP(MONTH(Table1[[#This Row],[Month]])/3,0))</f>
        <v>Q3</v>
      </c>
      <c r="B2198" s="14">
        <f>EOMONTH(Table1[[#This Row],[Credit Date]],-1)+1</f>
        <v>42614</v>
      </c>
      <c r="C2198" t="str">
        <f>CONCATENATE(Table1[[#This Row],[Issuer Last Name]],", ",Table1[[#This Row],[Issuer First Name]])</f>
        <v>No. 091, Employee</v>
      </c>
      <c r="D2198" t="str">
        <f>CONCATENATE(Table1[[#This Row],[Approver Last Name]],", ",Table1[[#This Row],[Approver First Name]])</f>
        <v>No. 091, Employee</v>
      </c>
      <c r="E2198" t="str">
        <f>CONCATENATE(Table1[[#This Row],[Customer Last Name]],", ",Table1[[#This Row],[Customer First Name]])</f>
        <v>No. 12861, Client</v>
      </c>
      <c r="F21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8" t="str">
        <f>IF(Table1[[#This Row],[Transaction Type]]="Maintenance","Non-Sales","Sales")</f>
        <v>Non-Sales</v>
      </c>
      <c r="H2198" t="str">
        <f>IF(Table1[[#This Row],[Quarter]]="q2",1,"")</f>
        <v/>
      </c>
      <c r="I2198">
        <f>IF(Table1[[#This Row],[Quarter]]="q3",1,"")</f>
        <v>1</v>
      </c>
      <c r="J2198" t="str">
        <f>IF(Table1[[#This Row],[Quarter]]="Q2",Table1[[#This Row],[Credit Amount]],"")</f>
        <v/>
      </c>
      <c r="K2198">
        <f>IF(Table1[[#This Row],[Quarter]]="Q3",Table1[[#This Row],[Credit Amount]],"")</f>
        <v>-369.72</v>
      </c>
      <c r="L2198" t="str">
        <f>IF(Table1[[#This Row],[Transaction Type]]="Upgrade",Table1[[#This Row],[Credit Amount]],IF(Table1[[#This Row],[Transaction Type]]="Activation",Table1[[#This Row],[Credit Amount]],""))</f>
        <v/>
      </c>
      <c r="M2198">
        <f>IF(Table1[[#This Row],[Transaction Type]]="Maintenance",Table1[[#This Row],[Credit Amount]],"")</f>
        <v>-369.72</v>
      </c>
      <c r="N2198">
        <v>10091</v>
      </c>
      <c r="O2198" t="s">
        <v>2489</v>
      </c>
      <c r="P2198" t="s">
        <v>2580</v>
      </c>
      <c r="Q2198" t="s">
        <v>290</v>
      </c>
      <c r="R2198">
        <v>10091</v>
      </c>
      <c r="S2198" t="s">
        <v>2489</v>
      </c>
      <c r="T2198" t="s">
        <v>2580</v>
      </c>
      <c r="U2198" t="s">
        <v>290</v>
      </c>
      <c r="V2198" t="s">
        <v>132</v>
      </c>
      <c r="W2198">
        <v>100003860</v>
      </c>
      <c r="X2198">
        <v>8005552861</v>
      </c>
      <c r="Y2198" t="s">
        <v>2595</v>
      </c>
      <c r="Z2198" t="s">
        <v>5452</v>
      </c>
      <c r="AA2198" s="13">
        <v>-369.72</v>
      </c>
      <c r="AB2198" s="14">
        <v>42641</v>
      </c>
      <c r="AC2198" t="s">
        <v>36</v>
      </c>
    </row>
    <row r="2199" spans="1:29" x14ac:dyDescent="0.25">
      <c r="A2199" t="str">
        <f>CONCATENATE("Q",ROUNDUP(MONTH(Table1[[#This Row],[Month]])/3,0))</f>
        <v>Q3</v>
      </c>
      <c r="B2199" s="14">
        <f>EOMONTH(Table1[[#This Row],[Credit Date]],-1)+1</f>
        <v>42614</v>
      </c>
      <c r="C2199" t="str">
        <f>CONCATENATE(Table1[[#This Row],[Issuer Last Name]],", ",Table1[[#This Row],[Issuer First Name]])</f>
        <v>No. 091, Employee</v>
      </c>
      <c r="D2199" t="str">
        <f>CONCATENATE(Table1[[#This Row],[Approver Last Name]],", ",Table1[[#This Row],[Approver First Name]])</f>
        <v>No. 091, Employee</v>
      </c>
      <c r="E2199" t="str">
        <f>CONCATENATE(Table1[[#This Row],[Customer Last Name]],", ",Table1[[#This Row],[Customer First Name]])</f>
        <v>No. 13605, Client</v>
      </c>
      <c r="F21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199" t="str">
        <f>IF(Table1[[#This Row],[Transaction Type]]="Maintenance","Non-Sales","Sales")</f>
        <v>Non-Sales</v>
      </c>
      <c r="H2199" t="str">
        <f>IF(Table1[[#This Row],[Quarter]]="q2",1,"")</f>
        <v/>
      </c>
      <c r="I2199">
        <f>IF(Table1[[#This Row],[Quarter]]="q3",1,"")</f>
        <v>1</v>
      </c>
      <c r="J2199" t="str">
        <f>IF(Table1[[#This Row],[Quarter]]="Q2",Table1[[#This Row],[Credit Amount]],"")</f>
        <v/>
      </c>
      <c r="K2199">
        <f>IF(Table1[[#This Row],[Quarter]]="Q3",Table1[[#This Row],[Credit Amount]],"")</f>
        <v>-379</v>
      </c>
      <c r="L2199" t="str">
        <f>IF(Table1[[#This Row],[Transaction Type]]="Upgrade",Table1[[#This Row],[Credit Amount]],IF(Table1[[#This Row],[Transaction Type]]="Activation",Table1[[#This Row],[Credit Amount]],""))</f>
        <v/>
      </c>
      <c r="M2199">
        <f>IF(Table1[[#This Row],[Transaction Type]]="Maintenance",Table1[[#This Row],[Credit Amount]],"")</f>
        <v>-379</v>
      </c>
      <c r="N2199">
        <v>10091</v>
      </c>
      <c r="O2199" t="s">
        <v>2489</v>
      </c>
      <c r="P2199" t="s">
        <v>2580</v>
      </c>
      <c r="Q2199" t="s">
        <v>290</v>
      </c>
      <c r="R2199">
        <v>10091</v>
      </c>
      <c r="S2199" t="s">
        <v>2489</v>
      </c>
      <c r="T2199" t="s">
        <v>2580</v>
      </c>
      <c r="U2199" t="s">
        <v>290</v>
      </c>
      <c r="V2199" t="s">
        <v>132</v>
      </c>
      <c r="W2199">
        <v>100004604</v>
      </c>
      <c r="X2199">
        <v>8005553605</v>
      </c>
      <c r="Y2199" t="s">
        <v>2595</v>
      </c>
      <c r="Z2199" t="s">
        <v>6193</v>
      </c>
      <c r="AA2199" s="13">
        <v>-379</v>
      </c>
      <c r="AB2199" s="14">
        <v>42643</v>
      </c>
      <c r="AC2199" t="s">
        <v>36</v>
      </c>
    </row>
    <row r="2200" spans="1:29" x14ac:dyDescent="0.25">
      <c r="A2200" t="str">
        <f>CONCATENATE("Q",ROUNDUP(MONTH(Table1[[#This Row],[Month]])/3,0))</f>
        <v>Q2</v>
      </c>
      <c r="B2200" s="14">
        <f>EOMONTH(Table1[[#This Row],[Credit Date]],-1)+1</f>
        <v>42461</v>
      </c>
      <c r="C2200" t="str">
        <f>CONCATENATE(Table1[[#This Row],[Issuer Last Name]],", ",Table1[[#This Row],[Issuer First Name]])</f>
        <v>No. 093, Employee</v>
      </c>
      <c r="D2200" t="str">
        <f>CONCATENATE(Table1[[#This Row],[Approver Last Name]],", ",Table1[[#This Row],[Approver First Name]])</f>
        <v>No. 093, Employee</v>
      </c>
      <c r="E2200" t="str">
        <f>CONCATENATE(Table1[[#This Row],[Customer Last Name]],", ",Table1[[#This Row],[Customer First Name]])</f>
        <v>No. 13555, Client</v>
      </c>
      <c r="F22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0" t="str">
        <f>IF(Table1[[#This Row],[Transaction Type]]="Maintenance","Non-Sales","Sales")</f>
        <v>Non-Sales</v>
      </c>
      <c r="H2200">
        <f>IF(Table1[[#This Row],[Quarter]]="q2",1,"")</f>
        <v>1</v>
      </c>
      <c r="I2200" t="str">
        <f>IF(Table1[[#This Row],[Quarter]]="q3",1,"")</f>
        <v/>
      </c>
      <c r="J2200">
        <f>IF(Table1[[#This Row],[Quarter]]="Q2",Table1[[#This Row],[Credit Amount]],"")</f>
        <v>-399.31</v>
      </c>
      <c r="K2200" t="str">
        <f>IF(Table1[[#This Row],[Quarter]]="Q3",Table1[[#This Row],[Credit Amount]],"")</f>
        <v/>
      </c>
      <c r="L2200" t="str">
        <f>IF(Table1[[#This Row],[Transaction Type]]="Upgrade",Table1[[#This Row],[Credit Amount]],IF(Table1[[#This Row],[Transaction Type]]="Activation",Table1[[#This Row],[Credit Amount]],""))</f>
        <v/>
      </c>
      <c r="M2200">
        <f>IF(Table1[[#This Row],[Transaction Type]]="Maintenance",Table1[[#This Row],[Credit Amount]],"")</f>
        <v>-399.31</v>
      </c>
      <c r="N2200">
        <v>10093</v>
      </c>
      <c r="O2200" t="s">
        <v>2489</v>
      </c>
      <c r="P2200" t="s">
        <v>2582</v>
      </c>
      <c r="Q2200" t="s">
        <v>2340</v>
      </c>
      <c r="R2200">
        <v>10093</v>
      </c>
      <c r="S2200" t="s">
        <v>2489</v>
      </c>
      <c r="T2200" t="s">
        <v>2582</v>
      </c>
      <c r="U2200" t="s">
        <v>2340</v>
      </c>
      <c r="V2200" t="s">
        <v>156</v>
      </c>
      <c r="W2200">
        <v>100004554</v>
      </c>
      <c r="X2200">
        <v>8005553555</v>
      </c>
      <c r="Y2200" t="s">
        <v>2595</v>
      </c>
      <c r="Z2200" t="s">
        <v>6143</v>
      </c>
      <c r="AA2200" s="13">
        <v>-399.31</v>
      </c>
      <c r="AB2200" s="14">
        <v>42480</v>
      </c>
      <c r="AC2200" t="s">
        <v>36</v>
      </c>
    </row>
    <row r="2201" spans="1:29" x14ac:dyDescent="0.25">
      <c r="A2201" t="str">
        <f>CONCATENATE("Q",ROUNDUP(MONTH(Table1[[#This Row],[Month]])/3,0))</f>
        <v>Q2</v>
      </c>
      <c r="B2201" s="14">
        <f>EOMONTH(Table1[[#This Row],[Credit Date]],-1)+1</f>
        <v>42461</v>
      </c>
      <c r="C2201" t="str">
        <f>CONCATENATE(Table1[[#This Row],[Issuer Last Name]],", ",Table1[[#This Row],[Issuer First Name]])</f>
        <v>No. 093, Employee</v>
      </c>
      <c r="D2201" t="str">
        <f>CONCATENATE(Table1[[#This Row],[Approver Last Name]],", ",Table1[[#This Row],[Approver First Name]])</f>
        <v>No. 093, Employee</v>
      </c>
      <c r="E2201" t="str">
        <f>CONCATENATE(Table1[[#This Row],[Customer Last Name]],", ",Table1[[#This Row],[Customer First Name]])</f>
        <v>No. 10878, Client</v>
      </c>
      <c r="F22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1" t="str">
        <f>IF(Table1[[#This Row],[Transaction Type]]="Maintenance","Non-Sales","Sales")</f>
        <v>Sales</v>
      </c>
      <c r="H2201">
        <f>IF(Table1[[#This Row],[Quarter]]="q2",1,"")</f>
        <v>1</v>
      </c>
      <c r="I2201" t="str">
        <f>IF(Table1[[#This Row],[Quarter]]="q3",1,"")</f>
        <v/>
      </c>
      <c r="J2201">
        <f>IF(Table1[[#This Row],[Quarter]]="Q2",Table1[[#This Row],[Credit Amount]],"")</f>
        <v>-453.46</v>
      </c>
      <c r="K2201" t="str">
        <f>IF(Table1[[#This Row],[Quarter]]="Q3",Table1[[#This Row],[Credit Amount]],"")</f>
        <v/>
      </c>
      <c r="L2201">
        <f>IF(Table1[[#This Row],[Transaction Type]]="Upgrade",Table1[[#This Row],[Credit Amount]],IF(Table1[[#This Row],[Transaction Type]]="Activation",Table1[[#This Row],[Credit Amount]],""))</f>
        <v>-453.46</v>
      </c>
      <c r="M2201" t="str">
        <f>IF(Table1[[#This Row],[Transaction Type]]="Maintenance",Table1[[#This Row],[Credit Amount]],"")</f>
        <v/>
      </c>
      <c r="N2201">
        <v>10093</v>
      </c>
      <c r="O2201" t="s">
        <v>2489</v>
      </c>
      <c r="P2201" t="s">
        <v>2582</v>
      </c>
      <c r="Q2201" t="s">
        <v>2340</v>
      </c>
      <c r="R2201">
        <v>10093</v>
      </c>
      <c r="S2201" t="s">
        <v>2489</v>
      </c>
      <c r="T2201" t="s">
        <v>2582</v>
      </c>
      <c r="U2201" t="s">
        <v>2340</v>
      </c>
      <c r="V2201" t="s">
        <v>156</v>
      </c>
      <c r="W2201">
        <v>100001877</v>
      </c>
      <c r="X2201">
        <v>8005550878</v>
      </c>
      <c r="Y2201" t="s">
        <v>2595</v>
      </c>
      <c r="Z2201" t="s">
        <v>3473</v>
      </c>
      <c r="AA2201" s="13">
        <v>-453.46</v>
      </c>
      <c r="AB2201" s="14">
        <v>42484</v>
      </c>
      <c r="AC2201" t="s">
        <v>37</v>
      </c>
    </row>
    <row r="2202" spans="1:29" x14ac:dyDescent="0.25">
      <c r="A2202" t="str">
        <f>CONCATENATE("Q",ROUNDUP(MONTH(Table1[[#This Row],[Month]])/3,0))</f>
        <v>Q2</v>
      </c>
      <c r="B2202" s="14">
        <f>EOMONTH(Table1[[#This Row],[Credit Date]],-1)+1</f>
        <v>42491</v>
      </c>
      <c r="C2202" t="str">
        <f>CONCATENATE(Table1[[#This Row],[Issuer Last Name]],", ",Table1[[#This Row],[Issuer First Name]])</f>
        <v>No. 093, Employee</v>
      </c>
      <c r="D2202" t="str">
        <f>CONCATENATE(Table1[[#This Row],[Approver Last Name]],", ",Table1[[#This Row],[Approver First Name]])</f>
        <v>No. 093, Employee</v>
      </c>
      <c r="E2202" t="str">
        <f>CONCATENATE(Table1[[#This Row],[Customer Last Name]],", ",Table1[[#This Row],[Customer First Name]])</f>
        <v>No. 11083, Client</v>
      </c>
      <c r="F22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2" t="str">
        <f>IF(Table1[[#This Row],[Transaction Type]]="Maintenance","Non-Sales","Sales")</f>
        <v>Non-Sales</v>
      </c>
      <c r="H2202">
        <f>IF(Table1[[#This Row],[Quarter]]="q2",1,"")</f>
        <v>1</v>
      </c>
      <c r="I2202" t="str">
        <f>IF(Table1[[#This Row],[Quarter]]="q3",1,"")</f>
        <v/>
      </c>
      <c r="J2202">
        <f>IF(Table1[[#This Row],[Quarter]]="Q2",Table1[[#This Row],[Credit Amount]],"")</f>
        <v>-158.1</v>
      </c>
      <c r="K2202" t="str">
        <f>IF(Table1[[#This Row],[Quarter]]="Q3",Table1[[#This Row],[Credit Amount]],"")</f>
        <v/>
      </c>
      <c r="L2202" t="str">
        <f>IF(Table1[[#This Row],[Transaction Type]]="Upgrade",Table1[[#This Row],[Credit Amount]],IF(Table1[[#This Row],[Transaction Type]]="Activation",Table1[[#This Row],[Credit Amount]],""))</f>
        <v/>
      </c>
      <c r="M2202">
        <f>IF(Table1[[#This Row],[Transaction Type]]="Maintenance",Table1[[#This Row],[Credit Amount]],"")</f>
        <v>-158.1</v>
      </c>
      <c r="N2202">
        <v>10093</v>
      </c>
      <c r="O2202" t="s">
        <v>2489</v>
      </c>
      <c r="P2202" t="s">
        <v>2582</v>
      </c>
      <c r="Q2202" t="s">
        <v>2340</v>
      </c>
      <c r="R2202">
        <v>10093</v>
      </c>
      <c r="S2202" t="s">
        <v>2489</v>
      </c>
      <c r="T2202" t="s">
        <v>2582</v>
      </c>
      <c r="U2202" t="s">
        <v>2340</v>
      </c>
      <c r="V2202" t="s">
        <v>156</v>
      </c>
      <c r="W2202">
        <v>100002082</v>
      </c>
      <c r="X2202">
        <v>8005551083</v>
      </c>
      <c r="Y2202" t="s">
        <v>2595</v>
      </c>
      <c r="Z2202" t="s">
        <v>3678</v>
      </c>
      <c r="AA2202" s="13">
        <v>-158.1</v>
      </c>
      <c r="AB2202" s="14">
        <v>42491</v>
      </c>
      <c r="AC2202" t="s">
        <v>36</v>
      </c>
    </row>
    <row r="2203" spans="1:29" x14ac:dyDescent="0.25">
      <c r="A2203" t="str">
        <f>CONCATENATE("Q",ROUNDUP(MONTH(Table1[[#This Row],[Month]])/3,0))</f>
        <v>Q2</v>
      </c>
      <c r="B2203" s="14">
        <f>EOMONTH(Table1[[#This Row],[Credit Date]],-1)+1</f>
        <v>42491</v>
      </c>
      <c r="C2203" t="str">
        <f>CONCATENATE(Table1[[#This Row],[Issuer Last Name]],", ",Table1[[#This Row],[Issuer First Name]])</f>
        <v>No. 093, Employee</v>
      </c>
      <c r="D2203" t="str">
        <f>CONCATENATE(Table1[[#This Row],[Approver Last Name]],", ",Table1[[#This Row],[Approver First Name]])</f>
        <v>No. 093, Employee</v>
      </c>
      <c r="E2203" t="str">
        <f>CONCATENATE(Table1[[#This Row],[Customer Last Name]],", ",Table1[[#This Row],[Customer First Name]])</f>
        <v>No. 12214, Client</v>
      </c>
      <c r="F22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3" t="str">
        <f>IF(Table1[[#This Row],[Transaction Type]]="Maintenance","Non-Sales","Sales")</f>
        <v>Non-Sales</v>
      </c>
      <c r="H2203">
        <f>IF(Table1[[#This Row],[Quarter]]="q2",1,"")</f>
        <v>1</v>
      </c>
      <c r="I2203" t="str">
        <f>IF(Table1[[#This Row],[Quarter]]="q3",1,"")</f>
        <v/>
      </c>
      <c r="J2203">
        <f>IF(Table1[[#This Row],[Quarter]]="Q2",Table1[[#This Row],[Credit Amount]],"")</f>
        <v>-58.72</v>
      </c>
      <c r="K2203" t="str">
        <f>IF(Table1[[#This Row],[Quarter]]="Q3",Table1[[#This Row],[Credit Amount]],"")</f>
        <v/>
      </c>
      <c r="L2203" t="str">
        <f>IF(Table1[[#This Row],[Transaction Type]]="Upgrade",Table1[[#This Row],[Credit Amount]],IF(Table1[[#This Row],[Transaction Type]]="Activation",Table1[[#This Row],[Credit Amount]],""))</f>
        <v/>
      </c>
      <c r="M2203">
        <f>IF(Table1[[#This Row],[Transaction Type]]="Maintenance",Table1[[#This Row],[Credit Amount]],"")</f>
        <v>-58.72</v>
      </c>
      <c r="N2203">
        <v>10093</v>
      </c>
      <c r="O2203" t="s">
        <v>2489</v>
      </c>
      <c r="P2203" t="s">
        <v>2582</v>
      </c>
      <c r="Q2203" t="s">
        <v>2340</v>
      </c>
      <c r="R2203">
        <v>10093</v>
      </c>
      <c r="S2203" t="s">
        <v>2489</v>
      </c>
      <c r="T2203" t="s">
        <v>2582</v>
      </c>
      <c r="U2203" t="s">
        <v>2340</v>
      </c>
      <c r="V2203" t="s">
        <v>156</v>
      </c>
      <c r="W2203">
        <v>100003213</v>
      </c>
      <c r="X2203">
        <v>8005552214</v>
      </c>
      <c r="Y2203" t="s">
        <v>2595</v>
      </c>
      <c r="Z2203" t="s">
        <v>4809</v>
      </c>
      <c r="AA2203" s="13">
        <v>-58.72</v>
      </c>
      <c r="AB2203" s="14">
        <v>42493</v>
      </c>
      <c r="AC2203" t="s">
        <v>36</v>
      </c>
    </row>
    <row r="2204" spans="1:29" x14ac:dyDescent="0.25">
      <c r="A2204" t="str">
        <f>CONCATENATE("Q",ROUNDUP(MONTH(Table1[[#This Row],[Month]])/3,0))</f>
        <v>Q2</v>
      </c>
      <c r="B2204" s="14">
        <f>EOMONTH(Table1[[#This Row],[Credit Date]],-1)+1</f>
        <v>42491</v>
      </c>
      <c r="C2204" t="str">
        <f>CONCATENATE(Table1[[#This Row],[Issuer Last Name]],", ",Table1[[#This Row],[Issuer First Name]])</f>
        <v>No. 093, Employee</v>
      </c>
      <c r="D2204" t="str">
        <f>CONCATENATE(Table1[[#This Row],[Approver Last Name]],", ",Table1[[#This Row],[Approver First Name]])</f>
        <v>No. 093, Employee</v>
      </c>
      <c r="E2204" t="str">
        <f>CONCATENATE(Table1[[#This Row],[Customer Last Name]],", ",Table1[[#This Row],[Customer First Name]])</f>
        <v>No. 10436, Client</v>
      </c>
      <c r="F22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4" t="str">
        <f>IF(Table1[[#This Row],[Transaction Type]]="Maintenance","Non-Sales","Sales")</f>
        <v>Non-Sales</v>
      </c>
      <c r="H2204">
        <f>IF(Table1[[#This Row],[Quarter]]="q2",1,"")</f>
        <v>1</v>
      </c>
      <c r="I2204" t="str">
        <f>IF(Table1[[#This Row],[Quarter]]="q3",1,"")</f>
        <v/>
      </c>
      <c r="J2204">
        <f>IF(Table1[[#This Row],[Quarter]]="Q2",Table1[[#This Row],[Credit Amount]],"")</f>
        <v>-130.63999999999999</v>
      </c>
      <c r="K2204" t="str">
        <f>IF(Table1[[#This Row],[Quarter]]="Q3",Table1[[#This Row],[Credit Amount]],"")</f>
        <v/>
      </c>
      <c r="L2204" t="str">
        <f>IF(Table1[[#This Row],[Transaction Type]]="Upgrade",Table1[[#This Row],[Credit Amount]],IF(Table1[[#This Row],[Transaction Type]]="Activation",Table1[[#This Row],[Credit Amount]],""))</f>
        <v/>
      </c>
      <c r="M2204">
        <f>IF(Table1[[#This Row],[Transaction Type]]="Maintenance",Table1[[#This Row],[Credit Amount]],"")</f>
        <v>-130.63999999999999</v>
      </c>
      <c r="N2204">
        <v>10093</v>
      </c>
      <c r="O2204" t="s">
        <v>2489</v>
      </c>
      <c r="P2204" t="s">
        <v>2582</v>
      </c>
      <c r="Q2204" t="s">
        <v>2340</v>
      </c>
      <c r="R2204">
        <v>10093</v>
      </c>
      <c r="S2204" t="s">
        <v>2489</v>
      </c>
      <c r="T2204" t="s">
        <v>2582</v>
      </c>
      <c r="U2204" t="s">
        <v>2340</v>
      </c>
      <c r="V2204" t="s">
        <v>156</v>
      </c>
      <c r="W2204">
        <v>100001435</v>
      </c>
      <c r="X2204">
        <v>8005550436</v>
      </c>
      <c r="Y2204" t="s">
        <v>2595</v>
      </c>
      <c r="Z2204" t="s">
        <v>3031</v>
      </c>
      <c r="AA2204" s="13">
        <v>-130.63999999999999</v>
      </c>
      <c r="AB2204" s="14">
        <v>42495</v>
      </c>
      <c r="AC2204" t="s">
        <v>36</v>
      </c>
    </row>
    <row r="2205" spans="1:29" x14ac:dyDescent="0.25">
      <c r="A2205" t="str">
        <f>CONCATENATE("Q",ROUNDUP(MONTH(Table1[[#This Row],[Month]])/3,0))</f>
        <v>Q2</v>
      </c>
      <c r="B2205" s="14">
        <f>EOMONTH(Table1[[#This Row],[Credit Date]],-1)+1</f>
        <v>42491</v>
      </c>
      <c r="C2205" t="str">
        <f>CONCATENATE(Table1[[#This Row],[Issuer Last Name]],", ",Table1[[#This Row],[Issuer First Name]])</f>
        <v>No. 093, Employee</v>
      </c>
      <c r="D2205" t="str">
        <f>CONCATENATE(Table1[[#This Row],[Approver Last Name]],", ",Table1[[#This Row],[Approver First Name]])</f>
        <v>No. 093, Employee</v>
      </c>
      <c r="E2205" t="str">
        <f>CONCATENATE(Table1[[#This Row],[Customer Last Name]],", ",Table1[[#This Row],[Customer First Name]])</f>
        <v>No. 12487, Client</v>
      </c>
      <c r="F22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5" t="str">
        <f>IF(Table1[[#This Row],[Transaction Type]]="Maintenance","Non-Sales","Sales")</f>
        <v>Sales</v>
      </c>
      <c r="H2205">
        <f>IF(Table1[[#This Row],[Quarter]]="q2",1,"")</f>
        <v>1</v>
      </c>
      <c r="I2205" t="str">
        <f>IF(Table1[[#This Row],[Quarter]]="q3",1,"")</f>
        <v/>
      </c>
      <c r="J2205">
        <f>IF(Table1[[#This Row],[Quarter]]="Q2",Table1[[#This Row],[Credit Amount]],"")</f>
        <v>-267.56</v>
      </c>
      <c r="K2205" t="str">
        <f>IF(Table1[[#This Row],[Quarter]]="Q3",Table1[[#This Row],[Credit Amount]],"")</f>
        <v/>
      </c>
      <c r="L2205">
        <f>IF(Table1[[#This Row],[Transaction Type]]="Upgrade",Table1[[#This Row],[Credit Amount]],IF(Table1[[#This Row],[Transaction Type]]="Activation",Table1[[#This Row],[Credit Amount]],""))</f>
        <v>-267.56</v>
      </c>
      <c r="M2205" t="str">
        <f>IF(Table1[[#This Row],[Transaction Type]]="Maintenance",Table1[[#This Row],[Credit Amount]],"")</f>
        <v/>
      </c>
      <c r="N2205">
        <v>10093</v>
      </c>
      <c r="O2205" t="s">
        <v>2489</v>
      </c>
      <c r="P2205" t="s">
        <v>2582</v>
      </c>
      <c r="Q2205" t="s">
        <v>2340</v>
      </c>
      <c r="R2205">
        <v>10093</v>
      </c>
      <c r="S2205" t="s">
        <v>2489</v>
      </c>
      <c r="T2205" t="s">
        <v>2582</v>
      </c>
      <c r="U2205" t="s">
        <v>2340</v>
      </c>
      <c r="V2205" t="s">
        <v>156</v>
      </c>
      <c r="W2205">
        <v>100003486</v>
      </c>
      <c r="X2205">
        <v>8005552487</v>
      </c>
      <c r="Y2205" t="s">
        <v>2595</v>
      </c>
      <c r="Z2205" t="s">
        <v>5082</v>
      </c>
      <c r="AA2205" s="13">
        <v>-267.56</v>
      </c>
      <c r="AB2205" s="14">
        <v>42499</v>
      </c>
      <c r="AC2205" t="s">
        <v>35</v>
      </c>
    </row>
    <row r="2206" spans="1:29" x14ac:dyDescent="0.25">
      <c r="A2206" t="str">
        <f>CONCATENATE("Q",ROUNDUP(MONTH(Table1[[#This Row],[Month]])/3,0))</f>
        <v>Q2</v>
      </c>
      <c r="B2206" s="14">
        <f>EOMONTH(Table1[[#This Row],[Credit Date]],-1)+1</f>
        <v>42491</v>
      </c>
      <c r="C2206" t="str">
        <f>CONCATENATE(Table1[[#This Row],[Issuer Last Name]],", ",Table1[[#This Row],[Issuer First Name]])</f>
        <v>No. 093, Employee</v>
      </c>
      <c r="D2206" t="str">
        <f>CONCATENATE(Table1[[#This Row],[Approver Last Name]],", ",Table1[[#This Row],[Approver First Name]])</f>
        <v>No. 093, Employee</v>
      </c>
      <c r="E2206" t="str">
        <f>CONCATENATE(Table1[[#This Row],[Customer Last Name]],", ",Table1[[#This Row],[Customer First Name]])</f>
        <v>No. 11626, Client</v>
      </c>
      <c r="F22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6" t="str">
        <f>IF(Table1[[#This Row],[Transaction Type]]="Maintenance","Non-Sales","Sales")</f>
        <v>Sales</v>
      </c>
      <c r="H2206">
        <f>IF(Table1[[#This Row],[Quarter]]="q2",1,"")</f>
        <v>1</v>
      </c>
      <c r="I2206" t="str">
        <f>IF(Table1[[#This Row],[Quarter]]="q3",1,"")</f>
        <v/>
      </c>
      <c r="J2206">
        <f>IF(Table1[[#This Row],[Quarter]]="Q2",Table1[[#This Row],[Credit Amount]],"")</f>
        <v>-438.66</v>
      </c>
      <c r="K2206" t="str">
        <f>IF(Table1[[#This Row],[Quarter]]="Q3",Table1[[#This Row],[Credit Amount]],"")</f>
        <v/>
      </c>
      <c r="L2206">
        <f>IF(Table1[[#This Row],[Transaction Type]]="Upgrade",Table1[[#This Row],[Credit Amount]],IF(Table1[[#This Row],[Transaction Type]]="Activation",Table1[[#This Row],[Credit Amount]],""))</f>
        <v>-438.66</v>
      </c>
      <c r="M2206" t="str">
        <f>IF(Table1[[#This Row],[Transaction Type]]="Maintenance",Table1[[#This Row],[Credit Amount]],"")</f>
        <v/>
      </c>
      <c r="N2206">
        <v>10093</v>
      </c>
      <c r="O2206" t="s">
        <v>2489</v>
      </c>
      <c r="P2206" t="s">
        <v>2582</v>
      </c>
      <c r="Q2206" t="s">
        <v>2340</v>
      </c>
      <c r="R2206">
        <v>10093</v>
      </c>
      <c r="S2206" t="s">
        <v>2489</v>
      </c>
      <c r="T2206" t="s">
        <v>2582</v>
      </c>
      <c r="U2206" t="s">
        <v>2340</v>
      </c>
      <c r="V2206" t="s">
        <v>156</v>
      </c>
      <c r="W2206">
        <v>100002625</v>
      </c>
      <c r="X2206">
        <v>8005551626</v>
      </c>
      <c r="Y2206" t="s">
        <v>2595</v>
      </c>
      <c r="Z2206" t="s">
        <v>4221</v>
      </c>
      <c r="AA2206" s="13">
        <v>-438.66</v>
      </c>
      <c r="AB2206" s="14">
        <v>42503</v>
      </c>
      <c r="AC2206" t="s">
        <v>35</v>
      </c>
    </row>
    <row r="2207" spans="1:29" x14ac:dyDescent="0.25">
      <c r="A2207" t="str">
        <f>CONCATENATE("Q",ROUNDUP(MONTH(Table1[[#This Row],[Month]])/3,0))</f>
        <v>Q2</v>
      </c>
      <c r="B2207" s="14">
        <f>EOMONTH(Table1[[#This Row],[Credit Date]],-1)+1</f>
        <v>42491</v>
      </c>
      <c r="C2207" t="str">
        <f>CONCATENATE(Table1[[#This Row],[Issuer Last Name]],", ",Table1[[#This Row],[Issuer First Name]])</f>
        <v>No. 093, Employee</v>
      </c>
      <c r="D2207" t="str">
        <f>CONCATENATE(Table1[[#This Row],[Approver Last Name]],", ",Table1[[#This Row],[Approver First Name]])</f>
        <v>No. 093, Employee</v>
      </c>
      <c r="E2207" t="str">
        <f>CONCATENATE(Table1[[#This Row],[Customer Last Name]],", ",Table1[[#This Row],[Customer First Name]])</f>
        <v>No. 13102, Client</v>
      </c>
      <c r="F22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7" t="str">
        <f>IF(Table1[[#This Row],[Transaction Type]]="Maintenance","Non-Sales","Sales")</f>
        <v>Non-Sales</v>
      </c>
      <c r="H2207">
        <f>IF(Table1[[#This Row],[Quarter]]="q2",1,"")</f>
        <v>1</v>
      </c>
      <c r="I2207" t="str">
        <f>IF(Table1[[#This Row],[Quarter]]="q3",1,"")</f>
        <v/>
      </c>
      <c r="J2207">
        <f>IF(Table1[[#This Row],[Quarter]]="Q2",Table1[[#This Row],[Credit Amount]],"")</f>
        <v>-225.14</v>
      </c>
      <c r="K2207" t="str">
        <f>IF(Table1[[#This Row],[Quarter]]="Q3",Table1[[#This Row],[Credit Amount]],"")</f>
        <v/>
      </c>
      <c r="L2207" t="str">
        <f>IF(Table1[[#This Row],[Transaction Type]]="Upgrade",Table1[[#This Row],[Credit Amount]],IF(Table1[[#This Row],[Transaction Type]]="Activation",Table1[[#This Row],[Credit Amount]],""))</f>
        <v/>
      </c>
      <c r="M2207">
        <f>IF(Table1[[#This Row],[Transaction Type]]="Maintenance",Table1[[#This Row],[Credit Amount]],"")</f>
        <v>-225.14</v>
      </c>
      <c r="N2207">
        <v>10093</v>
      </c>
      <c r="O2207" t="s">
        <v>2489</v>
      </c>
      <c r="P2207" t="s">
        <v>2582</v>
      </c>
      <c r="Q2207" t="s">
        <v>2340</v>
      </c>
      <c r="R2207">
        <v>10093</v>
      </c>
      <c r="S2207" t="s">
        <v>2489</v>
      </c>
      <c r="T2207" t="s">
        <v>2582</v>
      </c>
      <c r="U2207" t="s">
        <v>2340</v>
      </c>
      <c r="V2207" t="s">
        <v>156</v>
      </c>
      <c r="W2207">
        <v>100004101</v>
      </c>
      <c r="X2207">
        <v>8005553102</v>
      </c>
      <c r="Y2207" t="s">
        <v>2595</v>
      </c>
      <c r="Z2207" t="s">
        <v>5690</v>
      </c>
      <c r="AA2207" s="13">
        <v>-225.14</v>
      </c>
      <c r="AB2207" s="14">
        <v>42507</v>
      </c>
      <c r="AC2207" t="s">
        <v>36</v>
      </c>
    </row>
    <row r="2208" spans="1:29" x14ac:dyDescent="0.25">
      <c r="A2208" t="str">
        <f>CONCATENATE("Q",ROUNDUP(MONTH(Table1[[#This Row],[Month]])/3,0))</f>
        <v>Q2</v>
      </c>
      <c r="B2208" s="14">
        <f>EOMONTH(Table1[[#This Row],[Credit Date]],-1)+1</f>
        <v>42491</v>
      </c>
      <c r="C2208" t="str">
        <f>CONCATENATE(Table1[[#This Row],[Issuer Last Name]],", ",Table1[[#This Row],[Issuer First Name]])</f>
        <v>No. 093, Employee</v>
      </c>
      <c r="D2208" t="str">
        <f>CONCATENATE(Table1[[#This Row],[Approver Last Name]],", ",Table1[[#This Row],[Approver First Name]])</f>
        <v>No. 093, Employee</v>
      </c>
      <c r="E2208" t="str">
        <f>CONCATENATE(Table1[[#This Row],[Customer Last Name]],", ",Table1[[#This Row],[Customer First Name]])</f>
        <v>No. 12632, Client</v>
      </c>
      <c r="F22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8" t="str">
        <f>IF(Table1[[#This Row],[Transaction Type]]="Maintenance","Non-Sales","Sales")</f>
        <v>Non-Sales</v>
      </c>
      <c r="H2208">
        <f>IF(Table1[[#This Row],[Quarter]]="q2",1,"")</f>
        <v>1</v>
      </c>
      <c r="I2208" t="str">
        <f>IF(Table1[[#This Row],[Quarter]]="q3",1,"")</f>
        <v/>
      </c>
      <c r="J2208">
        <f>IF(Table1[[#This Row],[Quarter]]="Q2",Table1[[#This Row],[Credit Amount]],"")</f>
        <v>-428.43</v>
      </c>
      <c r="K2208" t="str">
        <f>IF(Table1[[#This Row],[Quarter]]="Q3",Table1[[#This Row],[Credit Amount]],"")</f>
        <v/>
      </c>
      <c r="L2208" t="str">
        <f>IF(Table1[[#This Row],[Transaction Type]]="Upgrade",Table1[[#This Row],[Credit Amount]],IF(Table1[[#This Row],[Transaction Type]]="Activation",Table1[[#This Row],[Credit Amount]],""))</f>
        <v/>
      </c>
      <c r="M2208">
        <f>IF(Table1[[#This Row],[Transaction Type]]="Maintenance",Table1[[#This Row],[Credit Amount]],"")</f>
        <v>-428.43</v>
      </c>
      <c r="N2208">
        <v>10093</v>
      </c>
      <c r="O2208" t="s">
        <v>2489</v>
      </c>
      <c r="P2208" t="s">
        <v>2582</v>
      </c>
      <c r="Q2208" t="s">
        <v>2340</v>
      </c>
      <c r="R2208">
        <v>10093</v>
      </c>
      <c r="S2208" t="s">
        <v>2489</v>
      </c>
      <c r="T2208" t="s">
        <v>2582</v>
      </c>
      <c r="U2208" t="s">
        <v>2340</v>
      </c>
      <c r="V2208" t="s">
        <v>156</v>
      </c>
      <c r="W2208">
        <v>100003631</v>
      </c>
      <c r="X2208">
        <v>8005552632</v>
      </c>
      <c r="Y2208" t="s">
        <v>2595</v>
      </c>
      <c r="Z2208" t="s">
        <v>5227</v>
      </c>
      <c r="AA2208" s="13">
        <v>-428.43</v>
      </c>
      <c r="AB2208" s="14">
        <v>42508</v>
      </c>
      <c r="AC2208" t="s">
        <v>36</v>
      </c>
    </row>
    <row r="2209" spans="1:29" x14ac:dyDescent="0.25">
      <c r="A2209" t="str">
        <f>CONCATENATE("Q",ROUNDUP(MONTH(Table1[[#This Row],[Month]])/3,0))</f>
        <v>Q2</v>
      </c>
      <c r="B2209" s="14">
        <f>EOMONTH(Table1[[#This Row],[Credit Date]],-1)+1</f>
        <v>42491</v>
      </c>
      <c r="C2209" t="str">
        <f>CONCATENATE(Table1[[#This Row],[Issuer Last Name]],", ",Table1[[#This Row],[Issuer First Name]])</f>
        <v>No. 093, Employee</v>
      </c>
      <c r="D2209" t="str">
        <f>CONCATENATE(Table1[[#This Row],[Approver Last Name]],", ",Table1[[#This Row],[Approver First Name]])</f>
        <v>No. 093, Employee</v>
      </c>
      <c r="E2209" t="str">
        <f>CONCATENATE(Table1[[#This Row],[Customer Last Name]],", ",Table1[[#This Row],[Customer First Name]])</f>
        <v>No. 10456, Client</v>
      </c>
      <c r="F22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09" t="str">
        <f>IF(Table1[[#This Row],[Transaction Type]]="Maintenance","Non-Sales","Sales")</f>
        <v>Non-Sales</v>
      </c>
      <c r="H2209">
        <f>IF(Table1[[#This Row],[Quarter]]="q2",1,"")</f>
        <v>1</v>
      </c>
      <c r="I2209" t="str">
        <f>IF(Table1[[#This Row],[Quarter]]="q3",1,"")</f>
        <v/>
      </c>
      <c r="J2209">
        <f>IF(Table1[[#This Row],[Quarter]]="Q2",Table1[[#This Row],[Credit Amount]],"")</f>
        <v>-322.11</v>
      </c>
      <c r="K2209" t="str">
        <f>IF(Table1[[#This Row],[Quarter]]="Q3",Table1[[#This Row],[Credit Amount]],"")</f>
        <v/>
      </c>
      <c r="L2209" t="str">
        <f>IF(Table1[[#This Row],[Transaction Type]]="Upgrade",Table1[[#This Row],[Credit Amount]],IF(Table1[[#This Row],[Transaction Type]]="Activation",Table1[[#This Row],[Credit Amount]],""))</f>
        <v/>
      </c>
      <c r="M2209">
        <f>IF(Table1[[#This Row],[Transaction Type]]="Maintenance",Table1[[#This Row],[Credit Amount]],"")</f>
        <v>-322.11</v>
      </c>
      <c r="N2209">
        <v>10093</v>
      </c>
      <c r="O2209" t="s">
        <v>2489</v>
      </c>
      <c r="P2209" t="s">
        <v>2582</v>
      </c>
      <c r="Q2209" t="s">
        <v>2340</v>
      </c>
      <c r="R2209">
        <v>10093</v>
      </c>
      <c r="S2209" t="s">
        <v>2489</v>
      </c>
      <c r="T2209" t="s">
        <v>2582</v>
      </c>
      <c r="U2209" t="s">
        <v>2340</v>
      </c>
      <c r="V2209" t="s">
        <v>156</v>
      </c>
      <c r="W2209">
        <v>100001455</v>
      </c>
      <c r="X2209">
        <v>8005550456</v>
      </c>
      <c r="Y2209" t="s">
        <v>2595</v>
      </c>
      <c r="Z2209" t="s">
        <v>3051</v>
      </c>
      <c r="AA2209" s="13">
        <v>-322.11</v>
      </c>
      <c r="AB2209" s="14">
        <v>42513</v>
      </c>
      <c r="AC2209" t="s">
        <v>36</v>
      </c>
    </row>
    <row r="2210" spans="1:29" x14ac:dyDescent="0.25">
      <c r="A2210" t="str">
        <f>CONCATENATE("Q",ROUNDUP(MONTH(Table1[[#This Row],[Month]])/3,0))</f>
        <v>Q2</v>
      </c>
      <c r="B2210" s="14">
        <f>EOMONTH(Table1[[#This Row],[Credit Date]],-1)+1</f>
        <v>42491</v>
      </c>
      <c r="C2210" t="str">
        <f>CONCATENATE(Table1[[#This Row],[Issuer Last Name]],", ",Table1[[#This Row],[Issuer First Name]])</f>
        <v>No. 093, Employee</v>
      </c>
      <c r="D2210" t="str">
        <f>CONCATENATE(Table1[[#This Row],[Approver Last Name]],", ",Table1[[#This Row],[Approver First Name]])</f>
        <v>No. 093, Employee</v>
      </c>
      <c r="E2210" t="str">
        <f>CONCATENATE(Table1[[#This Row],[Customer Last Name]],", ",Table1[[#This Row],[Customer First Name]])</f>
        <v>No. 12325, Client</v>
      </c>
      <c r="F22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0" t="str">
        <f>IF(Table1[[#This Row],[Transaction Type]]="Maintenance","Non-Sales","Sales")</f>
        <v>Sales</v>
      </c>
      <c r="H2210">
        <f>IF(Table1[[#This Row],[Quarter]]="q2",1,"")</f>
        <v>1</v>
      </c>
      <c r="I2210" t="str">
        <f>IF(Table1[[#This Row],[Quarter]]="q3",1,"")</f>
        <v/>
      </c>
      <c r="J2210">
        <f>IF(Table1[[#This Row],[Quarter]]="Q2",Table1[[#This Row],[Credit Amount]],"")</f>
        <v>-131.93</v>
      </c>
      <c r="K2210" t="str">
        <f>IF(Table1[[#This Row],[Quarter]]="Q3",Table1[[#This Row],[Credit Amount]],"")</f>
        <v/>
      </c>
      <c r="L2210">
        <f>IF(Table1[[#This Row],[Transaction Type]]="Upgrade",Table1[[#This Row],[Credit Amount]],IF(Table1[[#This Row],[Transaction Type]]="Activation",Table1[[#This Row],[Credit Amount]],""))</f>
        <v>-131.93</v>
      </c>
      <c r="M2210" t="str">
        <f>IF(Table1[[#This Row],[Transaction Type]]="Maintenance",Table1[[#This Row],[Credit Amount]],"")</f>
        <v/>
      </c>
      <c r="N2210">
        <v>10093</v>
      </c>
      <c r="O2210" t="s">
        <v>2489</v>
      </c>
      <c r="P2210" t="s">
        <v>2582</v>
      </c>
      <c r="Q2210" t="s">
        <v>2340</v>
      </c>
      <c r="R2210">
        <v>10093</v>
      </c>
      <c r="S2210" t="s">
        <v>2489</v>
      </c>
      <c r="T2210" t="s">
        <v>2582</v>
      </c>
      <c r="U2210" t="s">
        <v>2340</v>
      </c>
      <c r="V2210" t="s">
        <v>156</v>
      </c>
      <c r="W2210">
        <v>100003324</v>
      </c>
      <c r="X2210">
        <v>8005552325</v>
      </c>
      <c r="Y2210" t="s">
        <v>2595</v>
      </c>
      <c r="Z2210" t="s">
        <v>4920</v>
      </c>
      <c r="AA2210" s="13">
        <v>-131.93</v>
      </c>
      <c r="AB2210" s="14">
        <v>42520</v>
      </c>
      <c r="AC2210" t="s">
        <v>37</v>
      </c>
    </row>
    <row r="2211" spans="1:29" x14ac:dyDescent="0.25">
      <c r="A2211" t="str">
        <f>CONCATENATE("Q",ROUNDUP(MONTH(Table1[[#This Row],[Month]])/3,0))</f>
        <v>Q2</v>
      </c>
      <c r="B2211" s="14">
        <f>EOMONTH(Table1[[#This Row],[Credit Date]],-1)+1</f>
        <v>42522</v>
      </c>
      <c r="C2211" t="str">
        <f>CONCATENATE(Table1[[#This Row],[Issuer Last Name]],", ",Table1[[#This Row],[Issuer First Name]])</f>
        <v>No. 093, Employee</v>
      </c>
      <c r="D2211" t="str">
        <f>CONCATENATE(Table1[[#This Row],[Approver Last Name]],", ",Table1[[#This Row],[Approver First Name]])</f>
        <v>No. 093, Employee</v>
      </c>
      <c r="E2211" t="str">
        <f>CONCATENATE(Table1[[#This Row],[Customer Last Name]],", ",Table1[[#This Row],[Customer First Name]])</f>
        <v>No. 11845, Client</v>
      </c>
      <c r="F22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1" t="str">
        <f>IF(Table1[[#This Row],[Transaction Type]]="Maintenance","Non-Sales","Sales")</f>
        <v>Sales</v>
      </c>
      <c r="H2211">
        <f>IF(Table1[[#This Row],[Quarter]]="q2",1,"")</f>
        <v>1</v>
      </c>
      <c r="I2211" t="str">
        <f>IF(Table1[[#This Row],[Quarter]]="q3",1,"")</f>
        <v/>
      </c>
      <c r="J2211">
        <f>IF(Table1[[#This Row],[Quarter]]="Q2",Table1[[#This Row],[Credit Amount]],"")</f>
        <v>-76.39</v>
      </c>
      <c r="K2211" t="str">
        <f>IF(Table1[[#This Row],[Quarter]]="Q3",Table1[[#This Row],[Credit Amount]],"")</f>
        <v/>
      </c>
      <c r="L2211">
        <f>IF(Table1[[#This Row],[Transaction Type]]="Upgrade",Table1[[#This Row],[Credit Amount]],IF(Table1[[#This Row],[Transaction Type]]="Activation",Table1[[#This Row],[Credit Amount]],""))</f>
        <v>-76.39</v>
      </c>
      <c r="M2211" t="str">
        <f>IF(Table1[[#This Row],[Transaction Type]]="Maintenance",Table1[[#This Row],[Credit Amount]],"")</f>
        <v/>
      </c>
      <c r="N2211">
        <v>10093</v>
      </c>
      <c r="O2211" t="s">
        <v>2489</v>
      </c>
      <c r="P2211" t="s">
        <v>2582</v>
      </c>
      <c r="Q2211" t="s">
        <v>2340</v>
      </c>
      <c r="R2211">
        <v>10093</v>
      </c>
      <c r="S2211" t="s">
        <v>2489</v>
      </c>
      <c r="T2211" t="s">
        <v>2582</v>
      </c>
      <c r="U2211" t="s">
        <v>2340</v>
      </c>
      <c r="V2211" t="s">
        <v>156</v>
      </c>
      <c r="W2211">
        <v>100002844</v>
      </c>
      <c r="X2211">
        <v>8005551845</v>
      </c>
      <c r="Y2211" t="s">
        <v>2595</v>
      </c>
      <c r="Z2211" t="s">
        <v>4440</v>
      </c>
      <c r="AA2211" s="13">
        <v>-76.39</v>
      </c>
      <c r="AB2211" s="14">
        <v>42523</v>
      </c>
      <c r="AC2211" t="s">
        <v>37</v>
      </c>
    </row>
    <row r="2212" spans="1:29" x14ac:dyDescent="0.25">
      <c r="A2212" t="str">
        <f>CONCATENATE("Q",ROUNDUP(MONTH(Table1[[#This Row],[Month]])/3,0))</f>
        <v>Q2</v>
      </c>
      <c r="B2212" s="14">
        <f>EOMONTH(Table1[[#This Row],[Credit Date]],-1)+1</f>
        <v>42522</v>
      </c>
      <c r="C2212" t="str">
        <f>CONCATENATE(Table1[[#This Row],[Issuer Last Name]],", ",Table1[[#This Row],[Issuer First Name]])</f>
        <v>No. 093, Employee</v>
      </c>
      <c r="D2212" t="str">
        <f>CONCATENATE(Table1[[#This Row],[Approver Last Name]],", ",Table1[[#This Row],[Approver First Name]])</f>
        <v>No. 093, Employee</v>
      </c>
      <c r="E2212" t="str">
        <f>CONCATENATE(Table1[[#This Row],[Customer Last Name]],", ",Table1[[#This Row],[Customer First Name]])</f>
        <v>No. 12447, Client</v>
      </c>
      <c r="F22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2" t="str">
        <f>IF(Table1[[#This Row],[Transaction Type]]="Maintenance","Non-Sales","Sales")</f>
        <v>Non-Sales</v>
      </c>
      <c r="H2212">
        <f>IF(Table1[[#This Row],[Quarter]]="q2",1,"")</f>
        <v>1</v>
      </c>
      <c r="I2212" t="str">
        <f>IF(Table1[[#This Row],[Quarter]]="q3",1,"")</f>
        <v/>
      </c>
      <c r="J2212">
        <f>IF(Table1[[#This Row],[Quarter]]="Q2",Table1[[#This Row],[Credit Amount]],"")</f>
        <v>-290.58</v>
      </c>
      <c r="K2212" t="str">
        <f>IF(Table1[[#This Row],[Quarter]]="Q3",Table1[[#This Row],[Credit Amount]],"")</f>
        <v/>
      </c>
      <c r="L2212" t="str">
        <f>IF(Table1[[#This Row],[Transaction Type]]="Upgrade",Table1[[#This Row],[Credit Amount]],IF(Table1[[#This Row],[Transaction Type]]="Activation",Table1[[#This Row],[Credit Amount]],""))</f>
        <v/>
      </c>
      <c r="M2212">
        <f>IF(Table1[[#This Row],[Transaction Type]]="Maintenance",Table1[[#This Row],[Credit Amount]],"")</f>
        <v>-290.58</v>
      </c>
      <c r="N2212">
        <v>10093</v>
      </c>
      <c r="O2212" t="s">
        <v>2489</v>
      </c>
      <c r="P2212" t="s">
        <v>2582</v>
      </c>
      <c r="Q2212" t="s">
        <v>2340</v>
      </c>
      <c r="R2212">
        <v>10093</v>
      </c>
      <c r="S2212" t="s">
        <v>2489</v>
      </c>
      <c r="T2212" t="s">
        <v>2582</v>
      </c>
      <c r="U2212" t="s">
        <v>2340</v>
      </c>
      <c r="V2212" t="s">
        <v>156</v>
      </c>
      <c r="W2212">
        <v>100003446</v>
      </c>
      <c r="X2212">
        <v>8005552447</v>
      </c>
      <c r="Y2212" t="s">
        <v>2595</v>
      </c>
      <c r="Z2212" t="s">
        <v>5042</v>
      </c>
      <c r="AA2212" s="13">
        <v>-290.58</v>
      </c>
      <c r="AB2212" s="14">
        <v>42537</v>
      </c>
      <c r="AC2212" t="s">
        <v>36</v>
      </c>
    </row>
    <row r="2213" spans="1:29" x14ac:dyDescent="0.25">
      <c r="A2213" t="str">
        <f>CONCATENATE("Q",ROUNDUP(MONTH(Table1[[#This Row],[Month]])/3,0))</f>
        <v>Q2</v>
      </c>
      <c r="B2213" s="14">
        <f>EOMONTH(Table1[[#This Row],[Credit Date]],-1)+1</f>
        <v>42522</v>
      </c>
      <c r="C2213" t="str">
        <f>CONCATENATE(Table1[[#This Row],[Issuer Last Name]],", ",Table1[[#This Row],[Issuer First Name]])</f>
        <v>No. 093, Employee</v>
      </c>
      <c r="D2213" t="str">
        <f>CONCATENATE(Table1[[#This Row],[Approver Last Name]],", ",Table1[[#This Row],[Approver First Name]])</f>
        <v>No. 093, Employee</v>
      </c>
      <c r="E2213" t="str">
        <f>CONCATENATE(Table1[[#This Row],[Customer Last Name]],", ",Table1[[#This Row],[Customer First Name]])</f>
        <v>No. 12840, Client</v>
      </c>
      <c r="F22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3" t="str">
        <f>IF(Table1[[#This Row],[Transaction Type]]="Maintenance","Non-Sales","Sales")</f>
        <v>Non-Sales</v>
      </c>
      <c r="H2213">
        <f>IF(Table1[[#This Row],[Quarter]]="q2",1,"")</f>
        <v>1</v>
      </c>
      <c r="I2213" t="str">
        <f>IF(Table1[[#This Row],[Quarter]]="q3",1,"")</f>
        <v/>
      </c>
      <c r="J2213">
        <f>IF(Table1[[#This Row],[Quarter]]="Q2",Table1[[#This Row],[Credit Amount]],"")</f>
        <v>-191.43</v>
      </c>
      <c r="K2213" t="str">
        <f>IF(Table1[[#This Row],[Quarter]]="Q3",Table1[[#This Row],[Credit Amount]],"")</f>
        <v/>
      </c>
      <c r="L2213" t="str">
        <f>IF(Table1[[#This Row],[Transaction Type]]="Upgrade",Table1[[#This Row],[Credit Amount]],IF(Table1[[#This Row],[Transaction Type]]="Activation",Table1[[#This Row],[Credit Amount]],""))</f>
        <v/>
      </c>
      <c r="M2213">
        <f>IF(Table1[[#This Row],[Transaction Type]]="Maintenance",Table1[[#This Row],[Credit Amount]],"")</f>
        <v>-191.43</v>
      </c>
      <c r="N2213">
        <v>10093</v>
      </c>
      <c r="O2213" t="s">
        <v>2489</v>
      </c>
      <c r="P2213" t="s">
        <v>2582</v>
      </c>
      <c r="Q2213" t="s">
        <v>2340</v>
      </c>
      <c r="R2213">
        <v>10093</v>
      </c>
      <c r="S2213" t="s">
        <v>2489</v>
      </c>
      <c r="T2213" t="s">
        <v>2582</v>
      </c>
      <c r="U2213" t="s">
        <v>2340</v>
      </c>
      <c r="V2213" t="s">
        <v>156</v>
      </c>
      <c r="W2213">
        <v>100003839</v>
      </c>
      <c r="X2213">
        <v>8005552840</v>
      </c>
      <c r="Y2213" t="s">
        <v>2595</v>
      </c>
      <c r="Z2213" t="s">
        <v>5432</v>
      </c>
      <c r="AA2213" s="13">
        <v>-191.43</v>
      </c>
      <c r="AB2213" s="14">
        <v>42548</v>
      </c>
      <c r="AC2213" t="s">
        <v>36</v>
      </c>
    </row>
    <row r="2214" spans="1:29" x14ac:dyDescent="0.25">
      <c r="A2214" t="str">
        <f>CONCATENATE("Q",ROUNDUP(MONTH(Table1[[#This Row],[Month]])/3,0))</f>
        <v>Q3</v>
      </c>
      <c r="B2214" s="14">
        <f>EOMONTH(Table1[[#This Row],[Credit Date]],-1)+1</f>
        <v>42552</v>
      </c>
      <c r="C2214" t="str">
        <f>CONCATENATE(Table1[[#This Row],[Issuer Last Name]],", ",Table1[[#This Row],[Issuer First Name]])</f>
        <v>No. 093, Employee</v>
      </c>
      <c r="D2214" t="str">
        <f>CONCATENATE(Table1[[#This Row],[Approver Last Name]],", ",Table1[[#This Row],[Approver First Name]])</f>
        <v>No. 093, Employee</v>
      </c>
      <c r="E2214" t="str">
        <f>CONCATENATE(Table1[[#This Row],[Customer Last Name]],", ",Table1[[#This Row],[Customer First Name]])</f>
        <v>No. 11113, Client</v>
      </c>
      <c r="F22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4" t="str">
        <f>IF(Table1[[#This Row],[Transaction Type]]="Maintenance","Non-Sales","Sales")</f>
        <v>Non-Sales</v>
      </c>
      <c r="H2214" t="str">
        <f>IF(Table1[[#This Row],[Quarter]]="q2",1,"")</f>
        <v/>
      </c>
      <c r="I2214">
        <f>IF(Table1[[#This Row],[Quarter]]="q3",1,"")</f>
        <v>1</v>
      </c>
      <c r="J2214" t="str">
        <f>IF(Table1[[#This Row],[Quarter]]="Q2",Table1[[#This Row],[Credit Amount]],"")</f>
        <v/>
      </c>
      <c r="K2214">
        <f>IF(Table1[[#This Row],[Quarter]]="Q3",Table1[[#This Row],[Credit Amount]],"")</f>
        <v>-495.73</v>
      </c>
      <c r="L2214" t="str">
        <f>IF(Table1[[#This Row],[Transaction Type]]="Upgrade",Table1[[#This Row],[Credit Amount]],IF(Table1[[#This Row],[Transaction Type]]="Activation",Table1[[#This Row],[Credit Amount]],""))</f>
        <v/>
      </c>
      <c r="M2214">
        <f>IF(Table1[[#This Row],[Transaction Type]]="Maintenance",Table1[[#This Row],[Credit Amount]],"")</f>
        <v>-495.73</v>
      </c>
      <c r="N2214">
        <v>10093</v>
      </c>
      <c r="O2214" t="s">
        <v>2489</v>
      </c>
      <c r="P2214" t="s">
        <v>2582</v>
      </c>
      <c r="Q2214" t="s">
        <v>2340</v>
      </c>
      <c r="R2214">
        <v>10093</v>
      </c>
      <c r="S2214" t="s">
        <v>2489</v>
      </c>
      <c r="T2214" t="s">
        <v>2582</v>
      </c>
      <c r="U2214" t="s">
        <v>2340</v>
      </c>
      <c r="V2214" t="s">
        <v>156</v>
      </c>
      <c r="W2214">
        <v>100002112</v>
      </c>
      <c r="X2214">
        <v>8005551113</v>
      </c>
      <c r="Y2214" t="s">
        <v>2595</v>
      </c>
      <c r="Z2214" t="s">
        <v>3708</v>
      </c>
      <c r="AA2214" s="13">
        <v>-495.73</v>
      </c>
      <c r="AB2214" s="14">
        <v>42554</v>
      </c>
      <c r="AC2214" t="s">
        <v>36</v>
      </c>
    </row>
    <row r="2215" spans="1:29" x14ac:dyDescent="0.25">
      <c r="A2215" t="str">
        <f>CONCATENATE("Q",ROUNDUP(MONTH(Table1[[#This Row],[Month]])/3,0))</f>
        <v>Q3</v>
      </c>
      <c r="B2215" s="14">
        <f>EOMONTH(Table1[[#This Row],[Credit Date]],-1)+1</f>
        <v>42552</v>
      </c>
      <c r="C2215" t="str">
        <f>CONCATENATE(Table1[[#This Row],[Issuer Last Name]],", ",Table1[[#This Row],[Issuer First Name]])</f>
        <v>No. 093, Employee</v>
      </c>
      <c r="D2215" t="str">
        <f>CONCATENATE(Table1[[#This Row],[Approver Last Name]],", ",Table1[[#This Row],[Approver First Name]])</f>
        <v>No. 093, Employee</v>
      </c>
      <c r="E2215" t="str">
        <f>CONCATENATE(Table1[[#This Row],[Customer Last Name]],", ",Table1[[#This Row],[Customer First Name]])</f>
        <v>No. 12320, Client</v>
      </c>
      <c r="F22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5" t="str">
        <f>IF(Table1[[#This Row],[Transaction Type]]="Maintenance","Non-Sales","Sales")</f>
        <v>Non-Sales</v>
      </c>
      <c r="H2215" t="str">
        <f>IF(Table1[[#This Row],[Quarter]]="q2",1,"")</f>
        <v/>
      </c>
      <c r="I2215">
        <f>IF(Table1[[#This Row],[Quarter]]="q3",1,"")</f>
        <v>1</v>
      </c>
      <c r="J2215" t="str">
        <f>IF(Table1[[#This Row],[Quarter]]="Q2",Table1[[#This Row],[Credit Amount]],"")</f>
        <v/>
      </c>
      <c r="K2215">
        <f>IF(Table1[[#This Row],[Quarter]]="Q3",Table1[[#This Row],[Credit Amount]],"")</f>
        <v>-376.2</v>
      </c>
      <c r="L2215" t="str">
        <f>IF(Table1[[#This Row],[Transaction Type]]="Upgrade",Table1[[#This Row],[Credit Amount]],IF(Table1[[#This Row],[Transaction Type]]="Activation",Table1[[#This Row],[Credit Amount]],""))</f>
        <v/>
      </c>
      <c r="M2215">
        <f>IF(Table1[[#This Row],[Transaction Type]]="Maintenance",Table1[[#This Row],[Credit Amount]],"")</f>
        <v>-376.2</v>
      </c>
      <c r="N2215">
        <v>10093</v>
      </c>
      <c r="O2215" t="s">
        <v>2489</v>
      </c>
      <c r="P2215" t="s">
        <v>2582</v>
      </c>
      <c r="Q2215" t="s">
        <v>2340</v>
      </c>
      <c r="R2215">
        <v>10093</v>
      </c>
      <c r="S2215" t="s">
        <v>2489</v>
      </c>
      <c r="T2215" t="s">
        <v>2582</v>
      </c>
      <c r="U2215" t="s">
        <v>2340</v>
      </c>
      <c r="V2215" t="s">
        <v>156</v>
      </c>
      <c r="W2215">
        <v>100003319</v>
      </c>
      <c r="X2215">
        <v>8005552320</v>
      </c>
      <c r="Y2215" t="s">
        <v>2595</v>
      </c>
      <c r="Z2215" t="s">
        <v>4915</v>
      </c>
      <c r="AA2215" s="13">
        <v>-376.2</v>
      </c>
      <c r="AB2215" s="14">
        <v>42557</v>
      </c>
      <c r="AC2215" t="s">
        <v>36</v>
      </c>
    </row>
    <row r="2216" spans="1:29" x14ac:dyDescent="0.25">
      <c r="A2216" t="str">
        <f>CONCATENATE("Q",ROUNDUP(MONTH(Table1[[#This Row],[Month]])/3,0))</f>
        <v>Q3</v>
      </c>
      <c r="B2216" s="14">
        <f>EOMONTH(Table1[[#This Row],[Credit Date]],-1)+1</f>
        <v>42552</v>
      </c>
      <c r="C2216" t="str">
        <f>CONCATENATE(Table1[[#This Row],[Issuer Last Name]],", ",Table1[[#This Row],[Issuer First Name]])</f>
        <v>No. 093, Employee</v>
      </c>
      <c r="D2216" t="str">
        <f>CONCATENATE(Table1[[#This Row],[Approver Last Name]],", ",Table1[[#This Row],[Approver First Name]])</f>
        <v>No. 093, Employee</v>
      </c>
      <c r="E2216" t="str">
        <f>CONCATENATE(Table1[[#This Row],[Customer Last Name]],", ",Table1[[#This Row],[Customer First Name]])</f>
        <v>No. 13719, Client</v>
      </c>
      <c r="F22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6" t="str">
        <f>IF(Table1[[#This Row],[Transaction Type]]="Maintenance","Non-Sales","Sales")</f>
        <v>Non-Sales</v>
      </c>
      <c r="H2216" t="str">
        <f>IF(Table1[[#This Row],[Quarter]]="q2",1,"")</f>
        <v/>
      </c>
      <c r="I2216">
        <f>IF(Table1[[#This Row],[Quarter]]="q3",1,"")</f>
        <v>1</v>
      </c>
      <c r="J2216" t="str">
        <f>IF(Table1[[#This Row],[Quarter]]="Q2",Table1[[#This Row],[Credit Amount]],"")</f>
        <v/>
      </c>
      <c r="K2216">
        <f>IF(Table1[[#This Row],[Quarter]]="Q3",Table1[[#This Row],[Credit Amount]],"")</f>
        <v>-188.11</v>
      </c>
      <c r="L2216" t="str">
        <f>IF(Table1[[#This Row],[Transaction Type]]="Upgrade",Table1[[#This Row],[Credit Amount]],IF(Table1[[#This Row],[Transaction Type]]="Activation",Table1[[#This Row],[Credit Amount]],""))</f>
        <v/>
      </c>
      <c r="M2216">
        <f>IF(Table1[[#This Row],[Transaction Type]]="Maintenance",Table1[[#This Row],[Credit Amount]],"")</f>
        <v>-188.11</v>
      </c>
      <c r="N2216">
        <v>10093</v>
      </c>
      <c r="O2216" t="s">
        <v>2489</v>
      </c>
      <c r="P2216" t="s">
        <v>2582</v>
      </c>
      <c r="Q2216" t="s">
        <v>2340</v>
      </c>
      <c r="R2216">
        <v>10093</v>
      </c>
      <c r="S2216" t="s">
        <v>2489</v>
      </c>
      <c r="T2216" t="s">
        <v>2582</v>
      </c>
      <c r="U2216" t="s">
        <v>2340</v>
      </c>
      <c r="V2216" t="s">
        <v>156</v>
      </c>
      <c r="W2216">
        <v>100004718</v>
      </c>
      <c r="X2216">
        <v>8005553719</v>
      </c>
      <c r="Y2216" t="s">
        <v>2595</v>
      </c>
      <c r="Z2216" t="s">
        <v>6307</v>
      </c>
      <c r="AA2216" s="13">
        <v>-188.11</v>
      </c>
      <c r="AB2216" s="14">
        <v>42562</v>
      </c>
      <c r="AC2216" t="s">
        <v>36</v>
      </c>
    </row>
    <row r="2217" spans="1:29" x14ac:dyDescent="0.25">
      <c r="A2217" t="str">
        <f>CONCATENATE("Q",ROUNDUP(MONTH(Table1[[#This Row],[Month]])/3,0))</f>
        <v>Q3</v>
      </c>
      <c r="B2217" s="14">
        <f>EOMONTH(Table1[[#This Row],[Credit Date]],-1)+1</f>
        <v>42552</v>
      </c>
      <c r="C2217" t="str">
        <f>CONCATENATE(Table1[[#This Row],[Issuer Last Name]],", ",Table1[[#This Row],[Issuer First Name]])</f>
        <v>No. 093, Employee</v>
      </c>
      <c r="D2217" t="str">
        <f>CONCATENATE(Table1[[#This Row],[Approver Last Name]],", ",Table1[[#This Row],[Approver First Name]])</f>
        <v>No. 093, Employee</v>
      </c>
      <c r="E2217" t="str">
        <f>CONCATENATE(Table1[[#This Row],[Customer Last Name]],", ",Table1[[#This Row],[Customer First Name]])</f>
        <v>No. 10023, Client</v>
      </c>
      <c r="F22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7" t="str">
        <f>IF(Table1[[#This Row],[Transaction Type]]="Maintenance","Non-Sales","Sales")</f>
        <v>Non-Sales</v>
      </c>
      <c r="H2217" t="str">
        <f>IF(Table1[[#This Row],[Quarter]]="q2",1,"")</f>
        <v/>
      </c>
      <c r="I2217">
        <f>IF(Table1[[#This Row],[Quarter]]="q3",1,"")</f>
        <v>1</v>
      </c>
      <c r="J2217" t="str">
        <f>IF(Table1[[#This Row],[Quarter]]="Q2",Table1[[#This Row],[Credit Amount]],"")</f>
        <v/>
      </c>
      <c r="K2217">
        <f>IF(Table1[[#This Row],[Quarter]]="Q3",Table1[[#This Row],[Credit Amount]],"")</f>
        <v>-391.83</v>
      </c>
      <c r="L2217" t="str">
        <f>IF(Table1[[#This Row],[Transaction Type]]="Upgrade",Table1[[#This Row],[Credit Amount]],IF(Table1[[#This Row],[Transaction Type]]="Activation",Table1[[#This Row],[Credit Amount]],""))</f>
        <v/>
      </c>
      <c r="M2217">
        <f>IF(Table1[[#This Row],[Transaction Type]]="Maintenance",Table1[[#This Row],[Credit Amount]],"")</f>
        <v>-391.83</v>
      </c>
      <c r="N2217">
        <v>10093</v>
      </c>
      <c r="O2217" t="s">
        <v>2489</v>
      </c>
      <c r="P2217" t="s">
        <v>2582</v>
      </c>
      <c r="Q2217" t="s">
        <v>2340</v>
      </c>
      <c r="R2217">
        <v>10093</v>
      </c>
      <c r="S2217" t="s">
        <v>2489</v>
      </c>
      <c r="T2217" t="s">
        <v>2582</v>
      </c>
      <c r="U2217" t="s">
        <v>2340</v>
      </c>
      <c r="V2217" t="s">
        <v>156</v>
      </c>
      <c r="W2217">
        <v>100001022</v>
      </c>
      <c r="X2217">
        <v>8005550023</v>
      </c>
      <c r="Y2217" t="s">
        <v>2595</v>
      </c>
      <c r="Z2217" t="s">
        <v>2618</v>
      </c>
      <c r="AA2217" s="13">
        <v>-391.83</v>
      </c>
      <c r="AB2217" s="14">
        <v>42566</v>
      </c>
      <c r="AC2217" t="s">
        <v>36</v>
      </c>
    </row>
    <row r="2218" spans="1:29" x14ac:dyDescent="0.25">
      <c r="A2218" t="str">
        <f>CONCATENATE("Q",ROUNDUP(MONTH(Table1[[#This Row],[Month]])/3,0))</f>
        <v>Q3</v>
      </c>
      <c r="B2218" s="14">
        <f>EOMONTH(Table1[[#This Row],[Credit Date]],-1)+1</f>
        <v>42552</v>
      </c>
      <c r="C2218" t="str">
        <f>CONCATENATE(Table1[[#This Row],[Issuer Last Name]],", ",Table1[[#This Row],[Issuer First Name]])</f>
        <v>No. 093, Employee</v>
      </c>
      <c r="D2218" t="str">
        <f>CONCATENATE(Table1[[#This Row],[Approver Last Name]],", ",Table1[[#This Row],[Approver First Name]])</f>
        <v>No. 093, Employee</v>
      </c>
      <c r="E2218" t="str">
        <f>CONCATENATE(Table1[[#This Row],[Customer Last Name]],", ",Table1[[#This Row],[Customer First Name]])</f>
        <v>No. 10109, Client</v>
      </c>
      <c r="F22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8" t="str">
        <f>IF(Table1[[#This Row],[Transaction Type]]="Maintenance","Non-Sales","Sales")</f>
        <v>Non-Sales</v>
      </c>
      <c r="H2218" t="str">
        <f>IF(Table1[[#This Row],[Quarter]]="q2",1,"")</f>
        <v/>
      </c>
      <c r="I2218">
        <f>IF(Table1[[#This Row],[Quarter]]="q3",1,"")</f>
        <v>1</v>
      </c>
      <c r="J2218" t="str">
        <f>IF(Table1[[#This Row],[Quarter]]="Q2",Table1[[#This Row],[Credit Amount]],"")</f>
        <v/>
      </c>
      <c r="K2218">
        <f>IF(Table1[[#This Row],[Quarter]]="Q3",Table1[[#This Row],[Credit Amount]],"")</f>
        <v>-261.79000000000002</v>
      </c>
      <c r="L2218" t="str">
        <f>IF(Table1[[#This Row],[Transaction Type]]="Upgrade",Table1[[#This Row],[Credit Amount]],IF(Table1[[#This Row],[Transaction Type]]="Activation",Table1[[#This Row],[Credit Amount]],""))</f>
        <v/>
      </c>
      <c r="M2218">
        <f>IF(Table1[[#This Row],[Transaction Type]]="Maintenance",Table1[[#This Row],[Credit Amount]],"")</f>
        <v>-261.79000000000002</v>
      </c>
      <c r="N2218">
        <v>10093</v>
      </c>
      <c r="O2218" t="s">
        <v>2489</v>
      </c>
      <c r="P2218" t="s">
        <v>2582</v>
      </c>
      <c r="Q2218" t="s">
        <v>2340</v>
      </c>
      <c r="R2218">
        <v>10093</v>
      </c>
      <c r="S2218" t="s">
        <v>2489</v>
      </c>
      <c r="T2218" t="s">
        <v>2582</v>
      </c>
      <c r="U2218" t="s">
        <v>2340</v>
      </c>
      <c r="V2218" t="s">
        <v>156</v>
      </c>
      <c r="W2218">
        <v>100001108</v>
      </c>
      <c r="X2218">
        <v>8005550109</v>
      </c>
      <c r="Y2218" t="s">
        <v>2595</v>
      </c>
      <c r="Z2218" t="s">
        <v>2704</v>
      </c>
      <c r="AA2218" s="13">
        <v>-261.79000000000002</v>
      </c>
      <c r="AB2218" s="14">
        <v>42569</v>
      </c>
      <c r="AC2218" t="s">
        <v>36</v>
      </c>
    </row>
    <row r="2219" spans="1:29" x14ac:dyDescent="0.25">
      <c r="A2219" t="str">
        <f>CONCATENATE("Q",ROUNDUP(MONTH(Table1[[#This Row],[Month]])/3,0))</f>
        <v>Q3</v>
      </c>
      <c r="B2219" s="14">
        <f>EOMONTH(Table1[[#This Row],[Credit Date]],-1)+1</f>
        <v>42552</v>
      </c>
      <c r="C2219" t="str">
        <f>CONCATENATE(Table1[[#This Row],[Issuer Last Name]],", ",Table1[[#This Row],[Issuer First Name]])</f>
        <v>No. 093, Employee</v>
      </c>
      <c r="D2219" t="str">
        <f>CONCATENATE(Table1[[#This Row],[Approver Last Name]],", ",Table1[[#This Row],[Approver First Name]])</f>
        <v>No. 093, Employee</v>
      </c>
      <c r="E2219" t="str">
        <f>CONCATENATE(Table1[[#This Row],[Customer Last Name]],", ",Table1[[#This Row],[Customer First Name]])</f>
        <v>No. 11572, Client</v>
      </c>
      <c r="F22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19" t="str">
        <f>IF(Table1[[#This Row],[Transaction Type]]="Maintenance","Non-Sales","Sales")</f>
        <v>Non-Sales</v>
      </c>
      <c r="H2219" t="str">
        <f>IF(Table1[[#This Row],[Quarter]]="q2",1,"")</f>
        <v/>
      </c>
      <c r="I2219">
        <f>IF(Table1[[#This Row],[Quarter]]="q3",1,"")</f>
        <v>1</v>
      </c>
      <c r="J2219" t="str">
        <f>IF(Table1[[#This Row],[Quarter]]="Q2",Table1[[#This Row],[Credit Amount]],"")</f>
        <v/>
      </c>
      <c r="K2219">
        <f>IF(Table1[[#This Row],[Quarter]]="Q3",Table1[[#This Row],[Credit Amount]],"")</f>
        <v>-248.71</v>
      </c>
      <c r="L2219" t="str">
        <f>IF(Table1[[#This Row],[Transaction Type]]="Upgrade",Table1[[#This Row],[Credit Amount]],IF(Table1[[#This Row],[Transaction Type]]="Activation",Table1[[#This Row],[Credit Amount]],""))</f>
        <v/>
      </c>
      <c r="M2219">
        <f>IF(Table1[[#This Row],[Transaction Type]]="Maintenance",Table1[[#This Row],[Credit Amount]],"")</f>
        <v>-248.71</v>
      </c>
      <c r="N2219">
        <v>10093</v>
      </c>
      <c r="O2219" t="s">
        <v>2489</v>
      </c>
      <c r="P2219" t="s">
        <v>2582</v>
      </c>
      <c r="Q2219" t="s">
        <v>2340</v>
      </c>
      <c r="R2219">
        <v>10093</v>
      </c>
      <c r="S2219" t="s">
        <v>2489</v>
      </c>
      <c r="T2219" t="s">
        <v>2582</v>
      </c>
      <c r="U2219" t="s">
        <v>2340</v>
      </c>
      <c r="V2219" t="s">
        <v>156</v>
      </c>
      <c r="W2219">
        <v>100002571</v>
      </c>
      <c r="X2219">
        <v>8005551572</v>
      </c>
      <c r="Y2219" t="s">
        <v>2595</v>
      </c>
      <c r="Z2219" t="s">
        <v>4167</v>
      </c>
      <c r="AA2219" s="13">
        <v>-248.71</v>
      </c>
      <c r="AB2219" s="14">
        <v>42570</v>
      </c>
      <c r="AC2219" t="s">
        <v>36</v>
      </c>
    </row>
    <row r="2220" spans="1:29" x14ac:dyDescent="0.25">
      <c r="A2220" t="str">
        <f>CONCATENATE("Q",ROUNDUP(MONTH(Table1[[#This Row],[Month]])/3,0))</f>
        <v>Q3</v>
      </c>
      <c r="B2220" s="14">
        <f>EOMONTH(Table1[[#This Row],[Credit Date]],-1)+1</f>
        <v>42552</v>
      </c>
      <c r="C2220" t="str">
        <f>CONCATENATE(Table1[[#This Row],[Issuer Last Name]],", ",Table1[[#This Row],[Issuer First Name]])</f>
        <v>No. 093, Employee</v>
      </c>
      <c r="D2220" t="str">
        <f>CONCATENATE(Table1[[#This Row],[Approver Last Name]],", ",Table1[[#This Row],[Approver First Name]])</f>
        <v>No. 093, Employee</v>
      </c>
      <c r="E2220" t="str">
        <f>CONCATENATE(Table1[[#This Row],[Customer Last Name]],", ",Table1[[#This Row],[Customer First Name]])</f>
        <v>No. 10245, Client</v>
      </c>
      <c r="F22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0" t="str">
        <f>IF(Table1[[#This Row],[Transaction Type]]="Maintenance","Non-Sales","Sales")</f>
        <v>Sales</v>
      </c>
      <c r="H2220" t="str">
        <f>IF(Table1[[#This Row],[Quarter]]="q2",1,"")</f>
        <v/>
      </c>
      <c r="I2220">
        <f>IF(Table1[[#This Row],[Quarter]]="q3",1,"")</f>
        <v>1</v>
      </c>
      <c r="J2220" t="str">
        <f>IF(Table1[[#This Row],[Quarter]]="Q2",Table1[[#This Row],[Credit Amount]],"")</f>
        <v/>
      </c>
      <c r="K2220">
        <f>IF(Table1[[#This Row],[Quarter]]="Q3",Table1[[#This Row],[Credit Amount]],"")</f>
        <v>-249.52</v>
      </c>
      <c r="L2220">
        <f>IF(Table1[[#This Row],[Transaction Type]]="Upgrade",Table1[[#This Row],[Credit Amount]],IF(Table1[[#This Row],[Transaction Type]]="Activation",Table1[[#This Row],[Credit Amount]],""))</f>
        <v>-249.52</v>
      </c>
      <c r="M2220" t="str">
        <f>IF(Table1[[#This Row],[Transaction Type]]="Maintenance",Table1[[#This Row],[Credit Amount]],"")</f>
        <v/>
      </c>
      <c r="N2220">
        <v>10093</v>
      </c>
      <c r="O2220" t="s">
        <v>2489</v>
      </c>
      <c r="P2220" t="s">
        <v>2582</v>
      </c>
      <c r="Q2220" t="s">
        <v>2340</v>
      </c>
      <c r="R2220">
        <v>10093</v>
      </c>
      <c r="S2220" t="s">
        <v>2489</v>
      </c>
      <c r="T2220" t="s">
        <v>2582</v>
      </c>
      <c r="U2220" t="s">
        <v>2340</v>
      </c>
      <c r="V2220" t="s">
        <v>156</v>
      </c>
      <c r="W2220">
        <v>100001244</v>
      </c>
      <c r="X2220">
        <v>8005550245</v>
      </c>
      <c r="Y2220" t="s">
        <v>2595</v>
      </c>
      <c r="Z2220" t="s">
        <v>2840</v>
      </c>
      <c r="AA2220" s="13">
        <v>-249.52</v>
      </c>
      <c r="AB2220" s="14">
        <v>42571</v>
      </c>
      <c r="AC2220" t="s">
        <v>35</v>
      </c>
    </row>
    <row r="2221" spans="1:29" x14ac:dyDescent="0.25">
      <c r="A2221" t="str">
        <f>CONCATENATE("Q",ROUNDUP(MONTH(Table1[[#This Row],[Month]])/3,0))</f>
        <v>Q3</v>
      </c>
      <c r="B2221" s="14">
        <f>EOMONTH(Table1[[#This Row],[Credit Date]],-1)+1</f>
        <v>42552</v>
      </c>
      <c r="C2221" t="str">
        <f>CONCATENATE(Table1[[#This Row],[Issuer Last Name]],", ",Table1[[#This Row],[Issuer First Name]])</f>
        <v>No. 093, Employee</v>
      </c>
      <c r="D2221" t="str">
        <f>CONCATENATE(Table1[[#This Row],[Approver Last Name]],", ",Table1[[#This Row],[Approver First Name]])</f>
        <v>No. 093, Employee</v>
      </c>
      <c r="E2221" t="str">
        <f>CONCATENATE(Table1[[#This Row],[Customer Last Name]],", ",Table1[[#This Row],[Customer First Name]])</f>
        <v>No. 13854, Client</v>
      </c>
      <c r="F22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1" t="str">
        <f>IF(Table1[[#This Row],[Transaction Type]]="Maintenance","Non-Sales","Sales")</f>
        <v>Non-Sales</v>
      </c>
      <c r="H2221" t="str">
        <f>IF(Table1[[#This Row],[Quarter]]="q2",1,"")</f>
        <v/>
      </c>
      <c r="I2221">
        <f>IF(Table1[[#This Row],[Quarter]]="q3",1,"")</f>
        <v>1</v>
      </c>
      <c r="J2221" t="str">
        <f>IF(Table1[[#This Row],[Quarter]]="Q2",Table1[[#This Row],[Credit Amount]],"")</f>
        <v/>
      </c>
      <c r="K2221">
        <f>IF(Table1[[#This Row],[Quarter]]="Q3",Table1[[#This Row],[Credit Amount]],"")</f>
        <v>-50.13</v>
      </c>
      <c r="L2221" t="str">
        <f>IF(Table1[[#This Row],[Transaction Type]]="Upgrade",Table1[[#This Row],[Credit Amount]],IF(Table1[[#This Row],[Transaction Type]]="Activation",Table1[[#This Row],[Credit Amount]],""))</f>
        <v/>
      </c>
      <c r="M2221">
        <f>IF(Table1[[#This Row],[Transaction Type]]="Maintenance",Table1[[#This Row],[Credit Amount]],"")</f>
        <v>-50.13</v>
      </c>
      <c r="N2221">
        <v>10093</v>
      </c>
      <c r="O2221" t="s">
        <v>2489</v>
      </c>
      <c r="P2221" t="s">
        <v>2582</v>
      </c>
      <c r="Q2221" t="s">
        <v>2340</v>
      </c>
      <c r="R2221">
        <v>10093</v>
      </c>
      <c r="S2221" t="s">
        <v>2489</v>
      </c>
      <c r="T2221" t="s">
        <v>2582</v>
      </c>
      <c r="U2221" t="s">
        <v>2340</v>
      </c>
      <c r="V2221" t="s">
        <v>156</v>
      </c>
      <c r="W2221">
        <v>100004853</v>
      </c>
      <c r="X2221">
        <v>8005553854</v>
      </c>
      <c r="Y2221" t="s">
        <v>2595</v>
      </c>
      <c r="Z2221" t="s">
        <v>6442</v>
      </c>
      <c r="AA2221" s="13">
        <v>-50.13</v>
      </c>
      <c r="AB2221" s="14">
        <v>42574</v>
      </c>
      <c r="AC2221" t="s">
        <v>36</v>
      </c>
    </row>
    <row r="2222" spans="1:29" x14ac:dyDescent="0.25">
      <c r="A2222" t="str">
        <f>CONCATENATE("Q",ROUNDUP(MONTH(Table1[[#This Row],[Month]])/3,0))</f>
        <v>Q3</v>
      </c>
      <c r="B2222" s="14">
        <f>EOMONTH(Table1[[#This Row],[Credit Date]],-1)+1</f>
        <v>42552</v>
      </c>
      <c r="C2222" t="str">
        <f>CONCATENATE(Table1[[#This Row],[Issuer Last Name]],", ",Table1[[#This Row],[Issuer First Name]])</f>
        <v>No. 093, Employee</v>
      </c>
      <c r="D2222" t="str">
        <f>CONCATENATE(Table1[[#This Row],[Approver Last Name]],", ",Table1[[#This Row],[Approver First Name]])</f>
        <v>No. 093, Employee</v>
      </c>
      <c r="E2222" t="str">
        <f>CONCATENATE(Table1[[#This Row],[Customer Last Name]],", ",Table1[[#This Row],[Customer First Name]])</f>
        <v>No. 10342, Client</v>
      </c>
      <c r="F22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2" t="str">
        <f>IF(Table1[[#This Row],[Transaction Type]]="Maintenance","Non-Sales","Sales")</f>
        <v>Sales</v>
      </c>
      <c r="H2222" t="str">
        <f>IF(Table1[[#This Row],[Quarter]]="q2",1,"")</f>
        <v/>
      </c>
      <c r="I2222">
        <f>IF(Table1[[#This Row],[Quarter]]="q3",1,"")</f>
        <v>1</v>
      </c>
      <c r="J2222" t="str">
        <f>IF(Table1[[#This Row],[Quarter]]="Q2",Table1[[#This Row],[Credit Amount]],"")</f>
        <v/>
      </c>
      <c r="K2222">
        <f>IF(Table1[[#This Row],[Quarter]]="Q3",Table1[[#This Row],[Credit Amount]],"")</f>
        <v>-337.4</v>
      </c>
      <c r="L2222">
        <f>IF(Table1[[#This Row],[Transaction Type]]="Upgrade",Table1[[#This Row],[Credit Amount]],IF(Table1[[#This Row],[Transaction Type]]="Activation",Table1[[#This Row],[Credit Amount]],""))</f>
        <v>-337.4</v>
      </c>
      <c r="M2222" t="str">
        <f>IF(Table1[[#This Row],[Transaction Type]]="Maintenance",Table1[[#This Row],[Credit Amount]],"")</f>
        <v/>
      </c>
      <c r="N2222">
        <v>10093</v>
      </c>
      <c r="O2222" t="s">
        <v>2489</v>
      </c>
      <c r="P2222" t="s">
        <v>2582</v>
      </c>
      <c r="Q2222" t="s">
        <v>2340</v>
      </c>
      <c r="R2222">
        <v>10093</v>
      </c>
      <c r="S2222" t="s">
        <v>2489</v>
      </c>
      <c r="T2222" t="s">
        <v>2582</v>
      </c>
      <c r="U2222" t="s">
        <v>2340</v>
      </c>
      <c r="V2222" t="s">
        <v>156</v>
      </c>
      <c r="W2222">
        <v>100001341</v>
      </c>
      <c r="X2222">
        <v>8005550342</v>
      </c>
      <c r="Y2222" t="s">
        <v>2595</v>
      </c>
      <c r="Z2222" t="s">
        <v>2937</v>
      </c>
      <c r="AA2222" s="13">
        <v>-337.4</v>
      </c>
      <c r="AB2222" s="14">
        <v>42574</v>
      </c>
      <c r="AC2222" t="s">
        <v>37</v>
      </c>
    </row>
    <row r="2223" spans="1:29" x14ac:dyDescent="0.25">
      <c r="A2223" t="str">
        <f>CONCATENATE("Q",ROUNDUP(MONTH(Table1[[#This Row],[Month]])/3,0))</f>
        <v>Q3</v>
      </c>
      <c r="B2223" s="14">
        <f>EOMONTH(Table1[[#This Row],[Credit Date]],-1)+1</f>
        <v>42552</v>
      </c>
      <c r="C2223" t="str">
        <f>CONCATENATE(Table1[[#This Row],[Issuer Last Name]],", ",Table1[[#This Row],[Issuer First Name]])</f>
        <v>No. 093, Employee</v>
      </c>
      <c r="D2223" t="str">
        <f>CONCATENATE(Table1[[#This Row],[Approver Last Name]],", ",Table1[[#This Row],[Approver First Name]])</f>
        <v>No. 093, Employee</v>
      </c>
      <c r="E2223" t="str">
        <f>CONCATENATE(Table1[[#This Row],[Customer Last Name]],", ",Table1[[#This Row],[Customer First Name]])</f>
        <v>No. 10003, Client</v>
      </c>
      <c r="F22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3" t="str">
        <f>IF(Table1[[#This Row],[Transaction Type]]="Maintenance","Non-Sales","Sales")</f>
        <v>Non-Sales</v>
      </c>
      <c r="H2223" t="str">
        <f>IF(Table1[[#This Row],[Quarter]]="q2",1,"")</f>
        <v/>
      </c>
      <c r="I2223">
        <f>IF(Table1[[#This Row],[Quarter]]="q3",1,"")</f>
        <v>1</v>
      </c>
      <c r="J2223" t="str">
        <f>IF(Table1[[#This Row],[Quarter]]="Q2",Table1[[#This Row],[Credit Amount]],"")</f>
        <v/>
      </c>
      <c r="K2223">
        <f>IF(Table1[[#This Row],[Quarter]]="Q3",Table1[[#This Row],[Credit Amount]],"")</f>
        <v>-360.14</v>
      </c>
      <c r="L2223" t="str">
        <f>IF(Table1[[#This Row],[Transaction Type]]="Upgrade",Table1[[#This Row],[Credit Amount]],IF(Table1[[#This Row],[Transaction Type]]="Activation",Table1[[#This Row],[Credit Amount]],""))</f>
        <v/>
      </c>
      <c r="M2223">
        <f>IF(Table1[[#This Row],[Transaction Type]]="Maintenance",Table1[[#This Row],[Credit Amount]],"")</f>
        <v>-360.14</v>
      </c>
      <c r="N2223">
        <v>10093</v>
      </c>
      <c r="O2223" t="s">
        <v>2489</v>
      </c>
      <c r="P2223" t="s">
        <v>2582</v>
      </c>
      <c r="Q2223" t="s">
        <v>2340</v>
      </c>
      <c r="R2223">
        <v>10093</v>
      </c>
      <c r="S2223" t="s">
        <v>2489</v>
      </c>
      <c r="T2223" t="s">
        <v>2582</v>
      </c>
      <c r="U2223" t="s">
        <v>2340</v>
      </c>
      <c r="V2223" t="s">
        <v>156</v>
      </c>
      <c r="W2223">
        <v>100001002</v>
      </c>
      <c r="X2223">
        <v>8005550003</v>
      </c>
      <c r="Y2223" t="s">
        <v>2595</v>
      </c>
      <c r="Z2223" t="s">
        <v>2598</v>
      </c>
      <c r="AA2223" s="13">
        <v>-360.14</v>
      </c>
      <c r="AB2223" s="14">
        <v>42576</v>
      </c>
      <c r="AC2223" t="s">
        <v>36</v>
      </c>
    </row>
    <row r="2224" spans="1:29" x14ac:dyDescent="0.25">
      <c r="A2224" t="str">
        <f>CONCATENATE("Q",ROUNDUP(MONTH(Table1[[#This Row],[Month]])/3,0))</f>
        <v>Q3</v>
      </c>
      <c r="B2224" s="14">
        <f>EOMONTH(Table1[[#This Row],[Credit Date]],-1)+1</f>
        <v>42552</v>
      </c>
      <c r="C2224" t="str">
        <f>CONCATENATE(Table1[[#This Row],[Issuer Last Name]],", ",Table1[[#This Row],[Issuer First Name]])</f>
        <v>No. 093, Employee</v>
      </c>
      <c r="D2224" t="str">
        <f>CONCATENATE(Table1[[#This Row],[Approver Last Name]],", ",Table1[[#This Row],[Approver First Name]])</f>
        <v>No. 093, Employee</v>
      </c>
      <c r="E2224" t="str">
        <f>CONCATENATE(Table1[[#This Row],[Customer Last Name]],", ",Table1[[#This Row],[Customer First Name]])</f>
        <v>No. 11007, Client</v>
      </c>
      <c r="F22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4" t="str">
        <f>IF(Table1[[#This Row],[Transaction Type]]="Maintenance","Non-Sales","Sales")</f>
        <v>Non-Sales</v>
      </c>
      <c r="H2224" t="str">
        <f>IF(Table1[[#This Row],[Quarter]]="q2",1,"")</f>
        <v/>
      </c>
      <c r="I2224">
        <f>IF(Table1[[#This Row],[Quarter]]="q3",1,"")</f>
        <v>1</v>
      </c>
      <c r="J2224" t="str">
        <f>IF(Table1[[#This Row],[Quarter]]="Q2",Table1[[#This Row],[Credit Amount]],"")</f>
        <v/>
      </c>
      <c r="K2224">
        <f>IF(Table1[[#This Row],[Quarter]]="Q3",Table1[[#This Row],[Credit Amount]],"")</f>
        <v>-100.79</v>
      </c>
      <c r="L2224" t="str">
        <f>IF(Table1[[#This Row],[Transaction Type]]="Upgrade",Table1[[#This Row],[Credit Amount]],IF(Table1[[#This Row],[Transaction Type]]="Activation",Table1[[#This Row],[Credit Amount]],""))</f>
        <v/>
      </c>
      <c r="M2224">
        <f>IF(Table1[[#This Row],[Transaction Type]]="Maintenance",Table1[[#This Row],[Credit Amount]],"")</f>
        <v>-100.79</v>
      </c>
      <c r="N2224">
        <v>10093</v>
      </c>
      <c r="O2224" t="s">
        <v>2489</v>
      </c>
      <c r="P2224" t="s">
        <v>2582</v>
      </c>
      <c r="Q2224" t="s">
        <v>2340</v>
      </c>
      <c r="R2224">
        <v>10093</v>
      </c>
      <c r="S2224" t="s">
        <v>2489</v>
      </c>
      <c r="T2224" t="s">
        <v>2582</v>
      </c>
      <c r="U2224" t="s">
        <v>2340</v>
      </c>
      <c r="V2224" t="s">
        <v>156</v>
      </c>
      <c r="W2224">
        <v>100002006</v>
      </c>
      <c r="X2224">
        <v>8005551007</v>
      </c>
      <c r="Y2224" t="s">
        <v>2595</v>
      </c>
      <c r="Z2224" t="s">
        <v>3602</v>
      </c>
      <c r="AA2224" s="13">
        <v>-100.79</v>
      </c>
      <c r="AB2224" s="14">
        <v>42576</v>
      </c>
      <c r="AC2224" t="s">
        <v>36</v>
      </c>
    </row>
    <row r="2225" spans="1:29" x14ac:dyDescent="0.25">
      <c r="A2225" t="str">
        <f>CONCATENATE("Q",ROUNDUP(MONTH(Table1[[#This Row],[Month]])/3,0))</f>
        <v>Q3</v>
      </c>
      <c r="B2225" s="14">
        <f>EOMONTH(Table1[[#This Row],[Credit Date]],-1)+1</f>
        <v>42552</v>
      </c>
      <c r="C2225" t="str">
        <f>CONCATENATE(Table1[[#This Row],[Issuer Last Name]],", ",Table1[[#This Row],[Issuer First Name]])</f>
        <v>No. 093, Employee</v>
      </c>
      <c r="D2225" t="str">
        <f>CONCATENATE(Table1[[#This Row],[Approver Last Name]],", ",Table1[[#This Row],[Approver First Name]])</f>
        <v>No. 093, Employee</v>
      </c>
      <c r="E2225" t="str">
        <f>CONCATENATE(Table1[[#This Row],[Customer Last Name]],", ",Table1[[#This Row],[Customer First Name]])</f>
        <v>No. 13998, Client</v>
      </c>
      <c r="F22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5" t="str">
        <f>IF(Table1[[#This Row],[Transaction Type]]="Maintenance","Non-Sales","Sales")</f>
        <v>Non-Sales</v>
      </c>
      <c r="H2225" t="str">
        <f>IF(Table1[[#This Row],[Quarter]]="q2",1,"")</f>
        <v/>
      </c>
      <c r="I2225">
        <f>IF(Table1[[#This Row],[Quarter]]="q3",1,"")</f>
        <v>1</v>
      </c>
      <c r="J2225" t="str">
        <f>IF(Table1[[#This Row],[Quarter]]="Q2",Table1[[#This Row],[Credit Amount]],"")</f>
        <v/>
      </c>
      <c r="K2225">
        <f>IF(Table1[[#This Row],[Quarter]]="Q3",Table1[[#This Row],[Credit Amount]],"")</f>
        <v>-150.32</v>
      </c>
      <c r="L2225" t="str">
        <f>IF(Table1[[#This Row],[Transaction Type]]="Upgrade",Table1[[#This Row],[Credit Amount]],IF(Table1[[#This Row],[Transaction Type]]="Activation",Table1[[#This Row],[Credit Amount]],""))</f>
        <v/>
      </c>
      <c r="M2225">
        <f>IF(Table1[[#This Row],[Transaction Type]]="Maintenance",Table1[[#This Row],[Credit Amount]],"")</f>
        <v>-150.32</v>
      </c>
      <c r="N2225">
        <v>10093</v>
      </c>
      <c r="O2225" t="s">
        <v>2489</v>
      </c>
      <c r="P2225" t="s">
        <v>2582</v>
      </c>
      <c r="Q2225" t="s">
        <v>2340</v>
      </c>
      <c r="R2225">
        <v>10093</v>
      </c>
      <c r="S2225" t="s">
        <v>2489</v>
      </c>
      <c r="T2225" t="s">
        <v>2582</v>
      </c>
      <c r="U2225" t="s">
        <v>2340</v>
      </c>
      <c r="V2225" t="s">
        <v>156</v>
      </c>
      <c r="W2225">
        <v>100004997</v>
      </c>
      <c r="X2225">
        <v>8005553998</v>
      </c>
      <c r="Y2225" t="s">
        <v>2595</v>
      </c>
      <c r="Z2225" t="s">
        <v>6586</v>
      </c>
      <c r="AA2225" s="13">
        <v>-150.32</v>
      </c>
      <c r="AB2225" s="14">
        <v>42578</v>
      </c>
      <c r="AC2225" t="s">
        <v>36</v>
      </c>
    </row>
    <row r="2226" spans="1:29" x14ac:dyDescent="0.25">
      <c r="A2226" t="str">
        <f>CONCATENATE("Q",ROUNDUP(MONTH(Table1[[#This Row],[Month]])/3,0))</f>
        <v>Q3</v>
      </c>
      <c r="B2226" s="14">
        <f>EOMONTH(Table1[[#This Row],[Credit Date]],-1)+1</f>
        <v>42552</v>
      </c>
      <c r="C2226" t="str">
        <f>CONCATENATE(Table1[[#This Row],[Issuer Last Name]],", ",Table1[[#This Row],[Issuer First Name]])</f>
        <v>No. 093, Employee</v>
      </c>
      <c r="D2226" t="str">
        <f>CONCATENATE(Table1[[#This Row],[Approver Last Name]],", ",Table1[[#This Row],[Approver First Name]])</f>
        <v>No. 093, Employee</v>
      </c>
      <c r="E2226" t="str">
        <f>CONCATENATE(Table1[[#This Row],[Customer Last Name]],", ",Table1[[#This Row],[Customer First Name]])</f>
        <v>No. 13840, Client</v>
      </c>
      <c r="F22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6" t="str">
        <f>IF(Table1[[#This Row],[Transaction Type]]="Maintenance","Non-Sales","Sales")</f>
        <v>Non-Sales</v>
      </c>
      <c r="H2226" t="str">
        <f>IF(Table1[[#This Row],[Quarter]]="q2",1,"")</f>
        <v/>
      </c>
      <c r="I2226">
        <f>IF(Table1[[#This Row],[Quarter]]="q3",1,"")</f>
        <v>1</v>
      </c>
      <c r="J2226" t="str">
        <f>IF(Table1[[#This Row],[Quarter]]="Q2",Table1[[#This Row],[Credit Amount]],"")</f>
        <v/>
      </c>
      <c r="K2226">
        <f>IF(Table1[[#This Row],[Quarter]]="Q3",Table1[[#This Row],[Credit Amount]],"")</f>
        <v>-54.91</v>
      </c>
      <c r="L2226" t="str">
        <f>IF(Table1[[#This Row],[Transaction Type]]="Upgrade",Table1[[#This Row],[Credit Amount]],IF(Table1[[#This Row],[Transaction Type]]="Activation",Table1[[#This Row],[Credit Amount]],""))</f>
        <v/>
      </c>
      <c r="M2226">
        <f>IF(Table1[[#This Row],[Transaction Type]]="Maintenance",Table1[[#This Row],[Credit Amount]],"")</f>
        <v>-54.91</v>
      </c>
      <c r="N2226">
        <v>10093</v>
      </c>
      <c r="O2226" t="s">
        <v>2489</v>
      </c>
      <c r="P2226" t="s">
        <v>2582</v>
      </c>
      <c r="Q2226" t="s">
        <v>2340</v>
      </c>
      <c r="R2226">
        <v>10093</v>
      </c>
      <c r="S2226" t="s">
        <v>2489</v>
      </c>
      <c r="T2226" t="s">
        <v>2582</v>
      </c>
      <c r="U2226" t="s">
        <v>2340</v>
      </c>
      <c r="V2226" t="s">
        <v>156</v>
      </c>
      <c r="W2226">
        <v>100004839</v>
      </c>
      <c r="X2226">
        <v>8005553840</v>
      </c>
      <c r="Y2226" t="s">
        <v>2595</v>
      </c>
      <c r="Z2226" t="s">
        <v>6428</v>
      </c>
      <c r="AA2226" s="13">
        <v>-54.91</v>
      </c>
      <c r="AB2226" s="14">
        <v>42580</v>
      </c>
      <c r="AC2226" t="s">
        <v>36</v>
      </c>
    </row>
    <row r="2227" spans="1:29" x14ac:dyDescent="0.25">
      <c r="A2227" t="str">
        <f>CONCATENATE("Q",ROUNDUP(MONTH(Table1[[#This Row],[Month]])/3,0))</f>
        <v>Q3</v>
      </c>
      <c r="B2227" s="14">
        <f>EOMONTH(Table1[[#This Row],[Credit Date]],-1)+1</f>
        <v>42583</v>
      </c>
      <c r="C2227" t="str">
        <f>CONCATENATE(Table1[[#This Row],[Issuer Last Name]],", ",Table1[[#This Row],[Issuer First Name]])</f>
        <v>No. 093, Employee</v>
      </c>
      <c r="D2227" t="str">
        <f>CONCATENATE(Table1[[#This Row],[Approver Last Name]],", ",Table1[[#This Row],[Approver First Name]])</f>
        <v>No. 093, Employee</v>
      </c>
      <c r="E2227" t="str">
        <f>CONCATENATE(Table1[[#This Row],[Customer Last Name]],", ",Table1[[#This Row],[Customer First Name]])</f>
        <v>No. 11847, Client</v>
      </c>
      <c r="F22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7" t="str">
        <f>IF(Table1[[#This Row],[Transaction Type]]="Maintenance","Non-Sales","Sales")</f>
        <v>Non-Sales</v>
      </c>
      <c r="H2227" t="str">
        <f>IF(Table1[[#This Row],[Quarter]]="q2",1,"")</f>
        <v/>
      </c>
      <c r="I2227">
        <f>IF(Table1[[#This Row],[Quarter]]="q3",1,"")</f>
        <v>1</v>
      </c>
      <c r="J2227" t="str">
        <f>IF(Table1[[#This Row],[Quarter]]="Q2",Table1[[#This Row],[Credit Amount]],"")</f>
        <v/>
      </c>
      <c r="K2227">
        <f>IF(Table1[[#This Row],[Quarter]]="Q3",Table1[[#This Row],[Credit Amount]],"")</f>
        <v>-363</v>
      </c>
      <c r="L2227" t="str">
        <f>IF(Table1[[#This Row],[Transaction Type]]="Upgrade",Table1[[#This Row],[Credit Amount]],IF(Table1[[#This Row],[Transaction Type]]="Activation",Table1[[#This Row],[Credit Amount]],""))</f>
        <v/>
      </c>
      <c r="M2227">
        <f>IF(Table1[[#This Row],[Transaction Type]]="Maintenance",Table1[[#This Row],[Credit Amount]],"")</f>
        <v>-363</v>
      </c>
      <c r="N2227">
        <v>10093</v>
      </c>
      <c r="O2227" t="s">
        <v>2489</v>
      </c>
      <c r="P2227" t="s">
        <v>2582</v>
      </c>
      <c r="Q2227" t="s">
        <v>2340</v>
      </c>
      <c r="R2227">
        <v>10093</v>
      </c>
      <c r="S2227" t="s">
        <v>2489</v>
      </c>
      <c r="T2227" t="s">
        <v>2582</v>
      </c>
      <c r="U2227" t="s">
        <v>2340</v>
      </c>
      <c r="V2227" t="s">
        <v>156</v>
      </c>
      <c r="W2227">
        <v>100002846</v>
      </c>
      <c r="X2227">
        <v>8005551847</v>
      </c>
      <c r="Y2227" t="s">
        <v>2595</v>
      </c>
      <c r="Z2227" t="s">
        <v>4442</v>
      </c>
      <c r="AA2227" s="13">
        <v>-363</v>
      </c>
      <c r="AB2227" s="14">
        <v>42583</v>
      </c>
      <c r="AC2227" t="s">
        <v>36</v>
      </c>
    </row>
    <row r="2228" spans="1:29" x14ac:dyDescent="0.25">
      <c r="A2228" t="str">
        <f>CONCATENATE("Q",ROUNDUP(MONTH(Table1[[#This Row],[Month]])/3,0))</f>
        <v>Q3</v>
      </c>
      <c r="B2228" s="14">
        <f>EOMONTH(Table1[[#This Row],[Credit Date]],-1)+1</f>
        <v>42583</v>
      </c>
      <c r="C2228" t="str">
        <f>CONCATENATE(Table1[[#This Row],[Issuer Last Name]],", ",Table1[[#This Row],[Issuer First Name]])</f>
        <v>No. 093, Employee</v>
      </c>
      <c r="D2228" t="str">
        <f>CONCATENATE(Table1[[#This Row],[Approver Last Name]],", ",Table1[[#This Row],[Approver First Name]])</f>
        <v>No. 093, Employee</v>
      </c>
      <c r="E2228" t="str">
        <f>CONCATENATE(Table1[[#This Row],[Customer Last Name]],", ",Table1[[#This Row],[Customer First Name]])</f>
        <v>No. 13774, Client</v>
      </c>
      <c r="F22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8" t="str">
        <f>IF(Table1[[#This Row],[Transaction Type]]="Maintenance","Non-Sales","Sales")</f>
        <v>Non-Sales</v>
      </c>
      <c r="H2228" t="str">
        <f>IF(Table1[[#This Row],[Quarter]]="q2",1,"")</f>
        <v/>
      </c>
      <c r="I2228">
        <f>IF(Table1[[#This Row],[Quarter]]="q3",1,"")</f>
        <v>1</v>
      </c>
      <c r="J2228" t="str">
        <f>IF(Table1[[#This Row],[Quarter]]="Q2",Table1[[#This Row],[Credit Amount]],"")</f>
        <v/>
      </c>
      <c r="K2228">
        <f>IF(Table1[[#This Row],[Quarter]]="Q3",Table1[[#This Row],[Credit Amount]],"")</f>
        <v>-61.59</v>
      </c>
      <c r="L2228" t="str">
        <f>IF(Table1[[#This Row],[Transaction Type]]="Upgrade",Table1[[#This Row],[Credit Amount]],IF(Table1[[#This Row],[Transaction Type]]="Activation",Table1[[#This Row],[Credit Amount]],""))</f>
        <v/>
      </c>
      <c r="M2228">
        <f>IF(Table1[[#This Row],[Transaction Type]]="Maintenance",Table1[[#This Row],[Credit Amount]],"")</f>
        <v>-61.59</v>
      </c>
      <c r="N2228">
        <v>10093</v>
      </c>
      <c r="O2228" t="s">
        <v>2489</v>
      </c>
      <c r="P2228" t="s">
        <v>2582</v>
      </c>
      <c r="Q2228" t="s">
        <v>2340</v>
      </c>
      <c r="R2228">
        <v>10093</v>
      </c>
      <c r="S2228" t="s">
        <v>2489</v>
      </c>
      <c r="T2228" t="s">
        <v>2582</v>
      </c>
      <c r="U2228" t="s">
        <v>2340</v>
      </c>
      <c r="V2228" t="s">
        <v>156</v>
      </c>
      <c r="W2228">
        <v>100004773</v>
      </c>
      <c r="X2228">
        <v>8005553774</v>
      </c>
      <c r="Y2228" t="s">
        <v>2595</v>
      </c>
      <c r="Z2228" t="s">
        <v>6362</v>
      </c>
      <c r="AA2228" s="13">
        <v>-61.59</v>
      </c>
      <c r="AB2228" s="14">
        <v>42593</v>
      </c>
      <c r="AC2228" t="s">
        <v>36</v>
      </c>
    </row>
    <row r="2229" spans="1:29" x14ac:dyDescent="0.25">
      <c r="A2229" t="str">
        <f>CONCATENATE("Q",ROUNDUP(MONTH(Table1[[#This Row],[Month]])/3,0))</f>
        <v>Q3</v>
      </c>
      <c r="B2229" s="14">
        <f>EOMONTH(Table1[[#This Row],[Credit Date]],-1)+1</f>
        <v>42614</v>
      </c>
      <c r="C2229" t="str">
        <f>CONCATENATE(Table1[[#This Row],[Issuer Last Name]],", ",Table1[[#This Row],[Issuer First Name]])</f>
        <v>No. 093, Employee</v>
      </c>
      <c r="D2229" t="str">
        <f>CONCATENATE(Table1[[#This Row],[Approver Last Name]],", ",Table1[[#This Row],[Approver First Name]])</f>
        <v>No. 093, Employee</v>
      </c>
      <c r="E2229" t="str">
        <f>CONCATENATE(Table1[[#This Row],[Customer Last Name]],", ",Table1[[#This Row],[Customer First Name]])</f>
        <v>No. 10990, Client</v>
      </c>
      <c r="F22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29" t="str">
        <f>IF(Table1[[#This Row],[Transaction Type]]="Maintenance","Non-Sales","Sales")</f>
        <v>Non-Sales</v>
      </c>
      <c r="H2229" t="str">
        <f>IF(Table1[[#This Row],[Quarter]]="q2",1,"")</f>
        <v/>
      </c>
      <c r="I2229">
        <f>IF(Table1[[#This Row],[Quarter]]="q3",1,"")</f>
        <v>1</v>
      </c>
      <c r="J2229" t="str">
        <f>IF(Table1[[#This Row],[Quarter]]="Q2",Table1[[#This Row],[Credit Amount]],"")</f>
        <v/>
      </c>
      <c r="K2229">
        <f>IF(Table1[[#This Row],[Quarter]]="Q3",Table1[[#This Row],[Credit Amount]],"")</f>
        <v>-165.86</v>
      </c>
      <c r="L2229" t="str">
        <f>IF(Table1[[#This Row],[Transaction Type]]="Upgrade",Table1[[#This Row],[Credit Amount]],IF(Table1[[#This Row],[Transaction Type]]="Activation",Table1[[#This Row],[Credit Amount]],""))</f>
        <v/>
      </c>
      <c r="M2229">
        <f>IF(Table1[[#This Row],[Transaction Type]]="Maintenance",Table1[[#This Row],[Credit Amount]],"")</f>
        <v>-165.86</v>
      </c>
      <c r="N2229">
        <v>10093</v>
      </c>
      <c r="O2229" t="s">
        <v>2489</v>
      </c>
      <c r="P2229" t="s">
        <v>2582</v>
      </c>
      <c r="Q2229" t="s">
        <v>2340</v>
      </c>
      <c r="R2229">
        <v>10093</v>
      </c>
      <c r="S2229" t="s">
        <v>2489</v>
      </c>
      <c r="T2229" t="s">
        <v>2582</v>
      </c>
      <c r="U2229" t="s">
        <v>2340</v>
      </c>
      <c r="V2229" t="s">
        <v>156</v>
      </c>
      <c r="W2229">
        <v>100001989</v>
      </c>
      <c r="X2229">
        <v>8005550990</v>
      </c>
      <c r="Y2229" t="s">
        <v>2595</v>
      </c>
      <c r="Z2229" t="s">
        <v>3585</v>
      </c>
      <c r="AA2229" s="13">
        <v>-165.86</v>
      </c>
      <c r="AB2229" s="14">
        <v>42624</v>
      </c>
      <c r="AC2229" t="s">
        <v>36</v>
      </c>
    </row>
    <row r="2230" spans="1:29" x14ac:dyDescent="0.25">
      <c r="A2230" t="str">
        <f>CONCATENATE("Q",ROUNDUP(MONTH(Table1[[#This Row],[Month]])/3,0))</f>
        <v>Q3</v>
      </c>
      <c r="B2230" s="14">
        <f>EOMONTH(Table1[[#This Row],[Credit Date]],-1)+1</f>
        <v>42614</v>
      </c>
      <c r="C2230" t="str">
        <f>CONCATENATE(Table1[[#This Row],[Issuer Last Name]],", ",Table1[[#This Row],[Issuer First Name]])</f>
        <v>No. 093, Employee</v>
      </c>
      <c r="D2230" t="str">
        <f>CONCATENATE(Table1[[#This Row],[Approver Last Name]],", ",Table1[[#This Row],[Approver First Name]])</f>
        <v>No. 093, Employee</v>
      </c>
      <c r="E2230" t="str">
        <f>CONCATENATE(Table1[[#This Row],[Customer Last Name]],", ",Table1[[#This Row],[Customer First Name]])</f>
        <v>No. 13723, Client</v>
      </c>
      <c r="F22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0" t="str">
        <f>IF(Table1[[#This Row],[Transaction Type]]="Maintenance","Non-Sales","Sales")</f>
        <v>Non-Sales</v>
      </c>
      <c r="H2230" t="str">
        <f>IF(Table1[[#This Row],[Quarter]]="q2",1,"")</f>
        <v/>
      </c>
      <c r="I2230">
        <f>IF(Table1[[#This Row],[Quarter]]="q3",1,"")</f>
        <v>1</v>
      </c>
      <c r="J2230" t="str">
        <f>IF(Table1[[#This Row],[Quarter]]="Q2",Table1[[#This Row],[Credit Amount]],"")</f>
        <v/>
      </c>
      <c r="K2230">
        <f>IF(Table1[[#This Row],[Quarter]]="Q3",Table1[[#This Row],[Credit Amount]],"")</f>
        <v>-450.71</v>
      </c>
      <c r="L2230" t="str">
        <f>IF(Table1[[#This Row],[Transaction Type]]="Upgrade",Table1[[#This Row],[Credit Amount]],IF(Table1[[#This Row],[Transaction Type]]="Activation",Table1[[#This Row],[Credit Amount]],""))</f>
        <v/>
      </c>
      <c r="M2230">
        <f>IF(Table1[[#This Row],[Transaction Type]]="Maintenance",Table1[[#This Row],[Credit Amount]],"")</f>
        <v>-450.71</v>
      </c>
      <c r="N2230">
        <v>10093</v>
      </c>
      <c r="O2230" t="s">
        <v>2489</v>
      </c>
      <c r="P2230" t="s">
        <v>2582</v>
      </c>
      <c r="Q2230" t="s">
        <v>2340</v>
      </c>
      <c r="R2230">
        <v>10093</v>
      </c>
      <c r="S2230" t="s">
        <v>2489</v>
      </c>
      <c r="T2230" t="s">
        <v>2582</v>
      </c>
      <c r="U2230" t="s">
        <v>2340</v>
      </c>
      <c r="V2230" t="s">
        <v>156</v>
      </c>
      <c r="W2230">
        <v>100004722</v>
      </c>
      <c r="X2230">
        <v>8005553723</v>
      </c>
      <c r="Y2230" t="s">
        <v>2595</v>
      </c>
      <c r="Z2230" t="s">
        <v>6311</v>
      </c>
      <c r="AA2230" s="13">
        <v>-450.71</v>
      </c>
      <c r="AB2230" s="14">
        <v>42624</v>
      </c>
      <c r="AC2230" t="s">
        <v>36</v>
      </c>
    </row>
    <row r="2231" spans="1:29" x14ac:dyDescent="0.25">
      <c r="A2231" t="str">
        <f>CONCATENATE("Q",ROUNDUP(MONTH(Table1[[#This Row],[Month]])/3,0))</f>
        <v>Q2</v>
      </c>
      <c r="B2231" s="14">
        <f>EOMONTH(Table1[[#This Row],[Credit Date]],-1)+1</f>
        <v>42461</v>
      </c>
      <c r="C2231" t="str">
        <f>CONCATENATE(Table1[[#This Row],[Issuer Last Name]],", ",Table1[[#This Row],[Issuer First Name]])</f>
        <v>No. 080, Employee</v>
      </c>
      <c r="D2231" t="str">
        <f>CONCATENATE(Table1[[#This Row],[Approver Last Name]],", ",Table1[[#This Row],[Approver First Name]])</f>
        <v>No. 010, Employee</v>
      </c>
      <c r="E2231" t="str">
        <f>CONCATENATE(Table1[[#This Row],[Customer Last Name]],", ",Table1[[#This Row],[Customer First Name]])</f>
        <v>No. 13026, Client</v>
      </c>
      <c r="F22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1" t="str">
        <f>IF(Table1[[#This Row],[Transaction Type]]="Maintenance","Non-Sales","Sales")</f>
        <v>Sales</v>
      </c>
      <c r="H2231">
        <f>IF(Table1[[#This Row],[Quarter]]="q2",1,"")</f>
        <v>1</v>
      </c>
      <c r="I2231" t="str">
        <f>IF(Table1[[#This Row],[Quarter]]="q3",1,"")</f>
        <v/>
      </c>
      <c r="J2231">
        <f>IF(Table1[[#This Row],[Quarter]]="Q2",Table1[[#This Row],[Credit Amount]],"")</f>
        <v>-53.92</v>
      </c>
      <c r="K2231" t="str">
        <f>IF(Table1[[#This Row],[Quarter]]="Q3",Table1[[#This Row],[Credit Amount]],"")</f>
        <v/>
      </c>
      <c r="L2231">
        <f>IF(Table1[[#This Row],[Transaction Type]]="Upgrade",Table1[[#This Row],[Credit Amount]],IF(Table1[[#This Row],[Transaction Type]]="Activation",Table1[[#This Row],[Credit Amount]],""))</f>
        <v>-53.92</v>
      </c>
      <c r="M2231" t="str">
        <f>IF(Table1[[#This Row],[Transaction Type]]="Maintenance",Table1[[#This Row],[Credit Amount]],"")</f>
        <v/>
      </c>
      <c r="N2231">
        <v>10080</v>
      </c>
      <c r="O2231" t="s">
        <v>2489</v>
      </c>
      <c r="P2231" t="s">
        <v>2569</v>
      </c>
      <c r="Q2231" t="s">
        <v>289</v>
      </c>
      <c r="R2231">
        <v>10010</v>
      </c>
      <c r="S2231" t="s">
        <v>2489</v>
      </c>
      <c r="T2231" t="s">
        <v>2499</v>
      </c>
      <c r="U2231" t="s">
        <v>290</v>
      </c>
      <c r="V2231" t="s">
        <v>156</v>
      </c>
      <c r="W2231">
        <v>100004025</v>
      </c>
      <c r="X2231">
        <v>8005553026</v>
      </c>
      <c r="Y2231" t="s">
        <v>2595</v>
      </c>
      <c r="Z2231" t="s">
        <v>5614</v>
      </c>
      <c r="AA2231" s="13">
        <v>-53.92</v>
      </c>
      <c r="AB2231" s="14">
        <v>42468</v>
      </c>
      <c r="AC2231" t="s">
        <v>37</v>
      </c>
    </row>
    <row r="2232" spans="1:29" x14ac:dyDescent="0.25">
      <c r="A2232" t="str">
        <f>CONCATENATE("Q",ROUNDUP(MONTH(Table1[[#This Row],[Month]])/3,0))</f>
        <v>Q2</v>
      </c>
      <c r="B2232" s="14">
        <f>EOMONTH(Table1[[#This Row],[Credit Date]],-1)+1</f>
        <v>42461</v>
      </c>
      <c r="C2232" t="str">
        <f>CONCATENATE(Table1[[#This Row],[Issuer Last Name]],", ",Table1[[#This Row],[Issuer First Name]])</f>
        <v>No. 080, Employee</v>
      </c>
      <c r="D2232" t="str">
        <f>CONCATENATE(Table1[[#This Row],[Approver Last Name]],", ",Table1[[#This Row],[Approver First Name]])</f>
        <v>No. 010, Employee</v>
      </c>
      <c r="E2232" t="str">
        <f>CONCATENATE(Table1[[#This Row],[Customer Last Name]],", ",Table1[[#This Row],[Customer First Name]])</f>
        <v>No. 13591, Client</v>
      </c>
      <c r="F22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2" t="str">
        <f>IF(Table1[[#This Row],[Transaction Type]]="Maintenance","Non-Sales","Sales")</f>
        <v>Sales</v>
      </c>
      <c r="H2232">
        <f>IF(Table1[[#This Row],[Quarter]]="q2",1,"")</f>
        <v>1</v>
      </c>
      <c r="I2232" t="str">
        <f>IF(Table1[[#This Row],[Quarter]]="q3",1,"")</f>
        <v/>
      </c>
      <c r="J2232">
        <f>IF(Table1[[#This Row],[Quarter]]="Q2",Table1[[#This Row],[Credit Amount]],"")</f>
        <v>-97.75</v>
      </c>
      <c r="K2232" t="str">
        <f>IF(Table1[[#This Row],[Quarter]]="Q3",Table1[[#This Row],[Credit Amount]],"")</f>
        <v/>
      </c>
      <c r="L2232">
        <f>IF(Table1[[#This Row],[Transaction Type]]="Upgrade",Table1[[#This Row],[Credit Amount]],IF(Table1[[#This Row],[Transaction Type]]="Activation",Table1[[#This Row],[Credit Amount]],""))</f>
        <v>-97.75</v>
      </c>
      <c r="M2232" t="str">
        <f>IF(Table1[[#This Row],[Transaction Type]]="Maintenance",Table1[[#This Row],[Credit Amount]],"")</f>
        <v/>
      </c>
      <c r="N2232">
        <v>10080</v>
      </c>
      <c r="O2232" t="s">
        <v>2489</v>
      </c>
      <c r="P2232" t="s">
        <v>2569</v>
      </c>
      <c r="Q2232" t="s">
        <v>289</v>
      </c>
      <c r="R2232">
        <v>10010</v>
      </c>
      <c r="S2232" t="s">
        <v>2489</v>
      </c>
      <c r="T2232" t="s">
        <v>2499</v>
      </c>
      <c r="U2232" t="s">
        <v>290</v>
      </c>
      <c r="V2232" t="s">
        <v>156</v>
      </c>
      <c r="W2232">
        <v>100004590</v>
      </c>
      <c r="X2232">
        <v>8005553591</v>
      </c>
      <c r="Y2232" t="s">
        <v>2595</v>
      </c>
      <c r="Z2232" t="s">
        <v>6179</v>
      </c>
      <c r="AA2232" s="13">
        <v>-97.75</v>
      </c>
      <c r="AB2232" s="14">
        <v>42482</v>
      </c>
      <c r="AC2232" t="s">
        <v>37</v>
      </c>
    </row>
    <row r="2233" spans="1:29" x14ac:dyDescent="0.25">
      <c r="A2233" t="str">
        <f>CONCATENATE("Q",ROUNDUP(MONTH(Table1[[#This Row],[Month]])/3,0))</f>
        <v>Q2</v>
      </c>
      <c r="B2233" s="14">
        <f>EOMONTH(Table1[[#This Row],[Credit Date]],-1)+1</f>
        <v>42461</v>
      </c>
      <c r="C2233" t="str">
        <f>CONCATENATE(Table1[[#This Row],[Issuer Last Name]],", ",Table1[[#This Row],[Issuer First Name]])</f>
        <v>No. 080, Employee</v>
      </c>
      <c r="D2233" t="str">
        <f>CONCATENATE(Table1[[#This Row],[Approver Last Name]],", ",Table1[[#This Row],[Approver First Name]])</f>
        <v>No. 010, Employee</v>
      </c>
      <c r="E2233" t="str">
        <f>CONCATENATE(Table1[[#This Row],[Customer Last Name]],", ",Table1[[#This Row],[Customer First Name]])</f>
        <v>No. 10694, Client</v>
      </c>
      <c r="F22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3" t="str">
        <f>IF(Table1[[#This Row],[Transaction Type]]="Maintenance","Non-Sales","Sales")</f>
        <v>Non-Sales</v>
      </c>
      <c r="H2233">
        <f>IF(Table1[[#This Row],[Quarter]]="q2",1,"")</f>
        <v>1</v>
      </c>
      <c r="I2233" t="str">
        <f>IF(Table1[[#This Row],[Quarter]]="q3",1,"")</f>
        <v/>
      </c>
      <c r="J2233">
        <f>IF(Table1[[#This Row],[Quarter]]="Q2",Table1[[#This Row],[Credit Amount]],"")</f>
        <v>-53.74</v>
      </c>
      <c r="K2233" t="str">
        <f>IF(Table1[[#This Row],[Quarter]]="Q3",Table1[[#This Row],[Credit Amount]],"")</f>
        <v/>
      </c>
      <c r="L2233" t="str">
        <f>IF(Table1[[#This Row],[Transaction Type]]="Upgrade",Table1[[#This Row],[Credit Amount]],IF(Table1[[#This Row],[Transaction Type]]="Activation",Table1[[#This Row],[Credit Amount]],""))</f>
        <v/>
      </c>
      <c r="M2233">
        <f>IF(Table1[[#This Row],[Transaction Type]]="Maintenance",Table1[[#This Row],[Credit Amount]],"")</f>
        <v>-53.74</v>
      </c>
      <c r="N2233">
        <v>10080</v>
      </c>
      <c r="O2233" t="s">
        <v>2489</v>
      </c>
      <c r="P2233" t="s">
        <v>2569</v>
      </c>
      <c r="Q2233" t="s">
        <v>289</v>
      </c>
      <c r="R2233">
        <v>10010</v>
      </c>
      <c r="S2233" t="s">
        <v>2489</v>
      </c>
      <c r="T2233" t="s">
        <v>2499</v>
      </c>
      <c r="U2233" t="s">
        <v>290</v>
      </c>
      <c r="V2233" t="s">
        <v>156</v>
      </c>
      <c r="W2233">
        <v>100001693</v>
      </c>
      <c r="X2233">
        <v>8005550694</v>
      </c>
      <c r="Y2233" t="s">
        <v>2595</v>
      </c>
      <c r="Z2233" t="s">
        <v>3289</v>
      </c>
      <c r="AA2233" s="13">
        <v>-53.74</v>
      </c>
      <c r="AB2233" s="14">
        <v>42486</v>
      </c>
      <c r="AC2233" t="s">
        <v>36</v>
      </c>
    </row>
    <row r="2234" spans="1:29" x14ac:dyDescent="0.25">
      <c r="A2234" t="str">
        <f>CONCATENATE("Q",ROUNDUP(MONTH(Table1[[#This Row],[Month]])/3,0))</f>
        <v>Q2</v>
      </c>
      <c r="B2234" s="14">
        <f>EOMONTH(Table1[[#This Row],[Credit Date]],-1)+1</f>
        <v>42461</v>
      </c>
      <c r="C2234" t="str">
        <f>CONCATENATE(Table1[[#This Row],[Issuer Last Name]],", ",Table1[[#This Row],[Issuer First Name]])</f>
        <v>No. 080, Employee</v>
      </c>
      <c r="D2234" t="str">
        <f>CONCATENATE(Table1[[#This Row],[Approver Last Name]],", ",Table1[[#This Row],[Approver First Name]])</f>
        <v>No. 010, Employee</v>
      </c>
      <c r="E2234" t="str">
        <f>CONCATENATE(Table1[[#This Row],[Customer Last Name]],", ",Table1[[#This Row],[Customer First Name]])</f>
        <v>No. 11438, Client</v>
      </c>
      <c r="F22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4" t="str">
        <f>IF(Table1[[#This Row],[Transaction Type]]="Maintenance","Non-Sales","Sales")</f>
        <v>Non-Sales</v>
      </c>
      <c r="H2234">
        <f>IF(Table1[[#This Row],[Quarter]]="q2",1,"")</f>
        <v>1</v>
      </c>
      <c r="I2234" t="str">
        <f>IF(Table1[[#This Row],[Quarter]]="q3",1,"")</f>
        <v/>
      </c>
      <c r="J2234">
        <f>IF(Table1[[#This Row],[Quarter]]="Q2",Table1[[#This Row],[Credit Amount]],"")</f>
        <v>-94.78</v>
      </c>
      <c r="K2234" t="str">
        <f>IF(Table1[[#This Row],[Quarter]]="Q3",Table1[[#This Row],[Credit Amount]],"")</f>
        <v/>
      </c>
      <c r="L2234" t="str">
        <f>IF(Table1[[#This Row],[Transaction Type]]="Upgrade",Table1[[#This Row],[Credit Amount]],IF(Table1[[#This Row],[Transaction Type]]="Activation",Table1[[#This Row],[Credit Amount]],""))</f>
        <v/>
      </c>
      <c r="M2234">
        <f>IF(Table1[[#This Row],[Transaction Type]]="Maintenance",Table1[[#This Row],[Credit Amount]],"")</f>
        <v>-94.78</v>
      </c>
      <c r="N2234">
        <v>10080</v>
      </c>
      <c r="O2234" t="s">
        <v>2489</v>
      </c>
      <c r="P2234" t="s">
        <v>2569</v>
      </c>
      <c r="Q2234" t="s">
        <v>289</v>
      </c>
      <c r="R2234">
        <v>10010</v>
      </c>
      <c r="S2234" t="s">
        <v>2489</v>
      </c>
      <c r="T2234" t="s">
        <v>2499</v>
      </c>
      <c r="U2234" t="s">
        <v>290</v>
      </c>
      <c r="V2234" t="s">
        <v>156</v>
      </c>
      <c r="W2234">
        <v>100002437</v>
      </c>
      <c r="X2234">
        <v>8005551438</v>
      </c>
      <c r="Y2234" t="s">
        <v>2595</v>
      </c>
      <c r="Z2234" t="s">
        <v>4033</v>
      </c>
      <c r="AA2234" s="13">
        <v>-94.78</v>
      </c>
      <c r="AB2234" s="14">
        <v>42487</v>
      </c>
      <c r="AC2234" t="s">
        <v>36</v>
      </c>
    </row>
    <row r="2235" spans="1:29" x14ac:dyDescent="0.25">
      <c r="A2235" t="str">
        <f>CONCATENATE("Q",ROUNDUP(MONTH(Table1[[#This Row],[Month]])/3,0))</f>
        <v>Q2</v>
      </c>
      <c r="B2235" s="14">
        <f>EOMONTH(Table1[[#This Row],[Credit Date]],-1)+1</f>
        <v>42461</v>
      </c>
      <c r="C2235" t="str">
        <f>CONCATENATE(Table1[[#This Row],[Issuer Last Name]],", ",Table1[[#This Row],[Issuer First Name]])</f>
        <v>No. 080, Employee</v>
      </c>
      <c r="D2235" t="str">
        <f>CONCATENATE(Table1[[#This Row],[Approver Last Name]],", ",Table1[[#This Row],[Approver First Name]])</f>
        <v>No. 010, Employee</v>
      </c>
      <c r="E2235" t="str">
        <f>CONCATENATE(Table1[[#This Row],[Customer Last Name]],", ",Table1[[#This Row],[Customer First Name]])</f>
        <v>No. 11849, Client</v>
      </c>
      <c r="F22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5" t="str">
        <f>IF(Table1[[#This Row],[Transaction Type]]="Maintenance","Non-Sales","Sales")</f>
        <v>Non-Sales</v>
      </c>
      <c r="H2235">
        <f>IF(Table1[[#This Row],[Quarter]]="q2",1,"")</f>
        <v>1</v>
      </c>
      <c r="I2235" t="str">
        <f>IF(Table1[[#This Row],[Quarter]]="q3",1,"")</f>
        <v/>
      </c>
      <c r="J2235">
        <f>IF(Table1[[#This Row],[Quarter]]="Q2",Table1[[#This Row],[Credit Amount]],"")</f>
        <v>-74.39</v>
      </c>
      <c r="K2235" t="str">
        <f>IF(Table1[[#This Row],[Quarter]]="Q3",Table1[[#This Row],[Credit Amount]],"")</f>
        <v/>
      </c>
      <c r="L2235" t="str">
        <f>IF(Table1[[#This Row],[Transaction Type]]="Upgrade",Table1[[#This Row],[Credit Amount]],IF(Table1[[#This Row],[Transaction Type]]="Activation",Table1[[#This Row],[Credit Amount]],""))</f>
        <v/>
      </c>
      <c r="M2235">
        <f>IF(Table1[[#This Row],[Transaction Type]]="Maintenance",Table1[[#This Row],[Credit Amount]],"")</f>
        <v>-74.39</v>
      </c>
      <c r="N2235">
        <v>10080</v>
      </c>
      <c r="O2235" t="s">
        <v>2489</v>
      </c>
      <c r="P2235" t="s">
        <v>2569</v>
      </c>
      <c r="Q2235" t="s">
        <v>289</v>
      </c>
      <c r="R2235">
        <v>10010</v>
      </c>
      <c r="S2235" t="s">
        <v>2489</v>
      </c>
      <c r="T2235" t="s">
        <v>2499</v>
      </c>
      <c r="U2235" t="s">
        <v>290</v>
      </c>
      <c r="V2235" t="s">
        <v>156</v>
      </c>
      <c r="W2235">
        <v>100002848</v>
      </c>
      <c r="X2235">
        <v>8005551849</v>
      </c>
      <c r="Y2235" t="s">
        <v>2595</v>
      </c>
      <c r="Z2235" t="s">
        <v>4444</v>
      </c>
      <c r="AA2235" s="13">
        <v>-74.39</v>
      </c>
      <c r="AB2235" s="14">
        <v>42490</v>
      </c>
      <c r="AC2235" t="s">
        <v>36</v>
      </c>
    </row>
    <row r="2236" spans="1:29" x14ac:dyDescent="0.25">
      <c r="A2236" t="str">
        <f>CONCATENATE("Q",ROUNDUP(MONTH(Table1[[#This Row],[Month]])/3,0))</f>
        <v>Q2</v>
      </c>
      <c r="B2236" s="14">
        <f>EOMONTH(Table1[[#This Row],[Credit Date]],-1)+1</f>
        <v>42491</v>
      </c>
      <c r="C2236" t="str">
        <f>CONCATENATE(Table1[[#This Row],[Issuer Last Name]],", ",Table1[[#This Row],[Issuer First Name]])</f>
        <v>No. 080, Employee</v>
      </c>
      <c r="D2236" t="str">
        <f>CONCATENATE(Table1[[#This Row],[Approver Last Name]],", ",Table1[[#This Row],[Approver First Name]])</f>
        <v>No. 010, Employee</v>
      </c>
      <c r="E2236" t="str">
        <f>CONCATENATE(Table1[[#This Row],[Customer Last Name]],", ",Table1[[#This Row],[Customer First Name]])</f>
        <v>No. 10744, Client</v>
      </c>
      <c r="F22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6" t="str">
        <f>IF(Table1[[#This Row],[Transaction Type]]="Maintenance","Non-Sales","Sales")</f>
        <v>Non-Sales</v>
      </c>
      <c r="H2236">
        <f>IF(Table1[[#This Row],[Quarter]]="q2",1,"")</f>
        <v>1</v>
      </c>
      <c r="I2236" t="str">
        <f>IF(Table1[[#This Row],[Quarter]]="q3",1,"")</f>
        <v/>
      </c>
      <c r="J2236">
        <f>IF(Table1[[#This Row],[Quarter]]="Q2",Table1[[#This Row],[Credit Amount]],"")</f>
        <v>-66.36</v>
      </c>
      <c r="K2236" t="str">
        <f>IF(Table1[[#This Row],[Quarter]]="Q3",Table1[[#This Row],[Credit Amount]],"")</f>
        <v/>
      </c>
      <c r="L2236" t="str">
        <f>IF(Table1[[#This Row],[Transaction Type]]="Upgrade",Table1[[#This Row],[Credit Amount]],IF(Table1[[#This Row],[Transaction Type]]="Activation",Table1[[#This Row],[Credit Amount]],""))</f>
        <v/>
      </c>
      <c r="M2236">
        <f>IF(Table1[[#This Row],[Transaction Type]]="Maintenance",Table1[[#This Row],[Credit Amount]],"")</f>
        <v>-66.36</v>
      </c>
      <c r="N2236">
        <v>10080</v>
      </c>
      <c r="O2236" t="s">
        <v>2489</v>
      </c>
      <c r="P2236" t="s">
        <v>2569</v>
      </c>
      <c r="Q2236" t="s">
        <v>289</v>
      </c>
      <c r="R2236">
        <v>10010</v>
      </c>
      <c r="S2236" t="s">
        <v>2489</v>
      </c>
      <c r="T2236" t="s">
        <v>2499</v>
      </c>
      <c r="U2236" t="s">
        <v>290</v>
      </c>
      <c r="V2236" t="s">
        <v>156</v>
      </c>
      <c r="W2236">
        <v>100001743</v>
      </c>
      <c r="X2236">
        <v>8005550744</v>
      </c>
      <c r="Y2236" t="s">
        <v>2595</v>
      </c>
      <c r="Z2236" t="s">
        <v>3339</v>
      </c>
      <c r="AA2236" s="13">
        <v>-66.36</v>
      </c>
      <c r="AB2236" s="14">
        <v>42492</v>
      </c>
      <c r="AC2236" t="s">
        <v>36</v>
      </c>
    </row>
    <row r="2237" spans="1:29" x14ac:dyDescent="0.25">
      <c r="A2237" t="str">
        <f>CONCATENATE("Q",ROUNDUP(MONTH(Table1[[#This Row],[Month]])/3,0))</f>
        <v>Q2</v>
      </c>
      <c r="B2237" s="14">
        <f>EOMONTH(Table1[[#This Row],[Credit Date]],-1)+1</f>
        <v>42491</v>
      </c>
      <c r="C2237" t="str">
        <f>CONCATENATE(Table1[[#This Row],[Issuer Last Name]],", ",Table1[[#This Row],[Issuer First Name]])</f>
        <v>No. 080, Employee</v>
      </c>
      <c r="D2237" t="str">
        <f>CONCATENATE(Table1[[#This Row],[Approver Last Name]],", ",Table1[[#This Row],[Approver First Name]])</f>
        <v>No. 010, Employee</v>
      </c>
      <c r="E2237" t="str">
        <f>CONCATENATE(Table1[[#This Row],[Customer Last Name]],", ",Table1[[#This Row],[Customer First Name]])</f>
        <v>No. 11168, Client</v>
      </c>
      <c r="F22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7" t="str">
        <f>IF(Table1[[#This Row],[Transaction Type]]="Maintenance","Non-Sales","Sales")</f>
        <v>Sales</v>
      </c>
      <c r="H2237">
        <f>IF(Table1[[#This Row],[Quarter]]="q2",1,"")</f>
        <v>1</v>
      </c>
      <c r="I2237" t="str">
        <f>IF(Table1[[#This Row],[Quarter]]="q3",1,"")</f>
        <v/>
      </c>
      <c r="J2237">
        <f>IF(Table1[[#This Row],[Quarter]]="Q2",Table1[[#This Row],[Credit Amount]],"")</f>
        <v>-91.13</v>
      </c>
      <c r="K2237" t="str">
        <f>IF(Table1[[#This Row],[Quarter]]="Q3",Table1[[#This Row],[Credit Amount]],"")</f>
        <v/>
      </c>
      <c r="L2237">
        <f>IF(Table1[[#This Row],[Transaction Type]]="Upgrade",Table1[[#This Row],[Credit Amount]],IF(Table1[[#This Row],[Transaction Type]]="Activation",Table1[[#This Row],[Credit Amount]],""))</f>
        <v>-91.13</v>
      </c>
      <c r="M2237" t="str">
        <f>IF(Table1[[#This Row],[Transaction Type]]="Maintenance",Table1[[#This Row],[Credit Amount]],"")</f>
        <v/>
      </c>
      <c r="N2237">
        <v>10080</v>
      </c>
      <c r="O2237" t="s">
        <v>2489</v>
      </c>
      <c r="P2237" t="s">
        <v>2569</v>
      </c>
      <c r="Q2237" t="s">
        <v>289</v>
      </c>
      <c r="R2237">
        <v>10010</v>
      </c>
      <c r="S2237" t="s">
        <v>2489</v>
      </c>
      <c r="T2237" t="s">
        <v>2499</v>
      </c>
      <c r="U2237" t="s">
        <v>290</v>
      </c>
      <c r="V2237" t="s">
        <v>156</v>
      </c>
      <c r="W2237">
        <v>100002167</v>
      </c>
      <c r="X2237">
        <v>8005551168</v>
      </c>
      <c r="Y2237" t="s">
        <v>2595</v>
      </c>
      <c r="Z2237" t="s">
        <v>3763</v>
      </c>
      <c r="AA2237" s="13">
        <v>-91.13</v>
      </c>
      <c r="AB2237" s="14">
        <v>42506</v>
      </c>
      <c r="AC2237" t="s">
        <v>37</v>
      </c>
    </row>
    <row r="2238" spans="1:29" x14ac:dyDescent="0.25">
      <c r="A2238" t="str">
        <f>CONCATENATE("Q",ROUNDUP(MONTH(Table1[[#This Row],[Month]])/3,0))</f>
        <v>Q2</v>
      </c>
      <c r="B2238" s="14">
        <f>EOMONTH(Table1[[#This Row],[Credit Date]],-1)+1</f>
        <v>42491</v>
      </c>
      <c r="C2238" t="str">
        <f>CONCATENATE(Table1[[#This Row],[Issuer Last Name]],", ",Table1[[#This Row],[Issuer First Name]])</f>
        <v>No. 080, Employee</v>
      </c>
      <c r="D2238" t="str">
        <f>CONCATENATE(Table1[[#This Row],[Approver Last Name]],", ",Table1[[#This Row],[Approver First Name]])</f>
        <v>No. 010, Employee</v>
      </c>
      <c r="E2238" t="str">
        <f>CONCATENATE(Table1[[#This Row],[Customer Last Name]],", ",Table1[[#This Row],[Customer First Name]])</f>
        <v>No. 11896, Client</v>
      </c>
      <c r="F22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8" t="str">
        <f>IF(Table1[[#This Row],[Transaction Type]]="Maintenance","Non-Sales","Sales")</f>
        <v>Non-Sales</v>
      </c>
      <c r="H2238">
        <f>IF(Table1[[#This Row],[Quarter]]="q2",1,"")</f>
        <v>1</v>
      </c>
      <c r="I2238" t="str">
        <f>IF(Table1[[#This Row],[Quarter]]="q3",1,"")</f>
        <v/>
      </c>
      <c r="J2238">
        <f>IF(Table1[[#This Row],[Quarter]]="Q2",Table1[[#This Row],[Credit Amount]],"")</f>
        <v>-93.05</v>
      </c>
      <c r="K2238" t="str">
        <f>IF(Table1[[#This Row],[Quarter]]="Q3",Table1[[#This Row],[Credit Amount]],"")</f>
        <v/>
      </c>
      <c r="L2238" t="str">
        <f>IF(Table1[[#This Row],[Transaction Type]]="Upgrade",Table1[[#This Row],[Credit Amount]],IF(Table1[[#This Row],[Transaction Type]]="Activation",Table1[[#This Row],[Credit Amount]],""))</f>
        <v/>
      </c>
      <c r="M2238">
        <f>IF(Table1[[#This Row],[Transaction Type]]="Maintenance",Table1[[#This Row],[Credit Amount]],"")</f>
        <v>-93.05</v>
      </c>
      <c r="N2238">
        <v>10080</v>
      </c>
      <c r="O2238" t="s">
        <v>2489</v>
      </c>
      <c r="P2238" t="s">
        <v>2569</v>
      </c>
      <c r="Q2238" t="s">
        <v>289</v>
      </c>
      <c r="R2238">
        <v>10010</v>
      </c>
      <c r="S2238" t="s">
        <v>2489</v>
      </c>
      <c r="T2238" t="s">
        <v>2499</v>
      </c>
      <c r="U2238" t="s">
        <v>290</v>
      </c>
      <c r="V2238" t="s">
        <v>156</v>
      </c>
      <c r="W2238">
        <v>100002895</v>
      </c>
      <c r="X2238">
        <v>8005551896</v>
      </c>
      <c r="Y2238" t="s">
        <v>2595</v>
      </c>
      <c r="Z2238" t="s">
        <v>4491</v>
      </c>
      <c r="AA2238" s="13">
        <v>-93.05</v>
      </c>
      <c r="AB2238" s="14">
        <v>42510</v>
      </c>
      <c r="AC2238" t="s">
        <v>36</v>
      </c>
    </row>
    <row r="2239" spans="1:29" x14ac:dyDescent="0.25">
      <c r="A2239" t="str">
        <f>CONCATENATE("Q",ROUNDUP(MONTH(Table1[[#This Row],[Month]])/3,0))</f>
        <v>Q2</v>
      </c>
      <c r="B2239" s="14">
        <f>EOMONTH(Table1[[#This Row],[Credit Date]],-1)+1</f>
        <v>42491</v>
      </c>
      <c r="C2239" t="str">
        <f>CONCATENATE(Table1[[#This Row],[Issuer Last Name]],", ",Table1[[#This Row],[Issuer First Name]])</f>
        <v>No. 080, Employee</v>
      </c>
      <c r="D2239" t="str">
        <f>CONCATENATE(Table1[[#This Row],[Approver Last Name]],", ",Table1[[#This Row],[Approver First Name]])</f>
        <v>No. 010, Employee</v>
      </c>
      <c r="E2239" t="str">
        <f>CONCATENATE(Table1[[#This Row],[Customer Last Name]],", ",Table1[[#This Row],[Customer First Name]])</f>
        <v>No. 12606, Client</v>
      </c>
      <c r="F22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39" t="str">
        <f>IF(Table1[[#This Row],[Transaction Type]]="Maintenance","Non-Sales","Sales")</f>
        <v>Non-Sales</v>
      </c>
      <c r="H2239">
        <f>IF(Table1[[#This Row],[Quarter]]="q2",1,"")</f>
        <v>1</v>
      </c>
      <c r="I2239" t="str">
        <f>IF(Table1[[#This Row],[Quarter]]="q3",1,"")</f>
        <v/>
      </c>
      <c r="J2239">
        <f>IF(Table1[[#This Row],[Quarter]]="Q2",Table1[[#This Row],[Credit Amount]],"")</f>
        <v>-95.28</v>
      </c>
      <c r="K2239" t="str">
        <f>IF(Table1[[#This Row],[Quarter]]="Q3",Table1[[#This Row],[Credit Amount]],"")</f>
        <v/>
      </c>
      <c r="L2239" t="str">
        <f>IF(Table1[[#This Row],[Transaction Type]]="Upgrade",Table1[[#This Row],[Credit Amount]],IF(Table1[[#This Row],[Transaction Type]]="Activation",Table1[[#This Row],[Credit Amount]],""))</f>
        <v/>
      </c>
      <c r="M2239">
        <f>IF(Table1[[#This Row],[Transaction Type]]="Maintenance",Table1[[#This Row],[Credit Amount]],"")</f>
        <v>-95.28</v>
      </c>
      <c r="N2239">
        <v>10080</v>
      </c>
      <c r="O2239" t="s">
        <v>2489</v>
      </c>
      <c r="P2239" t="s">
        <v>2569</v>
      </c>
      <c r="Q2239" t="s">
        <v>289</v>
      </c>
      <c r="R2239">
        <v>10010</v>
      </c>
      <c r="S2239" t="s">
        <v>2489</v>
      </c>
      <c r="T2239" t="s">
        <v>2499</v>
      </c>
      <c r="U2239" t="s">
        <v>290</v>
      </c>
      <c r="V2239" t="s">
        <v>156</v>
      </c>
      <c r="W2239">
        <v>100003605</v>
      </c>
      <c r="X2239">
        <v>8005552606</v>
      </c>
      <c r="Y2239" t="s">
        <v>2595</v>
      </c>
      <c r="Z2239" t="s">
        <v>5201</v>
      </c>
      <c r="AA2239" s="13">
        <v>-95.28</v>
      </c>
      <c r="AB2239" s="14">
        <v>42512</v>
      </c>
      <c r="AC2239" t="s">
        <v>36</v>
      </c>
    </row>
    <row r="2240" spans="1:29" x14ac:dyDescent="0.25">
      <c r="A2240" t="str">
        <f>CONCATENATE("Q",ROUNDUP(MONTH(Table1[[#This Row],[Month]])/3,0))</f>
        <v>Q2</v>
      </c>
      <c r="B2240" s="14">
        <f>EOMONTH(Table1[[#This Row],[Credit Date]],-1)+1</f>
        <v>42491</v>
      </c>
      <c r="C2240" t="str">
        <f>CONCATENATE(Table1[[#This Row],[Issuer Last Name]],", ",Table1[[#This Row],[Issuer First Name]])</f>
        <v>No. 080, Employee</v>
      </c>
      <c r="D2240" t="str">
        <f>CONCATENATE(Table1[[#This Row],[Approver Last Name]],", ",Table1[[#This Row],[Approver First Name]])</f>
        <v>No. 010, Employee</v>
      </c>
      <c r="E2240" t="str">
        <f>CONCATENATE(Table1[[#This Row],[Customer Last Name]],", ",Table1[[#This Row],[Customer First Name]])</f>
        <v>No. 12285, Client</v>
      </c>
      <c r="F2240" t="str">
        <f>IF(Table1[[#This Row],[Credit Amount]]&gt;-19.99,"Less than 19.99",IF(Table1[[#This Row],[Credit Amount]]=-20,"20",IF(Table1[[#This Row],[Credit Amount]]&gt;-49.98,"20.01-49.98",IF(Table1[[#This Row],[Credit Amount]]=-49.99,"49.99",IF(Table1[[#This Row],[Credit Amount]]=-50,"50",IF(Table1[[#This Row],[Credit Amount]]&lt;-50.01,"Greater than 50"))))))</f>
        <v>20.01-49.98</v>
      </c>
      <c r="G2240" t="str">
        <f>IF(Table1[[#This Row],[Transaction Type]]="Maintenance","Non-Sales","Sales")</f>
        <v>Non-Sales</v>
      </c>
      <c r="H2240">
        <f>IF(Table1[[#This Row],[Quarter]]="q2",1,"")</f>
        <v>1</v>
      </c>
      <c r="I2240" t="str">
        <f>IF(Table1[[#This Row],[Quarter]]="q3",1,"")</f>
        <v/>
      </c>
      <c r="J2240">
        <f>IF(Table1[[#This Row],[Quarter]]="Q2",Table1[[#This Row],[Credit Amount]],"")</f>
        <v>-44.83</v>
      </c>
      <c r="K2240" t="str">
        <f>IF(Table1[[#This Row],[Quarter]]="Q3",Table1[[#This Row],[Credit Amount]],"")</f>
        <v/>
      </c>
      <c r="L2240" t="str">
        <f>IF(Table1[[#This Row],[Transaction Type]]="Upgrade",Table1[[#This Row],[Credit Amount]],IF(Table1[[#This Row],[Transaction Type]]="Activation",Table1[[#This Row],[Credit Amount]],""))</f>
        <v/>
      </c>
      <c r="M2240">
        <f>IF(Table1[[#This Row],[Transaction Type]]="Maintenance",Table1[[#This Row],[Credit Amount]],"")</f>
        <v>-44.83</v>
      </c>
      <c r="N2240">
        <v>10080</v>
      </c>
      <c r="O2240" t="s">
        <v>2489</v>
      </c>
      <c r="P2240" t="s">
        <v>2569</v>
      </c>
      <c r="Q2240" t="s">
        <v>289</v>
      </c>
      <c r="R2240">
        <v>10010</v>
      </c>
      <c r="S2240" t="s">
        <v>2489</v>
      </c>
      <c r="T2240" t="s">
        <v>2499</v>
      </c>
      <c r="U2240" t="s">
        <v>290</v>
      </c>
      <c r="V2240" t="s">
        <v>156</v>
      </c>
      <c r="W2240">
        <v>100003284</v>
      </c>
      <c r="X2240">
        <v>8005552285</v>
      </c>
      <c r="Y2240" t="s">
        <v>2595</v>
      </c>
      <c r="Z2240" t="s">
        <v>4880</v>
      </c>
      <c r="AA2240" s="13">
        <v>-44.83</v>
      </c>
      <c r="AB2240" s="14">
        <v>42519</v>
      </c>
      <c r="AC2240" t="s">
        <v>36</v>
      </c>
    </row>
    <row r="2241" spans="1:29" x14ac:dyDescent="0.25">
      <c r="A2241" t="str">
        <f>CONCATENATE("Q",ROUNDUP(MONTH(Table1[[#This Row],[Month]])/3,0))</f>
        <v>Q2</v>
      </c>
      <c r="B2241" s="14">
        <f>EOMONTH(Table1[[#This Row],[Credit Date]],-1)+1</f>
        <v>42522</v>
      </c>
      <c r="C2241" t="str">
        <f>CONCATENATE(Table1[[#This Row],[Issuer Last Name]],", ",Table1[[#This Row],[Issuer First Name]])</f>
        <v>No. 080, Employee</v>
      </c>
      <c r="D2241" t="str">
        <f>CONCATENATE(Table1[[#This Row],[Approver Last Name]],", ",Table1[[#This Row],[Approver First Name]])</f>
        <v>No. 010, Employee</v>
      </c>
      <c r="E2241" t="str">
        <f>CONCATENATE(Table1[[#This Row],[Customer Last Name]],", ",Table1[[#This Row],[Customer First Name]])</f>
        <v>No. 10429, Client</v>
      </c>
      <c r="F22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1" t="str">
        <f>IF(Table1[[#This Row],[Transaction Type]]="Maintenance","Non-Sales","Sales")</f>
        <v>Non-Sales</v>
      </c>
      <c r="H2241">
        <f>IF(Table1[[#This Row],[Quarter]]="q2",1,"")</f>
        <v>1</v>
      </c>
      <c r="I2241" t="str">
        <f>IF(Table1[[#This Row],[Quarter]]="q3",1,"")</f>
        <v/>
      </c>
      <c r="J2241">
        <f>IF(Table1[[#This Row],[Quarter]]="Q2",Table1[[#This Row],[Credit Amount]],"")</f>
        <v>-97.33</v>
      </c>
      <c r="K2241" t="str">
        <f>IF(Table1[[#This Row],[Quarter]]="Q3",Table1[[#This Row],[Credit Amount]],"")</f>
        <v/>
      </c>
      <c r="L2241" t="str">
        <f>IF(Table1[[#This Row],[Transaction Type]]="Upgrade",Table1[[#This Row],[Credit Amount]],IF(Table1[[#This Row],[Transaction Type]]="Activation",Table1[[#This Row],[Credit Amount]],""))</f>
        <v/>
      </c>
      <c r="M2241">
        <f>IF(Table1[[#This Row],[Transaction Type]]="Maintenance",Table1[[#This Row],[Credit Amount]],"")</f>
        <v>-97.33</v>
      </c>
      <c r="N2241">
        <v>10080</v>
      </c>
      <c r="O2241" t="s">
        <v>2489</v>
      </c>
      <c r="P2241" t="s">
        <v>2569</v>
      </c>
      <c r="Q2241" t="s">
        <v>289</v>
      </c>
      <c r="R2241">
        <v>10010</v>
      </c>
      <c r="S2241" t="s">
        <v>2489</v>
      </c>
      <c r="T2241" t="s">
        <v>2499</v>
      </c>
      <c r="U2241" t="s">
        <v>290</v>
      </c>
      <c r="V2241" t="s">
        <v>156</v>
      </c>
      <c r="W2241">
        <v>100001428</v>
      </c>
      <c r="X2241">
        <v>8005550429</v>
      </c>
      <c r="Y2241" t="s">
        <v>2595</v>
      </c>
      <c r="Z2241" t="s">
        <v>3024</v>
      </c>
      <c r="AA2241" s="13">
        <v>-97.33</v>
      </c>
      <c r="AB2241" s="14">
        <v>42522</v>
      </c>
      <c r="AC2241" t="s">
        <v>36</v>
      </c>
    </row>
    <row r="2242" spans="1:29" x14ac:dyDescent="0.25">
      <c r="A2242" t="str">
        <f>CONCATENATE("Q",ROUNDUP(MONTH(Table1[[#This Row],[Month]])/3,0))</f>
        <v>Q2</v>
      </c>
      <c r="B2242" s="14">
        <f>EOMONTH(Table1[[#This Row],[Credit Date]],-1)+1</f>
        <v>42522</v>
      </c>
      <c r="C2242" t="str">
        <f>CONCATENATE(Table1[[#This Row],[Issuer Last Name]],", ",Table1[[#This Row],[Issuer First Name]])</f>
        <v>No. 080, Employee</v>
      </c>
      <c r="D2242" t="str">
        <f>CONCATENATE(Table1[[#This Row],[Approver Last Name]],", ",Table1[[#This Row],[Approver First Name]])</f>
        <v>No. 010, Employee</v>
      </c>
      <c r="E2242" t="str">
        <f>CONCATENATE(Table1[[#This Row],[Customer Last Name]],", ",Table1[[#This Row],[Customer First Name]])</f>
        <v>No. 13525, Client</v>
      </c>
      <c r="F22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2" t="str">
        <f>IF(Table1[[#This Row],[Transaction Type]]="Maintenance","Non-Sales","Sales")</f>
        <v>Non-Sales</v>
      </c>
      <c r="H2242">
        <f>IF(Table1[[#This Row],[Quarter]]="q2",1,"")</f>
        <v>1</v>
      </c>
      <c r="I2242" t="str">
        <f>IF(Table1[[#This Row],[Quarter]]="q3",1,"")</f>
        <v/>
      </c>
      <c r="J2242">
        <f>IF(Table1[[#This Row],[Quarter]]="Q2",Table1[[#This Row],[Credit Amount]],"")</f>
        <v>-52.24</v>
      </c>
      <c r="K2242" t="str">
        <f>IF(Table1[[#This Row],[Quarter]]="Q3",Table1[[#This Row],[Credit Amount]],"")</f>
        <v/>
      </c>
      <c r="L2242" t="str">
        <f>IF(Table1[[#This Row],[Transaction Type]]="Upgrade",Table1[[#This Row],[Credit Amount]],IF(Table1[[#This Row],[Transaction Type]]="Activation",Table1[[#This Row],[Credit Amount]],""))</f>
        <v/>
      </c>
      <c r="M2242">
        <f>IF(Table1[[#This Row],[Transaction Type]]="Maintenance",Table1[[#This Row],[Credit Amount]],"")</f>
        <v>-52.24</v>
      </c>
      <c r="N2242">
        <v>10080</v>
      </c>
      <c r="O2242" t="s">
        <v>2489</v>
      </c>
      <c r="P2242" t="s">
        <v>2569</v>
      </c>
      <c r="Q2242" t="s">
        <v>289</v>
      </c>
      <c r="R2242">
        <v>10010</v>
      </c>
      <c r="S2242" t="s">
        <v>2489</v>
      </c>
      <c r="T2242" t="s">
        <v>2499</v>
      </c>
      <c r="U2242" t="s">
        <v>290</v>
      </c>
      <c r="V2242" t="s">
        <v>156</v>
      </c>
      <c r="W2242">
        <v>100004524</v>
      </c>
      <c r="X2242">
        <v>8005553525</v>
      </c>
      <c r="Y2242" t="s">
        <v>2595</v>
      </c>
      <c r="Z2242" t="s">
        <v>6113</v>
      </c>
      <c r="AA2242" s="13">
        <v>-52.24</v>
      </c>
      <c r="AB2242" s="14">
        <v>42523</v>
      </c>
      <c r="AC2242" t="s">
        <v>36</v>
      </c>
    </row>
    <row r="2243" spans="1:29" x14ac:dyDescent="0.25">
      <c r="A2243" t="str">
        <f>CONCATENATE("Q",ROUNDUP(MONTH(Table1[[#This Row],[Month]])/3,0))</f>
        <v>Q2</v>
      </c>
      <c r="B2243" s="14">
        <f>EOMONTH(Table1[[#This Row],[Credit Date]],-1)+1</f>
        <v>42522</v>
      </c>
      <c r="C2243" t="str">
        <f>CONCATENATE(Table1[[#This Row],[Issuer Last Name]],", ",Table1[[#This Row],[Issuer First Name]])</f>
        <v>No. 080, Employee</v>
      </c>
      <c r="D2243" t="str">
        <f>CONCATENATE(Table1[[#This Row],[Approver Last Name]],", ",Table1[[#This Row],[Approver First Name]])</f>
        <v>No. 010, Employee</v>
      </c>
      <c r="E2243" t="str">
        <f>CONCATENATE(Table1[[#This Row],[Customer Last Name]],", ",Table1[[#This Row],[Customer First Name]])</f>
        <v>No. 13892, Client</v>
      </c>
      <c r="F2243" t="str">
        <f>IF(Table1[[#This Row],[Credit Amount]]&gt;-19.99,"Less than 19.99",IF(Table1[[#This Row],[Credit Amount]]=-20,"20",IF(Table1[[#This Row],[Credit Amount]]&gt;-49.98,"20.01-49.98",IF(Table1[[#This Row],[Credit Amount]]=-49.99,"49.99",IF(Table1[[#This Row],[Credit Amount]]=-50,"50",IF(Table1[[#This Row],[Credit Amount]]&lt;-50.01,"Greater than 50"))))))</f>
        <v>20.01-49.98</v>
      </c>
      <c r="G2243" t="str">
        <f>IF(Table1[[#This Row],[Transaction Type]]="Maintenance","Non-Sales","Sales")</f>
        <v>Non-Sales</v>
      </c>
      <c r="H2243">
        <f>IF(Table1[[#This Row],[Quarter]]="q2",1,"")</f>
        <v>1</v>
      </c>
      <c r="I2243" t="str">
        <f>IF(Table1[[#This Row],[Quarter]]="q3",1,"")</f>
        <v/>
      </c>
      <c r="J2243">
        <f>IF(Table1[[#This Row],[Quarter]]="Q2",Table1[[#This Row],[Credit Amount]],"")</f>
        <v>-37.56</v>
      </c>
      <c r="K2243" t="str">
        <f>IF(Table1[[#This Row],[Quarter]]="Q3",Table1[[#This Row],[Credit Amount]],"")</f>
        <v/>
      </c>
      <c r="L2243" t="str">
        <f>IF(Table1[[#This Row],[Transaction Type]]="Upgrade",Table1[[#This Row],[Credit Amount]],IF(Table1[[#This Row],[Transaction Type]]="Activation",Table1[[#This Row],[Credit Amount]],""))</f>
        <v/>
      </c>
      <c r="M2243">
        <f>IF(Table1[[#This Row],[Transaction Type]]="Maintenance",Table1[[#This Row],[Credit Amount]],"")</f>
        <v>-37.56</v>
      </c>
      <c r="N2243">
        <v>10080</v>
      </c>
      <c r="O2243" t="s">
        <v>2489</v>
      </c>
      <c r="P2243" t="s">
        <v>2569</v>
      </c>
      <c r="Q2243" t="s">
        <v>289</v>
      </c>
      <c r="R2243">
        <v>10010</v>
      </c>
      <c r="S2243" t="s">
        <v>2489</v>
      </c>
      <c r="T2243" t="s">
        <v>2499</v>
      </c>
      <c r="U2243" t="s">
        <v>290</v>
      </c>
      <c r="V2243" t="s">
        <v>156</v>
      </c>
      <c r="W2243">
        <v>100004891</v>
      </c>
      <c r="X2243">
        <v>8005553892</v>
      </c>
      <c r="Y2243" t="s">
        <v>2595</v>
      </c>
      <c r="Z2243" t="s">
        <v>6480</v>
      </c>
      <c r="AA2243" s="13">
        <v>-37.56</v>
      </c>
      <c r="AB2243" s="14">
        <v>42524</v>
      </c>
      <c r="AC2243" t="s">
        <v>36</v>
      </c>
    </row>
    <row r="2244" spans="1:29" x14ac:dyDescent="0.25">
      <c r="A2244" t="str">
        <f>CONCATENATE("Q",ROUNDUP(MONTH(Table1[[#This Row],[Month]])/3,0))</f>
        <v>Q2</v>
      </c>
      <c r="B2244" s="14">
        <f>EOMONTH(Table1[[#This Row],[Credit Date]],-1)+1</f>
        <v>42522</v>
      </c>
      <c r="C2244" t="str">
        <f>CONCATENATE(Table1[[#This Row],[Issuer Last Name]],", ",Table1[[#This Row],[Issuer First Name]])</f>
        <v>No. 080, Employee</v>
      </c>
      <c r="D2244" t="str">
        <f>CONCATENATE(Table1[[#This Row],[Approver Last Name]],", ",Table1[[#This Row],[Approver First Name]])</f>
        <v>No. 010, Employee</v>
      </c>
      <c r="E2244" t="str">
        <f>CONCATENATE(Table1[[#This Row],[Customer Last Name]],", ",Table1[[#This Row],[Customer First Name]])</f>
        <v>No. 13214, Client</v>
      </c>
      <c r="F2244" t="str">
        <f>IF(Table1[[#This Row],[Credit Amount]]&gt;-19.99,"Less than 19.99",IF(Table1[[#This Row],[Credit Amount]]=-20,"20",IF(Table1[[#This Row],[Credit Amount]]&gt;-49.98,"20.01-49.98",IF(Table1[[#This Row],[Credit Amount]]=-49.99,"49.99",IF(Table1[[#This Row],[Credit Amount]]=-50,"50",IF(Table1[[#This Row],[Credit Amount]]&lt;-50.01,"Greater than 50"))))))</f>
        <v>Less than 19.99</v>
      </c>
      <c r="G2244" t="str">
        <f>IF(Table1[[#This Row],[Transaction Type]]="Maintenance","Non-Sales","Sales")</f>
        <v>Non-Sales</v>
      </c>
      <c r="H2244">
        <f>IF(Table1[[#This Row],[Quarter]]="q2",1,"")</f>
        <v>1</v>
      </c>
      <c r="I2244" t="str">
        <f>IF(Table1[[#This Row],[Quarter]]="q3",1,"")</f>
        <v/>
      </c>
      <c r="J2244">
        <f>IF(Table1[[#This Row],[Quarter]]="Q2",Table1[[#This Row],[Credit Amount]],"")</f>
        <v>-9.92</v>
      </c>
      <c r="K2244" t="str">
        <f>IF(Table1[[#This Row],[Quarter]]="Q3",Table1[[#This Row],[Credit Amount]],"")</f>
        <v/>
      </c>
      <c r="L2244" t="str">
        <f>IF(Table1[[#This Row],[Transaction Type]]="Upgrade",Table1[[#This Row],[Credit Amount]],IF(Table1[[#This Row],[Transaction Type]]="Activation",Table1[[#This Row],[Credit Amount]],""))</f>
        <v/>
      </c>
      <c r="M2244">
        <f>IF(Table1[[#This Row],[Transaction Type]]="Maintenance",Table1[[#This Row],[Credit Amount]],"")</f>
        <v>-9.92</v>
      </c>
      <c r="N2244">
        <v>10080</v>
      </c>
      <c r="O2244" t="s">
        <v>2489</v>
      </c>
      <c r="P2244" t="s">
        <v>2569</v>
      </c>
      <c r="Q2244" t="s">
        <v>289</v>
      </c>
      <c r="R2244">
        <v>10010</v>
      </c>
      <c r="S2244" t="s">
        <v>2489</v>
      </c>
      <c r="T2244" t="s">
        <v>2499</v>
      </c>
      <c r="U2244" t="s">
        <v>290</v>
      </c>
      <c r="V2244" t="s">
        <v>156</v>
      </c>
      <c r="W2244">
        <v>100004213</v>
      </c>
      <c r="X2244">
        <v>8005553214</v>
      </c>
      <c r="Y2244" t="s">
        <v>2595</v>
      </c>
      <c r="Z2244" t="s">
        <v>5802</v>
      </c>
      <c r="AA2244" s="13">
        <v>-9.92</v>
      </c>
      <c r="AB2244" s="14">
        <v>42531</v>
      </c>
      <c r="AC2244" t="s">
        <v>36</v>
      </c>
    </row>
    <row r="2245" spans="1:29" x14ac:dyDescent="0.25">
      <c r="A2245" t="str">
        <f>CONCATENATE("Q",ROUNDUP(MONTH(Table1[[#This Row],[Month]])/3,0))</f>
        <v>Q2</v>
      </c>
      <c r="B2245" s="14">
        <f>EOMONTH(Table1[[#This Row],[Credit Date]],-1)+1</f>
        <v>42522</v>
      </c>
      <c r="C2245" t="str">
        <f>CONCATENATE(Table1[[#This Row],[Issuer Last Name]],", ",Table1[[#This Row],[Issuer First Name]])</f>
        <v>No. 080, Employee</v>
      </c>
      <c r="D2245" t="str">
        <f>CONCATENATE(Table1[[#This Row],[Approver Last Name]],", ",Table1[[#This Row],[Approver First Name]])</f>
        <v>No. 010, Employee</v>
      </c>
      <c r="E2245" t="str">
        <f>CONCATENATE(Table1[[#This Row],[Customer Last Name]],", ",Table1[[#This Row],[Customer First Name]])</f>
        <v>No. 12481, Client</v>
      </c>
      <c r="F2245" t="str">
        <f>IF(Table1[[#This Row],[Credit Amount]]&gt;-19.99,"Less than 19.99",IF(Table1[[#This Row],[Credit Amount]]=-20,"20",IF(Table1[[#This Row],[Credit Amount]]&gt;-49.98,"20.01-49.98",IF(Table1[[#This Row],[Credit Amount]]=-49.99,"49.99",IF(Table1[[#This Row],[Credit Amount]]=-50,"50",IF(Table1[[#This Row],[Credit Amount]]&lt;-50.01,"Greater than 50"))))))</f>
        <v>Less than 19.99</v>
      </c>
      <c r="G2245" t="str">
        <f>IF(Table1[[#This Row],[Transaction Type]]="Maintenance","Non-Sales","Sales")</f>
        <v>Non-Sales</v>
      </c>
      <c r="H2245">
        <f>IF(Table1[[#This Row],[Quarter]]="q2",1,"")</f>
        <v>1</v>
      </c>
      <c r="I2245" t="str">
        <f>IF(Table1[[#This Row],[Quarter]]="q3",1,"")</f>
        <v/>
      </c>
      <c r="J2245">
        <f>IF(Table1[[#This Row],[Quarter]]="Q2",Table1[[#This Row],[Credit Amount]],"")</f>
        <v>-19.95</v>
      </c>
      <c r="K2245" t="str">
        <f>IF(Table1[[#This Row],[Quarter]]="Q3",Table1[[#This Row],[Credit Amount]],"")</f>
        <v/>
      </c>
      <c r="L2245" t="str">
        <f>IF(Table1[[#This Row],[Transaction Type]]="Upgrade",Table1[[#This Row],[Credit Amount]],IF(Table1[[#This Row],[Transaction Type]]="Activation",Table1[[#This Row],[Credit Amount]],""))</f>
        <v/>
      </c>
      <c r="M2245">
        <f>IF(Table1[[#This Row],[Transaction Type]]="Maintenance",Table1[[#This Row],[Credit Amount]],"")</f>
        <v>-19.95</v>
      </c>
      <c r="N2245">
        <v>10080</v>
      </c>
      <c r="O2245" t="s">
        <v>2489</v>
      </c>
      <c r="P2245" t="s">
        <v>2569</v>
      </c>
      <c r="Q2245" t="s">
        <v>289</v>
      </c>
      <c r="R2245">
        <v>10010</v>
      </c>
      <c r="S2245" t="s">
        <v>2489</v>
      </c>
      <c r="T2245" t="s">
        <v>2499</v>
      </c>
      <c r="U2245" t="s">
        <v>290</v>
      </c>
      <c r="V2245" t="s">
        <v>156</v>
      </c>
      <c r="W2245">
        <v>100003480</v>
      </c>
      <c r="X2245">
        <v>8005552481</v>
      </c>
      <c r="Y2245" t="s">
        <v>2595</v>
      </c>
      <c r="Z2245" t="s">
        <v>5076</v>
      </c>
      <c r="AA2245" s="13">
        <v>-19.95</v>
      </c>
      <c r="AB2245" s="14">
        <v>42532</v>
      </c>
      <c r="AC2245" t="s">
        <v>36</v>
      </c>
    </row>
    <row r="2246" spans="1:29" x14ac:dyDescent="0.25">
      <c r="A2246" t="str">
        <f>CONCATENATE("Q",ROUNDUP(MONTH(Table1[[#This Row],[Month]])/3,0))</f>
        <v>Q2</v>
      </c>
      <c r="B2246" s="14">
        <f>EOMONTH(Table1[[#This Row],[Credit Date]],-1)+1</f>
        <v>42522</v>
      </c>
      <c r="C2246" t="str">
        <f>CONCATENATE(Table1[[#This Row],[Issuer Last Name]],", ",Table1[[#This Row],[Issuer First Name]])</f>
        <v>No. 080, Employee</v>
      </c>
      <c r="D2246" t="str">
        <f>CONCATENATE(Table1[[#This Row],[Approver Last Name]],", ",Table1[[#This Row],[Approver First Name]])</f>
        <v>No. 010, Employee</v>
      </c>
      <c r="E2246" t="str">
        <f>CONCATENATE(Table1[[#This Row],[Customer Last Name]],", ",Table1[[#This Row],[Customer First Name]])</f>
        <v>No. 11767, Client</v>
      </c>
      <c r="F22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6" t="str">
        <f>IF(Table1[[#This Row],[Transaction Type]]="Maintenance","Non-Sales","Sales")</f>
        <v>Non-Sales</v>
      </c>
      <c r="H2246">
        <f>IF(Table1[[#This Row],[Quarter]]="q2",1,"")</f>
        <v>1</v>
      </c>
      <c r="I2246" t="str">
        <f>IF(Table1[[#This Row],[Quarter]]="q3",1,"")</f>
        <v/>
      </c>
      <c r="J2246">
        <f>IF(Table1[[#This Row],[Quarter]]="Q2",Table1[[#This Row],[Credit Amount]],"")</f>
        <v>-74.069999999999993</v>
      </c>
      <c r="K2246" t="str">
        <f>IF(Table1[[#This Row],[Quarter]]="Q3",Table1[[#This Row],[Credit Amount]],"")</f>
        <v/>
      </c>
      <c r="L2246" t="str">
        <f>IF(Table1[[#This Row],[Transaction Type]]="Upgrade",Table1[[#This Row],[Credit Amount]],IF(Table1[[#This Row],[Transaction Type]]="Activation",Table1[[#This Row],[Credit Amount]],""))</f>
        <v/>
      </c>
      <c r="M2246">
        <f>IF(Table1[[#This Row],[Transaction Type]]="Maintenance",Table1[[#This Row],[Credit Amount]],"")</f>
        <v>-74.069999999999993</v>
      </c>
      <c r="N2246">
        <v>10080</v>
      </c>
      <c r="O2246" t="s">
        <v>2489</v>
      </c>
      <c r="P2246" t="s">
        <v>2569</v>
      </c>
      <c r="Q2246" t="s">
        <v>289</v>
      </c>
      <c r="R2246">
        <v>10010</v>
      </c>
      <c r="S2246" t="s">
        <v>2489</v>
      </c>
      <c r="T2246" t="s">
        <v>2499</v>
      </c>
      <c r="U2246" t="s">
        <v>290</v>
      </c>
      <c r="V2246" t="s">
        <v>156</v>
      </c>
      <c r="W2246">
        <v>100002766</v>
      </c>
      <c r="X2246">
        <v>8005551767</v>
      </c>
      <c r="Y2246" t="s">
        <v>2595</v>
      </c>
      <c r="Z2246" t="s">
        <v>4362</v>
      </c>
      <c r="AA2246" s="13">
        <v>-74.069999999999993</v>
      </c>
      <c r="AB2246" s="14">
        <v>42536</v>
      </c>
      <c r="AC2246" t="s">
        <v>36</v>
      </c>
    </row>
    <row r="2247" spans="1:29" x14ac:dyDescent="0.25">
      <c r="A2247" t="str">
        <f>CONCATENATE("Q",ROUNDUP(MONTH(Table1[[#This Row],[Month]])/3,0))</f>
        <v>Q2</v>
      </c>
      <c r="B2247" s="14">
        <f>EOMONTH(Table1[[#This Row],[Credit Date]],-1)+1</f>
        <v>42522</v>
      </c>
      <c r="C2247" t="str">
        <f>CONCATENATE(Table1[[#This Row],[Issuer Last Name]],", ",Table1[[#This Row],[Issuer First Name]])</f>
        <v>No. 080, Employee</v>
      </c>
      <c r="D2247" t="str">
        <f>CONCATENATE(Table1[[#This Row],[Approver Last Name]],", ",Table1[[#This Row],[Approver First Name]])</f>
        <v>No. 010, Employee</v>
      </c>
      <c r="E2247" t="str">
        <f>CONCATENATE(Table1[[#This Row],[Customer Last Name]],", ",Table1[[#This Row],[Customer First Name]])</f>
        <v>No. 13634, Client</v>
      </c>
      <c r="F22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7" t="str">
        <f>IF(Table1[[#This Row],[Transaction Type]]="Maintenance","Non-Sales","Sales")</f>
        <v>Non-Sales</v>
      </c>
      <c r="H2247">
        <f>IF(Table1[[#This Row],[Quarter]]="q2",1,"")</f>
        <v>1</v>
      </c>
      <c r="I2247" t="str">
        <f>IF(Table1[[#This Row],[Quarter]]="q3",1,"")</f>
        <v/>
      </c>
      <c r="J2247">
        <f>IF(Table1[[#This Row],[Quarter]]="Q2",Table1[[#This Row],[Credit Amount]],"")</f>
        <v>-89.9</v>
      </c>
      <c r="K2247" t="str">
        <f>IF(Table1[[#This Row],[Quarter]]="Q3",Table1[[#This Row],[Credit Amount]],"")</f>
        <v/>
      </c>
      <c r="L2247" t="str">
        <f>IF(Table1[[#This Row],[Transaction Type]]="Upgrade",Table1[[#This Row],[Credit Amount]],IF(Table1[[#This Row],[Transaction Type]]="Activation",Table1[[#This Row],[Credit Amount]],""))</f>
        <v/>
      </c>
      <c r="M2247">
        <f>IF(Table1[[#This Row],[Transaction Type]]="Maintenance",Table1[[#This Row],[Credit Amount]],"")</f>
        <v>-89.9</v>
      </c>
      <c r="N2247">
        <v>10080</v>
      </c>
      <c r="O2247" t="s">
        <v>2489</v>
      </c>
      <c r="P2247" t="s">
        <v>2569</v>
      </c>
      <c r="Q2247" t="s">
        <v>289</v>
      </c>
      <c r="R2247">
        <v>10010</v>
      </c>
      <c r="S2247" t="s">
        <v>2489</v>
      </c>
      <c r="T2247" t="s">
        <v>2499</v>
      </c>
      <c r="U2247" t="s">
        <v>290</v>
      </c>
      <c r="V2247" t="s">
        <v>156</v>
      </c>
      <c r="W2247">
        <v>100004633</v>
      </c>
      <c r="X2247">
        <v>8005553634</v>
      </c>
      <c r="Y2247" t="s">
        <v>2595</v>
      </c>
      <c r="Z2247" t="s">
        <v>6222</v>
      </c>
      <c r="AA2247" s="13">
        <v>-89.9</v>
      </c>
      <c r="AB2247" s="14">
        <v>42548</v>
      </c>
      <c r="AC2247" t="s">
        <v>36</v>
      </c>
    </row>
    <row r="2248" spans="1:29" x14ac:dyDescent="0.25">
      <c r="A2248" t="str">
        <f>CONCATENATE("Q",ROUNDUP(MONTH(Table1[[#This Row],[Month]])/3,0))</f>
        <v>Q2</v>
      </c>
      <c r="B2248" s="14">
        <f>EOMONTH(Table1[[#This Row],[Credit Date]],-1)+1</f>
        <v>42522</v>
      </c>
      <c r="C2248" t="str">
        <f>CONCATENATE(Table1[[#This Row],[Issuer Last Name]],", ",Table1[[#This Row],[Issuer First Name]])</f>
        <v>No. 080, Employee</v>
      </c>
      <c r="D2248" t="str">
        <f>CONCATENATE(Table1[[#This Row],[Approver Last Name]],", ",Table1[[#This Row],[Approver First Name]])</f>
        <v>No. 010, Employee</v>
      </c>
      <c r="E2248" t="str">
        <f>CONCATENATE(Table1[[#This Row],[Customer Last Name]],", ",Table1[[#This Row],[Customer First Name]])</f>
        <v>No. 11918, Client</v>
      </c>
      <c r="F22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8" t="str">
        <f>IF(Table1[[#This Row],[Transaction Type]]="Maintenance","Non-Sales","Sales")</f>
        <v>Non-Sales</v>
      </c>
      <c r="H2248">
        <f>IF(Table1[[#This Row],[Quarter]]="q2",1,"")</f>
        <v>1</v>
      </c>
      <c r="I2248" t="str">
        <f>IF(Table1[[#This Row],[Quarter]]="q3",1,"")</f>
        <v/>
      </c>
      <c r="J2248">
        <f>IF(Table1[[#This Row],[Quarter]]="Q2",Table1[[#This Row],[Credit Amount]],"")</f>
        <v>-54.99</v>
      </c>
      <c r="K2248" t="str">
        <f>IF(Table1[[#This Row],[Quarter]]="Q3",Table1[[#This Row],[Credit Amount]],"")</f>
        <v/>
      </c>
      <c r="L2248" t="str">
        <f>IF(Table1[[#This Row],[Transaction Type]]="Upgrade",Table1[[#This Row],[Credit Amount]],IF(Table1[[#This Row],[Transaction Type]]="Activation",Table1[[#This Row],[Credit Amount]],""))</f>
        <v/>
      </c>
      <c r="M2248">
        <f>IF(Table1[[#This Row],[Transaction Type]]="Maintenance",Table1[[#This Row],[Credit Amount]],"")</f>
        <v>-54.99</v>
      </c>
      <c r="N2248">
        <v>10080</v>
      </c>
      <c r="O2248" t="s">
        <v>2489</v>
      </c>
      <c r="P2248" t="s">
        <v>2569</v>
      </c>
      <c r="Q2248" t="s">
        <v>289</v>
      </c>
      <c r="R2248">
        <v>10010</v>
      </c>
      <c r="S2248" t="s">
        <v>2489</v>
      </c>
      <c r="T2248" t="s">
        <v>2499</v>
      </c>
      <c r="U2248" t="s">
        <v>290</v>
      </c>
      <c r="V2248" t="s">
        <v>156</v>
      </c>
      <c r="W2248">
        <v>100002917</v>
      </c>
      <c r="X2248">
        <v>8005551918</v>
      </c>
      <c r="Y2248" t="s">
        <v>2595</v>
      </c>
      <c r="Z2248" t="s">
        <v>4513</v>
      </c>
      <c r="AA2248" s="13">
        <v>-54.99</v>
      </c>
      <c r="AB2248" s="14">
        <v>42551</v>
      </c>
      <c r="AC2248" t="s">
        <v>36</v>
      </c>
    </row>
    <row r="2249" spans="1:29" x14ac:dyDescent="0.25">
      <c r="A2249" t="str">
        <f>CONCATENATE("Q",ROUNDUP(MONTH(Table1[[#This Row],[Month]])/3,0))</f>
        <v>Q3</v>
      </c>
      <c r="B2249" s="14">
        <f>EOMONTH(Table1[[#This Row],[Credit Date]],-1)+1</f>
        <v>42552</v>
      </c>
      <c r="C2249" t="str">
        <f>CONCATENATE(Table1[[#This Row],[Issuer Last Name]],", ",Table1[[#This Row],[Issuer First Name]])</f>
        <v>No. 080, Employee</v>
      </c>
      <c r="D2249" t="str">
        <f>CONCATENATE(Table1[[#This Row],[Approver Last Name]],", ",Table1[[#This Row],[Approver First Name]])</f>
        <v>No. 010, Employee</v>
      </c>
      <c r="E2249" t="str">
        <f>CONCATENATE(Table1[[#This Row],[Customer Last Name]],", ",Table1[[#This Row],[Customer First Name]])</f>
        <v>No. 12755, Client</v>
      </c>
      <c r="F22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49" t="str">
        <f>IF(Table1[[#This Row],[Transaction Type]]="Maintenance","Non-Sales","Sales")</f>
        <v>Non-Sales</v>
      </c>
      <c r="H2249" t="str">
        <f>IF(Table1[[#This Row],[Quarter]]="q2",1,"")</f>
        <v/>
      </c>
      <c r="I2249">
        <f>IF(Table1[[#This Row],[Quarter]]="q3",1,"")</f>
        <v>1</v>
      </c>
      <c r="J2249" t="str">
        <f>IF(Table1[[#This Row],[Quarter]]="Q2",Table1[[#This Row],[Credit Amount]],"")</f>
        <v/>
      </c>
      <c r="K2249">
        <f>IF(Table1[[#This Row],[Quarter]]="Q3",Table1[[#This Row],[Credit Amount]],"")</f>
        <v>-51.19</v>
      </c>
      <c r="L2249" t="str">
        <f>IF(Table1[[#This Row],[Transaction Type]]="Upgrade",Table1[[#This Row],[Credit Amount]],IF(Table1[[#This Row],[Transaction Type]]="Activation",Table1[[#This Row],[Credit Amount]],""))</f>
        <v/>
      </c>
      <c r="M2249">
        <f>IF(Table1[[#This Row],[Transaction Type]]="Maintenance",Table1[[#This Row],[Credit Amount]],"")</f>
        <v>-51.19</v>
      </c>
      <c r="N2249">
        <v>10080</v>
      </c>
      <c r="O2249" t="s">
        <v>2489</v>
      </c>
      <c r="P2249" t="s">
        <v>2569</v>
      </c>
      <c r="Q2249" t="s">
        <v>289</v>
      </c>
      <c r="R2249">
        <v>10010</v>
      </c>
      <c r="S2249" t="s">
        <v>2489</v>
      </c>
      <c r="T2249" t="s">
        <v>2499</v>
      </c>
      <c r="U2249" t="s">
        <v>290</v>
      </c>
      <c r="V2249" t="s">
        <v>156</v>
      </c>
      <c r="W2249">
        <v>100003754</v>
      </c>
      <c r="X2249">
        <v>8005552755</v>
      </c>
      <c r="Y2249" t="s">
        <v>2595</v>
      </c>
      <c r="Z2249" t="s">
        <v>5347</v>
      </c>
      <c r="AA2249" s="13">
        <v>-51.19</v>
      </c>
      <c r="AB2249" s="14">
        <v>42552</v>
      </c>
      <c r="AC2249" t="s">
        <v>36</v>
      </c>
    </row>
    <row r="2250" spans="1:29" x14ac:dyDescent="0.25">
      <c r="A2250" t="str">
        <f>CONCATENATE("Q",ROUNDUP(MONTH(Table1[[#This Row],[Month]])/3,0))</f>
        <v>Q3</v>
      </c>
      <c r="B2250" s="14">
        <f>EOMONTH(Table1[[#This Row],[Credit Date]],-1)+1</f>
        <v>42552</v>
      </c>
      <c r="C2250" t="str">
        <f>CONCATENATE(Table1[[#This Row],[Issuer Last Name]],", ",Table1[[#This Row],[Issuer First Name]])</f>
        <v>No. 080, Employee</v>
      </c>
      <c r="D2250" t="str">
        <f>CONCATENATE(Table1[[#This Row],[Approver Last Name]],", ",Table1[[#This Row],[Approver First Name]])</f>
        <v>No. 080, Employee</v>
      </c>
      <c r="E2250" t="str">
        <f>CONCATENATE(Table1[[#This Row],[Customer Last Name]],", ",Table1[[#This Row],[Customer First Name]])</f>
        <v>No. 10534, Client</v>
      </c>
      <c r="F2250" t="str">
        <f>IF(Table1[[#This Row],[Credit Amount]]&gt;-19.99,"Less than 19.99",IF(Table1[[#This Row],[Credit Amount]]=-20,"20",IF(Table1[[#This Row],[Credit Amount]]&gt;-49.98,"20.01-49.98",IF(Table1[[#This Row],[Credit Amount]]=-49.99,"49.99",IF(Table1[[#This Row],[Credit Amount]]=-50,"50",IF(Table1[[#This Row],[Credit Amount]]&lt;-50.01,"Greater than 50"))))))</f>
        <v>Less than 19.99</v>
      </c>
      <c r="G2250" t="str">
        <f>IF(Table1[[#This Row],[Transaction Type]]="Maintenance","Non-Sales","Sales")</f>
        <v>Non-Sales</v>
      </c>
      <c r="H2250" t="str">
        <f>IF(Table1[[#This Row],[Quarter]]="q2",1,"")</f>
        <v/>
      </c>
      <c r="I2250">
        <f>IF(Table1[[#This Row],[Quarter]]="q3",1,"")</f>
        <v>1</v>
      </c>
      <c r="J2250" t="str">
        <f>IF(Table1[[#This Row],[Quarter]]="Q2",Table1[[#This Row],[Credit Amount]],"")</f>
        <v/>
      </c>
      <c r="K2250">
        <f>IF(Table1[[#This Row],[Quarter]]="Q3",Table1[[#This Row],[Credit Amount]],"")</f>
        <v>-18.75</v>
      </c>
      <c r="L2250" t="str">
        <f>IF(Table1[[#This Row],[Transaction Type]]="Upgrade",Table1[[#This Row],[Credit Amount]],IF(Table1[[#This Row],[Transaction Type]]="Activation",Table1[[#This Row],[Credit Amount]],""))</f>
        <v/>
      </c>
      <c r="M2250">
        <f>IF(Table1[[#This Row],[Transaction Type]]="Maintenance",Table1[[#This Row],[Credit Amount]],"")</f>
        <v>-18.75</v>
      </c>
      <c r="N2250">
        <v>10080</v>
      </c>
      <c r="O2250" t="s">
        <v>2489</v>
      </c>
      <c r="P2250" t="s">
        <v>2569</v>
      </c>
      <c r="Q2250" t="s">
        <v>289</v>
      </c>
      <c r="R2250">
        <v>10080</v>
      </c>
      <c r="S2250" t="s">
        <v>2489</v>
      </c>
      <c r="T2250" t="s">
        <v>2569</v>
      </c>
      <c r="U2250" t="s">
        <v>289</v>
      </c>
      <c r="V2250" t="s">
        <v>156</v>
      </c>
      <c r="W2250">
        <v>100001533</v>
      </c>
      <c r="X2250">
        <v>8005550534</v>
      </c>
      <c r="Y2250" t="s">
        <v>2595</v>
      </c>
      <c r="Z2250" t="s">
        <v>3129</v>
      </c>
      <c r="AA2250" s="13">
        <v>-18.75</v>
      </c>
      <c r="AB2250" s="14">
        <v>42552</v>
      </c>
      <c r="AC2250" t="s">
        <v>36</v>
      </c>
    </row>
    <row r="2251" spans="1:29" x14ac:dyDescent="0.25">
      <c r="A2251" t="str">
        <f>CONCATENATE("Q",ROUNDUP(MONTH(Table1[[#This Row],[Month]])/3,0))</f>
        <v>Q3</v>
      </c>
      <c r="B2251" s="14">
        <f>EOMONTH(Table1[[#This Row],[Credit Date]],-1)+1</f>
        <v>42552</v>
      </c>
      <c r="C2251" t="str">
        <f>CONCATENATE(Table1[[#This Row],[Issuer Last Name]],", ",Table1[[#This Row],[Issuer First Name]])</f>
        <v>No. 080, Employee</v>
      </c>
      <c r="D2251" t="str">
        <f>CONCATENATE(Table1[[#This Row],[Approver Last Name]],", ",Table1[[#This Row],[Approver First Name]])</f>
        <v>No. 080, Employee</v>
      </c>
      <c r="E2251" t="str">
        <f>CONCATENATE(Table1[[#This Row],[Customer Last Name]],", ",Table1[[#This Row],[Customer First Name]])</f>
        <v>No. 14062, Client</v>
      </c>
      <c r="F2251" t="str">
        <f>IF(Table1[[#This Row],[Credit Amount]]&gt;-19.99,"Less than 19.99",IF(Table1[[#This Row],[Credit Amount]]=-20,"20",IF(Table1[[#This Row],[Credit Amount]]&gt;-49.98,"20.01-49.98",IF(Table1[[#This Row],[Credit Amount]]=-49.99,"49.99",IF(Table1[[#This Row],[Credit Amount]]=-50,"50",IF(Table1[[#This Row],[Credit Amount]]&lt;-50.01,"Greater than 50"))))))</f>
        <v>Less than 19.99</v>
      </c>
      <c r="G2251" t="str">
        <f>IF(Table1[[#This Row],[Transaction Type]]="Maintenance","Non-Sales","Sales")</f>
        <v>Non-Sales</v>
      </c>
      <c r="H2251" t="str">
        <f>IF(Table1[[#This Row],[Quarter]]="q2",1,"")</f>
        <v/>
      </c>
      <c r="I2251">
        <f>IF(Table1[[#This Row],[Quarter]]="q3",1,"")</f>
        <v>1</v>
      </c>
      <c r="J2251" t="str">
        <f>IF(Table1[[#This Row],[Quarter]]="Q2",Table1[[#This Row],[Credit Amount]],"")</f>
        <v/>
      </c>
      <c r="K2251">
        <f>IF(Table1[[#This Row],[Quarter]]="Q3",Table1[[#This Row],[Credit Amount]],"")</f>
        <v>-9.15</v>
      </c>
      <c r="L2251" t="str">
        <f>IF(Table1[[#This Row],[Transaction Type]]="Upgrade",Table1[[#This Row],[Credit Amount]],IF(Table1[[#This Row],[Transaction Type]]="Activation",Table1[[#This Row],[Credit Amount]],""))</f>
        <v/>
      </c>
      <c r="M2251">
        <f>IF(Table1[[#This Row],[Transaction Type]]="Maintenance",Table1[[#This Row],[Credit Amount]],"")</f>
        <v>-9.15</v>
      </c>
      <c r="N2251">
        <v>10080</v>
      </c>
      <c r="O2251" t="s">
        <v>2489</v>
      </c>
      <c r="P2251" t="s">
        <v>2569</v>
      </c>
      <c r="Q2251" t="s">
        <v>289</v>
      </c>
      <c r="R2251">
        <v>10080</v>
      </c>
      <c r="S2251" t="s">
        <v>2489</v>
      </c>
      <c r="T2251" t="s">
        <v>2569</v>
      </c>
      <c r="U2251" t="s">
        <v>289</v>
      </c>
      <c r="V2251" t="s">
        <v>156</v>
      </c>
      <c r="W2251">
        <v>100005061</v>
      </c>
      <c r="X2251">
        <v>8005554062</v>
      </c>
      <c r="Y2251" t="s">
        <v>2595</v>
      </c>
      <c r="Z2251" t="s">
        <v>6650</v>
      </c>
      <c r="AA2251" s="13">
        <v>-9.15</v>
      </c>
      <c r="AB2251" s="14">
        <v>42554</v>
      </c>
      <c r="AC2251" t="s">
        <v>36</v>
      </c>
    </row>
    <row r="2252" spans="1:29" x14ac:dyDescent="0.25">
      <c r="A2252" t="str">
        <f>CONCATENATE("Q",ROUNDUP(MONTH(Table1[[#This Row],[Month]])/3,0))</f>
        <v>Q3</v>
      </c>
      <c r="B2252" s="14">
        <f>EOMONTH(Table1[[#This Row],[Credit Date]],-1)+1</f>
        <v>42552</v>
      </c>
      <c r="C2252" t="str">
        <f>CONCATENATE(Table1[[#This Row],[Issuer Last Name]],", ",Table1[[#This Row],[Issuer First Name]])</f>
        <v>No. 080, Employee</v>
      </c>
      <c r="D2252" t="str">
        <f>CONCATENATE(Table1[[#This Row],[Approver Last Name]],", ",Table1[[#This Row],[Approver First Name]])</f>
        <v>No. 010, Employee</v>
      </c>
      <c r="E2252" t="str">
        <f>CONCATENATE(Table1[[#This Row],[Customer Last Name]],", ",Table1[[#This Row],[Customer First Name]])</f>
        <v>No. 13130, Client</v>
      </c>
      <c r="F22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52" t="str">
        <f>IF(Table1[[#This Row],[Transaction Type]]="Maintenance","Non-Sales","Sales")</f>
        <v>Non-Sales</v>
      </c>
      <c r="H2252" t="str">
        <f>IF(Table1[[#This Row],[Quarter]]="q2",1,"")</f>
        <v/>
      </c>
      <c r="I2252">
        <f>IF(Table1[[#This Row],[Quarter]]="q3",1,"")</f>
        <v>1</v>
      </c>
      <c r="J2252" t="str">
        <f>IF(Table1[[#This Row],[Quarter]]="Q2",Table1[[#This Row],[Credit Amount]],"")</f>
        <v/>
      </c>
      <c r="K2252">
        <f>IF(Table1[[#This Row],[Quarter]]="Q3",Table1[[#This Row],[Credit Amount]],"")</f>
        <v>-58.38</v>
      </c>
      <c r="L2252" t="str">
        <f>IF(Table1[[#This Row],[Transaction Type]]="Upgrade",Table1[[#This Row],[Credit Amount]],IF(Table1[[#This Row],[Transaction Type]]="Activation",Table1[[#This Row],[Credit Amount]],""))</f>
        <v/>
      </c>
      <c r="M2252">
        <f>IF(Table1[[#This Row],[Transaction Type]]="Maintenance",Table1[[#This Row],[Credit Amount]],"")</f>
        <v>-58.38</v>
      </c>
      <c r="N2252">
        <v>10080</v>
      </c>
      <c r="O2252" t="s">
        <v>2489</v>
      </c>
      <c r="P2252" t="s">
        <v>2569</v>
      </c>
      <c r="Q2252" t="s">
        <v>289</v>
      </c>
      <c r="R2252">
        <v>10010</v>
      </c>
      <c r="S2252" t="s">
        <v>2489</v>
      </c>
      <c r="T2252" t="s">
        <v>2499</v>
      </c>
      <c r="U2252" t="s">
        <v>290</v>
      </c>
      <c r="V2252" t="s">
        <v>156</v>
      </c>
      <c r="W2252">
        <v>100004129</v>
      </c>
      <c r="X2252">
        <v>8005553130</v>
      </c>
      <c r="Y2252" t="s">
        <v>2595</v>
      </c>
      <c r="Z2252" t="s">
        <v>5718</v>
      </c>
      <c r="AA2252" s="13">
        <v>-58.38</v>
      </c>
      <c r="AB2252" s="14">
        <v>42555</v>
      </c>
      <c r="AC2252" t="s">
        <v>36</v>
      </c>
    </row>
    <row r="2253" spans="1:29" x14ac:dyDescent="0.25">
      <c r="A2253" t="str">
        <f>CONCATENATE("Q",ROUNDUP(MONTH(Table1[[#This Row],[Month]])/3,0))</f>
        <v>Q3</v>
      </c>
      <c r="B2253" s="14">
        <f>EOMONTH(Table1[[#This Row],[Credit Date]],-1)+1</f>
        <v>42552</v>
      </c>
      <c r="C2253" t="str">
        <f>CONCATENATE(Table1[[#This Row],[Issuer Last Name]],", ",Table1[[#This Row],[Issuer First Name]])</f>
        <v>No. 080, Employee</v>
      </c>
      <c r="D2253" t="str">
        <f>CONCATENATE(Table1[[#This Row],[Approver Last Name]],", ",Table1[[#This Row],[Approver First Name]])</f>
        <v>No. 010, Employee</v>
      </c>
      <c r="E2253" t="str">
        <f>CONCATENATE(Table1[[#This Row],[Customer Last Name]],", ",Table1[[#This Row],[Customer First Name]])</f>
        <v>No. 10110, Client</v>
      </c>
      <c r="F22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53" t="str">
        <f>IF(Table1[[#This Row],[Transaction Type]]="Maintenance","Non-Sales","Sales")</f>
        <v>Non-Sales</v>
      </c>
      <c r="H2253" t="str">
        <f>IF(Table1[[#This Row],[Quarter]]="q2",1,"")</f>
        <v/>
      </c>
      <c r="I2253">
        <f>IF(Table1[[#This Row],[Quarter]]="q3",1,"")</f>
        <v>1</v>
      </c>
      <c r="J2253" t="str">
        <f>IF(Table1[[#This Row],[Quarter]]="Q2",Table1[[#This Row],[Credit Amount]],"")</f>
        <v/>
      </c>
      <c r="K2253">
        <f>IF(Table1[[#This Row],[Quarter]]="Q3",Table1[[#This Row],[Credit Amount]],"")</f>
        <v>-62.55</v>
      </c>
      <c r="L2253" t="str">
        <f>IF(Table1[[#This Row],[Transaction Type]]="Upgrade",Table1[[#This Row],[Credit Amount]],IF(Table1[[#This Row],[Transaction Type]]="Activation",Table1[[#This Row],[Credit Amount]],""))</f>
        <v/>
      </c>
      <c r="M2253">
        <f>IF(Table1[[#This Row],[Transaction Type]]="Maintenance",Table1[[#This Row],[Credit Amount]],"")</f>
        <v>-62.55</v>
      </c>
      <c r="N2253">
        <v>10080</v>
      </c>
      <c r="O2253" t="s">
        <v>2489</v>
      </c>
      <c r="P2253" t="s">
        <v>2569</v>
      </c>
      <c r="Q2253" t="s">
        <v>289</v>
      </c>
      <c r="R2253">
        <v>10010</v>
      </c>
      <c r="S2253" t="s">
        <v>2489</v>
      </c>
      <c r="T2253" t="s">
        <v>2499</v>
      </c>
      <c r="U2253" t="s">
        <v>290</v>
      </c>
      <c r="V2253" t="s">
        <v>156</v>
      </c>
      <c r="W2253">
        <v>100001109</v>
      </c>
      <c r="X2253">
        <v>8005550110</v>
      </c>
      <c r="Y2253" t="s">
        <v>2595</v>
      </c>
      <c r="Z2253" t="s">
        <v>2705</v>
      </c>
      <c r="AA2253" s="13">
        <v>-62.55</v>
      </c>
      <c r="AB2253" s="14">
        <v>42561</v>
      </c>
      <c r="AC2253" t="s">
        <v>36</v>
      </c>
    </row>
    <row r="2254" spans="1:29" x14ac:dyDescent="0.25">
      <c r="A2254" t="str">
        <f>CONCATENATE("Q",ROUNDUP(MONTH(Table1[[#This Row],[Month]])/3,0))</f>
        <v>Q3</v>
      </c>
      <c r="B2254" s="14">
        <f>EOMONTH(Table1[[#This Row],[Credit Date]],-1)+1</f>
        <v>42552</v>
      </c>
      <c r="C2254" t="str">
        <f>CONCATENATE(Table1[[#This Row],[Issuer Last Name]],", ",Table1[[#This Row],[Issuer First Name]])</f>
        <v>No. 080, Employee</v>
      </c>
      <c r="D2254" t="str">
        <f>CONCATENATE(Table1[[#This Row],[Approver Last Name]],", ",Table1[[#This Row],[Approver First Name]])</f>
        <v>No. 010, Employee</v>
      </c>
      <c r="E2254" t="str">
        <f>CONCATENATE(Table1[[#This Row],[Customer Last Name]],", ",Table1[[#This Row],[Customer First Name]])</f>
        <v>No. 10943, Client</v>
      </c>
      <c r="F22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54" t="str">
        <f>IF(Table1[[#This Row],[Transaction Type]]="Maintenance","Non-Sales","Sales")</f>
        <v>Non-Sales</v>
      </c>
      <c r="H2254" t="str">
        <f>IF(Table1[[#This Row],[Quarter]]="q2",1,"")</f>
        <v/>
      </c>
      <c r="I2254">
        <f>IF(Table1[[#This Row],[Quarter]]="q3",1,"")</f>
        <v>1</v>
      </c>
      <c r="J2254" t="str">
        <f>IF(Table1[[#This Row],[Quarter]]="Q2",Table1[[#This Row],[Credit Amount]],"")</f>
        <v/>
      </c>
      <c r="K2254">
        <f>IF(Table1[[#This Row],[Quarter]]="Q3",Table1[[#This Row],[Credit Amount]],"")</f>
        <v>-87.02</v>
      </c>
      <c r="L2254" t="str">
        <f>IF(Table1[[#This Row],[Transaction Type]]="Upgrade",Table1[[#This Row],[Credit Amount]],IF(Table1[[#This Row],[Transaction Type]]="Activation",Table1[[#This Row],[Credit Amount]],""))</f>
        <v/>
      </c>
      <c r="M2254">
        <f>IF(Table1[[#This Row],[Transaction Type]]="Maintenance",Table1[[#This Row],[Credit Amount]],"")</f>
        <v>-87.02</v>
      </c>
      <c r="N2254">
        <v>10080</v>
      </c>
      <c r="O2254" t="s">
        <v>2489</v>
      </c>
      <c r="P2254" t="s">
        <v>2569</v>
      </c>
      <c r="Q2254" t="s">
        <v>289</v>
      </c>
      <c r="R2254">
        <v>10010</v>
      </c>
      <c r="S2254" t="s">
        <v>2489</v>
      </c>
      <c r="T2254" t="s">
        <v>2499</v>
      </c>
      <c r="U2254" t="s">
        <v>290</v>
      </c>
      <c r="V2254" t="s">
        <v>156</v>
      </c>
      <c r="W2254">
        <v>100001942</v>
      </c>
      <c r="X2254">
        <v>8005550943</v>
      </c>
      <c r="Y2254" t="s">
        <v>2595</v>
      </c>
      <c r="Z2254" t="s">
        <v>3538</v>
      </c>
      <c r="AA2254" s="13">
        <v>-87.02</v>
      </c>
      <c r="AB2254" s="14">
        <v>42563</v>
      </c>
      <c r="AC2254" t="s">
        <v>36</v>
      </c>
    </row>
    <row r="2255" spans="1:29" x14ac:dyDescent="0.25">
      <c r="A2255" t="str">
        <f>CONCATENATE("Q",ROUNDUP(MONTH(Table1[[#This Row],[Month]])/3,0))</f>
        <v>Q3</v>
      </c>
      <c r="B2255" s="14">
        <f>EOMONTH(Table1[[#This Row],[Credit Date]],-1)+1</f>
        <v>42552</v>
      </c>
      <c r="C2255" t="str">
        <f>CONCATENATE(Table1[[#This Row],[Issuer Last Name]],", ",Table1[[#This Row],[Issuer First Name]])</f>
        <v>No. 080, Employee</v>
      </c>
      <c r="D2255" t="str">
        <f>CONCATENATE(Table1[[#This Row],[Approver Last Name]],", ",Table1[[#This Row],[Approver First Name]])</f>
        <v>No. 010, Employee</v>
      </c>
      <c r="E2255" t="str">
        <f>CONCATENATE(Table1[[#This Row],[Customer Last Name]],", ",Table1[[#This Row],[Customer First Name]])</f>
        <v>No. 11655, Client</v>
      </c>
      <c r="F22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55" t="str">
        <f>IF(Table1[[#This Row],[Transaction Type]]="Maintenance","Non-Sales","Sales")</f>
        <v>Non-Sales</v>
      </c>
      <c r="H2255" t="str">
        <f>IF(Table1[[#This Row],[Quarter]]="q2",1,"")</f>
        <v/>
      </c>
      <c r="I2255">
        <f>IF(Table1[[#This Row],[Quarter]]="q3",1,"")</f>
        <v>1</v>
      </c>
      <c r="J2255" t="str">
        <f>IF(Table1[[#This Row],[Quarter]]="Q2",Table1[[#This Row],[Credit Amount]],"")</f>
        <v/>
      </c>
      <c r="K2255">
        <f>IF(Table1[[#This Row],[Quarter]]="Q3",Table1[[#This Row],[Credit Amount]],"")</f>
        <v>-57.88</v>
      </c>
      <c r="L2255" t="str">
        <f>IF(Table1[[#This Row],[Transaction Type]]="Upgrade",Table1[[#This Row],[Credit Amount]],IF(Table1[[#This Row],[Transaction Type]]="Activation",Table1[[#This Row],[Credit Amount]],""))</f>
        <v/>
      </c>
      <c r="M2255">
        <f>IF(Table1[[#This Row],[Transaction Type]]="Maintenance",Table1[[#This Row],[Credit Amount]],"")</f>
        <v>-57.88</v>
      </c>
      <c r="N2255">
        <v>10080</v>
      </c>
      <c r="O2255" t="s">
        <v>2489</v>
      </c>
      <c r="P2255" t="s">
        <v>2569</v>
      </c>
      <c r="Q2255" t="s">
        <v>289</v>
      </c>
      <c r="R2255">
        <v>10010</v>
      </c>
      <c r="S2255" t="s">
        <v>2489</v>
      </c>
      <c r="T2255" t="s">
        <v>2499</v>
      </c>
      <c r="U2255" t="s">
        <v>290</v>
      </c>
      <c r="V2255" t="s">
        <v>156</v>
      </c>
      <c r="W2255">
        <v>100002654</v>
      </c>
      <c r="X2255">
        <v>8005551655</v>
      </c>
      <c r="Y2255" t="s">
        <v>2595</v>
      </c>
      <c r="Z2255" t="s">
        <v>4250</v>
      </c>
      <c r="AA2255" s="13">
        <v>-57.88</v>
      </c>
      <c r="AB2255" s="14">
        <v>42564</v>
      </c>
      <c r="AC2255" t="s">
        <v>36</v>
      </c>
    </row>
    <row r="2256" spans="1:29" x14ac:dyDescent="0.25">
      <c r="A2256" t="str">
        <f>CONCATENATE("Q",ROUNDUP(MONTH(Table1[[#This Row],[Month]])/3,0))</f>
        <v>Q3</v>
      </c>
      <c r="B2256" s="14">
        <f>EOMONTH(Table1[[#This Row],[Credit Date]],-1)+1</f>
        <v>42552</v>
      </c>
      <c r="C2256" t="str">
        <f>CONCATENATE(Table1[[#This Row],[Issuer Last Name]],", ",Table1[[#This Row],[Issuer First Name]])</f>
        <v>No. 080, Employee</v>
      </c>
      <c r="D2256" t="str">
        <f>CONCATENATE(Table1[[#This Row],[Approver Last Name]],", ",Table1[[#This Row],[Approver First Name]])</f>
        <v>No. 010, Employee</v>
      </c>
      <c r="E2256" t="str">
        <f>CONCATENATE(Table1[[#This Row],[Customer Last Name]],", ",Table1[[#This Row],[Customer First Name]])</f>
        <v>No. 11323, Client</v>
      </c>
      <c r="F22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56" t="str">
        <f>IF(Table1[[#This Row],[Transaction Type]]="Maintenance","Non-Sales","Sales")</f>
        <v>Non-Sales</v>
      </c>
      <c r="H2256" t="str">
        <f>IF(Table1[[#This Row],[Quarter]]="q2",1,"")</f>
        <v/>
      </c>
      <c r="I2256">
        <f>IF(Table1[[#This Row],[Quarter]]="q3",1,"")</f>
        <v>1</v>
      </c>
      <c r="J2256" t="str">
        <f>IF(Table1[[#This Row],[Quarter]]="Q2",Table1[[#This Row],[Credit Amount]],"")</f>
        <v/>
      </c>
      <c r="K2256">
        <f>IF(Table1[[#This Row],[Quarter]]="Q3",Table1[[#This Row],[Credit Amount]],"")</f>
        <v>-52.83</v>
      </c>
      <c r="L2256" t="str">
        <f>IF(Table1[[#This Row],[Transaction Type]]="Upgrade",Table1[[#This Row],[Credit Amount]],IF(Table1[[#This Row],[Transaction Type]]="Activation",Table1[[#This Row],[Credit Amount]],""))</f>
        <v/>
      </c>
      <c r="M2256">
        <f>IF(Table1[[#This Row],[Transaction Type]]="Maintenance",Table1[[#This Row],[Credit Amount]],"")</f>
        <v>-52.83</v>
      </c>
      <c r="N2256">
        <v>10080</v>
      </c>
      <c r="O2256" t="s">
        <v>2489</v>
      </c>
      <c r="P2256" t="s">
        <v>2569</v>
      </c>
      <c r="Q2256" t="s">
        <v>289</v>
      </c>
      <c r="R2256">
        <v>10010</v>
      </c>
      <c r="S2256" t="s">
        <v>2489</v>
      </c>
      <c r="T2256" t="s">
        <v>2499</v>
      </c>
      <c r="U2256" t="s">
        <v>290</v>
      </c>
      <c r="V2256" t="s">
        <v>156</v>
      </c>
      <c r="W2256">
        <v>100002322</v>
      </c>
      <c r="X2256">
        <v>8005551323</v>
      </c>
      <c r="Y2256" t="s">
        <v>2595</v>
      </c>
      <c r="Z2256" t="s">
        <v>3918</v>
      </c>
      <c r="AA2256" s="13">
        <v>-52.83</v>
      </c>
      <c r="AB2256" s="14">
        <v>42566</v>
      </c>
      <c r="AC2256" t="s">
        <v>36</v>
      </c>
    </row>
    <row r="2257" spans="1:29" x14ac:dyDescent="0.25">
      <c r="A2257" t="str">
        <f>CONCATENATE("Q",ROUNDUP(MONTH(Table1[[#This Row],[Month]])/3,0))</f>
        <v>Q3</v>
      </c>
      <c r="B2257" s="14">
        <f>EOMONTH(Table1[[#This Row],[Credit Date]],-1)+1</f>
        <v>42552</v>
      </c>
      <c r="C2257" t="str">
        <f>CONCATENATE(Table1[[#This Row],[Issuer Last Name]],", ",Table1[[#This Row],[Issuer First Name]])</f>
        <v>No. 080, Employee</v>
      </c>
      <c r="D2257" t="str">
        <f>CONCATENATE(Table1[[#This Row],[Approver Last Name]],", ",Table1[[#This Row],[Approver First Name]])</f>
        <v>No. 010, Employee</v>
      </c>
      <c r="E2257" t="str">
        <f>CONCATENATE(Table1[[#This Row],[Customer Last Name]],", ",Table1[[#This Row],[Customer First Name]])</f>
        <v>No. 13354, Client</v>
      </c>
      <c r="F22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57" t="str">
        <f>IF(Table1[[#This Row],[Transaction Type]]="Maintenance","Non-Sales","Sales")</f>
        <v>Non-Sales</v>
      </c>
      <c r="H2257" t="str">
        <f>IF(Table1[[#This Row],[Quarter]]="q2",1,"")</f>
        <v/>
      </c>
      <c r="I2257">
        <f>IF(Table1[[#This Row],[Quarter]]="q3",1,"")</f>
        <v>1</v>
      </c>
      <c r="J2257" t="str">
        <f>IF(Table1[[#This Row],[Quarter]]="Q2",Table1[[#This Row],[Credit Amount]],"")</f>
        <v/>
      </c>
      <c r="K2257">
        <f>IF(Table1[[#This Row],[Quarter]]="Q3",Table1[[#This Row],[Credit Amount]],"")</f>
        <v>-98.81</v>
      </c>
      <c r="L2257" t="str">
        <f>IF(Table1[[#This Row],[Transaction Type]]="Upgrade",Table1[[#This Row],[Credit Amount]],IF(Table1[[#This Row],[Transaction Type]]="Activation",Table1[[#This Row],[Credit Amount]],""))</f>
        <v/>
      </c>
      <c r="M2257">
        <f>IF(Table1[[#This Row],[Transaction Type]]="Maintenance",Table1[[#This Row],[Credit Amount]],"")</f>
        <v>-98.81</v>
      </c>
      <c r="N2257">
        <v>10080</v>
      </c>
      <c r="O2257" t="s">
        <v>2489</v>
      </c>
      <c r="P2257" t="s">
        <v>2569</v>
      </c>
      <c r="Q2257" t="s">
        <v>289</v>
      </c>
      <c r="R2257">
        <v>10010</v>
      </c>
      <c r="S2257" t="s">
        <v>2489</v>
      </c>
      <c r="T2257" t="s">
        <v>2499</v>
      </c>
      <c r="U2257" t="s">
        <v>290</v>
      </c>
      <c r="V2257" t="s">
        <v>156</v>
      </c>
      <c r="W2257">
        <v>100004353</v>
      </c>
      <c r="X2257">
        <v>8005553354</v>
      </c>
      <c r="Y2257" t="s">
        <v>2595</v>
      </c>
      <c r="Z2257" t="s">
        <v>5942</v>
      </c>
      <c r="AA2257" s="13">
        <v>-98.81</v>
      </c>
      <c r="AB2257" s="14">
        <v>42569</v>
      </c>
      <c r="AC2257" t="s">
        <v>36</v>
      </c>
    </row>
    <row r="2258" spans="1:29" x14ac:dyDescent="0.25">
      <c r="A2258" t="str">
        <f>CONCATENATE("Q",ROUNDUP(MONTH(Table1[[#This Row],[Month]])/3,0))</f>
        <v>Q3</v>
      </c>
      <c r="B2258" s="14">
        <f>EOMONTH(Table1[[#This Row],[Credit Date]],-1)+1</f>
        <v>42552</v>
      </c>
      <c r="C2258" t="str">
        <f>CONCATENATE(Table1[[#This Row],[Issuer Last Name]],", ",Table1[[#This Row],[Issuer First Name]])</f>
        <v>No. 080, Employee</v>
      </c>
      <c r="D2258" t="str">
        <f>CONCATENATE(Table1[[#This Row],[Approver Last Name]],", ",Table1[[#This Row],[Approver First Name]])</f>
        <v>No. 080, Employee</v>
      </c>
      <c r="E2258" t="str">
        <f>CONCATENATE(Table1[[#This Row],[Customer Last Name]],", ",Table1[[#This Row],[Customer First Name]])</f>
        <v>No. 11518, Client</v>
      </c>
      <c r="F2258" t="str">
        <f>IF(Table1[[#This Row],[Credit Amount]]&gt;-19.99,"Less than 19.99",IF(Table1[[#This Row],[Credit Amount]]=-20,"20",IF(Table1[[#This Row],[Credit Amount]]&gt;-49.98,"20.01-49.98",IF(Table1[[#This Row],[Credit Amount]]=-49.99,"49.99",IF(Table1[[#This Row],[Credit Amount]]=-50,"50",IF(Table1[[#This Row],[Credit Amount]]&lt;-50.01,"Greater than 50"))))))</f>
        <v>20.01-49.98</v>
      </c>
      <c r="G2258" t="str">
        <f>IF(Table1[[#This Row],[Transaction Type]]="Maintenance","Non-Sales","Sales")</f>
        <v>Non-Sales</v>
      </c>
      <c r="H2258" t="str">
        <f>IF(Table1[[#This Row],[Quarter]]="q2",1,"")</f>
        <v/>
      </c>
      <c r="I2258">
        <f>IF(Table1[[#This Row],[Quarter]]="q3",1,"")</f>
        <v>1</v>
      </c>
      <c r="J2258" t="str">
        <f>IF(Table1[[#This Row],[Quarter]]="Q2",Table1[[#This Row],[Credit Amount]],"")</f>
        <v/>
      </c>
      <c r="K2258">
        <f>IF(Table1[[#This Row],[Quarter]]="Q3",Table1[[#This Row],[Credit Amount]],"")</f>
        <v>-29.13</v>
      </c>
      <c r="L2258" t="str">
        <f>IF(Table1[[#This Row],[Transaction Type]]="Upgrade",Table1[[#This Row],[Credit Amount]],IF(Table1[[#This Row],[Transaction Type]]="Activation",Table1[[#This Row],[Credit Amount]],""))</f>
        <v/>
      </c>
      <c r="M2258">
        <f>IF(Table1[[#This Row],[Transaction Type]]="Maintenance",Table1[[#This Row],[Credit Amount]],"")</f>
        <v>-29.13</v>
      </c>
      <c r="N2258">
        <v>10080</v>
      </c>
      <c r="O2258" t="s">
        <v>2489</v>
      </c>
      <c r="P2258" t="s">
        <v>2569</v>
      </c>
      <c r="Q2258" t="s">
        <v>289</v>
      </c>
      <c r="R2258">
        <v>10080</v>
      </c>
      <c r="S2258" t="s">
        <v>2489</v>
      </c>
      <c r="T2258" t="s">
        <v>2569</v>
      </c>
      <c r="U2258" t="s">
        <v>289</v>
      </c>
      <c r="V2258" t="s">
        <v>156</v>
      </c>
      <c r="W2258">
        <v>100002517</v>
      </c>
      <c r="X2258">
        <v>8005551518</v>
      </c>
      <c r="Y2258" t="s">
        <v>2595</v>
      </c>
      <c r="Z2258" t="s">
        <v>4113</v>
      </c>
      <c r="AA2258" s="13">
        <v>-29.13</v>
      </c>
      <c r="AB2258" s="14">
        <v>42572</v>
      </c>
      <c r="AC2258" t="s">
        <v>36</v>
      </c>
    </row>
    <row r="2259" spans="1:29" x14ac:dyDescent="0.25">
      <c r="A2259" t="str">
        <f>CONCATENATE("Q",ROUNDUP(MONTH(Table1[[#This Row],[Month]])/3,0))</f>
        <v>Q3</v>
      </c>
      <c r="B2259" s="14">
        <f>EOMONTH(Table1[[#This Row],[Credit Date]],-1)+1</f>
        <v>42552</v>
      </c>
      <c r="C2259" t="str">
        <f>CONCATENATE(Table1[[#This Row],[Issuer Last Name]],", ",Table1[[#This Row],[Issuer First Name]])</f>
        <v>No. 080, Employee</v>
      </c>
      <c r="D2259" t="str">
        <f>CONCATENATE(Table1[[#This Row],[Approver Last Name]],", ",Table1[[#This Row],[Approver First Name]])</f>
        <v>No. 080, Employee</v>
      </c>
      <c r="E2259" t="str">
        <f>CONCATENATE(Table1[[#This Row],[Customer Last Name]],", ",Table1[[#This Row],[Customer First Name]])</f>
        <v>No. 10655, Client</v>
      </c>
      <c r="F2259" t="str">
        <f>IF(Table1[[#This Row],[Credit Amount]]&gt;-19.99,"Less than 19.99",IF(Table1[[#This Row],[Credit Amount]]=-20,"20",IF(Table1[[#This Row],[Credit Amount]]&gt;-49.98,"20.01-49.98",IF(Table1[[#This Row],[Credit Amount]]=-49.99,"49.99",IF(Table1[[#This Row],[Credit Amount]]=-50,"50",IF(Table1[[#This Row],[Credit Amount]]&lt;-50.01,"Greater than 50"))))))</f>
        <v>20.01-49.98</v>
      </c>
      <c r="G2259" t="str">
        <f>IF(Table1[[#This Row],[Transaction Type]]="Maintenance","Non-Sales","Sales")</f>
        <v>Non-Sales</v>
      </c>
      <c r="H2259" t="str">
        <f>IF(Table1[[#This Row],[Quarter]]="q2",1,"")</f>
        <v/>
      </c>
      <c r="I2259">
        <f>IF(Table1[[#This Row],[Quarter]]="q3",1,"")</f>
        <v>1</v>
      </c>
      <c r="J2259" t="str">
        <f>IF(Table1[[#This Row],[Quarter]]="Q2",Table1[[#This Row],[Credit Amount]],"")</f>
        <v/>
      </c>
      <c r="K2259">
        <f>IF(Table1[[#This Row],[Quarter]]="Q3",Table1[[#This Row],[Credit Amount]],"")</f>
        <v>-28.91</v>
      </c>
      <c r="L2259" t="str">
        <f>IF(Table1[[#This Row],[Transaction Type]]="Upgrade",Table1[[#This Row],[Credit Amount]],IF(Table1[[#This Row],[Transaction Type]]="Activation",Table1[[#This Row],[Credit Amount]],""))</f>
        <v/>
      </c>
      <c r="M2259">
        <f>IF(Table1[[#This Row],[Transaction Type]]="Maintenance",Table1[[#This Row],[Credit Amount]],"")</f>
        <v>-28.91</v>
      </c>
      <c r="N2259">
        <v>10080</v>
      </c>
      <c r="O2259" t="s">
        <v>2489</v>
      </c>
      <c r="P2259" t="s">
        <v>2569</v>
      </c>
      <c r="Q2259" t="s">
        <v>289</v>
      </c>
      <c r="R2259">
        <v>10080</v>
      </c>
      <c r="S2259" t="s">
        <v>2489</v>
      </c>
      <c r="T2259" t="s">
        <v>2569</v>
      </c>
      <c r="U2259" t="s">
        <v>289</v>
      </c>
      <c r="V2259" t="s">
        <v>156</v>
      </c>
      <c r="W2259">
        <v>100001654</v>
      </c>
      <c r="X2259">
        <v>8005550655</v>
      </c>
      <c r="Y2259" t="s">
        <v>2595</v>
      </c>
      <c r="Z2259" t="s">
        <v>3250</v>
      </c>
      <c r="AA2259" s="13">
        <v>-28.91</v>
      </c>
      <c r="AB2259" s="14">
        <v>42577</v>
      </c>
      <c r="AC2259" t="s">
        <v>36</v>
      </c>
    </row>
    <row r="2260" spans="1:29" x14ac:dyDescent="0.25">
      <c r="A2260" t="str">
        <f>CONCATENATE("Q",ROUNDUP(MONTH(Table1[[#This Row],[Month]])/3,0))</f>
        <v>Q3</v>
      </c>
      <c r="B2260" s="14">
        <f>EOMONTH(Table1[[#This Row],[Credit Date]],-1)+1</f>
        <v>42552</v>
      </c>
      <c r="C2260" t="str">
        <f>CONCATENATE(Table1[[#This Row],[Issuer Last Name]],", ",Table1[[#This Row],[Issuer First Name]])</f>
        <v>No. 080, Employee</v>
      </c>
      <c r="D2260" t="str">
        <f>CONCATENATE(Table1[[#This Row],[Approver Last Name]],", ",Table1[[#This Row],[Approver First Name]])</f>
        <v>No. 080, Employee</v>
      </c>
      <c r="E2260" t="str">
        <f>CONCATENATE(Table1[[#This Row],[Customer Last Name]],", ",Table1[[#This Row],[Customer First Name]])</f>
        <v>No. 12836, Client</v>
      </c>
      <c r="F2260" t="str">
        <f>IF(Table1[[#This Row],[Credit Amount]]&gt;-19.99,"Less than 19.99",IF(Table1[[#This Row],[Credit Amount]]=-20,"20",IF(Table1[[#This Row],[Credit Amount]]&gt;-49.98,"20.01-49.98",IF(Table1[[#This Row],[Credit Amount]]=-49.99,"49.99",IF(Table1[[#This Row],[Credit Amount]]=-50,"50",IF(Table1[[#This Row],[Credit Amount]]&lt;-50.01,"Greater than 50"))))))</f>
        <v>20.01-49.98</v>
      </c>
      <c r="G2260" t="str">
        <f>IF(Table1[[#This Row],[Transaction Type]]="Maintenance","Non-Sales","Sales")</f>
        <v>Non-Sales</v>
      </c>
      <c r="H2260" t="str">
        <f>IF(Table1[[#This Row],[Quarter]]="q2",1,"")</f>
        <v/>
      </c>
      <c r="I2260">
        <f>IF(Table1[[#This Row],[Quarter]]="q3",1,"")</f>
        <v>1</v>
      </c>
      <c r="J2260" t="str">
        <f>IF(Table1[[#This Row],[Quarter]]="Q2",Table1[[#This Row],[Credit Amount]],"")</f>
        <v/>
      </c>
      <c r="K2260">
        <f>IF(Table1[[#This Row],[Quarter]]="Q3",Table1[[#This Row],[Credit Amount]],"")</f>
        <v>-43.68</v>
      </c>
      <c r="L2260" t="str">
        <f>IF(Table1[[#This Row],[Transaction Type]]="Upgrade",Table1[[#This Row],[Credit Amount]],IF(Table1[[#This Row],[Transaction Type]]="Activation",Table1[[#This Row],[Credit Amount]],""))</f>
        <v/>
      </c>
      <c r="M2260">
        <f>IF(Table1[[#This Row],[Transaction Type]]="Maintenance",Table1[[#This Row],[Credit Amount]],"")</f>
        <v>-43.68</v>
      </c>
      <c r="N2260">
        <v>10080</v>
      </c>
      <c r="O2260" t="s">
        <v>2489</v>
      </c>
      <c r="P2260" t="s">
        <v>2569</v>
      </c>
      <c r="Q2260" t="s">
        <v>289</v>
      </c>
      <c r="R2260">
        <v>10080</v>
      </c>
      <c r="S2260" t="s">
        <v>2489</v>
      </c>
      <c r="T2260" t="s">
        <v>2569</v>
      </c>
      <c r="U2260" t="s">
        <v>289</v>
      </c>
      <c r="V2260" t="s">
        <v>156</v>
      </c>
      <c r="W2260">
        <v>100003835</v>
      </c>
      <c r="X2260">
        <v>8005552836</v>
      </c>
      <c r="Y2260" t="s">
        <v>2595</v>
      </c>
      <c r="Z2260" t="s">
        <v>5428</v>
      </c>
      <c r="AA2260" s="13">
        <v>-43.68</v>
      </c>
      <c r="AB2260" s="14">
        <v>42580</v>
      </c>
      <c r="AC2260" t="s">
        <v>36</v>
      </c>
    </row>
    <row r="2261" spans="1:29" x14ac:dyDescent="0.25">
      <c r="A2261" t="str">
        <f>CONCATENATE("Q",ROUNDUP(MONTH(Table1[[#This Row],[Month]])/3,0))</f>
        <v>Q3</v>
      </c>
      <c r="B2261" s="14">
        <f>EOMONTH(Table1[[#This Row],[Credit Date]],-1)+1</f>
        <v>42583</v>
      </c>
      <c r="C2261" t="str">
        <f>CONCATENATE(Table1[[#This Row],[Issuer Last Name]],", ",Table1[[#This Row],[Issuer First Name]])</f>
        <v>No. 080, Employee</v>
      </c>
      <c r="D2261" t="str">
        <f>CONCATENATE(Table1[[#This Row],[Approver Last Name]],", ",Table1[[#This Row],[Approver First Name]])</f>
        <v>No. 080, Employee</v>
      </c>
      <c r="E2261" t="str">
        <f>CONCATENATE(Table1[[#This Row],[Customer Last Name]],", ",Table1[[#This Row],[Customer First Name]])</f>
        <v>No. 11004, Client</v>
      </c>
      <c r="F2261" t="str">
        <f>IF(Table1[[#This Row],[Credit Amount]]&gt;-19.99,"Less than 19.99",IF(Table1[[#This Row],[Credit Amount]]=-20,"20",IF(Table1[[#This Row],[Credit Amount]]&gt;-49.98,"20.01-49.98",IF(Table1[[#This Row],[Credit Amount]]=-49.99,"49.99",IF(Table1[[#This Row],[Credit Amount]]=-50,"50",IF(Table1[[#This Row],[Credit Amount]]&lt;-50.01,"Greater than 50"))))))</f>
        <v>20.01-49.98</v>
      </c>
      <c r="G2261" t="str">
        <f>IF(Table1[[#This Row],[Transaction Type]]="Maintenance","Non-Sales","Sales")</f>
        <v>Non-Sales</v>
      </c>
      <c r="H2261" t="str">
        <f>IF(Table1[[#This Row],[Quarter]]="q2",1,"")</f>
        <v/>
      </c>
      <c r="I2261">
        <f>IF(Table1[[#This Row],[Quarter]]="q3",1,"")</f>
        <v>1</v>
      </c>
      <c r="J2261" t="str">
        <f>IF(Table1[[#This Row],[Quarter]]="Q2",Table1[[#This Row],[Credit Amount]],"")</f>
        <v/>
      </c>
      <c r="K2261">
        <f>IF(Table1[[#This Row],[Quarter]]="Q3",Table1[[#This Row],[Credit Amount]],"")</f>
        <v>-24.9</v>
      </c>
      <c r="L2261" t="str">
        <f>IF(Table1[[#This Row],[Transaction Type]]="Upgrade",Table1[[#This Row],[Credit Amount]],IF(Table1[[#This Row],[Transaction Type]]="Activation",Table1[[#This Row],[Credit Amount]],""))</f>
        <v/>
      </c>
      <c r="M2261">
        <f>IF(Table1[[#This Row],[Transaction Type]]="Maintenance",Table1[[#This Row],[Credit Amount]],"")</f>
        <v>-24.9</v>
      </c>
      <c r="N2261">
        <v>10080</v>
      </c>
      <c r="O2261" t="s">
        <v>2489</v>
      </c>
      <c r="P2261" t="s">
        <v>2569</v>
      </c>
      <c r="Q2261" t="s">
        <v>289</v>
      </c>
      <c r="R2261">
        <v>10080</v>
      </c>
      <c r="S2261" t="s">
        <v>2489</v>
      </c>
      <c r="T2261" t="s">
        <v>2569</v>
      </c>
      <c r="U2261" t="s">
        <v>289</v>
      </c>
      <c r="V2261" t="s">
        <v>156</v>
      </c>
      <c r="W2261">
        <v>100002003</v>
      </c>
      <c r="X2261">
        <v>8005551004</v>
      </c>
      <c r="Y2261" t="s">
        <v>2595</v>
      </c>
      <c r="Z2261" t="s">
        <v>3599</v>
      </c>
      <c r="AA2261" s="13">
        <v>-24.9</v>
      </c>
      <c r="AB2261" s="14">
        <v>42592</v>
      </c>
      <c r="AC2261" t="s">
        <v>36</v>
      </c>
    </row>
    <row r="2262" spans="1:29" x14ac:dyDescent="0.25">
      <c r="A2262" t="str">
        <f>CONCATENATE("Q",ROUNDUP(MONTH(Table1[[#This Row],[Month]])/3,0))</f>
        <v>Q3</v>
      </c>
      <c r="B2262" s="14">
        <f>EOMONTH(Table1[[#This Row],[Credit Date]],-1)+1</f>
        <v>42583</v>
      </c>
      <c r="C2262" t="str">
        <f>CONCATENATE(Table1[[#This Row],[Issuer Last Name]],", ",Table1[[#This Row],[Issuer First Name]])</f>
        <v>No. 080, Employee</v>
      </c>
      <c r="D2262" t="str">
        <f>CONCATENATE(Table1[[#This Row],[Approver Last Name]],", ",Table1[[#This Row],[Approver First Name]])</f>
        <v>No. 080, Employee</v>
      </c>
      <c r="E2262" t="str">
        <f>CONCATENATE(Table1[[#This Row],[Customer Last Name]],", ",Table1[[#This Row],[Customer First Name]])</f>
        <v>No. 12746, Client</v>
      </c>
      <c r="F2262" t="str">
        <f>IF(Table1[[#This Row],[Credit Amount]]&gt;-19.99,"Less than 19.99",IF(Table1[[#This Row],[Credit Amount]]=-20,"20",IF(Table1[[#This Row],[Credit Amount]]&gt;-49.98,"20.01-49.98",IF(Table1[[#This Row],[Credit Amount]]=-49.99,"49.99",IF(Table1[[#This Row],[Credit Amount]]=-50,"50",IF(Table1[[#This Row],[Credit Amount]]&lt;-50.01,"Greater than 50"))))))</f>
        <v>Less than 19.99</v>
      </c>
      <c r="G2262" t="str">
        <f>IF(Table1[[#This Row],[Transaction Type]]="Maintenance","Non-Sales","Sales")</f>
        <v>Non-Sales</v>
      </c>
      <c r="H2262" t="str">
        <f>IF(Table1[[#This Row],[Quarter]]="q2",1,"")</f>
        <v/>
      </c>
      <c r="I2262">
        <f>IF(Table1[[#This Row],[Quarter]]="q3",1,"")</f>
        <v>1</v>
      </c>
      <c r="J2262" t="str">
        <f>IF(Table1[[#This Row],[Quarter]]="Q2",Table1[[#This Row],[Credit Amount]],"")</f>
        <v/>
      </c>
      <c r="K2262">
        <f>IF(Table1[[#This Row],[Quarter]]="Q3",Table1[[#This Row],[Credit Amount]],"")</f>
        <v>-14.21</v>
      </c>
      <c r="L2262" t="str">
        <f>IF(Table1[[#This Row],[Transaction Type]]="Upgrade",Table1[[#This Row],[Credit Amount]],IF(Table1[[#This Row],[Transaction Type]]="Activation",Table1[[#This Row],[Credit Amount]],""))</f>
        <v/>
      </c>
      <c r="M2262">
        <f>IF(Table1[[#This Row],[Transaction Type]]="Maintenance",Table1[[#This Row],[Credit Amount]],"")</f>
        <v>-14.21</v>
      </c>
      <c r="N2262">
        <v>10080</v>
      </c>
      <c r="O2262" t="s">
        <v>2489</v>
      </c>
      <c r="P2262" t="s">
        <v>2569</v>
      </c>
      <c r="Q2262" t="s">
        <v>289</v>
      </c>
      <c r="R2262">
        <v>10080</v>
      </c>
      <c r="S2262" t="s">
        <v>2489</v>
      </c>
      <c r="T2262" t="s">
        <v>2569</v>
      </c>
      <c r="U2262" t="s">
        <v>289</v>
      </c>
      <c r="V2262" t="s">
        <v>156</v>
      </c>
      <c r="W2262">
        <v>100003745</v>
      </c>
      <c r="X2262">
        <v>8005552746</v>
      </c>
      <c r="Y2262" t="s">
        <v>2595</v>
      </c>
      <c r="Z2262" t="s">
        <v>5338</v>
      </c>
      <c r="AA2262" s="13">
        <v>-14.21</v>
      </c>
      <c r="AB2262" s="14">
        <v>42593</v>
      </c>
      <c r="AC2262" t="s">
        <v>36</v>
      </c>
    </row>
    <row r="2263" spans="1:29" x14ac:dyDescent="0.25">
      <c r="A2263" t="str">
        <f>CONCATENATE("Q",ROUNDUP(MONTH(Table1[[#This Row],[Month]])/3,0))</f>
        <v>Q3</v>
      </c>
      <c r="B2263" s="14">
        <f>EOMONTH(Table1[[#This Row],[Credit Date]],-1)+1</f>
        <v>42583</v>
      </c>
      <c r="C2263" t="str">
        <f>CONCATENATE(Table1[[#This Row],[Issuer Last Name]],", ",Table1[[#This Row],[Issuer First Name]])</f>
        <v>No. 080, Employee</v>
      </c>
      <c r="D2263" t="str">
        <f>CONCATENATE(Table1[[#This Row],[Approver Last Name]],", ",Table1[[#This Row],[Approver First Name]])</f>
        <v>No. 010, Employee</v>
      </c>
      <c r="E2263" t="str">
        <f>CONCATENATE(Table1[[#This Row],[Customer Last Name]],", ",Table1[[#This Row],[Customer First Name]])</f>
        <v>No. 13473, Client</v>
      </c>
      <c r="F22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63" t="str">
        <f>IF(Table1[[#This Row],[Transaction Type]]="Maintenance","Non-Sales","Sales")</f>
        <v>Non-Sales</v>
      </c>
      <c r="H2263" t="str">
        <f>IF(Table1[[#This Row],[Quarter]]="q2",1,"")</f>
        <v/>
      </c>
      <c r="I2263">
        <f>IF(Table1[[#This Row],[Quarter]]="q3",1,"")</f>
        <v>1</v>
      </c>
      <c r="J2263" t="str">
        <f>IF(Table1[[#This Row],[Quarter]]="Q2",Table1[[#This Row],[Credit Amount]],"")</f>
        <v/>
      </c>
      <c r="K2263">
        <f>IF(Table1[[#This Row],[Quarter]]="Q3",Table1[[#This Row],[Credit Amount]],"")</f>
        <v>-89.04</v>
      </c>
      <c r="L2263" t="str">
        <f>IF(Table1[[#This Row],[Transaction Type]]="Upgrade",Table1[[#This Row],[Credit Amount]],IF(Table1[[#This Row],[Transaction Type]]="Activation",Table1[[#This Row],[Credit Amount]],""))</f>
        <v/>
      </c>
      <c r="M2263">
        <f>IF(Table1[[#This Row],[Transaction Type]]="Maintenance",Table1[[#This Row],[Credit Amount]],"")</f>
        <v>-89.04</v>
      </c>
      <c r="N2263">
        <v>10080</v>
      </c>
      <c r="O2263" t="s">
        <v>2489</v>
      </c>
      <c r="P2263" t="s">
        <v>2569</v>
      </c>
      <c r="Q2263" t="s">
        <v>289</v>
      </c>
      <c r="R2263">
        <v>10010</v>
      </c>
      <c r="S2263" t="s">
        <v>2489</v>
      </c>
      <c r="T2263" t="s">
        <v>2499</v>
      </c>
      <c r="U2263" t="s">
        <v>290</v>
      </c>
      <c r="V2263" t="s">
        <v>156</v>
      </c>
      <c r="W2263">
        <v>100004472</v>
      </c>
      <c r="X2263">
        <v>8005553473</v>
      </c>
      <c r="Y2263" t="s">
        <v>2595</v>
      </c>
      <c r="Z2263" t="s">
        <v>6061</v>
      </c>
      <c r="AA2263" s="13">
        <v>-89.04</v>
      </c>
      <c r="AB2263" s="14">
        <v>42594</v>
      </c>
      <c r="AC2263" t="s">
        <v>36</v>
      </c>
    </row>
    <row r="2264" spans="1:29" x14ac:dyDescent="0.25">
      <c r="A2264" t="str">
        <f>CONCATENATE("Q",ROUNDUP(MONTH(Table1[[#This Row],[Month]])/3,0))</f>
        <v>Q3</v>
      </c>
      <c r="B2264" s="14">
        <f>EOMONTH(Table1[[#This Row],[Credit Date]],-1)+1</f>
        <v>42583</v>
      </c>
      <c r="C2264" t="str">
        <f>CONCATENATE(Table1[[#This Row],[Issuer Last Name]],", ",Table1[[#This Row],[Issuer First Name]])</f>
        <v>No. 080, Employee</v>
      </c>
      <c r="D2264" t="str">
        <f>CONCATENATE(Table1[[#This Row],[Approver Last Name]],", ",Table1[[#This Row],[Approver First Name]])</f>
        <v>No. 010, Employee</v>
      </c>
      <c r="E2264" t="str">
        <f>CONCATENATE(Table1[[#This Row],[Customer Last Name]],", ",Table1[[#This Row],[Customer First Name]])</f>
        <v>No. 10369, Client</v>
      </c>
      <c r="F22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64" t="str">
        <f>IF(Table1[[#This Row],[Transaction Type]]="Maintenance","Non-Sales","Sales")</f>
        <v>Non-Sales</v>
      </c>
      <c r="H2264" t="str">
        <f>IF(Table1[[#This Row],[Quarter]]="q2",1,"")</f>
        <v/>
      </c>
      <c r="I2264">
        <f>IF(Table1[[#This Row],[Quarter]]="q3",1,"")</f>
        <v>1</v>
      </c>
      <c r="J2264" t="str">
        <f>IF(Table1[[#This Row],[Quarter]]="Q2",Table1[[#This Row],[Credit Amount]],"")</f>
        <v/>
      </c>
      <c r="K2264">
        <f>IF(Table1[[#This Row],[Quarter]]="Q3",Table1[[#This Row],[Credit Amount]],"")</f>
        <v>-61.72</v>
      </c>
      <c r="L2264" t="str">
        <f>IF(Table1[[#This Row],[Transaction Type]]="Upgrade",Table1[[#This Row],[Credit Amount]],IF(Table1[[#This Row],[Transaction Type]]="Activation",Table1[[#This Row],[Credit Amount]],""))</f>
        <v/>
      </c>
      <c r="M2264">
        <f>IF(Table1[[#This Row],[Transaction Type]]="Maintenance",Table1[[#This Row],[Credit Amount]],"")</f>
        <v>-61.72</v>
      </c>
      <c r="N2264">
        <v>10080</v>
      </c>
      <c r="O2264" t="s">
        <v>2489</v>
      </c>
      <c r="P2264" t="s">
        <v>2569</v>
      </c>
      <c r="Q2264" t="s">
        <v>289</v>
      </c>
      <c r="R2264">
        <v>10010</v>
      </c>
      <c r="S2264" t="s">
        <v>2489</v>
      </c>
      <c r="T2264" t="s">
        <v>2499</v>
      </c>
      <c r="U2264" t="s">
        <v>290</v>
      </c>
      <c r="V2264" t="s">
        <v>156</v>
      </c>
      <c r="W2264">
        <v>100001368</v>
      </c>
      <c r="X2264">
        <v>8005550369</v>
      </c>
      <c r="Y2264" t="s">
        <v>2595</v>
      </c>
      <c r="Z2264" t="s">
        <v>2964</v>
      </c>
      <c r="AA2264" s="13">
        <v>-61.72</v>
      </c>
      <c r="AB2264" s="14">
        <v>42602</v>
      </c>
      <c r="AC2264" t="s">
        <v>36</v>
      </c>
    </row>
    <row r="2265" spans="1:29" x14ac:dyDescent="0.25">
      <c r="A2265" t="str">
        <f>CONCATENATE("Q",ROUNDUP(MONTH(Table1[[#This Row],[Month]])/3,0))</f>
        <v>Q3</v>
      </c>
      <c r="B2265" s="14">
        <f>EOMONTH(Table1[[#This Row],[Credit Date]],-1)+1</f>
        <v>42583</v>
      </c>
      <c r="C2265" t="str">
        <f>CONCATENATE(Table1[[#This Row],[Issuer Last Name]],", ",Table1[[#This Row],[Issuer First Name]])</f>
        <v>No. 080, Employee</v>
      </c>
      <c r="D2265" t="str">
        <f>CONCATENATE(Table1[[#This Row],[Approver Last Name]],", ",Table1[[#This Row],[Approver First Name]])</f>
        <v>No. 080, Employee</v>
      </c>
      <c r="E2265" t="str">
        <f>CONCATENATE(Table1[[#This Row],[Customer Last Name]],", ",Table1[[#This Row],[Customer First Name]])</f>
        <v>No. 11860, Client</v>
      </c>
      <c r="F2265" t="str">
        <f>IF(Table1[[#This Row],[Credit Amount]]&gt;-19.99,"Less than 19.99",IF(Table1[[#This Row],[Credit Amount]]=-20,"20",IF(Table1[[#This Row],[Credit Amount]]&gt;-49.98,"20.01-49.98",IF(Table1[[#This Row],[Credit Amount]]=-49.99,"49.99",IF(Table1[[#This Row],[Credit Amount]]=-50,"50",IF(Table1[[#This Row],[Credit Amount]]&lt;-50.01,"Greater than 50"))))))</f>
        <v>Less than 19.99</v>
      </c>
      <c r="G2265" t="str">
        <f>IF(Table1[[#This Row],[Transaction Type]]="Maintenance","Non-Sales","Sales")</f>
        <v>Non-Sales</v>
      </c>
      <c r="H2265" t="str">
        <f>IF(Table1[[#This Row],[Quarter]]="q2",1,"")</f>
        <v/>
      </c>
      <c r="I2265">
        <f>IF(Table1[[#This Row],[Quarter]]="q3",1,"")</f>
        <v>1</v>
      </c>
      <c r="J2265" t="str">
        <f>IF(Table1[[#This Row],[Quarter]]="Q2",Table1[[#This Row],[Credit Amount]],"")</f>
        <v/>
      </c>
      <c r="K2265">
        <f>IF(Table1[[#This Row],[Quarter]]="Q3",Table1[[#This Row],[Credit Amount]],"")</f>
        <v>-19.579999999999998</v>
      </c>
      <c r="L2265" t="str">
        <f>IF(Table1[[#This Row],[Transaction Type]]="Upgrade",Table1[[#This Row],[Credit Amount]],IF(Table1[[#This Row],[Transaction Type]]="Activation",Table1[[#This Row],[Credit Amount]],""))</f>
        <v/>
      </c>
      <c r="M2265">
        <f>IF(Table1[[#This Row],[Transaction Type]]="Maintenance",Table1[[#This Row],[Credit Amount]],"")</f>
        <v>-19.579999999999998</v>
      </c>
      <c r="N2265">
        <v>10080</v>
      </c>
      <c r="O2265" t="s">
        <v>2489</v>
      </c>
      <c r="P2265" t="s">
        <v>2569</v>
      </c>
      <c r="Q2265" t="s">
        <v>289</v>
      </c>
      <c r="R2265">
        <v>10080</v>
      </c>
      <c r="S2265" t="s">
        <v>2489</v>
      </c>
      <c r="T2265" t="s">
        <v>2569</v>
      </c>
      <c r="U2265" t="s">
        <v>289</v>
      </c>
      <c r="V2265" t="s">
        <v>156</v>
      </c>
      <c r="W2265">
        <v>100002859</v>
      </c>
      <c r="X2265">
        <v>8005551860</v>
      </c>
      <c r="Y2265" t="s">
        <v>2595</v>
      </c>
      <c r="Z2265" t="s">
        <v>4455</v>
      </c>
      <c r="AA2265" s="13">
        <v>-19.579999999999998</v>
      </c>
      <c r="AB2265" s="14">
        <v>42604</v>
      </c>
      <c r="AC2265" t="s">
        <v>36</v>
      </c>
    </row>
    <row r="2266" spans="1:29" x14ac:dyDescent="0.25">
      <c r="A2266" t="str">
        <f>CONCATENATE("Q",ROUNDUP(MONTH(Table1[[#This Row],[Month]])/3,0))</f>
        <v>Q3</v>
      </c>
      <c r="B2266" s="14">
        <f>EOMONTH(Table1[[#This Row],[Credit Date]],-1)+1</f>
        <v>42583</v>
      </c>
      <c r="C2266" t="str">
        <f>CONCATENATE(Table1[[#This Row],[Issuer Last Name]],", ",Table1[[#This Row],[Issuer First Name]])</f>
        <v>No. 080, Employee</v>
      </c>
      <c r="D2266" t="str">
        <f>CONCATENATE(Table1[[#This Row],[Approver Last Name]],", ",Table1[[#This Row],[Approver First Name]])</f>
        <v>No. 080, Employee</v>
      </c>
      <c r="E2266" t="str">
        <f>CONCATENATE(Table1[[#This Row],[Customer Last Name]],", ",Table1[[#This Row],[Customer First Name]])</f>
        <v>No. 12744, Client</v>
      </c>
      <c r="F2266" t="str">
        <f>IF(Table1[[#This Row],[Credit Amount]]&gt;-19.99,"Less than 19.99",IF(Table1[[#This Row],[Credit Amount]]=-20,"20",IF(Table1[[#This Row],[Credit Amount]]&gt;-49.98,"20.01-49.98",IF(Table1[[#This Row],[Credit Amount]]=-49.99,"49.99",IF(Table1[[#This Row],[Credit Amount]]=-50,"50",IF(Table1[[#This Row],[Credit Amount]]&lt;-50.01,"Greater than 50"))))))</f>
        <v>20.01-49.98</v>
      </c>
      <c r="G2266" t="str">
        <f>IF(Table1[[#This Row],[Transaction Type]]="Maintenance","Non-Sales","Sales")</f>
        <v>Non-Sales</v>
      </c>
      <c r="H2266" t="str">
        <f>IF(Table1[[#This Row],[Quarter]]="q2",1,"")</f>
        <v/>
      </c>
      <c r="I2266">
        <f>IF(Table1[[#This Row],[Quarter]]="q3",1,"")</f>
        <v>1</v>
      </c>
      <c r="J2266" t="str">
        <f>IF(Table1[[#This Row],[Quarter]]="Q2",Table1[[#This Row],[Credit Amount]],"")</f>
        <v/>
      </c>
      <c r="K2266">
        <f>IF(Table1[[#This Row],[Quarter]]="Q3",Table1[[#This Row],[Credit Amount]],"")</f>
        <v>-21.43</v>
      </c>
      <c r="L2266" t="str">
        <f>IF(Table1[[#This Row],[Transaction Type]]="Upgrade",Table1[[#This Row],[Credit Amount]],IF(Table1[[#This Row],[Transaction Type]]="Activation",Table1[[#This Row],[Credit Amount]],""))</f>
        <v/>
      </c>
      <c r="M2266">
        <f>IF(Table1[[#This Row],[Transaction Type]]="Maintenance",Table1[[#This Row],[Credit Amount]],"")</f>
        <v>-21.43</v>
      </c>
      <c r="N2266">
        <v>10080</v>
      </c>
      <c r="O2266" t="s">
        <v>2489</v>
      </c>
      <c r="P2266" t="s">
        <v>2569</v>
      </c>
      <c r="Q2266" t="s">
        <v>289</v>
      </c>
      <c r="R2266">
        <v>10080</v>
      </c>
      <c r="S2266" t="s">
        <v>2489</v>
      </c>
      <c r="T2266" t="s">
        <v>2569</v>
      </c>
      <c r="U2266" t="s">
        <v>289</v>
      </c>
      <c r="V2266" t="s">
        <v>156</v>
      </c>
      <c r="W2266">
        <v>100003743</v>
      </c>
      <c r="X2266">
        <v>8005552744</v>
      </c>
      <c r="Y2266" t="s">
        <v>2595</v>
      </c>
      <c r="Z2266" t="s">
        <v>5336</v>
      </c>
      <c r="AA2266" s="13">
        <v>-21.43</v>
      </c>
      <c r="AB2266" s="14">
        <v>42607</v>
      </c>
      <c r="AC2266" t="s">
        <v>36</v>
      </c>
    </row>
    <row r="2267" spans="1:29" x14ac:dyDescent="0.25">
      <c r="A2267" t="str">
        <f>CONCATENATE("Q",ROUNDUP(MONTH(Table1[[#This Row],[Month]])/3,0))</f>
        <v>Q3</v>
      </c>
      <c r="B2267" s="14">
        <f>EOMONTH(Table1[[#This Row],[Credit Date]],-1)+1</f>
        <v>42614</v>
      </c>
      <c r="C2267" t="str">
        <f>CONCATENATE(Table1[[#This Row],[Issuer Last Name]],", ",Table1[[#This Row],[Issuer First Name]])</f>
        <v>No. 080, Employee</v>
      </c>
      <c r="D2267" t="str">
        <f>CONCATENATE(Table1[[#This Row],[Approver Last Name]],", ",Table1[[#This Row],[Approver First Name]])</f>
        <v>No. 080, Employee</v>
      </c>
      <c r="E2267" t="str">
        <f>CONCATENATE(Table1[[#This Row],[Customer Last Name]],", ",Table1[[#This Row],[Customer First Name]])</f>
        <v>No. 13288, Client</v>
      </c>
      <c r="F2267" t="str">
        <f>IF(Table1[[#This Row],[Credit Amount]]&gt;-19.99,"Less than 19.99",IF(Table1[[#This Row],[Credit Amount]]=-20,"20",IF(Table1[[#This Row],[Credit Amount]]&gt;-49.98,"20.01-49.98",IF(Table1[[#This Row],[Credit Amount]]=-49.99,"49.99",IF(Table1[[#This Row],[Credit Amount]]=-50,"50",IF(Table1[[#This Row],[Credit Amount]]&lt;-50.01,"Greater than 50"))))))</f>
        <v>20.01-49.98</v>
      </c>
      <c r="G2267" t="str">
        <f>IF(Table1[[#This Row],[Transaction Type]]="Maintenance","Non-Sales","Sales")</f>
        <v>Non-Sales</v>
      </c>
      <c r="H2267" t="str">
        <f>IF(Table1[[#This Row],[Quarter]]="q2",1,"")</f>
        <v/>
      </c>
      <c r="I2267">
        <f>IF(Table1[[#This Row],[Quarter]]="q3",1,"")</f>
        <v>1</v>
      </c>
      <c r="J2267" t="str">
        <f>IF(Table1[[#This Row],[Quarter]]="Q2",Table1[[#This Row],[Credit Amount]],"")</f>
        <v/>
      </c>
      <c r="K2267">
        <f>IF(Table1[[#This Row],[Quarter]]="Q3",Table1[[#This Row],[Credit Amount]],"")</f>
        <v>-22.52</v>
      </c>
      <c r="L2267" t="str">
        <f>IF(Table1[[#This Row],[Transaction Type]]="Upgrade",Table1[[#This Row],[Credit Amount]],IF(Table1[[#This Row],[Transaction Type]]="Activation",Table1[[#This Row],[Credit Amount]],""))</f>
        <v/>
      </c>
      <c r="M2267">
        <f>IF(Table1[[#This Row],[Transaction Type]]="Maintenance",Table1[[#This Row],[Credit Amount]],"")</f>
        <v>-22.52</v>
      </c>
      <c r="N2267">
        <v>10080</v>
      </c>
      <c r="O2267" t="s">
        <v>2489</v>
      </c>
      <c r="P2267" t="s">
        <v>2569</v>
      </c>
      <c r="Q2267" t="s">
        <v>289</v>
      </c>
      <c r="R2267">
        <v>10080</v>
      </c>
      <c r="S2267" t="s">
        <v>2489</v>
      </c>
      <c r="T2267" t="s">
        <v>2569</v>
      </c>
      <c r="U2267" t="s">
        <v>289</v>
      </c>
      <c r="V2267" t="s">
        <v>156</v>
      </c>
      <c r="W2267">
        <v>100004287</v>
      </c>
      <c r="X2267">
        <v>8005553288</v>
      </c>
      <c r="Y2267" t="s">
        <v>2595</v>
      </c>
      <c r="Z2267" t="s">
        <v>5876</v>
      </c>
      <c r="AA2267" s="13">
        <v>-22.52</v>
      </c>
      <c r="AB2267" s="14">
        <v>42615</v>
      </c>
      <c r="AC2267" t="s">
        <v>36</v>
      </c>
    </row>
    <row r="2268" spans="1:29" x14ac:dyDescent="0.25">
      <c r="A2268" t="str">
        <f>CONCATENATE("Q",ROUNDUP(MONTH(Table1[[#This Row],[Month]])/3,0))</f>
        <v>Q3</v>
      </c>
      <c r="B2268" s="14">
        <f>EOMONTH(Table1[[#This Row],[Credit Date]],-1)+1</f>
        <v>42614</v>
      </c>
      <c r="C2268" t="str">
        <f>CONCATENATE(Table1[[#This Row],[Issuer Last Name]],", ",Table1[[#This Row],[Issuer First Name]])</f>
        <v>No. 080, Employee</v>
      </c>
      <c r="D2268" t="str">
        <f>CONCATENATE(Table1[[#This Row],[Approver Last Name]],", ",Table1[[#This Row],[Approver First Name]])</f>
        <v>No. 080, Employee</v>
      </c>
      <c r="E2268" t="str">
        <f>CONCATENATE(Table1[[#This Row],[Customer Last Name]],", ",Table1[[#This Row],[Customer First Name]])</f>
        <v>No. 12747, Client</v>
      </c>
      <c r="F2268" t="str">
        <f>IF(Table1[[#This Row],[Credit Amount]]&gt;-19.99,"Less than 19.99",IF(Table1[[#This Row],[Credit Amount]]=-20,"20",IF(Table1[[#This Row],[Credit Amount]]&gt;-49.98,"20.01-49.98",IF(Table1[[#This Row],[Credit Amount]]=-49.99,"49.99",IF(Table1[[#This Row],[Credit Amount]]=-50,"50",IF(Table1[[#This Row],[Credit Amount]]&lt;-50.01,"Greater than 50"))))))</f>
        <v>20.01-49.98</v>
      </c>
      <c r="G2268" t="str">
        <f>IF(Table1[[#This Row],[Transaction Type]]="Maintenance","Non-Sales","Sales")</f>
        <v>Sales</v>
      </c>
      <c r="H2268" t="str">
        <f>IF(Table1[[#This Row],[Quarter]]="q2",1,"")</f>
        <v/>
      </c>
      <c r="I2268">
        <f>IF(Table1[[#This Row],[Quarter]]="q3",1,"")</f>
        <v>1</v>
      </c>
      <c r="J2268" t="str">
        <f>IF(Table1[[#This Row],[Quarter]]="Q2",Table1[[#This Row],[Credit Amount]],"")</f>
        <v/>
      </c>
      <c r="K2268">
        <f>IF(Table1[[#This Row],[Quarter]]="Q3",Table1[[#This Row],[Credit Amount]],"")</f>
        <v>-36.35</v>
      </c>
      <c r="L2268">
        <f>IF(Table1[[#This Row],[Transaction Type]]="Upgrade",Table1[[#This Row],[Credit Amount]],IF(Table1[[#This Row],[Transaction Type]]="Activation",Table1[[#This Row],[Credit Amount]],""))</f>
        <v>-36.35</v>
      </c>
      <c r="M2268" t="str">
        <f>IF(Table1[[#This Row],[Transaction Type]]="Maintenance",Table1[[#This Row],[Credit Amount]],"")</f>
        <v/>
      </c>
      <c r="N2268">
        <v>10080</v>
      </c>
      <c r="O2268" t="s">
        <v>2489</v>
      </c>
      <c r="P2268" t="s">
        <v>2569</v>
      </c>
      <c r="Q2268" t="s">
        <v>289</v>
      </c>
      <c r="R2268">
        <v>10080</v>
      </c>
      <c r="S2268" t="s">
        <v>2489</v>
      </c>
      <c r="T2268" t="s">
        <v>2569</v>
      </c>
      <c r="U2268" t="s">
        <v>289</v>
      </c>
      <c r="V2268" t="s">
        <v>156</v>
      </c>
      <c r="W2268">
        <v>100003746</v>
      </c>
      <c r="X2268">
        <v>8005552747</v>
      </c>
      <c r="Y2268" t="s">
        <v>2595</v>
      </c>
      <c r="Z2268" t="s">
        <v>5339</v>
      </c>
      <c r="AA2268" s="13">
        <v>-36.35</v>
      </c>
      <c r="AB2268" s="14">
        <v>42630</v>
      </c>
      <c r="AC2268" t="s">
        <v>35</v>
      </c>
    </row>
    <row r="2269" spans="1:29" x14ac:dyDescent="0.25">
      <c r="A2269" t="str">
        <f>CONCATENATE("Q",ROUNDUP(MONTH(Table1[[#This Row],[Month]])/3,0))</f>
        <v>Q3</v>
      </c>
      <c r="B2269" s="14">
        <f>EOMONTH(Table1[[#This Row],[Credit Date]],-1)+1</f>
        <v>42614</v>
      </c>
      <c r="C2269" t="str">
        <f>CONCATENATE(Table1[[#This Row],[Issuer Last Name]],", ",Table1[[#This Row],[Issuer First Name]])</f>
        <v>No. 080, Employee</v>
      </c>
      <c r="D2269" t="str">
        <f>CONCATENATE(Table1[[#This Row],[Approver Last Name]],", ",Table1[[#This Row],[Approver First Name]])</f>
        <v>No. 080, Employee</v>
      </c>
      <c r="E2269" t="str">
        <f>CONCATENATE(Table1[[#This Row],[Customer Last Name]],", ",Table1[[#This Row],[Customer First Name]])</f>
        <v>No. 12040, Client</v>
      </c>
      <c r="F2269" t="str">
        <f>IF(Table1[[#This Row],[Credit Amount]]&gt;-19.99,"Less than 19.99",IF(Table1[[#This Row],[Credit Amount]]=-20,"20",IF(Table1[[#This Row],[Credit Amount]]&gt;-49.98,"20.01-49.98",IF(Table1[[#This Row],[Credit Amount]]=-49.99,"49.99",IF(Table1[[#This Row],[Credit Amount]]=-50,"50",IF(Table1[[#This Row],[Credit Amount]]&lt;-50.01,"Greater than 50"))))))</f>
        <v>20.01-49.98</v>
      </c>
      <c r="G2269" t="str">
        <f>IF(Table1[[#This Row],[Transaction Type]]="Maintenance","Non-Sales","Sales")</f>
        <v>Non-Sales</v>
      </c>
      <c r="H2269" t="str">
        <f>IF(Table1[[#This Row],[Quarter]]="q2",1,"")</f>
        <v/>
      </c>
      <c r="I2269">
        <f>IF(Table1[[#This Row],[Quarter]]="q3",1,"")</f>
        <v>1</v>
      </c>
      <c r="J2269" t="str">
        <f>IF(Table1[[#This Row],[Quarter]]="Q2",Table1[[#This Row],[Credit Amount]],"")</f>
        <v/>
      </c>
      <c r="K2269">
        <f>IF(Table1[[#This Row],[Quarter]]="Q3",Table1[[#This Row],[Credit Amount]],"")</f>
        <v>-20.64</v>
      </c>
      <c r="L2269" t="str">
        <f>IF(Table1[[#This Row],[Transaction Type]]="Upgrade",Table1[[#This Row],[Credit Amount]],IF(Table1[[#This Row],[Transaction Type]]="Activation",Table1[[#This Row],[Credit Amount]],""))</f>
        <v/>
      </c>
      <c r="M2269">
        <f>IF(Table1[[#This Row],[Transaction Type]]="Maintenance",Table1[[#This Row],[Credit Amount]],"")</f>
        <v>-20.64</v>
      </c>
      <c r="N2269">
        <v>10080</v>
      </c>
      <c r="O2269" t="s">
        <v>2489</v>
      </c>
      <c r="P2269" t="s">
        <v>2569</v>
      </c>
      <c r="Q2269" t="s">
        <v>289</v>
      </c>
      <c r="R2269">
        <v>10080</v>
      </c>
      <c r="S2269" t="s">
        <v>2489</v>
      </c>
      <c r="T2269" t="s">
        <v>2569</v>
      </c>
      <c r="U2269" t="s">
        <v>289</v>
      </c>
      <c r="V2269" t="s">
        <v>156</v>
      </c>
      <c r="W2269">
        <v>100003039</v>
      </c>
      <c r="X2269">
        <v>8005552040</v>
      </c>
      <c r="Y2269" t="s">
        <v>2595</v>
      </c>
      <c r="Z2269" t="s">
        <v>4635</v>
      </c>
      <c r="AA2269" s="13">
        <v>-20.64</v>
      </c>
      <c r="AB2269" s="14">
        <v>42633</v>
      </c>
      <c r="AC2269" t="s">
        <v>36</v>
      </c>
    </row>
    <row r="2270" spans="1:29" x14ac:dyDescent="0.25">
      <c r="A2270" t="str">
        <f>CONCATENATE("Q",ROUNDUP(MONTH(Table1[[#This Row],[Month]])/3,0))</f>
        <v>Q3</v>
      </c>
      <c r="B2270" s="14">
        <f>EOMONTH(Table1[[#This Row],[Credit Date]],-1)+1</f>
        <v>42614</v>
      </c>
      <c r="C2270" t="str">
        <f>CONCATENATE(Table1[[#This Row],[Issuer Last Name]],", ",Table1[[#This Row],[Issuer First Name]])</f>
        <v>No. 080, Employee</v>
      </c>
      <c r="D2270" t="str">
        <f>CONCATENATE(Table1[[#This Row],[Approver Last Name]],", ",Table1[[#This Row],[Approver First Name]])</f>
        <v>No. 010, Employee</v>
      </c>
      <c r="E2270" t="str">
        <f>CONCATENATE(Table1[[#This Row],[Customer Last Name]],", ",Table1[[#This Row],[Customer First Name]])</f>
        <v>No. 13832, Client</v>
      </c>
      <c r="F22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70" t="str">
        <f>IF(Table1[[#This Row],[Transaction Type]]="Maintenance","Non-Sales","Sales")</f>
        <v>Non-Sales</v>
      </c>
      <c r="H2270" t="str">
        <f>IF(Table1[[#This Row],[Quarter]]="q2",1,"")</f>
        <v/>
      </c>
      <c r="I2270">
        <f>IF(Table1[[#This Row],[Quarter]]="q3",1,"")</f>
        <v>1</v>
      </c>
      <c r="J2270" t="str">
        <f>IF(Table1[[#This Row],[Quarter]]="Q2",Table1[[#This Row],[Credit Amount]],"")</f>
        <v/>
      </c>
      <c r="K2270">
        <f>IF(Table1[[#This Row],[Quarter]]="Q3",Table1[[#This Row],[Credit Amount]],"")</f>
        <v>-84.8</v>
      </c>
      <c r="L2270" t="str">
        <f>IF(Table1[[#This Row],[Transaction Type]]="Upgrade",Table1[[#This Row],[Credit Amount]],IF(Table1[[#This Row],[Transaction Type]]="Activation",Table1[[#This Row],[Credit Amount]],""))</f>
        <v/>
      </c>
      <c r="M2270">
        <f>IF(Table1[[#This Row],[Transaction Type]]="Maintenance",Table1[[#This Row],[Credit Amount]],"")</f>
        <v>-84.8</v>
      </c>
      <c r="N2270">
        <v>10080</v>
      </c>
      <c r="O2270" t="s">
        <v>2489</v>
      </c>
      <c r="P2270" t="s">
        <v>2569</v>
      </c>
      <c r="Q2270" t="s">
        <v>289</v>
      </c>
      <c r="R2270">
        <v>10010</v>
      </c>
      <c r="S2270" t="s">
        <v>2489</v>
      </c>
      <c r="T2270" t="s">
        <v>2499</v>
      </c>
      <c r="U2270" t="s">
        <v>290</v>
      </c>
      <c r="V2270" t="s">
        <v>156</v>
      </c>
      <c r="W2270">
        <v>100004831</v>
      </c>
      <c r="X2270">
        <v>8005553832</v>
      </c>
      <c r="Y2270" t="s">
        <v>2595</v>
      </c>
      <c r="Z2270" t="s">
        <v>6420</v>
      </c>
      <c r="AA2270" s="13">
        <v>-84.8</v>
      </c>
      <c r="AB2270" s="14">
        <v>42638</v>
      </c>
      <c r="AC2270" t="s">
        <v>36</v>
      </c>
    </row>
    <row r="2271" spans="1:29" x14ac:dyDescent="0.25">
      <c r="A2271" t="str">
        <f>CONCATENATE("Q",ROUNDUP(MONTH(Table1[[#This Row],[Month]])/3,0))</f>
        <v>Q2</v>
      </c>
      <c r="B2271" s="14">
        <f>EOMONTH(Table1[[#This Row],[Credit Date]],-1)+1</f>
        <v>42461</v>
      </c>
      <c r="C2271" t="str">
        <f>CONCATENATE(Table1[[#This Row],[Issuer Last Name]],", ",Table1[[#This Row],[Issuer First Name]])</f>
        <v>No. 073, Employee</v>
      </c>
      <c r="D2271" t="str">
        <f>CONCATENATE(Table1[[#This Row],[Approver Last Name]],", ",Table1[[#This Row],[Approver First Name]])</f>
        <v>No. 010, Employee</v>
      </c>
      <c r="E2271" t="str">
        <f>CONCATENATE(Table1[[#This Row],[Customer Last Name]],", ",Table1[[#This Row],[Customer First Name]])</f>
        <v>No. 12115, Client</v>
      </c>
      <c r="F2271" t="str">
        <f>IF(Table1[[#This Row],[Credit Amount]]&gt;-19.99,"Less than 19.99",IF(Table1[[#This Row],[Credit Amount]]=-20,"20",IF(Table1[[#This Row],[Credit Amount]]&gt;-49.98,"20.01-49.98",IF(Table1[[#This Row],[Credit Amount]]=-49.99,"49.99",IF(Table1[[#This Row],[Credit Amount]]=-50,"50",IF(Table1[[#This Row],[Credit Amount]]&lt;-50.01,"Greater than 50"))))))</f>
        <v>20.01-49.98</v>
      </c>
      <c r="G2271" t="str">
        <f>IF(Table1[[#This Row],[Transaction Type]]="Maintenance","Non-Sales","Sales")</f>
        <v>Non-Sales</v>
      </c>
      <c r="H2271">
        <f>IF(Table1[[#This Row],[Quarter]]="q2",1,"")</f>
        <v>1</v>
      </c>
      <c r="I2271" t="str">
        <f>IF(Table1[[#This Row],[Quarter]]="q3",1,"")</f>
        <v/>
      </c>
      <c r="J2271">
        <f>IF(Table1[[#This Row],[Quarter]]="Q2",Table1[[#This Row],[Credit Amount]],"")</f>
        <v>-37.01</v>
      </c>
      <c r="K2271" t="str">
        <f>IF(Table1[[#This Row],[Quarter]]="Q3",Table1[[#This Row],[Credit Amount]],"")</f>
        <v/>
      </c>
      <c r="L2271" t="str">
        <f>IF(Table1[[#This Row],[Transaction Type]]="Upgrade",Table1[[#This Row],[Credit Amount]],IF(Table1[[#This Row],[Transaction Type]]="Activation",Table1[[#This Row],[Credit Amount]],""))</f>
        <v/>
      </c>
      <c r="M2271">
        <f>IF(Table1[[#This Row],[Transaction Type]]="Maintenance",Table1[[#This Row],[Credit Amount]],"")</f>
        <v>-37.01</v>
      </c>
      <c r="N2271">
        <v>10073</v>
      </c>
      <c r="O2271" t="s">
        <v>2489</v>
      </c>
      <c r="P2271" t="s">
        <v>2562</v>
      </c>
      <c r="Q2271" t="s">
        <v>289</v>
      </c>
      <c r="R2271">
        <v>10010</v>
      </c>
      <c r="S2271" t="s">
        <v>2489</v>
      </c>
      <c r="T2271" t="s">
        <v>2499</v>
      </c>
      <c r="U2271" t="s">
        <v>290</v>
      </c>
      <c r="V2271" t="s">
        <v>156</v>
      </c>
      <c r="W2271">
        <v>100003114</v>
      </c>
      <c r="X2271">
        <v>8005552115</v>
      </c>
      <c r="Y2271" t="s">
        <v>2595</v>
      </c>
      <c r="Z2271" t="s">
        <v>4710</v>
      </c>
      <c r="AA2271" s="13">
        <v>-37.01</v>
      </c>
      <c r="AB2271" s="14">
        <v>42464</v>
      </c>
      <c r="AC2271" t="s">
        <v>36</v>
      </c>
    </row>
    <row r="2272" spans="1:29" x14ac:dyDescent="0.25">
      <c r="A2272" t="str">
        <f>CONCATENATE("Q",ROUNDUP(MONTH(Table1[[#This Row],[Month]])/3,0))</f>
        <v>Q2</v>
      </c>
      <c r="B2272" s="14">
        <f>EOMONTH(Table1[[#This Row],[Credit Date]],-1)+1</f>
        <v>42461</v>
      </c>
      <c r="C2272" t="str">
        <f>CONCATENATE(Table1[[#This Row],[Issuer Last Name]],", ",Table1[[#This Row],[Issuer First Name]])</f>
        <v>No. 073, Employee</v>
      </c>
      <c r="D2272" t="str">
        <f>CONCATENATE(Table1[[#This Row],[Approver Last Name]],", ",Table1[[#This Row],[Approver First Name]])</f>
        <v>No. 010, Employee</v>
      </c>
      <c r="E2272" t="str">
        <f>CONCATENATE(Table1[[#This Row],[Customer Last Name]],", ",Table1[[#This Row],[Customer First Name]])</f>
        <v>No. 11957, Client</v>
      </c>
      <c r="F22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72" t="str">
        <f>IF(Table1[[#This Row],[Transaction Type]]="Maintenance","Non-Sales","Sales")</f>
        <v>Non-Sales</v>
      </c>
      <c r="H2272">
        <f>IF(Table1[[#This Row],[Quarter]]="q2",1,"")</f>
        <v>1</v>
      </c>
      <c r="I2272" t="str">
        <f>IF(Table1[[#This Row],[Quarter]]="q3",1,"")</f>
        <v/>
      </c>
      <c r="J2272">
        <f>IF(Table1[[#This Row],[Quarter]]="Q2",Table1[[#This Row],[Credit Amount]],"")</f>
        <v>-78.44</v>
      </c>
      <c r="K2272" t="str">
        <f>IF(Table1[[#This Row],[Quarter]]="Q3",Table1[[#This Row],[Credit Amount]],"")</f>
        <v/>
      </c>
      <c r="L2272" t="str">
        <f>IF(Table1[[#This Row],[Transaction Type]]="Upgrade",Table1[[#This Row],[Credit Amount]],IF(Table1[[#This Row],[Transaction Type]]="Activation",Table1[[#This Row],[Credit Amount]],""))</f>
        <v/>
      </c>
      <c r="M2272">
        <f>IF(Table1[[#This Row],[Transaction Type]]="Maintenance",Table1[[#This Row],[Credit Amount]],"")</f>
        <v>-78.44</v>
      </c>
      <c r="N2272">
        <v>10073</v>
      </c>
      <c r="O2272" t="s">
        <v>2489</v>
      </c>
      <c r="P2272" t="s">
        <v>2562</v>
      </c>
      <c r="Q2272" t="s">
        <v>289</v>
      </c>
      <c r="R2272">
        <v>10010</v>
      </c>
      <c r="S2272" t="s">
        <v>2489</v>
      </c>
      <c r="T2272" t="s">
        <v>2499</v>
      </c>
      <c r="U2272" t="s">
        <v>290</v>
      </c>
      <c r="V2272" t="s">
        <v>156</v>
      </c>
      <c r="W2272">
        <v>100002956</v>
      </c>
      <c r="X2272">
        <v>8005551957</v>
      </c>
      <c r="Y2272" t="s">
        <v>2595</v>
      </c>
      <c r="Z2272" t="s">
        <v>4552</v>
      </c>
      <c r="AA2272" s="13">
        <v>-78.44</v>
      </c>
      <c r="AB2272" s="14">
        <v>42470</v>
      </c>
      <c r="AC2272" t="s">
        <v>36</v>
      </c>
    </row>
    <row r="2273" spans="1:29" x14ac:dyDescent="0.25">
      <c r="A2273" t="str">
        <f>CONCATENATE("Q",ROUNDUP(MONTH(Table1[[#This Row],[Month]])/3,0))</f>
        <v>Q2</v>
      </c>
      <c r="B2273" s="14">
        <f>EOMONTH(Table1[[#This Row],[Credit Date]],-1)+1</f>
        <v>42461</v>
      </c>
      <c r="C2273" t="str">
        <f>CONCATENATE(Table1[[#This Row],[Issuer Last Name]],", ",Table1[[#This Row],[Issuer First Name]])</f>
        <v>No. 073, Employee</v>
      </c>
      <c r="D2273" t="str">
        <f>CONCATENATE(Table1[[#This Row],[Approver Last Name]],", ",Table1[[#This Row],[Approver First Name]])</f>
        <v>No. 010, Employee</v>
      </c>
      <c r="E2273" t="str">
        <f>CONCATENATE(Table1[[#This Row],[Customer Last Name]],", ",Table1[[#This Row],[Customer First Name]])</f>
        <v>No. 11341, Client</v>
      </c>
      <c r="F22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73" t="str">
        <f>IF(Table1[[#This Row],[Transaction Type]]="Maintenance","Non-Sales","Sales")</f>
        <v>Non-Sales</v>
      </c>
      <c r="H2273">
        <f>IF(Table1[[#This Row],[Quarter]]="q2",1,"")</f>
        <v>1</v>
      </c>
      <c r="I2273" t="str">
        <f>IF(Table1[[#This Row],[Quarter]]="q3",1,"")</f>
        <v/>
      </c>
      <c r="J2273">
        <f>IF(Table1[[#This Row],[Quarter]]="Q2",Table1[[#This Row],[Credit Amount]],"")</f>
        <v>-90.77</v>
      </c>
      <c r="K2273" t="str">
        <f>IF(Table1[[#This Row],[Quarter]]="Q3",Table1[[#This Row],[Credit Amount]],"")</f>
        <v/>
      </c>
      <c r="L2273" t="str">
        <f>IF(Table1[[#This Row],[Transaction Type]]="Upgrade",Table1[[#This Row],[Credit Amount]],IF(Table1[[#This Row],[Transaction Type]]="Activation",Table1[[#This Row],[Credit Amount]],""))</f>
        <v/>
      </c>
      <c r="M2273">
        <f>IF(Table1[[#This Row],[Transaction Type]]="Maintenance",Table1[[#This Row],[Credit Amount]],"")</f>
        <v>-90.77</v>
      </c>
      <c r="N2273">
        <v>10073</v>
      </c>
      <c r="O2273" t="s">
        <v>2489</v>
      </c>
      <c r="P2273" t="s">
        <v>2562</v>
      </c>
      <c r="Q2273" t="s">
        <v>289</v>
      </c>
      <c r="R2273">
        <v>10010</v>
      </c>
      <c r="S2273" t="s">
        <v>2489</v>
      </c>
      <c r="T2273" t="s">
        <v>2499</v>
      </c>
      <c r="U2273" t="s">
        <v>290</v>
      </c>
      <c r="V2273" t="s">
        <v>156</v>
      </c>
      <c r="W2273">
        <v>100002340</v>
      </c>
      <c r="X2273">
        <v>8005551341</v>
      </c>
      <c r="Y2273" t="s">
        <v>2595</v>
      </c>
      <c r="Z2273" t="s">
        <v>3936</v>
      </c>
      <c r="AA2273" s="13">
        <v>-90.77</v>
      </c>
      <c r="AB2273" s="14">
        <v>42474</v>
      </c>
      <c r="AC2273" t="s">
        <v>36</v>
      </c>
    </row>
    <row r="2274" spans="1:29" x14ac:dyDescent="0.25">
      <c r="A2274" t="str">
        <f>CONCATENATE("Q",ROUNDUP(MONTH(Table1[[#This Row],[Month]])/3,0))</f>
        <v>Q2</v>
      </c>
      <c r="B2274" s="14">
        <f>EOMONTH(Table1[[#This Row],[Credit Date]],-1)+1</f>
        <v>42461</v>
      </c>
      <c r="C2274" t="str">
        <f>CONCATENATE(Table1[[#This Row],[Issuer Last Name]],", ",Table1[[#This Row],[Issuer First Name]])</f>
        <v>No. 073, Employee</v>
      </c>
      <c r="D2274" t="str">
        <f>CONCATENATE(Table1[[#This Row],[Approver Last Name]],", ",Table1[[#This Row],[Approver First Name]])</f>
        <v>No. 010, Employee</v>
      </c>
      <c r="E2274" t="str">
        <f>CONCATENATE(Table1[[#This Row],[Customer Last Name]],", ",Table1[[#This Row],[Customer First Name]])</f>
        <v>No. 13599, Client</v>
      </c>
      <c r="F2274" t="str">
        <f>IF(Table1[[#This Row],[Credit Amount]]&gt;-19.99,"Less than 19.99",IF(Table1[[#This Row],[Credit Amount]]=-20,"20",IF(Table1[[#This Row],[Credit Amount]]&gt;-49.98,"20.01-49.98",IF(Table1[[#This Row],[Credit Amount]]=-49.99,"49.99",IF(Table1[[#This Row],[Credit Amount]]=-50,"50",IF(Table1[[#This Row],[Credit Amount]]&lt;-50.01,"Greater than 50"))))))</f>
        <v>Less than 19.99</v>
      </c>
      <c r="G2274" t="str">
        <f>IF(Table1[[#This Row],[Transaction Type]]="Maintenance","Non-Sales","Sales")</f>
        <v>Sales</v>
      </c>
      <c r="H2274">
        <f>IF(Table1[[#This Row],[Quarter]]="q2",1,"")</f>
        <v>1</v>
      </c>
      <c r="I2274" t="str">
        <f>IF(Table1[[#This Row],[Quarter]]="q3",1,"")</f>
        <v/>
      </c>
      <c r="J2274">
        <f>IF(Table1[[#This Row],[Quarter]]="Q2",Table1[[#This Row],[Credit Amount]],"")</f>
        <v>-7.43</v>
      </c>
      <c r="K2274" t="str">
        <f>IF(Table1[[#This Row],[Quarter]]="Q3",Table1[[#This Row],[Credit Amount]],"")</f>
        <v/>
      </c>
      <c r="L2274">
        <f>IF(Table1[[#This Row],[Transaction Type]]="Upgrade",Table1[[#This Row],[Credit Amount]],IF(Table1[[#This Row],[Transaction Type]]="Activation",Table1[[#This Row],[Credit Amount]],""))</f>
        <v>-7.43</v>
      </c>
      <c r="M2274" t="str">
        <f>IF(Table1[[#This Row],[Transaction Type]]="Maintenance",Table1[[#This Row],[Credit Amount]],"")</f>
        <v/>
      </c>
      <c r="N2274">
        <v>10073</v>
      </c>
      <c r="O2274" t="s">
        <v>2489</v>
      </c>
      <c r="P2274" t="s">
        <v>2562</v>
      </c>
      <c r="Q2274" t="s">
        <v>289</v>
      </c>
      <c r="R2274">
        <v>10010</v>
      </c>
      <c r="S2274" t="s">
        <v>2489</v>
      </c>
      <c r="T2274" t="s">
        <v>2499</v>
      </c>
      <c r="U2274" t="s">
        <v>290</v>
      </c>
      <c r="V2274" t="s">
        <v>156</v>
      </c>
      <c r="W2274">
        <v>100004598</v>
      </c>
      <c r="X2274">
        <v>8005553599</v>
      </c>
      <c r="Y2274" t="s">
        <v>2595</v>
      </c>
      <c r="Z2274" t="s">
        <v>6187</v>
      </c>
      <c r="AA2274" s="13">
        <v>-7.43</v>
      </c>
      <c r="AB2274" s="14">
        <v>42475</v>
      </c>
      <c r="AC2274" t="s">
        <v>35</v>
      </c>
    </row>
    <row r="2275" spans="1:29" x14ac:dyDescent="0.25">
      <c r="A2275" t="str">
        <f>CONCATENATE("Q",ROUNDUP(MONTH(Table1[[#This Row],[Month]])/3,0))</f>
        <v>Q2</v>
      </c>
      <c r="B2275" s="14">
        <f>EOMONTH(Table1[[#This Row],[Credit Date]],-1)+1</f>
        <v>42461</v>
      </c>
      <c r="C2275" t="str">
        <f>CONCATENATE(Table1[[#This Row],[Issuer Last Name]],", ",Table1[[#This Row],[Issuer First Name]])</f>
        <v>No. 073, Employee</v>
      </c>
      <c r="D2275" t="str">
        <f>CONCATENATE(Table1[[#This Row],[Approver Last Name]],", ",Table1[[#This Row],[Approver First Name]])</f>
        <v>No. 010, Employee</v>
      </c>
      <c r="E2275" t="str">
        <f>CONCATENATE(Table1[[#This Row],[Customer Last Name]],", ",Table1[[#This Row],[Customer First Name]])</f>
        <v>No. 11339, Client</v>
      </c>
      <c r="F2275" t="str">
        <f>IF(Table1[[#This Row],[Credit Amount]]&gt;-19.99,"Less than 19.99",IF(Table1[[#This Row],[Credit Amount]]=-20,"20",IF(Table1[[#This Row],[Credit Amount]]&gt;-49.98,"20.01-49.98",IF(Table1[[#This Row],[Credit Amount]]=-49.99,"49.99",IF(Table1[[#This Row],[Credit Amount]]=-50,"50",IF(Table1[[#This Row],[Credit Amount]]&lt;-50.01,"Greater than 50"))))))</f>
        <v>Less than 19.99</v>
      </c>
      <c r="G2275" t="str">
        <f>IF(Table1[[#This Row],[Transaction Type]]="Maintenance","Non-Sales","Sales")</f>
        <v>Sales</v>
      </c>
      <c r="H2275">
        <f>IF(Table1[[#This Row],[Quarter]]="q2",1,"")</f>
        <v>1</v>
      </c>
      <c r="I2275" t="str">
        <f>IF(Table1[[#This Row],[Quarter]]="q3",1,"")</f>
        <v/>
      </c>
      <c r="J2275">
        <f>IF(Table1[[#This Row],[Quarter]]="Q2",Table1[[#This Row],[Credit Amount]],"")</f>
        <v>-13.86</v>
      </c>
      <c r="K2275" t="str">
        <f>IF(Table1[[#This Row],[Quarter]]="Q3",Table1[[#This Row],[Credit Amount]],"")</f>
        <v/>
      </c>
      <c r="L2275">
        <f>IF(Table1[[#This Row],[Transaction Type]]="Upgrade",Table1[[#This Row],[Credit Amount]],IF(Table1[[#This Row],[Transaction Type]]="Activation",Table1[[#This Row],[Credit Amount]],""))</f>
        <v>-13.86</v>
      </c>
      <c r="M2275" t="str">
        <f>IF(Table1[[#This Row],[Transaction Type]]="Maintenance",Table1[[#This Row],[Credit Amount]],"")</f>
        <v/>
      </c>
      <c r="N2275">
        <v>10073</v>
      </c>
      <c r="O2275" t="s">
        <v>2489</v>
      </c>
      <c r="P2275" t="s">
        <v>2562</v>
      </c>
      <c r="Q2275" t="s">
        <v>289</v>
      </c>
      <c r="R2275">
        <v>10010</v>
      </c>
      <c r="S2275" t="s">
        <v>2489</v>
      </c>
      <c r="T2275" t="s">
        <v>2499</v>
      </c>
      <c r="U2275" t="s">
        <v>290</v>
      </c>
      <c r="V2275" t="s">
        <v>156</v>
      </c>
      <c r="W2275">
        <v>100002338</v>
      </c>
      <c r="X2275">
        <v>8005551339</v>
      </c>
      <c r="Y2275" t="s">
        <v>2595</v>
      </c>
      <c r="Z2275" t="s">
        <v>3934</v>
      </c>
      <c r="AA2275" s="13">
        <v>-13.86</v>
      </c>
      <c r="AB2275" s="14">
        <v>42475</v>
      </c>
      <c r="AC2275" t="s">
        <v>37</v>
      </c>
    </row>
    <row r="2276" spans="1:29" x14ac:dyDescent="0.25">
      <c r="A2276" t="str">
        <f>CONCATENATE("Q",ROUNDUP(MONTH(Table1[[#This Row],[Month]])/3,0))</f>
        <v>Q2</v>
      </c>
      <c r="B2276" s="14">
        <f>EOMONTH(Table1[[#This Row],[Credit Date]],-1)+1</f>
        <v>42461</v>
      </c>
      <c r="C2276" t="str">
        <f>CONCATENATE(Table1[[#This Row],[Issuer Last Name]],", ",Table1[[#This Row],[Issuer First Name]])</f>
        <v>No. 073, Employee</v>
      </c>
      <c r="D2276" t="str">
        <f>CONCATENATE(Table1[[#This Row],[Approver Last Name]],", ",Table1[[#This Row],[Approver First Name]])</f>
        <v>No. 010, Employee</v>
      </c>
      <c r="E2276" t="str">
        <f>CONCATENATE(Table1[[#This Row],[Customer Last Name]],", ",Table1[[#This Row],[Customer First Name]])</f>
        <v>No. 10509, Client</v>
      </c>
      <c r="F22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76" t="str">
        <f>IF(Table1[[#This Row],[Transaction Type]]="Maintenance","Non-Sales","Sales")</f>
        <v>Non-Sales</v>
      </c>
      <c r="H2276">
        <f>IF(Table1[[#This Row],[Quarter]]="q2",1,"")</f>
        <v>1</v>
      </c>
      <c r="I2276" t="str">
        <f>IF(Table1[[#This Row],[Quarter]]="q3",1,"")</f>
        <v/>
      </c>
      <c r="J2276">
        <f>IF(Table1[[#This Row],[Quarter]]="Q2",Table1[[#This Row],[Credit Amount]],"")</f>
        <v>-73.290000000000006</v>
      </c>
      <c r="K2276" t="str">
        <f>IF(Table1[[#This Row],[Quarter]]="Q3",Table1[[#This Row],[Credit Amount]],"")</f>
        <v/>
      </c>
      <c r="L2276" t="str">
        <f>IF(Table1[[#This Row],[Transaction Type]]="Upgrade",Table1[[#This Row],[Credit Amount]],IF(Table1[[#This Row],[Transaction Type]]="Activation",Table1[[#This Row],[Credit Amount]],""))</f>
        <v/>
      </c>
      <c r="M2276">
        <f>IF(Table1[[#This Row],[Transaction Type]]="Maintenance",Table1[[#This Row],[Credit Amount]],"")</f>
        <v>-73.290000000000006</v>
      </c>
      <c r="N2276">
        <v>10073</v>
      </c>
      <c r="O2276" t="s">
        <v>2489</v>
      </c>
      <c r="P2276" t="s">
        <v>2562</v>
      </c>
      <c r="Q2276" t="s">
        <v>289</v>
      </c>
      <c r="R2276">
        <v>10010</v>
      </c>
      <c r="S2276" t="s">
        <v>2489</v>
      </c>
      <c r="T2276" t="s">
        <v>2499</v>
      </c>
      <c r="U2276" t="s">
        <v>290</v>
      </c>
      <c r="V2276" t="s">
        <v>156</v>
      </c>
      <c r="W2276">
        <v>100001508</v>
      </c>
      <c r="X2276">
        <v>8005550509</v>
      </c>
      <c r="Y2276" t="s">
        <v>2595</v>
      </c>
      <c r="Z2276" t="s">
        <v>3104</v>
      </c>
      <c r="AA2276" s="13">
        <v>-73.290000000000006</v>
      </c>
      <c r="AB2276" s="14">
        <v>42480</v>
      </c>
      <c r="AC2276" t="s">
        <v>36</v>
      </c>
    </row>
    <row r="2277" spans="1:29" x14ac:dyDescent="0.25">
      <c r="A2277" t="str">
        <f>CONCATENATE("Q",ROUNDUP(MONTH(Table1[[#This Row],[Month]])/3,0))</f>
        <v>Q2</v>
      </c>
      <c r="B2277" s="14">
        <f>EOMONTH(Table1[[#This Row],[Credit Date]],-1)+1</f>
        <v>42461</v>
      </c>
      <c r="C2277" t="str">
        <f>CONCATENATE(Table1[[#This Row],[Issuer Last Name]],", ",Table1[[#This Row],[Issuer First Name]])</f>
        <v>No. 073, Employee</v>
      </c>
      <c r="D2277" t="str">
        <f>CONCATENATE(Table1[[#This Row],[Approver Last Name]],", ",Table1[[#This Row],[Approver First Name]])</f>
        <v>No. 010, Employee</v>
      </c>
      <c r="E2277" t="str">
        <f>CONCATENATE(Table1[[#This Row],[Customer Last Name]],", ",Table1[[#This Row],[Customer First Name]])</f>
        <v>No. 11590, Client</v>
      </c>
      <c r="F2277" t="str">
        <f>IF(Table1[[#This Row],[Credit Amount]]&gt;-19.99,"Less than 19.99",IF(Table1[[#This Row],[Credit Amount]]=-20,"20",IF(Table1[[#This Row],[Credit Amount]]&gt;-49.98,"20.01-49.98",IF(Table1[[#This Row],[Credit Amount]]=-49.99,"49.99",IF(Table1[[#This Row],[Credit Amount]]=-50,"50",IF(Table1[[#This Row],[Credit Amount]]&lt;-50.01,"Greater than 50"))))))</f>
        <v>20.01-49.98</v>
      </c>
      <c r="G2277" t="str">
        <f>IF(Table1[[#This Row],[Transaction Type]]="Maintenance","Non-Sales","Sales")</f>
        <v>Sales</v>
      </c>
      <c r="H2277">
        <f>IF(Table1[[#This Row],[Quarter]]="q2",1,"")</f>
        <v>1</v>
      </c>
      <c r="I2277" t="str">
        <f>IF(Table1[[#This Row],[Quarter]]="q3",1,"")</f>
        <v/>
      </c>
      <c r="J2277">
        <f>IF(Table1[[#This Row],[Quarter]]="Q2",Table1[[#This Row],[Credit Amount]],"")</f>
        <v>-21.03</v>
      </c>
      <c r="K2277" t="str">
        <f>IF(Table1[[#This Row],[Quarter]]="Q3",Table1[[#This Row],[Credit Amount]],"")</f>
        <v/>
      </c>
      <c r="L2277">
        <f>IF(Table1[[#This Row],[Transaction Type]]="Upgrade",Table1[[#This Row],[Credit Amount]],IF(Table1[[#This Row],[Transaction Type]]="Activation",Table1[[#This Row],[Credit Amount]],""))</f>
        <v>-21.03</v>
      </c>
      <c r="M2277" t="str">
        <f>IF(Table1[[#This Row],[Transaction Type]]="Maintenance",Table1[[#This Row],[Credit Amount]],"")</f>
        <v/>
      </c>
      <c r="N2277">
        <v>10073</v>
      </c>
      <c r="O2277" t="s">
        <v>2489</v>
      </c>
      <c r="P2277" t="s">
        <v>2562</v>
      </c>
      <c r="Q2277" t="s">
        <v>289</v>
      </c>
      <c r="R2277">
        <v>10010</v>
      </c>
      <c r="S2277" t="s">
        <v>2489</v>
      </c>
      <c r="T2277" t="s">
        <v>2499</v>
      </c>
      <c r="U2277" t="s">
        <v>290</v>
      </c>
      <c r="V2277" t="s">
        <v>156</v>
      </c>
      <c r="W2277">
        <v>100002589</v>
      </c>
      <c r="X2277">
        <v>8005551590</v>
      </c>
      <c r="Y2277" t="s">
        <v>2595</v>
      </c>
      <c r="Z2277" t="s">
        <v>4185</v>
      </c>
      <c r="AA2277" s="13">
        <v>-21.03</v>
      </c>
      <c r="AB2277" s="14">
        <v>42482</v>
      </c>
      <c r="AC2277" t="s">
        <v>35</v>
      </c>
    </row>
    <row r="2278" spans="1:29" x14ac:dyDescent="0.25">
      <c r="A2278" t="str">
        <f>CONCATENATE("Q",ROUNDUP(MONTH(Table1[[#This Row],[Month]])/3,0))</f>
        <v>Q2</v>
      </c>
      <c r="B2278" s="14">
        <f>EOMONTH(Table1[[#This Row],[Credit Date]],-1)+1</f>
        <v>42461</v>
      </c>
      <c r="C2278" t="str">
        <f>CONCATENATE(Table1[[#This Row],[Issuer Last Name]],", ",Table1[[#This Row],[Issuer First Name]])</f>
        <v>No. 073, Employee</v>
      </c>
      <c r="D2278" t="str">
        <f>CONCATENATE(Table1[[#This Row],[Approver Last Name]],", ",Table1[[#This Row],[Approver First Name]])</f>
        <v>No. 010, Employee</v>
      </c>
      <c r="E2278" t="str">
        <f>CONCATENATE(Table1[[#This Row],[Customer Last Name]],", ",Table1[[#This Row],[Customer First Name]])</f>
        <v>No. 10196, Client</v>
      </c>
      <c r="F2278" t="str">
        <f>IF(Table1[[#This Row],[Credit Amount]]&gt;-19.99,"Less than 19.99",IF(Table1[[#This Row],[Credit Amount]]=-20,"20",IF(Table1[[#This Row],[Credit Amount]]&gt;-49.98,"20.01-49.98",IF(Table1[[#This Row],[Credit Amount]]=-49.99,"49.99",IF(Table1[[#This Row],[Credit Amount]]=-50,"50",IF(Table1[[#This Row],[Credit Amount]]&lt;-50.01,"Greater than 50"))))))</f>
        <v>20.01-49.98</v>
      </c>
      <c r="G2278" t="str">
        <f>IF(Table1[[#This Row],[Transaction Type]]="Maintenance","Non-Sales","Sales")</f>
        <v>Non-Sales</v>
      </c>
      <c r="H2278">
        <f>IF(Table1[[#This Row],[Quarter]]="q2",1,"")</f>
        <v>1</v>
      </c>
      <c r="I2278" t="str">
        <f>IF(Table1[[#This Row],[Quarter]]="q3",1,"")</f>
        <v/>
      </c>
      <c r="J2278">
        <f>IF(Table1[[#This Row],[Quarter]]="Q2",Table1[[#This Row],[Credit Amount]],"")</f>
        <v>-22.89</v>
      </c>
      <c r="K2278" t="str">
        <f>IF(Table1[[#This Row],[Quarter]]="Q3",Table1[[#This Row],[Credit Amount]],"")</f>
        <v/>
      </c>
      <c r="L2278" t="str">
        <f>IF(Table1[[#This Row],[Transaction Type]]="Upgrade",Table1[[#This Row],[Credit Amount]],IF(Table1[[#This Row],[Transaction Type]]="Activation",Table1[[#This Row],[Credit Amount]],""))</f>
        <v/>
      </c>
      <c r="M2278">
        <f>IF(Table1[[#This Row],[Transaction Type]]="Maintenance",Table1[[#This Row],[Credit Amount]],"")</f>
        <v>-22.89</v>
      </c>
      <c r="N2278">
        <v>10073</v>
      </c>
      <c r="O2278" t="s">
        <v>2489</v>
      </c>
      <c r="P2278" t="s">
        <v>2562</v>
      </c>
      <c r="Q2278" t="s">
        <v>289</v>
      </c>
      <c r="R2278">
        <v>10010</v>
      </c>
      <c r="S2278" t="s">
        <v>2489</v>
      </c>
      <c r="T2278" t="s">
        <v>2499</v>
      </c>
      <c r="U2278" t="s">
        <v>290</v>
      </c>
      <c r="V2278" t="s">
        <v>156</v>
      </c>
      <c r="W2278">
        <v>100001195</v>
      </c>
      <c r="X2278">
        <v>8005550196</v>
      </c>
      <c r="Y2278" t="s">
        <v>2595</v>
      </c>
      <c r="Z2278" t="s">
        <v>2791</v>
      </c>
      <c r="AA2278" s="13">
        <v>-22.89</v>
      </c>
      <c r="AB2278" s="14">
        <v>42487</v>
      </c>
      <c r="AC2278" t="s">
        <v>36</v>
      </c>
    </row>
    <row r="2279" spans="1:29" x14ac:dyDescent="0.25">
      <c r="A2279" t="str">
        <f>CONCATENATE("Q",ROUNDUP(MONTH(Table1[[#This Row],[Month]])/3,0))</f>
        <v>Q2</v>
      </c>
      <c r="B2279" s="14">
        <f>EOMONTH(Table1[[#This Row],[Credit Date]],-1)+1</f>
        <v>42491</v>
      </c>
      <c r="C2279" t="str">
        <f>CONCATENATE(Table1[[#This Row],[Issuer Last Name]],", ",Table1[[#This Row],[Issuer First Name]])</f>
        <v>No. 073, Employee</v>
      </c>
      <c r="D2279" t="str">
        <f>CONCATENATE(Table1[[#This Row],[Approver Last Name]],", ",Table1[[#This Row],[Approver First Name]])</f>
        <v>No. 010, Employee</v>
      </c>
      <c r="E2279" t="str">
        <f>CONCATENATE(Table1[[#This Row],[Customer Last Name]],", ",Table1[[#This Row],[Customer First Name]])</f>
        <v>No. 10588, Client</v>
      </c>
      <c r="F2279" t="str">
        <f>IF(Table1[[#This Row],[Credit Amount]]&gt;-19.99,"Less than 19.99",IF(Table1[[#This Row],[Credit Amount]]=-20,"20",IF(Table1[[#This Row],[Credit Amount]]&gt;-49.98,"20.01-49.98",IF(Table1[[#This Row],[Credit Amount]]=-49.99,"49.99",IF(Table1[[#This Row],[Credit Amount]]=-50,"50",IF(Table1[[#This Row],[Credit Amount]]&lt;-50.01,"Greater than 50"))))))</f>
        <v>20.01-49.98</v>
      </c>
      <c r="G2279" t="str">
        <f>IF(Table1[[#This Row],[Transaction Type]]="Maintenance","Non-Sales","Sales")</f>
        <v>Sales</v>
      </c>
      <c r="H2279">
        <f>IF(Table1[[#This Row],[Quarter]]="q2",1,"")</f>
        <v>1</v>
      </c>
      <c r="I2279" t="str">
        <f>IF(Table1[[#This Row],[Quarter]]="q3",1,"")</f>
        <v/>
      </c>
      <c r="J2279">
        <f>IF(Table1[[#This Row],[Quarter]]="Q2",Table1[[#This Row],[Credit Amount]],"")</f>
        <v>-43.25</v>
      </c>
      <c r="K2279" t="str">
        <f>IF(Table1[[#This Row],[Quarter]]="Q3",Table1[[#This Row],[Credit Amount]],"")</f>
        <v/>
      </c>
      <c r="L2279">
        <f>IF(Table1[[#This Row],[Transaction Type]]="Upgrade",Table1[[#This Row],[Credit Amount]],IF(Table1[[#This Row],[Transaction Type]]="Activation",Table1[[#This Row],[Credit Amount]],""))</f>
        <v>-43.25</v>
      </c>
      <c r="M2279" t="str">
        <f>IF(Table1[[#This Row],[Transaction Type]]="Maintenance",Table1[[#This Row],[Credit Amount]],"")</f>
        <v/>
      </c>
      <c r="N2279">
        <v>10073</v>
      </c>
      <c r="O2279" t="s">
        <v>2489</v>
      </c>
      <c r="P2279" t="s">
        <v>2562</v>
      </c>
      <c r="Q2279" t="s">
        <v>289</v>
      </c>
      <c r="R2279">
        <v>10010</v>
      </c>
      <c r="S2279" t="s">
        <v>2489</v>
      </c>
      <c r="T2279" t="s">
        <v>2499</v>
      </c>
      <c r="U2279" t="s">
        <v>290</v>
      </c>
      <c r="V2279" t="s">
        <v>156</v>
      </c>
      <c r="W2279">
        <v>100001587</v>
      </c>
      <c r="X2279">
        <v>8005550588</v>
      </c>
      <c r="Y2279" t="s">
        <v>2595</v>
      </c>
      <c r="Z2279" t="s">
        <v>3183</v>
      </c>
      <c r="AA2279" s="13">
        <v>-43.25</v>
      </c>
      <c r="AB2279" s="14">
        <v>42495</v>
      </c>
      <c r="AC2279" t="s">
        <v>37</v>
      </c>
    </row>
    <row r="2280" spans="1:29" x14ac:dyDescent="0.25">
      <c r="A2280" t="str">
        <f>CONCATENATE("Q",ROUNDUP(MONTH(Table1[[#This Row],[Month]])/3,0))</f>
        <v>Q2</v>
      </c>
      <c r="B2280" s="14">
        <f>EOMONTH(Table1[[#This Row],[Credit Date]],-1)+1</f>
        <v>42491</v>
      </c>
      <c r="C2280" t="str">
        <f>CONCATENATE(Table1[[#This Row],[Issuer Last Name]],", ",Table1[[#This Row],[Issuer First Name]])</f>
        <v>No. 073, Employee</v>
      </c>
      <c r="D2280" t="str">
        <f>CONCATENATE(Table1[[#This Row],[Approver Last Name]],", ",Table1[[#This Row],[Approver First Name]])</f>
        <v>No. 010, Employee</v>
      </c>
      <c r="E2280" t="str">
        <f>CONCATENATE(Table1[[#This Row],[Customer Last Name]],", ",Table1[[#This Row],[Customer First Name]])</f>
        <v>No. 11999, Client</v>
      </c>
      <c r="F2280" t="str">
        <f>IF(Table1[[#This Row],[Credit Amount]]&gt;-19.99,"Less than 19.99",IF(Table1[[#This Row],[Credit Amount]]=-20,"20",IF(Table1[[#This Row],[Credit Amount]]&gt;-49.98,"20.01-49.98",IF(Table1[[#This Row],[Credit Amount]]=-49.99,"49.99",IF(Table1[[#This Row],[Credit Amount]]=-50,"50",IF(Table1[[#This Row],[Credit Amount]]&lt;-50.01,"Greater than 50"))))))</f>
        <v>Less than 19.99</v>
      </c>
      <c r="G2280" t="str">
        <f>IF(Table1[[#This Row],[Transaction Type]]="Maintenance","Non-Sales","Sales")</f>
        <v>Non-Sales</v>
      </c>
      <c r="H2280">
        <f>IF(Table1[[#This Row],[Quarter]]="q2",1,"")</f>
        <v>1</v>
      </c>
      <c r="I2280" t="str">
        <f>IF(Table1[[#This Row],[Quarter]]="q3",1,"")</f>
        <v/>
      </c>
      <c r="J2280">
        <f>IF(Table1[[#This Row],[Quarter]]="Q2",Table1[[#This Row],[Credit Amount]],"")</f>
        <v>-11.58</v>
      </c>
      <c r="K2280" t="str">
        <f>IF(Table1[[#This Row],[Quarter]]="Q3",Table1[[#This Row],[Credit Amount]],"")</f>
        <v/>
      </c>
      <c r="L2280" t="str">
        <f>IF(Table1[[#This Row],[Transaction Type]]="Upgrade",Table1[[#This Row],[Credit Amount]],IF(Table1[[#This Row],[Transaction Type]]="Activation",Table1[[#This Row],[Credit Amount]],""))</f>
        <v/>
      </c>
      <c r="M2280">
        <f>IF(Table1[[#This Row],[Transaction Type]]="Maintenance",Table1[[#This Row],[Credit Amount]],"")</f>
        <v>-11.58</v>
      </c>
      <c r="N2280">
        <v>10073</v>
      </c>
      <c r="O2280" t="s">
        <v>2489</v>
      </c>
      <c r="P2280" t="s">
        <v>2562</v>
      </c>
      <c r="Q2280" t="s">
        <v>289</v>
      </c>
      <c r="R2280">
        <v>10010</v>
      </c>
      <c r="S2280" t="s">
        <v>2489</v>
      </c>
      <c r="T2280" t="s">
        <v>2499</v>
      </c>
      <c r="U2280" t="s">
        <v>290</v>
      </c>
      <c r="V2280" t="s">
        <v>156</v>
      </c>
      <c r="W2280">
        <v>100002998</v>
      </c>
      <c r="X2280">
        <v>8005551999</v>
      </c>
      <c r="Y2280" t="s">
        <v>2595</v>
      </c>
      <c r="Z2280" t="s">
        <v>4594</v>
      </c>
      <c r="AA2280" s="13">
        <v>-11.58</v>
      </c>
      <c r="AB2280" s="14">
        <v>42498</v>
      </c>
      <c r="AC2280" t="s">
        <v>36</v>
      </c>
    </row>
    <row r="2281" spans="1:29" x14ac:dyDescent="0.25">
      <c r="A2281" t="str">
        <f>CONCATENATE("Q",ROUNDUP(MONTH(Table1[[#This Row],[Month]])/3,0))</f>
        <v>Q2</v>
      </c>
      <c r="B2281" s="14">
        <f>EOMONTH(Table1[[#This Row],[Credit Date]],-1)+1</f>
        <v>42491</v>
      </c>
      <c r="C2281" t="str">
        <f>CONCATENATE(Table1[[#This Row],[Issuer Last Name]],", ",Table1[[#This Row],[Issuer First Name]])</f>
        <v>No. 073, Employee</v>
      </c>
      <c r="D2281" t="str">
        <f>CONCATENATE(Table1[[#This Row],[Approver Last Name]],", ",Table1[[#This Row],[Approver First Name]])</f>
        <v>No. 010, Employee</v>
      </c>
      <c r="E2281" t="str">
        <f>CONCATENATE(Table1[[#This Row],[Customer Last Name]],", ",Table1[[#This Row],[Customer First Name]])</f>
        <v>No. 12319, Client</v>
      </c>
      <c r="F22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81" t="str">
        <f>IF(Table1[[#This Row],[Transaction Type]]="Maintenance","Non-Sales","Sales")</f>
        <v>Sales</v>
      </c>
      <c r="H2281">
        <f>IF(Table1[[#This Row],[Quarter]]="q2",1,"")</f>
        <v>1</v>
      </c>
      <c r="I2281" t="str">
        <f>IF(Table1[[#This Row],[Quarter]]="q3",1,"")</f>
        <v/>
      </c>
      <c r="J2281">
        <f>IF(Table1[[#This Row],[Quarter]]="Q2",Table1[[#This Row],[Credit Amount]],"")</f>
        <v>-86.27</v>
      </c>
      <c r="K2281" t="str">
        <f>IF(Table1[[#This Row],[Quarter]]="Q3",Table1[[#This Row],[Credit Amount]],"")</f>
        <v/>
      </c>
      <c r="L2281">
        <f>IF(Table1[[#This Row],[Transaction Type]]="Upgrade",Table1[[#This Row],[Credit Amount]],IF(Table1[[#This Row],[Transaction Type]]="Activation",Table1[[#This Row],[Credit Amount]],""))</f>
        <v>-86.27</v>
      </c>
      <c r="M2281" t="str">
        <f>IF(Table1[[#This Row],[Transaction Type]]="Maintenance",Table1[[#This Row],[Credit Amount]],"")</f>
        <v/>
      </c>
      <c r="N2281">
        <v>10073</v>
      </c>
      <c r="O2281" t="s">
        <v>2489</v>
      </c>
      <c r="P2281" t="s">
        <v>2562</v>
      </c>
      <c r="Q2281" t="s">
        <v>289</v>
      </c>
      <c r="R2281">
        <v>10010</v>
      </c>
      <c r="S2281" t="s">
        <v>2489</v>
      </c>
      <c r="T2281" t="s">
        <v>2499</v>
      </c>
      <c r="U2281" t="s">
        <v>290</v>
      </c>
      <c r="V2281" t="s">
        <v>156</v>
      </c>
      <c r="W2281">
        <v>100003318</v>
      </c>
      <c r="X2281">
        <v>8005552319</v>
      </c>
      <c r="Y2281" t="s">
        <v>2595</v>
      </c>
      <c r="Z2281" t="s">
        <v>4914</v>
      </c>
      <c r="AA2281" s="13">
        <v>-86.27</v>
      </c>
      <c r="AB2281" s="14">
        <v>42498</v>
      </c>
      <c r="AC2281" t="s">
        <v>35</v>
      </c>
    </row>
    <row r="2282" spans="1:29" x14ac:dyDescent="0.25">
      <c r="A2282" t="str">
        <f>CONCATENATE("Q",ROUNDUP(MONTH(Table1[[#This Row],[Month]])/3,0))</f>
        <v>Q2</v>
      </c>
      <c r="B2282" s="14">
        <f>EOMONTH(Table1[[#This Row],[Credit Date]],-1)+1</f>
        <v>42491</v>
      </c>
      <c r="C2282" t="str">
        <f>CONCATENATE(Table1[[#This Row],[Issuer Last Name]],", ",Table1[[#This Row],[Issuer First Name]])</f>
        <v>No. 073, Employee</v>
      </c>
      <c r="D2282" t="str">
        <f>CONCATENATE(Table1[[#This Row],[Approver Last Name]],", ",Table1[[#This Row],[Approver First Name]])</f>
        <v>No. 010, Employee</v>
      </c>
      <c r="E2282" t="str">
        <f>CONCATENATE(Table1[[#This Row],[Customer Last Name]],", ",Table1[[#This Row],[Customer First Name]])</f>
        <v>No. 13655, Client</v>
      </c>
      <c r="F2282" t="str">
        <f>IF(Table1[[#This Row],[Credit Amount]]&gt;-19.99,"Less than 19.99",IF(Table1[[#This Row],[Credit Amount]]=-20,"20",IF(Table1[[#This Row],[Credit Amount]]&gt;-49.98,"20.01-49.98",IF(Table1[[#This Row],[Credit Amount]]=-49.99,"49.99",IF(Table1[[#This Row],[Credit Amount]]=-50,"50",IF(Table1[[#This Row],[Credit Amount]]&lt;-50.01,"Greater than 50"))))))</f>
        <v>Less than 19.99</v>
      </c>
      <c r="G2282" t="str">
        <f>IF(Table1[[#This Row],[Transaction Type]]="Maintenance","Non-Sales","Sales")</f>
        <v>Non-Sales</v>
      </c>
      <c r="H2282">
        <f>IF(Table1[[#This Row],[Quarter]]="q2",1,"")</f>
        <v>1</v>
      </c>
      <c r="I2282" t="str">
        <f>IF(Table1[[#This Row],[Quarter]]="q3",1,"")</f>
        <v/>
      </c>
      <c r="J2282">
        <f>IF(Table1[[#This Row],[Quarter]]="Q2",Table1[[#This Row],[Credit Amount]],"")</f>
        <v>-5.19</v>
      </c>
      <c r="K2282" t="str">
        <f>IF(Table1[[#This Row],[Quarter]]="Q3",Table1[[#This Row],[Credit Amount]],"")</f>
        <v/>
      </c>
      <c r="L2282" t="str">
        <f>IF(Table1[[#This Row],[Transaction Type]]="Upgrade",Table1[[#This Row],[Credit Amount]],IF(Table1[[#This Row],[Transaction Type]]="Activation",Table1[[#This Row],[Credit Amount]],""))</f>
        <v/>
      </c>
      <c r="M2282">
        <f>IF(Table1[[#This Row],[Transaction Type]]="Maintenance",Table1[[#This Row],[Credit Amount]],"")</f>
        <v>-5.19</v>
      </c>
      <c r="N2282">
        <v>10073</v>
      </c>
      <c r="O2282" t="s">
        <v>2489</v>
      </c>
      <c r="P2282" t="s">
        <v>2562</v>
      </c>
      <c r="Q2282" t="s">
        <v>289</v>
      </c>
      <c r="R2282">
        <v>10010</v>
      </c>
      <c r="S2282" t="s">
        <v>2489</v>
      </c>
      <c r="T2282" t="s">
        <v>2499</v>
      </c>
      <c r="U2282" t="s">
        <v>290</v>
      </c>
      <c r="V2282" t="s">
        <v>156</v>
      </c>
      <c r="W2282">
        <v>100004654</v>
      </c>
      <c r="X2282">
        <v>8005553655</v>
      </c>
      <c r="Y2282" t="s">
        <v>2595</v>
      </c>
      <c r="Z2282" t="s">
        <v>6243</v>
      </c>
      <c r="AA2282" s="13">
        <v>-5.19</v>
      </c>
      <c r="AB2282" s="14">
        <v>42499</v>
      </c>
      <c r="AC2282" t="s">
        <v>36</v>
      </c>
    </row>
    <row r="2283" spans="1:29" x14ac:dyDescent="0.25">
      <c r="A2283" t="str">
        <f>CONCATENATE("Q",ROUNDUP(MONTH(Table1[[#This Row],[Month]])/3,0))</f>
        <v>Q2</v>
      </c>
      <c r="B2283" s="14">
        <f>EOMONTH(Table1[[#This Row],[Credit Date]],-1)+1</f>
        <v>42491</v>
      </c>
      <c r="C2283" t="str">
        <f>CONCATENATE(Table1[[#This Row],[Issuer Last Name]],", ",Table1[[#This Row],[Issuer First Name]])</f>
        <v>No. 073, Employee</v>
      </c>
      <c r="D2283" t="str">
        <f>CONCATENATE(Table1[[#This Row],[Approver Last Name]],", ",Table1[[#This Row],[Approver First Name]])</f>
        <v>No. 010, Employee</v>
      </c>
      <c r="E2283" t="str">
        <f>CONCATENATE(Table1[[#This Row],[Customer Last Name]],", ",Table1[[#This Row],[Customer First Name]])</f>
        <v>No. 13754, Client</v>
      </c>
      <c r="F22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83" t="str">
        <f>IF(Table1[[#This Row],[Transaction Type]]="Maintenance","Non-Sales","Sales")</f>
        <v>Sales</v>
      </c>
      <c r="H2283">
        <f>IF(Table1[[#This Row],[Quarter]]="q2",1,"")</f>
        <v>1</v>
      </c>
      <c r="I2283" t="str">
        <f>IF(Table1[[#This Row],[Quarter]]="q3",1,"")</f>
        <v/>
      </c>
      <c r="J2283">
        <f>IF(Table1[[#This Row],[Quarter]]="Q2",Table1[[#This Row],[Credit Amount]],"")</f>
        <v>-73.61</v>
      </c>
      <c r="K2283" t="str">
        <f>IF(Table1[[#This Row],[Quarter]]="Q3",Table1[[#This Row],[Credit Amount]],"")</f>
        <v/>
      </c>
      <c r="L2283">
        <f>IF(Table1[[#This Row],[Transaction Type]]="Upgrade",Table1[[#This Row],[Credit Amount]],IF(Table1[[#This Row],[Transaction Type]]="Activation",Table1[[#This Row],[Credit Amount]],""))</f>
        <v>-73.61</v>
      </c>
      <c r="M2283" t="str">
        <f>IF(Table1[[#This Row],[Transaction Type]]="Maintenance",Table1[[#This Row],[Credit Amount]],"")</f>
        <v/>
      </c>
      <c r="N2283">
        <v>10073</v>
      </c>
      <c r="O2283" t="s">
        <v>2489</v>
      </c>
      <c r="P2283" t="s">
        <v>2562</v>
      </c>
      <c r="Q2283" t="s">
        <v>289</v>
      </c>
      <c r="R2283">
        <v>10010</v>
      </c>
      <c r="S2283" t="s">
        <v>2489</v>
      </c>
      <c r="T2283" t="s">
        <v>2499</v>
      </c>
      <c r="U2283" t="s">
        <v>290</v>
      </c>
      <c r="V2283" t="s">
        <v>156</v>
      </c>
      <c r="W2283">
        <v>100004753</v>
      </c>
      <c r="X2283">
        <v>8005553754</v>
      </c>
      <c r="Y2283" t="s">
        <v>2595</v>
      </c>
      <c r="Z2283" t="s">
        <v>6342</v>
      </c>
      <c r="AA2283" s="13">
        <v>-73.61</v>
      </c>
      <c r="AB2283" s="14">
        <v>42500</v>
      </c>
      <c r="AC2283" t="s">
        <v>35</v>
      </c>
    </row>
    <row r="2284" spans="1:29" x14ac:dyDescent="0.25">
      <c r="A2284" t="str">
        <f>CONCATENATE("Q",ROUNDUP(MONTH(Table1[[#This Row],[Month]])/3,0))</f>
        <v>Q2</v>
      </c>
      <c r="B2284" s="14">
        <f>EOMONTH(Table1[[#This Row],[Credit Date]],-1)+1</f>
        <v>42491</v>
      </c>
      <c r="C2284" t="str">
        <f>CONCATENATE(Table1[[#This Row],[Issuer Last Name]],", ",Table1[[#This Row],[Issuer First Name]])</f>
        <v>No. 073, Employee</v>
      </c>
      <c r="D2284" t="str">
        <f>CONCATENATE(Table1[[#This Row],[Approver Last Name]],", ",Table1[[#This Row],[Approver First Name]])</f>
        <v>No. 010, Employee</v>
      </c>
      <c r="E2284" t="str">
        <f>CONCATENATE(Table1[[#This Row],[Customer Last Name]],", ",Table1[[#This Row],[Customer First Name]])</f>
        <v>No. 10916, Client</v>
      </c>
      <c r="F22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84" t="str">
        <f>IF(Table1[[#This Row],[Transaction Type]]="Maintenance","Non-Sales","Sales")</f>
        <v>Non-Sales</v>
      </c>
      <c r="H2284">
        <f>IF(Table1[[#This Row],[Quarter]]="q2",1,"")</f>
        <v>1</v>
      </c>
      <c r="I2284" t="str">
        <f>IF(Table1[[#This Row],[Quarter]]="q3",1,"")</f>
        <v/>
      </c>
      <c r="J2284">
        <f>IF(Table1[[#This Row],[Quarter]]="Q2",Table1[[#This Row],[Credit Amount]],"")</f>
        <v>-55.14</v>
      </c>
      <c r="K2284" t="str">
        <f>IF(Table1[[#This Row],[Quarter]]="Q3",Table1[[#This Row],[Credit Amount]],"")</f>
        <v/>
      </c>
      <c r="L2284" t="str">
        <f>IF(Table1[[#This Row],[Transaction Type]]="Upgrade",Table1[[#This Row],[Credit Amount]],IF(Table1[[#This Row],[Transaction Type]]="Activation",Table1[[#This Row],[Credit Amount]],""))</f>
        <v/>
      </c>
      <c r="M2284">
        <f>IF(Table1[[#This Row],[Transaction Type]]="Maintenance",Table1[[#This Row],[Credit Amount]],"")</f>
        <v>-55.14</v>
      </c>
      <c r="N2284">
        <v>10073</v>
      </c>
      <c r="O2284" t="s">
        <v>2489</v>
      </c>
      <c r="P2284" t="s">
        <v>2562</v>
      </c>
      <c r="Q2284" t="s">
        <v>289</v>
      </c>
      <c r="R2284">
        <v>10010</v>
      </c>
      <c r="S2284" t="s">
        <v>2489</v>
      </c>
      <c r="T2284" t="s">
        <v>2499</v>
      </c>
      <c r="U2284" t="s">
        <v>290</v>
      </c>
      <c r="V2284" t="s">
        <v>156</v>
      </c>
      <c r="W2284">
        <v>100001915</v>
      </c>
      <c r="X2284">
        <v>8005550916</v>
      </c>
      <c r="Y2284" t="s">
        <v>2595</v>
      </c>
      <c r="Z2284" t="s">
        <v>3511</v>
      </c>
      <c r="AA2284" s="13">
        <v>-55.14</v>
      </c>
      <c r="AB2284" s="14">
        <v>42513</v>
      </c>
      <c r="AC2284" t="s">
        <v>36</v>
      </c>
    </row>
    <row r="2285" spans="1:29" x14ac:dyDescent="0.25">
      <c r="A2285" t="str">
        <f>CONCATENATE("Q",ROUNDUP(MONTH(Table1[[#This Row],[Month]])/3,0))</f>
        <v>Q2</v>
      </c>
      <c r="B2285" s="14">
        <f>EOMONTH(Table1[[#This Row],[Credit Date]],-1)+1</f>
        <v>42522</v>
      </c>
      <c r="C2285" t="str">
        <f>CONCATENATE(Table1[[#This Row],[Issuer Last Name]],", ",Table1[[#This Row],[Issuer First Name]])</f>
        <v>No. 073, Employee</v>
      </c>
      <c r="D2285" t="str">
        <f>CONCATENATE(Table1[[#This Row],[Approver Last Name]],", ",Table1[[#This Row],[Approver First Name]])</f>
        <v>No. 010, Employee</v>
      </c>
      <c r="E2285" t="str">
        <f>CONCATENATE(Table1[[#This Row],[Customer Last Name]],", ",Table1[[#This Row],[Customer First Name]])</f>
        <v>No. 10816, Client</v>
      </c>
      <c r="F2285" t="str">
        <f>IF(Table1[[#This Row],[Credit Amount]]&gt;-19.99,"Less than 19.99",IF(Table1[[#This Row],[Credit Amount]]=-20,"20",IF(Table1[[#This Row],[Credit Amount]]&gt;-49.98,"20.01-49.98",IF(Table1[[#This Row],[Credit Amount]]=-49.99,"49.99",IF(Table1[[#This Row],[Credit Amount]]=-50,"50",IF(Table1[[#This Row],[Credit Amount]]&lt;-50.01,"Greater than 50"))))))</f>
        <v>Less than 19.99</v>
      </c>
      <c r="G2285" t="str">
        <f>IF(Table1[[#This Row],[Transaction Type]]="Maintenance","Non-Sales","Sales")</f>
        <v>Sales</v>
      </c>
      <c r="H2285">
        <f>IF(Table1[[#This Row],[Quarter]]="q2",1,"")</f>
        <v>1</v>
      </c>
      <c r="I2285" t="str">
        <f>IF(Table1[[#This Row],[Quarter]]="q3",1,"")</f>
        <v/>
      </c>
      <c r="J2285">
        <f>IF(Table1[[#This Row],[Quarter]]="Q2",Table1[[#This Row],[Credit Amount]],"")</f>
        <v>-6.01</v>
      </c>
      <c r="K2285" t="str">
        <f>IF(Table1[[#This Row],[Quarter]]="Q3",Table1[[#This Row],[Credit Amount]],"")</f>
        <v/>
      </c>
      <c r="L2285">
        <f>IF(Table1[[#This Row],[Transaction Type]]="Upgrade",Table1[[#This Row],[Credit Amount]],IF(Table1[[#This Row],[Transaction Type]]="Activation",Table1[[#This Row],[Credit Amount]],""))</f>
        <v>-6.01</v>
      </c>
      <c r="M2285" t="str">
        <f>IF(Table1[[#This Row],[Transaction Type]]="Maintenance",Table1[[#This Row],[Credit Amount]],"")</f>
        <v/>
      </c>
      <c r="N2285">
        <v>10073</v>
      </c>
      <c r="O2285" t="s">
        <v>2489</v>
      </c>
      <c r="P2285" t="s">
        <v>2562</v>
      </c>
      <c r="Q2285" t="s">
        <v>289</v>
      </c>
      <c r="R2285">
        <v>10010</v>
      </c>
      <c r="S2285" t="s">
        <v>2489</v>
      </c>
      <c r="T2285" t="s">
        <v>2499</v>
      </c>
      <c r="U2285" t="s">
        <v>290</v>
      </c>
      <c r="V2285" t="s">
        <v>156</v>
      </c>
      <c r="W2285">
        <v>100001815</v>
      </c>
      <c r="X2285">
        <v>8005550816</v>
      </c>
      <c r="Y2285" t="s">
        <v>2595</v>
      </c>
      <c r="Z2285" t="s">
        <v>3411</v>
      </c>
      <c r="AA2285" s="13">
        <v>-6.01</v>
      </c>
      <c r="AB2285" s="14">
        <v>42523</v>
      </c>
      <c r="AC2285" t="s">
        <v>35</v>
      </c>
    </row>
    <row r="2286" spans="1:29" x14ac:dyDescent="0.25">
      <c r="A2286" t="str">
        <f>CONCATENATE("Q",ROUNDUP(MONTH(Table1[[#This Row],[Month]])/3,0))</f>
        <v>Q2</v>
      </c>
      <c r="B2286" s="14">
        <f>EOMONTH(Table1[[#This Row],[Credit Date]],-1)+1</f>
        <v>42522</v>
      </c>
      <c r="C2286" t="str">
        <f>CONCATENATE(Table1[[#This Row],[Issuer Last Name]],", ",Table1[[#This Row],[Issuer First Name]])</f>
        <v>No. 073, Employee</v>
      </c>
      <c r="D2286" t="str">
        <f>CONCATENATE(Table1[[#This Row],[Approver Last Name]],", ",Table1[[#This Row],[Approver First Name]])</f>
        <v>No. 010, Employee</v>
      </c>
      <c r="E2286" t="str">
        <f>CONCATENATE(Table1[[#This Row],[Customer Last Name]],", ",Table1[[#This Row],[Customer First Name]])</f>
        <v>No. 12411, Client</v>
      </c>
      <c r="F22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86" t="str">
        <f>IF(Table1[[#This Row],[Transaction Type]]="Maintenance","Non-Sales","Sales")</f>
        <v>Sales</v>
      </c>
      <c r="H2286">
        <f>IF(Table1[[#This Row],[Quarter]]="q2",1,"")</f>
        <v>1</v>
      </c>
      <c r="I2286" t="str">
        <f>IF(Table1[[#This Row],[Quarter]]="q3",1,"")</f>
        <v/>
      </c>
      <c r="J2286">
        <f>IF(Table1[[#This Row],[Quarter]]="Q2",Table1[[#This Row],[Credit Amount]],"")</f>
        <v>-58.11</v>
      </c>
      <c r="K2286" t="str">
        <f>IF(Table1[[#This Row],[Quarter]]="Q3",Table1[[#This Row],[Credit Amount]],"")</f>
        <v/>
      </c>
      <c r="L2286">
        <f>IF(Table1[[#This Row],[Transaction Type]]="Upgrade",Table1[[#This Row],[Credit Amount]],IF(Table1[[#This Row],[Transaction Type]]="Activation",Table1[[#This Row],[Credit Amount]],""))</f>
        <v>-58.11</v>
      </c>
      <c r="M2286" t="str">
        <f>IF(Table1[[#This Row],[Transaction Type]]="Maintenance",Table1[[#This Row],[Credit Amount]],"")</f>
        <v/>
      </c>
      <c r="N2286">
        <v>10073</v>
      </c>
      <c r="O2286" t="s">
        <v>2489</v>
      </c>
      <c r="P2286" t="s">
        <v>2562</v>
      </c>
      <c r="Q2286" t="s">
        <v>289</v>
      </c>
      <c r="R2286">
        <v>10010</v>
      </c>
      <c r="S2286" t="s">
        <v>2489</v>
      </c>
      <c r="T2286" t="s">
        <v>2499</v>
      </c>
      <c r="U2286" t="s">
        <v>290</v>
      </c>
      <c r="V2286" t="s">
        <v>156</v>
      </c>
      <c r="W2286">
        <v>100003410</v>
      </c>
      <c r="X2286">
        <v>8005552411</v>
      </c>
      <c r="Y2286" t="s">
        <v>2595</v>
      </c>
      <c r="Z2286" t="s">
        <v>5006</v>
      </c>
      <c r="AA2286" s="13">
        <v>-58.11</v>
      </c>
      <c r="AB2286" s="14">
        <v>42525</v>
      </c>
      <c r="AC2286" t="s">
        <v>37</v>
      </c>
    </row>
    <row r="2287" spans="1:29" x14ac:dyDescent="0.25">
      <c r="A2287" t="str">
        <f>CONCATENATE("Q",ROUNDUP(MONTH(Table1[[#This Row],[Month]])/3,0))</f>
        <v>Q2</v>
      </c>
      <c r="B2287" s="14">
        <f>EOMONTH(Table1[[#This Row],[Credit Date]],-1)+1</f>
        <v>42522</v>
      </c>
      <c r="C2287" t="str">
        <f>CONCATENATE(Table1[[#This Row],[Issuer Last Name]],", ",Table1[[#This Row],[Issuer First Name]])</f>
        <v>No. 073, Employee</v>
      </c>
      <c r="D2287" t="str">
        <f>CONCATENATE(Table1[[#This Row],[Approver Last Name]],", ",Table1[[#This Row],[Approver First Name]])</f>
        <v>No. 010, Employee</v>
      </c>
      <c r="E2287" t="str">
        <f>CONCATENATE(Table1[[#This Row],[Customer Last Name]],", ",Table1[[#This Row],[Customer First Name]])</f>
        <v>No. 13732, Client</v>
      </c>
      <c r="F2287" t="str">
        <f>IF(Table1[[#This Row],[Credit Amount]]&gt;-19.99,"Less than 19.99",IF(Table1[[#This Row],[Credit Amount]]=-20,"20",IF(Table1[[#This Row],[Credit Amount]]&gt;-49.98,"20.01-49.98",IF(Table1[[#This Row],[Credit Amount]]=-49.99,"49.99",IF(Table1[[#This Row],[Credit Amount]]=-50,"50",IF(Table1[[#This Row],[Credit Amount]]&lt;-50.01,"Greater than 50"))))))</f>
        <v>20.01-49.98</v>
      </c>
      <c r="G2287" t="str">
        <f>IF(Table1[[#This Row],[Transaction Type]]="Maintenance","Non-Sales","Sales")</f>
        <v>Non-Sales</v>
      </c>
      <c r="H2287">
        <f>IF(Table1[[#This Row],[Quarter]]="q2",1,"")</f>
        <v>1</v>
      </c>
      <c r="I2287" t="str">
        <f>IF(Table1[[#This Row],[Quarter]]="q3",1,"")</f>
        <v/>
      </c>
      <c r="J2287">
        <f>IF(Table1[[#This Row],[Quarter]]="Q2",Table1[[#This Row],[Credit Amount]],"")</f>
        <v>-39.78</v>
      </c>
      <c r="K2287" t="str">
        <f>IF(Table1[[#This Row],[Quarter]]="Q3",Table1[[#This Row],[Credit Amount]],"")</f>
        <v/>
      </c>
      <c r="L2287" t="str">
        <f>IF(Table1[[#This Row],[Transaction Type]]="Upgrade",Table1[[#This Row],[Credit Amount]],IF(Table1[[#This Row],[Transaction Type]]="Activation",Table1[[#This Row],[Credit Amount]],""))</f>
        <v/>
      </c>
      <c r="M2287">
        <f>IF(Table1[[#This Row],[Transaction Type]]="Maintenance",Table1[[#This Row],[Credit Amount]],"")</f>
        <v>-39.78</v>
      </c>
      <c r="N2287">
        <v>10073</v>
      </c>
      <c r="O2287" t="s">
        <v>2489</v>
      </c>
      <c r="P2287" t="s">
        <v>2562</v>
      </c>
      <c r="Q2287" t="s">
        <v>289</v>
      </c>
      <c r="R2287">
        <v>10010</v>
      </c>
      <c r="S2287" t="s">
        <v>2489</v>
      </c>
      <c r="T2287" t="s">
        <v>2499</v>
      </c>
      <c r="U2287" t="s">
        <v>290</v>
      </c>
      <c r="V2287" t="s">
        <v>156</v>
      </c>
      <c r="W2287">
        <v>100004731</v>
      </c>
      <c r="X2287">
        <v>8005553732</v>
      </c>
      <c r="Y2287" t="s">
        <v>2595</v>
      </c>
      <c r="Z2287" t="s">
        <v>6320</v>
      </c>
      <c r="AA2287" s="13">
        <v>-39.78</v>
      </c>
      <c r="AB2287" s="14">
        <v>42526</v>
      </c>
      <c r="AC2287" t="s">
        <v>36</v>
      </c>
    </row>
    <row r="2288" spans="1:29" x14ac:dyDescent="0.25">
      <c r="A2288" t="str">
        <f>CONCATENATE("Q",ROUNDUP(MONTH(Table1[[#This Row],[Month]])/3,0))</f>
        <v>Q2</v>
      </c>
      <c r="B2288" s="14">
        <f>EOMONTH(Table1[[#This Row],[Credit Date]],-1)+1</f>
        <v>42522</v>
      </c>
      <c r="C2288" t="str">
        <f>CONCATENATE(Table1[[#This Row],[Issuer Last Name]],", ",Table1[[#This Row],[Issuer First Name]])</f>
        <v>No. 073, Employee</v>
      </c>
      <c r="D2288" t="str">
        <f>CONCATENATE(Table1[[#This Row],[Approver Last Name]],", ",Table1[[#This Row],[Approver First Name]])</f>
        <v>No. 010, Employee</v>
      </c>
      <c r="E2288" t="str">
        <f>CONCATENATE(Table1[[#This Row],[Customer Last Name]],", ",Table1[[#This Row],[Customer First Name]])</f>
        <v>No. 10143, Client</v>
      </c>
      <c r="F22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88" t="str">
        <f>IF(Table1[[#This Row],[Transaction Type]]="Maintenance","Non-Sales","Sales")</f>
        <v>Non-Sales</v>
      </c>
      <c r="H2288">
        <f>IF(Table1[[#This Row],[Quarter]]="q2",1,"")</f>
        <v>1</v>
      </c>
      <c r="I2288" t="str">
        <f>IF(Table1[[#This Row],[Quarter]]="q3",1,"")</f>
        <v/>
      </c>
      <c r="J2288">
        <f>IF(Table1[[#This Row],[Quarter]]="Q2",Table1[[#This Row],[Credit Amount]],"")</f>
        <v>-81.150000000000006</v>
      </c>
      <c r="K2288" t="str">
        <f>IF(Table1[[#This Row],[Quarter]]="Q3",Table1[[#This Row],[Credit Amount]],"")</f>
        <v/>
      </c>
      <c r="L2288" t="str">
        <f>IF(Table1[[#This Row],[Transaction Type]]="Upgrade",Table1[[#This Row],[Credit Amount]],IF(Table1[[#This Row],[Transaction Type]]="Activation",Table1[[#This Row],[Credit Amount]],""))</f>
        <v/>
      </c>
      <c r="M2288">
        <f>IF(Table1[[#This Row],[Transaction Type]]="Maintenance",Table1[[#This Row],[Credit Amount]],"")</f>
        <v>-81.150000000000006</v>
      </c>
      <c r="N2288">
        <v>10073</v>
      </c>
      <c r="O2288" t="s">
        <v>2489</v>
      </c>
      <c r="P2288" t="s">
        <v>2562</v>
      </c>
      <c r="Q2288" t="s">
        <v>289</v>
      </c>
      <c r="R2288">
        <v>10010</v>
      </c>
      <c r="S2288" t="s">
        <v>2489</v>
      </c>
      <c r="T2288" t="s">
        <v>2499</v>
      </c>
      <c r="U2288" t="s">
        <v>290</v>
      </c>
      <c r="V2288" t="s">
        <v>156</v>
      </c>
      <c r="W2288">
        <v>100001142</v>
      </c>
      <c r="X2288">
        <v>8005550143</v>
      </c>
      <c r="Y2288" t="s">
        <v>2595</v>
      </c>
      <c r="Z2288" t="s">
        <v>2738</v>
      </c>
      <c r="AA2288" s="13">
        <v>-81.150000000000006</v>
      </c>
      <c r="AB2288" s="14">
        <v>42530</v>
      </c>
      <c r="AC2288" t="s">
        <v>36</v>
      </c>
    </row>
    <row r="2289" spans="1:29" x14ac:dyDescent="0.25">
      <c r="A2289" t="str">
        <f>CONCATENATE("Q",ROUNDUP(MONTH(Table1[[#This Row],[Month]])/3,0))</f>
        <v>Q2</v>
      </c>
      <c r="B2289" s="14">
        <f>EOMONTH(Table1[[#This Row],[Credit Date]],-1)+1</f>
        <v>42522</v>
      </c>
      <c r="C2289" t="str">
        <f>CONCATENATE(Table1[[#This Row],[Issuer Last Name]],", ",Table1[[#This Row],[Issuer First Name]])</f>
        <v>No. 073, Employee</v>
      </c>
      <c r="D2289" t="str">
        <f>CONCATENATE(Table1[[#This Row],[Approver Last Name]],", ",Table1[[#This Row],[Approver First Name]])</f>
        <v>No. 010, Employee</v>
      </c>
      <c r="E2289" t="str">
        <f>CONCATENATE(Table1[[#This Row],[Customer Last Name]],", ",Table1[[#This Row],[Customer First Name]])</f>
        <v>No. 10119, Client</v>
      </c>
      <c r="F2289" t="str">
        <f>IF(Table1[[#This Row],[Credit Amount]]&gt;-19.99,"Less than 19.99",IF(Table1[[#This Row],[Credit Amount]]=-20,"20",IF(Table1[[#This Row],[Credit Amount]]&gt;-49.98,"20.01-49.98",IF(Table1[[#This Row],[Credit Amount]]=-49.99,"49.99",IF(Table1[[#This Row],[Credit Amount]]=-50,"50",IF(Table1[[#This Row],[Credit Amount]]&lt;-50.01,"Greater than 50"))))))</f>
        <v>20.01-49.98</v>
      </c>
      <c r="G2289" t="str">
        <f>IF(Table1[[#This Row],[Transaction Type]]="Maintenance","Non-Sales","Sales")</f>
        <v>Non-Sales</v>
      </c>
      <c r="H2289">
        <f>IF(Table1[[#This Row],[Quarter]]="q2",1,"")</f>
        <v>1</v>
      </c>
      <c r="I2289" t="str">
        <f>IF(Table1[[#This Row],[Quarter]]="q3",1,"")</f>
        <v/>
      </c>
      <c r="J2289">
        <f>IF(Table1[[#This Row],[Quarter]]="Q2",Table1[[#This Row],[Credit Amount]],"")</f>
        <v>-24.53</v>
      </c>
      <c r="K2289" t="str">
        <f>IF(Table1[[#This Row],[Quarter]]="Q3",Table1[[#This Row],[Credit Amount]],"")</f>
        <v/>
      </c>
      <c r="L2289" t="str">
        <f>IF(Table1[[#This Row],[Transaction Type]]="Upgrade",Table1[[#This Row],[Credit Amount]],IF(Table1[[#This Row],[Transaction Type]]="Activation",Table1[[#This Row],[Credit Amount]],""))</f>
        <v/>
      </c>
      <c r="M2289">
        <f>IF(Table1[[#This Row],[Transaction Type]]="Maintenance",Table1[[#This Row],[Credit Amount]],"")</f>
        <v>-24.53</v>
      </c>
      <c r="N2289">
        <v>10073</v>
      </c>
      <c r="O2289" t="s">
        <v>2489</v>
      </c>
      <c r="P2289" t="s">
        <v>2562</v>
      </c>
      <c r="Q2289" t="s">
        <v>289</v>
      </c>
      <c r="R2289">
        <v>10010</v>
      </c>
      <c r="S2289" t="s">
        <v>2489</v>
      </c>
      <c r="T2289" t="s">
        <v>2499</v>
      </c>
      <c r="U2289" t="s">
        <v>290</v>
      </c>
      <c r="V2289" t="s">
        <v>156</v>
      </c>
      <c r="W2289">
        <v>100001118</v>
      </c>
      <c r="X2289">
        <v>8005550119</v>
      </c>
      <c r="Y2289" t="s">
        <v>2595</v>
      </c>
      <c r="Z2289" t="s">
        <v>2714</v>
      </c>
      <c r="AA2289" s="13">
        <v>-24.53</v>
      </c>
      <c r="AB2289" s="14">
        <v>42530</v>
      </c>
      <c r="AC2289" t="s">
        <v>36</v>
      </c>
    </row>
    <row r="2290" spans="1:29" x14ac:dyDescent="0.25">
      <c r="A2290" t="str">
        <f>CONCATENATE("Q",ROUNDUP(MONTH(Table1[[#This Row],[Month]])/3,0))</f>
        <v>Q2</v>
      </c>
      <c r="B2290" s="14">
        <f>EOMONTH(Table1[[#This Row],[Credit Date]],-1)+1</f>
        <v>42522</v>
      </c>
      <c r="C2290" t="str">
        <f>CONCATENATE(Table1[[#This Row],[Issuer Last Name]],", ",Table1[[#This Row],[Issuer First Name]])</f>
        <v>No. 073, Employee</v>
      </c>
      <c r="D2290" t="str">
        <f>CONCATENATE(Table1[[#This Row],[Approver Last Name]],", ",Table1[[#This Row],[Approver First Name]])</f>
        <v>No. 010, Employee</v>
      </c>
      <c r="E2290" t="str">
        <f>CONCATENATE(Table1[[#This Row],[Customer Last Name]],", ",Table1[[#This Row],[Customer First Name]])</f>
        <v>No. 10725, Client</v>
      </c>
      <c r="F2290" t="str">
        <f>IF(Table1[[#This Row],[Credit Amount]]&gt;-19.99,"Less than 19.99",IF(Table1[[#This Row],[Credit Amount]]=-20,"20",IF(Table1[[#This Row],[Credit Amount]]&gt;-49.98,"20.01-49.98",IF(Table1[[#This Row],[Credit Amount]]=-49.99,"49.99",IF(Table1[[#This Row],[Credit Amount]]=-50,"50",IF(Table1[[#This Row],[Credit Amount]]&lt;-50.01,"Greater than 50"))))))</f>
        <v>20.01-49.98</v>
      </c>
      <c r="G2290" t="str">
        <f>IF(Table1[[#This Row],[Transaction Type]]="Maintenance","Non-Sales","Sales")</f>
        <v>Non-Sales</v>
      </c>
      <c r="H2290">
        <f>IF(Table1[[#This Row],[Quarter]]="q2",1,"")</f>
        <v>1</v>
      </c>
      <c r="I2290" t="str">
        <f>IF(Table1[[#This Row],[Quarter]]="q3",1,"")</f>
        <v/>
      </c>
      <c r="J2290">
        <f>IF(Table1[[#This Row],[Quarter]]="Q2",Table1[[#This Row],[Credit Amount]],"")</f>
        <v>-40.01</v>
      </c>
      <c r="K2290" t="str">
        <f>IF(Table1[[#This Row],[Quarter]]="Q3",Table1[[#This Row],[Credit Amount]],"")</f>
        <v/>
      </c>
      <c r="L2290" t="str">
        <f>IF(Table1[[#This Row],[Transaction Type]]="Upgrade",Table1[[#This Row],[Credit Amount]],IF(Table1[[#This Row],[Transaction Type]]="Activation",Table1[[#This Row],[Credit Amount]],""))</f>
        <v/>
      </c>
      <c r="M2290">
        <f>IF(Table1[[#This Row],[Transaction Type]]="Maintenance",Table1[[#This Row],[Credit Amount]],"")</f>
        <v>-40.01</v>
      </c>
      <c r="N2290">
        <v>10073</v>
      </c>
      <c r="O2290" t="s">
        <v>2489</v>
      </c>
      <c r="P2290" t="s">
        <v>2562</v>
      </c>
      <c r="Q2290" t="s">
        <v>289</v>
      </c>
      <c r="R2290">
        <v>10010</v>
      </c>
      <c r="S2290" t="s">
        <v>2489</v>
      </c>
      <c r="T2290" t="s">
        <v>2499</v>
      </c>
      <c r="U2290" t="s">
        <v>290</v>
      </c>
      <c r="V2290" t="s">
        <v>156</v>
      </c>
      <c r="W2290">
        <v>100001724</v>
      </c>
      <c r="X2290">
        <v>8005550725</v>
      </c>
      <c r="Y2290" t="s">
        <v>2595</v>
      </c>
      <c r="Z2290" t="s">
        <v>3320</v>
      </c>
      <c r="AA2290" s="13">
        <v>-40.01</v>
      </c>
      <c r="AB2290" s="14">
        <v>42538</v>
      </c>
      <c r="AC2290" t="s">
        <v>36</v>
      </c>
    </row>
    <row r="2291" spans="1:29" x14ac:dyDescent="0.25">
      <c r="A2291" t="str">
        <f>CONCATENATE("Q",ROUNDUP(MONTH(Table1[[#This Row],[Month]])/3,0))</f>
        <v>Q2</v>
      </c>
      <c r="B2291" s="14">
        <f>EOMONTH(Table1[[#This Row],[Credit Date]],-1)+1</f>
        <v>42522</v>
      </c>
      <c r="C2291" t="str">
        <f>CONCATENATE(Table1[[#This Row],[Issuer Last Name]],", ",Table1[[#This Row],[Issuer First Name]])</f>
        <v>No. 073, Employee</v>
      </c>
      <c r="D2291" t="str">
        <f>CONCATENATE(Table1[[#This Row],[Approver Last Name]],", ",Table1[[#This Row],[Approver First Name]])</f>
        <v>No. 010, Employee</v>
      </c>
      <c r="E2291" t="str">
        <f>CONCATENATE(Table1[[#This Row],[Customer Last Name]],", ",Table1[[#This Row],[Customer First Name]])</f>
        <v>No. 12906, Client</v>
      </c>
      <c r="F2291" t="str">
        <f>IF(Table1[[#This Row],[Credit Amount]]&gt;-19.99,"Less than 19.99",IF(Table1[[#This Row],[Credit Amount]]=-20,"20",IF(Table1[[#This Row],[Credit Amount]]&gt;-49.98,"20.01-49.98",IF(Table1[[#This Row],[Credit Amount]]=-49.99,"49.99",IF(Table1[[#This Row],[Credit Amount]]=-50,"50",IF(Table1[[#This Row],[Credit Amount]]&lt;-50.01,"Greater than 50"))))))</f>
        <v>20.01-49.98</v>
      </c>
      <c r="G2291" t="str">
        <f>IF(Table1[[#This Row],[Transaction Type]]="Maintenance","Non-Sales","Sales")</f>
        <v>Non-Sales</v>
      </c>
      <c r="H2291">
        <f>IF(Table1[[#This Row],[Quarter]]="q2",1,"")</f>
        <v>1</v>
      </c>
      <c r="I2291" t="str">
        <f>IF(Table1[[#This Row],[Quarter]]="q3",1,"")</f>
        <v/>
      </c>
      <c r="J2291">
        <f>IF(Table1[[#This Row],[Quarter]]="Q2",Table1[[#This Row],[Credit Amount]],"")</f>
        <v>-23.55</v>
      </c>
      <c r="K2291" t="str">
        <f>IF(Table1[[#This Row],[Quarter]]="Q3",Table1[[#This Row],[Credit Amount]],"")</f>
        <v/>
      </c>
      <c r="L2291" t="str">
        <f>IF(Table1[[#This Row],[Transaction Type]]="Upgrade",Table1[[#This Row],[Credit Amount]],IF(Table1[[#This Row],[Transaction Type]]="Activation",Table1[[#This Row],[Credit Amount]],""))</f>
        <v/>
      </c>
      <c r="M2291">
        <f>IF(Table1[[#This Row],[Transaction Type]]="Maintenance",Table1[[#This Row],[Credit Amount]],"")</f>
        <v>-23.55</v>
      </c>
      <c r="N2291">
        <v>10073</v>
      </c>
      <c r="O2291" t="s">
        <v>2489</v>
      </c>
      <c r="P2291" t="s">
        <v>2562</v>
      </c>
      <c r="Q2291" t="s">
        <v>289</v>
      </c>
      <c r="R2291">
        <v>10010</v>
      </c>
      <c r="S2291" t="s">
        <v>2489</v>
      </c>
      <c r="T2291" t="s">
        <v>2499</v>
      </c>
      <c r="U2291" t="s">
        <v>290</v>
      </c>
      <c r="V2291" t="s">
        <v>156</v>
      </c>
      <c r="W2291">
        <v>100003905</v>
      </c>
      <c r="X2291">
        <v>8005552906</v>
      </c>
      <c r="Y2291" t="s">
        <v>2595</v>
      </c>
      <c r="Z2291" t="s">
        <v>5496</v>
      </c>
      <c r="AA2291" s="13">
        <v>-23.55</v>
      </c>
      <c r="AB2291" s="14">
        <v>42540</v>
      </c>
      <c r="AC2291" t="s">
        <v>36</v>
      </c>
    </row>
    <row r="2292" spans="1:29" x14ac:dyDescent="0.25">
      <c r="A2292" t="str">
        <f>CONCATENATE("Q",ROUNDUP(MONTH(Table1[[#This Row],[Month]])/3,0))</f>
        <v>Q2</v>
      </c>
      <c r="B2292" s="14">
        <f>EOMONTH(Table1[[#This Row],[Credit Date]],-1)+1</f>
        <v>42522</v>
      </c>
      <c r="C2292" t="str">
        <f>CONCATENATE(Table1[[#This Row],[Issuer Last Name]],", ",Table1[[#This Row],[Issuer First Name]])</f>
        <v>No. 073, Employee</v>
      </c>
      <c r="D2292" t="str">
        <f>CONCATENATE(Table1[[#This Row],[Approver Last Name]],", ",Table1[[#This Row],[Approver First Name]])</f>
        <v>No. 010, Employee</v>
      </c>
      <c r="E2292" t="str">
        <f>CONCATENATE(Table1[[#This Row],[Customer Last Name]],", ",Table1[[#This Row],[Customer First Name]])</f>
        <v>No. 11397, Client</v>
      </c>
      <c r="F22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92" t="str">
        <f>IF(Table1[[#This Row],[Transaction Type]]="Maintenance","Non-Sales","Sales")</f>
        <v>Non-Sales</v>
      </c>
      <c r="H2292">
        <f>IF(Table1[[#This Row],[Quarter]]="q2",1,"")</f>
        <v>1</v>
      </c>
      <c r="I2292" t="str">
        <f>IF(Table1[[#This Row],[Quarter]]="q3",1,"")</f>
        <v/>
      </c>
      <c r="J2292">
        <f>IF(Table1[[#This Row],[Quarter]]="Q2",Table1[[#This Row],[Credit Amount]],"")</f>
        <v>-86.5</v>
      </c>
      <c r="K2292" t="str">
        <f>IF(Table1[[#This Row],[Quarter]]="Q3",Table1[[#This Row],[Credit Amount]],"")</f>
        <v/>
      </c>
      <c r="L2292" t="str">
        <f>IF(Table1[[#This Row],[Transaction Type]]="Upgrade",Table1[[#This Row],[Credit Amount]],IF(Table1[[#This Row],[Transaction Type]]="Activation",Table1[[#This Row],[Credit Amount]],""))</f>
        <v/>
      </c>
      <c r="M2292">
        <f>IF(Table1[[#This Row],[Transaction Type]]="Maintenance",Table1[[#This Row],[Credit Amount]],"")</f>
        <v>-86.5</v>
      </c>
      <c r="N2292">
        <v>10073</v>
      </c>
      <c r="O2292" t="s">
        <v>2489</v>
      </c>
      <c r="P2292" t="s">
        <v>2562</v>
      </c>
      <c r="Q2292" t="s">
        <v>289</v>
      </c>
      <c r="R2292">
        <v>10010</v>
      </c>
      <c r="S2292" t="s">
        <v>2489</v>
      </c>
      <c r="T2292" t="s">
        <v>2499</v>
      </c>
      <c r="U2292" t="s">
        <v>290</v>
      </c>
      <c r="V2292" t="s">
        <v>156</v>
      </c>
      <c r="W2292">
        <v>100002396</v>
      </c>
      <c r="X2292">
        <v>8005551397</v>
      </c>
      <c r="Y2292" t="s">
        <v>2595</v>
      </c>
      <c r="Z2292" t="s">
        <v>3992</v>
      </c>
      <c r="AA2292" s="13">
        <v>-86.5</v>
      </c>
      <c r="AB2292" s="14">
        <v>42540</v>
      </c>
      <c r="AC2292" t="s">
        <v>36</v>
      </c>
    </row>
    <row r="2293" spans="1:29" x14ac:dyDescent="0.25">
      <c r="A2293" t="str">
        <f>CONCATENATE("Q",ROUNDUP(MONTH(Table1[[#This Row],[Month]])/3,0))</f>
        <v>Q2</v>
      </c>
      <c r="B2293" s="14">
        <f>EOMONTH(Table1[[#This Row],[Credit Date]],-1)+1</f>
        <v>42522</v>
      </c>
      <c r="C2293" t="str">
        <f>CONCATENATE(Table1[[#This Row],[Issuer Last Name]],", ",Table1[[#This Row],[Issuer First Name]])</f>
        <v>No. 073, Employee</v>
      </c>
      <c r="D2293" t="str">
        <f>CONCATENATE(Table1[[#This Row],[Approver Last Name]],", ",Table1[[#This Row],[Approver First Name]])</f>
        <v>No. 010, Employee</v>
      </c>
      <c r="E2293" t="str">
        <f>CONCATENATE(Table1[[#This Row],[Customer Last Name]],", ",Table1[[#This Row],[Customer First Name]])</f>
        <v>No. 10224, Client</v>
      </c>
      <c r="F22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93" t="str">
        <f>IF(Table1[[#This Row],[Transaction Type]]="Maintenance","Non-Sales","Sales")</f>
        <v>Non-Sales</v>
      </c>
      <c r="H2293">
        <f>IF(Table1[[#This Row],[Quarter]]="q2",1,"")</f>
        <v>1</v>
      </c>
      <c r="I2293" t="str">
        <f>IF(Table1[[#This Row],[Quarter]]="q3",1,"")</f>
        <v/>
      </c>
      <c r="J2293">
        <f>IF(Table1[[#This Row],[Quarter]]="Q2",Table1[[#This Row],[Credit Amount]],"")</f>
        <v>-69.400000000000006</v>
      </c>
      <c r="K2293" t="str">
        <f>IF(Table1[[#This Row],[Quarter]]="Q3",Table1[[#This Row],[Credit Amount]],"")</f>
        <v/>
      </c>
      <c r="L2293" t="str">
        <f>IF(Table1[[#This Row],[Transaction Type]]="Upgrade",Table1[[#This Row],[Credit Amount]],IF(Table1[[#This Row],[Transaction Type]]="Activation",Table1[[#This Row],[Credit Amount]],""))</f>
        <v/>
      </c>
      <c r="M2293">
        <f>IF(Table1[[#This Row],[Transaction Type]]="Maintenance",Table1[[#This Row],[Credit Amount]],"")</f>
        <v>-69.400000000000006</v>
      </c>
      <c r="N2293">
        <v>10073</v>
      </c>
      <c r="O2293" t="s">
        <v>2489</v>
      </c>
      <c r="P2293" t="s">
        <v>2562</v>
      </c>
      <c r="Q2293" t="s">
        <v>289</v>
      </c>
      <c r="R2293">
        <v>10010</v>
      </c>
      <c r="S2293" t="s">
        <v>2489</v>
      </c>
      <c r="T2293" t="s">
        <v>2499</v>
      </c>
      <c r="U2293" t="s">
        <v>290</v>
      </c>
      <c r="V2293" t="s">
        <v>156</v>
      </c>
      <c r="W2293">
        <v>100001223</v>
      </c>
      <c r="X2293">
        <v>8005550224</v>
      </c>
      <c r="Y2293" t="s">
        <v>2595</v>
      </c>
      <c r="Z2293" t="s">
        <v>2819</v>
      </c>
      <c r="AA2293" s="13">
        <v>-69.400000000000006</v>
      </c>
      <c r="AB2293" s="14">
        <v>42541</v>
      </c>
      <c r="AC2293" t="s">
        <v>36</v>
      </c>
    </row>
    <row r="2294" spans="1:29" x14ac:dyDescent="0.25">
      <c r="A2294" t="str">
        <f>CONCATENATE("Q",ROUNDUP(MONTH(Table1[[#This Row],[Month]])/3,0))</f>
        <v>Q2</v>
      </c>
      <c r="B2294" s="14">
        <f>EOMONTH(Table1[[#This Row],[Credit Date]],-1)+1</f>
        <v>42522</v>
      </c>
      <c r="C2294" t="str">
        <f>CONCATENATE(Table1[[#This Row],[Issuer Last Name]],", ",Table1[[#This Row],[Issuer First Name]])</f>
        <v>No. 073, Employee</v>
      </c>
      <c r="D2294" t="str">
        <f>CONCATENATE(Table1[[#This Row],[Approver Last Name]],", ",Table1[[#This Row],[Approver First Name]])</f>
        <v>No. 010, Employee</v>
      </c>
      <c r="E2294" t="str">
        <f>CONCATENATE(Table1[[#This Row],[Customer Last Name]],", ",Table1[[#This Row],[Customer First Name]])</f>
        <v>No. 14058, Client</v>
      </c>
      <c r="F22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94" t="str">
        <f>IF(Table1[[#This Row],[Transaction Type]]="Maintenance","Non-Sales","Sales")</f>
        <v>Sales</v>
      </c>
      <c r="H2294">
        <f>IF(Table1[[#This Row],[Quarter]]="q2",1,"")</f>
        <v>1</v>
      </c>
      <c r="I2294" t="str">
        <f>IF(Table1[[#This Row],[Quarter]]="q3",1,"")</f>
        <v/>
      </c>
      <c r="J2294">
        <f>IF(Table1[[#This Row],[Quarter]]="Q2",Table1[[#This Row],[Credit Amount]],"")</f>
        <v>-68.5</v>
      </c>
      <c r="K2294" t="str">
        <f>IF(Table1[[#This Row],[Quarter]]="Q3",Table1[[#This Row],[Credit Amount]],"")</f>
        <v/>
      </c>
      <c r="L2294">
        <f>IF(Table1[[#This Row],[Transaction Type]]="Upgrade",Table1[[#This Row],[Credit Amount]],IF(Table1[[#This Row],[Transaction Type]]="Activation",Table1[[#This Row],[Credit Amount]],""))</f>
        <v>-68.5</v>
      </c>
      <c r="M2294" t="str">
        <f>IF(Table1[[#This Row],[Transaction Type]]="Maintenance",Table1[[#This Row],[Credit Amount]],"")</f>
        <v/>
      </c>
      <c r="N2294">
        <v>10073</v>
      </c>
      <c r="O2294" t="s">
        <v>2489</v>
      </c>
      <c r="P2294" t="s">
        <v>2562</v>
      </c>
      <c r="Q2294" t="s">
        <v>289</v>
      </c>
      <c r="R2294">
        <v>10010</v>
      </c>
      <c r="S2294" t="s">
        <v>2489</v>
      </c>
      <c r="T2294" t="s">
        <v>2499</v>
      </c>
      <c r="U2294" t="s">
        <v>290</v>
      </c>
      <c r="V2294" t="s">
        <v>156</v>
      </c>
      <c r="W2294">
        <v>100005057</v>
      </c>
      <c r="X2294">
        <v>8005554058</v>
      </c>
      <c r="Y2294" t="s">
        <v>2595</v>
      </c>
      <c r="Z2294" t="s">
        <v>6646</v>
      </c>
      <c r="AA2294" s="13">
        <v>-68.5</v>
      </c>
      <c r="AB2294" s="14">
        <v>42544</v>
      </c>
      <c r="AC2294" t="s">
        <v>35</v>
      </c>
    </row>
    <row r="2295" spans="1:29" x14ac:dyDescent="0.25">
      <c r="A2295" t="str">
        <f>CONCATENATE("Q",ROUNDUP(MONTH(Table1[[#This Row],[Month]])/3,0))</f>
        <v>Q3</v>
      </c>
      <c r="B2295" s="14">
        <f>EOMONTH(Table1[[#This Row],[Credit Date]],-1)+1</f>
        <v>42552</v>
      </c>
      <c r="C2295" t="str">
        <f>CONCATENATE(Table1[[#This Row],[Issuer Last Name]],", ",Table1[[#This Row],[Issuer First Name]])</f>
        <v>No. 073, Employee</v>
      </c>
      <c r="D2295" t="str">
        <f>CONCATENATE(Table1[[#This Row],[Approver Last Name]],", ",Table1[[#This Row],[Approver First Name]])</f>
        <v>No. 010, Employee</v>
      </c>
      <c r="E2295" t="str">
        <f>CONCATENATE(Table1[[#This Row],[Customer Last Name]],", ",Table1[[#This Row],[Customer First Name]])</f>
        <v>No. 13797, Client</v>
      </c>
      <c r="F22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95" t="str">
        <f>IF(Table1[[#This Row],[Transaction Type]]="Maintenance","Non-Sales","Sales")</f>
        <v>Non-Sales</v>
      </c>
      <c r="H2295" t="str">
        <f>IF(Table1[[#This Row],[Quarter]]="q2",1,"")</f>
        <v/>
      </c>
      <c r="I2295">
        <f>IF(Table1[[#This Row],[Quarter]]="q3",1,"")</f>
        <v>1</v>
      </c>
      <c r="J2295" t="str">
        <f>IF(Table1[[#This Row],[Quarter]]="Q2",Table1[[#This Row],[Credit Amount]],"")</f>
        <v/>
      </c>
      <c r="K2295">
        <f>IF(Table1[[#This Row],[Quarter]]="Q3",Table1[[#This Row],[Credit Amount]],"")</f>
        <v>-78.64</v>
      </c>
      <c r="L2295" t="str">
        <f>IF(Table1[[#This Row],[Transaction Type]]="Upgrade",Table1[[#This Row],[Credit Amount]],IF(Table1[[#This Row],[Transaction Type]]="Activation",Table1[[#This Row],[Credit Amount]],""))</f>
        <v/>
      </c>
      <c r="M2295">
        <f>IF(Table1[[#This Row],[Transaction Type]]="Maintenance",Table1[[#This Row],[Credit Amount]],"")</f>
        <v>-78.64</v>
      </c>
      <c r="N2295">
        <v>10073</v>
      </c>
      <c r="O2295" t="s">
        <v>2489</v>
      </c>
      <c r="P2295" t="s">
        <v>2562</v>
      </c>
      <c r="Q2295" t="s">
        <v>289</v>
      </c>
      <c r="R2295">
        <v>10010</v>
      </c>
      <c r="S2295" t="s">
        <v>2489</v>
      </c>
      <c r="T2295" t="s">
        <v>2499</v>
      </c>
      <c r="U2295" t="s">
        <v>290</v>
      </c>
      <c r="V2295" t="s">
        <v>156</v>
      </c>
      <c r="W2295">
        <v>100004796</v>
      </c>
      <c r="X2295">
        <v>8005553797</v>
      </c>
      <c r="Y2295" t="s">
        <v>2595</v>
      </c>
      <c r="Z2295" t="s">
        <v>6385</v>
      </c>
      <c r="AA2295" s="13">
        <v>-78.64</v>
      </c>
      <c r="AB2295" s="14">
        <v>42552</v>
      </c>
      <c r="AC2295" t="s">
        <v>36</v>
      </c>
    </row>
    <row r="2296" spans="1:29" x14ac:dyDescent="0.25">
      <c r="A2296" t="str">
        <f>CONCATENATE("Q",ROUNDUP(MONTH(Table1[[#This Row],[Month]])/3,0))</f>
        <v>Q3</v>
      </c>
      <c r="B2296" s="14">
        <f>EOMONTH(Table1[[#This Row],[Credit Date]],-1)+1</f>
        <v>42552</v>
      </c>
      <c r="C2296" t="str">
        <f>CONCATENATE(Table1[[#This Row],[Issuer Last Name]],", ",Table1[[#This Row],[Issuer First Name]])</f>
        <v>No. 073, Employee</v>
      </c>
      <c r="D2296" t="str">
        <f>CONCATENATE(Table1[[#This Row],[Approver Last Name]],", ",Table1[[#This Row],[Approver First Name]])</f>
        <v>No. 073, Employee</v>
      </c>
      <c r="E2296" t="str">
        <f>CONCATENATE(Table1[[#This Row],[Customer Last Name]],", ",Table1[[#This Row],[Customer First Name]])</f>
        <v>No. 11256, Client</v>
      </c>
      <c r="F2296" t="str">
        <f>IF(Table1[[#This Row],[Credit Amount]]&gt;-19.99,"Less than 19.99",IF(Table1[[#This Row],[Credit Amount]]=-20,"20",IF(Table1[[#This Row],[Credit Amount]]&gt;-49.98,"20.01-49.98",IF(Table1[[#This Row],[Credit Amount]]=-49.99,"49.99",IF(Table1[[#This Row],[Credit Amount]]=-50,"50",IF(Table1[[#This Row],[Credit Amount]]&lt;-50.01,"Greater than 50"))))))</f>
        <v>20.01-49.98</v>
      </c>
      <c r="G2296" t="str">
        <f>IF(Table1[[#This Row],[Transaction Type]]="Maintenance","Non-Sales","Sales")</f>
        <v>Non-Sales</v>
      </c>
      <c r="H2296" t="str">
        <f>IF(Table1[[#This Row],[Quarter]]="q2",1,"")</f>
        <v/>
      </c>
      <c r="I2296">
        <f>IF(Table1[[#This Row],[Quarter]]="q3",1,"")</f>
        <v>1</v>
      </c>
      <c r="J2296" t="str">
        <f>IF(Table1[[#This Row],[Quarter]]="Q2",Table1[[#This Row],[Credit Amount]],"")</f>
        <v/>
      </c>
      <c r="K2296">
        <f>IF(Table1[[#This Row],[Quarter]]="Q3",Table1[[#This Row],[Credit Amount]],"")</f>
        <v>-31.05</v>
      </c>
      <c r="L2296" t="str">
        <f>IF(Table1[[#This Row],[Transaction Type]]="Upgrade",Table1[[#This Row],[Credit Amount]],IF(Table1[[#This Row],[Transaction Type]]="Activation",Table1[[#This Row],[Credit Amount]],""))</f>
        <v/>
      </c>
      <c r="M2296">
        <f>IF(Table1[[#This Row],[Transaction Type]]="Maintenance",Table1[[#This Row],[Credit Amount]],"")</f>
        <v>-31.05</v>
      </c>
      <c r="N2296">
        <v>10073</v>
      </c>
      <c r="O2296" t="s">
        <v>2489</v>
      </c>
      <c r="P2296" t="s">
        <v>2562</v>
      </c>
      <c r="Q2296" t="s">
        <v>289</v>
      </c>
      <c r="R2296">
        <v>10073</v>
      </c>
      <c r="S2296" t="s">
        <v>2489</v>
      </c>
      <c r="T2296" t="s">
        <v>2562</v>
      </c>
      <c r="U2296" t="s">
        <v>289</v>
      </c>
      <c r="V2296" t="s">
        <v>156</v>
      </c>
      <c r="W2296">
        <v>100002255</v>
      </c>
      <c r="X2296">
        <v>8005551256</v>
      </c>
      <c r="Y2296" t="s">
        <v>2595</v>
      </c>
      <c r="Z2296" t="s">
        <v>3851</v>
      </c>
      <c r="AA2296" s="13">
        <v>-31.05</v>
      </c>
      <c r="AB2296" s="14">
        <v>42560</v>
      </c>
      <c r="AC2296" t="s">
        <v>36</v>
      </c>
    </row>
    <row r="2297" spans="1:29" x14ac:dyDescent="0.25">
      <c r="A2297" t="str">
        <f>CONCATENATE("Q",ROUNDUP(MONTH(Table1[[#This Row],[Month]])/3,0))</f>
        <v>Q3</v>
      </c>
      <c r="B2297" s="14">
        <f>EOMONTH(Table1[[#This Row],[Credit Date]],-1)+1</f>
        <v>42552</v>
      </c>
      <c r="C2297" t="str">
        <f>CONCATENATE(Table1[[#This Row],[Issuer Last Name]],", ",Table1[[#This Row],[Issuer First Name]])</f>
        <v>No. 073, Employee</v>
      </c>
      <c r="D2297" t="str">
        <f>CONCATENATE(Table1[[#This Row],[Approver Last Name]],", ",Table1[[#This Row],[Approver First Name]])</f>
        <v>No. 010, Employee</v>
      </c>
      <c r="E2297" t="str">
        <f>CONCATENATE(Table1[[#This Row],[Customer Last Name]],", ",Table1[[#This Row],[Customer First Name]])</f>
        <v>No. 13609, Client</v>
      </c>
      <c r="F22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297" t="str">
        <f>IF(Table1[[#This Row],[Transaction Type]]="Maintenance","Non-Sales","Sales")</f>
        <v>Non-Sales</v>
      </c>
      <c r="H2297" t="str">
        <f>IF(Table1[[#This Row],[Quarter]]="q2",1,"")</f>
        <v/>
      </c>
      <c r="I2297">
        <f>IF(Table1[[#This Row],[Quarter]]="q3",1,"")</f>
        <v>1</v>
      </c>
      <c r="J2297" t="str">
        <f>IF(Table1[[#This Row],[Quarter]]="Q2",Table1[[#This Row],[Credit Amount]],"")</f>
        <v/>
      </c>
      <c r="K2297">
        <f>IF(Table1[[#This Row],[Quarter]]="Q3",Table1[[#This Row],[Credit Amount]],"")</f>
        <v>-74</v>
      </c>
      <c r="L2297" t="str">
        <f>IF(Table1[[#This Row],[Transaction Type]]="Upgrade",Table1[[#This Row],[Credit Amount]],IF(Table1[[#This Row],[Transaction Type]]="Activation",Table1[[#This Row],[Credit Amount]],""))</f>
        <v/>
      </c>
      <c r="M2297">
        <f>IF(Table1[[#This Row],[Transaction Type]]="Maintenance",Table1[[#This Row],[Credit Amount]],"")</f>
        <v>-74</v>
      </c>
      <c r="N2297">
        <v>10073</v>
      </c>
      <c r="O2297" t="s">
        <v>2489</v>
      </c>
      <c r="P2297" t="s">
        <v>2562</v>
      </c>
      <c r="Q2297" t="s">
        <v>289</v>
      </c>
      <c r="R2297">
        <v>10010</v>
      </c>
      <c r="S2297" t="s">
        <v>2489</v>
      </c>
      <c r="T2297" t="s">
        <v>2499</v>
      </c>
      <c r="U2297" t="s">
        <v>290</v>
      </c>
      <c r="V2297" t="s">
        <v>156</v>
      </c>
      <c r="W2297">
        <v>100004608</v>
      </c>
      <c r="X2297">
        <v>8005553609</v>
      </c>
      <c r="Y2297" t="s">
        <v>2595</v>
      </c>
      <c r="Z2297" t="s">
        <v>6197</v>
      </c>
      <c r="AA2297" s="13">
        <v>-74</v>
      </c>
      <c r="AB2297" s="14">
        <v>42560</v>
      </c>
      <c r="AC2297" t="s">
        <v>36</v>
      </c>
    </row>
    <row r="2298" spans="1:29" x14ac:dyDescent="0.25">
      <c r="A2298" t="str">
        <f>CONCATENATE("Q",ROUNDUP(MONTH(Table1[[#This Row],[Month]])/3,0))</f>
        <v>Q3</v>
      </c>
      <c r="B2298" s="14">
        <f>EOMONTH(Table1[[#This Row],[Credit Date]],-1)+1</f>
        <v>42552</v>
      </c>
      <c r="C2298" t="str">
        <f>CONCATENATE(Table1[[#This Row],[Issuer Last Name]],", ",Table1[[#This Row],[Issuer First Name]])</f>
        <v>No. 073, Employee</v>
      </c>
      <c r="D2298" t="str">
        <f>CONCATENATE(Table1[[#This Row],[Approver Last Name]],", ",Table1[[#This Row],[Approver First Name]])</f>
        <v>No. 073, Employee</v>
      </c>
      <c r="E2298" t="str">
        <f>CONCATENATE(Table1[[#This Row],[Customer Last Name]],", ",Table1[[#This Row],[Customer First Name]])</f>
        <v>No. 13097, Client</v>
      </c>
      <c r="F2298" t="str">
        <f>IF(Table1[[#This Row],[Credit Amount]]&gt;-19.99,"Less than 19.99",IF(Table1[[#This Row],[Credit Amount]]=-20,"20",IF(Table1[[#This Row],[Credit Amount]]&gt;-49.98,"20.01-49.98",IF(Table1[[#This Row],[Credit Amount]]=-49.99,"49.99",IF(Table1[[#This Row],[Credit Amount]]=-50,"50",IF(Table1[[#This Row],[Credit Amount]]&lt;-50.01,"Greater than 50"))))))</f>
        <v>Less than 19.99</v>
      </c>
      <c r="G2298" t="str">
        <f>IF(Table1[[#This Row],[Transaction Type]]="Maintenance","Non-Sales","Sales")</f>
        <v>Non-Sales</v>
      </c>
      <c r="H2298" t="str">
        <f>IF(Table1[[#This Row],[Quarter]]="q2",1,"")</f>
        <v/>
      </c>
      <c r="I2298">
        <f>IF(Table1[[#This Row],[Quarter]]="q3",1,"")</f>
        <v>1</v>
      </c>
      <c r="J2298" t="str">
        <f>IF(Table1[[#This Row],[Quarter]]="Q2",Table1[[#This Row],[Credit Amount]],"")</f>
        <v/>
      </c>
      <c r="K2298">
        <f>IF(Table1[[#This Row],[Quarter]]="Q3",Table1[[#This Row],[Credit Amount]],"")</f>
        <v>-18.48</v>
      </c>
      <c r="L2298" t="str">
        <f>IF(Table1[[#This Row],[Transaction Type]]="Upgrade",Table1[[#This Row],[Credit Amount]],IF(Table1[[#This Row],[Transaction Type]]="Activation",Table1[[#This Row],[Credit Amount]],""))</f>
        <v/>
      </c>
      <c r="M2298">
        <f>IF(Table1[[#This Row],[Transaction Type]]="Maintenance",Table1[[#This Row],[Credit Amount]],"")</f>
        <v>-18.48</v>
      </c>
      <c r="N2298">
        <v>10073</v>
      </c>
      <c r="O2298" t="s">
        <v>2489</v>
      </c>
      <c r="P2298" t="s">
        <v>2562</v>
      </c>
      <c r="Q2298" t="s">
        <v>289</v>
      </c>
      <c r="R2298">
        <v>10073</v>
      </c>
      <c r="S2298" t="s">
        <v>2489</v>
      </c>
      <c r="T2298" t="s">
        <v>2562</v>
      </c>
      <c r="U2298" t="s">
        <v>289</v>
      </c>
      <c r="V2298" t="s">
        <v>156</v>
      </c>
      <c r="W2298">
        <v>100004096</v>
      </c>
      <c r="X2298">
        <v>8005553097</v>
      </c>
      <c r="Y2298" t="s">
        <v>2595</v>
      </c>
      <c r="Z2298" t="s">
        <v>5685</v>
      </c>
      <c r="AA2298" s="13">
        <v>-18.48</v>
      </c>
      <c r="AB2298" s="14">
        <v>42577</v>
      </c>
      <c r="AC2298" t="s">
        <v>36</v>
      </c>
    </row>
    <row r="2299" spans="1:29" x14ac:dyDescent="0.25">
      <c r="A2299" t="str">
        <f>CONCATENATE("Q",ROUNDUP(MONTH(Table1[[#This Row],[Month]])/3,0))</f>
        <v>Q3</v>
      </c>
      <c r="B2299" s="14">
        <f>EOMONTH(Table1[[#This Row],[Credit Date]],-1)+1</f>
        <v>42552</v>
      </c>
      <c r="C2299" t="str">
        <f>CONCATENATE(Table1[[#This Row],[Issuer Last Name]],", ",Table1[[#This Row],[Issuer First Name]])</f>
        <v>No. 073, Employee</v>
      </c>
      <c r="D2299" t="str">
        <f>CONCATENATE(Table1[[#This Row],[Approver Last Name]],", ",Table1[[#This Row],[Approver First Name]])</f>
        <v>No. 073, Employee</v>
      </c>
      <c r="E2299" t="str">
        <f>CONCATENATE(Table1[[#This Row],[Customer Last Name]],", ",Table1[[#This Row],[Customer First Name]])</f>
        <v>No. 10222, Client</v>
      </c>
      <c r="F2299" t="str">
        <f>IF(Table1[[#This Row],[Credit Amount]]&gt;-19.99,"Less than 19.99",IF(Table1[[#This Row],[Credit Amount]]=-20,"20",IF(Table1[[#This Row],[Credit Amount]]&gt;-49.98,"20.01-49.98",IF(Table1[[#This Row],[Credit Amount]]=-49.99,"49.99",IF(Table1[[#This Row],[Credit Amount]]=-50,"50",IF(Table1[[#This Row],[Credit Amount]]&lt;-50.01,"Greater than 50"))))))</f>
        <v>Less than 19.99</v>
      </c>
      <c r="G2299" t="str">
        <f>IF(Table1[[#This Row],[Transaction Type]]="Maintenance","Non-Sales","Sales")</f>
        <v>Non-Sales</v>
      </c>
      <c r="H2299" t="str">
        <f>IF(Table1[[#This Row],[Quarter]]="q2",1,"")</f>
        <v/>
      </c>
      <c r="I2299">
        <f>IF(Table1[[#This Row],[Quarter]]="q3",1,"")</f>
        <v>1</v>
      </c>
      <c r="J2299" t="str">
        <f>IF(Table1[[#This Row],[Quarter]]="Q2",Table1[[#This Row],[Credit Amount]],"")</f>
        <v/>
      </c>
      <c r="K2299">
        <f>IF(Table1[[#This Row],[Quarter]]="Q3",Table1[[#This Row],[Credit Amount]],"")</f>
        <v>-6.96</v>
      </c>
      <c r="L2299" t="str">
        <f>IF(Table1[[#This Row],[Transaction Type]]="Upgrade",Table1[[#This Row],[Credit Amount]],IF(Table1[[#This Row],[Transaction Type]]="Activation",Table1[[#This Row],[Credit Amount]],""))</f>
        <v/>
      </c>
      <c r="M2299">
        <f>IF(Table1[[#This Row],[Transaction Type]]="Maintenance",Table1[[#This Row],[Credit Amount]],"")</f>
        <v>-6.96</v>
      </c>
      <c r="N2299">
        <v>10073</v>
      </c>
      <c r="O2299" t="s">
        <v>2489</v>
      </c>
      <c r="P2299" t="s">
        <v>2562</v>
      </c>
      <c r="Q2299" t="s">
        <v>289</v>
      </c>
      <c r="R2299">
        <v>10073</v>
      </c>
      <c r="S2299" t="s">
        <v>2489</v>
      </c>
      <c r="T2299" t="s">
        <v>2562</v>
      </c>
      <c r="U2299" t="s">
        <v>289</v>
      </c>
      <c r="V2299" t="s">
        <v>156</v>
      </c>
      <c r="W2299">
        <v>100001221</v>
      </c>
      <c r="X2299">
        <v>8005550222</v>
      </c>
      <c r="Y2299" t="s">
        <v>2595</v>
      </c>
      <c r="Z2299" t="s">
        <v>2817</v>
      </c>
      <c r="AA2299" s="13">
        <v>-6.96</v>
      </c>
      <c r="AB2299" s="14">
        <v>42578</v>
      </c>
      <c r="AC2299" t="s">
        <v>36</v>
      </c>
    </row>
    <row r="2300" spans="1:29" x14ac:dyDescent="0.25">
      <c r="A2300" t="str">
        <f>CONCATENATE("Q",ROUNDUP(MONTH(Table1[[#This Row],[Month]])/3,0))</f>
        <v>Q3</v>
      </c>
      <c r="B2300" s="14">
        <f>EOMONTH(Table1[[#This Row],[Credit Date]],-1)+1</f>
        <v>42552</v>
      </c>
      <c r="C2300" t="str">
        <f>CONCATENATE(Table1[[#This Row],[Issuer Last Name]],", ",Table1[[#This Row],[Issuer First Name]])</f>
        <v>No. 073, Employee</v>
      </c>
      <c r="D2300" t="str">
        <f>CONCATENATE(Table1[[#This Row],[Approver Last Name]],", ",Table1[[#This Row],[Approver First Name]])</f>
        <v>No. 073, Employee</v>
      </c>
      <c r="E2300" t="str">
        <f>CONCATENATE(Table1[[#This Row],[Customer Last Name]],", ",Table1[[#This Row],[Customer First Name]])</f>
        <v>No. 12668, Client</v>
      </c>
      <c r="F2300" t="str">
        <f>IF(Table1[[#This Row],[Credit Amount]]&gt;-19.99,"Less than 19.99",IF(Table1[[#This Row],[Credit Amount]]=-20,"20",IF(Table1[[#This Row],[Credit Amount]]&gt;-49.98,"20.01-49.98",IF(Table1[[#This Row],[Credit Amount]]=-49.99,"49.99",IF(Table1[[#This Row],[Credit Amount]]=-50,"50",IF(Table1[[#This Row],[Credit Amount]]&lt;-50.01,"Greater than 50"))))))</f>
        <v>20.01-49.98</v>
      </c>
      <c r="G2300" t="str">
        <f>IF(Table1[[#This Row],[Transaction Type]]="Maintenance","Non-Sales","Sales")</f>
        <v>Non-Sales</v>
      </c>
      <c r="H2300" t="str">
        <f>IF(Table1[[#This Row],[Quarter]]="q2",1,"")</f>
        <v/>
      </c>
      <c r="I2300">
        <f>IF(Table1[[#This Row],[Quarter]]="q3",1,"")</f>
        <v>1</v>
      </c>
      <c r="J2300" t="str">
        <f>IF(Table1[[#This Row],[Quarter]]="Q2",Table1[[#This Row],[Credit Amount]],"")</f>
        <v/>
      </c>
      <c r="K2300">
        <f>IF(Table1[[#This Row],[Quarter]]="Q3",Table1[[#This Row],[Credit Amount]],"")</f>
        <v>-30.23</v>
      </c>
      <c r="L2300" t="str">
        <f>IF(Table1[[#This Row],[Transaction Type]]="Upgrade",Table1[[#This Row],[Credit Amount]],IF(Table1[[#This Row],[Transaction Type]]="Activation",Table1[[#This Row],[Credit Amount]],""))</f>
        <v/>
      </c>
      <c r="M2300">
        <f>IF(Table1[[#This Row],[Transaction Type]]="Maintenance",Table1[[#This Row],[Credit Amount]],"")</f>
        <v>-30.23</v>
      </c>
      <c r="N2300">
        <v>10073</v>
      </c>
      <c r="O2300" t="s">
        <v>2489</v>
      </c>
      <c r="P2300" t="s">
        <v>2562</v>
      </c>
      <c r="Q2300" t="s">
        <v>289</v>
      </c>
      <c r="R2300">
        <v>10073</v>
      </c>
      <c r="S2300" t="s">
        <v>2489</v>
      </c>
      <c r="T2300" t="s">
        <v>2562</v>
      </c>
      <c r="U2300" t="s">
        <v>289</v>
      </c>
      <c r="V2300" t="s">
        <v>156</v>
      </c>
      <c r="W2300">
        <v>100003667</v>
      </c>
      <c r="X2300">
        <v>8005552668</v>
      </c>
      <c r="Y2300" t="s">
        <v>2595</v>
      </c>
      <c r="Z2300" t="s">
        <v>5262</v>
      </c>
      <c r="AA2300" s="13">
        <v>-30.23</v>
      </c>
      <c r="AB2300" s="14">
        <v>42579</v>
      </c>
      <c r="AC2300" t="s">
        <v>36</v>
      </c>
    </row>
    <row r="2301" spans="1:29" x14ac:dyDescent="0.25">
      <c r="A2301" t="str">
        <f>CONCATENATE("Q",ROUNDUP(MONTH(Table1[[#This Row],[Month]])/3,0))</f>
        <v>Q3</v>
      </c>
      <c r="B2301" s="14">
        <f>EOMONTH(Table1[[#This Row],[Credit Date]],-1)+1</f>
        <v>42583</v>
      </c>
      <c r="C2301" t="str">
        <f>CONCATENATE(Table1[[#This Row],[Issuer Last Name]],", ",Table1[[#This Row],[Issuer First Name]])</f>
        <v>No. 073, Employee</v>
      </c>
      <c r="D2301" t="str">
        <f>CONCATENATE(Table1[[#This Row],[Approver Last Name]],", ",Table1[[#This Row],[Approver First Name]])</f>
        <v>No. 073, Employee</v>
      </c>
      <c r="E2301" t="str">
        <f>CONCATENATE(Table1[[#This Row],[Customer Last Name]],", ",Table1[[#This Row],[Customer First Name]])</f>
        <v>No. 10092, Client</v>
      </c>
      <c r="F2301" t="str">
        <f>IF(Table1[[#This Row],[Credit Amount]]&gt;-19.99,"Less than 19.99",IF(Table1[[#This Row],[Credit Amount]]=-20,"20",IF(Table1[[#This Row],[Credit Amount]]&gt;-49.98,"20.01-49.98",IF(Table1[[#This Row],[Credit Amount]]=-49.99,"49.99",IF(Table1[[#This Row],[Credit Amount]]=-50,"50",IF(Table1[[#This Row],[Credit Amount]]&lt;-50.01,"Greater than 50"))))))</f>
        <v>20.01-49.98</v>
      </c>
      <c r="G2301" t="str">
        <f>IF(Table1[[#This Row],[Transaction Type]]="Maintenance","Non-Sales","Sales")</f>
        <v>Sales</v>
      </c>
      <c r="H2301" t="str">
        <f>IF(Table1[[#This Row],[Quarter]]="q2",1,"")</f>
        <v/>
      </c>
      <c r="I2301">
        <f>IF(Table1[[#This Row],[Quarter]]="q3",1,"")</f>
        <v>1</v>
      </c>
      <c r="J2301" t="str">
        <f>IF(Table1[[#This Row],[Quarter]]="Q2",Table1[[#This Row],[Credit Amount]],"")</f>
        <v/>
      </c>
      <c r="K2301">
        <f>IF(Table1[[#This Row],[Quarter]]="Q3",Table1[[#This Row],[Credit Amount]],"")</f>
        <v>-34.549999999999997</v>
      </c>
      <c r="L2301">
        <f>IF(Table1[[#This Row],[Transaction Type]]="Upgrade",Table1[[#This Row],[Credit Amount]],IF(Table1[[#This Row],[Transaction Type]]="Activation",Table1[[#This Row],[Credit Amount]],""))</f>
        <v>-34.549999999999997</v>
      </c>
      <c r="M2301" t="str">
        <f>IF(Table1[[#This Row],[Transaction Type]]="Maintenance",Table1[[#This Row],[Credit Amount]],"")</f>
        <v/>
      </c>
      <c r="N2301">
        <v>10073</v>
      </c>
      <c r="O2301" t="s">
        <v>2489</v>
      </c>
      <c r="P2301" t="s">
        <v>2562</v>
      </c>
      <c r="Q2301" t="s">
        <v>289</v>
      </c>
      <c r="R2301">
        <v>10073</v>
      </c>
      <c r="S2301" t="s">
        <v>2489</v>
      </c>
      <c r="T2301" t="s">
        <v>2562</v>
      </c>
      <c r="U2301" t="s">
        <v>289</v>
      </c>
      <c r="V2301" t="s">
        <v>156</v>
      </c>
      <c r="W2301">
        <v>100001091</v>
      </c>
      <c r="X2301">
        <v>8005550092</v>
      </c>
      <c r="Y2301" t="s">
        <v>2595</v>
      </c>
      <c r="Z2301" t="s">
        <v>2687</v>
      </c>
      <c r="AA2301" s="13">
        <v>-34.549999999999997</v>
      </c>
      <c r="AB2301" s="14">
        <v>42584</v>
      </c>
      <c r="AC2301" t="s">
        <v>37</v>
      </c>
    </row>
    <row r="2302" spans="1:29" x14ac:dyDescent="0.25">
      <c r="A2302" t="str">
        <f>CONCATENATE("Q",ROUNDUP(MONTH(Table1[[#This Row],[Month]])/3,0))</f>
        <v>Q3</v>
      </c>
      <c r="B2302" s="14">
        <f>EOMONTH(Table1[[#This Row],[Credit Date]],-1)+1</f>
        <v>42583</v>
      </c>
      <c r="C2302" t="str">
        <f>CONCATENATE(Table1[[#This Row],[Issuer Last Name]],", ",Table1[[#This Row],[Issuer First Name]])</f>
        <v>No. 073, Employee</v>
      </c>
      <c r="D2302" t="str">
        <f>CONCATENATE(Table1[[#This Row],[Approver Last Name]],", ",Table1[[#This Row],[Approver First Name]])</f>
        <v>No. 010, Employee</v>
      </c>
      <c r="E2302" t="str">
        <f>CONCATENATE(Table1[[#This Row],[Customer Last Name]],", ",Table1[[#This Row],[Customer First Name]])</f>
        <v>No. 12888, Client</v>
      </c>
      <c r="F23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02" t="str">
        <f>IF(Table1[[#This Row],[Transaction Type]]="Maintenance","Non-Sales","Sales")</f>
        <v>Non-Sales</v>
      </c>
      <c r="H2302" t="str">
        <f>IF(Table1[[#This Row],[Quarter]]="q2",1,"")</f>
        <v/>
      </c>
      <c r="I2302">
        <f>IF(Table1[[#This Row],[Quarter]]="q3",1,"")</f>
        <v>1</v>
      </c>
      <c r="J2302" t="str">
        <f>IF(Table1[[#This Row],[Quarter]]="Q2",Table1[[#This Row],[Credit Amount]],"")</f>
        <v/>
      </c>
      <c r="K2302">
        <f>IF(Table1[[#This Row],[Quarter]]="Q3",Table1[[#This Row],[Credit Amount]],"")</f>
        <v>-82.01</v>
      </c>
      <c r="L2302" t="str">
        <f>IF(Table1[[#This Row],[Transaction Type]]="Upgrade",Table1[[#This Row],[Credit Amount]],IF(Table1[[#This Row],[Transaction Type]]="Activation",Table1[[#This Row],[Credit Amount]],""))</f>
        <v/>
      </c>
      <c r="M2302">
        <f>IF(Table1[[#This Row],[Transaction Type]]="Maintenance",Table1[[#This Row],[Credit Amount]],"")</f>
        <v>-82.01</v>
      </c>
      <c r="N2302">
        <v>10073</v>
      </c>
      <c r="O2302" t="s">
        <v>2489</v>
      </c>
      <c r="P2302" t="s">
        <v>2562</v>
      </c>
      <c r="Q2302" t="s">
        <v>289</v>
      </c>
      <c r="R2302">
        <v>10010</v>
      </c>
      <c r="S2302" t="s">
        <v>2489</v>
      </c>
      <c r="T2302" t="s">
        <v>2499</v>
      </c>
      <c r="U2302" t="s">
        <v>290</v>
      </c>
      <c r="V2302" t="s">
        <v>156</v>
      </c>
      <c r="W2302">
        <v>100003887</v>
      </c>
      <c r="X2302">
        <v>8005552888</v>
      </c>
      <c r="Y2302" t="s">
        <v>2595</v>
      </c>
      <c r="Z2302" t="s">
        <v>5478</v>
      </c>
      <c r="AA2302" s="13">
        <v>-82.01</v>
      </c>
      <c r="AB2302" s="14">
        <v>42595</v>
      </c>
      <c r="AC2302" t="s">
        <v>36</v>
      </c>
    </row>
    <row r="2303" spans="1:29" x14ac:dyDescent="0.25">
      <c r="A2303" t="str">
        <f>CONCATENATE("Q",ROUNDUP(MONTH(Table1[[#This Row],[Month]])/3,0))</f>
        <v>Q3</v>
      </c>
      <c r="B2303" s="14">
        <f>EOMONTH(Table1[[#This Row],[Credit Date]],-1)+1</f>
        <v>42583</v>
      </c>
      <c r="C2303" t="str">
        <f>CONCATENATE(Table1[[#This Row],[Issuer Last Name]],", ",Table1[[#This Row],[Issuer First Name]])</f>
        <v>No. 073, Employee</v>
      </c>
      <c r="D2303" t="str">
        <f>CONCATENATE(Table1[[#This Row],[Approver Last Name]],", ",Table1[[#This Row],[Approver First Name]])</f>
        <v>No. 010, Employee</v>
      </c>
      <c r="E2303" t="str">
        <f>CONCATENATE(Table1[[#This Row],[Customer Last Name]],", ",Table1[[#This Row],[Customer First Name]])</f>
        <v>No. 12077, Client</v>
      </c>
      <c r="F23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03" t="str">
        <f>IF(Table1[[#This Row],[Transaction Type]]="Maintenance","Non-Sales","Sales")</f>
        <v>Non-Sales</v>
      </c>
      <c r="H2303" t="str">
        <f>IF(Table1[[#This Row],[Quarter]]="q2",1,"")</f>
        <v/>
      </c>
      <c r="I2303">
        <f>IF(Table1[[#This Row],[Quarter]]="q3",1,"")</f>
        <v>1</v>
      </c>
      <c r="J2303" t="str">
        <f>IF(Table1[[#This Row],[Quarter]]="Q2",Table1[[#This Row],[Credit Amount]],"")</f>
        <v/>
      </c>
      <c r="K2303">
        <f>IF(Table1[[#This Row],[Quarter]]="Q3",Table1[[#This Row],[Credit Amount]],"")</f>
        <v>-82.17</v>
      </c>
      <c r="L2303" t="str">
        <f>IF(Table1[[#This Row],[Transaction Type]]="Upgrade",Table1[[#This Row],[Credit Amount]],IF(Table1[[#This Row],[Transaction Type]]="Activation",Table1[[#This Row],[Credit Amount]],""))</f>
        <v/>
      </c>
      <c r="M2303">
        <f>IF(Table1[[#This Row],[Transaction Type]]="Maintenance",Table1[[#This Row],[Credit Amount]],"")</f>
        <v>-82.17</v>
      </c>
      <c r="N2303">
        <v>10073</v>
      </c>
      <c r="O2303" t="s">
        <v>2489</v>
      </c>
      <c r="P2303" t="s">
        <v>2562</v>
      </c>
      <c r="Q2303" t="s">
        <v>289</v>
      </c>
      <c r="R2303">
        <v>10010</v>
      </c>
      <c r="S2303" t="s">
        <v>2489</v>
      </c>
      <c r="T2303" t="s">
        <v>2499</v>
      </c>
      <c r="U2303" t="s">
        <v>290</v>
      </c>
      <c r="V2303" t="s">
        <v>156</v>
      </c>
      <c r="W2303">
        <v>100003076</v>
      </c>
      <c r="X2303">
        <v>8005552077</v>
      </c>
      <c r="Y2303" t="s">
        <v>2595</v>
      </c>
      <c r="Z2303" t="s">
        <v>4672</v>
      </c>
      <c r="AA2303" s="13">
        <v>-82.17</v>
      </c>
      <c r="AB2303" s="14">
        <v>42596</v>
      </c>
      <c r="AC2303" t="s">
        <v>36</v>
      </c>
    </row>
    <row r="2304" spans="1:29" x14ac:dyDescent="0.25">
      <c r="A2304" t="str">
        <f>CONCATENATE("Q",ROUNDUP(MONTH(Table1[[#This Row],[Month]])/3,0))</f>
        <v>Q3</v>
      </c>
      <c r="B2304" s="14">
        <f>EOMONTH(Table1[[#This Row],[Credit Date]],-1)+1</f>
        <v>42583</v>
      </c>
      <c r="C2304" t="str">
        <f>CONCATENATE(Table1[[#This Row],[Issuer Last Name]],", ",Table1[[#This Row],[Issuer First Name]])</f>
        <v>No. 073, Employee</v>
      </c>
      <c r="D2304" t="str">
        <f>CONCATENATE(Table1[[#This Row],[Approver Last Name]],", ",Table1[[#This Row],[Approver First Name]])</f>
        <v>No. 073, Employee</v>
      </c>
      <c r="E2304" t="str">
        <f>CONCATENATE(Table1[[#This Row],[Customer Last Name]],", ",Table1[[#This Row],[Customer First Name]])</f>
        <v>No. 11944, Client</v>
      </c>
      <c r="F2304" t="str">
        <f>IF(Table1[[#This Row],[Credit Amount]]&gt;-19.99,"Less than 19.99",IF(Table1[[#This Row],[Credit Amount]]=-20,"20",IF(Table1[[#This Row],[Credit Amount]]&gt;-49.98,"20.01-49.98",IF(Table1[[#This Row],[Credit Amount]]=-49.99,"49.99",IF(Table1[[#This Row],[Credit Amount]]=-50,"50",IF(Table1[[#This Row],[Credit Amount]]&lt;-50.01,"Greater than 50"))))))</f>
        <v>20.01-49.98</v>
      </c>
      <c r="G2304" t="str">
        <f>IF(Table1[[#This Row],[Transaction Type]]="Maintenance","Non-Sales","Sales")</f>
        <v>Non-Sales</v>
      </c>
      <c r="H2304" t="str">
        <f>IF(Table1[[#This Row],[Quarter]]="q2",1,"")</f>
        <v/>
      </c>
      <c r="I2304">
        <f>IF(Table1[[#This Row],[Quarter]]="q3",1,"")</f>
        <v>1</v>
      </c>
      <c r="J2304" t="str">
        <f>IF(Table1[[#This Row],[Quarter]]="Q2",Table1[[#This Row],[Credit Amount]],"")</f>
        <v/>
      </c>
      <c r="K2304">
        <f>IF(Table1[[#This Row],[Quarter]]="Q3",Table1[[#This Row],[Credit Amount]],"")</f>
        <v>-29.42</v>
      </c>
      <c r="L2304" t="str">
        <f>IF(Table1[[#This Row],[Transaction Type]]="Upgrade",Table1[[#This Row],[Credit Amount]],IF(Table1[[#This Row],[Transaction Type]]="Activation",Table1[[#This Row],[Credit Amount]],""))</f>
        <v/>
      </c>
      <c r="M2304">
        <f>IF(Table1[[#This Row],[Transaction Type]]="Maintenance",Table1[[#This Row],[Credit Amount]],"")</f>
        <v>-29.42</v>
      </c>
      <c r="N2304">
        <v>10073</v>
      </c>
      <c r="O2304" t="s">
        <v>2489</v>
      </c>
      <c r="P2304" t="s">
        <v>2562</v>
      </c>
      <c r="Q2304" t="s">
        <v>289</v>
      </c>
      <c r="R2304">
        <v>10073</v>
      </c>
      <c r="S2304" t="s">
        <v>2489</v>
      </c>
      <c r="T2304" t="s">
        <v>2562</v>
      </c>
      <c r="U2304" t="s">
        <v>289</v>
      </c>
      <c r="V2304" t="s">
        <v>156</v>
      </c>
      <c r="W2304">
        <v>100002943</v>
      </c>
      <c r="X2304">
        <v>8005551944</v>
      </c>
      <c r="Y2304" t="s">
        <v>2595</v>
      </c>
      <c r="Z2304" t="s">
        <v>4539</v>
      </c>
      <c r="AA2304" s="13">
        <v>-29.42</v>
      </c>
      <c r="AB2304" s="14">
        <v>42598</v>
      </c>
      <c r="AC2304" t="s">
        <v>36</v>
      </c>
    </row>
    <row r="2305" spans="1:29" x14ac:dyDescent="0.25">
      <c r="A2305" t="str">
        <f>CONCATENATE("Q",ROUNDUP(MONTH(Table1[[#This Row],[Month]])/3,0))</f>
        <v>Q3</v>
      </c>
      <c r="B2305" s="14">
        <f>EOMONTH(Table1[[#This Row],[Credit Date]],-1)+1</f>
        <v>42583</v>
      </c>
      <c r="C2305" t="str">
        <f>CONCATENATE(Table1[[#This Row],[Issuer Last Name]],", ",Table1[[#This Row],[Issuer First Name]])</f>
        <v>No. 073, Employee</v>
      </c>
      <c r="D2305" t="str">
        <f>CONCATENATE(Table1[[#This Row],[Approver Last Name]],", ",Table1[[#This Row],[Approver First Name]])</f>
        <v>No. 073, Employee</v>
      </c>
      <c r="E2305" t="str">
        <f>CONCATENATE(Table1[[#This Row],[Customer Last Name]],", ",Table1[[#This Row],[Customer First Name]])</f>
        <v>No. 12813, Client</v>
      </c>
      <c r="F2305" t="str">
        <f>IF(Table1[[#This Row],[Credit Amount]]&gt;-19.99,"Less than 19.99",IF(Table1[[#This Row],[Credit Amount]]=-20,"20",IF(Table1[[#This Row],[Credit Amount]]&gt;-49.98,"20.01-49.98",IF(Table1[[#This Row],[Credit Amount]]=-49.99,"49.99",IF(Table1[[#This Row],[Credit Amount]]=-50,"50",IF(Table1[[#This Row],[Credit Amount]]&lt;-50.01,"Greater than 50"))))))</f>
        <v>20.01-49.98</v>
      </c>
      <c r="G2305" t="str">
        <f>IF(Table1[[#This Row],[Transaction Type]]="Maintenance","Non-Sales","Sales")</f>
        <v>Non-Sales</v>
      </c>
      <c r="H2305" t="str">
        <f>IF(Table1[[#This Row],[Quarter]]="q2",1,"")</f>
        <v/>
      </c>
      <c r="I2305">
        <f>IF(Table1[[#This Row],[Quarter]]="q3",1,"")</f>
        <v>1</v>
      </c>
      <c r="J2305" t="str">
        <f>IF(Table1[[#This Row],[Quarter]]="Q2",Table1[[#This Row],[Credit Amount]],"")</f>
        <v/>
      </c>
      <c r="K2305">
        <f>IF(Table1[[#This Row],[Quarter]]="Q3",Table1[[#This Row],[Credit Amount]],"")</f>
        <v>-47.31</v>
      </c>
      <c r="L2305" t="str">
        <f>IF(Table1[[#This Row],[Transaction Type]]="Upgrade",Table1[[#This Row],[Credit Amount]],IF(Table1[[#This Row],[Transaction Type]]="Activation",Table1[[#This Row],[Credit Amount]],""))</f>
        <v/>
      </c>
      <c r="M2305">
        <f>IF(Table1[[#This Row],[Transaction Type]]="Maintenance",Table1[[#This Row],[Credit Amount]],"")</f>
        <v>-47.31</v>
      </c>
      <c r="N2305">
        <v>10073</v>
      </c>
      <c r="O2305" t="s">
        <v>2489</v>
      </c>
      <c r="P2305" t="s">
        <v>2562</v>
      </c>
      <c r="Q2305" t="s">
        <v>289</v>
      </c>
      <c r="R2305">
        <v>10073</v>
      </c>
      <c r="S2305" t="s">
        <v>2489</v>
      </c>
      <c r="T2305" t="s">
        <v>2562</v>
      </c>
      <c r="U2305" t="s">
        <v>289</v>
      </c>
      <c r="V2305" t="s">
        <v>156</v>
      </c>
      <c r="W2305">
        <v>100003812</v>
      </c>
      <c r="X2305">
        <v>8005552813</v>
      </c>
      <c r="Y2305" t="s">
        <v>2595</v>
      </c>
      <c r="Z2305" t="s">
        <v>5405</v>
      </c>
      <c r="AA2305" s="13">
        <v>-47.31</v>
      </c>
      <c r="AB2305" s="14">
        <v>42601</v>
      </c>
      <c r="AC2305" t="s">
        <v>36</v>
      </c>
    </row>
    <row r="2306" spans="1:29" x14ac:dyDescent="0.25">
      <c r="A2306" t="str">
        <f>CONCATENATE("Q",ROUNDUP(MONTH(Table1[[#This Row],[Month]])/3,0))</f>
        <v>Q3</v>
      </c>
      <c r="B2306" s="14">
        <f>EOMONTH(Table1[[#This Row],[Credit Date]],-1)+1</f>
        <v>42583</v>
      </c>
      <c r="C2306" t="str">
        <f>CONCATENATE(Table1[[#This Row],[Issuer Last Name]],", ",Table1[[#This Row],[Issuer First Name]])</f>
        <v>No. 073, Employee</v>
      </c>
      <c r="D2306" t="str">
        <f>CONCATENATE(Table1[[#This Row],[Approver Last Name]],", ",Table1[[#This Row],[Approver First Name]])</f>
        <v>No. 010, Employee</v>
      </c>
      <c r="E2306" t="str">
        <f>CONCATENATE(Table1[[#This Row],[Customer Last Name]],", ",Table1[[#This Row],[Customer First Name]])</f>
        <v>No. 13999, Client</v>
      </c>
      <c r="F23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06" t="str">
        <f>IF(Table1[[#This Row],[Transaction Type]]="Maintenance","Non-Sales","Sales")</f>
        <v>Sales</v>
      </c>
      <c r="H2306" t="str">
        <f>IF(Table1[[#This Row],[Quarter]]="q2",1,"")</f>
        <v/>
      </c>
      <c r="I2306">
        <f>IF(Table1[[#This Row],[Quarter]]="q3",1,"")</f>
        <v>1</v>
      </c>
      <c r="J2306" t="str">
        <f>IF(Table1[[#This Row],[Quarter]]="Q2",Table1[[#This Row],[Credit Amount]],"")</f>
        <v/>
      </c>
      <c r="K2306">
        <f>IF(Table1[[#This Row],[Quarter]]="Q3",Table1[[#This Row],[Credit Amount]],"")</f>
        <v>-67.19</v>
      </c>
      <c r="L2306">
        <f>IF(Table1[[#This Row],[Transaction Type]]="Upgrade",Table1[[#This Row],[Credit Amount]],IF(Table1[[#This Row],[Transaction Type]]="Activation",Table1[[#This Row],[Credit Amount]],""))</f>
        <v>-67.19</v>
      </c>
      <c r="M2306" t="str">
        <f>IF(Table1[[#This Row],[Transaction Type]]="Maintenance",Table1[[#This Row],[Credit Amount]],"")</f>
        <v/>
      </c>
      <c r="N2306">
        <v>10073</v>
      </c>
      <c r="O2306" t="s">
        <v>2489</v>
      </c>
      <c r="P2306" t="s">
        <v>2562</v>
      </c>
      <c r="Q2306" t="s">
        <v>289</v>
      </c>
      <c r="R2306">
        <v>10010</v>
      </c>
      <c r="S2306" t="s">
        <v>2489</v>
      </c>
      <c r="T2306" t="s">
        <v>2499</v>
      </c>
      <c r="U2306" t="s">
        <v>290</v>
      </c>
      <c r="V2306" t="s">
        <v>156</v>
      </c>
      <c r="W2306">
        <v>100004998</v>
      </c>
      <c r="X2306">
        <v>8005553999</v>
      </c>
      <c r="Y2306" t="s">
        <v>2595</v>
      </c>
      <c r="Z2306" t="s">
        <v>6587</v>
      </c>
      <c r="AA2306" s="13">
        <v>-67.19</v>
      </c>
      <c r="AB2306" s="14">
        <v>42612</v>
      </c>
      <c r="AC2306" t="s">
        <v>37</v>
      </c>
    </row>
    <row r="2307" spans="1:29" x14ac:dyDescent="0.25">
      <c r="A2307" t="str">
        <f>CONCATENATE("Q",ROUNDUP(MONTH(Table1[[#This Row],[Month]])/3,0))</f>
        <v>Q3</v>
      </c>
      <c r="B2307" s="14">
        <f>EOMONTH(Table1[[#This Row],[Credit Date]],-1)+1</f>
        <v>42614</v>
      </c>
      <c r="C2307" t="str">
        <f>CONCATENATE(Table1[[#This Row],[Issuer Last Name]],", ",Table1[[#This Row],[Issuer First Name]])</f>
        <v>No. 073, Employee</v>
      </c>
      <c r="D2307" t="str">
        <f>CONCATENATE(Table1[[#This Row],[Approver Last Name]],", ",Table1[[#This Row],[Approver First Name]])</f>
        <v>No. 073, Employee</v>
      </c>
      <c r="E2307" t="str">
        <f>CONCATENATE(Table1[[#This Row],[Customer Last Name]],", ",Table1[[#This Row],[Customer First Name]])</f>
        <v>No. 12779, Client</v>
      </c>
      <c r="F2307" t="str">
        <f>IF(Table1[[#This Row],[Credit Amount]]&gt;-19.99,"Less than 19.99",IF(Table1[[#This Row],[Credit Amount]]=-20,"20",IF(Table1[[#This Row],[Credit Amount]]&gt;-49.98,"20.01-49.98",IF(Table1[[#This Row],[Credit Amount]]=-49.99,"49.99",IF(Table1[[#This Row],[Credit Amount]]=-50,"50",IF(Table1[[#This Row],[Credit Amount]]&lt;-50.01,"Greater than 50"))))))</f>
        <v>20.01-49.98</v>
      </c>
      <c r="G2307" t="str">
        <f>IF(Table1[[#This Row],[Transaction Type]]="Maintenance","Non-Sales","Sales")</f>
        <v>Non-Sales</v>
      </c>
      <c r="H2307" t="str">
        <f>IF(Table1[[#This Row],[Quarter]]="q2",1,"")</f>
        <v/>
      </c>
      <c r="I2307">
        <f>IF(Table1[[#This Row],[Quarter]]="q3",1,"")</f>
        <v>1</v>
      </c>
      <c r="J2307" t="str">
        <f>IF(Table1[[#This Row],[Quarter]]="Q2",Table1[[#This Row],[Credit Amount]],"")</f>
        <v/>
      </c>
      <c r="K2307">
        <f>IF(Table1[[#This Row],[Quarter]]="Q3",Table1[[#This Row],[Credit Amount]],"")</f>
        <v>-37.6</v>
      </c>
      <c r="L2307" t="str">
        <f>IF(Table1[[#This Row],[Transaction Type]]="Upgrade",Table1[[#This Row],[Credit Amount]],IF(Table1[[#This Row],[Transaction Type]]="Activation",Table1[[#This Row],[Credit Amount]],""))</f>
        <v/>
      </c>
      <c r="M2307">
        <f>IF(Table1[[#This Row],[Transaction Type]]="Maintenance",Table1[[#This Row],[Credit Amount]],"")</f>
        <v>-37.6</v>
      </c>
      <c r="N2307">
        <v>10073</v>
      </c>
      <c r="O2307" t="s">
        <v>2489</v>
      </c>
      <c r="P2307" t="s">
        <v>2562</v>
      </c>
      <c r="Q2307" t="s">
        <v>289</v>
      </c>
      <c r="R2307">
        <v>10073</v>
      </c>
      <c r="S2307" t="s">
        <v>2489</v>
      </c>
      <c r="T2307" t="s">
        <v>2562</v>
      </c>
      <c r="U2307" t="s">
        <v>289</v>
      </c>
      <c r="V2307" t="s">
        <v>156</v>
      </c>
      <c r="W2307">
        <v>100003778</v>
      </c>
      <c r="X2307">
        <v>8005552779</v>
      </c>
      <c r="Y2307" t="s">
        <v>2595</v>
      </c>
      <c r="Z2307" t="s">
        <v>5371</v>
      </c>
      <c r="AA2307" s="13">
        <v>-37.6</v>
      </c>
      <c r="AB2307" s="14">
        <v>42614</v>
      </c>
      <c r="AC2307" t="s">
        <v>36</v>
      </c>
    </row>
    <row r="2308" spans="1:29" x14ac:dyDescent="0.25">
      <c r="A2308" t="str">
        <f>CONCATENATE("Q",ROUNDUP(MONTH(Table1[[#This Row],[Month]])/3,0))</f>
        <v>Q3</v>
      </c>
      <c r="B2308" s="14">
        <f>EOMONTH(Table1[[#This Row],[Credit Date]],-1)+1</f>
        <v>42614</v>
      </c>
      <c r="C2308" t="str">
        <f>CONCATENATE(Table1[[#This Row],[Issuer Last Name]],", ",Table1[[#This Row],[Issuer First Name]])</f>
        <v>No. 073, Employee</v>
      </c>
      <c r="D2308" t="str">
        <f>CONCATENATE(Table1[[#This Row],[Approver Last Name]],", ",Table1[[#This Row],[Approver First Name]])</f>
        <v>No. 010, Employee</v>
      </c>
      <c r="E2308" t="str">
        <f>CONCATENATE(Table1[[#This Row],[Customer Last Name]],", ",Table1[[#This Row],[Customer First Name]])</f>
        <v>No. 13896, Client</v>
      </c>
      <c r="F23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08" t="str">
        <f>IF(Table1[[#This Row],[Transaction Type]]="Maintenance","Non-Sales","Sales")</f>
        <v>Non-Sales</v>
      </c>
      <c r="H2308" t="str">
        <f>IF(Table1[[#This Row],[Quarter]]="q2",1,"")</f>
        <v/>
      </c>
      <c r="I2308">
        <f>IF(Table1[[#This Row],[Quarter]]="q3",1,"")</f>
        <v>1</v>
      </c>
      <c r="J2308" t="str">
        <f>IF(Table1[[#This Row],[Quarter]]="Q2",Table1[[#This Row],[Credit Amount]],"")</f>
        <v/>
      </c>
      <c r="K2308">
        <f>IF(Table1[[#This Row],[Quarter]]="Q3",Table1[[#This Row],[Credit Amount]],"")</f>
        <v>-85.58</v>
      </c>
      <c r="L2308" t="str">
        <f>IF(Table1[[#This Row],[Transaction Type]]="Upgrade",Table1[[#This Row],[Credit Amount]],IF(Table1[[#This Row],[Transaction Type]]="Activation",Table1[[#This Row],[Credit Amount]],""))</f>
        <v/>
      </c>
      <c r="M2308">
        <f>IF(Table1[[#This Row],[Transaction Type]]="Maintenance",Table1[[#This Row],[Credit Amount]],"")</f>
        <v>-85.58</v>
      </c>
      <c r="N2308">
        <v>10073</v>
      </c>
      <c r="O2308" t="s">
        <v>2489</v>
      </c>
      <c r="P2308" t="s">
        <v>2562</v>
      </c>
      <c r="Q2308" t="s">
        <v>289</v>
      </c>
      <c r="R2308">
        <v>10010</v>
      </c>
      <c r="S2308" t="s">
        <v>2489</v>
      </c>
      <c r="T2308" t="s">
        <v>2499</v>
      </c>
      <c r="U2308" t="s">
        <v>290</v>
      </c>
      <c r="V2308" t="s">
        <v>156</v>
      </c>
      <c r="W2308">
        <v>100004895</v>
      </c>
      <c r="X2308">
        <v>8005553896</v>
      </c>
      <c r="Y2308" t="s">
        <v>2595</v>
      </c>
      <c r="Z2308" t="s">
        <v>6484</v>
      </c>
      <c r="AA2308" s="13">
        <v>-85.58</v>
      </c>
      <c r="AB2308" s="14">
        <v>42615</v>
      </c>
      <c r="AC2308" t="s">
        <v>36</v>
      </c>
    </row>
    <row r="2309" spans="1:29" x14ac:dyDescent="0.25">
      <c r="A2309" t="str">
        <f>CONCATENATE("Q",ROUNDUP(MONTH(Table1[[#This Row],[Month]])/3,0))</f>
        <v>Q3</v>
      </c>
      <c r="B2309" s="14">
        <f>EOMONTH(Table1[[#This Row],[Credit Date]],-1)+1</f>
        <v>42614</v>
      </c>
      <c r="C2309" t="str">
        <f>CONCATENATE(Table1[[#This Row],[Issuer Last Name]],", ",Table1[[#This Row],[Issuer First Name]])</f>
        <v>No. 073, Employee</v>
      </c>
      <c r="D2309" t="str">
        <f>CONCATENATE(Table1[[#This Row],[Approver Last Name]],", ",Table1[[#This Row],[Approver First Name]])</f>
        <v>No. 073, Employee</v>
      </c>
      <c r="E2309" t="str">
        <f>CONCATENATE(Table1[[#This Row],[Customer Last Name]],", ",Table1[[#This Row],[Customer First Name]])</f>
        <v>No. 13156, Client</v>
      </c>
      <c r="F2309" t="str">
        <f>IF(Table1[[#This Row],[Credit Amount]]&gt;-19.99,"Less than 19.99",IF(Table1[[#This Row],[Credit Amount]]=-20,"20",IF(Table1[[#This Row],[Credit Amount]]&gt;-49.98,"20.01-49.98",IF(Table1[[#This Row],[Credit Amount]]=-49.99,"49.99",IF(Table1[[#This Row],[Credit Amount]]=-50,"50",IF(Table1[[#This Row],[Credit Amount]]&lt;-50.01,"Greater than 50"))))))</f>
        <v>20.01-49.98</v>
      </c>
      <c r="G2309" t="str">
        <f>IF(Table1[[#This Row],[Transaction Type]]="Maintenance","Non-Sales","Sales")</f>
        <v>Non-Sales</v>
      </c>
      <c r="H2309" t="str">
        <f>IF(Table1[[#This Row],[Quarter]]="q2",1,"")</f>
        <v/>
      </c>
      <c r="I2309">
        <f>IF(Table1[[#This Row],[Quarter]]="q3",1,"")</f>
        <v>1</v>
      </c>
      <c r="J2309" t="str">
        <f>IF(Table1[[#This Row],[Quarter]]="Q2",Table1[[#This Row],[Credit Amount]],"")</f>
        <v/>
      </c>
      <c r="K2309">
        <f>IF(Table1[[#This Row],[Quarter]]="Q3",Table1[[#This Row],[Credit Amount]],"")</f>
        <v>-42.83</v>
      </c>
      <c r="L2309" t="str">
        <f>IF(Table1[[#This Row],[Transaction Type]]="Upgrade",Table1[[#This Row],[Credit Amount]],IF(Table1[[#This Row],[Transaction Type]]="Activation",Table1[[#This Row],[Credit Amount]],""))</f>
        <v/>
      </c>
      <c r="M2309">
        <f>IF(Table1[[#This Row],[Transaction Type]]="Maintenance",Table1[[#This Row],[Credit Amount]],"")</f>
        <v>-42.83</v>
      </c>
      <c r="N2309">
        <v>10073</v>
      </c>
      <c r="O2309" t="s">
        <v>2489</v>
      </c>
      <c r="P2309" t="s">
        <v>2562</v>
      </c>
      <c r="Q2309" t="s">
        <v>289</v>
      </c>
      <c r="R2309">
        <v>10073</v>
      </c>
      <c r="S2309" t="s">
        <v>2489</v>
      </c>
      <c r="T2309" t="s">
        <v>2562</v>
      </c>
      <c r="U2309" t="s">
        <v>289</v>
      </c>
      <c r="V2309" t="s">
        <v>156</v>
      </c>
      <c r="W2309">
        <v>100004155</v>
      </c>
      <c r="X2309">
        <v>8005553156</v>
      </c>
      <c r="Y2309" t="s">
        <v>2595</v>
      </c>
      <c r="Z2309" t="s">
        <v>5744</v>
      </c>
      <c r="AA2309" s="13">
        <v>-42.83</v>
      </c>
      <c r="AB2309" s="14">
        <v>42631</v>
      </c>
      <c r="AC2309" t="s">
        <v>36</v>
      </c>
    </row>
    <row r="2310" spans="1:29" x14ac:dyDescent="0.25">
      <c r="A2310" t="str">
        <f>CONCATENATE("Q",ROUNDUP(MONTH(Table1[[#This Row],[Month]])/3,0))</f>
        <v>Q3</v>
      </c>
      <c r="B2310" s="14">
        <f>EOMONTH(Table1[[#This Row],[Credit Date]],-1)+1</f>
        <v>42614</v>
      </c>
      <c r="C2310" t="str">
        <f>CONCATENATE(Table1[[#This Row],[Issuer Last Name]],", ",Table1[[#This Row],[Issuer First Name]])</f>
        <v>No. 073, Employee</v>
      </c>
      <c r="D2310" t="str">
        <f>CONCATENATE(Table1[[#This Row],[Approver Last Name]],", ",Table1[[#This Row],[Approver First Name]])</f>
        <v>No. 010, Employee</v>
      </c>
      <c r="E2310" t="str">
        <f>CONCATENATE(Table1[[#This Row],[Customer Last Name]],", ",Table1[[#This Row],[Customer First Name]])</f>
        <v>No. 12673, Client</v>
      </c>
      <c r="F23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0" t="str">
        <f>IF(Table1[[#This Row],[Transaction Type]]="Maintenance","Non-Sales","Sales")</f>
        <v>Non-Sales</v>
      </c>
      <c r="H2310" t="str">
        <f>IF(Table1[[#This Row],[Quarter]]="q2",1,"")</f>
        <v/>
      </c>
      <c r="I2310">
        <f>IF(Table1[[#This Row],[Quarter]]="q3",1,"")</f>
        <v>1</v>
      </c>
      <c r="J2310" t="str">
        <f>IF(Table1[[#This Row],[Quarter]]="Q2",Table1[[#This Row],[Credit Amount]],"")</f>
        <v/>
      </c>
      <c r="K2310">
        <f>IF(Table1[[#This Row],[Quarter]]="Q3",Table1[[#This Row],[Credit Amount]],"")</f>
        <v>-67.8</v>
      </c>
      <c r="L2310" t="str">
        <f>IF(Table1[[#This Row],[Transaction Type]]="Upgrade",Table1[[#This Row],[Credit Amount]],IF(Table1[[#This Row],[Transaction Type]]="Activation",Table1[[#This Row],[Credit Amount]],""))</f>
        <v/>
      </c>
      <c r="M2310">
        <f>IF(Table1[[#This Row],[Transaction Type]]="Maintenance",Table1[[#This Row],[Credit Amount]],"")</f>
        <v>-67.8</v>
      </c>
      <c r="N2310">
        <v>10073</v>
      </c>
      <c r="O2310" t="s">
        <v>2489</v>
      </c>
      <c r="P2310" t="s">
        <v>2562</v>
      </c>
      <c r="Q2310" t="s">
        <v>289</v>
      </c>
      <c r="R2310">
        <v>10010</v>
      </c>
      <c r="S2310" t="s">
        <v>2489</v>
      </c>
      <c r="T2310" t="s">
        <v>2499</v>
      </c>
      <c r="U2310" t="s">
        <v>290</v>
      </c>
      <c r="V2310" t="s">
        <v>156</v>
      </c>
      <c r="W2310">
        <v>100003672</v>
      </c>
      <c r="X2310">
        <v>8005552673</v>
      </c>
      <c r="Y2310" t="s">
        <v>2595</v>
      </c>
      <c r="Z2310" t="s">
        <v>5267</v>
      </c>
      <c r="AA2310" s="13">
        <v>-67.8</v>
      </c>
      <c r="AB2310" s="14">
        <v>42633</v>
      </c>
      <c r="AC2310" t="s">
        <v>36</v>
      </c>
    </row>
    <row r="2311" spans="1:29" x14ac:dyDescent="0.25">
      <c r="A2311" t="str">
        <f>CONCATENATE("Q",ROUNDUP(MONTH(Table1[[#This Row],[Month]])/3,0))</f>
        <v>Q3</v>
      </c>
      <c r="B2311" s="14">
        <f>EOMONTH(Table1[[#This Row],[Credit Date]],-1)+1</f>
        <v>42614</v>
      </c>
      <c r="C2311" t="str">
        <f>CONCATENATE(Table1[[#This Row],[Issuer Last Name]],", ",Table1[[#This Row],[Issuer First Name]])</f>
        <v>No. 073, Employee</v>
      </c>
      <c r="D2311" t="str">
        <f>CONCATENATE(Table1[[#This Row],[Approver Last Name]],", ",Table1[[#This Row],[Approver First Name]])</f>
        <v>No. 073, Employee</v>
      </c>
      <c r="E2311" t="str">
        <f>CONCATENATE(Table1[[#This Row],[Customer Last Name]],", ",Table1[[#This Row],[Customer First Name]])</f>
        <v>No. 12219, Client</v>
      </c>
      <c r="F2311" t="str">
        <f>IF(Table1[[#This Row],[Credit Amount]]&gt;-19.99,"Less than 19.99",IF(Table1[[#This Row],[Credit Amount]]=-20,"20",IF(Table1[[#This Row],[Credit Amount]]&gt;-49.98,"20.01-49.98",IF(Table1[[#This Row],[Credit Amount]]=-49.99,"49.99",IF(Table1[[#This Row],[Credit Amount]]=-50,"50",IF(Table1[[#This Row],[Credit Amount]]&lt;-50.01,"Greater than 50"))))))</f>
        <v>Less than 19.99</v>
      </c>
      <c r="G2311" t="str">
        <f>IF(Table1[[#This Row],[Transaction Type]]="Maintenance","Non-Sales","Sales")</f>
        <v>Non-Sales</v>
      </c>
      <c r="H2311" t="str">
        <f>IF(Table1[[#This Row],[Quarter]]="q2",1,"")</f>
        <v/>
      </c>
      <c r="I2311">
        <f>IF(Table1[[#This Row],[Quarter]]="q3",1,"")</f>
        <v>1</v>
      </c>
      <c r="J2311" t="str">
        <f>IF(Table1[[#This Row],[Quarter]]="Q2",Table1[[#This Row],[Credit Amount]],"")</f>
        <v/>
      </c>
      <c r="K2311">
        <f>IF(Table1[[#This Row],[Quarter]]="Q3",Table1[[#This Row],[Credit Amount]],"")</f>
        <v>-5.15</v>
      </c>
      <c r="L2311" t="str">
        <f>IF(Table1[[#This Row],[Transaction Type]]="Upgrade",Table1[[#This Row],[Credit Amount]],IF(Table1[[#This Row],[Transaction Type]]="Activation",Table1[[#This Row],[Credit Amount]],""))</f>
        <v/>
      </c>
      <c r="M2311">
        <f>IF(Table1[[#This Row],[Transaction Type]]="Maintenance",Table1[[#This Row],[Credit Amount]],"")</f>
        <v>-5.15</v>
      </c>
      <c r="N2311">
        <v>10073</v>
      </c>
      <c r="O2311" t="s">
        <v>2489</v>
      </c>
      <c r="P2311" t="s">
        <v>2562</v>
      </c>
      <c r="Q2311" t="s">
        <v>289</v>
      </c>
      <c r="R2311">
        <v>10073</v>
      </c>
      <c r="S2311" t="s">
        <v>2489</v>
      </c>
      <c r="T2311" t="s">
        <v>2562</v>
      </c>
      <c r="U2311" t="s">
        <v>289</v>
      </c>
      <c r="V2311" t="s">
        <v>156</v>
      </c>
      <c r="W2311">
        <v>100003218</v>
      </c>
      <c r="X2311">
        <v>8005552219</v>
      </c>
      <c r="Y2311" t="s">
        <v>2595</v>
      </c>
      <c r="Z2311" t="s">
        <v>4814</v>
      </c>
      <c r="AA2311" s="13">
        <v>-5.15</v>
      </c>
      <c r="AB2311" s="14">
        <v>42637</v>
      </c>
      <c r="AC2311" t="s">
        <v>36</v>
      </c>
    </row>
    <row r="2312" spans="1:29" x14ac:dyDescent="0.25">
      <c r="A2312" t="str">
        <f>CONCATENATE("Q",ROUNDUP(MONTH(Table1[[#This Row],[Month]])/3,0))</f>
        <v>Q2</v>
      </c>
      <c r="B2312" s="14">
        <f>EOMONTH(Table1[[#This Row],[Credit Date]],-1)+1</f>
        <v>42461</v>
      </c>
      <c r="C2312" t="str">
        <f>CONCATENATE(Table1[[#This Row],[Issuer Last Name]],", ",Table1[[#This Row],[Issuer First Name]])</f>
        <v>No. 092, Employee</v>
      </c>
      <c r="D2312" t="str">
        <f>CONCATENATE(Table1[[#This Row],[Approver Last Name]],", ",Table1[[#This Row],[Approver First Name]])</f>
        <v>No. 010, Employee</v>
      </c>
      <c r="E2312" t="str">
        <f>CONCATENATE(Table1[[#This Row],[Customer Last Name]],", ",Table1[[#This Row],[Customer First Name]])</f>
        <v>No. 11452, Client</v>
      </c>
      <c r="F23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2" t="str">
        <f>IF(Table1[[#This Row],[Transaction Type]]="Maintenance","Non-Sales","Sales")</f>
        <v>Non-Sales</v>
      </c>
      <c r="H2312">
        <f>IF(Table1[[#This Row],[Quarter]]="q2",1,"")</f>
        <v>1</v>
      </c>
      <c r="I2312" t="str">
        <f>IF(Table1[[#This Row],[Quarter]]="q3",1,"")</f>
        <v/>
      </c>
      <c r="J2312">
        <f>IF(Table1[[#This Row],[Quarter]]="Q2",Table1[[#This Row],[Credit Amount]],"")</f>
        <v>-70.650000000000006</v>
      </c>
      <c r="K2312" t="str">
        <f>IF(Table1[[#This Row],[Quarter]]="Q3",Table1[[#This Row],[Credit Amount]],"")</f>
        <v/>
      </c>
      <c r="L2312" t="str">
        <f>IF(Table1[[#This Row],[Transaction Type]]="Upgrade",Table1[[#This Row],[Credit Amount]],IF(Table1[[#This Row],[Transaction Type]]="Activation",Table1[[#This Row],[Credit Amount]],""))</f>
        <v/>
      </c>
      <c r="M2312">
        <f>IF(Table1[[#This Row],[Transaction Type]]="Maintenance",Table1[[#This Row],[Credit Amount]],"")</f>
        <v>-70.650000000000006</v>
      </c>
      <c r="N2312">
        <v>10092</v>
      </c>
      <c r="O2312" t="s">
        <v>2489</v>
      </c>
      <c r="P2312" t="s">
        <v>2581</v>
      </c>
      <c r="Q2312" t="s">
        <v>289</v>
      </c>
      <c r="R2312">
        <v>10010</v>
      </c>
      <c r="S2312" t="s">
        <v>2489</v>
      </c>
      <c r="T2312" t="s">
        <v>2499</v>
      </c>
      <c r="U2312" t="s">
        <v>290</v>
      </c>
      <c r="V2312" t="s">
        <v>156</v>
      </c>
      <c r="W2312">
        <v>100002451</v>
      </c>
      <c r="X2312">
        <v>8005551452</v>
      </c>
      <c r="Y2312" t="s">
        <v>2595</v>
      </c>
      <c r="Z2312" t="s">
        <v>4047</v>
      </c>
      <c r="AA2312" s="13">
        <v>-70.650000000000006</v>
      </c>
      <c r="AB2312" s="14">
        <v>42465</v>
      </c>
      <c r="AC2312" t="s">
        <v>36</v>
      </c>
    </row>
    <row r="2313" spans="1:29" x14ac:dyDescent="0.25">
      <c r="A2313" t="str">
        <f>CONCATENATE("Q",ROUNDUP(MONTH(Table1[[#This Row],[Month]])/3,0))</f>
        <v>Q2</v>
      </c>
      <c r="B2313" s="14">
        <f>EOMONTH(Table1[[#This Row],[Credit Date]],-1)+1</f>
        <v>42461</v>
      </c>
      <c r="C2313" t="str">
        <f>CONCATENATE(Table1[[#This Row],[Issuer Last Name]],", ",Table1[[#This Row],[Issuer First Name]])</f>
        <v>No. 092, Employee</v>
      </c>
      <c r="D2313" t="str">
        <f>CONCATENATE(Table1[[#This Row],[Approver Last Name]],", ",Table1[[#This Row],[Approver First Name]])</f>
        <v>No. 010, Employee</v>
      </c>
      <c r="E2313" t="str">
        <f>CONCATENATE(Table1[[#This Row],[Customer Last Name]],", ",Table1[[#This Row],[Customer First Name]])</f>
        <v>No. 13467, Client</v>
      </c>
      <c r="F23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3" t="str">
        <f>IF(Table1[[#This Row],[Transaction Type]]="Maintenance","Non-Sales","Sales")</f>
        <v>Non-Sales</v>
      </c>
      <c r="H2313">
        <f>IF(Table1[[#This Row],[Quarter]]="q2",1,"")</f>
        <v>1</v>
      </c>
      <c r="I2313" t="str">
        <f>IF(Table1[[#This Row],[Quarter]]="q3",1,"")</f>
        <v/>
      </c>
      <c r="J2313">
        <f>IF(Table1[[#This Row],[Quarter]]="Q2",Table1[[#This Row],[Credit Amount]],"")</f>
        <v>-51.65</v>
      </c>
      <c r="K2313" t="str">
        <f>IF(Table1[[#This Row],[Quarter]]="Q3",Table1[[#This Row],[Credit Amount]],"")</f>
        <v/>
      </c>
      <c r="L2313" t="str">
        <f>IF(Table1[[#This Row],[Transaction Type]]="Upgrade",Table1[[#This Row],[Credit Amount]],IF(Table1[[#This Row],[Transaction Type]]="Activation",Table1[[#This Row],[Credit Amount]],""))</f>
        <v/>
      </c>
      <c r="M2313">
        <f>IF(Table1[[#This Row],[Transaction Type]]="Maintenance",Table1[[#This Row],[Credit Amount]],"")</f>
        <v>-51.65</v>
      </c>
      <c r="N2313">
        <v>10092</v>
      </c>
      <c r="O2313" t="s">
        <v>2489</v>
      </c>
      <c r="P2313" t="s">
        <v>2581</v>
      </c>
      <c r="Q2313" t="s">
        <v>289</v>
      </c>
      <c r="R2313">
        <v>10010</v>
      </c>
      <c r="S2313" t="s">
        <v>2489</v>
      </c>
      <c r="T2313" t="s">
        <v>2499</v>
      </c>
      <c r="U2313" t="s">
        <v>290</v>
      </c>
      <c r="V2313" t="s">
        <v>156</v>
      </c>
      <c r="W2313">
        <v>100004466</v>
      </c>
      <c r="X2313">
        <v>8005553467</v>
      </c>
      <c r="Y2313" t="s">
        <v>2595</v>
      </c>
      <c r="Z2313" t="s">
        <v>6055</v>
      </c>
      <c r="AA2313" s="13">
        <v>-51.65</v>
      </c>
      <c r="AB2313" s="14">
        <v>42466</v>
      </c>
      <c r="AC2313" t="s">
        <v>36</v>
      </c>
    </row>
    <row r="2314" spans="1:29" x14ac:dyDescent="0.25">
      <c r="A2314" t="str">
        <f>CONCATENATE("Q",ROUNDUP(MONTH(Table1[[#This Row],[Month]])/3,0))</f>
        <v>Q2</v>
      </c>
      <c r="B2314" s="14">
        <f>EOMONTH(Table1[[#This Row],[Credit Date]],-1)+1</f>
        <v>42461</v>
      </c>
      <c r="C2314" t="str">
        <f>CONCATENATE(Table1[[#This Row],[Issuer Last Name]],", ",Table1[[#This Row],[Issuer First Name]])</f>
        <v>No. 092, Employee</v>
      </c>
      <c r="D2314" t="str">
        <f>CONCATENATE(Table1[[#This Row],[Approver Last Name]],", ",Table1[[#This Row],[Approver First Name]])</f>
        <v>No. 010, Employee</v>
      </c>
      <c r="E2314" t="str">
        <f>CONCATENATE(Table1[[#This Row],[Customer Last Name]],", ",Table1[[#This Row],[Customer First Name]])</f>
        <v>No. 11987, Client</v>
      </c>
      <c r="F23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4" t="str">
        <f>IF(Table1[[#This Row],[Transaction Type]]="Maintenance","Non-Sales","Sales")</f>
        <v>Sales</v>
      </c>
      <c r="H2314">
        <f>IF(Table1[[#This Row],[Quarter]]="q2",1,"")</f>
        <v>1</v>
      </c>
      <c r="I2314" t="str">
        <f>IF(Table1[[#This Row],[Quarter]]="q3",1,"")</f>
        <v/>
      </c>
      <c r="J2314">
        <f>IF(Table1[[#This Row],[Quarter]]="Q2",Table1[[#This Row],[Credit Amount]],"")</f>
        <v>-55.9</v>
      </c>
      <c r="K2314" t="str">
        <f>IF(Table1[[#This Row],[Quarter]]="Q3",Table1[[#This Row],[Credit Amount]],"")</f>
        <v/>
      </c>
      <c r="L2314">
        <f>IF(Table1[[#This Row],[Transaction Type]]="Upgrade",Table1[[#This Row],[Credit Amount]],IF(Table1[[#This Row],[Transaction Type]]="Activation",Table1[[#This Row],[Credit Amount]],""))</f>
        <v>-55.9</v>
      </c>
      <c r="M2314" t="str">
        <f>IF(Table1[[#This Row],[Transaction Type]]="Maintenance",Table1[[#This Row],[Credit Amount]],"")</f>
        <v/>
      </c>
      <c r="N2314">
        <v>10092</v>
      </c>
      <c r="O2314" t="s">
        <v>2489</v>
      </c>
      <c r="P2314" t="s">
        <v>2581</v>
      </c>
      <c r="Q2314" t="s">
        <v>289</v>
      </c>
      <c r="R2314">
        <v>10010</v>
      </c>
      <c r="S2314" t="s">
        <v>2489</v>
      </c>
      <c r="T2314" t="s">
        <v>2499</v>
      </c>
      <c r="U2314" t="s">
        <v>290</v>
      </c>
      <c r="V2314" t="s">
        <v>156</v>
      </c>
      <c r="W2314">
        <v>100002986</v>
      </c>
      <c r="X2314">
        <v>8005551987</v>
      </c>
      <c r="Y2314" t="s">
        <v>2595</v>
      </c>
      <c r="Z2314" t="s">
        <v>4582</v>
      </c>
      <c r="AA2314" s="13">
        <v>-55.9</v>
      </c>
      <c r="AB2314" s="14">
        <v>42468</v>
      </c>
      <c r="AC2314" t="s">
        <v>35</v>
      </c>
    </row>
    <row r="2315" spans="1:29" x14ac:dyDescent="0.25">
      <c r="A2315" t="str">
        <f>CONCATENATE("Q",ROUNDUP(MONTH(Table1[[#This Row],[Month]])/3,0))</f>
        <v>Q2</v>
      </c>
      <c r="B2315" s="14">
        <f>EOMONTH(Table1[[#This Row],[Credit Date]],-1)+1</f>
        <v>42461</v>
      </c>
      <c r="C2315" t="str">
        <f>CONCATENATE(Table1[[#This Row],[Issuer Last Name]],", ",Table1[[#This Row],[Issuer First Name]])</f>
        <v>No. 092, Employee</v>
      </c>
      <c r="D2315" t="str">
        <f>CONCATENATE(Table1[[#This Row],[Approver Last Name]],", ",Table1[[#This Row],[Approver First Name]])</f>
        <v>No. 010, Employee</v>
      </c>
      <c r="E2315" t="str">
        <f>CONCATENATE(Table1[[#This Row],[Customer Last Name]],", ",Table1[[#This Row],[Customer First Name]])</f>
        <v>No. 12248, Client</v>
      </c>
      <c r="F23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5" t="str">
        <f>IF(Table1[[#This Row],[Transaction Type]]="Maintenance","Non-Sales","Sales")</f>
        <v>Non-Sales</v>
      </c>
      <c r="H2315">
        <f>IF(Table1[[#This Row],[Quarter]]="q2",1,"")</f>
        <v>1</v>
      </c>
      <c r="I2315" t="str">
        <f>IF(Table1[[#This Row],[Quarter]]="q3",1,"")</f>
        <v/>
      </c>
      <c r="J2315">
        <f>IF(Table1[[#This Row],[Quarter]]="Q2",Table1[[#This Row],[Credit Amount]],"")</f>
        <v>-71.08</v>
      </c>
      <c r="K2315" t="str">
        <f>IF(Table1[[#This Row],[Quarter]]="Q3",Table1[[#This Row],[Credit Amount]],"")</f>
        <v/>
      </c>
      <c r="L2315" t="str">
        <f>IF(Table1[[#This Row],[Transaction Type]]="Upgrade",Table1[[#This Row],[Credit Amount]],IF(Table1[[#This Row],[Transaction Type]]="Activation",Table1[[#This Row],[Credit Amount]],""))</f>
        <v/>
      </c>
      <c r="M2315">
        <f>IF(Table1[[#This Row],[Transaction Type]]="Maintenance",Table1[[#This Row],[Credit Amount]],"")</f>
        <v>-71.08</v>
      </c>
      <c r="N2315">
        <v>10092</v>
      </c>
      <c r="O2315" t="s">
        <v>2489</v>
      </c>
      <c r="P2315" t="s">
        <v>2581</v>
      </c>
      <c r="Q2315" t="s">
        <v>289</v>
      </c>
      <c r="R2315">
        <v>10010</v>
      </c>
      <c r="S2315" t="s">
        <v>2489</v>
      </c>
      <c r="T2315" t="s">
        <v>2499</v>
      </c>
      <c r="U2315" t="s">
        <v>290</v>
      </c>
      <c r="V2315" t="s">
        <v>156</v>
      </c>
      <c r="W2315">
        <v>100003247</v>
      </c>
      <c r="X2315">
        <v>8005552248</v>
      </c>
      <c r="Y2315" t="s">
        <v>2595</v>
      </c>
      <c r="Z2315" t="s">
        <v>4843</v>
      </c>
      <c r="AA2315" s="13">
        <v>-71.08</v>
      </c>
      <c r="AB2315" s="14">
        <v>42475</v>
      </c>
      <c r="AC2315" t="s">
        <v>36</v>
      </c>
    </row>
    <row r="2316" spans="1:29" x14ac:dyDescent="0.25">
      <c r="A2316" t="str">
        <f>CONCATENATE("Q",ROUNDUP(MONTH(Table1[[#This Row],[Month]])/3,0))</f>
        <v>Q2</v>
      </c>
      <c r="B2316" s="14">
        <f>EOMONTH(Table1[[#This Row],[Credit Date]],-1)+1</f>
        <v>42461</v>
      </c>
      <c r="C2316" t="str">
        <f>CONCATENATE(Table1[[#This Row],[Issuer Last Name]],", ",Table1[[#This Row],[Issuer First Name]])</f>
        <v>No. 092, Employee</v>
      </c>
      <c r="D2316" t="str">
        <f>CONCATENATE(Table1[[#This Row],[Approver Last Name]],", ",Table1[[#This Row],[Approver First Name]])</f>
        <v>No. 010, Employee</v>
      </c>
      <c r="E2316" t="str">
        <f>CONCATENATE(Table1[[#This Row],[Customer Last Name]],", ",Table1[[#This Row],[Customer First Name]])</f>
        <v>No. 10009, Client</v>
      </c>
      <c r="F23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16" t="str">
        <f>IF(Table1[[#This Row],[Transaction Type]]="Maintenance","Non-Sales","Sales")</f>
        <v>Non-Sales</v>
      </c>
      <c r="H2316">
        <f>IF(Table1[[#This Row],[Quarter]]="q2",1,"")</f>
        <v>1</v>
      </c>
      <c r="I2316" t="str">
        <f>IF(Table1[[#This Row],[Quarter]]="q3",1,"")</f>
        <v/>
      </c>
      <c r="J2316">
        <f>IF(Table1[[#This Row],[Quarter]]="Q2",Table1[[#This Row],[Credit Amount]],"")</f>
        <v>-63.36</v>
      </c>
      <c r="K2316" t="str">
        <f>IF(Table1[[#This Row],[Quarter]]="Q3",Table1[[#This Row],[Credit Amount]],"")</f>
        <v/>
      </c>
      <c r="L2316" t="str">
        <f>IF(Table1[[#This Row],[Transaction Type]]="Upgrade",Table1[[#This Row],[Credit Amount]],IF(Table1[[#This Row],[Transaction Type]]="Activation",Table1[[#This Row],[Credit Amount]],""))</f>
        <v/>
      </c>
      <c r="M2316">
        <f>IF(Table1[[#This Row],[Transaction Type]]="Maintenance",Table1[[#This Row],[Credit Amount]],"")</f>
        <v>-63.36</v>
      </c>
      <c r="N2316">
        <v>10092</v>
      </c>
      <c r="O2316" t="s">
        <v>2489</v>
      </c>
      <c r="P2316" t="s">
        <v>2581</v>
      </c>
      <c r="Q2316" t="s">
        <v>289</v>
      </c>
      <c r="R2316">
        <v>10010</v>
      </c>
      <c r="S2316" t="s">
        <v>2489</v>
      </c>
      <c r="T2316" t="s">
        <v>2499</v>
      </c>
      <c r="U2316" t="s">
        <v>290</v>
      </c>
      <c r="V2316" t="s">
        <v>156</v>
      </c>
      <c r="W2316">
        <v>100001008</v>
      </c>
      <c r="X2316">
        <v>8005550009</v>
      </c>
      <c r="Y2316" t="s">
        <v>2595</v>
      </c>
      <c r="Z2316" t="s">
        <v>2604</v>
      </c>
      <c r="AA2316" s="13">
        <v>-63.36</v>
      </c>
      <c r="AB2316" s="14">
        <v>42487</v>
      </c>
      <c r="AC2316" t="s">
        <v>36</v>
      </c>
    </row>
    <row r="2317" spans="1:29" x14ac:dyDescent="0.25">
      <c r="A2317" t="str">
        <f>CONCATENATE("Q",ROUNDUP(MONTH(Table1[[#This Row],[Month]])/3,0))</f>
        <v>Q2</v>
      </c>
      <c r="B2317" s="14">
        <f>EOMONTH(Table1[[#This Row],[Credit Date]],-1)+1</f>
        <v>42461</v>
      </c>
      <c r="C2317" t="str">
        <f>CONCATENATE(Table1[[#This Row],[Issuer Last Name]],", ",Table1[[#This Row],[Issuer First Name]])</f>
        <v>No. 092, Employee</v>
      </c>
      <c r="D2317" t="str">
        <f>CONCATENATE(Table1[[#This Row],[Approver Last Name]],", ",Table1[[#This Row],[Approver First Name]])</f>
        <v>No. 010, Employee</v>
      </c>
      <c r="E2317" t="str">
        <f>CONCATENATE(Table1[[#This Row],[Customer Last Name]],", ",Table1[[#This Row],[Customer First Name]])</f>
        <v>No. 11321, Client</v>
      </c>
      <c r="F2317" t="str">
        <f>IF(Table1[[#This Row],[Credit Amount]]&gt;-19.99,"Less than 19.99",IF(Table1[[#This Row],[Credit Amount]]=-20,"20",IF(Table1[[#This Row],[Credit Amount]]&gt;-49.98,"20.01-49.98",IF(Table1[[#This Row],[Credit Amount]]=-49.99,"49.99",IF(Table1[[#This Row],[Credit Amount]]=-50,"50",IF(Table1[[#This Row],[Credit Amount]]&lt;-50.01,"Greater than 50"))))))</f>
        <v>20.01-49.98</v>
      </c>
      <c r="G2317" t="str">
        <f>IF(Table1[[#This Row],[Transaction Type]]="Maintenance","Non-Sales","Sales")</f>
        <v>Sales</v>
      </c>
      <c r="H2317">
        <f>IF(Table1[[#This Row],[Quarter]]="q2",1,"")</f>
        <v>1</v>
      </c>
      <c r="I2317" t="str">
        <f>IF(Table1[[#This Row],[Quarter]]="q3",1,"")</f>
        <v/>
      </c>
      <c r="J2317">
        <f>IF(Table1[[#This Row],[Quarter]]="Q2",Table1[[#This Row],[Credit Amount]],"")</f>
        <v>-29.92</v>
      </c>
      <c r="K2317" t="str">
        <f>IF(Table1[[#This Row],[Quarter]]="Q3",Table1[[#This Row],[Credit Amount]],"")</f>
        <v/>
      </c>
      <c r="L2317">
        <f>IF(Table1[[#This Row],[Transaction Type]]="Upgrade",Table1[[#This Row],[Credit Amount]],IF(Table1[[#This Row],[Transaction Type]]="Activation",Table1[[#This Row],[Credit Amount]],""))</f>
        <v>-29.92</v>
      </c>
      <c r="M2317" t="str">
        <f>IF(Table1[[#This Row],[Transaction Type]]="Maintenance",Table1[[#This Row],[Credit Amount]],"")</f>
        <v/>
      </c>
      <c r="N2317">
        <v>10092</v>
      </c>
      <c r="O2317" t="s">
        <v>2489</v>
      </c>
      <c r="P2317" t="s">
        <v>2581</v>
      </c>
      <c r="Q2317" t="s">
        <v>289</v>
      </c>
      <c r="R2317">
        <v>10010</v>
      </c>
      <c r="S2317" t="s">
        <v>2489</v>
      </c>
      <c r="T2317" t="s">
        <v>2499</v>
      </c>
      <c r="U2317" t="s">
        <v>290</v>
      </c>
      <c r="V2317" t="s">
        <v>156</v>
      </c>
      <c r="W2317">
        <v>100002320</v>
      </c>
      <c r="X2317">
        <v>8005551321</v>
      </c>
      <c r="Y2317" t="s">
        <v>2595</v>
      </c>
      <c r="Z2317" t="s">
        <v>3916</v>
      </c>
      <c r="AA2317" s="13">
        <v>-29.92</v>
      </c>
      <c r="AB2317" s="14">
        <v>42488</v>
      </c>
      <c r="AC2317" t="s">
        <v>35</v>
      </c>
    </row>
    <row r="2318" spans="1:29" x14ac:dyDescent="0.25">
      <c r="A2318" t="str">
        <f>CONCATENATE("Q",ROUNDUP(MONTH(Table1[[#This Row],[Month]])/3,0))</f>
        <v>Q2</v>
      </c>
      <c r="B2318" s="14">
        <f>EOMONTH(Table1[[#This Row],[Credit Date]],-1)+1</f>
        <v>42491</v>
      </c>
      <c r="C2318" t="str">
        <f>CONCATENATE(Table1[[#This Row],[Issuer Last Name]],", ",Table1[[#This Row],[Issuer First Name]])</f>
        <v>No. 092, Employee</v>
      </c>
      <c r="D2318" t="str">
        <f>CONCATENATE(Table1[[#This Row],[Approver Last Name]],", ",Table1[[#This Row],[Approver First Name]])</f>
        <v>No. 010, Employee</v>
      </c>
      <c r="E2318" t="str">
        <f>CONCATENATE(Table1[[#This Row],[Customer Last Name]],", ",Table1[[#This Row],[Customer First Name]])</f>
        <v>No. 12393, Client</v>
      </c>
      <c r="F2318" t="str">
        <f>IF(Table1[[#This Row],[Credit Amount]]&gt;-19.99,"Less than 19.99",IF(Table1[[#This Row],[Credit Amount]]=-20,"20",IF(Table1[[#This Row],[Credit Amount]]&gt;-49.98,"20.01-49.98",IF(Table1[[#This Row],[Credit Amount]]=-49.99,"49.99",IF(Table1[[#This Row],[Credit Amount]]=-50,"50",IF(Table1[[#This Row],[Credit Amount]]&lt;-50.01,"Greater than 50"))))))</f>
        <v>20.01-49.98</v>
      </c>
      <c r="G2318" t="str">
        <f>IF(Table1[[#This Row],[Transaction Type]]="Maintenance","Non-Sales","Sales")</f>
        <v>Non-Sales</v>
      </c>
      <c r="H2318">
        <f>IF(Table1[[#This Row],[Quarter]]="q2",1,"")</f>
        <v>1</v>
      </c>
      <c r="I2318" t="str">
        <f>IF(Table1[[#This Row],[Quarter]]="q3",1,"")</f>
        <v/>
      </c>
      <c r="J2318">
        <f>IF(Table1[[#This Row],[Quarter]]="Q2",Table1[[#This Row],[Credit Amount]],"")</f>
        <v>-45.37</v>
      </c>
      <c r="K2318" t="str">
        <f>IF(Table1[[#This Row],[Quarter]]="Q3",Table1[[#This Row],[Credit Amount]],"")</f>
        <v/>
      </c>
      <c r="L2318" t="str">
        <f>IF(Table1[[#This Row],[Transaction Type]]="Upgrade",Table1[[#This Row],[Credit Amount]],IF(Table1[[#This Row],[Transaction Type]]="Activation",Table1[[#This Row],[Credit Amount]],""))</f>
        <v/>
      </c>
      <c r="M2318">
        <f>IF(Table1[[#This Row],[Transaction Type]]="Maintenance",Table1[[#This Row],[Credit Amount]],"")</f>
        <v>-45.37</v>
      </c>
      <c r="N2318">
        <v>10092</v>
      </c>
      <c r="O2318" t="s">
        <v>2489</v>
      </c>
      <c r="P2318" t="s">
        <v>2581</v>
      </c>
      <c r="Q2318" t="s">
        <v>289</v>
      </c>
      <c r="R2318">
        <v>10010</v>
      </c>
      <c r="S2318" t="s">
        <v>2489</v>
      </c>
      <c r="T2318" t="s">
        <v>2499</v>
      </c>
      <c r="U2318" t="s">
        <v>290</v>
      </c>
      <c r="V2318" t="s">
        <v>156</v>
      </c>
      <c r="W2318">
        <v>100003392</v>
      </c>
      <c r="X2318">
        <v>8005552393</v>
      </c>
      <c r="Y2318" t="s">
        <v>2595</v>
      </c>
      <c r="Z2318" t="s">
        <v>4988</v>
      </c>
      <c r="AA2318" s="13">
        <v>-45.37</v>
      </c>
      <c r="AB2318" s="14">
        <v>42491</v>
      </c>
      <c r="AC2318" t="s">
        <v>36</v>
      </c>
    </row>
    <row r="2319" spans="1:29" x14ac:dyDescent="0.25">
      <c r="A2319" t="str">
        <f>CONCATENATE("Q",ROUNDUP(MONTH(Table1[[#This Row],[Month]])/3,0))</f>
        <v>Q2</v>
      </c>
      <c r="B2319" s="14">
        <f>EOMONTH(Table1[[#This Row],[Credit Date]],-1)+1</f>
        <v>42491</v>
      </c>
      <c r="C2319" t="str">
        <f>CONCATENATE(Table1[[#This Row],[Issuer Last Name]],", ",Table1[[#This Row],[Issuer First Name]])</f>
        <v>No. 092, Employee</v>
      </c>
      <c r="D2319" t="str">
        <f>CONCATENATE(Table1[[#This Row],[Approver Last Name]],", ",Table1[[#This Row],[Approver First Name]])</f>
        <v>No. 010, Employee</v>
      </c>
      <c r="E2319" t="str">
        <f>CONCATENATE(Table1[[#This Row],[Customer Last Name]],", ",Table1[[#This Row],[Customer First Name]])</f>
        <v>No. 11352, Client</v>
      </c>
      <c r="F2319" t="str">
        <f>IF(Table1[[#This Row],[Credit Amount]]&gt;-19.99,"Less than 19.99",IF(Table1[[#This Row],[Credit Amount]]=-20,"20",IF(Table1[[#This Row],[Credit Amount]]&gt;-49.98,"20.01-49.98",IF(Table1[[#This Row],[Credit Amount]]=-49.99,"49.99",IF(Table1[[#This Row],[Credit Amount]]=-50,"50",IF(Table1[[#This Row],[Credit Amount]]&lt;-50.01,"Greater than 50"))))))</f>
        <v>Less than 19.99</v>
      </c>
      <c r="G2319" t="str">
        <f>IF(Table1[[#This Row],[Transaction Type]]="Maintenance","Non-Sales","Sales")</f>
        <v>Non-Sales</v>
      </c>
      <c r="H2319">
        <f>IF(Table1[[#This Row],[Quarter]]="q2",1,"")</f>
        <v>1</v>
      </c>
      <c r="I2319" t="str">
        <f>IF(Table1[[#This Row],[Quarter]]="q3",1,"")</f>
        <v/>
      </c>
      <c r="J2319">
        <f>IF(Table1[[#This Row],[Quarter]]="Q2",Table1[[#This Row],[Credit Amount]],"")</f>
        <v>-6.81</v>
      </c>
      <c r="K2319" t="str">
        <f>IF(Table1[[#This Row],[Quarter]]="Q3",Table1[[#This Row],[Credit Amount]],"")</f>
        <v/>
      </c>
      <c r="L2319" t="str">
        <f>IF(Table1[[#This Row],[Transaction Type]]="Upgrade",Table1[[#This Row],[Credit Amount]],IF(Table1[[#This Row],[Transaction Type]]="Activation",Table1[[#This Row],[Credit Amount]],""))</f>
        <v/>
      </c>
      <c r="M2319">
        <f>IF(Table1[[#This Row],[Transaction Type]]="Maintenance",Table1[[#This Row],[Credit Amount]],"")</f>
        <v>-6.81</v>
      </c>
      <c r="N2319">
        <v>10092</v>
      </c>
      <c r="O2319" t="s">
        <v>2489</v>
      </c>
      <c r="P2319" t="s">
        <v>2581</v>
      </c>
      <c r="Q2319" t="s">
        <v>289</v>
      </c>
      <c r="R2319">
        <v>10010</v>
      </c>
      <c r="S2319" t="s">
        <v>2489</v>
      </c>
      <c r="T2319" t="s">
        <v>2499</v>
      </c>
      <c r="U2319" t="s">
        <v>290</v>
      </c>
      <c r="V2319" t="s">
        <v>156</v>
      </c>
      <c r="W2319">
        <v>100002351</v>
      </c>
      <c r="X2319">
        <v>8005551352</v>
      </c>
      <c r="Y2319" t="s">
        <v>2595</v>
      </c>
      <c r="Z2319" t="s">
        <v>3947</v>
      </c>
      <c r="AA2319" s="13">
        <v>-6.81</v>
      </c>
      <c r="AB2319" s="14">
        <v>42493</v>
      </c>
      <c r="AC2319" t="s">
        <v>36</v>
      </c>
    </row>
    <row r="2320" spans="1:29" x14ac:dyDescent="0.25">
      <c r="A2320" t="str">
        <f>CONCATENATE("Q",ROUNDUP(MONTH(Table1[[#This Row],[Month]])/3,0))</f>
        <v>Q2</v>
      </c>
      <c r="B2320" s="14">
        <f>EOMONTH(Table1[[#This Row],[Credit Date]],-1)+1</f>
        <v>42491</v>
      </c>
      <c r="C2320" t="str">
        <f>CONCATENATE(Table1[[#This Row],[Issuer Last Name]],", ",Table1[[#This Row],[Issuer First Name]])</f>
        <v>No. 092, Employee</v>
      </c>
      <c r="D2320" t="str">
        <f>CONCATENATE(Table1[[#This Row],[Approver Last Name]],", ",Table1[[#This Row],[Approver First Name]])</f>
        <v>No. 010, Employee</v>
      </c>
      <c r="E2320" t="str">
        <f>CONCATENATE(Table1[[#This Row],[Customer Last Name]],", ",Table1[[#This Row],[Customer First Name]])</f>
        <v>No. 12539, Client</v>
      </c>
      <c r="F23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0" t="str">
        <f>IF(Table1[[#This Row],[Transaction Type]]="Maintenance","Non-Sales","Sales")</f>
        <v>Sales</v>
      </c>
      <c r="H2320">
        <f>IF(Table1[[#This Row],[Quarter]]="q2",1,"")</f>
        <v>1</v>
      </c>
      <c r="I2320" t="str">
        <f>IF(Table1[[#This Row],[Quarter]]="q3",1,"")</f>
        <v/>
      </c>
      <c r="J2320">
        <f>IF(Table1[[#This Row],[Quarter]]="Q2",Table1[[#This Row],[Credit Amount]],"")</f>
        <v>-82.62</v>
      </c>
      <c r="K2320" t="str">
        <f>IF(Table1[[#This Row],[Quarter]]="Q3",Table1[[#This Row],[Credit Amount]],"")</f>
        <v/>
      </c>
      <c r="L2320">
        <f>IF(Table1[[#This Row],[Transaction Type]]="Upgrade",Table1[[#This Row],[Credit Amount]],IF(Table1[[#This Row],[Transaction Type]]="Activation",Table1[[#This Row],[Credit Amount]],""))</f>
        <v>-82.62</v>
      </c>
      <c r="M2320" t="str">
        <f>IF(Table1[[#This Row],[Transaction Type]]="Maintenance",Table1[[#This Row],[Credit Amount]],"")</f>
        <v/>
      </c>
      <c r="N2320">
        <v>10092</v>
      </c>
      <c r="O2320" t="s">
        <v>2489</v>
      </c>
      <c r="P2320" t="s">
        <v>2581</v>
      </c>
      <c r="Q2320" t="s">
        <v>289</v>
      </c>
      <c r="R2320">
        <v>10010</v>
      </c>
      <c r="S2320" t="s">
        <v>2489</v>
      </c>
      <c r="T2320" t="s">
        <v>2499</v>
      </c>
      <c r="U2320" t="s">
        <v>290</v>
      </c>
      <c r="V2320" t="s">
        <v>156</v>
      </c>
      <c r="W2320">
        <v>100003538</v>
      </c>
      <c r="X2320">
        <v>8005552539</v>
      </c>
      <c r="Y2320" t="s">
        <v>2595</v>
      </c>
      <c r="Z2320" t="s">
        <v>5134</v>
      </c>
      <c r="AA2320" s="13">
        <v>-82.62</v>
      </c>
      <c r="AB2320" s="14">
        <v>42494</v>
      </c>
      <c r="AC2320" t="s">
        <v>35</v>
      </c>
    </row>
    <row r="2321" spans="1:29" x14ac:dyDescent="0.25">
      <c r="A2321" t="str">
        <f>CONCATENATE("Q",ROUNDUP(MONTH(Table1[[#This Row],[Month]])/3,0))</f>
        <v>Q2</v>
      </c>
      <c r="B2321" s="14">
        <f>EOMONTH(Table1[[#This Row],[Credit Date]],-1)+1</f>
        <v>42491</v>
      </c>
      <c r="C2321" t="str">
        <f>CONCATENATE(Table1[[#This Row],[Issuer Last Name]],", ",Table1[[#This Row],[Issuer First Name]])</f>
        <v>No. 092, Employee</v>
      </c>
      <c r="D2321" t="str">
        <f>CONCATENATE(Table1[[#This Row],[Approver Last Name]],", ",Table1[[#This Row],[Approver First Name]])</f>
        <v>No. 010, Employee</v>
      </c>
      <c r="E2321" t="str">
        <f>CONCATENATE(Table1[[#This Row],[Customer Last Name]],", ",Table1[[#This Row],[Customer First Name]])</f>
        <v>No. 10360, Client</v>
      </c>
      <c r="F2321" t="str">
        <f>IF(Table1[[#This Row],[Credit Amount]]&gt;-19.99,"Less than 19.99",IF(Table1[[#This Row],[Credit Amount]]=-20,"20",IF(Table1[[#This Row],[Credit Amount]]&gt;-49.98,"20.01-49.98",IF(Table1[[#This Row],[Credit Amount]]=-49.99,"49.99",IF(Table1[[#This Row],[Credit Amount]]=-50,"50",IF(Table1[[#This Row],[Credit Amount]]&lt;-50.01,"Greater than 50"))))))</f>
        <v>Less than 19.99</v>
      </c>
      <c r="G2321" t="str">
        <f>IF(Table1[[#This Row],[Transaction Type]]="Maintenance","Non-Sales","Sales")</f>
        <v>Non-Sales</v>
      </c>
      <c r="H2321">
        <f>IF(Table1[[#This Row],[Quarter]]="q2",1,"")</f>
        <v>1</v>
      </c>
      <c r="I2321" t="str">
        <f>IF(Table1[[#This Row],[Quarter]]="q3",1,"")</f>
        <v/>
      </c>
      <c r="J2321">
        <f>IF(Table1[[#This Row],[Quarter]]="Q2",Table1[[#This Row],[Credit Amount]],"")</f>
        <v>-14.57</v>
      </c>
      <c r="K2321" t="str">
        <f>IF(Table1[[#This Row],[Quarter]]="Q3",Table1[[#This Row],[Credit Amount]],"")</f>
        <v/>
      </c>
      <c r="L2321" t="str">
        <f>IF(Table1[[#This Row],[Transaction Type]]="Upgrade",Table1[[#This Row],[Credit Amount]],IF(Table1[[#This Row],[Transaction Type]]="Activation",Table1[[#This Row],[Credit Amount]],""))</f>
        <v/>
      </c>
      <c r="M2321">
        <f>IF(Table1[[#This Row],[Transaction Type]]="Maintenance",Table1[[#This Row],[Credit Amount]],"")</f>
        <v>-14.57</v>
      </c>
      <c r="N2321">
        <v>10092</v>
      </c>
      <c r="O2321" t="s">
        <v>2489</v>
      </c>
      <c r="P2321" t="s">
        <v>2581</v>
      </c>
      <c r="Q2321" t="s">
        <v>289</v>
      </c>
      <c r="R2321">
        <v>10010</v>
      </c>
      <c r="S2321" t="s">
        <v>2489</v>
      </c>
      <c r="T2321" t="s">
        <v>2499</v>
      </c>
      <c r="U2321" t="s">
        <v>290</v>
      </c>
      <c r="V2321" t="s">
        <v>156</v>
      </c>
      <c r="W2321">
        <v>100001359</v>
      </c>
      <c r="X2321">
        <v>8005550360</v>
      </c>
      <c r="Y2321" t="s">
        <v>2595</v>
      </c>
      <c r="Z2321" t="s">
        <v>2955</v>
      </c>
      <c r="AA2321" s="13">
        <v>-14.57</v>
      </c>
      <c r="AB2321" s="14">
        <v>42497</v>
      </c>
      <c r="AC2321" t="s">
        <v>36</v>
      </c>
    </row>
    <row r="2322" spans="1:29" x14ac:dyDescent="0.25">
      <c r="A2322" t="str">
        <f>CONCATENATE("Q",ROUNDUP(MONTH(Table1[[#This Row],[Month]])/3,0))</f>
        <v>Q2</v>
      </c>
      <c r="B2322" s="14">
        <f>EOMONTH(Table1[[#This Row],[Credit Date]],-1)+1</f>
        <v>42491</v>
      </c>
      <c r="C2322" t="str">
        <f>CONCATENATE(Table1[[#This Row],[Issuer Last Name]],", ",Table1[[#This Row],[Issuer First Name]])</f>
        <v>No. 092, Employee</v>
      </c>
      <c r="D2322" t="str">
        <f>CONCATENATE(Table1[[#This Row],[Approver Last Name]],", ",Table1[[#This Row],[Approver First Name]])</f>
        <v>No. 010, Employee</v>
      </c>
      <c r="E2322" t="str">
        <f>CONCATENATE(Table1[[#This Row],[Customer Last Name]],", ",Table1[[#This Row],[Customer First Name]])</f>
        <v>No. 13100, Client</v>
      </c>
      <c r="F2322" t="str">
        <f>IF(Table1[[#This Row],[Credit Amount]]&gt;-19.99,"Less than 19.99",IF(Table1[[#This Row],[Credit Amount]]=-20,"20",IF(Table1[[#This Row],[Credit Amount]]&gt;-49.98,"20.01-49.98",IF(Table1[[#This Row],[Credit Amount]]=-49.99,"49.99",IF(Table1[[#This Row],[Credit Amount]]=-50,"50",IF(Table1[[#This Row],[Credit Amount]]&lt;-50.01,"Greater than 50"))))))</f>
        <v>20.01-49.98</v>
      </c>
      <c r="G2322" t="str">
        <f>IF(Table1[[#This Row],[Transaction Type]]="Maintenance","Non-Sales","Sales")</f>
        <v>Non-Sales</v>
      </c>
      <c r="H2322">
        <f>IF(Table1[[#This Row],[Quarter]]="q2",1,"")</f>
        <v>1</v>
      </c>
      <c r="I2322" t="str">
        <f>IF(Table1[[#This Row],[Quarter]]="q3",1,"")</f>
        <v/>
      </c>
      <c r="J2322">
        <f>IF(Table1[[#This Row],[Quarter]]="Q2",Table1[[#This Row],[Credit Amount]],"")</f>
        <v>-21.12</v>
      </c>
      <c r="K2322" t="str">
        <f>IF(Table1[[#This Row],[Quarter]]="Q3",Table1[[#This Row],[Credit Amount]],"")</f>
        <v/>
      </c>
      <c r="L2322" t="str">
        <f>IF(Table1[[#This Row],[Transaction Type]]="Upgrade",Table1[[#This Row],[Credit Amount]],IF(Table1[[#This Row],[Transaction Type]]="Activation",Table1[[#This Row],[Credit Amount]],""))</f>
        <v/>
      </c>
      <c r="M2322">
        <f>IF(Table1[[#This Row],[Transaction Type]]="Maintenance",Table1[[#This Row],[Credit Amount]],"")</f>
        <v>-21.12</v>
      </c>
      <c r="N2322">
        <v>10092</v>
      </c>
      <c r="O2322" t="s">
        <v>2489</v>
      </c>
      <c r="P2322" t="s">
        <v>2581</v>
      </c>
      <c r="Q2322" t="s">
        <v>289</v>
      </c>
      <c r="R2322">
        <v>10010</v>
      </c>
      <c r="S2322" t="s">
        <v>2489</v>
      </c>
      <c r="T2322" t="s">
        <v>2499</v>
      </c>
      <c r="U2322" t="s">
        <v>290</v>
      </c>
      <c r="V2322" t="s">
        <v>156</v>
      </c>
      <c r="W2322">
        <v>100004099</v>
      </c>
      <c r="X2322">
        <v>8005553100</v>
      </c>
      <c r="Y2322" t="s">
        <v>2595</v>
      </c>
      <c r="Z2322" t="s">
        <v>5688</v>
      </c>
      <c r="AA2322" s="13">
        <v>-21.12</v>
      </c>
      <c r="AB2322" s="14">
        <v>42500</v>
      </c>
      <c r="AC2322" t="s">
        <v>36</v>
      </c>
    </row>
    <row r="2323" spans="1:29" x14ac:dyDescent="0.25">
      <c r="A2323" t="str">
        <f>CONCATENATE("Q",ROUNDUP(MONTH(Table1[[#This Row],[Month]])/3,0))</f>
        <v>Q2</v>
      </c>
      <c r="B2323" s="14">
        <f>EOMONTH(Table1[[#This Row],[Credit Date]],-1)+1</f>
        <v>42491</v>
      </c>
      <c r="C2323" t="str">
        <f>CONCATENATE(Table1[[#This Row],[Issuer Last Name]],", ",Table1[[#This Row],[Issuer First Name]])</f>
        <v>No. 092, Employee</v>
      </c>
      <c r="D2323" t="str">
        <f>CONCATENATE(Table1[[#This Row],[Approver Last Name]],", ",Table1[[#This Row],[Approver First Name]])</f>
        <v>No. 010, Employee</v>
      </c>
      <c r="E2323" t="str">
        <f>CONCATENATE(Table1[[#This Row],[Customer Last Name]],", ",Table1[[#This Row],[Customer First Name]])</f>
        <v>No. 11105, Client</v>
      </c>
      <c r="F23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3" t="str">
        <f>IF(Table1[[#This Row],[Transaction Type]]="Maintenance","Non-Sales","Sales")</f>
        <v>Sales</v>
      </c>
      <c r="H2323">
        <f>IF(Table1[[#This Row],[Quarter]]="q2",1,"")</f>
        <v>1</v>
      </c>
      <c r="I2323" t="str">
        <f>IF(Table1[[#This Row],[Quarter]]="q3",1,"")</f>
        <v/>
      </c>
      <c r="J2323">
        <f>IF(Table1[[#This Row],[Quarter]]="Q2",Table1[[#This Row],[Credit Amount]],"")</f>
        <v>-69.31</v>
      </c>
      <c r="K2323" t="str">
        <f>IF(Table1[[#This Row],[Quarter]]="Q3",Table1[[#This Row],[Credit Amount]],"")</f>
        <v/>
      </c>
      <c r="L2323">
        <f>IF(Table1[[#This Row],[Transaction Type]]="Upgrade",Table1[[#This Row],[Credit Amount]],IF(Table1[[#This Row],[Transaction Type]]="Activation",Table1[[#This Row],[Credit Amount]],""))</f>
        <v>-69.31</v>
      </c>
      <c r="M2323" t="str">
        <f>IF(Table1[[#This Row],[Transaction Type]]="Maintenance",Table1[[#This Row],[Credit Amount]],"")</f>
        <v/>
      </c>
      <c r="N2323">
        <v>10092</v>
      </c>
      <c r="O2323" t="s">
        <v>2489</v>
      </c>
      <c r="P2323" t="s">
        <v>2581</v>
      </c>
      <c r="Q2323" t="s">
        <v>289</v>
      </c>
      <c r="R2323">
        <v>10010</v>
      </c>
      <c r="S2323" t="s">
        <v>2489</v>
      </c>
      <c r="T2323" t="s">
        <v>2499</v>
      </c>
      <c r="U2323" t="s">
        <v>290</v>
      </c>
      <c r="V2323" t="s">
        <v>156</v>
      </c>
      <c r="W2323">
        <v>100002104</v>
      </c>
      <c r="X2323">
        <v>8005551105</v>
      </c>
      <c r="Y2323" t="s">
        <v>2595</v>
      </c>
      <c r="Z2323" t="s">
        <v>3700</v>
      </c>
      <c r="AA2323" s="13">
        <v>-69.31</v>
      </c>
      <c r="AB2323" s="14">
        <v>42504</v>
      </c>
      <c r="AC2323" t="s">
        <v>35</v>
      </c>
    </row>
    <row r="2324" spans="1:29" x14ac:dyDescent="0.25">
      <c r="A2324" t="str">
        <f>CONCATENATE("Q",ROUNDUP(MONTH(Table1[[#This Row],[Month]])/3,0))</f>
        <v>Q2</v>
      </c>
      <c r="B2324" s="14">
        <f>EOMONTH(Table1[[#This Row],[Credit Date]],-1)+1</f>
        <v>42491</v>
      </c>
      <c r="C2324" t="str">
        <f>CONCATENATE(Table1[[#This Row],[Issuer Last Name]],", ",Table1[[#This Row],[Issuer First Name]])</f>
        <v>No. 092, Employee</v>
      </c>
      <c r="D2324" t="str">
        <f>CONCATENATE(Table1[[#This Row],[Approver Last Name]],", ",Table1[[#This Row],[Approver First Name]])</f>
        <v>No. 010, Employee</v>
      </c>
      <c r="E2324" t="str">
        <f>CONCATENATE(Table1[[#This Row],[Customer Last Name]],", ",Table1[[#This Row],[Customer First Name]])</f>
        <v>No. 10992, Client</v>
      </c>
      <c r="F23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4" t="str">
        <f>IF(Table1[[#This Row],[Transaction Type]]="Maintenance","Non-Sales","Sales")</f>
        <v>Sales</v>
      </c>
      <c r="H2324">
        <f>IF(Table1[[#This Row],[Quarter]]="q2",1,"")</f>
        <v>1</v>
      </c>
      <c r="I2324" t="str">
        <f>IF(Table1[[#This Row],[Quarter]]="q3",1,"")</f>
        <v/>
      </c>
      <c r="J2324">
        <f>IF(Table1[[#This Row],[Quarter]]="Q2",Table1[[#This Row],[Credit Amount]],"")</f>
        <v>-94.74</v>
      </c>
      <c r="K2324" t="str">
        <f>IF(Table1[[#This Row],[Quarter]]="Q3",Table1[[#This Row],[Credit Amount]],"")</f>
        <v/>
      </c>
      <c r="L2324">
        <f>IF(Table1[[#This Row],[Transaction Type]]="Upgrade",Table1[[#This Row],[Credit Amount]],IF(Table1[[#This Row],[Transaction Type]]="Activation",Table1[[#This Row],[Credit Amount]],""))</f>
        <v>-94.74</v>
      </c>
      <c r="M2324" t="str">
        <f>IF(Table1[[#This Row],[Transaction Type]]="Maintenance",Table1[[#This Row],[Credit Amount]],"")</f>
        <v/>
      </c>
      <c r="N2324">
        <v>10092</v>
      </c>
      <c r="O2324" t="s">
        <v>2489</v>
      </c>
      <c r="P2324" t="s">
        <v>2581</v>
      </c>
      <c r="Q2324" t="s">
        <v>289</v>
      </c>
      <c r="R2324">
        <v>10010</v>
      </c>
      <c r="S2324" t="s">
        <v>2489</v>
      </c>
      <c r="T2324" t="s">
        <v>2499</v>
      </c>
      <c r="U2324" t="s">
        <v>290</v>
      </c>
      <c r="V2324" t="s">
        <v>156</v>
      </c>
      <c r="W2324">
        <v>100001991</v>
      </c>
      <c r="X2324">
        <v>8005550992</v>
      </c>
      <c r="Y2324" t="s">
        <v>2595</v>
      </c>
      <c r="Z2324" t="s">
        <v>3587</v>
      </c>
      <c r="AA2324" s="13">
        <v>-94.74</v>
      </c>
      <c r="AB2324" s="14">
        <v>42507</v>
      </c>
      <c r="AC2324" t="s">
        <v>37</v>
      </c>
    </row>
    <row r="2325" spans="1:29" x14ac:dyDescent="0.25">
      <c r="A2325" t="str">
        <f>CONCATENATE("Q",ROUNDUP(MONTH(Table1[[#This Row],[Month]])/3,0))</f>
        <v>Q2</v>
      </c>
      <c r="B2325" s="14">
        <f>EOMONTH(Table1[[#This Row],[Credit Date]],-1)+1</f>
        <v>42491</v>
      </c>
      <c r="C2325" t="str">
        <f>CONCATENATE(Table1[[#This Row],[Issuer Last Name]],", ",Table1[[#This Row],[Issuer First Name]])</f>
        <v>No. 092, Employee</v>
      </c>
      <c r="D2325" t="str">
        <f>CONCATENATE(Table1[[#This Row],[Approver Last Name]],", ",Table1[[#This Row],[Approver First Name]])</f>
        <v>No. 010, Employee</v>
      </c>
      <c r="E2325" t="str">
        <f>CONCATENATE(Table1[[#This Row],[Customer Last Name]],", ",Table1[[#This Row],[Customer First Name]])</f>
        <v>No. 13107, Client</v>
      </c>
      <c r="F2325" t="str">
        <f>IF(Table1[[#This Row],[Credit Amount]]&gt;-19.99,"Less than 19.99",IF(Table1[[#This Row],[Credit Amount]]=-20,"20",IF(Table1[[#This Row],[Credit Amount]]&gt;-49.98,"20.01-49.98",IF(Table1[[#This Row],[Credit Amount]]=-49.99,"49.99",IF(Table1[[#This Row],[Credit Amount]]=-50,"50",IF(Table1[[#This Row],[Credit Amount]]&lt;-50.01,"Greater than 50"))))))</f>
        <v>20.01-49.98</v>
      </c>
      <c r="G2325" t="str">
        <f>IF(Table1[[#This Row],[Transaction Type]]="Maintenance","Non-Sales","Sales")</f>
        <v>Non-Sales</v>
      </c>
      <c r="H2325">
        <f>IF(Table1[[#This Row],[Quarter]]="q2",1,"")</f>
        <v>1</v>
      </c>
      <c r="I2325" t="str">
        <f>IF(Table1[[#This Row],[Quarter]]="q3",1,"")</f>
        <v/>
      </c>
      <c r="J2325">
        <f>IF(Table1[[#This Row],[Quarter]]="Q2",Table1[[#This Row],[Credit Amount]],"")</f>
        <v>-36.86</v>
      </c>
      <c r="K2325" t="str">
        <f>IF(Table1[[#This Row],[Quarter]]="Q3",Table1[[#This Row],[Credit Amount]],"")</f>
        <v/>
      </c>
      <c r="L2325" t="str">
        <f>IF(Table1[[#This Row],[Transaction Type]]="Upgrade",Table1[[#This Row],[Credit Amount]],IF(Table1[[#This Row],[Transaction Type]]="Activation",Table1[[#This Row],[Credit Amount]],""))</f>
        <v/>
      </c>
      <c r="M2325">
        <f>IF(Table1[[#This Row],[Transaction Type]]="Maintenance",Table1[[#This Row],[Credit Amount]],"")</f>
        <v>-36.86</v>
      </c>
      <c r="N2325">
        <v>10092</v>
      </c>
      <c r="O2325" t="s">
        <v>2489</v>
      </c>
      <c r="P2325" t="s">
        <v>2581</v>
      </c>
      <c r="Q2325" t="s">
        <v>289</v>
      </c>
      <c r="R2325">
        <v>10010</v>
      </c>
      <c r="S2325" t="s">
        <v>2489</v>
      </c>
      <c r="T2325" t="s">
        <v>2499</v>
      </c>
      <c r="U2325" t="s">
        <v>290</v>
      </c>
      <c r="V2325" t="s">
        <v>156</v>
      </c>
      <c r="W2325">
        <v>100004106</v>
      </c>
      <c r="X2325">
        <v>8005553107</v>
      </c>
      <c r="Y2325" t="s">
        <v>2595</v>
      </c>
      <c r="Z2325" t="s">
        <v>5695</v>
      </c>
      <c r="AA2325" s="13">
        <v>-36.86</v>
      </c>
      <c r="AB2325" s="14">
        <v>42510</v>
      </c>
      <c r="AC2325" t="s">
        <v>36</v>
      </c>
    </row>
    <row r="2326" spans="1:29" x14ac:dyDescent="0.25">
      <c r="A2326" t="str">
        <f>CONCATENATE("Q",ROUNDUP(MONTH(Table1[[#This Row],[Month]])/3,0))</f>
        <v>Q2</v>
      </c>
      <c r="B2326" s="14">
        <f>EOMONTH(Table1[[#This Row],[Credit Date]],-1)+1</f>
        <v>42491</v>
      </c>
      <c r="C2326" t="str">
        <f>CONCATENATE(Table1[[#This Row],[Issuer Last Name]],", ",Table1[[#This Row],[Issuer First Name]])</f>
        <v>No. 092, Employee</v>
      </c>
      <c r="D2326" t="str">
        <f>CONCATENATE(Table1[[#This Row],[Approver Last Name]],", ",Table1[[#This Row],[Approver First Name]])</f>
        <v>No. 010, Employee</v>
      </c>
      <c r="E2326" t="str">
        <f>CONCATENATE(Table1[[#This Row],[Customer Last Name]],", ",Table1[[#This Row],[Customer First Name]])</f>
        <v>No. 11614, Client</v>
      </c>
      <c r="F23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6" t="str">
        <f>IF(Table1[[#This Row],[Transaction Type]]="Maintenance","Non-Sales","Sales")</f>
        <v>Non-Sales</v>
      </c>
      <c r="H2326">
        <f>IF(Table1[[#This Row],[Quarter]]="q2",1,"")</f>
        <v>1</v>
      </c>
      <c r="I2326" t="str">
        <f>IF(Table1[[#This Row],[Quarter]]="q3",1,"")</f>
        <v/>
      </c>
      <c r="J2326">
        <f>IF(Table1[[#This Row],[Quarter]]="Q2",Table1[[#This Row],[Credit Amount]],"")</f>
        <v>-97.96</v>
      </c>
      <c r="K2326" t="str">
        <f>IF(Table1[[#This Row],[Quarter]]="Q3",Table1[[#This Row],[Credit Amount]],"")</f>
        <v/>
      </c>
      <c r="L2326" t="str">
        <f>IF(Table1[[#This Row],[Transaction Type]]="Upgrade",Table1[[#This Row],[Credit Amount]],IF(Table1[[#This Row],[Transaction Type]]="Activation",Table1[[#This Row],[Credit Amount]],""))</f>
        <v/>
      </c>
      <c r="M2326">
        <f>IF(Table1[[#This Row],[Transaction Type]]="Maintenance",Table1[[#This Row],[Credit Amount]],"")</f>
        <v>-97.96</v>
      </c>
      <c r="N2326">
        <v>10092</v>
      </c>
      <c r="O2326" t="s">
        <v>2489</v>
      </c>
      <c r="P2326" t="s">
        <v>2581</v>
      </c>
      <c r="Q2326" t="s">
        <v>289</v>
      </c>
      <c r="R2326">
        <v>10010</v>
      </c>
      <c r="S2326" t="s">
        <v>2489</v>
      </c>
      <c r="T2326" t="s">
        <v>2499</v>
      </c>
      <c r="U2326" t="s">
        <v>290</v>
      </c>
      <c r="V2326" t="s">
        <v>156</v>
      </c>
      <c r="W2326">
        <v>100002613</v>
      </c>
      <c r="X2326">
        <v>8005551614</v>
      </c>
      <c r="Y2326" t="s">
        <v>2595</v>
      </c>
      <c r="Z2326" t="s">
        <v>4209</v>
      </c>
      <c r="AA2326" s="13">
        <v>-97.96</v>
      </c>
      <c r="AB2326" s="14">
        <v>42511</v>
      </c>
      <c r="AC2326" t="s">
        <v>36</v>
      </c>
    </row>
    <row r="2327" spans="1:29" x14ac:dyDescent="0.25">
      <c r="A2327" t="str">
        <f>CONCATENATE("Q",ROUNDUP(MONTH(Table1[[#This Row],[Month]])/3,0))</f>
        <v>Q2</v>
      </c>
      <c r="B2327" s="14">
        <f>EOMONTH(Table1[[#This Row],[Credit Date]],-1)+1</f>
        <v>42491</v>
      </c>
      <c r="C2327" t="str">
        <f>CONCATENATE(Table1[[#This Row],[Issuer Last Name]],", ",Table1[[#This Row],[Issuer First Name]])</f>
        <v>No. 092, Employee</v>
      </c>
      <c r="D2327" t="str">
        <f>CONCATENATE(Table1[[#This Row],[Approver Last Name]],", ",Table1[[#This Row],[Approver First Name]])</f>
        <v>No. 010, Employee</v>
      </c>
      <c r="E2327" t="str">
        <f>CONCATENATE(Table1[[#This Row],[Customer Last Name]],", ",Table1[[#This Row],[Customer First Name]])</f>
        <v>No. 10146, Client</v>
      </c>
      <c r="F23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7" t="str">
        <f>IF(Table1[[#This Row],[Transaction Type]]="Maintenance","Non-Sales","Sales")</f>
        <v>Non-Sales</v>
      </c>
      <c r="H2327">
        <f>IF(Table1[[#This Row],[Quarter]]="q2",1,"")</f>
        <v>1</v>
      </c>
      <c r="I2327" t="str">
        <f>IF(Table1[[#This Row],[Quarter]]="q3",1,"")</f>
        <v/>
      </c>
      <c r="J2327">
        <f>IF(Table1[[#This Row],[Quarter]]="Q2",Table1[[#This Row],[Credit Amount]],"")</f>
        <v>-60.09</v>
      </c>
      <c r="K2327" t="str">
        <f>IF(Table1[[#This Row],[Quarter]]="Q3",Table1[[#This Row],[Credit Amount]],"")</f>
        <v/>
      </c>
      <c r="L2327" t="str">
        <f>IF(Table1[[#This Row],[Transaction Type]]="Upgrade",Table1[[#This Row],[Credit Amount]],IF(Table1[[#This Row],[Transaction Type]]="Activation",Table1[[#This Row],[Credit Amount]],""))</f>
        <v/>
      </c>
      <c r="M2327">
        <f>IF(Table1[[#This Row],[Transaction Type]]="Maintenance",Table1[[#This Row],[Credit Amount]],"")</f>
        <v>-60.09</v>
      </c>
      <c r="N2327">
        <v>10092</v>
      </c>
      <c r="O2327" t="s">
        <v>2489</v>
      </c>
      <c r="P2327" t="s">
        <v>2581</v>
      </c>
      <c r="Q2327" t="s">
        <v>289</v>
      </c>
      <c r="R2327">
        <v>10010</v>
      </c>
      <c r="S2327" t="s">
        <v>2489</v>
      </c>
      <c r="T2327" t="s">
        <v>2499</v>
      </c>
      <c r="U2327" t="s">
        <v>290</v>
      </c>
      <c r="V2327" t="s">
        <v>156</v>
      </c>
      <c r="W2327">
        <v>100001145</v>
      </c>
      <c r="X2327">
        <v>8005550146</v>
      </c>
      <c r="Y2327" t="s">
        <v>2595</v>
      </c>
      <c r="Z2327" t="s">
        <v>2741</v>
      </c>
      <c r="AA2327" s="13">
        <v>-60.09</v>
      </c>
      <c r="AB2327" s="14">
        <v>42515</v>
      </c>
      <c r="AC2327" t="s">
        <v>36</v>
      </c>
    </row>
    <row r="2328" spans="1:29" x14ac:dyDescent="0.25">
      <c r="A2328" t="str">
        <f>CONCATENATE("Q",ROUNDUP(MONTH(Table1[[#This Row],[Month]])/3,0))</f>
        <v>Q2</v>
      </c>
      <c r="B2328" s="14">
        <f>EOMONTH(Table1[[#This Row],[Credit Date]],-1)+1</f>
        <v>42491</v>
      </c>
      <c r="C2328" t="str">
        <f>CONCATENATE(Table1[[#This Row],[Issuer Last Name]],", ",Table1[[#This Row],[Issuer First Name]])</f>
        <v>No. 092, Employee</v>
      </c>
      <c r="D2328" t="str">
        <f>CONCATENATE(Table1[[#This Row],[Approver Last Name]],", ",Table1[[#This Row],[Approver First Name]])</f>
        <v>No. 010, Employee</v>
      </c>
      <c r="E2328" t="str">
        <f>CONCATENATE(Table1[[#This Row],[Customer Last Name]],", ",Table1[[#This Row],[Customer First Name]])</f>
        <v>No. 11171, Client</v>
      </c>
      <c r="F23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8" t="str">
        <f>IF(Table1[[#This Row],[Transaction Type]]="Maintenance","Non-Sales","Sales")</f>
        <v>Sales</v>
      </c>
      <c r="H2328">
        <f>IF(Table1[[#This Row],[Quarter]]="q2",1,"")</f>
        <v>1</v>
      </c>
      <c r="I2328" t="str">
        <f>IF(Table1[[#This Row],[Quarter]]="q3",1,"")</f>
        <v/>
      </c>
      <c r="J2328">
        <f>IF(Table1[[#This Row],[Quarter]]="Q2",Table1[[#This Row],[Credit Amount]],"")</f>
        <v>-52.67</v>
      </c>
      <c r="K2328" t="str">
        <f>IF(Table1[[#This Row],[Quarter]]="Q3",Table1[[#This Row],[Credit Amount]],"")</f>
        <v/>
      </c>
      <c r="L2328">
        <f>IF(Table1[[#This Row],[Transaction Type]]="Upgrade",Table1[[#This Row],[Credit Amount]],IF(Table1[[#This Row],[Transaction Type]]="Activation",Table1[[#This Row],[Credit Amount]],""))</f>
        <v>-52.67</v>
      </c>
      <c r="M2328" t="str">
        <f>IF(Table1[[#This Row],[Transaction Type]]="Maintenance",Table1[[#This Row],[Credit Amount]],"")</f>
        <v/>
      </c>
      <c r="N2328">
        <v>10092</v>
      </c>
      <c r="O2328" t="s">
        <v>2489</v>
      </c>
      <c r="P2328" t="s">
        <v>2581</v>
      </c>
      <c r="Q2328" t="s">
        <v>289</v>
      </c>
      <c r="R2328">
        <v>10010</v>
      </c>
      <c r="S2328" t="s">
        <v>2489</v>
      </c>
      <c r="T2328" t="s">
        <v>2499</v>
      </c>
      <c r="U2328" t="s">
        <v>290</v>
      </c>
      <c r="V2328" t="s">
        <v>156</v>
      </c>
      <c r="W2328">
        <v>100002170</v>
      </c>
      <c r="X2328">
        <v>8005551171</v>
      </c>
      <c r="Y2328" t="s">
        <v>2595</v>
      </c>
      <c r="Z2328" t="s">
        <v>3766</v>
      </c>
      <c r="AA2328" s="13">
        <v>-52.67</v>
      </c>
      <c r="AB2328" s="14">
        <v>42516</v>
      </c>
      <c r="AC2328" t="s">
        <v>35</v>
      </c>
    </row>
    <row r="2329" spans="1:29" x14ac:dyDescent="0.25">
      <c r="A2329" t="str">
        <f>CONCATENATE("Q",ROUNDUP(MONTH(Table1[[#This Row],[Month]])/3,0))</f>
        <v>Q2</v>
      </c>
      <c r="B2329" s="14">
        <f>EOMONTH(Table1[[#This Row],[Credit Date]],-1)+1</f>
        <v>42522</v>
      </c>
      <c r="C2329" t="str">
        <f>CONCATENATE(Table1[[#This Row],[Issuer Last Name]],", ",Table1[[#This Row],[Issuer First Name]])</f>
        <v>No. 092, Employee</v>
      </c>
      <c r="D2329" t="str">
        <f>CONCATENATE(Table1[[#This Row],[Approver Last Name]],", ",Table1[[#This Row],[Approver First Name]])</f>
        <v>No. 010, Employee</v>
      </c>
      <c r="E2329" t="str">
        <f>CONCATENATE(Table1[[#This Row],[Customer Last Name]],", ",Table1[[#This Row],[Customer First Name]])</f>
        <v>No. 11132, Client</v>
      </c>
      <c r="F23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29" t="str">
        <f>IF(Table1[[#This Row],[Transaction Type]]="Maintenance","Non-Sales","Sales")</f>
        <v>Sales</v>
      </c>
      <c r="H2329">
        <f>IF(Table1[[#This Row],[Quarter]]="q2",1,"")</f>
        <v>1</v>
      </c>
      <c r="I2329" t="str">
        <f>IF(Table1[[#This Row],[Quarter]]="q3",1,"")</f>
        <v/>
      </c>
      <c r="J2329">
        <f>IF(Table1[[#This Row],[Quarter]]="Q2",Table1[[#This Row],[Credit Amount]],"")</f>
        <v>-59.44</v>
      </c>
      <c r="K2329" t="str">
        <f>IF(Table1[[#This Row],[Quarter]]="Q3",Table1[[#This Row],[Credit Amount]],"")</f>
        <v/>
      </c>
      <c r="L2329">
        <f>IF(Table1[[#This Row],[Transaction Type]]="Upgrade",Table1[[#This Row],[Credit Amount]],IF(Table1[[#This Row],[Transaction Type]]="Activation",Table1[[#This Row],[Credit Amount]],""))</f>
        <v>-59.44</v>
      </c>
      <c r="M2329" t="str">
        <f>IF(Table1[[#This Row],[Transaction Type]]="Maintenance",Table1[[#This Row],[Credit Amount]],"")</f>
        <v/>
      </c>
      <c r="N2329">
        <v>10092</v>
      </c>
      <c r="O2329" t="s">
        <v>2489</v>
      </c>
      <c r="P2329" t="s">
        <v>2581</v>
      </c>
      <c r="Q2329" t="s">
        <v>289</v>
      </c>
      <c r="R2329">
        <v>10010</v>
      </c>
      <c r="S2329" t="s">
        <v>2489</v>
      </c>
      <c r="T2329" t="s">
        <v>2499</v>
      </c>
      <c r="U2329" t="s">
        <v>290</v>
      </c>
      <c r="V2329" t="s">
        <v>156</v>
      </c>
      <c r="W2329">
        <v>100002131</v>
      </c>
      <c r="X2329">
        <v>8005551132</v>
      </c>
      <c r="Y2329" t="s">
        <v>2595</v>
      </c>
      <c r="Z2329" t="s">
        <v>3727</v>
      </c>
      <c r="AA2329" s="13">
        <v>-59.44</v>
      </c>
      <c r="AB2329" s="14">
        <v>42539</v>
      </c>
      <c r="AC2329" t="s">
        <v>35</v>
      </c>
    </row>
    <row r="2330" spans="1:29" x14ac:dyDescent="0.25">
      <c r="A2330" t="str">
        <f>CONCATENATE("Q",ROUNDUP(MONTH(Table1[[#This Row],[Month]])/3,0))</f>
        <v>Q3</v>
      </c>
      <c r="B2330" s="14">
        <f>EOMONTH(Table1[[#This Row],[Credit Date]],-1)+1</f>
        <v>42552</v>
      </c>
      <c r="C2330" t="str">
        <f>CONCATENATE(Table1[[#This Row],[Issuer Last Name]],", ",Table1[[#This Row],[Issuer First Name]])</f>
        <v>No. 092, Employee</v>
      </c>
      <c r="D2330" t="str">
        <f>CONCATENATE(Table1[[#This Row],[Approver Last Name]],", ",Table1[[#This Row],[Approver First Name]])</f>
        <v>No. 092, Employee</v>
      </c>
      <c r="E2330" t="str">
        <f>CONCATENATE(Table1[[#This Row],[Customer Last Name]],", ",Table1[[#This Row],[Customer First Name]])</f>
        <v>No. 13792, Client</v>
      </c>
      <c r="F2330" t="str">
        <f>IF(Table1[[#This Row],[Credit Amount]]&gt;-19.99,"Less than 19.99",IF(Table1[[#This Row],[Credit Amount]]=-20,"20",IF(Table1[[#This Row],[Credit Amount]]&gt;-49.98,"20.01-49.98",IF(Table1[[#This Row],[Credit Amount]]=-49.99,"49.99",IF(Table1[[#This Row],[Credit Amount]]=-50,"50",IF(Table1[[#This Row],[Credit Amount]]&lt;-50.01,"Greater than 50"))))))</f>
        <v>Less than 19.99</v>
      </c>
      <c r="G2330" t="str">
        <f>IF(Table1[[#This Row],[Transaction Type]]="Maintenance","Non-Sales","Sales")</f>
        <v>Non-Sales</v>
      </c>
      <c r="H2330" t="str">
        <f>IF(Table1[[#This Row],[Quarter]]="q2",1,"")</f>
        <v/>
      </c>
      <c r="I2330">
        <f>IF(Table1[[#This Row],[Quarter]]="q3",1,"")</f>
        <v>1</v>
      </c>
      <c r="J2330" t="str">
        <f>IF(Table1[[#This Row],[Quarter]]="Q2",Table1[[#This Row],[Credit Amount]],"")</f>
        <v/>
      </c>
      <c r="K2330">
        <f>IF(Table1[[#This Row],[Quarter]]="Q3",Table1[[#This Row],[Credit Amount]],"")</f>
        <v>-7.98</v>
      </c>
      <c r="L2330" t="str">
        <f>IF(Table1[[#This Row],[Transaction Type]]="Upgrade",Table1[[#This Row],[Credit Amount]],IF(Table1[[#This Row],[Transaction Type]]="Activation",Table1[[#This Row],[Credit Amount]],""))</f>
        <v/>
      </c>
      <c r="M2330">
        <f>IF(Table1[[#This Row],[Transaction Type]]="Maintenance",Table1[[#This Row],[Credit Amount]],"")</f>
        <v>-7.98</v>
      </c>
      <c r="N2330">
        <v>10092</v>
      </c>
      <c r="O2330" t="s">
        <v>2489</v>
      </c>
      <c r="P2330" t="s">
        <v>2581</v>
      </c>
      <c r="Q2330" t="s">
        <v>289</v>
      </c>
      <c r="R2330">
        <v>10092</v>
      </c>
      <c r="S2330" t="s">
        <v>2489</v>
      </c>
      <c r="T2330" t="s">
        <v>2581</v>
      </c>
      <c r="U2330" t="s">
        <v>289</v>
      </c>
      <c r="V2330" t="s">
        <v>156</v>
      </c>
      <c r="W2330">
        <v>100004791</v>
      </c>
      <c r="X2330">
        <v>8005553792</v>
      </c>
      <c r="Y2330" t="s">
        <v>2595</v>
      </c>
      <c r="Z2330" t="s">
        <v>6380</v>
      </c>
      <c r="AA2330" s="13">
        <v>-7.98</v>
      </c>
      <c r="AB2330" s="14">
        <v>42554</v>
      </c>
      <c r="AC2330" t="s">
        <v>36</v>
      </c>
    </row>
    <row r="2331" spans="1:29" x14ac:dyDescent="0.25">
      <c r="A2331" t="str">
        <f>CONCATENATE("Q",ROUNDUP(MONTH(Table1[[#This Row],[Month]])/3,0))</f>
        <v>Q3</v>
      </c>
      <c r="B2331" s="14">
        <f>EOMONTH(Table1[[#This Row],[Credit Date]],-1)+1</f>
        <v>42552</v>
      </c>
      <c r="C2331" t="str">
        <f>CONCATENATE(Table1[[#This Row],[Issuer Last Name]],", ",Table1[[#This Row],[Issuer First Name]])</f>
        <v>No. 092, Employee</v>
      </c>
      <c r="D2331" t="str">
        <f>CONCATENATE(Table1[[#This Row],[Approver Last Name]],", ",Table1[[#This Row],[Approver First Name]])</f>
        <v>No. 010, Employee</v>
      </c>
      <c r="E2331" t="str">
        <f>CONCATENATE(Table1[[#This Row],[Customer Last Name]],", ",Table1[[#This Row],[Customer First Name]])</f>
        <v>No. 12456, Client</v>
      </c>
      <c r="F23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31" t="str">
        <f>IF(Table1[[#This Row],[Transaction Type]]="Maintenance","Non-Sales","Sales")</f>
        <v>Non-Sales</v>
      </c>
      <c r="H2331" t="str">
        <f>IF(Table1[[#This Row],[Quarter]]="q2",1,"")</f>
        <v/>
      </c>
      <c r="I2331">
        <f>IF(Table1[[#This Row],[Quarter]]="q3",1,"")</f>
        <v>1</v>
      </c>
      <c r="J2331" t="str">
        <f>IF(Table1[[#This Row],[Quarter]]="Q2",Table1[[#This Row],[Credit Amount]],"")</f>
        <v/>
      </c>
      <c r="K2331">
        <f>IF(Table1[[#This Row],[Quarter]]="Q3",Table1[[#This Row],[Credit Amount]],"")</f>
        <v>-64.489999999999995</v>
      </c>
      <c r="L2331" t="str">
        <f>IF(Table1[[#This Row],[Transaction Type]]="Upgrade",Table1[[#This Row],[Credit Amount]],IF(Table1[[#This Row],[Transaction Type]]="Activation",Table1[[#This Row],[Credit Amount]],""))</f>
        <v/>
      </c>
      <c r="M2331">
        <f>IF(Table1[[#This Row],[Transaction Type]]="Maintenance",Table1[[#This Row],[Credit Amount]],"")</f>
        <v>-64.489999999999995</v>
      </c>
      <c r="N2331">
        <v>10092</v>
      </c>
      <c r="O2331" t="s">
        <v>2489</v>
      </c>
      <c r="P2331" t="s">
        <v>2581</v>
      </c>
      <c r="Q2331" t="s">
        <v>289</v>
      </c>
      <c r="R2331">
        <v>10010</v>
      </c>
      <c r="S2331" t="s">
        <v>2489</v>
      </c>
      <c r="T2331" t="s">
        <v>2499</v>
      </c>
      <c r="U2331" t="s">
        <v>290</v>
      </c>
      <c r="V2331" t="s">
        <v>156</v>
      </c>
      <c r="W2331">
        <v>100003455</v>
      </c>
      <c r="X2331">
        <v>8005552456</v>
      </c>
      <c r="Y2331" t="s">
        <v>2595</v>
      </c>
      <c r="Z2331" t="s">
        <v>5051</v>
      </c>
      <c r="AA2331" s="13">
        <v>-64.489999999999995</v>
      </c>
      <c r="AB2331" s="14">
        <v>42554</v>
      </c>
      <c r="AC2331" t="s">
        <v>36</v>
      </c>
    </row>
    <row r="2332" spans="1:29" x14ac:dyDescent="0.25">
      <c r="A2332" t="str">
        <f>CONCATENATE("Q",ROUNDUP(MONTH(Table1[[#This Row],[Month]])/3,0))</f>
        <v>Q3</v>
      </c>
      <c r="B2332" s="14">
        <f>EOMONTH(Table1[[#This Row],[Credit Date]],-1)+1</f>
        <v>42552</v>
      </c>
      <c r="C2332" t="str">
        <f>CONCATENATE(Table1[[#This Row],[Issuer Last Name]],", ",Table1[[#This Row],[Issuer First Name]])</f>
        <v>No. 092, Employee</v>
      </c>
      <c r="D2332" t="str">
        <f>CONCATENATE(Table1[[#This Row],[Approver Last Name]],", ",Table1[[#This Row],[Approver First Name]])</f>
        <v>No. 092, Employee</v>
      </c>
      <c r="E2332" t="str">
        <f>CONCATENATE(Table1[[#This Row],[Customer Last Name]],", ",Table1[[#This Row],[Customer First Name]])</f>
        <v>No. 11602, Client</v>
      </c>
      <c r="F2332" t="str">
        <f>IF(Table1[[#This Row],[Credit Amount]]&gt;-19.99,"Less than 19.99",IF(Table1[[#This Row],[Credit Amount]]=-20,"20",IF(Table1[[#This Row],[Credit Amount]]&gt;-49.98,"20.01-49.98",IF(Table1[[#This Row],[Credit Amount]]=-49.99,"49.99",IF(Table1[[#This Row],[Credit Amount]]=-50,"50",IF(Table1[[#This Row],[Credit Amount]]&lt;-50.01,"Greater than 50"))))))</f>
        <v>Less than 19.99</v>
      </c>
      <c r="G2332" t="str">
        <f>IF(Table1[[#This Row],[Transaction Type]]="Maintenance","Non-Sales","Sales")</f>
        <v>Non-Sales</v>
      </c>
      <c r="H2332" t="str">
        <f>IF(Table1[[#This Row],[Quarter]]="q2",1,"")</f>
        <v/>
      </c>
      <c r="I2332">
        <f>IF(Table1[[#This Row],[Quarter]]="q3",1,"")</f>
        <v>1</v>
      </c>
      <c r="J2332" t="str">
        <f>IF(Table1[[#This Row],[Quarter]]="Q2",Table1[[#This Row],[Credit Amount]],"")</f>
        <v/>
      </c>
      <c r="K2332">
        <f>IF(Table1[[#This Row],[Quarter]]="Q3",Table1[[#This Row],[Credit Amount]],"")</f>
        <v>-5.35</v>
      </c>
      <c r="L2332" t="str">
        <f>IF(Table1[[#This Row],[Transaction Type]]="Upgrade",Table1[[#This Row],[Credit Amount]],IF(Table1[[#This Row],[Transaction Type]]="Activation",Table1[[#This Row],[Credit Amount]],""))</f>
        <v/>
      </c>
      <c r="M2332">
        <f>IF(Table1[[#This Row],[Transaction Type]]="Maintenance",Table1[[#This Row],[Credit Amount]],"")</f>
        <v>-5.35</v>
      </c>
      <c r="N2332">
        <v>10092</v>
      </c>
      <c r="O2332" t="s">
        <v>2489</v>
      </c>
      <c r="P2332" t="s">
        <v>2581</v>
      </c>
      <c r="Q2332" t="s">
        <v>289</v>
      </c>
      <c r="R2332">
        <v>10092</v>
      </c>
      <c r="S2332" t="s">
        <v>2489</v>
      </c>
      <c r="T2332" t="s">
        <v>2581</v>
      </c>
      <c r="U2332" t="s">
        <v>289</v>
      </c>
      <c r="V2332" t="s">
        <v>156</v>
      </c>
      <c r="W2332">
        <v>100002601</v>
      </c>
      <c r="X2332">
        <v>8005551602</v>
      </c>
      <c r="Y2332" t="s">
        <v>2595</v>
      </c>
      <c r="Z2332" t="s">
        <v>4197</v>
      </c>
      <c r="AA2332" s="13">
        <v>-5.35</v>
      </c>
      <c r="AB2332" s="14">
        <v>42558</v>
      </c>
      <c r="AC2332" t="s">
        <v>36</v>
      </c>
    </row>
    <row r="2333" spans="1:29" x14ac:dyDescent="0.25">
      <c r="A2333" t="str">
        <f>CONCATENATE("Q",ROUNDUP(MONTH(Table1[[#This Row],[Month]])/3,0))</f>
        <v>Q3</v>
      </c>
      <c r="B2333" s="14">
        <f>EOMONTH(Table1[[#This Row],[Credit Date]],-1)+1</f>
        <v>42552</v>
      </c>
      <c r="C2333" t="str">
        <f>CONCATENATE(Table1[[#This Row],[Issuer Last Name]],", ",Table1[[#This Row],[Issuer First Name]])</f>
        <v>No. 092, Employee</v>
      </c>
      <c r="D2333" t="str">
        <f>CONCATENATE(Table1[[#This Row],[Approver Last Name]],", ",Table1[[#This Row],[Approver First Name]])</f>
        <v>No. 010, Employee</v>
      </c>
      <c r="E2333" t="str">
        <f>CONCATENATE(Table1[[#This Row],[Customer Last Name]],", ",Table1[[#This Row],[Customer First Name]])</f>
        <v>No. 13365, Client</v>
      </c>
      <c r="F23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33" t="str">
        <f>IF(Table1[[#This Row],[Transaction Type]]="Maintenance","Non-Sales","Sales")</f>
        <v>Sales</v>
      </c>
      <c r="H2333" t="str">
        <f>IF(Table1[[#This Row],[Quarter]]="q2",1,"")</f>
        <v/>
      </c>
      <c r="I2333">
        <f>IF(Table1[[#This Row],[Quarter]]="q3",1,"")</f>
        <v>1</v>
      </c>
      <c r="J2333" t="str">
        <f>IF(Table1[[#This Row],[Quarter]]="Q2",Table1[[#This Row],[Credit Amount]],"")</f>
        <v/>
      </c>
      <c r="K2333">
        <f>IF(Table1[[#This Row],[Quarter]]="Q3",Table1[[#This Row],[Credit Amount]],"")</f>
        <v>-64.92</v>
      </c>
      <c r="L2333">
        <f>IF(Table1[[#This Row],[Transaction Type]]="Upgrade",Table1[[#This Row],[Credit Amount]],IF(Table1[[#This Row],[Transaction Type]]="Activation",Table1[[#This Row],[Credit Amount]],""))</f>
        <v>-64.92</v>
      </c>
      <c r="M2333" t="str">
        <f>IF(Table1[[#This Row],[Transaction Type]]="Maintenance",Table1[[#This Row],[Credit Amount]],"")</f>
        <v/>
      </c>
      <c r="N2333">
        <v>10092</v>
      </c>
      <c r="O2333" t="s">
        <v>2489</v>
      </c>
      <c r="P2333" t="s">
        <v>2581</v>
      </c>
      <c r="Q2333" t="s">
        <v>289</v>
      </c>
      <c r="R2333">
        <v>10010</v>
      </c>
      <c r="S2333" t="s">
        <v>2489</v>
      </c>
      <c r="T2333" t="s">
        <v>2499</v>
      </c>
      <c r="U2333" t="s">
        <v>290</v>
      </c>
      <c r="V2333" t="s">
        <v>156</v>
      </c>
      <c r="W2333">
        <v>100004364</v>
      </c>
      <c r="X2333">
        <v>8005553365</v>
      </c>
      <c r="Y2333" t="s">
        <v>2595</v>
      </c>
      <c r="Z2333" t="s">
        <v>5953</v>
      </c>
      <c r="AA2333" s="13">
        <v>-64.92</v>
      </c>
      <c r="AB2333" s="14">
        <v>42559</v>
      </c>
      <c r="AC2333" t="s">
        <v>35</v>
      </c>
    </row>
    <row r="2334" spans="1:29" x14ac:dyDescent="0.25">
      <c r="A2334" t="str">
        <f>CONCATENATE("Q",ROUNDUP(MONTH(Table1[[#This Row],[Month]])/3,0))</f>
        <v>Q3</v>
      </c>
      <c r="B2334" s="14">
        <f>EOMONTH(Table1[[#This Row],[Credit Date]],-1)+1</f>
        <v>42552</v>
      </c>
      <c r="C2334" t="str">
        <f>CONCATENATE(Table1[[#This Row],[Issuer Last Name]],", ",Table1[[#This Row],[Issuer First Name]])</f>
        <v>No. 092, Employee</v>
      </c>
      <c r="D2334" t="str">
        <f>CONCATENATE(Table1[[#This Row],[Approver Last Name]],", ",Table1[[#This Row],[Approver First Name]])</f>
        <v>No. 092, Employee</v>
      </c>
      <c r="E2334" t="str">
        <f>CONCATENATE(Table1[[#This Row],[Customer Last Name]],", ",Table1[[#This Row],[Customer First Name]])</f>
        <v>No. 11447, Client</v>
      </c>
      <c r="F2334" t="str">
        <f>IF(Table1[[#This Row],[Credit Amount]]&gt;-19.99,"Less than 19.99",IF(Table1[[#This Row],[Credit Amount]]=-20,"20",IF(Table1[[#This Row],[Credit Amount]]&gt;-49.98,"20.01-49.98",IF(Table1[[#This Row],[Credit Amount]]=-49.99,"49.99",IF(Table1[[#This Row],[Credit Amount]]=-50,"50",IF(Table1[[#This Row],[Credit Amount]]&lt;-50.01,"Greater than 50"))))))</f>
        <v>20.01-49.98</v>
      </c>
      <c r="G2334" t="str">
        <f>IF(Table1[[#This Row],[Transaction Type]]="Maintenance","Non-Sales","Sales")</f>
        <v>Sales</v>
      </c>
      <c r="H2334" t="str">
        <f>IF(Table1[[#This Row],[Quarter]]="q2",1,"")</f>
        <v/>
      </c>
      <c r="I2334">
        <f>IF(Table1[[#This Row],[Quarter]]="q3",1,"")</f>
        <v>1</v>
      </c>
      <c r="J2334" t="str">
        <f>IF(Table1[[#This Row],[Quarter]]="Q2",Table1[[#This Row],[Credit Amount]],"")</f>
        <v/>
      </c>
      <c r="K2334">
        <f>IF(Table1[[#This Row],[Quarter]]="Q3",Table1[[#This Row],[Credit Amount]],"")</f>
        <v>-39.49</v>
      </c>
      <c r="L2334">
        <f>IF(Table1[[#This Row],[Transaction Type]]="Upgrade",Table1[[#This Row],[Credit Amount]],IF(Table1[[#This Row],[Transaction Type]]="Activation",Table1[[#This Row],[Credit Amount]],""))</f>
        <v>-39.49</v>
      </c>
      <c r="M2334" t="str">
        <f>IF(Table1[[#This Row],[Transaction Type]]="Maintenance",Table1[[#This Row],[Credit Amount]],"")</f>
        <v/>
      </c>
      <c r="N2334">
        <v>10092</v>
      </c>
      <c r="O2334" t="s">
        <v>2489</v>
      </c>
      <c r="P2334" t="s">
        <v>2581</v>
      </c>
      <c r="Q2334" t="s">
        <v>289</v>
      </c>
      <c r="R2334">
        <v>10092</v>
      </c>
      <c r="S2334" t="s">
        <v>2489</v>
      </c>
      <c r="T2334" t="s">
        <v>2581</v>
      </c>
      <c r="U2334" t="s">
        <v>289</v>
      </c>
      <c r="V2334" t="s">
        <v>156</v>
      </c>
      <c r="W2334">
        <v>100002446</v>
      </c>
      <c r="X2334">
        <v>8005551447</v>
      </c>
      <c r="Y2334" t="s">
        <v>2595</v>
      </c>
      <c r="Z2334" t="s">
        <v>4042</v>
      </c>
      <c r="AA2334" s="13">
        <v>-39.49</v>
      </c>
      <c r="AB2334" s="14">
        <v>42567</v>
      </c>
      <c r="AC2334" t="s">
        <v>37</v>
      </c>
    </row>
    <row r="2335" spans="1:29" x14ac:dyDescent="0.25">
      <c r="A2335" t="str">
        <f>CONCATENATE("Q",ROUNDUP(MONTH(Table1[[#This Row],[Month]])/3,0))</f>
        <v>Q3</v>
      </c>
      <c r="B2335" s="14">
        <f>EOMONTH(Table1[[#This Row],[Credit Date]],-1)+1</f>
        <v>42552</v>
      </c>
      <c r="C2335" t="str">
        <f>CONCATENATE(Table1[[#This Row],[Issuer Last Name]],", ",Table1[[#This Row],[Issuer First Name]])</f>
        <v>No. 092, Employee</v>
      </c>
      <c r="D2335" t="str">
        <f>CONCATENATE(Table1[[#This Row],[Approver Last Name]],", ",Table1[[#This Row],[Approver First Name]])</f>
        <v>No. 010, Employee</v>
      </c>
      <c r="E2335" t="str">
        <f>CONCATENATE(Table1[[#This Row],[Customer Last Name]],", ",Table1[[#This Row],[Customer First Name]])</f>
        <v>No. 11756, Client</v>
      </c>
      <c r="F23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35" t="str">
        <f>IF(Table1[[#This Row],[Transaction Type]]="Maintenance","Non-Sales","Sales")</f>
        <v>Sales</v>
      </c>
      <c r="H2335" t="str">
        <f>IF(Table1[[#This Row],[Quarter]]="q2",1,"")</f>
        <v/>
      </c>
      <c r="I2335">
        <f>IF(Table1[[#This Row],[Quarter]]="q3",1,"")</f>
        <v>1</v>
      </c>
      <c r="J2335" t="str">
        <f>IF(Table1[[#This Row],[Quarter]]="Q2",Table1[[#This Row],[Credit Amount]],"")</f>
        <v/>
      </c>
      <c r="K2335">
        <f>IF(Table1[[#This Row],[Quarter]]="Q3",Table1[[#This Row],[Credit Amount]],"")</f>
        <v>-84.44</v>
      </c>
      <c r="L2335">
        <f>IF(Table1[[#This Row],[Transaction Type]]="Upgrade",Table1[[#This Row],[Credit Amount]],IF(Table1[[#This Row],[Transaction Type]]="Activation",Table1[[#This Row],[Credit Amount]],""))</f>
        <v>-84.44</v>
      </c>
      <c r="M2335" t="str">
        <f>IF(Table1[[#This Row],[Transaction Type]]="Maintenance",Table1[[#This Row],[Credit Amount]],"")</f>
        <v/>
      </c>
      <c r="N2335">
        <v>10092</v>
      </c>
      <c r="O2335" t="s">
        <v>2489</v>
      </c>
      <c r="P2335" t="s">
        <v>2581</v>
      </c>
      <c r="Q2335" t="s">
        <v>289</v>
      </c>
      <c r="R2335">
        <v>10010</v>
      </c>
      <c r="S2335" t="s">
        <v>2489</v>
      </c>
      <c r="T2335" t="s">
        <v>2499</v>
      </c>
      <c r="U2335" t="s">
        <v>290</v>
      </c>
      <c r="V2335" t="s">
        <v>156</v>
      </c>
      <c r="W2335">
        <v>100002755</v>
      </c>
      <c r="X2335">
        <v>8005551756</v>
      </c>
      <c r="Y2335" t="s">
        <v>2595</v>
      </c>
      <c r="Z2335" t="s">
        <v>4351</v>
      </c>
      <c r="AA2335" s="13">
        <v>-84.44</v>
      </c>
      <c r="AB2335" s="14">
        <v>42567</v>
      </c>
      <c r="AC2335" t="s">
        <v>37</v>
      </c>
    </row>
    <row r="2336" spans="1:29" x14ac:dyDescent="0.25">
      <c r="A2336" t="str">
        <f>CONCATENATE("Q",ROUNDUP(MONTH(Table1[[#This Row],[Month]])/3,0))</f>
        <v>Q3</v>
      </c>
      <c r="B2336" s="14">
        <f>EOMONTH(Table1[[#This Row],[Credit Date]],-1)+1</f>
        <v>42552</v>
      </c>
      <c r="C2336" t="str">
        <f>CONCATENATE(Table1[[#This Row],[Issuer Last Name]],", ",Table1[[#This Row],[Issuer First Name]])</f>
        <v>No. 092, Employee</v>
      </c>
      <c r="D2336" t="str">
        <f>CONCATENATE(Table1[[#This Row],[Approver Last Name]],", ",Table1[[#This Row],[Approver First Name]])</f>
        <v>No. 092, Employee</v>
      </c>
      <c r="E2336" t="str">
        <f>CONCATENATE(Table1[[#This Row],[Customer Last Name]],", ",Table1[[#This Row],[Customer First Name]])</f>
        <v>No. 12745, Client</v>
      </c>
      <c r="F2336" t="str">
        <f>IF(Table1[[#This Row],[Credit Amount]]&gt;-19.99,"Less than 19.99",IF(Table1[[#This Row],[Credit Amount]]=-20,"20",IF(Table1[[#This Row],[Credit Amount]]&gt;-49.98,"20.01-49.98",IF(Table1[[#This Row],[Credit Amount]]=-49.99,"49.99",IF(Table1[[#This Row],[Credit Amount]]=-50,"50",IF(Table1[[#This Row],[Credit Amount]]&lt;-50.01,"Greater than 50"))))))</f>
        <v>20.01-49.98</v>
      </c>
      <c r="G2336" t="str">
        <f>IF(Table1[[#This Row],[Transaction Type]]="Maintenance","Non-Sales","Sales")</f>
        <v>Non-Sales</v>
      </c>
      <c r="H2336" t="str">
        <f>IF(Table1[[#This Row],[Quarter]]="q2",1,"")</f>
        <v/>
      </c>
      <c r="I2336">
        <f>IF(Table1[[#This Row],[Quarter]]="q3",1,"")</f>
        <v>1</v>
      </c>
      <c r="J2336" t="str">
        <f>IF(Table1[[#This Row],[Quarter]]="Q2",Table1[[#This Row],[Credit Amount]],"")</f>
        <v/>
      </c>
      <c r="K2336">
        <f>IF(Table1[[#This Row],[Quarter]]="Q3",Table1[[#This Row],[Credit Amount]],"")</f>
        <v>-43.2</v>
      </c>
      <c r="L2336" t="str">
        <f>IF(Table1[[#This Row],[Transaction Type]]="Upgrade",Table1[[#This Row],[Credit Amount]],IF(Table1[[#This Row],[Transaction Type]]="Activation",Table1[[#This Row],[Credit Amount]],""))</f>
        <v/>
      </c>
      <c r="M2336">
        <f>IF(Table1[[#This Row],[Transaction Type]]="Maintenance",Table1[[#This Row],[Credit Amount]],"")</f>
        <v>-43.2</v>
      </c>
      <c r="N2336">
        <v>10092</v>
      </c>
      <c r="O2336" t="s">
        <v>2489</v>
      </c>
      <c r="P2336" t="s">
        <v>2581</v>
      </c>
      <c r="Q2336" t="s">
        <v>289</v>
      </c>
      <c r="R2336">
        <v>10092</v>
      </c>
      <c r="S2336" t="s">
        <v>2489</v>
      </c>
      <c r="T2336" t="s">
        <v>2581</v>
      </c>
      <c r="U2336" t="s">
        <v>289</v>
      </c>
      <c r="V2336" t="s">
        <v>156</v>
      </c>
      <c r="W2336">
        <v>100003744</v>
      </c>
      <c r="X2336">
        <v>8005552745</v>
      </c>
      <c r="Y2336" t="s">
        <v>2595</v>
      </c>
      <c r="Z2336" t="s">
        <v>5337</v>
      </c>
      <c r="AA2336" s="13">
        <v>-43.2</v>
      </c>
      <c r="AB2336" s="14">
        <v>42571</v>
      </c>
      <c r="AC2336" t="s">
        <v>36</v>
      </c>
    </row>
    <row r="2337" spans="1:29" x14ac:dyDescent="0.25">
      <c r="A2337" t="str">
        <f>CONCATENATE("Q",ROUNDUP(MONTH(Table1[[#This Row],[Month]])/3,0))</f>
        <v>Q3</v>
      </c>
      <c r="B2337" s="14">
        <f>EOMONTH(Table1[[#This Row],[Credit Date]],-1)+1</f>
        <v>42552</v>
      </c>
      <c r="C2337" t="str">
        <f>CONCATENATE(Table1[[#This Row],[Issuer Last Name]],", ",Table1[[#This Row],[Issuer First Name]])</f>
        <v>No. 092, Employee</v>
      </c>
      <c r="D2337" t="str">
        <f>CONCATENATE(Table1[[#This Row],[Approver Last Name]],", ",Table1[[#This Row],[Approver First Name]])</f>
        <v>No. 010, Employee</v>
      </c>
      <c r="E2337" t="str">
        <f>CONCATENATE(Table1[[#This Row],[Customer Last Name]],", ",Table1[[#This Row],[Customer First Name]])</f>
        <v>No. 12474, Client</v>
      </c>
      <c r="F23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37" t="str">
        <f>IF(Table1[[#This Row],[Transaction Type]]="Maintenance","Non-Sales","Sales")</f>
        <v>Sales</v>
      </c>
      <c r="H2337" t="str">
        <f>IF(Table1[[#This Row],[Quarter]]="q2",1,"")</f>
        <v/>
      </c>
      <c r="I2337">
        <f>IF(Table1[[#This Row],[Quarter]]="q3",1,"")</f>
        <v>1</v>
      </c>
      <c r="J2337" t="str">
        <f>IF(Table1[[#This Row],[Quarter]]="Q2",Table1[[#This Row],[Credit Amount]],"")</f>
        <v/>
      </c>
      <c r="K2337">
        <f>IF(Table1[[#This Row],[Quarter]]="Q3",Table1[[#This Row],[Credit Amount]],"")</f>
        <v>-63.5</v>
      </c>
      <c r="L2337">
        <f>IF(Table1[[#This Row],[Transaction Type]]="Upgrade",Table1[[#This Row],[Credit Amount]],IF(Table1[[#This Row],[Transaction Type]]="Activation",Table1[[#This Row],[Credit Amount]],""))</f>
        <v>-63.5</v>
      </c>
      <c r="M2337" t="str">
        <f>IF(Table1[[#This Row],[Transaction Type]]="Maintenance",Table1[[#This Row],[Credit Amount]],"")</f>
        <v/>
      </c>
      <c r="N2337">
        <v>10092</v>
      </c>
      <c r="O2337" t="s">
        <v>2489</v>
      </c>
      <c r="P2337" t="s">
        <v>2581</v>
      </c>
      <c r="Q2337" t="s">
        <v>289</v>
      </c>
      <c r="R2337">
        <v>10010</v>
      </c>
      <c r="S2337" t="s">
        <v>2489</v>
      </c>
      <c r="T2337" t="s">
        <v>2499</v>
      </c>
      <c r="U2337" t="s">
        <v>290</v>
      </c>
      <c r="V2337" t="s">
        <v>156</v>
      </c>
      <c r="W2337">
        <v>100003473</v>
      </c>
      <c r="X2337">
        <v>8005552474</v>
      </c>
      <c r="Y2337" t="s">
        <v>2595</v>
      </c>
      <c r="Z2337" t="s">
        <v>5069</v>
      </c>
      <c r="AA2337" s="13">
        <v>-63.5</v>
      </c>
      <c r="AB2337" s="14">
        <v>42576</v>
      </c>
      <c r="AC2337" t="s">
        <v>35</v>
      </c>
    </row>
    <row r="2338" spans="1:29" x14ac:dyDescent="0.25">
      <c r="A2338" t="str">
        <f>CONCATENATE("Q",ROUNDUP(MONTH(Table1[[#This Row],[Month]])/3,0))</f>
        <v>Q3</v>
      </c>
      <c r="B2338" s="14">
        <f>EOMONTH(Table1[[#This Row],[Credit Date]],-1)+1</f>
        <v>42552</v>
      </c>
      <c r="C2338" t="str">
        <f>CONCATENATE(Table1[[#This Row],[Issuer Last Name]],", ",Table1[[#This Row],[Issuer First Name]])</f>
        <v>No. 092, Employee</v>
      </c>
      <c r="D2338" t="str">
        <f>CONCATENATE(Table1[[#This Row],[Approver Last Name]],", ",Table1[[#This Row],[Approver First Name]])</f>
        <v>No. 010, Employee</v>
      </c>
      <c r="E2338" t="str">
        <f>CONCATENATE(Table1[[#This Row],[Customer Last Name]],", ",Table1[[#This Row],[Customer First Name]])</f>
        <v>No. 10392, Client</v>
      </c>
      <c r="F23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38" t="str">
        <f>IF(Table1[[#This Row],[Transaction Type]]="Maintenance","Non-Sales","Sales")</f>
        <v>Non-Sales</v>
      </c>
      <c r="H2338" t="str">
        <f>IF(Table1[[#This Row],[Quarter]]="q2",1,"")</f>
        <v/>
      </c>
      <c r="I2338">
        <f>IF(Table1[[#This Row],[Quarter]]="q3",1,"")</f>
        <v>1</v>
      </c>
      <c r="J2338" t="str">
        <f>IF(Table1[[#This Row],[Quarter]]="Q2",Table1[[#This Row],[Credit Amount]],"")</f>
        <v/>
      </c>
      <c r="K2338">
        <f>IF(Table1[[#This Row],[Quarter]]="Q3",Table1[[#This Row],[Credit Amount]],"")</f>
        <v>-61.39</v>
      </c>
      <c r="L2338" t="str">
        <f>IF(Table1[[#This Row],[Transaction Type]]="Upgrade",Table1[[#This Row],[Credit Amount]],IF(Table1[[#This Row],[Transaction Type]]="Activation",Table1[[#This Row],[Credit Amount]],""))</f>
        <v/>
      </c>
      <c r="M2338">
        <f>IF(Table1[[#This Row],[Transaction Type]]="Maintenance",Table1[[#This Row],[Credit Amount]],"")</f>
        <v>-61.39</v>
      </c>
      <c r="N2338">
        <v>10092</v>
      </c>
      <c r="O2338" t="s">
        <v>2489</v>
      </c>
      <c r="P2338" t="s">
        <v>2581</v>
      </c>
      <c r="Q2338" t="s">
        <v>289</v>
      </c>
      <c r="R2338">
        <v>10010</v>
      </c>
      <c r="S2338" t="s">
        <v>2489</v>
      </c>
      <c r="T2338" t="s">
        <v>2499</v>
      </c>
      <c r="U2338" t="s">
        <v>290</v>
      </c>
      <c r="V2338" t="s">
        <v>156</v>
      </c>
      <c r="W2338">
        <v>100001391</v>
      </c>
      <c r="X2338">
        <v>8005550392</v>
      </c>
      <c r="Y2338" t="s">
        <v>2595</v>
      </c>
      <c r="Z2338" t="s">
        <v>2987</v>
      </c>
      <c r="AA2338" s="13">
        <v>-61.39</v>
      </c>
      <c r="AB2338" s="14">
        <v>42577</v>
      </c>
      <c r="AC2338" t="s">
        <v>36</v>
      </c>
    </row>
    <row r="2339" spans="1:29" x14ac:dyDescent="0.25">
      <c r="A2339" t="str">
        <f>CONCATENATE("Q",ROUNDUP(MONTH(Table1[[#This Row],[Month]])/3,0))</f>
        <v>Q3</v>
      </c>
      <c r="B2339" s="14">
        <f>EOMONTH(Table1[[#This Row],[Credit Date]],-1)+1</f>
        <v>42552</v>
      </c>
      <c r="C2339" t="str">
        <f>CONCATENATE(Table1[[#This Row],[Issuer Last Name]],", ",Table1[[#This Row],[Issuer First Name]])</f>
        <v>No. 092, Employee</v>
      </c>
      <c r="D2339" t="str">
        <f>CONCATENATE(Table1[[#This Row],[Approver Last Name]],", ",Table1[[#This Row],[Approver First Name]])</f>
        <v>No. 092, Employee</v>
      </c>
      <c r="E2339" t="str">
        <f>CONCATENATE(Table1[[#This Row],[Customer Last Name]],", ",Table1[[#This Row],[Customer First Name]])</f>
        <v>No. 13349, Client</v>
      </c>
      <c r="F2339" t="str">
        <f>IF(Table1[[#This Row],[Credit Amount]]&gt;-19.99,"Less than 19.99",IF(Table1[[#This Row],[Credit Amount]]=-20,"20",IF(Table1[[#This Row],[Credit Amount]]&gt;-49.98,"20.01-49.98",IF(Table1[[#This Row],[Credit Amount]]=-49.99,"49.99",IF(Table1[[#This Row],[Credit Amount]]=-50,"50",IF(Table1[[#This Row],[Credit Amount]]&lt;-50.01,"Greater than 50"))))))</f>
        <v>Less than 19.99</v>
      </c>
      <c r="G2339" t="str">
        <f>IF(Table1[[#This Row],[Transaction Type]]="Maintenance","Non-Sales","Sales")</f>
        <v>Non-Sales</v>
      </c>
      <c r="H2339" t="str">
        <f>IF(Table1[[#This Row],[Quarter]]="q2",1,"")</f>
        <v/>
      </c>
      <c r="I2339">
        <f>IF(Table1[[#This Row],[Quarter]]="q3",1,"")</f>
        <v>1</v>
      </c>
      <c r="J2339" t="str">
        <f>IF(Table1[[#This Row],[Quarter]]="Q2",Table1[[#This Row],[Credit Amount]],"")</f>
        <v/>
      </c>
      <c r="K2339">
        <f>IF(Table1[[#This Row],[Quarter]]="Q3",Table1[[#This Row],[Credit Amount]],"")</f>
        <v>-14.39</v>
      </c>
      <c r="L2339" t="str">
        <f>IF(Table1[[#This Row],[Transaction Type]]="Upgrade",Table1[[#This Row],[Credit Amount]],IF(Table1[[#This Row],[Transaction Type]]="Activation",Table1[[#This Row],[Credit Amount]],""))</f>
        <v/>
      </c>
      <c r="M2339">
        <f>IF(Table1[[#This Row],[Transaction Type]]="Maintenance",Table1[[#This Row],[Credit Amount]],"")</f>
        <v>-14.39</v>
      </c>
      <c r="N2339">
        <v>10092</v>
      </c>
      <c r="O2339" t="s">
        <v>2489</v>
      </c>
      <c r="P2339" t="s">
        <v>2581</v>
      </c>
      <c r="Q2339" t="s">
        <v>289</v>
      </c>
      <c r="R2339">
        <v>10092</v>
      </c>
      <c r="S2339" t="s">
        <v>2489</v>
      </c>
      <c r="T2339" t="s">
        <v>2581</v>
      </c>
      <c r="U2339" t="s">
        <v>289</v>
      </c>
      <c r="V2339" t="s">
        <v>156</v>
      </c>
      <c r="W2339">
        <v>100004348</v>
      </c>
      <c r="X2339">
        <v>8005553349</v>
      </c>
      <c r="Y2339" t="s">
        <v>2595</v>
      </c>
      <c r="Z2339" t="s">
        <v>5937</v>
      </c>
      <c r="AA2339" s="13">
        <v>-14.39</v>
      </c>
      <c r="AB2339" s="14">
        <v>42581</v>
      </c>
      <c r="AC2339" t="s">
        <v>36</v>
      </c>
    </row>
    <row r="2340" spans="1:29" x14ac:dyDescent="0.25">
      <c r="A2340" t="str">
        <f>CONCATENATE("Q",ROUNDUP(MONTH(Table1[[#This Row],[Month]])/3,0))</f>
        <v>Q3</v>
      </c>
      <c r="B2340" s="14">
        <f>EOMONTH(Table1[[#This Row],[Credit Date]],-1)+1</f>
        <v>42583</v>
      </c>
      <c r="C2340" t="str">
        <f>CONCATENATE(Table1[[#This Row],[Issuer Last Name]],", ",Table1[[#This Row],[Issuer First Name]])</f>
        <v>No. 092, Employee</v>
      </c>
      <c r="D2340" t="str">
        <f>CONCATENATE(Table1[[#This Row],[Approver Last Name]],", ",Table1[[#This Row],[Approver First Name]])</f>
        <v>No. 010, Employee</v>
      </c>
      <c r="E2340" t="str">
        <f>CONCATENATE(Table1[[#This Row],[Customer Last Name]],", ",Table1[[#This Row],[Customer First Name]])</f>
        <v>No. 10049, Client</v>
      </c>
      <c r="F23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40" t="str">
        <f>IF(Table1[[#This Row],[Transaction Type]]="Maintenance","Non-Sales","Sales")</f>
        <v>Non-Sales</v>
      </c>
      <c r="H2340" t="str">
        <f>IF(Table1[[#This Row],[Quarter]]="q2",1,"")</f>
        <v/>
      </c>
      <c r="I2340">
        <f>IF(Table1[[#This Row],[Quarter]]="q3",1,"")</f>
        <v>1</v>
      </c>
      <c r="J2340" t="str">
        <f>IF(Table1[[#This Row],[Quarter]]="Q2",Table1[[#This Row],[Credit Amount]],"")</f>
        <v/>
      </c>
      <c r="K2340">
        <f>IF(Table1[[#This Row],[Quarter]]="Q3",Table1[[#This Row],[Credit Amount]],"")</f>
        <v>-50.63</v>
      </c>
      <c r="L2340" t="str">
        <f>IF(Table1[[#This Row],[Transaction Type]]="Upgrade",Table1[[#This Row],[Credit Amount]],IF(Table1[[#This Row],[Transaction Type]]="Activation",Table1[[#This Row],[Credit Amount]],""))</f>
        <v/>
      </c>
      <c r="M2340">
        <f>IF(Table1[[#This Row],[Transaction Type]]="Maintenance",Table1[[#This Row],[Credit Amount]],"")</f>
        <v>-50.63</v>
      </c>
      <c r="N2340">
        <v>10092</v>
      </c>
      <c r="O2340" t="s">
        <v>2489</v>
      </c>
      <c r="P2340" t="s">
        <v>2581</v>
      </c>
      <c r="Q2340" t="s">
        <v>289</v>
      </c>
      <c r="R2340">
        <v>10010</v>
      </c>
      <c r="S2340" t="s">
        <v>2489</v>
      </c>
      <c r="T2340" t="s">
        <v>2499</v>
      </c>
      <c r="U2340" t="s">
        <v>290</v>
      </c>
      <c r="V2340" t="s">
        <v>156</v>
      </c>
      <c r="W2340">
        <v>100001048</v>
      </c>
      <c r="X2340">
        <v>8005550049</v>
      </c>
      <c r="Y2340" t="s">
        <v>2595</v>
      </c>
      <c r="Z2340" t="s">
        <v>2644</v>
      </c>
      <c r="AA2340" s="13">
        <v>-50.63</v>
      </c>
      <c r="AB2340" s="14">
        <v>42584</v>
      </c>
      <c r="AC2340" t="s">
        <v>36</v>
      </c>
    </row>
    <row r="2341" spans="1:29" x14ac:dyDescent="0.25">
      <c r="A2341" t="str">
        <f>CONCATENATE("Q",ROUNDUP(MONTH(Table1[[#This Row],[Month]])/3,0))</f>
        <v>Q3</v>
      </c>
      <c r="B2341" s="14">
        <f>EOMONTH(Table1[[#This Row],[Credit Date]],-1)+1</f>
        <v>42583</v>
      </c>
      <c r="C2341" t="str">
        <f>CONCATENATE(Table1[[#This Row],[Issuer Last Name]],", ",Table1[[#This Row],[Issuer First Name]])</f>
        <v>No. 092, Employee</v>
      </c>
      <c r="D2341" t="str">
        <f>CONCATENATE(Table1[[#This Row],[Approver Last Name]],", ",Table1[[#This Row],[Approver First Name]])</f>
        <v>No. 092, Employee</v>
      </c>
      <c r="E2341" t="str">
        <f>CONCATENATE(Table1[[#This Row],[Customer Last Name]],", ",Table1[[#This Row],[Customer First Name]])</f>
        <v>No. 11525, Client</v>
      </c>
      <c r="F2341" t="str">
        <f>IF(Table1[[#This Row],[Credit Amount]]&gt;-19.99,"Less than 19.99",IF(Table1[[#This Row],[Credit Amount]]=-20,"20",IF(Table1[[#This Row],[Credit Amount]]&gt;-49.98,"20.01-49.98",IF(Table1[[#This Row],[Credit Amount]]=-49.99,"49.99",IF(Table1[[#This Row],[Credit Amount]]=-50,"50",IF(Table1[[#This Row],[Credit Amount]]&lt;-50.01,"Greater than 50"))))))</f>
        <v>Less than 19.99</v>
      </c>
      <c r="G2341" t="str">
        <f>IF(Table1[[#This Row],[Transaction Type]]="Maintenance","Non-Sales","Sales")</f>
        <v>Non-Sales</v>
      </c>
      <c r="H2341" t="str">
        <f>IF(Table1[[#This Row],[Quarter]]="q2",1,"")</f>
        <v/>
      </c>
      <c r="I2341">
        <f>IF(Table1[[#This Row],[Quarter]]="q3",1,"")</f>
        <v>1</v>
      </c>
      <c r="J2341" t="str">
        <f>IF(Table1[[#This Row],[Quarter]]="Q2",Table1[[#This Row],[Credit Amount]],"")</f>
        <v/>
      </c>
      <c r="K2341">
        <f>IF(Table1[[#This Row],[Quarter]]="Q3",Table1[[#This Row],[Credit Amount]],"")</f>
        <v>-16.13</v>
      </c>
      <c r="L2341" t="str">
        <f>IF(Table1[[#This Row],[Transaction Type]]="Upgrade",Table1[[#This Row],[Credit Amount]],IF(Table1[[#This Row],[Transaction Type]]="Activation",Table1[[#This Row],[Credit Amount]],""))</f>
        <v/>
      </c>
      <c r="M2341">
        <f>IF(Table1[[#This Row],[Transaction Type]]="Maintenance",Table1[[#This Row],[Credit Amount]],"")</f>
        <v>-16.13</v>
      </c>
      <c r="N2341">
        <v>10092</v>
      </c>
      <c r="O2341" t="s">
        <v>2489</v>
      </c>
      <c r="P2341" t="s">
        <v>2581</v>
      </c>
      <c r="Q2341" t="s">
        <v>289</v>
      </c>
      <c r="R2341">
        <v>10092</v>
      </c>
      <c r="S2341" t="s">
        <v>2489</v>
      </c>
      <c r="T2341" t="s">
        <v>2581</v>
      </c>
      <c r="U2341" t="s">
        <v>289</v>
      </c>
      <c r="V2341" t="s">
        <v>156</v>
      </c>
      <c r="W2341">
        <v>100002524</v>
      </c>
      <c r="X2341">
        <v>8005551525</v>
      </c>
      <c r="Y2341" t="s">
        <v>2595</v>
      </c>
      <c r="Z2341" t="s">
        <v>4120</v>
      </c>
      <c r="AA2341" s="13">
        <v>-16.13</v>
      </c>
      <c r="AB2341" s="14">
        <v>42585</v>
      </c>
      <c r="AC2341" t="s">
        <v>36</v>
      </c>
    </row>
    <row r="2342" spans="1:29" x14ac:dyDescent="0.25">
      <c r="A2342" t="str">
        <f>CONCATENATE("Q",ROUNDUP(MONTH(Table1[[#This Row],[Month]])/3,0))</f>
        <v>Q3</v>
      </c>
      <c r="B2342" s="14">
        <f>EOMONTH(Table1[[#This Row],[Credit Date]],-1)+1</f>
        <v>42583</v>
      </c>
      <c r="C2342" t="str">
        <f>CONCATENATE(Table1[[#This Row],[Issuer Last Name]],", ",Table1[[#This Row],[Issuer First Name]])</f>
        <v>No. 092, Employee</v>
      </c>
      <c r="D2342" t="str">
        <f>CONCATENATE(Table1[[#This Row],[Approver Last Name]],", ",Table1[[#This Row],[Approver First Name]])</f>
        <v>No. 010, Employee</v>
      </c>
      <c r="E2342" t="str">
        <f>CONCATENATE(Table1[[#This Row],[Customer Last Name]],", ",Table1[[#This Row],[Customer First Name]])</f>
        <v>No. 11700, Client</v>
      </c>
      <c r="F23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42" t="str">
        <f>IF(Table1[[#This Row],[Transaction Type]]="Maintenance","Non-Sales","Sales")</f>
        <v>Sales</v>
      </c>
      <c r="H2342" t="str">
        <f>IF(Table1[[#This Row],[Quarter]]="q2",1,"")</f>
        <v/>
      </c>
      <c r="I2342">
        <f>IF(Table1[[#This Row],[Quarter]]="q3",1,"")</f>
        <v>1</v>
      </c>
      <c r="J2342" t="str">
        <f>IF(Table1[[#This Row],[Quarter]]="Q2",Table1[[#This Row],[Credit Amount]],"")</f>
        <v/>
      </c>
      <c r="K2342">
        <f>IF(Table1[[#This Row],[Quarter]]="Q3",Table1[[#This Row],[Credit Amount]],"")</f>
        <v>-84.96</v>
      </c>
      <c r="L2342">
        <f>IF(Table1[[#This Row],[Transaction Type]]="Upgrade",Table1[[#This Row],[Credit Amount]],IF(Table1[[#This Row],[Transaction Type]]="Activation",Table1[[#This Row],[Credit Amount]],""))</f>
        <v>-84.96</v>
      </c>
      <c r="M2342" t="str">
        <f>IF(Table1[[#This Row],[Transaction Type]]="Maintenance",Table1[[#This Row],[Credit Amount]],"")</f>
        <v/>
      </c>
      <c r="N2342">
        <v>10092</v>
      </c>
      <c r="O2342" t="s">
        <v>2489</v>
      </c>
      <c r="P2342" t="s">
        <v>2581</v>
      </c>
      <c r="Q2342" t="s">
        <v>289</v>
      </c>
      <c r="R2342">
        <v>10010</v>
      </c>
      <c r="S2342" t="s">
        <v>2489</v>
      </c>
      <c r="T2342" t="s">
        <v>2499</v>
      </c>
      <c r="U2342" t="s">
        <v>290</v>
      </c>
      <c r="V2342" t="s">
        <v>156</v>
      </c>
      <c r="W2342">
        <v>100002699</v>
      </c>
      <c r="X2342">
        <v>8005551700</v>
      </c>
      <c r="Y2342" t="s">
        <v>2595</v>
      </c>
      <c r="Z2342" t="s">
        <v>4295</v>
      </c>
      <c r="AA2342" s="13">
        <v>-84.96</v>
      </c>
      <c r="AB2342" s="14">
        <v>42586</v>
      </c>
      <c r="AC2342" t="s">
        <v>35</v>
      </c>
    </row>
    <row r="2343" spans="1:29" x14ac:dyDescent="0.25">
      <c r="A2343" t="str">
        <f>CONCATENATE("Q",ROUNDUP(MONTH(Table1[[#This Row],[Month]])/3,0))</f>
        <v>Q3</v>
      </c>
      <c r="B2343" s="14">
        <f>EOMONTH(Table1[[#This Row],[Credit Date]],-1)+1</f>
        <v>42583</v>
      </c>
      <c r="C2343" t="str">
        <f>CONCATENATE(Table1[[#This Row],[Issuer Last Name]],", ",Table1[[#This Row],[Issuer First Name]])</f>
        <v>No. 092, Employee</v>
      </c>
      <c r="D2343" t="str">
        <f>CONCATENATE(Table1[[#This Row],[Approver Last Name]],", ",Table1[[#This Row],[Approver First Name]])</f>
        <v>No. 010, Employee</v>
      </c>
      <c r="E2343" t="str">
        <f>CONCATENATE(Table1[[#This Row],[Customer Last Name]],", ",Table1[[#This Row],[Customer First Name]])</f>
        <v>No. 13850, Client</v>
      </c>
      <c r="F23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43" t="str">
        <f>IF(Table1[[#This Row],[Transaction Type]]="Maintenance","Non-Sales","Sales")</f>
        <v>Non-Sales</v>
      </c>
      <c r="H2343" t="str">
        <f>IF(Table1[[#This Row],[Quarter]]="q2",1,"")</f>
        <v/>
      </c>
      <c r="I2343">
        <f>IF(Table1[[#This Row],[Quarter]]="q3",1,"")</f>
        <v>1</v>
      </c>
      <c r="J2343" t="str">
        <f>IF(Table1[[#This Row],[Quarter]]="Q2",Table1[[#This Row],[Credit Amount]],"")</f>
        <v/>
      </c>
      <c r="K2343">
        <f>IF(Table1[[#This Row],[Quarter]]="Q3",Table1[[#This Row],[Credit Amount]],"")</f>
        <v>-81.98</v>
      </c>
      <c r="L2343" t="str">
        <f>IF(Table1[[#This Row],[Transaction Type]]="Upgrade",Table1[[#This Row],[Credit Amount]],IF(Table1[[#This Row],[Transaction Type]]="Activation",Table1[[#This Row],[Credit Amount]],""))</f>
        <v/>
      </c>
      <c r="M2343">
        <f>IF(Table1[[#This Row],[Transaction Type]]="Maintenance",Table1[[#This Row],[Credit Amount]],"")</f>
        <v>-81.98</v>
      </c>
      <c r="N2343">
        <v>10092</v>
      </c>
      <c r="O2343" t="s">
        <v>2489</v>
      </c>
      <c r="P2343" t="s">
        <v>2581</v>
      </c>
      <c r="Q2343" t="s">
        <v>289</v>
      </c>
      <c r="R2343">
        <v>10010</v>
      </c>
      <c r="S2343" t="s">
        <v>2489</v>
      </c>
      <c r="T2343" t="s">
        <v>2499</v>
      </c>
      <c r="U2343" t="s">
        <v>290</v>
      </c>
      <c r="V2343" t="s">
        <v>156</v>
      </c>
      <c r="W2343">
        <v>100004849</v>
      </c>
      <c r="X2343">
        <v>8005553850</v>
      </c>
      <c r="Y2343" t="s">
        <v>2595</v>
      </c>
      <c r="Z2343" t="s">
        <v>6438</v>
      </c>
      <c r="AA2343" s="13">
        <v>-81.98</v>
      </c>
      <c r="AB2343" s="14">
        <v>42591</v>
      </c>
      <c r="AC2343" t="s">
        <v>36</v>
      </c>
    </row>
    <row r="2344" spans="1:29" x14ac:dyDescent="0.25">
      <c r="A2344" t="str">
        <f>CONCATENATE("Q",ROUNDUP(MONTH(Table1[[#This Row],[Month]])/3,0))</f>
        <v>Q3</v>
      </c>
      <c r="B2344" s="14">
        <f>EOMONTH(Table1[[#This Row],[Credit Date]],-1)+1</f>
        <v>42583</v>
      </c>
      <c r="C2344" t="str">
        <f>CONCATENATE(Table1[[#This Row],[Issuer Last Name]],", ",Table1[[#This Row],[Issuer First Name]])</f>
        <v>No. 092, Employee</v>
      </c>
      <c r="D2344" t="str">
        <f>CONCATENATE(Table1[[#This Row],[Approver Last Name]],", ",Table1[[#This Row],[Approver First Name]])</f>
        <v>No. 092, Employee</v>
      </c>
      <c r="E2344" t="str">
        <f>CONCATENATE(Table1[[#This Row],[Customer Last Name]],", ",Table1[[#This Row],[Customer First Name]])</f>
        <v>No. 13784, Client</v>
      </c>
      <c r="F2344" t="str">
        <f>IF(Table1[[#This Row],[Credit Amount]]&gt;-19.99,"Less than 19.99",IF(Table1[[#This Row],[Credit Amount]]=-20,"20",IF(Table1[[#This Row],[Credit Amount]]&gt;-49.98,"20.01-49.98",IF(Table1[[#This Row],[Credit Amount]]=-49.99,"49.99",IF(Table1[[#This Row],[Credit Amount]]=-50,"50",IF(Table1[[#This Row],[Credit Amount]]&lt;-50.01,"Greater than 50"))))))</f>
        <v>Less than 19.99</v>
      </c>
      <c r="G2344" t="str">
        <f>IF(Table1[[#This Row],[Transaction Type]]="Maintenance","Non-Sales","Sales")</f>
        <v>Sales</v>
      </c>
      <c r="H2344" t="str">
        <f>IF(Table1[[#This Row],[Quarter]]="q2",1,"")</f>
        <v/>
      </c>
      <c r="I2344">
        <f>IF(Table1[[#This Row],[Quarter]]="q3",1,"")</f>
        <v>1</v>
      </c>
      <c r="J2344" t="str">
        <f>IF(Table1[[#This Row],[Quarter]]="Q2",Table1[[#This Row],[Credit Amount]],"")</f>
        <v/>
      </c>
      <c r="K2344">
        <f>IF(Table1[[#This Row],[Quarter]]="Q3",Table1[[#This Row],[Credit Amount]],"")</f>
        <v>-7.63</v>
      </c>
      <c r="L2344">
        <f>IF(Table1[[#This Row],[Transaction Type]]="Upgrade",Table1[[#This Row],[Credit Amount]],IF(Table1[[#This Row],[Transaction Type]]="Activation",Table1[[#This Row],[Credit Amount]],""))</f>
        <v>-7.63</v>
      </c>
      <c r="M2344" t="str">
        <f>IF(Table1[[#This Row],[Transaction Type]]="Maintenance",Table1[[#This Row],[Credit Amount]],"")</f>
        <v/>
      </c>
      <c r="N2344">
        <v>10092</v>
      </c>
      <c r="O2344" t="s">
        <v>2489</v>
      </c>
      <c r="P2344" t="s">
        <v>2581</v>
      </c>
      <c r="Q2344" t="s">
        <v>289</v>
      </c>
      <c r="R2344">
        <v>10092</v>
      </c>
      <c r="S2344" t="s">
        <v>2489</v>
      </c>
      <c r="T2344" t="s">
        <v>2581</v>
      </c>
      <c r="U2344" t="s">
        <v>289</v>
      </c>
      <c r="V2344" t="s">
        <v>156</v>
      </c>
      <c r="W2344">
        <v>100004783</v>
      </c>
      <c r="X2344">
        <v>8005553784</v>
      </c>
      <c r="Y2344" t="s">
        <v>2595</v>
      </c>
      <c r="Z2344" t="s">
        <v>6372</v>
      </c>
      <c r="AA2344" s="13">
        <v>-7.63</v>
      </c>
      <c r="AB2344" s="14">
        <v>42594</v>
      </c>
      <c r="AC2344" t="s">
        <v>35</v>
      </c>
    </row>
    <row r="2345" spans="1:29" x14ac:dyDescent="0.25">
      <c r="A2345" t="str">
        <f>CONCATENATE("Q",ROUNDUP(MONTH(Table1[[#This Row],[Month]])/3,0))</f>
        <v>Q3</v>
      </c>
      <c r="B2345" s="14">
        <f>EOMONTH(Table1[[#This Row],[Credit Date]],-1)+1</f>
        <v>42583</v>
      </c>
      <c r="C2345" t="str">
        <f>CONCATENATE(Table1[[#This Row],[Issuer Last Name]],", ",Table1[[#This Row],[Issuer First Name]])</f>
        <v>No. 092, Employee</v>
      </c>
      <c r="D2345" t="str">
        <f>CONCATENATE(Table1[[#This Row],[Approver Last Name]],", ",Table1[[#This Row],[Approver First Name]])</f>
        <v>No. 010, Employee</v>
      </c>
      <c r="E2345" t="str">
        <f>CONCATENATE(Table1[[#This Row],[Customer Last Name]],", ",Table1[[#This Row],[Customer First Name]])</f>
        <v>No. 13612, Client</v>
      </c>
      <c r="F23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45" t="str">
        <f>IF(Table1[[#This Row],[Transaction Type]]="Maintenance","Non-Sales","Sales")</f>
        <v>Non-Sales</v>
      </c>
      <c r="H2345" t="str">
        <f>IF(Table1[[#This Row],[Quarter]]="q2",1,"")</f>
        <v/>
      </c>
      <c r="I2345">
        <f>IF(Table1[[#This Row],[Quarter]]="q3",1,"")</f>
        <v>1</v>
      </c>
      <c r="J2345" t="str">
        <f>IF(Table1[[#This Row],[Quarter]]="Q2",Table1[[#This Row],[Credit Amount]],"")</f>
        <v/>
      </c>
      <c r="K2345">
        <f>IF(Table1[[#This Row],[Quarter]]="Q3",Table1[[#This Row],[Credit Amount]],"")</f>
        <v>-92.04</v>
      </c>
      <c r="L2345" t="str">
        <f>IF(Table1[[#This Row],[Transaction Type]]="Upgrade",Table1[[#This Row],[Credit Amount]],IF(Table1[[#This Row],[Transaction Type]]="Activation",Table1[[#This Row],[Credit Amount]],""))</f>
        <v/>
      </c>
      <c r="M2345">
        <f>IF(Table1[[#This Row],[Transaction Type]]="Maintenance",Table1[[#This Row],[Credit Amount]],"")</f>
        <v>-92.04</v>
      </c>
      <c r="N2345">
        <v>10092</v>
      </c>
      <c r="O2345" t="s">
        <v>2489</v>
      </c>
      <c r="P2345" t="s">
        <v>2581</v>
      </c>
      <c r="Q2345" t="s">
        <v>289</v>
      </c>
      <c r="R2345">
        <v>10010</v>
      </c>
      <c r="S2345" t="s">
        <v>2489</v>
      </c>
      <c r="T2345" t="s">
        <v>2499</v>
      </c>
      <c r="U2345" t="s">
        <v>290</v>
      </c>
      <c r="V2345" t="s">
        <v>156</v>
      </c>
      <c r="W2345">
        <v>100004611</v>
      </c>
      <c r="X2345">
        <v>8005553612</v>
      </c>
      <c r="Y2345" t="s">
        <v>2595</v>
      </c>
      <c r="Z2345" t="s">
        <v>6200</v>
      </c>
      <c r="AA2345" s="13">
        <v>-92.04</v>
      </c>
      <c r="AB2345" s="14">
        <v>42595</v>
      </c>
      <c r="AC2345" t="s">
        <v>36</v>
      </c>
    </row>
    <row r="2346" spans="1:29" x14ac:dyDescent="0.25">
      <c r="A2346" t="str">
        <f>CONCATENATE("Q",ROUNDUP(MONTH(Table1[[#This Row],[Month]])/3,0))</f>
        <v>Q3</v>
      </c>
      <c r="B2346" s="14">
        <f>EOMONTH(Table1[[#This Row],[Credit Date]],-1)+1</f>
        <v>42583</v>
      </c>
      <c r="C2346" t="str">
        <f>CONCATENATE(Table1[[#This Row],[Issuer Last Name]],", ",Table1[[#This Row],[Issuer First Name]])</f>
        <v>No. 092, Employee</v>
      </c>
      <c r="D2346" t="str">
        <f>CONCATENATE(Table1[[#This Row],[Approver Last Name]],", ",Table1[[#This Row],[Approver First Name]])</f>
        <v>No. 092, Employee</v>
      </c>
      <c r="E2346" t="str">
        <f>CONCATENATE(Table1[[#This Row],[Customer Last Name]],", ",Table1[[#This Row],[Customer First Name]])</f>
        <v>No. 10012, Client</v>
      </c>
      <c r="F2346" t="str">
        <f>IF(Table1[[#This Row],[Credit Amount]]&gt;-19.99,"Less than 19.99",IF(Table1[[#This Row],[Credit Amount]]=-20,"20",IF(Table1[[#This Row],[Credit Amount]]&gt;-49.98,"20.01-49.98",IF(Table1[[#This Row],[Credit Amount]]=-49.99,"49.99",IF(Table1[[#This Row],[Credit Amount]]=-50,"50",IF(Table1[[#This Row],[Credit Amount]]&lt;-50.01,"Greater than 50"))))))</f>
        <v>Less than 19.99</v>
      </c>
      <c r="G2346" t="str">
        <f>IF(Table1[[#This Row],[Transaction Type]]="Maintenance","Non-Sales","Sales")</f>
        <v>Non-Sales</v>
      </c>
      <c r="H2346" t="str">
        <f>IF(Table1[[#This Row],[Quarter]]="q2",1,"")</f>
        <v/>
      </c>
      <c r="I2346">
        <f>IF(Table1[[#This Row],[Quarter]]="q3",1,"")</f>
        <v>1</v>
      </c>
      <c r="J2346" t="str">
        <f>IF(Table1[[#This Row],[Quarter]]="Q2",Table1[[#This Row],[Credit Amount]],"")</f>
        <v/>
      </c>
      <c r="K2346">
        <f>IF(Table1[[#This Row],[Quarter]]="Q3",Table1[[#This Row],[Credit Amount]],"")</f>
        <v>-5.48</v>
      </c>
      <c r="L2346" t="str">
        <f>IF(Table1[[#This Row],[Transaction Type]]="Upgrade",Table1[[#This Row],[Credit Amount]],IF(Table1[[#This Row],[Transaction Type]]="Activation",Table1[[#This Row],[Credit Amount]],""))</f>
        <v/>
      </c>
      <c r="M2346">
        <f>IF(Table1[[#This Row],[Transaction Type]]="Maintenance",Table1[[#This Row],[Credit Amount]],"")</f>
        <v>-5.48</v>
      </c>
      <c r="N2346">
        <v>10092</v>
      </c>
      <c r="O2346" t="s">
        <v>2489</v>
      </c>
      <c r="P2346" t="s">
        <v>2581</v>
      </c>
      <c r="Q2346" t="s">
        <v>289</v>
      </c>
      <c r="R2346">
        <v>10092</v>
      </c>
      <c r="S2346" t="s">
        <v>2489</v>
      </c>
      <c r="T2346" t="s">
        <v>2581</v>
      </c>
      <c r="U2346" t="s">
        <v>289</v>
      </c>
      <c r="V2346" t="s">
        <v>156</v>
      </c>
      <c r="W2346">
        <v>100001011</v>
      </c>
      <c r="X2346">
        <v>8005550012</v>
      </c>
      <c r="Y2346" t="s">
        <v>2595</v>
      </c>
      <c r="Z2346" t="s">
        <v>2607</v>
      </c>
      <c r="AA2346" s="13">
        <v>-5.48</v>
      </c>
      <c r="AB2346" s="14">
        <v>42595</v>
      </c>
      <c r="AC2346" t="s">
        <v>36</v>
      </c>
    </row>
    <row r="2347" spans="1:29" x14ac:dyDescent="0.25">
      <c r="A2347" t="str">
        <f>CONCATENATE("Q",ROUNDUP(MONTH(Table1[[#This Row],[Month]])/3,0))</f>
        <v>Q3</v>
      </c>
      <c r="B2347" s="14">
        <f>EOMONTH(Table1[[#This Row],[Credit Date]],-1)+1</f>
        <v>42583</v>
      </c>
      <c r="C2347" t="str">
        <f>CONCATENATE(Table1[[#This Row],[Issuer Last Name]],", ",Table1[[#This Row],[Issuer First Name]])</f>
        <v>No. 092, Employee</v>
      </c>
      <c r="D2347" t="str">
        <f>CONCATENATE(Table1[[#This Row],[Approver Last Name]],", ",Table1[[#This Row],[Approver First Name]])</f>
        <v>No. 010, Employee</v>
      </c>
      <c r="E2347" t="str">
        <f>CONCATENATE(Table1[[#This Row],[Customer Last Name]],", ",Table1[[#This Row],[Customer First Name]])</f>
        <v>No. 10061, Client</v>
      </c>
      <c r="F23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47" t="str">
        <f>IF(Table1[[#This Row],[Transaction Type]]="Maintenance","Non-Sales","Sales")</f>
        <v>Non-Sales</v>
      </c>
      <c r="H2347" t="str">
        <f>IF(Table1[[#This Row],[Quarter]]="q2",1,"")</f>
        <v/>
      </c>
      <c r="I2347">
        <f>IF(Table1[[#This Row],[Quarter]]="q3",1,"")</f>
        <v>1</v>
      </c>
      <c r="J2347" t="str">
        <f>IF(Table1[[#This Row],[Quarter]]="Q2",Table1[[#This Row],[Credit Amount]],"")</f>
        <v/>
      </c>
      <c r="K2347">
        <f>IF(Table1[[#This Row],[Quarter]]="Q3",Table1[[#This Row],[Credit Amount]],"")</f>
        <v>-91.64</v>
      </c>
      <c r="L2347" t="str">
        <f>IF(Table1[[#This Row],[Transaction Type]]="Upgrade",Table1[[#This Row],[Credit Amount]],IF(Table1[[#This Row],[Transaction Type]]="Activation",Table1[[#This Row],[Credit Amount]],""))</f>
        <v/>
      </c>
      <c r="M2347">
        <f>IF(Table1[[#This Row],[Transaction Type]]="Maintenance",Table1[[#This Row],[Credit Amount]],"")</f>
        <v>-91.64</v>
      </c>
      <c r="N2347">
        <v>10092</v>
      </c>
      <c r="O2347" t="s">
        <v>2489</v>
      </c>
      <c r="P2347" t="s">
        <v>2581</v>
      </c>
      <c r="Q2347" t="s">
        <v>289</v>
      </c>
      <c r="R2347">
        <v>10010</v>
      </c>
      <c r="S2347" t="s">
        <v>2489</v>
      </c>
      <c r="T2347" t="s">
        <v>2499</v>
      </c>
      <c r="U2347" t="s">
        <v>290</v>
      </c>
      <c r="V2347" t="s">
        <v>156</v>
      </c>
      <c r="W2347">
        <v>100001060</v>
      </c>
      <c r="X2347">
        <v>8005550061</v>
      </c>
      <c r="Y2347" t="s">
        <v>2595</v>
      </c>
      <c r="Z2347" t="s">
        <v>2656</v>
      </c>
      <c r="AA2347" s="13">
        <v>-91.64</v>
      </c>
      <c r="AB2347" s="14">
        <v>42598</v>
      </c>
      <c r="AC2347" t="s">
        <v>36</v>
      </c>
    </row>
    <row r="2348" spans="1:29" x14ac:dyDescent="0.25">
      <c r="A2348" t="str">
        <f>CONCATENATE("Q",ROUNDUP(MONTH(Table1[[#This Row],[Month]])/3,0))</f>
        <v>Q3</v>
      </c>
      <c r="B2348" s="14">
        <f>EOMONTH(Table1[[#This Row],[Credit Date]],-1)+1</f>
        <v>42583</v>
      </c>
      <c r="C2348" t="str">
        <f>CONCATENATE(Table1[[#This Row],[Issuer Last Name]],", ",Table1[[#This Row],[Issuer First Name]])</f>
        <v>No. 092, Employee</v>
      </c>
      <c r="D2348" t="str">
        <f>CONCATENATE(Table1[[#This Row],[Approver Last Name]],", ",Table1[[#This Row],[Approver First Name]])</f>
        <v>No. 092, Employee</v>
      </c>
      <c r="E2348" t="str">
        <f>CONCATENATE(Table1[[#This Row],[Customer Last Name]],", ",Table1[[#This Row],[Customer First Name]])</f>
        <v>No. 13861, Client</v>
      </c>
      <c r="F2348" t="str">
        <f>IF(Table1[[#This Row],[Credit Amount]]&gt;-19.99,"Less than 19.99",IF(Table1[[#This Row],[Credit Amount]]=-20,"20",IF(Table1[[#This Row],[Credit Amount]]&gt;-49.98,"20.01-49.98",IF(Table1[[#This Row],[Credit Amount]]=-49.99,"49.99",IF(Table1[[#This Row],[Credit Amount]]=-50,"50",IF(Table1[[#This Row],[Credit Amount]]&lt;-50.01,"Greater than 50"))))))</f>
        <v>20.01-49.98</v>
      </c>
      <c r="G2348" t="str">
        <f>IF(Table1[[#This Row],[Transaction Type]]="Maintenance","Non-Sales","Sales")</f>
        <v>Non-Sales</v>
      </c>
      <c r="H2348" t="str">
        <f>IF(Table1[[#This Row],[Quarter]]="q2",1,"")</f>
        <v/>
      </c>
      <c r="I2348">
        <f>IF(Table1[[#This Row],[Quarter]]="q3",1,"")</f>
        <v>1</v>
      </c>
      <c r="J2348" t="str">
        <f>IF(Table1[[#This Row],[Quarter]]="Q2",Table1[[#This Row],[Credit Amount]],"")</f>
        <v/>
      </c>
      <c r="K2348">
        <f>IF(Table1[[#This Row],[Quarter]]="Q3",Table1[[#This Row],[Credit Amount]],"")</f>
        <v>-30.08</v>
      </c>
      <c r="L2348" t="str">
        <f>IF(Table1[[#This Row],[Transaction Type]]="Upgrade",Table1[[#This Row],[Credit Amount]],IF(Table1[[#This Row],[Transaction Type]]="Activation",Table1[[#This Row],[Credit Amount]],""))</f>
        <v/>
      </c>
      <c r="M2348">
        <f>IF(Table1[[#This Row],[Transaction Type]]="Maintenance",Table1[[#This Row],[Credit Amount]],"")</f>
        <v>-30.08</v>
      </c>
      <c r="N2348">
        <v>10092</v>
      </c>
      <c r="O2348" t="s">
        <v>2489</v>
      </c>
      <c r="P2348" t="s">
        <v>2581</v>
      </c>
      <c r="Q2348" t="s">
        <v>289</v>
      </c>
      <c r="R2348">
        <v>10092</v>
      </c>
      <c r="S2348" t="s">
        <v>2489</v>
      </c>
      <c r="T2348" t="s">
        <v>2581</v>
      </c>
      <c r="U2348" t="s">
        <v>289</v>
      </c>
      <c r="V2348" t="s">
        <v>156</v>
      </c>
      <c r="W2348">
        <v>100004860</v>
      </c>
      <c r="X2348">
        <v>8005553861</v>
      </c>
      <c r="Y2348" t="s">
        <v>2595</v>
      </c>
      <c r="Z2348" t="s">
        <v>6449</v>
      </c>
      <c r="AA2348" s="13">
        <v>-30.08</v>
      </c>
      <c r="AB2348" s="14">
        <v>42600</v>
      </c>
      <c r="AC2348" t="s">
        <v>36</v>
      </c>
    </row>
    <row r="2349" spans="1:29" x14ac:dyDescent="0.25">
      <c r="A2349" t="str">
        <f>CONCATENATE("Q",ROUNDUP(MONTH(Table1[[#This Row],[Month]])/3,0))</f>
        <v>Q3</v>
      </c>
      <c r="B2349" s="14">
        <f>EOMONTH(Table1[[#This Row],[Credit Date]],-1)+1</f>
        <v>42583</v>
      </c>
      <c r="C2349" t="str">
        <f>CONCATENATE(Table1[[#This Row],[Issuer Last Name]],", ",Table1[[#This Row],[Issuer First Name]])</f>
        <v>No. 092, Employee</v>
      </c>
      <c r="D2349" t="str">
        <f>CONCATENATE(Table1[[#This Row],[Approver Last Name]],", ",Table1[[#This Row],[Approver First Name]])</f>
        <v>No. 010, Employee</v>
      </c>
      <c r="E2349" t="str">
        <f>CONCATENATE(Table1[[#This Row],[Customer Last Name]],", ",Table1[[#This Row],[Customer First Name]])</f>
        <v>No. 12037, Client</v>
      </c>
      <c r="F23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49" t="str">
        <f>IF(Table1[[#This Row],[Transaction Type]]="Maintenance","Non-Sales","Sales")</f>
        <v>Non-Sales</v>
      </c>
      <c r="H2349" t="str">
        <f>IF(Table1[[#This Row],[Quarter]]="q2",1,"")</f>
        <v/>
      </c>
      <c r="I2349">
        <f>IF(Table1[[#This Row],[Quarter]]="q3",1,"")</f>
        <v>1</v>
      </c>
      <c r="J2349" t="str">
        <f>IF(Table1[[#This Row],[Quarter]]="Q2",Table1[[#This Row],[Credit Amount]],"")</f>
        <v/>
      </c>
      <c r="K2349">
        <f>IF(Table1[[#This Row],[Quarter]]="Q3",Table1[[#This Row],[Credit Amount]],"")</f>
        <v>-88.48</v>
      </c>
      <c r="L2349" t="str">
        <f>IF(Table1[[#This Row],[Transaction Type]]="Upgrade",Table1[[#This Row],[Credit Amount]],IF(Table1[[#This Row],[Transaction Type]]="Activation",Table1[[#This Row],[Credit Amount]],""))</f>
        <v/>
      </c>
      <c r="M2349">
        <f>IF(Table1[[#This Row],[Transaction Type]]="Maintenance",Table1[[#This Row],[Credit Amount]],"")</f>
        <v>-88.48</v>
      </c>
      <c r="N2349">
        <v>10092</v>
      </c>
      <c r="O2349" t="s">
        <v>2489</v>
      </c>
      <c r="P2349" t="s">
        <v>2581</v>
      </c>
      <c r="Q2349" t="s">
        <v>289</v>
      </c>
      <c r="R2349">
        <v>10010</v>
      </c>
      <c r="S2349" t="s">
        <v>2489</v>
      </c>
      <c r="T2349" t="s">
        <v>2499</v>
      </c>
      <c r="U2349" t="s">
        <v>290</v>
      </c>
      <c r="V2349" t="s">
        <v>156</v>
      </c>
      <c r="W2349">
        <v>100003036</v>
      </c>
      <c r="X2349">
        <v>8005552037</v>
      </c>
      <c r="Y2349" t="s">
        <v>2595</v>
      </c>
      <c r="Z2349" t="s">
        <v>4632</v>
      </c>
      <c r="AA2349" s="13">
        <v>-88.48</v>
      </c>
      <c r="AB2349" s="14">
        <v>42603</v>
      </c>
      <c r="AC2349" t="s">
        <v>36</v>
      </c>
    </row>
    <row r="2350" spans="1:29" x14ac:dyDescent="0.25">
      <c r="A2350" t="str">
        <f>CONCATENATE("Q",ROUNDUP(MONTH(Table1[[#This Row],[Month]])/3,0))</f>
        <v>Q3</v>
      </c>
      <c r="B2350" s="14">
        <f>EOMONTH(Table1[[#This Row],[Credit Date]],-1)+1</f>
        <v>42583</v>
      </c>
      <c r="C2350" t="str">
        <f>CONCATENATE(Table1[[#This Row],[Issuer Last Name]],", ",Table1[[#This Row],[Issuer First Name]])</f>
        <v>No. 092, Employee</v>
      </c>
      <c r="D2350" t="str">
        <f>CONCATENATE(Table1[[#This Row],[Approver Last Name]],", ",Table1[[#This Row],[Approver First Name]])</f>
        <v>No. 092, Employee</v>
      </c>
      <c r="E2350" t="str">
        <f>CONCATENATE(Table1[[#This Row],[Customer Last Name]],", ",Table1[[#This Row],[Customer First Name]])</f>
        <v>No. 10917, Client</v>
      </c>
      <c r="F2350" t="str">
        <f>IF(Table1[[#This Row],[Credit Amount]]&gt;-19.99,"Less than 19.99",IF(Table1[[#This Row],[Credit Amount]]=-20,"20",IF(Table1[[#This Row],[Credit Amount]]&gt;-49.98,"20.01-49.98",IF(Table1[[#This Row],[Credit Amount]]=-49.99,"49.99",IF(Table1[[#This Row],[Credit Amount]]=-50,"50",IF(Table1[[#This Row],[Credit Amount]]&lt;-50.01,"Greater than 50"))))))</f>
        <v>20.01-49.98</v>
      </c>
      <c r="G2350" t="str">
        <f>IF(Table1[[#This Row],[Transaction Type]]="Maintenance","Non-Sales","Sales")</f>
        <v>Non-Sales</v>
      </c>
      <c r="H2350" t="str">
        <f>IF(Table1[[#This Row],[Quarter]]="q2",1,"")</f>
        <v/>
      </c>
      <c r="I2350">
        <f>IF(Table1[[#This Row],[Quarter]]="q3",1,"")</f>
        <v>1</v>
      </c>
      <c r="J2350" t="str">
        <f>IF(Table1[[#This Row],[Quarter]]="Q2",Table1[[#This Row],[Credit Amount]],"")</f>
        <v/>
      </c>
      <c r="K2350">
        <f>IF(Table1[[#This Row],[Quarter]]="Q3",Table1[[#This Row],[Credit Amount]],"")</f>
        <v>-40.96</v>
      </c>
      <c r="L2350" t="str">
        <f>IF(Table1[[#This Row],[Transaction Type]]="Upgrade",Table1[[#This Row],[Credit Amount]],IF(Table1[[#This Row],[Transaction Type]]="Activation",Table1[[#This Row],[Credit Amount]],""))</f>
        <v/>
      </c>
      <c r="M2350">
        <f>IF(Table1[[#This Row],[Transaction Type]]="Maintenance",Table1[[#This Row],[Credit Amount]],"")</f>
        <v>-40.96</v>
      </c>
      <c r="N2350">
        <v>10092</v>
      </c>
      <c r="O2350" t="s">
        <v>2489</v>
      </c>
      <c r="P2350" t="s">
        <v>2581</v>
      </c>
      <c r="Q2350" t="s">
        <v>289</v>
      </c>
      <c r="R2350">
        <v>10092</v>
      </c>
      <c r="S2350" t="s">
        <v>2489</v>
      </c>
      <c r="T2350" t="s">
        <v>2581</v>
      </c>
      <c r="U2350" t="s">
        <v>289</v>
      </c>
      <c r="V2350" t="s">
        <v>156</v>
      </c>
      <c r="W2350">
        <v>100001916</v>
      </c>
      <c r="X2350">
        <v>8005550917</v>
      </c>
      <c r="Y2350" t="s">
        <v>2595</v>
      </c>
      <c r="Z2350" t="s">
        <v>3512</v>
      </c>
      <c r="AA2350" s="13">
        <v>-40.96</v>
      </c>
      <c r="AB2350" s="14">
        <v>42603</v>
      </c>
      <c r="AC2350" t="s">
        <v>36</v>
      </c>
    </row>
    <row r="2351" spans="1:29" x14ac:dyDescent="0.25">
      <c r="A2351" t="str">
        <f>CONCATENATE("Q",ROUNDUP(MONTH(Table1[[#This Row],[Month]])/3,0))</f>
        <v>Q3</v>
      </c>
      <c r="B2351" s="14">
        <f>EOMONTH(Table1[[#This Row],[Credit Date]],-1)+1</f>
        <v>42583</v>
      </c>
      <c r="C2351" t="str">
        <f>CONCATENATE(Table1[[#This Row],[Issuer Last Name]],", ",Table1[[#This Row],[Issuer First Name]])</f>
        <v>No. 092, Employee</v>
      </c>
      <c r="D2351" t="str">
        <f>CONCATENATE(Table1[[#This Row],[Approver Last Name]],", ",Table1[[#This Row],[Approver First Name]])</f>
        <v>No. 010, Employee</v>
      </c>
      <c r="E2351" t="str">
        <f>CONCATENATE(Table1[[#This Row],[Customer Last Name]],", ",Table1[[#This Row],[Customer First Name]])</f>
        <v>No. 10449, Client</v>
      </c>
      <c r="F23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51" t="str">
        <f>IF(Table1[[#This Row],[Transaction Type]]="Maintenance","Non-Sales","Sales")</f>
        <v>Non-Sales</v>
      </c>
      <c r="H2351" t="str">
        <f>IF(Table1[[#This Row],[Quarter]]="q2",1,"")</f>
        <v/>
      </c>
      <c r="I2351">
        <f>IF(Table1[[#This Row],[Quarter]]="q3",1,"")</f>
        <v>1</v>
      </c>
      <c r="J2351" t="str">
        <f>IF(Table1[[#This Row],[Quarter]]="Q2",Table1[[#This Row],[Credit Amount]],"")</f>
        <v/>
      </c>
      <c r="K2351">
        <f>IF(Table1[[#This Row],[Quarter]]="Q3",Table1[[#This Row],[Credit Amount]],"")</f>
        <v>-98.91</v>
      </c>
      <c r="L2351" t="str">
        <f>IF(Table1[[#This Row],[Transaction Type]]="Upgrade",Table1[[#This Row],[Credit Amount]],IF(Table1[[#This Row],[Transaction Type]]="Activation",Table1[[#This Row],[Credit Amount]],""))</f>
        <v/>
      </c>
      <c r="M2351">
        <f>IF(Table1[[#This Row],[Transaction Type]]="Maintenance",Table1[[#This Row],[Credit Amount]],"")</f>
        <v>-98.91</v>
      </c>
      <c r="N2351">
        <v>10092</v>
      </c>
      <c r="O2351" t="s">
        <v>2489</v>
      </c>
      <c r="P2351" t="s">
        <v>2581</v>
      </c>
      <c r="Q2351" t="s">
        <v>289</v>
      </c>
      <c r="R2351">
        <v>10010</v>
      </c>
      <c r="S2351" t="s">
        <v>2489</v>
      </c>
      <c r="T2351" t="s">
        <v>2499</v>
      </c>
      <c r="U2351" t="s">
        <v>290</v>
      </c>
      <c r="V2351" t="s">
        <v>156</v>
      </c>
      <c r="W2351">
        <v>100001448</v>
      </c>
      <c r="X2351">
        <v>8005550449</v>
      </c>
      <c r="Y2351" t="s">
        <v>2595</v>
      </c>
      <c r="Z2351" t="s">
        <v>3044</v>
      </c>
      <c r="AA2351" s="13">
        <v>-98.91</v>
      </c>
      <c r="AB2351" s="14">
        <v>42605</v>
      </c>
      <c r="AC2351" t="s">
        <v>36</v>
      </c>
    </row>
    <row r="2352" spans="1:29" x14ac:dyDescent="0.25">
      <c r="A2352" t="str">
        <f>CONCATENATE("Q",ROUNDUP(MONTH(Table1[[#This Row],[Month]])/3,0))</f>
        <v>Q3</v>
      </c>
      <c r="B2352" s="14">
        <f>EOMONTH(Table1[[#This Row],[Credit Date]],-1)+1</f>
        <v>42583</v>
      </c>
      <c r="C2352" t="str">
        <f>CONCATENATE(Table1[[#This Row],[Issuer Last Name]],", ",Table1[[#This Row],[Issuer First Name]])</f>
        <v>No. 092, Employee</v>
      </c>
      <c r="D2352" t="str">
        <f>CONCATENATE(Table1[[#This Row],[Approver Last Name]],", ",Table1[[#This Row],[Approver First Name]])</f>
        <v>No. 092, Employee</v>
      </c>
      <c r="E2352" t="str">
        <f>CONCATENATE(Table1[[#This Row],[Customer Last Name]],", ",Table1[[#This Row],[Customer First Name]])</f>
        <v>No. 13444, Client</v>
      </c>
      <c r="F2352" t="str">
        <f>IF(Table1[[#This Row],[Credit Amount]]&gt;-19.99,"Less than 19.99",IF(Table1[[#This Row],[Credit Amount]]=-20,"20",IF(Table1[[#This Row],[Credit Amount]]&gt;-49.98,"20.01-49.98",IF(Table1[[#This Row],[Credit Amount]]=-49.99,"49.99",IF(Table1[[#This Row],[Credit Amount]]=-50,"50",IF(Table1[[#This Row],[Credit Amount]]&lt;-50.01,"Greater than 50"))))))</f>
        <v>Less than 19.99</v>
      </c>
      <c r="G2352" t="str">
        <f>IF(Table1[[#This Row],[Transaction Type]]="Maintenance","Non-Sales","Sales")</f>
        <v>Non-Sales</v>
      </c>
      <c r="H2352" t="str">
        <f>IF(Table1[[#This Row],[Quarter]]="q2",1,"")</f>
        <v/>
      </c>
      <c r="I2352">
        <f>IF(Table1[[#This Row],[Quarter]]="q3",1,"")</f>
        <v>1</v>
      </c>
      <c r="J2352" t="str">
        <f>IF(Table1[[#This Row],[Quarter]]="Q2",Table1[[#This Row],[Credit Amount]],"")</f>
        <v/>
      </c>
      <c r="K2352">
        <f>IF(Table1[[#This Row],[Quarter]]="Q3",Table1[[#This Row],[Credit Amount]],"")</f>
        <v>-16.399999999999999</v>
      </c>
      <c r="L2352" t="str">
        <f>IF(Table1[[#This Row],[Transaction Type]]="Upgrade",Table1[[#This Row],[Credit Amount]],IF(Table1[[#This Row],[Transaction Type]]="Activation",Table1[[#This Row],[Credit Amount]],""))</f>
        <v/>
      </c>
      <c r="M2352">
        <f>IF(Table1[[#This Row],[Transaction Type]]="Maintenance",Table1[[#This Row],[Credit Amount]],"")</f>
        <v>-16.399999999999999</v>
      </c>
      <c r="N2352">
        <v>10092</v>
      </c>
      <c r="O2352" t="s">
        <v>2489</v>
      </c>
      <c r="P2352" t="s">
        <v>2581</v>
      </c>
      <c r="Q2352" t="s">
        <v>289</v>
      </c>
      <c r="R2352">
        <v>10092</v>
      </c>
      <c r="S2352" t="s">
        <v>2489</v>
      </c>
      <c r="T2352" t="s">
        <v>2581</v>
      </c>
      <c r="U2352" t="s">
        <v>289</v>
      </c>
      <c r="V2352" t="s">
        <v>156</v>
      </c>
      <c r="W2352">
        <v>100004443</v>
      </c>
      <c r="X2352">
        <v>8005553444</v>
      </c>
      <c r="Y2352" t="s">
        <v>2595</v>
      </c>
      <c r="Z2352" t="s">
        <v>6032</v>
      </c>
      <c r="AA2352" s="13">
        <v>-16.399999999999999</v>
      </c>
      <c r="AB2352" s="14">
        <v>42609</v>
      </c>
      <c r="AC2352" t="s">
        <v>36</v>
      </c>
    </row>
    <row r="2353" spans="1:29" x14ac:dyDescent="0.25">
      <c r="A2353" t="str">
        <f>CONCATENATE("Q",ROUNDUP(MONTH(Table1[[#This Row],[Month]])/3,0))</f>
        <v>Q3</v>
      </c>
      <c r="B2353" s="14">
        <f>EOMONTH(Table1[[#This Row],[Credit Date]],-1)+1</f>
        <v>42614</v>
      </c>
      <c r="C2353" t="str">
        <f>CONCATENATE(Table1[[#This Row],[Issuer Last Name]],", ",Table1[[#This Row],[Issuer First Name]])</f>
        <v>No. 092, Employee</v>
      </c>
      <c r="D2353" t="str">
        <f>CONCATENATE(Table1[[#This Row],[Approver Last Name]],", ",Table1[[#This Row],[Approver First Name]])</f>
        <v>No. 010, Employee</v>
      </c>
      <c r="E2353" t="str">
        <f>CONCATENATE(Table1[[#This Row],[Customer Last Name]],", ",Table1[[#This Row],[Customer First Name]])</f>
        <v>No. 13816, Client</v>
      </c>
      <c r="F23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53" t="str">
        <f>IF(Table1[[#This Row],[Transaction Type]]="Maintenance","Non-Sales","Sales")</f>
        <v>Non-Sales</v>
      </c>
      <c r="H2353" t="str">
        <f>IF(Table1[[#This Row],[Quarter]]="q2",1,"")</f>
        <v/>
      </c>
      <c r="I2353">
        <f>IF(Table1[[#This Row],[Quarter]]="q3",1,"")</f>
        <v>1</v>
      </c>
      <c r="J2353" t="str">
        <f>IF(Table1[[#This Row],[Quarter]]="Q2",Table1[[#This Row],[Credit Amount]],"")</f>
        <v/>
      </c>
      <c r="K2353">
        <f>IF(Table1[[#This Row],[Quarter]]="Q3",Table1[[#This Row],[Credit Amount]],"")</f>
        <v>-82.82</v>
      </c>
      <c r="L2353" t="str">
        <f>IF(Table1[[#This Row],[Transaction Type]]="Upgrade",Table1[[#This Row],[Credit Amount]],IF(Table1[[#This Row],[Transaction Type]]="Activation",Table1[[#This Row],[Credit Amount]],""))</f>
        <v/>
      </c>
      <c r="M2353">
        <f>IF(Table1[[#This Row],[Transaction Type]]="Maintenance",Table1[[#This Row],[Credit Amount]],"")</f>
        <v>-82.82</v>
      </c>
      <c r="N2353">
        <v>10092</v>
      </c>
      <c r="O2353" t="s">
        <v>2489</v>
      </c>
      <c r="P2353" t="s">
        <v>2581</v>
      </c>
      <c r="Q2353" t="s">
        <v>289</v>
      </c>
      <c r="R2353">
        <v>10010</v>
      </c>
      <c r="S2353" t="s">
        <v>2489</v>
      </c>
      <c r="T2353" t="s">
        <v>2499</v>
      </c>
      <c r="U2353" t="s">
        <v>290</v>
      </c>
      <c r="V2353" t="s">
        <v>156</v>
      </c>
      <c r="W2353">
        <v>100004815</v>
      </c>
      <c r="X2353">
        <v>8005553816</v>
      </c>
      <c r="Y2353" t="s">
        <v>2595</v>
      </c>
      <c r="Z2353" t="s">
        <v>6404</v>
      </c>
      <c r="AA2353" s="13">
        <v>-82.82</v>
      </c>
      <c r="AB2353" s="14">
        <v>42618</v>
      </c>
      <c r="AC2353" t="s">
        <v>36</v>
      </c>
    </row>
    <row r="2354" spans="1:29" x14ac:dyDescent="0.25">
      <c r="A2354" t="str">
        <f>CONCATENATE("Q",ROUNDUP(MONTH(Table1[[#This Row],[Month]])/3,0))</f>
        <v>Q3</v>
      </c>
      <c r="B2354" s="14">
        <f>EOMONTH(Table1[[#This Row],[Credit Date]],-1)+1</f>
        <v>42614</v>
      </c>
      <c r="C2354" t="str">
        <f>CONCATENATE(Table1[[#This Row],[Issuer Last Name]],", ",Table1[[#This Row],[Issuer First Name]])</f>
        <v>No. 092, Employee</v>
      </c>
      <c r="D2354" t="str">
        <f>CONCATENATE(Table1[[#This Row],[Approver Last Name]],", ",Table1[[#This Row],[Approver First Name]])</f>
        <v>No. 092, Employee</v>
      </c>
      <c r="E2354" t="str">
        <f>CONCATENATE(Table1[[#This Row],[Customer Last Name]],", ",Table1[[#This Row],[Customer First Name]])</f>
        <v>No. 12369, Client</v>
      </c>
      <c r="F2354" t="str">
        <f>IF(Table1[[#This Row],[Credit Amount]]&gt;-19.99,"Less than 19.99",IF(Table1[[#This Row],[Credit Amount]]=-20,"20",IF(Table1[[#This Row],[Credit Amount]]&gt;-49.98,"20.01-49.98",IF(Table1[[#This Row],[Credit Amount]]=-49.99,"49.99",IF(Table1[[#This Row],[Credit Amount]]=-50,"50",IF(Table1[[#This Row],[Credit Amount]]&lt;-50.01,"Greater than 50"))))))</f>
        <v>Less than 19.99</v>
      </c>
      <c r="G2354" t="str">
        <f>IF(Table1[[#This Row],[Transaction Type]]="Maintenance","Non-Sales","Sales")</f>
        <v>Sales</v>
      </c>
      <c r="H2354" t="str">
        <f>IF(Table1[[#This Row],[Quarter]]="q2",1,"")</f>
        <v/>
      </c>
      <c r="I2354">
        <f>IF(Table1[[#This Row],[Quarter]]="q3",1,"")</f>
        <v>1</v>
      </c>
      <c r="J2354" t="str">
        <f>IF(Table1[[#This Row],[Quarter]]="Q2",Table1[[#This Row],[Credit Amount]],"")</f>
        <v/>
      </c>
      <c r="K2354">
        <f>IF(Table1[[#This Row],[Quarter]]="Q3",Table1[[#This Row],[Credit Amount]],"")</f>
        <v>-8.65</v>
      </c>
      <c r="L2354">
        <f>IF(Table1[[#This Row],[Transaction Type]]="Upgrade",Table1[[#This Row],[Credit Amount]],IF(Table1[[#This Row],[Transaction Type]]="Activation",Table1[[#This Row],[Credit Amount]],""))</f>
        <v>-8.65</v>
      </c>
      <c r="M2354" t="str">
        <f>IF(Table1[[#This Row],[Transaction Type]]="Maintenance",Table1[[#This Row],[Credit Amount]],"")</f>
        <v/>
      </c>
      <c r="N2354">
        <v>10092</v>
      </c>
      <c r="O2354" t="s">
        <v>2489</v>
      </c>
      <c r="P2354" t="s">
        <v>2581</v>
      </c>
      <c r="Q2354" t="s">
        <v>289</v>
      </c>
      <c r="R2354">
        <v>10092</v>
      </c>
      <c r="S2354" t="s">
        <v>2489</v>
      </c>
      <c r="T2354" t="s">
        <v>2581</v>
      </c>
      <c r="U2354" t="s">
        <v>289</v>
      </c>
      <c r="V2354" t="s">
        <v>156</v>
      </c>
      <c r="W2354">
        <v>100003368</v>
      </c>
      <c r="X2354">
        <v>8005552369</v>
      </c>
      <c r="Y2354" t="s">
        <v>2595</v>
      </c>
      <c r="Z2354" t="s">
        <v>4964</v>
      </c>
      <c r="AA2354" s="13">
        <v>-8.65</v>
      </c>
      <c r="AB2354" s="14">
        <v>42619</v>
      </c>
      <c r="AC2354" t="s">
        <v>35</v>
      </c>
    </row>
    <row r="2355" spans="1:29" x14ac:dyDescent="0.25">
      <c r="A2355" t="str">
        <f>CONCATENATE("Q",ROUNDUP(MONTH(Table1[[#This Row],[Month]])/3,0))</f>
        <v>Q3</v>
      </c>
      <c r="B2355" s="14">
        <f>EOMONTH(Table1[[#This Row],[Credit Date]],-1)+1</f>
        <v>42614</v>
      </c>
      <c r="C2355" t="str">
        <f>CONCATENATE(Table1[[#This Row],[Issuer Last Name]],", ",Table1[[#This Row],[Issuer First Name]])</f>
        <v>No. 092, Employee</v>
      </c>
      <c r="D2355" t="str">
        <f>CONCATENATE(Table1[[#This Row],[Approver Last Name]],", ",Table1[[#This Row],[Approver First Name]])</f>
        <v>No. 092, Employee</v>
      </c>
      <c r="E2355" t="str">
        <f>CONCATENATE(Table1[[#This Row],[Customer Last Name]],", ",Table1[[#This Row],[Customer First Name]])</f>
        <v>No. 10247, Client</v>
      </c>
      <c r="F2355" t="str">
        <f>IF(Table1[[#This Row],[Credit Amount]]&gt;-19.99,"Less than 19.99",IF(Table1[[#This Row],[Credit Amount]]=-20,"20",IF(Table1[[#This Row],[Credit Amount]]&gt;-49.98,"20.01-49.98",IF(Table1[[#This Row],[Credit Amount]]=-49.99,"49.99",IF(Table1[[#This Row],[Credit Amount]]=-50,"50",IF(Table1[[#This Row],[Credit Amount]]&lt;-50.01,"Greater than 50"))))))</f>
        <v>20.01-49.98</v>
      </c>
      <c r="G2355" t="str">
        <f>IF(Table1[[#This Row],[Transaction Type]]="Maintenance","Non-Sales","Sales")</f>
        <v>Sales</v>
      </c>
      <c r="H2355" t="str">
        <f>IF(Table1[[#This Row],[Quarter]]="q2",1,"")</f>
        <v/>
      </c>
      <c r="I2355">
        <f>IF(Table1[[#This Row],[Quarter]]="q3",1,"")</f>
        <v>1</v>
      </c>
      <c r="J2355" t="str">
        <f>IF(Table1[[#This Row],[Quarter]]="Q2",Table1[[#This Row],[Credit Amount]],"")</f>
        <v/>
      </c>
      <c r="K2355">
        <f>IF(Table1[[#This Row],[Quarter]]="Q3",Table1[[#This Row],[Credit Amount]],"")</f>
        <v>-22.74</v>
      </c>
      <c r="L2355">
        <f>IF(Table1[[#This Row],[Transaction Type]]="Upgrade",Table1[[#This Row],[Credit Amount]],IF(Table1[[#This Row],[Transaction Type]]="Activation",Table1[[#This Row],[Credit Amount]],""))</f>
        <v>-22.74</v>
      </c>
      <c r="M2355" t="str">
        <f>IF(Table1[[#This Row],[Transaction Type]]="Maintenance",Table1[[#This Row],[Credit Amount]],"")</f>
        <v/>
      </c>
      <c r="N2355">
        <v>10092</v>
      </c>
      <c r="O2355" t="s">
        <v>2489</v>
      </c>
      <c r="P2355" t="s">
        <v>2581</v>
      </c>
      <c r="Q2355" t="s">
        <v>289</v>
      </c>
      <c r="R2355">
        <v>10092</v>
      </c>
      <c r="S2355" t="s">
        <v>2489</v>
      </c>
      <c r="T2355" t="s">
        <v>2581</v>
      </c>
      <c r="U2355" t="s">
        <v>289</v>
      </c>
      <c r="V2355" t="s">
        <v>156</v>
      </c>
      <c r="W2355">
        <v>100001246</v>
      </c>
      <c r="X2355">
        <v>8005550247</v>
      </c>
      <c r="Y2355" t="s">
        <v>2595</v>
      </c>
      <c r="Z2355" t="s">
        <v>2842</v>
      </c>
      <c r="AA2355" s="13">
        <v>-22.74</v>
      </c>
      <c r="AB2355" s="14">
        <v>42621</v>
      </c>
      <c r="AC2355" t="s">
        <v>35</v>
      </c>
    </row>
    <row r="2356" spans="1:29" x14ac:dyDescent="0.25">
      <c r="A2356" t="str">
        <f>CONCATENATE("Q",ROUNDUP(MONTH(Table1[[#This Row],[Month]])/3,0))</f>
        <v>Q3</v>
      </c>
      <c r="B2356" s="14">
        <f>EOMONTH(Table1[[#This Row],[Credit Date]],-1)+1</f>
        <v>42614</v>
      </c>
      <c r="C2356" t="str">
        <f>CONCATENATE(Table1[[#This Row],[Issuer Last Name]],", ",Table1[[#This Row],[Issuer First Name]])</f>
        <v>No. 092, Employee</v>
      </c>
      <c r="D2356" t="str">
        <f>CONCATENATE(Table1[[#This Row],[Approver Last Name]],", ",Table1[[#This Row],[Approver First Name]])</f>
        <v>No. 010, Employee</v>
      </c>
      <c r="E2356" t="str">
        <f>CONCATENATE(Table1[[#This Row],[Customer Last Name]],", ",Table1[[#This Row],[Customer First Name]])</f>
        <v>No. 12724, Client</v>
      </c>
      <c r="F23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56" t="str">
        <f>IF(Table1[[#This Row],[Transaction Type]]="Maintenance","Non-Sales","Sales")</f>
        <v>Non-Sales</v>
      </c>
      <c r="H2356" t="str">
        <f>IF(Table1[[#This Row],[Quarter]]="q2",1,"")</f>
        <v/>
      </c>
      <c r="I2356">
        <f>IF(Table1[[#This Row],[Quarter]]="q3",1,"")</f>
        <v>1</v>
      </c>
      <c r="J2356" t="str">
        <f>IF(Table1[[#This Row],[Quarter]]="Q2",Table1[[#This Row],[Credit Amount]],"")</f>
        <v/>
      </c>
      <c r="K2356">
        <f>IF(Table1[[#This Row],[Quarter]]="Q3",Table1[[#This Row],[Credit Amount]],"")</f>
        <v>-53.34</v>
      </c>
      <c r="L2356" t="str">
        <f>IF(Table1[[#This Row],[Transaction Type]]="Upgrade",Table1[[#This Row],[Credit Amount]],IF(Table1[[#This Row],[Transaction Type]]="Activation",Table1[[#This Row],[Credit Amount]],""))</f>
        <v/>
      </c>
      <c r="M2356">
        <f>IF(Table1[[#This Row],[Transaction Type]]="Maintenance",Table1[[#This Row],[Credit Amount]],"")</f>
        <v>-53.34</v>
      </c>
      <c r="N2356">
        <v>10092</v>
      </c>
      <c r="O2356" t="s">
        <v>2489</v>
      </c>
      <c r="P2356" t="s">
        <v>2581</v>
      </c>
      <c r="Q2356" t="s">
        <v>289</v>
      </c>
      <c r="R2356">
        <v>10010</v>
      </c>
      <c r="S2356" t="s">
        <v>2489</v>
      </c>
      <c r="T2356" t="s">
        <v>2499</v>
      </c>
      <c r="U2356" t="s">
        <v>290</v>
      </c>
      <c r="V2356" t="s">
        <v>156</v>
      </c>
      <c r="W2356">
        <v>100003723</v>
      </c>
      <c r="X2356">
        <v>8005552724</v>
      </c>
      <c r="Y2356" t="s">
        <v>2595</v>
      </c>
      <c r="Z2356" t="s">
        <v>5317</v>
      </c>
      <c r="AA2356" s="13">
        <v>-53.34</v>
      </c>
      <c r="AB2356" s="14">
        <v>42622</v>
      </c>
      <c r="AC2356" t="s">
        <v>36</v>
      </c>
    </row>
    <row r="2357" spans="1:29" x14ac:dyDescent="0.25">
      <c r="A2357" t="str">
        <f>CONCATENATE("Q",ROUNDUP(MONTH(Table1[[#This Row],[Month]])/3,0))</f>
        <v>Q3</v>
      </c>
      <c r="B2357" s="14">
        <f>EOMONTH(Table1[[#This Row],[Credit Date]],-1)+1</f>
        <v>42614</v>
      </c>
      <c r="C2357" t="str">
        <f>CONCATENATE(Table1[[#This Row],[Issuer Last Name]],", ",Table1[[#This Row],[Issuer First Name]])</f>
        <v>No. 092, Employee</v>
      </c>
      <c r="D2357" t="str">
        <f>CONCATENATE(Table1[[#This Row],[Approver Last Name]],", ",Table1[[#This Row],[Approver First Name]])</f>
        <v>No. 010, Employee</v>
      </c>
      <c r="E2357" t="str">
        <f>CONCATENATE(Table1[[#This Row],[Customer Last Name]],", ",Table1[[#This Row],[Customer First Name]])</f>
        <v>No. 12192, Client</v>
      </c>
      <c r="F23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57" t="str">
        <f>IF(Table1[[#This Row],[Transaction Type]]="Maintenance","Non-Sales","Sales")</f>
        <v>Sales</v>
      </c>
      <c r="H2357" t="str">
        <f>IF(Table1[[#This Row],[Quarter]]="q2",1,"")</f>
        <v/>
      </c>
      <c r="I2357">
        <f>IF(Table1[[#This Row],[Quarter]]="q3",1,"")</f>
        <v>1</v>
      </c>
      <c r="J2357" t="str">
        <f>IF(Table1[[#This Row],[Quarter]]="Q2",Table1[[#This Row],[Credit Amount]],"")</f>
        <v/>
      </c>
      <c r="K2357">
        <f>IF(Table1[[#This Row],[Quarter]]="Q3",Table1[[#This Row],[Credit Amount]],"")</f>
        <v>-87.3</v>
      </c>
      <c r="L2357">
        <f>IF(Table1[[#This Row],[Transaction Type]]="Upgrade",Table1[[#This Row],[Credit Amount]],IF(Table1[[#This Row],[Transaction Type]]="Activation",Table1[[#This Row],[Credit Amount]],""))</f>
        <v>-87.3</v>
      </c>
      <c r="M2357" t="str">
        <f>IF(Table1[[#This Row],[Transaction Type]]="Maintenance",Table1[[#This Row],[Credit Amount]],"")</f>
        <v/>
      </c>
      <c r="N2357">
        <v>10092</v>
      </c>
      <c r="O2357" t="s">
        <v>2489</v>
      </c>
      <c r="P2357" t="s">
        <v>2581</v>
      </c>
      <c r="Q2357" t="s">
        <v>289</v>
      </c>
      <c r="R2357">
        <v>10010</v>
      </c>
      <c r="S2357" t="s">
        <v>2489</v>
      </c>
      <c r="T2357" t="s">
        <v>2499</v>
      </c>
      <c r="U2357" t="s">
        <v>290</v>
      </c>
      <c r="V2357" t="s">
        <v>156</v>
      </c>
      <c r="W2357">
        <v>100003191</v>
      </c>
      <c r="X2357">
        <v>8005552192</v>
      </c>
      <c r="Y2357" t="s">
        <v>2595</v>
      </c>
      <c r="Z2357" t="s">
        <v>4787</v>
      </c>
      <c r="AA2357" s="13">
        <v>-87.3</v>
      </c>
      <c r="AB2357" s="14">
        <v>42627</v>
      </c>
      <c r="AC2357" t="s">
        <v>35</v>
      </c>
    </row>
    <row r="2358" spans="1:29" x14ac:dyDescent="0.25">
      <c r="A2358" t="str">
        <f>CONCATENATE("Q",ROUNDUP(MONTH(Table1[[#This Row],[Month]])/3,0))</f>
        <v>Q3</v>
      </c>
      <c r="B2358" s="14">
        <f>EOMONTH(Table1[[#This Row],[Credit Date]],-1)+1</f>
        <v>42614</v>
      </c>
      <c r="C2358" t="str">
        <f>CONCATENATE(Table1[[#This Row],[Issuer Last Name]],", ",Table1[[#This Row],[Issuer First Name]])</f>
        <v>No. 092, Employee</v>
      </c>
      <c r="D2358" t="str">
        <f>CONCATENATE(Table1[[#This Row],[Approver Last Name]],", ",Table1[[#This Row],[Approver First Name]])</f>
        <v>No. 010, Employee</v>
      </c>
      <c r="E2358" t="str">
        <f>CONCATENATE(Table1[[#This Row],[Customer Last Name]],", ",Table1[[#This Row],[Customer First Name]])</f>
        <v>No. 12698, Client</v>
      </c>
      <c r="F23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58" t="str">
        <f>IF(Table1[[#This Row],[Transaction Type]]="Maintenance","Non-Sales","Sales")</f>
        <v>Sales</v>
      </c>
      <c r="H2358" t="str">
        <f>IF(Table1[[#This Row],[Quarter]]="q2",1,"")</f>
        <v/>
      </c>
      <c r="I2358">
        <f>IF(Table1[[#This Row],[Quarter]]="q3",1,"")</f>
        <v>1</v>
      </c>
      <c r="J2358" t="str">
        <f>IF(Table1[[#This Row],[Quarter]]="Q2",Table1[[#This Row],[Credit Amount]],"")</f>
        <v/>
      </c>
      <c r="K2358">
        <f>IF(Table1[[#This Row],[Quarter]]="Q3",Table1[[#This Row],[Credit Amount]],"")</f>
        <v>-80.87</v>
      </c>
      <c r="L2358">
        <f>IF(Table1[[#This Row],[Transaction Type]]="Upgrade",Table1[[#This Row],[Credit Amount]],IF(Table1[[#This Row],[Transaction Type]]="Activation",Table1[[#This Row],[Credit Amount]],""))</f>
        <v>-80.87</v>
      </c>
      <c r="M2358" t="str">
        <f>IF(Table1[[#This Row],[Transaction Type]]="Maintenance",Table1[[#This Row],[Credit Amount]],"")</f>
        <v/>
      </c>
      <c r="N2358">
        <v>10092</v>
      </c>
      <c r="O2358" t="s">
        <v>2489</v>
      </c>
      <c r="P2358" t="s">
        <v>2581</v>
      </c>
      <c r="Q2358" t="s">
        <v>289</v>
      </c>
      <c r="R2358">
        <v>10010</v>
      </c>
      <c r="S2358" t="s">
        <v>2489</v>
      </c>
      <c r="T2358" t="s">
        <v>2499</v>
      </c>
      <c r="U2358" t="s">
        <v>290</v>
      </c>
      <c r="V2358" t="s">
        <v>156</v>
      </c>
      <c r="W2358">
        <v>100003697</v>
      </c>
      <c r="X2358">
        <v>8005552698</v>
      </c>
      <c r="Y2358" t="s">
        <v>2595</v>
      </c>
      <c r="Z2358" t="s">
        <v>5292</v>
      </c>
      <c r="AA2358" s="13">
        <v>-80.87</v>
      </c>
      <c r="AB2358" s="14">
        <v>42633</v>
      </c>
      <c r="AC2358" t="s">
        <v>37</v>
      </c>
    </row>
    <row r="2359" spans="1:29" x14ac:dyDescent="0.25">
      <c r="A2359" t="str">
        <f>CONCATENATE("Q",ROUNDUP(MONTH(Table1[[#This Row],[Month]])/3,0))</f>
        <v>Q3</v>
      </c>
      <c r="B2359" s="14">
        <f>EOMONTH(Table1[[#This Row],[Credit Date]],-1)+1</f>
        <v>42614</v>
      </c>
      <c r="C2359" t="str">
        <f>CONCATENATE(Table1[[#This Row],[Issuer Last Name]],", ",Table1[[#This Row],[Issuer First Name]])</f>
        <v>No. 092, Employee</v>
      </c>
      <c r="D2359" t="str">
        <f>CONCATENATE(Table1[[#This Row],[Approver Last Name]],", ",Table1[[#This Row],[Approver First Name]])</f>
        <v>No. 010, Employee</v>
      </c>
      <c r="E2359" t="str">
        <f>CONCATENATE(Table1[[#This Row],[Customer Last Name]],", ",Table1[[#This Row],[Customer First Name]])</f>
        <v>No. 11868, Client</v>
      </c>
      <c r="F23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59" t="str">
        <f>IF(Table1[[#This Row],[Transaction Type]]="Maintenance","Non-Sales","Sales")</f>
        <v>Sales</v>
      </c>
      <c r="H2359" t="str">
        <f>IF(Table1[[#This Row],[Quarter]]="q2",1,"")</f>
        <v/>
      </c>
      <c r="I2359">
        <f>IF(Table1[[#This Row],[Quarter]]="q3",1,"")</f>
        <v>1</v>
      </c>
      <c r="J2359" t="str">
        <f>IF(Table1[[#This Row],[Quarter]]="Q2",Table1[[#This Row],[Credit Amount]],"")</f>
        <v/>
      </c>
      <c r="K2359">
        <f>IF(Table1[[#This Row],[Quarter]]="Q3",Table1[[#This Row],[Credit Amount]],"")</f>
        <v>-73.010000000000005</v>
      </c>
      <c r="L2359">
        <f>IF(Table1[[#This Row],[Transaction Type]]="Upgrade",Table1[[#This Row],[Credit Amount]],IF(Table1[[#This Row],[Transaction Type]]="Activation",Table1[[#This Row],[Credit Amount]],""))</f>
        <v>-73.010000000000005</v>
      </c>
      <c r="M2359" t="str">
        <f>IF(Table1[[#This Row],[Transaction Type]]="Maintenance",Table1[[#This Row],[Credit Amount]],"")</f>
        <v/>
      </c>
      <c r="N2359">
        <v>10092</v>
      </c>
      <c r="O2359" t="s">
        <v>2489</v>
      </c>
      <c r="P2359" t="s">
        <v>2581</v>
      </c>
      <c r="Q2359" t="s">
        <v>289</v>
      </c>
      <c r="R2359">
        <v>10010</v>
      </c>
      <c r="S2359" t="s">
        <v>2489</v>
      </c>
      <c r="T2359" t="s">
        <v>2499</v>
      </c>
      <c r="U2359" t="s">
        <v>290</v>
      </c>
      <c r="V2359" t="s">
        <v>156</v>
      </c>
      <c r="W2359">
        <v>100002867</v>
      </c>
      <c r="X2359">
        <v>8005551868</v>
      </c>
      <c r="Y2359" t="s">
        <v>2595</v>
      </c>
      <c r="Z2359" t="s">
        <v>4463</v>
      </c>
      <c r="AA2359" s="13">
        <v>-73.010000000000005</v>
      </c>
      <c r="AB2359" s="14">
        <v>42638</v>
      </c>
      <c r="AC2359" t="s">
        <v>35</v>
      </c>
    </row>
    <row r="2360" spans="1:29" x14ac:dyDescent="0.25">
      <c r="A2360" t="str">
        <f>CONCATENATE("Q",ROUNDUP(MONTH(Table1[[#This Row],[Month]])/3,0))</f>
        <v>Q3</v>
      </c>
      <c r="B2360" s="14">
        <f>EOMONTH(Table1[[#This Row],[Credit Date]],-1)+1</f>
        <v>42614</v>
      </c>
      <c r="C2360" t="str">
        <f>CONCATENATE(Table1[[#This Row],[Issuer Last Name]],", ",Table1[[#This Row],[Issuer First Name]])</f>
        <v>No. 092, Employee</v>
      </c>
      <c r="D2360" t="str">
        <f>CONCATENATE(Table1[[#This Row],[Approver Last Name]],", ",Table1[[#This Row],[Approver First Name]])</f>
        <v>No. 092, Employee</v>
      </c>
      <c r="E2360" t="str">
        <f>CONCATENATE(Table1[[#This Row],[Customer Last Name]],", ",Table1[[#This Row],[Customer First Name]])</f>
        <v>No. 12883, Client</v>
      </c>
      <c r="F2360" t="str">
        <f>IF(Table1[[#This Row],[Credit Amount]]&gt;-19.99,"Less than 19.99",IF(Table1[[#This Row],[Credit Amount]]=-20,"20",IF(Table1[[#This Row],[Credit Amount]]&gt;-49.98,"20.01-49.98",IF(Table1[[#This Row],[Credit Amount]]=-49.99,"49.99",IF(Table1[[#This Row],[Credit Amount]]=-50,"50",IF(Table1[[#This Row],[Credit Amount]]&lt;-50.01,"Greater than 50"))))))</f>
        <v>20.01-49.98</v>
      </c>
      <c r="G2360" t="str">
        <f>IF(Table1[[#This Row],[Transaction Type]]="Maintenance","Non-Sales","Sales")</f>
        <v>Sales</v>
      </c>
      <c r="H2360" t="str">
        <f>IF(Table1[[#This Row],[Quarter]]="q2",1,"")</f>
        <v/>
      </c>
      <c r="I2360">
        <f>IF(Table1[[#This Row],[Quarter]]="q3",1,"")</f>
        <v>1</v>
      </c>
      <c r="J2360" t="str">
        <f>IF(Table1[[#This Row],[Quarter]]="Q2",Table1[[#This Row],[Credit Amount]],"")</f>
        <v/>
      </c>
      <c r="K2360">
        <f>IF(Table1[[#This Row],[Quarter]]="Q3",Table1[[#This Row],[Credit Amount]],"")</f>
        <v>-22.33</v>
      </c>
      <c r="L2360">
        <f>IF(Table1[[#This Row],[Transaction Type]]="Upgrade",Table1[[#This Row],[Credit Amount]],IF(Table1[[#This Row],[Transaction Type]]="Activation",Table1[[#This Row],[Credit Amount]],""))</f>
        <v>-22.33</v>
      </c>
      <c r="M2360" t="str">
        <f>IF(Table1[[#This Row],[Transaction Type]]="Maintenance",Table1[[#This Row],[Credit Amount]],"")</f>
        <v/>
      </c>
      <c r="N2360">
        <v>10092</v>
      </c>
      <c r="O2360" t="s">
        <v>2489</v>
      </c>
      <c r="P2360" t="s">
        <v>2581</v>
      </c>
      <c r="Q2360" t="s">
        <v>289</v>
      </c>
      <c r="R2360">
        <v>10092</v>
      </c>
      <c r="S2360" t="s">
        <v>2489</v>
      </c>
      <c r="T2360" t="s">
        <v>2581</v>
      </c>
      <c r="U2360" t="s">
        <v>289</v>
      </c>
      <c r="V2360" t="s">
        <v>156</v>
      </c>
      <c r="W2360">
        <v>100003882</v>
      </c>
      <c r="X2360">
        <v>8005552883</v>
      </c>
      <c r="Y2360" t="s">
        <v>2595</v>
      </c>
      <c r="Z2360" t="s">
        <v>5473</v>
      </c>
      <c r="AA2360" s="13">
        <v>-22.33</v>
      </c>
      <c r="AB2360" s="14">
        <v>42643</v>
      </c>
      <c r="AC2360" t="s">
        <v>37</v>
      </c>
    </row>
    <row r="2361" spans="1:29" x14ac:dyDescent="0.25">
      <c r="A2361" t="str">
        <f>CONCATENATE("Q",ROUNDUP(MONTH(Table1[[#This Row],[Month]])/3,0))</f>
        <v>Q2</v>
      </c>
      <c r="B2361" s="14">
        <f>EOMONTH(Table1[[#This Row],[Credit Date]],-1)+1</f>
        <v>42461</v>
      </c>
      <c r="C2361" t="str">
        <f>CONCATENATE(Table1[[#This Row],[Issuer Last Name]],", ",Table1[[#This Row],[Issuer First Name]])</f>
        <v>No. 082, Employee</v>
      </c>
      <c r="D2361" t="str">
        <f>CONCATENATE(Table1[[#This Row],[Approver Last Name]],", ",Table1[[#This Row],[Approver First Name]])</f>
        <v>No. 010, Employee</v>
      </c>
      <c r="E2361" t="str">
        <f>CONCATENATE(Table1[[#This Row],[Customer Last Name]],", ",Table1[[#This Row],[Customer First Name]])</f>
        <v>No. 13215, Client</v>
      </c>
      <c r="F23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61" t="str">
        <f>IF(Table1[[#This Row],[Transaction Type]]="Maintenance","Non-Sales","Sales")</f>
        <v>Non-Sales</v>
      </c>
      <c r="H2361">
        <f>IF(Table1[[#This Row],[Quarter]]="q2",1,"")</f>
        <v>1</v>
      </c>
      <c r="I2361" t="str">
        <f>IF(Table1[[#This Row],[Quarter]]="q3",1,"")</f>
        <v/>
      </c>
      <c r="J2361">
        <f>IF(Table1[[#This Row],[Quarter]]="Q2",Table1[[#This Row],[Credit Amount]],"")</f>
        <v>-87.25</v>
      </c>
      <c r="K2361" t="str">
        <f>IF(Table1[[#This Row],[Quarter]]="Q3",Table1[[#This Row],[Credit Amount]],"")</f>
        <v/>
      </c>
      <c r="L2361" t="str">
        <f>IF(Table1[[#This Row],[Transaction Type]]="Upgrade",Table1[[#This Row],[Credit Amount]],IF(Table1[[#This Row],[Transaction Type]]="Activation",Table1[[#This Row],[Credit Amount]],""))</f>
        <v/>
      </c>
      <c r="M2361">
        <f>IF(Table1[[#This Row],[Transaction Type]]="Maintenance",Table1[[#This Row],[Credit Amount]],"")</f>
        <v>-87.25</v>
      </c>
      <c r="N2361">
        <v>10082</v>
      </c>
      <c r="O2361" t="s">
        <v>2489</v>
      </c>
      <c r="P2361" t="s">
        <v>2571</v>
      </c>
      <c r="Q2361" t="s">
        <v>289</v>
      </c>
      <c r="R2361">
        <v>10010</v>
      </c>
      <c r="S2361" t="s">
        <v>2489</v>
      </c>
      <c r="T2361" t="s">
        <v>2499</v>
      </c>
      <c r="U2361" t="s">
        <v>290</v>
      </c>
      <c r="V2361" t="s">
        <v>156</v>
      </c>
      <c r="W2361">
        <v>100004214</v>
      </c>
      <c r="X2361">
        <v>8005553215</v>
      </c>
      <c r="Y2361" t="s">
        <v>2595</v>
      </c>
      <c r="Z2361" t="s">
        <v>5803</v>
      </c>
      <c r="AA2361" s="13">
        <v>-87.25</v>
      </c>
      <c r="AB2361" s="14">
        <v>42467</v>
      </c>
      <c r="AC2361" t="s">
        <v>36</v>
      </c>
    </row>
    <row r="2362" spans="1:29" x14ac:dyDescent="0.25">
      <c r="A2362" t="str">
        <f>CONCATENATE("Q",ROUNDUP(MONTH(Table1[[#This Row],[Month]])/3,0))</f>
        <v>Q2</v>
      </c>
      <c r="B2362" s="14">
        <f>EOMONTH(Table1[[#This Row],[Credit Date]],-1)+1</f>
        <v>42491</v>
      </c>
      <c r="C2362" t="str">
        <f>CONCATENATE(Table1[[#This Row],[Issuer Last Name]],", ",Table1[[#This Row],[Issuer First Name]])</f>
        <v>No. 082, Employee</v>
      </c>
      <c r="D2362" t="str">
        <f>CONCATENATE(Table1[[#This Row],[Approver Last Name]],", ",Table1[[#This Row],[Approver First Name]])</f>
        <v>No. 010, Employee</v>
      </c>
      <c r="E2362" t="str">
        <f>CONCATENATE(Table1[[#This Row],[Customer Last Name]],", ",Table1[[#This Row],[Customer First Name]])</f>
        <v>No. 13685, Client</v>
      </c>
      <c r="F23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62" t="str">
        <f>IF(Table1[[#This Row],[Transaction Type]]="Maintenance","Non-Sales","Sales")</f>
        <v>Sales</v>
      </c>
      <c r="H2362">
        <f>IF(Table1[[#This Row],[Quarter]]="q2",1,"")</f>
        <v>1</v>
      </c>
      <c r="I2362" t="str">
        <f>IF(Table1[[#This Row],[Quarter]]="q3",1,"")</f>
        <v/>
      </c>
      <c r="J2362">
        <f>IF(Table1[[#This Row],[Quarter]]="Q2",Table1[[#This Row],[Credit Amount]],"")</f>
        <v>-96.23</v>
      </c>
      <c r="K2362" t="str">
        <f>IF(Table1[[#This Row],[Quarter]]="Q3",Table1[[#This Row],[Credit Amount]],"")</f>
        <v/>
      </c>
      <c r="L2362">
        <f>IF(Table1[[#This Row],[Transaction Type]]="Upgrade",Table1[[#This Row],[Credit Amount]],IF(Table1[[#This Row],[Transaction Type]]="Activation",Table1[[#This Row],[Credit Amount]],""))</f>
        <v>-96.23</v>
      </c>
      <c r="M2362" t="str">
        <f>IF(Table1[[#This Row],[Transaction Type]]="Maintenance",Table1[[#This Row],[Credit Amount]],"")</f>
        <v/>
      </c>
      <c r="N2362">
        <v>10082</v>
      </c>
      <c r="O2362" t="s">
        <v>2489</v>
      </c>
      <c r="P2362" t="s">
        <v>2571</v>
      </c>
      <c r="Q2362" t="s">
        <v>289</v>
      </c>
      <c r="R2362">
        <v>10010</v>
      </c>
      <c r="S2362" t="s">
        <v>2489</v>
      </c>
      <c r="T2362" t="s">
        <v>2499</v>
      </c>
      <c r="U2362" t="s">
        <v>290</v>
      </c>
      <c r="V2362" t="s">
        <v>156</v>
      </c>
      <c r="W2362">
        <v>100004684</v>
      </c>
      <c r="X2362">
        <v>8005553685</v>
      </c>
      <c r="Y2362" t="s">
        <v>2595</v>
      </c>
      <c r="Z2362" t="s">
        <v>6273</v>
      </c>
      <c r="AA2362" s="13">
        <v>-96.23</v>
      </c>
      <c r="AB2362" s="14">
        <v>42493</v>
      </c>
      <c r="AC2362" t="s">
        <v>35</v>
      </c>
    </row>
    <row r="2363" spans="1:29" x14ac:dyDescent="0.25">
      <c r="A2363" t="str">
        <f>CONCATENATE("Q",ROUNDUP(MONTH(Table1[[#This Row],[Month]])/3,0))</f>
        <v>Q2</v>
      </c>
      <c r="B2363" s="14">
        <f>EOMONTH(Table1[[#This Row],[Credit Date]],-1)+1</f>
        <v>42491</v>
      </c>
      <c r="C2363" t="str">
        <f>CONCATENATE(Table1[[#This Row],[Issuer Last Name]],", ",Table1[[#This Row],[Issuer First Name]])</f>
        <v>No. 082, Employee</v>
      </c>
      <c r="D2363" t="str">
        <f>CONCATENATE(Table1[[#This Row],[Approver Last Name]],", ",Table1[[#This Row],[Approver First Name]])</f>
        <v>No. 010, Employee</v>
      </c>
      <c r="E2363" t="str">
        <f>CONCATENATE(Table1[[#This Row],[Customer Last Name]],", ",Table1[[#This Row],[Customer First Name]])</f>
        <v>No. 13801, Client</v>
      </c>
      <c r="F23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63" t="str">
        <f>IF(Table1[[#This Row],[Transaction Type]]="Maintenance","Non-Sales","Sales")</f>
        <v>Sales</v>
      </c>
      <c r="H2363">
        <f>IF(Table1[[#This Row],[Quarter]]="q2",1,"")</f>
        <v>1</v>
      </c>
      <c r="I2363" t="str">
        <f>IF(Table1[[#This Row],[Quarter]]="q3",1,"")</f>
        <v/>
      </c>
      <c r="J2363">
        <f>IF(Table1[[#This Row],[Quarter]]="Q2",Table1[[#This Row],[Credit Amount]],"")</f>
        <v>-53.2</v>
      </c>
      <c r="K2363" t="str">
        <f>IF(Table1[[#This Row],[Quarter]]="Q3",Table1[[#This Row],[Credit Amount]],"")</f>
        <v/>
      </c>
      <c r="L2363">
        <f>IF(Table1[[#This Row],[Transaction Type]]="Upgrade",Table1[[#This Row],[Credit Amount]],IF(Table1[[#This Row],[Transaction Type]]="Activation",Table1[[#This Row],[Credit Amount]],""))</f>
        <v>-53.2</v>
      </c>
      <c r="M2363" t="str">
        <f>IF(Table1[[#This Row],[Transaction Type]]="Maintenance",Table1[[#This Row],[Credit Amount]],"")</f>
        <v/>
      </c>
      <c r="N2363">
        <v>10082</v>
      </c>
      <c r="O2363" t="s">
        <v>2489</v>
      </c>
      <c r="P2363" t="s">
        <v>2571</v>
      </c>
      <c r="Q2363" t="s">
        <v>289</v>
      </c>
      <c r="R2363">
        <v>10010</v>
      </c>
      <c r="S2363" t="s">
        <v>2489</v>
      </c>
      <c r="T2363" t="s">
        <v>2499</v>
      </c>
      <c r="U2363" t="s">
        <v>290</v>
      </c>
      <c r="V2363" t="s">
        <v>156</v>
      </c>
      <c r="W2363">
        <v>100004800</v>
      </c>
      <c r="X2363">
        <v>8005553801</v>
      </c>
      <c r="Y2363" t="s">
        <v>2595</v>
      </c>
      <c r="Z2363" t="s">
        <v>6389</v>
      </c>
      <c r="AA2363" s="13">
        <v>-53.2</v>
      </c>
      <c r="AB2363" s="14">
        <v>42498</v>
      </c>
      <c r="AC2363" t="s">
        <v>35</v>
      </c>
    </row>
    <row r="2364" spans="1:29" x14ac:dyDescent="0.25">
      <c r="A2364" t="str">
        <f>CONCATENATE("Q",ROUNDUP(MONTH(Table1[[#This Row],[Month]])/3,0))</f>
        <v>Q2</v>
      </c>
      <c r="B2364" s="14">
        <f>EOMONTH(Table1[[#This Row],[Credit Date]],-1)+1</f>
        <v>42491</v>
      </c>
      <c r="C2364" t="str">
        <f>CONCATENATE(Table1[[#This Row],[Issuer Last Name]],", ",Table1[[#This Row],[Issuer First Name]])</f>
        <v>No. 082, Employee</v>
      </c>
      <c r="D2364" t="str">
        <f>CONCATENATE(Table1[[#This Row],[Approver Last Name]],", ",Table1[[#This Row],[Approver First Name]])</f>
        <v>No. 010, Employee</v>
      </c>
      <c r="E2364" t="str">
        <f>CONCATENATE(Table1[[#This Row],[Customer Last Name]],", ",Table1[[#This Row],[Customer First Name]])</f>
        <v>No. 11178, Client</v>
      </c>
      <c r="F23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64" t="str">
        <f>IF(Table1[[#This Row],[Transaction Type]]="Maintenance","Non-Sales","Sales")</f>
        <v>Non-Sales</v>
      </c>
      <c r="H2364">
        <f>IF(Table1[[#This Row],[Quarter]]="q2",1,"")</f>
        <v>1</v>
      </c>
      <c r="I2364" t="str">
        <f>IF(Table1[[#This Row],[Quarter]]="q3",1,"")</f>
        <v/>
      </c>
      <c r="J2364">
        <f>IF(Table1[[#This Row],[Quarter]]="Q2",Table1[[#This Row],[Credit Amount]],"")</f>
        <v>-82.87</v>
      </c>
      <c r="K2364" t="str">
        <f>IF(Table1[[#This Row],[Quarter]]="Q3",Table1[[#This Row],[Credit Amount]],"")</f>
        <v/>
      </c>
      <c r="L2364" t="str">
        <f>IF(Table1[[#This Row],[Transaction Type]]="Upgrade",Table1[[#This Row],[Credit Amount]],IF(Table1[[#This Row],[Transaction Type]]="Activation",Table1[[#This Row],[Credit Amount]],""))</f>
        <v/>
      </c>
      <c r="M2364">
        <f>IF(Table1[[#This Row],[Transaction Type]]="Maintenance",Table1[[#This Row],[Credit Amount]],"")</f>
        <v>-82.87</v>
      </c>
      <c r="N2364">
        <v>10082</v>
      </c>
      <c r="O2364" t="s">
        <v>2489</v>
      </c>
      <c r="P2364" t="s">
        <v>2571</v>
      </c>
      <c r="Q2364" t="s">
        <v>289</v>
      </c>
      <c r="R2364">
        <v>10010</v>
      </c>
      <c r="S2364" t="s">
        <v>2489</v>
      </c>
      <c r="T2364" t="s">
        <v>2499</v>
      </c>
      <c r="U2364" t="s">
        <v>290</v>
      </c>
      <c r="V2364" t="s">
        <v>156</v>
      </c>
      <c r="W2364">
        <v>100002177</v>
      </c>
      <c r="X2364">
        <v>8005551178</v>
      </c>
      <c r="Y2364" t="s">
        <v>2595</v>
      </c>
      <c r="Z2364" t="s">
        <v>3773</v>
      </c>
      <c r="AA2364" s="13">
        <v>-82.87</v>
      </c>
      <c r="AB2364" s="14">
        <v>42499</v>
      </c>
      <c r="AC2364" t="s">
        <v>36</v>
      </c>
    </row>
    <row r="2365" spans="1:29" x14ac:dyDescent="0.25">
      <c r="A2365" t="str">
        <f>CONCATENATE("Q",ROUNDUP(MONTH(Table1[[#This Row],[Month]])/3,0))</f>
        <v>Q2</v>
      </c>
      <c r="B2365" s="14">
        <f>EOMONTH(Table1[[#This Row],[Credit Date]],-1)+1</f>
        <v>42491</v>
      </c>
      <c r="C2365" t="str">
        <f>CONCATENATE(Table1[[#This Row],[Issuer Last Name]],", ",Table1[[#This Row],[Issuer First Name]])</f>
        <v>No. 082, Employee</v>
      </c>
      <c r="D2365" t="str">
        <f>CONCATENATE(Table1[[#This Row],[Approver Last Name]],", ",Table1[[#This Row],[Approver First Name]])</f>
        <v>No. 010, Employee</v>
      </c>
      <c r="E2365" t="str">
        <f>CONCATENATE(Table1[[#This Row],[Customer Last Name]],", ",Table1[[#This Row],[Customer First Name]])</f>
        <v>No. 11997, Client</v>
      </c>
      <c r="F2365" t="str">
        <f>IF(Table1[[#This Row],[Credit Amount]]&gt;-19.99,"Less than 19.99",IF(Table1[[#This Row],[Credit Amount]]=-20,"20",IF(Table1[[#This Row],[Credit Amount]]&gt;-49.98,"20.01-49.98",IF(Table1[[#This Row],[Credit Amount]]=-49.99,"49.99",IF(Table1[[#This Row],[Credit Amount]]=-50,"50",IF(Table1[[#This Row],[Credit Amount]]&lt;-50.01,"Greater than 50"))))))</f>
        <v>20.01-49.98</v>
      </c>
      <c r="G2365" t="str">
        <f>IF(Table1[[#This Row],[Transaction Type]]="Maintenance","Non-Sales","Sales")</f>
        <v>Sales</v>
      </c>
      <c r="H2365">
        <f>IF(Table1[[#This Row],[Quarter]]="q2",1,"")</f>
        <v>1</v>
      </c>
      <c r="I2365" t="str">
        <f>IF(Table1[[#This Row],[Quarter]]="q3",1,"")</f>
        <v/>
      </c>
      <c r="J2365">
        <f>IF(Table1[[#This Row],[Quarter]]="Q2",Table1[[#This Row],[Credit Amount]],"")</f>
        <v>-24.38</v>
      </c>
      <c r="K2365" t="str">
        <f>IF(Table1[[#This Row],[Quarter]]="Q3",Table1[[#This Row],[Credit Amount]],"")</f>
        <v/>
      </c>
      <c r="L2365">
        <f>IF(Table1[[#This Row],[Transaction Type]]="Upgrade",Table1[[#This Row],[Credit Amount]],IF(Table1[[#This Row],[Transaction Type]]="Activation",Table1[[#This Row],[Credit Amount]],""))</f>
        <v>-24.38</v>
      </c>
      <c r="M2365" t="str">
        <f>IF(Table1[[#This Row],[Transaction Type]]="Maintenance",Table1[[#This Row],[Credit Amount]],"")</f>
        <v/>
      </c>
      <c r="N2365">
        <v>10082</v>
      </c>
      <c r="O2365" t="s">
        <v>2489</v>
      </c>
      <c r="P2365" t="s">
        <v>2571</v>
      </c>
      <c r="Q2365" t="s">
        <v>289</v>
      </c>
      <c r="R2365">
        <v>10010</v>
      </c>
      <c r="S2365" t="s">
        <v>2489</v>
      </c>
      <c r="T2365" t="s">
        <v>2499</v>
      </c>
      <c r="U2365" t="s">
        <v>290</v>
      </c>
      <c r="V2365" t="s">
        <v>156</v>
      </c>
      <c r="W2365">
        <v>100002996</v>
      </c>
      <c r="X2365">
        <v>8005551997</v>
      </c>
      <c r="Y2365" t="s">
        <v>2595</v>
      </c>
      <c r="Z2365" t="s">
        <v>4592</v>
      </c>
      <c r="AA2365" s="13">
        <v>-24.38</v>
      </c>
      <c r="AB2365" s="14">
        <v>42506</v>
      </c>
      <c r="AC2365" t="s">
        <v>37</v>
      </c>
    </row>
    <row r="2366" spans="1:29" x14ac:dyDescent="0.25">
      <c r="A2366" t="str">
        <f>CONCATENATE("Q",ROUNDUP(MONTH(Table1[[#This Row],[Month]])/3,0))</f>
        <v>Q2</v>
      </c>
      <c r="B2366" s="14">
        <f>EOMONTH(Table1[[#This Row],[Credit Date]],-1)+1</f>
        <v>42491</v>
      </c>
      <c r="C2366" t="str">
        <f>CONCATENATE(Table1[[#This Row],[Issuer Last Name]],", ",Table1[[#This Row],[Issuer First Name]])</f>
        <v>No. 082, Employee</v>
      </c>
      <c r="D2366" t="str">
        <f>CONCATENATE(Table1[[#This Row],[Approver Last Name]],", ",Table1[[#This Row],[Approver First Name]])</f>
        <v>No. 010, Employee</v>
      </c>
      <c r="E2366" t="str">
        <f>CONCATENATE(Table1[[#This Row],[Customer Last Name]],", ",Table1[[#This Row],[Customer First Name]])</f>
        <v>No. 11594, Client</v>
      </c>
      <c r="F2366" t="str">
        <f>IF(Table1[[#This Row],[Credit Amount]]&gt;-19.99,"Less than 19.99",IF(Table1[[#This Row],[Credit Amount]]=-20,"20",IF(Table1[[#This Row],[Credit Amount]]&gt;-49.98,"20.01-49.98",IF(Table1[[#This Row],[Credit Amount]]=-49.99,"49.99",IF(Table1[[#This Row],[Credit Amount]]=-50,"50",IF(Table1[[#This Row],[Credit Amount]]&lt;-50.01,"Greater than 50"))))))</f>
        <v>20.01-49.98</v>
      </c>
      <c r="G2366" t="str">
        <f>IF(Table1[[#This Row],[Transaction Type]]="Maintenance","Non-Sales","Sales")</f>
        <v>Non-Sales</v>
      </c>
      <c r="H2366">
        <f>IF(Table1[[#This Row],[Quarter]]="q2",1,"")</f>
        <v>1</v>
      </c>
      <c r="I2366" t="str">
        <f>IF(Table1[[#This Row],[Quarter]]="q3",1,"")</f>
        <v/>
      </c>
      <c r="J2366">
        <f>IF(Table1[[#This Row],[Quarter]]="Q2",Table1[[#This Row],[Credit Amount]],"")</f>
        <v>-24.29</v>
      </c>
      <c r="K2366" t="str">
        <f>IF(Table1[[#This Row],[Quarter]]="Q3",Table1[[#This Row],[Credit Amount]],"")</f>
        <v/>
      </c>
      <c r="L2366" t="str">
        <f>IF(Table1[[#This Row],[Transaction Type]]="Upgrade",Table1[[#This Row],[Credit Amount]],IF(Table1[[#This Row],[Transaction Type]]="Activation",Table1[[#This Row],[Credit Amount]],""))</f>
        <v/>
      </c>
      <c r="M2366">
        <f>IF(Table1[[#This Row],[Transaction Type]]="Maintenance",Table1[[#This Row],[Credit Amount]],"")</f>
        <v>-24.29</v>
      </c>
      <c r="N2366">
        <v>10082</v>
      </c>
      <c r="O2366" t="s">
        <v>2489</v>
      </c>
      <c r="P2366" t="s">
        <v>2571</v>
      </c>
      <c r="Q2366" t="s">
        <v>289</v>
      </c>
      <c r="R2366">
        <v>10010</v>
      </c>
      <c r="S2366" t="s">
        <v>2489</v>
      </c>
      <c r="T2366" t="s">
        <v>2499</v>
      </c>
      <c r="U2366" t="s">
        <v>290</v>
      </c>
      <c r="V2366" t="s">
        <v>156</v>
      </c>
      <c r="W2366">
        <v>100002593</v>
      </c>
      <c r="X2366">
        <v>8005551594</v>
      </c>
      <c r="Y2366" t="s">
        <v>2595</v>
      </c>
      <c r="Z2366" t="s">
        <v>4189</v>
      </c>
      <c r="AA2366" s="13">
        <v>-24.29</v>
      </c>
      <c r="AB2366" s="14">
        <v>42506</v>
      </c>
      <c r="AC2366" t="s">
        <v>36</v>
      </c>
    </row>
    <row r="2367" spans="1:29" x14ac:dyDescent="0.25">
      <c r="A2367" t="str">
        <f>CONCATENATE("Q",ROUNDUP(MONTH(Table1[[#This Row],[Month]])/3,0))</f>
        <v>Q2</v>
      </c>
      <c r="B2367" s="14">
        <f>EOMONTH(Table1[[#This Row],[Credit Date]],-1)+1</f>
        <v>42491</v>
      </c>
      <c r="C2367" t="str">
        <f>CONCATENATE(Table1[[#This Row],[Issuer Last Name]],", ",Table1[[#This Row],[Issuer First Name]])</f>
        <v>No. 082, Employee</v>
      </c>
      <c r="D2367" t="str">
        <f>CONCATENATE(Table1[[#This Row],[Approver Last Name]],", ",Table1[[#This Row],[Approver First Name]])</f>
        <v>No. 010, Employee</v>
      </c>
      <c r="E2367" t="str">
        <f>CONCATENATE(Table1[[#This Row],[Customer Last Name]],", ",Table1[[#This Row],[Customer First Name]])</f>
        <v>No. 10895, Client</v>
      </c>
      <c r="F2367" t="str">
        <f>IF(Table1[[#This Row],[Credit Amount]]&gt;-19.99,"Less than 19.99",IF(Table1[[#This Row],[Credit Amount]]=-20,"20",IF(Table1[[#This Row],[Credit Amount]]&gt;-49.98,"20.01-49.98",IF(Table1[[#This Row],[Credit Amount]]=-49.99,"49.99",IF(Table1[[#This Row],[Credit Amount]]=-50,"50",IF(Table1[[#This Row],[Credit Amount]]&lt;-50.01,"Greater than 50"))))))</f>
        <v>Less than 19.99</v>
      </c>
      <c r="G2367" t="str">
        <f>IF(Table1[[#This Row],[Transaction Type]]="Maintenance","Non-Sales","Sales")</f>
        <v>Sales</v>
      </c>
      <c r="H2367">
        <f>IF(Table1[[#This Row],[Quarter]]="q2",1,"")</f>
        <v>1</v>
      </c>
      <c r="I2367" t="str">
        <f>IF(Table1[[#This Row],[Quarter]]="q3",1,"")</f>
        <v/>
      </c>
      <c r="J2367">
        <f>IF(Table1[[#This Row],[Quarter]]="Q2",Table1[[#This Row],[Credit Amount]],"")</f>
        <v>-6.21</v>
      </c>
      <c r="K2367" t="str">
        <f>IF(Table1[[#This Row],[Quarter]]="Q3",Table1[[#This Row],[Credit Amount]],"")</f>
        <v/>
      </c>
      <c r="L2367">
        <f>IF(Table1[[#This Row],[Transaction Type]]="Upgrade",Table1[[#This Row],[Credit Amount]],IF(Table1[[#This Row],[Transaction Type]]="Activation",Table1[[#This Row],[Credit Amount]],""))</f>
        <v>-6.21</v>
      </c>
      <c r="M2367" t="str">
        <f>IF(Table1[[#This Row],[Transaction Type]]="Maintenance",Table1[[#This Row],[Credit Amount]],"")</f>
        <v/>
      </c>
      <c r="N2367">
        <v>10082</v>
      </c>
      <c r="O2367" t="s">
        <v>2489</v>
      </c>
      <c r="P2367" t="s">
        <v>2571</v>
      </c>
      <c r="Q2367" t="s">
        <v>289</v>
      </c>
      <c r="R2367">
        <v>10010</v>
      </c>
      <c r="S2367" t="s">
        <v>2489</v>
      </c>
      <c r="T2367" t="s">
        <v>2499</v>
      </c>
      <c r="U2367" t="s">
        <v>290</v>
      </c>
      <c r="V2367" t="s">
        <v>156</v>
      </c>
      <c r="W2367">
        <v>100001894</v>
      </c>
      <c r="X2367">
        <v>8005550895</v>
      </c>
      <c r="Y2367" t="s">
        <v>2595</v>
      </c>
      <c r="Z2367" t="s">
        <v>3490</v>
      </c>
      <c r="AA2367" s="13">
        <v>-6.21</v>
      </c>
      <c r="AB2367" s="14">
        <v>42507</v>
      </c>
      <c r="AC2367" t="s">
        <v>35</v>
      </c>
    </row>
    <row r="2368" spans="1:29" x14ac:dyDescent="0.25">
      <c r="A2368" t="str">
        <f>CONCATENATE("Q",ROUNDUP(MONTH(Table1[[#This Row],[Month]])/3,0))</f>
        <v>Q2</v>
      </c>
      <c r="B2368" s="14">
        <f>EOMONTH(Table1[[#This Row],[Credit Date]],-1)+1</f>
        <v>42491</v>
      </c>
      <c r="C2368" t="str">
        <f>CONCATENATE(Table1[[#This Row],[Issuer Last Name]],", ",Table1[[#This Row],[Issuer First Name]])</f>
        <v>No. 082, Employee</v>
      </c>
      <c r="D2368" t="str">
        <f>CONCATENATE(Table1[[#This Row],[Approver Last Name]],", ",Table1[[#This Row],[Approver First Name]])</f>
        <v>No. 010, Employee</v>
      </c>
      <c r="E2368" t="str">
        <f>CONCATENATE(Table1[[#This Row],[Customer Last Name]],", ",Table1[[#This Row],[Customer First Name]])</f>
        <v>No. 13874, Client</v>
      </c>
      <c r="F23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68" t="str">
        <f>IF(Table1[[#This Row],[Transaction Type]]="Maintenance","Non-Sales","Sales")</f>
        <v>Non-Sales</v>
      </c>
      <c r="H2368">
        <f>IF(Table1[[#This Row],[Quarter]]="q2",1,"")</f>
        <v>1</v>
      </c>
      <c r="I2368" t="str">
        <f>IF(Table1[[#This Row],[Quarter]]="q3",1,"")</f>
        <v/>
      </c>
      <c r="J2368">
        <f>IF(Table1[[#This Row],[Quarter]]="Q2",Table1[[#This Row],[Credit Amount]],"")</f>
        <v>-56.53</v>
      </c>
      <c r="K2368" t="str">
        <f>IF(Table1[[#This Row],[Quarter]]="Q3",Table1[[#This Row],[Credit Amount]],"")</f>
        <v/>
      </c>
      <c r="L2368" t="str">
        <f>IF(Table1[[#This Row],[Transaction Type]]="Upgrade",Table1[[#This Row],[Credit Amount]],IF(Table1[[#This Row],[Transaction Type]]="Activation",Table1[[#This Row],[Credit Amount]],""))</f>
        <v/>
      </c>
      <c r="M2368">
        <f>IF(Table1[[#This Row],[Transaction Type]]="Maintenance",Table1[[#This Row],[Credit Amount]],"")</f>
        <v>-56.53</v>
      </c>
      <c r="N2368">
        <v>10082</v>
      </c>
      <c r="O2368" t="s">
        <v>2489</v>
      </c>
      <c r="P2368" t="s">
        <v>2571</v>
      </c>
      <c r="Q2368" t="s">
        <v>289</v>
      </c>
      <c r="R2368">
        <v>10010</v>
      </c>
      <c r="S2368" t="s">
        <v>2489</v>
      </c>
      <c r="T2368" t="s">
        <v>2499</v>
      </c>
      <c r="U2368" t="s">
        <v>290</v>
      </c>
      <c r="V2368" t="s">
        <v>156</v>
      </c>
      <c r="W2368">
        <v>100004873</v>
      </c>
      <c r="X2368">
        <v>8005553874</v>
      </c>
      <c r="Y2368" t="s">
        <v>2595</v>
      </c>
      <c r="Z2368" t="s">
        <v>6462</v>
      </c>
      <c r="AA2368" s="13">
        <v>-56.53</v>
      </c>
      <c r="AB2368" s="14">
        <v>42515</v>
      </c>
      <c r="AC2368" t="s">
        <v>36</v>
      </c>
    </row>
    <row r="2369" spans="1:29" x14ac:dyDescent="0.25">
      <c r="A2369" t="str">
        <f>CONCATENATE("Q",ROUNDUP(MONTH(Table1[[#This Row],[Month]])/3,0))</f>
        <v>Q2</v>
      </c>
      <c r="B2369" s="14">
        <f>EOMONTH(Table1[[#This Row],[Credit Date]],-1)+1</f>
        <v>42491</v>
      </c>
      <c r="C2369" t="str">
        <f>CONCATENATE(Table1[[#This Row],[Issuer Last Name]],", ",Table1[[#This Row],[Issuer First Name]])</f>
        <v>No. 082, Employee</v>
      </c>
      <c r="D2369" t="str">
        <f>CONCATENATE(Table1[[#This Row],[Approver Last Name]],", ",Table1[[#This Row],[Approver First Name]])</f>
        <v>No. 010, Employee</v>
      </c>
      <c r="E2369" t="str">
        <f>CONCATENATE(Table1[[#This Row],[Customer Last Name]],", ",Table1[[#This Row],[Customer First Name]])</f>
        <v>No. 12678, Client</v>
      </c>
      <c r="F23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69" t="str">
        <f>IF(Table1[[#This Row],[Transaction Type]]="Maintenance","Non-Sales","Sales")</f>
        <v>Non-Sales</v>
      </c>
      <c r="H2369">
        <f>IF(Table1[[#This Row],[Quarter]]="q2",1,"")</f>
        <v>1</v>
      </c>
      <c r="I2369" t="str">
        <f>IF(Table1[[#This Row],[Quarter]]="q3",1,"")</f>
        <v/>
      </c>
      <c r="J2369">
        <f>IF(Table1[[#This Row],[Quarter]]="Q2",Table1[[#This Row],[Credit Amount]],"")</f>
        <v>-92.55</v>
      </c>
      <c r="K2369" t="str">
        <f>IF(Table1[[#This Row],[Quarter]]="Q3",Table1[[#This Row],[Credit Amount]],"")</f>
        <v/>
      </c>
      <c r="L2369" t="str">
        <f>IF(Table1[[#This Row],[Transaction Type]]="Upgrade",Table1[[#This Row],[Credit Amount]],IF(Table1[[#This Row],[Transaction Type]]="Activation",Table1[[#This Row],[Credit Amount]],""))</f>
        <v/>
      </c>
      <c r="M2369">
        <f>IF(Table1[[#This Row],[Transaction Type]]="Maintenance",Table1[[#This Row],[Credit Amount]],"")</f>
        <v>-92.55</v>
      </c>
      <c r="N2369">
        <v>10082</v>
      </c>
      <c r="O2369" t="s">
        <v>2489</v>
      </c>
      <c r="P2369" t="s">
        <v>2571</v>
      </c>
      <c r="Q2369" t="s">
        <v>289</v>
      </c>
      <c r="R2369">
        <v>10010</v>
      </c>
      <c r="S2369" t="s">
        <v>2489</v>
      </c>
      <c r="T2369" t="s">
        <v>2499</v>
      </c>
      <c r="U2369" t="s">
        <v>290</v>
      </c>
      <c r="V2369" t="s">
        <v>156</v>
      </c>
      <c r="W2369">
        <v>100003677</v>
      </c>
      <c r="X2369">
        <v>8005552678</v>
      </c>
      <c r="Y2369" t="s">
        <v>2595</v>
      </c>
      <c r="Z2369" t="s">
        <v>5272</v>
      </c>
      <c r="AA2369" s="13">
        <v>-92.55</v>
      </c>
      <c r="AB2369" s="14">
        <v>42519</v>
      </c>
      <c r="AC2369" t="s">
        <v>36</v>
      </c>
    </row>
    <row r="2370" spans="1:29" x14ac:dyDescent="0.25">
      <c r="A2370" t="str">
        <f>CONCATENATE("Q",ROUNDUP(MONTH(Table1[[#This Row],[Month]])/3,0))</f>
        <v>Q2</v>
      </c>
      <c r="B2370" s="14">
        <f>EOMONTH(Table1[[#This Row],[Credit Date]],-1)+1</f>
        <v>42522</v>
      </c>
      <c r="C2370" t="str">
        <f>CONCATENATE(Table1[[#This Row],[Issuer Last Name]],", ",Table1[[#This Row],[Issuer First Name]])</f>
        <v>No. 082, Employee</v>
      </c>
      <c r="D2370" t="str">
        <f>CONCATENATE(Table1[[#This Row],[Approver Last Name]],", ",Table1[[#This Row],[Approver First Name]])</f>
        <v>No. 010, Employee</v>
      </c>
      <c r="E2370" t="str">
        <f>CONCATENATE(Table1[[#This Row],[Customer Last Name]],", ",Table1[[#This Row],[Customer First Name]])</f>
        <v>No. 11878, Client</v>
      </c>
      <c r="F2370" t="str">
        <f>IF(Table1[[#This Row],[Credit Amount]]&gt;-19.99,"Less than 19.99",IF(Table1[[#This Row],[Credit Amount]]=-20,"20",IF(Table1[[#This Row],[Credit Amount]]&gt;-49.98,"20.01-49.98",IF(Table1[[#This Row],[Credit Amount]]=-49.99,"49.99",IF(Table1[[#This Row],[Credit Amount]]=-50,"50",IF(Table1[[#This Row],[Credit Amount]]&lt;-50.01,"Greater than 50"))))))</f>
        <v>20.01-49.98</v>
      </c>
      <c r="G2370" t="str">
        <f>IF(Table1[[#This Row],[Transaction Type]]="Maintenance","Non-Sales","Sales")</f>
        <v>Non-Sales</v>
      </c>
      <c r="H2370">
        <f>IF(Table1[[#This Row],[Quarter]]="q2",1,"")</f>
        <v>1</v>
      </c>
      <c r="I2370" t="str">
        <f>IF(Table1[[#This Row],[Quarter]]="q3",1,"")</f>
        <v/>
      </c>
      <c r="J2370">
        <f>IF(Table1[[#This Row],[Quarter]]="Q2",Table1[[#This Row],[Credit Amount]],"")</f>
        <v>-33.54</v>
      </c>
      <c r="K2370" t="str">
        <f>IF(Table1[[#This Row],[Quarter]]="Q3",Table1[[#This Row],[Credit Amount]],"")</f>
        <v/>
      </c>
      <c r="L2370" t="str">
        <f>IF(Table1[[#This Row],[Transaction Type]]="Upgrade",Table1[[#This Row],[Credit Amount]],IF(Table1[[#This Row],[Transaction Type]]="Activation",Table1[[#This Row],[Credit Amount]],""))</f>
        <v/>
      </c>
      <c r="M2370">
        <f>IF(Table1[[#This Row],[Transaction Type]]="Maintenance",Table1[[#This Row],[Credit Amount]],"")</f>
        <v>-33.54</v>
      </c>
      <c r="N2370">
        <v>10082</v>
      </c>
      <c r="O2370" t="s">
        <v>2489</v>
      </c>
      <c r="P2370" t="s">
        <v>2571</v>
      </c>
      <c r="Q2370" t="s">
        <v>289</v>
      </c>
      <c r="R2370">
        <v>10010</v>
      </c>
      <c r="S2370" t="s">
        <v>2489</v>
      </c>
      <c r="T2370" t="s">
        <v>2499</v>
      </c>
      <c r="U2370" t="s">
        <v>290</v>
      </c>
      <c r="V2370" t="s">
        <v>156</v>
      </c>
      <c r="W2370">
        <v>100002877</v>
      </c>
      <c r="X2370">
        <v>8005551878</v>
      </c>
      <c r="Y2370" t="s">
        <v>2595</v>
      </c>
      <c r="Z2370" t="s">
        <v>4473</v>
      </c>
      <c r="AA2370" s="13">
        <v>-33.54</v>
      </c>
      <c r="AB2370" s="14">
        <v>42523</v>
      </c>
      <c r="AC2370" t="s">
        <v>36</v>
      </c>
    </row>
    <row r="2371" spans="1:29" x14ac:dyDescent="0.25">
      <c r="A2371" t="str">
        <f>CONCATENATE("Q",ROUNDUP(MONTH(Table1[[#This Row],[Month]])/3,0))</f>
        <v>Q2</v>
      </c>
      <c r="B2371" s="14">
        <f>EOMONTH(Table1[[#This Row],[Credit Date]],-1)+1</f>
        <v>42522</v>
      </c>
      <c r="C2371" t="str">
        <f>CONCATENATE(Table1[[#This Row],[Issuer Last Name]],", ",Table1[[#This Row],[Issuer First Name]])</f>
        <v>No. 082, Employee</v>
      </c>
      <c r="D2371" t="str">
        <f>CONCATENATE(Table1[[#This Row],[Approver Last Name]],", ",Table1[[#This Row],[Approver First Name]])</f>
        <v>No. 010, Employee</v>
      </c>
      <c r="E2371" t="str">
        <f>CONCATENATE(Table1[[#This Row],[Customer Last Name]],", ",Table1[[#This Row],[Customer First Name]])</f>
        <v>No. 10174, Client</v>
      </c>
      <c r="F23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71" t="str">
        <f>IF(Table1[[#This Row],[Transaction Type]]="Maintenance","Non-Sales","Sales")</f>
        <v>Non-Sales</v>
      </c>
      <c r="H2371">
        <f>IF(Table1[[#This Row],[Quarter]]="q2",1,"")</f>
        <v>1</v>
      </c>
      <c r="I2371" t="str">
        <f>IF(Table1[[#This Row],[Quarter]]="q3",1,"")</f>
        <v/>
      </c>
      <c r="J2371">
        <f>IF(Table1[[#This Row],[Quarter]]="Q2",Table1[[#This Row],[Credit Amount]],"")</f>
        <v>-71.239999999999995</v>
      </c>
      <c r="K2371" t="str">
        <f>IF(Table1[[#This Row],[Quarter]]="Q3",Table1[[#This Row],[Credit Amount]],"")</f>
        <v/>
      </c>
      <c r="L2371" t="str">
        <f>IF(Table1[[#This Row],[Transaction Type]]="Upgrade",Table1[[#This Row],[Credit Amount]],IF(Table1[[#This Row],[Transaction Type]]="Activation",Table1[[#This Row],[Credit Amount]],""))</f>
        <v/>
      </c>
      <c r="M2371">
        <f>IF(Table1[[#This Row],[Transaction Type]]="Maintenance",Table1[[#This Row],[Credit Amount]],"")</f>
        <v>-71.239999999999995</v>
      </c>
      <c r="N2371">
        <v>10082</v>
      </c>
      <c r="O2371" t="s">
        <v>2489</v>
      </c>
      <c r="P2371" t="s">
        <v>2571</v>
      </c>
      <c r="Q2371" t="s">
        <v>289</v>
      </c>
      <c r="R2371">
        <v>10010</v>
      </c>
      <c r="S2371" t="s">
        <v>2489</v>
      </c>
      <c r="T2371" t="s">
        <v>2499</v>
      </c>
      <c r="U2371" t="s">
        <v>290</v>
      </c>
      <c r="V2371" t="s">
        <v>156</v>
      </c>
      <c r="W2371">
        <v>100001173</v>
      </c>
      <c r="X2371">
        <v>8005550174</v>
      </c>
      <c r="Y2371" t="s">
        <v>2595</v>
      </c>
      <c r="Z2371" t="s">
        <v>2769</v>
      </c>
      <c r="AA2371" s="13">
        <v>-71.239999999999995</v>
      </c>
      <c r="AB2371" s="14">
        <v>42524</v>
      </c>
      <c r="AC2371" t="s">
        <v>36</v>
      </c>
    </row>
    <row r="2372" spans="1:29" x14ac:dyDescent="0.25">
      <c r="A2372" t="str">
        <f>CONCATENATE("Q",ROUNDUP(MONTH(Table1[[#This Row],[Month]])/3,0))</f>
        <v>Q2</v>
      </c>
      <c r="B2372" s="14">
        <f>EOMONTH(Table1[[#This Row],[Credit Date]],-1)+1</f>
        <v>42522</v>
      </c>
      <c r="C2372" t="str">
        <f>CONCATENATE(Table1[[#This Row],[Issuer Last Name]],", ",Table1[[#This Row],[Issuer First Name]])</f>
        <v>No. 082, Employee</v>
      </c>
      <c r="D2372" t="str">
        <f>CONCATENATE(Table1[[#This Row],[Approver Last Name]],", ",Table1[[#This Row],[Approver First Name]])</f>
        <v>No. 010, Employee</v>
      </c>
      <c r="E2372" t="str">
        <f>CONCATENATE(Table1[[#This Row],[Customer Last Name]],", ",Table1[[#This Row],[Customer First Name]])</f>
        <v>No. 13128, Client</v>
      </c>
      <c r="F23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72" t="str">
        <f>IF(Table1[[#This Row],[Transaction Type]]="Maintenance","Non-Sales","Sales")</f>
        <v>Non-Sales</v>
      </c>
      <c r="H2372">
        <f>IF(Table1[[#This Row],[Quarter]]="q2",1,"")</f>
        <v>1</v>
      </c>
      <c r="I2372" t="str">
        <f>IF(Table1[[#This Row],[Quarter]]="q3",1,"")</f>
        <v/>
      </c>
      <c r="J2372">
        <f>IF(Table1[[#This Row],[Quarter]]="Q2",Table1[[#This Row],[Credit Amount]],"")</f>
        <v>-60.87</v>
      </c>
      <c r="K2372" t="str">
        <f>IF(Table1[[#This Row],[Quarter]]="Q3",Table1[[#This Row],[Credit Amount]],"")</f>
        <v/>
      </c>
      <c r="L2372" t="str">
        <f>IF(Table1[[#This Row],[Transaction Type]]="Upgrade",Table1[[#This Row],[Credit Amount]],IF(Table1[[#This Row],[Transaction Type]]="Activation",Table1[[#This Row],[Credit Amount]],""))</f>
        <v/>
      </c>
      <c r="M2372">
        <f>IF(Table1[[#This Row],[Transaction Type]]="Maintenance",Table1[[#This Row],[Credit Amount]],"")</f>
        <v>-60.87</v>
      </c>
      <c r="N2372">
        <v>10082</v>
      </c>
      <c r="O2372" t="s">
        <v>2489</v>
      </c>
      <c r="P2372" t="s">
        <v>2571</v>
      </c>
      <c r="Q2372" t="s">
        <v>289</v>
      </c>
      <c r="R2372">
        <v>10010</v>
      </c>
      <c r="S2372" t="s">
        <v>2489</v>
      </c>
      <c r="T2372" t="s">
        <v>2499</v>
      </c>
      <c r="U2372" t="s">
        <v>290</v>
      </c>
      <c r="V2372" t="s">
        <v>156</v>
      </c>
      <c r="W2372">
        <v>100004127</v>
      </c>
      <c r="X2372">
        <v>8005553128</v>
      </c>
      <c r="Y2372" t="s">
        <v>2595</v>
      </c>
      <c r="Z2372" t="s">
        <v>5716</v>
      </c>
      <c r="AA2372" s="13">
        <v>-60.87</v>
      </c>
      <c r="AB2372" s="14">
        <v>42530</v>
      </c>
      <c r="AC2372" t="s">
        <v>36</v>
      </c>
    </row>
    <row r="2373" spans="1:29" x14ac:dyDescent="0.25">
      <c r="A2373" t="str">
        <f>CONCATENATE("Q",ROUNDUP(MONTH(Table1[[#This Row],[Month]])/3,0))</f>
        <v>Q2</v>
      </c>
      <c r="B2373" s="14">
        <f>EOMONTH(Table1[[#This Row],[Credit Date]],-1)+1</f>
        <v>42522</v>
      </c>
      <c r="C2373" t="str">
        <f>CONCATENATE(Table1[[#This Row],[Issuer Last Name]],", ",Table1[[#This Row],[Issuer First Name]])</f>
        <v>No. 082, Employee</v>
      </c>
      <c r="D2373" t="str">
        <f>CONCATENATE(Table1[[#This Row],[Approver Last Name]],", ",Table1[[#This Row],[Approver First Name]])</f>
        <v>No. 010, Employee</v>
      </c>
      <c r="E2373" t="str">
        <f>CONCATENATE(Table1[[#This Row],[Customer Last Name]],", ",Table1[[#This Row],[Customer First Name]])</f>
        <v>No. 10978, Client</v>
      </c>
      <c r="F2373" t="str">
        <f>IF(Table1[[#This Row],[Credit Amount]]&gt;-19.99,"Less than 19.99",IF(Table1[[#This Row],[Credit Amount]]=-20,"20",IF(Table1[[#This Row],[Credit Amount]]&gt;-49.98,"20.01-49.98",IF(Table1[[#This Row],[Credit Amount]]=-49.99,"49.99",IF(Table1[[#This Row],[Credit Amount]]=-50,"50",IF(Table1[[#This Row],[Credit Amount]]&lt;-50.01,"Greater than 50"))))))</f>
        <v>20.01-49.98</v>
      </c>
      <c r="G2373" t="str">
        <f>IF(Table1[[#This Row],[Transaction Type]]="Maintenance","Non-Sales","Sales")</f>
        <v>Non-Sales</v>
      </c>
      <c r="H2373">
        <f>IF(Table1[[#This Row],[Quarter]]="q2",1,"")</f>
        <v>1</v>
      </c>
      <c r="I2373" t="str">
        <f>IF(Table1[[#This Row],[Quarter]]="q3",1,"")</f>
        <v/>
      </c>
      <c r="J2373">
        <f>IF(Table1[[#This Row],[Quarter]]="Q2",Table1[[#This Row],[Credit Amount]],"")</f>
        <v>-33.74</v>
      </c>
      <c r="K2373" t="str">
        <f>IF(Table1[[#This Row],[Quarter]]="Q3",Table1[[#This Row],[Credit Amount]],"")</f>
        <v/>
      </c>
      <c r="L2373" t="str">
        <f>IF(Table1[[#This Row],[Transaction Type]]="Upgrade",Table1[[#This Row],[Credit Amount]],IF(Table1[[#This Row],[Transaction Type]]="Activation",Table1[[#This Row],[Credit Amount]],""))</f>
        <v/>
      </c>
      <c r="M2373">
        <f>IF(Table1[[#This Row],[Transaction Type]]="Maintenance",Table1[[#This Row],[Credit Amount]],"")</f>
        <v>-33.74</v>
      </c>
      <c r="N2373">
        <v>10082</v>
      </c>
      <c r="O2373" t="s">
        <v>2489</v>
      </c>
      <c r="P2373" t="s">
        <v>2571</v>
      </c>
      <c r="Q2373" t="s">
        <v>289</v>
      </c>
      <c r="R2373">
        <v>10010</v>
      </c>
      <c r="S2373" t="s">
        <v>2489</v>
      </c>
      <c r="T2373" t="s">
        <v>2499</v>
      </c>
      <c r="U2373" t="s">
        <v>290</v>
      </c>
      <c r="V2373" t="s">
        <v>156</v>
      </c>
      <c r="W2373">
        <v>100001977</v>
      </c>
      <c r="X2373">
        <v>8005550978</v>
      </c>
      <c r="Y2373" t="s">
        <v>2595</v>
      </c>
      <c r="Z2373" t="s">
        <v>3573</v>
      </c>
      <c r="AA2373" s="13">
        <v>-33.74</v>
      </c>
      <c r="AB2373" s="14">
        <v>42530</v>
      </c>
      <c r="AC2373" t="s">
        <v>36</v>
      </c>
    </row>
    <row r="2374" spans="1:29" x14ac:dyDescent="0.25">
      <c r="A2374" t="str">
        <f>CONCATENATE("Q",ROUNDUP(MONTH(Table1[[#This Row],[Month]])/3,0))</f>
        <v>Q2</v>
      </c>
      <c r="B2374" s="14">
        <f>EOMONTH(Table1[[#This Row],[Credit Date]],-1)+1</f>
        <v>42522</v>
      </c>
      <c r="C2374" t="str">
        <f>CONCATENATE(Table1[[#This Row],[Issuer Last Name]],", ",Table1[[#This Row],[Issuer First Name]])</f>
        <v>No. 082, Employee</v>
      </c>
      <c r="D2374" t="str">
        <f>CONCATENATE(Table1[[#This Row],[Approver Last Name]],", ",Table1[[#This Row],[Approver First Name]])</f>
        <v>No. 010, Employee</v>
      </c>
      <c r="E2374" t="str">
        <f>CONCATENATE(Table1[[#This Row],[Customer Last Name]],", ",Table1[[#This Row],[Customer First Name]])</f>
        <v>No. 13270, Client</v>
      </c>
      <c r="F2374" t="str">
        <f>IF(Table1[[#This Row],[Credit Amount]]&gt;-19.99,"Less than 19.99",IF(Table1[[#This Row],[Credit Amount]]=-20,"20",IF(Table1[[#This Row],[Credit Amount]]&gt;-49.98,"20.01-49.98",IF(Table1[[#This Row],[Credit Amount]]=-49.99,"49.99",IF(Table1[[#This Row],[Credit Amount]]=-50,"50",IF(Table1[[#This Row],[Credit Amount]]&lt;-50.01,"Greater than 50"))))))</f>
        <v>20.01-49.98</v>
      </c>
      <c r="G2374" t="str">
        <f>IF(Table1[[#This Row],[Transaction Type]]="Maintenance","Non-Sales","Sales")</f>
        <v>Non-Sales</v>
      </c>
      <c r="H2374">
        <f>IF(Table1[[#This Row],[Quarter]]="q2",1,"")</f>
        <v>1</v>
      </c>
      <c r="I2374" t="str">
        <f>IF(Table1[[#This Row],[Quarter]]="q3",1,"")</f>
        <v/>
      </c>
      <c r="J2374">
        <f>IF(Table1[[#This Row],[Quarter]]="Q2",Table1[[#This Row],[Credit Amount]],"")</f>
        <v>-49.23</v>
      </c>
      <c r="K2374" t="str">
        <f>IF(Table1[[#This Row],[Quarter]]="Q3",Table1[[#This Row],[Credit Amount]],"")</f>
        <v/>
      </c>
      <c r="L2374" t="str">
        <f>IF(Table1[[#This Row],[Transaction Type]]="Upgrade",Table1[[#This Row],[Credit Amount]],IF(Table1[[#This Row],[Transaction Type]]="Activation",Table1[[#This Row],[Credit Amount]],""))</f>
        <v/>
      </c>
      <c r="M2374">
        <f>IF(Table1[[#This Row],[Transaction Type]]="Maintenance",Table1[[#This Row],[Credit Amount]],"")</f>
        <v>-49.23</v>
      </c>
      <c r="N2374">
        <v>10082</v>
      </c>
      <c r="O2374" t="s">
        <v>2489</v>
      </c>
      <c r="P2374" t="s">
        <v>2571</v>
      </c>
      <c r="Q2374" t="s">
        <v>289</v>
      </c>
      <c r="R2374">
        <v>10010</v>
      </c>
      <c r="S2374" t="s">
        <v>2489</v>
      </c>
      <c r="T2374" t="s">
        <v>2499</v>
      </c>
      <c r="U2374" t="s">
        <v>290</v>
      </c>
      <c r="V2374" t="s">
        <v>156</v>
      </c>
      <c r="W2374">
        <v>100004269</v>
      </c>
      <c r="X2374">
        <v>8005553270</v>
      </c>
      <c r="Y2374" t="s">
        <v>2595</v>
      </c>
      <c r="Z2374" t="s">
        <v>5858</v>
      </c>
      <c r="AA2374" s="13">
        <v>-49.23</v>
      </c>
      <c r="AB2374" s="14">
        <v>42534</v>
      </c>
      <c r="AC2374" t="s">
        <v>36</v>
      </c>
    </row>
    <row r="2375" spans="1:29" x14ac:dyDescent="0.25">
      <c r="A2375" t="str">
        <f>CONCATENATE("Q",ROUNDUP(MONTH(Table1[[#This Row],[Month]])/3,0))</f>
        <v>Q2</v>
      </c>
      <c r="B2375" s="14">
        <f>EOMONTH(Table1[[#This Row],[Credit Date]],-1)+1</f>
        <v>42522</v>
      </c>
      <c r="C2375" t="str">
        <f>CONCATENATE(Table1[[#This Row],[Issuer Last Name]],", ",Table1[[#This Row],[Issuer First Name]])</f>
        <v>No. 082, Employee</v>
      </c>
      <c r="D2375" t="str">
        <f>CONCATENATE(Table1[[#This Row],[Approver Last Name]],", ",Table1[[#This Row],[Approver First Name]])</f>
        <v>No. 010, Employee</v>
      </c>
      <c r="E2375" t="str">
        <f>CONCATENATE(Table1[[#This Row],[Customer Last Name]],", ",Table1[[#This Row],[Customer First Name]])</f>
        <v>No. 12918, Client</v>
      </c>
      <c r="F2375" t="str">
        <f>IF(Table1[[#This Row],[Credit Amount]]&gt;-19.99,"Less than 19.99",IF(Table1[[#This Row],[Credit Amount]]=-20,"20",IF(Table1[[#This Row],[Credit Amount]]&gt;-49.98,"20.01-49.98",IF(Table1[[#This Row],[Credit Amount]]=-49.99,"49.99",IF(Table1[[#This Row],[Credit Amount]]=-50,"50",IF(Table1[[#This Row],[Credit Amount]]&lt;-50.01,"Greater than 50"))))))</f>
        <v>Less than 19.99</v>
      </c>
      <c r="G2375" t="str">
        <f>IF(Table1[[#This Row],[Transaction Type]]="Maintenance","Non-Sales","Sales")</f>
        <v>Sales</v>
      </c>
      <c r="H2375">
        <f>IF(Table1[[#This Row],[Quarter]]="q2",1,"")</f>
        <v>1</v>
      </c>
      <c r="I2375" t="str">
        <f>IF(Table1[[#This Row],[Quarter]]="q3",1,"")</f>
        <v/>
      </c>
      <c r="J2375">
        <f>IF(Table1[[#This Row],[Quarter]]="Q2",Table1[[#This Row],[Credit Amount]],"")</f>
        <v>-19.260000000000002</v>
      </c>
      <c r="K2375" t="str">
        <f>IF(Table1[[#This Row],[Quarter]]="Q3",Table1[[#This Row],[Credit Amount]],"")</f>
        <v/>
      </c>
      <c r="L2375">
        <f>IF(Table1[[#This Row],[Transaction Type]]="Upgrade",Table1[[#This Row],[Credit Amount]],IF(Table1[[#This Row],[Transaction Type]]="Activation",Table1[[#This Row],[Credit Amount]],""))</f>
        <v>-19.260000000000002</v>
      </c>
      <c r="M2375" t="str">
        <f>IF(Table1[[#This Row],[Transaction Type]]="Maintenance",Table1[[#This Row],[Credit Amount]],"")</f>
        <v/>
      </c>
      <c r="N2375">
        <v>10082</v>
      </c>
      <c r="O2375" t="s">
        <v>2489</v>
      </c>
      <c r="P2375" t="s">
        <v>2571</v>
      </c>
      <c r="Q2375" t="s">
        <v>289</v>
      </c>
      <c r="R2375">
        <v>10010</v>
      </c>
      <c r="S2375" t="s">
        <v>2489</v>
      </c>
      <c r="T2375" t="s">
        <v>2499</v>
      </c>
      <c r="U2375" t="s">
        <v>290</v>
      </c>
      <c r="V2375" t="s">
        <v>156</v>
      </c>
      <c r="W2375">
        <v>100003917</v>
      </c>
      <c r="X2375">
        <v>8005552918</v>
      </c>
      <c r="Y2375" t="s">
        <v>2595</v>
      </c>
      <c r="Z2375" t="s">
        <v>5508</v>
      </c>
      <c r="AA2375" s="13">
        <v>-19.260000000000002</v>
      </c>
      <c r="AB2375" s="14">
        <v>42538</v>
      </c>
      <c r="AC2375" t="s">
        <v>35</v>
      </c>
    </row>
    <row r="2376" spans="1:29" x14ac:dyDescent="0.25">
      <c r="A2376" t="str">
        <f>CONCATENATE("Q",ROUNDUP(MONTH(Table1[[#This Row],[Month]])/3,0))</f>
        <v>Q2</v>
      </c>
      <c r="B2376" s="14">
        <f>EOMONTH(Table1[[#This Row],[Credit Date]],-1)+1</f>
        <v>42522</v>
      </c>
      <c r="C2376" t="str">
        <f>CONCATENATE(Table1[[#This Row],[Issuer Last Name]],", ",Table1[[#This Row],[Issuer First Name]])</f>
        <v>No. 082, Employee</v>
      </c>
      <c r="D2376" t="str">
        <f>CONCATENATE(Table1[[#This Row],[Approver Last Name]],", ",Table1[[#This Row],[Approver First Name]])</f>
        <v>No. 010, Employee</v>
      </c>
      <c r="E2376" t="str">
        <f>CONCATENATE(Table1[[#This Row],[Customer Last Name]],", ",Table1[[#This Row],[Customer First Name]])</f>
        <v>No. 13924, Client</v>
      </c>
      <c r="F23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76" t="str">
        <f>IF(Table1[[#This Row],[Transaction Type]]="Maintenance","Non-Sales","Sales")</f>
        <v>Sales</v>
      </c>
      <c r="H2376">
        <f>IF(Table1[[#This Row],[Quarter]]="q2",1,"")</f>
        <v>1</v>
      </c>
      <c r="I2376" t="str">
        <f>IF(Table1[[#This Row],[Quarter]]="q3",1,"")</f>
        <v/>
      </c>
      <c r="J2376">
        <f>IF(Table1[[#This Row],[Quarter]]="Q2",Table1[[#This Row],[Credit Amount]],"")</f>
        <v>-55.47</v>
      </c>
      <c r="K2376" t="str">
        <f>IF(Table1[[#This Row],[Quarter]]="Q3",Table1[[#This Row],[Credit Amount]],"")</f>
        <v/>
      </c>
      <c r="L2376">
        <f>IF(Table1[[#This Row],[Transaction Type]]="Upgrade",Table1[[#This Row],[Credit Amount]],IF(Table1[[#This Row],[Transaction Type]]="Activation",Table1[[#This Row],[Credit Amount]],""))</f>
        <v>-55.47</v>
      </c>
      <c r="M2376" t="str">
        <f>IF(Table1[[#This Row],[Transaction Type]]="Maintenance",Table1[[#This Row],[Credit Amount]],"")</f>
        <v/>
      </c>
      <c r="N2376">
        <v>10082</v>
      </c>
      <c r="O2376" t="s">
        <v>2489</v>
      </c>
      <c r="P2376" t="s">
        <v>2571</v>
      </c>
      <c r="Q2376" t="s">
        <v>289</v>
      </c>
      <c r="R2376">
        <v>10010</v>
      </c>
      <c r="S2376" t="s">
        <v>2489</v>
      </c>
      <c r="T2376" t="s">
        <v>2499</v>
      </c>
      <c r="U2376" t="s">
        <v>290</v>
      </c>
      <c r="V2376" t="s">
        <v>156</v>
      </c>
      <c r="W2376">
        <v>100004923</v>
      </c>
      <c r="X2376">
        <v>8005553924</v>
      </c>
      <c r="Y2376" t="s">
        <v>2595</v>
      </c>
      <c r="Z2376" t="s">
        <v>6512</v>
      </c>
      <c r="AA2376" s="13">
        <v>-55.47</v>
      </c>
      <c r="AB2376" s="14">
        <v>42549</v>
      </c>
      <c r="AC2376" t="s">
        <v>37</v>
      </c>
    </row>
    <row r="2377" spans="1:29" x14ac:dyDescent="0.25">
      <c r="A2377" t="str">
        <f>CONCATENATE("Q",ROUNDUP(MONTH(Table1[[#This Row],[Month]])/3,0))</f>
        <v>Q3</v>
      </c>
      <c r="B2377" s="14">
        <f>EOMONTH(Table1[[#This Row],[Credit Date]],-1)+1</f>
        <v>42552</v>
      </c>
      <c r="C2377" t="str">
        <f>CONCATENATE(Table1[[#This Row],[Issuer Last Name]],", ",Table1[[#This Row],[Issuer First Name]])</f>
        <v>No. 082, Employee</v>
      </c>
      <c r="D2377" t="str">
        <f>CONCATENATE(Table1[[#This Row],[Approver Last Name]],", ",Table1[[#This Row],[Approver First Name]])</f>
        <v>No. 082, Employee</v>
      </c>
      <c r="E2377" t="str">
        <f>CONCATENATE(Table1[[#This Row],[Customer Last Name]],", ",Table1[[#This Row],[Customer First Name]])</f>
        <v>No. 10154, Client</v>
      </c>
      <c r="F2377" t="str">
        <f>IF(Table1[[#This Row],[Credit Amount]]&gt;-19.99,"Less than 19.99",IF(Table1[[#This Row],[Credit Amount]]=-20,"20",IF(Table1[[#This Row],[Credit Amount]]&gt;-49.98,"20.01-49.98",IF(Table1[[#This Row],[Credit Amount]]=-49.99,"49.99",IF(Table1[[#This Row],[Credit Amount]]=-50,"50",IF(Table1[[#This Row],[Credit Amount]]&lt;-50.01,"Greater than 50"))))))</f>
        <v>Less than 19.99</v>
      </c>
      <c r="G2377" t="str">
        <f>IF(Table1[[#This Row],[Transaction Type]]="Maintenance","Non-Sales","Sales")</f>
        <v>Non-Sales</v>
      </c>
      <c r="H2377" t="str">
        <f>IF(Table1[[#This Row],[Quarter]]="q2",1,"")</f>
        <v/>
      </c>
      <c r="I2377">
        <f>IF(Table1[[#This Row],[Quarter]]="q3",1,"")</f>
        <v>1</v>
      </c>
      <c r="J2377" t="str">
        <f>IF(Table1[[#This Row],[Quarter]]="Q2",Table1[[#This Row],[Credit Amount]],"")</f>
        <v/>
      </c>
      <c r="K2377">
        <f>IF(Table1[[#This Row],[Quarter]]="Q3",Table1[[#This Row],[Credit Amount]],"")</f>
        <v>-14.11</v>
      </c>
      <c r="L2377" t="str">
        <f>IF(Table1[[#This Row],[Transaction Type]]="Upgrade",Table1[[#This Row],[Credit Amount]],IF(Table1[[#This Row],[Transaction Type]]="Activation",Table1[[#This Row],[Credit Amount]],""))</f>
        <v/>
      </c>
      <c r="M2377">
        <f>IF(Table1[[#This Row],[Transaction Type]]="Maintenance",Table1[[#This Row],[Credit Amount]],"")</f>
        <v>-14.11</v>
      </c>
      <c r="N2377">
        <v>10082</v>
      </c>
      <c r="O2377" t="s">
        <v>2489</v>
      </c>
      <c r="P2377" t="s">
        <v>2571</v>
      </c>
      <c r="Q2377" t="s">
        <v>289</v>
      </c>
      <c r="R2377">
        <v>10082</v>
      </c>
      <c r="S2377" t="s">
        <v>2489</v>
      </c>
      <c r="T2377" t="s">
        <v>2571</v>
      </c>
      <c r="U2377" t="s">
        <v>289</v>
      </c>
      <c r="V2377" t="s">
        <v>156</v>
      </c>
      <c r="W2377">
        <v>100001153</v>
      </c>
      <c r="X2377">
        <v>8005550154</v>
      </c>
      <c r="Y2377" t="s">
        <v>2595</v>
      </c>
      <c r="Z2377" t="s">
        <v>2749</v>
      </c>
      <c r="AA2377" s="13">
        <v>-14.11</v>
      </c>
      <c r="AB2377" s="14">
        <v>42559</v>
      </c>
      <c r="AC2377" t="s">
        <v>36</v>
      </c>
    </row>
    <row r="2378" spans="1:29" x14ac:dyDescent="0.25">
      <c r="A2378" t="str">
        <f>CONCATENATE("Q",ROUNDUP(MONTH(Table1[[#This Row],[Month]])/3,0))</f>
        <v>Q3</v>
      </c>
      <c r="B2378" s="14">
        <f>EOMONTH(Table1[[#This Row],[Credit Date]],-1)+1</f>
        <v>42552</v>
      </c>
      <c r="C2378" t="str">
        <f>CONCATENATE(Table1[[#This Row],[Issuer Last Name]],", ",Table1[[#This Row],[Issuer First Name]])</f>
        <v>No. 082, Employee</v>
      </c>
      <c r="D2378" t="str">
        <f>CONCATENATE(Table1[[#This Row],[Approver Last Name]],", ",Table1[[#This Row],[Approver First Name]])</f>
        <v>No. 082, Employee</v>
      </c>
      <c r="E2378" t="str">
        <f>CONCATENATE(Table1[[#This Row],[Customer Last Name]],", ",Table1[[#This Row],[Customer First Name]])</f>
        <v>No. 11980, Client</v>
      </c>
      <c r="F2378" t="str">
        <f>IF(Table1[[#This Row],[Credit Amount]]&gt;-19.99,"Less than 19.99",IF(Table1[[#This Row],[Credit Amount]]=-20,"20",IF(Table1[[#This Row],[Credit Amount]]&gt;-49.98,"20.01-49.98",IF(Table1[[#This Row],[Credit Amount]]=-49.99,"49.99",IF(Table1[[#This Row],[Credit Amount]]=-50,"50",IF(Table1[[#This Row],[Credit Amount]]&lt;-50.01,"Greater than 50"))))))</f>
        <v>20.01-49.98</v>
      </c>
      <c r="G2378" t="str">
        <f>IF(Table1[[#This Row],[Transaction Type]]="Maintenance","Non-Sales","Sales")</f>
        <v>Non-Sales</v>
      </c>
      <c r="H2378" t="str">
        <f>IF(Table1[[#This Row],[Quarter]]="q2",1,"")</f>
        <v/>
      </c>
      <c r="I2378">
        <f>IF(Table1[[#This Row],[Quarter]]="q3",1,"")</f>
        <v>1</v>
      </c>
      <c r="J2378" t="str">
        <f>IF(Table1[[#This Row],[Quarter]]="Q2",Table1[[#This Row],[Credit Amount]],"")</f>
        <v/>
      </c>
      <c r="K2378">
        <f>IF(Table1[[#This Row],[Quarter]]="Q3",Table1[[#This Row],[Credit Amount]],"")</f>
        <v>-37.85</v>
      </c>
      <c r="L2378" t="str">
        <f>IF(Table1[[#This Row],[Transaction Type]]="Upgrade",Table1[[#This Row],[Credit Amount]],IF(Table1[[#This Row],[Transaction Type]]="Activation",Table1[[#This Row],[Credit Amount]],""))</f>
        <v/>
      </c>
      <c r="M2378">
        <f>IF(Table1[[#This Row],[Transaction Type]]="Maintenance",Table1[[#This Row],[Credit Amount]],"")</f>
        <v>-37.85</v>
      </c>
      <c r="N2378">
        <v>10082</v>
      </c>
      <c r="O2378" t="s">
        <v>2489</v>
      </c>
      <c r="P2378" t="s">
        <v>2571</v>
      </c>
      <c r="Q2378" t="s">
        <v>289</v>
      </c>
      <c r="R2378">
        <v>10082</v>
      </c>
      <c r="S2378" t="s">
        <v>2489</v>
      </c>
      <c r="T2378" t="s">
        <v>2571</v>
      </c>
      <c r="U2378" t="s">
        <v>289</v>
      </c>
      <c r="V2378" t="s">
        <v>156</v>
      </c>
      <c r="W2378">
        <v>100002979</v>
      </c>
      <c r="X2378">
        <v>8005551980</v>
      </c>
      <c r="Y2378" t="s">
        <v>2595</v>
      </c>
      <c r="Z2378" t="s">
        <v>4575</v>
      </c>
      <c r="AA2378" s="13">
        <v>-37.85</v>
      </c>
      <c r="AB2378" s="14">
        <v>42562</v>
      </c>
      <c r="AC2378" t="s">
        <v>36</v>
      </c>
    </row>
    <row r="2379" spans="1:29" x14ac:dyDescent="0.25">
      <c r="A2379" t="str">
        <f>CONCATENATE("Q",ROUNDUP(MONTH(Table1[[#This Row],[Month]])/3,0))</f>
        <v>Q3</v>
      </c>
      <c r="B2379" s="14">
        <f>EOMONTH(Table1[[#This Row],[Credit Date]],-1)+1</f>
        <v>42552</v>
      </c>
      <c r="C2379" t="str">
        <f>CONCATENATE(Table1[[#This Row],[Issuer Last Name]],", ",Table1[[#This Row],[Issuer First Name]])</f>
        <v>No. 082, Employee</v>
      </c>
      <c r="D2379" t="str">
        <f>CONCATENATE(Table1[[#This Row],[Approver Last Name]],", ",Table1[[#This Row],[Approver First Name]])</f>
        <v>No. 082, Employee</v>
      </c>
      <c r="E2379" t="str">
        <f>CONCATENATE(Table1[[#This Row],[Customer Last Name]],", ",Table1[[#This Row],[Customer First Name]])</f>
        <v>No. 11080, Client</v>
      </c>
      <c r="F2379" t="str">
        <f>IF(Table1[[#This Row],[Credit Amount]]&gt;-19.99,"Less than 19.99",IF(Table1[[#This Row],[Credit Amount]]=-20,"20",IF(Table1[[#This Row],[Credit Amount]]&gt;-49.98,"20.01-49.98",IF(Table1[[#This Row],[Credit Amount]]=-49.99,"49.99",IF(Table1[[#This Row],[Credit Amount]]=-50,"50",IF(Table1[[#This Row],[Credit Amount]]&lt;-50.01,"Greater than 50"))))))</f>
        <v>20.01-49.98</v>
      </c>
      <c r="G2379" t="str">
        <f>IF(Table1[[#This Row],[Transaction Type]]="Maintenance","Non-Sales","Sales")</f>
        <v>Non-Sales</v>
      </c>
      <c r="H2379" t="str">
        <f>IF(Table1[[#This Row],[Quarter]]="q2",1,"")</f>
        <v/>
      </c>
      <c r="I2379">
        <f>IF(Table1[[#This Row],[Quarter]]="q3",1,"")</f>
        <v>1</v>
      </c>
      <c r="J2379" t="str">
        <f>IF(Table1[[#This Row],[Quarter]]="Q2",Table1[[#This Row],[Credit Amount]],"")</f>
        <v/>
      </c>
      <c r="K2379">
        <f>IF(Table1[[#This Row],[Quarter]]="Q3",Table1[[#This Row],[Credit Amount]],"")</f>
        <v>-43.81</v>
      </c>
      <c r="L2379" t="str">
        <f>IF(Table1[[#This Row],[Transaction Type]]="Upgrade",Table1[[#This Row],[Credit Amount]],IF(Table1[[#This Row],[Transaction Type]]="Activation",Table1[[#This Row],[Credit Amount]],""))</f>
        <v/>
      </c>
      <c r="M2379">
        <f>IF(Table1[[#This Row],[Transaction Type]]="Maintenance",Table1[[#This Row],[Credit Amount]],"")</f>
        <v>-43.81</v>
      </c>
      <c r="N2379">
        <v>10082</v>
      </c>
      <c r="O2379" t="s">
        <v>2489</v>
      </c>
      <c r="P2379" t="s">
        <v>2571</v>
      </c>
      <c r="Q2379" t="s">
        <v>289</v>
      </c>
      <c r="R2379">
        <v>10082</v>
      </c>
      <c r="S2379" t="s">
        <v>2489</v>
      </c>
      <c r="T2379" t="s">
        <v>2571</v>
      </c>
      <c r="U2379" t="s">
        <v>289</v>
      </c>
      <c r="V2379" t="s">
        <v>156</v>
      </c>
      <c r="W2379">
        <v>100002079</v>
      </c>
      <c r="X2379">
        <v>8005551080</v>
      </c>
      <c r="Y2379" t="s">
        <v>2595</v>
      </c>
      <c r="Z2379" t="s">
        <v>3675</v>
      </c>
      <c r="AA2379" s="13">
        <v>-43.81</v>
      </c>
      <c r="AB2379" s="14">
        <v>42563</v>
      </c>
      <c r="AC2379" t="s">
        <v>36</v>
      </c>
    </row>
    <row r="2380" spans="1:29" x14ac:dyDescent="0.25">
      <c r="A2380" t="str">
        <f>CONCATENATE("Q",ROUNDUP(MONTH(Table1[[#This Row],[Month]])/3,0))</f>
        <v>Q3</v>
      </c>
      <c r="B2380" s="14">
        <f>EOMONTH(Table1[[#This Row],[Credit Date]],-1)+1</f>
        <v>42552</v>
      </c>
      <c r="C2380" t="str">
        <f>CONCATENATE(Table1[[#This Row],[Issuer Last Name]],", ",Table1[[#This Row],[Issuer First Name]])</f>
        <v>No. 082, Employee</v>
      </c>
      <c r="D2380" t="str">
        <f>CONCATENATE(Table1[[#This Row],[Approver Last Name]],", ",Table1[[#This Row],[Approver First Name]])</f>
        <v>No. 082, Employee</v>
      </c>
      <c r="E2380" t="str">
        <f>CONCATENATE(Table1[[#This Row],[Customer Last Name]],", ",Table1[[#This Row],[Customer First Name]])</f>
        <v>No. 12041, Client</v>
      </c>
      <c r="F2380" t="str">
        <f>IF(Table1[[#This Row],[Credit Amount]]&gt;-19.99,"Less than 19.99",IF(Table1[[#This Row],[Credit Amount]]=-20,"20",IF(Table1[[#This Row],[Credit Amount]]&gt;-49.98,"20.01-49.98",IF(Table1[[#This Row],[Credit Amount]]=-49.99,"49.99",IF(Table1[[#This Row],[Credit Amount]]=-50,"50",IF(Table1[[#This Row],[Credit Amount]]&lt;-50.01,"Greater than 50"))))))</f>
        <v>Less than 19.99</v>
      </c>
      <c r="G2380" t="str">
        <f>IF(Table1[[#This Row],[Transaction Type]]="Maintenance","Non-Sales","Sales")</f>
        <v>Non-Sales</v>
      </c>
      <c r="H2380" t="str">
        <f>IF(Table1[[#This Row],[Quarter]]="q2",1,"")</f>
        <v/>
      </c>
      <c r="I2380">
        <f>IF(Table1[[#This Row],[Quarter]]="q3",1,"")</f>
        <v>1</v>
      </c>
      <c r="J2380" t="str">
        <f>IF(Table1[[#This Row],[Quarter]]="Q2",Table1[[#This Row],[Credit Amount]],"")</f>
        <v/>
      </c>
      <c r="K2380">
        <f>IF(Table1[[#This Row],[Quarter]]="Q3",Table1[[#This Row],[Credit Amount]],"")</f>
        <v>-17.87</v>
      </c>
      <c r="L2380" t="str">
        <f>IF(Table1[[#This Row],[Transaction Type]]="Upgrade",Table1[[#This Row],[Credit Amount]],IF(Table1[[#This Row],[Transaction Type]]="Activation",Table1[[#This Row],[Credit Amount]],""))</f>
        <v/>
      </c>
      <c r="M2380">
        <f>IF(Table1[[#This Row],[Transaction Type]]="Maintenance",Table1[[#This Row],[Credit Amount]],"")</f>
        <v>-17.87</v>
      </c>
      <c r="N2380">
        <v>10082</v>
      </c>
      <c r="O2380" t="s">
        <v>2489</v>
      </c>
      <c r="P2380" t="s">
        <v>2571</v>
      </c>
      <c r="Q2380" t="s">
        <v>289</v>
      </c>
      <c r="R2380">
        <v>10082</v>
      </c>
      <c r="S2380" t="s">
        <v>2489</v>
      </c>
      <c r="T2380" t="s">
        <v>2571</v>
      </c>
      <c r="U2380" t="s">
        <v>289</v>
      </c>
      <c r="V2380" t="s">
        <v>156</v>
      </c>
      <c r="W2380">
        <v>100003040</v>
      </c>
      <c r="X2380">
        <v>8005552041</v>
      </c>
      <c r="Y2380" t="s">
        <v>2595</v>
      </c>
      <c r="Z2380" t="s">
        <v>4636</v>
      </c>
      <c r="AA2380" s="13">
        <v>-17.87</v>
      </c>
      <c r="AB2380" s="14">
        <v>42565</v>
      </c>
      <c r="AC2380" t="s">
        <v>36</v>
      </c>
    </row>
    <row r="2381" spans="1:29" x14ac:dyDescent="0.25">
      <c r="A2381" t="str">
        <f>CONCATENATE("Q",ROUNDUP(MONTH(Table1[[#This Row],[Month]])/3,0))</f>
        <v>Q3</v>
      </c>
      <c r="B2381" s="14">
        <f>EOMONTH(Table1[[#This Row],[Credit Date]],-1)+1</f>
        <v>42552</v>
      </c>
      <c r="C2381" t="str">
        <f>CONCATENATE(Table1[[#This Row],[Issuer Last Name]],", ",Table1[[#This Row],[Issuer First Name]])</f>
        <v>No. 082, Employee</v>
      </c>
      <c r="D2381" t="str">
        <f>CONCATENATE(Table1[[#This Row],[Approver Last Name]],", ",Table1[[#This Row],[Approver First Name]])</f>
        <v>No. 010, Employee</v>
      </c>
      <c r="E2381" t="str">
        <f>CONCATENATE(Table1[[#This Row],[Customer Last Name]],", ",Table1[[#This Row],[Customer First Name]])</f>
        <v>No. 13682, Client</v>
      </c>
      <c r="F23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1" t="str">
        <f>IF(Table1[[#This Row],[Transaction Type]]="Maintenance","Non-Sales","Sales")</f>
        <v>Non-Sales</v>
      </c>
      <c r="H2381" t="str">
        <f>IF(Table1[[#This Row],[Quarter]]="q2",1,"")</f>
        <v/>
      </c>
      <c r="I2381">
        <f>IF(Table1[[#This Row],[Quarter]]="q3",1,"")</f>
        <v>1</v>
      </c>
      <c r="J2381" t="str">
        <f>IF(Table1[[#This Row],[Quarter]]="Q2",Table1[[#This Row],[Credit Amount]],"")</f>
        <v/>
      </c>
      <c r="K2381">
        <f>IF(Table1[[#This Row],[Quarter]]="Q3",Table1[[#This Row],[Credit Amount]],"")</f>
        <v>-66.510000000000005</v>
      </c>
      <c r="L2381" t="str">
        <f>IF(Table1[[#This Row],[Transaction Type]]="Upgrade",Table1[[#This Row],[Credit Amount]],IF(Table1[[#This Row],[Transaction Type]]="Activation",Table1[[#This Row],[Credit Amount]],""))</f>
        <v/>
      </c>
      <c r="M2381">
        <f>IF(Table1[[#This Row],[Transaction Type]]="Maintenance",Table1[[#This Row],[Credit Amount]],"")</f>
        <v>-66.510000000000005</v>
      </c>
      <c r="N2381">
        <v>10082</v>
      </c>
      <c r="O2381" t="s">
        <v>2489</v>
      </c>
      <c r="P2381" t="s">
        <v>2571</v>
      </c>
      <c r="Q2381" t="s">
        <v>289</v>
      </c>
      <c r="R2381">
        <v>10010</v>
      </c>
      <c r="S2381" t="s">
        <v>2489</v>
      </c>
      <c r="T2381" t="s">
        <v>2499</v>
      </c>
      <c r="U2381" t="s">
        <v>290</v>
      </c>
      <c r="V2381" t="s">
        <v>156</v>
      </c>
      <c r="W2381">
        <v>100004681</v>
      </c>
      <c r="X2381">
        <v>8005553682</v>
      </c>
      <c r="Y2381" t="s">
        <v>2595</v>
      </c>
      <c r="Z2381" t="s">
        <v>6270</v>
      </c>
      <c r="AA2381" s="13">
        <v>-66.510000000000005</v>
      </c>
      <c r="AB2381" s="14">
        <v>42565</v>
      </c>
      <c r="AC2381" t="s">
        <v>36</v>
      </c>
    </row>
    <row r="2382" spans="1:29" x14ac:dyDescent="0.25">
      <c r="A2382" t="str">
        <f>CONCATENATE("Q",ROUNDUP(MONTH(Table1[[#This Row],[Month]])/3,0))</f>
        <v>Q3</v>
      </c>
      <c r="B2382" s="14">
        <f>EOMONTH(Table1[[#This Row],[Credit Date]],-1)+1</f>
        <v>42552</v>
      </c>
      <c r="C2382" t="str">
        <f>CONCATENATE(Table1[[#This Row],[Issuer Last Name]],", ",Table1[[#This Row],[Issuer First Name]])</f>
        <v>No. 082, Employee</v>
      </c>
      <c r="D2382" t="str">
        <f>CONCATENATE(Table1[[#This Row],[Approver Last Name]],", ",Table1[[#This Row],[Approver First Name]])</f>
        <v>No. 010, Employee</v>
      </c>
      <c r="E2382" t="str">
        <f>CONCATENATE(Table1[[#This Row],[Customer Last Name]],", ",Table1[[#This Row],[Customer First Name]])</f>
        <v>No. 12497, Client</v>
      </c>
      <c r="F23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2" t="str">
        <f>IF(Table1[[#This Row],[Transaction Type]]="Maintenance","Non-Sales","Sales")</f>
        <v>Sales</v>
      </c>
      <c r="H2382" t="str">
        <f>IF(Table1[[#This Row],[Quarter]]="q2",1,"")</f>
        <v/>
      </c>
      <c r="I2382">
        <f>IF(Table1[[#This Row],[Quarter]]="q3",1,"")</f>
        <v>1</v>
      </c>
      <c r="J2382" t="str">
        <f>IF(Table1[[#This Row],[Quarter]]="Q2",Table1[[#This Row],[Credit Amount]],"")</f>
        <v/>
      </c>
      <c r="K2382">
        <f>IF(Table1[[#This Row],[Quarter]]="Q3",Table1[[#This Row],[Credit Amount]],"")</f>
        <v>-55.13</v>
      </c>
      <c r="L2382">
        <f>IF(Table1[[#This Row],[Transaction Type]]="Upgrade",Table1[[#This Row],[Credit Amount]],IF(Table1[[#This Row],[Transaction Type]]="Activation",Table1[[#This Row],[Credit Amount]],""))</f>
        <v>-55.13</v>
      </c>
      <c r="M2382" t="str">
        <f>IF(Table1[[#This Row],[Transaction Type]]="Maintenance",Table1[[#This Row],[Credit Amount]],"")</f>
        <v/>
      </c>
      <c r="N2382">
        <v>10082</v>
      </c>
      <c r="O2382" t="s">
        <v>2489</v>
      </c>
      <c r="P2382" t="s">
        <v>2571</v>
      </c>
      <c r="Q2382" t="s">
        <v>289</v>
      </c>
      <c r="R2382">
        <v>10010</v>
      </c>
      <c r="S2382" t="s">
        <v>2489</v>
      </c>
      <c r="T2382" t="s">
        <v>2499</v>
      </c>
      <c r="U2382" t="s">
        <v>290</v>
      </c>
      <c r="V2382" t="s">
        <v>156</v>
      </c>
      <c r="W2382">
        <v>100003496</v>
      </c>
      <c r="X2382">
        <v>8005552497</v>
      </c>
      <c r="Y2382" t="s">
        <v>2595</v>
      </c>
      <c r="Z2382" t="s">
        <v>5092</v>
      </c>
      <c r="AA2382" s="13">
        <v>-55.13</v>
      </c>
      <c r="AB2382" s="14">
        <v>42573</v>
      </c>
      <c r="AC2382" t="s">
        <v>35</v>
      </c>
    </row>
    <row r="2383" spans="1:29" x14ac:dyDescent="0.25">
      <c r="A2383" t="str">
        <f>CONCATENATE("Q",ROUNDUP(MONTH(Table1[[#This Row],[Month]])/3,0))</f>
        <v>Q3</v>
      </c>
      <c r="B2383" s="14">
        <f>EOMONTH(Table1[[#This Row],[Credit Date]],-1)+1</f>
        <v>42552</v>
      </c>
      <c r="C2383" t="str">
        <f>CONCATENATE(Table1[[#This Row],[Issuer Last Name]],", ",Table1[[#This Row],[Issuer First Name]])</f>
        <v>No. 082, Employee</v>
      </c>
      <c r="D2383" t="str">
        <f>CONCATENATE(Table1[[#This Row],[Approver Last Name]],", ",Table1[[#This Row],[Approver First Name]])</f>
        <v>No. 010, Employee</v>
      </c>
      <c r="E2383" t="str">
        <f>CONCATENATE(Table1[[#This Row],[Customer Last Name]],", ",Table1[[#This Row],[Customer First Name]])</f>
        <v>No. 13139, Client</v>
      </c>
      <c r="F23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3" t="str">
        <f>IF(Table1[[#This Row],[Transaction Type]]="Maintenance","Non-Sales","Sales")</f>
        <v>Non-Sales</v>
      </c>
      <c r="H2383" t="str">
        <f>IF(Table1[[#This Row],[Quarter]]="q2",1,"")</f>
        <v/>
      </c>
      <c r="I2383">
        <f>IF(Table1[[#This Row],[Quarter]]="q3",1,"")</f>
        <v>1</v>
      </c>
      <c r="J2383" t="str">
        <f>IF(Table1[[#This Row],[Quarter]]="Q2",Table1[[#This Row],[Credit Amount]],"")</f>
        <v/>
      </c>
      <c r="K2383">
        <f>IF(Table1[[#This Row],[Quarter]]="Q3",Table1[[#This Row],[Credit Amount]],"")</f>
        <v>-95.51</v>
      </c>
      <c r="L2383" t="str">
        <f>IF(Table1[[#This Row],[Transaction Type]]="Upgrade",Table1[[#This Row],[Credit Amount]],IF(Table1[[#This Row],[Transaction Type]]="Activation",Table1[[#This Row],[Credit Amount]],""))</f>
        <v/>
      </c>
      <c r="M2383">
        <f>IF(Table1[[#This Row],[Transaction Type]]="Maintenance",Table1[[#This Row],[Credit Amount]],"")</f>
        <v>-95.51</v>
      </c>
      <c r="N2383">
        <v>10082</v>
      </c>
      <c r="O2383" t="s">
        <v>2489</v>
      </c>
      <c r="P2383" t="s">
        <v>2571</v>
      </c>
      <c r="Q2383" t="s">
        <v>289</v>
      </c>
      <c r="R2383">
        <v>10010</v>
      </c>
      <c r="S2383" t="s">
        <v>2489</v>
      </c>
      <c r="T2383" t="s">
        <v>2499</v>
      </c>
      <c r="U2383" t="s">
        <v>290</v>
      </c>
      <c r="V2383" t="s">
        <v>156</v>
      </c>
      <c r="W2383">
        <v>100004138</v>
      </c>
      <c r="X2383">
        <v>8005553139</v>
      </c>
      <c r="Y2383" t="s">
        <v>2595</v>
      </c>
      <c r="Z2383" t="s">
        <v>5727</v>
      </c>
      <c r="AA2383" s="13">
        <v>-95.51</v>
      </c>
      <c r="AB2383" s="14">
        <v>42574</v>
      </c>
      <c r="AC2383" t="s">
        <v>36</v>
      </c>
    </row>
    <row r="2384" spans="1:29" x14ac:dyDescent="0.25">
      <c r="A2384" t="str">
        <f>CONCATENATE("Q",ROUNDUP(MONTH(Table1[[#This Row],[Month]])/3,0))</f>
        <v>Q3</v>
      </c>
      <c r="B2384" s="14">
        <f>EOMONTH(Table1[[#This Row],[Credit Date]],-1)+1</f>
        <v>42552</v>
      </c>
      <c r="C2384" t="str">
        <f>CONCATENATE(Table1[[#This Row],[Issuer Last Name]],", ",Table1[[#This Row],[Issuer First Name]])</f>
        <v>No. 082, Employee</v>
      </c>
      <c r="D2384" t="str">
        <f>CONCATENATE(Table1[[#This Row],[Approver Last Name]],", ",Table1[[#This Row],[Approver First Name]])</f>
        <v>No. 010, Employee</v>
      </c>
      <c r="E2384" t="str">
        <f>CONCATENATE(Table1[[#This Row],[Customer Last Name]],", ",Table1[[#This Row],[Customer First Name]])</f>
        <v>No. 11530, Client</v>
      </c>
      <c r="F23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4" t="str">
        <f>IF(Table1[[#This Row],[Transaction Type]]="Maintenance","Non-Sales","Sales")</f>
        <v>Non-Sales</v>
      </c>
      <c r="H2384" t="str">
        <f>IF(Table1[[#This Row],[Quarter]]="q2",1,"")</f>
        <v/>
      </c>
      <c r="I2384">
        <f>IF(Table1[[#This Row],[Quarter]]="q3",1,"")</f>
        <v>1</v>
      </c>
      <c r="J2384" t="str">
        <f>IF(Table1[[#This Row],[Quarter]]="Q2",Table1[[#This Row],[Credit Amount]],"")</f>
        <v/>
      </c>
      <c r="K2384">
        <f>IF(Table1[[#This Row],[Quarter]]="Q3",Table1[[#This Row],[Credit Amount]],"")</f>
        <v>-58</v>
      </c>
      <c r="L2384" t="str">
        <f>IF(Table1[[#This Row],[Transaction Type]]="Upgrade",Table1[[#This Row],[Credit Amount]],IF(Table1[[#This Row],[Transaction Type]]="Activation",Table1[[#This Row],[Credit Amount]],""))</f>
        <v/>
      </c>
      <c r="M2384">
        <f>IF(Table1[[#This Row],[Transaction Type]]="Maintenance",Table1[[#This Row],[Credit Amount]],"")</f>
        <v>-58</v>
      </c>
      <c r="N2384">
        <v>10082</v>
      </c>
      <c r="O2384" t="s">
        <v>2489</v>
      </c>
      <c r="P2384" t="s">
        <v>2571</v>
      </c>
      <c r="Q2384" t="s">
        <v>289</v>
      </c>
      <c r="R2384">
        <v>10010</v>
      </c>
      <c r="S2384" t="s">
        <v>2489</v>
      </c>
      <c r="T2384" t="s">
        <v>2499</v>
      </c>
      <c r="U2384" t="s">
        <v>290</v>
      </c>
      <c r="V2384" t="s">
        <v>156</v>
      </c>
      <c r="W2384">
        <v>100002529</v>
      </c>
      <c r="X2384">
        <v>8005551530</v>
      </c>
      <c r="Y2384" t="s">
        <v>2595</v>
      </c>
      <c r="Z2384" t="s">
        <v>4125</v>
      </c>
      <c r="AA2384" s="13">
        <v>-58</v>
      </c>
      <c r="AB2384" s="14">
        <v>42574</v>
      </c>
      <c r="AC2384" t="s">
        <v>36</v>
      </c>
    </row>
    <row r="2385" spans="1:29" x14ac:dyDescent="0.25">
      <c r="A2385" t="str">
        <f>CONCATENATE("Q",ROUNDUP(MONTH(Table1[[#This Row],[Month]])/3,0))</f>
        <v>Q3</v>
      </c>
      <c r="B2385" s="14">
        <f>EOMONTH(Table1[[#This Row],[Credit Date]],-1)+1</f>
        <v>42552</v>
      </c>
      <c r="C2385" t="str">
        <f>CONCATENATE(Table1[[#This Row],[Issuer Last Name]],", ",Table1[[#This Row],[Issuer First Name]])</f>
        <v>No. 082, Employee</v>
      </c>
      <c r="D2385" t="str">
        <f>CONCATENATE(Table1[[#This Row],[Approver Last Name]],", ",Table1[[#This Row],[Approver First Name]])</f>
        <v>No. 010, Employee</v>
      </c>
      <c r="E2385" t="str">
        <f>CONCATENATE(Table1[[#This Row],[Customer Last Name]],", ",Table1[[#This Row],[Customer First Name]])</f>
        <v>No. 13769, Client</v>
      </c>
      <c r="F23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5" t="str">
        <f>IF(Table1[[#This Row],[Transaction Type]]="Maintenance","Non-Sales","Sales")</f>
        <v>Non-Sales</v>
      </c>
      <c r="H2385" t="str">
        <f>IF(Table1[[#This Row],[Quarter]]="q2",1,"")</f>
        <v/>
      </c>
      <c r="I2385">
        <f>IF(Table1[[#This Row],[Quarter]]="q3",1,"")</f>
        <v>1</v>
      </c>
      <c r="J2385" t="str">
        <f>IF(Table1[[#This Row],[Quarter]]="Q2",Table1[[#This Row],[Credit Amount]],"")</f>
        <v/>
      </c>
      <c r="K2385">
        <f>IF(Table1[[#This Row],[Quarter]]="Q3",Table1[[#This Row],[Credit Amount]],"")</f>
        <v>-90.56</v>
      </c>
      <c r="L2385" t="str">
        <f>IF(Table1[[#This Row],[Transaction Type]]="Upgrade",Table1[[#This Row],[Credit Amount]],IF(Table1[[#This Row],[Transaction Type]]="Activation",Table1[[#This Row],[Credit Amount]],""))</f>
        <v/>
      </c>
      <c r="M2385">
        <f>IF(Table1[[#This Row],[Transaction Type]]="Maintenance",Table1[[#This Row],[Credit Amount]],"")</f>
        <v>-90.56</v>
      </c>
      <c r="N2385">
        <v>10082</v>
      </c>
      <c r="O2385" t="s">
        <v>2489</v>
      </c>
      <c r="P2385" t="s">
        <v>2571</v>
      </c>
      <c r="Q2385" t="s">
        <v>289</v>
      </c>
      <c r="R2385">
        <v>10010</v>
      </c>
      <c r="S2385" t="s">
        <v>2489</v>
      </c>
      <c r="T2385" t="s">
        <v>2499</v>
      </c>
      <c r="U2385" t="s">
        <v>290</v>
      </c>
      <c r="V2385" t="s">
        <v>156</v>
      </c>
      <c r="W2385">
        <v>100004768</v>
      </c>
      <c r="X2385">
        <v>8005553769</v>
      </c>
      <c r="Y2385" t="s">
        <v>2595</v>
      </c>
      <c r="Z2385" t="s">
        <v>6357</v>
      </c>
      <c r="AA2385" s="13">
        <v>-90.56</v>
      </c>
      <c r="AB2385" s="14">
        <v>42576</v>
      </c>
      <c r="AC2385" t="s">
        <v>36</v>
      </c>
    </row>
    <row r="2386" spans="1:29" x14ac:dyDescent="0.25">
      <c r="A2386" t="str">
        <f>CONCATENATE("Q",ROUNDUP(MONTH(Table1[[#This Row],[Month]])/3,0))</f>
        <v>Q3</v>
      </c>
      <c r="B2386" s="14">
        <f>EOMONTH(Table1[[#This Row],[Credit Date]],-1)+1</f>
        <v>42552</v>
      </c>
      <c r="C2386" t="str">
        <f>CONCATENATE(Table1[[#This Row],[Issuer Last Name]],", ",Table1[[#This Row],[Issuer First Name]])</f>
        <v>No. 082, Employee</v>
      </c>
      <c r="D2386" t="str">
        <f>CONCATENATE(Table1[[#This Row],[Approver Last Name]],", ",Table1[[#This Row],[Approver First Name]])</f>
        <v>No. 010, Employee</v>
      </c>
      <c r="E2386" t="str">
        <f>CONCATENATE(Table1[[#This Row],[Customer Last Name]],", ",Table1[[#This Row],[Customer First Name]])</f>
        <v>No. 10050, Client</v>
      </c>
      <c r="F23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6" t="str">
        <f>IF(Table1[[#This Row],[Transaction Type]]="Maintenance","Non-Sales","Sales")</f>
        <v>Non-Sales</v>
      </c>
      <c r="H2386" t="str">
        <f>IF(Table1[[#This Row],[Quarter]]="q2",1,"")</f>
        <v/>
      </c>
      <c r="I2386">
        <f>IF(Table1[[#This Row],[Quarter]]="q3",1,"")</f>
        <v>1</v>
      </c>
      <c r="J2386" t="str">
        <f>IF(Table1[[#This Row],[Quarter]]="Q2",Table1[[#This Row],[Credit Amount]],"")</f>
        <v/>
      </c>
      <c r="K2386">
        <f>IF(Table1[[#This Row],[Quarter]]="Q3",Table1[[#This Row],[Credit Amount]],"")</f>
        <v>-62.99</v>
      </c>
      <c r="L2386" t="str">
        <f>IF(Table1[[#This Row],[Transaction Type]]="Upgrade",Table1[[#This Row],[Credit Amount]],IF(Table1[[#This Row],[Transaction Type]]="Activation",Table1[[#This Row],[Credit Amount]],""))</f>
        <v/>
      </c>
      <c r="M2386">
        <f>IF(Table1[[#This Row],[Transaction Type]]="Maintenance",Table1[[#This Row],[Credit Amount]],"")</f>
        <v>-62.99</v>
      </c>
      <c r="N2386">
        <v>10082</v>
      </c>
      <c r="O2386" t="s">
        <v>2489</v>
      </c>
      <c r="P2386" t="s">
        <v>2571</v>
      </c>
      <c r="Q2386" t="s">
        <v>289</v>
      </c>
      <c r="R2386">
        <v>10010</v>
      </c>
      <c r="S2386" t="s">
        <v>2489</v>
      </c>
      <c r="T2386" t="s">
        <v>2499</v>
      </c>
      <c r="U2386" t="s">
        <v>290</v>
      </c>
      <c r="V2386" t="s">
        <v>156</v>
      </c>
      <c r="W2386">
        <v>100001049</v>
      </c>
      <c r="X2386">
        <v>8005550050</v>
      </c>
      <c r="Y2386" t="s">
        <v>2595</v>
      </c>
      <c r="Z2386" t="s">
        <v>2645</v>
      </c>
      <c r="AA2386" s="13">
        <v>-62.99</v>
      </c>
      <c r="AB2386" s="14">
        <v>42577</v>
      </c>
      <c r="AC2386" t="s">
        <v>36</v>
      </c>
    </row>
    <row r="2387" spans="1:29" x14ac:dyDescent="0.25">
      <c r="A2387" t="str">
        <f>CONCATENATE("Q",ROUNDUP(MONTH(Table1[[#This Row],[Month]])/3,0))</f>
        <v>Q3</v>
      </c>
      <c r="B2387" s="14">
        <f>EOMONTH(Table1[[#This Row],[Credit Date]],-1)+1</f>
        <v>42552</v>
      </c>
      <c r="C2387" t="str">
        <f>CONCATENATE(Table1[[#This Row],[Issuer Last Name]],", ",Table1[[#This Row],[Issuer First Name]])</f>
        <v>No. 082, Employee</v>
      </c>
      <c r="D2387" t="str">
        <f>CONCATENATE(Table1[[#This Row],[Approver Last Name]],", ",Table1[[#This Row],[Approver First Name]])</f>
        <v>No. 010, Employee</v>
      </c>
      <c r="E2387" t="str">
        <f>CONCATENATE(Table1[[#This Row],[Customer Last Name]],", ",Table1[[#This Row],[Customer First Name]])</f>
        <v>No. 13472, Client</v>
      </c>
      <c r="F23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7" t="str">
        <f>IF(Table1[[#This Row],[Transaction Type]]="Maintenance","Non-Sales","Sales")</f>
        <v>Non-Sales</v>
      </c>
      <c r="H2387" t="str">
        <f>IF(Table1[[#This Row],[Quarter]]="q2",1,"")</f>
        <v/>
      </c>
      <c r="I2387">
        <f>IF(Table1[[#This Row],[Quarter]]="q3",1,"")</f>
        <v>1</v>
      </c>
      <c r="J2387" t="str">
        <f>IF(Table1[[#This Row],[Quarter]]="Q2",Table1[[#This Row],[Credit Amount]],"")</f>
        <v/>
      </c>
      <c r="K2387">
        <f>IF(Table1[[#This Row],[Quarter]]="Q3",Table1[[#This Row],[Credit Amount]],"")</f>
        <v>-80.78</v>
      </c>
      <c r="L2387" t="str">
        <f>IF(Table1[[#This Row],[Transaction Type]]="Upgrade",Table1[[#This Row],[Credit Amount]],IF(Table1[[#This Row],[Transaction Type]]="Activation",Table1[[#This Row],[Credit Amount]],""))</f>
        <v/>
      </c>
      <c r="M2387">
        <f>IF(Table1[[#This Row],[Transaction Type]]="Maintenance",Table1[[#This Row],[Credit Amount]],"")</f>
        <v>-80.78</v>
      </c>
      <c r="N2387">
        <v>10082</v>
      </c>
      <c r="O2387" t="s">
        <v>2489</v>
      </c>
      <c r="P2387" t="s">
        <v>2571</v>
      </c>
      <c r="Q2387" t="s">
        <v>289</v>
      </c>
      <c r="R2387">
        <v>10010</v>
      </c>
      <c r="S2387" t="s">
        <v>2489</v>
      </c>
      <c r="T2387" t="s">
        <v>2499</v>
      </c>
      <c r="U2387" t="s">
        <v>290</v>
      </c>
      <c r="V2387" t="s">
        <v>156</v>
      </c>
      <c r="W2387">
        <v>100004471</v>
      </c>
      <c r="X2387">
        <v>8005553472</v>
      </c>
      <c r="Y2387" t="s">
        <v>2595</v>
      </c>
      <c r="Z2387" t="s">
        <v>6060</v>
      </c>
      <c r="AA2387" s="13">
        <v>-80.78</v>
      </c>
      <c r="AB2387" s="14">
        <v>42577</v>
      </c>
      <c r="AC2387" t="s">
        <v>36</v>
      </c>
    </row>
    <row r="2388" spans="1:29" x14ac:dyDescent="0.25">
      <c r="A2388" t="str">
        <f>CONCATENATE("Q",ROUNDUP(MONTH(Table1[[#This Row],[Month]])/3,0))</f>
        <v>Q3</v>
      </c>
      <c r="B2388" s="14">
        <f>EOMONTH(Table1[[#This Row],[Credit Date]],-1)+1</f>
        <v>42552</v>
      </c>
      <c r="C2388" t="str">
        <f>CONCATENATE(Table1[[#This Row],[Issuer Last Name]],", ",Table1[[#This Row],[Issuer First Name]])</f>
        <v>No. 082, Employee</v>
      </c>
      <c r="D2388" t="str">
        <f>CONCATENATE(Table1[[#This Row],[Approver Last Name]],", ",Table1[[#This Row],[Approver First Name]])</f>
        <v>No. 010, Employee</v>
      </c>
      <c r="E2388" t="str">
        <f>CONCATENATE(Table1[[#This Row],[Customer Last Name]],", ",Table1[[#This Row],[Customer First Name]])</f>
        <v>No. 11560, Client</v>
      </c>
      <c r="F23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8" t="str">
        <f>IF(Table1[[#This Row],[Transaction Type]]="Maintenance","Non-Sales","Sales")</f>
        <v>Non-Sales</v>
      </c>
      <c r="H2388" t="str">
        <f>IF(Table1[[#This Row],[Quarter]]="q2",1,"")</f>
        <v/>
      </c>
      <c r="I2388">
        <f>IF(Table1[[#This Row],[Quarter]]="q3",1,"")</f>
        <v>1</v>
      </c>
      <c r="J2388" t="str">
        <f>IF(Table1[[#This Row],[Quarter]]="Q2",Table1[[#This Row],[Credit Amount]],"")</f>
        <v/>
      </c>
      <c r="K2388">
        <f>IF(Table1[[#This Row],[Quarter]]="Q3",Table1[[#This Row],[Credit Amount]],"")</f>
        <v>-83.13</v>
      </c>
      <c r="L2388" t="str">
        <f>IF(Table1[[#This Row],[Transaction Type]]="Upgrade",Table1[[#This Row],[Credit Amount]],IF(Table1[[#This Row],[Transaction Type]]="Activation",Table1[[#This Row],[Credit Amount]],""))</f>
        <v/>
      </c>
      <c r="M2388">
        <f>IF(Table1[[#This Row],[Transaction Type]]="Maintenance",Table1[[#This Row],[Credit Amount]],"")</f>
        <v>-83.13</v>
      </c>
      <c r="N2388">
        <v>10082</v>
      </c>
      <c r="O2388" t="s">
        <v>2489</v>
      </c>
      <c r="P2388" t="s">
        <v>2571</v>
      </c>
      <c r="Q2388" t="s">
        <v>289</v>
      </c>
      <c r="R2388">
        <v>10010</v>
      </c>
      <c r="S2388" t="s">
        <v>2489</v>
      </c>
      <c r="T2388" t="s">
        <v>2499</v>
      </c>
      <c r="U2388" t="s">
        <v>290</v>
      </c>
      <c r="V2388" t="s">
        <v>156</v>
      </c>
      <c r="W2388">
        <v>100002559</v>
      </c>
      <c r="X2388">
        <v>8005551560</v>
      </c>
      <c r="Y2388" t="s">
        <v>2595</v>
      </c>
      <c r="Z2388" t="s">
        <v>4155</v>
      </c>
      <c r="AA2388" s="13">
        <v>-83.13</v>
      </c>
      <c r="AB2388" s="14">
        <v>42581</v>
      </c>
      <c r="AC2388" t="s">
        <v>36</v>
      </c>
    </row>
    <row r="2389" spans="1:29" x14ac:dyDescent="0.25">
      <c r="A2389" t="str">
        <f>CONCATENATE("Q",ROUNDUP(MONTH(Table1[[#This Row],[Month]])/3,0))</f>
        <v>Q3</v>
      </c>
      <c r="B2389" s="14">
        <f>EOMONTH(Table1[[#This Row],[Credit Date]],-1)+1</f>
        <v>42552</v>
      </c>
      <c r="C2389" t="str">
        <f>CONCATENATE(Table1[[#This Row],[Issuer Last Name]],", ",Table1[[#This Row],[Issuer First Name]])</f>
        <v>No. 082, Employee</v>
      </c>
      <c r="D2389" t="str">
        <f>CONCATENATE(Table1[[#This Row],[Approver Last Name]],", ",Table1[[#This Row],[Approver First Name]])</f>
        <v>No. 010, Employee</v>
      </c>
      <c r="E2389" t="str">
        <f>CONCATENATE(Table1[[#This Row],[Customer Last Name]],", ",Table1[[#This Row],[Customer First Name]])</f>
        <v>No. 11182, Client</v>
      </c>
      <c r="F23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89" t="str">
        <f>IF(Table1[[#This Row],[Transaction Type]]="Maintenance","Non-Sales","Sales")</f>
        <v>Sales</v>
      </c>
      <c r="H2389" t="str">
        <f>IF(Table1[[#This Row],[Quarter]]="q2",1,"")</f>
        <v/>
      </c>
      <c r="I2389">
        <f>IF(Table1[[#This Row],[Quarter]]="q3",1,"")</f>
        <v>1</v>
      </c>
      <c r="J2389" t="str">
        <f>IF(Table1[[#This Row],[Quarter]]="Q2",Table1[[#This Row],[Credit Amount]],"")</f>
        <v/>
      </c>
      <c r="K2389">
        <f>IF(Table1[[#This Row],[Quarter]]="Q3",Table1[[#This Row],[Credit Amount]],"")</f>
        <v>-97.96</v>
      </c>
      <c r="L2389">
        <f>IF(Table1[[#This Row],[Transaction Type]]="Upgrade",Table1[[#This Row],[Credit Amount]],IF(Table1[[#This Row],[Transaction Type]]="Activation",Table1[[#This Row],[Credit Amount]],""))</f>
        <v>-97.96</v>
      </c>
      <c r="M2389" t="str">
        <f>IF(Table1[[#This Row],[Transaction Type]]="Maintenance",Table1[[#This Row],[Credit Amount]],"")</f>
        <v/>
      </c>
      <c r="N2389">
        <v>10082</v>
      </c>
      <c r="O2389" t="s">
        <v>2489</v>
      </c>
      <c r="P2389" t="s">
        <v>2571</v>
      </c>
      <c r="Q2389" t="s">
        <v>289</v>
      </c>
      <c r="R2389">
        <v>10010</v>
      </c>
      <c r="S2389" t="s">
        <v>2489</v>
      </c>
      <c r="T2389" t="s">
        <v>2499</v>
      </c>
      <c r="U2389" t="s">
        <v>290</v>
      </c>
      <c r="V2389" t="s">
        <v>156</v>
      </c>
      <c r="W2389">
        <v>100002181</v>
      </c>
      <c r="X2389">
        <v>8005551182</v>
      </c>
      <c r="Y2389" t="s">
        <v>2595</v>
      </c>
      <c r="Z2389" t="s">
        <v>3777</v>
      </c>
      <c r="AA2389" s="13">
        <v>-97.96</v>
      </c>
      <c r="AB2389" s="14">
        <v>42581</v>
      </c>
      <c r="AC2389" t="s">
        <v>37</v>
      </c>
    </row>
    <row r="2390" spans="1:29" x14ac:dyDescent="0.25">
      <c r="A2390" t="str">
        <f>CONCATENATE("Q",ROUNDUP(MONTH(Table1[[#This Row],[Month]])/3,0))</f>
        <v>Q3</v>
      </c>
      <c r="B2390" s="14">
        <f>EOMONTH(Table1[[#This Row],[Credit Date]],-1)+1</f>
        <v>42583</v>
      </c>
      <c r="C2390" t="str">
        <f>CONCATENATE(Table1[[#This Row],[Issuer Last Name]],", ",Table1[[#This Row],[Issuer First Name]])</f>
        <v>No. 082, Employee</v>
      </c>
      <c r="D2390" t="str">
        <f>CONCATENATE(Table1[[#This Row],[Approver Last Name]],", ",Table1[[#This Row],[Approver First Name]])</f>
        <v>No. 082, Employee</v>
      </c>
      <c r="E2390" t="str">
        <f>CONCATENATE(Table1[[#This Row],[Customer Last Name]],", ",Table1[[#This Row],[Customer First Name]])</f>
        <v>No. 11993, Client</v>
      </c>
      <c r="F2390" t="str">
        <f>IF(Table1[[#This Row],[Credit Amount]]&gt;-19.99,"Less than 19.99",IF(Table1[[#This Row],[Credit Amount]]=-20,"20",IF(Table1[[#This Row],[Credit Amount]]&gt;-49.98,"20.01-49.98",IF(Table1[[#This Row],[Credit Amount]]=-49.99,"49.99",IF(Table1[[#This Row],[Credit Amount]]=-50,"50",IF(Table1[[#This Row],[Credit Amount]]&lt;-50.01,"Greater than 50"))))))</f>
        <v>Less than 19.99</v>
      </c>
      <c r="G2390" t="str">
        <f>IF(Table1[[#This Row],[Transaction Type]]="Maintenance","Non-Sales","Sales")</f>
        <v>Non-Sales</v>
      </c>
      <c r="H2390" t="str">
        <f>IF(Table1[[#This Row],[Quarter]]="q2",1,"")</f>
        <v/>
      </c>
      <c r="I2390">
        <f>IF(Table1[[#This Row],[Quarter]]="q3",1,"")</f>
        <v>1</v>
      </c>
      <c r="J2390" t="str">
        <f>IF(Table1[[#This Row],[Quarter]]="Q2",Table1[[#This Row],[Credit Amount]],"")</f>
        <v/>
      </c>
      <c r="K2390">
        <f>IF(Table1[[#This Row],[Quarter]]="Q3",Table1[[#This Row],[Credit Amount]],"")</f>
        <v>-7.61</v>
      </c>
      <c r="L2390" t="str">
        <f>IF(Table1[[#This Row],[Transaction Type]]="Upgrade",Table1[[#This Row],[Credit Amount]],IF(Table1[[#This Row],[Transaction Type]]="Activation",Table1[[#This Row],[Credit Amount]],""))</f>
        <v/>
      </c>
      <c r="M2390">
        <f>IF(Table1[[#This Row],[Transaction Type]]="Maintenance",Table1[[#This Row],[Credit Amount]],"")</f>
        <v>-7.61</v>
      </c>
      <c r="N2390">
        <v>10082</v>
      </c>
      <c r="O2390" t="s">
        <v>2489</v>
      </c>
      <c r="P2390" t="s">
        <v>2571</v>
      </c>
      <c r="Q2390" t="s">
        <v>289</v>
      </c>
      <c r="R2390">
        <v>10082</v>
      </c>
      <c r="S2390" t="s">
        <v>2489</v>
      </c>
      <c r="T2390" t="s">
        <v>2571</v>
      </c>
      <c r="U2390" t="s">
        <v>289</v>
      </c>
      <c r="V2390" t="s">
        <v>156</v>
      </c>
      <c r="W2390">
        <v>100002992</v>
      </c>
      <c r="X2390">
        <v>8005551993</v>
      </c>
      <c r="Y2390" t="s">
        <v>2595</v>
      </c>
      <c r="Z2390" t="s">
        <v>4588</v>
      </c>
      <c r="AA2390" s="13">
        <v>-7.61</v>
      </c>
      <c r="AB2390" s="14">
        <v>42584</v>
      </c>
      <c r="AC2390" t="s">
        <v>36</v>
      </c>
    </row>
    <row r="2391" spans="1:29" x14ac:dyDescent="0.25">
      <c r="A2391" t="str">
        <f>CONCATENATE("Q",ROUNDUP(MONTH(Table1[[#This Row],[Month]])/3,0))</f>
        <v>Q3</v>
      </c>
      <c r="B2391" s="14">
        <f>EOMONTH(Table1[[#This Row],[Credit Date]],-1)+1</f>
        <v>42583</v>
      </c>
      <c r="C2391" t="str">
        <f>CONCATENATE(Table1[[#This Row],[Issuer Last Name]],", ",Table1[[#This Row],[Issuer First Name]])</f>
        <v>No. 082, Employee</v>
      </c>
      <c r="D2391" t="str">
        <f>CONCATENATE(Table1[[#This Row],[Approver Last Name]],", ",Table1[[#This Row],[Approver First Name]])</f>
        <v>No. 010, Employee</v>
      </c>
      <c r="E2391" t="str">
        <f>CONCATENATE(Table1[[#This Row],[Customer Last Name]],", ",Table1[[#This Row],[Customer First Name]])</f>
        <v>No. 10846, Client</v>
      </c>
      <c r="F23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91" t="str">
        <f>IF(Table1[[#This Row],[Transaction Type]]="Maintenance","Non-Sales","Sales")</f>
        <v>Sales</v>
      </c>
      <c r="H2391" t="str">
        <f>IF(Table1[[#This Row],[Quarter]]="q2",1,"")</f>
        <v/>
      </c>
      <c r="I2391">
        <f>IF(Table1[[#This Row],[Quarter]]="q3",1,"")</f>
        <v>1</v>
      </c>
      <c r="J2391" t="str">
        <f>IF(Table1[[#This Row],[Quarter]]="Q2",Table1[[#This Row],[Credit Amount]],"")</f>
        <v/>
      </c>
      <c r="K2391">
        <f>IF(Table1[[#This Row],[Quarter]]="Q3",Table1[[#This Row],[Credit Amount]],"")</f>
        <v>-54.28</v>
      </c>
      <c r="L2391">
        <f>IF(Table1[[#This Row],[Transaction Type]]="Upgrade",Table1[[#This Row],[Credit Amount]],IF(Table1[[#This Row],[Transaction Type]]="Activation",Table1[[#This Row],[Credit Amount]],""))</f>
        <v>-54.28</v>
      </c>
      <c r="M2391" t="str">
        <f>IF(Table1[[#This Row],[Transaction Type]]="Maintenance",Table1[[#This Row],[Credit Amount]],"")</f>
        <v/>
      </c>
      <c r="N2391">
        <v>10082</v>
      </c>
      <c r="O2391" t="s">
        <v>2489</v>
      </c>
      <c r="P2391" t="s">
        <v>2571</v>
      </c>
      <c r="Q2391" t="s">
        <v>289</v>
      </c>
      <c r="R2391">
        <v>10010</v>
      </c>
      <c r="S2391" t="s">
        <v>2489</v>
      </c>
      <c r="T2391" t="s">
        <v>2499</v>
      </c>
      <c r="U2391" t="s">
        <v>290</v>
      </c>
      <c r="V2391" t="s">
        <v>156</v>
      </c>
      <c r="W2391">
        <v>100001845</v>
      </c>
      <c r="X2391">
        <v>8005550846</v>
      </c>
      <c r="Y2391" t="s">
        <v>2595</v>
      </c>
      <c r="Z2391" t="s">
        <v>3441</v>
      </c>
      <c r="AA2391" s="13">
        <v>-54.28</v>
      </c>
      <c r="AB2391" s="14">
        <v>42587</v>
      </c>
      <c r="AC2391" t="s">
        <v>37</v>
      </c>
    </row>
    <row r="2392" spans="1:29" x14ac:dyDescent="0.25">
      <c r="A2392" t="str">
        <f>CONCATENATE("Q",ROUNDUP(MONTH(Table1[[#This Row],[Month]])/3,0))</f>
        <v>Q3</v>
      </c>
      <c r="B2392" s="14">
        <f>EOMONTH(Table1[[#This Row],[Credit Date]],-1)+1</f>
        <v>42583</v>
      </c>
      <c r="C2392" t="str">
        <f>CONCATENATE(Table1[[#This Row],[Issuer Last Name]],", ",Table1[[#This Row],[Issuer First Name]])</f>
        <v>No. 082, Employee</v>
      </c>
      <c r="D2392" t="str">
        <f>CONCATENATE(Table1[[#This Row],[Approver Last Name]],", ",Table1[[#This Row],[Approver First Name]])</f>
        <v>No. 010, Employee</v>
      </c>
      <c r="E2392" t="str">
        <f>CONCATENATE(Table1[[#This Row],[Customer Last Name]],", ",Table1[[#This Row],[Customer First Name]])</f>
        <v>No. 12912, Client</v>
      </c>
      <c r="F23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92" t="str">
        <f>IF(Table1[[#This Row],[Transaction Type]]="Maintenance","Non-Sales","Sales")</f>
        <v>Sales</v>
      </c>
      <c r="H2392" t="str">
        <f>IF(Table1[[#This Row],[Quarter]]="q2",1,"")</f>
        <v/>
      </c>
      <c r="I2392">
        <f>IF(Table1[[#This Row],[Quarter]]="q3",1,"")</f>
        <v>1</v>
      </c>
      <c r="J2392" t="str">
        <f>IF(Table1[[#This Row],[Quarter]]="Q2",Table1[[#This Row],[Credit Amount]],"")</f>
        <v/>
      </c>
      <c r="K2392">
        <f>IF(Table1[[#This Row],[Quarter]]="Q3",Table1[[#This Row],[Credit Amount]],"")</f>
        <v>-81.45</v>
      </c>
      <c r="L2392">
        <f>IF(Table1[[#This Row],[Transaction Type]]="Upgrade",Table1[[#This Row],[Credit Amount]],IF(Table1[[#This Row],[Transaction Type]]="Activation",Table1[[#This Row],[Credit Amount]],""))</f>
        <v>-81.45</v>
      </c>
      <c r="M2392" t="str">
        <f>IF(Table1[[#This Row],[Transaction Type]]="Maintenance",Table1[[#This Row],[Credit Amount]],"")</f>
        <v/>
      </c>
      <c r="N2392">
        <v>10082</v>
      </c>
      <c r="O2392" t="s">
        <v>2489</v>
      </c>
      <c r="P2392" t="s">
        <v>2571</v>
      </c>
      <c r="Q2392" t="s">
        <v>289</v>
      </c>
      <c r="R2392">
        <v>10010</v>
      </c>
      <c r="S2392" t="s">
        <v>2489</v>
      </c>
      <c r="T2392" t="s">
        <v>2499</v>
      </c>
      <c r="U2392" t="s">
        <v>290</v>
      </c>
      <c r="V2392" t="s">
        <v>156</v>
      </c>
      <c r="W2392">
        <v>100003911</v>
      </c>
      <c r="X2392">
        <v>8005552912</v>
      </c>
      <c r="Y2392" t="s">
        <v>2595</v>
      </c>
      <c r="Z2392" t="s">
        <v>5502</v>
      </c>
      <c r="AA2392" s="13">
        <v>-81.45</v>
      </c>
      <c r="AB2392" s="14">
        <v>42590</v>
      </c>
      <c r="AC2392" t="s">
        <v>37</v>
      </c>
    </row>
    <row r="2393" spans="1:29" x14ac:dyDescent="0.25">
      <c r="A2393" t="str">
        <f>CONCATENATE("Q",ROUNDUP(MONTH(Table1[[#This Row],[Month]])/3,0))</f>
        <v>Q3</v>
      </c>
      <c r="B2393" s="14">
        <f>EOMONTH(Table1[[#This Row],[Credit Date]],-1)+1</f>
        <v>42583</v>
      </c>
      <c r="C2393" t="str">
        <f>CONCATENATE(Table1[[#This Row],[Issuer Last Name]],", ",Table1[[#This Row],[Issuer First Name]])</f>
        <v>No. 082, Employee</v>
      </c>
      <c r="D2393" t="str">
        <f>CONCATENATE(Table1[[#This Row],[Approver Last Name]],", ",Table1[[#This Row],[Approver First Name]])</f>
        <v>No. 010, Employee</v>
      </c>
      <c r="E2393" t="str">
        <f>CONCATENATE(Table1[[#This Row],[Customer Last Name]],", ",Table1[[#This Row],[Customer First Name]])</f>
        <v>No. 12081, Client</v>
      </c>
      <c r="F23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93" t="str">
        <f>IF(Table1[[#This Row],[Transaction Type]]="Maintenance","Non-Sales","Sales")</f>
        <v>Non-Sales</v>
      </c>
      <c r="H2393" t="str">
        <f>IF(Table1[[#This Row],[Quarter]]="q2",1,"")</f>
        <v/>
      </c>
      <c r="I2393">
        <f>IF(Table1[[#This Row],[Quarter]]="q3",1,"")</f>
        <v>1</v>
      </c>
      <c r="J2393" t="str">
        <f>IF(Table1[[#This Row],[Quarter]]="Q2",Table1[[#This Row],[Credit Amount]],"")</f>
        <v/>
      </c>
      <c r="K2393">
        <f>IF(Table1[[#This Row],[Quarter]]="Q3",Table1[[#This Row],[Credit Amount]],"")</f>
        <v>-70.77</v>
      </c>
      <c r="L2393" t="str">
        <f>IF(Table1[[#This Row],[Transaction Type]]="Upgrade",Table1[[#This Row],[Credit Amount]],IF(Table1[[#This Row],[Transaction Type]]="Activation",Table1[[#This Row],[Credit Amount]],""))</f>
        <v/>
      </c>
      <c r="M2393">
        <f>IF(Table1[[#This Row],[Transaction Type]]="Maintenance",Table1[[#This Row],[Credit Amount]],"")</f>
        <v>-70.77</v>
      </c>
      <c r="N2393">
        <v>10082</v>
      </c>
      <c r="O2393" t="s">
        <v>2489</v>
      </c>
      <c r="P2393" t="s">
        <v>2571</v>
      </c>
      <c r="Q2393" t="s">
        <v>289</v>
      </c>
      <c r="R2393">
        <v>10010</v>
      </c>
      <c r="S2393" t="s">
        <v>2489</v>
      </c>
      <c r="T2393" t="s">
        <v>2499</v>
      </c>
      <c r="U2393" t="s">
        <v>290</v>
      </c>
      <c r="V2393" t="s">
        <v>156</v>
      </c>
      <c r="W2393">
        <v>100003080</v>
      </c>
      <c r="X2393">
        <v>8005552081</v>
      </c>
      <c r="Y2393" t="s">
        <v>2595</v>
      </c>
      <c r="Z2393" t="s">
        <v>4676</v>
      </c>
      <c r="AA2393" s="13">
        <v>-70.77</v>
      </c>
      <c r="AB2393" s="14">
        <v>42593</v>
      </c>
      <c r="AC2393" t="s">
        <v>36</v>
      </c>
    </row>
    <row r="2394" spans="1:29" x14ac:dyDescent="0.25">
      <c r="A2394" t="str">
        <f>CONCATENATE("Q",ROUNDUP(MONTH(Table1[[#This Row],[Month]])/3,0))</f>
        <v>Q3</v>
      </c>
      <c r="B2394" s="14">
        <f>EOMONTH(Table1[[#This Row],[Credit Date]],-1)+1</f>
        <v>42583</v>
      </c>
      <c r="C2394" t="str">
        <f>CONCATENATE(Table1[[#This Row],[Issuer Last Name]],", ",Table1[[#This Row],[Issuer First Name]])</f>
        <v>No. 082, Employee</v>
      </c>
      <c r="D2394" t="str">
        <f>CONCATENATE(Table1[[#This Row],[Approver Last Name]],", ",Table1[[#This Row],[Approver First Name]])</f>
        <v>No. 082, Employee</v>
      </c>
      <c r="E2394" t="str">
        <f>CONCATENATE(Table1[[#This Row],[Customer Last Name]],", ",Table1[[#This Row],[Customer First Name]])</f>
        <v>No. 13623, Client</v>
      </c>
      <c r="F2394" t="str">
        <f>IF(Table1[[#This Row],[Credit Amount]]&gt;-19.99,"Less than 19.99",IF(Table1[[#This Row],[Credit Amount]]=-20,"20",IF(Table1[[#This Row],[Credit Amount]]&gt;-49.98,"20.01-49.98",IF(Table1[[#This Row],[Credit Amount]]=-49.99,"49.99",IF(Table1[[#This Row],[Credit Amount]]=-50,"50",IF(Table1[[#This Row],[Credit Amount]]&lt;-50.01,"Greater than 50"))))))</f>
        <v>20.01-49.98</v>
      </c>
      <c r="G2394" t="str">
        <f>IF(Table1[[#This Row],[Transaction Type]]="Maintenance","Non-Sales","Sales")</f>
        <v>Sales</v>
      </c>
      <c r="H2394" t="str">
        <f>IF(Table1[[#This Row],[Quarter]]="q2",1,"")</f>
        <v/>
      </c>
      <c r="I2394">
        <f>IF(Table1[[#This Row],[Quarter]]="q3",1,"")</f>
        <v>1</v>
      </c>
      <c r="J2394" t="str">
        <f>IF(Table1[[#This Row],[Quarter]]="Q2",Table1[[#This Row],[Credit Amount]],"")</f>
        <v/>
      </c>
      <c r="K2394">
        <f>IF(Table1[[#This Row],[Quarter]]="Q3",Table1[[#This Row],[Credit Amount]],"")</f>
        <v>-22.43</v>
      </c>
      <c r="L2394">
        <f>IF(Table1[[#This Row],[Transaction Type]]="Upgrade",Table1[[#This Row],[Credit Amount]],IF(Table1[[#This Row],[Transaction Type]]="Activation",Table1[[#This Row],[Credit Amount]],""))</f>
        <v>-22.43</v>
      </c>
      <c r="M2394" t="str">
        <f>IF(Table1[[#This Row],[Transaction Type]]="Maintenance",Table1[[#This Row],[Credit Amount]],"")</f>
        <v/>
      </c>
      <c r="N2394">
        <v>10082</v>
      </c>
      <c r="O2394" t="s">
        <v>2489</v>
      </c>
      <c r="P2394" t="s">
        <v>2571</v>
      </c>
      <c r="Q2394" t="s">
        <v>289</v>
      </c>
      <c r="R2394">
        <v>10082</v>
      </c>
      <c r="S2394" t="s">
        <v>2489</v>
      </c>
      <c r="T2394" t="s">
        <v>2571</v>
      </c>
      <c r="U2394" t="s">
        <v>289</v>
      </c>
      <c r="V2394" t="s">
        <v>156</v>
      </c>
      <c r="W2394">
        <v>100004622</v>
      </c>
      <c r="X2394">
        <v>8005553623</v>
      </c>
      <c r="Y2394" t="s">
        <v>2595</v>
      </c>
      <c r="Z2394" t="s">
        <v>6211</v>
      </c>
      <c r="AA2394" s="13">
        <v>-22.43</v>
      </c>
      <c r="AB2394" s="14">
        <v>42595</v>
      </c>
      <c r="AC2394" t="s">
        <v>35</v>
      </c>
    </row>
    <row r="2395" spans="1:29" x14ac:dyDescent="0.25">
      <c r="A2395" t="str">
        <f>CONCATENATE("Q",ROUNDUP(MONTH(Table1[[#This Row],[Month]])/3,0))</f>
        <v>Q3</v>
      </c>
      <c r="B2395" s="14">
        <f>EOMONTH(Table1[[#This Row],[Credit Date]],-1)+1</f>
        <v>42583</v>
      </c>
      <c r="C2395" t="str">
        <f>CONCATENATE(Table1[[#This Row],[Issuer Last Name]],", ",Table1[[#This Row],[Issuer First Name]])</f>
        <v>No. 082, Employee</v>
      </c>
      <c r="D2395" t="str">
        <f>CONCATENATE(Table1[[#This Row],[Approver Last Name]],", ",Table1[[#This Row],[Approver First Name]])</f>
        <v>No. 010, Employee</v>
      </c>
      <c r="E2395" t="str">
        <f>CONCATENATE(Table1[[#This Row],[Customer Last Name]],", ",Table1[[#This Row],[Customer First Name]])</f>
        <v>No. 13837, Client</v>
      </c>
      <c r="F23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95" t="str">
        <f>IF(Table1[[#This Row],[Transaction Type]]="Maintenance","Non-Sales","Sales")</f>
        <v>Sales</v>
      </c>
      <c r="H2395" t="str">
        <f>IF(Table1[[#This Row],[Quarter]]="q2",1,"")</f>
        <v/>
      </c>
      <c r="I2395">
        <f>IF(Table1[[#This Row],[Quarter]]="q3",1,"")</f>
        <v>1</v>
      </c>
      <c r="J2395" t="str">
        <f>IF(Table1[[#This Row],[Quarter]]="Q2",Table1[[#This Row],[Credit Amount]],"")</f>
        <v/>
      </c>
      <c r="K2395">
        <f>IF(Table1[[#This Row],[Quarter]]="Q3",Table1[[#This Row],[Credit Amount]],"")</f>
        <v>-59.7</v>
      </c>
      <c r="L2395">
        <f>IF(Table1[[#This Row],[Transaction Type]]="Upgrade",Table1[[#This Row],[Credit Amount]],IF(Table1[[#This Row],[Transaction Type]]="Activation",Table1[[#This Row],[Credit Amount]],""))</f>
        <v>-59.7</v>
      </c>
      <c r="M2395" t="str">
        <f>IF(Table1[[#This Row],[Transaction Type]]="Maintenance",Table1[[#This Row],[Credit Amount]],"")</f>
        <v/>
      </c>
      <c r="N2395">
        <v>10082</v>
      </c>
      <c r="O2395" t="s">
        <v>2489</v>
      </c>
      <c r="P2395" t="s">
        <v>2571</v>
      </c>
      <c r="Q2395" t="s">
        <v>289</v>
      </c>
      <c r="R2395">
        <v>10010</v>
      </c>
      <c r="S2395" t="s">
        <v>2489</v>
      </c>
      <c r="T2395" t="s">
        <v>2499</v>
      </c>
      <c r="U2395" t="s">
        <v>290</v>
      </c>
      <c r="V2395" t="s">
        <v>156</v>
      </c>
      <c r="W2395">
        <v>100004836</v>
      </c>
      <c r="X2395">
        <v>8005553837</v>
      </c>
      <c r="Y2395" t="s">
        <v>2595</v>
      </c>
      <c r="Z2395" t="s">
        <v>6425</v>
      </c>
      <c r="AA2395" s="13">
        <v>-59.7</v>
      </c>
      <c r="AB2395" s="14">
        <v>42599</v>
      </c>
      <c r="AC2395" t="s">
        <v>35</v>
      </c>
    </row>
    <row r="2396" spans="1:29" x14ac:dyDescent="0.25">
      <c r="A2396" t="str">
        <f>CONCATENATE("Q",ROUNDUP(MONTH(Table1[[#This Row],[Month]])/3,0))</f>
        <v>Q3</v>
      </c>
      <c r="B2396" s="14">
        <f>EOMONTH(Table1[[#This Row],[Credit Date]],-1)+1</f>
        <v>42583</v>
      </c>
      <c r="C2396" t="str">
        <f>CONCATENATE(Table1[[#This Row],[Issuer Last Name]],", ",Table1[[#This Row],[Issuer First Name]])</f>
        <v>No. 082, Employee</v>
      </c>
      <c r="D2396" t="str">
        <f>CONCATENATE(Table1[[#This Row],[Approver Last Name]],", ",Table1[[#This Row],[Approver First Name]])</f>
        <v>No. 082, Employee</v>
      </c>
      <c r="E2396" t="str">
        <f>CONCATENATE(Table1[[#This Row],[Customer Last Name]],", ",Table1[[#This Row],[Customer First Name]])</f>
        <v>No. 14029, Client</v>
      </c>
      <c r="F2396" t="str">
        <f>IF(Table1[[#This Row],[Credit Amount]]&gt;-19.99,"Less than 19.99",IF(Table1[[#This Row],[Credit Amount]]=-20,"20",IF(Table1[[#This Row],[Credit Amount]]&gt;-49.98,"20.01-49.98",IF(Table1[[#This Row],[Credit Amount]]=-49.99,"49.99",IF(Table1[[#This Row],[Credit Amount]]=-50,"50",IF(Table1[[#This Row],[Credit Amount]]&lt;-50.01,"Greater than 50"))))))</f>
        <v>Less than 19.99</v>
      </c>
      <c r="G2396" t="str">
        <f>IF(Table1[[#This Row],[Transaction Type]]="Maintenance","Non-Sales","Sales")</f>
        <v>Non-Sales</v>
      </c>
      <c r="H2396" t="str">
        <f>IF(Table1[[#This Row],[Quarter]]="q2",1,"")</f>
        <v/>
      </c>
      <c r="I2396">
        <f>IF(Table1[[#This Row],[Quarter]]="q3",1,"")</f>
        <v>1</v>
      </c>
      <c r="J2396" t="str">
        <f>IF(Table1[[#This Row],[Quarter]]="Q2",Table1[[#This Row],[Credit Amount]],"")</f>
        <v/>
      </c>
      <c r="K2396">
        <f>IF(Table1[[#This Row],[Quarter]]="Q3",Table1[[#This Row],[Credit Amount]],"")</f>
        <v>-6.11</v>
      </c>
      <c r="L2396" t="str">
        <f>IF(Table1[[#This Row],[Transaction Type]]="Upgrade",Table1[[#This Row],[Credit Amount]],IF(Table1[[#This Row],[Transaction Type]]="Activation",Table1[[#This Row],[Credit Amount]],""))</f>
        <v/>
      </c>
      <c r="M2396">
        <f>IF(Table1[[#This Row],[Transaction Type]]="Maintenance",Table1[[#This Row],[Credit Amount]],"")</f>
        <v>-6.11</v>
      </c>
      <c r="N2396">
        <v>10082</v>
      </c>
      <c r="O2396" t="s">
        <v>2489</v>
      </c>
      <c r="P2396" t="s">
        <v>2571</v>
      </c>
      <c r="Q2396" t="s">
        <v>289</v>
      </c>
      <c r="R2396">
        <v>10082</v>
      </c>
      <c r="S2396" t="s">
        <v>2489</v>
      </c>
      <c r="T2396" t="s">
        <v>2571</v>
      </c>
      <c r="U2396" t="s">
        <v>289</v>
      </c>
      <c r="V2396" t="s">
        <v>156</v>
      </c>
      <c r="W2396">
        <v>100005028</v>
      </c>
      <c r="X2396">
        <v>8005554029</v>
      </c>
      <c r="Y2396" t="s">
        <v>2595</v>
      </c>
      <c r="Z2396" t="s">
        <v>6617</v>
      </c>
      <c r="AA2396" s="13">
        <v>-6.11</v>
      </c>
      <c r="AB2396" s="14">
        <v>42603</v>
      </c>
      <c r="AC2396" t="s">
        <v>36</v>
      </c>
    </row>
    <row r="2397" spans="1:29" x14ac:dyDescent="0.25">
      <c r="A2397" t="str">
        <f>CONCATENATE("Q",ROUNDUP(MONTH(Table1[[#This Row],[Month]])/3,0))</f>
        <v>Q3</v>
      </c>
      <c r="B2397" s="14">
        <f>EOMONTH(Table1[[#This Row],[Credit Date]],-1)+1</f>
        <v>42583</v>
      </c>
      <c r="C2397" t="str">
        <f>CONCATENATE(Table1[[#This Row],[Issuer Last Name]],", ",Table1[[#This Row],[Issuer First Name]])</f>
        <v>No. 082, Employee</v>
      </c>
      <c r="D2397" t="str">
        <f>CONCATENATE(Table1[[#This Row],[Approver Last Name]],", ",Table1[[#This Row],[Approver First Name]])</f>
        <v>No. 010, Employee</v>
      </c>
      <c r="E2397" t="str">
        <f>CONCATENATE(Table1[[#This Row],[Customer Last Name]],", ",Table1[[#This Row],[Customer First Name]])</f>
        <v>No. 11402, Client</v>
      </c>
      <c r="F23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97" t="str">
        <f>IF(Table1[[#This Row],[Transaction Type]]="Maintenance","Non-Sales","Sales")</f>
        <v>Sales</v>
      </c>
      <c r="H2397" t="str">
        <f>IF(Table1[[#This Row],[Quarter]]="q2",1,"")</f>
        <v/>
      </c>
      <c r="I2397">
        <f>IF(Table1[[#This Row],[Quarter]]="q3",1,"")</f>
        <v>1</v>
      </c>
      <c r="J2397" t="str">
        <f>IF(Table1[[#This Row],[Quarter]]="Q2",Table1[[#This Row],[Credit Amount]],"")</f>
        <v/>
      </c>
      <c r="K2397">
        <f>IF(Table1[[#This Row],[Quarter]]="Q3",Table1[[#This Row],[Credit Amount]],"")</f>
        <v>-85.05</v>
      </c>
      <c r="L2397">
        <f>IF(Table1[[#This Row],[Transaction Type]]="Upgrade",Table1[[#This Row],[Credit Amount]],IF(Table1[[#This Row],[Transaction Type]]="Activation",Table1[[#This Row],[Credit Amount]],""))</f>
        <v>-85.05</v>
      </c>
      <c r="M2397" t="str">
        <f>IF(Table1[[#This Row],[Transaction Type]]="Maintenance",Table1[[#This Row],[Credit Amount]],"")</f>
        <v/>
      </c>
      <c r="N2397">
        <v>10082</v>
      </c>
      <c r="O2397" t="s">
        <v>2489</v>
      </c>
      <c r="P2397" t="s">
        <v>2571</v>
      </c>
      <c r="Q2397" t="s">
        <v>289</v>
      </c>
      <c r="R2397">
        <v>10010</v>
      </c>
      <c r="S2397" t="s">
        <v>2489</v>
      </c>
      <c r="T2397" t="s">
        <v>2499</v>
      </c>
      <c r="U2397" t="s">
        <v>290</v>
      </c>
      <c r="V2397" t="s">
        <v>156</v>
      </c>
      <c r="W2397">
        <v>100002401</v>
      </c>
      <c r="X2397">
        <v>8005551402</v>
      </c>
      <c r="Y2397" t="s">
        <v>2595</v>
      </c>
      <c r="Z2397" t="s">
        <v>3997</v>
      </c>
      <c r="AA2397" s="13">
        <v>-85.05</v>
      </c>
      <c r="AB2397" s="14">
        <v>42604</v>
      </c>
      <c r="AC2397" t="s">
        <v>35</v>
      </c>
    </row>
    <row r="2398" spans="1:29" x14ac:dyDescent="0.25">
      <c r="A2398" t="str">
        <f>CONCATENATE("Q",ROUNDUP(MONTH(Table1[[#This Row],[Month]])/3,0))</f>
        <v>Q3</v>
      </c>
      <c r="B2398" s="14">
        <f>EOMONTH(Table1[[#This Row],[Credit Date]],-1)+1</f>
        <v>42583</v>
      </c>
      <c r="C2398" t="str">
        <f>CONCATENATE(Table1[[#This Row],[Issuer Last Name]],", ",Table1[[#This Row],[Issuer First Name]])</f>
        <v>No. 082, Employee</v>
      </c>
      <c r="D2398" t="str">
        <f>CONCATENATE(Table1[[#This Row],[Approver Last Name]],", ",Table1[[#This Row],[Approver First Name]])</f>
        <v>No. 010, Employee</v>
      </c>
      <c r="E2398" t="str">
        <f>CONCATENATE(Table1[[#This Row],[Customer Last Name]],", ",Table1[[#This Row],[Customer First Name]])</f>
        <v>No. 13597, Client</v>
      </c>
      <c r="F23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398" t="str">
        <f>IF(Table1[[#This Row],[Transaction Type]]="Maintenance","Non-Sales","Sales")</f>
        <v>Non-Sales</v>
      </c>
      <c r="H2398" t="str">
        <f>IF(Table1[[#This Row],[Quarter]]="q2",1,"")</f>
        <v/>
      </c>
      <c r="I2398">
        <f>IF(Table1[[#This Row],[Quarter]]="q3",1,"")</f>
        <v>1</v>
      </c>
      <c r="J2398" t="str">
        <f>IF(Table1[[#This Row],[Quarter]]="Q2",Table1[[#This Row],[Credit Amount]],"")</f>
        <v/>
      </c>
      <c r="K2398">
        <f>IF(Table1[[#This Row],[Quarter]]="Q3",Table1[[#This Row],[Credit Amount]],"")</f>
        <v>-55.32</v>
      </c>
      <c r="L2398" t="str">
        <f>IF(Table1[[#This Row],[Transaction Type]]="Upgrade",Table1[[#This Row],[Credit Amount]],IF(Table1[[#This Row],[Transaction Type]]="Activation",Table1[[#This Row],[Credit Amount]],""))</f>
        <v/>
      </c>
      <c r="M2398">
        <f>IF(Table1[[#This Row],[Transaction Type]]="Maintenance",Table1[[#This Row],[Credit Amount]],"")</f>
        <v>-55.32</v>
      </c>
      <c r="N2398">
        <v>10082</v>
      </c>
      <c r="O2398" t="s">
        <v>2489</v>
      </c>
      <c r="P2398" t="s">
        <v>2571</v>
      </c>
      <c r="Q2398" t="s">
        <v>289</v>
      </c>
      <c r="R2398">
        <v>10010</v>
      </c>
      <c r="S2398" t="s">
        <v>2489</v>
      </c>
      <c r="T2398" t="s">
        <v>2499</v>
      </c>
      <c r="U2398" t="s">
        <v>290</v>
      </c>
      <c r="V2398" t="s">
        <v>156</v>
      </c>
      <c r="W2398">
        <v>100004596</v>
      </c>
      <c r="X2398">
        <v>8005553597</v>
      </c>
      <c r="Y2398" t="s">
        <v>2595</v>
      </c>
      <c r="Z2398" t="s">
        <v>6185</v>
      </c>
      <c r="AA2398" s="13">
        <v>-55.32</v>
      </c>
      <c r="AB2398" s="14">
        <v>42605</v>
      </c>
      <c r="AC2398" t="s">
        <v>36</v>
      </c>
    </row>
    <row r="2399" spans="1:29" x14ac:dyDescent="0.25">
      <c r="A2399" t="str">
        <f>CONCATENATE("Q",ROUNDUP(MONTH(Table1[[#This Row],[Month]])/3,0))</f>
        <v>Q3</v>
      </c>
      <c r="B2399" s="14">
        <f>EOMONTH(Table1[[#This Row],[Credit Date]],-1)+1</f>
        <v>42583</v>
      </c>
      <c r="C2399" t="str">
        <f>CONCATENATE(Table1[[#This Row],[Issuer Last Name]],", ",Table1[[#This Row],[Issuer First Name]])</f>
        <v>No. 082, Employee</v>
      </c>
      <c r="D2399" t="str">
        <f>CONCATENATE(Table1[[#This Row],[Approver Last Name]],", ",Table1[[#This Row],[Approver First Name]])</f>
        <v>No. 082, Employee</v>
      </c>
      <c r="E2399" t="str">
        <f>CONCATENATE(Table1[[#This Row],[Customer Last Name]],", ",Table1[[#This Row],[Customer First Name]])</f>
        <v>No. 13948, Client</v>
      </c>
      <c r="F2399" t="str">
        <f>IF(Table1[[#This Row],[Credit Amount]]&gt;-19.99,"Less than 19.99",IF(Table1[[#This Row],[Credit Amount]]=-20,"20",IF(Table1[[#This Row],[Credit Amount]]&gt;-49.98,"20.01-49.98",IF(Table1[[#This Row],[Credit Amount]]=-49.99,"49.99",IF(Table1[[#This Row],[Credit Amount]]=-50,"50",IF(Table1[[#This Row],[Credit Amount]]&lt;-50.01,"Greater than 50"))))))</f>
        <v>20.01-49.98</v>
      </c>
      <c r="G2399" t="str">
        <f>IF(Table1[[#This Row],[Transaction Type]]="Maintenance","Non-Sales","Sales")</f>
        <v>Sales</v>
      </c>
      <c r="H2399" t="str">
        <f>IF(Table1[[#This Row],[Quarter]]="q2",1,"")</f>
        <v/>
      </c>
      <c r="I2399">
        <f>IF(Table1[[#This Row],[Quarter]]="q3",1,"")</f>
        <v>1</v>
      </c>
      <c r="J2399" t="str">
        <f>IF(Table1[[#This Row],[Quarter]]="Q2",Table1[[#This Row],[Credit Amount]],"")</f>
        <v/>
      </c>
      <c r="K2399">
        <f>IF(Table1[[#This Row],[Quarter]]="Q3",Table1[[#This Row],[Credit Amount]],"")</f>
        <v>-31.95</v>
      </c>
      <c r="L2399">
        <f>IF(Table1[[#This Row],[Transaction Type]]="Upgrade",Table1[[#This Row],[Credit Amount]],IF(Table1[[#This Row],[Transaction Type]]="Activation",Table1[[#This Row],[Credit Amount]],""))</f>
        <v>-31.95</v>
      </c>
      <c r="M2399" t="str">
        <f>IF(Table1[[#This Row],[Transaction Type]]="Maintenance",Table1[[#This Row],[Credit Amount]],"")</f>
        <v/>
      </c>
      <c r="N2399">
        <v>10082</v>
      </c>
      <c r="O2399" t="s">
        <v>2489</v>
      </c>
      <c r="P2399" t="s">
        <v>2571</v>
      </c>
      <c r="Q2399" t="s">
        <v>289</v>
      </c>
      <c r="R2399">
        <v>10082</v>
      </c>
      <c r="S2399" t="s">
        <v>2489</v>
      </c>
      <c r="T2399" t="s">
        <v>2571</v>
      </c>
      <c r="U2399" t="s">
        <v>289</v>
      </c>
      <c r="V2399" t="s">
        <v>156</v>
      </c>
      <c r="W2399">
        <v>100004947</v>
      </c>
      <c r="X2399">
        <v>8005553948</v>
      </c>
      <c r="Y2399" t="s">
        <v>2595</v>
      </c>
      <c r="Z2399" t="s">
        <v>6536</v>
      </c>
      <c r="AA2399" s="13">
        <v>-31.95</v>
      </c>
      <c r="AB2399" s="14">
        <v>42605</v>
      </c>
      <c r="AC2399" t="s">
        <v>35</v>
      </c>
    </row>
    <row r="2400" spans="1:29" x14ac:dyDescent="0.25">
      <c r="A2400" t="str">
        <f>CONCATENATE("Q",ROUNDUP(MONTH(Table1[[#This Row],[Month]])/3,0))</f>
        <v>Q3</v>
      </c>
      <c r="B2400" s="14">
        <f>EOMONTH(Table1[[#This Row],[Credit Date]],-1)+1</f>
        <v>42583</v>
      </c>
      <c r="C2400" t="str">
        <f>CONCATENATE(Table1[[#This Row],[Issuer Last Name]],", ",Table1[[#This Row],[Issuer First Name]])</f>
        <v>No. 082, Employee</v>
      </c>
      <c r="D2400" t="str">
        <f>CONCATENATE(Table1[[#This Row],[Approver Last Name]],", ",Table1[[#This Row],[Approver First Name]])</f>
        <v>No. 082, Employee</v>
      </c>
      <c r="E2400" t="str">
        <f>CONCATENATE(Table1[[#This Row],[Customer Last Name]],", ",Table1[[#This Row],[Customer First Name]])</f>
        <v>No. 11245, Client</v>
      </c>
      <c r="F2400" t="str">
        <f>IF(Table1[[#This Row],[Credit Amount]]&gt;-19.99,"Less than 19.99",IF(Table1[[#This Row],[Credit Amount]]=-20,"20",IF(Table1[[#This Row],[Credit Amount]]&gt;-49.98,"20.01-49.98",IF(Table1[[#This Row],[Credit Amount]]=-49.99,"49.99",IF(Table1[[#This Row],[Credit Amount]]=-50,"50",IF(Table1[[#This Row],[Credit Amount]]&lt;-50.01,"Greater than 50"))))))</f>
        <v>20.01-49.98</v>
      </c>
      <c r="G2400" t="str">
        <f>IF(Table1[[#This Row],[Transaction Type]]="Maintenance","Non-Sales","Sales")</f>
        <v>Sales</v>
      </c>
      <c r="H2400" t="str">
        <f>IF(Table1[[#This Row],[Quarter]]="q2",1,"")</f>
        <v/>
      </c>
      <c r="I2400">
        <f>IF(Table1[[#This Row],[Quarter]]="q3",1,"")</f>
        <v>1</v>
      </c>
      <c r="J2400" t="str">
        <f>IF(Table1[[#This Row],[Quarter]]="Q2",Table1[[#This Row],[Credit Amount]],"")</f>
        <v/>
      </c>
      <c r="K2400">
        <f>IF(Table1[[#This Row],[Quarter]]="Q3",Table1[[#This Row],[Credit Amount]],"")</f>
        <v>-31.61</v>
      </c>
      <c r="L2400">
        <f>IF(Table1[[#This Row],[Transaction Type]]="Upgrade",Table1[[#This Row],[Credit Amount]],IF(Table1[[#This Row],[Transaction Type]]="Activation",Table1[[#This Row],[Credit Amount]],""))</f>
        <v>-31.61</v>
      </c>
      <c r="M2400" t="str">
        <f>IF(Table1[[#This Row],[Transaction Type]]="Maintenance",Table1[[#This Row],[Credit Amount]],"")</f>
        <v/>
      </c>
      <c r="N2400">
        <v>10082</v>
      </c>
      <c r="O2400" t="s">
        <v>2489</v>
      </c>
      <c r="P2400" t="s">
        <v>2571</v>
      </c>
      <c r="Q2400" t="s">
        <v>289</v>
      </c>
      <c r="R2400">
        <v>10082</v>
      </c>
      <c r="S2400" t="s">
        <v>2489</v>
      </c>
      <c r="T2400" t="s">
        <v>2571</v>
      </c>
      <c r="U2400" t="s">
        <v>289</v>
      </c>
      <c r="V2400" t="s">
        <v>156</v>
      </c>
      <c r="W2400">
        <v>100002244</v>
      </c>
      <c r="X2400">
        <v>8005551245</v>
      </c>
      <c r="Y2400" t="s">
        <v>2595</v>
      </c>
      <c r="Z2400" t="s">
        <v>3840</v>
      </c>
      <c r="AA2400" s="13">
        <v>-31.61</v>
      </c>
      <c r="AB2400" s="14">
        <v>42608</v>
      </c>
      <c r="AC2400" t="s">
        <v>35</v>
      </c>
    </row>
    <row r="2401" spans="1:29" x14ac:dyDescent="0.25">
      <c r="A2401" t="str">
        <f>CONCATENATE("Q",ROUNDUP(MONTH(Table1[[#This Row],[Month]])/3,0))</f>
        <v>Q3</v>
      </c>
      <c r="B2401" s="14">
        <f>EOMONTH(Table1[[#This Row],[Credit Date]],-1)+1</f>
        <v>42583</v>
      </c>
      <c r="C2401" t="str">
        <f>CONCATENATE(Table1[[#This Row],[Issuer Last Name]],", ",Table1[[#This Row],[Issuer First Name]])</f>
        <v>No. 082, Employee</v>
      </c>
      <c r="D2401" t="str">
        <f>CONCATENATE(Table1[[#This Row],[Approver Last Name]],", ",Table1[[#This Row],[Approver First Name]])</f>
        <v>No. 010, Employee</v>
      </c>
      <c r="E2401" t="str">
        <f>CONCATENATE(Table1[[#This Row],[Customer Last Name]],", ",Table1[[#This Row],[Customer First Name]])</f>
        <v>No. 10451, Client</v>
      </c>
      <c r="F24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01" t="str">
        <f>IF(Table1[[#This Row],[Transaction Type]]="Maintenance","Non-Sales","Sales")</f>
        <v>Non-Sales</v>
      </c>
      <c r="H2401" t="str">
        <f>IF(Table1[[#This Row],[Quarter]]="q2",1,"")</f>
        <v/>
      </c>
      <c r="I2401">
        <f>IF(Table1[[#This Row],[Quarter]]="q3",1,"")</f>
        <v>1</v>
      </c>
      <c r="J2401" t="str">
        <f>IF(Table1[[#This Row],[Quarter]]="Q2",Table1[[#This Row],[Credit Amount]],"")</f>
        <v/>
      </c>
      <c r="K2401">
        <f>IF(Table1[[#This Row],[Quarter]]="Q3",Table1[[#This Row],[Credit Amount]],"")</f>
        <v>-97.44</v>
      </c>
      <c r="L2401" t="str">
        <f>IF(Table1[[#This Row],[Transaction Type]]="Upgrade",Table1[[#This Row],[Credit Amount]],IF(Table1[[#This Row],[Transaction Type]]="Activation",Table1[[#This Row],[Credit Amount]],""))</f>
        <v/>
      </c>
      <c r="M2401">
        <f>IF(Table1[[#This Row],[Transaction Type]]="Maintenance",Table1[[#This Row],[Credit Amount]],"")</f>
        <v>-97.44</v>
      </c>
      <c r="N2401">
        <v>10082</v>
      </c>
      <c r="O2401" t="s">
        <v>2489</v>
      </c>
      <c r="P2401" t="s">
        <v>2571</v>
      </c>
      <c r="Q2401" t="s">
        <v>289</v>
      </c>
      <c r="R2401">
        <v>10010</v>
      </c>
      <c r="S2401" t="s">
        <v>2489</v>
      </c>
      <c r="T2401" t="s">
        <v>2499</v>
      </c>
      <c r="U2401" t="s">
        <v>290</v>
      </c>
      <c r="V2401" t="s">
        <v>156</v>
      </c>
      <c r="W2401">
        <v>100001450</v>
      </c>
      <c r="X2401">
        <v>8005550451</v>
      </c>
      <c r="Y2401" t="s">
        <v>2595</v>
      </c>
      <c r="Z2401" t="s">
        <v>3046</v>
      </c>
      <c r="AA2401" s="13">
        <v>-97.44</v>
      </c>
      <c r="AB2401" s="14">
        <v>42609</v>
      </c>
      <c r="AC2401" t="s">
        <v>36</v>
      </c>
    </row>
    <row r="2402" spans="1:29" x14ac:dyDescent="0.25">
      <c r="A2402" t="str">
        <f>CONCATENATE("Q",ROUNDUP(MONTH(Table1[[#This Row],[Month]])/3,0))</f>
        <v>Q3</v>
      </c>
      <c r="B2402" s="14">
        <f>EOMONTH(Table1[[#This Row],[Credit Date]],-1)+1</f>
        <v>42583</v>
      </c>
      <c r="C2402" t="str">
        <f>CONCATENATE(Table1[[#This Row],[Issuer Last Name]],", ",Table1[[#This Row],[Issuer First Name]])</f>
        <v>No. 082, Employee</v>
      </c>
      <c r="D2402" t="str">
        <f>CONCATENATE(Table1[[#This Row],[Approver Last Name]],", ",Table1[[#This Row],[Approver First Name]])</f>
        <v>No. 010, Employee</v>
      </c>
      <c r="E2402" t="str">
        <f>CONCATENATE(Table1[[#This Row],[Customer Last Name]],", ",Table1[[#This Row],[Customer First Name]])</f>
        <v>No. 13223, Client</v>
      </c>
      <c r="F24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02" t="str">
        <f>IF(Table1[[#This Row],[Transaction Type]]="Maintenance","Non-Sales","Sales")</f>
        <v>Non-Sales</v>
      </c>
      <c r="H2402" t="str">
        <f>IF(Table1[[#This Row],[Quarter]]="q2",1,"")</f>
        <v/>
      </c>
      <c r="I2402">
        <f>IF(Table1[[#This Row],[Quarter]]="q3",1,"")</f>
        <v>1</v>
      </c>
      <c r="J2402" t="str">
        <f>IF(Table1[[#This Row],[Quarter]]="Q2",Table1[[#This Row],[Credit Amount]],"")</f>
        <v/>
      </c>
      <c r="K2402">
        <f>IF(Table1[[#This Row],[Quarter]]="Q3",Table1[[#This Row],[Credit Amount]],"")</f>
        <v>-85.73</v>
      </c>
      <c r="L2402" t="str">
        <f>IF(Table1[[#This Row],[Transaction Type]]="Upgrade",Table1[[#This Row],[Credit Amount]],IF(Table1[[#This Row],[Transaction Type]]="Activation",Table1[[#This Row],[Credit Amount]],""))</f>
        <v/>
      </c>
      <c r="M2402">
        <f>IF(Table1[[#This Row],[Transaction Type]]="Maintenance",Table1[[#This Row],[Credit Amount]],"")</f>
        <v>-85.73</v>
      </c>
      <c r="N2402">
        <v>10082</v>
      </c>
      <c r="O2402" t="s">
        <v>2489</v>
      </c>
      <c r="P2402" t="s">
        <v>2571</v>
      </c>
      <c r="Q2402" t="s">
        <v>289</v>
      </c>
      <c r="R2402">
        <v>10010</v>
      </c>
      <c r="S2402" t="s">
        <v>2489</v>
      </c>
      <c r="T2402" t="s">
        <v>2499</v>
      </c>
      <c r="U2402" t="s">
        <v>290</v>
      </c>
      <c r="V2402" t="s">
        <v>156</v>
      </c>
      <c r="W2402">
        <v>100004222</v>
      </c>
      <c r="X2402">
        <v>8005553223</v>
      </c>
      <c r="Y2402" t="s">
        <v>2595</v>
      </c>
      <c r="Z2402" t="s">
        <v>5811</v>
      </c>
      <c r="AA2402" s="13">
        <v>-85.73</v>
      </c>
      <c r="AB2402" s="14">
        <v>42612</v>
      </c>
      <c r="AC2402" t="s">
        <v>36</v>
      </c>
    </row>
    <row r="2403" spans="1:29" x14ac:dyDescent="0.25">
      <c r="A2403" t="str">
        <f>CONCATENATE("Q",ROUNDUP(MONTH(Table1[[#This Row],[Month]])/3,0))</f>
        <v>Q3</v>
      </c>
      <c r="B2403" s="14">
        <f>EOMONTH(Table1[[#This Row],[Credit Date]],-1)+1</f>
        <v>42614</v>
      </c>
      <c r="C2403" t="str">
        <f>CONCATENATE(Table1[[#This Row],[Issuer Last Name]],", ",Table1[[#This Row],[Issuer First Name]])</f>
        <v>No. 082, Employee</v>
      </c>
      <c r="D2403" t="str">
        <f>CONCATENATE(Table1[[#This Row],[Approver Last Name]],", ",Table1[[#This Row],[Approver First Name]])</f>
        <v>No. 082, Employee</v>
      </c>
      <c r="E2403" t="str">
        <f>CONCATENATE(Table1[[#This Row],[Customer Last Name]],", ",Table1[[#This Row],[Customer First Name]])</f>
        <v>No. 13651, Client</v>
      </c>
      <c r="F2403" t="str">
        <f>IF(Table1[[#This Row],[Credit Amount]]&gt;-19.99,"Less than 19.99",IF(Table1[[#This Row],[Credit Amount]]=-20,"20",IF(Table1[[#This Row],[Credit Amount]]&gt;-49.98,"20.01-49.98",IF(Table1[[#This Row],[Credit Amount]]=-49.99,"49.99",IF(Table1[[#This Row],[Credit Amount]]=-50,"50",IF(Table1[[#This Row],[Credit Amount]]&lt;-50.01,"Greater than 50"))))))</f>
        <v>Less than 19.99</v>
      </c>
      <c r="G2403" t="str">
        <f>IF(Table1[[#This Row],[Transaction Type]]="Maintenance","Non-Sales","Sales")</f>
        <v>Sales</v>
      </c>
      <c r="H2403" t="str">
        <f>IF(Table1[[#This Row],[Quarter]]="q2",1,"")</f>
        <v/>
      </c>
      <c r="I2403">
        <f>IF(Table1[[#This Row],[Quarter]]="q3",1,"")</f>
        <v>1</v>
      </c>
      <c r="J2403" t="str">
        <f>IF(Table1[[#This Row],[Quarter]]="Q2",Table1[[#This Row],[Credit Amount]],"")</f>
        <v/>
      </c>
      <c r="K2403">
        <f>IF(Table1[[#This Row],[Quarter]]="Q3",Table1[[#This Row],[Credit Amount]],"")</f>
        <v>-17.22</v>
      </c>
      <c r="L2403">
        <f>IF(Table1[[#This Row],[Transaction Type]]="Upgrade",Table1[[#This Row],[Credit Amount]],IF(Table1[[#This Row],[Transaction Type]]="Activation",Table1[[#This Row],[Credit Amount]],""))</f>
        <v>-17.22</v>
      </c>
      <c r="M2403" t="str">
        <f>IF(Table1[[#This Row],[Transaction Type]]="Maintenance",Table1[[#This Row],[Credit Amount]],"")</f>
        <v/>
      </c>
      <c r="N2403">
        <v>10082</v>
      </c>
      <c r="O2403" t="s">
        <v>2489</v>
      </c>
      <c r="P2403" t="s">
        <v>2571</v>
      </c>
      <c r="Q2403" t="s">
        <v>289</v>
      </c>
      <c r="R2403">
        <v>10082</v>
      </c>
      <c r="S2403" t="s">
        <v>2489</v>
      </c>
      <c r="T2403" t="s">
        <v>2571</v>
      </c>
      <c r="U2403" t="s">
        <v>289</v>
      </c>
      <c r="V2403" t="s">
        <v>156</v>
      </c>
      <c r="W2403">
        <v>100004650</v>
      </c>
      <c r="X2403">
        <v>8005553651</v>
      </c>
      <c r="Y2403" t="s">
        <v>2595</v>
      </c>
      <c r="Z2403" t="s">
        <v>6239</v>
      </c>
      <c r="AA2403" s="13">
        <v>-17.22</v>
      </c>
      <c r="AB2403" s="14">
        <v>42614</v>
      </c>
      <c r="AC2403" t="s">
        <v>35</v>
      </c>
    </row>
    <row r="2404" spans="1:29" x14ac:dyDescent="0.25">
      <c r="A2404" t="str">
        <f>CONCATENATE("Q",ROUNDUP(MONTH(Table1[[#This Row],[Month]])/3,0))</f>
        <v>Q3</v>
      </c>
      <c r="B2404" s="14">
        <f>EOMONTH(Table1[[#This Row],[Credit Date]],-1)+1</f>
        <v>42614</v>
      </c>
      <c r="C2404" t="str">
        <f>CONCATENATE(Table1[[#This Row],[Issuer Last Name]],", ",Table1[[#This Row],[Issuer First Name]])</f>
        <v>No. 082, Employee</v>
      </c>
      <c r="D2404" t="str">
        <f>CONCATENATE(Table1[[#This Row],[Approver Last Name]],", ",Table1[[#This Row],[Approver First Name]])</f>
        <v>No. 082, Employee</v>
      </c>
      <c r="E2404" t="str">
        <f>CONCATENATE(Table1[[#This Row],[Customer Last Name]],", ",Table1[[#This Row],[Customer First Name]])</f>
        <v>No. 13904, Client</v>
      </c>
      <c r="F2404" t="str">
        <f>IF(Table1[[#This Row],[Credit Amount]]&gt;-19.99,"Less than 19.99",IF(Table1[[#This Row],[Credit Amount]]=-20,"20",IF(Table1[[#This Row],[Credit Amount]]&gt;-49.98,"20.01-49.98",IF(Table1[[#This Row],[Credit Amount]]=-49.99,"49.99",IF(Table1[[#This Row],[Credit Amount]]=-50,"50",IF(Table1[[#This Row],[Credit Amount]]&lt;-50.01,"Greater than 50"))))))</f>
        <v>20.01-49.98</v>
      </c>
      <c r="G2404" t="str">
        <f>IF(Table1[[#This Row],[Transaction Type]]="Maintenance","Non-Sales","Sales")</f>
        <v>Non-Sales</v>
      </c>
      <c r="H2404" t="str">
        <f>IF(Table1[[#This Row],[Quarter]]="q2",1,"")</f>
        <v/>
      </c>
      <c r="I2404">
        <f>IF(Table1[[#This Row],[Quarter]]="q3",1,"")</f>
        <v>1</v>
      </c>
      <c r="J2404" t="str">
        <f>IF(Table1[[#This Row],[Quarter]]="Q2",Table1[[#This Row],[Credit Amount]],"")</f>
        <v/>
      </c>
      <c r="K2404">
        <f>IF(Table1[[#This Row],[Quarter]]="Q3",Table1[[#This Row],[Credit Amount]],"")</f>
        <v>-39.58</v>
      </c>
      <c r="L2404" t="str">
        <f>IF(Table1[[#This Row],[Transaction Type]]="Upgrade",Table1[[#This Row],[Credit Amount]],IF(Table1[[#This Row],[Transaction Type]]="Activation",Table1[[#This Row],[Credit Amount]],""))</f>
        <v/>
      </c>
      <c r="M2404">
        <f>IF(Table1[[#This Row],[Transaction Type]]="Maintenance",Table1[[#This Row],[Credit Amount]],"")</f>
        <v>-39.58</v>
      </c>
      <c r="N2404">
        <v>10082</v>
      </c>
      <c r="O2404" t="s">
        <v>2489</v>
      </c>
      <c r="P2404" t="s">
        <v>2571</v>
      </c>
      <c r="Q2404" t="s">
        <v>289</v>
      </c>
      <c r="R2404">
        <v>10082</v>
      </c>
      <c r="S2404" t="s">
        <v>2489</v>
      </c>
      <c r="T2404" t="s">
        <v>2571</v>
      </c>
      <c r="U2404" t="s">
        <v>289</v>
      </c>
      <c r="V2404" t="s">
        <v>156</v>
      </c>
      <c r="W2404">
        <v>100004903</v>
      </c>
      <c r="X2404">
        <v>8005553904</v>
      </c>
      <c r="Y2404" t="s">
        <v>2595</v>
      </c>
      <c r="Z2404" t="s">
        <v>6492</v>
      </c>
      <c r="AA2404" s="13">
        <v>-39.58</v>
      </c>
      <c r="AB2404" s="14">
        <v>42617</v>
      </c>
      <c r="AC2404" t="s">
        <v>36</v>
      </c>
    </row>
    <row r="2405" spans="1:29" x14ac:dyDescent="0.25">
      <c r="A2405" t="str">
        <f>CONCATENATE("Q",ROUNDUP(MONTH(Table1[[#This Row],[Month]])/3,0))</f>
        <v>Q3</v>
      </c>
      <c r="B2405" s="14">
        <f>EOMONTH(Table1[[#This Row],[Credit Date]],-1)+1</f>
        <v>42614</v>
      </c>
      <c r="C2405" t="str">
        <f>CONCATENATE(Table1[[#This Row],[Issuer Last Name]],", ",Table1[[#This Row],[Issuer First Name]])</f>
        <v>No. 082, Employee</v>
      </c>
      <c r="D2405" t="str">
        <f>CONCATENATE(Table1[[#This Row],[Approver Last Name]],", ",Table1[[#This Row],[Approver First Name]])</f>
        <v>No. 010, Employee</v>
      </c>
      <c r="E2405" t="str">
        <f>CONCATENATE(Table1[[#This Row],[Customer Last Name]],", ",Table1[[#This Row],[Customer First Name]])</f>
        <v>No. 13378, Client</v>
      </c>
      <c r="F24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05" t="str">
        <f>IF(Table1[[#This Row],[Transaction Type]]="Maintenance","Non-Sales","Sales")</f>
        <v>Non-Sales</v>
      </c>
      <c r="H2405" t="str">
        <f>IF(Table1[[#This Row],[Quarter]]="q2",1,"")</f>
        <v/>
      </c>
      <c r="I2405">
        <f>IF(Table1[[#This Row],[Quarter]]="q3",1,"")</f>
        <v>1</v>
      </c>
      <c r="J2405" t="str">
        <f>IF(Table1[[#This Row],[Quarter]]="Q2",Table1[[#This Row],[Credit Amount]],"")</f>
        <v/>
      </c>
      <c r="K2405">
        <f>IF(Table1[[#This Row],[Quarter]]="Q3",Table1[[#This Row],[Credit Amount]],"")</f>
        <v>-57.84</v>
      </c>
      <c r="L2405" t="str">
        <f>IF(Table1[[#This Row],[Transaction Type]]="Upgrade",Table1[[#This Row],[Credit Amount]],IF(Table1[[#This Row],[Transaction Type]]="Activation",Table1[[#This Row],[Credit Amount]],""))</f>
        <v/>
      </c>
      <c r="M2405">
        <f>IF(Table1[[#This Row],[Transaction Type]]="Maintenance",Table1[[#This Row],[Credit Amount]],"")</f>
        <v>-57.84</v>
      </c>
      <c r="N2405">
        <v>10082</v>
      </c>
      <c r="O2405" t="s">
        <v>2489</v>
      </c>
      <c r="P2405" t="s">
        <v>2571</v>
      </c>
      <c r="Q2405" t="s">
        <v>289</v>
      </c>
      <c r="R2405">
        <v>10010</v>
      </c>
      <c r="S2405" t="s">
        <v>2489</v>
      </c>
      <c r="T2405" t="s">
        <v>2499</v>
      </c>
      <c r="U2405" t="s">
        <v>290</v>
      </c>
      <c r="V2405" t="s">
        <v>156</v>
      </c>
      <c r="W2405">
        <v>100004377</v>
      </c>
      <c r="X2405">
        <v>8005553378</v>
      </c>
      <c r="Y2405" t="s">
        <v>2595</v>
      </c>
      <c r="Z2405" t="s">
        <v>5966</v>
      </c>
      <c r="AA2405" s="13">
        <v>-57.84</v>
      </c>
      <c r="AB2405" s="14">
        <v>42624</v>
      </c>
      <c r="AC2405" t="s">
        <v>36</v>
      </c>
    </row>
    <row r="2406" spans="1:29" x14ac:dyDescent="0.25">
      <c r="A2406" t="str">
        <f>CONCATENATE("Q",ROUNDUP(MONTH(Table1[[#This Row],[Month]])/3,0))</f>
        <v>Q3</v>
      </c>
      <c r="B2406" s="14">
        <f>EOMONTH(Table1[[#This Row],[Credit Date]],-1)+1</f>
        <v>42614</v>
      </c>
      <c r="C2406" t="str">
        <f>CONCATENATE(Table1[[#This Row],[Issuer Last Name]],", ",Table1[[#This Row],[Issuer First Name]])</f>
        <v>No. 082, Employee</v>
      </c>
      <c r="D2406" t="str">
        <f>CONCATENATE(Table1[[#This Row],[Approver Last Name]],", ",Table1[[#This Row],[Approver First Name]])</f>
        <v>No. 010, Employee</v>
      </c>
      <c r="E2406" t="str">
        <f>CONCATENATE(Table1[[#This Row],[Customer Last Name]],", ",Table1[[#This Row],[Customer First Name]])</f>
        <v>No. 13307, Client</v>
      </c>
      <c r="F24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06" t="str">
        <f>IF(Table1[[#This Row],[Transaction Type]]="Maintenance","Non-Sales","Sales")</f>
        <v>Non-Sales</v>
      </c>
      <c r="H2406" t="str">
        <f>IF(Table1[[#This Row],[Quarter]]="q2",1,"")</f>
        <v/>
      </c>
      <c r="I2406">
        <f>IF(Table1[[#This Row],[Quarter]]="q3",1,"")</f>
        <v>1</v>
      </c>
      <c r="J2406" t="str">
        <f>IF(Table1[[#This Row],[Quarter]]="Q2",Table1[[#This Row],[Credit Amount]],"")</f>
        <v/>
      </c>
      <c r="K2406">
        <f>IF(Table1[[#This Row],[Quarter]]="Q3",Table1[[#This Row],[Credit Amount]],"")</f>
        <v>-80.48</v>
      </c>
      <c r="L2406" t="str">
        <f>IF(Table1[[#This Row],[Transaction Type]]="Upgrade",Table1[[#This Row],[Credit Amount]],IF(Table1[[#This Row],[Transaction Type]]="Activation",Table1[[#This Row],[Credit Amount]],""))</f>
        <v/>
      </c>
      <c r="M2406">
        <f>IF(Table1[[#This Row],[Transaction Type]]="Maintenance",Table1[[#This Row],[Credit Amount]],"")</f>
        <v>-80.48</v>
      </c>
      <c r="N2406">
        <v>10082</v>
      </c>
      <c r="O2406" t="s">
        <v>2489</v>
      </c>
      <c r="P2406" t="s">
        <v>2571</v>
      </c>
      <c r="Q2406" t="s">
        <v>289</v>
      </c>
      <c r="R2406">
        <v>10010</v>
      </c>
      <c r="S2406" t="s">
        <v>2489</v>
      </c>
      <c r="T2406" t="s">
        <v>2499</v>
      </c>
      <c r="U2406" t="s">
        <v>290</v>
      </c>
      <c r="V2406" t="s">
        <v>156</v>
      </c>
      <c r="W2406">
        <v>100004306</v>
      </c>
      <c r="X2406">
        <v>8005553307</v>
      </c>
      <c r="Y2406" t="s">
        <v>2595</v>
      </c>
      <c r="Z2406" t="s">
        <v>5895</v>
      </c>
      <c r="AA2406" s="13">
        <v>-80.48</v>
      </c>
      <c r="AB2406" s="14">
        <v>42627</v>
      </c>
      <c r="AC2406" t="s">
        <v>36</v>
      </c>
    </row>
    <row r="2407" spans="1:29" x14ac:dyDescent="0.25">
      <c r="A2407" t="str">
        <f>CONCATENATE("Q",ROUNDUP(MONTH(Table1[[#This Row],[Month]])/3,0))</f>
        <v>Q3</v>
      </c>
      <c r="B2407" s="14">
        <f>EOMONTH(Table1[[#This Row],[Credit Date]],-1)+1</f>
        <v>42614</v>
      </c>
      <c r="C2407" t="str">
        <f>CONCATENATE(Table1[[#This Row],[Issuer Last Name]],", ",Table1[[#This Row],[Issuer First Name]])</f>
        <v>No. 082, Employee</v>
      </c>
      <c r="D2407" t="str">
        <f>CONCATENATE(Table1[[#This Row],[Approver Last Name]],", ",Table1[[#This Row],[Approver First Name]])</f>
        <v>No. 082, Employee</v>
      </c>
      <c r="E2407" t="str">
        <f>CONCATENATE(Table1[[#This Row],[Customer Last Name]],", ",Table1[[#This Row],[Customer First Name]])</f>
        <v>No. 12321, Client</v>
      </c>
      <c r="F2407" t="str">
        <f>IF(Table1[[#This Row],[Credit Amount]]&gt;-19.99,"Less than 19.99",IF(Table1[[#This Row],[Credit Amount]]=-20,"20",IF(Table1[[#This Row],[Credit Amount]]&gt;-49.98,"20.01-49.98",IF(Table1[[#This Row],[Credit Amount]]=-49.99,"49.99",IF(Table1[[#This Row],[Credit Amount]]=-50,"50",IF(Table1[[#This Row],[Credit Amount]]&lt;-50.01,"Greater than 50"))))))</f>
        <v>20.01-49.98</v>
      </c>
      <c r="G2407" t="str">
        <f>IF(Table1[[#This Row],[Transaction Type]]="Maintenance","Non-Sales","Sales")</f>
        <v>Non-Sales</v>
      </c>
      <c r="H2407" t="str">
        <f>IF(Table1[[#This Row],[Quarter]]="q2",1,"")</f>
        <v/>
      </c>
      <c r="I2407">
        <f>IF(Table1[[#This Row],[Quarter]]="q3",1,"")</f>
        <v>1</v>
      </c>
      <c r="J2407" t="str">
        <f>IF(Table1[[#This Row],[Quarter]]="Q2",Table1[[#This Row],[Credit Amount]],"")</f>
        <v/>
      </c>
      <c r="K2407">
        <f>IF(Table1[[#This Row],[Quarter]]="Q3",Table1[[#This Row],[Credit Amount]],"")</f>
        <v>-48.06</v>
      </c>
      <c r="L2407" t="str">
        <f>IF(Table1[[#This Row],[Transaction Type]]="Upgrade",Table1[[#This Row],[Credit Amount]],IF(Table1[[#This Row],[Transaction Type]]="Activation",Table1[[#This Row],[Credit Amount]],""))</f>
        <v/>
      </c>
      <c r="M2407">
        <f>IF(Table1[[#This Row],[Transaction Type]]="Maintenance",Table1[[#This Row],[Credit Amount]],"")</f>
        <v>-48.06</v>
      </c>
      <c r="N2407">
        <v>10082</v>
      </c>
      <c r="O2407" t="s">
        <v>2489</v>
      </c>
      <c r="P2407" t="s">
        <v>2571</v>
      </c>
      <c r="Q2407" t="s">
        <v>289</v>
      </c>
      <c r="R2407">
        <v>10082</v>
      </c>
      <c r="S2407" t="s">
        <v>2489</v>
      </c>
      <c r="T2407" t="s">
        <v>2571</v>
      </c>
      <c r="U2407" t="s">
        <v>289</v>
      </c>
      <c r="V2407" t="s">
        <v>156</v>
      </c>
      <c r="W2407">
        <v>100003320</v>
      </c>
      <c r="X2407">
        <v>8005552321</v>
      </c>
      <c r="Y2407" t="s">
        <v>2595</v>
      </c>
      <c r="Z2407" t="s">
        <v>4916</v>
      </c>
      <c r="AA2407" s="13">
        <v>-48.06</v>
      </c>
      <c r="AB2407" s="14">
        <v>42628</v>
      </c>
      <c r="AC2407" t="s">
        <v>36</v>
      </c>
    </row>
    <row r="2408" spans="1:29" x14ac:dyDescent="0.25">
      <c r="A2408" t="str">
        <f>CONCATENATE("Q",ROUNDUP(MONTH(Table1[[#This Row],[Month]])/3,0))</f>
        <v>Q3</v>
      </c>
      <c r="B2408" s="14">
        <f>EOMONTH(Table1[[#This Row],[Credit Date]],-1)+1</f>
        <v>42614</v>
      </c>
      <c r="C2408" t="str">
        <f>CONCATENATE(Table1[[#This Row],[Issuer Last Name]],", ",Table1[[#This Row],[Issuer First Name]])</f>
        <v>No. 082, Employee</v>
      </c>
      <c r="D2408" t="str">
        <f>CONCATENATE(Table1[[#This Row],[Approver Last Name]],", ",Table1[[#This Row],[Approver First Name]])</f>
        <v>No. 082, Employee</v>
      </c>
      <c r="E2408" t="str">
        <f>CONCATENATE(Table1[[#This Row],[Customer Last Name]],", ",Table1[[#This Row],[Customer First Name]])</f>
        <v>No. 10059, Client</v>
      </c>
      <c r="F2408" t="str">
        <f>IF(Table1[[#This Row],[Credit Amount]]&gt;-19.99,"Less than 19.99",IF(Table1[[#This Row],[Credit Amount]]=-20,"20",IF(Table1[[#This Row],[Credit Amount]]&gt;-49.98,"20.01-49.98",IF(Table1[[#This Row],[Credit Amount]]=-49.99,"49.99",IF(Table1[[#This Row],[Credit Amount]]=-50,"50",IF(Table1[[#This Row],[Credit Amount]]&lt;-50.01,"Greater than 50"))))))</f>
        <v>20.01-49.98</v>
      </c>
      <c r="G2408" t="str">
        <f>IF(Table1[[#This Row],[Transaction Type]]="Maintenance","Non-Sales","Sales")</f>
        <v>Non-Sales</v>
      </c>
      <c r="H2408" t="str">
        <f>IF(Table1[[#This Row],[Quarter]]="q2",1,"")</f>
        <v/>
      </c>
      <c r="I2408">
        <f>IF(Table1[[#This Row],[Quarter]]="q3",1,"")</f>
        <v>1</v>
      </c>
      <c r="J2408" t="str">
        <f>IF(Table1[[#This Row],[Quarter]]="Q2",Table1[[#This Row],[Credit Amount]],"")</f>
        <v/>
      </c>
      <c r="K2408">
        <f>IF(Table1[[#This Row],[Quarter]]="Q3",Table1[[#This Row],[Credit Amount]],"")</f>
        <v>-46.05</v>
      </c>
      <c r="L2408" t="str">
        <f>IF(Table1[[#This Row],[Transaction Type]]="Upgrade",Table1[[#This Row],[Credit Amount]],IF(Table1[[#This Row],[Transaction Type]]="Activation",Table1[[#This Row],[Credit Amount]],""))</f>
        <v/>
      </c>
      <c r="M2408">
        <f>IF(Table1[[#This Row],[Transaction Type]]="Maintenance",Table1[[#This Row],[Credit Amount]],"")</f>
        <v>-46.05</v>
      </c>
      <c r="N2408">
        <v>10082</v>
      </c>
      <c r="O2408" t="s">
        <v>2489</v>
      </c>
      <c r="P2408" t="s">
        <v>2571</v>
      </c>
      <c r="Q2408" t="s">
        <v>289</v>
      </c>
      <c r="R2408">
        <v>10082</v>
      </c>
      <c r="S2408" t="s">
        <v>2489</v>
      </c>
      <c r="T2408" t="s">
        <v>2571</v>
      </c>
      <c r="U2408" t="s">
        <v>289</v>
      </c>
      <c r="V2408" t="s">
        <v>156</v>
      </c>
      <c r="W2408">
        <v>100001058</v>
      </c>
      <c r="X2408">
        <v>8005550059</v>
      </c>
      <c r="Y2408" t="s">
        <v>2595</v>
      </c>
      <c r="Z2408" t="s">
        <v>2654</v>
      </c>
      <c r="AA2408" s="13">
        <v>-46.05</v>
      </c>
      <c r="AB2408" s="14">
        <v>42628</v>
      </c>
      <c r="AC2408" t="s">
        <v>36</v>
      </c>
    </row>
    <row r="2409" spans="1:29" x14ac:dyDescent="0.25">
      <c r="A2409" t="str">
        <f>CONCATENATE("Q",ROUNDUP(MONTH(Table1[[#This Row],[Month]])/3,0))</f>
        <v>Q3</v>
      </c>
      <c r="B2409" s="14">
        <f>EOMONTH(Table1[[#This Row],[Credit Date]],-1)+1</f>
        <v>42614</v>
      </c>
      <c r="C2409" t="str">
        <f>CONCATENATE(Table1[[#This Row],[Issuer Last Name]],", ",Table1[[#This Row],[Issuer First Name]])</f>
        <v>No. 082, Employee</v>
      </c>
      <c r="D2409" t="str">
        <f>CONCATENATE(Table1[[#This Row],[Approver Last Name]],", ",Table1[[#This Row],[Approver First Name]])</f>
        <v>No. 010, Employee</v>
      </c>
      <c r="E2409" t="str">
        <f>CONCATENATE(Table1[[#This Row],[Customer Last Name]],", ",Table1[[#This Row],[Customer First Name]])</f>
        <v>No. 12957, Client</v>
      </c>
      <c r="F24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09" t="str">
        <f>IF(Table1[[#This Row],[Transaction Type]]="Maintenance","Non-Sales","Sales")</f>
        <v>Non-Sales</v>
      </c>
      <c r="H2409" t="str">
        <f>IF(Table1[[#This Row],[Quarter]]="q2",1,"")</f>
        <v/>
      </c>
      <c r="I2409">
        <f>IF(Table1[[#This Row],[Quarter]]="q3",1,"")</f>
        <v>1</v>
      </c>
      <c r="J2409" t="str">
        <f>IF(Table1[[#This Row],[Quarter]]="Q2",Table1[[#This Row],[Credit Amount]],"")</f>
        <v/>
      </c>
      <c r="K2409">
        <f>IF(Table1[[#This Row],[Quarter]]="Q3",Table1[[#This Row],[Credit Amount]],"")</f>
        <v>-71.38</v>
      </c>
      <c r="L2409" t="str">
        <f>IF(Table1[[#This Row],[Transaction Type]]="Upgrade",Table1[[#This Row],[Credit Amount]],IF(Table1[[#This Row],[Transaction Type]]="Activation",Table1[[#This Row],[Credit Amount]],""))</f>
        <v/>
      </c>
      <c r="M2409">
        <f>IF(Table1[[#This Row],[Transaction Type]]="Maintenance",Table1[[#This Row],[Credit Amount]],"")</f>
        <v>-71.38</v>
      </c>
      <c r="N2409">
        <v>10082</v>
      </c>
      <c r="O2409" t="s">
        <v>2489</v>
      </c>
      <c r="P2409" t="s">
        <v>2571</v>
      </c>
      <c r="Q2409" t="s">
        <v>289</v>
      </c>
      <c r="R2409">
        <v>10010</v>
      </c>
      <c r="S2409" t="s">
        <v>2489</v>
      </c>
      <c r="T2409" t="s">
        <v>2499</v>
      </c>
      <c r="U2409" t="s">
        <v>290</v>
      </c>
      <c r="V2409" t="s">
        <v>156</v>
      </c>
      <c r="W2409">
        <v>100003956</v>
      </c>
      <c r="X2409">
        <v>8005552957</v>
      </c>
      <c r="Y2409" t="s">
        <v>2595</v>
      </c>
      <c r="Z2409" t="s">
        <v>5547</v>
      </c>
      <c r="AA2409" s="13">
        <v>-71.38</v>
      </c>
      <c r="AB2409" s="14">
        <v>42632</v>
      </c>
      <c r="AC2409" t="s">
        <v>36</v>
      </c>
    </row>
    <row r="2410" spans="1:29" x14ac:dyDescent="0.25">
      <c r="A2410" t="str">
        <f>CONCATENATE("Q",ROUNDUP(MONTH(Table1[[#This Row],[Month]])/3,0))</f>
        <v>Q3</v>
      </c>
      <c r="B2410" s="14">
        <f>EOMONTH(Table1[[#This Row],[Credit Date]],-1)+1</f>
        <v>42614</v>
      </c>
      <c r="C2410" t="str">
        <f>CONCATENATE(Table1[[#This Row],[Issuer Last Name]],", ",Table1[[#This Row],[Issuer First Name]])</f>
        <v>No. 082, Employee</v>
      </c>
      <c r="D2410" t="str">
        <f>CONCATENATE(Table1[[#This Row],[Approver Last Name]],", ",Table1[[#This Row],[Approver First Name]])</f>
        <v>No. 010, Employee</v>
      </c>
      <c r="E2410" t="str">
        <f>CONCATENATE(Table1[[#This Row],[Customer Last Name]],", ",Table1[[#This Row],[Customer First Name]])</f>
        <v>No. 13512, Client</v>
      </c>
      <c r="F24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10" t="str">
        <f>IF(Table1[[#This Row],[Transaction Type]]="Maintenance","Non-Sales","Sales")</f>
        <v>Non-Sales</v>
      </c>
      <c r="H2410" t="str">
        <f>IF(Table1[[#This Row],[Quarter]]="q2",1,"")</f>
        <v/>
      </c>
      <c r="I2410">
        <f>IF(Table1[[#This Row],[Quarter]]="q3",1,"")</f>
        <v>1</v>
      </c>
      <c r="J2410" t="str">
        <f>IF(Table1[[#This Row],[Quarter]]="Q2",Table1[[#This Row],[Credit Amount]],"")</f>
        <v/>
      </c>
      <c r="K2410">
        <f>IF(Table1[[#This Row],[Quarter]]="Q3",Table1[[#This Row],[Credit Amount]],"")</f>
        <v>-65.73</v>
      </c>
      <c r="L2410" t="str">
        <f>IF(Table1[[#This Row],[Transaction Type]]="Upgrade",Table1[[#This Row],[Credit Amount]],IF(Table1[[#This Row],[Transaction Type]]="Activation",Table1[[#This Row],[Credit Amount]],""))</f>
        <v/>
      </c>
      <c r="M2410">
        <f>IF(Table1[[#This Row],[Transaction Type]]="Maintenance",Table1[[#This Row],[Credit Amount]],"")</f>
        <v>-65.73</v>
      </c>
      <c r="N2410">
        <v>10082</v>
      </c>
      <c r="O2410" t="s">
        <v>2489</v>
      </c>
      <c r="P2410" t="s">
        <v>2571</v>
      </c>
      <c r="Q2410" t="s">
        <v>289</v>
      </c>
      <c r="R2410">
        <v>10010</v>
      </c>
      <c r="S2410" t="s">
        <v>2489</v>
      </c>
      <c r="T2410" t="s">
        <v>2499</v>
      </c>
      <c r="U2410" t="s">
        <v>290</v>
      </c>
      <c r="V2410" t="s">
        <v>156</v>
      </c>
      <c r="W2410">
        <v>100004511</v>
      </c>
      <c r="X2410">
        <v>8005553512</v>
      </c>
      <c r="Y2410" t="s">
        <v>2595</v>
      </c>
      <c r="Z2410" t="s">
        <v>6100</v>
      </c>
      <c r="AA2410" s="13">
        <v>-65.73</v>
      </c>
      <c r="AB2410" s="14">
        <v>42642</v>
      </c>
      <c r="AC2410" t="s">
        <v>36</v>
      </c>
    </row>
    <row r="2411" spans="1:29" x14ac:dyDescent="0.25">
      <c r="A2411" t="str">
        <f>CONCATENATE("Q",ROUNDUP(MONTH(Table1[[#This Row],[Month]])/3,0))</f>
        <v>Q2</v>
      </c>
      <c r="B2411" s="14">
        <f>EOMONTH(Table1[[#This Row],[Credit Date]],-1)+1</f>
        <v>42461</v>
      </c>
      <c r="C2411" t="str">
        <f>CONCATENATE(Table1[[#This Row],[Issuer Last Name]],", ",Table1[[#This Row],[Issuer First Name]])</f>
        <v>No. 016, Employee</v>
      </c>
      <c r="D2411" t="str">
        <f>CONCATENATE(Table1[[#This Row],[Approver Last Name]],", ",Table1[[#This Row],[Approver First Name]])</f>
        <v>No. 010, Employee</v>
      </c>
      <c r="E2411" t="str">
        <f>CONCATENATE(Table1[[#This Row],[Customer Last Name]],", ",Table1[[#This Row],[Customer First Name]])</f>
        <v>No. 10309, Client</v>
      </c>
      <c r="F2411" t="str">
        <f>IF(Table1[[#This Row],[Credit Amount]]&gt;-19.99,"Less than 19.99",IF(Table1[[#This Row],[Credit Amount]]=-20,"20",IF(Table1[[#This Row],[Credit Amount]]&gt;-49.98,"20.01-49.98",IF(Table1[[#This Row],[Credit Amount]]=-49.99,"49.99",IF(Table1[[#This Row],[Credit Amount]]=-50,"50",IF(Table1[[#This Row],[Credit Amount]]&lt;-50.01,"Greater than 50"))))))</f>
        <v>Less than 19.99</v>
      </c>
      <c r="G2411" t="str">
        <f>IF(Table1[[#This Row],[Transaction Type]]="Maintenance","Non-Sales","Sales")</f>
        <v>Non-Sales</v>
      </c>
      <c r="H2411">
        <f>IF(Table1[[#This Row],[Quarter]]="q2",1,"")</f>
        <v>1</v>
      </c>
      <c r="I2411" t="str">
        <f>IF(Table1[[#This Row],[Quarter]]="q3",1,"")</f>
        <v/>
      </c>
      <c r="J2411">
        <f>IF(Table1[[#This Row],[Quarter]]="Q2",Table1[[#This Row],[Credit Amount]],"")</f>
        <v>-16.260000000000002</v>
      </c>
      <c r="K2411" t="str">
        <f>IF(Table1[[#This Row],[Quarter]]="Q3",Table1[[#This Row],[Credit Amount]],"")</f>
        <v/>
      </c>
      <c r="L2411" t="str">
        <f>IF(Table1[[#This Row],[Transaction Type]]="Upgrade",Table1[[#This Row],[Credit Amount]],IF(Table1[[#This Row],[Transaction Type]]="Activation",Table1[[#This Row],[Credit Amount]],""))</f>
        <v/>
      </c>
      <c r="M2411">
        <f>IF(Table1[[#This Row],[Transaction Type]]="Maintenance",Table1[[#This Row],[Credit Amount]],"")</f>
        <v>-16.260000000000002</v>
      </c>
      <c r="N2411">
        <v>10016</v>
      </c>
      <c r="O2411" t="s">
        <v>2489</v>
      </c>
      <c r="P2411" t="s">
        <v>2505</v>
      </c>
      <c r="Q2411" t="s">
        <v>289</v>
      </c>
      <c r="R2411">
        <v>10010</v>
      </c>
      <c r="S2411" t="s">
        <v>2489</v>
      </c>
      <c r="T2411" t="s">
        <v>2499</v>
      </c>
      <c r="U2411" t="s">
        <v>290</v>
      </c>
      <c r="V2411" t="s">
        <v>156</v>
      </c>
      <c r="W2411">
        <v>100001308</v>
      </c>
      <c r="X2411">
        <v>8005550309</v>
      </c>
      <c r="Y2411" t="s">
        <v>2595</v>
      </c>
      <c r="Z2411" t="s">
        <v>2904</v>
      </c>
      <c r="AA2411" s="13">
        <v>-16.260000000000002</v>
      </c>
      <c r="AB2411" s="14">
        <v>42461</v>
      </c>
      <c r="AC2411" t="s">
        <v>36</v>
      </c>
    </row>
    <row r="2412" spans="1:29" x14ac:dyDescent="0.25">
      <c r="A2412" t="str">
        <f>CONCATENATE("Q",ROUNDUP(MONTH(Table1[[#This Row],[Month]])/3,0))</f>
        <v>Q2</v>
      </c>
      <c r="B2412" s="14">
        <f>EOMONTH(Table1[[#This Row],[Credit Date]],-1)+1</f>
        <v>42461</v>
      </c>
      <c r="C2412" t="str">
        <f>CONCATENATE(Table1[[#This Row],[Issuer Last Name]],", ",Table1[[#This Row],[Issuer First Name]])</f>
        <v>No. 016, Employee</v>
      </c>
      <c r="D2412" t="str">
        <f>CONCATENATE(Table1[[#This Row],[Approver Last Name]],", ",Table1[[#This Row],[Approver First Name]])</f>
        <v>No. 010, Employee</v>
      </c>
      <c r="E2412" t="str">
        <f>CONCATENATE(Table1[[#This Row],[Customer Last Name]],", ",Table1[[#This Row],[Customer First Name]])</f>
        <v>No. 10951, Client</v>
      </c>
      <c r="F2412" t="str">
        <f>IF(Table1[[#This Row],[Credit Amount]]&gt;-19.99,"Less than 19.99",IF(Table1[[#This Row],[Credit Amount]]=-20,"20",IF(Table1[[#This Row],[Credit Amount]]&gt;-49.98,"20.01-49.98",IF(Table1[[#This Row],[Credit Amount]]=-49.99,"49.99",IF(Table1[[#This Row],[Credit Amount]]=-50,"50",IF(Table1[[#This Row],[Credit Amount]]&lt;-50.01,"Greater than 50"))))))</f>
        <v>20.01-49.98</v>
      </c>
      <c r="G2412" t="str">
        <f>IF(Table1[[#This Row],[Transaction Type]]="Maintenance","Non-Sales","Sales")</f>
        <v>Non-Sales</v>
      </c>
      <c r="H2412">
        <f>IF(Table1[[#This Row],[Quarter]]="q2",1,"")</f>
        <v>1</v>
      </c>
      <c r="I2412" t="str">
        <f>IF(Table1[[#This Row],[Quarter]]="q3",1,"")</f>
        <v/>
      </c>
      <c r="J2412">
        <f>IF(Table1[[#This Row],[Quarter]]="Q2",Table1[[#This Row],[Credit Amount]],"")</f>
        <v>-21.35</v>
      </c>
      <c r="K2412" t="str">
        <f>IF(Table1[[#This Row],[Quarter]]="Q3",Table1[[#This Row],[Credit Amount]],"")</f>
        <v/>
      </c>
      <c r="L2412" t="str">
        <f>IF(Table1[[#This Row],[Transaction Type]]="Upgrade",Table1[[#This Row],[Credit Amount]],IF(Table1[[#This Row],[Transaction Type]]="Activation",Table1[[#This Row],[Credit Amount]],""))</f>
        <v/>
      </c>
      <c r="M2412">
        <f>IF(Table1[[#This Row],[Transaction Type]]="Maintenance",Table1[[#This Row],[Credit Amount]],"")</f>
        <v>-21.35</v>
      </c>
      <c r="N2412">
        <v>10016</v>
      </c>
      <c r="O2412" t="s">
        <v>2489</v>
      </c>
      <c r="P2412" t="s">
        <v>2505</v>
      </c>
      <c r="Q2412" t="s">
        <v>289</v>
      </c>
      <c r="R2412">
        <v>10010</v>
      </c>
      <c r="S2412" t="s">
        <v>2489</v>
      </c>
      <c r="T2412" t="s">
        <v>2499</v>
      </c>
      <c r="U2412" t="s">
        <v>290</v>
      </c>
      <c r="V2412" t="s">
        <v>156</v>
      </c>
      <c r="W2412">
        <v>100001950</v>
      </c>
      <c r="X2412">
        <v>8005550951</v>
      </c>
      <c r="Y2412" t="s">
        <v>2595</v>
      </c>
      <c r="Z2412" t="s">
        <v>3546</v>
      </c>
      <c r="AA2412" s="13">
        <v>-21.35</v>
      </c>
      <c r="AB2412" s="14">
        <v>42464</v>
      </c>
      <c r="AC2412" t="s">
        <v>36</v>
      </c>
    </row>
    <row r="2413" spans="1:29" x14ac:dyDescent="0.25">
      <c r="A2413" t="str">
        <f>CONCATENATE("Q",ROUNDUP(MONTH(Table1[[#This Row],[Month]])/3,0))</f>
        <v>Q2</v>
      </c>
      <c r="B2413" s="14">
        <f>EOMONTH(Table1[[#This Row],[Credit Date]],-1)+1</f>
        <v>42461</v>
      </c>
      <c r="C2413" t="str">
        <f>CONCATENATE(Table1[[#This Row],[Issuer Last Name]],", ",Table1[[#This Row],[Issuer First Name]])</f>
        <v>No. 016, Employee</v>
      </c>
      <c r="D2413" t="str">
        <f>CONCATENATE(Table1[[#This Row],[Approver Last Name]],", ",Table1[[#This Row],[Approver First Name]])</f>
        <v>No. 010, Employee</v>
      </c>
      <c r="E2413" t="str">
        <f>CONCATENATE(Table1[[#This Row],[Customer Last Name]],", ",Table1[[#This Row],[Customer First Name]])</f>
        <v>No. 10461, Client</v>
      </c>
      <c r="F2413" t="str">
        <f>IF(Table1[[#This Row],[Credit Amount]]&gt;-19.99,"Less than 19.99",IF(Table1[[#This Row],[Credit Amount]]=-20,"20",IF(Table1[[#This Row],[Credit Amount]]&gt;-49.98,"20.01-49.98",IF(Table1[[#This Row],[Credit Amount]]=-49.99,"49.99",IF(Table1[[#This Row],[Credit Amount]]=-50,"50",IF(Table1[[#This Row],[Credit Amount]]&lt;-50.01,"Greater than 50"))))))</f>
        <v>20.01-49.98</v>
      </c>
      <c r="G2413" t="str">
        <f>IF(Table1[[#This Row],[Transaction Type]]="Maintenance","Non-Sales","Sales")</f>
        <v>Sales</v>
      </c>
      <c r="H2413">
        <f>IF(Table1[[#This Row],[Quarter]]="q2",1,"")</f>
        <v>1</v>
      </c>
      <c r="I2413" t="str">
        <f>IF(Table1[[#This Row],[Quarter]]="q3",1,"")</f>
        <v/>
      </c>
      <c r="J2413">
        <f>IF(Table1[[#This Row],[Quarter]]="Q2",Table1[[#This Row],[Credit Amount]],"")</f>
        <v>-38.17</v>
      </c>
      <c r="K2413" t="str">
        <f>IF(Table1[[#This Row],[Quarter]]="Q3",Table1[[#This Row],[Credit Amount]],"")</f>
        <v/>
      </c>
      <c r="L2413">
        <f>IF(Table1[[#This Row],[Transaction Type]]="Upgrade",Table1[[#This Row],[Credit Amount]],IF(Table1[[#This Row],[Transaction Type]]="Activation",Table1[[#This Row],[Credit Amount]],""))</f>
        <v>-38.17</v>
      </c>
      <c r="M2413" t="str">
        <f>IF(Table1[[#This Row],[Transaction Type]]="Maintenance",Table1[[#This Row],[Credit Amount]],"")</f>
        <v/>
      </c>
      <c r="N2413">
        <v>10016</v>
      </c>
      <c r="O2413" t="s">
        <v>2489</v>
      </c>
      <c r="P2413" t="s">
        <v>2505</v>
      </c>
      <c r="Q2413" t="s">
        <v>289</v>
      </c>
      <c r="R2413">
        <v>10010</v>
      </c>
      <c r="S2413" t="s">
        <v>2489</v>
      </c>
      <c r="T2413" t="s">
        <v>2499</v>
      </c>
      <c r="U2413" t="s">
        <v>290</v>
      </c>
      <c r="V2413" t="s">
        <v>156</v>
      </c>
      <c r="W2413">
        <v>100001460</v>
      </c>
      <c r="X2413">
        <v>8005550461</v>
      </c>
      <c r="Y2413" t="s">
        <v>2595</v>
      </c>
      <c r="Z2413" t="s">
        <v>3056</v>
      </c>
      <c r="AA2413" s="13">
        <v>-38.17</v>
      </c>
      <c r="AB2413" s="14">
        <v>42472</v>
      </c>
      <c r="AC2413" t="s">
        <v>35</v>
      </c>
    </row>
    <row r="2414" spans="1:29" x14ac:dyDescent="0.25">
      <c r="A2414" t="str">
        <f>CONCATENATE("Q",ROUNDUP(MONTH(Table1[[#This Row],[Month]])/3,0))</f>
        <v>Q2</v>
      </c>
      <c r="B2414" s="14">
        <f>EOMONTH(Table1[[#This Row],[Credit Date]],-1)+1</f>
        <v>42461</v>
      </c>
      <c r="C2414" t="str">
        <f>CONCATENATE(Table1[[#This Row],[Issuer Last Name]],", ",Table1[[#This Row],[Issuer First Name]])</f>
        <v>No. 016, Employee</v>
      </c>
      <c r="D2414" t="str">
        <f>CONCATENATE(Table1[[#This Row],[Approver Last Name]],", ",Table1[[#This Row],[Approver First Name]])</f>
        <v>No. 010, Employee</v>
      </c>
      <c r="E2414" t="str">
        <f>CONCATENATE(Table1[[#This Row],[Customer Last Name]],", ",Table1[[#This Row],[Customer First Name]])</f>
        <v>No. 11561, Client</v>
      </c>
      <c r="F24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14" t="str">
        <f>IF(Table1[[#This Row],[Transaction Type]]="Maintenance","Non-Sales","Sales")</f>
        <v>Non-Sales</v>
      </c>
      <c r="H2414">
        <f>IF(Table1[[#This Row],[Quarter]]="q2",1,"")</f>
        <v>1</v>
      </c>
      <c r="I2414" t="str">
        <f>IF(Table1[[#This Row],[Quarter]]="q3",1,"")</f>
        <v/>
      </c>
      <c r="J2414">
        <f>IF(Table1[[#This Row],[Quarter]]="Q2",Table1[[#This Row],[Credit Amount]],"")</f>
        <v>-78.59</v>
      </c>
      <c r="K2414" t="str">
        <f>IF(Table1[[#This Row],[Quarter]]="Q3",Table1[[#This Row],[Credit Amount]],"")</f>
        <v/>
      </c>
      <c r="L2414" t="str">
        <f>IF(Table1[[#This Row],[Transaction Type]]="Upgrade",Table1[[#This Row],[Credit Amount]],IF(Table1[[#This Row],[Transaction Type]]="Activation",Table1[[#This Row],[Credit Amount]],""))</f>
        <v/>
      </c>
      <c r="M2414">
        <f>IF(Table1[[#This Row],[Transaction Type]]="Maintenance",Table1[[#This Row],[Credit Amount]],"")</f>
        <v>-78.59</v>
      </c>
      <c r="N2414">
        <v>10016</v>
      </c>
      <c r="O2414" t="s">
        <v>2489</v>
      </c>
      <c r="P2414" t="s">
        <v>2505</v>
      </c>
      <c r="Q2414" t="s">
        <v>289</v>
      </c>
      <c r="R2414">
        <v>10010</v>
      </c>
      <c r="S2414" t="s">
        <v>2489</v>
      </c>
      <c r="T2414" t="s">
        <v>2499</v>
      </c>
      <c r="U2414" t="s">
        <v>290</v>
      </c>
      <c r="V2414" t="s">
        <v>156</v>
      </c>
      <c r="W2414">
        <v>100002560</v>
      </c>
      <c r="X2414">
        <v>8005551561</v>
      </c>
      <c r="Y2414" t="s">
        <v>2595</v>
      </c>
      <c r="Z2414" t="s">
        <v>4156</v>
      </c>
      <c r="AA2414" s="13">
        <v>-78.59</v>
      </c>
      <c r="AB2414" s="14">
        <v>42480</v>
      </c>
      <c r="AC2414" t="s">
        <v>36</v>
      </c>
    </row>
    <row r="2415" spans="1:29" x14ac:dyDescent="0.25">
      <c r="A2415" t="str">
        <f>CONCATENATE("Q",ROUNDUP(MONTH(Table1[[#This Row],[Month]])/3,0))</f>
        <v>Q2</v>
      </c>
      <c r="B2415" s="14">
        <f>EOMONTH(Table1[[#This Row],[Credit Date]],-1)+1</f>
        <v>42461</v>
      </c>
      <c r="C2415" t="str">
        <f>CONCATENATE(Table1[[#This Row],[Issuer Last Name]],", ",Table1[[#This Row],[Issuer First Name]])</f>
        <v>No. 016, Employee</v>
      </c>
      <c r="D2415" t="str">
        <f>CONCATENATE(Table1[[#This Row],[Approver Last Name]],", ",Table1[[#This Row],[Approver First Name]])</f>
        <v>No. 010, Employee</v>
      </c>
      <c r="E2415" t="str">
        <f>CONCATENATE(Table1[[#This Row],[Customer Last Name]],", ",Table1[[#This Row],[Customer First Name]])</f>
        <v>No. 11477, Client</v>
      </c>
      <c r="F24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15" t="str">
        <f>IF(Table1[[#This Row],[Transaction Type]]="Maintenance","Non-Sales","Sales")</f>
        <v>Non-Sales</v>
      </c>
      <c r="H2415">
        <f>IF(Table1[[#This Row],[Quarter]]="q2",1,"")</f>
        <v>1</v>
      </c>
      <c r="I2415" t="str">
        <f>IF(Table1[[#This Row],[Quarter]]="q3",1,"")</f>
        <v/>
      </c>
      <c r="J2415">
        <f>IF(Table1[[#This Row],[Quarter]]="Q2",Table1[[#This Row],[Credit Amount]],"")</f>
        <v>-83.65</v>
      </c>
      <c r="K2415" t="str">
        <f>IF(Table1[[#This Row],[Quarter]]="Q3",Table1[[#This Row],[Credit Amount]],"")</f>
        <v/>
      </c>
      <c r="L2415" t="str">
        <f>IF(Table1[[#This Row],[Transaction Type]]="Upgrade",Table1[[#This Row],[Credit Amount]],IF(Table1[[#This Row],[Transaction Type]]="Activation",Table1[[#This Row],[Credit Amount]],""))</f>
        <v/>
      </c>
      <c r="M2415">
        <f>IF(Table1[[#This Row],[Transaction Type]]="Maintenance",Table1[[#This Row],[Credit Amount]],"")</f>
        <v>-83.65</v>
      </c>
      <c r="N2415">
        <v>10016</v>
      </c>
      <c r="O2415" t="s">
        <v>2489</v>
      </c>
      <c r="P2415" t="s">
        <v>2505</v>
      </c>
      <c r="Q2415" t="s">
        <v>289</v>
      </c>
      <c r="R2415">
        <v>10010</v>
      </c>
      <c r="S2415" t="s">
        <v>2489</v>
      </c>
      <c r="T2415" t="s">
        <v>2499</v>
      </c>
      <c r="U2415" t="s">
        <v>290</v>
      </c>
      <c r="V2415" t="s">
        <v>156</v>
      </c>
      <c r="W2415">
        <v>100002476</v>
      </c>
      <c r="X2415">
        <v>8005551477</v>
      </c>
      <c r="Y2415" t="s">
        <v>2595</v>
      </c>
      <c r="Z2415" t="s">
        <v>4072</v>
      </c>
      <c r="AA2415" s="13">
        <v>-83.65</v>
      </c>
      <c r="AB2415" s="14">
        <v>42488</v>
      </c>
      <c r="AC2415" t="s">
        <v>36</v>
      </c>
    </row>
    <row r="2416" spans="1:29" x14ac:dyDescent="0.25">
      <c r="A2416" t="str">
        <f>CONCATENATE("Q",ROUNDUP(MONTH(Table1[[#This Row],[Month]])/3,0))</f>
        <v>Q2</v>
      </c>
      <c r="B2416" s="14">
        <f>EOMONTH(Table1[[#This Row],[Credit Date]],-1)+1</f>
        <v>42491</v>
      </c>
      <c r="C2416" t="str">
        <f>CONCATENATE(Table1[[#This Row],[Issuer Last Name]],", ",Table1[[#This Row],[Issuer First Name]])</f>
        <v>No. 016, Employee</v>
      </c>
      <c r="D2416" t="str">
        <f>CONCATENATE(Table1[[#This Row],[Approver Last Name]],", ",Table1[[#This Row],[Approver First Name]])</f>
        <v>No. 010, Employee</v>
      </c>
      <c r="E2416" t="str">
        <f>CONCATENATE(Table1[[#This Row],[Customer Last Name]],", ",Table1[[#This Row],[Customer First Name]])</f>
        <v>No. 10933, Client</v>
      </c>
      <c r="F2416" t="str">
        <f>IF(Table1[[#This Row],[Credit Amount]]&gt;-19.99,"Less than 19.99",IF(Table1[[#This Row],[Credit Amount]]=-20,"20",IF(Table1[[#This Row],[Credit Amount]]&gt;-49.98,"20.01-49.98",IF(Table1[[#This Row],[Credit Amount]]=-49.99,"49.99",IF(Table1[[#This Row],[Credit Amount]]=-50,"50",IF(Table1[[#This Row],[Credit Amount]]&lt;-50.01,"Greater than 50"))))))</f>
        <v>Less than 19.99</v>
      </c>
      <c r="G2416" t="str">
        <f>IF(Table1[[#This Row],[Transaction Type]]="Maintenance","Non-Sales","Sales")</f>
        <v>Non-Sales</v>
      </c>
      <c r="H2416">
        <f>IF(Table1[[#This Row],[Quarter]]="q2",1,"")</f>
        <v>1</v>
      </c>
      <c r="I2416" t="str">
        <f>IF(Table1[[#This Row],[Quarter]]="q3",1,"")</f>
        <v/>
      </c>
      <c r="J2416">
        <f>IF(Table1[[#This Row],[Quarter]]="Q2",Table1[[#This Row],[Credit Amount]],"")</f>
        <v>-12.47</v>
      </c>
      <c r="K2416" t="str">
        <f>IF(Table1[[#This Row],[Quarter]]="Q3",Table1[[#This Row],[Credit Amount]],"")</f>
        <v/>
      </c>
      <c r="L2416" t="str">
        <f>IF(Table1[[#This Row],[Transaction Type]]="Upgrade",Table1[[#This Row],[Credit Amount]],IF(Table1[[#This Row],[Transaction Type]]="Activation",Table1[[#This Row],[Credit Amount]],""))</f>
        <v/>
      </c>
      <c r="M2416">
        <f>IF(Table1[[#This Row],[Transaction Type]]="Maintenance",Table1[[#This Row],[Credit Amount]],"")</f>
        <v>-12.47</v>
      </c>
      <c r="N2416">
        <v>10016</v>
      </c>
      <c r="O2416" t="s">
        <v>2489</v>
      </c>
      <c r="P2416" t="s">
        <v>2505</v>
      </c>
      <c r="Q2416" t="s">
        <v>289</v>
      </c>
      <c r="R2416">
        <v>10010</v>
      </c>
      <c r="S2416" t="s">
        <v>2489</v>
      </c>
      <c r="T2416" t="s">
        <v>2499</v>
      </c>
      <c r="U2416" t="s">
        <v>290</v>
      </c>
      <c r="V2416" t="s">
        <v>156</v>
      </c>
      <c r="W2416">
        <v>100001932</v>
      </c>
      <c r="X2416">
        <v>8005550933</v>
      </c>
      <c r="Y2416" t="s">
        <v>2595</v>
      </c>
      <c r="Z2416" t="s">
        <v>3528</v>
      </c>
      <c r="AA2416" s="13">
        <v>-12.47</v>
      </c>
      <c r="AB2416" s="14">
        <v>42511</v>
      </c>
      <c r="AC2416" t="s">
        <v>36</v>
      </c>
    </row>
    <row r="2417" spans="1:29" x14ac:dyDescent="0.25">
      <c r="A2417" t="str">
        <f>CONCATENATE("Q",ROUNDUP(MONTH(Table1[[#This Row],[Month]])/3,0))</f>
        <v>Q2</v>
      </c>
      <c r="B2417" s="14">
        <f>EOMONTH(Table1[[#This Row],[Credit Date]],-1)+1</f>
        <v>42522</v>
      </c>
      <c r="C2417" t="str">
        <f>CONCATENATE(Table1[[#This Row],[Issuer Last Name]],", ",Table1[[#This Row],[Issuer First Name]])</f>
        <v>No. 016, Employee</v>
      </c>
      <c r="D2417" t="str">
        <f>CONCATENATE(Table1[[#This Row],[Approver Last Name]],", ",Table1[[#This Row],[Approver First Name]])</f>
        <v>No. 010, Employee</v>
      </c>
      <c r="E2417" t="str">
        <f>CONCATENATE(Table1[[#This Row],[Customer Last Name]],", ",Table1[[#This Row],[Customer First Name]])</f>
        <v>No. 14040, Client</v>
      </c>
      <c r="F2417" t="str">
        <f>IF(Table1[[#This Row],[Credit Amount]]&gt;-19.99,"Less than 19.99",IF(Table1[[#This Row],[Credit Amount]]=-20,"20",IF(Table1[[#This Row],[Credit Amount]]&gt;-49.98,"20.01-49.98",IF(Table1[[#This Row],[Credit Amount]]=-49.99,"49.99",IF(Table1[[#This Row],[Credit Amount]]=-50,"50",IF(Table1[[#This Row],[Credit Amount]]&lt;-50.01,"Greater than 50"))))))</f>
        <v>Less than 19.99</v>
      </c>
      <c r="G2417" t="str">
        <f>IF(Table1[[#This Row],[Transaction Type]]="Maintenance","Non-Sales","Sales")</f>
        <v>Non-Sales</v>
      </c>
      <c r="H2417">
        <f>IF(Table1[[#This Row],[Quarter]]="q2",1,"")</f>
        <v>1</v>
      </c>
      <c r="I2417" t="str">
        <f>IF(Table1[[#This Row],[Quarter]]="q3",1,"")</f>
        <v/>
      </c>
      <c r="J2417">
        <f>IF(Table1[[#This Row],[Quarter]]="Q2",Table1[[#This Row],[Credit Amount]],"")</f>
        <v>-17.27</v>
      </c>
      <c r="K2417" t="str">
        <f>IF(Table1[[#This Row],[Quarter]]="Q3",Table1[[#This Row],[Credit Amount]],"")</f>
        <v/>
      </c>
      <c r="L2417" t="str">
        <f>IF(Table1[[#This Row],[Transaction Type]]="Upgrade",Table1[[#This Row],[Credit Amount]],IF(Table1[[#This Row],[Transaction Type]]="Activation",Table1[[#This Row],[Credit Amount]],""))</f>
        <v/>
      </c>
      <c r="M2417">
        <f>IF(Table1[[#This Row],[Transaction Type]]="Maintenance",Table1[[#This Row],[Credit Amount]],"")</f>
        <v>-17.27</v>
      </c>
      <c r="N2417">
        <v>10016</v>
      </c>
      <c r="O2417" t="s">
        <v>2489</v>
      </c>
      <c r="P2417" t="s">
        <v>2505</v>
      </c>
      <c r="Q2417" t="s">
        <v>289</v>
      </c>
      <c r="R2417">
        <v>10010</v>
      </c>
      <c r="S2417" t="s">
        <v>2489</v>
      </c>
      <c r="T2417" t="s">
        <v>2499</v>
      </c>
      <c r="U2417" t="s">
        <v>290</v>
      </c>
      <c r="V2417" t="s">
        <v>156</v>
      </c>
      <c r="W2417">
        <v>100005039</v>
      </c>
      <c r="X2417">
        <v>8005554040</v>
      </c>
      <c r="Y2417" t="s">
        <v>2595</v>
      </c>
      <c r="Z2417" t="s">
        <v>6628</v>
      </c>
      <c r="AA2417" s="13">
        <v>-17.27</v>
      </c>
      <c r="AB2417" s="14">
        <v>42540</v>
      </c>
      <c r="AC2417" t="s">
        <v>36</v>
      </c>
    </row>
    <row r="2418" spans="1:29" x14ac:dyDescent="0.25">
      <c r="A2418" t="str">
        <f>CONCATENATE("Q",ROUNDUP(MONTH(Table1[[#This Row],[Month]])/3,0))</f>
        <v>Q3</v>
      </c>
      <c r="B2418" s="14">
        <f>EOMONTH(Table1[[#This Row],[Credit Date]],-1)+1</f>
        <v>42552</v>
      </c>
      <c r="C2418" t="str">
        <f>CONCATENATE(Table1[[#This Row],[Issuer Last Name]],", ",Table1[[#This Row],[Issuer First Name]])</f>
        <v>No. 016, Employee</v>
      </c>
      <c r="D2418" t="str">
        <f>CONCATENATE(Table1[[#This Row],[Approver Last Name]],", ",Table1[[#This Row],[Approver First Name]])</f>
        <v>No. 016, Employee</v>
      </c>
      <c r="E2418" t="str">
        <f>CONCATENATE(Table1[[#This Row],[Customer Last Name]],", ",Table1[[#This Row],[Customer First Name]])</f>
        <v>No. 11877, Client</v>
      </c>
      <c r="F2418" t="str">
        <f>IF(Table1[[#This Row],[Credit Amount]]&gt;-19.99,"Less than 19.99",IF(Table1[[#This Row],[Credit Amount]]=-20,"20",IF(Table1[[#This Row],[Credit Amount]]&gt;-49.98,"20.01-49.98",IF(Table1[[#This Row],[Credit Amount]]=-49.99,"49.99",IF(Table1[[#This Row],[Credit Amount]]=-50,"50",IF(Table1[[#This Row],[Credit Amount]]&lt;-50.01,"Greater than 50"))))))</f>
        <v>Less than 19.99</v>
      </c>
      <c r="G2418" t="str">
        <f>IF(Table1[[#This Row],[Transaction Type]]="Maintenance","Non-Sales","Sales")</f>
        <v>Sales</v>
      </c>
      <c r="H2418" t="str">
        <f>IF(Table1[[#This Row],[Quarter]]="q2",1,"")</f>
        <v/>
      </c>
      <c r="I2418">
        <f>IF(Table1[[#This Row],[Quarter]]="q3",1,"")</f>
        <v>1</v>
      </c>
      <c r="J2418" t="str">
        <f>IF(Table1[[#This Row],[Quarter]]="Q2",Table1[[#This Row],[Credit Amount]],"")</f>
        <v/>
      </c>
      <c r="K2418">
        <f>IF(Table1[[#This Row],[Quarter]]="Q3",Table1[[#This Row],[Credit Amount]],"")</f>
        <v>-13.95</v>
      </c>
      <c r="L2418">
        <f>IF(Table1[[#This Row],[Transaction Type]]="Upgrade",Table1[[#This Row],[Credit Amount]],IF(Table1[[#This Row],[Transaction Type]]="Activation",Table1[[#This Row],[Credit Amount]],""))</f>
        <v>-13.95</v>
      </c>
      <c r="M2418" t="str">
        <f>IF(Table1[[#This Row],[Transaction Type]]="Maintenance",Table1[[#This Row],[Credit Amount]],"")</f>
        <v/>
      </c>
      <c r="N2418">
        <v>10016</v>
      </c>
      <c r="O2418" t="s">
        <v>2489</v>
      </c>
      <c r="P2418" t="s">
        <v>2505</v>
      </c>
      <c r="Q2418" t="s">
        <v>289</v>
      </c>
      <c r="R2418">
        <v>10016</v>
      </c>
      <c r="S2418" t="s">
        <v>2489</v>
      </c>
      <c r="T2418" t="s">
        <v>2505</v>
      </c>
      <c r="U2418" t="s">
        <v>289</v>
      </c>
      <c r="V2418" t="s">
        <v>156</v>
      </c>
      <c r="W2418">
        <v>100002876</v>
      </c>
      <c r="X2418">
        <v>8005551877</v>
      </c>
      <c r="Y2418" t="s">
        <v>2595</v>
      </c>
      <c r="Z2418" t="s">
        <v>4472</v>
      </c>
      <c r="AA2418" s="13">
        <v>-13.95</v>
      </c>
      <c r="AB2418" s="14">
        <v>42552</v>
      </c>
      <c r="AC2418" t="s">
        <v>35</v>
      </c>
    </row>
    <row r="2419" spans="1:29" x14ac:dyDescent="0.25">
      <c r="A2419" t="str">
        <f>CONCATENATE("Q",ROUNDUP(MONTH(Table1[[#This Row],[Month]])/3,0))</f>
        <v>Q3</v>
      </c>
      <c r="B2419" s="14">
        <f>EOMONTH(Table1[[#This Row],[Credit Date]],-1)+1</f>
        <v>42552</v>
      </c>
      <c r="C2419" t="str">
        <f>CONCATENATE(Table1[[#This Row],[Issuer Last Name]],", ",Table1[[#This Row],[Issuer First Name]])</f>
        <v>No. 016, Employee</v>
      </c>
      <c r="D2419" t="str">
        <f>CONCATENATE(Table1[[#This Row],[Approver Last Name]],", ",Table1[[#This Row],[Approver First Name]])</f>
        <v>No. 010, Employee</v>
      </c>
      <c r="E2419" t="str">
        <f>CONCATENATE(Table1[[#This Row],[Customer Last Name]],", ",Table1[[#This Row],[Customer First Name]])</f>
        <v>No. 10375, Client</v>
      </c>
      <c r="F24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19" t="str">
        <f>IF(Table1[[#This Row],[Transaction Type]]="Maintenance","Non-Sales","Sales")</f>
        <v>Non-Sales</v>
      </c>
      <c r="H2419" t="str">
        <f>IF(Table1[[#This Row],[Quarter]]="q2",1,"")</f>
        <v/>
      </c>
      <c r="I2419">
        <f>IF(Table1[[#This Row],[Quarter]]="q3",1,"")</f>
        <v>1</v>
      </c>
      <c r="J2419" t="str">
        <f>IF(Table1[[#This Row],[Quarter]]="Q2",Table1[[#This Row],[Credit Amount]],"")</f>
        <v/>
      </c>
      <c r="K2419">
        <f>IF(Table1[[#This Row],[Quarter]]="Q3",Table1[[#This Row],[Credit Amount]],"")</f>
        <v>-65.27</v>
      </c>
      <c r="L2419" t="str">
        <f>IF(Table1[[#This Row],[Transaction Type]]="Upgrade",Table1[[#This Row],[Credit Amount]],IF(Table1[[#This Row],[Transaction Type]]="Activation",Table1[[#This Row],[Credit Amount]],""))</f>
        <v/>
      </c>
      <c r="M2419">
        <f>IF(Table1[[#This Row],[Transaction Type]]="Maintenance",Table1[[#This Row],[Credit Amount]],"")</f>
        <v>-65.27</v>
      </c>
      <c r="N2419">
        <v>10016</v>
      </c>
      <c r="O2419" t="s">
        <v>2489</v>
      </c>
      <c r="P2419" t="s">
        <v>2505</v>
      </c>
      <c r="Q2419" t="s">
        <v>289</v>
      </c>
      <c r="R2419">
        <v>10010</v>
      </c>
      <c r="S2419" t="s">
        <v>2489</v>
      </c>
      <c r="T2419" t="s">
        <v>2499</v>
      </c>
      <c r="U2419" t="s">
        <v>290</v>
      </c>
      <c r="V2419" t="s">
        <v>156</v>
      </c>
      <c r="W2419">
        <v>100001374</v>
      </c>
      <c r="X2419">
        <v>8005550375</v>
      </c>
      <c r="Y2419" t="s">
        <v>2595</v>
      </c>
      <c r="Z2419" t="s">
        <v>2970</v>
      </c>
      <c r="AA2419" s="13">
        <v>-65.27</v>
      </c>
      <c r="AB2419" s="14">
        <v>42553</v>
      </c>
      <c r="AC2419" t="s">
        <v>36</v>
      </c>
    </row>
    <row r="2420" spans="1:29" x14ac:dyDescent="0.25">
      <c r="A2420" t="str">
        <f>CONCATENATE("Q",ROUNDUP(MONTH(Table1[[#This Row],[Month]])/3,0))</f>
        <v>Q3</v>
      </c>
      <c r="B2420" s="14">
        <f>EOMONTH(Table1[[#This Row],[Credit Date]],-1)+1</f>
        <v>42552</v>
      </c>
      <c r="C2420" t="str">
        <f>CONCATENATE(Table1[[#This Row],[Issuer Last Name]],", ",Table1[[#This Row],[Issuer First Name]])</f>
        <v>No. 016, Employee</v>
      </c>
      <c r="D2420" t="str">
        <f>CONCATENATE(Table1[[#This Row],[Approver Last Name]],", ",Table1[[#This Row],[Approver First Name]])</f>
        <v>No. 010, Employee</v>
      </c>
      <c r="E2420" t="str">
        <f>CONCATENATE(Table1[[#This Row],[Customer Last Name]],", ",Table1[[#This Row],[Customer First Name]])</f>
        <v>No. 12952, Client</v>
      </c>
      <c r="F24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20" t="str">
        <f>IF(Table1[[#This Row],[Transaction Type]]="Maintenance","Non-Sales","Sales")</f>
        <v>Non-Sales</v>
      </c>
      <c r="H2420" t="str">
        <f>IF(Table1[[#This Row],[Quarter]]="q2",1,"")</f>
        <v/>
      </c>
      <c r="I2420">
        <f>IF(Table1[[#This Row],[Quarter]]="q3",1,"")</f>
        <v>1</v>
      </c>
      <c r="J2420" t="str">
        <f>IF(Table1[[#This Row],[Quarter]]="Q2",Table1[[#This Row],[Credit Amount]],"")</f>
        <v/>
      </c>
      <c r="K2420">
        <f>IF(Table1[[#This Row],[Quarter]]="Q3",Table1[[#This Row],[Credit Amount]],"")</f>
        <v>-65.849999999999994</v>
      </c>
      <c r="L2420" t="str">
        <f>IF(Table1[[#This Row],[Transaction Type]]="Upgrade",Table1[[#This Row],[Credit Amount]],IF(Table1[[#This Row],[Transaction Type]]="Activation",Table1[[#This Row],[Credit Amount]],""))</f>
        <v/>
      </c>
      <c r="M2420">
        <f>IF(Table1[[#This Row],[Transaction Type]]="Maintenance",Table1[[#This Row],[Credit Amount]],"")</f>
        <v>-65.849999999999994</v>
      </c>
      <c r="N2420">
        <v>10016</v>
      </c>
      <c r="O2420" t="s">
        <v>2489</v>
      </c>
      <c r="P2420" t="s">
        <v>2505</v>
      </c>
      <c r="Q2420" t="s">
        <v>289</v>
      </c>
      <c r="R2420">
        <v>10010</v>
      </c>
      <c r="S2420" t="s">
        <v>2489</v>
      </c>
      <c r="T2420" t="s">
        <v>2499</v>
      </c>
      <c r="U2420" t="s">
        <v>290</v>
      </c>
      <c r="V2420" t="s">
        <v>156</v>
      </c>
      <c r="W2420">
        <v>100003951</v>
      </c>
      <c r="X2420">
        <v>8005552952</v>
      </c>
      <c r="Y2420" t="s">
        <v>2595</v>
      </c>
      <c r="Z2420" t="s">
        <v>5542</v>
      </c>
      <c r="AA2420" s="13">
        <v>-65.849999999999994</v>
      </c>
      <c r="AB2420" s="14">
        <v>42561</v>
      </c>
      <c r="AC2420" t="s">
        <v>36</v>
      </c>
    </row>
    <row r="2421" spans="1:29" x14ac:dyDescent="0.25">
      <c r="A2421" t="str">
        <f>CONCATENATE("Q",ROUNDUP(MONTH(Table1[[#This Row],[Month]])/3,0))</f>
        <v>Q3</v>
      </c>
      <c r="B2421" s="14">
        <f>EOMONTH(Table1[[#This Row],[Credit Date]],-1)+1</f>
        <v>42552</v>
      </c>
      <c r="C2421" t="str">
        <f>CONCATENATE(Table1[[#This Row],[Issuer Last Name]],", ",Table1[[#This Row],[Issuer First Name]])</f>
        <v>No. 016, Employee</v>
      </c>
      <c r="D2421" t="str">
        <f>CONCATENATE(Table1[[#This Row],[Approver Last Name]],", ",Table1[[#This Row],[Approver First Name]])</f>
        <v>No. 016, Employee</v>
      </c>
      <c r="E2421" t="str">
        <f>CONCATENATE(Table1[[#This Row],[Customer Last Name]],", ",Table1[[#This Row],[Customer First Name]])</f>
        <v>No. 10668, Client</v>
      </c>
      <c r="F2421" t="str">
        <f>IF(Table1[[#This Row],[Credit Amount]]&gt;-19.99,"Less than 19.99",IF(Table1[[#This Row],[Credit Amount]]=-20,"20",IF(Table1[[#This Row],[Credit Amount]]&gt;-49.98,"20.01-49.98",IF(Table1[[#This Row],[Credit Amount]]=-49.99,"49.99",IF(Table1[[#This Row],[Credit Amount]]=-50,"50",IF(Table1[[#This Row],[Credit Amount]]&lt;-50.01,"Greater than 50"))))))</f>
        <v>20.01-49.98</v>
      </c>
      <c r="G2421" t="str">
        <f>IF(Table1[[#This Row],[Transaction Type]]="Maintenance","Non-Sales","Sales")</f>
        <v>Non-Sales</v>
      </c>
      <c r="H2421" t="str">
        <f>IF(Table1[[#This Row],[Quarter]]="q2",1,"")</f>
        <v/>
      </c>
      <c r="I2421">
        <f>IF(Table1[[#This Row],[Quarter]]="q3",1,"")</f>
        <v>1</v>
      </c>
      <c r="J2421" t="str">
        <f>IF(Table1[[#This Row],[Quarter]]="Q2",Table1[[#This Row],[Credit Amount]],"")</f>
        <v/>
      </c>
      <c r="K2421">
        <f>IF(Table1[[#This Row],[Quarter]]="Q3",Table1[[#This Row],[Credit Amount]],"")</f>
        <v>-39.35</v>
      </c>
      <c r="L2421" t="str">
        <f>IF(Table1[[#This Row],[Transaction Type]]="Upgrade",Table1[[#This Row],[Credit Amount]],IF(Table1[[#This Row],[Transaction Type]]="Activation",Table1[[#This Row],[Credit Amount]],""))</f>
        <v/>
      </c>
      <c r="M2421">
        <f>IF(Table1[[#This Row],[Transaction Type]]="Maintenance",Table1[[#This Row],[Credit Amount]],"")</f>
        <v>-39.35</v>
      </c>
      <c r="N2421">
        <v>10016</v>
      </c>
      <c r="O2421" t="s">
        <v>2489</v>
      </c>
      <c r="P2421" t="s">
        <v>2505</v>
      </c>
      <c r="Q2421" t="s">
        <v>289</v>
      </c>
      <c r="R2421">
        <v>10016</v>
      </c>
      <c r="S2421" t="s">
        <v>2489</v>
      </c>
      <c r="T2421" t="s">
        <v>2505</v>
      </c>
      <c r="U2421" t="s">
        <v>289</v>
      </c>
      <c r="V2421" t="s">
        <v>156</v>
      </c>
      <c r="W2421">
        <v>100001667</v>
      </c>
      <c r="X2421">
        <v>8005550668</v>
      </c>
      <c r="Y2421" t="s">
        <v>2595</v>
      </c>
      <c r="Z2421" t="s">
        <v>3263</v>
      </c>
      <c r="AA2421" s="13">
        <v>-39.35</v>
      </c>
      <c r="AB2421" s="14">
        <v>42563</v>
      </c>
      <c r="AC2421" t="s">
        <v>36</v>
      </c>
    </row>
    <row r="2422" spans="1:29" x14ac:dyDescent="0.25">
      <c r="A2422" t="str">
        <f>CONCATENATE("Q",ROUNDUP(MONTH(Table1[[#This Row],[Month]])/3,0))</f>
        <v>Q3</v>
      </c>
      <c r="B2422" s="14">
        <f>EOMONTH(Table1[[#This Row],[Credit Date]],-1)+1</f>
        <v>42552</v>
      </c>
      <c r="C2422" t="str">
        <f>CONCATENATE(Table1[[#This Row],[Issuer Last Name]],", ",Table1[[#This Row],[Issuer First Name]])</f>
        <v>No. 016, Employee</v>
      </c>
      <c r="D2422" t="str">
        <f>CONCATENATE(Table1[[#This Row],[Approver Last Name]],", ",Table1[[#This Row],[Approver First Name]])</f>
        <v>No. 010, Employee</v>
      </c>
      <c r="E2422" t="str">
        <f>CONCATENATE(Table1[[#This Row],[Customer Last Name]],", ",Table1[[#This Row],[Customer First Name]])</f>
        <v>No. 12719, Client</v>
      </c>
      <c r="F24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22" t="str">
        <f>IF(Table1[[#This Row],[Transaction Type]]="Maintenance","Non-Sales","Sales")</f>
        <v>Sales</v>
      </c>
      <c r="H2422" t="str">
        <f>IF(Table1[[#This Row],[Quarter]]="q2",1,"")</f>
        <v/>
      </c>
      <c r="I2422">
        <f>IF(Table1[[#This Row],[Quarter]]="q3",1,"")</f>
        <v>1</v>
      </c>
      <c r="J2422" t="str">
        <f>IF(Table1[[#This Row],[Quarter]]="Q2",Table1[[#This Row],[Credit Amount]],"")</f>
        <v/>
      </c>
      <c r="K2422">
        <f>IF(Table1[[#This Row],[Quarter]]="Q3",Table1[[#This Row],[Credit Amount]],"")</f>
        <v>-58.97</v>
      </c>
      <c r="L2422">
        <f>IF(Table1[[#This Row],[Transaction Type]]="Upgrade",Table1[[#This Row],[Credit Amount]],IF(Table1[[#This Row],[Transaction Type]]="Activation",Table1[[#This Row],[Credit Amount]],""))</f>
        <v>-58.97</v>
      </c>
      <c r="M2422" t="str">
        <f>IF(Table1[[#This Row],[Transaction Type]]="Maintenance",Table1[[#This Row],[Credit Amount]],"")</f>
        <v/>
      </c>
      <c r="N2422">
        <v>10016</v>
      </c>
      <c r="O2422" t="s">
        <v>2489</v>
      </c>
      <c r="P2422" t="s">
        <v>2505</v>
      </c>
      <c r="Q2422" t="s">
        <v>289</v>
      </c>
      <c r="R2422">
        <v>10010</v>
      </c>
      <c r="S2422" t="s">
        <v>2489</v>
      </c>
      <c r="T2422" t="s">
        <v>2499</v>
      </c>
      <c r="U2422" t="s">
        <v>290</v>
      </c>
      <c r="V2422" t="s">
        <v>156</v>
      </c>
      <c r="W2422">
        <v>100003718</v>
      </c>
      <c r="X2422">
        <v>8005552719</v>
      </c>
      <c r="Y2422" t="s">
        <v>2595</v>
      </c>
      <c r="Z2422" t="s">
        <v>5312</v>
      </c>
      <c r="AA2422" s="13">
        <v>-58.97</v>
      </c>
      <c r="AB2422" s="14">
        <v>42564</v>
      </c>
      <c r="AC2422" t="s">
        <v>35</v>
      </c>
    </row>
    <row r="2423" spans="1:29" x14ac:dyDescent="0.25">
      <c r="A2423" t="str">
        <f>CONCATENATE("Q",ROUNDUP(MONTH(Table1[[#This Row],[Month]])/3,0))</f>
        <v>Q3</v>
      </c>
      <c r="B2423" s="14">
        <f>EOMONTH(Table1[[#This Row],[Credit Date]],-1)+1</f>
        <v>42552</v>
      </c>
      <c r="C2423" t="str">
        <f>CONCATENATE(Table1[[#This Row],[Issuer Last Name]],", ",Table1[[#This Row],[Issuer First Name]])</f>
        <v>No. 016, Employee</v>
      </c>
      <c r="D2423" t="str">
        <f>CONCATENATE(Table1[[#This Row],[Approver Last Name]],", ",Table1[[#This Row],[Approver First Name]])</f>
        <v>No. 016, Employee</v>
      </c>
      <c r="E2423" t="str">
        <f>CONCATENATE(Table1[[#This Row],[Customer Last Name]],", ",Table1[[#This Row],[Customer First Name]])</f>
        <v>No. 13240, Client</v>
      </c>
      <c r="F2423" t="str">
        <f>IF(Table1[[#This Row],[Credit Amount]]&gt;-19.99,"Less than 19.99",IF(Table1[[#This Row],[Credit Amount]]=-20,"20",IF(Table1[[#This Row],[Credit Amount]]&gt;-49.98,"20.01-49.98",IF(Table1[[#This Row],[Credit Amount]]=-49.99,"49.99",IF(Table1[[#This Row],[Credit Amount]]=-50,"50",IF(Table1[[#This Row],[Credit Amount]]&lt;-50.01,"Greater than 50"))))))</f>
        <v>20.01-49.98</v>
      </c>
      <c r="G2423" t="str">
        <f>IF(Table1[[#This Row],[Transaction Type]]="Maintenance","Non-Sales","Sales")</f>
        <v>Non-Sales</v>
      </c>
      <c r="H2423" t="str">
        <f>IF(Table1[[#This Row],[Quarter]]="q2",1,"")</f>
        <v/>
      </c>
      <c r="I2423">
        <f>IF(Table1[[#This Row],[Quarter]]="q3",1,"")</f>
        <v>1</v>
      </c>
      <c r="J2423" t="str">
        <f>IF(Table1[[#This Row],[Quarter]]="Q2",Table1[[#This Row],[Credit Amount]],"")</f>
        <v/>
      </c>
      <c r="K2423">
        <f>IF(Table1[[#This Row],[Quarter]]="Q3",Table1[[#This Row],[Credit Amount]],"")</f>
        <v>-25.09</v>
      </c>
      <c r="L2423" t="str">
        <f>IF(Table1[[#This Row],[Transaction Type]]="Upgrade",Table1[[#This Row],[Credit Amount]],IF(Table1[[#This Row],[Transaction Type]]="Activation",Table1[[#This Row],[Credit Amount]],""))</f>
        <v/>
      </c>
      <c r="M2423">
        <f>IF(Table1[[#This Row],[Transaction Type]]="Maintenance",Table1[[#This Row],[Credit Amount]],"")</f>
        <v>-25.09</v>
      </c>
      <c r="N2423">
        <v>10016</v>
      </c>
      <c r="O2423" t="s">
        <v>2489</v>
      </c>
      <c r="P2423" t="s">
        <v>2505</v>
      </c>
      <c r="Q2423" t="s">
        <v>289</v>
      </c>
      <c r="R2423">
        <v>10016</v>
      </c>
      <c r="S2423" t="s">
        <v>2489</v>
      </c>
      <c r="T2423" t="s">
        <v>2505</v>
      </c>
      <c r="U2423" t="s">
        <v>289</v>
      </c>
      <c r="V2423" t="s">
        <v>156</v>
      </c>
      <c r="W2423">
        <v>100004239</v>
      </c>
      <c r="X2423">
        <v>8005553240</v>
      </c>
      <c r="Y2423" t="s">
        <v>2595</v>
      </c>
      <c r="Z2423" t="s">
        <v>5828</v>
      </c>
      <c r="AA2423" s="13">
        <v>-25.09</v>
      </c>
      <c r="AB2423" s="14">
        <v>42571</v>
      </c>
      <c r="AC2423" t="s">
        <v>36</v>
      </c>
    </row>
    <row r="2424" spans="1:29" x14ac:dyDescent="0.25">
      <c r="A2424" t="str">
        <f>CONCATENATE("Q",ROUNDUP(MONTH(Table1[[#This Row],[Month]])/3,0))</f>
        <v>Q3</v>
      </c>
      <c r="B2424" s="14">
        <f>EOMONTH(Table1[[#This Row],[Credit Date]],-1)+1</f>
        <v>42552</v>
      </c>
      <c r="C2424" t="str">
        <f>CONCATENATE(Table1[[#This Row],[Issuer Last Name]],", ",Table1[[#This Row],[Issuer First Name]])</f>
        <v>No. 016, Employee</v>
      </c>
      <c r="D2424" t="str">
        <f>CONCATENATE(Table1[[#This Row],[Approver Last Name]],", ",Table1[[#This Row],[Approver First Name]])</f>
        <v>No. 016, Employee</v>
      </c>
      <c r="E2424" t="str">
        <f>CONCATENATE(Table1[[#This Row],[Customer Last Name]],", ",Table1[[#This Row],[Customer First Name]])</f>
        <v>No. 11151, Client</v>
      </c>
      <c r="F2424" t="str">
        <f>IF(Table1[[#This Row],[Credit Amount]]&gt;-19.99,"Less than 19.99",IF(Table1[[#This Row],[Credit Amount]]=-20,"20",IF(Table1[[#This Row],[Credit Amount]]&gt;-49.98,"20.01-49.98",IF(Table1[[#This Row],[Credit Amount]]=-49.99,"49.99",IF(Table1[[#This Row],[Credit Amount]]=-50,"50",IF(Table1[[#This Row],[Credit Amount]]&lt;-50.01,"Greater than 50"))))))</f>
        <v>20.01-49.98</v>
      </c>
      <c r="G2424" t="str">
        <f>IF(Table1[[#This Row],[Transaction Type]]="Maintenance","Non-Sales","Sales")</f>
        <v>Non-Sales</v>
      </c>
      <c r="H2424" t="str">
        <f>IF(Table1[[#This Row],[Quarter]]="q2",1,"")</f>
        <v/>
      </c>
      <c r="I2424">
        <f>IF(Table1[[#This Row],[Quarter]]="q3",1,"")</f>
        <v>1</v>
      </c>
      <c r="J2424" t="str">
        <f>IF(Table1[[#This Row],[Quarter]]="Q2",Table1[[#This Row],[Credit Amount]],"")</f>
        <v/>
      </c>
      <c r="K2424">
        <f>IF(Table1[[#This Row],[Quarter]]="Q3",Table1[[#This Row],[Credit Amount]],"")</f>
        <v>-31.46</v>
      </c>
      <c r="L2424" t="str">
        <f>IF(Table1[[#This Row],[Transaction Type]]="Upgrade",Table1[[#This Row],[Credit Amount]],IF(Table1[[#This Row],[Transaction Type]]="Activation",Table1[[#This Row],[Credit Amount]],""))</f>
        <v/>
      </c>
      <c r="M2424">
        <f>IF(Table1[[#This Row],[Transaction Type]]="Maintenance",Table1[[#This Row],[Credit Amount]],"")</f>
        <v>-31.46</v>
      </c>
      <c r="N2424">
        <v>10016</v>
      </c>
      <c r="O2424" t="s">
        <v>2489</v>
      </c>
      <c r="P2424" t="s">
        <v>2505</v>
      </c>
      <c r="Q2424" t="s">
        <v>289</v>
      </c>
      <c r="R2424">
        <v>10016</v>
      </c>
      <c r="S2424" t="s">
        <v>2489</v>
      </c>
      <c r="T2424" t="s">
        <v>2505</v>
      </c>
      <c r="U2424" t="s">
        <v>289</v>
      </c>
      <c r="V2424" t="s">
        <v>156</v>
      </c>
      <c r="W2424">
        <v>100002150</v>
      </c>
      <c r="X2424">
        <v>8005551151</v>
      </c>
      <c r="Y2424" t="s">
        <v>2595</v>
      </c>
      <c r="Z2424" t="s">
        <v>3746</v>
      </c>
      <c r="AA2424" s="13">
        <v>-31.46</v>
      </c>
      <c r="AB2424" s="14">
        <v>42571</v>
      </c>
      <c r="AC2424" t="s">
        <v>36</v>
      </c>
    </row>
    <row r="2425" spans="1:29" x14ac:dyDescent="0.25">
      <c r="A2425" t="str">
        <f>CONCATENATE("Q",ROUNDUP(MONTH(Table1[[#This Row],[Month]])/3,0))</f>
        <v>Q3</v>
      </c>
      <c r="B2425" s="14">
        <f>EOMONTH(Table1[[#This Row],[Credit Date]],-1)+1</f>
        <v>42552</v>
      </c>
      <c r="C2425" t="str">
        <f>CONCATENATE(Table1[[#This Row],[Issuer Last Name]],", ",Table1[[#This Row],[Issuer First Name]])</f>
        <v>No. 016, Employee</v>
      </c>
      <c r="D2425" t="str">
        <f>CONCATENATE(Table1[[#This Row],[Approver Last Name]],", ",Table1[[#This Row],[Approver First Name]])</f>
        <v>No. 016, Employee</v>
      </c>
      <c r="E2425" t="str">
        <f>CONCATENATE(Table1[[#This Row],[Customer Last Name]],", ",Table1[[#This Row],[Customer First Name]])</f>
        <v>No. 13970, Client</v>
      </c>
      <c r="F2425" t="str">
        <f>IF(Table1[[#This Row],[Credit Amount]]&gt;-19.99,"Less than 19.99",IF(Table1[[#This Row],[Credit Amount]]=-20,"20",IF(Table1[[#This Row],[Credit Amount]]&gt;-49.98,"20.01-49.98",IF(Table1[[#This Row],[Credit Amount]]=-49.99,"49.99",IF(Table1[[#This Row],[Credit Amount]]=-50,"50",IF(Table1[[#This Row],[Credit Amount]]&lt;-50.01,"Greater than 50"))))))</f>
        <v>20.01-49.98</v>
      </c>
      <c r="G2425" t="str">
        <f>IF(Table1[[#This Row],[Transaction Type]]="Maintenance","Non-Sales","Sales")</f>
        <v>Sales</v>
      </c>
      <c r="H2425" t="str">
        <f>IF(Table1[[#This Row],[Quarter]]="q2",1,"")</f>
        <v/>
      </c>
      <c r="I2425">
        <f>IF(Table1[[#This Row],[Quarter]]="q3",1,"")</f>
        <v>1</v>
      </c>
      <c r="J2425" t="str">
        <f>IF(Table1[[#This Row],[Quarter]]="Q2",Table1[[#This Row],[Credit Amount]],"")</f>
        <v/>
      </c>
      <c r="K2425">
        <f>IF(Table1[[#This Row],[Quarter]]="Q3",Table1[[#This Row],[Credit Amount]],"")</f>
        <v>-32.880000000000003</v>
      </c>
      <c r="L2425">
        <f>IF(Table1[[#This Row],[Transaction Type]]="Upgrade",Table1[[#This Row],[Credit Amount]],IF(Table1[[#This Row],[Transaction Type]]="Activation",Table1[[#This Row],[Credit Amount]],""))</f>
        <v>-32.880000000000003</v>
      </c>
      <c r="M2425" t="str">
        <f>IF(Table1[[#This Row],[Transaction Type]]="Maintenance",Table1[[#This Row],[Credit Amount]],"")</f>
        <v/>
      </c>
      <c r="N2425">
        <v>10016</v>
      </c>
      <c r="O2425" t="s">
        <v>2489</v>
      </c>
      <c r="P2425" t="s">
        <v>2505</v>
      </c>
      <c r="Q2425" t="s">
        <v>289</v>
      </c>
      <c r="R2425">
        <v>10016</v>
      </c>
      <c r="S2425" t="s">
        <v>2489</v>
      </c>
      <c r="T2425" t="s">
        <v>2505</v>
      </c>
      <c r="U2425" t="s">
        <v>289</v>
      </c>
      <c r="V2425" t="s">
        <v>156</v>
      </c>
      <c r="W2425">
        <v>100004969</v>
      </c>
      <c r="X2425">
        <v>8005553970</v>
      </c>
      <c r="Y2425" t="s">
        <v>2595</v>
      </c>
      <c r="Z2425" t="s">
        <v>6558</v>
      </c>
      <c r="AA2425" s="13">
        <v>-32.880000000000003</v>
      </c>
      <c r="AB2425" s="14">
        <v>42574</v>
      </c>
      <c r="AC2425" t="s">
        <v>37</v>
      </c>
    </row>
    <row r="2426" spans="1:29" x14ac:dyDescent="0.25">
      <c r="A2426" t="str">
        <f>CONCATENATE("Q",ROUNDUP(MONTH(Table1[[#This Row],[Month]])/3,0))</f>
        <v>Q3</v>
      </c>
      <c r="B2426" s="14">
        <f>EOMONTH(Table1[[#This Row],[Credit Date]],-1)+1</f>
        <v>42552</v>
      </c>
      <c r="C2426" t="str">
        <f>CONCATENATE(Table1[[#This Row],[Issuer Last Name]],", ",Table1[[#This Row],[Issuer First Name]])</f>
        <v>No. 016, Employee</v>
      </c>
      <c r="D2426" t="str">
        <f>CONCATENATE(Table1[[#This Row],[Approver Last Name]],", ",Table1[[#This Row],[Approver First Name]])</f>
        <v>No. 016, Employee</v>
      </c>
      <c r="E2426" t="str">
        <f>CONCATENATE(Table1[[#This Row],[Customer Last Name]],", ",Table1[[#This Row],[Customer First Name]])</f>
        <v>No. 10569, Client</v>
      </c>
      <c r="F2426" t="str">
        <f>IF(Table1[[#This Row],[Credit Amount]]&gt;-19.99,"Less than 19.99",IF(Table1[[#This Row],[Credit Amount]]=-20,"20",IF(Table1[[#This Row],[Credit Amount]]&gt;-49.98,"20.01-49.98",IF(Table1[[#This Row],[Credit Amount]]=-49.99,"49.99",IF(Table1[[#This Row],[Credit Amount]]=-50,"50",IF(Table1[[#This Row],[Credit Amount]]&lt;-50.01,"Greater than 50"))))))</f>
        <v>20.01-49.98</v>
      </c>
      <c r="G2426" t="str">
        <f>IF(Table1[[#This Row],[Transaction Type]]="Maintenance","Non-Sales","Sales")</f>
        <v>Non-Sales</v>
      </c>
      <c r="H2426" t="str">
        <f>IF(Table1[[#This Row],[Quarter]]="q2",1,"")</f>
        <v/>
      </c>
      <c r="I2426">
        <f>IF(Table1[[#This Row],[Quarter]]="q3",1,"")</f>
        <v>1</v>
      </c>
      <c r="J2426" t="str">
        <f>IF(Table1[[#This Row],[Quarter]]="Q2",Table1[[#This Row],[Credit Amount]],"")</f>
        <v/>
      </c>
      <c r="K2426">
        <f>IF(Table1[[#This Row],[Quarter]]="Q3",Table1[[#This Row],[Credit Amount]],"")</f>
        <v>-26</v>
      </c>
      <c r="L2426" t="str">
        <f>IF(Table1[[#This Row],[Transaction Type]]="Upgrade",Table1[[#This Row],[Credit Amount]],IF(Table1[[#This Row],[Transaction Type]]="Activation",Table1[[#This Row],[Credit Amount]],""))</f>
        <v/>
      </c>
      <c r="M2426">
        <f>IF(Table1[[#This Row],[Transaction Type]]="Maintenance",Table1[[#This Row],[Credit Amount]],"")</f>
        <v>-26</v>
      </c>
      <c r="N2426">
        <v>10016</v>
      </c>
      <c r="O2426" t="s">
        <v>2489</v>
      </c>
      <c r="P2426" t="s">
        <v>2505</v>
      </c>
      <c r="Q2426" t="s">
        <v>289</v>
      </c>
      <c r="R2426">
        <v>10016</v>
      </c>
      <c r="S2426" t="s">
        <v>2489</v>
      </c>
      <c r="T2426" t="s">
        <v>2505</v>
      </c>
      <c r="U2426" t="s">
        <v>289</v>
      </c>
      <c r="V2426" t="s">
        <v>156</v>
      </c>
      <c r="W2426">
        <v>100001568</v>
      </c>
      <c r="X2426">
        <v>8005550569</v>
      </c>
      <c r="Y2426" t="s">
        <v>2595</v>
      </c>
      <c r="Z2426" t="s">
        <v>3164</v>
      </c>
      <c r="AA2426" s="13">
        <v>-26</v>
      </c>
      <c r="AB2426" s="14">
        <v>42576</v>
      </c>
      <c r="AC2426" t="s">
        <v>36</v>
      </c>
    </row>
    <row r="2427" spans="1:29" x14ac:dyDescent="0.25">
      <c r="A2427" t="str">
        <f>CONCATENATE("Q",ROUNDUP(MONTH(Table1[[#This Row],[Month]])/3,0))</f>
        <v>Q3</v>
      </c>
      <c r="B2427" s="14">
        <f>EOMONTH(Table1[[#This Row],[Credit Date]],-1)+1</f>
        <v>42552</v>
      </c>
      <c r="C2427" t="str">
        <f>CONCATENATE(Table1[[#This Row],[Issuer Last Name]],", ",Table1[[#This Row],[Issuer First Name]])</f>
        <v>No. 016, Employee</v>
      </c>
      <c r="D2427" t="str">
        <f>CONCATENATE(Table1[[#This Row],[Approver Last Name]],", ",Table1[[#This Row],[Approver First Name]])</f>
        <v>No. 016, Employee</v>
      </c>
      <c r="E2427" t="str">
        <f>CONCATENATE(Table1[[#This Row],[Customer Last Name]],", ",Table1[[#This Row],[Customer First Name]])</f>
        <v>No. 11685, Client</v>
      </c>
      <c r="F2427" t="str">
        <f>IF(Table1[[#This Row],[Credit Amount]]&gt;-19.99,"Less than 19.99",IF(Table1[[#This Row],[Credit Amount]]=-20,"20",IF(Table1[[#This Row],[Credit Amount]]&gt;-49.98,"20.01-49.98",IF(Table1[[#This Row],[Credit Amount]]=-49.99,"49.99",IF(Table1[[#This Row],[Credit Amount]]=-50,"50",IF(Table1[[#This Row],[Credit Amount]]&lt;-50.01,"Greater than 50"))))))</f>
        <v>Less than 19.99</v>
      </c>
      <c r="G2427" t="str">
        <f>IF(Table1[[#This Row],[Transaction Type]]="Maintenance","Non-Sales","Sales")</f>
        <v>Non-Sales</v>
      </c>
      <c r="H2427" t="str">
        <f>IF(Table1[[#This Row],[Quarter]]="q2",1,"")</f>
        <v/>
      </c>
      <c r="I2427">
        <f>IF(Table1[[#This Row],[Quarter]]="q3",1,"")</f>
        <v>1</v>
      </c>
      <c r="J2427" t="str">
        <f>IF(Table1[[#This Row],[Quarter]]="Q2",Table1[[#This Row],[Credit Amount]],"")</f>
        <v/>
      </c>
      <c r="K2427">
        <f>IF(Table1[[#This Row],[Quarter]]="Q3",Table1[[#This Row],[Credit Amount]],"")</f>
        <v>-17.27</v>
      </c>
      <c r="L2427" t="str">
        <f>IF(Table1[[#This Row],[Transaction Type]]="Upgrade",Table1[[#This Row],[Credit Amount]],IF(Table1[[#This Row],[Transaction Type]]="Activation",Table1[[#This Row],[Credit Amount]],""))</f>
        <v/>
      </c>
      <c r="M2427">
        <f>IF(Table1[[#This Row],[Transaction Type]]="Maintenance",Table1[[#This Row],[Credit Amount]],"")</f>
        <v>-17.27</v>
      </c>
      <c r="N2427">
        <v>10016</v>
      </c>
      <c r="O2427" t="s">
        <v>2489</v>
      </c>
      <c r="P2427" t="s">
        <v>2505</v>
      </c>
      <c r="Q2427" t="s">
        <v>289</v>
      </c>
      <c r="R2427">
        <v>10016</v>
      </c>
      <c r="S2427" t="s">
        <v>2489</v>
      </c>
      <c r="T2427" t="s">
        <v>2505</v>
      </c>
      <c r="U2427" t="s">
        <v>289</v>
      </c>
      <c r="V2427" t="s">
        <v>156</v>
      </c>
      <c r="W2427">
        <v>100002684</v>
      </c>
      <c r="X2427">
        <v>8005551685</v>
      </c>
      <c r="Y2427" t="s">
        <v>2595</v>
      </c>
      <c r="Z2427" t="s">
        <v>4280</v>
      </c>
      <c r="AA2427" s="13">
        <v>-17.27</v>
      </c>
      <c r="AB2427" s="14">
        <v>42577</v>
      </c>
      <c r="AC2427" t="s">
        <v>36</v>
      </c>
    </row>
    <row r="2428" spans="1:29" x14ac:dyDescent="0.25">
      <c r="A2428" t="str">
        <f>CONCATENATE("Q",ROUNDUP(MONTH(Table1[[#This Row],[Month]])/3,0))</f>
        <v>Q3</v>
      </c>
      <c r="B2428" s="14">
        <f>EOMONTH(Table1[[#This Row],[Credit Date]],-1)+1</f>
        <v>42552</v>
      </c>
      <c r="C2428" t="str">
        <f>CONCATENATE(Table1[[#This Row],[Issuer Last Name]],", ",Table1[[#This Row],[Issuer First Name]])</f>
        <v>No. 016, Employee</v>
      </c>
      <c r="D2428" t="str">
        <f>CONCATENATE(Table1[[#This Row],[Approver Last Name]],", ",Table1[[#This Row],[Approver First Name]])</f>
        <v>No. 016, Employee</v>
      </c>
      <c r="E2428" t="str">
        <f>CONCATENATE(Table1[[#This Row],[Customer Last Name]],", ",Table1[[#This Row],[Customer First Name]])</f>
        <v>No. 10202, Client</v>
      </c>
      <c r="F2428" t="str">
        <f>IF(Table1[[#This Row],[Credit Amount]]&gt;-19.99,"Less than 19.99",IF(Table1[[#This Row],[Credit Amount]]=-20,"20",IF(Table1[[#This Row],[Credit Amount]]&gt;-49.98,"20.01-49.98",IF(Table1[[#This Row],[Credit Amount]]=-49.99,"49.99",IF(Table1[[#This Row],[Credit Amount]]=-50,"50",IF(Table1[[#This Row],[Credit Amount]]&lt;-50.01,"Greater than 50"))))))</f>
        <v>20.01-49.98</v>
      </c>
      <c r="G2428" t="str">
        <f>IF(Table1[[#This Row],[Transaction Type]]="Maintenance","Non-Sales","Sales")</f>
        <v>Sales</v>
      </c>
      <c r="H2428" t="str">
        <f>IF(Table1[[#This Row],[Quarter]]="q2",1,"")</f>
        <v/>
      </c>
      <c r="I2428">
        <f>IF(Table1[[#This Row],[Quarter]]="q3",1,"")</f>
        <v>1</v>
      </c>
      <c r="J2428" t="str">
        <f>IF(Table1[[#This Row],[Quarter]]="Q2",Table1[[#This Row],[Credit Amount]],"")</f>
        <v/>
      </c>
      <c r="K2428">
        <f>IF(Table1[[#This Row],[Quarter]]="Q3",Table1[[#This Row],[Credit Amount]],"")</f>
        <v>-32.92</v>
      </c>
      <c r="L2428">
        <f>IF(Table1[[#This Row],[Transaction Type]]="Upgrade",Table1[[#This Row],[Credit Amount]],IF(Table1[[#This Row],[Transaction Type]]="Activation",Table1[[#This Row],[Credit Amount]],""))</f>
        <v>-32.92</v>
      </c>
      <c r="M2428" t="str">
        <f>IF(Table1[[#This Row],[Transaction Type]]="Maintenance",Table1[[#This Row],[Credit Amount]],"")</f>
        <v/>
      </c>
      <c r="N2428">
        <v>10016</v>
      </c>
      <c r="O2428" t="s">
        <v>2489</v>
      </c>
      <c r="P2428" t="s">
        <v>2505</v>
      </c>
      <c r="Q2428" t="s">
        <v>289</v>
      </c>
      <c r="R2428">
        <v>10016</v>
      </c>
      <c r="S2428" t="s">
        <v>2489</v>
      </c>
      <c r="T2428" t="s">
        <v>2505</v>
      </c>
      <c r="U2428" t="s">
        <v>289</v>
      </c>
      <c r="V2428" t="s">
        <v>156</v>
      </c>
      <c r="W2428">
        <v>100001201</v>
      </c>
      <c r="X2428">
        <v>8005550202</v>
      </c>
      <c r="Y2428" t="s">
        <v>2595</v>
      </c>
      <c r="Z2428" t="s">
        <v>2797</v>
      </c>
      <c r="AA2428" s="13">
        <v>-32.92</v>
      </c>
      <c r="AB2428" s="14">
        <v>42579</v>
      </c>
      <c r="AC2428" t="s">
        <v>35</v>
      </c>
    </row>
    <row r="2429" spans="1:29" x14ac:dyDescent="0.25">
      <c r="A2429" t="str">
        <f>CONCATENATE("Q",ROUNDUP(MONTH(Table1[[#This Row],[Month]])/3,0))</f>
        <v>Q3</v>
      </c>
      <c r="B2429" s="14">
        <f>EOMONTH(Table1[[#This Row],[Credit Date]],-1)+1</f>
        <v>42583</v>
      </c>
      <c r="C2429" t="str">
        <f>CONCATENATE(Table1[[#This Row],[Issuer Last Name]],", ",Table1[[#This Row],[Issuer First Name]])</f>
        <v>No. 016, Employee</v>
      </c>
      <c r="D2429" t="str">
        <f>CONCATENATE(Table1[[#This Row],[Approver Last Name]],", ",Table1[[#This Row],[Approver First Name]])</f>
        <v>No. 010, Employee</v>
      </c>
      <c r="E2429" t="str">
        <f>CONCATENATE(Table1[[#This Row],[Customer Last Name]],", ",Table1[[#This Row],[Customer First Name]])</f>
        <v>No. 11925, Client</v>
      </c>
      <c r="F24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29" t="str">
        <f>IF(Table1[[#This Row],[Transaction Type]]="Maintenance","Non-Sales","Sales")</f>
        <v>Sales</v>
      </c>
      <c r="H2429" t="str">
        <f>IF(Table1[[#This Row],[Quarter]]="q2",1,"")</f>
        <v/>
      </c>
      <c r="I2429">
        <f>IF(Table1[[#This Row],[Quarter]]="q3",1,"")</f>
        <v>1</v>
      </c>
      <c r="J2429" t="str">
        <f>IF(Table1[[#This Row],[Quarter]]="Q2",Table1[[#This Row],[Credit Amount]],"")</f>
        <v/>
      </c>
      <c r="K2429">
        <f>IF(Table1[[#This Row],[Quarter]]="Q3",Table1[[#This Row],[Credit Amount]],"")</f>
        <v>-56.39</v>
      </c>
      <c r="L2429">
        <f>IF(Table1[[#This Row],[Transaction Type]]="Upgrade",Table1[[#This Row],[Credit Amount]],IF(Table1[[#This Row],[Transaction Type]]="Activation",Table1[[#This Row],[Credit Amount]],""))</f>
        <v>-56.39</v>
      </c>
      <c r="M2429" t="str">
        <f>IF(Table1[[#This Row],[Transaction Type]]="Maintenance",Table1[[#This Row],[Credit Amount]],"")</f>
        <v/>
      </c>
      <c r="N2429">
        <v>10016</v>
      </c>
      <c r="O2429" t="s">
        <v>2489</v>
      </c>
      <c r="P2429" t="s">
        <v>2505</v>
      </c>
      <c r="Q2429" t="s">
        <v>289</v>
      </c>
      <c r="R2429">
        <v>10010</v>
      </c>
      <c r="S2429" t="s">
        <v>2489</v>
      </c>
      <c r="T2429" t="s">
        <v>2499</v>
      </c>
      <c r="U2429" t="s">
        <v>290</v>
      </c>
      <c r="V2429" t="s">
        <v>156</v>
      </c>
      <c r="W2429">
        <v>100002924</v>
      </c>
      <c r="X2429">
        <v>8005551925</v>
      </c>
      <c r="Y2429" t="s">
        <v>2595</v>
      </c>
      <c r="Z2429" t="s">
        <v>4520</v>
      </c>
      <c r="AA2429" s="13">
        <v>-56.39</v>
      </c>
      <c r="AB2429" s="14">
        <v>42590</v>
      </c>
      <c r="AC2429" t="s">
        <v>35</v>
      </c>
    </row>
    <row r="2430" spans="1:29" x14ac:dyDescent="0.25">
      <c r="A2430" t="str">
        <f>CONCATENATE("Q",ROUNDUP(MONTH(Table1[[#This Row],[Month]])/3,0))</f>
        <v>Q3</v>
      </c>
      <c r="B2430" s="14">
        <f>EOMONTH(Table1[[#This Row],[Credit Date]],-1)+1</f>
        <v>42583</v>
      </c>
      <c r="C2430" t="str">
        <f>CONCATENATE(Table1[[#This Row],[Issuer Last Name]],", ",Table1[[#This Row],[Issuer First Name]])</f>
        <v>No. 016, Employee</v>
      </c>
      <c r="D2430" t="str">
        <f>CONCATENATE(Table1[[#This Row],[Approver Last Name]],", ",Table1[[#This Row],[Approver First Name]])</f>
        <v>No. 010, Employee</v>
      </c>
      <c r="E2430" t="str">
        <f>CONCATENATE(Table1[[#This Row],[Customer Last Name]],", ",Table1[[#This Row],[Customer First Name]])</f>
        <v>No. 10341, Client</v>
      </c>
      <c r="F24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30" t="str">
        <f>IF(Table1[[#This Row],[Transaction Type]]="Maintenance","Non-Sales","Sales")</f>
        <v>Non-Sales</v>
      </c>
      <c r="H2430" t="str">
        <f>IF(Table1[[#This Row],[Quarter]]="q2",1,"")</f>
        <v/>
      </c>
      <c r="I2430">
        <f>IF(Table1[[#This Row],[Quarter]]="q3",1,"")</f>
        <v>1</v>
      </c>
      <c r="J2430" t="str">
        <f>IF(Table1[[#This Row],[Quarter]]="Q2",Table1[[#This Row],[Credit Amount]],"")</f>
        <v/>
      </c>
      <c r="K2430">
        <f>IF(Table1[[#This Row],[Quarter]]="Q3",Table1[[#This Row],[Credit Amount]],"")</f>
        <v>-68.3</v>
      </c>
      <c r="L2430" t="str">
        <f>IF(Table1[[#This Row],[Transaction Type]]="Upgrade",Table1[[#This Row],[Credit Amount]],IF(Table1[[#This Row],[Transaction Type]]="Activation",Table1[[#This Row],[Credit Amount]],""))</f>
        <v/>
      </c>
      <c r="M2430">
        <f>IF(Table1[[#This Row],[Transaction Type]]="Maintenance",Table1[[#This Row],[Credit Amount]],"")</f>
        <v>-68.3</v>
      </c>
      <c r="N2430">
        <v>10016</v>
      </c>
      <c r="O2430" t="s">
        <v>2489</v>
      </c>
      <c r="P2430" t="s">
        <v>2505</v>
      </c>
      <c r="Q2430" t="s">
        <v>289</v>
      </c>
      <c r="R2430">
        <v>10010</v>
      </c>
      <c r="S2430" t="s">
        <v>2489</v>
      </c>
      <c r="T2430" t="s">
        <v>2499</v>
      </c>
      <c r="U2430" t="s">
        <v>290</v>
      </c>
      <c r="V2430" t="s">
        <v>156</v>
      </c>
      <c r="W2430">
        <v>100001340</v>
      </c>
      <c r="X2430">
        <v>8005550341</v>
      </c>
      <c r="Y2430" t="s">
        <v>2595</v>
      </c>
      <c r="Z2430" t="s">
        <v>2936</v>
      </c>
      <c r="AA2430" s="13">
        <v>-68.3</v>
      </c>
      <c r="AB2430" s="14">
        <v>42591</v>
      </c>
      <c r="AC2430" t="s">
        <v>36</v>
      </c>
    </row>
    <row r="2431" spans="1:29" x14ac:dyDescent="0.25">
      <c r="A2431" t="str">
        <f>CONCATENATE("Q",ROUNDUP(MONTH(Table1[[#This Row],[Month]])/3,0))</f>
        <v>Q3</v>
      </c>
      <c r="B2431" s="14">
        <f>EOMONTH(Table1[[#This Row],[Credit Date]],-1)+1</f>
        <v>42583</v>
      </c>
      <c r="C2431" t="str">
        <f>CONCATENATE(Table1[[#This Row],[Issuer Last Name]],", ",Table1[[#This Row],[Issuer First Name]])</f>
        <v>No. 016, Employee</v>
      </c>
      <c r="D2431" t="str">
        <f>CONCATENATE(Table1[[#This Row],[Approver Last Name]],", ",Table1[[#This Row],[Approver First Name]])</f>
        <v>No. 010, Employee</v>
      </c>
      <c r="E2431" t="str">
        <f>CONCATENATE(Table1[[#This Row],[Customer Last Name]],", ",Table1[[#This Row],[Customer First Name]])</f>
        <v>No. 12100, Client</v>
      </c>
      <c r="F24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31" t="str">
        <f>IF(Table1[[#This Row],[Transaction Type]]="Maintenance","Non-Sales","Sales")</f>
        <v>Non-Sales</v>
      </c>
      <c r="H2431" t="str">
        <f>IF(Table1[[#This Row],[Quarter]]="q2",1,"")</f>
        <v/>
      </c>
      <c r="I2431">
        <f>IF(Table1[[#This Row],[Quarter]]="q3",1,"")</f>
        <v>1</v>
      </c>
      <c r="J2431" t="str">
        <f>IF(Table1[[#This Row],[Quarter]]="Q2",Table1[[#This Row],[Credit Amount]],"")</f>
        <v/>
      </c>
      <c r="K2431">
        <f>IF(Table1[[#This Row],[Quarter]]="Q3",Table1[[#This Row],[Credit Amount]],"")</f>
        <v>-90.97</v>
      </c>
      <c r="L2431" t="str">
        <f>IF(Table1[[#This Row],[Transaction Type]]="Upgrade",Table1[[#This Row],[Credit Amount]],IF(Table1[[#This Row],[Transaction Type]]="Activation",Table1[[#This Row],[Credit Amount]],""))</f>
        <v/>
      </c>
      <c r="M2431">
        <f>IF(Table1[[#This Row],[Transaction Type]]="Maintenance",Table1[[#This Row],[Credit Amount]],"")</f>
        <v>-90.97</v>
      </c>
      <c r="N2431">
        <v>10016</v>
      </c>
      <c r="O2431" t="s">
        <v>2489</v>
      </c>
      <c r="P2431" t="s">
        <v>2505</v>
      </c>
      <c r="Q2431" t="s">
        <v>289</v>
      </c>
      <c r="R2431">
        <v>10010</v>
      </c>
      <c r="S2431" t="s">
        <v>2489</v>
      </c>
      <c r="T2431" t="s">
        <v>2499</v>
      </c>
      <c r="U2431" t="s">
        <v>290</v>
      </c>
      <c r="V2431" t="s">
        <v>156</v>
      </c>
      <c r="W2431">
        <v>100003099</v>
      </c>
      <c r="X2431">
        <v>8005552100</v>
      </c>
      <c r="Y2431" t="s">
        <v>2595</v>
      </c>
      <c r="Z2431" t="s">
        <v>4695</v>
      </c>
      <c r="AA2431" s="13">
        <v>-90.97</v>
      </c>
      <c r="AB2431" s="14">
        <v>42592</v>
      </c>
      <c r="AC2431" t="s">
        <v>36</v>
      </c>
    </row>
    <row r="2432" spans="1:29" x14ac:dyDescent="0.25">
      <c r="A2432" t="str">
        <f>CONCATENATE("Q",ROUNDUP(MONTH(Table1[[#This Row],[Month]])/3,0))</f>
        <v>Q3</v>
      </c>
      <c r="B2432" s="14">
        <f>EOMONTH(Table1[[#This Row],[Credit Date]],-1)+1</f>
        <v>42583</v>
      </c>
      <c r="C2432" t="str">
        <f>CONCATENATE(Table1[[#This Row],[Issuer Last Name]],", ",Table1[[#This Row],[Issuer First Name]])</f>
        <v>No. 016, Employee</v>
      </c>
      <c r="D2432" t="str">
        <f>CONCATENATE(Table1[[#This Row],[Approver Last Name]],", ",Table1[[#This Row],[Approver First Name]])</f>
        <v>No. 010, Employee</v>
      </c>
      <c r="E2432" t="str">
        <f>CONCATENATE(Table1[[#This Row],[Customer Last Name]],", ",Table1[[#This Row],[Customer First Name]])</f>
        <v>No. 11160, Client</v>
      </c>
      <c r="F24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32" t="str">
        <f>IF(Table1[[#This Row],[Transaction Type]]="Maintenance","Non-Sales","Sales")</f>
        <v>Non-Sales</v>
      </c>
      <c r="H2432" t="str">
        <f>IF(Table1[[#This Row],[Quarter]]="q2",1,"")</f>
        <v/>
      </c>
      <c r="I2432">
        <f>IF(Table1[[#This Row],[Quarter]]="q3",1,"")</f>
        <v>1</v>
      </c>
      <c r="J2432" t="str">
        <f>IF(Table1[[#This Row],[Quarter]]="Q2",Table1[[#This Row],[Credit Amount]],"")</f>
        <v/>
      </c>
      <c r="K2432">
        <f>IF(Table1[[#This Row],[Quarter]]="Q3",Table1[[#This Row],[Credit Amount]],"")</f>
        <v>-74.459999999999994</v>
      </c>
      <c r="L2432" t="str">
        <f>IF(Table1[[#This Row],[Transaction Type]]="Upgrade",Table1[[#This Row],[Credit Amount]],IF(Table1[[#This Row],[Transaction Type]]="Activation",Table1[[#This Row],[Credit Amount]],""))</f>
        <v/>
      </c>
      <c r="M2432">
        <f>IF(Table1[[#This Row],[Transaction Type]]="Maintenance",Table1[[#This Row],[Credit Amount]],"")</f>
        <v>-74.459999999999994</v>
      </c>
      <c r="N2432">
        <v>10016</v>
      </c>
      <c r="O2432" t="s">
        <v>2489</v>
      </c>
      <c r="P2432" t="s">
        <v>2505</v>
      </c>
      <c r="Q2432" t="s">
        <v>289</v>
      </c>
      <c r="R2432">
        <v>10010</v>
      </c>
      <c r="S2432" t="s">
        <v>2489</v>
      </c>
      <c r="T2432" t="s">
        <v>2499</v>
      </c>
      <c r="U2432" t="s">
        <v>290</v>
      </c>
      <c r="V2432" t="s">
        <v>156</v>
      </c>
      <c r="W2432">
        <v>100002159</v>
      </c>
      <c r="X2432">
        <v>8005551160</v>
      </c>
      <c r="Y2432" t="s">
        <v>2595</v>
      </c>
      <c r="Z2432" t="s">
        <v>3755</v>
      </c>
      <c r="AA2432" s="13">
        <v>-74.459999999999994</v>
      </c>
      <c r="AB2432" s="14">
        <v>42592</v>
      </c>
      <c r="AC2432" t="s">
        <v>36</v>
      </c>
    </row>
    <row r="2433" spans="1:29" x14ac:dyDescent="0.25">
      <c r="A2433" t="str">
        <f>CONCATENATE("Q",ROUNDUP(MONTH(Table1[[#This Row],[Month]])/3,0))</f>
        <v>Q3</v>
      </c>
      <c r="B2433" s="14">
        <f>EOMONTH(Table1[[#This Row],[Credit Date]],-1)+1</f>
        <v>42583</v>
      </c>
      <c r="C2433" t="str">
        <f>CONCATENATE(Table1[[#This Row],[Issuer Last Name]],", ",Table1[[#This Row],[Issuer First Name]])</f>
        <v>No. 016, Employee</v>
      </c>
      <c r="D2433" t="str">
        <f>CONCATENATE(Table1[[#This Row],[Approver Last Name]],", ",Table1[[#This Row],[Approver First Name]])</f>
        <v>No. 016, Employee</v>
      </c>
      <c r="E2433" t="str">
        <f>CONCATENATE(Table1[[#This Row],[Customer Last Name]],", ",Table1[[#This Row],[Customer First Name]])</f>
        <v>No. 11820, Client</v>
      </c>
      <c r="F2433" t="str">
        <f>IF(Table1[[#This Row],[Credit Amount]]&gt;-19.99,"Less than 19.99",IF(Table1[[#This Row],[Credit Amount]]=-20,"20",IF(Table1[[#This Row],[Credit Amount]]&gt;-49.98,"20.01-49.98",IF(Table1[[#This Row],[Credit Amount]]=-49.99,"49.99",IF(Table1[[#This Row],[Credit Amount]]=-50,"50",IF(Table1[[#This Row],[Credit Amount]]&lt;-50.01,"Greater than 50"))))))</f>
        <v>Less than 19.99</v>
      </c>
      <c r="G2433" t="str">
        <f>IF(Table1[[#This Row],[Transaction Type]]="Maintenance","Non-Sales","Sales")</f>
        <v>Non-Sales</v>
      </c>
      <c r="H2433" t="str">
        <f>IF(Table1[[#This Row],[Quarter]]="q2",1,"")</f>
        <v/>
      </c>
      <c r="I2433">
        <f>IF(Table1[[#This Row],[Quarter]]="q3",1,"")</f>
        <v>1</v>
      </c>
      <c r="J2433" t="str">
        <f>IF(Table1[[#This Row],[Quarter]]="Q2",Table1[[#This Row],[Credit Amount]],"")</f>
        <v/>
      </c>
      <c r="K2433">
        <f>IF(Table1[[#This Row],[Quarter]]="Q3",Table1[[#This Row],[Credit Amount]],"")</f>
        <v>-14.03</v>
      </c>
      <c r="L2433" t="str">
        <f>IF(Table1[[#This Row],[Transaction Type]]="Upgrade",Table1[[#This Row],[Credit Amount]],IF(Table1[[#This Row],[Transaction Type]]="Activation",Table1[[#This Row],[Credit Amount]],""))</f>
        <v/>
      </c>
      <c r="M2433">
        <f>IF(Table1[[#This Row],[Transaction Type]]="Maintenance",Table1[[#This Row],[Credit Amount]],"")</f>
        <v>-14.03</v>
      </c>
      <c r="N2433">
        <v>10016</v>
      </c>
      <c r="O2433" t="s">
        <v>2489</v>
      </c>
      <c r="P2433" t="s">
        <v>2505</v>
      </c>
      <c r="Q2433" t="s">
        <v>289</v>
      </c>
      <c r="R2433">
        <v>10016</v>
      </c>
      <c r="S2433" t="s">
        <v>2489</v>
      </c>
      <c r="T2433" t="s">
        <v>2505</v>
      </c>
      <c r="U2433" t="s">
        <v>289</v>
      </c>
      <c r="V2433" t="s">
        <v>156</v>
      </c>
      <c r="W2433">
        <v>100002819</v>
      </c>
      <c r="X2433">
        <v>8005551820</v>
      </c>
      <c r="Y2433" t="s">
        <v>2595</v>
      </c>
      <c r="Z2433" t="s">
        <v>4415</v>
      </c>
      <c r="AA2433" s="13">
        <v>-14.03</v>
      </c>
      <c r="AB2433" s="14">
        <v>42592</v>
      </c>
      <c r="AC2433" t="s">
        <v>36</v>
      </c>
    </row>
    <row r="2434" spans="1:29" x14ac:dyDescent="0.25">
      <c r="A2434" t="str">
        <f>CONCATENATE("Q",ROUNDUP(MONTH(Table1[[#This Row],[Month]])/3,0))</f>
        <v>Q3</v>
      </c>
      <c r="B2434" s="14">
        <f>EOMONTH(Table1[[#This Row],[Credit Date]],-1)+1</f>
        <v>42583</v>
      </c>
      <c r="C2434" t="str">
        <f>CONCATENATE(Table1[[#This Row],[Issuer Last Name]],", ",Table1[[#This Row],[Issuer First Name]])</f>
        <v>No. 016, Employee</v>
      </c>
      <c r="D2434" t="str">
        <f>CONCATENATE(Table1[[#This Row],[Approver Last Name]],", ",Table1[[#This Row],[Approver First Name]])</f>
        <v>No. 016, Employee</v>
      </c>
      <c r="E2434" t="str">
        <f>CONCATENATE(Table1[[#This Row],[Customer Last Name]],", ",Table1[[#This Row],[Customer First Name]])</f>
        <v>No. 14016, Client</v>
      </c>
      <c r="F2434" t="str">
        <f>IF(Table1[[#This Row],[Credit Amount]]&gt;-19.99,"Less than 19.99",IF(Table1[[#This Row],[Credit Amount]]=-20,"20",IF(Table1[[#This Row],[Credit Amount]]&gt;-49.98,"20.01-49.98",IF(Table1[[#This Row],[Credit Amount]]=-49.99,"49.99",IF(Table1[[#This Row],[Credit Amount]]=-50,"50",IF(Table1[[#This Row],[Credit Amount]]&lt;-50.01,"Greater than 50"))))))</f>
        <v>Less than 19.99</v>
      </c>
      <c r="G2434" t="str">
        <f>IF(Table1[[#This Row],[Transaction Type]]="Maintenance","Non-Sales","Sales")</f>
        <v>Sales</v>
      </c>
      <c r="H2434" t="str">
        <f>IF(Table1[[#This Row],[Quarter]]="q2",1,"")</f>
        <v/>
      </c>
      <c r="I2434">
        <f>IF(Table1[[#This Row],[Quarter]]="q3",1,"")</f>
        <v>1</v>
      </c>
      <c r="J2434" t="str">
        <f>IF(Table1[[#This Row],[Quarter]]="Q2",Table1[[#This Row],[Credit Amount]],"")</f>
        <v/>
      </c>
      <c r="K2434">
        <f>IF(Table1[[#This Row],[Quarter]]="Q3",Table1[[#This Row],[Credit Amount]],"")</f>
        <v>-7.1</v>
      </c>
      <c r="L2434">
        <f>IF(Table1[[#This Row],[Transaction Type]]="Upgrade",Table1[[#This Row],[Credit Amount]],IF(Table1[[#This Row],[Transaction Type]]="Activation",Table1[[#This Row],[Credit Amount]],""))</f>
        <v>-7.1</v>
      </c>
      <c r="M2434" t="str">
        <f>IF(Table1[[#This Row],[Transaction Type]]="Maintenance",Table1[[#This Row],[Credit Amount]],"")</f>
        <v/>
      </c>
      <c r="N2434">
        <v>10016</v>
      </c>
      <c r="O2434" t="s">
        <v>2489</v>
      </c>
      <c r="P2434" t="s">
        <v>2505</v>
      </c>
      <c r="Q2434" t="s">
        <v>289</v>
      </c>
      <c r="R2434">
        <v>10016</v>
      </c>
      <c r="S2434" t="s">
        <v>2489</v>
      </c>
      <c r="T2434" t="s">
        <v>2505</v>
      </c>
      <c r="U2434" t="s">
        <v>289</v>
      </c>
      <c r="V2434" t="s">
        <v>156</v>
      </c>
      <c r="W2434">
        <v>100005015</v>
      </c>
      <c r="X2434">
        <v>8005554016</v>
      </c>
      <c r="Y2434" t="s">
        <v>2595</v>
      </c>
      <c r="Z2434" t="s">
        <v>6604</v>
      </c>
      <c r="AA2434" s="13">
        <v>-7.1</v>
      </c>
      <c r="AB2434" s="14">
        <v>42595</v>
      </c>
      <c r="AC2434" t="s">
        <v>35</v>
      </c>
    </row>
    <row r="2435" spans="1:29" x14ac:dyDescent="0.25">
      <c r="A2435" t="str">
        <f>CONCATENATE("Q",ROUNDUP(MONTH(Table1[[#This Row],[Month]])/3,0))</f>
        <v>Q3</v>
      </c>
      <c r="B2435" s="14">
        <f>EOMONTH(Table1[[#This Row],[Credit Date]],-1)+1</f>
        <v>42583</v>
      </c>
      <c r="C2435" t="str">
        <f>CONCATENATE(Table1[[#This Row],[Issuer Last Name]],", ",Table1[[#This Row],[Issuer First Name]])</f>
        <v>No. 016, Employee</v>
      </c>
      <c r="D2435" t="str">
        <f>CONCATENATE(Table1[[#This Row],[Approver Last Name]],", ",Table1[[#This Row],[Approver First Name]])</f>
        <v>No. 016, Employee</v>
      </c>
      <c r="E2435" t="str">
        <f>CONCATENATE(Table1[[#This Row],[Customer Last Name]],", ",Table1[[#This Row],[Customer First Name]])</f>
        <v>No. 13007, Client</v>
      </c>
      <c r="F2435" t="str">
        <f>IF(Table1[[#This Row],[Credit Amount]]&gt;-19.99,"Less than 19.99",IF(Table1[[#This Row],[Credit Amount]]=-20,"20",IF(Table1[[#This Row],[Credit Amount]]&gt;-49.98,"20.01-49.98",IF(Table1[[#This Row],[Credit Amount]]=-49.99,"49.99",IF(Table1[[#This Row],[Credit Amount]]=-50,"50",IF(Table1[[#This Row],[Credit Amount]]&lt;-50.01,"Greater than 50"))))))</f>
        <v>20.01-49.98</v>
      </c>
      <c r="G2435" t="str">
        <f>IF(Table1[[#This Row],[Transaction Type]]="Maintenance","Non-Sales","Sales")</f>
        <v>Sales</v>
      </c>
      <c r="H2435" t="str">
        <f>IF(Table1[[#This Row],[Quarter]]="q2",1,"")</f>
        <v/>
      </c>
      <c r="I2435">
        <f>IF(Table1[[#This Row],[Quarter]]="q3",1,"")</f>
        <v>1</v>
      </c>
      <c r="J2435" t="str">
        <f>IF(Table1[[#This Row],[Quarter]]="Q2",Table1[[#This Row],[Credit Amount]],"")</f>
        <v/>
      </c>
      <c r="K2435">
        <f>IF(Table1[[#This Row],[Quarter]]="Q3",Table1[[#This Row],[Credit Amount]],"")</f>
        <v>-29.03</v>
      </c>
      <c r="L2435">
        <f>IF(Table1[[#This Row],[Transaction Type]]="Upgrade",Table1[[#This Row],[Credit Amount]],IF(Table1[[#This Row],[Transaction Type]]="Activation",Table1[[#This Row],[Credit Amount]],""))</f>
        <v>-29.03</v>
      </c>
      <c r="M2435" t="str">
        <f>IF(Table1[[#This Row],[Transaction Type]]="Maintenance",Table1[[#This Row],[Credit Amount]],"")</f>
        <v/>
      </c>
      <c r="N2435">
        <v>10016</v>
      </c>
      <c r="O2435" t="s">
        <v>2489</v>
      </c>
      <c r="P2435" t="s">
        <v>2505</v>
      </c>
      <c r="Q2435" t="s">
        <v>289</v>
      </c>
      <c r="R2435">
        <v>10016</v>
      </c>
      <c r="S2435" t="s">
        <v>2489</v>
      </c>
      <c r="T2435" t="s">
        <v>2505</v>
      </c>
      <c r="U2435" t="s">
        <v>289</v>
      </c>
      <c r="V2435" t="s">
        <v>156</v>
      </c>
      <c r="W2435">
        <v>100004006</v>
      </c>
      <c r="X2435">
        <v>8005553007</v>
      </c>
      <c r="Y2435" t="s">
        <v>2595</v>
      </c>
      <c r="Z2435" t="s">
        <v>5595</v>
      </c>
      <c r="AA2435" s="13">
        <v>-29.03</v>
      </c>
      <c r="AB2435" s="14">
        <v>42600</v>
      </c>
      <c r="AC2435" t="s">
        <v>35</v>
      </c>
    </row>
    <row r="2436" spans="1:29" x14ac:dyDescent="0.25">
      <c r="A2436" t="str">
        <f>CONCATENATE("Q",ROUNDUP(MONTH(Table1[[#This Row],[Month]])/3,0))</f>
        <v>Q3</v>
      </c>
      <c r="B2436" s="14">
        <f>EOMONTH(Table1[[#This Row],[Credit Date]],-1)+1</f>
        <v>42583</v>
      </c>
      <c r="C2436" t="str">
        <f>CONCATENATE(Table1[[#This Row],[Issuer Last Name]],", ",Table1[[#This Row],[Issuer First Name]])</f>
        <v>No. 016, Employee</v>
      </c>
      <c r="D2436" t="str">
        <f>CONCATENATE(Table1[[#This Row],[Approver Last Name]],", ",Table1[[#This Row],[Approver First Name]])</f>
        <v>No. 016, Employee</v>
      </c>
      <c r="E2436" t="str">
        <f>CONCATENATE(Table1[[#This Row],[Customer Last Name]],", ",Table1[[#This Row],[Customer First Name]])</f>
        <v>No. 13220, Client</v>
      </c>
      <c r="F2436" t="str">
        <f>IF(Table1[[#This Row],[Credit Amount]]&gt;-19.99,"Less than 19.99",IF(Table1[[#This Row],[Credit Amount]]=-20,"20",IF(Table1[[#This Row],[Credit Amount]]&gt;-49.98,"20.01-49.98",IF(Table1[[#This Row],[Credit Amount]]=-49.99,"49.99",IF(Table1[[#This Row],[Credit Amount]]=-50,"50",IF(Table1[[#This Row],[Credit Amount]]&lt;-50.01,"Greater than 50"))))))</f>
        <v>20.01-49.98</v>
      </c>
      <c r="G2436" t="str">
        <f>IF(Table1[[#This Row],[Transaction Type]]="Maintenance","Non-Sales","Sales")</f>
        <v>Non-Sales</v>
      </c>
      <c r="H2436" t="str">
        <f>IF(Table1[[#This Row],[Quarter]]="q2",1,"")</f>
        <v/>
      </c>
      <c r="I2436">
        <f>IF(Table1[[#This Row],[Quarter]]="q3",1,"")</f>
        <v>1</v>
      </c>
      <c r="J2436" t="str">
        <f>IF(Table1[[#This Row],[Quarter]]="Q2",Table1[[#This Row],[Credit Amount]],"")</f>
        <v/>
      </c>
      <c r="K2436">
        <f>IF(Table1[[#This Row],[Quarter]]="Q3",Table1[[#This Row],[Credit Amount]],"")</f>
        <v>-24.49</v>
      </c>
      <c r="L2436" t="str">
        <f>IF(Table1[[#This Row],[Transaction Type]]="Upgrade",Table1[[#This Row],[Credit Amount]],IF(Table1[[#This Row],[Transaction Type]]="Activation",Table1[[#This Row],[Credit Amount]],""))</f>
        <v/>
      </c>
      <c r="M2436">
        <f>IF(Table1[[#This Row],[Transaction Type]]="Maintenance",Table1[[#This Row],[Credit Amount]],"")</f>
        <v>-24.49</v>
      </c>
      <c r="N2436">
        <v>10016</v>
      </c>
      <c r="O2436" t="s">
        <v>2489</v>
      </c>
      <c r="P2436" t="s">
        <v>2505</v>
      </c>
      <c r="Q2436" t="s">
        <v>289</v>
      </c>
      <c r="R2436">
        <v>10016</v>
      </c>
      <c r="S2436" t="s">
        <v>2489</v>
      </c>
      <c r="T2436" t="s">
        <v>2505</v>
      </c>
      <c r="U2436" t="s">
        <v>289</v>
      </c>
      <c r="V2436" t="s">
        <v>156</v>
      </c>
      <c r="W2436">
        <v>100004219</v>
      </c>
      <c r="X2436">
        <v>8005553220</v>
      </c>
      <c r="Y2436" t="s">
        <v>2595</v>
      </c>
      <c r="Z2436" t="s">
        <v>5808</v>
      </c>
      <c r="AA2436" s="13">
        <v>-24.49</v>
      </c>
      <c r="AB2436" s="14">
        <v>42604</v>
      </c>
      <c r="AC2436" t="s">
        <v>36</v>
      </c>
    </row>
    <row r="2437" spans="1:29" x14ac:dyDescent="0.25">
      <c r="A2437" t="str">
        <f>CONCATENATE("Q",ROUNDUP(MONTH(Table1[[#This Row],[Month]])/3,0))</f>
        <v>Q3</v>
      </c>
      <c r="B2437" s="14">
        <f>EOMONTH(Table1[[#This Row],[Credit Date]],-1)+1</f>
        <v>42583</v>
      </c>
      <c r="C2437" t="str">
        <f>CONCATENATE(Table1[[#This Row],[Issuer Last Name]],", ",Table1[[#This Row],[Issuer First Name]])</f>
        <v>No. 016, Employee</v>
      </c>
      <c r="D2437" t="str">
        <f>CONCATENATE(Table1[[#This Row],[Approver Last Name]],", ",Table1[[#This Row],[Approver First Name]])</f>
        <v>No. 016, Employee</v>
      </c>
      <c r="E2437" t="str">
        <f>CONCATENATE(Table1[[#This Row],[Customer Last Name]],", ",Table1[[#This Row],[Customer First Name]])</f>
        <v>No. 13690, Client</v>
      </c>
      <c r="F2437" t="str">
        <f>IF(Table1[[#This Row],[Credit Amount]]&gt;-19.99,"Less than 19.99",IF(Table1[[#This Row],[Credit Amount]]=-20,"20",IF(Table1[[#This Row],[Credit Amount]]&gt;-49.98,"20.01-49.98",IF(Table1[[#This Row],[Credit Amount]]=-49.99,"49.99",IF(Table1[[#This Row],[Credit Amount]]=-50,"50",IF(Table1[[#This Row],[Credit Amount]]&lt;-50.01,"Greater than 50"))))))</f>
        <v>20.01-49.98</v>
      </c>
      <c r="G2437" t="str">
        <f>IF(Table1[[#This Row],[Transaction Type]]="Maintenance","Non-Sales","Sales")</f>
        <v>Sales</v>
      </c>
      <c r="H2437" t="str">
        <f>IF(Table1[[#This Row],[Quarter]]="q2",1,"")</f>
        <v/>
      </c>
      <c r="I2437">
        <f>IF(Table1[[#This Row],[Quarter]]="q3",1,"")</f>
        <v>1</v>
      </c>
      <c r="J2437" t="str">
        <f>IF(Table1[[#This Row],[Quarter]]="Q2",Table1[[#This Row],[Credit Amount]],"")</f>
        <v/>
      </c>
      <c r="K2437">
        <f>IF(Table1[[#This Row],[Quarter]]="Q3",Table1[[#This Row],[Credit Amount]],"")</f>
        <v>-32.32</v>
      </c>
      <c r="L2437">
        <f>IF(Table1[[#This Row],[Transaction Type]]="Upgrade",Table1[[#This Row],[Credit Amount]],IF(Table1[[#This Row],[Transaction Type]]="Activation",Table1[[#This Row],[Credit Amount]],""))</f>
        <v>-32.32</v>
      </c>
      <c r="M2437" t="str">
        <f>IF(Table1[[#This Row],[Transaction Type]]="Maintenance",Table1[[#This Row],[Credit Amount]],"")</f>
        <v/>
      </c>
      <c r="N2437">
        <v>10016</v>
      </c>
      <c r="O2437" t="s">
        <v>2489</v>
      </c>
      <c r="P2437" t="s">
        <v>2505</v>
      </c>
      <c r="Q2437" t="s">
        <v>289</v>
      </c>
      <c r="R2437">
        <v>10016</v>
      </c>
      <c r="S2437" t="s">
        <v>2489</v>
      </c>
      <c r="T2437" t="s">
        <v>2505</v>
      </c>
      <c r="U2437" t="s">
        <v>289</v>
      </c>
      <c r="V2437" t="s">
        <v>156</v>
      </c>
      <c r="W2437">
        <v>100004689</v>
      </c>
      <c r="X2437">
        <v>8005553690</v>
      </c>
      <c r="Y2437" t="s">
        <v>2595</v>
      </c>
      <c r="Z2437" t="s">
        <v>6278</v>
      </c>
      <c r="AA2437" s="13">
        <v>-32.32</v>
      </c>
      <c r="AB2437" s="14">
        <v>42604</v>
      </c>
      <c r="AC2437" t="s">
        <v>35</v>
      </c>
    </row>
    <row r="2438" spans="1:29" x14ac:dyDescent="0.25">
      <c r="A2438" t="str">
        <f>CONCATENATE("Q",ROUNDUP(MONTH(Table1[[#This Row],[Month]])/3,0))</f>
        <v>Q3</v>
      </c>
      <c r="B2438" s="14">
        <f>EOMONTH(Table1[[#This Row],[Credit Date]],-1)+1</f>
        <v>42583</v>
      </c>
      <c r="C2438" t="str">
        <f>CONCATENATE(Table1[[#This Row],[Issuer Last Name]],", ",Table1[[#This Row],[Issuer First Name]])</f>
        <v>No. 016, Employee</v>
      </c>
      <c r="D2438" t="str">
        <f>CONCATENATE(Table1[[#This Row],[Approver Last Name]],", ",Table1[[#This Row],[Approver First Name]])</f>
        <v>No. 016, Employee</v>
      </c>
      <c r="E2438" t="str">
        <f>CONCATENATE(Table1[[#This Row],[Customer Last Name]],", ",Table1[[#This Row],[Customer First Name]])</f>
        <v>No. 11613, Client</v>
      </c>
      <c r="F2438" t="str">
        <f>IF(Table1[[#This Row],[Credit Amount]]&gt;-19.99,"Less than 19.99",IF(Table1[[#This Row],[Credit Amount]]=-20,"20",IF(Table1[[#This Row],[Credit Amount]]&gt;-49.98,"20.01-49.98",IF(Table1[[#This Row],[Credit Amount]]=-49.99,"49.99",IF(Table1[[#This Row],[Credit Amount]]=-50,"50",IF(Table1[[#This Row],[Credit Amount]]&lt;-50.01,"Greater than 50"))))))</f>
        <v>20.01-49.98</v>
      </c>
      <c r="G2438" t="str">
        <f>IF(Table1[[#This Row],[Transaction Type]]="Maintenance","Non-Sales","Sales")</f>
        <v>Non-Sales</v>
      </c>
      <c r="H2438" t="str">
        <f>IF(Table1[[#This Row],[Quarter]]="q2",1,"")</f>
        <v/>
      </c>
      <c r="I2438">
        <f>IF(Table1[[#This Row],[Quarter]]="q3",1,"")</f>
        <v>1</v>
      </c>
      <c r="J2438" t="str">
        <f>IF(Table1[[#This Row],[Quarter]]="Q2",Table1[[#This Row],[Credit Amount]],"")</f>
        <v/>
      </c>
      <c r="K2438">
        <f>IF(Table1[[#This Row],[Quarter]]="Q3",Table1[[#This Row],[Credit Amount]],"")</f>
        <v>-23.82</v>
      </c>
      <c r="L2438" t="str">
        <f>IF(Table1[[#This Row],[Transaction Type]]="Upgrade",Table1[[#This Row],[Credit Amount]],IF(Table1[[#This Row],[Transaction Type]]="Activation",Table1[[#This Row],[Credit Amount]],""))</f>
        <v/>
      </c>
      <c r="M2438">
        <f>IF(Table1[[#This Row],[Transaction Type]]="Maintenance",Table1[[#This Row],[Credit Amount]],"")</f>
        <v>-23.82</v>
      </c>
      <c r="N2438">
        <v>10016</v>
      </c>
      <c r="O2438" t="s">
        <v>2489</v>
      </c>
      <c r="P2438" t="s">
        <v>2505</v>
      </c>
      <c r="Q2438" t="s">
        <v>289</v>
      </c>
      <c r="R2438">
        <v>10016</v>
      </c>
      <c r="S2438" t="s">
        <v>2489</v>
      </c>
      <c r="T2438" t="s">
        <v>2505</v>
      </c>
      <c r="U2438" t="s">
        <v>289</v>
      </c>
      <c r="V2438" t="s">
        <v>156</v>
      </c>
      <c r="W2438">
        <v>100002612</v>
      </c>
      <c r="X2438">
        <v>8005551613</v>
      </c>
      <c r="Y2438" t="s">
        <v>2595</v>
      </c>
      <c r="Z2438" t="s">
        <v>4208</v>
      </c>
      <c r="AA2438" s="13">
        <v>-23.82</v>
      </c>
      <c r="AB2438" s="14">
        <v>42606</v>
      </c>
      <c r="AC2438" t="s">
        <v>36</v>
      </c>
    </row>
    <row r="2439" spans="1:29" x14ac:dyDescent="0.25">
      <c r="A2439" t="str">
        <f>CONCATENATE("Q",ROUNDUP(MONTH(Table1[[#This Row],[Month]])/3,0))</f>
        <v>Q3</v>
      </c>
      <c r="B2439" s="14">
        <f>EOMONTH(Table1[[#This Row],[Credit Date]],-1)+1</f>
        <v>42583</v>
      </c>
      <c r="C2439" t="str">
        <f>CONCATENATE(Table1[[#This Row],[Issuer Last Name]],", ",Table1[[#This Row],[Issuer First Name]])</f>
        <v>No. 016, Employee</v>
      </c>
      <c r="D2439" t="str">
        <f>CONCATENATE(Table1[[#This Row],[Approver Last Name]],", ",Table1[[#This Row],[Approver First Name]])</f>
        <v>No. 010, Employee</v>
      </c>
      <c r="E2439" t="str">
        <f>CONCATENATE(Table1[[#This Row],[Customer Last Name]],", ",Table1[[#This Row],[Customer First Name]])</f>
        <v>No. 13413, Client</v>
      </c>
      <c r="F24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39" t="str">
        <f>IF(Table1[[#This Row],[Transaction Type]]="Maintenance","Non-Sales","Sales")</f>
        <v>Non-Sales</v>
      </c>
      <c r="H2439" t="str">
        <f>IF(Table1[[#This Row],[Quarter]]="q2",1,"")</f>
        <v/>
      </c>
      <c r="I2439">
        <f>IF(Table1[[#This Row],[Quarter]]="q3",1,"")</f>
        <v>1</v>
      </c>
      <c r="J2439" t="str">
        <f>IF(Table1[[#This Row],[Quarter]]="Q2",Table1[[#This Row],[Credit Amount]],"")</f>
        <v/>
      </c>
      <c r="K2439">
        <f>IF(Table1[[#This Row],[Quarter]]="Q3",Table1[[#This Row],[Credit Amount]],"")</f>
        <v>-80.41</v>
      </c>
      <c r="L2439" t="str">
        <f>IF(Table1[[#This Row],[Transaction Type]]="Upgrade",Table1[[#This Row],[Credit Amount]],IF(Table1[[#This Row],[Transaction Type]]="Activation",Table1[[#This Row],[Credit Amount]],""))</f>
        <v/>
      </c>
      <c r="M2439">
        <f>IF(Table1[[#This Row],[Transaction Type]]="Maintenance",Table1[[#This Row],[Credit Amount]],"")</f>
        <v>-80.41</v>
      </c>
      <c r="N2439">
        <v>10016</v>
      </c>
      <c r="O2439" t="s">
        <v>2489</v>
      </c>
      <c r="P2439" t="s">
        <v>2505</v>
      </c>
      <c r="Q2439" t="s">
        <v>289</v>
      </c>
      <c r="R2439">
        <v>10010</v>
      </c>
      <c r="S2439" t="s">
        <v>2489</v>
      </c>
      <c r="T2439" t="s">
        <v>2499</v>
      </c>
      <c r="U2439" t="s">
        <v>290</v>
      </c>
      <c r="V2439" t="s">
        <v>156</v>
      </c>
      <c r="W2439">
        <v>100004412</v>
      </c>
      <c r="X2439">
        <v>8005553413</v>
      </c>
      <c r="Y2439" t="s">
        <v>2595</v>
      </c>
      <c r="Z2439" t="s">
        <v>6001</v>
      </c>
      <c r="AA2439" s="13">
        <v>-80.41</v>
      </c>
      <c r="AB2439" s="14">
        <v>42608</v>
      </c>
      <c r="AC2439" t="s">
        <v>36</v>
      </c>
    </row>
    <row r="2440" spans="1:29" x14ac:dyDescent="0.25">
      <c r="A2440" t="str">
        <f>CONCATENATE("Q",ROUNDUP(MONTH(Table1[[#This Row],[Month]])/3,0))</f>
        <v>Q3</v>
      </c>
      <c r="B2440" s="14">
        <f>EOMONTH(Table1[[#This Row],[Credit Date]],-1)+1</f>
        <v>42583</v>
      </c>
      <c r="C2440" t="str">
        <f>CONCATENATE(Table1[[#This Row],[Issuer Last Name]],", ",Table1[[#This Row],[Issuer First Name]])</f>
        <v>No. 016, Employee</v>
      </c>
      <c r="D2440" t="str">
        <f>CONCATENATE(Table1[[#This Row],[Approver Last Name]],", ",Table1[[#This Row],[Approver First Name]])</f>
        <v>No. 016, Employee</v>
      </c>
      <c r="E2440" t="str">
        <f>CONCATENATE(Table1[[#This Row],[Customer Last Name]],", ",Table1[[#This Row],[Customer First Name]])</f>
        <v>No. 10469, Client</v>
      </c>
      <c r="F2440" t="str">
        <f>IF(Table1[[#This Row],[Credit Amount]]&gt;-19.99,"Less than 19.99",IF(Table1[[#This Row],[Credit Amount]]=-20,"20",IF(Table1[[#This Row],[Credit Amount]]&gt;-49.98,"20.01-49.98",IF(Table1[[#This Row],[Credit Amount]]=-49.99,"49.99",IF(Table1[[#This Row],[Credit Amount]]=-50,"50",IF(Table1[[#This Row],[Credit Amount]]&lt;-50.01,"Greater than 50"))))))</f>
        <v>Less than 19.99</v>
      </c>
      <c r="G2440" t="str">
        <f>IF(Table1[[#This Row],[Transaction Type]]="Maintenance","Non-Sales","Sales")</f>
        <v>Non-Sales</v>
      </c>
      <c r="H2440" t="str">
        <f>IF(Table1[[#This Row],[Quarter]]="q2",1,"")</f>
        <v/>
      </c>
      <c r="I2440">
        <f>IF(Table1[[#This Row],[Quarter]]="q3",1,"")</f>
        <v>1</v>
      </c>
      <c r="J2440" t="str">
        <f>IF(Table1[[#This Row],[Quarter]]="Q2",Table1[[#This Row],[Credit Amount]],"")</f>
        <v/>
      </c>
      <c r="K2440">
        <f>IF(Table1[[#This Row],[Quarter]]="Q3",Table1[[#This Row],[Credit Amount]],"")</f>
        <v>-12.64</v>
      </c>
      <c r="L2440" t="str">
        <f>IF(Table1[[#This Row],[Transaction Type]]="Upgrade",Table1[[#This Row],[Credit Amount]],IF(Table1[[#This Row],[Transaction Type]]="Activation",Table1[[#This Row],[Credit Amount]],""))</f>
        <v/>
      </c>
      <c r="M2440">
        <f>IF(Table1[[#This Row],[Transaction Type]]="Maintenance",Table1[[#This Row],[Credit Amount]],"")</f>
        <v>-12.64</v>
      </c>
      <c r="N2440">
        <v>10016</v>
      </c>
      <c r="O2440" t="s">
        <v>2489</v>
      </c>
      <c r="P2440" t="s">
        <v>2505</v>
      </c>
      <c r="Q2440" t="s">
        <v>289</v>
      </c>
      <c r="R2440">
        <v>10016</v>
      </c>
      <c r="S2440" t="s">
        <v>2489</v>
      </c>
      <c r="T2440" t="s">
        <v>2505</v>
      </c>
      <c r="U2440" t="s">
        <v>289</v>
      </c>
      <c r="V2440" t="s">
        <v>156</v>
      </c>
      <c r="W2440">
        <v>100001468</v>
      </c>
      <c r="X2440">
        <v>8005550469</v>
      </c>
      <c r="Y2440" t="s">
        <v>2595</v>
      </c>
      <c r="Z2440" t="s">
        <v>3064</v>
      </c>
      <c r="AA2440" s="13">
        <v>-12.64</v>
      </c>
      <c r="AB2440" s="14">
        <v>42608</v>
      </c>
      <c r="AC2440" t="s">
        <v>36</v>
      </c>
    </row>
    <row r="2441" spans="1:29" x14ac:dyDescent="0.25">
      <c r="A2441" t="str">
        <f>CONCATENATE("Q",ROUNDUP(MONTH(Table1[[#This Row],[Month]])/3,0))</f>
        <v>Q3</v>
      </c>
      <c r="B2441" s="14">
        <f>EOMONTH(Table1[[#This Row],[Credit Date]],-1)+1</f>
        <v>42614</v>
      </c>
      <c r="C2441" t="str">
        <f>CONCATENATE(Table1[[#This Row],[Issuer Last Name]],", ",Table1[[#This Row],[Issuer First Name]])</f>
        <v>No. 016, Employee</v>
      </c>
      <c r="D2441" t="str">
        <f>CONCATENATE(Table1[[#This Row],[Approver Last Name]],", ",Table1[[#This Row],[Approver First Name]])</f>
        <v>No. 010, Employee</v>
      </c>
      <c r="E2441" t="str">
        <f>CONCATENATE(Table1[[#This Row],[Customer Last Name]],", ",Table1[[#This Row],[Customer First Name]])</f>
        <v>No. 12223, Client</v>
      </c>
      <c r="F24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41" t="str">
        <f>IF(Table1[[#This Row],[Transaction Type]]="Maintenance","Non-Sales","Sales")</f>
        <v>Non-Sales</v>
      </c>
      <c r="H2441" t="str">
        <f>IF(Table1[[#This Row],[Quarter]]="q2",1,"")</f>
        <v/>
      </c>
      <c r="I2441">
        <f>IF(Table1[[#This Row],[Quarter]]="q3",1,"")</f>
        <v>1</v>
      </c>
      <c r="J2441" t="str">
        <f>IF(Table1[[#This Row],[Quarter]]="Q2",Table1[[#This Row],[Credit Amount]],"")</f>
        <v/>
      </c>
      <c r="K2441">
        <f>IF(Table1[[#This Row],[Quarter]]="Q3",Table1[[#This Row],[Credit Amount]],"")</f>
        <v>-53.9</v>
      </c>
      <c r="L2441" t="str">
        <f>IF(Table1[[#This Row],[Transaction Type]]="Upgrade",Table1[[#This Row],[Credit Amount]],IF(Table1[[#This Row],[Transaction Type]]="Activation",Table1[[#This Row],[Credit Amount]],""))</f>
        <v/>
      </c>
      <c r="M2441">
        <f>IF(Table1[[#This Row],[Transaction Type]]="Maintenance",Table1[[#This Row],[Credit Amount]],"")</f>
        <v>-53.9</v>
      </c>
      <c r="N2441">
        <v>10016</v>
      </c>
      <c r="O2441" t="s">
        <v>2489</v>
      </c>
      <c r="P2441" t="s">
        <v>2505</v>
      </c>
      <c r="Q2441" t="s">
        <v>289</v>
      </c>
      <c r="R2441">
        <v>10010</v>
      </c>
      <c r="S2441" t="s">
        <v>2489</v>
      </c>
      <c r="T2441" t="s">
        <v>2499</v>
      </c>
      <c r="U2441" t="s">
        <v>290</v>
      </c>
      <c r="V2441" t="s">
        <v>156</v>
      </c>
      <c r="W2441">
        <v>100003222</v>
      </c>
      <c r="X2441">
        <v>8005552223</v>
      </c>
      <c r="Y2441" t="s">
        <v>2595</v>
      </c>
      <c r="Z2441" t="s">
        <v>4818</v>
      </c>
      <c r="AA2441" s="13">
        <v>-53.9</v>
      </c>
      <c r="AB2441" s="14">
        <v>42617</v>
      </c>
      <c r="AC2441" t="s">
        <v>36</v>
      </c>
    </row>
    <row r="2442" spans="1:29" x14ac:dyDescent="0.25">
      <c r="A2442" t="str">
        <f>CONCATENATE("Q",ROUNDUP(MONTH(Table1[[#This Row],[Month]])/3,0))</f>
        <v>Q3</v>
      </c>
      <c r="B2442" s="14">
        <f>EOMONTH(Table1[[#This Row],[Credit Date]],-1)+1</f>
        <v>42614</v>
      </c>
      <c r="C2442" t="str">
        <f>CONCATENATE(Table1[[#This Row],[Issuer Last Name]],", ",Table1[[#This Row],[Issuer First Name]])</f>
        <v>No. 016, Employee</v>
      </c>
      <c r="D2442" t="str">
        <f>CONCATENATE(Table1[[#This Row],[Approver Last Name]],", ",Table1[[#This Row],[Approver First Name]])</f>
        <v>No. 010, Employee</v>
      </c>
      <c r="E2442" t="str">
        <f>CONCATENATE(Table1[[#This Row],[Customer Last Name]],", ",Table1[[#This Row],[Customer First Name]])</f>
        <v>No. 11195, Client</v>
      </c>
      <c r="F24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42" t="str">
        <f>IF(Table1[[#This Row],[Transaction Type]]="Maintenance","Non-Sales","Sales")</f>
        <v>Non-Sales</v>
      </c>
      <c r="H2442" t="str">
        <f>IF(Table1[[#This Row],[Quarter]]="q2",1,"")</f>
        <v/>
      </c>
      <c r="I2442">
        <f>IF(Table1[[#This Row],[Quarter]]="q3",1,"")</f>
        <v>1</v>
      </c>
      <c r="J2442" t="str">
        <f>IF(Table1[[#This Row],[Quarter]]="Q2",Table1[[#This Row],[Credit Amount]],"")</f>
        <v/>
      </c>
      <c r="K2442">
        <f>IF(Table1[[#This Row],[Quarter]]="Q3",Table1[[#This Row],[Credit Amount]],"")</f>
        <v>-61.39</v>
      </c>
      <c r="L2442" t="str">
        <f>IF(Table1[[#This Row],[Transaction Type]]="Upgrade",Table1[[#This Row],[Credit Amount]],IF(Table1[[#This Row],[Transaction Type]]="Activation",Table1[[#This Row],[Credit Amount]],""))</f>
        <v/>
      </c>
      <c r="M2442">
        <f>IF(Table1[[#This Row],[Transaction Type]]="Maintenance",Table1[[#This Row],[Credit Amount]],"")</f>
        <v>-61.39</v>
      </c>
      <c r="N2442">
        <v>10016</v>
      </c>
      <c r="O2442" t="s">
        <v>2489</v>
      </c>
      <c r="P2442" t="s">
        <v>2505</v>
      </c>
      <c r="Q2442" t="s">
        <v>289</v>
      </c>
      <c r="R2442">
        <v>10010</v>
      </c>
      <c r="S2442" t="s">
        <v>2489</v>
      </c>
      <c r="T2442" t="s">
        <v>2499</v>
      </c>
      <c r="U2442" t="s">
        <v>290</v>
      </c>
      <c r="V2442" t="s">
        <v>156</v>
      </c>
      <c r="W2442">
        <v>100002194</v>
      </c>
      <c r="X2442">
        <v>8005551195</v>
      </c>
      <c r="Y2442" t="s">
        <v>2595</v>
      </c>
      <c r="Z2442" t="s">
        <v>3790</v>
      </c>
      <c r="AA2442" s="13">
        <v>-61.39</v>
      </c>
      <c r="AB2442" s="14">
        <v>42618</v>
      </c>
      <c r="AC2442" t="s">
        <v>36</v>
      </c>
    </row>
    <row r="2443" spans="1:29" x14ac:dyDescent="0.25">
      <c r="A2443" t="str">
        <f>CONCATENATE("Q",ROUNDUP(MONTH(Table1[[#This Row],[Month]])/3,0))</f>
        <v>Q3</v>
      </c>
      <c r="B2443" s="14">
        <f>EOMONTH(Table1[[#This Row],[Credit Date]],-1)+1</f>
        <v>42614</v>
      </c>
      <c r="C2443" t="str">
        <f>CONCATENATE(Table1[[#This Row],[Issuer Last Name]],", ",Table1[[#This Row],[Issuer First Name]])</f>
        <v>No. 016, Employee</v>
      </c>
      <c r="D2443" t="str">
        <f>CONCATENATE(Table1[[#This Row],[Approver Last Name]],", ",Table1[[#This Row],[Approver First Name]])</f>
        <v>No. 016, Employee</v>
      </c>
      <c r="E2443" t="str">
        <f>CONCATENATE(Table1[[#This Row],[Customer Last Name]],", ",Table1[[#This Row],[Customer First Name]])</f>
        <v>No. 11478, Client</v>
      </c>
      <c r="F2443" t="str">
        <f>IF(Table1[[#This Row],[Credit Amount]]&gt;-19.99,"Less than 19.99",IF(Table1[[#This Row],[Credit Amount]]=-20,"20",IF(Table1[[#This Row],[Credit Amount]]&gt;-49.98,"20.01-49.98",IF(Table1[[#This Row],[Credit Amount]]=-49.99,"49.99",IF(Table1[[#This Row],[Credit Amount]]=-50,"50",IF(Table1[[#This Row],[Credit Amount]]&lt;-50.01,"Greater than 50"))))))</f>
        <v>20.01-49.98</v>
      </c>
      <c r="G2443" t="str">
        <f>IF(Table1[[#This Row],[Transaction Type]]="Maintenance","Non-Sales","Sales")</f>
        <v>Non-Sales</v>
      </c>
      <c r="H2443" t="str">
        <f>IF(Table1[[#This Row],[Quarter]]="q2",1,"")</f>
        <v/>
      </c>
      <c r="I2443">
        <f>IF(Table1[[#This Row],[Quarter]]="q3",1,"")</f>
        <v>1</v>
      </c>
      <c r="J2443" t="str">
        <f>IF(Table1[[#This Row],[Quarter]]="Q2",Table1[[#This Row],[Credit Amount]],"")</f>
        <v/>
      </c>
      <c r="K2443">
        <f>IF(Table1[[#This Row],[Quarter]]="Q3",Table1[[#This Row],[Credit Amount]],"")</f>
        <v>-23.22</v>
      </c>
      <c r="L2443" t="str">
        <f>IF(Table1[[#This Row],[Transaction Type]]="Upgrade",Table1[[#This Row],[Credit Amount]],IF(Table1[[#This Row],[Transaction Type]]="Activation",Table1[[#This Row],[Credit Amount]],""))</f>
        <v/>
      </c>
      <c r="M2443">
        <f>IF(Table1[[#This Row],[Transaction Type]]="Maintenance",Table1[[#This Row],[Credit Amount]],"")</f>
        <v>-23.22</v>
      </c>
      <c r="N2443">
        <v>10016</v>
      </c>
      <c r="O2443" t="s">
        <v>2489</v>
      </c>
      <c r="P2443" t="s">
        <v>2505</v>
      </c>
      <c r="Q2443" t="s">
        <v>289</v>
      </c>
      <c r="R2443">
        <v>10016</v>
      </c>
      <c r="S2443" t="s">
        <v>2489</v>
      </c>
      <c r="T2443" t="s">
        <v>2505</v>
      </c>
      <c r="U2443" t="s">
        <v>289</v>
      </c>
      <c r="V2443" t="s">
        <v>156</v>
      </c>
      <c r="W2443">
        <v>100002477</v>
      </c>
      <c r="X2443">
        <v>8005551478</v>
      </c>
      <c r="Y2443" t="s">
        <v>2595</v>
      </c>
      <c r="Z2443" t="s">
        <v>4073</v>
      </c>
      <c r="AA2443" s="13">
        <v>-23.22</v>
      </c>
      <c r="AB2443" s="14">
        <v>42620</v>
      </c>
      <c r="AC2443" t="s">
        <v>36</v>
      </c>
    </row>
    <row r="2444" spans="1:29" x14ac:dyDescent="0.25">
      <c r="A2444" t="str">
        <f>CONCATENATE("Q",ROUNDUP(MONTH(Table1[[#This Row],[Month]])/3,0))</f>
        <v>Q3</v>
      </c>
      <c r="B2444" s="14">
        <f>EOMONTH(Table1[[#This Row],[Credit Date]],-1)+1</f>
        <v>42614</v>
      </c>
      <c r="C2444" t="str">
        <f>CONCATENATE(Table1[[#This Row],[Issuer Last Name]],", ",Table1[[#This Row],[Issuer First Name]])</f>
        <v>No. 016, Employee</v>
      </c>
      <c r="D2444" t="str">
        <f>CONCATENATE(Table1[[#This Row],[Approver Last Name]],", ",Table1[[#This Row],[Approver First Name]])</f>
        <v>No. 016, Employee</v>
      </c>
      <c r="E2444" t="str">
        <f>CONCATENATE(Table1[[#This Row],[Customer Last Name]],", ",Table1[[#This Row],[Customer First Name]])</f>
        <v>No. 10148, Client</v>
      </c>
      <c r="F2444" t="str">
        <f>IF(Table1[[#This Row],[Credit Amount]]&gt;-19.99,"Less than 19.99",IF(Table1[[#This Row],[Credit Amount]]=-20,"20",IF(Table1[[#This Row],[Credit Amount]]&gt;-49.98,"20.01-49.98",IF(Table1[[#This Row],[Credit Amount]]=-49.99,"49.99",IF(Table1[[#This Row],[Credit Amount]]=-50,"50",IF(Table1[[#This Row],[Credit Amount]]&lt;-50.01,"Greater than 50"))))))</f>
        <v>20.01-49.98</v>
      </c>
      <c r="G2444" t="str">
        <f>IF(Table1[[#This Row],[Transaction Type]]="Maintenance","Non-Sales","Sales")</f>
        <v>Non-Sales</v>
      </c>
      <c r="H2444" t="str">
        <f>IF(Table1[[#This Row],[Quarter]]="q2",1,"")</f>
        <v/>
      </c>
      <c r="I2444">
        <f>IF(Table1[[#This Row],[Quarter]]="q3",1,"")</f>
        <v>1</v>
      </c>
      <c r="J2444" t="str">
        <f>IF(Table1[[#This Row],[Quarter]]="Q2",Table1[[#This Row],[Credit Amount]],"")</f>
        <v/>
      </c>
      <c r="K2444">
        <f>IF(Table1[[#This Row],[Quarter]]="Q3",Table1[[#This Row],[Credit Amount]],"")</f>
        <v>-49.04</v>
      </c>
      <c r="L2444" t="str">
        <f>IF(Table1[[#This Row],[Transaction Type]]="Upgrade",Table1[[#This Row],[Credit Amount]],IF(Table1[[#This Row],[Transaction Type]]="Activation",Table1[[#This Row],[Credit Amount]],""))</f>
        <v/>
      </c>
      <c r="M2444">
        <f>IF(Table1[[#This Row],[Transaction Type]]="Maintenance",Table1[[#This Row],[Credit Amount]],"")</f>
        <v>-49.04</v>
      </c>
      <c r="N2444">
        <v>10016</v>
      </c>
      <c r="O2444" t="s">
        <v>2489</v>
      </c>
      <c r="P2444" t="s">
        <v>2505</v>
      </c>
      <c r="Q2444" t="s">
        <v>289</v>
      </c>
      <c r="R2444">
        <v>10016</v>
      </c>
      <c r="S2444" t="s">
        <v>2489</v>
      </c>
      <c r="T2444" t="s">
        <v>2505</v>
      </c>
      <c r="U2444" t="s">
        <v>289</v>
      </c>
      <c r="V2444" t="s">
        <v>156</v>
      </c>
      <c r="W2444">
        <v>100001147</v>
      </c>
      <c r="X2444">
        <v>8005550148</v>
      </c>
      <c r="Y2444" t="s">
        <v>2595</v>
      </c>
      <c r="Z2444" t="s">
        <v>2743</v>
      </c>
      <c r="AA2444" s="13">
        <v>-49.04</v>
      </c>
      <c r="AB2444" s="14">
        <v>42624</v>
      </c>
      <c r="AC2444" t="s">
        <v>36</v>
      </c>
    </row>
    <row r="2445" spans="1:29" x14ac:dyDescent="0.25">
      <c r="A2445" t="str">
        <f>CONCATENATE("Q",ROUNDUP(MONTH(Table1[[#This Row],[Month]])/3,0))</f>
        <v>Q3</v>
      </c>
      <c r="B2445" s="14">
        <f>EOMONTH(Table1[[#This Row],[Credit Date]],-1)+1</f>
        <v>42614</v>
      </c>
      <c r="C2445" t="str">
        <f>CONCATENATE(Table1[[#This Row],[Issuer Last Name]],", ",Table1[[#This Row],[Issuer First Name]])</f>
        <v>No. 016, Employee</v>
      </c>
      <c r="D2445" t="str">
        <f>CONCATENATE(Table1[[#This Row],[Approver Last Name]],", ",Table1[[#This Row],[Approver First Name]])</f>
        <v>No. 010, Employee</v>
      </c>
      <c r="E2445" t="str">
        <f>CONCATENATE(Table1[[#This Row],[Customer Last Name]],", ",Table1[[#This Row],[Customer First Name]])</f>
        <v>No. 13624, Client</v>
      </c>
      <c r="F24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45" t="str">
        <f>IF(Table1[[#This Row],[Transaction Type]]="Maintenance","Non-Sales","Sales")</f>
        <v>Non-Sales</v>
      </c>
      <c r="H2445" t="str">
        <f>IF(Table1[[#This Row],[Quarter]]="q2",1,"")</f>
        <v/>
      </c>
      <c r="I2445">
        <f>IF(Table1[[#This Row],[Quarter]]="q3",1,"")</f>
        <v>1</v>
      </c>
      <c r="J2445" t="str">
        <f>IF(Table1[[#This Row],[Quarter]]="Q2",Table1[[#This Row],[Credit Amount]],"")</f>
        <v/>
      </c>
      <c r="K2445">
        <f>IF(Table1[[#This Row],[Quarter]]="Q3",Table1[[#This Row],[Credit Amount]],"")</f>
        <v>-81.69</v>
      </c>
      <c r="L2445" t="str">
        <f>IF(Table1[[#This Row],[Transaction Type]]="Upgrade",Table1[[#This Row],[Credit Amount]],IF(Table1[[#This Row],[Transaction Type]]="Activation",Table1[[#This Row],[Credit Amount]],""))</f>
        <v/>
      </c>
      <c r="M2445">
        <f>IF(Table1[[#This Row],[Transaction Type]]="Maintenance",Table1[[#This Row],[Credit Amount]],"")</f>
        <v>-81.69</v>
      </c>
      <c r="N2445">
        <v>10016</v>
      </c>
      <c r="O2445" t="s">
        <v>2489</v>
      </c>
      <c r="P2445" t="s">
        <v>2505</v>
      </c>
      <c r="Q2445" t="s">
        <v>289</v>
      </c>
      <c r="R2445">
        <v>10010</v>
      </c>
      <c r="S2445" t="s">
        <v>2489</v>
      </c>
      <c r="T2445" t="s">
        <v>2499</v>
      </c>
      <c r="U2445" t="s">
        <v>290</v>
      </c>
      <c r="V2445" t="s">
        <v>156</v>
      </c>
      <c r="W2445">
        <v>100004623</v>
      </c>
      <c r="X2445">
        <v>8005553624</v>
      </c>
      <c r="Y2445" t="s">
        <v>2595</v>
      </c>
      <c r="Z2445" t="s">
        <v>6212</v>
      </c>
      <c r="AA2445" s="13">
        <v>-81.69</v>
      </c>
      <c r="AB2445" s="14">
        <v>42631</v>
      </c>
      <c r="AC2445" t="s">
        <v>36</v>
      </c>
    </row>
    <row r="2446" spans="1:29" x14ac:dyDescent="0.25">
      <c r="A2446" t="str">
        <f>CONCATENATE("Q",ROUNDUP(MONTH(Table1[[#This Row],[Month]])/3,0))</f>
        <v>Q3</v>
      </c>
      <c r="B2446" s="14">
        <f>EOMONTH(Table1[[#This Row],[Credit Date]],-1)+1</f>
        <v>42614</v>
      </c>
      <c r="C2446" t="str">
        <f>CONCATENATE(Table1[[#This Row],[Issuer Last Name]],", ",Table1[[#This Row],[Issuer First Name]])</f>
        <v>No. 016, Employee</v>
      </c>
      <c r="D2446" t="str">
        <f>CONCATENATE(Table1[[#This Row],[Approver Last Name]],", ",Table1[[#This Row],[Approver First Name]])</f>
        <v>No. 010, Employee</v>
      </c>
      <c r="E2446" t="str">
        <f>CONCATENATE(Table1[[#This Row],[Customer Last Name]],", ",Table1[[#This Row],[Customer First Name]])</f>
        <v>No. 10030, Client</v>
      </c>
      <c r="F24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46" t="str">
        <f>IF(Table1[[#This Row],[Transaction Type]]="Maintenance","Non-Sales","Sales")</f>
        <v>Sales</v>
      </c>
      <c r="H2446" t="str">
        <f>IF(Table1[[#This Row],[Quarter]]="q2",1,"")</f>
        <v/>
      </c>
      <c r="I2446">
        <f>IF(Table1[[#This Row],[Quarter]]="q3",1,"")</f>
        <v>1</v>
      </c>
      <c r="J2446" t="str">
        <f>IF(Table1[[#This Row],[Quarter]]="Q2",Table1[[#This Row],[Credit Amount]],"")</f>
        <v/>
      </c>
      <c r="K2446">
        <f>IF(Table1[[#This Row],[Quarter]]="Q3",Table1[[#This Row],[Credit Amount]],"")</f>
        <v>-80.66</v>
      </c>
      <c r="L2446">
        <f>IF(Table1[[#This Row],[Transaction Type]]="Upgrade",Table1[[#This Row],[Credit Amount]],IF(Table1[[#This Row],[Transaction Type]]="Activation",Table1[[#This Row],[Credit Amount]],""))</f>
        <v>-80.66</v>
      </c>
      <c r="M2446" t="str">
        <f>IF(Table1[[#This Row],[Transaction Type]]="Maintenance",Table1[[#This Row],[Credit Amount]],"")</f>
        <v/>
      </c>
      <c r="N2446">
        <v>10016</v>
      </c>
      <c r="O2446" t="s">
        <v>2489</v>
      </c>
      <c r="P2446" t="s">
        <v>2505</v>
      </c>
      <c r="Q2446" t="s">
        <v>289</v>
      </c>
      <c r="R2446">
        <v>10010</v>
      </c>
      <c r="S2446" t="s">
        <v>2489</v>
      </c>
      <c r="T2446" t="s">
        <v>2499</v>
      </c>
      <c r="U2446" t="s">
        <v>290</v>
      </c>
      <c r="V2446" t="s">
        <v>156</v>
      </c>
      <c r="W2446">
        <v>100001029</v>
      </c>
      <c r="X2446">
        <v>8005550030</v>
      </c>
      <c r="Y2446" t="s">
        <v>2595</v>
      </c>
      <c r="Z2446" t="s">
        <v>2625</v>
      </c>
      <c r="AA2446" s="13">
        <v>-80.66</v>
      </c>
      <c r="AB2446" s="14">
        <v>42634</v>
      </c>
      <c r="AC2446" t="s">
        <v>37</v>
      </c>
    </row>
    <row r="2447" spans="1:29" x14ac:dyDescent="0.25">
      <c r="A2447" t="str">
        <f>CONCATENATE("Q",ROUNDUP(MONTH(Table1[[#This Row],[Month]])/3,0))</f>
        <v>Q3</v>
      </c>
      <c r="B2447" s="14">
        <f>EOMONTH(Table1[[#This Row],[Credit Date]],-1)+1</f>
        <v>42614</v>
      </c>
      <c r="C2447" t="str">
        <f>CONCATENATE(Table1[[#This Row],[Issuer Last Name]],", ",Table1[[#This Row],[Issuer First Name]])</f>
        <v>No. 016, Employee</v>
      </c>
      <c r="D2447" t="str">
        <f>CONCATENATE(Table1[[#This Row],[Approver Last Name]],", ",Table1[[#This Row],[Approver First Name]])</f>
        <v>No. 016, Employee</v>
      </c>
      <c r="E2447" t="str">
        <f>CONCATENATE(Table1[[#This Row],[Customer Last Name]],", ",Table1[[#This Row],[Customer First Name]])</f>
        <v>No. 13028, Client</v>
      </c>
      <c r="F2447" t="str">
        <f>IF(Table1[[#This Row],[Credit Amount]]&gt;-19.99,"Less than 19.99",IF(Table1[[#This Row],[Credit Amount]]=-20,"20",IF(Table1[[#This Row],[Credit Amount]]&gt;-49.98,"20.01-49.98",IF(Table1[[#This Row],[Credit Amount]]=-49.99,"49.99",IF(Table1[[#This Row],[Credit Amount]]=-50,"50",IF(Table1[[#This Row],[Credit Amount]]&lt;-50.01,"Greater than 50"))))))</f>
        <v>20.01-49.98</v>
      </c>
      <c r="G2447" t="str">
        <f>IF(Table1[[#This Row],[Transaction Type]]="Maintenance","Non-Sales","Sales")</f>
        <v>Sales</v>
      </c>
      <c r="H2447" t="str">
        <f>IF(Table1[[#This Row],[Quarter]]="q2",1,"")</f>
        <v/>
      </c>
      <c r="I2447">
        <f>IF(Table1[[#This Row],[Quarter]]="q3",1,"")</f>
        <v>1</v>
      </c>
      <c r="J2447" t="str">
        <f>IF(Table1[[#This Row],[Quarter]]="Q2",Table1[[#This Row],[Credit Amount]],"")</f>
        <v/>
      </c>
      <c r="K2447">
        <f>IF(Table1[[#This Row],[Quarter]]="Q3",Table1[[#This Row],[Credit Amount]],"")</f>
        <v>-25.17</v>
      </c>
      <c r="L2447">
        <f>IF(Table1[[#This Row],[Transaction Type]]="Upgrade",Table1[[#This Row],[Credit Amount]],IF(Table1[[#This Row],[Transaction Type]]="Activation",Table1[[#This Row],[Credit Amount]],""))</f>
        <v>-25.17</v>
      </c>
      <c r="M2447" t="str">
        <f>IF(Table1[[#This Row],[Transaction Type]]="Maintenance",Table1[[#This Row],[Credit Amount]],"")</f>
        <v/>
      </c>
      <c r="N2447">
        <v>10016</v>
      </c>
      <c r="O2447" t="s">
        <v>2489</v>
      </c>
      <c r="P2447" t="s">
        <v>2505</v>
      </c>
      <c r="Q2447" t="s">
        <v>289</v>
      </c>
      <c r="R2447">
        <v>10016</v>
      </c>
      <c r="S2447" t="s">
        <v>2489</v>
      </c>
      <c r="T2447" t="s">
        <v>2505</v>
      </c>
      <c r="U2447" t="s">
        <v>289</v>
      </c>
      <c r="V2447" t="s">
        <v>156</v>
      </c>
      <c r="W2447">
        <v>100004027</v>
      </c>
      <c r="X2447">
        <v>8005553028</v>
      </c>
      <c r="Y2447" t="s">
        <v>2595</v>
      </c>
      <c r="Z2447" t="s">
        <v>5616</v>
      </c>
      <c r="AA2447" s="13">
        <v>-25.17</v>
      </c>
      <c r="AB2447" s="14">
        <v>42634</v>
      </c>
      <c r="AC2447" t="s">
        <v>37</v>
      </c>
    </row>
    <row r="2448" spans="1:29" x14ac:dyDescent="0.25">
      <c r="A2448" t="str">
        <f>CONCATENATE("Q",ROUNDUP(MONTH(Table1[[#This Row],[Month]])/3,0))</f>
        <v>Q3</v>
      </c>
      <c r="B2448" s="14">
        <f>EOMONTH(Table1[[#This Row],[Credit Date]],-1)+1</f>
        <v>42614</v>
      </c>
      <c r="C2448" t="str">
        <f>CONCATENATE(Table1[[#This Row],[Issuer Last Name]],", ",Table1[[#This Row],[Issuer First Name]])</f>
        <v>No. 016, Employee</v>
      </c>
      <c r="D2448" t="str">
        <f>CONCATENATE(Table1[[#This Row],[Approver Last Name]],", ",Table1[[#This Row],[Approver First Name]])</f>
        <v>No. 016, Employee</v>
      </c>
      <c r="E2448" t="str">
        <f>CONCATENATE(Table1[[#This Row],[Customer Last Name]],", ",Table1[[#This Row],[Customer First Name]])</f>
        <v>No. 10294, Client</v>
      </c>
      <c r="F2448" t="str">
        <f>IF(Table1[[#This Row],[Credit Amount]]&gt;-19.99,"Less than 19.99",IF(Table1[[#This Row],[Credit Amount]]=-20,"20",IF(Table1[[#This Row],[Credit Amount]]&gt;-49.98,"20.01-49.98",IF(Table1[[#This Row],[Credit Amount]]=-49.99,"49.99",IF(Table1[[#This Row],[Credit Amount]]=-50,"50",IF(Table1[[#This Row],[Credit Amount]]&lt;-50.01,"Greater than 50"))))))</f>
        <v>20.01-49.98</v>
      </c>
      <c r="G2448" t="str">
        <f>IF(Table1[[#This Row],[Transaction Type]]="Maintenance","Non-Sales","Sales")</f>
        <v>Non-Sales</v>
      </c>
      <c r="H2448" t="str">
        <f>IF(Table1[[#This Row],[Quarter]]="q2",1,"")</f>
        <v/>
      </c>
      <c r="I2448">
        <f>IF(Table1[[#This Row],[Quarter]]="q3",1,"")</f>
        <v>1</v>
      </c>
      <c r="J2448" t="str">
        <f>IF(Table1[[#This Row],[Quarter]]="Q2",Table1[[#This Row],[Credit Amount]],"")</f>
        <v/>
      </c>
      <c r="K2448">
        <f>IF(Table1[[#This Row],[Quarter]]="Q3",Table1[[#This Row],[Credit Amount]],"")</f>
        <v>-22.64</v>
      </c>
      <c r="L2448" t="str">
        <f>IF(Table1[[#This Row],[Transaction Type]]="Upgrade",Table1[[#This Row],[Credit Amount]],IF(Table1[[#This Row],[Transaction Type]]="Activation",Table1[[#This Row],[Credit Amount]],""))</f>
        <v/>
      </c>
      <c r="M2448">
        <f>IF(Table1[[#This Row],[Transaction Type]]="Maintenance",Table1[[#This Row],[Credit Amount]],"")</f>
        <v>-22.64</v>
      </c>
      <c r="N2448">
        <v>10016</v>
      </c>
      <c r="O2448" t="s">
        <v>2489</v>
      </c>
      <c r="P2448" t="s">
        <v>2505</v>
      </c>
      <c r="Q2448" t="s">
        <v>289</v>
      </c>
      <c r="R2448">
        <v>10016</v>
      </c>
      <c r="S2448" t="s">
        <v>2489</v>
      </c>
      <c r="T2448" t="s">
        <v>2505</v>
      </c>
      <c r="U2448" t="s">
        <v>289</v>
      </c>
      <c r="V2448" t="s">
        <v>156</v>
      </c>
      <c r="W2448">
        <v>100001293</v>
      </c>
      <c r="X2448">
        <v>8005550294</v>
      </c>
      <c r="Y2448" t="s">
        <v>2595</v>
      </c>
      <c r="Z2448" t="s">
        <v>2889</v>
      </c>
      <c r="AA2448" s="13">
        <v>-22.64</v>
      </c>
      <c r="AB2448" s="14">
        <v>42636</v>
      </c>
      <c r="AC2448" t="s">
        <v>36</v>
      </c>
    </row>
    <row r="2449" spans="1:29" x14ac:dyDescent="0.25">
      <c r="A2449" t="str">
        <f>CONCATENATE("Q",ROUNDUP(MONTH(Table1[[#This Row],[Month]])/3,0))</f>
        <v>Q3</v>
      </c>
      <c r="B2449" s="14">
        <f>EOMONTH(Table1[[#This Row],[Credit Date]],-1)+1</f>
        <v>42614</v>
      </c>
      <c r="C2449" t="str">
        <f>CONCATENATE(Table1[[#This Row],[Issuer Last Name]],", ",Table1[[#This Row],[Issuer First Name]])</f>
        <v>No. 016, Employee</v>
      </c>
      <c r="D2449" t="str">
        <f>CONCATENATE(Table1[[#This Row],[Approver Last Name]],", ",Table1[[#This Row],[Approver First Name]])</f>
        <v>No. 010, Employee</v>
      </c>
      <c r="E2449" t="str">
        <f>CONCATENATE(Table1[[#This Row],[Customer Last Name]],", ",Table1[[#This Row],[Customer First Name]])</f>
        <v>No. 11992, Client</v>
      </c>
      <c r="F24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49" t="str">
        <f>IF(Table1[[#This Row],[Transaction Type]]="Maintenance","Non-Sales","Sales")</f>
        <v>Non-Sales</v>
      </c>
      <c r="H2449" t="str">
        <f>IF(Table1[[#This Row],[Quarter]]="q2",1,"")</f>
        <v/>
      </c>
      <c r="I2449">
        <f>IF(Table1[[#This Row],[Quarter]]="q3",1,"")</f>
        <v>1</v>
      </c>
      <c r="J2449" t="str">
        <f>IF(Table1[[#This Row],[Quarter]]="Q2",Table1[[#This Row],[Credit Amount]],"")</f>
        <v/>
      </c>
      <c r="K2449">
        <f>IF(Table1[[#This Row],[Quarter]]="Q3",Table1[[#This Row],[Credit Amount]],"")</f>
        <v>-65.91</v>
      </c>
      <c r="L2449" t="str">
        <f>IF(Table1[[#This Row],[Transaction Type]]="Upgrade",Table1[[#This Row],[Credit Amount]],IF(Table1[[#This Row],[Transaction Type]]="Activation",Table1[[#This Row],[Credit Amount]],""))</f>
        <v/>
      </c>
      <c r="M2449">
        <f>IF(Table1[[#This Row],[Transaction Type]]="Maintenance",Table1[[#This Row],[Credit Amount]],"")</f>
        <v>-65.91</v>
      </c>
      <c r="N2449">
        <v>10016</v>
      </c>
      <c r="O2449" t="s">
        <v>2489</v>
      </c>
      <c r="P2449" t="s">
        <v>2505</v>
      </c>
      <c r="Q2449" t="s">
        <v>289</v>
      </c>
      <c r="R2449">
        <v>10010</v>
      </c>
      <c r="S2449" t="s">
        <v>2489</v>
      </c>
      <c r="T2449" t="s">
        <v>2499</v>
      </c>
      <c r="U2449" t="s">
        <v>290</v>
      </c>
      <c r="V2449" t="s">
        <v>156</v>
      </c>
      <c r="W2449">
        <v>100002991</v>
      </c>
      <c r="X2449">
        <v>8005551992</v>
      </c>
      <c r="Y2449" t="s">
        <v>2595</v>
      </c>
      <c r="Z2449" t="s">
        <v>4587</v>
      </c>
      <c r="AA2449" s="13">
        <v>-65.91</v>
      </c>
      <c r="AB2449" s="14">
        <v>42636</v>
      </c>
      <c r="AC2449" t="s">
        <v>36</v>
      </c>
    </row>
    <row r="2450" spans="1:29" x14ac:dyDescent="0.25">
      <c r="A2450" t="str">
        <f>CONCATENATE("Q",ROUNDUP(MONTH(Table1[[#This Row],[Month]])/3,0))</f>
        <v>Q2</v>
      </c>
      <c r="B2450" s="14">
        <f>EOMONTH(Table1[[#This Row],[Credit Date]],-1)+1</f>
        <v>42461</v>
      </c>
      <c r="C2450" t="str">
        <f>CONCATENATE(Table1[[#This Row],[Issuer Last Name]],", ",Table1[[#This Row],[Issuer First Name]])</f>
        <v>No. 029, Employee</v>
      </c>
      <c r="D2450" t="str">
        <f>CONCATENATE(Table1[[#This Row],[Approver Last Name]],", ",Table1[[#This Row],[Approver First Name]])</f>
        <v>No. 010, Employee</v>
      </c>
      <c r="E2450" t="str">
        <f>CONCATENATE(Table1[[#This Row],[Customer Last Name]],", ",Table1[[#This Row],[Customer First Name]])</f>
        <v>No. 12808, Client</v>
      </c>
      <c r="F24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0" t="str">
        <f>IF(Table1[[#This Row],[Transaction Type]]="Maintenance","Non-Sales","Sales")</f>
        <v>Non-Sales</v>
      </c>
      <c r="H2450">
        <f>IF(Table1[[#This Row],[Quarter]]="q2",1,"")</f>
        <v>1</v>
      </c>
      <c r="I2450" t="str">
        <f>IF(Table1[[#This Row],[Quarter]]="q3",1,"")</f>
        <v/>
      </c>
      <c r="J2450">
        <f>IF(Table1[[#This Row],[Quarter]]="Q2",Table1[[#This Row],[Credit Amount]],"")</f>
        <v>-53.04</v>
      </c>
      <c r="K2450" t="str">
        <f>IF(Table1[[#This Row],[Quarter]]="Q3",Table1[[#This Row],[Credit Amount]],"")</f>
        <v/>
      </c>
      <c r="L2450" t="str">
        <f>IF(Table1[[#This Row],[Transaction Type]]="Upgrade",Table1[[#This Row],[Credit Amount]],IF(Table1[[#This Row],[Transaction Type]]="Activation",Table1[[#This Row],[Credit Amount]],""))</f>
        <v/>
      </c>
      <c r="M2450">
        <f>IF(Table1[[#This Row],[Transaction Type]]="Maintenance",Table1[[#This Row],[Credit Amount]],"")</f>
        <v>-53.04</v>
      </c>
      <c r="N2450">
        <v>10029</v>
      </c>
      <c r="O2450" t="s">
        <v>2489</v>
      </c>
      <c r="P2450" t="s">
        <v>2518</v>
      </c>
      <c r="Q2450" t="s">
        <v>289</v>
      </c>
      <c r="R2450">
        <v>10010</v>
      </c>
      <c r="S2450" t="s">
        <v>2489</v>
      </c>
      <c r="T2450" t="s">
        <v>2499</v>
      </c>
      <c r="U2450" t="s">
        <v>290</v>
      </c>
      <c r="V2450" t="s">
        <v>156</v>
      </c>
      <c r="W2450">
        <v>100003807</v>
      </c>
      <c r="X2450">
        <v>8005552808</v>
      </c>
      <c r="Y2450" t="s">
        <v>2595</v>
      </c>
      <c r="Z2450" t="s">
        <v>5400</v>
      </c>
      <c r="AA2450" s="13">
        <v>-53.04</v>
      </c>
      <c r="AB2450" s="14">
        <v>42462</v>
      </c>
      <c r="AC2450" t="s">
        <v>36</v>
      </c>
    </row>
    <row r="2451" spans="1:29" x14ac:dyDescent="0.25">
      <c r="A2451" t="str">
        <f>CONCATENATE("Q",ROUNDUP(MONTH(Table1[[#This Row],[Month]])/3,0))</f>
        <v>Q2</v>
      </c>
      <c r="B2451" s="14">
        <f>EOMONTH(Table1[[#This Row],[Credit Date]],-1)+1</f>
        <v>42461</v>
      </c>
      <c r="C2451" t="str">
        <f>CONCATENATE(Table1[[#This Row],[Issuer Last Name]],", ",Table1[[#This Row],[Issuer First Name]])</f>
        <v>No. 029, Employee</v>
      </c>
      <c r="D2451" t="str">
        <f>CONCATENATE(Table1[[#This Row],[Approver Last Name]],", ",Table1[[#This Row],[Approver First Name]])</f>
        <v>No. 010, Employee</v>
      </c>
      <c r="E2451" t="str">
        <f>CONCATENATE(Table1[[#This Row],[Customer Last Name]],", ",Table1[[#This Row],[Customer First Name]])</f>
        <v>No. 13607, Client</v>
      </c>
      <c r="F24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1" t="str">
        <f>IF(Table1[[#This Row],[Transaction Type]]="Maintenance","Non-Sales","Sales")</f>
        <v>Non-Sales</v>
      </c>
      <c r="H2451">
        <f>IF(Table1[[#This Row],[Quarter]]="q2",1,"")</f>
        <v>1</v>
      </c>
      <c r="I2451" t="str">
        <f>IF(Table1[[#This Row],[Quarter]]="q3",1,"")</f>
        <v/>
      </c>
      <c r="J2451">
        <f>IF(Table1[[#This Row],[Quarter]]="Q2",Table1[[#This Row],[Credit Amount]],"")</f>
        <v>-90.41</v>
      </c>
      <c r="K2451" t="str">
        <f>IF(Table1[[#This Row],[Quarter]]="Q3",Table1[[#This Row],[Credit Amount]],"")</f>
        <v/>
      </c>
      <c r="L2451" t="str">
        <f>IF(Table1[[#This Row],[Transaction Type]]="Upgrade",Table1[[#This Row],[Credit Amount]],IF(Table1[[#This Row],[Transaction Type]]="Activation",Table1[[#This Row],[Credit Amount]],""))</f>
        <v/>
      </c>
      <c r="M2451">
        <f>IF(Table1[[#This Row],[Transaction Type]]="Maintenance",Table1[[#This Row],[Credit Amount]],"")</f>
        <v>-90.41</v>
      </c>
      <c r="N2451">
        <v>10029</v>
      </c>
      <c r="O2451" t="s">
        <v>2489</v>
      </c>
      <c r="P2451" t="s">
        <v>2518</v>
      </c>
      <c r="Q2451" t="s">
        <v>289</v>
      </c>
      <c r="R2451">
        <v>10010</v>
      </c>
      <c r="S2451" t="s">
        <v>2489</v>
      </c>
      <c r="T2451" t="s">
        <v>2499</v>
      </c>
      <c r="U2451" t="s">
        <v>290</v>
      </c>
      <c r="V2451" t="s">
        <v>156</v>
      </c>
      <c r="W2451">
        <v>100004606</v>
      </c>
      <c r="X2451">
        <v>8005553607</v>
      </c>
      <c r="Y2451" t="s">
        <v>2595</v>
      </c>
      <c r="Z2451" t="s">
        <v>6195</v>
      </c>
      <c r="AA2451" s="13">
        <v>-90.41</v>
      </c>
      <c r="AB2451" s="14">
        <v>42466</v>
      </c>
      <c r="AC2451" t="s">
        <v>36</v>
      </c>
    </row>
    <row r="2452" spans="1:29" x14ac:dyDescent="0.25">
      <c r="A2452" t="str">
        <f>CONCATENATE("Q",ROUNDUP(MONTH(Table1[[#This Row],[Month]])/3,0))</f>
        <v>Q2</v>
      </c>
      <c r="B2452" s="14">
        <f>EOMONTH(Table1[[#This Row],[Credit Date]],-1)+1</f>
        <v>42461</v>
      </c>
      <c r="C2452" t="str">
        <f>CONCATENATE(Table1[[#This Row],[Issuer Last Name]],", ",Table1[[#This Row],[Issuer First Name]])</f>
        <v>No. 029, Employee</v>
      </c>
      <c r="D2452" t="str">
        <f>CONCATENATE(Table1[[#This Row],[Approver Last Name]],", ",Table1[[#This Row],[Approver First Name]])</f>
        <v>No. 010, Employee</v>
      </c>
      <c r="E2452" t="str">
        <f>CONCATENATE(Table1[[#This Row],[Customer Last Name]],", ",Table1[[#This Row],[Customer First Name]])</f>
        <v>No. 11380, Client</v>
      </c>
      <c r="F24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2" t="str">
        <f>IF(Table1[[#This Row],[Transaction Type]]="Maintenance","Non-Sales","Sales")</f>
        <v>Sales</v>
      </c>
      <c r="H2452">
        <f>IF(Table1[[#This Row],[Quarter]]="q2",1,"")</f>
        <v>1</v>
      </c>
      <c r="I2452" t="str">
        <f>IF(Table1[[#This Row],[Quarter]]="q3",1,"")</f>
        <v/>
      </c>
      <c r="J2452">
        <f>IF(Table1[[#This Row],[Quarter]]="Q2",Table1[[#This Row],[Credit Amount]],"")</f>
        <v>-71.56</v>
      </c>
      <c r="K2452" t="str">
        <f>IF(Table1[[#This Row],[Quarter]]="Q3",Table1[[#This Row],[Credit Amount]],"")</f>
        <v/>
      </c>
      <c r="L2452">
        <f>IF(Table1[[#This Row],[Transaction Type]]="Upgrade",Table1[[#This Row],[Credit Amount]],IF(Table1[[#This Row],[Transaction Type]]="Activation",Table1[[#This Row],[Credit Amount]],""))</f>
        <v>-71.56</v>
      </c>
      <c r="M2452" t="str">
        <f>IF(Table1[[#This Row],[Transaction Type]]="Maintenance",Table1[[#This Row],[Credit Amount]],"")</f>
        <v/>
      </c>
      <c r="N2452">
        <v>10029</v>
      </c>
      <c r="O2452" t="s">
        <v>2489</v>
      </c>
      <c r="P2452" t="s">
        <v>2518</v>
      </c>
      <c r="Q2452" t="s">
        <v>289</v>
      </c>
      <c r="R2452">
        <v>10010</v>
      </c>
      <c r="S2452" t="s">
        <v>2489</v>
      </c>
      <c r="T2452" t="s">
        <v>2499</v>
      </c>
      <c r="U2452" t="s">
        <v>290</v>
      </c>
      <c r="V2452" t="s">
        <v>156</v>
      </c>
      <c r="W2452">
        <v>100002379</v>
      </c>
      <c r="X2452">
        <v>8005551380</v>
      </c>
      <c r="Y2452" t="s">
        <v>2595</v>
      </c>
      <c r="Z2452" t="s">
        <v>3975</v>
      </c>
      <c r="AA2452" s="13">
        <v>-71.56</v>
      </c>
      <c r="AB2452" s="14">
        <v>42467</v>
      </c>
      <c r="AC2452" t="s">
        <v>35</v>
      </c>
    </row>
    <row r="2453" spans="1:29" x14ac:dyDescent="0.25">
      <c r="A2453" t="str">
        <f>CONCATENATE("Q",ROUNDUP(MONTH(Table1[[#This Row],[Month]])/3,0))</f>
        <v>Q2</v>
      </c>
      <c r="B2453" s="14">
        <f>EOMONTH(Table1[[#This Row],[Credit Date]],-1)+1</f>
        <v>42461</v>
      </c>
      <c r="C2453" t="str">
        <f>CONCATENATE(Table1[[#This Row],[Issuer Last Name]],", ",Table1[[#This Row],[Issuer First Name]])</f>
        <v>No. 029, Employee</v>
      </c>
      <c r="D2453" t="str">
        <f>CONCATENATE(Table1[[#This Row],[Approver Last Name]],", ",Table1[[#This Row],[Approver First Name]])</f>
        <v>No. 010, Employee</v>
      </c>
      <c r="E2453" t="str">
        <f>CONCATENATE(Table1[[#This Row],[Customer Last Name]],", ",Table1[[#This Row],[Customer First Name]])</f>
        <v>No. 11165, Client</v>
      </c>
      <c r="F2453" t="str">
        <f>IF(Table1[[#This Row],[Credit Amount]]&gt;-19.99,"Less than 19.99",IF(Table1[[#This Row],[Credit Amount]]=-20,"20",IF(Table1[[#This Row],[Credit Amount]]&gt;-49.98,"20.01-49.98",IF(Table1[[#This Row],[Credit Amount]]=-49.99,"49.99",IF(Table1[[#This Row],[Credit Amount]]=-50,"50",IF(Table1[[#This Row],[Credit Amount]]&lt;-50.01,"Greater than 50"))))))</f>
        <v>Less than 19.99</v>
      </c>
      <c r="G2453" t="str">
        <f>IF(Table1[[#This Row],[Transaction Type]]="Maintenance","Non-Sales","Sales")</f>
        <v>Non-Sales</v>
      </c>
      <c r="H2453">
        <f>IF(Table1[[#This Row],[Quarter]]="q2",1,"")</f>
        <v>1</v>
      </c>
      <c r="I2453" t="str">
        <f>IF(Table1[[#This Row],[Quarter]]="q3",1,"")</f>
        <v/>
      </c>
      <c r="J2453">
        <f>IF(Table1[[#This Row],[Quarter]]="Q2",Table1[[#This Row],[Credit Amount]],"")</f>
        <v>-13.53</v>
      </c>
      <c r="K2453" t="str">
        <f>IF(Table1[[#This Row],[Quarter]]="Q3",Table1[[#This Row],[Credit Amount]],"")</f>
        <v/>
      </c>
      <c r="L2453" t="str">
        <f>IF(Table1[[#This Row],[Transaction Type]]="Upgrade",Table1[[#This Row],[Credit Amount]],IF(Table1[[#This Row],[Transaction Type]]="Activation",Table1[[#This Row],[Credit Amount]],""))</f>
        <v/>
      </c>
      <c r="M2453">
        <f>IF(Table1[[#This Row],[Transaction Type]]="Maintenance",Table1[[#This Row],[Credit Amount]],"")</f>
        <v>-13.53</v>
      </c>
      <c r="N2453">
        <v>10029</v>
      </c>
      <c r="O2453" t="s">
        <v>2489</v>
      </c>
      <c r="P2453" t="s">
        <v>2518</v>
      </c>
      <c r="Q2453" t="s">
        <v>289</v>
      </c>
      <c r="R2453">
        <v>10010</v>
      </c>
      <c r="S2453" t="s">
        <v>2489</v>
      </c>
      <c r="T2453" t="s">
        <v>2499</v>
      </c>
      <c r="U2453" t="s">
        <v>290</v>
      </c>
      <c r="V2453" t="s">
        <v>156</v>
      </c>
      <c r="W2453">
        <v>100002164</v>
      </c>
      <c r="X2453">
        <v>8005551165</v>
      </c>
      <c r="Y2453" t="s">
        <v>2595</v>
      </c>
      <c r="Z2453" t="s">
        <v>3760</v>
      </c>
      <c r="AA2453" s="13">
        <v>-13.53</v>
      </c>
      <c r="AB2453" s="14">
        <v>42470</v>
      </c>
      <c r="AC2453" t="s">
        <v>36</v>
      </c>
    </row>
    <row r="2454" spans="1:29" x14ac:dyDescent="0.25">
      <c r="A2454" t="str">
        <f>CONCATENATE("Q",ROUNDUP(MONTH(Table1[[#This Row],[Month]])/3,0))</f>
        <v>Q2</v>
      </c>
      <c r="B2454" s="14">
        <f>EOMONTH(Table1[[#This Row],[Credit Date]],-1)+1</f>
        <v>42461</v>
      </c>
      <c r="C2454" t="str">
        <f>CONCATENATE(Table1[[#This Row],[Issuer Last Name]],", ",Table1[[#This Row],[Issuer First Name]])</f>
        <v>No. 029, Employee</v>
      </c>
      <c r="D2454" t="str">
        <f>CONCATENATE(Table1[[#This Row],[Approver Last Name]],", ",Table1[[#This Row],[Approver First Name]])</f>
        <v>No. 010, Employee</v>
      </c>
      <c r="E2454" t="str">
        <f>CONCATENATE(Table1[[#This Row],[Customer Last Name]],", ",Table1[[#This Row],[Customer First Name]])</f>
        <v>No. 12617, Client</v>
      </c>
      <c r="F24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4" t="str">
        <f>IF(Table1[[#This Row],[Transaction Type]]="Maintenance","Non-Sales","Sales")</f>
        <v>Non-Sales</v>
      </c>
      <c r="H2454">
        <f>IF(Table1[[#This Row],[Quarter]]="q2",1,"")</f>
        <v>1</v>
      </c>
      <c r="I2454" t="str">
        <f>IF(Table1[[#This Row],[Quarter]]="q3",1,"")</f>
        <v/>
      </c>
      <c r="J2454">
        <f>IF(Table1[[#This Row],[Quarter]]="Q2",Table1[[#This Row],[Credit Amount]],"")</f>
        <v>-89.77</v>
      </c>
      <c r="K2454" t="str">
        <f>IF(Table1[[#This Row],[Quarter]]="Q3",Table1[[#This Row],[Credit Amount]],"")</f>
        <v/>
      </c>
      <c r="L2454" t="str">
        <f>IF(Table1[[#This Row],[Transaction Type]]="Upgrade",Table1[[#This Row],[Credit Amount]],IF(Table1[[#This Row],[Transaction Type]]="Activation",Table1[[#This Row],[Credit Amount]],""))</f>
        <v/>
      </c>
      <c r="M2454">
        <f>IF(Table1[[#This Row],[Transaction Type]]="Maintenance",Table1[[#This Row],[Credit Amount]],"")</f>
        <v>-89.77</v>
      </c>
      <c r="N2454">
        <v>10029</v>
      </c>
      <c r="O2454" t="s">
        <v>2489</v>
      </c>
      <c r="P2454" t="s">
        <v>2518</v>
      </c>
      <c r="Q2454" t="s">
        <v>289</v>
      </c>
      <c r="R2454">
        <v>10010</v>
      </c>
      <c r="S2454" t="s">
        <v>2489</v>
      </c>
      <c r="T2454" t="s">
        <v>2499</v>
      </c>
      <c r="U2454" t="s">
        <v>290</v>
      </c>
      <c r="V2454" t="s">
        <v>156</v>
      </c>
      <c r="W2454">
        <v>100003616</v>
      </c>
      <c r="X2454">
        <v>8005552617</v>
      </c>
      <c r="Y2454" t="s">
        <v>2595</v>
      </c>
      <c r="Z2454" t="s">
        <v>5212</v>
      </c>
      <c r="AA2454" s="13">
        <v>-89.77</v>
      </c>
      <c r="AB2454" s="14">
        <v>42472</v>
      </c>
      <c r="AC2454" t="s">
        <v>36</v>
      </c>
    </row>
    <row r="2455" spans="1:29" x14ac:dyDescent="0.25">
      <c r="A2455" t="str">
        <f>CONCATENATE("Q",ROUNDUP(MONTH(Table1[[#This Row],[Month]])/3,0))</f>
        <v>Q2</v>
      </c>
      <c r="B2455" s="14">
        <f>EOMONTH(Table1[[#This Row],[Credit Date]],-1)+1</f>
        <v>42461</v>
      </c>
      <c r="C2455" t="str">
        <f>CONCATENATE(Table1[[#This Row],[Issuer Last Name]],", ",Table1[[#This Row],[Issuer First Name]])</f>
        <v>No. 029, Employee</v>
      </c>
      <c r="D2455" t="str">
        <f>CONCATENATE(Table1[[#This Row],[Approver Last Name]],", ",Table1[[#This Row],[Approver First Name]])</f>
        <v>No. 010, Employee</v>
      </c>
      <c r="E2455" t="str">
        <f>CONCATENATE(Table1[[#This Row],[Customer Last Name]],", ",Table1[[#This Row],[Customer First Name]])</f>
        <v>No. 10250, Client</v>
      </c>
      <c r="F24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5" t="str">
        <f>IF(Table1[[#This Row],[Transaction Type]]="Maintenance","Non-Sales","Sales")</f>
        <v>Non-Sales</v>
      </c>
      <c r="H2455">
        <f>IF(Table1[[#This Row],[Quarter]]="q2",1,"")</f>
        <v>1</v>
      </c>
      <c r="I2455" t="str">
        <f>IF(Table1[[#This Row],[Quarter]]="q3",1,"")</f>
        <v/>
      </c>
      <c r="J2455">
        <f>IF(Table1[[#This Row],[Quarter]]="Q2",Table1[[#This Row],[Credit Amount]],"")</f>
        <v>-86.43</v>
      </c>
      <c r="K2455" t="str">
        <f>IF(Table1[[#This Row],[Quarter]]="Q3",Table1[[#This Row],[Credit Amount]],"")</f>
        <v/>
      </c>
      <c r="L2455" t="str">
        <f>IF(Table1[[#This Row],[Transaction Type]]="Upgrade",Table1[[#This Row],[Credit Amount]],IF(Table1[[#This Row],[Transaction Type]]="Activation",Table1[[#This Row],[Credit Amount]],""))</f>
        <v/>
      </c>
      <c r="M2455">
        <f>IF(Table1[[#This Row],[Transaction Type]]="Maintenance",Table1[[#This Row],[Credit Amount]],"")</f>
        <v>-86.43</v>
      </c>
      <c r="N2455">
        <v>10029</v>
      </c>
      <c r="O2455" t="s">
        <v>2489</v>
      </c>
      <c r="P2455" t="s">
        <v>2518</v>
      </c>
      <c r="Q2455" t="s">
        <v>289</v>
      </c>
      <c r="R2455">
        <v>10010</v>
      </c>
      <c r="S2455" t="s">
        <v>2489</v>
      </c>
      <c r="T2455" t="s">
        <v>2499</v>
      </c>
      <c r="U2455" t="s">
        <v>290</v>
      </c>
      <c r="V2455" t="s">
        <v>156</v>
      </c>
      <c r="W2455">
        <v>100001249</v>
      </c>
      <c r="X2455">
        <v>8005550250</v>
      </c>
      <c r="Y2455" t="s">
        <v>2595</v>
      </c>
      <c r="Z2455" t="s">
        <v>2845</v>
      </c>
      <c r="AA2455" s="13">
        <v>-86.43</v>
      </c>
      <c r="AB2455" s="14">
        <v>42480</v>
      </c>
      <c r="AC2455" t="s">
        <v>36</v>
      </c>
    </row>
    <row r="2456" spans="1:29" x14ac:dyDescent="0.25">
      <c r="A2456" t="str">
        <f>CONCATENATE("Q",ROUNDUP(MONTH(Table1[[#This Row],[Month]])/3,0))</f>
        <v>Q2</v>
      </c>
      <c r="B2456" s="14">
        <f>EOMONTH(Table1[[#This Row],[Credit Date]],-1)+1</f>
        <v>42461</v>
      </c>
      <c r="C2456" t="str">
        <f>CONCATENATE(Table1[[#This Row],[Issuer Last Name]],", ",Table1[[#This Row],[Issuer First Name]])</f>
        <v>No. 029, Employee</v>
      </c>
      <c r="D2456" t="str">
        <f>CONCATENATE(Table1[[#This Row],[Approver Last Name]],", ",Table1[[#This Row],[Approver First Name]])</f>
        <v>No. 010, Employee</v>
      </c>
      <c r="E2456" t="str">
        <f>CONCATENATE(Table1[[#This Row],[Customer Last Name]],", ",Table1[[#This Row],[Customer First Name]])</f>
        <v>No. 11959, Client</v>
      </c>
      <c r="F2456" t="str">
        <f>IF(Table1[[#This Row],[Credit Amount]]&gt;-19.99,"Less than 19.99",IF(Table1[[#This Row],[Credit Amount]]=-20,"20",IF(Table1[[#This Row],[Credit Amount]]&gt;-49.98,"20.01-49.98",IF(Table1[[#This Row],[Credit Amount]]=-49.99,"49.99",IF(Table1[[#This Row],[Credit Amount]]=-50,"50",IF(Table1[[#This Row],[Credit Amount]]&lt;-50.01,"Greater than 50"))))))</f>
        <v>20.01-49.98</v>
      </c>
      <c r="G2456" t="str">
        <f>IF(Table1[[#This Row],[Transaction Type]]="Maintenance","Non-Sales","Sales")</f>
        <v>Non-Sales</v>
      </c>
      <c r="H2456">
        <f>IF(Table1[[#This Row],[Quarter]]="q2",1,"")</f>
        <v>1</v>
      </c>
      <c r="I2456" t="str">
        <f>IF(Table1[[#This Row],[Quarter]]="q3",1,"")</f>
        <v/>
      </c>
      <c r="J2456">
        <f>IF(Table1[[#This Row],[Quarter]]="Q2",Table1[[#This Row],[Credit Amount]],"")</f>
        <v>-26.81</v>
      </c>
      <c r="K2456" t="str">
        <f>IF(Table1[[#This Row],[Quarter]]="Q3",Table1[[#This Row],[Credit Amount]],"")</f>
        <v/>
      </c>
      <c r="L2456" t="str">
        <f>IF(Table1[[#This Row],[Transaction Type]]="Upgrade",Table1[[#This Row],[Credit Amount]],IF(Table1[[#This Row],[Transaction Type]]="Activation",Table1[[#This Row],[Credit Amount]],""))</f>
        <v/>
      </c>
      <c r="M2456">
        <f>IF(Table1[[#This Row],[Transaction Type]]="Maintenance",Table1[[#This Row],[Credit Amount]],"")</f>
        <v>-26.81</v>
      </c>
      <c r="N2456">
        <v>10029</v>
      </c>
      <c r="O2456" t="s">
        <v>2489</v>
      </c>
      <c r="P2456" t="s">
        <v>2518</v>
      </c>
      <c r="Q2456" t="s">
        <v>289</v>
      </c>
      <c r="R2456">
        <v>10010</v>
      </c>
      <c r="S2456" t="s">
        <v>2489</v>
      </c>
      <c r="T2456" t="s">
        <v>2499</v>
      </c>
      <c r="U2456" t="s">
        <v>290</v>
      </c>
      <c r="V2456" t="s">
        <v>156</v>
      </c>
      <c r="W2456">
        <v>100002958</v>
      </c>
      <c r="X2456">
        <v>8005551959</v>
      </c>
      <c r="Y2456" t="s">
        <v>2595</v>
      </c>
      <c r="Z2456" t="s">
        <v>4554</v>
      </c>
      <c r="AA2456" s="13">
        <v>-26.81</v>
      </c>
      <c r="AB2456" s="14">
        <v>42481</v>
      </c>
      <c r="AC2456" t="s">
        <v>36</v>
      </c>
    </row>
    <row r="2457" spans="1:29" x14ac:dyDescent="0.25">
      <c r="A2457" t="str">
        <f>CONCATENATE("Q",ROUNDUP(MONTH(Table1[[#This Row],[Month]])/3,0))</f>
        <v>Q2</v>
      </c>
      <c r="B2457" s="14">
        <f>EOMONTH(Table1[[#This Row],[Credit Date]],-1)+1</f>
        <v>42461</v>
      </c>
      <c r="C2457" t="str">
        <f>CONCATENATE(Table1[[#This Row],[Issuer Last Name]],", ",Table1[[#This Row],[Issuer First Name]])</f>
        <v>No. 029, Employee</v>
      </c>
      <c r="D2457" t="str">
        <f>CONCATENATE(Table1[[#This Row],[Approver Last Name]],", ",Table1[[#This Row],[Approver First Name]])</f>
        <v>No. 010, Employee</v>
      </c>
      <c r="E2457" t="str">
        <f>CONCATENATE(Table1[[#This Row],[Customer Last Name]],", ",Table1[[#This Row],[Customer First Name]])</f>
        <v>No. 11715, Client</v>
      </c>
      <c r="F2457" t="str">
        <f>IF(Table1[[#This Row],[Credit Amount]]&gt;-19.99,"Less than 19.99",IF(Table1[[#This Row],[Credit Amount]]=-20,"20",IF(Table1[[#This Row],[Credit Amount]]&gt;-49.98,"20.01-49.98",IF(Table1[[#This Row],[Credit Amount]]=-49.99,"49.99",IF(Table1[[#This Row],[Credit Amount]]=-50,"50",IF(Table1[[#This Row],[Credit Amount]]&lt;-50.01,"Greater than 50"))))))</f>
        <v>20.01-49.98</v>
      </c>
      <c r="G2457" t="str">
        <f>IF(Table1[[#This Row],[Transaction Type]]="Maintenance","Non-Sales","Sales")</f>
        <v>Sales</v>
      </c>
      <c r="H2457">
        <f>IF(Table1[[#This Row],[Quarter]]="q2",1,"")</f>
        <v>1</v>
      </c>
      <c r="I2457" t="str">
        <f>IF(Table1[[#This Row],[Quarter]]="q3",1,"")</f>
        <v/>
      </c>
      <c r="J2457">
        <f>IF(Table1[[#This Row],[Quarter]]="Q2",Table1[[#This Row],[Credit Amount]],"")</f>
        <v>-44.14</v>
      </c>
      <c r="K2457" t="str">
        <f>IF(Table1[[#This Row],[Quarter]]="Q3",Table1[[#This Row],[Credit Amount]],"")</f>
        <v/>
      </c>
      <c r="L2457">
        <f>IF(Table1[[#This Row],[Transaction Type]]="Upgrade",Table1[[#This Row],[Credit Amount]],IF(Table1[[#This Row],[Transaction Type]]="Activation",Table1[[#This Row],[Credit Amount]],""))</f>
        <v>-44.14</v>
      </c>
      <c r="M2457" t="str">
        <f>IF(Table1[[#This Row],[Transaction Type]]="Maintenance",Table1[[#This Row],[Credit Amount]],"")</f>
        <v/>
      </c>
      <c r="N2457">
        <v>10029</v>
      </c>
      <c r="O2457" t="s">
        <v>2489</v>
      </c>
      <c r="P2457" t="s">
        <v>2518</v>
      </c>
      <c r="Q2457" t="s">
        <v>289</v>
      </c>
      <c r="R2457">
        <v>10010</v>
      </c>
      <c r="S2457" t="s">
        <v>2489</v>
      </c>
      <c r="T2457" t="s">
        <v>2499</v>
      </c>
      <c r="U2457" t="s">
        <v>290</v>
      </c>
      <c r="V2457" t="s">
        <v>156</v>
      </c>
      <c r="W2457">
        <v>100002714</v>
      </c>
      <c r="X2457">
        <v>8005551715</v>
      </c>
      <c r="Y2457" t="s">
        <v>2595</v>
      </c>
      <c r="Z2457" t="s">
        <v>4310</v>
      </c>
      <c r="AA2457" s="13">
        <v>-44.14</v>
      </c>
      <c r="AB2457" s="14">
        <v>42484</v>
      </c>
      <c r="AC2457" t="s">
        <v>37</v>
      </c>
    </row>
    <row r="2458" spans="1:29" x14ac:dyDescent="0.25">
      <c r="A2458" t="str">
        <f>CONCATENATE("Q",ROUNDUP(MONTH(Table1[[#This Row],[Month]])/3,0))</f>
        <v>Q2</v>
      </c>
      <c r="B2458" s="14">
        <f>EOMONTH(Table1[[#This Row],[Credit Date]],-1)+1</f>
        <v>42461</v>
      </c>
      <c r="C2458" t="str">
        <f>CONCATENATE(Table1[[#This Row],[Issuer Last Name]],", ",Table1[[#This Row],[Issuer First Name]])</f>
        <v>No. 029, Employee</v>
      </c>
      <c r="D2458" t="str">
        <f>CONCATENATE(Table1[[#This Row],[Approver Last Name]],", ",Table1[[#This Row],[Approver First Name]])</f>
        <v>No. 010, Employee</v>
      </c>
      <c r="E2458" t="str">
        <f>CONCATENATE(Table1[[#This Row],[Customer Last Name]],", ",Table1[[#This Row],[Customer First Name]])</f>
        <v>No. 10045, Client</v>
      </c>
      <c r="F24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58" t="str">
        <f>IF(Table1[[#This Row],[Transaction Type]]="Maintenance","Non-Sales","Sales")</f>
        <v>Non-Sales</v>
      </c>
      <c r="H2458">
        <f>IF(Table1[[#This Row],[Quarter]]="q2",1,"")</f>
        <v>1</v>
      </c>
      <c r="I2458" t="str">
        <f>IF(Table1[[#This Row],[Quarter]]="q3",1,"")</f>
        <v/>
      </c>
      <c r="J2458">
        <f>IF(Table1[[#This Row],[Quarter]]="Q2",Table1[[#This Row],[Credit Amount]],"")</f>
        <v>-92.2</v>
      </c>
      <c r="K2458" t="str">
        <f>IF(Table1[[#This Row],[Quarter]]="Q3",Table1[[#This Row],[Credit Amount]],"")</f>
        <v/>
      </c>
      <c r="L2458" t="str">
        <f>IF(Table1[[#This Row],[Transaction Type]]="Upgrade",Table1[[#This Row],[Credit Amount]],IF(Table1[[#This Row],[Transaction Type]]="Activation",Table1[[#This Row],[Credit Amount]],""))</f>
        <v/>
      </c>
      <c r="M2458">
        <f>IF(Table1[[#This Row],[Transaction Type]]="Maintenance",Table1[[#This Row],[Credit Amount]],"")</f>
        <v>-92.2</v>
      </c>
      <c r="N2458">
        <v>10029</v>
      </c>
      <c r="O2458" t="s">
        <v>2489</v>
      </c>
      <c r="P2458" t="s">
        <v>2518</v>
      </c>
      <c r="Q2458" t="s">
        <v>289</v>
      </c>
      <c r="R2458">
        <v>10010</v>
      </c>
      <c r="S2458" t="s">
        <v>2489</v>
      </c>
      <c r="T2458" t="s">
        <v>2499</v>
      </c>
      <c r="U2458" t="s">
        <v>290</v>
      </c>
      <c r="V2458" t="s">
        <v>156</v>
      </c>
      <c r="W2458">
        <v>100001044</v>
      </c>
      <c r="X2458">
        <v>8005550045</v>
      </c>
      <c r="Y2458" t="s">
        <v>2595</v>
      </c>
      <c r="Z2458" t="s">
        <v>2640</v>
      </c>
      <c r="AA2458" s="13">
        <v>-92.2</v>
      </c>
      <c r="AB2458" s="14">
        <v>42487</v>
      </c>
      <c r="AC2458" t="s">
        <v>36</v>
      </c>
    </row>
    <row r="2459" spans="1:29" x14ac:dyDescent="0.25">
      <c r="A2459" t="str">
        <f>CONCATENATE("Q",ROUNDUP(MONTH(Table1[[#This Row],[Month]])/3,0))</f>
        <v>Q2</v>
      </c>
      <c r="B2459" s="14">
        <f>EOMONTH(Table1[[#This Row],[Credit Date]],-1)+1</f>
        <v>42491</v>
      </c>
      <c r="C2459" t="str">
        <f>CONCATENATE(Table1[[#This Row],[Issuer Last Name]],", ",Table1[[#This Row],[Issuer First Name]])</f>
        <v>No. 029, Employee</v>
      </c>
      <c r="D2459" t="str">
        <f>CONCATENATE(Table1[[#This Row],[Approver Last Name]],", ",Table1[[#This Row],[Approver First Name]])</f>
        <v>No. 010, Employee</v>
      </c>
      <c r="E2459" t="str">
        <f>CONCATENATE(Table1[[#This Row],[Customer Last Name]],", ",Table1[[#This Row],[Customer First Name]])</f>
        <v>No. 12346, Client</v>
      </c>
      <c r="F2459" t="str">
        <f>IF(Table1[[#This Row],[Credit Amount]]&gt;-19.99,"Less than 19.99",IF(Table1[[#This Row],[Credit Amount]]=-20,"20",IF(Table1[[#This Row],[Credit Amount]]&gt;-49.98,"20.01-49.98",IF(Table1[[#This Row],[Credit Amount]]=-49.99,"49.99",IF(Table1[[#This Row],[Credit Amount]]=-50,"50",IF(Table1[[#This Row],[Credit Amount]]&lt;-50.01,"Greater than 50"))))))</f>
        <v>20.01-49.98</v>
      </c>
      <c r="G2459" t="str">
        <f>IF(Table1[[#This Row],[Transaction Type]]="Maintenance","Non-Sales","Sales")</f>
        <v>Non-Sales</v>
      </c>
      <c r="H2459">
        <f>IF(Table1[[#This Row],[Quarter]]="q2",1,"")</f>
        <v>1</v>
      </c>
      <c r="I2459" t="str">
        <f>IF(Table1[[#This Row],[Quarter]]="q3",1,"")</f>
        <v/>
      </c>
      <c r="J2459">
        <f>IF(Table1[[#This Row],[Quarter]]="Q2",Table1[[#This Row],[Credit Amount]],"")</f>
        <v>-26.95</v>
      </c>
      <c r="K2459" t="str">
        <f>IF(Table1[[#This Row],[Quarter]]="Q3",Table1[[#This Row],[Credit Amount]],"")</f>
        <v/>
      </c>
      <c r="L2459" t="str">
        <f>IF(Table1[[#This Row],[Transaction Type]]="Upgrade",Table1[[#This Row],[Credit Amount]],IF(Table1[[#This Row],[Transaction Type]]="Activation",Table1[[#This Row],[Credit Amount]],""))</f>
        <v/>
      </c>
      <c r="M2459">
        <f>IF(Table1[[#This Row],[Transaction Type]]="Maintenance",Table1[[#This Row],[Credit Amount]],"")</f>
        <v>-26.95</v>
      </c>
      <c r="N2459">
        <v>10029</v>
      </c>
      <c r="O2459" t="s">
        <v>2489</v>
      </c>
      <c r="P2459" t="s">
        <v>2518</v>
      </c>
      <c r="Q2459" t="s">
        <v>289</v>
      </c>
      <c r="R2459">
        <v>10010</v>
      </c>
      <c r="S2459" t="s">
        <v>2489</v>
      </c>
      <c r="T2459" t="s">
        <v>2499</v>
      </c>
      <c r="U2459" t="s">
        <v>290</v>
      </c>
      <c r="V2459" t="s">
        <v>156</v>
      </c>
      <c r="W2459">
        <v>100003345</v>
      </c>
      <c r="X2459">
        <v>8005552346</v>
      </c>
      <c r="Y2459" t="s">
        <v>2595</v>
      </c>
      <c r="Z2459" t="s">
        <v>4941</v>
      </c>
      <c r="AA2459" s="13">
        <v>-26.95</v>
      </c>
      <c r="AB2459" s="14">
        <v>42491</v>
      </c>
      <c r="AC2459" t="s">
        <v>36</v>
      </c>
    </row>
    <row r="2460" spans="1:29" x14ac:dyDescent="0.25">
      <c r="A2460" t="str">
        <f>CONCATENATE("Q",ROUNDUP(MONTH(Table1[[#This Row],[Month]])/3,0))</f>
        <v>Q2</v>
      </c>
      <c r="B2460" s="14">
        <f>EOMONTH(Table1[[#This Row],[Credit Date]],-1)+1</f>
        <v>42491</v>
      </c>
      <c r="C2460" t="str">
        <f>CONCATENATE(Table1[[#This Row],[Issuer Last Name]],", ",Table1[[#This Row],[Issuer First Name]])</f>
        <v>No. 029, Employee</v>
      </c>
      <c r="D2460" t="str">
        <f>CONCATENATE(Table1[[#This Row],[Approver Last Name]],", ",Table1[[#This Row],[Approver First Name]])</f>
        <v>No. 010, Employee</v>
      </c>
      <c r="E2460" t="str">
        <f>CONCATENATE(Table1[[#This Row],[Customer Last Name]],", ",Table1[[#This Row],[Customer First Name]])</f>
        <v>No. 13453, Client</v>
      </c>
      <c r="F2460" t="str">
        <f>IF(Table1[[#This Row],[Credit Amount]]&gt;-19.99,"Less than 19.99",IF(Table1[[#This Row],[Credit Amount]]=-20,"20",IF(Table1[[#This Row],[Credit Amount]]&gt;-49.98,"20.01-49.98",IF(Table1[[#This Row],[Credit Amount]]=-49.99,"49.99",IF(Table1[[#This Row],[Credit Amount]]=-50,"50",IF(Table1[[#This Row],[Credit Amount]]&lt;-50.01,"Greater than 50"))))))</f>
        <v>Less than 19.99</v>
      </c>
      <c r="G2460" t="str">
        <f>IF(Table1[[#This Row],[Transaction Type]]="Maintenance","Non-Sales","Sales")</f>
        <v>Sales</v>
      </c>
      <c r="H2460">
        <f>IF(Table1[[#This Row],[Quarter]]="q2",1,"")</f>
        <v>1</v>
      </c>
      <c r="I2460" t="str">
        <f>IF(Table1[[#This Row],[Quarter]]="q3",1,"")</f>
        <v/>
      </c>
      <c r="J2460">
        <f>IF(Table1[[#This Row],[Quarter]]="Q2",Table1[[#This Row],[Credit Amount]],"")</f>
        <v>-6</v>
      </c>
      <c r="K2460" t="str">
        <f>IF(Table1[[#This Row],[Quarter]]="Q3",Table1[[#This Row],[Credit Amount]],"")</f>
        <v/>
      </c>
      <c r="L2460">
        <f>IF(Table1[[#This Row],[Transaction Type]]="Upgrade",Table1[[#This Row],[Credit Amount]],IF(Table1[[#This Row],[Transaction Type]]="Activation",Table1[[#This Row],[Credit Amount]],""))</f>
        <v>-6</v>
      </c>
      <c r="M2460" t="str">
        <f>IF(Table1[[#This Row],[Transaction Type]]="Maintenance",Table1[[#This Row],[Credit Amount]],"")</f>
        <v/>
      </c>
      <c r="N2460">
        <v>10029</v>
      </c>
      <c r="O2460" t="s">
        <v>2489</v>
      </c>
      <c r="P2460" t="s">
        <v>2518</v>
      </c>
      <c r="Q2460" t="s">
        <v>289</v>
      </c>
      <c r="R2460">
        <v>10010</v>
      </c>
      <c r="S2460" t="s">
        <v>2489</v>
      </c>
      <c r="T2460" t="s">
        <v>2499</v>
      </c>
      <c r="U2460" t="s">
        <v>290</v>
      </c>
      <c r="V2460" t="s">
        <v>156</v>
      </c>
      <c r="W2460">
        <v>100004452</v>
      </c>
      <c r="X2460">
        <v>8005553453</v>
      </c>
      <c r="Y2460" t="s">
        <v>2595</v>
      </c>
      <c r="Z2460" t="s">
        <v>6041</v>
      </c>
      <c r="AA2460" s="13">
        <v>-6</v>
      </c>
      <c r="AB2460" s="14">
        <v>42493</v>
      </c>
      <c r="AC2460" t="s">
        <v>37</v>
      </c>
    </row>
    <row r="2461" spans="1:29" x14ac:dyDescent="0.25">
      <c r="A2461" t="str">
        <f>CONCATENATE("Q",ROUNDUP(MONTH(Table1[[#This Row],[Month]])/3,0))</f>
        <v>Q2</v>
      </c>
      <c r="B2461" s="14">
        <f>EOMONTH(Table1[[#This Row],[Credit Date]],-1)+1</f>
        <v>42491</v>
      </c>
      <c r="C2461" t="str">
        <f>CONCATENATE(Table1[[#This Row],[Issuer Last Name]],", ",Table1[[#This Row],[Issuer First Name]])</f>
        <v>No. 029, Employee</v>
      </c>
      <c r="D2461" t="str">
        <f>CONCATENATE(Table1[[#This Row],[Approver Last Name]],", ",Table1[[#This Row],[Approver First Name]])</f>
        <v>No. 010, Employee</v>
      </c>
      <c r="E2461" t="str">
        <f>CONCATENATE(Table1[[#This Row],[Customer Last Name]],", ",Table1[[#This Row],[Customer First Name]])</f>
        <v>No. 13204, Client</v>
      </c>
      <c r="F24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1" t="str">
        <f>IF(Table1[[#This Row],[Transaction Type]]="Maintenance","Non-Sales","Sales")</f>
        <v>Sales</v>
      </c>
      <c r="H2461">
        <f>IF(Table1[[#This Row],[Quarter]]="q2",1,"")</f>
        <v>1</v>
      </c>
      <c r="I2461" t="str">
        <f>IF(Table1[[#This Row],[Quarter]]="q3",1,"")</f>
        <v/>
      </c>
      <c r="J2461">
        <f>IF(Table1[[#This Row],[Quarter]]="Q2",Table1[[#This Row],[Credit Amount]],"")</f>
        <v>-51.42</v>
      </c>
      <c r="K2461" t="str">
        <f>IF(Table1[[#This Row],[Quarter]]="Q3",Table1[[#This Row],[Credit Amount]],"")</f>
        <v/>
      </c>
      <c r="L2461">
        <f>IF(Table1[[#This Row],[Transaction Type]]="Upgrade",Table1[[#This Row],[Credit Amount]],IF(Table1[[#This Row],[Transaction Type]]="Activation",Table1[[#This Row],[Credit Amount]],""))</f>
        <v>-51.42</v>
      </c>
      <c r="M2461" t="str">
        <f>IF(Table1[[#This Row],[Transaction Type]]="Maintenance",Table1[[#This Row],[Credit Amount]],"")</f>
        <v/>
      </c>
      <c r="N2461">
        <v>10029</v>
      </c>
      <c r="O2461" t="s">
        <v>2489</v>
      </c>
      <c r="P2461" t="s">
        <v>2518</v>
      </c>
      <c r="Q2461" t="s">
        <v>289</v>
      </c>
      <c r="R2461">
        <v>10010</v>
      </c>
      <c r="S2461" t="s">
        <v>2489</v>
      </c>
      <c r="T2461" t="s">
        <v>2499</v>
      </c>
      <c r="U2461" t="s">
        <v>290</v>
      </c>
      <c r="V2461" t="s">
        <v>156</v>
      </c>
      <c r="W2461">
        <v>100004203</v>
      </c>
      <c r="X2461">
        <v>8005553204</v>
      </c>
      <c r="Y2461" t="s">
        <v>2595</v>
      </c>
      <c r="Z2461" t="s">
        <v>5792</v>
      </c>
      <c r="AA2461" s="13">
        <v>-51.42</v>
      </c>
      <c r="AB2461" s="14">
        <v>42493</v>
      </c>
      <c r="AC2461" t="s">
        <v>35</v>
      </c>
    </row>
    <row r="2462" spans="1:29" x14ac:dyDescent="0.25">
      <c r="A2462" t="str">
        <f>CONCATENATE("Q",ROUNDUP(MONTH(Table1[[#This Row],[Month]])/3,0))</f>
        <v>Q2</v>
      </c>
      <c r="B2462" s="14">
        <f>EOMONTH(Table1[[#This Row],[Credit Date]],-1)+1</f>
        <v>42491</v>
      </c>
      <c r="C2462" t="str">
        <f>CONCATENATE(Table1[[#This Row],[Issuer Last Name]],", ",Table1[[#This Row],[Issuer First Name]])</f>
        <v>No. 029, Employee</v>
      </c>
      <c r="D2462" t="str">
        <f>CONCATENATE(Table1[[#This Row],[Approver Last Name]],", ",Table1[[#This Row],[Approver First Name]])</f>
        <v>No. 010, Employee</v>
      </c>
      <c r="E2462" t="str">
        <f>CONCATENATE(Table1[[#This Row],[Customer Last Name]],", ",Table1[[#This Row],[Customer First Name]])</f>
        <v>No. 12193, Client</v>
      </c>
      <c r="F24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2" t="str">
        <f>IF(Table1[[#This Row],[Transaction Type]]="Maintenance","Non-Sales","Sales")</f>
        <v>Non-Sales</v>
      </c>
      <c r="H2462">
        <f>IF(Table1[[#This Row],[Quarter]]="q2",1,"")</f>
        <v>1</v>
      </c>
      <c r="I2462" t="str">
        <f>IF(Table1[[#This Row],[Quarter]]="q3",1,"")</f>
        <v/>
      </c>
      <c r="J2462">
        <f>IF(Table1[[#This Row],[Quarter]]="Q2",Table1[[#This Row],[Credit Amount]],"")</f>
        <v>-59.54</v>
      </c>
      <c r="K2462" t="str">
        <f>IF(Table1[[#This Row],[Quarter]]="Q3",Table1[[#This Row],[Credit Amount]],"")</f>
        <v/>
      </c>
      <c r="L2462" t="str">
        <f>IF(Table1[[#This Row],[Transaction Type]]="Upgrade",Table1[[#This Row],[Credit Amount]],IF(Table1[[#This Row],[Transaction Type]]="Activation",Table1[[#This Row],[Credit Amount]],""))</f>
        <v/>
      </c>
      <c r="M2462">
        <f>IF(Table1[[#This Row],[Transaction Type]]="Maintenance",Table1[[#This Row],[Credit Amount]],"")</f>
        <v>-59.54</v>
      </c>
      <c r="N2462">
        <v>10029</v>
      </c>
      <c r="O2462" t="s">
        <v>2489</v>
      </c>
      <c r="P2462" t="s">
        <v>2518</v>
      </c>
      <c r="Q2462" t="s">
        <v>289</v>
      </c>
      <c r="R2462">
        <v>10010</v>
      </c>
      <c r="S2462" t="s">
        <v>2489</v>
      </c>
      <c r="T2462" t="s">
        <v>2499</v>
      </c>
      <c r="U2462" t="s">
        <v>290</v>
      </c>
      <c r="V2462" t="s">
        <v>156</v>
      </c>
      <c r="W2462">
        <v>100003192</v>
      </c>
      <c r="X2462">
        <v>8005552193</v>
      </c>
      <c r="Y2462" t="s">
        <v>2595</v>
      </c>
      <c r="Z2462" t="s">
        <v>4788</v>
      </c>
      <c r="AA2462" s="13">
        <v>-59.54</v>
      </c>
      <c r="AB2462" s="14">
        <v>42495</v>
      </c>
      <c r="AC2462" t="s">
        <v>36</v>
      </c>
    </row>
    <row r="2463" spans="1:29" x14ac:dyDescent="0.25">
      <c r="A2463" t="str">
        <f>CONCATENATE("Q",ROUNDUP(MONTH(Table1[[#This Row],[Month]])/3,0))</f>
        <v>Q2</v>
      </c>
      <c r="B2463" s="14">
        <f>EOMONTH(Table1[[#This Row],[Credit Date]],-1)+1</f>
        <v>42491</v>
      </c>
      <c r="C2463" t="str">
        <f>CONCATENATE(Table1[[#This Row],[Issuer Last Name]],", ",Table1[[#This Row],[Issuer First Name]])</f>
        <v>No. 029, Employee</v>
      </c>
      <c r="D2463" t="str">
        <f>CONCATENATE(Table1[[#This Row],[Approver Last Name]],", ",Table1[[#This Row],[Approver First Name]])</f>
        <v>No. 010, Employee</v>
      </c>
      <c r="E2463" t="str">
        <f>CONCATENATE(Table1[[#This Row],[Customer Last Name]],", ",Table1[[#This Row],[Customer First Name]])</f>
        <v>No. 10227, Client</v>
      </c>
      <c r="F24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3" t="str">
        <f>IF(Table1[[#This Row],[Transaction Type]]="Maintenance","Non-Sales","Sales")</f>
        <v>Non-Sales</v>
      </c>
      <c r="H2463">
        <f>IF(Table1[[#This Row],[Quarter]]="q2",1,"")</f>
        <v>1</v>
      </c>
      <c r="I2463" t="str">
        <f>IF(Table1[[#This Row],[Quarter]]="q3",1,"")</f>
        <v/>
      </c>
      <c r="J2463">
        <f>IF(Table1[[#This Row],[Quarter]]="Q2",Table1[[#This Row],[Credit Amount]],"")</f>
        <v>-97.04</v>
      </c>
      <c r="K2463" t="str">
        <f>IF(Table1[[#This Row],[Quarter]]="Q3",Table1[[#This Row],[Credit Amount]],"")</f>
        <v/>
      </c>
      <c r="L2463" t="str">
        <f>IF(Table1[[#This Row],[Transaction Type]]="Upgrade",Table1[[#This Row],[Credit Amount]],IF(Table1[[#This Row],[Transaction Type]]="Activation",Table1[[#This Row],[Credit Amount]],""))</f>
        <v/>
      </c>
      <c r="M2463">
        <f>IF(Table1[[#This Row],[Transaction Type]]="Maintenance",Table1[[#This Row],[Credit Amount]],"")</f>
        <v>-97.04</v>
      </c>
      <c r="N2463">
        <v>10029</v>
      </c>
      <c r="O2463" t="s">
        <v>2489</v>
      </c>
      <c r="P2463" t="s">
        <v>2518</v>
      </c>
      <c r="Q2463" t="s">
        <v>289</v>
      </c>
      <c r="R2463">
        <v>10010</v>
      </c>
      <c r="S2463" t="s">
        <v>2489</v>
      </c>
      <c r="T2463" t="s">
        <v>2499</v>
      </c>
      <c r="U2463" t="s">
        <v>290</v>
      </c>
      <c r="V2463" t="s">
        <v>156</v>
      </c>
      <c r="W2463">
        <v>100001226</v>
      </c>
      <c r="X2463">
        <v>8005550227</v>
      </c>
      <c r="Y2463" t="s">
        <v>2595</v>
      </c>
      <c r="Z2463" t="s">
        <v>2822</v>
      </c>
      <c r="AA2463" s="13">
        <v>-97.04</v>
      </c>
      <c r="AB2463" s="14">
        <v>42499</v>
      </c>
      <c r="AC2463" t="s">
        <v>36</v>
      </c>
    </row>
    <row r="2464" spans="1:29" x14ac:dyDescent="0.25">
      <c r="A2464" t="str">
        <f>CONCATENATE("Q",ROUNDUP(MONTH(Table1[[#This Row],[Month]])/3,0))</f>
        <v>Q2</v>
      </c>
      <c r="B2464" s="14">
        <f>EOMONTH(Table1[[#This Row],[Credit Date]],-1)+1</f>
        <v>42491</v>
      </c>
      <c r="C2464" t="str">
        <f>CONCATENATE(Table1[[#This Row],[Issuer Last Name]],", ",Table1[[#This Row],[Issuer First Name]])</f>
        <v>No. 029, Employee</v>
      </c>
      <c r="D2464" t="str">
        <f>CONCATENATE(Table1[[#This Row],[Approver Last Name]],", ",Table1[[#This Row],[Approver First Name]])</f>
        <v>No. 010, Employee</v>
      </c>
      <c r="E2464" t="str">
        <f>CONCATENATE(Table1[[#This Row],[Customer Last Name]],", ",Table1[[#This Row],[Customer First Name]])</f>
        <v>No. 12935, Client</v>
      </c>
      <c r="F24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4" t="str">
        <f>IF(Table1[[#This Row],[Transaction Type]]="Maintenance","Non-Sales","Sales")</f>
        <v>Non-Sales</v>
      </c>
      <c r="H2464">
        <f>IF(Table1[[#This Row],[Quarter]]="q2",1,"")</f>
        <v>1</v>
      </c>
      <c r="I2464" t="str">
        <f>IF(Table1[[#This Row],[Quarter]]="q3",1,"")</f>
        <v/>
      </c>
      <c r="J2464">
        <f>IF(Table1[[#This Row],[Quarter]]="Q2",Table1[[#This Row],[Credit Amount]],"")</f>
        <v>-53.09</v>
      </c>
      <c r="K2464" t="str">
        <f>IF(Table1[[#This Row],[Quarter]]="Q3",Table1[[#This Row],[Credit Amount]],"")</f>
        <v/>
      </c>
      <c r="L2464" t="str">
        <f>IF(Table1[[#This Row],[Transaction Type]]="Upgrade",Table1[[#This Row],[Credit Amount]],IF(Table1[[#This Row],[Transaction Type]]="Activation",Table1[[#This Row],[Credit Amount]],""))</f>
        <v/>
      </c>
      <c r="M2464">
        <f>IF(Table1[[#This Row],[Transaction Type]]="Maintenance",Table1[[#This Row],[Credit Amount]],"")</f>
        <v>-53.09</v>
      </c>
      <c r="N2464">
        <v>10029</v>
      </c>
      <c r="O2464" t="s">
        <v>2489</v>
      </c>
      <c r="P2464" t="s">
        <v>2518</v>
      </c>
      <c r="Q2464" t="s">
        <v>289</v>
      </c>
      <c r="R2464">
        <v>10010</v>
      </c>
      <c r="S2464" t="s">
        <v>2489</v>
      </c>
      <c r="T2464" t="s">
        <v>2499</v>
      </c>
      <c r="U2464" t="s">
        <v>290</v>
      </c>
      <c r="V2464" t="s">
        <v>156</v>
      </c>
      <c r="W2464">
        <v>100003934</v>
      </c>
      <c r="X2464">
        <v>8005552935</v>
      </c>
      <c r="Y2464" t="s">
        <v>2595</v>
      </c>
      <c r="Z2464" t="s">
        <v>5525</v>
      </c>
      <c r="AA2464" s="13">
        <v>-53.09</v>
      </c>
      <c r="AB2464" s="14">
        <v>42501</v>
      </c>
      <c r="AC2464" t="s">
        <v>36</v>
      </c>
    </row>
    <row r="2465" spans="1:29" x14ac:dyDescent="0.25">
      <c r="A2465" t="str">
        <f>CONCATENATE("Q",ROUNDUP(MONTH(Table1[[#This Row],[Month]])/3,0))</f>
        <v>Q2</v>
      </c>
      <c r="B2465" s="14">
        <f>EOMONTH(Table1[[#This Row],[Credit Date]],-1)+1</f>
        <v>42491</v>
      </c>
      <c r="C2465" t="str">
        <f>CONCATENATE(Table1[[#This Row],[Issuer Last Name]],", ",Table1[[#This Row],[Issuer First Name]])</f>
        <v>No. 029, Employee</v>
      </c>
      <c r="D2465" t="str">
        <f>CONCATENATE(Table1[[#This Row],[Approver Last Name]],", ",Table1[[#This Row],[Approver First Name]])</f>
        <v>No. 010, Employee</v>
      </c>
      <c r="E2465" t="str">
        <f>CONCATENATE(Table1[[#This Row],[Customer Last Name]],", ",Table1[[#This Row],[Customer First Name]])</f>
        <v>No. 12568, Client</v>
      </c>
      <c r="F24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5" t="str">
        <f>IF(Table1[[#This Row],[Transaction Type]]="Maintenance","Non-Sales","Sales")</f>
        <v>Non-Sales</v>
      </c>
      <c r="H2465">
        <f>IF(Table1[[#This Row],[Quarter]]="q2",1,"")</f>
        <v>1</v>
      </c>
      <c r="I2465" t="str">
        <f>IF(Table1[[#This Row],[Quarter]]="q3",1,"")</f>
        <v/>
      </c>
      <c r="J2465">
        <f>IF(Table1[[#This Row],[Quarter]]="Q2",Table1[[#This Row],[Credit Amount]],"")</f>
        <v>-62.5</v>
      </c>
      <c r="K2465" t="str">
        <f>IF(Table1[[#This Row],[Quarter]]="Q3",Table1[[#This Row],[Credit Amount]],"")</f>
        <v/>
      </c>
      <c r="L2465" t="str">
        <f>IF(Table1[[#This Row],[Transaction Type]]="Upgrade",Table1[[#This Row],[Credit Amount]],IF(Table1[[#This Row],[Transaction Type]]="Activation",Table1[[#This Row],[Credit Amount]],""))</f>
        <v/>
      </c>
      <c r="M2465">
        <f>IF(Table1[[#This Row],[Transaction Type]]="Maintenance",Table1[[#This Row],[Credit Amount]],"")</f>
        <v>-62.5</v>
      </c>
      <c r="N2465">
        <v>10029</v>
      </c>
      <c r="O2465" t="s">
        <v>2489</v>
      </c>
      <c r="P2465" t="s">
        <v>2518</v>
      </c>
      <c r="Q2465" t="s">
        <v>289</v>
      </c>
      <c r="R2465">
        <v>10010</v>
      </c>
      <c r="S2465" t="s">
        <v>2489</v>
      </c>
      <c r="T2465" t="s">
        <v>2499</v>
      </c>
      <c r="U2465" t="s">
        <v>290</v>
      </c>
      <c r="V2465" t="s">
        <v>156</v>
      </c>
      <c r="W2465">
        <v>100003567</v>
      </c>
      <c r="X2465">
        <v>8005552568</v>
      </c>
      <c r="Y2465" t="s">
        <v>2595</v>
      </c>
      <c r="Z2465" t="s">
        <v>5163</v>
      </c>
      <c r="AA2465" s="13">
        <v>-62.5</v>
      </c>
      <c r="AB2465" s="14">
        <v>42503</v>
      </c>
      <c r="AC2465" t="s">
        <v>36</v>
      </c>
    </row>
    <row r="2466" spans="1:29" x14ac:dyDescent="0.25">
      <c r="A2466" t="str">
        <f>CONCATENATE("Q",ROUNDUP(MONTH(Table1[[#This Row],[Month]])/3,0))</f>
        <v>Q2</v>
      </c>
      <c r="B2466" s="14">
        <f>EOMONTH(Table1[[#This Row],[Credit Date]],-1)+1</f>
        <v>42491</v>
      </c>
      <c r="C2466" t="str">
        <f>CONCATENATE(Table1[[#This Row],[Issuer Last Name]],", ",Table1[[#This Row],[Issuer First Name]])</f>
        <v>No. 029, Employee</v>
      </c>
      <c r="D2466" t="str">
        <f>CONCATENATE(Table1[[#This Row],[Approver Last Name]],", ",Table1[[#This Row],[Approver First Name]])</f>
        <v>No. 010, Employee</v>
      </c>
      <c r="E2466" t="str">
        <f>CONCATENATE(Table1[[#This Row],[Customer Last Name]],", ",Table1[[#This Row],[Customer First Name]])</f>
        <v>No. 13667, Client</v>
      </c>
      <c r="F24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6" t="str">
        <f>IF(Table1[[#This Row],[Transaction Type]]="Maintenance","Non-Sales","Sales")</f>
        <v>Sales</v>
      </c>
      <c r="H2466">
        <f>IF(Table1[[#This Row],[Quarter]]="q2",1,"")</f>
        <v>1</v>
      </c>
      <c r="I2466" t="str">
        <f>IF(Table1[[#This Row],[Quarter]]="q3",1,"")</f>
        <v/>
      </c>
      <c r="J2466">
        <f>IF(Table1[[#This Row],[Quarter]]="Q2",Table1[[#This Row],[Credit Amount]],"")</f>
        <v>-61.28</v>
      </c>
      <c r="K2466" t="str">
        <f>IF(Table1[[#This Row],[Quarter]]="Q3",Table1[[#This Row],[Credit Amount]],"")</f>
        <v/>
      </c>
      <c r="L2466">
        <f>IF(Table1[[#This Row],[Transaction Type]]="Upgrade",Table1[[#This Row],[Credit Amount]],IF(Table1[[#This Row],[Transaction Type]]="Activation",Table1[[#This Row],[Credit Amount]],""))</f>
        <v>-61.28</v>
      </c>
      <c r="M2466" t="str">
        <f>IF(Table1[[#This Row],[Transaction Type]]="Maintenance",Table1[[#This Row],[Credit Amount]],"")</f>
        <v/>
      </c>
      <c r="N2466">
        <v>10029</v>
      </c>
      <c r="O2466" t="s">
        <v>2489</v>
      </c>
      <c r="P2466" t="s">
        <v>2518</v>
      </c>
      <c r="Q2466" t="s">
        <v>289</v>
      </c>
      <c r="R2466">
        <v>10010</v>
      </c>
      <c r="S2466" t="s">
        <v>2489</v>
      </c>
      <c r="T2466" t="s">
        <v>2499</v>
      </c>
      <c r="U2466" t="s">
        <v>290</v>
      </c>
      <c r="V2466" t="s">
        <v>156</v>
      </c>
      <c r="W2466">
        <v>100004666</v>
      </c>
      <c r="X2466">
        <v>8005553667</v>
      </c>
      <c r="Y2466" t="s">
        <v>2595</v>
      </c>
      <c r="Z2466" t="s">
        <v>6255</v>
      </c>
      <c r="AA2466" s="13">
        <v>-61.28</v>
      </c>
      <c r="AB2466" s="14">
        <v>42513</v>
      </c>
      <c r="AC2466" t="s">
        <v>37</v>
      </c>
    </row>
    <row r="2467" spans="1:29" x14ac:dyDescent="0.25">
      <c r="A2467" t="str">
        <f>CONCATENATE("Q",ROUNDUP(MONTH(Table1[[#This Row],[Month]])/3,0))</f>
        <v>Q2</v>
      </c>
      <c r="B2467" s="14">
        <f>EOMONTH(Table1[[#This Row],[Credit Date]],-1)+1</f>
        <v>42491</v>
      </c>
      <c r="C2467" t="str">
        <f>CONCATENATE(Table1[[#This Row],[Issuer Last Name]],", ",Table1[[#This Row],[Issuer First Name]])</f>
        <v>No. 029, Employee</v>
      </c>
      <c r="D2467" t="str">
        <f>CONCATENATE(Table1[[#This Row],[Approver Last Name]],", ",Table1[[#This Row],[Approver First Name]])</f>
        <v>No. 010, Employee</v>
      </c>
      <c r="E2467" t="str">
        <f>CONCATENATE(Table1[[#This Row],[Customer Last Name]],", ",Table1[[#This Row],[Customer First Name]])</f>
        <v>No. 12163, Client</v>
      </c>
      <c r="F2467" t="str">
        <f>IF(Table1[[#This Row],[Credit Amount]]&gt;-19.99,"Less than 19.99",IF(Table1[[#This Row],[Credit Amount]]=-20,"20",IF(Table1[[#This Row],[Credit Amount]]&gt;-49.98,"20.01-49.98",IF(Table1[[#This Row],[Credit Amount]]=-49.99,"49.99",IF(Table1[[#This Row],[Credit Amount]]=-50,"50",IF(Table1[[#This Row],[Credit Amount]]&lt;-50.01,"Greater than 50"))))))</f>
        <v>20.01-49.98</v>
      </c>
      <c r="G2467" t="str">
        <f>IF(Table1[[#This Row],[Transaction Type]]="Maintenance","Non-Sales","Sales")</f>
        <v>Sales</v>
      </c>
      <c r="H2467">
        <f>IF(Table1[[#This Row],[Quarter]]="q2",1,"")</f>
        <v>1</v>
      </c>
      <c r="I2467" t="str">
        <f>IF(Table1[[#This Row],[Quarter]]="q3",1,"")</f>
        <v/>
      </c>
      <c r="J2467">
        <f>IF(Table1[[#This Row],[Quarter]]="Q2",Table1[[#This Row],[Credit Amount]],"")</f>
        <v>-35.68</v>
      </c>
      <c r="K2467" t="str">
        <f>IF(Table1[[#This Row],[Quarter]]="Q3",Table1[[#This Row],[Credit Amount]],"")</f>
        <v/>
      </c>
      <c r="L2467">
        <f>IF(Table1[[#This Row],[Transaction Type]]="Upgrade",Table1[[#This Row],[Credit Amount]],IF(Table1[[#This Row],[Transaction Type]]="Activation",Table1[[#This Row],[Credit Amount]],""))</f>
        <v>-35.68</v>
      </c>
      <c r="M2467" t="str">
        <f>IF(Table1[[#This Row],[Transaction Type]]="Maintenance",Table1[[#This Row],[Credit Amount]],"")</f>
        <v/>
      </c>
      <c r="N2467">
        <v>10029</v>
      </c>
      <c r="O2467" t="s">
        <v>2489</v>
      </c>
      <c r="P2467" t="s">
        <v>2518</v>
      </c>
      <c r="Q2467" t="s">
        <v>289</v>
      </c>
      <c r="R2467">
        <v>10010</v>
      </c>
      <c r="S2467" t="s">
        <v>2489</v>
      </c>
      <c r="T2467" t="s">
        <v>2499</v>
      </c>
      <c r="U2467" t="s">
        <v>290</v>
      </c>
      <c r="V2467" t="s">
        <v>156</v>
      </c>
      <c r="W2467">
        <v>100003162</v>
      </c>
      <c r="X2467">
        <v>8005552163</v>
      </c>
      <c r="Y2467" t="s">
        <v>2595</v>
      </c>
      <c r="Z2467" t="s">
        <v>4758</v>
      </c>
      <c r="AA2467" s="13">
        <v>-35.68</v>
      </c>
      <c r="AB2467" s="14">
        <v>42517</v>
      </c>
      <c r="AC2467" t="s">
        <v>37</v>
      </c>
    </row>
    <row r="2468" spans="1:29" x14ac:dyDescent="0.25">
      <c r="A2468" t="str">
        <f>CONCATENATE("Q",ROUNDUP(MONTH(Table1[[#This Row],[Month]])/3,0))</f>
        <v>Q2</v>
      </c>
      <c r="B2468" s="14">
        <f>EOMONTH(Table1[[#This Row],[Credit Date]],-1)+1</f>
        <v>42491</v>
      </c>
      <c r="C2468" t="str">
        <f>CONCATENATE(Table1[[#This Row],[Issuer Last Name]],", ",Table1[[#This Row],[Issuer First Name]])</f>
        <v>No. 029, Employee</v>
      </c>
      <c r="D2468" t="str">
        <f>CONCATENATE(Table1[[#This Row],[Approver Last Name]],", ",Table1[[#This Row],[Approver First Name]])</f>
        <v>No. 010, Employee</v>
      </c>
      <c r="E2468" t="str">
        <f>CONCATENATE(Table1[[#This Row],[Customer Last Name]],", ",Table1[[#This Row],[Customer First Name]])</f>
        <v>No. 12759, Client</v>
      </c>
      <c r="F2468" t="str">
        <f>IF(Table1[[#This Row],[Credit Amount]]&gt;-19.99,"Less than 19.99",IF(Table1[[#This Row],[Credit Amount]]=-20,"20",IF(Table1[[#This Row],[Credit Amount]]&gt;-49.98,"20.01-49.98",IF(Table1[[#This Row],[Credit Amount]]=-49.99,"49.99",IF(Table1[[#This Row],[Credit Amount]]=-50,"50",IF(Table1[[#This Row],[Credit Amount]]&lt;-50.01,"Greater than 50"))))))</f>
        <v>20.01-49.98</v>
      </c>
      <c r="G2468" t="str">
        <f>IF(Table1[[#This Row],[Transaction Type]]="Maintenance","Non-Sales","Sales")</f>
        <v>Non-Sales</v>
      </c>
      <c r="H2468">
        <f>IF(Table1[[#This Row],[Quarter]]="q2",1,"")</f>
        <v>1</v>
      </c>
      <c r="I2468" t="str">
        <f>IF(Table1[[#This Row],[Quarter]]="q3",1,"")</f>
        <v/>
      </c>
      <c r="J2468">
        <f>IF(Table1[[#This Row],[Quarter]]="Q2",Table1[[#This Row],[Credit Amount]],"")</f>
        <v>-26.84</v>
      </c>
      <c r="K2468" t="str">
        <f>IF(Table1[[#This Row],[Quarter]]="Q3",Table1[[#This Row],[Credit Amount]],"")</f>
        <v/>
      </c>
      <c r="L2468" t="str">
        <f>IF(Table1[[#This Row],[Transaction Type]]="Upgrade",Table1[[#This Row],[Credit Amount]],IF(Table1[[#This Row],[Transaction Type]]="Activation",Table1[[#This Row],[Credit Amount]],""))</f>
        <v/>
      </c>
      <c r="M2468">
        <f>IF(Table1[[#This Row],[Transaction Type]]="Maintenance",Table1[[#This Row],[Credit Amount]],"")</f>
        <v>-26.84</v>
      </c>
      <c r="N2468">
        <v>10029</v>
      </c>
      <c r="O2468" t="s">
        <v>2489</v>
      </c>
      <c r="P2468" t="s">
        <v>2518</v>
      </c>
      <c r="Q2468" t="s">
        <v>289</v>
      </c>
      <c r="R2468">
        <v>10010</v>
      </c>
      <c r="S2468" t="s">
        <v>2489</v>
      </c>
      <c r="T2468" t="s">
        <v>2499</v>
      </c>
      <c r="U2468" t="s">
        <v>290</v>
      </c>
      <c r="V2468" t="s">
        <v>156</v>
      </c>
      <c r="W2468">
        <v>100003758</v>
      </c>
      <c r="X2468">
        <v>8005552759</v>
      </c>
      <c r="Y2468" t="s">
        <v>2595</v>
      </c>
      <c r="Z2468" t="s">
        <v>5351</v>
      </c>
      <c r="AA2468" s="13">
        <v>-26.84</v>
      </c>
      <c r="AB2468" s="14">
        <v>42520</v>
      </c>
      <c r="AC2468" t="s">
        <v>36</v>
      </c>
    </row>
    <row r="2469" spans="1:29" x14ac:dyDescent="0.25">
      <c r="A2469" t="str">
        <f>CONCATENATE("Q",ROUNDUP(MONTH(Table1[[#This Row],[Month]])/3,0))</f>
        <v>Q2</v>
      </c>
      <c r="B2469" s="14">
        <f>EOMONTH(Table1[[#This Row],[Credit Date]],-1)+1</f>
        <v>42522</v>
      </c>
      <c r="C2469" t="str">
        <f>CONCATENATE(Table1[[#This Row],[Issuer Last Name]],", ",Table1[[#This Row],[Issuer First Name]])</f>
        <v>No. 029, Employee</v>
      </c>
      <c r="D2469" t="str">
        <f>CONCATENATE(Table1[[#This Row],[Approver Last Name]],", ",Table1[[#This Row],[Approver First Name]])</f>
        <v>No. 010, Employee</v>
      </c>
      <c r="E2469" t="str">
        <f>CONCATENATE(Table1[[#This Row],[Customer Last Name]],", ",Table1[[#This Row],[Customer First Name]])</f>
        <v>No. 10413, Client</v>
      </c>
      <c r="F24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69" t="str">
        <f>IF(Table1[[#This Row],[Transaction Type]]="Maintenance","Non-Sales","Sales")</f>
        <v>Sales</v>
      </c>
      <c r="H2469">
        <f>IF(Table1[[#This Row],[Quarter]]="q2",1,"")</f>
        <v>1</v>
      </c>
      <c r="I2469" t="str">
        <f>IF(Table1[[#This Row],[Quarter]]="q3",1,"")</f>
        <v/>
      </c>
      <c r="J2469">
        <f>IF(Table1[[#This Row],[Quarter]]="Q2",Table1[[#This Row],[Credit Amount]],"")</f>
        <v>-87.41</v>
      </c>
      <c r="K2469" t="str">
        <f>IF(Table1[[#This Row],[Quarter]]="Q3",Table1[[#This Row],[Credit Amount]],"")</f>
        <v/>
      </c>
      <c r="L2469">
        <f>IF(Table1[[#This Row],[Transaction Type]]="Upgrade",Table1[[#This Row],[Credit Amount]],IF(Table1[[#This Row],[Transaction Type]]="Activation",Table1[[#This Row],[Credit Amount]],""))</f>
        <v>-87.41</v>
      </c>
      <c r="M2469" t="str">
        <f>IF(Table1[[#This Row],[Transaction Type]]="Maintenance",Table1[[#This Row],[Credit Amount]],"")</f>
        <v/>
      </c>
      <c r="N2469">
        <v>10029</v>
      </c>
      <c r="O2469" t="s">
        <v>2489</v>
      </c>
      <c r="P2469" t="s">
        <v>2518</v>
      </c>
      <c r="Q2469" t="s">
        <v>289</v>
      </c>
      <c r="R2469">
        <v>10010</v>
      </c>
      <c r="S2469" t="s">
        <v>2489</v>
      </c>
      <c r="T2469" t="s">
        <v>2499</v>
      </c>
      <c r="U2469" t="s">
        <v>290</v>
      </c>
      <c r="V2469" t="s">
        <v>156</v>
      </c>
      <c r="W2469">
        <v>100001412</v>
      </c>
      <c r="X2469">
        <v>8005550413</v>
      </c>
      <c r="Y2469" t="s">
        <v>2595</v>
      </c>
      <c r="Z2469" t="s">
        <v>3008</v>
      </c>
      <c r="AA2469" s="13">
        <v>-87.41</v>
      </c>
      <c r="AB2469" s="14">
        <v>42538</v>
      </c>
      <c r="AC2469" t="s">
        <v>37</v>
      </c>
    </row>
    <row r="2470" spans="1:29" x14ac:dyDescent="0.25">
      <c r="A2470" t="str">
        <f>CONCATENATE("Q",ROUNDUP(MONTH(Table1[[#This Row],[Month]])/3,0))</f>
        <v>Q2</v>
      </c>
      <c r="B2470" s="14">
        <f>EOMONTH(Table1[[#This Row],[Credit Date]],-1)+1</f>
        <v>42522</v>
      </c>
      <c r="C2470" t="str">
        <f>CONCATENATE(Table1[[#This Row],[Issuer Last Name]],", ",Table1[[#This Row],[Issuer First Name]])</f>
        <v>No. 029, Employee</v>
      </c>
      <c r="D2470" t="str">
        <f>CONCATENATE(Table1[[#This Row],[Approver Last Name]],", ",Table1[[#This Row],[Approver First Name]])</f>
        <v>No. 010, Employee</v>
      </c>
      <c r="E2470" t="str">
        <f>CONCATENATE(Table1[[#This Row],[Customer Last Name]],", ",Table1[[#This Row],[Customer First Name]])</f>
        <v>No. 13583, Client</v>
      </c>
      <c r="F2470" t="str">
        <f>IF(Table1[[#This Row],[Credit Amount]]&gt;-19.99,"Less than 19.99",IF(Table1[[#This Row],[Credit Amount]]=-20,"20",IF(Table1[[#This Row],[Credit Amount]]&gt;-49.98,"20.01-49.98",IF(Table1[[#This Row],[Credit Amount]]=-49.99,"49.99",IF(Table1[[#This Row],[Credit Amount]]=-50,"50",IF(Table1[[#This Row],[Credit Amount]]&lt;-50.01,"Greater than 50"))))))</f>
        <v>20.01-49.98</v>
      </c>
      <c r="G2470" t="str">
        <f>IF(Table1[[#This Row],[Transaction Type]]="Maintenance","Non-Sales","Sales")</f>
        <v>Sales</v>
      </c>
      <c r="H2470">
        <f>IF(Table1[[#This Row],[Quarter]]="q2",1,"")</f>
        <v>1</v>
      </c>
      <c r="I2470" t="str">
        <f>IF(Table1[[#This Row],[Quarter]]="q3",1,"")</f>
        <v/>
      </c>
      <c r="J2470">
        <f>IF(Table1[[#This Row],[Quarter]]="Q2",Table1[[#This Row],[Credit Amount]],"")</f>
        <v>-22.18</v>
      </c>
      <c r="K2470" t="str">
        <f>IF(Table1[[#This Row],[Quarter]]="Q3",Table1[[#This Row],[Credit Amount]],"")</f>
        <v/>
      </c>
      <c r="L2470">
        <f>IF(Table1[[#This Row],[Transaction Type]]="Upgrade",Table1[[#This Row],[Credit Amount]],IF(Table1[[#This Row],[Transaction Type]]="Activation",Table1[[#This Row],[Credit Amount]],""))</f>
        <v>-22.18</v>
      </c>
      <c r="M2470" t="str">
        <f>IF(Table1[[#This Row],[Transaction Type]]="Maintenance",Table1[[#This Row],[Credit Amount]],"")</f>
        <v/>
      </c>
      <c r="N2470">
        <v>10029</v>
      </c>
      <c r="O2470" t="s">
        <v>2489</v>
      </c>
      <c r="P2470" t="s">
        <v>2518</v>
      </c>
      <c r="Q2470" t="s">
        <v>289</v>
      </c>
      <c r="R2470">
        <v>10010</v>
      </c>
      <c r="S2470" t="s">
        <v>2489</v>
      </c>
      <c r="T2470" t="s">
        <v>2499</v>
      </c>
      <c r="U2470" t="s">
        <v>290</v>
      </c>
      <c r="V2470" t="s">
        <v>156</v>
      </c>
      <c r="W2470">
        <v>100004582</v>
      </c>
      <c r="X2470">
        <v>8005553583</v>
      </c>
      <c r="Y2470" t="s">
        <v>2595</v>
      </c>
      <c r="Z2470" t="s">
        <v>6171</v>
      </c>
      <c r="AA2470" s="13">
        <v>-22.18</v>
      </c>
      <c r="AB2470" s="14">
        <v>42538</v>
      </c>
      <c r="AC2470" t="s">
        <v>35</v>
      </c>
    </row>
    <row r="2471" spans="1:29" x14ac:dyDescent="0.25">
      <c r="A2471" t="str">
        <f>CONCATENATE("Q",ROUNDUP(MONTH(Table1[[#This Row],[Month]])/3,0))</f>
        <v>Q2</v>
      </c>
      <c r="B2471" s="14">
        <f>EOMONTH(Table1[[#This Row],[Credit Date]],-1)+1</f>
        <v>42522</v>
      </c>
      <c r="C2471" t="str">
        <f>CONCATENATE(Table1[[#This Row],[Issuer Last Name]],", ",Table1[[#This Row],[Issuer First Name]])</f>
        <v>No. 029, Employee</v>
      </c>
      <c r="D2471" t="str">
        <f>CONCATENATE(Table1[[#This Row],[Approver Last Name]],", ",Table1[[#This Row],[Approver First Name]])</f>
        <v>No. 010, Employee</v>
      </c>
      <c r="E2471" t="str">
        <f>CONCATENATE(Table1[[#This Row],[Customer Last Name]],", ",Table1[[#This Row],[Customer First Name]])</f>
        <v>No. 11917, Client</v>
      </c>
      <c r="F24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1" t="str">
        <f>IF(Table1[[#This Row],[Transaction Type]]="Maintenance","Non-Sales","Sales")</f>
        <v>Non-Sales</v>
      </c>
      <c r="H2471">
        <f>IF(Table1[[#This Row],[Quarter]]="q2",1,"")</f>
        <v>1</v>
      </c>
      <c r="I2471" t="str">
        <f>IF(Table1[[#This Row],[Quarter]]="q3",1,"")</f>
        <v/>
      </c>
      <c r="J2471">
        <f>IF(Table1[[#This Row],[Quarter]]="Q2",Table1[[#This Row],[Credit Amount]],"")</f>
        <v>-50.79</v>
      </c>
      <c r="K2471" t="str">
        <f>IF(Table1[[#This Row],[Quarter]]="Q3",Table1[[#This Row],[Credit Amount]],"")</f>
        <v/>
      </c>
      <c r="L2471" t="str">
        <f>IF(Table1[[#This Row],[Transaction Type]]="Upgrade",Table1[[#This Row],[Credit Amount]],IF(Table1[[#This Row],[Transaction Type]]="Activation",Table1[[#This Row],[Credit Amount]],""))</f>
        <v/>
      </c>
      <c r="M2471">
        <f>IF(Table1[[#This Row],[Transaction Type]]="Maintenance",Table1[[#This Row],[Credit Amount]],"")</f>
        <v>-50.79</v>
      </c>
      <c r="N2471">
        <v>10029</v>
      </c>
      <c r="O2471" t="s">
        <v>2489</v>
      </c>
      <c r="P2471" t="s">
        <v>2518</v>
      </c>
      <c r="Q2471" t="s">
        <v>289</v>
      </c>
      <c r="R2471">
        <v>10010</v>
      </c>
      <c r="S2471" t="s">
        <v>2489</v>
      </c>
      <c r="T2471" t="s">
        <v>2499</v>
      </c>
      <c r="U2471" t="s">
        <v>290</v>
      </c>
      <c r="V2471" t="s">
        <v>156</v>
      </c>
      <c r="W2471">
        <v>100002916</v>
      </c>
      <c r="X2471">
        <v>8005551917</v>
      </c>
      <c r="Y2471" t="s">
        <v>2595</v>
      </c>
      <c r="Z2471" t="s">
        <v>4512</v>
      </c>
      <c r="AA2471" s="13">
        <v>-50.79</v>
      </c>
      <c r="AB2471" s="14">
        <v>42544</v>
      </c>
      <c r="AC2471" t="s">
        <v>36</v>
      </c>
    </row>
    <row r="2472" spans="1:29" x14ac:dyDescent="0.25">
      <c r="A2472" t="str">
        <f>CONCATENATE("Q",ROUNDUP(MONTH(Table1[[#This Row],[Month]])/3,0))</f>
        <v>Q2</v>
      </c>
      <c r="B2472" s="14">
        <f>EOMONTH(Table1[[#This Row],[Credit Date]],-1)+1</f>
        <v>42522</v>
      </c>
      <c r="C2472" t="str">
        <f>CONCATENATE(Table1[[#This Row],[Issuer Last Name]],", ",Table1[[#This Row],[Issuer First Name]])</f>
        <v>No. 029, Employee</v>
      </c>
      <c r="D2472" t="str">
        <f>CONCATENATE(Table1[[#This Row],[Approver Last Name]],", ",Table1[[#This Row],[Approver First Name]])</f>
        <v>No. 010, Employee</v>
      </c>
      <c r="E2472" t="str">
        <f>CONCATENATE(Table1[[#This Row],[Customer Last Name]],", ",Table1[[#This Row],[Customer First Name]])</f>
        <v>No. 13590, Client</v>
      </c>
      <c r="F2472" t="str">
        <f>IF(Table1[[#This Row],[Credit Amount]]&gt;-19.99,"Less than 19.99",IF(Table1[[#This Row],[Credit Amount]]=-20,"20",IF(Table1[[#This Row],[Credit Amount]]&gt;-49.98,"20.01-49.98",IF(Table1[[#This Row],[Credit Amount]]=-49.99,"49.99",IF(Table1[[#This Row],[Credit Amount]]=-50,"50",IF(Table1[[#This Row],[Credit Amount]]&lt;-50.01,"Greater than 50"))))))</f>
        <v>Less than 19.99</v>
      </c>
      <c r="G2472" t="str">
        <f>IF(Table1[[#This Row],[Transaction Type]]="Maintenance","Non-Sales","Sales")</f>
        <v>Non-Sales</v>
      </c>
      <c r="H2472">
        <f>IF(Table1[[#This Row],[Quarter]]="q2",1,"")</f>
        <v>1</v>
      </c>
      <c r="I2472" t="str">
        <f>IF(Table1[[#This Row],[Quarter]]="q3",1,"")</f>
        <v/>
      </c>
      <c r="J2472">
        <f>IF(Table1[[#This Row],[Quarter]]="Q2",Table1[[#This Row],[Credit Amount]],"")</f>
        <v>-5.54</v>
      </c>
      <c r="K2472" t="str">
        <f>IF(Table1[[#This Row],[Quarter]]="Q3",Table1[[#This Row],[Credit Amount]],"")</f>
        <v/>
      </c>
      <c r="L2472" t="str">
        <f>IF(Table1[[#This Row],[Transaction Type]]="Upgrade",Table1[[#This Row],[Credit Amount]],IF(Table1[[#This Row],[Transaction Type]]="Activation",Table1[[#This Row],[Credit Amount]],""))</f>
        <v/>
      </c>
      <c r="M2472">
        <f>IF(Table1[[#This Row],[Transaction Type]]="Maintenance",Table1[[#This Row],[Credit Amount]],"")</f>
        <v>-5.54</v>
      </c>
      <c r="N2472">
        <v>10029</v>
      </c>
      <c r="O2472" t="s">
        <v>2489</v>
      </c>
      <c r="P2472" t="s">
        <v>2518</v>
      </c>
      <c r="Q2472" t="s">
        <v>289</v>
      </c>
      <c r="R2472">
        <v>10010</v>
      </c>
      <c r="S2472" t="s">
        <v>2489</v>
      </c>
      <c r="T2472" t="s">
        <v>2499</v>
      </c>
      <c r="U2472" t="s">
        <v>290</v>
      </c>
      <c r="V2472" t="s">
        <v>156</v>
      </c>
      <c r="W2472">
        <v>100004589</v>
      </c>
      <c r="X2472">
        <v>8005553590</v>
      </c>
      <c r="Y2472" t="s">
        <v>2595</v>
      </c>
      <c r="Z2472" t="s">
        <v>6178</v>
      </c>
      <c r="AA2472" s="13">
        <v>-5.54</v>
      </c>
      <c r="AB2472" s="14">
        <v>42544</v>
      </c>
      <c r="AC2472" t="s">
        <v>36</v>
      </c>
    </row>
    <row r="2473" spans="1:29" x14ac:dyDescent="0.25">
      <c r="A2473" t="str">
        <f>CONCATENATE("Q",ROUNDUP(MONTH(Table1[[#This Row],[Month]])/3,0))</f>
        <v>Q3</v>
      </c>
      <c r="B2473" s="14">
        <f>EOMONTH(Table1[[#This Row],[Credit Date]],-1)+1</f>
        <v>42552</v>
      </c>
      <c r="C2473" t="str">
        <f>CONCATENATE(Table1[[#This Row],[Issuer Last Name]],", ",Table1[[#This Row],[Issuer First Name]])</f>
        <v>No. 029, Employee</v>
      </c>
      <c r="D2473" t="str">
        <f>CONCATENATE(Table1[[#This Row],[Approver Last Name]],", ",Table1[[#This Row],[Approver First Name]])</f>
        <v>No. 010, Employee</v>
      </c>
      <c r="E2473" t="str">
        <f>CONCATENATE(Table1[[#This Row],[Customer Last Name]],", ",Table1[[#This Row],[Customer First Name]])</f>
        <v>No. 11180, Client</v>
      </c>
      <c r="F24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3" t="str">
        <f>IF(Table1[[#This Row],[Transaction Type]]="Maintenance","Non-Sales","Sales")</f>
        <v>Non-Sales</v>
      </c>
      <c r="H2473" t="str">
        <f>IF(Table1[[#This Row],[Quarter]]="q2",1,"")</f>
        <v/>
      </c>
      <c r="I2473">
        <f>IF(Table1[[#This Row],[Quarter]]="q3",1,"")</f>
        <v>1</v>
      </c>
      <c r="J2473" t="str">
        <f>IF(Table1[[#This Row],[Quarter]]="Q2",Table1[[#This Row],[Credit Amount]],"")</f>
        <v/>
      </c>
      <c r="K2473">
        <f>IF(Table1[[#This Row],[Quarter]]="Q3",Table1[[#This Row],[Credit Amount]],"")</f>
        <v>-55.57</v>
      </c>
      <c r="L2473" t="str">
        <f>IF(Table1[[#This Row],[Transaction Type]]="Upgrade",Table1[[#This Row],[Credit Amount]],IF(Table1[[#This Row],[Transaction Type]]="Activation",Table1[[#This Row],[Credit Amount]],""))</f>
        <v/>
      </c>
      <c r="M2473">
        <f>IF(Table1[[#This Row],[Transaction Type]]="Maintenance",Table1[[#This Row],[Credit Amount]],"")</f>
        <v>-55.57</v>
      </c>
      <c r="N2473">
        <v>10029</v>
      </c>
      <c r="O2473" t="s">
        <v>2489</v>
      </c>
      <c r="P2473" t="s">
        <v>2518</v>
      </c>
      <c r="Q2473" t="s">
        <v>289</v>
      </c>
      <c r="R2473">
        <v>10010</v>
      </c>
      <c r="S2473" t="s">
        <v>2489</v>
      </c>
      <c r="T2473" t="s">
        <v>2499</v>
      </c>
      <c r="U2473" t="s">
        <v>290</v>
      </c>
      <c r="V2473" t="s">
        <v>156</v>
      </c>
      <c r="W2473">
        <v>100002179</v>
      </c>
      <c r="X2473">
        <v>8005551180</v>
      </c>
      <c r="Y2473" t="s">
        <v>2595</v>
      </c>
      <c r="Z2473" t="s">
        <v>3775</v>
      </c>
      <c r="AA2473" s="13">
        <v>-55.57</v>
      </c>
      <c r="AB2473" s="14">
        <v>42555</v>
      </c>
      <c r="AC2473" t="s">
        <v>36</v>
      </c>
    </row>
    <row r="2474" spans="1:29" x14ac:dyDescent="0.25">
      <c r="A2474" t="str">
        <f>CONCATENATE("Q",ROUNDUP(MONTH(Table1[[#This Row],[Month]])/3,0))</f>
        <v>Q3</v>
      </c>
      <c r="B2474" s="14">
        <f>EOMONTH(Table1[[#This Row],[Credit Date]],-1)+1</f>
        <v>42552</v>
      </c>
      <c r="C2474" t="str">
        <f>CONCATENATE(Table1[[#This Row],[Issuer Last Name]],", ",Table1[[#This Row],[Issuer First Name]])</f>
        <v>No. 029, Employee</v>
      </c>
      <c r="D2474" t="str">
        <f>CONCATENATE(Table1[[#This Row],[Approver Last Name]],", ",Table1[[#This Row],[Approver First Name]])</f>
        <v>No. 010, Employee</v>
      </c>
      <c r="E2474" t="str">
        <f>CONCATENATE(Table1[[#This Row],[Customer Last Name]],", ",Table1[[#This Row],[Customer First Name]])</f>
        <v>No. 13864, Client</v>
      </c>
      <c r="F24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4" t="str">
        <f>IF(Table1[[#This Row],[Transaction Type]]="Maintenance","Non-Sales","Sales")</f>
        <v>Non-Sales</v>
      </c>
      <c r="H2474" t="str">
        <f>IF(Table1[[#This Row],[Quarter]]="q2",1,"")</f>
        <v/>
      </c>
      <c r="I2474">
        <f>IF(Table1[[#This Row],[Quarter]]="q3",1,"")</f>
        <v>1</v>
      </c>
      <c r="J2474" t="str">
        <f>IF(Table1[[#This Row],[Quarter]]="Q2",Table1[[#This Row],[Credit Amount]],"")</f>
        <v/>
      </c>
      <c r="K2474">
        <f>IF(Table1[[#This Row],[Quarter]]="Q3",Table1[[#This Row],[Credit Amount]],"")</f>
        <v>-96.92</v>
      </c>
      <c r="L2474" t="str">
        <f>IF(Table1[[#This Row],[Transaction Type]]="Upgrade",Table1[[#This Row],[Credit Amount]],IF(Table1[[#This Row],[Transaction Type]]="Activation",Table1[[#This Row],[Credit Amount]],""))</f>
        <v/>
      </c>
      <c r="M2474">
        <f>IF(Table1[[#This Row],[Transaction Type]]="Maintenance",Table1[[#This Row],[Credit Amount]],"")</f>
        <v>-96.92</v>
      </c>
      <c r="N2474">
        <v>10029</v>
      </c>
      <c r="O2474" t="s">
        <v>2489</v>
      </c>
      <c r="P2474" t="s">
        <v>2518</v>
      </c>
      <c r="Q2474" t="s">
        <v>289</v>
      </c>
      <c r="R2474">
        <v>10010</v>
      </c>
      <c r="S2474" t="s">
        <v>2489</v>
      </c>
      <c r="T2474" t="s">
        <v>2499</v>
      </c>
      <c r="U2474" t="s">
        <v>290</v>
      </c>
      <c r="V2474" t="s">
        <v>156</v>
      </c>
      <c r="W2474">
        <v>100004863</v>
      </c>
      <c r="X2474">
        <v>8005553864</v>
      </c>
      <c r="Y2474" t="s">
        <v>2595</v>
      </c>
      <c r="Z2474" t="s">
        <v>6452</v>
      </c>
      <c r="AA2474" s="13">
        <v>-96.92</v>
      </c>
      <c r="AB2474" s="14">
        <v>42558</v>
      </c>
      <c r="AC2474" t="s">
        <v>36</v>
      </c>
    </row>
    <row r="2475" spans="1:29" x14ac:dyDescent="0.25">
      <c r="A2475" t="str">
        <f>CONCATENATE("Q",ROUNDUP(MONTH(Table1[[#This Row],[Month]])/3,0))</f>
        <v>Q3</v>
      </c>
      <c r="B2475" s="14">
        <f>EOMONTH(Table1[[#This Row],[Credit Date]],-1)+1</f>
        <v>42552</v>
      </c>
      <c r="C2475" t="str">
        <f>CONCATENATE(Table1[[#This Row],[Issuer Last Name]],", ",Table1[[#This Row],[Issuer First Name]])</f>
        <v>No. 029, Employee</v>
      </c>
      <c r="D2475" t="str">
        <f>CONCATENATE(Table1[[#This Row],[Approver Last Name]],", ",Table1[[#This Row],[Approver First Name]])</f>
        <v>No. 010, Employee</v>
      </c>
      <c r="E2475" t="str">
        <f>CONCATENATE(Table1[[#This Row],[Customer Last Name]],", ",Table1[[#This Row],[Customer First Name]])</f>
        <v>No. 13760, Client</v>
      </c>
      <c r="F24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5" t="str">
        <f>IF(Table1[[#This Row],[Transaction Type]]="Maintenance","Non-Sales","Sales")</f>
        <v>Non-Sales</v>
      </c>
      <c r="H2475" t="str">
        <f>IF(Table1[[#This Row],[Quarter]]="q2",1,"")</f>
        <v/>
      </c>
      <c r="I2475">
        <f>IF(Table1[[#This Row],[Quarter]]="q3",1,"")</f>
        <v>1</v>
      </c>
      <c r="J2475" t="str">
        <f>IF(Table1[[#This Row],[Quarter]]="Q2",Table1[[#This Row],[Credit Amount]],"")</f>
        <v/>
      </c>
      <c r="K2475">
        <f>IF(Table1[[#This Row],[Quarter]]="Q3",Table1[[#This Row],[Credit Amount]],"")</f>
        <v>-90.06</v>
      </c>
      <c r="L2475" t="str">
        <f>IF(Table1[[#This Row],[Transaction Type]]="Upgrade",Table1[[#This Row],[Credit Amount]],IF(Table1[[#This Row],[Transaction Type]]="Activation",Table1[[#This Row],[Credit Amount]],""))</f>
        <v/>
      </c>
      <c r="M2475">
        <f>IF(Table1[[#This Row],[Transaction Type]]="Maintenance",Table1[[#This Row],[Credit Amount]],"")</f>
        <v>-90.06</v>
      </c>
      <c r="N2475">
        <v>10029</v>
      </c>
      <c r="O2475" t="s">
        <v>2489</v>
      </c>
      <c r="P2475" t="s">
        <v>2518</v>
      </c>
      <c r="Q2475" t="s">
        <v>289</v>
      </c>
      <c r="R2475">
        <v>10010</v>
      </c>
      <c r="S2475" t="s">
        <v>2489</v>
      </c>
      <c r="T2475" t="s">
        <v>2499</v>
      </c>
      <c r="U2475" t="s">
        <v>290</v>
      </c>
      <c r="V2475" t="s">
        <v>156</v>
      </c>
      <c r="W2475">
        <v>100004759</v>
      </c>
      <c r="X2475">
        <v>8005553760</v>
      </c>
      <c r="Y2475" t="s">
        <v>2595</v>
      </c>
      <c r="Z2475" t="s">
        <v>6348</v>
      </c>
      <c r="AA2475" s="13">
        <v>-90.06</v>
      </c>
      <c r="AB2475" s="14">
        <v>42558</v>
      </c>
      <c r="AC2475" t="s">
        <v>36</v>
      </c>
    </row>
    <row r="2476" spans="1:29" x14ac:dyDescent="0.25">
      <c r="A2476" t="str">
        <f>CONCATENATE("Q",ROUNDUP(MONTH(Table1[[#This Row],[Month]])/3,0))</f>
        <v>Q3</v>
      </c>
      <c r="B2476" s="14">
        <f>EOMONTH(Table1[[#This Row],[Credit Date]],-1)+1</f>
        <v>42552</v>
      </c>
      <c r="C2476" t="str">
        <f>CONCATENATE(Table1[[#This Row],[Issuer Last Name]],", ",Table1[[#This Row],[Issuer First Name]])</f>
        <v>No. 029, Employee</v>
      </c>
      <c r="D2476" t="str">
        <f>CONCATENATE(Table1[[#This Row],[Approver Last Name]],", ",Table1[[#This Row],[Approver First Name]])</f>
        <v>No. 010, Employee</v>
      </c>
      <c r="E2476" t="str">
        <f>CONCATENATE(Table1[[#This Row],[Customer Last Name]],", ",Table1[[#This Row],[Customer First Name]])</f>
        <v>No. 13799, Client</v>
      </c>
      <c r="F24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6" t="str">
        <f>IF(Table1[[#This Row],[Transaction Type]]="Maintenance","Non-Sales","Sales")</f>
        <v>Non-Sales</v>
      </c>
      <c r="H2476" t="str">
        <f>IF(Table1[[#This Row],[Quarter]]="q2",1,"")</f>
        <v/>
      </c>
      <c r="I2476">
        <f>IF(Table1[[#This Row],[Quarter]]="q3",1,"")</f>
        <v>1</v>
      </c>
      <c r="J2476" t="str">
        <f>IF(Table1[[#This Row],[Quarter]]="Q2",Table1[[#This Row],[Credit Amount]],"")</f>
        <v/>
      </c>
      <c r="K2476">
        <f>IF(Table1[[#This Row],[Quarter]]="Q3",Table1[[#This Row],[Credit Amount]],"")</f>
        <v>-60.92</v>
      </c>
      <c r="L2476" t="str">
        <f>IF(Table1[[#This Row],[Transaction Type]]="Upgrade",Table1[[#This Row],[Credit Amount]],IF(Table1[[#This Row],[Transaction Type]]="Activation",Table1[[#This Row],[Credit Amount]],""))</f>
        <v/>
      </c>
      <c r="M2476">
        <f>IF(Table1[[#This Row],[Transaction Type]]="Maintenance",Table1[[#This Row],[Credit Amount]],"")</f>
        <v>-60.92</v>
      </c>
      <c r="N2476">
        <v>10029</v>
      </c>
      <c r="O2476" t="s">
        <v>2489</v>
      </c>
      <c r="P2476" t="s">
        <v>2518</v>
      </c>
      <c r="Q2476" t="s">
        <v>289</v>
      </c>
      <c r="R2476">
        <v>10010</v>
      </c>
      <c r="S2476" t="s">
        <v>2489</v>
      </c>
      <c r="T2476" t="s">
        <v>2499</v>
      </c>
      <c r="U2476" t="s">
        <v>290</v>
      </c>
      <c r="V2476" t="s">
        <v>156</v>
      </c>
      <c r="W2476">
        <v>100004798</v>
      </c>
      <c r="X2476">
        <v>8005553799</v>
      </c>
      <c r="Y2476" t="s">
        <v>2595</v>
      </c>
      <c r="Z2476" t="s">
        <v>6387</v>
      </c>
      <c r="AA2476" s="13">
        <v>-60.92</v>
      </c>
      <c r="AB2476" s="14">
        <v>42561</v>
      </c>
      <c r="AC2476" t="s">
        <v>36</v>
      </c>
    </row>
    <row r="2477" spans="1:29" x14ac:dyDescent="0.25">
      <c r="A2477" t="str">
        <f>CONCATENATE("Q",ROUNDUP(MONTH(Table1[[#This Row],[Month]])/3,0))</f>
        <v>Q3</v>
      </c>
      <c r="B2477" s="14">
        <f>EOMONTH(Table1[[#This Row],[Credit Date]],-1)+1</f>
        <v>42552</v>
      </c>
      <c r="C2477" t="str">
        <f>CONCATENATE(Table1[[#This Row],[Issuer Last Name]],", ",Table1[[#This Row],[Issuer First Name]])</f>
        <v>No. 029, Employee</v>
      </c>
      <c r="D2477" t="str">
        <f>CONCATENATE(Table1[[#This Row],[Approver Last Name]],", ",Table1[[#This Row],[Approver First Name]])</f>
        <v>No. 010, Employee</v>
      </c>
      <c r="E2477" t="str">
        <f>CONCATENATE(Table1[[#This Row],[Customer Last Name]],", ",Table1[[#This Row],[Customer First Name]])</f>
        <v>No. 11023, Client</v>
      </c>
      <c r="F24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7" t="str">
        <f>IF(Table1[[#This Row],[Transaction Type]]="Maintenance","Non-Sales","Sales")</f>
        <v>Sales</v>
      </c>
      <c r="H2477" t="str">
        <f>IF(Table1[[#This Row],[Quarter]]="q2",1,"")</f>
        <v/>
      </c>
      <c r="I2477">
        <f>IF(Table1[[#This Row],[Quarter]]="q3",1,"")</f>
        <v>1</v>
      </c>
      <c r="J2477" t="str">
        <f>IF(Table1[[#This Row],[Quarter]]="Q2",Table1[[#This Row],[Credit Amount]],"")</f>
        <v/>
      </c>
      <c r="K2477">
        <f>IF(Table1[[#This Row],[Quarter]]="Q3",Table1[[#This Row],[Credit Amount]],"")</f>
        <v>-85.27</v>
      </c>
      <c r="L2477">
        <f>IF(Table1[[#This Row],[Transaction Type]]="Upgrade",Table1[[#This Row],[Credit Amount]],IF(Table1[[#This Row],[Transaction Type]]="Activation",Table1[[#This Row],[Credit Amount]],""))</f>
        <v>-85.27</v>
      </c>
      <c r="M2477" t="str">
        <f>IF(Table1[[#This Row],[Transaction Type]]="Maintenance",Table1[[#This Row],[Credit Amount]],"")</f>
        <v/>
      </c>
      <c r="N2477">
        <v>10029</v>
      </c>
      <c r="O2477" t="s">
        <v>2489</v>
      </c>
      <c r="P2477" t="s">
        <v>2518</v>
      </c>
      <c r="Q2477" t="s">
        <v>289</v>
      </c>
      <c r="R2477">
        <v>10010</v>
      </c>
      <c r="S2477" t="s">
        <v>2489</v>
      </c>
      <c r="T2477" t="s">
        <v>2499</v>
      </c>
      <c r="U2477" t="s">
        <v>290</v>
      </c>
      <c r="V2477" t="s">
        <v>156</v>
      </c>
      <c r="W2477">
        <v>100002022</v>
      </c>
      <c r="X2477">
        <v>8005551023</v>
      </c>
      <c r="Y2477" t="s">
        <v>2595</v>
      </c>
      <c r="Z2477" t="s">
        <v>3618</v>
      </c>
      <c r="AA2477" s="13">
        <v>-85.27</v>
      </c>
      <c r="AB2477" s="14">
        <v>42562</v>
      </c>
      <c r="AC2477" t="s">
        <v>35</v>
      </c>
    </row>
    <row r="2478" spans="1:29" x14ac:dyDescent="0.25">
      <c r="A2478" t="str">
        <f>CONCATENATE("Q",ROUNDUP(MONTH(Table1[[#This Row],[Month]])/3,0))</f>
        <v>Q3</v>
      </c>
      <c r="B2478" s="14">
        <f>EOMONTH(Table1[[#This Row],[Credit Date]],-1)+1</f>
        <v>42552</v>
      </c>
      <c r="C2478" t="str">
        <f>CONCATENATE(Table1[[#This Row],[Issuer Last Name]],", ",Table1[[#This Row],[Issuer First Name]])</f>
        <v>No. 029, Employee</v>
      </c>
      <c r="D2478" t="str">
        <f>CONCATENATE(Table1[[#This Row],[Approver Last Name]],", ",Table1[[#This Row],[Approver First Name]])</f>
        <v>No. 029, Employee</v>
      </c>
      <c r="E2478" t="str">
        <f>CONCATENATE(Table1[[#This Row],[Customer Last Name]],", ",Table1[[#This Row],[Customer First Name]])</f>
        <v>No. 13258, Client</v>
      </c>
      <c r="F2478" t="str">
        <f>IF(Table1[[#This Row],[Credit Amount]]&gt;-19.99,"Less than 19.99",IF(Table1[[#This Row],[Credit Amount]]=-20,"20",IF(Table1[[#This Row],[Credit Amount]]&gt;-49.98,"20.01-49.98",IF(Table1[[#This Row],[Credit Amount]]=-49.99,"49.99",IF(Table1[[#This Row],[Credit Amount]]=-50,"50",IF(Table1[[#This Row],[Credit Amount]]&lt;-50.01,"Greater than 50"))))))</f>
        <v>20.01-49.98</v>
      </c>
      <c r="G2478" t="str">
        <f>IF(Table1[[#This Row],[Transaction Type]]="Maintenance","Non-Sales","Sales")</f>
        <v>Non-Sales</v>
      </c>
      <c r="H2478" t="str">
        <f>IF(Table1[[#This Row],[Quarter]]="q2",1,"")</f>
        <v/>
      </c>
      <c r="I2478">
        <f>IF(Table1[[#This Row],[Quarter]]="q3",1,"")</f>
        <v>1</v>
      </c>
      <c r="J2478" t="str">
        <f>IF(Table1[[#This Row],[Quarter]]="Q2",Table1[[#This Row],[Credit Amount]],"")</f>
        <v/>
      </c>
      <c r="K2478">
        <f>IF(Table1[[#This Row],[Quarter]]="Q3",Table1[[#This Row],[Credit Amount]],"")</f>
        <v>-41.17</v>
      </c>
      <c r="L2478" t="str">
        <f>IF(Table1[[#This Row],[Transaction Type]]="Upgrade",Table1[[#This Row],[Credit Amount]],IF(Table1[[#This Row],[Transaction Type]]="Activation",Table1[[#This Row],[Credit Amount]],""))</f>
        <v/>
      </c>
      <c r="M2478">
        <f>IF(Table1[[#This Row],[Transaction Type]]="Maintenance",Table1[[#This Row],[Credit Amount]],"")</f>
        <v>-41.17</v>
      </c>
      <c r="N2478">
        <v>10029</v>
      </c>
      <c r="O2478" t="s">
        <v>2489</v>
      </c>
      <c r="P2478" t="s">
        <v>2518</v>
      </c>
      <c r="Q2478" t="s">
        <v>289</v>
      </c>
      <c r="R2478">
        <v>10029</v>
      </c>
      <c r="S2478" t="s">
        <v>2489</v>
      </c>
      <c r="T2478" t="s">
        <v>2518</v>
      </c>
      <c r="U2478" t="s">
        <v>289</v>
      </c>
      <c r="V2478" t="s">
        <v>156</v>
      </c>
      <c r="W2478">
        <v>100004257</v>
      </c>
      <c r="X2478">
        <v>8005553258</v>
      </c>
      <c r="Y2478" t="s">
        <v>2595</v>
      </c>
      <c r="Z2478" t="s">
        <v>5846</v>
      </c>
      <c r="AA2478" s="13">
        <v>-41.17</v>
      </c>
      <c r="AB2478" s="14">
        <v>42563</v>
      </c>
      <c r="AC2478" t="s">
        <v>36</v>
      </c>
    </row>
    <row r="2479" spans="1:29" x14ac:dyDescent="0.25">
      <c r="A2479" t="str">
        <f>CONCATENATE("Q",ROUNDUP(MONTH(Table1[[#This Row],[Month]])/3,0))</f>
        <v>Q3</v>
      </c>
      <c r="B2479" s="14">
        <f>EOMONTH(Table1[[#This Row],[Credit Date]],-1)+1</f>
        <v>42552</v>
      </c>
      <c r="C2479" t="str">
        <f>CONCATENATE(Table1[[#This Row],[Issuer Last Name]],", ",Table1[[#This Row],[Issuer First Name]])</f>
        <v>No. 029, Employee</v>
      </c>
      <c r="D2479" t="str">
        <f>CONCATENATE(Table1[[#This Row],[Approver Last Name]],", ",Table1[[#This Row],[Approver First Name]])</f>
        <v>No. 010, Employee</v>
      </c>
      <c r="E2479" t="str">
        <f>CONCATENATE(Table1[[#This Row],[Customer Last Name]],", ",Table1[[#This Row],[Customer First Name]])</f>
        <v>No. 10664, Client</v>
      </c>
      <c r="F24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79" t="str">
        <f>IF(Table1[[#This Row],[Transaction Type]]="Maintenance","Non-Sales","Sales")</f>
        <v>Non-Sales</v>
      </c>
      <c r="H2479" t="str">
        <f>IF(Table1[[#This Row],[Quarter]]="q2",1,"")</f>
        <v/>
      </c>
      <c r="I2479">
        <f>IF(Table1[[#This Row],[Quarter]]="q3",1,"")</f>
        <v>1</v>
      </c>
      <c r="J2479" t="str">
        <f>IF(Table1[[#This Row],[Quarter]]="Q2",Table1[[#This Row],[Credit Amount]],"")</f>
        <v/>
      </c>
      <c r="K2479">
        <f>IF(Table1[[#This Row],[Quarter]]="Q3",Table1[[#This Row],[Credit Amount]],"")</f>
        <v>-77.319999999999993</v>
      </c>
      <c r="L2479" t="str">
        <f>IF(Table1[[#This Row],[Transaction Type]]="Upgrade",Table1[[#This Row],[Credit Amount]],IF(Table1[[#This Row],[Transaction Type]]="Activation",Table1[[#This Row],[Credit Amount]],""))</f>
        <v/>
      </c>
      <c r="M2479">
        <f>IF(Table1[[#This Row],[Transaction Type]]="Maintenance",Table1[[#This Row],[Credit Amount]],"")</f>
        <v>-77.319999999999993</v>
      </c>
      <c r="N2479">
        <v>10029</v>
      </c>
      <c r="O2479" t="s">
        <v>2489</v>
      </c>
      <c r="P2479" t="s">
        <v>2518</v>
      </c>
      <c r="Q2479" t="s">
        <v>289</v>
      </c>
      <c r="R2479">
        <v>10010</v>
      </c>
      <c r="S2479" t="s">
        <v>2489</v>
      </c>
      <c r="T2479" t="s">
        <v>2499</v>
      </c>
      <c r="U2479" t="s">
        <v>290</v>
      </c>
      <c r="V2479" t="s">
        <v>156</v>
      </c>
      <c r="W2479">
        <v>100001663</v>
      </c>
      <c r="X2479">
        <v>8005550664</v>
      </c>
      <c r="Y2479" t="s">
        <v>2595</v>
      </c>
      <c r="Z2479" t="s">
        <v>3259</v>
      </c>
      <c r="AA2479" s="13">
        <v>-77.319999999999993</v>
      </c>
      <c r="AB2479" s="14">
        <v>42564</v>
      </c>
      <c r="AC2479" t="s">
        <v>36</v>
      </c>
    </row>
    <row r="2480" spans="1:29" x14ac:dyDescent="0.25">
      <c r="A2480" t="str">
        <f>CONCATENATE("Q",ROUNDUP(MONTH(Table1[[#This Row],[Month]])/3,0))</f>
        <v>Q3</v>
      </c>
      <c r="B2480" s="14">
        <f>EOMONTH(Table1[[#This Row],[Credit Date]],-1)+1</f>
        <v>42552</v>
      </c>
      <c r="C2480" t="str">
        <f>CONCATENATE(Table1[[#This Row],[Issuer Last Name]],", ",Table1[[#This Row],[Issuer First Name]])</f>
        <v>No. 029, Employee</v>
      </c>
      <c r="D2480" t="str">
        <f>CONCATENATE(Table1[[#This Row],[Approver Last Name]],", ",Table1[[#This Row],[Approver First Name]])</f>
        <v>No. 029, Employee</v>
      </c>
      <c r="E2480" t="str">
        <f>CONCATENATE(Table1[[#This Row],[Customer Last Name]],", ",Table1[[#This Row],[Customer First Name]])</f>
        <v>No. 10288, Client</v>
      </c>
      <c r="F2480" t="str">
        <f>IF(Table1[[#This Row],[Credit Amount]]&gt;-19.99,"Less than 19.99",IF(Table1[[#This Row],[Credit Amount]]=-20,"20",IF(Table1[[#This Row],[Credit Amount]]&gt;-49.98,"20.01-49.98",IF(Table1[[#This Row],[Credit Amount]]=-49.99,"49.99",IF(Table1[[#This Row],[Credit Amount]]=-50,"50",IF(Table1[[#This Row],[Credit Amount]]&lt;-50.01,"Greater than 50"))))))</f>
        <v>20.01-49.98</v>
      </c>
      <c r="G2480" t="str">
        <f>IF(Table1[[#This Row],[Transaction Type]]="Maintenance","Non-Sales","Sales")</f>
        <v>Non-Sales</v>
      </c>
      <c r="H2480" t="str">
        <f>IF(Table1[[#This Row],[Quarter]]="q2",1,"")</f>
        <v/>
      </c>
      <c r="I2480">
        <f>IF(Table1[[#This Row],[Quarter]]="q3",1,"")</f>
        <v>1</v>
      </c>
      <c r="J2480" t="str">
        <f>IF(Table1[[#This Row],[Quarter]]="Q2",Table1[[#This Row],[Credit Amount]],"")</f>
        <v/>
      </c>
      <c r="K2480">
        <f>IF(Table1[[#This Row],[Quarter]]="Q3",Table1[[#This Row],[Credit Amount]],"")</f>
        <v>-42.67</v>
      </c>
      <c r="L2480" t="str">
        <f>IF(Table1[[#This Row],[Transaction Type]]="Upgrade",Table1[[#This Row],[Credit Amount]],IF(Table1[[#This Row],[Transaction Type]]="Activation",Table1[[#This Row],[Credit Amount]],""))</f>
        <v/>
      </c>
      <c r="M2480">
        <f>IF(Table1[[#This Row],[Transaction Type]]="Maintenance",Table1[[#This Row],[Credit Amount]],"")</f>
        <v>-42.67</v>
      </c>
      <c r="N2480">
        <v>10029</v>
      </c>
      <c r="O2480" t="s">
        <v>2489</v>
      </c>
      <c r="P2480" t="s">
        <v>2518</v>
      </c>
      <c r="Q2480" t="s">
        <v>289</v>
      </c>
      <c r="R2480">
        <v>10029</v>
      </c>
      <c r="S2480" t="s">
        <v>2489</v>
      </c>
      <c r="T2480" t="s">
        <v>2518</v>
      </c>
      <c r="U2480" t="s">
        <v>289</v>
      </c>
      <c r="V2480" t="s">
        <v>156</v>
      </c>
      <c r="W2480">
        <v>100001287</v>
      </c>
      <c r="X2480">
        <v>8005550288</v>
      </c>
      <c r="Y2480" t="s">
        <v>2595</v>
      </c>
      <c r="Z2480" t="s">
        <v>2883</v>
      </c>
      <c r="AA2480" s="13">
        <v>-42.67</v>
      </c>
      <c r="AB2480" s="14">
        <v>42566</v>
      </c>
      <c r="AC2480" t="s">
        <v>36</v>
      </c>
    </row>
    <row r="2481" spans="1:29" x14ac:dyDescent="0.25">
      <c r="A2481" t="str">
        <f>CONCATENATE("Q",ROUNDUP(MONTH(Table1[[#This Row],[Month]])/3,0))</f>
        <v>Q3</v>
      </c>
      <c r="B2481" s="14">
        <f>EOMONTH(Table1[[#This Row],[Credit Date]],-1)+1</f>
        <v>42552</v>
      </c>
      <c r="C2481" t="str">
        <f>CONCATENATE(Table1[[#This Row],[Issuer Last Name]],", ",Table1[[#This Row],[Issuer First Name]])</f>
        <v>No. 029, Employee</v>
      </c>
      <c r="D2481" t="str">
        <f>CONCATENATE(Table1[[#This Row],[Approver Last Name]],", ",Table1[[#This Row],[Approver First Name]])</f>
        <v>No. 010, Employee</v>
      </c>
      <c r="E2481" t="str">
        <f>CONCATENATE(Table1[[#This Row],[Customer Last Name]],", ",Table1[[#This Row],[Customer First Name]])</f>
        <v>No. 10047, Client</v>
      </c>
      <c r="F24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1" t="str">
        <f>IF(Table1[[#This Row],[Transaction Type]]="Maintenance","Non-Sales","Sales")</f>
        <v>Non-Sales</v>
      </c>
      <c r="H2481" t="str">
        <f>IF(Table1[[#This Row],[Quarter]]="q2",1,"")</f>
        <v/>
      </c>
      <c r="I2481">
        <f>IF(Table1[[#This Row],[Quarter]]="q3",1,"")</f>
        <v>1</v>
      </c>
      <c r="J2481" t="str">
        <f>IF(Table1[[#This Row],[Quarter]]="Q2",Table1[[#This Row],[Credit Amount]],"")</f>
        <v/>
      </c>
      <c r="K2481">
        <f>IF(Table1[[#This Row],[Quarter]]="Q3",Table1[[#This Row],[Credit Amount]],"")</f>
        <v>-65.510000000000005</v>
      </c>
      <c r="L2481" t="str">
        <f>IF(Table1[[#This Row],[Transaction Type]]="Upgrade",Table1[[#This Row],[Credit Amount]],IF(Table1[[#This Row],[Transaction Type]]="Activation",Table1[[#This Row],[Credit Amount]],""))</f>
        <v/>
      </c>
      <c r="M2481">
        <f>IF(Table1[[#This Row],[Transaction Type]]="Maintenance",Table1[[#This Row],[Credit Amount]],"")</f>
        <v>-65.510000000000005</v>
      </c>
      <c r="N2481">
        <v>10029</v>
      </c>
      <c r="O2481" t="s">
        <v>2489</v>
      </c>
      <c r="P2481" t="s">
        <v>2518</v>
      </c>
      <c r="Q2481" t="s">
        <v>289</v>
      </c>
      <c r="R2481">
        <v>10010</v>
      </c>
      <c r="S2481" t="s">
        <v>2489</v>
      </c>
      <c r="T2481" t="s">
        <v>2499</v>
      </c>
      <c r="U2481" t="s">
        <v>290</v>
      </c>
      <c r="V2481" t="s">
        <v>156</v>
      </c>
      <c r="W2481">
        <v>100001046</v>
      </c>
      <c r="X2481">
        <v>8005550047</v>
      </c>
      <c r="Y2481" t="s">
        <v>2595</v>
      </c>
      <c r="Z2481" t="s">
        <v>2642</v>
      </c>
      <c r="AA2481" s="13">
        <v>-65.510000000000005</v>
      </c>
      <c r="AB2481" s="14">
        <v>42571</v>
      </c>
      <c r="AC2481" t="s">
        <v>36</v>
      </c>
    </row>
    <row r="2482" spans="1:29" x14ac:dyDescent="0.25">
      <c r="A2482" t="str">
        <f>CONCATENATE("Q",ROUNDUP(MONTH(Table1[[#This Row],[Month]])/3,0))</f>
        <v>Q3</v>
      </c>
      <c r="B2482" s="14">
        <f>EOMONTH(Table1[[#This Row],[Credit Date]],-1)+1</f>
        <v>42552</v>
      </c>
      <c r="C2482" t="str">
        <f>CONCATENATE(Table1[[#This Row],[Issuer Last Name]],", ",Table1[[#This Row],[Issuer First Name]])</f>
        <v>No. 029, Employee</v>
      </c>
      <c r="D2482" t="str">
        <f>CONCATENATE(Table1[[#This Row],[Approver Last Name]],", ",Table1[[#This Row],[Approver First Name]])</f>
        <v>No. 010, Employee</v>
      </c>
      <c r="E2482" t="str">
        <f>CONCATENATE(Table1[[#This Row],[Customer Last Name]],", ",Table1[[#This Row],[Customer First Name]])</f>
        <v>No. 13714, Client</v>
      </c>
      <c r="F24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2" t="str">
        <f>IF(Table1[[#This Row],[Transaction Type]]="Maintenance","Non-Sales","Sales")</f>
        <v>Non-Sales</v>
      </c>
      <c r="H2482" t="str">
        <f>IF(Table1[[#This Row],[Quarter]]="q2",1,"")</f>
        <v/>
      </c>
      <c r="I2482">
        <f>IF(Table1[[#This Row],[Quarter]]="q3",1,"")</f>
        <v>1</v>
      </c>
      <c r="J2482" t="str">
        <f>IF(Table1[[#This Row],[Quarter]]="Q2",Table1[[#This Row],[Credit Amount]],"")</f>
        <v/>
      </c>
      <c r="K2482">
        <f>IF(Table1[[#This Row],[Quarter]]="Q3",Table1[[#This Row],[Credit Amount]],"")</f>
        <v>-72.349999999999994</v>
      </c>
      <c r="L2482" t="str">
        <f>IF(Table1[[#This Row],[Transaction Type]]="Upgrade",Table1[[#This Row],[Credit Amount]],IF(Table1[[#This Row],[Transaction Type]]="Activation",Table1[[#This Row],[Credit Amount]],""))</f>
        <v/>
      </c>
      <c r="M2482">
        <f>IF(Table1[[#This Row],[Transaction Type]]="Maintenance",Table1[[#This Row],[Credit Amount]],"")</f>
        <v>-72.349999999999994</v>
      </c>
      <c r="N2482">
        <v>10029</v>
      </c>
      <c r="O2482" t="s">
        <v>2489</v>
      </c>
      <c r="P2482" t="s">
        <v>2518</v>
      </c>
      <c r="Q2482" t="s">
        <v>289</v>
      </c>
      <c r="R2482">
        <v>10010</v>
      </c>
      <c r="S2482" t="s">
        <v>2489</v>
      </c>
      <c r="T2482" t="s">
        <v>2499</v>
      </c>
      <c r="U2482" t="s">
        <v>290</v>
      </c>
      <c r="V2482" t="s">
        <v>156</v>
      </c>
      <c r="W2482">
        <v>100004713</v>
      </c>
      <c r="X2482">
        <v>8005553714</v>
      </c>
      <c r="Y2482" t="s">
        <v>2595</v>
      </c>
      <c r="Z2482" t="s">
        <v>6302</v>
      </c>
      <c r="AA2482" s="13">
        <v>-72.349999999999994</v>
      </c>
      <c r="AB2482" s="14">
        <v>42572</v>
      </c>
      <c r="AC2482" t="s">
        <v>36</v>
      </c>
    </row>
    <row r="2483" spans="1:29" x14ac:dyDescent="0.25">
      <c r="A2483" t="str">
        <f>CONCATENATE("Q",ROUNDUP(MONTH(Table1[[#This Row],[Month]])/3,0))</f>
        <v>Q3</v>
      </c>
      <c r="B2483" s="14">
        <f>EOMONTH(Table1[[#This Row],[Credit Date]],-1)+1</f>
        <v>42552</v>
      </c>
      <c r="C2483" t="str">
        <f>CONCATENATE(Table1[[#This Row],[Issuer Last Name]],", ",Table1[[#This Row],[Issuer First Name]])</f>
        <v>No. 029, Employee</v>
      </c>
      <c r="D2483" t="str">
        <f>CONCATENATE(Table1[[#This Row],[Approver Last Name]],", ",Table1[[#This Row],[Approver First Name]])</f>
        <v>No. 010, Employee</v>
      </c>
      <c r="E2483" t="str">
        <f>CONCATENATE(Table1[[#This Row],[Customer Last Name]],", ",Table1[[#This Row],[Customer First Name]])</f>
        <v>No. 13140, Client</v>
      </c>
      <c r="F24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3" t="str">
        <f>IF(Table1[[#This Row],[Transaction Type]]="Maintenance","Non-Sales","Sales")</f>
        <v>Non-Sales</v>
      </c>
      <c r="H2483" t="str">
        <f>IF(Table1[[#This Row],[Quarter]]="q2",1,"")</f>
        <v/>
      </c>
      <c r="I2483">
        <f>IF(Table1[[#This Row],[Quarter]]="q3",1,"")</f>
        <v>1</v>
      </c>
      <c r="J2483" t="str">
        <f>IF(Table1[[#This Row],[Quarter]]="Q2",Table1[[#This Row],[Credit Amount]],"")</f>
        <v/>
      </c>
      <c r="K2483">
        <f>IF(Table1[[#This Row],[Quarter]]="Q3",Table1[[#This Row],[Credit Amount]],"")</f>
        <v>-95.13</v>
      </c>
      <c r="L2483" t="str">
        <f>IF(Table1[[#This Row],[Transaction Type]]="Upgrade",Table1[[#This Row],[Credit Amount]],IF(Table1[[#This Row],[Transaction Type]]="Activation",Table1[[#This Row],[Credit Amount]],""))</f>
        <v/>
      </c>
      <c r="M2483">
        <f>IF(Table1[[#This Row],[Transaction Type]]="Maintenance",Table1[[#This Row],[Credit Amount]],"")</f>
        <v>-95.13</v>
      </c>
      <c r="N2483">
        <v>10029</v>
      </c>
      <c r="O2483" t="s">
        <v>2489</v>
      </c>
      <c r="P2483" t="s">
        <v>2518</v>
      </c>
      <c r="Q2483" t="s">
        <v>289</v>
      </c>
      <c r="R2483">
        <v>10010</v>
      </c>
      <c r="S2483" t="s">
        <v>2489</v>
      </c>
      <c r="T2483" t="s">
        <v>2499</v>
      </c>
      <c r="U2483" t="s">
        <v>290</v>
      </c>
      <c r="V2483" t="s">
        <v>156</v>
      </c>
      <c r="W2483">
        <v>100004139</v>
      </c>
      <c r="X2483">
        <v>8005553140</v>
      </c>
      <c r="Y2483" t="s">
        <v>2595</v>
      </c>
      <c r="Z2483" t="s">
        <v>5728</v>
      </c>
      <c r="AA2483" s="13">
        <v>-95.13</v>
      </c>
      <c r="AB2483" s="14">
        <v>42577</v>
      </c>
      <c r="AC2483" t="s">
        <v>36</v>
      </c>
    </row>
    <row r="2484" spans="1:29" x14ac:dyDescent="0.25">
      <c r="A2484" t="str">
        <f>CONCATENATE("Q",ROUNDUP(MONTH(Table1[[#This Row],[Month]])/3,0))</f>
        <v>Q3</v>
      </c>
      <c r="B2484" s="14">
        <f>EOMONTH(Table1[[#This Row],[Credit Date]],-1)+1</f>
        <v>42552</v>
      </c>
      <c r="C2484" t="str">
        <f>CONCATENATE(Table1[[#This Row],[Issuer Last Name]],", ",Table1[[#This Row],[Issuer First Name]])</f>
        <v>No. 029, Employee</v>
      </c>
      <c r="D2484" t="str">
        <f>CONCATENATE(Table1[[#This Row],[Approver Last Name]],", ",Table1[[#This Row],[Approver First Name]])</f>
        <v>No. 010, Employee</v>
      </c>
      <c r="E2484" t="str">
        <f>CONCATENATE(Table1[[#This Row],[Customer Last Name]],", ",Table1[[#This Row],[Customer First Name]])</f>
        <v>No. 10097, Client</v>
      </c>
      <c r="F24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4" t="str">
        <f>IF(Table1[[#This Row],[Transaction Type]]="Maintenance","Non-Sales","Sales")</f>
        <v>Non-Sales</v>
      </c>
      <c r="H2484" t="str">
        <f>IF(Table1[[#This Row],[Quarter]]="q2",1,"")</f>
        <v/>
      </c>
      <c r="I2484">
        <f>IF(Table1[[#This Row],[Quarter]]="q3",1,"")</f>
        <v>1</v>
      </c>
      <c r="J2484" t="str">
        <f>IF(Table1[[#This Row],[Quarter]]="Q2",Table1[[#This Row],[Credit Amount]],"")</f>
        <v/>
      </c>
      <c r="K2484">
        <f>IF(Table1[[#This Row],[Quarter]]="Q3",Table1[[#This Row],[Credit Amount]],"")</f>
        <v>-62.86</v>
      </c>
      <c r="L2484" t="str">
        <f>IF(Table1[[#This Row],[Transaction Type]]="Upgrade",Table1[[#This Row],[Credit Amount]],IF(Table1[[#This Row],[Transaction Type]]="Activation",Table1[[#This Row],[Credit Amount]],""))</f>
        <v/>
      </c>
      <c r="M2484">
        <f>IF(Table1[[#This Row],[Transaction Type]]="Maintenance",Table1[[#This Row],[Credit Amount]],"")</f>
        <v>-62.86</v>
      </c>
      <c r="N2484">
        <v>10029</v>
      </c>
      <c r="O2484" t="s">
        <v>2489</v>
      </c>
      <c r="P2484" t="s">
        <v>2518</v>
      </c>
      <c r="Q2484" t="s">
        <v>289</v>
      </c>
      <c r="R2484">
        <v>10010</v>
      </c>
      <c r="S2484" t="s">
        <v>2489</v>
      </c>
      <c r="T2484" t="s">
        <v>2499</v>
      </c>
      <c r="U2484" t="s">
        <v>290</v>
      </c>
      <c r="V2484" t="s">
        <v>156</v>
      </c>
      <c r="W2484">
        <v>100001096</v>
      </c>
      <c r="X2484">
        <v>8005550097</v>
      </c>
      <c r="Y2484" t="s">
        <v>2595</v>
      </c>
      <c r="Z2484" t="s">
        <v>2692</v>
      </c>
      <c r="AA2484" s="13">
        <v>-62.86</v>
      </c>
      <c r="AB2484" s="14">
        <v>42580</v>
      </c>
      <c r="AC2484" t="s">
        <v>36</v>
      </c>
    </row>
    <row r="2485" spans="1:29" x14ac:dyDescent="0.25">
      <c r="A2485" t="str">
        <f>CONCATENATE("Q",ROUNDUP(MONTH(Table1[[#This Row],[Month]])/3,0))</f>
        <v>Q3</v>
      </c>
      <c r="B2485" s="14">
        <f>EOMONTH(Table1[[#This Row],[Credit Date]],-1)+1</f>
        <v>42583</v>
      </c>
      <c r="C2485" t="str">
        <f>CONCATENATE(Table1[[#This Row],[Issuer Last Name]],", ",Table1[[#This Row],[Issuer First Name]])</f>
        <v>No. 029, Employee</v>
      </c>
      <c r="D2485" t="str">
        <f>CONCATENATE(Table1[[#This Row],[Approver Last Name]],", ",Table1[[#This Row],[Approver First Name]])</f>
        <v>No. 010, Employee</v>
      </c>
      <c r="E2485" t="str">
        <f>CONCATENATE(Table1[[#This Row],[Customer Last Name]],", ",Table1[[#This Row],[Customer First Name]])</f>
        <v>No. 10286, Client</v>
      </c>
      <c r="F24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5" t="str">
        <f>IF(Table1[[#This Row],[Transaction Type]]="Maintenance","Non-Sales","Sales")</f>
        <v>Sales</v>
      </c>
      <c r="H2485" t="str">
        <f>IF(Table1[[#This Row],[Quarter]]="q2",1,"")</f>
        <v/>
      </c>
      <c r="I2485">
        <f>IF(Table1[[#This Row],[Quarter]]="q3",1,"")</f>
        <v>1</v>
      </c>
      <c r="J2485" t="str">
        <f>IF(Table1[[#This Row],[Quarter]]="Q2",Table1[[#This Row],[Credit Amount]],"")</f>
        <v/>
      </c>
      <c r="K2485">
        <f>IF(Table1[[#This Row],[Quarter]]="Q3",Table1[[#This Row],[Credit Amount]],"")</f>
        <v>-53.41</v>
      </c>
      <c r="L2485">
        <f>IF(Table1[[#This Row],[Transaction Type]]="Upgrade",Table1[[#This Row],[Credit Amount]],IF(Table1[[#This Row],[Transaction Type]]="Activation",Table1[[#This Row],[Credit Amount]],""))</f>
        <v>-53.41</v>
      </c>
      <c r="M2485" t="str">
        <f>IF(Table1[[#This Row],[Transaction Type]]="Maintenance",Table1[[#This Row],[Credit Amount]],"")</f>
        <v/>
      </c>
      <c r="N2485">
        <v>10029</v>
      </c>
      <c r="O2485" t="s">
        <v>2489</v>
      </c>
      <c r="P2485" t="s">
        <v>2518</v>
      </c>
      <c r="Q2485" t="s">
        <v>289</v>
      </c>
      <c r="R2485">
        <v>10010</v>
      </c>
      <c r="S2485" t="s">
        <v>2489</v>
      </c>
      <c r="T2485" t="s">
        <v>2499</v>
      </c>
      <c r="U2485" t="s">
        <v>290</v>
      </c>
      <c r="V2485" t="s">
        <v>156</v>
      </c>
      <c r="W2485">
        <v>100001285</v>
      </c>
      <c r="X2485">
        <v>8005550286</v>
      </c>
      <c r="Y2485" t="s">
        <v>2595</v>
      </c>
      <c r="Z2485" t="s">
        <v>2881</v>
      </c>
      <c r="AA2485" s="13">
        <v>-53.41</v>
      </c>
      <c r="AB2485" s="14">
        <v>42585</v>
      </c>
      <c r="AC2485" t="s">
        <v>35</v>
      </c>
    </row>
    <row r="2486" spans="1:29" x14ac:dyDescent="0.25">
      <c r="A2486" t="str">
        <f>CONCATENATE("Q",ROUNDUP(MONTH(Table1[[#This Row],[Month]])/3,0))</f>
        <v>Q3</v>
      </c>
      <c r="B2486" s="14">
        <f>EOMONTH(Table1[[#This Row],[Credit Date]],-1)+1</f>
        <v>42583</v>
      </c>
      <c r="C2486" t="str">
        <f>CONCATENATE(Table1[[#This Row],[Issuer Last Name]],", ",Table1[[#This Row],[Issuer First Name]])</f>
        <v>No. 029, Employee</v>
      </c>
      <c r="D2486" t="str">
        <f>CONCATENATE(Table1[[#This Row],[Approver Last Name]],", ",Table1[[#This Row],[Approver First Name]])</f>
        <v>No. 029, Employee</v>
      </c>
      <c r="E2486" t="str">
        <f>CONCATENATE(Table1[[#This Row],[Customer Last Name]],", ",Table1[[#This Row],[Customer First Name]])</f>
        <v>No. 13228, Client</v>
      </c>
      <c r="F2486" t="str">
        <f>IF(Table1[[#This Row],[Credit Amount]]&gt;-19.99,"Less than 19.99",IF(Table1[[#This Row],[Credit Amount]]=-20,"20",IF(Table1[[#This Row],[Credit Amount]]&gt;-49.98,"20.01-49.98",IF(Table1[[#This Row],[Credit Amount]]=-49.99,"49.99",IF(Table1[[#This Row],[Credit Amount]]=-50,"50",IF(Table1[[#This Row],[Credit Amount]]&lt;-50.01,"Greater than 50"))))))</f>
        <v>20.01-49.98</v>
      </c>
      <c r="G2486" t="str">
        <f>IF(Table1[[#This Row],[Transaction Type]]="Maintenance","Non-Sales","Sales")</f>
        <v>Non-Sales</v>
      </c>
      <c r="H2486" t="str">
        <f>IF(Table1[[#This Row],[Quarter]]="q2",1,"")</f>
        <v/>
      </c>
      <c r="I2486">
        <f>IF(Table1[[#This Row],[Quarter]]="q3",1,"")</f>
        <v>1</v>
      </c>
      <c r="J2486" t="str">
        <f>IF(Table1[[#This Row],[Quarter]]="Q2",Table1[[#This Row],[Credit Amount]],"")</f>
        <v/>
      </c>
      <c r="K2486">
        <f>IF(Table1[[#This Row],[Quarter]]="Q3",Table1[[#This Row],[Credit Amount]],"")</f>
        <v>-26.98</v>
      </c>
      <c r="L2486" t="str">
        <f>IF(Table1[[#This Row],[Transaction Type]]="Upgrade",Table1[[#This Row],[Credit Amount]],IF(Table1[[#This Row],[Transaction Type]]="Activation",Table1[[#This Row],[Credit Amount]],""))</f>
        <v/>
      </c>
      <c r="M2486">
        <f>IF(Table1[[#This Row],[Transaction Type]]="Maintenance",Table1[[#This Row],[Credit Amount]],"")</f>
        <v>-26.98</v>
      </c>
      <c r="N2486">
        <v>10029</v>
      </c>
      <c r="O2486" t="s">
        <v>2489</v>
      </c>
      <c r="P2486" t="s">
        <v>2518</v>
      </c>
      <c r="Q2486" t="s">
        <v>289</v>
      </c>
      <c r="R2486">
        <v>10029</v>
      </c>
      <c r="S2486" t="s">
        <v>2489</v>
      </c>
      <c r="T2486" t="s">
        <v>2518</v>
      </c>
      <c r="U2486" t="s">
        <v>289</v>
      </c>
      <c r="V2486" t="s">
        <v>156</v>
      </c>
      <c r="W2486">
        <v>100004227</v>
      </c>
      <c r="X2486">
        <v>8005553228</v>
      </c>
      <c r="Y2486" t="s">
        <v>2595</v>
      </c>
      <c r="Z2486" t="s">
        <v>5816</v>
      </c>
      <c r="AA2486" s="13">
        <v>-26.98</v>
      </c>
      <c r="AB2486" s="14">
        <v>42585</v>
      </c>
      <c r="AC2486" t="s">
        <v>36</v>
      </c>
    </row>
    <row r="2487" spans="1:29" x14ac:dyDescent="0.25">
      <c r="A2487" t="str">
        <f>CONCATENATE("Q",ROUNDUP(MONTH(Table1[[#This Row],[Month]])/3,0))</f>
        <v>Q3</v>
      </c>
      <c r="B2487" s="14">
        <f>EOMONTH(Table1[[#This Row],[Credit Date]],-1)+1</f>
        <v>42583</v>
      </c>
      <c r="C2487" t="str">
        <f>CONCATENATE(Table1[[#This Row],[Issuer Last Name]],", ",Table1[[#This Row],[Issuer First Name]])</f>
        <v>No. 029, Employee</v>
      </c>
      <c r="D2487" t="str">
        <f>CONCATENATE(Table1[[#This Row],[Approver Last Name]],", ",Table1[[#This Row],[Approver First Name]])</f>
        <v>No. 010, Employee</v>
      </c>
      <c r="E2487" t="str">
        <f>CONCATENATE(Table1[[#This Row],[Customer Last Name]],", ",Table1[[#This Row],[Customer First Name]])</f>
        <v>No. 10212, Client</v>
      </c>
      <c r="F24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7" t="str">
        <f>IF(Table1[[#This Row],[Transaction Type]]="Maintenance","Non-Sales","Sales")</f>
        <v>Non-Sales</v>
      </c>
      <c r="H2487" t="str">
        <f>IF(Table1[[#This Row],[Quarter]]="q2",1,"")</f>
        <v/>
      </c>
      <c r="I2487">
        <f>IF(Table1[[#This Row],[Quarter]]="q3",1,"")</f>
        <v>1</v>
      </c>
      <c r="J2487" t="str">
        <f>IF(Table1[[#This Row],[Quarter]]="Q2",Table1[[#This Row],[Credit Amount]],"")</f>
        <v/>
      </c>
      <c r="K2487">
        <f>IF(Table1[[#This Row],[Quarter]]="Q3",Table1[[#This Row],[Credit Amount]],"")</f>
        <v>-76.17</v>
      </c>
      <c r="L2487" t="str">
        <f>IF(Table1[[#This Row],[Transaction Type]]="Upgrade",Table1[[#This Row],[Credit Amount]],IF(Table1[[#This Row],[Transaction Type]]="Activation",Table1[[#This Row],[Credit Amount]],""))</f>
        <v/>
      </c>
      <c r="M2487">
        <f>IF(Table1[[#This Row],[Transaction Type]]="Maintenance",Table1[[#This Row],[Credit Amount]],"")</f>
        <v>-76.17</v>
      </c>
      <c r="N2487">
        <v>10029</v>
      </c>
      <c r="O2487" t="s">
        <v>2489</v>
      </c>
      <c r="P2487" t="s">
        <v>2518</v>
      </c>
      <c r="Q2487" t="s">
        <v>289</v>
      </c>
      <c r="R2487">
        <v>10010</v>
      </c>
      <c r="S2487" t="s">
        <v>2489</v>
      </c>
      <c r="T2487" t="s">
        <v>2499</v>
      </c>
      <c r="U2487" t="s">
        <v>290</v>
      </c>
      <c r="V2487" t="s">
        <v>156</v>
      </c>
      <c r="W2487">
        <v>100001211</v>
      </c>
      <c r="X2487">
        <v>8005550212</v>
      </c>
      <c r="Y2487" t="s">
        <v>2595</v>
      </c>
      <c r="Z2487" t="s">
        <v>2807</v>
      </c>
      <c r="AA2487" s="13">
        <v>-76.17</v>
      </c>
      <c r="AB2487" s="14">
        <v>42586</v>
      </c>
      <c r="AC2487" t="s">
        <v>36</v>
      </c>
    </row>
    <row r="2488" spans="1:29" x14ac:dyDescent="0.25">
      <c r="A2488" t="str">
        <f>CONCATENATE("Q",ROUNDUP(MONTH(Table1[[#This Row],[Month]])/3,0))</f>
        <v>Q3</v>
      </c>
      <c r="B2488" s="14">
        <f>EOMONTH(Table1[[#This Row],[Credit Date]],-1)+1</f>
        <v>42583</v>
      </c>
      <c r="C2488" t="str">
        <f>CONCATENATE(Table1[[#This Row],[Issuer Last Name]],", ",Table1[[#This Row],[Issuer First Name]])</f>
        <v>No. 029, Employee</v>
      </c>
      <c r="D2488" t="str">
        <f>CONCATENATE(Table1[[#This Row],[Approver Last Name]],", ",Table1[[#This Row],[Approver First Name]])</f>
        <v>No. 010, Employee</v>
      </c>
      <c r="E2488" t="str">
        <f>CONCATENATE(Table1[[#This Row],[Customer Last Name]],", ",Table1[[#This Row],[Customer First Name]])</f>
        <v>No. 11184, Client</v>
      </c>
      <c r="F24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88" t="str">
        <f>IF(Table1[[#This Row],[Transaction Type]]="Maintenance","Non-Sales","Sales")</f>
        <v>Sales</v>
      </c>
      <c r="H2488" t="str">
        <f>IF(Table1[[#This Row],[Quarter]]="q2",1,"")</f>
        <v/>
      </c>
      <c r="I2488">
        <f>IF(Table1[[#This Row],[Quarter]]="q3",1,"")</f>
        <v>1</v>
      </c>
      <c r="J2488" t="str">
        <f>IF(Table1[[#This Row],[Quarter]]="Q2",Table1[[#This Row],[Credit Amount]],"")</f>
        <v/>
      </c>
      <c r="K2488">
        <f>IF(Table1[[#This Row],[Quarter]]="Q3",Table1[[#This Row],[Credit Amount]],"")</f>
        <v>-87.22</v>
      </c>
      <c r="L2488">
        <f>IF(Table1[[#This Row],[Transaction Type]]="Upgrade",Table1[[#This Row],[Credit Amount]],IF(Table1[[#This Row],[Transaction Type]]="Activation",Table1[[#This Row],[Credit Amount]],""))</f>
        <v>-87.22</v>
      </c>
      <c r="M2488" t="str">
        <f>IF(Table1[[#This Row],[Transaction Type]]="Maintenance",Table1[[#This Row],[Credit Amount]],"")</f>
        <v/>
      </c>
      <c r="N2488">
        <v>10029</v>
      </c>
      <c r="O2488" t="s">
        <v>2489</v>
      </c>
      <c r="P2488" t="s">
        <v>2518</v>
      </c>
      <c r="Q2488" t="s">
        <v>289</v>
      </c>
      <c r="R2488">
        <v>10010</v>
      </c>
      <c r="S2488" t="s">
        <v>2489</v>
      </c>
      <c r="T2488" t="s">
        <v>2499</v>
      </c>
      <c r="U2488" t="s">
        <v>290</v>
      </c>
      <c r="V2488" t="s">
        <v>156</v>
      </c>
      <c r="W2488">
        <v>100002183</v>
      </c>
      <c r="X2488">
        <v>8005551184</v>
      </c>
      <c r="Y2488" t="s">
        <v>2595</v>
      </c>
      <c r="Z2488" t="s">
        <v>3779</v>
      </c>
      <c r="AA2488" s="13">
        <v>-87.22</v>
      </c>
      <c r="AB2488" s="14">
        <v>42587</v>
      </c>
      <c r="AC2488" t="s">
        <v>35</v>
      </c>
    </row>
    <row r="2489" spans="1:29" x14ac:dyDescent="0.25">
      <c r="A2489" t="str">
        <f>CONCATENATE("Q",ROUNDUP(MONTH(Table1[[#This Row],[Month]])/3,0))</f>
        <v>Q3</v>
      </c>
      <c r="B2489" s="14">
        <f>EOMONTH(Table1[[#This Row],[Credit Date]],-1)+1</f>
        <v>42583</v>
      </c>
      <c r="C2489" t="str">
        <f>CONCATENATE(Table1[[#This Row],[Issuer Last Name]],", ",Table1[[#This Row],[Issuer First Name]])</f>
        <v>No. 029, Employee</v>
      </c>
      <c r="D2489" t="str">
        <f>CONCATENATE(Table1[[#This Row],[Approver Last Name]],", ",Table1[[#This Row],[Approver First Name]])</f>
        <v>No. 029, Employee</v>
      </c>
      <c r="E2489" t="str">
        <f>CONCATENATE(Table1[[#This Row],[Customer Last Name]],", ",Table1[[#This Row],[Customer First Name]])</f>
        <v>No. 10230, Client</v>
      </c>
      <c r="F2489" t="str">
        <f>IF(Table1[[#This Row],[Credit Amount]]&gt;-19.99,"Less than 19.99",IF(Table1[[#This Row],[Credit Amount]]=-20,"20",IF(Table1[[#This Row],[Credit Amount]]&gt;-49.98,"20.01-49.98",IF(Table1[[#This Row],[Credit Amount]]=-49.99,"49.99",IF(Table1[[#This Row],[Credit Amount]]=-50,"50",IF(Table1[[#This Row],[Credit Amount]]&lt;-50.01,"Greater than 50"))))))</f>
        <v>20.01-49.98</v>
      </c>
      <c r="G2489" t="str">
        <f>IF(Table1[[#This Row],[Transaction Type]]="Maintenance","Non-Sales","Sales")</f>
        <v>Non-Sales</v>
      </c>
      <c r="H2489" t="str">
        <f>IF(Table1[[#This Row],[Quarter]]="q2",1,"")</f>
        <v/>
      </c>
      <c r="I2489">
        <f>IF(Table1[[#This Row],[Quarter]]="q3",1,"")</f>
        <v>1</v>
      </c>
      <c r="J2489" t="str">
        <f>IF(Table1[[#This Row],[Quarter]]="Q2",Table1[[#This Row],[Credit Amount]],"")</f>
        <v/>
      </c>
      <c r="K2489">
        <f>IF(Table1[[#This Row],[Quarter]]="Q3",Table1[[#This Row],[Credit Amount]],"")</f>
        <v>-39.47</v>
      </c>
      <c r="L2489" t="str">
        <f>IF(Table1[[#This Row],[Transaction Type]]="Upgrade",Table1[[#This Row],[Credit Amount]],IF(Table1[[#This Row],[Transaction Type]]="Activation",Table1[[#This Row],[Credit Amount]],""))</f>
        <v/>
      </c>
      <c r="M2489">
        <f>IF(Table1[[#This Row],[Transaction Type]]="Maintenance",Table1[[#This Row],[Credit Amount]],"")</f>
        <v>-39.47</v>
      </c>
      <c r="N2489">
        <v>10029</v>
      </c>
      <c r="O2489" t="s">
        <v>2489</v>
      </c>
      <c r="P2489" t="s">
        <v>2518</v>
      </c>
      <c r="Q2489" t="s">
        <v>289</v>
      </c>
      <c r="R2489">
        <v>10029</v>
      </c>
      <c r="S2489" t="s">
        <v>2489</v>
      </c>
      <c r="T2489" t="s">
        <v>2518</v>
      </c>
      <c r="U2489" t="s">
        <v>289</v>
      </c>
      <c r="V2489" t="s">
        <v>156</v>
      </c>
      <c r="W2489">
        <v>100001229</v>
      </c>
      <c r="X2489">
        <v>8005550230</v>
      </c>
      <c r="Y2489" t="s">
        <v>2595</v>
      </c>
      <c r="Z2489" t="s">
        <v>2825</v>
      </c>
      <c r="AA2489" s="13">
        <v>-39.47</v>
      </c>
      <c r="AB2489" s="14">
        <v>42599</v>
      </c>
      <c r="AC2489" t="s">
        <v>36</v>
      </c>
    </row>
    <row r="2490" spans="1:29" x14ac:dyDescent="0.25">
      <c r="A2490" t="str">
        <f>CONCATENATE("Q",ROUNDUP(MONTH(Table1[[#This Row],[Month]])/3,0))</f>
        <v>Q3</v>
      </c>
      <c r="B2490" s="14">
        <f>EOMONTH(Table1[[#This Row],[Credit Date]],-1)+1</f>
        <v>42583</v>
      </c>
      <c r="C2490" t="str">
        <f>CONCATENATE(Table1[[#This Row],[Issuer Last Name]],", ",Table1[[#This Row],[Issuer First Name]])</f>
        <v>No. 029, Employee</v>
      </c>
      <c r="D2490" t="str">
        <f>CONCATENATE(Table1[[#This Row],[Approver Last Name]],", ",Table1[[#This Row],[Approver First Name]])</f>
        <v>No. 010, Employee</v>
      </c>
      <c r="E2490" t="str">
        <f>CONCATENATE(Table1[[#This Row],[Customer Last Name]],", ",Table1[[#This Row],[Customer First Name]])</f>
        <v>No. 10269, Client</v>
      </c>
      <c r="F24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90" t="str">
        <f>IF(Table1[[#This Row],[Transaction Type]]="Maintenance","Non-Sales","Sales")</f>
        <v>Non-Sales</v>
      </c>
      <c r="H2490" t="str">
        <f>IF(Table1[[#This Row],[Quarter]]="q2",1,"")</f>
        <v/>
      </c>
      <c r="I2490">
        <f>IF(Table1[[#This Row],[Quarter]]="q3",1,"")</f>
        <v>1</v>
      </c>
      <c r="J2490" t="str">
        <f>IF(Table1[[#This Row],[Quarter]]="Q2",Table1[[#This Row],[Credit Amount]],"")</f>
        <v/>
      </c>
      <c r="K2490">
        <f>IF(Table1[[#This Row],[Quarter]]="Q3",Table1[[#This Row],[Credit Amount]],"")</f>
        <v>-54.11</v>
      </c>
      <c r="L2490" t="str">
        <f>IF(Table1[[#This Row],[Transaction Type]]="Upgrade",Table1[[#This Row],[Credit Amount]],IF(Table1[[#This Row],[Transaction Type]]="Activation",Table1[[#This Row],[Credit Amount]],""))</f>
        <v/>
      </c>
      <c r="M2490">
        <f>IF(Table1[[#This Row],[Transaction Type]]="Maintenance",Table1[[#This Row],[Credit Amount]],"")</f>
        <v>-54.11</v>
      </c>
      <c r="N2490">
        <v>10029</v>
      </c>
      <c r="O2490" t="s">
        <v>2489</v>
      </c>
      <c r="P2490" t="s">
        <v>2518</v>
      </c>
      <c r="Q2490" t="s">
        <v>289</v>
      </c>
      <c r="R2490">
        <v>10010</v>
      </c>
      <c r="S2490" t="s">
        <v>2489</v>
      </c>
      <c r="T2490" t="s">
        <v>2499</v>
      </c>
      <c r="U2490" t="s">
        <v>290</v>
      </c>
      <c r="V2490" t="s">
        <v>156</v>
      </c>
      <c r="W2490">
        <v>100001268</v>
      </c>
      <c r="X2490">
        <v>8005550269</v>
      </c>
      <c r="Y2490" t="s">
        <v>2595</v>
      </c>
      <c r="Z2490" t="s">
        <v>2864</v>
      </c>
      <c r="AA2490" s="13">
        <v>-54.11</v>
      </c>
      <c r="AB2490" s="14">
        <v>42602</v>
      </c>
      <c r="AC2490" t="s">
        <v>36</v>
      </c>
    </row>
    <row r="2491" spans="1:29" x14ac:dyDescent="0.25">
      <c r="A2491" t="str">
        <f>CONCATENATE("Q",ROUNDUP(MONTH(Table1[[#This Row],[Month]])/3,0))</f>
        <v>Q3</v>
      </c>
      <c r="B2491" s="14">
        <f>EOMONTH(Table1[[#This Row],[Credit Date]],-1)+1</f>
        <v>42583</v>
      </c>
      <c r="C2491" t="str">
        <f>CONCATENATE(Table1[[#This Row],[Issuer Last Name]],", ",Table1[[#This Row],[Issuer First Name]])</f>
        <v>No. 029, Employee</v>
      </c>
      <c r="D2491" t="str">
        <f>CONCATENATE(Table1[[#This Row],[Approver Last Name]],", ",Table1[[#This Row],[Approver First Name]])</f>
        <v>No. 010, Employee</v>
      </c>
      <c r="E2491" t="str">
        <f>CONCATENATE(Table1[[#This Row],[Customer Last Name]],", ",Table1[[#This Row],[Customer First Name]])</f>
        <v>No. 12120, Client</v>
      </c>
      <c r="F24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91" t="str">
        <f>IF(Table1[[#This Row],[Transaction Type]]="Maintenance","Non-Sales","Sales")</f>
        <v>Non-Sales</v>
      </c>
      <c r="H2491" t="str">
        <f>IF(Table1[[#This Row],[Quarter]]="q2",1,"")</f>
        <v/>
      </c>
      <c r="I2491">
        <f>IF(Table1[[#This Row],[Quarter]]="q3",1,"")</f>
        <v>1</v>
      </c>
      <c r="J2491" t="str">
        <f>IF(Table1[[#This Row],[Quarter]]="Q2",Table1[[#This Row],[Credit Amount]],"")</f>
        <v/>
      </c>
      <c r="K2491">
        <f>IF(Table1[[#This Row],[Quarter]]="Q3",Table1[[#This Row],[Credit Amount]],"")</f>
        <v>-53.05</v>
      </c>
      <c r="L2491" t="str">
        <f>IF(Table1[[#This Row],[Transaction Type]]="Upgrade",Table1[[#This Row],[Credit Amount]],IF(Table1[[#This Row],[Transaction Type]]="Activation",Table1[[#This Row],[Credit Amount]],""))</f>
        <v/>
      </c>
      <c r="M2491">
        <f>IF(Table1[[#This Row],[Transaction Type]]="Maintenance",Table1[[#This Row],[Credit Amount]],"")</f>
        <v>-53.05</v>
      </c>
      <c r="N2491">
        <v>10029</v>
      </c>
      <c r="O2491" t="s">
        <v>2489</v>
      </c>
      <c r="P2491" t="s">
        <v>2518</v>
      </c>
      <c r="Q2491" t="s">
        <v>289</v>
      </c>
      <c r="R2491">
        <v>10010</v>
      </c>
      <c r="S2491" t="s">
        <v>2489</v>
      </c>
      <c r="T2491" t="s">
        <v>2499</v>
      </c>
      <c r="U2491" t="s">
        <v>290</v>
      </c>
      <c r="V2491" t="s">
        <v>156</v>
      </c>
      <c r="W2491">
        <v>100003119</v>
      </c>
      <c r="X2491">
        <v>8005552120</v>
      </c>
      <c r="Y2491" t="s">
        <v>2595</v>
      </c>
      <c r="Z2491" t="s">
        <v>4715</v>
      </c>
      <c r="AA2491" s="13">
        <v>-53.05</v>
      </c>
      <c r="AB2491" s="14">
        <v>42604</v>
      </c>
      <c r="AC2491" t="s">
        <v>36</v>
      </c>
    </row>
    <row r="2492" spans="1:29" x14ac:dyDescent="0.25">
      <c r="A2492" t="str">
        <f>CONCATENATE("Q",ROUNDUP(MONTH(Table1[[#This Row],[Month]])/3,0))</f>
        <v>Q3</v>
      </c>
      <c r="B2492" s="14">
        <f>EOMONTH(Table1[[#This Row],[Credit Date]],-1)+1</f>
        <v>42583</v>
      </c>
      <c r="C2492" t="str">
        <f>CONCATENATE(Table1[[#This Row],[Issuer Last Name]],", ",Table1[[#This Row],[Issuer First Name]])</f>
        <v>No. 029, Employee</v>
      </c>
      <c r="D2492" t="str">
        <f>CONCATENATE(Table1[[#This Row],[Approver Last Name]],", ",Table1[[#This Row],[Approver First Name]])</f>
        <v>No. 029, Employee</v>
      </c>
      <c r="E2492" t="str">
        <f>CONCATENATE(Table1[[#This Row],[Customer Last Name]],", ",Table1[[#This Row],[Customer First Name]])</f>
        <v>No. 12560, Client</v>
      </c>
      <c r="F2492" t="str">
        <f>IF(Table1[[#This Row],[Credit Amount]]&gt;-19.99,"Less than 19.99",IF(Table1[[#This Row],[Credit Amount]]=-20,"20",IF(Table1[[#This Row],[Credit Amount]]&gt;-49.98,"20.01-49.98",IF(Table1[[#This Row],[Credit Amount]]=-49.99,"49.99",IF(Table1[[#This Row],[Credit Amount]]=-50,"50",IF(Table1[[#This Row],[Credit Amount]]&lt;-50.01,"Greater than 50"))))))</f>
        <v>20.01-49.98</v>
      </c>
      <c r="G2492" t="str">
        <f>IF(Table1[[#This Row],[Transaction Type]]="Maintenance","Non-Sales","Sales")</f>
        <v>Non-Sales</v>
      </c>
      <c r="H2492" t="str">
        <f>IF(Table1[[#This Row],[Quarter]]="q2",1,"")</f>
        <v/>
      </c>
      <c r="I2492">
        <f>IF(Table1[[#This Row],[Quarter]]="q3",1,"")</f>
        <v>1</v>
      </c>
      <c r="J2492" t="str">
        <f>IF(Table1[[#This Row],[Quarter]]="Q2",Table1[[#This Row],[Credit Amount]],"")</f>
        <v/>
      </c>
      <c r="K2492">
        <f>IF(Table1[[#This Row],[Quarter]]="Q3",Table1[[#This Row],[Credit Amount]],"")</f>
        <v>-23.71</v>
      </c>
      <c r="L2492" t="str">
        <f>IF(Table1[[#This Row],[Transaction Type]]="Upgrade",Table1[[#This Row],[Credit Amount]],IF(Table1[[#This Row],[Transaction Type]]="Activation",Table1[[#This Row],[Credit Amount]],""))</f>
        <v/>
      </c>
      <c r="M2492">
        <f>IF(Table1[[#This Row],[Transaction Type]]="Maintenance",Table1[[#This Row],[Credit Amount]],"")</f>
        <v>-23.71</v>
      </c>
      <c r="N2492">
        <v>10029</v>
      </c>
      <c r="O2492" t="s">
        <v>2489</v>
      </c>
      <c r="P2492" t="s">
        <v>2518</v>
      </c>
      <c r="Q2492" t="s">
        <v>289</v>
      </c>
      <c r="R2492">
        <v>10029</v>
      </c>
      <c r="S2492" t="s">
        <v>2489</v>
      </c>
      <c r="T2492" t="s">
        <v>2518</v>
      </c>
      <c r="U2492" t="s">
        <v>289</v>
      </c>
      <c r="V2492" t="s">
        <v>156</v>
      </c>
      <c r="W2492">
        <v>100003559</v>
      </c>
      <c r="X2492">
        <v>8005552560</v>
      </c>
      <c r="Y2492" t="s">
        <v>2595</v>
      </c>
      <c r="Z2492" t="s">
        <v>5155</v>
      </c>
      <c r="AA2492" s="13">
        <v>-23.71</v>
      </c>
      <c r="AB2492" s="14">
        <v>42605</v>
      </c>
      <c r="AC2492" t="s">
        <v>36</v>
      </c>
    </row>
    <row r="2493" spans="1:29" x14ac:dyDescent="0.25">
      <c r="A2493" t="str">
        <f>CONCATENATE("Q",ROUNDUP(MONTH(Table1[[#This Row],[Month]])/3,0))</f>
        <v>Q3</v>
      </c>
      <c r="B2493" s="14">
        <f>EOMONTH(Table1[[#This Row],[Credit Date]],-1)+1</f>
        <v>42614</v>
      </c>
      <c r="C2493" t="str">
        <f>CONCATENATE(Table1[[#This Row],[Issuer Last Name]],", ",Table1[[#This Row],[Issuer First Name]])</f>
        <v>No. 029, Employee</v>
      </c>
      <c r="D2493" t="str">
        <f>CONCATENATE(Table1[[#This Row],[Approver Last Name]],", ",Table1[[#This Row],[Approver First Name]])</f>
        <v>No. 029, Employee</v>
      </c>
      <c r="E2493" t="str">
        <f>CONCATENATE(Table1[[#This Row],[Customer Last Name]],", ",Table1[[#This Row],[Customer First Name]])</f>
        <v>No. 11092, Client</v>
      </c>
      <c r="F2493" t="str">
        <f>IF(Table1[[#This Row],[Credit Amount]]&gt;-19.99,"Less than 19.99",IF(Table1[[#This Row],[Credit Amount]]=-20,"20",IF(Table1[[#This Row],[Credit Amount]]&gt;-49.98,"20.01-49.98",IF(Table1[[#This Row],[Credit Amount]]=-49.99,"49.99",IF(Table1[[#This Row],[Credit Amount]]=-50,"50",IF(Table1[[#This Row],[Credit Amount]]&lt;-50.01,"Greater than 50"))))))</f>
        <v>20.01-49.98</v>
      </c>
      <c r="G2493" t="str">
        <f>IF(Table1[[#This Row],[Transaction Type]]="Maintenance","Non-Sales","Sales")</f>
        <v>Non-Sales</v>
      </c>
      <c r="H2493" t="str">
        <f>IF(Table1[[#This Row],[Quarter]]="q2",1,"")</f>
        <v/>
      </c>
      <c r="I2493">
        <f>IF(Table1[[#This Row],[Quarter]]="q3",1,"")</f>
        <v>1</v>
      </c>
      <c r="J2493" t="str">
        <f>IF(Table1[[#This Row],[Quarter]]="Q2",Table1[[#This Row],[Credit Amount]],"")</f>
        <v/>
      </c>
      <c r="K2493">
        <f>IF(Table1[[#This Row],[Quarter]]="Q3",Table1[[#This Row],[Credit Amount]],"")</f>
        <v>-48.04</v>
      </c>
      <c r="L2493" t="str">
        <f>IF(Table1[[#This Row],[Transaction Type]]="Upgrade",Table1[[#This Row],[Credit Amount]],IF(Table1[[#This Row],[Transaction Type]]="Activation",Table1[[#This Row],[Credit Amount]],""))</f>
        <v/>
      </c>
      <c r="M2493">
        <f>IF(Table1[[#This Row],[Transaction Type]]="Maintenance",Table1[[#This Row],[Credit Amount]],"")</f>
        <v>-48.04</v>
      </c>
      <c r="N2493">
        <v>10029</v>
      </c>
      <c r="O2493" t="s">
        <v>2489</v>
      </c>
      <c r="P2493" t="s">
        <v>2518</v>
      </c>
      <c r="Q2493" t="s">
        <v>289</v>
      </c>
      <c r="R2493">
        <v>10029</v>
      </c>
      <c r="S2493" t="s">
        <v>2489</v>
      </c>
      <c r="T2493" t="s">
        <v>2518</v>
      </c>
      <c r="U2493" t="s">
        <v>289</v>
      </c>
      <c r="V2493" t="s">
        <v>156</v>
      </c>
      <c r="W2493">
        <v>100002091</v>
      </c>
      <c r="X2493">
        <v>8005551092</v>
      </c>
      <c r="Y2493" t="s">
        <v>2595</v>
      </c>
      <c r="Z2493" t="s">
        <v>3687</v>
      </c>
      <c r="AA2493" s="13">
        <v>-48.04</v>
      </c>
      <c r="AB2493" s="14">
        <v>42616</v>
      </c>
      <c r="AC2493" t="s">
        <v>36</v>
      </c>
    </row>
    <row r="2494" spans="1:29" x14ac:dyDescent="0.25">
      <c r="A2494" t="str">
        <f>CONCATENATE("Q",ROUNDUP(MONTH(Table1[[#This Row],[Month]])/3,0))</f>
        <v>Q3</v>
      </c>
      <c r="B2494" s="14">
        <f>EOMONTH(Table1[[#This Row],[Credit Date]],-1)+1</f>
        <v>42614</v>
      </c>
      <c r="C2494" t="str">
        <f>CONCATENATE(Table1[[#This Row],[Issuer Last Name]],", ",Table1[[#This Row],[Issuer First Name]])</f>
        <v>No. 029, Employee</v>
      </c>
      <c r="D2494" t="str">
        <f>CONCATENATE(Table1[[#This Row],[Approver Last Name]],", ",Table1[[#This Row],[Approver First Name]])</f>
        <v>No. 029, Employee</v>
      </c>
      <c r="E2494" t="str">
        <f>CONCATENATE(Table1[[#This Row],[Customer Last Name]],", ",Table1[[#This Row],[Customer First Name]])</f>
        <v>No. 12324, Client</v>
      </c>
      <c r="F2494" t="str">
        <f>IF(Table1[[#This Row],[Credit Amount]]&gt;-19.99,"Less than 19.99",IF(Table1[[#This Row],[Credit Amount]]=-20,"20",IF(Table1[[#This Row],[Credit Amount]]&gt;-49.98,"20.01-49.98",IF(Table1[[#This Row],[Credit Amount]]=-49.99,"49.99",IF(Table1[[#This Row],[Credit Amount]]=-50,"50",IF(Table1[[#This Row],[Credit Amount]]&lt;-50.01,"Greater than 50"))))))</f>
        <v>20.01-49.98</v>
      </c>
      <c r="G2494" t="str">
        <f>IF(Table1[[#This Row],[Transaction Type]]="Maintenance","Non-Sales","Sales")</f>
        <v>Non-Sales</v>
      </c>
      <c r="H2494" t="str">
        <f>IF(Table1[[#This Row],[Quarter]]="q2",1,"")</f>
        <v/>
      </c>
      <c r="I2494">
        <f>IF(Table1[[#This Row],[Quarter]]="q3",1,"")</f>
        <v>1</v>
      </c>
      <c r="J2494" t="str">
        <f>IF(Table1[[#This Row],[Quarter]]="Q2",Table1[[#This Row],[Credit Amount]],"")</f>
        <v/>
      </c>
      <c r="K2494">
        <f>IF(Table1[[#This Row],[Quarter]]="Q3",Table1[[#This Row],[Credit Amount]],"")</f>
        <v>-38.51</v>
      </c>
      <c r="L2494" t="str">
        <f>IF(Table1[[#This Row],[Transaction Type]]="Upgrade",Table1[[#This Row],[Credit Amount]],IF(Table1[[#This Row],[Transaction Type]]="Activation",Table1[[#This Row],[Credit Amount]],""))</f>
        <v/>
      </c>
      <c r="M2494">
        <f>IF(Table1[[#This Row],[Transaction Type]]="Maintenance",Table1[[#This Row],[Credit Amount]],"")</f>
        <v>-38.51</v>
      </c>
      <c r="N2494">
        <v>10029</v>
      </c>
      <c r="O2494" t="s">
        <v>2489</v>
      </c>
      <c r="P2494" t="s">
        <v>2518</v>
      </c>
      <c r="Q2494" t="s">
        <v>289</v>
      </c>
      <c r="R2494">
        <v>10029</v>
      </c>
      <c r="S2494" t="s">
        <v>2489</v>
      </c>
      <c r="T2494" t="s">
        <v>2518</v>
      </c>
      <c r="U2494" t="s">
        <v>289</v>
      </c>
      <c r="V2494" t="s">
        <v>156</v>
      </c>
      <c r="W2494">
        <v>100003323</v>
      </c>
      <c r="X2494">
        <v>8005552324</v>
      </c>
      <c r="Y2494" t="s">
        <v>2595</v>
      </c>
      <c r="Z2494" t="s">
        <v>4919</v>
      </c>
      <c r="AA2494" s="13">
        <v>-38.51</v>
      </c>
      <c r="AB2494" s="14">
        <v>42626</v>
      </c>
      <c r="AC2494" t="s">
        <v>36</v>
      </c>
    </row>
    <row r="2495" spans="1:29" x14ac:dyDescent="0.25">
      <c r="A2495" t="str">
        <f>CONCATENATE("Q",ROUNDUP(MONTH(Table1[[#This Row],[Month]])/3,0))</f>
        <v>Q3</v>
      </c>
      <c r="B2495" s="14">
        <f>EOMONTH(Table1[[#This Row],[Credit Date]],-1)+1</f>
        <v>42614</v>
      </c>
      <c r="C2495" t="str">
        <f>CONCATENATE(Table1[[#This Row],[Issuer Last Name]],", ",Table1[[#This Row],[Issuer First Name]])</f>
        <v>No. 029, Employee</v>
      </c>
      <c r="D2495" t="str">
        <f>CONCATENATE(Table1[[#This Row],[Approver Last Name]],", ",Table1[[#This Row],[Approver First Name]])</f>
        <v>No. 029, Employee</v>
      </c>
      <c r="E2495" t="str">
        <f>CONCATENATE(Table1[[#This Row],[Customer Last Name]],", ",Table1[[#This Row],[Customer First Name]])</f>
        <v>No. 13043, Client</v>
      </c>
      <c r="F2495" t="str">
        <f>IF(Table1[[#This Row],[Credit Amount]]&gt;-19.99,"Less than 19.99",IF(Table1[[#This Row],[Credit Amount]]=-20,"20",IF(Table1[[#This Row],[Credit Amount]]&gt;-49.98,"20.01-49.98",IF(Table1[[#This Row],[Credit Amount]]=-49.99,"49.99",IF(Table1[[#This Row],[Credit Amount]]=-50,"50",IF(Table1[[#This Row],[Credit Amount]]&lt;-50.01,"Greater than 50"))))))</f>
        <v>20.01-49.98</v>
      </c>
      <c r="G2495" t="str">
        <f>IF(Table1[[#This Row],[Transaction Type]]="Maintenance","Non-Sales","Sales")</f>
        <v>Sales</v>
      </c>
      <c r="H2495" t="str">
        <f>IF(Table1[[#This Row],[Quarter]]="q2",1,"")</f>
        <v/>
      </c>
      <c r="I2495">
        <f>IF(Table1[[#This Row],[Quarter]]="q3",1,"")</f>
        <v>1</v>
      </c>
      <c r="J2495" t="str">
        <f>IF(Table1[[#This Row],[Quarter]]="Q2",Table1[[#This Row],[Credit Amount]],"")</f>
        <v/>
      </c>
      <c r="K2495">
        <f>IF(Table1[[#This Row],[Quarter]]="Q3",Table1[[#This Row],[Credit Amount]],"")</f>
        <v>-35.33</v>
      </c>
      <c r="L2495">
        <f>IF(Table1[[#This Row],[Transaction Type]]="Upgrade",Table1[[#This Row],[Credit Amount]],IF(Table1[[#This Row],[Transaction Type]]="Activation",Table1[[#This Row],[Credit Amount]],""))</f>
        <v>-35.33</v>
      </c>
      <c r="M2495" t="str">
        <f>IF(Table1[[#This Row],[Transaction Type]]="Maintenance",Table1[[#This Row],[Credit Amount]],"")</f>
        <v/>
      </c>
      <c r="N2495">
        <v>10029</v>
      </c>
      <c r="O2495" t="s">
        <v>2489</v>
      </c>
      <c r="P2495" t="s">
        <v>2518</v>
      </c>
      <c r="Q2495" t="s">
        <v>289</v>
      </c>
      <c r="R2495">
        <v>10029</v>
      </c>
      <c r="S2495" t="s">
        <v>2489</v>
      </c>
      <c r="T2495" t="s">
        <v>2518</v>
      </c>
      <c r="U2495" t="s">
        <v>289</v>
      </c>
      <c r="V2495" t="s">
        <v>156</v>
      </c>
      <c r="W2495">
        <v>100004042</v>
      </c>
      <c r="X2495">
        <v>8005553043</v>
      </c>
      <c r="Y2495" t="s">
        <v>2595</v>
      </c>
      <c r="Z2495" t="s">
        <v>5631</v>
      </c>
      <c r="AA2495" s="13">
        <v>-35.33</v>
      </c>
      <c r="AB2495" s="14">
        <v>42626</v>
      </c>
      <c r="AC2495" t="s">
        <v>37</v>
      </c>
    </row>
    <row r="2496" spans="1:29" x14ac:dyDescent="0.25">
      <c r="A2496" t="str">
        <f>CONCATENATE("Q",ROUNDUP(MONTH(Table1[[#This Row],[Month]])/3,0))</f>
        <v>Q3</v>
      </c>
      <c r="B2496" s="14">
        <f>EOMONTH(Table1[[#This Row],[Credit Date]],-1)+1</f>
        <v>42614</v>
      </c>
      <c r="C2496" t="str">
        <f>CONCATENATE(Table1[[#This Row],[Issuer Last Name]],", ",Table1[[#This Row],[Issuer First Name]])</f>
        <v>No. 029, Employee</v>
      </c>
      <c r="D2496" t="str">
        <f>CONCATENATE(Table1[[#This Row],[Approver Last Name]],", ",Table1[[#This Row],[Approver First Name]])</f>
        <v>No. 010, Employee</v>
      </c>
      <c r="E2496" t="str">
        <f>CONCATENATE(Table1[[#This Row],[Customer Last Name]],", ",Table1[[#This Row],[Customer First Name]])</f>
        <v>No. 12131, Client</v>
      </c>
      <c r="F24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96" t="str">
        <f>IF(Table1[[#This Row],[Transaction Type]]="Maintenance","Non-Sales","Sales")</f>
        <v>Non-Sales</v>
      </c>
      <c r="H2496" t="str">
        <f>IF(Table1[[#This Row],[Quarter]]="q2",1,"")</f>
        <v/>
      </c>
      <c r="I2496">
        <f>IF(Table1[[#This Row],[Quarter]]="q3",1,"")</f>
        <v>1</v>
      </c>
      <c r="J2496" t="str">
        <f>IF(Table1[[#This Row],[Quarter]]="Q2",Table1[[#This Row],[Credit Amount]],"")</f>
        <v/>
      </c>
      <c r="K2496">
        <f>IF(Table1[[#This Row],[Quarter]]="Q3",Table1[[#This Row],[Credit Amount]],"")</f>
        <v>-62.95</v>
      </c>
      <c r="L2496" t="str">
        <f>IF(Table1[[#This Row],[Transaction Type]]="Upgrade",Table1[[#This Row],[Credit Amount]],IF(Table1[[#This Row],[Transaction Type]]="Activation",Table1[[#This Row],[Credit Amount]],""))</f>
        <v/>
      </c>
      <c r="M2496">
        <f>IF(Table1[[#This Row],[Transaction Type]]="Maintenance",Table1[[#This Row],[Credit Amount]],"")</f>
        <v>-62.95</v>
      </c>
      <c r="N2496">
        <v>10029</v>
      </c>
      <c r="O2496" t="s">
        <v>2489</v>
      </c>
      <c r="P2496" t="s">
        <v>2518</v>
      </c>
      <c r="Q2496" t="s">
        <v>289</v>
      </c>
      <c r="R2496">
        <v>10010</v>
      </c>
      <c r="S2496" t="s">
        <v>2489</v>
      </c>
      <c r="T2496" t="s">
        <v>2499</v>
      </c>
      <c r="U2496" t="s">
        <v>290</v>
      </c>
      <c r="V2496" t="s">
        <v>156</v>
      </c>
      <c r="W2496">
        <v>100003130</v>
      </c>
      <c r="X2496">
        <v>8005552131</v>
      </c>
      <c r="Y2496" t="s">
        <v>2595</v>
      </c>
      <c r="Z2496" t="s">
        <v>4726</v>
      </c>
      <c r="AA2496" s="13">
        <v>-62.95</v>
      </c>
      <c r="AB2496" s="14">
        <v>42627</v>
      </c>
      <c r="AC2496" t="s">
        <v>36</v>
      </c>
    </row>
    <row r="2497" spans="1:29" x14ac:dyDescent="0.25">
      <c r="A2497" t="str">
        <f>CONCATENATE("Q",ROUNDUP(MONTH(Table1[[#This Row],[Month]])/3,0))</f>
        <v>Q3</v>
      </c>
      <c r="B2497" s="14">
        <f>EOMONTH(Table1[[#This Row],[Credit Date]],-1)+1</f>
        <v>42614</v>
      </c>
      <c r="C2497" t="str">
        <f>CONCATENATE(Table1[[#This Row],[Issuer Last Name]],", ",Table1[[#This Row],[Issuer First Name]])</f>
        <v>No. 029, Employee</v>
      </c>
      <c r="D2497" t="str">
        <f>CONCATENATE(Table1[[#This Row],[Approver Last Name]],", ",Table1[[#This Row],[Approver First Name]])</f>
        <v>No. 010, Employee</v>
      </c>
      <c r="E2497" t="str">
        <f>CONCATENATE(Table1[[#This Row],[Customer Last Name]],", ",Table1[[#This Row],[Customer First Name]])</f>
        <v>No. 10330, Client</v>
      </c>
      <c r="F24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497" t="str">
        <f>IF(Table1[[#This Row],[Transaction Type]]="Maintenance","Non-Sales","Sales")</f>
        <v>Non-Sales</v>
      </c>
      <c r="H2497" t="str">
        <f>IF(Table1[[#This Row],[Quarter]]="q2",1,"")</f>
        <v/>
      </c>
      <c r="I2497">
        <f>IF(Table1[[#This Row],[Quarter]]="q3",1,"")</f>
        <v>1</v>
      </c>
      <c r="J2497" t="str">
        <f>IF(Table1[[#This Row],[Quarter]]="Q2",Table1[[#This Row],[Credit Amount]],"")</f>
        <v/>
      </c>
      <c r="K2497">
        <f>IF(Table1[[#This Row],[Quarter]]="Q3",Table1[[#This Row],[Credit Amount]],"")</f>
        <v>-54.86</v>
      </c>
      <c r="L2497" t="str">
        <f>IF(Table1[[#This Row],[Transaction Type]]="Upgrade",Table1[[#This Row],[Credit Amount]],IF(Table1[[#This Row],[Transaction Type]]="Activation",Table1[[#This Row],[Credit Amount]],""))</f>
        <v/>
      </c>
      <c r="M2497">
        <f>IF(Table1[[#This Row],[Transaction Type]]="Maintenance",Table1[[#This Row],[Credit Amount]],"")</f>
        <v>-54.86</v>
      </c>
      <c r="N2497">
        <v>10029</v>
      </c>
      <c r="O2497" t="s">
        <v>2489</v>
      </c>
      <c r="P2497" t="s">
        <v>2518</v>
      </c>
      <c r="Q2497" t="s">
        <v>289</v>
      </c>
      <c r="R2497">
        <v>10010</v>
      </c>
      <c r="S2497" t="s">
        <v>2489</v>
      </c>
      <c r="T2497" t="s">
        <v>2499</v>
      </c>
      <c r="U2497" t="s">
        <v>290</v>
      </c>
      <c r="V2497" t="s">
        <v>156</v>
      </c>
      <c r="W2497">
        <v>100001329</v>
      </c>
      <c r="X2497">
        <v>8005550330</v>
      </c>
      <c r="Y2497" t="s">
        <v>2595</v>
      </c>
      <c r="Z2497" t="s">
        <v>2925</v>
      </c>
      <c r="AA2497" s="13">
        <v>-54.86</v>
      </c>
      <c r="AB2497" s="14">
        <v>42627</v>
      </c>
      <c r="AC2497" t="s">
        <v>36</v>
      </c>
    </row>
    <row r="2498" spans="1:29" x14ac:dyDescent="0.25">
      <c r="A2498" t="str">
        <f>CONCATENATE("Q",ROUNDUP(MONTH(Table1[[#This Row],[Month]])/3,0))</f>
        <v>Q3</v>
      </c>
      <c r="B2498" s="14">
        <f>EOMONTH(Table1[[#This Row],[Credit Date]],-1)+1</f>
        <v>42614</v>
      </c>
      <c r="C2498" t="str">
        <f>CONCATENATE(Table1[[#This Row],[Issuer Last Name]],", ",Table1[[#This Row],[Issuer First Name]])</f>
        <v>No. 029, Employee</v>
      </c>
      <c r="D2498" t="str">
        <f>CONCATENATE(Table1[[#This Row],[Approver Last Name]],", ",Table1[[#This Row],[Approver First Name]])</f>
        <v>No. 029, Employee</v>
      </c>
      <c r="E2498" t="str">
        <f>CONCATENATE(Table1[[#This Row],[Customer Last Name]],", ",Table1[[#This Row],[Customer First Name]])</f>
        <v>No. 11179, Client</v>
      </c>
      <c r="F2498" t="str">
        <f>IF(Table1[[#This Row],[Credit Amount]]&gt;-19.99,"Less than 19.99",IF(Table1[[#This Row],[Credit Amount]]=-20,"20",IF(Table1[[#This Row],[Credit Amount]]&gt;-49.98,"20.01-49.98",IF(Table1[[#This Row],[Credit Amount]]=-49.99,"49.99",IF(Table1[[#This Row],[Credit Amount]]=-50,"50",IF(Table1[[#This Row],[Credit Amount]]&lt;-50.01,"Greater than 50"))))))</f>
        <v>Less than 19.99</v>
      </c>
      <c r="G2498" t="str">
        <f>IF(Table1[[#This Row],[Transaction Type]]="Maintenance","Non-Sales","Sales")</f>
        <v>Non-Sales</v>
      </c>
      <c r="H2498" t="str">
        <f>IF(Table1[[#This Row],[Quarter]]="q2",1,"")</f>
        <v/>
      </c>
      <c r="I2498">
        <f>IF(Table1[[#This Row],[Quarter]]="q3",1,"")</f>
        <v>1</v>
      </c>
      <c r="J2498" t="str">
        <f>IF(Table1[[#This Row],[Quarter]]="Q2",Table1[[#This Row],[Credit Amount]],"")</f>
        <v/>
      </c>
      <c r="K2498">
        <f>IF(Table1[[#This Row],[Quarter]]="Q3",Table1[[#This Row],[Credit Amount]],"")</f>
        <v>-10.84</v>
      </c>
      <c r="L2498" t="str">
        <f>IF(Table1[[#This Row],[Transaction Type]]="Upgrade",Table1[[#This Row],[Credit Amount]],IF(Table1[[#This Row],[Transaction Type]]="Activation",Table1[[#This Row],[Credit Amount]],""))</f>
        <v/>
      </c>
      <c r="M2498">
        <f>IF(Table1[[#This Row],[Transaction Type]]="Maintenance",Table1[[#This Row],[Credit Amount]],"")</f>
        <v>-10.84</v>
      </c>
      <c r="N2498">
        <v>10029</v>
      </c>
      <c r="O2498" t="s">
        <v>2489</v>
      </c>
      <c r="P2498" t="s">
        <v>2518</v>
      </c>
      <c r="Q2498" t="s">
        <v>289</v>
      </c>
      <c r="R2498">
        <v>10029</v>
      </c>
      <c r="S2498" t="s">
        <v>2489</v>
      </c>
      <c r="T2498" t="s">
        <v>2518</v>
      </c>
      <c r="U2498" t="s">
        <v>289</v>
      </c>
      <c r="V2498" t="s">
        <v>156</v>
      </c>
      <c r="W2498">
        <v>100002178</v>
      </c>
      <c r="X2498">
        <v>8005551179</v>
      </c>
      <c r="Y2498" t="s">
        <v>2595</v>
      </c>
      <c r="Z2498" t="s">
        <v>3774</v>
      </c>
      <c r="AA2498" s="13">
        <v>-10.84</v>
      </c>
      <c r="AB2498" s="14">
        <v>42628</v>
      </c>
      <c r="AC2498" t="s">
        <v>36</v>
      </c>
    </row>
    <row r="2499" spans="1:29" x14ac:dyDescent="0.25">
      <c r="A2499" t="str">
        <f>CONCATENATE("Q",ROUNDUP(MONTH(Table1[[#This Row],[Month]])/3,0))</f>
        <v>Q3</v>
      </c>
      <c r="B2499" s="14">
        <f>EOMONTH(Table1[[#This Row],[Credit Date]],-1)+1</f>
        <v>42614</v>
      </c>
      <c r="C2499" t="str">
        <f>CONCATENATE(Table1[[#This Row],[Issuer Last Name]],", ",Table1[[#This Row],[Issuer First Name]])</f>
        <v>No. 029, Employee</v>
      </c>
      <c r="D2499" t="str">
        <f>CONCATENATE(Table1[[#This Row],[Approver Last Name]],", ",Table1[[#This Row],[Approver First Name]])</f>
        <v>No. 029, Employee</v>
      </c>
      <c r="E2499" t="str">
        <f>CONCATENATE(Table1[[#This Row],[Customer Last Name]],", ",Table1[[#This Row],[Customer First Name]])</f>
        <v>No. 13309, Client</v>
      </c>
      <c r="F2499" t="str">
        <f>IF(Table1[[#This Row],[Credit Amount]]&gt;-19.99,"Less than 19.99",IF(Table1[[#This Row],[Credit Amount]]=-20,"20",IF(Table1[[#This Row],[Credit Amount]]&gt;-49.98,"20.01-49.98",IF(Table1[[#This Row],[Credit Amount]]=-49.99,"49.99",IF(Table1[[#This Row],[Credit Amount]]=-50,"50",IF(Table1[[#This Row],[Credit Amount]]&lt;-50.01,"Greater than 50"))))))</f>
        <v>Less than 19.99</v>
      </c>
      <c r="G2499" t="str">
        <f>IF(Table1[[#This Row],[Transaction Type]]="Maintenance","Non-Sales","Sales")</f>
        <v>Non-Sales</v>
      </c>
      <c r="H2499" t="str">
        <f>IF(Table1[[#This Row],[Quarter]]="q2",1,"")</f>
        <v/>
      </c>
      <c r="I2499">
        <f>IF(Table1[[#This Row],[Quarter]]="q3",1,"")</f>
        <v>1</v>
      </c>
      <c r="J2499" t="str">
        <f>IF(Table1[[#This Row],[Quarter]]="Q2",Table1[[#This Row],[Credit Amount]],"")</f>
        <v/>
      </c>
      <c r="K2499">
        <f>IF(Table1[[#This Row],[Quarter]]="Q3",Table1[[#This Row],[Credit Amount]],"")</f>
        <v>-9.08</v>
      </c>
      <c r="L2499" t="str">
        <f>IF(Table1[[#This Row],[Transaction Type]]="Upgrade",Table1[[#This Row],[Credit Amount]],IF(Table1[[#This Row],[Transaction Type]]="Activation",Table1[[#This Row],[Credit Amount]],""))</f>
        <v/>
      </c>
      <c r="M2499">
        <f>IF(Table1[[#This Row],[Transaction Type]]="Maintenance",Table1[[#This Row],[Credit Amount]],"")</f>
        <v>-9.08</v>
      </c>
      <c r="N2499">
        <v>10029</v>
      </c>
      <c r="O2499" t="s">
        <v>2489</v>
      </c>
      <c r="P2499" t="s">
        <v>2518</v>
      </c>
      <c r="Q2499" t="s">
        <v>289</v>
      </c>
      <c r="R2499">
        <v>10029</v>
      </c>
      <c r="S2499" t="s">
        <v>2489</v>
      </c>
      <c r="T2499" t="s">
        <v>2518</v>
      </c>
      <c r="U2499" t="s">
        <v>289</v>
      </c>
      <c r="V2499" t="s">
        <v>156</v>
      </c>
      <c r="W2499">
        <v>100004308</v>
      </c>
      <c r="X2499">
        <v>8005553309</v>
      </c>
      <c r="Y2499" t="s">
        <v>2595</v>
      </c>
      <c r="Z2499" t="s">
        <v>5897</v>
      </c>
      <c r="AA2499" s="13">
        <v>-9.08</v>
      </c>
      <c r="AB2499" s="14">
        <v>42629</v>
      </c>
      <c r="AC2499" t="s">
        <v>36</v>
      </c>
    </row>
    <row r="2500" spans="1:29" x14ac:dyDescent="0.25">
      <c r="A2500" t="str">
        <f>CONCATENATE("Q",ROUNDUP(MONTH(Table1[[#This Row],[Month]])/3,0))</f>
        <v>Q3</v>
      </c>
      <c r="B2500" s="14">
        <f>EOMONTH(Table1[[#This Row],[Credit Date]],-1)+1</f>
        <v>42614</v>
      </c>
      <c r="C2500" t="str">
        <f>CONCATENATE(Table1[[#This Row],[Issuer Last Name]],", ",Table1[[#This Row],[Issuer First Name]])</f>
        <v>No. 029, Employee</v>
      </c>
      <c r="D2500" t="str">
        <f>CONCATENATE(Table1[[#This Row],[Approver Last Name]],", ",Table1[[#This Row],[Approver First Name]])</f>
        <v>No. 010, Employee</v>
      </c>
      <c r="E2500" t="str">
        <f>CONCATENATE(Table1[[#This Row],[Customer Last Name]],", ",Table1[[#This Row],[Customer First Name]])</f>
        <v>No. 12540, Client</v>
      </c>
      <c r="F25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0" t="str">
        <f>IF(Table1[[#This Row],[Transaction Type]]="Maintenance","Non-Sales","Sales")</f>
        <v>Non-Sales</v>
      </c>
      <c r="H2500" t="str">
        <f>IF(Table1[[#This Row],[Quarter]]="q2",1,"")</f>
        <v/>
      </c>
      <c r="I2500">
        <f>IF(Table1[[#This Row],[Quarter]]="q3",1,"")</f>
        <v>1</v>
      </c>
      <c r="J2500" t="str">
        <f>IF(Table1[[#This Row],[Quarter]]="Q2",Table1[[#This Row],[Credit Amount]],"")</f>
        <v/>
      </c>
      <c r="K2500">
        <f>IF(Table1[[#This Row],[Quarter]]="Q3",Table1[[#This Row],[Credit Amount]],"")</f>
        <v>-96.11</v>
      </c>
      <c r="L2500" t="str">
        <f>IF(Table1[[#This Row],[Transaction Type]]="Upgrade",Table1[[#This Row],[Credit Amount]],IF(Table1[[#This Row],[Transaction Type]]="Activation",Table1[[#This Row],[Credit Amount]],""))</f>
        <v/>
      </c>
      <c r="M2500">
        <f>IF(Table1[[#This Row],[Transaction Type]]="Maintenance",Table1[[#This Row],[Credit Amount]],"")</f>
        <v>-96.11</v>
      </c>
      <c r="N2500">
        <v>10029</v>
      </c>
      <c r="O2500" t="s">
        <v>2489</v>
      </c>
      <c r="P2500" t="s">
        <v>2518</v>
      </c>
      <c r="Q2500" t="s">
        <v>289</v>
      </c>
      <c r="R2500">
        <v>10010</v>
      </c>
      <c r="S2500" t="s">
        <v>2489</v>
      </c>
      <c r="T2500" t="s">
        <v>2499</v>
      </c>
      <c r="U2500" t="s">
        <v>290</v>
      </c>
      <c r="V2500" t="s">
        <v>156</v>
      </c>
      <c r="W2500">
        <v>100003539</v>
      </c>
      <c r="X2500">
        <v>8005552540</v>
      </c>
      <c r="Y2500" t="s">
        <v>2595</v>
      </c>
      <c r="Z2500" t="s">
        <v>5135</v>
      </c>
      <c r="AA2500" s="13">
        <v>-96.11</v>
      </c>
      <c r="AB2500" s="14">
        <v>42634</v>
      </c>
      <c r="AC2500" t="s">
        <v>36</v>
      </c>
    </row>
    <row r="2501" spans="1:29" x14ac:dyDescent="0.25">
      <c r="A2501" t="str">
        <f>CONCATENATE("Q",ROUNDUP(MONTH(Table1[[#This Row],[Month]])/3,0))</f>
        <v>Q3</v>
      </c>
      <c r="B2501" s="14">
        <f>EOMONTH(Table1[[#This Row],[Credit Date]],-1)+1</f>
        <v>42614</v>
      </c>
      <c r="C2501" t="str">
        <f>CONCATENATE(Table1[[#This Row],[Issuer Last Name]],", ",Table1[[#This Row],[Issuer First Name]])</f>
        <v>No. 029, Employee</v>
      </c>
      <c r="D2501" t="str">
        <f>CONCATENATE(Table1[[#This Row],[Approver Last Name]],", ",Table1[[#This Row],[Approver First Name]])</f>
        <v>No. 010, Employee</v>
      </c>
      <c r="E2501" t="str">
        <f>CONCATENATE(Table1[[#This Row],[Customer Last Name]],", ",Table1[[#This Row],[Customer First Name]])</f>
        <v>No. 13389, Client</v>
      </c>
      <c r="F25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1" t="str">
        <f>IF(Table1[[#This Row],[Transaction Type]]="Maintenance","Non-Sales","Sales")</f>
        <v>Non-Sales</v>
      </c>
      <c r="H2501" t="str">
        <f>IF(Table1[[#This Row],[Quarter]]="q2",1,"")</f>
        <v/>
      </c>
      <c r="I2501">
        <f>IF(Table1[[#This Row],[Quarter]]="q3",1,"")</f>
        <v>1</v>
      </c>
      <c r="J2501" t="str">
        <f>IF(Table1[[#This Row],[Quarter]]="Q2",Table1[[#This Row],[Credit Amount]],"")</f>
        <v/>
      </c>
      <c r="K2501">
        <f>IF(Table1[[#This Row],[Quarter]]="Q3",Table1[[#This Row],[Credit Amount]],"")</f>
        <v>-75.61</v>
      </c>
      <c r="L2501" t="str">
        <f>IF(Table1[[#This Row],[Transaction Type]]="Upgrade",Table1[[#This Row],[Credit Amount]],IF(Table1[[#This Row],[Transaction Type]]="Activation",Table1[[#This Row],[Credit Amount]],""))</f>
        <v/>
      </c>
      <c r="M2501">
        <f>IF(Table1[[#This Row],[Transaction Type]]="Maintenance",Table1[[#This Row],[Credit Amount]],"")</f>
        <v>-75.61</v>
      </c>
      <c r="N2501">
        <v>10029</v>
      </c>
      <c r="O2501" t="s">
        <v>2489</v>
      </c>
      <c r="P2501" t="s">
        <v>2518</v>
      </c>
      <c r="Q2501" t="s">
        <v>289</v>
      </c>
      <c r="R2501">
        <v>10010</v>
      </c>
      <c r="S2501" t="s">
        <v>2489</v>
      </c>
      <c r="T2501" t="s">
        <v>2499</v>
      </c>
      <c r="U2501" t="s">
        <v>290</v>
      </c>
      <c r="V2501" t="s">
        <v>156</v>
      </c>
      <c r="W2501">
        <v>100004388</v>
      </c>
      <c r="X2501">
        <v>8005553389</v>
      </c>
      <c r="Y2501" t="s">
        <v>2595</v>
      </c>
      <c r="Z2501" t="s">
        <v>5977</v>
      </c>
      <c r="AA2501" s="13">
        <v>-75.61</v>
      </c>
      <c r="AB2501" s="14">
        <v>42636</v>
      </c>
      <c r="AC2501" t="s">
        <v>36</v>
      </c>
    </row>
    <row r="2502" spans="1:29" x14ac:dyDescent="0.25">
      <c r="A2502" t="str">
        <f>CONCATENATE("Q",ROUNDUP(MONTH(Table1[[#This Row],[Month]])/3,0))</f>
        <v>Q2</v>
      </c>
      <c r="B2502" s="14">
        <f>EOMONTH(Table1[[#This Row],[Credit Date]],-1)+1</f>
        <v>42461</v>
      </c>
      <c r="C2502" t="str">
        <f>CONCATENATE(Table1[[#This Row],[Issuer Last Name]],", ",Table1[[#This Row],[Issuer First Name]])</f>
        <v>No. 094, Employee</v>
      </c>
      <c r="D2502" t="str">
        <f>CONCATENATE(Table1[[#This Row],[Approver Last Name]],", ",Table1[[#This Row],[Approver First Name]])</f>
        <v>No. 010, Employee</v>
      </c>
      <c r="E2502" t="str">
        <f>CONCATENATE(Table1[[#This Row],[Customer Last Name]],", ",Table1[[#This Row],[Customer First Name]])</f>
        <v>No. 12566, Client</v>
      </c>
      <c r="F2502" t="str">
        <f>IF(Table1[[#This Row],[Credit Amount]]&gt;-19.99,"Less than 19.99",IF(Table1[[#This Row],[Credit Amount]]=-20,"20",IF(Table1[[#This Row],[Credit Amount]]&gt;-49.98,"20.01-49.98",IF(Table1[[#This Row],[Credit Amount]]=-49.99,"49.99",IF(Table1[[#This Row],[Credit Amount]]=-50,"50",IF(Table1[[#This Row],[Credit Amount]]&lt;-50.01,"Greater than 50"))))))</f>
        <v>Less than 19.99</v>
      </c>
      <c r="G2502" t="str">
        <f>IF(Table1[[#This Row],[Transaction Type]]="Maintenance","Non-Sales","Sales")</f>
        <v>Non-Sales</v>
      </c>
      <c r="H2502">
        <f>IF(Table1[[#This Row],[Quarter]]="q2",1,"")</f>
        <v>1</v>
      </c>
      <c r="I2502" t="str">
        <f>IF(Table1[[#This Row],[Quarter]]="q3",1,"")</f>
        <v/>
      </c>
      <c r="J2502">
        <f>IF(Table1[[#This Row],[Quarter]]="Q2",Table1[[#This Row],[Credit Amount]],"")</f>
        <v>-6.07</v>
      </c>
      <c r="K2502" t="str">
        <f>IF(Table1[[#This Row],[Quarter]]="Q3",Table1[[#This Row],[Credit Amount]],"")</f>
        <v/>
      </c>
      <c r="L2502" t="str">
        <f>IF(Table1[[#This Row],[Transaction Type]]="Upgrade",Table1[[#This Row],[Credit Amount]],IF(Table1[[#This Row],[Transaction Type]]="Activation",Table1[[#This Row],[Credit Amount]],""))</f>
        <v/>
      </c>
      <c r="M2502">
        <f>IF(Table1[[#This Row],[Transaction Type]]="Maintenance",Table1[[#This Row],[Credit Amount]],"")</f>
        <v>-6.07</v>
      </c>
      <c r="N2502">
        <v>10094</v>
      </c>
      <c r="O2502" t="s">
        <v>2489</v>
      </c>
      <c r="P2502" t="s">
        <v>2583</v>
      </c>
      <c r="Q2502" t="s">
        <v>289</v>
      </c>
      <c r="R2502">
        <v>10010</v>
      </c>
      <c r="S2502" t="s">
        <v>2489</v>
      </c>
      <c r="T2502" t="s">
        <v>2499</v>
      </c>
      <c r="U2502" t="s">
        <v>290</v>
      </c>
      <c r="V2502" t="s">
        <v>156</v>
      </c>
      <c r="W2502">
        <v>100003565</v>
      </c>
      <c r="X2502">
        <v>8005552566</v>
      </c>
      <c r="Y2502" t="s">
        <v>2595</v>
      </c>
      <c r="Z2502" t="s">
        <v>5161</v>
      </c>
      <c r="AA2502" s="13">
        <v>-6.07</v>
      </c>
      <c r="AB2502" s="14">
        <v>42470</v>
      </c>
      <c r="AC2502" t="s">
        <v>36</v>
      </c>
    </row>
    <row r="2503" spans="1:29" x14ac:dyDescent="0.25">
      <c r="A2503" t="str">
        <f>CONCATENATE("Q",ROUNDUP(MONTH(Table1[[#This Row],[Month]])/3,0))</f>
        <v>Q2</v>
      </c>
      <c r="B2503" s="14">
        <f>EOMONTH(Table1[[#This Row],[Credit Date]],-1)+1</f>
        <v>42461</v>
      </c>
      <c r="C2503" t="str">
        <f>CONCATENATE(Table1[[#This Row],[Issuer Last Name]],", ",Table1[[#This Row],[Issuer First Name]])</f>
        <v>No. 094, Employee</v>
      </c>
      <c r="D2503" t="str">
        <f>CONCATENATE(Table1[[#This Row],[Approver Last Name]],", ",Table1[[#This Row],[Approver First Name]])</f>
        <v>No. 010, Employee</v>
      </c>
      <c r="E2503" t="str">
        <f>CONCATENATE(Table1[[#This Row],[Customer Last Name]],", ",Table1[[#This Row],[Customer First Name]])</f>
        <v>No. 12343, Client</v>
      </c>
      <c r="F2503" t="str">
        <f>IF(Table1[[#This Row],[Credit Amount]]&gt;-19.99,"Less than 19.99",IF(Table1[[#This Row],[Credit Amount]]=-20,"20",IF(Table1[[#This Row],[Credit Amount]]&gt;-49.98,"20.01-49.98",IF(Table1[[#This Row],[Credit Amount]]=-49.99,"49.99",IF(Table1[[#This Row],[Credit Amount]]=-50,"50",IF(Table1[[#This Row],[Credit Amount]]&lt;-50.01,"Greater than 50"))))))</f>
        <v>Less than 19.99</v>
      </c>
      <c r="G2503" t="str">
        <f>IF(Table1[[#This Row],[Transaction Type]]="Maintenance","Non-Sales","Sales")</f>
        <v>Sales</v>
      </c>
      <c r="H2503">
        <f>IF(Table1[[#This Row],[Quarter]]="q2",1,"")</f>
        <v>1</v>
      </c>
      <c r="I2503" t="str">
        <f>IF(Table1[[#This Row],[Quarter]]="q3",1,"")</f>
        <v/>
      </c>
      <c r="J2503">
        <f>IF(Table1[[#This Row],[Quarter]]="Q2",Table1[[#This Row],[Credit Amount]],"")</f>
        <v>-9.68</v>
      </c>
      <c r="K2503" t="str">
        <f>IF(Table1[[#This Row],[Quarter]]="Q3",Table1[[#This Row],[Credit Amount]],"")</f>
        <v/>
      </c>
      <c r="L2503">
        <f>IF(Table1[[#This Row],[Transaction Type]]="Upgrade",Table1[[#This Row],[Credit Amount]],IF(Table1[[#This Row],[Transaction Type]]="Activation",Table1[[#This Row],[Credit Amount]],""))</f>
        <v>-9.68</v>
      </c>
      <c r="M2503" t="str">
        <f>IF(Table1[[#This Row],[Transaction Type]]="Maintenance",Table1[[#This Row],[Credit Amount]],"")</f>
        <v/>
      </c>
      <c r="N2503">
        <v>10094</v>
      </c>
      <c r="O2503" t="s">
        <v>2489</v>
      </c>
      <c r="P2503" t="s">
        <v>2583</v>
      </c>
      <c r="Q2503" t="s">
        <v>289</v>
      </c>
      <c r="R2503">
        <v>10010</v>
      </c>
      <c r="S2503" t="s">
        <v>2489</v>
      </c>
      <c r="T2503" t="s">
        <v>2499</v>
      </c>
      <c r="U2503" t="s">
        <v>290</v>
      </c>
      <c r="V2503" t="s">
        <v>156</v>
      </c>
      <c r="W2503">
        <v>100003342</v>
      </c>
      <c r="X2503">
        <v>8005552343</v>
      </c>
      <c r="Y2503" t="s">
        <v>2595</v>
      </c>
      <c r="Z2503" t="s">
        <v>4938</v>
      </c>
      <c r="AA2503" s="13">
        <v>-9.68</v>
      </c>
      <c r="AB2503" s="14">
        <v>42484</v>
      </c>
      <c r="AC2503" t="s">
        <v>35</v>
      </c>
    </row>
    <row r="2504" spans="1:29" x14ac:dyDescent="0.25">
      <c r="A2504" t="str">
        <f>CONCATENATE("Q",ROUNDUP(MONTH(Table1[[#This Row],[Month]])/3,0))</f>
        <v>Q2</v>
      </c>
      <c r="B2504" s="14">
        <f>EOMONTH(Table1[[#This Row],[Credit Date]],-1)+1</f>
        <v>42461</v>
      </c>
      <c r="C2504" t="str">
        <f>CONCATENATE(Table1[[#This Row],[Issuer Last Name]],", ",Table1[[#This Row],[Issuer First Name]])</f>
        <v>No. 094, Employee</v>
      </c>
      <c r="D2504" t="str">
        <f>CONCATENATE(Table1[[#This Row],[Approver Last Name]],", ",Table1[[#This Row],[Approver First Name]])</f>
        <v>No. 010, Employee</v>
      </c>
      <c r="E2504" t="str">
        <f>CONCATENATE(Table1[[#This Row],[Customer Last Name]],", ",Table1[[#This Row],[Customer First Name]])</f>
        <v>No. 13781, Client</v>
      </c>
      <c r="F25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4" t="str">
        <f>IF(Table1[[#This Row],[Transaction Type]]="Maintenance","Non-Sales","Sales")</f>
        <v>Non-Sales</v>
      </c>
      <c r="H2504">
        <f>IF(Table1[[#This Row],[Quarter]]="q2",1,"")</f>
        <v>1</v>
      </c>
      <c r="I2504" t="str">
        <f>IF(Table1[[#This Row],[Quarter]]="q3",1,"")</f>
        <v/>
      </c>
      <c r="J2504">
        <f>IF(Table1[[#This Row],[Quarter]]="Q2",Table1[[#This Row],[Credit Amount]],"")</f>
        <v>-95.5</v>
      </c>
      <c r="K2504" t="str">
        <f>IF(Table1[[#This Row],[Quarter]]="Q3",Table1[[#This Row],[Credit Amount]],"")</f>
        <v/>
      </c>
      <c r="L2504" t="str">
        <f>IF(Table1[[#This Row],[Transaction Type]]="Upgrade",Table1[[#This Row],[Credit Amount]],IF(Table1[[#This Row],[Transaction Type]]="Activation",Table1[[#This Row],[Credit Amount]],""))</f>
        <v/>
      </c>
      <c r="M2504">
        <f>IF(Table1[[#This Row],[Transaction Type]]="Maintenance",Table1[[#This Row],[Credit Amount]],"")</f>
        <v>-95.5</v>
      </c>
      <c r="N2504">
        <v>10094</v>
      </c>
      <c r="O2504" t="s">
        <v>2489</v>
      </c>
      <c r="P2504" t="s">
        <v>2583</v>
      </c>
      <c r="Q2504" t="s">
        <v>289</v>
      </c>
      <c r="R2504">
        <v>10010</v>
      </c>
      <c r="S2504" t="s">
        <v>2489</v>
      </c>
      <c r="T2504" t="s">
        <v>2499</v>
      </c>
      <c r="U2504" t="s">
        <v>290</v>
      </c>
      <c r="V2504" t="s">
        <v>156</v>
      </c>
      <c r="W2504">
        <v>100004780</v>
      </c>
      <c r="X2504">
        <v>8005553781</v>
      </c>
      <c r="Y2504" t="s">
        <v>2595</v>
      </c>
      <c r="Z2504" t="s">
        <v>6369</v>
      </c>
      <c r="AA2504" s="13">
        <v>-95.5</v>
      </c>
      <c r="AB2504" s="14">
        <v>42490</v>
      </c>
      <c r="AC2504" t="s">
        <v>36</v>
      </c>
    </row>
    <row r="2505" spans="1:29" x14ac:dyDescent="0.25">
      <c r="A2505" t="str">
        <f>CONCATENATE("Q",ROUNDUP(MONTH(Table1[[#This Row],[Month]])/3,0))</f>
        <v>Q2</v>
      </c>
      <c r="B2505" s="14">
        <f>EOMONTH(Table1[[#This Row],[Credit Date]],-1)+1</f>
        <v>42491</v>
      </c>
      <c r="C2505" t="str">
        <f>CONCATENATE(Table1[[#This Row],[Issuer Last Name]],", ",Table1[[#This Row],[Issuer First Name]])</f>
        <v>No. 094, Employee</v>
      </c>
      <c r="D2505" t="str">
        <f>CONCATENATE(Table1[[#This Row],[Approver Last Name]],", ",Table1[[#This Row],[Approver First Name]])</f>
        <v>No. 010, Employee</v>
      </c>
      <c r="E2505" t="str">
        <f>CONCATENATE(Table1[[#This Row],[Customer Last Name]],", ",Table1[[#This Row],[Customer First Name]])</f>
        <v>No. 12985, Client</v>
      </c>
      <c r="F25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5" t="str">
        <f>IF(Table1[[#This Row],[Transaction Type]]="Maintenance","Non-Sales","Sales")</f>
        <v>Non-Sales</v>
      </c>
      <c r="H2505">
        <f>IF(Table1[[#This Row],[Quarter]]="q2",1,"")</f>
        <v>1</v>
      </c>
      <c r="I2505" t="str">
        <f>IF(Table1[[#This Row],[Quarter]]="q3",1,"")</f>
        <v/>
      </c>
      <c r="J2505">
        <f>IF(Table1[[#This Row],[Quarter]]="Q2",Table1[[#This Row],[Credit Amount]],"")</f>
        <v>-81.95</v>
      </c>
      <c r="K2505" t="str">
        <f>IF(Table1[[#This Row],[Quarter]]="Q3",Table1[[#This Row],[Credit Amount]],"")</f>
        <v/>
      </c>
      <c r="L2505" t="str">
        <f>IF(Table1[[#This Row],[Transaction Type]]="Upgrade",Table1[[#This Row],[Credit Amount]],IF(Table1[[#This Row],[Transaction Type]]="Activation",Table1[[#This Row],[Credit Amount]],""))</f>
        <v/>
      </c>
      <c r="M2505">
        <f>IF(Table1[[#This Row],[Transaction Type]]="Maintenance",Table1[[#This Row],[Credit Amount]],"")</f>
        <v>-81.95</v>
      </c>
      <c r="N2505">
        <v>10094</v>
      </c>
      <c r="O2505" t="s">
        <v>2489</v>
      </c>
      <c r="P2505" t="s">
        <v>2583</v>
      </c>
      <c r="Q2505" t="s">
        <v>289</v>
      </c>
      <c r="R2505">
        <v>10010</v>
      </c>
      <c r="S2505" t="s">
        <v>2489</v>
      </c>
      <c r="T2505" t="s">
        <v>2499</v>
      </c>
      <c r="U2505" t="s">
        <v>290</v>
      </c>
      <c r="V2505" t="s">
        <v>156</v>
      </c>
      <c r="W2505">
        <v>100003984</v>
      </c>
      <c r="X2505">
        <v>8005552985</v>
      </c>
      <c r="Y2505" t="s">
        <v>2595</v>
      </c>
      <c r="Z2505" t="s">
        <v>5573</v>
      </c>
      <c r="AA2505" s="13">
        <v>-81.95</v>
      </c>
      <c r="AB2505" s="14">
        <v>42492</v>
      </c>
      <c r="AC2505" t="s">
        <v>36</v>
      </c>
    </row>
    <row r="2506" spans="1:29" x14ac:dyDescent="0.25">
      <c r="A2506" t="str">
        <f>CONCATENATE("Q",ROUNDUP(MONTH(Table1[[#This Row],[Month]])/3,0))</f>
        <v>Q2</v>
      </c>
      <c r="B2506" s="14">
        <f>EOMONTH(Table1[[#This Row],[Credit Date]],-1)+1</f>
        <v>42491</v>
      </c>
      <c r="C2506" t="str">
        <f>CONCATENATE(Table1[[#This Row],[Issuer Last Name]],", ",Table1[[#This Row],[Issuer First Name]])</f>
        <v>No. 094, Employee</v>
      </c>
      <c r="D2506" t="str">
        <f>CONCATENATE(Table1[[#This Row],[Approver Last Name]],", ",Table1[[#This Row],[Approver First Name]])</f>
        <v>No. 010, Employee</v>
      </c>
      <c r="E2506" t="str">
        <f>CONCATENATE(Table1[[#This Row],[Customer Last Name]],", ",Table1[[#This Row],[Customer First Name]])</f>
        <v>No. 10869, Client</v>
      </c>
      <c r="F25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6" t="str">
        <f>IF(Table1[[#This Row],[Transaction Type]]="Maintenance","Non-Sales","Sales")</f>
        <v>Non-Sales</v>
      </c>
      <c r="H2506">
        <f>IF(Table1[[#This Row],[Quarter]]="q2",1,"")</f>
        <v>1</v>
      </c>
      <c r="I2506" t="str">
        <f>IF(Table1[[#This Row],[Quarter]]="q3",1,"")</f>
        <v/>
      </c>
      <c r="J2506">
        <f>IF(Table1[[#This Row],[Quarter]]="Q2",Table1[[#This Row],[Credit Amount]],"")</f>
        <v>-91.96</v>
      </c>
      <c r="K2506" t="str">
        <f>IF(Table1[[#This Row],[Quarter]]="Q3",Table1[[#This Row],[Credit Amount]],"")</f>
        <v/>
      </c>
      <c r="L2506" t="str">
        <f>IF(Table1[[#This Row],[Transaction Type]]="Upgrade",Table1[[#This Row],[Credit Amount]],IF(Table1[[#This Row],[Transaction Type]]="Activation",Table1[[#This Row],[Credit Amount]],""))</f>
        <v/>
      </c>
      <c r="M2506">
        <f>IF(Table1[[#This Row],[Transaction Type]]="Maintenance",Table1[[#This Row],[Credit Amount]],"")</f>
        <v>-91.96</v>
      </c>
      <c r="N2506">
        <v>10094</v>
      </c>
      <c r="O2506" t="s">
        <v>2489</v>
      </c>
      <c r="P2506" t="s">
        <v>2583</v>
      </c>
      <c r="Q2506" t="s">
        <v>289</v>
      </c>
      <c r="R2506">
        <v>10010</v>
      </c>
      <c r="S2506" t="s">
        <v>2489</v>
      </c>
      <c r="T2506" t="s">
        <v>2499</v>
      </c>
      <c r="U2506" t="s">
        <v>290</v>
      </c>
      <c r="V2506" t="s">
        <v>156</v>
      </c>
      <c r="W2506">
        <v>100001868</v>
      </c>
      <c r="X2506">
        <v>8005550869</v>
      </c>
      <c r="Y2506" t="s">
        <v>2595</v>
      </c>
      <c r="Z2506" t="s">
        <v>3464</v>
      </c>
      <c r="AA2506" s="13">
        <v>-91.96</v>
      </c>
      <c r="AB2506" s="14">
        <v>42496</v>
      </c>
      <c r="AC2506" t="s">
        <v>36</v>
      </c>
    </row>
    <row r="2507" spans="1:29" x14ac:dyDescent="0.25">
      <c r="A2507" t="str">
        <f>CONCATENATE("Q",ROUNDUP(MONTH(Table1[[#This Row],[Month]])/3,0))</f>
        <v>Q2</v>
      </c>
      <c r="B2507" s="14">
        <f>EOMONTH(Table1[[#This Row],[Credit Date]],-1)+1</f>
        <v>42491</v>
      </c>
      <c r="C2507" t="str">
        <f>CONCATENATE(Table1[[#This Row],[Issuer Last Name]],", ",Table1[[#This Row],[Issuer First Name]])</f>
        <v>No. 094, Employee</v>
      </c>
      <c r="D2507" t="str">
        <f>CONCATENATE(Table1[[#This Row],[Approver Last Name]],", ",Table1[[#This Row],[Approver First Name]])</f>
        <v>No. 010, Employee</v>
      </c>
      <c r="E2507" t="str">
        <f>CONCATENATE(Table1[[#This Row],[Customer Last Name]],", ",Table1[[#This Row],[Customer First Name]])</f>
        <v>No. 10393, Client</v>
      </c>
      <c r="F25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7" t="str">
        <f>IF(Table1[[#This Row],[Transaction Type]]="Maintenance","Non-Sales","Sales")</f>
        <v>Non-Sales</v>
      </c>
      <c r="H2507">
        <f>IF(Table1[[#This Row],[Quarter]]="q2",1,"")</f>
        <v>1</v>
      </c>
      <c r="I2507" t="str">
        <f>IF(Table1[[#This Row],[Quarter]]="q3",1,"")</f>
        <v/>
      </c>
      <c r="J2507">
        <f>IF(Table1[[#This Row],[Quarter]]="Q2",Table1[[#This Row],[Credit Amount]],"")</f>
        <v>-50.98</v>
      </c>
      <c r="K2507" t="str">
        <f>IF(Table1[[#This Row],[Quarter]]="Q3",Table1[[#This Row],[Credit Amount]],"")</f>
        <v/>
      </c>
      <c r="L2507" t="str">
        <f>IF(Table1[[#This Row],[Transaction Type]]="Upgrade",Table1[[#This Row],[Credit Amount]],IF(Table1[[#This Row],[Transaction Type]]="Activation",Table1[[#This Row],[Credit Amount]],""))</f>
        <v/>
      </c>
      <c r="M2507">
        <f>IF(Table1[[#This Row],[Transaction Type]]="Maintenance",Table1[[#This Row],[Credit Amount]],"")</f>
        <v>-50.98</v>
      </c>
      <c r="N2507">
        <v>10094</v>
      </c>
      <c r="O2507" t="s">
        <v>2489</v>
      </c>
      <c r="P2507" t="s">
        <v>2583</v>
      </c>
      <c r="Q2507" t="s">
        <v>289</v>
      </c>
      <c r="R2507">
        <v>10010</v>
      </c>
      <c r="S2507" t="s">
        <v>2489</v>
      </c>
      <c r="T2507" t="s">
        <v>2499</v>
      </c>
      <c r="U2507" t="s">
        <v>290</v>
      </c>
      <c r="V2507" t="s">
        <v>156</v>
      </c>
      <c r="W2507">
        <v>100001392</v>
      </c>
      <c r="X2507">
        <v>8005550393</v>
      </c>
      <c r="Y2507" t="s">
        <v>2595</v>
      </c>
      <c r="Z2507" t="s">
        <v>2988</v>
      </c>
      <c r="AA2507" s="13">
        <v>-50.98</v>
      </c>
      <c r="AB2507" s="14">
        <v>42500</v>
      </c>
      <c r="AC2507" t="s">
        <v>36</v>
      </c>
    </row>
    <row r="2508" spans="1:29" x14ac:dyDescent="0.25">
      <c r="A2508" t="str">
        <f>CONCATENATE("Q",ROUNDUP(MONTH(Table1[[#This Row],[Month]])/3,0))</f>
        <v>Q2</v>
      </c>
      <c r="B2508" s="14">
        <f>EOMONTH(Table1[[#This Row],[Credit Date]],-1)+1</f>
        <v>42491</v>
      </c>
      <c r="C2508" t="str">
        <f>CONCATENATE(Table1[[#This Row],[Issuer Last Name]],", ",Table1[[#This Row],[Issuer First Name]])</f>
        <v>No. 094, Employee</v>
      </c>
      <c r="D2508" t="str">
        <f>CONCATENATE(Table1[[#This Row],[Approver Last Name]],", ",Table1[[#This Row],[Approver First Name]])</f>
        <v>No. 010, Employee</v>
      </c>
      <c r="E2508" t="str">
        <f>CONCATENATE(Table1[[#This Row],[Customer Last Name]],", ",Table1[[#This Row],[Customer First Name]])</f>
        <v>No. 10103, Client</v>
      </c>
      <c r="F25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8" t="str">
        <f>IF(Table1[[#This Row],[Transaction Type]]="Maintenance","Non-Sales","Sales")</f>
        <v>Sales</v>
      </c>
      <c r="H2508">
        <f>IF(Table1[[#This Row],[Quarter]]="q2",1,"")</f>
        <v>1</v>
      </c>
      <c r="I2508" t="str">
        <f>IF(Table1[[#This Row],[Quarter]]="q3",1,"")</f>
        <v/>
      </c>
      <c r="J2508">
        <f>IF(Table1[[#This Row],[Quarter]]="Q2",Table1[[#This Row],[Credit Amount]],"")</f>
        <v>-95.46</v>
      </c>
      <c r="K2508" t="str">
        <f>IF(Table1[[#This Row],[Quarter]]="Q3",Table1[[#This Row],[Credit Amount]],"")</f>
        <v/>
      </c>
      <c r="L2508">
        <f>IF(Table1[[#This Row],[Transaction Type]]="Upgrade",Table1[[#This Row],[Credit Amount]],IF(Table1[[#This Row],[Transaction Type]]="Activation",Table1[[#This Row],[Credit Amount]],""))</f>
        <v>-95.46</v>
      </c>
      <c r="M2508" t="str">
        <f>IF(Table1[[#This Row],[Transaction Type]]="Maintenance",Table1[[#This Row],[Credit Amount]],"")</f>
        <v/>
      </c>
      <c r="N2508">
        <v>10094</v>
      </c>
      <c r="O2508" t="s">
        <v>2489</v>
      </c>
      <c r="P2508" t="s">
        <v>2583</v>
      </c>
      <c r="Q2508" t="s">
        <v>289</v>
      </c>
      <c r="R2508">
        <v>10010</v>
      </c>
      <c r="S2508" t="s">
        <v>2489</v>
      </c>
      <c r="T2508" t="s">
        <v>2499</v>
      </c>
      <c r="U2508" t="s">
        <v>290</v>
      </c>
      <c r="V2508" t="s">
        <v>156</v>
      </c>
      <c r="W2508">
        <v>100001102</v>
      </c>
      <c r="X2508">
        <v>8005550103</v>
      </c>
      <c r="Y2508" t="s">
        <v>2595</v>
      </c>
      <c r="Z2508" t="s">
        <v>2698</v>
      </c>
      <c r="AA2508" s="13">
        <v>-95.46</v>
      </c>
      <c r="AB2508" s="14">
        <v>42511</v>
      </c>
      <c r="AC2508" t="s">
        <v>37</v>
      </c>
    </row>
    <row r="2509" spans="1:29" x14ac:dyDescent="0.25">
      <c r="A2509" t="str">
        <f>CONCATENATE("Q",ROUNDUP(MONTH(Table1[[#This Row],[Month]])/3,0))</f>
        <v>Q2</v>
      </c>
      <c r="B2509" s="14">
        <f>EOMONTH(Table1[[#This Row],[Credit Date]],-1)+1</f>
        <v>42491</v>
      </c>
      <c r="C2509" t="str">
        <f>CONCATENATE(Table1[[#This Row],[Issuer Last Name]],", ",Table1[[#This Row],[Issuer First Name]])</f>
        <v>No. 094, Employee</v>
      </c>
      <c r="D2509" t="str">
        <f>CONCATENATE(Table1[[#This Row],[Approver Last Name]],", ",Table1[[#This Row],[Approver First Name]])</f>
        <v>No. 010, Employee</v>
      </c>
      <c r="E2509" t="str">
        <f>CONCATENATE(Table1[[#This Row],[Customer Last Name]],", ",Table1[[#This Row],[Customer First Name]])</f>
        <v>No. 10279, Client</v>
      </c>
      <c r="F25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09" t="str">
        <f>IF(Table1[[#This Row],[Transaction Type]]="Maintenance","Non-Sales","Sales")</f>
        <v>Non-Sales</v>
      </c>
      <c r="H2509">
        <f>IF(Table1[[#This Row],[Quarter]]="q2",1,"")</f>
        <v>1</v>
      </c>
      <c r="I2509" t="str">
        <f>IF(Table1[[#This Row],[Quarter]]="q3",1,"")</f>
        <v/>
      </c>
      <c r="J2509">
        <f>IF(Table1[[#This Row],[Quarter]]="Q2",Table1[[#This Row],[Credit Amount]],"")</f>
        <v>-83.14</v>
      </c>
      <c r="K2509" t="str">
        <f>IF(Table1[[#This Row],[Quarter]]="Q3",Table1[[#This Row],[Credit Amount]],"")</f>
        <v/>
      </c>
      <c r="L2509" t="str">
        <f>IF(Table1[[#This Row],[Transaction Type]]="Upgrade",Table1[[#This Row],[Credit Amount]],IF(Table1[[#This Row],[Transaction Type]]="Activation",Table1[[#This Row],[Credit Amount]],""))</f>
        <v/>
      </c>
      <c r="M2509">
        <f>IF(Table1[[#This Row],[Transaction Type]]="Maintenance",Table1[[#This Row],[Credit Amount]],"")</f>
        <v>-83.14</v>
      </c>
      <c r="N2509">
        <v>10094</v>
      </c>
      <c r="O2509" t="s">
        <v>2489</v>
      </c>
      <c r="P2509" t="s">
        <v>2583</v>
      </c>
      <c r="Q2509" t="s">
        <v>289</v>
      </c>
      <c r="R2509">
        <v>10010</v>
      </c>
      <c r="S2509" t="s">
        <v>2489</v>
      </c>
      <c r="T2509" t="s">
        <v>2499</v>
      </c>
      <c r="U2509" t="s">
        <v>290</v>
      </c>
      <c r="V2509" t="s">
        <v>156</v>
      </c>
      <c r="W2509">
        <v>100001278</v>
      </c>
      <c r="X2509">
        <v>8005550279</v>
      </c>
      <c r="Y2509" t="s">
        <v>2595</v>
      </c>
      <c r="Z2509" t="s">
        <v>2874</v>
      </c>
      <c r="AA2509" s="13">
        <v>-83.14</v>
      </c>
      <c r="AB2509" s="14">
        <v>42512</v>
      </c>
      <c r="AC2509" t="s">
        <v>36</v>
      </c>
    </row>
    <row r="2510" spans="1:29" x14ac:dyDescent="0.25">
      <c r="A2510" t="str">
        <f>CONCATENATE("Q",ROUNDUP(MONTH(Table1[[#This Row],[Month]])/3,0))</f>
        <v>Q2</v>
      </c>
      <c r="B2510" s="14">
        <f>EOMONTH(Table1[[#This Row],[Credit Date]],-1)+1</f>
        <v>42491</v>
      </c>
      <c r="C2510" t="str">
        <f>CONCATENATE(Table1[[#This Row],[Issuer Last Name]],", ",Table1[[#This Row],[Issuer First Name]])</f>
        <v>No. 094, Employee</v>
      </c>
      <c r="D2510" t="str">
        <f>CONCATENATE(Table1[[#This Row],[Approver Last Name]],", ",Table1[[#This Row],[Approver First Name]])</f>
        <v>No. 010, Employee</v>
      </c>
      <c r="E2510" t="str">
        <f>CONCATENATE(Table1[[#This Row],[Customer Last Name]],", ",Table1[[#This Row],[Customer First Name]])</f>
        <v>No. 13761, Client</v>
      </c>
      <c r="F2510" t="str">
        <f>IF(Table1[[#This Row],[Credit Amount]]&gt;-19.99,"Less than 19.99",IF(Table1[[#This Row],[Credit Amount]]=-20,"20",IF(Table1[[#This Row],[Credit Amount]]&gt;-49.98,"20.01-49.98",IF(Table1[[#This Row],[Credit Amount]]=-49.99,"49.99",IF(Table1[[#This Row],[Credit Amount]]=-50,"50",IF(Table1[[#This Row],[Credit Amount]]&lt;-50.01,"Greater than 50"))))))</f>
        <v>Less than 19.99</v>
      </c>
      <c r="G2510" t="str">
        <f>IF(Table1[[#This Row],[Transaction Type]]="Maintenance","Non-Sales","Sales")</f>
        <v>Non-Sales</v>
      </c>
      <c r="H2510">
        <f>IF(Table1[[#This Row],[Quarter]]="q2",1,"")</f>
        <v>1</v>
      </c>
      <c r="I2510" t="str">
        <f>IF(Table1[[#This Row],[Quarter]]="q3",1,"")</f>
        <v/>
      </c>
      <c r="J2510">
        <f>IF(Table1[[#This Row],[Quarter]]="Q2",Table1[[#This Row],[Credit Amount]],"")</f>
        <v>-13.28</v>
      </c>
      <c r="K2510" t="str">
        <f>IF(Table1[[#This Row],[Quarter]]="Q3",Table1[[#This Row],[Credit Amount]],"")</f>
        <v/>
      </c>
      <c r="L2510" t="str">
        <f>IF(Table1[[#This Row],[Transaction Type]]="Upgrade",Table1[[#This Row],[Credit Amount]],IF(Table1[[#This Row],[Transaction Type]]="Activation",Table1[[#This Row],[Credit Amount]],""))</f>
        <v/>
      </c>
      <c r="M2510">
        <f>IF(Table1[[#This Row],[Transaction Type]]="Maintenance",Table1[[#This Row],[Credit Amount]],"")</f>
        <v>-13.28</v>
      </c>
      <c r="N2510">
        <v>10094</v>
      </c>
      <c r="O2510" t="s">
        <v>2489</v>
      </c>
      <c r="P2510" t="s">
        <v>2583</v>
      </c>
      <c r="Q2510" t="s">
        <v>289</v>
      </c>
      <c r="R2510">
        <v>10010</v>
      </c>
      <c r="S2510" t="s">
        <v>2489</v>
      </c>
      <c r="T2510" t="s">
        <v>2499</v>
      </c>
      <c r="U2510" t="s">
        <v>290</v>
      </c>
      <c r="V2510" t="s">
        <v>156</v>
      </c>
      <c r="W2510">
        <v>100004760</v>
      </c>
      <c r="X2510">
        <v>8005553761</v>
      </c>
      <c r="Y2510" t="s">
        <v>2595</v>
      </c>
      <c r="Z2510" t="s">
        <v>6349</v>
      </c>
      <c r="AA2510" s="13">
        <v>-13.28</v>
      </c>
      <c r="AB2510" s="14">
        <v>42513</v>
      </c>
      <c r="AC2510" t="s">
        <v>36</v>
      </c>
    </row>
    <row r="2511" spans="1:29" x14ac:dyDescent="0.25">
      <c r="A2511" t="str">
        <f>CONCATENATE("Q",ROUNDUP(MONTH(Table1[[#This Row],[Month]])/3,0))</f>
        <v>Q2</v>
      </c>
      <c r="B2511" s="14">
        <f>EOMONTH(Table1[[#This Row],[Credit Date]],-1)+1</f>
        <v>42491</v>
      </c>
      <c r="C2511" t="str">
        <f>CONCATENATE(Table1[[#This Row],[Issuer Last Name]],", ",Table1[[#This Row],[Issuer First Name]])</f>
        <v>No. 094, Employee</v>
      </c>
      <c r="D2511" t="str">
        <f>CONCATENATE(Table1[[#This Row],[Approver Last Name]],", ",Table1[[#This Row],[Approver First Name]])</f>
        <v>No. 010, Employee</v>
      </c>
      <c r="E2511" t="str">
        <f>CONCATENATE(Table1[[#This Row],[Customer Last Name]],", ",Table1[[#This Row],[Customer First Name]])</f>
        <v>No. 12309, Client</v>
      </c>
      <c r="F25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11" t="str">
        <f>IF(Table1[[#This Row],[Transaction Type]]="Maintenance","Non-Sales","Sales")</f>
        <v>Non-Sales</v>
      </c>
      <c r="H2511">
        <f>IF(Table1[[#This Row],[Quarter]]="q2",1,"")</f>
        <v>1</v>
      </c>
      <c r="I2511" t="str">
        <f>IF(Table1[[#This Row],[Quarter]]="q3",1,"")</f>
        <v/>
      </c>
      <c r="J2511">
        <f>IF(Table1[[#This Row],[Quarter]]="Q2",Table1[[#This Row],[Credit Amount]],"")</f>
        <v>-78.23</v>
      </c>
      <c r="K2511" t="str">
        <f>IF(Table1[[#This Row],[Quarter]]="Q3",Table1[[#This Row],[Credit Amount]],"")</f>
        <v/>
      </c>
      <c r="L2511" t="str">
        <f>IF(Table1[[#This Row],[Transaction Type]]="Upgrade",Table1[[#This Row],[Credit Amount]],IF(Table1[[#This Row],[Transaction Type]]="Activation",Table1[[#This Row],[Credit Amount]],""))</f>
        <v/>
      </c>
      <c r="M2511">
        <f>IF(Table1[[#This Row],[Transaction Type]]="Maintenance",Table1[[#This Row],[Credit Amount]],"")</f>
        <v>-78.23</v>
      </c>
      <c r="N2511">
        <v>10094</v>
      </c>
      <c r="O2511" t="s">
        <v>2489</v>
      </c>
      <c r="P2511" t="s">
        <v>2583</v>
      </c>
      <c r="Q2511" t="s">
        <v>289</v>
      </c>
      <c r="R2511">
        <v>10010</v>
      </c>
      <c r="S2511" t="s">
        <v>2489</v>
      </c>
      <c r="T2511" t="s">
        <v>2499</v>
      </c>
      <c r="U2511" t="s">
        <v>290</v>
      </c>
      <c r="V2511" t="s">
        <v>156</v>
      </c>
      <c r="W2511">
        <v>100003308</v>
      </c>
      <c r="X2511">
        <v>8005552309</v>
      </c>
      <c r="Y2511" t="s">
        <v>2595</v>
      </c>
      <c r="Z2511" t="s">
        <v>4904</v>
      </c>
      <c r="AA2511" s="13">
        <v>-78.23</v>
      </c>
      <c r="AB2511" s="14">
        <v>42514</v>
      </c>
      <c r="AC2511" t="s">
        <v>36</v>
      </c>
    </row>
    <row r="2512" spans="1:29" x14ac:dyDescent="0.25">
      <c r="A2512" t="str">
        <f>CONCATENATE("Q",ROUNDUP(MONTH(Table1[[#This Row],[Month]])/3,0))</f>
        <v>Q2</v>
      </c>
      <c r="B2512" s="14">
        <f>EOMONTH(Table1[[#This Row],[Credit Date]],-1)+1</f>
        <v>42491</v>
      </c>
      <c r="C2512" t="str">
        <f>CONCATENATE(Table1[[#This Row],[Issuer Last Name]],", ",Table1[[#This Row],[Issuer First Name]])</f>
        <v>No. 094, Employee</v>
      </c>
      <c r="D2512" t="str">
        <f>CONCATENATE(Table1[[#This Row],[Approver Last Name]],", ",Table1[[#This Row],[Approver First Name]])</f>
        <v>No. 010, Employee</v>
      </c>
      <c r="E2512" t="str">
        <f>CONCATENATE(Table1[[#This Row],[Customer Last Name]],", ",Table1[[#This Row],[Customer First Name]])</f>
        <v>No. 13014, Client</v>
      </c>
      <c r="F2512" t="str">
        <f>IF(Table1[[#This Row],[Credit Amount]]&gt;-19.99,"Less than 19.99",IF(Table1[[#This Row],[Credit Amount]]=-20,"20",IF(Table1[[#This Row],[Credit Amount]]&gt;-49.98,"20.01-49.98",IF(Table1[[#This Row],[Credit Amount]]=-49.99,"49.99",IF(Table1[[#This Row],[Credit Amount]]=-50,"50",IF(Table1[[#This Row],[Credit Amount]]&lt;-50.01,"Greater than 50"))))))</f>
        <v>20.01-49.98</v>
      </c>
      <c r="G2512" t="str">
        <f>IF(Table1[[#This Row],[Transaction Type]]="Maintenance","Non-Sales","Sales")</f>
        <v>Sales</v>
      </c>
      <c r="H2512">
        <f>IF(Table1[[#This Row],[Quarter]]="q2",1,"")</f>
        <v>1</v>
      </c>
      <c r="I2512" t="str">
        <f>IF(Table1[[#This Row],[Quarter]]="q3",1,"")</f>
        <v/>
      </c>
      <c r="J2512">
        <f>IF(Table1[[#This Row],[Quarter]]="Q2",Table1[[#This Row],[Credit Amount]],"")</f>
        <v>-25.75</v>
      </c>
      <c r="K2512" t="str">
        <f>IF(Table1[[#This Row],[Quarter]]="Q3",Table1[[#This Row],[Credit Amount]],"")</f>
        <v/>
      </c>
      <c r="L2512">
        <f>IF(Table1[[#This Row],[Transaction Type]]="Upgrade",Table1[[#This Row],[Credit Amount]],IF(Table1[[#This Row],[Transaction Type]]="Activation",Table1[[#This Row],[Credit Amount]],""))</f>
        <v>-25.75</v>
      </c>
      <c r="M2512" t="str">
        <f>IF(Table1[[#This Row],[Transaction Type]]="Maintenance",Table1[[#This Row],[Credit Amount]],"")</f>
        <v/>
      </c>
      <c r="N2512">
        <v>10094</v>
      </c>
      <c r="O2512" t="s">
        <v>2489</v>
      </c>
      <c r="P2512" t="s">
        <v>2583</v>
      </c>
      <c r="Q2512" t="s">
        <v>289</v>
      </c>
      <c r="R2512">
        <v>10010</v>
      </c>
      <c r="S2512" t="s">
        <v>2489</v>
      </c>
      <c r="T2512" t="s">
        <v>2499</v>
      </c>
      <c r="U2512" t="s">
        <v>290</v>
      </c>
      <c r="V2512" t="s">
        <v>156</v>
      </c>
      <c r="W2512">
        <v>100004013</v>
      </c>
      <c r="X2512">
        <v>8005553014</v>
      </c>
      <c r="Y2512" t="s">
        <v>2595</v>
      </c>
      <c r="Z2512" t="s">
        <v>5602</v>
      </c>
      <c r="AA2512" s="13">
        <v>-25.75</v>
      </c>
      <c r="AB2512" s="14">
        <v>42516</v>
      </c>
      <c r="AC2512" t="s">
        <v>35</v>
      </c>
    </row>
    <row r="2513" spans="1:29" x14ac:dyDescent="0.25">
      <c r="A2513" t="str">
        <f>CONCATENATE("Q",ROUNDUP(MONTH(Table1[[#This Row],[Month]])/3,0))</f>
        <v>Q2</v>
      </c>
      <c r="B2513" s="14">
        <f>EOMONTH(Table1[[#This Row],[Credit Date]],-1)+1</f>
        <v>42491</v>
      </c>
      <c r="C2513" t="str">
        <f>CONCATENATE(Table1[[#This Row],[Issuer Last Name]],", ",Table1[[#This Row],[Issuer First Name]])</f>
        <v>No. 094, Employee</v>
      </c>
      <c r="D2513" t="str">
        <f>CONCATENATE(Table1[[#This Row],[Approver Last Name]],", ",Table1[[#This Row],[Approver First Name]])</f>
        <v>No. 010, Employee</v>
      </c>
      <c r="E2513" t="str">
        <f>CONCATENATE(Table1[[#This Row],[Customer Last Name]],", ",Table1[[#This Row],[Customer First Name]])</f>
        <v>No. 12291, Client</v>
      </c>
      <c r="F2513" t="str">
        <f>IF(Table1[[#This Row],[Credit Amount]]&gt;-19.99,"Less than 19.99",IF(Table1[[#This Row],[Credit Amount]]=-20,"20",IF(Table1[[#This Row],[Credit Amount]]&gt;-49.98,"20.01-49.98",IF(Table1[[#This Row],[Credit Amount]]=-49.99,"49.99",IF(Table1[[#This Row],[Credit Amount]]=-50,"50",IF(Table1[[#This Row],[Credit Amount]]&lt;-50.01,"Greater than 50"))))))</f>
        <v>20.01-49.98</v>
      </c>
      <c r="G2513" t="str">
        <f>IF(Table1[[#This Row],[Transaction Type]]="Maintenance","Non-Sales","Sales")</f>
        <v>Non-Sales</v>
      </c>
      <c r="H2513">
        <f>IF(Table1[[#This Row],[Quarter]]="q2",1,"")</f>
        <v>1</v>
      </c>
      <c r="I2513" t="str">
        <f>IF(Table1[[#This Row],[Quarter]]="q3",1,"")</f>
        <v/>
      </c>
      <c r="J2513">
        <f>IF(Table1[[#This Row],[Quarter]]="Q2",Table1[[#This Row],[Credit Amount]],"")</f>
        <v>-23.95</v>
      </c>
      <c r="K2513" t="str">
        <f>IF(Table1[[#This Row],[Quarter]]="Q3",Table1[[#This Row],[Credit Amount]],"")</f>
        <v/>
      </c>
      <c r="L2513" t="str">
        <f>IF(Table1[[#This Row],[Transaction Type]]="Upgrade",Table1[[#This Row],[Credit Amount]],IF(Table1[[#This Row],[Transaction Type]]="Activation",Table1[[#This Row],[Credit Amount]],""))</f>
        <v/>
      </c>
      <c r="M2513">
        <f>IF(Table1[[#This Row],[Transaction Type]]="Maintenance",Table1[[#This Row],[Credit Amount]],"")</f>
        <v>-23.95</v>
      </c>
      <c r="N2513">
        <v>10094</v>
      </c>
      <c r="O2513" t="s">
        <v>2489</v>
      </c>
      <c r="P2513" t="s">
        <v>2583</v>
      </c>
      <c r="Q2513" t="s">
        <v>289</v>
      </c>
      <c r="R2513">
        <v>10010</v>
      </c>
      <c r="S2513" t="s">
        <v>2489</v>
      </c>
      <c r="T2513" t="s">
        <v>2499</v>
      </c>
      <c r="U2513" t="s">
        <v>290</v>
      </c>
      <c r="V2513" t="s">
        <v>156</v>
      </c>
      <c r="W2513">
        <v>100003290</v>
      </c>
      <c r="X2513">
        <v>8005552291</v>
      </c>
      <c r="Y2513" t="s">
        <v>2595</v>
      </c>
      <c r="Z2513" t="s">
        <v>4886</v>
      </c>
      <c r="AA2513" s="13">
        <v>-23.95</v>
      </c>
      <c r="AB2513" s="14">
        <v>42518</v>
      </c>
      <c r="AC2513" t="s">
        <v>36</v>
      </c>
    </row>
    <row r="2514" spans="1:29" x14ac:dyDescent="0.25">
      <c r="A2514" t="str">
        <f>CONCATENATE("Q",ROUNDUP(MONTH(Table1[[#This Row],[Month]])/3,0))</f>
        <v>Q2</v>
      </c>
      <c r="B2514" s="14">
        <f>EOMONTH(Table1[[#This Row],[Credit Date]],-1)+1</f>
        <v>42522</v>
      </c>
      <c r="C2514" t="str">
        <f>CONCATENATE(Table1[[#This Row],[Issuer Last Name]],", ",Table1[[#This Row],[Issuer First Name]])</f>
        <v>No. 094, Employee</v>
      </c>
      <c r="D2514" t="str">
        <f>CONCATENATE(Table1[[#This Row],[Approver Last Name]],", ",Table1[[#This Row],[Approver First Name]])</f>
        <v>No. 010, Employee</v>
      </c>
      <c r="E2514" t="str">
        <f>CONCATENATE(Table1[[#This Row],[Customer Last Name]],", ",Table1[[#This Row],[Customer First Name]])</f>
        <v>No. 11457, Client</v>
      </c>
      <c r="F25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14" t="str">
        <f>IF(Table1[[#This Row],[Transaction Type]]="Maintenance","Non-Sales","Sales")</f>
        <v>Sales</v>
      </c>
      <c r="H2514">
        <f>IF(Table1[[#This Row],[Quarter]]="q2",1,"")</f>
        <v>1</v>
      </c>
      <c r="I2514" t="str">
        <f>IF(Table1[[#This Row],[Quarter]]="q3",1,"")</f>
        <v/>
      </c>
      <c r="J2514">
        <f>IF(Table1[[#This Row],[Quarter]]="Q2",Table1[[#This Row],[Credit Amount]],"")</f>
        <v>-82.73</v>
      </c>
      <c r="K2514" t="str">
        <f>IF(Table1[[#This Row],[Quarter]]="Q3",Table1[[#This Row],[Credit Amount]],"")</f>
        <v/>
      </c>
      <c r="L2514">
        <f>IF(Table1[[#This Row],[Transaction Type]]="Upgrade",Table1[[#This Row],[Credit Amount]],IF(Table1[[#This Row],[Transaction Type]]="Activation",Table1[[#This Row],[Credit Amount]],""))</f>
        <v>-82.73</v>
      </c>
      <c r="M2514" t="str">
        <f>IF(Table1[[#This Row],[Transaction Type]]="Maintenance",Table1[[#This Row],[Credit Amount]],"")</f>
        <v/>
      </c>
      <c r="N2514">
        <v>10094</v>
      </c>
      <c r="O2514" t="s">
        <v>2489</v>
      </c>
      <c r="P2514" t="s">
        <v>2583</v>
      </c>
      <c r="Q2514" t="s">
        <v>289</v>
      </c>
      <c r="R2514">
        <v>10010</v>
      </c>
      <c r="S2514" t="s">
        <v>2489</v>
      </c>
      <c r="T2514" t="s">
        <v>2499</v>
      </c>
      <c r="U2514" t="s">
        <v>290</v>
      </c>
      <c r="V2514" t="s">
        <v>156</v>
      </c>
      <c r="W2514">
        <v>100002456</v>
      </c>
      <c r="X2514">
        <v>8005551457</v>
      </c>
      <c r="Y2514" t="s">
        <v>2595</v>
      </c>
      <c r="Z2514" t="s">
        <v>4052</v>
      </c>
      <c r="AA2514" s="13">
        <v>-82.73</v>
      </c>
      <c r="AB2514" s="14">
        <v>42547</v>
      </c>
      <c r="AC2514" t="s">
        <v>35</v>
      </c>
    </row>
    <row r="2515" spans="1:29" x14ac:dyDescent="0.25">
      <c r="A2515" t="str">
        <f>CONCATENATE("Q",ROUNDUP(MONTH(Table1[[#This Row],[Month]])/3,0))</f>
        <v>Q2</v>
      </c>
      <c r="B2515" s="14">
        <f>EOMONTH(Table1[[#This Row],[Credit Date]],-1)+1</f>
        <v>42522</v>
      </c>
      <c r="C2515" t="str">
        <f>CONCATENATE(Table1[[#This Row],[Issuer Last Name]],", ",Table1[[#This Row],[Issuer First Name]])</f>
        <v>No. 094, Employee</v>
      </c>
      <c r="D2515" t="str">
        <f>CONCATENATE(Table1[[#This Row],[Approver Last Name]],", ",Table1[[#This Row],[Approver First Name]])</f>
        <v>No. 010, Employee</v>
      </c>
      <c r="E2515" t="str">
        <f>CONCATENATE(Table1[[#This Row],[Customer Last Name]],", ",Table1[[#This Row],[Customer First Name]])</f>
        <v>No. 10046, Client</v>
      </c>
      <c r="F25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15" t="str">
        <f>IF(Table1[[#This Row],[Transaction Type]]="Maintenance","Non-Sales","Sales")</f>
        <v>Sales</v>
      </c>
      <c r="H2515">
        <f>IF(Table1[[#This Row],[Quarter]]="q2",1,"")</f>
        <v>1</v>
      </c>
      <c r="I2515" t="str">
        <f>IF(Table1[[#This Row],[Quarter]]="q3",1,"")</f>
        <v/>
      </c>
      <c r="J2515">
        <f>IF(Table1[[#This Row],[Quarter]]="Q2",Table1[[#This Row],[Credit Amount]],"")</f>
        <v>-82.97</v>
      </c>
      <c r="K2515" t="str">
        <f>IF(Table1[[#This Row],[Quarter]]="Q3",Table1[[#This Row],[Credit Amount]],"")</f>
        <v/>
      </c>
      <c r="L2515">
        <f>IF(Table1[[#This Row],[Transaction Type]]="Upgrade",Table1[[#This Row],[Credit Amount]],IF(Table1[[#This Row],[Transaction Type]]="Activation",Table1[[#This Row],[Credit Amount]],""))</f>
        <v>-82.97</v>
      </c>
      <c r="M2515" t="str">
        <f>IF(Table1[[#This Row],[Transaction Type]]="Maintenance",Table1[[#This Row],[Credit Amount]],"")</f>
        <v/>
      </c>
      <c r="N2515">
        <v>10094</v>
      </c>
      <c r="O2515" t="s">
        <v>2489</v>
      </c>
      <c r="P2515" t="s">
        <v>2583</v>
      </c>
      <c r="Q2515" t="s">
        <v>289</v>
      </c>
      <c r="R2515">
        <v>10010</v>
      </c>
      <c r="S2515" t="s">
        <v>2489</v>
      </c>
      <c r="T2515" t="s">
        <v>2499</v>
      </c>
      <c r="U2515" t="s">
        <v>290</v>
      </c>
      <c r="V2515" t="s">
        <v>156</v>
      </c>
      <c r="W2515">
        <v>100001045</v>
      </c>
      <c r="X2515">
        <v>8005550046</v>
      </c>
      <c r="Y2515" t="s">
        <v>2595</v>
      </c>
      <c r="Z2515" t="s">
        <v>2641</v>
      </c>
      <c r="AA2515" s="13">
        <v>-82.97</v>
      </c>
      <c r="AB2515" s="14">
        <v>42549</v>
      </c>
      <c r="AC2515" t="s">
        <v>37</v>
      </c>
    </row>
    <row r="2516" spans="1:29" x14ac:dyDescent="0.25">
      <c r="A2516" t="str">
        <f>CONCATENATE("Q",ROUNDUP(MONTH(Table1[[#This Row],[Month]])/3,0))</f>
        <v>Q3</v>
      </c>
      <c r="B2516" s="14">
        <f>EOMONTH(Table1[[#This Row],[Credit Date]],-1)+1</f>
        <v>42552</v>
      </c>
      <c r="C2516" t="str">
        <f>CONCATENATE(Table1[[#This Row],[Issuer Last Name]],", ",Table1[[#This Row],[Issuer First Name]])</f>
        <v>No. 094, Employee</v>
      </c>
      <c r="D2516" t="str">
        <f>CONCATENATE(Table1[[#This Row],[Approver Last Name]],", ",Table1[[#This Row],[Approver First Name]])</f>
        <v>No. 094, Employee</v>
      </c>
      <c r="E2516" t="str">
        <f>CONCATENATE(Table1[[#This Row],[Customer Last Name]],", ",Table1[[#This Row],[Customer First Name]])</f>
        <v>No. 13052, Client</v>
      </c>
      <c r="F2516" t="str">
        <f>IF(Table1[[#This Row],[Credit Amount]]&gt;-19.99,"Less than 19.99",IF(Table1[[#This Row],[Credit Amount]]=-20,"20",IF(Table1[[#This Row],[Credit Amount]]&gt;-49.98,"20.01-49.98",IF(Table1[[#This Row],[Credit Amount]]=-49.99,"49.99",IF(Table1[[#This Row],[Credit Amount]]=-50,"50",IF(Table1[[#This Row],[Credit Amount]]&lt;-50.01,"Greater than 50"))))))</f>
        <v>20.01-49.98</v>
      </c>
      <c r="G2516" t="str">
        <f>IF(Table1[[#This Row],[Transaction Type]]="Maintenance","Non-Sales","Sales")</f>
        <v>Non-Sales</v>
      </c>
      <c r="H2516" t="str">
        <f>IF(Table1[[#This Row],[Quarter]]="q2",1,"")</f>
        <v/>
      </c>
      <c r="I2516">
        <f>IF(Table1[[#This Row],[Quarter]]="q3",1,"")</f>
        <v>1</v>
      </c>
      <c r="J2516" t="str">
        <f>IF(Table1[[#This Row],[Quarter]]="Q2",Table1[[#This Row],[Credit Amount]],"")</f>
        <v/>
      </c>
      <c r="K2516">
        <f>IF(Table1[[#This Row],[Quarter]]="Q3",Table1[[#This Row],[Credit Amount]],"")</f>
        <v>-26.17</v>
      </c>
      <c r="L2516" t="str">
        <f>IF(Table1[[#This Row],[Transaction Type]]="Upgrade",Table1[[#This Row],[Credit Amount]],IF(Table1[[#This Row],[Transaction Type]]="Activation",Table1[[#This Row],[Credit Amount]],""))</f>
        <v/>
      </c>
      <c r="M2516">
        <f>IF(Table1[[#This Row],[Transaction Type]]="Maintenance",Table1[[#This Row],[Credit Amount]],"")</f>
        <v>-26.17</v>
      </c>
      <c r="N2516">
        <v>10094</v>
      </c>
      <c r="O2516" t="s">
        <v>2489</v>
      </c>
      <c r="P2516" t="s">
        <v>2583</v>
      </c>
      <c r="Q2516" t="s">
        <v>289</v>
      </c>
      <c r="R2516">
        <v>10094</v>
      </c>
      <c r="S2516" t="s">
        <v>2489</v>
      </c>
      <c r="T2516" t="s">
        <v>2583</v>
      </c>
      <c r="U2516" t="s">
        <v>289</v>
      </c>
      <c r="V2516" t="s">
        <v>156</v>
      </c>
      <c r="W2516">
        <v>100004051</v>
      </c>
      <c r="X2516">
        <v>8005553052</v>
      </c>
      <c r="Y2516" t="s">
        <v>2595</v>
      </c>
      <c r="Z2516" t="s">
        <v>5640</v>
      </c>
      <c r="AA2516" s="13">
        <v>-26.17</v>
      </c>
      <c r="AB2516" s="14">
        <v>42555</v>
      </c>
      <c r="AC2516" t="s">
        <v>36</v>
      </c>
    </row>
    <row r="2517" spans="1:29" x14ac:dyDescent="0.25">
      <c r="A2517" t="str">
        <f>CONCATENATE("Q",ROUNDUP(MONTH(Table1[[#This Row],[Month]])/3,0))</f>
        <v>Q3</v>
      </c>
      <c r="B2517" s="14">
        <f>EOMONTH(Table1[[#This Row],[Credit Date]],-1)+1</f>
        <v>42552</v>
      </c>
      <c r="C2517" t="str">
        <f>CONCATENATE(Table1[[#This Row],[Issuer Last Name]],", ",Table1[[#This Row],[Issuer First Name]])</f>
        <v>No. 094, Employee</v>
      </c>
      <c r="D2517" t="str">
        <f>CONCATENATE(Table1[[#This Row],[Approver Last Name]],", ",Table1[[#This Row],[Approver First Name]])</f>
        <v>No. 010, Employee</v>
      </c>
      <c r="E2517" t="str">
        <f>CONCATENATE(Table1[[#This Row],[Customer Last Name]],", ",Table1[[#This Row],[Customer First Name]])</f>
        <v>No. 13933, Client</v>
      </c>
      <c r="F25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17" t="str">
        <f>IF(Table1[[#This Row],[Transaction Type]]="Maintenance","Non-Sales","Sales")</f>
        <v>Sales</v>
      </c>
      <c r="H2517" t="str">
        <f>IF(Table1[[#This Row],[Quarter]]="q2",1,"")</f>
        <v/>
      </c>
      <c r="I2517">
        <f>IF(Table1[[#This Row],[Quarter]]="q3",1,"")</f>
        <v>1</v>
      </c>
      <c r="J2517" t="str">
        <f>IF(Table1[[#This Row],[Quarter]]="Q2",Table1[[#This Row],[Credit Amount]],"")</f>
        <v/>
      </c>
      <c r="K2517">
        <f>IF(Table1[[#This Row],[Quarter]]="Q3",Table1[[#This Row],[Credit Amount]],"")</f>
        <v>-61.26</v>
      </c>
      <c r="L2517">
        <f>IF(Table1[[#This Row],[Transaction Type]]="Upgrade",Table1[[#This Row],[Credit Amount]],IF(Table1[[#This Row],[Transaction Type]]="Activation",Table1[[#This Row],[Credit Amount]],""))</f>
        <v>-61.26</v>
      </c>
      <c r="M2517" t="str">
        <f>IF(Table1[[#This Row],[Transaction Type]]="Maintenance",Table1[[#This Row],[Credit Amount]],"")</f>
        <v/>
      </c>
      <c r="N2517">
        <v>10094</v>
      </c>
      <c r="O2517" t="s">
        <v>2489</v>
      </c>
      <c r="P2517" t="s">
        <v>2583</v>
      </c>
      <c r="Q2517" t="s">
        <v>289</v>
      </c>
      <c r="R2517">
        <v>10010</v>
      </c>
      <c r="S2517" t="s">
        <v>2489</v>
      </c>
      <c r="T2517" t="s">
        <v>2499</v>
      </c>
      <c r="U2517" t="s">
        <v>290</v>
      </c>
      <c r="V2517" t="s">
        <v>156</v>
      </c>
      <c r="W2517">
        <v>100004932</v>
      </c>
      <c r="X2517">
        <v>8005553933</v>
      </c>
      <c r="Y2517" t="s">
        <v>2595</v>
      </c>
      <c r="Z2517" t="s">
        <v>6521</v>
      </c>
      <c r="AA2517" s="13">
        <v>-61.26</v>
      </c>
      <c r="AB2517" s="14">
        <v>42555</v>
      </c>
      <c r="AC2517" t="s">
        <v>37</v>
      </c>
    </row>
    <row r="2518" spans="1:29" x14ac:dyDescent="0.25">
      <c r="A2518" t="str">
        <f>CONCATENATE("Q",ROUNDUP(MONTH(Table1[[#This Row],[Month]])/3,0))</f>
        <v>Q3</v>
      </c>
      <c r="B2518" s="14">
        <f>EOMONTH(Table1[[#This Row],[Credit Date]],-1)+1</f>
        <v>42552</v>
      </c>
      <c r="C2518" t="str">
        <f>CONCATENATE(Table1[[#This Row],[Issuer Last Name]],", ",Table1[[#This Row],[Issuer First Name]])</f>
        <v>No. 094, Employee</v>
      </c>
      <c r="D2518" t="str">
        <f>CONCATENATE(Table1[[#This Row],[Approver Last Name]],", ",Table1[[#This Row],[Approver First Name]])</f>
        <v>No. 010, Employee</v>
      </c>
      <c r="E2518" t="str">
        <f>CONCATENATE(Table1[[#This Row],[Customer Last Name]],", ",Table1[[#This Row],[Customer First Name]])</f>
        <v>No. 11211, Client</v>
      </c>
      <c r="F25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18" t="str">
        <f>IF(Table1[[#This Row],[Transaction Type]]="Maintenance","Non-Sales","Sales")</f>
        <v>Non-Sales</v>
      </c>
      <c r="H2518" t="str">
        <f>IF(Table1[[#This Row],[Quarter]]="q2",1,"")</f>
        <v/>
      </c>
      <c r="I2518">
        <f>IF(Table1[[#This Row],[Quarter]]="q3",1,"")</f>
        <v>1</v>
      </c>
      <c r="J2518" t="str">
        <f>IF(Table1[[#This Row],[Quarter]]="Q2",Table1[[#This Row],[Credit Amount]],"")</f>
        <v/>
      </c>
      <c r="K2518">
        <f>IF(Table1[[#This Row],[Quarter]]="Q3",Table1[[#This Row],[Credit Amount]],"")</f>
        <v>-58.14</v>
      </c>
      <c r="L2518" t="str">
        <f>IF(Table1[[#This Row],[Transaction Type]]="Upgrade",Table1[[#This Row],[Credit Amount]],IF(Table1[[#This Row],[Transaction Type]]="Activation",Table1[[#This Row],[Credit Amount]],""))</f>
        <v/>
      </c>
      <c r="M2518">
        <f>IF(Table1[[#This Row],[Transaction Type]]="Maintenance",Table1[[#This Row],[Credit Amount]],"")</f>
        <v>-58.14</v>
      </c>
      <c r="N2518">
        <v>10094</v>
      </c>
      <c r="O2518" t="s">
        <v>2489</v>
      </c>
      <c r="P2518" t="s">
        <v>2583</v>
      </c>
      <c r="Q2518" t="s">
        <v>289</v>
      </c>
      <c r="R2518">
        <v>10010</v>
      </c>
      <c r="S2518" t="s">
        <v>2489</v>
      </c>
      <c r="T2518" t="s">
        <v>2499</v>
      </c>
      <c r="U2518" t="s">
        <v>290</v>
      </c>
      <c r="V2518" t="s">
        <v>156</v>
      </c>
      <c r="W2518">
        <v>100002210</v>
      </c>
      <c r="X2518">
        <v>8005551211</v>
      </c>
      <c r="Y2518" t="s">
        <v>2595</v>
      </c>
      <c r="Z2518" t="s">
        <v>3806</v>
      </c>
      <c r="AA2518" s="13">
        <v>-58.14</v>
      </c>
      <c r="AB2518" s="14">
        <v>42555</v>
      </c>
      <c r="AC2518" t="s">
        <v>36</v>
      </c>
    </row>
    <row r="2519" spans="1:29" x14ac:dyDescent="0.25">
      <c r="A2519" t="str">
        <f>CONCATENATE("Q",ROUNDUP(MONTH(Table1[[#This Row],[Month]])/3,0))</f>
        <v>Q3</v>
      </c>
      <c r="B2519" s="14">
        <f>EOMONTH(Table1[[#This Row],[Credit Date]],-1)+1</f>
        <v>42552</v>
      </c>
      <c r="C2519" t="str">
        <f>CONCATENATE(Table1[[#This Row],[Issuer Last Name]],", ",Table1[[#This Row],[Issuer First Name]])</f>
        <v>No. 094, Employee</v>
      </c>
      <c r="D2519" t="str">
        <f>CONCATENATE(Table1[[#This Row],[Approver Last Name]],", ",Table1[[#This Row],[Approver First Name]])</f>
        <v>No. 094, Employee</v>
      </c>
      <c r="E2519" t="str">
        <f>CONCATENATE(Table1[[#This Row],[Customer Last Name]],", ",Table1[[#This Row],[Customer First Name]])</f>
        <v>No. 12579, Client</v>
      </c>
      <c r="F2519" t="str">
        <f>IF(Table1[[#This Row],[Credit Amount]]&gt;-19.99,"Less than 19.99",IF(Table1[[#This Row],[Credit Amount]]=-20,"20",IF(Table1[[#This Row],[Credit Amount]]&gt;-49.98,"20.01-49.98",IF(Table1[[#This Row],[Credit Amount]]=-49.99,"49.99",IF(Table1[[#This Row],[Credit Amount]]=-50,"50",IF(Table1[[#This Row],[Credit Amount]]&lt;-50.01,"Greater than 50"))))))</f>
        <v>Less than 19.99</v>
      </c>
      <c r="G2519" t="str">
        <f>IF(Table1[[#This Row],[Transaction Type]]="Maintenance","Non-Sales","Sales")</f>
        <v>Non-Sales</v>
      </c>
      <c r="H2519" t="str">
        <f>IF(Table1[[#This Row],[Quarter]]="q2",1,"")</f>
        <v/>
      </c>
      <c r="I2519">
        <f>IF(Table1[[#This Row],[Quarter]]="q3",1,"")</f>
        <v>1</v>
      </c>
      <c r="J2519" t="str">
        <f>IF(Table1[[#This Row],[Quarter]]="Q2",Table1[[#This Row],[Credit Amount]],"")</f>
        <v/>
      </c>
      <c r="K2519">
        <f>IF(Table1[[#This Row],[Quarter]]="Q3",Table1[[#This Row],[Credit Amount]],"")</f>
        <v>-15.89</v>
      </c>
      <c r="L2519" t="str">
        <f>IF(Table1[[#This Row],[Transaction Type]]="Upgrade",Table1[[#This Row],[Credit Amount]],IF(Table1[[#This Row],[Transaction Type]]="Activation",Table1[[#This Row],[Credit Amount]],""))</f>
        <v/>
      </c>
      <c r="M2519">
        <f>IF(Table1[[#This Row],[Transaction Type]]="Maintenance",Table1[[#This Row],[Credit Amount]],"")</f>
        <v>-15.89</v>
      </c>
      <c r="N2519">
        <v>10094</v>
      </c>
      <c r="O2519" t="s">
        <v>2489</v>
      </c>
      <c r="P2519" t="s">
        <v>2583</v>
      </c>
      <c r="Q2519" t="s">
        <v>289</v>
      </c>
      <c r="R2519">
        <v>10094</v>
      </c>
      <c r="S2519" t="s">
        <v>2489</v>
      </c>
      <c r="T2519" t="s">
        <v>2583</v>
      </c>
      <c r="U2519" t="s">
        <v>289</v>
      </c>
      <c r="V2519" t="s">
        <v>156</v>
      </c>
      <c r="W2519">
        <v>100003578</v>
      </c>
      <c r="X2519">
        <v>8005552579</v>
      </c>
      <c r="Y2519" t="s">
        <v>2595</v>
      </c>
      <c r="Z2519" t="s">
        <v>5174</v>
      </c>
      <c r="AA2519" s="13">
        <v>-15.89</v>
      </c>
      <c r="AB2519" s="14">
        <v>42559</v>
      </c>
      <c r="AC2519" t="s">
        <v>36</v>
      </c>
    </row>
    <row r="2520" spans="1:29" x14ac:dyDescent="0.25">
      <c r="A2520" t="str">
        <f>CONCATENATE("Q",ROUNDUP(MONTH(Table1[[#This Row],[Month]])/3,0))</f>
        <v>Q3</v>
      </c>
      <c r="B2520" s="14">
        <f>EOMONTH(Table1[[#This Row],[Credit Date]],-1)+1</f>
        <v>42552</v>
      </c>
      <c r="C2520" t="str">
        <f>CONCATENATE(Table1[[#This Row],[Issuer Last Name]],", ",Table1[[#This Row],[Issuer First Name]])</f>
        <v>No. 094, Employee</v>
      </c>
      <c r="D2520" t="str">
        <f>CONCATENATE(Table1[[#This Row],[Approver Last Name]],", ",Table1[[#This Row],[Approver First Name]])</f>
        <v>No. 094, Employee</v>
      </c>
      <c r="E2520" t="str">
        <f>CONCATENATE(Table1[[#This Row],[Customer Last Name]],", ",Table1[[#This Row],[Customer First Name]])</f>
        <v>No. 13254, Client</v>
      </c>
      <c r="F2520" t="str">
        <f>IF(Table1[[#This Row],[Credit Amount]]&gt;-19.99,"Less than 19.99",IF(Table1[[#This Row],[Credit Amount]]=-20,"20",IF(Table1[[#This Row],[Credit Amount]]&gt;-49.98,"20.01-49.98",IF(Table1[[#This Row],[Credit Amount]]=-49.99,"49.99",IF(Table1[[#This Row],[Credit Amount]]=-50,"50",IF(Table1[[#This Row],[Credit Amount]]&lt;-50.01,"Greater than 50"))))))</f>
        <v>20.01-49.98</v>
      </c>
      <c r="G2520" t="str">
        <f>IF(Table1[[#This Row],[Transaction Type]]="Maintenance","Non-Sales","Sales")</f>
        <v>Non-Sales</v>
      </c>
      <c r="H2520" t="str">
        <f>IF(Table1[[#This Row],[Quarter]]="q2",1,"")</f>
        <v/>
      </c>
      <c r="I2520">
        <f>IF(Table1[[#This Row],[Quarter]]="q3",1,"")</f>
        <v>1</v>
      </c>
      <c r="J2520" t="str">
        <f>IF(Table1[[#This Row],[Quarter]]="Q2",Table1[[#This Row],[Credit Amount]],"")</f>
        <v/>
      </c>
      <c r="K2520">
        <f>IF(Table1[[#This Row],[Quarter]]="Q3",Table1[[#This Row],[Credit Amount]],"")</f>
        <v>-43.4</v>
      </c>
      <c r="L2520" t="str">
        <f>IF(Table1[[#This Row],[Transaction Type]]="Upgrade",Table1[[#This Row],[Credit Amount]],IF(Table1[[#This Row],[Transaction Type]]="Activation",Table1[[#This Row],[Credit Amount]],""))</f>
        <v/>
      </c>
      <c r="M2520">
        <f>IF(Table1[[#This Row],[Transaction Type]]="Maintenance",Table1[[#This Row],[Credit Amount]],"")</f>
        <v>-43.4</v>
      </c>
      <c r="N2520">
        <v>10094</v>
      </c>
      <c r="O2520" t="s">
        <v>2489</v>
      </c>
      <c r="P2520" t="s">
        <v>2583</v>
      </c>
      <c r="Q2520" t="s">
        <v>289</v>
      </c>
      <c r="R2520">
        <v>10094</v>
      </c>
      <c r="S2520" t="s">
        <v>2489</v>
      </c>
      <c r="T2520" t="s">
        <v>2583</v>
      </c>
      <c r="U2520" t="s">
        <v>289</v>
      </c>
      <c r="V2520" t="s">
        <v>156</v>
      </c>
      <c r="W2520">
        <v>100004253</v>
      </c>
      <c r="X2520">
        <v>8005553254</v>
      </c>
      <c r="Y2520" t="s">
        <v>2595</v>
      </c>
      <c r="Z2520" t="s">
        <v>5842</v>
      </c>
      <c r="AA2520" s="13">
        <v>-43.4</v>
      </c>
      <c r="AB2520" s="14">
        <v>42564</v>
      </c>
      <c r="AC2520" t="s">
        <v>36</v>
      </c>
    </row>
    <row r="2521" spans="1:29" x14ac:dyDescent="0.25">
      <c r="A2521" t="str">
        <f>CONCATENATE("Q",ROUNDUP(MONTH(Table1[[#This Row],[Month]])/3,0))</f>
        <v>Q3</v>
      </c>
      <c r="B2521" s="14">
        <f>EOMONTH(Table1[[#This Row],[Credit Date]],-1)+1</f>
        <v>42552</v>
      </c>
      <c r="C2521" t="str">
        <f>CONCATENATE(Table1[[#This Row],[Issuer Last Name]],", ",Table1[[#This Row],[Issuer First Name]])</f>
        <v>No. 094, Employee</v>
      </c>
      <c r="D2521" t="str">
        <f>CONCATENATE(Table1[[#This Row],[Approver Last Name]],", ",Table1[[#This Row],[Approver First Name]])</f>
        <v>No. 010, Employee</v>
      </c>
      <c r="E2521" t="str">
        <f>CONCATENATE(Table1[[#This Row],[Customer Last Name]],", ",Table1[[#This Row],[Customer First Name]])</f>
        <v>No. 12950, Client</v>
      </c>
      <c r="F25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21" t="str">
        <f>IF(Table1[[#This Row],[Transaction Type]]="Maintenance","Non-Sales","Sales")</f>
        <v>Sales</v>
      </c>
      <c r="H2521" t="str">
        <f>IF(Table1[[#This Row],[Quarter]]="q2",1,"")</f>
        <v/>
      </c>
      <c r="I2521">
        <f>IF(Table1[[#This Row],[Quarter]]="q3",1,"")</f>
        <v>1</v>
      </c>
      <c r="J2521" t="str">
        <f>IF(Table1[[#This Row],[Quarter]]="Q2",Table1[[#This Row],[Credit Amount]],"")</f>
        <v/>
      </c>
      <c r="K2521">
        <f>IF(Table1[[#This Row],[Quarter]]="Q3",Table1[[#This Row],[Credit Amount]],"")</f>
        <v>-68.81</v>
      </c>
      <c r="L2521">
        <f>IF(Table1[[#This Row],[Transaction Type]]="Upgrade",Table1[[#This Row],[Credit Amount]],IF(Table1[[#This Row],[Transaction Type]]="Activation",Table1[[#This Row],[Credit Amount]],""))</f>
        <v>-68.81</v>
      </c>
      <c r="M2521" t="str">
        <f>IF(Table1[[#This Row],[Transaction Type]]="Maintenance",Table1[[#This Row],[Credit Amount]],"")</f>
        <v/>
      </c>
      <c r="N2521">
        <v>10094</v>
      </c>
      <c r="O2521" t="s">
        <v>2489</v>
      </c>
      <c r="P2521" t="s">
        <v>2583</v>
      </c>
      <c r="Q2521" t="s">
        <v>289</v>
      </c>
      <c r="R2521">
        <v>10010</v>
      </c>
      <c r="S2521" t="s">
        <v>2489</v>
      </c>
      <c r="T2521" t="s">
        <v>2499</v>
      </c>
      <c r="U2521" t="s">
        <v>290</v>
      </c>
      <c r="V2521" t="s">
        <v>156</v>
      </c>
      <c r="W2521">
        <v>100003949</v>
      </c>
      <c r="X2521">
        <v>8005552950</v>
      </c>
      <c r="Y2521" t="s">
        <v>2595</v>
      </c>
      <c r="Z2521" t="s">
        <v>5540</v>
      </c>
      <c r="AA2521" s="13">
        <v>-68.81</v>
      </c>
      <c r="AB2521" s="14">
        <v>42575</v>
      </c>
      <c r="AC2521" t="s">
        <v>37</v>
      </c>
    </row>
    <row r="2522" spans="1:29" x14ac:dyDescent="0.25">
      <c r="A2522" t="str">
        <f>CONCATENATE("Q",ROUNDUP(MONTH(Table1[[#This Row],[Month]])/3,0))</f>
        <v>Q3</v>
      </c>
      <c r="B2522" s="14">
        <f>EOMONTH(Table1[[#This Row],[Credit Date]],-1)+1</f>
        <v>42583</v>
      </c>
      <c r="C2522" t="str">
        <f>CONCATENATE(Table1[[#This Row],[Issuer Last Name]],", ",Table1[[#This Row],[Issuer First Name]])</f>
        <v>No. 094, Employee</v>
      </c>
      <c r="D2522" t="str">
        <f>CONCATENATE(Table1[[#This Row],[Approver Last Name]],", ",Table1[[#This Row],[Approver First Name]])</f>
        <v>No. 094, Employee</v>
      </c>
      <c r="E2522" t="str">
        <f>CONCATENATE(Table1[[#This Row],[Customer Last Name]],", ",Table1[[#This Row],[Customer First Name]])</f>
        <v>No. 11334, Client</v>
      </c>
      <c r="F2522" t="str">
        <f>IF(Table1[[#This Row],[Credit Amount]]&gt;-19.99,"Less than 19.99",IF(Table1[[#This Row],[Credit Amount]]=-20,"20",IF(Table1[[#This Row],[Credit Amount]]&gt;-49.98,"20.01-49.98",IF(Table1[[#This Row],[Credit Amount]]=-49.99,"49.99",IF(Table1[[#This Row],[Credit Amount]]=-50,"50",IF(Table1[[#This Row],[Credit Amount]]&lt;-50.01,"Greater than 50"))))))</f>
        <v>20.01-49.98</v>
      </c>
      <c r="G2522" t="str">
        <f>IF(Table1[[#This Row],[Transaction Type]]="Maintenance","Non-Sales","Sales")</f>
        <v>Non-Sales</v>
      </c>
      <c r="H2522" t="str">
        <f>IF(Table1[[#This Row],[Quarter]]="q2",1,"")</f>
        <v/>
      </c>
      <c r="I2522">
        <f>IF(Table1[[#This Row],[Quarter]]="q3",1,"")</f>
        <v>1</v>
      </c>
      <c r="J2522" t="str">
        <f>IF(Table1[[#This Row],[Quarter]]="Q2",Table1[[#This Row],[Credit Amount]],"")</f>
        <v/>
      </c>
      <c r="K2522">
        <f>IF(Table1[[#This Row],[Quarter]]="Q3",Table1[[#This Row],[Credit Amount]],"")</f>
        <v>-28.8</v>
      </c>
      <c r="L2522" t="str">
        <f>IF(Table1[[#This Row],[Transaction Type]]="Upgrade",Table1[[#This Row],[Credit Amount]],IF(Table1[[#This Row],[Transaction Type]]="Activation",Table1[[#This Row],[Credit Amount]],""))</f>
        <v/>
      </c>
      <c r="M2522">
        <f>IF(Table1[[#This Row],[Transaction Type]]="Maintenance",Table1[[#This Row],[Credit Amount]],"")</f>
        <v>-28.8</v>
      </c>
      <c r="N2522">
        <v>10094</v>
      </c>
      <c r="O2522" t="s">
        <v>2489</v>
      </c>
      <c r="P2522" t="s">
        <v>2583</v>
      </c>
      <c r="Q2522" t="s">
        <v>289</v>
      </c>
      <c r="R2522">
        <v>10094</v>
      </c>
      <c r="S2522" t="s">
        <v>2489</v>
      </c>
      <c r="T2522" t="s">
        <v>2583</v>
      </c>
      <c r="U2522" t="s">
        <v>289</v>
      </c>
      <c r="V2522" t="s">
        <v>156</v>
      </c>
      <c r="W2522">
        <v>100002333</v>
      </c>
      <c r="X2522">
        <v>8005551334</v>
      </c>
      <c r="Y2522" t="s">
        <v>2595</v>
      </c>
      <c r="Z2522" t="s">
        <v>3929</v>
      </c>
      <c r="AA2522" s="13">
        <v>-28.8</v>
      </c>
      <c r="AB2522" s="14">
        <v>42583</v>
      </c>
      <c r="AC2522" t="s">
        <v>36</v>
      </c>
    </row>
    <row r="2523" spans="1:29" x14ac:dyDescent="0.25">
      <c r="A2523" t="str">
        <f>CONCATENATE("Q",ROUNDUP(MONTH(Table1[[#This Row],[Month]])/3,0))</f>
        <v>Q3</v>
      </c>
      <c r="B2523" s="14">
        <f>EOMONTH(Table1[[#This Row],[Credit Date]],-1)+1</f>
        <v>42583</v>
      </c>
      <c r="C2523" t="str">
        <f>CONCATENATE(Table1[[#This Row],[Issuer Last Name]],", ",Table1[[#This Row],[Issuer First Name]])</f>
        <v>No. 094, Employee</v>
      </c>
      <c r="D2523" t="str">
        <f>CONCATENATE(Table1[[#This Row],[Approver Last Name]],", ",Table1[[#This Row],[Approver First Name]])</f>
        <v>No. 094, Employee</v>
      </c>
      <c r="E2523" t="str">
        <f>CONCATENATE(Table1[[#This Row],[Customer Last Name]],", ",Table1[[#This Row],[Customer First Name]])</f>
        <v>No. 13938, Client</v>
      </c>
      <c r="F2523" t="str">
        <f>IF(Table1[[#This Row],[Credit Amount]]&gt;-19.99,"Less than 19.99",IF(Table1[[#This Row],[Credit Amount]]=-20,"20",IF(Table1[[#This Row],[Credit Amount]]&gt;-49.98,"20.01-49.98",IF(Table1[[#This Row],[Credit Amount]]=-49.99,"49.99",IF(Table1[[#This Row],[Credit Amount]]=-50,"50",IF(Table1[[#This Row],[Credit Amount]]&lt;-50.01,"Greater than 50"))))))</f>
        <v>20.01-49.98</v>
      </c>
      <c r="G2523" t="str">
        <f>IF(Table1[[#This Row],[Transaction Type]]="Maintenance","Non-Sales","Sales")</f>
        <v>Non-Sales</v>
      </c>
      <c r="H2523" t="str">
        <f>IF(Table1[[#This Row],[Quarter]]="q2",1,"")</f>
        <v/>
      </c>
      <c r="I2523">
        <f>IF(Table1[[#This Row],[Quarter]]="q3",1,"")</f>
        <v>1</v>
      </c>
      <c r="J2523" t="str">
        <f>IF(Table1[[#This Row],[Quarter]]="Q2",Table1[[#This Row],[Credit Amount]],"")</f>
        <v/>
      </c>
      <c r="K2523">
        <f>IF(Table1[[#This Row],[Quarter]]="Q3",Table1[[#This Row],[Credit Amount]],"")</f>
        <v>-32.17</v>
      </c>
      <c r="L2523" t="str">
        <f>IF(Table1[[#This Row],[Transaction Type]]="Upgrade",Table1[[#This Row],[Credit Amount]],IF(Table1[[#This Row],[Transaction Type]]="Activation",Table1[[#This Row],[Credit Amount]],""))</f>
        <v/>
      </c>
      <c r="M2523">
        <f>IF(Table1[[#This Row],[Transaction Type]]="Maintenance",Table1[[#This Row],[Credit Amount]],"")</f>
        <v>-32.17</v>
      </c>
      <c r="N2523">
        <v>10094</v>
      </c>
      <c r="O2523" t="s">
        <v>2489</v>
      </c>
      <c r="P2523" t="s">
        <v>2583</v>
      </c>
      <c r="Q2523" t="s">
        <v>289</v>
      </c>
      <c r="R2523">
        <v>10094</v>
      </c>
      <c r="S2523" t="s">
        <v>2489</v>
      </c>
      <c r="T2523" t="s">
        <v>2583</v>
      </c>
      <c r="U2523" t="s">
        <v>289</v>
      </c>
      <c r="V2523" t="s">
        <v>156</v>
      </c>
      <c r="W2523">
        <v>100004937</v>
      </c>
      <c r="X2523">
        <v>8005553938</v>
      </c>
      <c r="Y2523" t="s">
        <v>2595</v>
      </c>
      <c r="Z2523" t="s">
        <v>6526</v>
      </c>
      <c r="AA2523" s="13">
        <v>-32.17</v>
      </c>
      <c r="AB2523" s="14">
        <v>42586</v>
      </c>
      <c r="AC2523" t="s">
        <v>36</v>
      </c>
    </row>
    <row r="2524" spans="1:29" x14ac:dyDescent="0.25">
      <c r="A2524" t="str">
        <f>CONCATENATE("Q",ROUNDUP(MONTH(Table1[[#This Row],[Month]])/3,0))</f>
        <v>Q3</v>
      </c>
      <c r="B2524" s="14">
        <f>EOMONTH(Table1[[#This Row],[Credit Date]],-1)+1</f>
        <v>42583</v>
      </c>
      <c r="C2524" t="str">
        <f>CONCATENATE(Table1[[#This Row],[Issuer Last Name]],", ",Table1[[#This Row],[Issuer First Name]])</f>
        <v>No. 094, Employee</v>
      </c>
      <c r="D2524" t="str">
        <f>CONCATENATE(Table1[[#This Row],[Approver Last Name]],", ",Table1[[#This Row],[Approver First Name]])</f>
        <v>No. 094, Employee</v>
      </c>
      <c r="E2524" t="str">
        <f>CONCATENATE(Table1[[#This Row],[Customer Last Name]],", ",Table1[[#This Row],[Customer First Name]])</f>
        <v>No. 11736, Client</v>
      </c>
      <c r="F2524" t="str">
        <f>IF(Table1[[#This Row],[Credit Amount]]&gt;-19.99,"Less than 19.99",IF(Table1[[#This Row],[Credit Amount]]=-20,"20",IF(Table1[[#This Row],[Credit Amount]]&gt;-49.98,"20.01-49.98",IF(Table1[[#This Row],[Credit Amount]]=-49.99,"49.99",IF(Table1[[#This Row],[Credit Amount]]=-50,"50",IF(Table1[[#This Row],[Credit Amount]]&lt;-50.01,"Greater than 50"))))))</f>
        <v>20.01-49.98</v>
      </c>
      <c r="G2524" t="str">
        <f>IF(Table1[[#This Row],[Transaction Type]]="Maintenance","Non-Sales","Sales")</f>
        <v>Non-Sales</v>
      </c>
      <c r="H2524" t="str">
        <f>IF(Table1[[#This Row],[Quarter]]="q2",1,"")</f>
        <v/>
      </c>
      <c r="I2524">
        <f>IF(Table1[[#This Row],[Quarter]]="q3",1,"")</f>
        <v>1</v>
      </c>
      <c r="J2524" t="str">
        <f>IF(Table1[[#This Row],[Quarter]]="Q2",Table1[[#This Row],[Credit Amount]],"")</f>
        <v/>
      </c>
      <c r="K2524">
        <f>IF(Table1[[#This Row],[Quarter]]="Q3",Table1[[#This Row],[Credit Amount]],"")</f>
        <v>-46.66</v>
      </c>
      <c r="L2524" t="str">
        <f>IF(Table1[[#This Row],[Transaction Type]]="Upgrade",Table1[[#This Row],[Credit Amount]],IF(Table1[[#This Row],[Transaction Type]]="Activation",Table1[[#This Row],[Credit Amount]],""))</f>
        <v/>
      </c>
      <c r="M2524">
        <f>IF(Table1[[#This Row],[Transaction Type]]="Maintenance",Table1[[#This Row],[Credit Amount]],"")</f>
        <v>-46.66</v>
      </c>
      <c r="N2524">
        <v>10094</v>
      </c>
      <c r="O2524" t="s">
        <v>2489</v>
      </c>
      <c r="P2524" t="s">
        <v>2583</v>
      </c>
      <c r="Q2524" t="s">
        <v>289</v>
      </c>
      <c r="R2524">
        <v>10094</v>
      </c>
      <c r="S2524" t="s">
        <v>2489</v>
      </c>
      <c r="T2524" t="s">
        <v>2583</v>
      </c>
      <c r="U2524" t="s">
        <v>289</v>
      </c>
      <c r="V2524" t="s">
        <v>156</v>
      </c>
      <c r="W2524">
        <v>100002735</v>
      </c>
      <c r="X2524">
        <v>8005551736</v>
      </c>
      <c r="Y2524" t="s">
        <v>2595</v>
      </c>
      <c r="Z2524" t="s">
        <v>4331</v>
      </c>
      <c r="AA2524" s="13">
        <v>-46.66</v>
      </c>
      <c r="AB2524" s="14">
        <v>42588</v>
      </c>
      <c r="AC2524" t="s">
        <v>36</v>
      </c>
    </row>
    <row r="2525" spans="1:29" x14ac:dyDescent="0.25">
      <c r="A2525" t="str">
        <f>CONCATENATE("Q",ROUNDUP(MONTH(Table1[[#This Row],[Month]])/3,0))</f>
        <v>Q3</v>
      </c>
      <c r="B2525" s="14">
        <f>EOMONTH(Table1[[#This Row],[Credit Date]],-1)+1</f>
        <v>42583</v>
      </c>
      <c r="C2525" t="str">
        <f>CONCATENATE(Table1[[#This Row],[Issuer Last Name]],", ",Table1[[#This Row],[Issuer First Name]])</f>
        <v>No. 094, Employee</v>
      </c>
      <c r="D2525" t="str">
        <f>CONCATENATE(Table1[[#This Row],[Approver Last Name]],", ",Table1[[#This Row],[Approver First Name]])</f>
        <v>No. 094, Employee</v>
      </c>
      <c r="E2525" t="str">
        <f>CONCATENATE(Table1[[#This Row],[Customer Last Name]],", ",Table1[[#This Row],[Customer First Name]])</f>
        <v>No. 13324, Client</v>
      </c>
      <c r="F2525" t="str">
        <f>IF(Table1[[#This Row],[Credit Amount]]&gt;-19.99,"Less than 19.99",IF(Table1[[#This Row],[Credit Amount]]=-20,"20",IF(Table1[[#This Row],[Credit Amount]]&gt;-49.98,"20.01-49.98",IF(Table1[[#This Row],[Credit Amount]]=-49.99,"49.99",IF(Table1[[#This Row],[Credit Amount]]=-50,"50",IF(Table1[[#This Row],[Credit Amount]]&lt;-50.01,"Greater than 50"))))))</f>
        <v>Less than 19.99</v>
      </c>
      <c r="G2525" t="str">
        <f>IF(Table1[[#This Row],[Transaction Type]]="Maintenance","Non-Sales","Sales")</f>
        <v>Non-Sales</v>
      </c>
      <c r="H2525" t="str">
        <f>IF(Table1[[#This Row],[Quarter]]="q2",1,"")</f>
        <v/>
      </c>
      <c r="I2525">
        <f>IF(Table1[[#This Row],[Quarter]]="q3",1,"")</f>
        <v>1</v>
      </c>
      <c r="J2525" t="str">
        <f>IF(Table1[[#This Row],[Quarter]]="Q2",Table1[[#This Row],[Credit Amount]],"")</f>
        <v/>
      </c>
      <c r="K2525">
        <f>IF(Table1[[#This Row],[Quarter]]="Q3",Table1[[#This Row],[Credit Amount]],"")</f>
        <v>-9.67</v>
      </c>
      <c r="L2525" t="str">
        <f>IF(Table1[[#This Row],[Transaction Type]]="Upgrade",Table1[[#This Row],[Credit Amount]],IF(Table1[[#This Row],[Transaction Type]]="Activation",Table1[[#This Row],[Credit Amount]],""))</f>
        <v/>
      </c>
      <c r="M2525">
        <f>IF(Table1[[#This Row],[Transaction Type]]="Maintenance",Table1[[#This Row],[Credit Amount]],"")</f>
        <v>-9.67</v>
      </c>
      <c r="N2525">
        <v>10094</v>
      </c>
      <c r="O2525" t="s">
        <v>2489</v>
      </c>
      <c r="P2525" t="s">
        <v>2583</v>
      </c>
      <c r="Q2525" t="s">
        <v>289</v>
      </c>
      <c r="R2525">
        <v>10094</v>
      </c>
      <c r="S2525" t="s">
        <v>2489</v>
      </c>
      <c r="T2525" t="s">
        <v>2583</v>
      </c>
      <c r="U2525" t="s">
        <v>289</v>
      </c>
      <c r="V2525" t="s">
        <v>156</v>
      </c>
      <c r="W2525">
        <v>100004323</v>
      </c>
      <c r="X2525">
        <v>8005553324</v>
      </c>
      <c r="Y2525" t="s">
        <v>2595</v>
      </c>
      <c r="Z2525" t="s">
        <v>5912</v>
      </c>
      <c r="AA2525" s="13">
        <v>-9.67</v>
      </c>
      <c r="AB2525" s="14">
        <v>42591</v>
      </c>
      <c r="AC2525" t="s">
        <v>36</v>
      </c>
    </row>
    <row r="2526" spans="1:29" x14ac:dyDescent="0.25">
      <c r="A2526" t="str">
        <f>CONCATENATE("Q",ROUNDUP(MONTH(Table1[[#This Row],[Month]])/3,0))</f>
        <v>Q3</v>
      </c>
      <c r="B2526" s="14">
        <f>EOMONTH(Table1[[#This Row],[Credit Date]],-1)+1</f>
        <v>42583</v>
      </c>
      <c r="C2526" t="str">
        <f>CONCATENATE(Table1[[#This Row],[Issuer Last Name]],", ",Table1[[#This Row],[Issuer First Name]])</f>
        <v>No. 094, Employee</v>
      </c>
      <c r="D2526" t="str">
        <f>CONCATENATE(Table1[[#This Row],[Approver Last Name]],", ",Table1[[#This Row],[Approver First Name]])</f>
        <v>No. 010, Employee</v>
      </c>
      <c r="E2526" t="str">
        <f>CONCATENATE(Table1[[#This Row],[Customer Last Name]],", ",Table1[[#This Row],[Customer First Name]])</f>
        <v>No. 12464, Client</v>
      </c>
      <c r="F25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26" t="str">
        <f>IF(Table1[[#This Row],[Transaction Type]]="Maintenance","Non-Sales","Sales")</f>
        <v>Non-Sales</v>
      </c>
      <c r="H2526" t="str">
        <f>IF(Table1[[#This Row],[Quarter]]="q2",1,"")</f>
        <v/>
      </c>
      <c r="I2526">
        <f>IF(Table1[[#This Row],[Quarter]]="q3",1,"")</f>
        <v>1</v>
      </c>
      <c r="J2526" t="str">
        <f>IF(Table1[[#This Row],[Quarter]]="Q2",Table1[[#This Row],[Credit Amount]],"")</f>
        <v/>
      </c>
      <c r="K2526">
        <f>IF(Table1[[#This Row],[Quarter]]="Q3",Table1[[#This Row],[Credit Amount]],"")</f>
        <v>-93.03</v>
      </c>
      <c r="L2526" t="str">
        <f>IF(Table1[[#This Row],[Transaction Type]]="Upgrade",Table1[[#This Row],[Credit Amount]],IF(Table1[[#This Row],[Transaction Type]]="Activation",Table1[[#This Row],[Credit Amount]],""))</f>
        <v/>
      </c>
      <c r="M2526">
        <f>IF(Table1[[#This Row],[Transaction Type]]="Maintenance",Table1[[#This Row],[Credit Amount]],"")</f>
        <v>-93.03</v>
      </c>
      <c r="N2526">
        <v>10094</v>
      </c>
      <c r="O2526" t="s">
        <v>2489</v>
      </c>
      <c r="P2526" t="s">
        <v>2583</v>
      </c>
      <c r="Q2526" t="s">
        <v>289</v>
      </c>
      <c r="R2526">
        <v>10010</v>
      </c>
      <c r="S2526" t="s">
        <v>2489</v>
      </c>
      <c r="T2526" t="s">
        <v>2499</v>
      </c>
      <c r="U2526" t="s">
        <v>290</v>
      </c>
      <c r="V2526" t="s">
        <v>156</v>
      </c>
      <c r="W2526">
        <v>100003463</v>
      </c>
      <c r="X2526">
        <v>8005552464</v>
      </c>
      <c r="Y2526" t="s">
        <v>2595</v>
      </c>
      <c r="Z2526" t="s">
        <v>5059</v>
      </c>
      <c r="AA2526" s="13">
        <v>-93.03</v>
      </c>
      <c r="AB2526" s="14">
        <v>42596</v>
      </c>
      <c r="AC2526" t="s">
        <v>36</v>
      </c>
    </row>
    <row r="2527" spans="1:29" x14ac:dyDescent="0.25">
      <c r="A2527" t="str">
        <f>CONCATENATE("Q",ROUNDUP(MONTH(Table1[[#This Row],[Month]])/3,0))</f>
        <v>Q3</v>
      </c>
      <c r="B2527" s="14">
        <f>EOMONTH(Table1[[#This Row],[Credit Date]],-1)+1</f>
        <v>42583</v>
      </c>
      <c r="C2527" t="str">
        <f>CONCATENATE(Table1[[#This Row],[Issuer Last Name]],", ",Table1[[#This Row],[Issuer First Name]])</f>
        <v>No. 094, Employee</v>
      </c>
      <c r="D2527" t="str">
        <f>CONCATENATE(Table1[[#This Row],[Approver Last Name]],", ",Table1[[#This Row],[Approver First Name]])</f>
        <v>No. 010, Employee</v>
      </c>
      <c r="E2527" t="str">
        <f>CONCATENATE(Table1[[#This Row],[Customer Last Name]],", ",Table1[[#This Row],[Customer First Name]])</f>
        <v>No. 11357, Client</v>
      </c>
      <c r="F25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27" t="str">
        <f>IF(Table1[[#This Row],[Transaction Type]]="Maintenance","Non-Sales","Sales")</f>
        <v>Non-Sales</v>
      </c>
      <c r="H2527" t="str">
        <f>IF(Table1[[#This Row],[Quarter]]="q2",1,"")</f>
        <v/>
      </c>
      <c r="I2527">
        <f>IF(Table1[[#This Row],[Quarter]]="q3",1,"")</f>
        <v>1</v>
      </c>
      <c r="J2527" t="str">
        <f>IF(Table1[[#This Row],[Quarter]]="Q2",Table1[[#This Row],[Credit Amount]],"")</f>
        <v/>
      </c>
      <c r="K2527">
        <f>IF(Table1[[#This Row],[Quarter]]="Q3",Table1[[#This Row],[Credit Amount]],"")</f>
        <v>-89.72</v>
      </c>
      <c r="L2527" t="str">
        <f>IF(Table1[[#This Row],[Transaction Type]]="Upgrade",Table1[[#This Row],[Credit Amount]],IF(Table1[[#This Row],[Transaction Type]]="Activation",Table1[[#This Row],[Credit Amount]],""))</f>
        <v/>
      </c>
      <c r="M2527">
        <f>IF(Table1[[#This Row],[Transaction Type]]="Maintenance",Table1[[#This Row],[Credit Amount]],"")</f>
        <v>-89.72</v>
      </c>
      <c r="N2527">
        <v>10094</v>
      </c>
      <c r="O2527" t="s">
        <v>2489</v>
      </c>
      <c r="P2527" t="s">
        <v>2583</v>
      </c>
      <c r="Q2527" t="s">
        <v>289</v>
      </c>
      <c r="R2527">
        <v>10010</v>
      </c>
      <c r="S2527" t="s">
        <v>2489</v>
      </c>
      <c r="T2527" t="s">
        <v>2499</v>
      </c>
      <c r="U2527" t="s">
        <v>290</v>
      </c>
      <c r="V2527" t="s">
        <v>156</v>
      </c>
      <c r="W2527">
        <v>100002356</v>
      </c>
      <c r="X2527">
        <v>8005551357</v>
      </c>
      <c r="Y2527" t="s">
        <v>2595</v>
      </c>
      <c r="Z2527" t="s">
        <v>3952</v>
      </c>
      <c r="AA2527" s="13">
        <v>-89.72</v>
      </c>
      <c r="AB2527" s="14">
        <v>42598</v>
      </c>
      <c r="AC2527" t="s">
        <v>36</v>
      </c>
    </row>
    <row r="2528" spans="1:29" x14ac:dyDescent="0.25">
      <c r="A2528" t="str">
        <f>CONCATENATE("Q",ROUNDUP(MONTH(Table1[[#This Row],[Month]])/3,0))</f>
        <v>Q3</v>
      </c>
      <c r="B2528" s="14">
        <f>EOMONTH(Table1[[#This Row],[Credit Date]],-1)+1</f>
        <v>42583</v>
      </c>
      <c r="C2528" t="str">
        <f>CONCATENATE(Table1[[#This Row],[Issuer Last Name]],", ",Table1[[#This Row],[Issuer First Name]])</f>
        <v>No. 094, Employee</v>
      </c>
      <c r="D2528" t="str">
        <f>CONCATENATE(Table1[[#This Row],[Approver Last Name]],", ",Table1[[#This Row],[Approver First Name]])</f>
        <v>No. 010, Employee</v>
      </c>
      <c r="E2528" t="str">
        <f>CONCATENATE(Table1[[#This Row],[Customer Last Name]],", ",Table1[[#This Row],[Customer First Name]])</f>
        <v>No. 11911, Client</v>
      </c>
      <c r="F25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28" t="str">
        <f>IF(Table1[[#This Row],[Transaction Type]]="Maintenance","Non-Sales","Sales")</f>
        <v>Non-Sales</v>
      </c>
      <c r="H2528" t="str">
        <f>IF(Table1[[#This Row],[Quarter]]="q2",1,"")</f>
        <v/>
      </c>
      <c r="I2528">
        <f>IF(Table1[[#This Row],[Quarter]]="q3",1,"")</f>
        <v>1</v>
      </c>
      <c r="J2528" t="str">
        <f>IF(Table1[[#This Row],[Quarter]]="Q2",Table1[[#This Row],[Credit Amount]],"")</f>
        <v/>
      </c>
      <c r="K2528">
        <f>IF(Table1[[#This Row],[Quarter]]="Q3",Table1[[#This Row],[Credit Amount]],"")</f>
        <v>-79.42</v>
      </c>
      <c r="L2528" t="str">
        <f>IF(Table1[[#This Row],[Transaction Type]]="Upgrade",Table1[[#This Row],[Credit Amount]],IF(Table1[[#This Row],[Transaction Type]]="Activation",Table1[[#This Row],[Credit Amount]],""))</f>
        <v/>
      </c>
      <c r="M2528">
        <f>IF(Table1[[#This Row],[Transaction Type]]="Maintenance",Table1[[#This Row],[Credit Amount]],"")</f>
        <v>-79.42</v>
      </c>
      <c r="N2528">
        <v>10094</v>
      </c>
      <c r="O2528" t="s">
        <v>2489</v>
      </c>
      <c r="P2528" t="s">
        <v>2583</v>
      </c>
      <c r="Q2528" t="s">
        <v>289</v>
      </c>
      <c r="R2528">
        <v>10010</v>
      </c>
      <c r="S2528" t="s">
        <v>2489</v>
      </c>
      <c r="T2528" t="s">
        <v>2499</v>
      </c>
      <c r="U2528" t="s">
        <v>290</v>
      </c>
      <c r="V2528" t="s">
        <v>156</v>
      </c>
      <c r="W2528">
        <v>100002910</v>
      </c>
      <c r="X2528">
        <v>8005551911</v>
      </c>
      <c r="Y2528" t="s">
        <v>2595</v>
      </c>
      <c r="Z2528" t="s">
        <v>4506</v>
      </c>
      <c r="AA2528" s="13">
        <v>-79.42</v>
      </c>
      <c r="AB2528" s="14">
        <v>42598</v>
      </c>
      <c r="AC2528" t="s">
        <v>36</v>
      </c>
    </row>
    <row r="2529" spans="1:29" x14ac:dyDescent="0.25">
      <c r="A2529" t="str">
        <f>CONCATENATE("Q",ROUNDUP(MONTH(Table1[[#This Row],[Month]])/3,0))</f>
        <v>Q3</v>
      </c>
      <c r="B2529" s="14">
        <f>EOMONTH(Table1[[#This Row],[Credit Date]],-1)+1</f>
        <v>42583</v>
      </c>
      <c r="C2529" t="str">
        <f>CONCATENATE(Table1[[#This Row],[Issuer Last Name]],", ",Table1[[#This Row],[Issuer First Name]])</f>
        <v>No. 094, Employee</v>
      </c>
      <c r="D2529" t="str">
        <f>CONCATENATE(Table1[[#This Row],[Approver Last Name]],", ",Table1[[#This Row],[Approver First Name]])</f>
        <v>No. 010, Employee</v>
      </c>
      <c r="E2529" t="str">
        <f>CONCATENATE(Table1[[#This Row],[Customer Last Name]],", ",Table1[[#This Row],[Customer First Name]])</f>
        <v>No. 10675, Client</v>
      </c>
      <c r="F25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29" t="str">
        <f>IF(Table1[[#This Row],[Transaction Type]]="Maintenance","Non-Sales","Sales")</f>
        <v>Sales</v>
      </c>
      <c r="H2529" t="str">
        <f>IF(Table1[[#This Row],[Quarter]]="q2",1,"")</f>
        <v/>
      </c>
      <c r="I2529">
        <f>IF(Table1[[#This Row],[Quarter]]="q3",1,"")</f>
        <v>1</v>
      </c>
      <c r="J2529" t="str">
        <f>IF(Table1[[#This Row],[Quarter]]="Q2",Table1[[#This Row],[Credit Amount]],"")</f>
        <v/>
      </c>
      <c r="K2529">
        <f>IF(Table1[[#This Row],[Quarter]]="Q3",Table1[[#This Row],[Credit Amount]],"")</f>
        <v>-67.42</v>
      </c>
      <c r="L2529">
        <f>IF(Table1[[#This Row],[Transaction Type]]="Upgrade",Table1[[#This Row],[Credit Amount]],IF(Table1[[#This Row],[Transaction Type]]="Activation",Table1[[#This Row],[Credit Amount]],""))</f>
        <v>-67.42</v>
      </c>
      <c r="M2529" t="str">
        <f>IF(Table1[[#This Row],[Transaction Type]]="Maintenance",Table1[[#This Row],[Credit Amount]],"")</f>
        <v/>
      </c>
      <c r="N2529">
        <v>10094</v>
      </c>
      <c r="O2529" t="s">
        <v>2489</v>
      </c>
      <c r="P2529" t="s">
        <v>2583</v>
      </c>
      <c r="Q2529" t="s">
        <v>289</v>
      </c>
      <c r="R2529">
        <v>10010</v>
      </c>
      <c r="S2529" t="s">
        <v>2489</v>
      </c>
      <c r="T2529" t="s">
        <v>2499</v>
      </c>
      <c r="U2529" t="s">
        <v>290</v>
      </c>
      <c r="V2529" t="s">
        <v>156</v>
      </c>
      <c r="W2529">
        <v>100001674</v>
      </c>
      <c r="X2529">
        <v>8005550675</v>
      </c>
      <c r="Y2529" t="s">
        <v>2595</v>
      </c>
      <c r="Z2529" t="s">
        <v>3270</v>
      </c>
      <c r="AA2529" s="13">
        <v>-67.42</v>
      </c>
      <c r="AB2529" s="14">
        <v>42610</v>
      </c>
      <c r="AC2529" t="s">
        <v>35</v>
      </c>
    </row>
    <row r="2530" spans="1:29" x14ac:dyDescent="0.25">
      <c r="A2530" t="str">
        <f>CONCATENATE("Q",ROUNDUP(MONTH(Table1[[#This Row],[Month]])/3,0))</f>
        <v>Q3</v>
      </c>
      <c r="B2530" s="14">
        <f>EOMONTH(Table1[[#This Row],[Credit Date]],-1)+1</f>
        <v>42614</v>
      </c>
      <c r="C2530" t="str">
        <f>CONCATENATE(Table1[[#This Row],[Issuer Last Name]],", ",Table1[[#This Row],[Issuer First Name]])</f>
        <v>No. 094, Employee</v>
      </c>
      <c r="D2530" t="str">
        <f>CONCATENATE(Table1[[#This Row],[Approver Last Name]],", ",Table1[[#This Row],[Approver First Name]])</f>
        <v>No. 010, Employee</v>
      </c>
      <c r="E2530" t="str">
        <f>CONCATENATE(Table1[[#This Row],[Customer Last Name]],", ",Table1[[#This Row],[Customer First Name]])</f>
        <v>No. 12942, Client</v>
      </c>
      <c r="F25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0" t="str">
        <f>IF(Table1[[#This Row],[Transaction Type]]="Maintenance","Non-Sales","Sales")</f>
        <v>Sales</v>
      </c>
      <c r="H2530" t="str">
        <f>IF(Table1[[#This Row],[Quarter]]="q2",1,"")</f>
        <v/>
      </c>
      <c r="I2530">
        <f>IF(Table1[[#This Row],[Quarter]]="q3",1,"")</f>
        <v>1</v>
      </c>
      <c r="J2530" t="str">
        <f>IF(Table1[[#This Row],[Quarter]]="Q2",Table1[[#This Row],[Credit Amount]],"")</f>
        <v/>
      </c>
      <c r="K2530">
        <f>IF(Table1[[#This Row],[Quarter]]="Q3",Table1[[#This Row],[Credit Amount]],"")</f>
        <v>-84.11</v>
      </c>
      <c r="L2530">
        <f>IF(Table1[[#This Row],[Transaction Type]]="Upgrade",Table1[[#This Row],[Credit Amount]],IF(Table1[[#This Row],[Transaction Type]]="Activation",Table1[[#This Row],[Credit Amount]],""))</f>
        <v>-84.11</v>
      </c>
      <c r="M2530" t="str">
        <f>IF(Table1[[#This Row],[Transaction Type]]="Maintenance",Table1[[#This Row],[Credit Amount]],"")</f>
        <v/>
      </c>
      <c r="N2530">
        <v>10094</v>
      </c>
      <c r="O2530" t="s">
        <v>2489</v>
      </c>
      <c r="P2530" t="s">
        <v>2583</v>
      </c>
      <c r="Q2530" t="s">
        <v>289</v>
      </c>
      <c r="R2530">
        <v>10010</v>
      </c>
      <c r="S2530" t="s">
        <v>2489</v>
      </c>
      <c r="T2530" t="s">
        <v>2499</v>
      </c>
      <c r="U2530" t="s">
        <v>290</v>
      </c>
      <c r="V2530" t="s">
        <v>156</v>
      </c>
      <c r="W2530">
        <v>100003941</v>
      </c>
      <c r="X2530">
        <v>8005552942</v>
      </c>
      <c r="Y2530" t="s">
        <v>2595</v>
      </c>
      <c r="Z2530" t="s">
        <v>5532</v>
      </c>
      <c r="AA2530" s="13">
        <v>-84.11</v>
      </c>
      <c r="AB2530" s="14">
        <v>42620</v>
      </c>
      <c r="AC2530" t="s">
        <v>35</v>
      </c>
    </row>
    <row r="2531" spans="1:29" x14ac:dyDescent="0.25">
      <c r="A2531" t="str">
        <f>CONCATENATE("Q",ROUNDUP(MONTH(Table1[[#This Row],[Month]])/3,0))</f>
        <v>Q3</v>
      </c>
      <c r="B2531" s="14">
        <f>EOMONTH(Table1[[#This Row],[Credit Date]],-1)+1</f>
        <v>42614</v>
      </c>
      <c r="C2531" t="str">
        <f>CONCATENATE(Table1[[#This Row],[Issuer Last Name]],", ",Table1[[#This Row],[Issuer First Name]])</f>
        <v>No. 094, Employee</v>
      </c>
      <c r="D2531" t="str">
        <f>CONCATENATE(Table1[[#This Row],[Approver Last Name]],", ",Table1[[#This Row],[Approver First Name]])</f>
        <v>No. 010, Employee</v>
      </c>
      <c r="E2531" t="str">
        <f>CONCATENATE(Table1[[#This Row],[Customer Last Name]],", ",Table1[[#This Row],[Customer First Name]])</f>
        <v>No. 11667, Client</v>
      </c>
      <c r="F25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1" t="str">
        <f>IF(Table1[[#This Row],[Transaction Type]]="Maintenance","Non-Sales","Sales")</f>
        <v>Non-Sales</v>
      </c>
      <c r="H2531" t="str">
        <f>IF(Table1[[#This Row],[Quarter]]="q2",1,"")</f>
        <v/>
      </c>
      <c r="I2531">
        <f>IF(Table1[[#This Row],[Quarter]]="q3",1,"")</f>
        <v>1</v>
      </c>
      <c r="J2531" t="str">
        <f>IF(Table1[[#This Row],[Quarter]]="Q2",Table1[[#This Row],[Credit Amount]],"")</f>
        <v/>
      </c>
      <c r="K2531">
        <f>IF(Table1[[#This Row],[Quarter]]="Q3",Table1[[#This Row],[Credit Amount]],"")</f>
        <v>-93.46</v>
      </c>
      <c r="L2531" t="str">
        <f>IF(Table1[[#This Row],[Transaction Type]]="Upgrade",Table1[[#This Row],[Credit Amount]],IF(Table1[[#This Row],[Transaction Type]]="Activation",Table1[[#This Row],[Credit Amount]],""))</f>
        <v/>
      </c>
      <c r="M2531">
        <f>IF(Table1[[#This Row],[Transaction Type]]="Maintenance",Table1[[#This Row],[Credit Amount]],"")</f>
        <v>-93.46</v>
      </c>
      <c r="N2531">
        <v>10094</v>
      </c>
      <c r="O2531" t="s">
        <v>2489</v>
      </c>
      <c r="P2531" t="s">
        <v>2583</v>
      </c>
      <c r="Q2531" t="s">
        <v>289</v>
      </c>
      <c r="R2531">
        <v>10010</v>
      </c>
      <c r="S2531" t="s">
        <v>2489</v>
      </c>
      <c r="T2531" t="s">
        <v>2499</v>
      </c>
      <c r="U2531" t="s">
        <v>290</v>
      </c>
      <c r="V2531" t="s">
        <v>156</v>
      </c>
      <c r="W2531">
        <v>100002666</v>
      </c>
      <c r="X2531">
        <v>8005551667</v>
      </c>
      <c r="Y2531" t="s">
        <v>2595</v>
      </c>
      <c r="Z2531" t="s">
        <v>4262</v>
      </c>
      <c r="AA2531" s="13">
        <v>-93.46</v>
      </c>
      <c r="AB2531" s="14">
        <v>42622</v>
      </c>
      <c r="AC2531" t="s">
        <v>36</v>
      </c>
    </row>
    <row r="2532" spans="1:29" x14ac:dyDescent="0.25">
      <c r="A2532" t="str">
        <f>CONCATENATE("Q",ROUNDUP(MONTH(Table1[[#This Row],[Month]])/3,0))</f>
        <v>Q3</v>
      </c>
      <c r="B2532" s="14">
        <f>EOMONTH(Table1[[#This Row],[Credit Date]],-1)+1</f>
        <v>42614</v>
      </c>
      <c r="C2532" t="str">
        <f>CONCATENATE(Table1[[#This Row],[Issuer Last Name]],", ",Table1[[#This Row],[Issuer First Name]])</f>
        <v>No. 094, Employee</v>
      </c>
      <c r="D2532" t="str">
        <f>CONCATENATE(Table1[[#This Row],[Approver Last Name]],", ",Table1[[#This Row],[Approver First Name]])</f>
        <v>No. 010, Employee</v>
      </c>
      <c r="E2532" t="str">
        <f>CONCATENATE(Table1[[#This Row],[Customer Last Name]],", ",Table1[[#This Row],[Customer First Name]])</f>
        <v>No. 13438, Client</v>
      </c>
      <c r="F25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2" t="str">
        <f>IF(Table1[[#This Row],[Transaction Type]]="Maintenance","Non-Sales","Sales")</f>
        <v>Sales</v>
      </c>
      <c r="H2532" t="str">
        <f>IF(Table1[[#This Row],[Quarter]]="q2",1,"")</f>
        <v/>
      </c>
      <c r="I2532">
        <f>IF(Table1[[#This Row],[Quarter]]="q3",1,"")</f>
        <v>1</v>
      </c>
      <c r="J2532" t="str">
        <f>IF(Table1[[#This Row],[Quarter]]="Q2",Table1[[#This Row],[Credit Amount]],"")</f>
        <v/>
      </c>
      <c r="K2532">
        <f>IF(Table1[[#This Row],[Quarter]]="Q3",Table1[[#This Row],[Credit Amount]],"")</f>
        <v>-80.849999999999994</v>
      </c>
      <c r="L2532">
        <f>IF(Table1[[#This Row],[Transaction Type]]="Upgrade",Table1[[#This Row],[Credit Amount]],IF(Table1[[#This Row],[Transaction Type]]="Activation",Table1[[#This Row],[Credit Amount]],""))</f>
        <v>-80.849999999999994</v>
      </c>
      <c r="M2532" t="str">
        <f>IF(Table1[[#This Row],[Transaction Type]]="Maintenance",Table1[[#This Row],[Credit Amount]],"")</f>
        <v/>
      </c>
      <c r="N2532">
        <v>10094</v>
      </c>
      <c r="O2532" t="s">
        <v>2489</v>
      </c>
      <c r="P2532" t="s">
        <v>2583</v>
      </c>
      <c r="Q2532" t="s">
        <v>289</v>
      </c>
      <c r="R2532">
        <v>10010</v>
      </c>
      <c r="S2532" t="s">
        <v>2489</v>
      </c>
      <c r="T2532" t="s">
        <v>2499</v>
      </c>
      <c r="U2532" t="s">
        <v>290</v>
      </c>
      <c r="V2532" t="s">
        <v>156</v>
      </c>
      <c r="W2532">
        <v>100004437</v>
      </c>
      <c r="X2532">
        <v>8005553438</v>
      </c>
      <c r="Y2532" t="s">
        <v>2595</v>
      </c>
      <c r="Z2532" t="s">
        <v>6026</v>
      </c>
      <c r="AA2532" s="13">
        <v>-80.849999999999994</v>
      </c>
      <c r="AB2532" s="14">
        <v>42627</v>
      </c>
      <c r="AC2532" t="s">
        <v>35</v>
      </c>
    </row>
    <row r="2533" spans="1:29" x14ac:dyDescent="0.25">
      <c r="A2533" t="str">
        <f>CONCATENATE("Q",ROUNDUP(MONTH(Table1[[#This Row],[Month]])/3,0))</f>
        <v>Q3</v>
      </c>
      <c r="B2533" s="14">
        <f>EOMONTH(Table1[[#This Row],[Credit Date]],-1)+1</f>
        <v>42614</v>
      </c>
      <c r="C2533" t="str">
        <f>CONCATENATE(Table1[[#This Row],[Issuer Last Name]],", ",Table1[[#This Row],[Issuer First Name]])</f>
        <v>No. 094, Employee</v>
      </c>
      <c r="D2533" t="str">
        <f>CONCATENATE(Table1[[#This Row],[Approver Last Name]],", ",Table1[[#This Row],[Approver First Name]])</f>
        <v>No. 094, Employee</v>
      </c>
      <c r="E2533" t="str">
        <f>CONCATENATE(Table1[[#This Row],[Customer Last Name]],", ",Table1[[#This Row],[Customer First Name]])</f>
        <v>No. 12656, Client</v>
      </c>
      <c r="F2533" t="str">
        <f>IF(Table1[[#This Row],[Credit Amount]]&gt;-19.99,"Less than 19.99",IF(Table1[[#This Row],[Credit Amount]]=-20,"20",IF(Table1[[#This Row],[Credit Amount]]&gt;-49.98,"20.01-49.98",IF(Table1[[#This Row],[Credit Amount]]=-49.99,"49.99",IF(Table1[[#This Row],[Credit Amount]]=-50,"50",IF(Table1[[#This Row],[Credit Amount]]&lt;-50.01,"Greater than 50"))))))</f>
        <v>20.01-49.98</v>
      </c>
      <c r="G2533" t="str">
        <f>IF(Table1[[#This Row],[Transaction Type]]="Maintenance","Non-Sales","Sales")</f>
        <v>Non-Sales</v>
      </c>
      <c r="H2533" t="str">
        <f>IF(Table1[[#This Row],[Quarter]]="q2",1,"")</f>
        <v/>
      </c>
      <c r="I2533">
        <f>IF(Table1[[#This Row],[Quarter]]="q3",1,"")</f>
        <v>1</v>
      </c>
      <c r="J2533" t="str">
        <f>IF(Table1[[#This Row],[Quarter]]="Q2",Table1[[#This Row],[Credit Amount]],"")</f>
        <v/>
      </c>
      <c r="K2533">
        <f>IF(Table1[[#This Row],[Quarter]]="Q3",Table1[[#This Row],[Credit Amount]],"")</f>
        <v>-22.72</v>
      </c>
      <c r="L2533" t="str">
        <f>IF(Table1[[#This Row],[Transaction Type]]="Upgrade",Table1[[#This Row],[Credit Amount]],IF(Table1[[#This Row],[Transaction Type]]="Activation",Table1[[#This Row],[Credit Amount]],""))</f>
        <v/>
      </c>
      <c r="M2533">
        <f>IF(Table1[[#This Row],[Transaction Type]]="Maintenance",Table1[[#This Row],[Credit Amount]],"")</f>
        <v>-22.72</v>
      </c>
      <c r="N2533">
        <v>10094</v>
      </c>
      <c r="O2533" t="s">
        <v>2489</v>
      </c>
      <c r="P2533" t="s">
        <v>2583</v>
      </c>
      <c r="Q2533" t="s">
        <v>289</v>
      </c>
      <c r="R2533">
        <v>10094</v>
      </c>
      <c r="S2533" t="s">
        <v>2489</v>
      </c>
      <c r="T2533" t="s">
        <v>2583</v>
      </c>
      <c r="U2533" t="s">
        <v>289</v>
      </c>
      <c r="V2533" t="s">
        <v>156</v>
      </c>
      <c r="W2533">
        <v>100003655</v>
      </c>
      <c r="X2533">
        <v>8005552656</v>
      </c>
      <c r="Y2533" t="s">
        <v>2595</v>
      </c>
      <c r="Z2533" t="s">
        <v>5250</v>
      </c>
      <c r="AA2533" s="13">
        <v>-22.72</v>
      </c>
      <c r="AB2533" s="14">
        <v>42628</v>
      </c>
      <c r="AC2533" t="s">
        <v>36</v>
      </c>
    </row>
    <row r="2534" spans="1:29" x14ac:dyDescent="0.25">
      <c r="A2534" t="str">
        <f>CONCATENATE("Q",ROUNDUP(MONTH(Table1[[#This Row],[Month]])/3,0))</f>
        <v>Q3</v>
      </c>
      <c r="B2534" s="14">
        <f>EOMONTH(Table1[[#This Row],[Credit Date]],-1)+1</f>
        <v>42614</v>
      </c>
      <c r="C2534" t="str">
        <f>CONCATENATE(Table1[[#This Row],[Issuer Last Name]],", ",Table1[[#This Row],[Issuer First Name]])</f>
        <v>No. 094, Employee</v>
      </c>
      <c r="D2534" t="str">
        <f>CONCATENATE(Table1[[#This Row],[Approver Last Name]],", ",Table1[[#This Row],[Approver First Name]])</f>
        <v>No. 094, Employee</v>
      </c>
      <c r="E2534" t="str">
        <f>CONCATENATE(Table1[[#This Row],[Customer Last Name]],", ",Table1[[#This Row],[Customer First Name]])</f>
        <v>No. 10437, Client</v>
      </c>
      <c r="F2534" t="str">
        <f>IF(Table1[[#This Row],[Credit Amount]]&gt;-19.99,"Less than 19.99",IF(Table1[[#This Row],[Credit Amount]]=-20,"20",IF(Table1[[#This Row],[Credit Amount]]&gt;-49.98,"20.01-49.98",IF(Table1[[#This Row],[Credit Amount]]=-49.99,"49.99",IF(Table1[[#This Row],[Credit Amount]]=-50,"50",IF(Table1[[#This Row],[Credit Amount]]&lt;-50.01,"Greater than 50"))))))</f>
        <v>Less than 19.99</v>
      </c>
      <c r="G2534" t="str">
        <f>IF(Table1[[#This Row],[Transaction Type]]="Maintenance","Non-Sales","Sales")</f>
        <v>Sales</v>
      </c>
      <c r="H2534" t="str">
        <f>IF(Table1[[#This Row],[Quarter]]="q2",1,"")</f>
        <v/>
      </c>
      <c r="I2534">
        <f>IF(Table1[[#This Row],[Quarter]]="q3",1,"")</f>
        <v>1</v>
      </c>
      <c r="J2534" t="str">
        <f>IF(Table1[[#This Row],[Quarter]]="Q2",Table1[[#This Row],[Credit Amount]],"")</f>
        <v/>
      </c>
      <c r="K2534">
        <f>IF(Table1[[#This Row],[Quarter]]="Q3",Table1[[#This Row],[Credit Amount]],"")</f>
        <v>-19.79</v>
      </c>
      <c r="L2534">
        <f>IF(Table1[[#This Row],[Transaction Type]]="Upgrade",Table1[[#This Row],[Credit Amount]],IF(Table1[[#This Row],[Transaction Type]]="Activation",Table1[[#This Row],[Credit Amount]],""))</f>
        <v>-19.79</v>
      </c>
      <c r="M2534" t="str">
        <f>IF(Table1[[#This Row],[Transaction Type]]="Maintenance",Table1[[#This Row],[Credit Amount]],"")</f>
        <v/>
      </c>
      <c r="N2534">
        <v>10094</v>
      </c>
      <c r="O2534" t="s">
        <v>2489</v>
      </c>
      <c r="P2534" t="s">
        <v>2583</v>
      </c>
      <c r="Q2534" t="s">
        <v>289</v>
      </c>
      <c r="R2534">
        <v>10094</v>
      </c>
      <c r="S2534" t="s">
        <v>2489</v>
      </c>
      <c r="T2534" t="s">
        <v>2583</v>
      </c>
      <c r="U2534" t="s">
        <v>289</v>
      </c>
      <c r="V2534" t="s">
        <v>156</v>
      </c>
      <c r="W2534">
        <v>100001436</v>
      </c>
      <c r="X2534">
        <v>8005550437</v>
      </c>
      <c r="Y2534" t="s">
        <v>2595</v>
      </c>
      <c r="Z2534" t="s">
        <v>3032</v>
      </c>
      <c r="AA2534" s="13">
        <v>-19.79</v>
      </c>
      <c r="AB2534" s="14">
        <v>42629</v>
      </c>
      <c r="AC2534" t="s">
        <v>37</v>
      </c>
    </row>
    <row r="2535" spans="1:29" x14ac:dyDescent="0.25">
      <c r="A2535" t="str">
        <f>CONCATENATE("Q",ROUNDUP(MONTH(Table1[[#This Row],[Month]])/3,0))</f>
        <v>Q3</v>
      </c>
      <c r="B2535" s="14">
        <f>EOMONTH(Table1[[#This Row],[Credit Date]],-1)+1</f>
        <v>42614</v>
      </c>
      <c r="C2535" t="str">
        <f>CONCATENATE(Table1[[#This Row],[Issuer Last Name]],", ",Table1[[#This Row],[Issuer First Name]])</f>
        <v>No. 094, Employee</v>
      </c>
      <c r="D2535" t="str">
        <f>CONCATENATE(Table1[[#This Row],[Approver Last Name]],", ",Table1[[#This Row],[Approver First Name]])</f>
        <v>No. 094, Employee</v>
      </c>
      <c r="E2535" t="str">
        <f>CONCATENATE(Table1[[#This Row],[Customer Last Name]],", ",Table1[[#This Row],[Customer First Name]])</f>
        <v>No. 10540, Client</v>
      </c>
      <c r="F2535" t="str">
        <f>IF(Table1[[#This Row],[Credit Amount]]&gt;-19.99,"Less than 19.99",IF(Table1[[#This Row],[Credit Amount]]=-20,"20",IF(Table1[[#This Row],[Credit Amount]]&gt;-49.98,"20.01-49.98",IF(Table1[[#This Row],[Credit Amount]]=-49.99,"49.99",IF(Table1[[#This Row],[Credit Amount]]=-50,"50",IF(Table1[[#This Row],[Credit Amount]]&lt;-50.01,"Greater than 50"))))))</f>
        <v>Less than 19.99</v>
      </c>
      <c r="G2535" t="str">
        <f>IF(Table1[[#This Row],[Transaction Type]]="Maintenance","Non-Sales","Sales")</f>
        <v>Non-Sales</v>
      </c>
      <c r="H2535" t="str">
        <f>IF(Table1[[#This Row],[Quarter]]="q2",1,"")</f>
        <v/>
      </c>
      <c r="I2535">
        <f>IF(Table1[[#This Row],[Quarter]]="q3",1,"")</f>
        <v>1</v>
      </c>
      <c r="J2535" t="str">
        <f>IF(Table1[[#This Row],[Quarter]]="Q2",Table1[[#This Row],[Credit Amount]],"")</f>
        <v/>
      </c>
      <c r="K2535">
        <f>IF(Table1[[#This Row],[Quarter]]="Q3",Table1[[#This Row],[Credit Amount]],"")</f>
        <v>-5.58</v>
      </c>
      <c r="L2535" t="str">
        <f>IF(Table1[[#This Row],[Transaction Type]]="Upgrade",Table1[[#This Row],[Credit Amount]],IF(Table1[[#This Row],[Transaction Type]]="Activation",Table1[[#This Row],[Credit Amount]],""))</f>
        <v/>
      </c>
      <c r="M2535">
        <f>IF(Table1[[#This Row],[Transaction Type]]="Maintenance",Table1[[#This Row],[Credit Amount]],"")</f>
        <v>-5.58</v>
      </c>
      <c r="N2535">
        <v>10094</v>
      </c>
      <c r="O2535" t="s">
        <v>2489</v>
      </c>
      <c r="P2535" t="s">
        <v>2583</v>
      </c>
      <c r="Q2535" t="s">
        <v>289</v>
      </c>
      <c r="R2535">
        <v>10094</v>
      </c>
      <c r="S2535" t="s">
        <v>2489</v>
      </c>
      <c r="T2535" t="s">
        <v>2583</v>
      </c>
      <c r="U2535" t="s">
        <v>289</v>
      </c>
      <c r="V2535" t="s">
        <v>156</v>
      </c>
      <c r="W2535">
        <v>100001539</v>
      </c>
      <c r="X2535">
        <v>8005550540</v>
      </c>
      <c r="Y2535" t="s">
        <v>2595</v>
      </c>
      <c r="Z2535" t="s">
        <v>3135</v>
      </c>
      <c r="AA2535" s="13">
        <v>-5.58</v>
      </c>
      <c r="AB2535" s="14">
        <v>42630</v>
      </c>
      <c r="AC2535" t="s">
        <v>36</v>
      </c>
    </row>
    <row r="2536" spans="1:29" x14ac:dyDescent="0.25">
      <c r="A2536" t="str">
        <f>CONCATENATE("Q",ROUNDUP(MONTH(Table1[[#This Row],[Month]])/3,0))</f>
        <v>Q3</v>
      </c>
      <c r="B2536" s="14">
        <f>EOMONTH(Table1[[#This Row],[Credit Date]],-1)+1</f>
        <v>42614</v>
      </c>
      <c r="C2536" t="str">
        <f>CONCATENATE(Table1[[#This Row],[Issuer Last Name]],", ",Table1[[#This Row],[Issuer First Name]])</f>
        <v>No. 094, Employee</v>
      </c>
      <c r="D2536" t="str">
        <f>CONCATENATE(Table1[[#This Row],[Approver Last Name]],", ",Table1[[#This Row],[Approver First Name]])</f>
        <v>No. 010, Employee</v>
      </c>
      <c r="E2536" t="str">
        <f>CONCATENATE(Table1[[#This Row],[Customer Last Name]],", ",Table1[[#This Row],[Customer First Name]])</f>
        <v>No. 13582, Client</v>
      </c>
      <c r="F25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6" t="str">
        <f>IF(Table1[[#This Row],[Transaction Type]]="Maintenance","Non-Sales","Sales")</f>
        <v>Non-Sales</v>
      </c>
      <c r="H2536" t="str">
        <f>IF(Table1[[#This Row],[Quarter]]="q2",1,"")</f>
        <v/>
      </c>
      <c r="I2536">
        <f>IF(Table1[[#This Row],[Quarter]]="q3",1,"")</f>
        <v>1</v>
      </c>
      <c r="J2536" t="str">
        <f>IF(Table1[[#This Row],[Quarter]]="Q2",Table1[[#This Row],[Credit Amount]],"")</f>
        <v/>
      </c>
      <c r="K2536">
        <f>IF(Table1[[#This Row],[Quarter]]="Q3",Table1[[#This Row],[Credit Amount]],"")</f>
        <v>-85.32</v>
      </c>
      <c r="L2536" t="str">
        <f>IF(Table1[[#This Row],[Transaction Type]]="Upgrade",Table1[[#This Row],[Credit Amount]],IF(Table1[[#This Row],[Transaction Type]]="Activation",Table1[[#This Row],[Credit Amount]],""))</f>
        <v/>
      </c>
      <c r="M2536">
        <f>IF(Table1[[#This Row],[Transaction Type]]="Maintenance",Table1[[#This Row],[Credit Amount]],"")</f>
        <v>-85.32</v>
      </c>
      <c r="N2536">
        <v>10094</v>
      </c>
      <c r="O2536" t="s">
        <v>2489</v>
      </c>
      <c r="P2536" t="s">
        <v>2583</v>
      </c>
      <c r="Q2536" t="s">
        <v>289</v>
      </c>
      <c r="R2536">
        <v>10010</v>
      </c>
      <c r="S2536" t="s">
        <v>2489</v>
      </c>
      <c r="T2536" t="s">
        <v>2499</v>
      </c>
      <c r="U2536" t="s">
        <v>290</v>
      </c>
      <c r="V2536" t="s">
        <v>156</v>
      </c>
      <c r="W2536">
        <v>100004581</v>
      </c>
      <c r="X2536">
        <v>8005553582</v>
      </c>
      <c r="Y2536" t="s">
        <v>2595</v>
      </c>
      <c r="Z2536" t="s">
        <v>6170</v>
      </c>
      <c r="AA2536" s="13">
        <v>-85.32</v>
      </c>
      <c r="AB2536" s="14">
        <v>42631</v>
      </c>
      <c r="AC2536" t="s">
        <v>36</v>
      </c>
    </row>
    <row r="2537" spans="1:29" x14ac:dyDescent="0.25">
      <c r="A2537" t="str">
        <f>CONCATENATE("Q",ROUNDUP(MONTH(Table1[[#This Row],[Month]])/3,0))</f>
        <v>Q3</v>
      </c>
      <c r="B2537" s="14">
        <f>EOMONTH(Table1[[#This Row],[Credit Date]],-1)+1</f>
        <v>42614</v>
      </c>
      <c r="C2537" t="str">
        <f>CONCATENATE(Table1[[#This Row],[Issuer Last Name]],", ",Table1[[#This Row],[Issuer First Name]])</f>
        <v>No. 094, Employee</v>
      </c>
      <c r="D2537" t="str">
        <f>CONCATENATE(Table1[[#This Row],[Approver Last Name]],", ",Table1[[#This Row],[Approver First Name]])</f>
        <v>No. 010, Employee</v>
      </c>
      <c r="E2537" t="str">
        <f>CONCATENATE(Table1[[#This Row],[Customer Last Name]],", ",Table1[[#This Row],[Customer First Name]])</f>
        <v>No. 12135, Client</v>
      </c>
      <c r="F25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7" t="str">
        <f>IF(Table1[[#This Row],[Transaction Type]]="Maintenance","Non-Sales","Sales")</f>
        <v>Non-Sales</v>
      </c>
      <c r="H2537" t="str">
        <f>IF(Table1[[#This Row],[Quarter]]="q2",1,"")</f>
        <v/>
      </c>
      <c r="I2537">
        <f>IF(Table1[[#This Row],[Quarter]]="q3",1,"")</f>
        <v>1</v>
      </c>
      <c r="J2537" t="str">
        <f>IF(Table1[[#This Row],[Quarter]]="Q2",Table1[[#This Row],[Credit Amount]],"")</f>
        <v/>
      </c>
      <c r="K2537">
        <f>IF(Table1[[#This Row],[Quarter]]="Q3",Table1[[#This Row],[Credit Amount]],"")</f>
        <v>-78.069999999999993</v>
      </c>
      <c r="L2537" t="str">
        <f>IF(Table1[[#This Row],[Transaction Type]]="Upgrade",Table1[[#This Row],[Credit Amount]],IF(Table1[[#This Row],[Transaction Type]]="Activation",Table1[[#This Row],[Credit Amount]],""))</f>
        <v/>
      </c>
      <c r="M2537">
        <f>IF(Table1[[#This Row],[Transaction Type]]="Maintenance",Table1[[#This Row],[Credit Amount]],"")</f>
        <v>-78.069999999999993</v>
      </c>
      <c r="N2537">
        <v>10094</v>
      </c>
      <c r="O2537" t="s">
        <v>2489</v>
      </c>
      <c r="P2537" t="s">
        <v>2583</v>
      </c>
      <c r="Q2537" t="s">
        <v>289</v>
      </c>
      <c r="R2537">
        <v>10010</v>
      </c>
      <c r="S2537" t="s">
        <v>2489</v>
      </c>
      <c r="T2537" t="s">
        <v>2499</v>
      </c>
      <c r="U2537" t="s">
        <v>290</v>
      </c>
      <c r="V2537" t="s">
        <v>156</v>
      </c>
      <c r="W2537">
        <v>100003134</v>
      </c>
      <c r="X2537">
        <v>8005552135</v>
      </c>
      <c r="Y2537" t="s">
        <v>2595</v>
      </c>
      <c r="Z2537" t="s">
        <v>4730</v>
      </c>
      <c r="AA2537" s="13">
        <v>-78.069999999999993</v>
      </c>
      <c r="AB2537" s="14">
        <v>42633</v>
      </c>
      <c r="AC2537" t="s">
        <v>36</v>
      </c>
    </row>
    <row r="2538" spans="1:29" x14ac:dyDescent="0.25">
      <c r="A2538" t="str">
        <f>CONCATENATE("Q",ROUNDUP(MONTH(Table1[[#This Row],[Month]])/3,0))</f>
        <v>Q3</v>
      </c>
      <c r="B2538" s="14">
        <f>EOMONTH(Table1[[#This Row],[Credit Date]],-1)+1</f>
        <v>42614</v>
      </c>
      <c r="C2538" t="str">
        <f>CONCATENATE(Table1[[#This Row],[Issuer Last Name]],", ",Table1[[#This Row],[Issuer First Name]])</f>
        <v>No. 094, Employee</v>
      </c>
      <c r="D2538" t="str">
        <f>CONCATENATE(Table1[[#This Row],[Approver Last Name]],", ",Table1[[#This Row],[Approver First Name]])</f>
        <v>No. 010, Employee</v>
      </c>
      <c r="E2538" t="str">
        <f>CONCATENATE(Table1[[#This Row],[Customer Last Name]],", ",Table1[[#This Row],[Customer First Name]])</f>
        <v>No. 12672, Client</v>
      </c>
      <c r="F25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38" t="str">
        <f>IF(Table1[[#This Row],[Transaction Type]]="Maintenance","Non-Sales","Sales")</f>
        <v>Non-Sales</v>
      </c>
      <c r="H2538" t="str">
        <f>IF(Table1[[#This Row],[Quarter]]="q2",1,"")</f>
        <v/>
      </c>
      <c r="I2538">
        <f>IF(Table1[[#This Row],[Quarter]]="q3",1,"")</f>
        <v>1</v>
      </c>
      <c r="J2538" t="str">
        <f>IF(Table1[[#This Row],[Quarter]]="Q2",Table1[[#This Row],[Credit Amount]],"")</f>
        <v/>
      </c>
      <c r="K2538">
        <f>IF(Table1[[#This Row],[Quarter]]="Q3",Table1[[#This Row],[Credit Amount]],"")</f>
        <v>-64.489999999999995</v>
      </c>
      <c r="L2538" t="str">
        <f>IF(Table1[[#This Row],[Transaction Type]]="Upgrade",Table1[[#This Row],[Credit Amount]],IF(Table1[[#This Row],[Transaction Type]]="Activation",Table1[[#This Row],[Credit Amount]],""))</f>
        <v/>
      </c>
      <c r="M2538">
        <f>IF(Table1[[#This Row],[Transaction Type]]="Maintenance",Table1[[#This Row],[Credit Amount]],"")</f>
        <v>-64.489999999999995</v>
      </c>
      <c r="N2538">
        <v>10094</v>
      </c>
      <c r="O2538" t="s">
        <v>2489</v>
      </c>
      <c r="P2538" t="s">
        <v>2583</v>
      </c>
      <c r="Q2538" t="s">
        <v>289</v>
      </c>
      <c r="R2538">
        <v>10010</v>
      </c>
      <c r="S2538" t="s">
        <v>2489</v>
      </c>
      <c r="T2538" t="s">
        <v>2499</v>
      </c>
      <c r="U2538" t="s">
        <v>290</v>
      </c>
      <c r="V2538" t="s">
        <v>156</v>
      </c>
      <c r="W2538">
        <v>100003671</v>
      </c>
      <c r="X2538">
        <v>8005552672</v>
      </c>
      <c r="Y2538" t="s">
        <v>2595</v>
      </c>
      <c r="Z2538" t="s">
        <v>5266</v>
      </c>
      <c r="AA2538" s="13">
        <v>-64.489999999999995</v>
      </c>
      <c r="AB2538" s="14">
        <v>42633</v>
      </c>
      <c r="AC2538" t="s">
        <v>36</v>
      </c>
    </row>
    <row r="2539" spans="1:29" x14ac:dyDescent="0.25">
      <c r="A2539" t="str">
        <f>CONCATENATE("Q",ROUNDUP(MONTH(Table1[[#This Row],[Month]])/3,0))</f>
        <v>Q2</v>
      </c>
      <c r="B2539" s="14">
        <f>EOMONTH(Table1[[#This Row],[Credit Date]],-1)+1</f>
        <v>42461</v>
      </c>
      <c r="C2539" t="str">
        <f>CONCATENATE(Table1[[#This Row],[Issuer Last Name]],", ",Table1[[#This Row],[Issuer First Name]])</f>
        <v>No. 076, Employee</v>
      </c>
      <c r="D2539" t="str">
        <f>CONCATENATE(Table1[[#This Row],[Approver Last Name]],", ",Table1[[#This Row],[Approver First Name]])</f>
        <v>No. 010, Employee</v>
      </c>
      <c r="E2539" t="str">
        <f>CONCATENATE(Table1[[#This Row],[Customer Last Name]],", ",Table1[[#This Row],[Customer First Name]])</f>
        <v>No. 10048, Client</v>
      </c>
      <c r="F2539" t="str">
        <f>IF(Table1[[#This Row],[Credit Amount]]&gt;-19.99,"Less than 19.99",IF(Table1[[#This Row],[Credit Amount]]=-20,"20",IF(Table1[[#This Row],[Credit Amount]]&gt;-49.98,"20.01-49.98",IF(Table1[[#This Row],[Credit Amount]]=-49.99,"49.99",IF(Table1[[#This Row],[Credit Amount]]=-50,"50",IF(Table1[[#This Row],[Credit Amount]]&lt;-50.01,"Greater than 50"))))))</f>
        <v>20.01-49.98</v>
      </c>
      <c r="G2539" t="str">
        <f>IF(Table1[[#This Row],[Transaction Type]]="Maintenance","Non-Sales","Sales")</f>
        <v>Non-Sales</v>
      </c>
      <c r="H2539">
        <f>IF(Table1[[#This Row],[Quarter]]="q2",1,"")</f>
        <v>1</v>
      </c>
      <c r="I2539" t="str">
        <f>IF(Table1[[#This Row],[Quarter]]="q3",1,"")</f>
        <v/>
      </c>
      <c r="J2539">
        <f>IF(Table1[[#This Row],[Quarter]]="Q2",Table1[[#This Row],[Credit Amount]],"")</f>
        <v>-36.4</v>
      </c>
      <c r="K2539" t="str">
        <f>IF(Table1[[#This Row],[Quarter]]="Q3",Table1[[#This Row],[Credit Amount]],"")</f>
        <v/>
      </c>
      <c r="L2539" t="str">
        <f>IF(Table1[[#This Row],[Transaction Type]]="Upgrade",Table1[[#This Row],[Credit Amount]],IF(Table1[[#This Row],[Transaction Type]]="Activation",Table1[[#This Row],[Credit Amount]],""))</f>
        <v/>
      </c>
      <c r="M2539">
        <f>IF(Table1[[#This Row],[Transaction Type]]="Maintenance",Table1[[#This Row],[Credit Amount]],"")</f>
        <v>-36.4</v>
      </c>
      <c r="N2539">
        <v>10076</v>
      </c>
      <c r="O2539" t="s">
        <v>2489</v>
      </c>
      <c r="P2539" t="s">
        <v>2565</v>
      </c>
      <c r="Q2539" t="s">
        <v>289</v>
      </c>
      <c r="R2539">
        <v>10010</v>
      </c>
      <c r="S2539" t="s">
        <v>2489</v>
      </c>
      <c r="T2539" t="s">
        <v>2499</v>
      </c>
      <c r="U2539" t="s">
        <v>290</v>
      </c>
      <c r="V2539" t="s">
        <v>156</v>
      </c>
      <c r="W2539">
        <v>100001047</v>
      </c>
      <c r="X2539">
        <v>8005550048</v>
      </c>
      <c r="Y2539" t="s">
        <v>2595</v>
      </c>
      <c r="Z2539" t="s">
        <v>2643</v>
      </c>
      <c r="AA2539" s="13">
        <v>-36.4</v>
      </c>
      <c r="AB2539" s="14">
        <v>42463</v>
      </c>
      <c r="AC2539" t="s">
        <v>36</v>
      </c>
    </row>
    <row r="2540" spans="1:29" x14ac:dyDescent="0.25">
      <c r="A2540" t="str">
        <f>CONCATENATE("Q",ROUNDUP(MONTH(Table1[[#This Row],[Month]])/3,0))</f>
        <v>Q2</v>
      </c>
      <c r="B2540" s="14">
        <f>EOMONTH(Table1[[#This Row],[Credit Date]],-1)+1</f>
        <v>42461</v>
      </c>
      <c r="C2540" t="str">
        <f>CONCATENATE(Table1[[#This Row],[Issuer Last Name]],", ",Table1[[#This Row],[Issuer First Name]])</f>
        <v>No. 076, Employee</v>
      </c>
      <c r="D2540" t="str">
        <f>CONCATENATE(Table1[[#This Row],[Approver Last Name]],", ",Table1[[#This Row],[Approver First Name]])</f>
        <v>No. 010, Employee</v>
      </c>
      <c r="E2540" t="str">
        <f>CONCATENATE(Table1[[#This Row],[Customer Last Name]],", ",Table1[[#This Row],[Customer First Name]])</f>
        <v>No. 10144, Client</v>
      </c>
      <c r="F25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40" t="str">
        <f>IF(Table1[[#This Row],[Transaction Type]]="Maintenance","Non-Sales","Sales")</f>
        <v>Non-Sales</v>
      </c>
      <c r="H2540">
        <f>IF(Table1[[#This Row],[Quarter]]="q2",1,"")</f>
        <v>1</v>
      </c>
      <c r="I2540" t="str">
        <f>IF(Table1[[#This Row],[Quarter]]="q3",1,"")</f>
        <v/>
      </c>
      <c r="J2540">
        <f>IF(Table1[[#This Row],[Quarter]]="Q2",Table1[[#This Row],[Credit Amount]],"")</f>
        <v>-87.33</v>
      </c>
      <c r="K2540" t="str">
        <f>IF(Table1[[#This Row],[Quarter]]="Q3",Table1[[#This Row],[Credit Amount]],"")</f>
        <v/>
      </c>
      <c r="L2540" t="str">
        <f>IF(Table1[[#This Row],[Transaction Type]]="Upgrade",Table1[[#This Row],[Credit Amount]],IF(Table1[[#This Row],[Transaction Type]]="Activation",Table1[[#This Row],[Credit Amount]],""))</f>
        <v/>
      </c>
      <c r="M2540">
        <f>IF(Table1[[#This Row],[Transaction Type]]="Maintenance",Table1[[#This Row],[Credit Amount]],"")</f>
        <v>-87.33</v>
      </c>
      <c r="N2540">
        <v>10076</v>
      </c>
      <c r="O2540" t="s">
        <v>2489</v>
      </c>
      <c r="P2540" t="s">
        <v>2565</v>
      </c>
      <c r="Q2540" t="s">
        <v>289</v>
      </c>
      <c r="R2540">
        <v>10010</v>
      </c>
      <c r="S2540" t="s">
        <v>2489</v>
      </c>
      <c r="T2540" t="s">
        <v>2499</v>
      </c>
      <c r="U2540" t="s">
        <v>290</v>
      </c>
      <c r="V2540" t="s">
        <v>156</v>
      </c>
      <c r="W2540">
        <v>100001143</v>
      </c>
      <c r="X2540">
        <v>8005550144</v>
      </c>
      <c r="Y2540" t="s">
        <v>2595</v>
      </c>
      <c r="Z2540" t="s">
        <v>2739</v>
      </c>
      <c r="AA2540" s="13">
        <v>-87.33</v>
      </c>
      <c r="AB2540" s="14">
        <v>42466</v>
      </c>
      <c r="AC2540" t="s">
        <v>36</v>
      </c>
    </row>
    <row r="2541" spans="1:29" x14ac:dyDescent="0.25">
      <c r="A2541" t="str">
        <f>CONCATENATE("Q",ROUNDUP(MONTH(Table1[[#This Row],[Month]])/3,0))</f>
        <v>Q2</v>
      </c>
      <c r="B2541" s="14">
        <f>EOMONTH(Table1[[#This Row],[Credit Date]],-1)+1</f>
        <v>42461</v>
      </c>
      <c r="C2541" t="str">
        <f>CONCATENATE(Table1[[#This Row],[Issuer Last Name]],", ",Table1[[#This Row],[Issuer First Name]])</f>
        <v>No. 076, Employee</v>
      </c>
      <c r="D2541" t="str">
        <f>CONCATENATE(Table1[[#This Row],[Approver Last Name]],", ",Table1[[#This Row],[Approver First Name]])</f>
        <v>No. 010, Employee</v>
      </c>
      <c r="E2541" t="str">
        <f>CONCATENATE(Table1[[#This Row],[Customer Last Name]],", ",Table1[[#This Row],[Customer First Name]])</f>
        <v>No. 11234, Client</v>
      </c>
      <c r="F25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41" t="str">
        <f>IF(Table1[[#This Row],[Transaction Type]]="Maintenance","Non-Sales","Sales")</f>
        <v>Non-Sales</v>
      </c>
      <c r="H2541">
        <f>IF(Table1[[#This Row],[Quarter]]="q2",1,"")</f>
        <v>1</v>
      </c>
      <c r="I2541" t="str">
        <f>IF(Table1[[#This Row],[Quarter]]="q3",1,"")</f>
        <v/>
      </c>
      <c r="J2541">
        <f>IF(Table1[[#This Row],[Quarter]]="Q2",Table1[[#This Row],[Credit Amount]],"")</f>
        <v>-64.27</v>
      </c>
      <c r="K2541" t="str">
        <f>IF(Table1[[#This Row],[Quarter]]="Q3",Table1[[#This Row],[Credit Amount]],"")</f>
        <v/>
      </c>
      <c r="L2541" t="str">
        <f>IF(Table1[[#This Row],[Transaction Type]]="Upgrade",Table1[[#This Row],[Credit Amount]],IF(Table1[[#This Row],[Transaction Type]]="Activation",Table1[[#This Row],[Credit Amount]],""))</f>
        <v/>
      </c>
      <c r="M2541">
        <f>IF(Table1[[#This Row],[Transaction Type]]="Maintenance",Table1[[#This Row],[Credit Amount]],"")</f>
        <v>-64.27</v>
      </c>
      <c r="N2541">
        <v>10076</v>
      </c>
      <c r="O2541" t="s">
        <v>2489</v>
      </c>
      <c r="P2541" t="s">
        <v>2565</v>
      </c>
      <c r="Q2541" t="s">
        <v>289</v>
      </c>
      <c r="R2541">
        <v>10010</v>
      </c>
      <c r="S2541" t="s">
        <v>2489</v>
      </c>
      <c r="T2541" t="s">
        <v>2499</v>
      </c>
      <c r="U2541" t="s">
        <v>290</v>
      </c>
      <c r="V2541" t="s">
        <v>156</v>
      </c>
      <c r="W2541">
        <v>100002233</v>
      </c>
      <c r="X2541">
        <v>8005551234</v>
      </c>
      <c r="Y2541" t="s">
        <v>2595</v>
      </c>
      <c r="Z2541" t="s">
        <v>3829</v>
      </c>
      <c r="AA2541" s="13">
        <v>-64.27</v>
      </c>
      <c r="AB2541" s="14">
        <v>42469</v>
      </c>
      <c r="AC2541" t="s">
        <v>36</v>
      </c>
    </row>
    <row r="2542" spans="1:29" x14ac:dyDescent="0.25">
      <c r="A2542" t="str">
        <f>CONCATENATE("Q",ROUNDUP(MONTH(Table1[[#This Row],[Month]])/3,0))</f>
        <v>Q2</v>
      </c>
      <c r="B2542" s="14">
        <f>EOMONTH(Table1[[#This Row],[Credit Date]],-1)+1</f>
        <v>42461</v>
      </c>
      <c r="C2542" t="str">
        <f>CONCATENATE(Table1[[#This Row],[Issuer Last Name]],", ",Table1[[#This Row],[Issuer First Name]])</f>
        <v>No. 076, Employee</v>
      </c>
      <c r="D2542" t="str">
        <f>CONCATENATE(Table1[[#This Row],[Approver Last Name]],", ",Table1[[#This Row],[Approver First Name]])</f>
        <v>No. 010, Employee</v>
      </c>
      <c r="E2542" t="str">
        <f>CONCATENATE(Table1[[#This Row],[Customer Last Name]],", ",Table1[[#This Row],[Customer First Name]])</f>
        <v>No. 12584, Client</v>
      </c>
      <c r="F2542" t="str">
        <f>IF(Table1[[#This Row],[Credit Amount]]&gt;-19.99,"Less than 19.99",IF(Table1[[#This Row],[Credit Amount]]=-20,"20",IF(Table1[[#This Row],[Credit Amount]]&gt;-49.98,"20.01-49.98",IF(Table1[[#This Row],[Credit Amount]]=-49.99,"49.99",IF(Table1[[#This Row],[Credit Amount]]=-50,"50",IF(Table1[[#This Row],[Credit Amount]]&lt;-50.01,"Greater than 50"))))))</f>
        <v>20.01-49.98</v>
      </c>
      <c r="G2542" t="str">
        <f>IF(Table1[[#This Row],[Transaction Type]]="Maintenance","Non-Sales","Sales")</f>
        <v>Sales</v>
      </c>
      <c r="H2542">
        <f>IF(Table1[[#This Row],[Quarter]]="q2",1,"")</f>
        <v>1</v>
      </c>
      <c r="I2542" t="str">
        <f>IF(Table1[[#This Row],[Quarter]]="q3",1,"")</f>
        <v/>
      </c>
      <c r="J2542">
        <f>IF(Table1[[#This Row],[Quarter]]="Q2",Table1[[#This Row],[Credit Amount]],"")</f>
        <v>-46.35</v>
      </c>
      <c r="K2542" t="str">
        <f>IF(Table1[[#This Row],[Quarter]]="Q3",Table1[[#This Row],[Credit Amount]],"")</f>
        <v/>
      </c>
      <c r="L2542">
        <f>IF(Table1[[#This Row],[Transaction Type]]="Upgrade",Table1[[#This Row],[Credit Amount]],IF(Table1[[#This Row],[Transaction Type]]="Activation",Table1[[#This Row],[Credit Amount]],""))</f>
        <v>-46.35</v>
      </c>
      <c r="M2542" t="str">
        <f>IF(Table1[[#This Row],[Transaction Type]]="Maintenance",Table1[[#This Row],[Credit Amount]],"")</f>
        <v/>
      </c>
      <c r="N2542">
        <v>10076</v>
      </c>
      <c r="O2542" t="s">
        <v>2489</v>
      </c>
      <c r="P2542" t="s">
        <v>2565</v>
      </c>
      <c r="Q2542" t="s">
        <v>289</v>
      </c>
      <c r="R2542">
        <v>10010</v>
      </c>
      <c r="S2542" t="s">
        <v>2489</v>
      </c>
      <c r="T2542" t="s">
        <v>2499</v>
      </c>
      <c r="U2542" t="s">
        <v>290</v>
      </c>
      <c r="V2542" t="s">
        <v>156</v>
      </c>
      <c r="W2542">
        <v>100003583</v>
      </c>
      <c r="X2542">
        <v>8005552584</v>
      </c>
      <c r="Y2542" t="s">
        <v>2595</v>
      </c>
      <c r="Z2542" t="s">
        <v>5179</v>
      </c>
      <c r="AA2542" s="13">
        <v>-46.35</v>
      </c>
      <c r="AB2542" s="14">
        <v>42474</v>
      </c>
      <c r="AC2542" t="s">
        <v>37</v>
      </c>
    </row>
    <row r="2543" spans="1:29" x14ac:dyDescent="0.25">
      <c r="A2543" t="str">
        <f>CONCATENATE("Q",ROUNDUP(MONTH(Table1[[#This Row],[Month]])/3,0))</f>
        <v>Q2</v>
      </c>
      <c r="B2543" s="14">
        <f>EOMONTH(Table1[[#This Row],[Credit Date]],-1)+1</f>
        <v>42461</v>
      </c>
      <c r="C2543" t="str">
        <f>CONCATENATE(Table1[[#This Row],[Issuer Last Name]],", ",Table1[[#This Row],[Issuer First Name]])</f>
        <v>No. 076, Employee</v>
      </c>
      <c r="D2543" t="str">
        <f>CONCATENATE(Table1[[#This Row],[Approver Last Name]],", ",Table1[[#This Row],[Approver First Name]])</f>
        <v>No. 010, Employee</v>
      </c>
      <c r="E2543" t="str">
        <f>CONCATENATE(Table1[[#This Row],[Customer Last Name]],", ",Table1[[#This Row],[Customer First Name]])</f>
        <v>No. 11571, Client</v>
      </c>
      <c r="F25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43" t="str">
        <f>IF(Table1[[#This Row],[Transaction Type]]="Maintenance","Non-Sales","Sales")</f>
        <v>Non-Sales</v>
      </c>
      <c r="H2543">
        <f>IF(Table1[[#This Row],[Quarter]]="q2",1,"")</f>
        <v>1</v>
      </c>
      <c r="I2543" t="str">
        <f>IF(Table1[[#This Row],[Quarter]]="q3",1,"")</f>
        <v/>
      </c>
      <c r="J2543">
        <f>IF(Table1[[#This Row],[Quarter]]="Q2",Table1[[#This Row],[Credit Amount]],"")</f>
        <v>-86.4</v>
      </c>
      <c r="K2543" t="str">
        <f>IF(Table1[[#This Row],[Quarter]]="Q3",Table1[[#This Row],[Credit Amount]],"")</f>
        <v/>
      </c>
      <c r="L2543" t="str">
        <f>IF(Table1[[#This Row],[Transaction Type]]="Upgrade",Table1[[#This Row],[Credit Amount]],IF(Table1[[#This Row],[Transaction Type]]="Activation",Table1[[#This Row],[Credit Amount]],""))</f>
        <v/>
      </c>
      <c r="M2543">
        <f>IF(Table1[[#This Row],[Transaction Type]]="Maintenance",Table1[[#This Row],[Credit Amount]],"")</f>
        <v>-86.4</v>
      </c>
      <c r="N2543">
        <v>10076</v>
      </c>
      <c r="O2543" t="s">
        <v>2489</v>
      </c>
      <c r="P2543" t="s">
        <v>2565</v>
      </c>
      <c r="Q2543" t="s">
        <v>289</v>
      </c>
      <c r="R2543">
        <v>10010</v>
      </c>
      <c r="S2543" t="s">
        <v>2489</v>
      </c>
      <c r="T2543" t="s">
        <v>2499</v>
      </c>
      <c r="U2543" t="s">
        <v>290</v>
      </c>
      <c r="V2543" t="s">
        <v>156</v>
      </c>
      <c r="W2543">
        <v>100002570</v>
      </c>
      <c r="X2543">
        <v>8005551571</v>
      </c>
      <c r="Y2543" t="s">
        <v>2595</v>
      </c>
      <c r="Z2543" t="s">
        <v>4166</v>
      </c>
      <c r="AA2543" s="13">
        <v>-86.4</v>
      </c>
      <c r="AB2543" s="14">
        <v>42479</v>
      </c>
      <c r="AC2543" t="s">
        <v>36</v>
      </c>
    </row>
    <row r="2544" spans="1:29" x14ac:dyDescent="0.25">
      <c r="A2544" t="str">
        <f>CONCATENATE("Q",ROUNDUP(MONTH(Table1[[#This Row],[Month]])/3,0))</f>
        <v>Q2</v>
      </c>
      <c r="B2544" s="14">
        <f>EOMONTH(Table1[[#This Row],[Credit Date]],-1)+1</f>
        <v>42461</v>
      </c>
      <c r="C2544" t="str">
        <f>CONCATENATE(Table1[[#This Row],[Issuer Last Name]],", ",Table1[[#This Row],[Issuer First Name]])</f>
        <v>No. 076, Employee</v>
      </c>
      <c r="D2544" t="str">
        <f>CONCATENATE(Table1[[#This Row],[Approver Last Name]],", ",Table1[[#This Row],[Approver First Name]])</f>
        <v>No. 010, Employee</v>
      </c>
      <c r="E2544" t="str">
        <f>CONCATENATE(Table1[[#This Row],[Customer Last Name]],", ",Table1[[#This Row],[Customer First Name]])</f>
        <v>No. 10796, Client</v>
      </c>
      <c r="F2544" t="str">
        <f>IF(Table1[[#This Row],[Credit Amount]]&gt;-19.99,"Less than 19.99",IF(Table1[[#This Row],[Credit Amount]]=-20,"20",IF(Table1[[#This Row],[Credit Amount]]&gt;-49.98,"20.01-49.98",IF(Table1[[#This Row],[Credit Amount]]=-49.99,"49.99",IF(Table1[[#This Row],[Credit Amount]]=-50,"50",IF(Table1[[#This Row],[Credit Amount]]&lt;-50.01,"Greater than 50"))))))</f>
        <v>20.01-49.98</v>
      </c>
      <c r="G2544" t="str">
        <f>IF(Table1[[#This Row],[Transaction Type]]="Maintenance","Non-Sales","Sales")</f>
        <v>Non-Sales</v>
      </c>
      <c r="H2544">
        <f>IF(Table1[[#This Row],[Quarter]]="q2",1,"")</f>
        <v>1</v>
      </c>
      <c r="I2544" t="str">
        <f>IF(Table1[[#This Row],[Quarter]]="q3",1,"")</f>
        <v/>
      </c>
      <c r="J2544">
        <f>IF(Table1[[#This Row],[Quarter]]="Q2",Table1[[#This Row],[Credit Amount]],"")</f>
        <v>-36.72</v>
      </c>
      <c r="K2544" t="str">
        <f>IF(Table1[[#This Row],[Quarter]]="Q3",Table1[[#This Row],[Credit Amount]],"")</f>
        <v/>
      </c>
      <c r="L2544" t="str">
        <f>IF(Table1[[#This Row],[Transaction Type]]="Upgrade",Table1[[#This Row],[Credit Amount]],IF(Table1[[#This Row],[Transaction Type]]="Activation",Table1[[#This Row],[Credit Amount]],""))</f>
        <v/>
      </c>
      <c r="M2544">
        <f>IF(Table1[[#This Row],[Transaction Type]]="Maintenance",Table1[[#This Row],[Credit Amount]],"")</f>
        <v>-36.72</v>
      </c>
      <c r="N2544">
        <v>10076</v>
      </c>
      <c r="O2544" t="s">
        <v>2489</v>
      </c>
      <c r="P2544" t="s">
        <v>2565</v>
      </c>
      <c r="Q2544" t="s">
        <v>289</v>
      </c>
      <c r="R2544">
        <v>10010</v>
      </c>
      <c r="S2544" t="s">
        <v>2489</v>
      </c>
      <c r="T2544" t="s">
        <v>2499</v>
      </c>
      <c r="U2544" t="s">
        <v>290</v>
      </c>
      <c r="V2544" t="s">
        <v>156</v>
      </c>
      <c r="W2544">
        <v>100001795</v>
      </c>
      <c r="X2544">
        <v>8005550796</v>
      </c>
      <c r="Y2544" t="s">
        <v>2595</v>
      </c>
      <c r="Z2544" t="s">
        <v>3391</v>
      </c>
      <c r="AA2544" s="13">
        <v>-36.72</v>
      </c>
      <c r="AB2544" s="14">
        <v>42481</v>
      </c>
      <c r="AC2544" t="s">
        <v>36</v>
      </c>
    </row>
    <row r="2545" spans="1:29" x14ac:dyDescent="0.25">
      <c r="A2545" t="str">
        <f>CONCATENATE("Q",ROUNDUP(MONTH(Table1[[#This Row],[Month]])/3,0))</f>
        <v>Q2</v>
      </c>
      <c r="B2545" s="14">
        <f>EOMONTH(Table1[[#This Row],[Credit Date]],-1)+1</f>
        <v>42461</v>
      </c>
      <c r="C2545" t="str">
        <f>CONCATENATE(Table1[[#This Row],[Issuer Last Name]],", ",Table1[[#This Row],[Issuer First Name]])</f>
        <v>No. 076, Employee</v>
      </c>
      <c r="D2545" t="str">
        <f>CONCATENATE(Table1[[#This Row],[Approver Last Name]],", ",Table1[[#This Row],[Approver First Name]])</f>
        <v>No. 010, Employee</v>
      </c>
      <c r="E2545" t="str">
        <f>CONCATENATE(Table1[[#This Row],[Customer Last Name]],", ",Table1[[#This Row],[Customer First Name]])</f>
        <v>No. 10522, Client</v>
      </c>
      <c r="F2545" t="str">
        <f>IF(Table1[[#This Row],[Credit Amount]]&gt;-19.99,"Less than 19.99",IF(Table1[[#This Row],[Credit Amount]]=-20,"20",IF(Table1[[#This Row],[Credit Amount]]&gt;-49.98,"20.01-49.98",IF(Table1[[#This Row],[Credit Amount]]=-49.99,"49.99",IF(Table1[[#This Row],[Credit Amount]]=-50,"50",IF(Table1[[#This Row],[Credit Amount]]&lt;-50.01,"Greater than 50"))))))</f>
        <v>20.01-49.98</v>
      </c>
      <c r="G2545" t="str">
        <f>IF(Table1[[#This Row],[Transaction Type]]="Maintenance","Non-Sales","Sales")</f>
        <v>Non-Sales</v>
      </c>
      <c r="H2545">
        <f>IF(Table1[[#This Row],[Quarter]]="q2",1,"")</f>
        <v>1</v>
      </c>
      <c r="I2545" t="str">
        <f>IF(Table1[[#This Row],[Quarter]]="q3",1,"")</f>
        <v/>
      </c>
      <c r="J2545">
        <f>IF(Table1[[#This Row],[Quarter]]="Q2",Table1[[#This Row],[Credit Amount]],"")</f>
        <v>-22.31</v>
      </c>
      <c r="K2545" t="str">
        <f>IF(Table1[[#This Row],[Quarter]]="Q3",Table1[[#This Row],[Credit Amount]],"")</f>
        <v/>
      </c>
      <c r="L2545" t="str">
        <f>IF(Table1[[#This Row],[Transaction Type]]="Upgrade",Table1[[#This Row],[Credit Amount]],IF(Table1[[#This Row],[Transaction Type]]="Activation",Table1[[#This Row],[Credit Amount]],""))</f>
        <v/>
      </c>
      <c r="M2545">
        <f>IF(Table1[[#This Row],[Transaction Type]]="Maintenance",Table1[[#This Row],[Credit Amount]],"")</f>
        <v>-22.31</v>
      </c>
      <c r="N2545">
        <v>10076</v>
      </c>
      <c r="O2545" t="s">
        <v>2489</v>
      </c>
      <c r="P2545" t="s">
        <v>2565</v>
      </c>
      <c r="Q2545" t="s">
        <v>289</v>
      </c>
      <c r="R2545">
        <v>10010</v>
      </c>
      <c r="S2545" t="s">
        <v>2489</v>
      </c>
      <c r="T2545" t="s">
        <v>2499</v>
      </c>
      <c r="U2545" t="s">
        <v>290</v>
      </c>
      <c r="V2545" t="s">
        <v>156</v>
      </c>
      <c r="W2545">
        <v>100001521</v>
      </c>
      <c r="X2545">
        <v>8005550522</v>
      </c>
      <c r="Y2545" t="s">
        <v>2595</v>
      </c>
      <c r="Z2545" t="s">
        <v>3117</v>
      </c>
      <c r="AA2545" s="13">
        <v>-22.31</v>
      </c>
      <c r="AB2545" s="14">
        <v>42481</v>
      </c>
      <c r="AC2545" t="s">
        <v>36</v>
      </c>
    </row>
    <row r="2546" spans="1:29" x14ac:dyDescent="0.25">
      <c r="A2546" t="str">
        <f>CONCATENATE("Q",ROUNDUP(MONTH(Table1[[#This Row],[Month]])/3,0))</f>
        <v>Q2</v>
      </c>
      <c r="B2546" s="14">
        <f>EOMONTH(Table1[[#This Row],[Credit Date]],-1)+1</f>
        <v>42461</v>
      </c>
      <c r="C2546" t="str">
        <f>CONCATENATE(Table1[[#This Row],[Issuer Last Name]],", ",Table1[[#This Row],[Issuer First Name]])</f>
        <v>No. 076, Employee</v>
      </c>
      <c r="D2546" t="str">
        <f>CONCATENATE(Table1[[#This Row],[Approver Last Name]],", ",Table1[[#This Row],[Approver First Name]])</f>
        <v>No. 010, Employee</v>
      </c>
      <c r="E2546" t="str">
        <f>CONCATENATE(Table1[[#This Row],[Customer Last Name]],", ",Table1[[#This Row],[Customer First Name]])</f>
        <v>No. 10632, Client</v>
      </c>
      <c r="F25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46" t="str">
        <f>IF(Table1[[#This Row],[Transaction Type]]="Maintenance","Non-Sales","Sales")</f>
        <v>Sales</v>
      </c>
      <c r="H2546">
        <f>IF(Table1[[#This Row],[Quarter]]="q2",1,"")</f>
        <v>1</v>
      </c>
      <c r="I2546" t="str">
        <f>IF(Table1[[#This Row],[Quarter]]="q3",1,"")</f>
        <v/>
      </c>
      <c r="J2546">
        <f>IF(Table1[[#This Row],[Quarter]]="Q2",Table1[[#This Row],[Credit Amount]],"")</f>
        <v>-54.68</v>
      </c>
      <c r="K2546" t="str">
        <f>IF(Table1[[#This Row],[Quarter]]="Q3",Table1[[#This Row],[Credit Amount]],"")</f>
        <v/>
      </c>
      <c r="L2546">
        <f>IF(Table1[[#This Row],[Transaction Type]]="Upgrade",Table1[[#This Row],[Credit Amount]],IF(Table1[[#This Row],[Transaction Type]]="Activation",Table1[[#This Row],[Credit Amount]],""))</f>
        <v>-54.68</v>
      </c>
      <c r="M2546" t="str">
        <f>IF(Table1[[#This Row],[Transaction Type]]="Maintenance",Table1[[#This Row],[Credit Amount]],"")</f>
        <v/>
      </c>
      <c r="N2546">
        <v>10076</v>
      </c>
      <c r="O2546" t="s">
        <v>2489</v>
      </c>
      <c r="P2546" t="s">
        <v>2565</v>
      </c>
      <c r="Q2546" t="s">
        <v>289</v>
      </c>
      <c r="R2546">
        <v>10010</v>
      </c>
      <c r="S2546" t="s">
        <v>2489</v>
      </c>
      <c r="T2546" t="s">
        <v>2499</v>
      </c>
      <c r="U2546" t="s">
        <v>290</v>
      </c>
      <c r="V2546" t="s">
        <v>156</v>
      </c>
      <c r="W2546">
        <v>100001631</v>
      </c>
      <c r="X2546">
        <v>8005550632</v>
      </c>
      <c r="Y2546" t="s">
        <v>2595</v>
      </c>
      <c r="Z2546" t="s">
        <v>3227</v>
      </c>
      <c r="AA2546" s="13">
        <v>-54.68</v>
      </c>
      <c r="AB2546" s="14">
        <v>42484</v>
      </c>
      <c r="AC2546" t="s">
        <v>37</v>
      </c>
    </row>
    <row r="2547" spans="1:29" x14ac:dyDescent="0.25">
      <c r="A2547" t="str">
        <f>CONCATENATE("Q",ROUNDUP(MONTH(Table1[[#This Row],[Month]])/3,0))</f>
        <v>Q2</v>
      </c>
      <c r="B2547" s="14">
        <f>EOMONTH(Table1[[#This Row],[Credit Date]],-1)+1</f>
        <v>42461</v>
      </c>
      <c r="C2547" t="str">
        <f>CONCATENATE(Table1[[#This Row],[Issuer Last Name]],", ",Table1[[#This Row],[Issuer First Name]])</f>
        <v>No. 076, Employee</v>
      </c>
      <c r="D2547" t="str">
        <f>CONCATENATE(Table1[[#This Row],[Approver Last Name]],", ",Table1[[#This Row],[Approver First Name]])</f>
        <v>No. 010, Employee</v>
      </c>
      <c r="E2547" t="str">
        <f>CONCATENATE(Table1[[#This Row],[Customer Last Name]],", ",Table1[[#This Row],[Customer First Name]])</f>
        <v>No. 10616, Client</v>
      </c>
      <c r="F2547" t="str">
        <f>IF(Table1[[#This Row],[Credit Amount]]&gt;-19.99,"Less than 19.99",IF(Table1[[#This Row],[Credit Amount]]=-20,"20",IF(Table1[[#This Row],[Credit Amount]]&gt;-49.98,"20.01-49.98",IF(Table1[[#This Row],[Credit Amount]]=-49.99,"49.99",IF(Table1[[#This Row],[Credit Amount]]=-50,"50",IF(Table1[[#This Row],[Credit Amount]]&lt;-50.01,"Greater than 50"))))))</f>
        <v>20.01-49.98</v>
      </c>
      <c r="G2547" t="str">
        <f>IF(Table1[[#This Row],[Transaction Type]]="Maintenance","Non-Sales","Sales")</f>
        <v>Sales</v>
      </c>
      <c r="H2547">
        <f>IF(Table1[[#This Row],[Quarter]]="q2",1,"")</f>
        <v>1</v>
      </c>
      <c r="I2547" t="str">
        <f>IF(Table1[[#This Row],[Quarter]]="q3",1,"")</f>
        <v/>
      </c>
      <c r="J2547">
        <f>IF(Table1[[#This Row],[Quarter]]="Q2",Table1[[#This Row],[Credit Amount]],"")</f>
        <v>-30.78</v>
      </c>
      <c r="K2547" t="str">
        <f>IF(Table1[[#This Row],[Quarter]]="Q3",Table1[[#This Row],[Credit Amount]],"")</f>
        <v/>
      </c>
      <c r="L2547">
        <f>IF(Table1[[#This Row],[Transaction Type]]="Upgrade",Table1[[#This Row],[Credit Amount]],IF(Table1[[#This Row],[Transaction Type]]="Activation",Table1[[#This Row],[Credit Amount]],""))</f>
        <v>-30.78</v>
      </c>
      <c r="M2547" t="str">
        <f>IF(Table1[[#This Row],[Transaction Type]]="Maintenance",Table1[[#This Row],[Credit Amount]],"")</f>
        <v/>
      </c>
      <c r="N2547">
        <v>10076</v>
      </c>
      <c r="O2547" t="s">
        <v>2489</v>
      </c>
      <c r="P2547" t="s">
        <v>2565</v>
      </c>
      <c r="Q2547" t="s">
        <v>289</v>
      </c>
      <c r="R2547">
        <v>10010</v>
      </c>
      <c r="S2547" t="s">
        <v>2489</v>
      </c>
      <c r="T2547" t="s">
        <v>2499</v>
      </c>
      <c r="U2547" t="s">
        <v>290</v>
      </c>
      <c r="V2547" t="s">
        <v>156</v>
      </c>
      <c r="W2547">
        <v>100001615</v>
      </c>
      <c r="X2547">
        <v>8005550616</v>
      </c>
      <c r="Y2547" t="s">
        <v>2595</v>
      </c>
      <c r="Z2547" t="s">
        <v>3211</v>
      </c>
      <c r="AA2547" s="13">
        <v>-30.78</v>
      </c>
      <c r="AB2547" s="14">
        <v>42489</v>
      </c>
      <c r="AC2547" t="s">
        <v>35</v>
      </c>
    </row>
    <row r="2548" spans="1:29" x14ac:dyDescent="0.25">
      <c r="A2548" t="str">
        <f>CONCATENATE("Q",ROUNDUP(MONTH(Table1[[#This Row],[Month]])/3,0))</f>
        <v>Q2</v>
      </c>
      <c r="B2548" s="14">
        <f>EOMONTH(Table1[[#This Row],[Credit Date]],-1)+1</f>
        <v>42461</v>
      </c>
      <c r="C2548" t="str">
        <f>CONCATENATE(Table1[[#This Row],[Issuer Last Name]],", ",Table1[[#This Row],[Issuer First Name]])</f>
        <v>No. 076, Employee</v>
      </c>
      <c r="D2548" t="str">
        <f>CONCATENATE(Table1[[#This Row],[Approver Last Name]],", ",Table1[[#This Row],[Approver First Name]])</f>
        <v>No. 010, Employee</v>
      </c>
      <c r="E2548" t="str">
        <f>CONCATENATE(Table1[[#This Row],[Customer Last Name]],", ",Table1[[#This Row],[Customer First Name]])</f>
        <v>No. 12455, Client</v>
      </c>
      <c r="F2548" t="str">
        <f>IF(Table1[[#This Row],[Credit Amount]]&gt;-19.99,"Less than 19.99",IF(Table1[[#This Row],[Credit Amount]]=-20,"20",IF(Table1[[#This Row],[Credit Amount]]&gt;-49.98,"20.01-49.98",IF(Table1[[#This Row],[Credit Amount]]=-49.99,"49.99",IF(Table1[[#This Row],[Credit Amount]]=-50,"50",IF(Table1[[#This Row],[Credit Amount]]&lt;-50.01,"Greater than 50"))))))</f>
        <v>20.01-49.98</v>
      </c>
      <c r="G2548" t="str">
        <f>IF(Table1[[#This Row],[Transaction Type]]="Maintenance","Non-Sales","Sales")</f>
        <v>Non-Sales</v>
      </c>
      <c r="H2548">
        <f>IF(Table1[[#This Row],[Quarter]]="q2",1,"")</f>
        <v>1</v>
      </c>
      <c r="I2548" t="str">
        <f>IF(Table1[[#This Row],[Quarter]]="q3",1,"")</f>
        <v/>
      </c>
      <c r="J2548">
        <f>IF(Table1[[#This Row],[Quarter]]="Q2",Table1[[#This Row],[Credit Amount]],"")</f>
        <v>-47.19</v>
      </c>
      <c r="K2548" t="str">
        <f>IF(Table1[[#This Row],[Quarter]]="Q3",Table1[[#This Row],[Credit Amount]],"")</f>
        <v/>
      </c>
      <c r="L2548" t="str">
        <f>IF(Table1[[#This Row],[Transaction Type]]="Upgrade",Table1[[#This Row],[Credit Amount]],IF(Table1[[#This Row],[Transaction Type]]="Activation",Table1[[#This Row],[Credit Amount]],""))</f>
        <v/>
      </c>
      <c r="M2548">
        <f>IF(Table1[[#This Row],[Transaction Type]]="Maintenance",Table1[[#This Row],[Credit Amount]],"")</f>
        <v>-47.19</v>
      </c>
      <c r="N2548">
        <v>10076</v>
      </c>
      <c r="O2548" t="s">
        <v>2489</v>
      </c>
      <c r="P2548" t="s">
        <v>2565</v>
      </c>
      <c r="Q2548" t="s">
        <v>289</v>
      </c>
      <c r="R2548">
        <v>10010</v>
      </c>
      <c r="S2548" t="s">
        <v>2489</v>
      </c>
      <c r="T2548" t="s">
        <v>2499</v>
      </c>
      <c r="U2548" t="s">
        <v>290</v>
      </c>
      <c r="V2548" t="s">
        <v>156</v>
      </c>
      <c r="W2548">
        <v>100003454</v>
      </c>
      <c r="X2548">
        <v>8005552455</v>
      </c>
      <c r="Y2548" t="s">
        <v>2595</v>
      </c>
      <c r="Z2548" t="s">
        <v>5050</v>
      </c>
      <c r="AA2548" s="13">
        <v>-47.19</v>
      </c>
      <c r="AB2548" s="14">
        <v>42489</v>
      </c>
      <c r="AC2548" t="s">
        <v>36</v>
      </c>
    </row>
    <row r="2549" spans="1:29" x14ac:dyDescent="0.25">
      <c r="A2549" t="str">
        <f>CONCATENATE("Q",ROUNDUP(MONTH(Table1[[#This Row],[Month]])/3,0))</f>
        <v>Q2</v>
      </c>
      <c r="B2549" s="14">
        <f>EOMONTH(Table1[[#This Row],[Credit Date]],-1)+1</f>
        <v>42491</v>
      </c>
      <c r="C2549" t="str">
        <f>CONCATENATE(Table1[[#This Row],[Issuer Last Name]],", ",Table1[[#This Row],[Issuer First Name]])</f>
        <v>No. 076, Employee</v>
      </c>
      <c r="D2549" t="str">
        <f>CONCATENATE(Table1[[#This Row],[Approver Last Name]],", ",Table1[[#This Row],[Approver First Name]])</f>
        <v>No. 010, Employee</v>
      </c>
      <c r="E2549" t="str">
        <f>CONCATENATE(Table1[[#This Row],[Customer Last Name]],", ",Table1[[#This Row],[Customer First Name]])</f>
        <v>No. 11529, Client</v>
      </c>
      <c r="F25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49" t="str">
        <f>IF(Table1[[#This Row],[Transaction Type]]="Maintenance","Non-Sales","Sales")</f>
        <v>Sales</v>
      </c>
      <c r="H2549">
        <f>IF(Table1[[#This Row],[Quarter]]="q2",1,"")</f>
        <v>1</v>
      </c>
      <c r="I2549" t="str">
        <f>IF(Table1[[#This Row],[Quarter]]="q3",1,"")</f>
        <v/>
      </c>
      <c r="J2549">
        <f>IF(Table1[[#This Row],[Quarter]]="Q2",Table1[[#This Row],[Credit Amount]],"")</f>
        <v>-79.36</v>
      </c>
      <c r="K2549" t="str">
        <f>IF(Table1[[#This Row],[Quarter]]="Q3",Table1[[#This Row],[Credit Amount]],"")</f>
        <v/>
      </c>
      <c r="L2549">
        <f>IF(Table1[[#This Row],[Transaction Type]]="Upgrade",Table1[[#This Row],[Credit Amount]],IF(Table1[[#This Row],[Transaction Type]]="Activation",Table1[[#This Row],[Credit Amount]],""))</f>
        <v>-79.36</v>
      </c>
      <c r="M2549" t="str">
        <f>IF(Table1[[#This Row],[Transaction Type]]="Maintenance",Table1[[#This Row],[Credit Amount]],"")</f>
        <v/>
      </c>
      <c r="N2549">
        <v>10076</v>
      </c>
      <c r="O2549" t="s">
        <v>2489</v>
      </c>
      <c r="P2549" t="s">
        <v>2565</v>
      </c>
      <c r="Q2549" t="s">
        <v>289</v>
      </c>
      <c r="R2549">
        <v>10010</v>
      </c>
      <c r="S2549" t="s">
        <v>2489</v>
      </c>
      <c r="T2549" t="s">
        <v>2499</v>
      </c>
      <c r="U2549" t="s">
        <v>290</v>
      </c>
      <c r="V2549" t="s">
        <v>156</v>
      </c>
      <c r="W2549">
        <v>100002528</v>
      </c>
      <c r="X2549">
        <v>8005551529</v>
      </c>
      <c r="Y2549" t="s">
        <v>2595</v>
      </c>
      <c r="Z2549" t="s">
        <v>4124</v>
      </c>
      <c r="AA2549" s="13">
        <v>-79.36</v>
      </c>
      <c r="AB2549" s="14">
        <v>42495</v>
      </c>
      <c r="AC2549" t="s">
        <v>37</v>
      </c>
    </row>
    <row r="2550" spans="1:29" x14ac:dyDescent="0.25">
      <c r="A2550" t="str">
        <f>CONCATENATE("Q",ROUNDUP(MONTH(Table1[[#This Row],[Month]])/3,0))</f>
        <v>Q2</v>
      </c>
      <c r="B2550" s="14">
        <f>EOMONTH(Table1[[#This Row],[Credit Date]],-1)+1</f>
        <v>42491</v>
      </c>
      <c r="C2550" t="str">
        <f>CONCATENATE(Table1[[#This Row],[Issuer Last Name]],", ",Table1[[#This Row],[Issuer First Name]])</f>
        <v>No. 076, Employee</v>
      </c>
      <c r="D2550" t="str">
        <f>CONCATENATE(Table1[[#This Row],[Approver Last Name]],", ",Table1[[#This Row],[Approver First Name]])</f>
        <v>No. 010, Employee</v>
      </c>
      <c r="E2550" t="str">
        <f>CONCATENATE(Table1[[#This Row],[Customer Last Name]],", ",Table1[[#This Row],[Customer First Name]])</f>
        <v>No. 13510, Client</v>
      </c>
      <c r="F25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50" t="str">
        <f>IF(Table1[[#This Row],[Transaction Type]]="Maintenance","Non-Sales","Sales")</f>
        <v>Non-Sales</v>
      </c>
      <c r="H2550">
        <f>IF(Table1[[#This Row],[Quarter]]="q2",1,"")</f>
        <v>1</v>
      </c>
      <c r="I2550" t="str">
        <f>IF(Table1[[#This Row],[Quarter]]="q3",1,"")</f>
        <v/>
      </c>
      <c r="J2550">
        <f>IF(Table1[[#This Row],[Quarter]]="Q2",Table1[[#This Row],[Credit Amount]],"")</f>
        <v>-64.08</v>
      </c>
      <c r="K2550" t="str">
        <f>IF(Table1[[#This Row],[Quarter]]="Q3",Table1[[#This Row],[Credit Amount]],"")</f>
        <v/>
      </c>
      <c r="L2550" t="str">
        <f>IF(Table1[[#This Row],[Transaction Type]]="Upgrade",Table1[[#This Row],[Credit Amount]],IF(Table1[[#This Row],[Transaction Type]]="Activation",Table1[[#This Row],[Credit Amount]],""))</f>
        <v/>
      </c>
      <c r="M2550">
        <f>IF(Table1[[#This Row],[Transaction Type]]="Maintenance",Table1[[#This Row],[Credit Amount]],"")</f>
        <v>-64.08</v>
      </c>
      <c r="N2550">
        <v>10076</v>
      </c>
      <c r="O2550" t="s">
        <v>2489</v>
      </c>
      <c r="P2550" t="s">
        <v>2565</v>
      </c>
      <c r="Q2550" t="s">
        <v>289</v>
      </c>
      <c r="R2550">
        <v>10010</v>
      </c>
      <c r="S2550" t="s">
        <v>2489</v>
      </c>
      <c r="T2550" t="s">
        <v>2499</v>
      </c>
      <c r="U2550" t="s">
        <v>290</v>
      </c>
      <c r="V2550" t="s">
        <v>156</v>
      </c>
      <c r="W2550">
        <v>100004509</v>
      </c>
      <c r="X2550">
        <v>8005553510</v>
      </c>
      <c r="Y2550" t="s">
        <v>2595</v>
      </c>
      <c r="Z2550" t="s">
        <v>6098</v>
      </c>
      <c r="AA2550" s="13">
        <v>-64.08</v>
      </c>
      <c r="AB2550" s="14">
        <v>42500</v>
      </c>
      <c r="AC2550" t="s">
        <v>36</v>
      </c>
    </row>
    <row r="2551" spans="1:29" x14ac:dyDescent="0.25">
      <c r="A2551" t="str">
        <f>CONCATENATE("Q",ROUNDUP(MONTH(Table1[[#This Row],[Month]])/3,0))</f>
        <v>Q2</v>
      </c>
      <c r="B2551" s="14">
        <f>EOMONTH(Table1[[#This Row],[Credit Date]],-1)+1</f>
        <v>42491</v>
      </c>
      <c r="C2551" t="str">
        <f>CONCATENATE(Table1[[#This Row],[Issuer Last Name]],", ",Table1[[#This Row],[Issuer First Name]])</f>
        <v>No. 076, Employee</v>
      </c>
      <c r="D2551" t="str">
        <f>CONCATENATE(Table1[[#This Row],[Approver Last Name]],", ",Table1[[#This Row],[Approver First Name]])</f>
        <v>No. 010, Employee</v>
      </c>
      <c r="E2551" t="str">
        <f>CONCATENATE(Table1[[#This Row],[Customer Last Name]],", ",Table1[[#This Row],[Customer First Name]])</f>
        <v>No. 12771, Client</v>
      </c>
      <c r="F2551" t="str">
        <f>IF(Table1[[#This Row],[Credit Amount]]&gt;-19.99,"Less than 19.99",IF(Table1[[#This Row],[Credit Amount]]=-20,"20",IF(Table1[[#This Row],[Credit Amount]]&gt;-49.98,"20.01-49.98",IF(Table1[[#This Row],[Credit Amount]]=-49.99,"49.99",IF(Table1[[#This Row],[Credit Amount]]=-50,"50",IF(Table1[[#This Row],[Credit Amount]]&lt;-50.01,"Greater than 50"))))))</f>
        <v>20.01-49.98</v>
      </c>
      <c r="G2551" t="str">
        <f>IF(Table1[[#This Row],[Transaction Type]]="Maintenance","Non-Sales","Sales")</f>
        <v>Non-Sales</v>
      </c>
      <c r="H2551">
        <f>IF(Table1[[#This Row],[Quarter]]="q2",1,"")</f>
        <v>1</v>
      </c>
      <c r="I2551" t="str">
        <f>IF(Table1[[#This Row],[Quarter]]="q3",1,"")</f>
        <v/>
      </c>
      <c r="J2551">
        <f>IF(Table1[[#This Row],[Quarter]]="Q2",Table1[[#This Row],[Credit Amount]],"")</f>
        <v>-38.29</v>
      </c>
      <c r="K2551" t="str">
        <f>IF(Table1[[#This Row],[Quarter]]="Q3",Table1[[#This Row],[Credit Amount]],"")</f>
        <v/>
      </c>
      <c r="L2551" t="str">
        <f>IF(Table1[[#This Row],[Transaction Type]]="Upgrade",Table1[[#This Row],[Credit Amount]],IF(Table1[[#This Row],[Transaction Type]]="Activation",Table1[[#This Row],[Credit Amount]],""))</f>
        <v/>
      </c>
      <c r="M2551">
        <f>IF(Table1[[#This Row],[Transaction Type]]="Maintenance",Table1[[#This Row],[Credit Amount]],"")</f>
        <v>-38.29</v>
      </c>
      <c r="N2551">
        <v>10076</v>
      </c>
      <c r="O2551" t="s">
        <v>2489</v>
      </c>
      <c r="P2551" t="s">
        <v>2565</v>
      </c>
      <c r="Q2551" t="s">
        <v>289</v>
      </c>
      <c r="R2551">
        <v>10010</v>
      </c>
      <c r="S2551" t="s">
        <v>2489</v>
      </c>
      <c r="T2551" t="s">
        <v>2499</v>
      </c>
      <c r="U2551" t="s">
        <v>290</v>
      </c>
      <c r="V2551" t="s">
        <v>156</v>
      </c>
      <c r="W2551">
        <v>100003770</v>
      </c>
      <c r="X2551">
        <v>8005552771</v>
      </c>
      <c r="Y2551" t="s">
        <v>2595</v>
      </c>
      <c r="Z2551" t="s">
        <v>5363</v>
      </c>
      <c r="AA2551" s="13">
        <v>-38.29</v>
      </c>
      <c r="AB2551" s="14">
        <v>42504</v>
      </c>
      <c r="AC2551" t="s">
        <v>36</v>
      </c>
    </row>
    <row r="2552" spans="1:29" x14ac:dyDescent="0.25">
      <c r="A2552" t="str">
        <f>CONCATENATE("Q",ROUNDUP(MONTH(Table1[[#This Row],[Month]])/3,0))</f>
        <v>Q2</v>
      </c>
      <c r="B2552" s="14">
        <f>EOMONTH(Table1[[#This Row],[Credit Date]],-1)+1</f>
        <v>42491</v>
      </c>
      <c r="C2552" t="str">
        <f>CONCATENATE(Table1[[#This Row],[Issuer Last Name]],", ",Table1[[#This Row],[Issuer First Name]])</f>
        <v>No. 076, Employee</v>
      </c>
      <c r="D2552" t="str">
        <f>CONCATENATE(Table1[[#This Row],[Approver Last Name]],", ",Table1[[#This Row],[Approver First Name]])</f>
        <v>No. 010, Employee</v>
      </c>
      <c r="E2552" t="str">
        <f>CONCATENATE(Table1[[#This Row],[Customer Last Name]],", ",Table1[[#This Row],[Customer First Name]])</f>
        <v>No. 11933, Client</v>
      </c>
      <c r="F2552" t="str">
        <f>IF(Table1[[#This Row],[Credit Amount]]&gt;-19.99,"Less than 19.99",IF(Table1[[#This Row],[Credit Amount]]=-20,"20",IF(Table1[[#This Row],[Credit Amount]]&gt;-49.98,"20.01-49.98",IF(Table1[[#This Row],[Credit Amount]]=-49.99,"49.99",IF(Table1[[#This Row],[Credit Amount]]=-50,"50",IF(Table1[[#This Row],[Credit Amount]]&lt;-50.01,"Greater than 50"))))))</f>
        <v>20.01-49.98</v>
      </c>
      <c r="G2552" t="str">
        <f>IF(Table1[[#This Row],[Transaction Type]]="Maintenance","Non-Sales","Sales")</f>
        <v>Sales</v>
      </c>
      <c r="H2552">
        <f>IF(Table1[[#This Row],[Quarter]]="q2",1,"")</f>
        <v>1</v>
      </c>
      <c r="I2552" t="str">
        <f>IF(Table1[[#This Row],[Quarter]]="q3",1,"")</f>
        <v/>
      </c>
      <c r="J2552">
        <f>IF(Table1[[#This Row],[Quarter]]="Q2",Table1[[#This Row],[Credit Amount]],"")</f>
        <v>-31.16</v>
      </c>
      <c r="K2552" t="str">
        <f>IF(Table1[[#This Row],[Quarter]]="Q3",Table1[[#This Row],[Credit Amount]],"")</f>
        <v/>
      </c>
      <c r="L2552">
        <f>IF(Table1[[#This Row],[Transaction Type]]="Upgrade",Table1[[#This Row],[Credit Amount]],IF(Table1[[#This Row],[Transaction Type]]="Activation",Table1[[#This Row],[Credit Amount]],""))</f>
        <v>-31.16</v>
      </c>
      <c r="M2552" t="str">
        <f>IF(Table1[[#This Row],[Transaction Type]]="Maintenance",Table1[[#This Row],[Credit Amount]],"")</f>
        <v/>
      </c>
      <c r="N2552">
        <v>10076</v>
      </c>
      <c r="O2552" t="s">
        <v>2489</v>
      </c>
      <c r="P2552" t="s">
        <v>2565</v>
      </c>
      <c r="Q2552" t="s">
        <v>289</v>
      </c>
      <c r="R2552">
        <v>10010</v>
      </c>
      <c r="S2552" t="s">
        <v>2489</v>
      </c>
      <c r="T2552" t="s">
        <v>2499</v>
      </c>
      <c r="U2552" t="s">
        <v>290</v>
      </c>
      <c r="V2552" t="s">
        <v>156</v>
      </c>
      <c r="W2552">
        <v>100002932</v>
      </c>
      <c r="X2552">
        <v>8005551933</v>
      </c>
      <c r="Y2552" t="s">
        <v>2595</v>
      </c>
      <c r="Z2552" t="s">
        <v>4528</v>
      </c>
      <c r="AA2552" s="13">
        <v>-31.16</v>
      </c>
      <c r="AB2552" s="14">
        <v>42508</v>
      </c>
      <c r="AC2552" t="s">
        <v>37</v>
      </c>
    </row>
    <row r="2553" spans="1:29" x14ac:dyDescent="0.25">
      <c r="A2553" t="str">
        <f>CONCATENATE("Q",ROUNDUP(MONTH(Table1[[#This Row],[Month]])/3,0))</f>
        <v>Q2</v>
      </c>
      <c r="B2553" s="14">
        <f>EOMONTH(Table1[[#This Row],[Credit Date]],-1)+1</f>
        <v>42491</v>
      </c>
      <c r="C2553" t="str">
        <f>CONCATENATE(Table1[[#This Row],[Issuer Last Name]],", ",Table1[[#This Row],[Issuer First Name]])</f>
        <v>No. 076, Employee</v>
      </c>
      <c r="D2553" t="str">
        <f>CONCATENATE(Table1[[#This Row],[Approver Last Name]],", ",Table1[[#This Row],[Approver First Name]])</f>
        <v>No. 010, Employee</v>
      </c>
      <c r="E2553" t="str">
        <f>CONCATENATE(Table1[[#This Row],[Customer Last Name]],", ",Table1[[#This Row],[Customer First Name]])</f>
        <v>No. 12827, Client</v>
      </c>
      <c r="F2553" t="str">
        <f>IF(Table1[[#This Row],[Credit Amount]]&gt;-19.99,"Less than 19.99",IF(Table1[[#This Row],[Credit Amount]]=-20,"20",IF(Table1[[#This Row],[Credit Amount]]&gt;-49.98,"20.01-49.98",IF(Table1[[#This Row],[Credit Amount]]=-49.99,"49.99",IF(Table1[[#This Row],[Credit Amount]]=-50,"50",IF(Table1[[#This Row],[Credit Amount]]&lt;-50.01,"Greater than 50"))))))</f>
        <v>Less than 19.99</v>
      </c>
      <c r="G2553" t="str">
        <f>IF(Table1[[#This Row],[Transaction Type]]="Maintenance","Non-Sales","Sales")</f>
        <v>Non-Sales</v>
      </c>
      <c r="H2553">
        <f>IF(Table1[[#This Row],[Quarter]]="q2",1,"")</f>
        <v>1</v>
      </c>
      <c r="I2553" t="str">
        <f>IF(Table1[[#This Row],[Quarter]]="q3",1,"")</f>
        <v/>
      </c>
      <c r="J2553">
        <f>IF(Table1[[#This Row],[Quarter]]="Q2",Table1[[#This Row],[Credit Amount]],"")</f>
        <v>-13.93</v>
      </c>
      <c r="K2553" t="str">
        <f>IF(Table1[[#This Row],[Quarter]]="Q3",Table1[[#This Row],[Credit Amount]],"")</f>
        <v/>
      </c>
      <c r="L2553" t="str">
        <f>IF(Table1[[#This Row],[Transaction Type]]="Upgrade",Table1[[#This Row],[Credit Amount]],IF(Table1[[#This Row],[Transaction Type]]="Activation",Table1[[#This Row],[Credit Amount]],""))</f>
        <v/>
      </c>
      <c r="M2553">
        <f>IF(Table1[[#This Row],[Transaction Type]]="Maintenance",Table1[[#This Row],[Credit Amount]],"")</f>
        <v>-13.93</v>
      </c>
      <c r="N2553">
        <v>10076</v>
      </c>
      <c r="O2553" t="s">
        <v>2489</v>
      </c>
      <c r="P2553" t="s">
        <v>2565</v>
      </c>
      <c r="Q2553" t="s">
        <v>289</v>
      </c>
      <c r="R2553">
        <v>10010</v>
      </c>
      <c r="S2553" t="s">
        <v>2489</v>
      </c>
      <c r="T2553" t="s">
        <v>2499</v>
      </c>
      <c r="U2553" t="s">
        <v>290</v>
      </c>
      <c r="V2553" t="s">
        <v>156</v>
      </c>
      <c r="W2553">
        <v>100003826</v>
      </c>
      <c r="X2553">
        <v>8005552827</v>
      </c>
      <c r="Y2553" t="s">
        <v>2595</v>
      </c>
      <c r="Z2553" t="s">
        <v>5419</v>
      </c>
      <c r="AA2553" s="13">
        <v>-13.93</v>
      </c>
      <c r="AB2553" s="14">
        <v>42508</v>
      </c>
      <c r="AC2553" t="s">
        <v>36</v>
      </c>
    </row>
    <row r="2554" spans="1:29" x14ac:dyDescent="0.25">
      <c r="A2554" t="str">
        <f>CONCATENATE("Q",ROUNDUP(MONTH(Table1[[#This Row],[Month]])/3,0))</f>
        <v>Q2</v>
      </c>
      <c r="B2554" s="14">
        <f>EOMONTH(Table1[[#This Row],[Credit Date]],-1)+1</f>
        <v>42491</v>
      </c>
      <c r="C2554" t="str">
        <f>CONCATENATE(Table1[[#This Row],[Issuer Last Name]],", ",Table1[[#This Row],[Issuer First Name]])</f>
        <v>No. 076, Employee</v>
      </c>
      <c r="D2554" t="str">
        <f>CONCATENATE(Table1[[#This Row],[Approver Last Name]],", ",Table1[[#This Row],[Approver First Name]])</f>
        <v>No. 010, Employee</v>
      </c>
      <c r="E2554" t="str">
        <f>CONCATENATE(Table1[[#This Row],[Customer Last Name]],", ",Table1[[#This Row],[Customer First Name]])</f>
        <v>No. 10137, Client</v>
      </c>
      <c r="F2554" t="str">
        <f>IF(Table1[[#This Row],[Credit Amount]]&gt;-19.99,"Less than 19.99",IF(Table1[[#This Row],[Credit Amount]]=-20,"20",IF(Table1[[#This Row],[Credit Amount]]&gt;-49.98,"20.01-49.98",IF(Table1[[#This Row],[Credit Amount]]=-49.99,"49.99",IF(Table1[[#This Row],[Credit Amount]]=-50,"50",IF(Table1[[#This Row],[Credit Amount]]&lt;-50.01,"Greater than 50"))))))</f>
        <v>Less than 19.99</v>
      </c>
      <c r="G2554" t="str">
        <f>IF(Table1[[#This Row],[Transaction Type]]="Maintenance","Non-Sales","Sales")</f>
        <v>Non-Sales</v>
      </c>
      <c r="H2554">
        <f>IF(Table1[[#This Row],[Quarter]]="q2",1,"")</f>
        <v>1</v>
      </c>
      <c r="I2554" t="str">
        <f>IF(Table1[[#This Row],[Quarter]]="q3",1,"")</f>
        <v/>
      </c>
      <c r="J2554">
        <f>IF(Table1[[#This Row],[Quarter]]="Q2",Table1[[#This Row],[Credit Amount]],"")</f>
        <v>-14.04</v>
      </c>
      <c r="K2554" t="str">
        <f>IF(Table1[[#This Row],[Quarter]]="Q3",Table1[[#This Row],[Credit Amount]],"")</f>
        <v/>
      </c>
      <c r="L2554" t="str">
        <f>IF(Table1[[#This Row],[Transaction Type]]="Upgrade",Table1[[#This Row],[Credit Amount]],IF(Table1[[#This Row],[Transaction Type]]="Activation",Table1[[#This Row],[Credit Amount]],""))</f>
        <v/>
      </c>
      <c r="M2554">
        <f>IF(Table1[[#This Row],[Transaction Type]]="Maintenance",Table1[[#This Row],[Credit Amount]],"")</f>
        <v>-14.04</v>
      </c>
      <c r="N2554">
        <v>10076</v>
      </c>
      <c r="O2554" t="s">
        <v>2489</v>
      </c>
      <c r="P2554" t="s">
        <v>2565</v>
      </c>
      <c r="Q2554" t="s">
        <v>289</v>
      </c>
      <c r="R2554">
        <v>10010</v>
      </c>
      <c r="S2554" t="s">
        <v>2489</v>
      </c>
      <c r="T2554" t="s">
        <v>2499</v>
      </c>
      <c r="U2554" t="s">
        <v>290</v>
      </c>
      <c r="V2554" t="s">
        <v>156</v>
      </c>
      <c r="W2554">
        <v>100001136</v>
      </c>
      <c r="X2554">
        <v>8005550137</v>
      </c>
      <c r="Y2554" t="s">
        <v>2595</v>
      </c>
      <c r="Z2554" t="s">
        <v>2732</v>
      </c>
      <c r="AA2554" s="13">
        <v>-14.04</v>
      </c>
      <c r="AB2554" s="14">
        <v>42509</v>
      </c>
      <c r="AC2554" t="s">
        <v>36</v>
      </c>
    </row>
    <row r="2555" spans="1:29" x14ac:dyDescent="0.25">
      <c r="A2555" t="str">
        <f>CONCATENATE("Q",ROUNDUP(MONTH(Table1[[#This Row],[Month]])/3,0))</f>
        <v>Q2</v>
      </c>
      <c r="B2555" s="14">
        <f>EOMONTH(Table1[[#This Row],[Credit Date]],-1)+1</f>
        <v>42491</v>
      </c>
      <c r="C2555" t="str">
        <f>CONCATENATE(Table1[[#This Row],[Issuer Last Name]],", ",Table1[[#This Row],[Issuer First Name]])</f>
        <v>No. 076, Employee</v>
      </c>
      <c r="D2555" t="str">
        <f>CONCATENATE(Table1[[#This Row],[Approver Last Name]],", ",Table1[[#This Row],[Approver First Name]])</f>
        <v>No. 010, Employee</v>
      </c>
      <c r="E2555" t="str">
        <f>CONCATENATE(Table1[[#This Row],[Customer Last Name]],", ",Table1[[#This Row],[Customer First Name]])</f>
        <v>No. 10226, Client</v>
      </c>
      <c r="F2555" t="str">
        <f>IF(Table1[[#This Row],[Credit Amount]]&gt;-19.99,"Less than 19.99",IF(Table1[[#This Row],[Credit Amount]]=-20,"20",IF(Table1[[#This Row],[Credit Amount]]&gt;-49.98,"20.01-49.98",IF(Table1[[#This Row],[Credit Amount]]=-49.99,"49.99",IF(Table1[[#This Row],[Credit Amount]]=-50,"50",IF(Table1[[#This Row],[Credit Amount]]&lt;-50.01,"Greater than 50"))))))</f>
        <v>20.01-49.98</v>
      </c>
      <c r="G2555" t="str">
        <f>IF(Table1[[#This Row],[Transaction Type]]="Maintenance","Non-Sales","Sales")</f>
        <v>Non-Sales</v>
      </c>
      <c r="H2555">
        <f>IF(Table1[[#This Row],[Quarter]]="q2",1,"")</f>
        <v>1</v>
      </c>
      <c r="I2555" t="str">
        <f>IF(Table1[[#This Row],[Quarter]]="q3",1,"")</f>
        <v/>
      </c>
      <c r="J2555">
        <f>IF(Table1[[#This Row],[Quarter]]="Q2",Table1[[#This Row],[Credit Amount]],"")</f>
        <v>-26.21</v>
      </c>
      <c r="K2555" t="str">
        <f>IF(Table1[[#This Row],[Quarter]]="Q3",Table1[[#This Row],[Credit Amount]],"")</f>
        <v/>
      </c>
      <c r="L2555" t="str">
        <f>IF(Table1[[#This Row],[Transaction Type]]="Upgrade",Table1[[#This Row],[Credit Amount]],IF(Table1[[#This Row],[Transaction Type]]="Activation",Table1[[#This Row],[Credit Amount]],""))</f>
        <v/>
      </c>
      <c r="M2555">
        <f>IF(Table1[[#This Row],[Transaction Type]]="Maintenance",Table1[[#This Row],[Credit Amount]],"")</f>
        <v>-26.21</v>
      </c>
      <c r="N2555">
        <v>10076</v>
      </c>
      <c r="O2555" t="s">
        <v>2489</v>
      </c>
      <c r="P2555" t="s">
        <v>2565</v>
      </c>
      <c r="Q2555" t="s">
        <v>289</v>
      </c>
      <c r="R2555">
        <v>10010</v>
      </c>
      <c r="S2555" t="s">
        <v>2489</v>
      </c>
      <c r="T2555" t="s">
        <v>2499</v>
      </c>
      <c r="U2555" t="s">
        <v>290</v>
      </c>
      <c r="V2555" t="s">
        <v>156</v>
      </c>
      <c r="W2555">
        <v>100001225</v>
      </c>
      <c r="X2555">
        <v>8005550226</v>
      </c>
      <c r="Y2555" t="s">
        <v>2595</v>
      </c>
      <c r="Z2555" t="s">
        <v>2821</v>
      </c>
      <c r="AA2555" s="13">
        <v>-26.21</v>
      </c>
      <c r="AB2555" s="14">
        <v>42510</v>
      </c>
      <c r="AC2555" t="s">
        <v>36</v>
      </c>
    </row>
    <row r="2556" spans="1:29" x14ac:dyDescent="0.25">
      <c r="A2556" t="str">
        <f>CONCATENATE("Q",ROUNDUP(MONTH(Table1[[#This Row],[Month]])/3,0))</f>
        <v>Q2</v>
      </c>
      <c r="B2556" s="14">
        <f>EOMONTH(Table1[[#This Row],[Credit Date]],-1)+1</f>
        <v>42491</v>
      </c>
      <c r="C2556" t="str">
        <f>CONCATENATE(Table1[[#This Row],[Issuer Last Name]],", ",Table1[[#This Row],[Issuer First Name]])</f>
        <v>No. 076, Employee</v>
      </c>
      <c r="D2556" t="str">
        <f>CONCATENATE(Table1[[#This Row],[Approver Last Name]],", ",Table1[[#This Row],[Approver First Name]])</f>
        <v>No. 010, Employee</v>
      </c>
      <c r="E2556" t="str">
        <f>CONCATENATE(Table1[[#This Row],[Customer Last Name]],", ",Table1[[#This Row],[Customer First Name]])</f>
        <v>No. 12304, Client</v>
      </c>
      <c r="F25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56" t="str">
        <f>IF(Table1[[#This Row],[Transaction Type]]="Maintenance","Non-Sales","Sales")</f>
        <v>Sales</v>
      </c>
      <c r="H2556">
        <f>IF(Table1[[#This Row],[Quarter]]="q2",1,"")</f>
        <v>1</v>
      </c>
      <c r="I2556" t="str">
        <f>IF(Table1[[#This Row],[Quarter]]="q3",1,"")</f>
        <v/>
      </c>
      <c r="J2556">
        <f>IF(Table1[[#This Row],[Quarter]]="Q2",Table1[[#This Row],[Credit Amount]],"")</f>
        <v>-85.33</v>
      </c>
      <c r="K2556" t="str">
        <f>IF(Table1[[#This Row],[Quarter]]="Q3",Table1[[#This Row],[Credit Amount]],"")</f>
        <v/>
      </c>
      <c r="L2556">
        <f>IF(Table1[[#This Row],[Transaction Type]]="Upgrade",Table1[[#This Row],[Credit Amount]],IF(Table1[[#This Row],[Transaction Type]]="Activation",Table1[[#This Row],[Credit Amount]],""))</f>
        <v>-85.33</v>
      </c>
      <c r="M2556" t="str">
        <f>IF(Table1[[#This Row],[Transaction Type]]="Maintenance",Table1[[#This Row],[Credit Amount]],"")</f>
        <v/>
      </c>
      <c r="N2556">
        <v>10076</v>
      </c>
      <c r="O2556" t="s">
        <v>2489</v>
      </c>
      <c r="P2556" t="s">
        <v>2565</v>
      </c>
      <c r="Q2556" t="s">
        <v>289</v>
      </c>
      <c r="R2556">
        <v>10010</v>
      </c>
      <c r="S2556" t="s">
        <v>2489</v>
      </c>
      <c r="T2556" t="s">
        <v>2499</v>
      </c>
      <c r="U2556" t="s">
        <v>290</v>
      </c>
      <c r="V2556" t="s">
        <v>156</v>
      </c>
      <c r="W2556">
        <v>100003303</v>
      </c>
      <c r="X2556">
        <v>8005552304</v>
      </c>
      <c r="Y2556" t="s">
        <v>2595</v>
      </c>
      <c r="Z2556" t="s">
        <v>4899</v>
      </c>
      <c r="AA2556" s="13">
        <v>-85.33</v>
      </c>
      <c r="AB2556" s="14">
        <v>42513</v>
      </c>
      <c r="AC2556" t="s">
        <v>37</v>
      </c>
    </row>
    <row r="2557" spans="1:29" x14ac:dyDescent="0.25">
      <c r="A2557" t="str">
        <f>CONCATENATE("Q",ROUNDUP(MONTH(Table1[[#This Row],[Month]])/3,0))</f>
        <v>Q2</v>
      </c>
      <c r="B2557" s="14">
        <f>EOMONTH(Table1[[#This Row],[Credit Date]],-1)+1</f>
        <v>42491</v>
      </c>
      <c r="C2557" t="str">
        <f>CONCATENATE(Table1[[#This Row],[Issuer Last Name]],", ",Table1[[#This Row],[Issuer First Name]])</f>
        <v>No. 076, Employee</v>
      </c>
      <c r="D2557" t="str">
        <f>CONCATENATE(Table1[[#This Row],[Approver Last Name]],", ",Table1[[#This Row],[Approver First Name]])</f>
        <v>No. 010, Employee</v>
      </c>
      <c r="E2557" t="str">
        <f>CONCATENATE(Table1[[#This Row],[Customer Last Name]],", ",Table1[[#This Row],[Customer First Name]])</f>
        <v>No. 11531, Client</v>
      </c>
      <c r="F2557" t="str">
        <f>IF(Table1[[#This Row],[Credit Amount]]&gt;-19.99,"Less than 19.99",IF(Table1[[#This Row],[Credit Amount]]=-20,"20",IF(Table1[[#This Row],[Credit Amount]]&gt;-49.98,"20.01-49.98",IF(Table1[[#This Row],[Credit Amount]]=-49.99,"49.99",IF(Table1[[#This Row],[Credit Amount]]=-50,"50",IF(Table1[[#This Row],[Credit Amount]]&lt;-50.01,"Greater than 50"))))))</f>
        <v>20.01-49.98</v>
      </c>
      <c r="G2557" t="str">
        <f>IF(Table1[[#This Row],[Transaction Type]]="Maintenance","Non-Sales","Sales")</f>
        <v>Non-Sales</v>
      </c>
      <c r="H2557">
        <f>IF(Table1[[#This Row],[Quarter]]="q2",1,"")</f>
        <v>1</v>
      </c>
      <c r="I2557" t="str">
        <f>IF(Table1[[#This Row],[Quarter]]="q3",1,"")</f>
        <v/>
      </c>
      <c r="J2557">
        <f>IF(Table1[[#This Row],[Quarter]]="Q2",Table1[[#This Row],[Credit Amount]],"")</f>
        <v>-31.78</v>
      </c>
      <c r="K2557" t="str">
        <f>IF(Table1[[#This Row],[Quarter]]="Q3",Table1[[#This Row],[Credit Amount]],"")</f>
        <v/>
      </c>
      <c r="L2557" t="str">
        <f>IF(Table1[[#This Row],[Transaction Type]]="Upgrade",Table1[[#This Row],[Credit Amount]],IF(Table1[[#This Row],[Transaction Type]]="Activation",Table1[[#This Row],[Credit Amount]],""))</f>
        <v/>
      </c>
      <c r="M2557">
        <f>IF(Table1[[#This Row],[Transaction Type]]="Maintenance",Table1[[#This Row],[Credit Amount]],"")</f>
        <v>-31.78</v>
      </c>
      <c r="N2557">
        <v>10076</v>
      </c>
      <c r="O2557" t="s">
        <v>2489</v>
      </c>
      <c r="P2557" t="s">
        <v>2565</v>
      </c>
      <c r="Q2557" t="s">
        <v>289</v>
      </c>
      <c r="R2557">
        <v>10010</v>
      </c>
      <c r="S2557" t="s">
        <v>2489</v>
      </c>
      <c r="T2557" t="s">
        <v>2499</v>
      </c>
      <c r="U2557" t="s">
        <v>290</v>
      </c>
      <c r="V2557" t="s">
        <v>156</v>
      </c>
      <c r="W2557">
        <v>100002530</v>
      </c>
      <c r="X2557">
        <v>8005551531</v>
      </c>
      <c r="Y2557" t="s">
        <v>2595</v>
      </c>
      <c r="Z2557" t="s">
        <v>4126</v>
      </c>
      <c r="AA2557" s="13">
        <v>-31.78</v>
      </c>
      <c r="AB2557" s="14">
        <v>42513</v>
      </c>
      <c r="AC2557" t="s">
        <v>36</v>
      </c>
    </row>
    <row r="2558" spans="1:29" x14ac:dyDescent="0.25">
      <c r="A2558" t="str">
        <f>CONCATENATE("Q",ROUNDUP(MONTH(Table1[[#This Row],[Month]])/3,0))</f>
        <v>Q2</v>
      </c>
      <c r="B2558" s="14">
        <f>EOMONTH(Table1[[#This Row],[Credit Date]],-1)+1</f>
        <v>42491</v>
      </c>
      <c r="C2558" t="str">
        <f>CONCATENATE(Table1[[#This Row],[Issuer Last Name]],", ",Table1[[#This Row],[Issuer First Name]])</f>
        <v>No. 076, Employee</v>
      </c>
      <c r="D2558" t="str">
        <f>CONCATENATE(Table1[[#This Row],[Approver Last Name]],", ",Table1[[#This Row],[Approver First Name]])</f>
        <v>No. 010, Employee</v>
      </c>
      <c r="E2558" t="str">
        <f>CONCATENATE(Table1[[#This Row],[Customer Last Name]],", ",Table1[[#This Row],[Customer First Name]])</f>
        <v>No. 12791, Client</v>
      </c>
      <c r="F25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58" t="str">
        <f>IF(Table1[[#This Row],[Transaction Type]]="Maintenance","Non-Sales","Sales")</f>
        <v>Sales</v>
      </c>
      <c r="H2558">
        <f>IF(Table1[[#This Row],[Quarter]]="q2",1,"")</f>
        <v>1</v>
      </c>
      <c r="I2558" t="str">
        <f>IF(Table1[[#This Row],[Quarter]]="q3",1,"")</f>
        <v/>
      </c>
      <c r="J2558">
        <f>IF(Table1[[#This Row],[Quarter]]="Q2",Table1[[#This Row],[Credit Amount]],"")</f>
        <v>-84.64</v>
      </c>
      <c r="K2558" t="str">
        <f>IF(Table1[[#This Row],[Quarter]]="Q3",Table1[[#This Row],[Credit Amount]],"")</f>
        <v/>
      </c>
      <c r="L2558">
        <f>IF(Table1[[#This Row],[Transaction Type]]="Upgrade",Table1[[#This Row],[Credit Amount]],IF(Table1[[#This Row],[Transaction Type]]="Activation",Table1[[#This Row],[Credit Amount]],""))</f>
        <v>-84.64</v>
      </c>
      <c r="M2558" t="str">
        <f>IF(Table1[[#This Row],[Transaction Type]]="Maintenance",Table1[[#This Row],[Credit Amount]],"")</f>
        <v/>
      </c>
      <c r="N2558">
        <v>10076</v>
      </c>
      <c r="O2558" t="s">
        <v>2489</v>
      </c>
      <c r="P2558" t="s">
        <v>2565</v>
      </c>
      <c r="Q2558" t="s">
        <v>289</v>
      </c>
      <c r="R2558">
        <v>10010</v>
      </c>
      <c r="S2558" t="s">
        <v>2489</v>
      </c>
      <c r="T2558" t="s">
        <v>2499</v>
      </c>
      <c r="U2558" t="s">
        <v>290</v>
      </c>
      <c r="V2558" t="s">
        <v>156</v>
      </c>
      <c r="W2558">
        <v>100003790</v>
      </c>
      <c r="X2558">
        <v>8005552791</v>
      </c>
      <c r="Y2558" t="s">
        <v>2595</v>
      </c>
      <c r="Z2558" t="s">
        <v>5383</v>
      </c>
      <c r="AA2558" s="13">
        <v>-84.64</v>
      </c>
      <c r="AB2558" s="14">
        <v>42516</v>
      </c>
      <c r="AC2558" t="s">
        <v>37</v>
      </c>
    </row>
    <row r="2559" spans="1:29" x14ac:dyDescent="0.25">
      <c r="A2559" t="str">
        <f>CONCATENATE("Q",ROUNDUP(MONTH(Table1[[#This Row],[Month]])/3,0))</f>
        <v>Q2</v>
      </c>
      <c r="B2559" s="14">
        <f>EOMONTH(Table1[[#This Row],[Credit Date]],-1)+1</f>
        <v>42491</v>
      </c>
      <c r="C2559" t="str">
        <f>CONCATENATE(Table1[[#This Row],[Issuer Last Name]],", ",Table1[[#This Row],[Issuer First Name]])</f>
        <v>No. 076, Employee</v>
      </c>
      <c r="D2559" t="str">
        <f>CONCATENATE(Table1[[#This Row],[Approver Last Name]],", ",Table1[[#This Row],[Approver First Name]])</f>
        <v>No. 010, Employee</v>
      </c>
      <c r="E2559" t="str">
        <f>CONCATENATE(Table1[[#This Row],[Customer Last Name]],", ",Table1[[#This Row],[Customer First Name]])</f>
        <v>No. 13679, Client</v>
      </c>
      <c r="F2559" t="str">
        <f>IF(Table1[[#This Row],[Credit Amount]]&gt;-19.99,"Less than 19.99",IF(Table1[[#This Row],[Credit Amount]]=-20,"20",IF(Table1[[#This Row],[Credit Amount]]&gt;-49.98,"20.01-49.98",IF(Table1[[#This Row],[Credit Amount]]=-49.99,"49.99",IF(Table1[[#This Row],[Credit Amount]]=-50,"50",IF(Table1[[#This Row],[Credit Amount]]&lt;-50.01,"Greater than 50"))))))</f>
        <v>20.01-49.98</v>
      </c>
      <c r="G2559" t="str">
        <f>IF(Table1[[#This Row],[Transaction Type]]="Maintenance","Non-Sales","Sales")</f>
        <v>Non-Sales</v>
      </c>
      <c r="H2559">
        <f>IF(Table1[[#This Row],[Quarter]]="q2",1,"")</f>
        <v>1</v>
      </c>
      <c r="I2559" t="str">
        <f>IF(Table1[[#This Row],[Quarter]]="q3",1,"")</f>
        <v/>
      </c>
      <c r="J2559">
        <f>IF(Table1[[#This Row],[Quarter]]="Q2",Table1[[#This Row],[Credit Amount]],"")</f>
        <v>-25.73</v>
      </c>
      <c r="K2559" t="str">
        <f>IF(Table1[[#This Row],[Quarter]]="Q3",Table1[[#This Row],[Credit Amount]],"")</f>
        <v/>
      </c>
      <c r="L2559" t="str">
        <f>IF(Table1[[#This Row],[Transaction Type]]="Upgrade",Table1[[#This Row],[Credit Amount]],IF(Table1[[#This Row],[Transaction Type]]="Activation",Table1[[#This Row],[Credit Amount]],""))</f>
        <v/>
      </c>
      <c r="M2559">
        <f>IF(Table1[[#This Row],[Transaction Type]]="Maintenance",Table1[[#This Row],[Credit Amount]],"")</f>
        <v>-25.73</v>
      </c>
      <c r="N2559">
        <v>10076</v>
      </c>
      <c r="O2559" t="s">
        <v>2489</v>
      </c>
      <c r="P2559" t="s">
        <v>2565</v>
      </c>
      <c r="Q2559" t="s">
        <v>289</v>
      </c>
      <c r="R2559">
        <v>10010</v>
      </c>
      <c r="S2559" t="s">
        <v>2489</v>
      </c>
      <c r="T2559" t="s">
        <v>2499</v>
      </c>
      <c r="U2559" t="s">
        <v>290</v>
      </c>
      <c r="V2559" t="s">
        <v>156</v>
      </c>
      <c r="W2559">
        <v>100004678</v>
      </c>
      <c r="X2559">
        <v>8005553679</v>
      </c>
      <c r="Y2559" t="s">
        <v>2595</v>
      </c>
      <c r="Z2559" t="s">
        <v>6267</v>
      </c>
      <c r="AA2559" s="13">
        <v>-25.73</v>
      </c>
      <c r="AB2559" s="14">
        <v>42517</v>
      </c>
      <c r="AC2559" t="s">
        <v>36</v>
      </c>
    </row>
    <row r="2560" spans="1:29" x14ac:dyDescent="0.25">
      <c r="A2560" t="str">
        <f>CONCATENATE("Q",ROUNDUP(MONTH(Table1[[#This Row],[Month]])/3,0))</f>
        <v>Q2</v>
      </c>
      <c r="B2560" s="14">
        <f>EOMONTH(Table1[[#This Row],[Credit Date]],-1)+1</f>
        <v>42491</v>
      </c>
      <c r="C2560" t="str">
        <f>CONCATENATE(Table1[[#This Row],[Issuer Last Name]],", ",Table1[[#This Row],[Issuer First Name]])</f>
        <v>No. 076, Employee</v>
      </c>
      <c r="D2560" t="str">
        <f>CONCATENATE(Table1[[#This Row],[Approver Last Name]],", ",Table1[[#This Row],[Approver First Name]])</f>
        <v>No. 010, Employee</v>
      </c>
      <c r="E2560" t="str">
        <f>CONCATENATE(Table1[[#This Row],[Customer Last Name]],", ",Table1[[#This Row],[Customer First Name]])</f>
        <v>No. 13926, Client</v>
      </c>
      <c r="F25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0" t="str">
        <f>IF(Table1[[#This Row],[Transaction Type]]="Maintenance","Non-Sales","Sales")</f>
        <v>Sales</v>
      </c>
      <c r="H2560">
        <f>IF(Table1[[#This Row],[Quarter]]="q2",1,"")</f>
        <v>1</v>
      </c>
      <c r="I2560" t="str">
        <f>IF(Table1[[#This Row],[Quarter]]="q3",1,"")</f>
        <v/>
      </c>
      <c r="J2560">
        <f>IF(Table1[[#This Row],[Quarter]]="Q2",Table1[[#This Row],[Credit Amount]],"")</f>
        <v>-91.27</v>
      </c>
      <c r="K2560" t="str">
        <f>IF(Table1[[#This Row],[Quarter]]="Q3",Table1[[#This Row],[Credit Amount]],"")</f>
        <v/>
      </c>
      <c r="L2560">
        <f>IF(Table1[[#This Row],[Transaction Type]]="Upgrade",Table1[[#This Row],[Credit Amount]],IF(Table1[[#This Row],[Transaction Type]]="Activation",Table1[[#This Row],[Credit Amount]],""))</f>
        <v>-91.27</v>
      </c>
      <c r="M2560" t="str">
        <f>IF(Table1[[#This Row],[Transaction Type]]="Maintenance",Table1[[#This Row],[Credit Amount]],"")</f>
        <v/>
      </c>
      <c r="N2560">
        <v>10076</v>
      </c>
      <c r="O2560" t="s">
        <v>2489</v>
      </c>
      <c r="P2560" t="s">
        <v>2565</v>
      </c>
      <c r="Q2560" t="s">
        <v>289</v>
      </c>
      <c r="R2560">
        <v>10010</v>
      </c>
      <c r="S2560" t="s">
        <v>2489</v>
      </c>
      <c r="T2560" t="s">
        <v>2499</v>
      </c>
      <c r="U2560" t="s">
        <v>290</v>
      </c>
      <c r="V2560" t="s">
        <v>156</v>
      </c>
      <c r="W2560">
        <v>100004925</v>
      </c>
      <c r="X2560">
        <v>8005553926</v>
      </c>
      <c r="Y2560" t="s">
        <v>2595</v>
      </c>
      <c r="Z2560" t="s">
        <v>6514</v>
      </c>
      <c r="AA2560" s="13">
        <v>-91.27</v>
      </c>
      <c r="AB2560" s="14">
        <v>42518</v>
      </c>
      <c r="AC2560" t="s">
        <v>35</v>
      </c>
    </row>
    <row r="2561" spans="1:29" x14ac:dyDescent="0.25">
      <c r="A2561" t="str">
        <f>CONCATENATE("Q",ROUNDUP(MONTH(Table1[[#This Row],[Month]])/3,0))</f>
        <v>Q2</v>
      </c>
      <c r="B2561" s="14">
        <f>EOMONTH(Table1[[#This Row],[Credit Date]],-1)+1</f>
        <v>42522</v>
      </c>
      <c r="C2561" t="str">
        <f>CONCATENATE(Table1[[#This Row],[Issuer Last Name]],", ",Table1[[#This Row],[Issuer First Name]])</f>
        <v>No. 076, Employee</v>
      </c>
      <c r="D2561" t="str">
        <f>CONCATENATE(Table1[[#This Row],[Approver Last Name]],", ",Table1[[#This Row],[Approver First Name]])</f>
        <v>No. 010, Employee</v>
      </c>
      <c r="E2561" t="str">
        <f>CONCATENATE(Table1[[#This Row],[Customer Last Name]],", ",Table1[[#This Row],[Customer First Name]])</f>
        <v>No. 13020, Client</v>
      </c>
      <c r="F2561" t="str">
        <f>IF(Table1[[#This Row],[Credit Amount]]&gt;-19.99,"Less than 19.99",IF(Table1[[#This Row],[Credit Amount]]=-20,"20",IF(Table1[[#This Row],[Credit Amount]]&gt;-49.98,"20.01-49.98",IF(Table1[[#This Row],[Credit Amount]]=-49.99,"49.99",IF(Table1[[#This Row],[Credit Amount]]=-50,"50",IF(Table1[[#This Row],[Credit Amount]]&lt;-50.01,"Greater than 50"))))))</f>
        <v>20.01-49.98</v>
      </c>
      <c r="G2561" t="str">
        <f>IF(Table1[[#This Row],[Transaction Type]]="Maintenance","Non-Sales","Sales")</f>
        <v>Non-Sales</v>
      </c>
      <c r="H2561">
        <f>IF(Table1[[#This Row],[Quarter]]="q2",1,"")</f>
        <v>1</v>
      </c>
      <c r="I2561" t="str">
        <f>IF(Table1[[#This Row],[Quarter]]="q3",1,"")</f>
        <v/>
      </c>
      <c r="J2561">
        <f>IF(Table1[[#This Row],[Quarter]]="Q2",Table1[[#This Row],[Credit Amount]],"")</f>
        <v>-37.32</v>
      </c>
      <c r="K2561" t="str">
        <f>IF(Table1[[#This Row],[Quarter]]="Q3",Table1[[#This Row],[Credit Amount]],"")</f>
        <v/>
      </c>
      <c r="L2561" t="str">
        <f>IF(Table1[[#This Row],[Transaction Type]]="Upgrade",Table1[[#This Row],[Credit Amount]],IF(Table1[[#This Row],[Transaction Type]]="Activation",Table1[[#This Row],[Credit Amount]],""))</f>
        <v/>
      </c>
      <c r="M2561">
        <f>IF(Table1[[#This Row],[Transaction Type]]="Maintenance",Table1[[#This Row],[Credit Amount]],"")</f>
        <v>-37.32</v>
      </c>
      <c r="N2561">
        <v>10076</v>
      </c>
      <c r="O2561" t="s">
        <v>2489</v>
      </c>
      <c r="P2561" t="s">
        <v>2565</v>
      </c>
      <c r="Q2561" t="s">
        <v>289</v>
      </c>
      <c r="R2561">
        <v>10010</v>
      </c>
      <c r="S2561" t="s">
        <v>2489</v>
      </c>
      <c r="T2561" t="s">
        <v>2499</v>
      </c>
      <c r="U2561" t="s">
        <v>290</v>
      </c>
      <c r="V2561" t="s">
        <v>156</v>
      </c>
      <c r="W2561">
        <v>100004019</v>
      </c>
      <c r="X2561">
        <v>8005553020</v>
      </c>
      <c r="Y2561" t="s">
        <v>2595</v>
      </c>
      <c r="Z2561" t="s">
        <v>5608</v>
      </c>
      <c r="AA2561" s="13">
        <v>-37.32</v>
      </c>
      <c r="AB2561" s="14">
        <v>42525</v>
      </c>
      <c r="AC2561" t="s">
        <v>36</v>
      </c>
    </row>
    <row r="2562" spans="1:29" x14ac:dyDescent="0.25">
      <c r="A2562" t="str">
        <f>CONCATENATE("Q",ROUNDUP(MONTH(Table1[[#This Row],[Month]])/3,0))</f>
        <v>Q2</v>
      </c>
      <c r="B2562" s="14">
        <f>EOMONTH(Table1[[#This Row],[Credit Date]],-1)+1</f>
        <v>42522</v>
      </c>
      <c r="C2562" t="str">
        <f>CONCATENATE(Table1[[#This Row],[Issuer Last Name]],", ",Table1[[#This Row],[Issuer First Name]])</f>
        <v>No. 076, Employee</v>
      </c>
      <c r="D2562" t="str">
        <f>CONCATENATE(Table1[[#This Row],[Approver Last Name]],", ",Table1[[#This Row],[Approver First Name]])</f>
        <v>No. 010, Employee</v>
      </c>
      <c r="E2562" t="str">
        <f>CONCATENATE(Table1[[#This Row],[Customer Last Name]],", ",Table1[[#This Row],[Customer First Name]])</f>
        <v>No. 12713, Client</v>
      </c>
      <c r="F2562" t="str">
        <f>IF(Table1[[#This Row],[Credit Amount]]&gt;-19.99,"Less than 19.99",IF(Table1[[#This Row],[Credit Amount]]=-20,"20",IF(Table1[[#This Row],[Credit Amount]]&gt;-49.98,"20.01-49.98",IF(Table1[[#This Row],[Credit Amount]]=-49.99,"49.99",IF(Table1[[#This Row],[Credit Amount]]=-50,"50",IF(Table1[[#This Row],[Credit Amount]]&lt;-50.01,"Greater than 50"))))))</f>
        <v>20.01-49.98</v>
      </c>
      <c r="G2562" t="str">
        <f>IF(Table1[[#This Row],[Transaction Type]]="Maintenance","Non-Sales","Sales")</f>
        <v>Non-Sales</v>
      </c>
      <c r="H2562">
        <f>IF(Table1[[#This Row],[Quarter]]="q2",1,"")</f>
        <v>1</v>
      </c>
      <c r="I2562" t="str">
        <f>IF(Table1[[#This Row],[Quarter]]="q3",1,"")</f>
        <v/>
      </c>
      <c r="J2562">
        <f>IF(Table1[[#This Row],[Quarter]]="Q2",Table1[[#This Row],[Credit Amount]],"")</f>
        <v>-35.72</v>
      </c>
      <c r="K2562" t="str">
        <f>IF(Table1[[#This Row],[Quarter]]="Q3",Table1[[#This Row],[Credit Amount]],"")</f>
        <v/>
      </c>
      <c r="L2562" t="str">
        <f>IF(Table1[[#This Row],[Transaction Type]]="Upgrade",Table1[[#This Row],[Credit Amount]],IF(Table1[[#This Row],[Transaction Type]]="Activation",Table1[[#This Row],[Credit Amount]],""))</f>
        <v/>
      </c>
      <c r="M2562">
        <f>IF(Table1[[#This Row],[Transaction Type]]="Maintenance",Table1[[#This Row],[Credit Amount]],"")</f>
        <v>-35.72</v>
      </c>
      <c r="N2562">
        <v>10076</v>
      </c>
      <c r="O2562" t="s">
        <v>2489</v>
      </c>
      <c r="P2562" t="s">
        <v>2565</v>
      </c>
      <c r="Q2562" t="s">
        <v>289</v>
      </c>
      <c r="R2562">
        <v>10010</v>
      </c>
      <c r="S2562" t="s">
        <v>2489</v>
      </c>
      <c r="T2562" t="s">
        <v>2499</v>
      </c>
      <c r="U2562" t="s">
        <v>290</v>
      </c>
      <c r="V2562" t="s">
        <v>156</v>
      </c>
      <c r="W2562">
        <v>100003712</v>
      </c>
      <c r="X2562">
        <v>8005552713</v>
      </c>
      <c r="Y2562" t="s">
        <v>2595</v>
      </c>
      <c r="Z2562" t="s">
        <v>5306</v>
      </c>
      <c r="AA2562" s="13">
        <v>-35.72</v>
      </c>
      <c r="AB2562" s="14">
        <v>42525</v>
      </c>
      <c r="AC2562" t="s">
        <v>36</v>
      </c>
    </row>
    <row r="2563" spans="1:29" x14ac:dyDescent="0.25">
      <c r="A2563" t="str">
        <f>CONCATENATE("Q",ROUNDUP(MONTH(Table1[[#This Row],[Month]])/3,0))</f>
        <v>Q2</v>
      </c>
      <c r="B2563" s="14">
        <f>EOMONTH(Table1[[#This Row],[Credit Date]],-1)+1</f>
        <v>42522</v>
      </c>
      <c r="C2563" t="str">
        <f>CONCATENATE(Table1[[#This Row],[Issuer Last Name]],", ",Table1[[#This Row],[Issuer First Name]])</f>
        <v>No. 076, Employee</v>
      </c>
      <c r="D2563" t="str">
        <f>CONCATENATE(Table1[[#This Row],[Approver Last Name]],", ",Table1[[#This Row],[Approver First Name]])</f>
        <v>No. 010, Employee</v>
      </c>
      <c r="E2563" t="str">
        <f>CONCATENATE(Table1[[#This Row],[Customer Last Name]],", ",Table1[[#This Row],[Customer First Name]])</f>
        <v>No. 12004, Client</v>
      </c>
      <c r="F2563" t="str">
        <f>IF(Table1[[#This Row],[Credit Amount]]&gt;-19.99,"Less than 19.99",IF(Table1[[#This Row],[Credit Amount]]=-20,"20",IF(Table1[[#This Row],[Credit Amount]]&gt;-49.98,"20.01-49.98",IF(Table1[[#This Row],[Credit Amount]]=-49.99,"49.99",IF(Table1[[#This Row],[Credit Amount]]=-50,"50",IF(Table1[[#This Row],[Credit Amount]]&lt;-50.01,"Greater than 50"))))))</f>
        <v>20.01-49.98</v>
      </c>
      <c r="G2563" t="str">
        <f>IF(Table1[[#This Row],[Transaction Type]]="Maintenance","Non-Sales","Sales")</f>
        <v>Non-Sales</v>
      </c>
      <c r="H2563">
        <f>IF(Table1[[#This Row],[Quarter]]="q2",1,"")</f>
        <v>1</v>
      </c>
      <c r="I2563" t="str">
        <f>IF(Table1[[#This Row],[Quarter]]="q3",1,"")</f>
        <v/>
      </c>
      <c r="J2563">
        <f>IF(Table1[[#This Row],[Quarter]]="Q2",Table1[[#This Row],[Credit Amount]],"")</f>
        <v>-23</v>
      </c>
      <c r="K2563" t="str">
        <f>IF(Table1[[#This Row],[Quarter]]="Q3",Table1[[#This Row],[Credit Amount]],"")</f>
        <v/>
      </c>
      <c r="L2563" t="str">
        <f>IF(Table1[[#This Row],[Transaction Type]]="Upgrade",Table1[[#This Row],[Credit Amount]],IF(Table1[[#This Row],[Transaction Type]]="Activation",Table1[[#This Row],[Credit Amount]],""))</f>
        <v/>
      </c>
      <c r="M2563">
        <f>IF(Table1[[#This Row],[Transaction Type]]="Maintenance",Table1[[#This Row],[Credit Amount]],"")</f>
        <v>-23</v>
      </c>
      <c r="N2563">
        <v>10076</v>
      </c>
      <c r="O2563" t="s">
        <v>2489</v>
      </c>
      <c r="P2563" t="s">
        <v>2565</v>
      </c>
      <c r="Q2563" t="s">
        <v>289</v>
      </c>
      <c r="R2563">
        <v>10010</v>
      </c>
      <c r="S2563" t="s">
        <v>2489</v>
      </c>
      <c r="T2563" t="s">
        <v>2499</v>
      </c>
      <c r="U2563" t="s">
        <v>290</v>
      </c>
      <c r="V2563" t="s">
        <v>156</v>
      </c>
      <c r="W2563">
        <v>100003003</v>
      </c>
      <c r="X2563">
        <v>8005552004</v>
      </c>
      <c r="Y2563" t="s">
        <v>2595</v>
      </c>
      <c r="Z2563" t="s">
        <v>4599</v>
      </c>
      <c r="AA2563" s="13">
        <v>-23</v>
      </c>
      <c r="AB2563" s="14">
        <v>42540</v>
      </c>
      <c r="AC2563" t="s">
        <v>36</v>
      </c>
    </row>
    <row r="2564" spans="1:29" x14ac:dyDescent="0.25">
      <c r="A2564" t="str">
        <f>CONCATENATE("Q",ROUNDUP(MONTH(Table1[[#This Row],[Month]])/3,0))</f>
        <v>Q2</v>
      </c>
      <c r="B2564" s="14">
        <f>EOMONTH(Table1[[#This Row],[Credit Date]],-1)+1</f>
        <v>42522</v>
      </c>
      <c r="C2564" t="str">
        <f>CONCATENATE(Table1[[#This Row],[Issuer Last Name]],", ",Table1[[#This Row],[Issuer First Name]])</f>
        <v>No. 076, Employee</v>
      </c>
      <c r="D2564" t="str">
        <f>CONCATENATE(Table1[[#This Row],[Approver Last Name]],", ",Table1[[#This Row],[Approver First Name]])</f>
        <v>No. 010, Employee</v>
      </c>
      <c r="E2564" t="str">
        <f>CONCATENATE(Table1[[#This Row],[Customer Last Name]],", ",Table1[[#This Row],[Customer First Name]])</f>
        <v>No. 11778, Client</v>
      </c>
      <c r="F25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4" t="str">
        <f>IF(Table1[[#This Row],[Transaction Type]]="Maintenance","Non-Sales","Sales")</f>
        <v>Sales</v>
      </c>
      <c r="H2564">
        <f>IF(Table1[[#This Row],[Quarter]]="q2",1,"")</f>
        <v>1</v>
      </c>
      <c r="I2564" t="str">
        <f>IF(Table1[[#This Row],[Quarter]]="q3",1,"")</f>
        <v/>
      </c>
      <c r="J2564">
        <f>IF(Table1[[#This Row],[Quarter]]="Q2",Table1[[#This Row],[Credit Amount]],"")</f>
        <v>-60.2</v>
      </c>
      <c r="K2564" t="str">
        <f>IF(Table1[[#This Row],[Quarter]]="Q3",Table1[[#This Row],[Credit Amount]],"")</f>
        <v/>
      </c>
      <c r="L2564">
        <f>IF(Table1[[#This Row],[Transaction Type]]="Upgrade",Table1[[#This Row],[Credit Amount]],IF(Table1[[#This Row],[Transaction Type]]="Activation",Table1[[#This Row],[Credit Amount]],""))</f>
        <v>-60.2</v>
      </c>
      <c r="M2564" t="str">
        <f>IF(Table1[[#This Row],[Transaction Type]]="Maintenance",Table1[[#This Row],[Credit Amount]],"")</f>
        <v/>
      </c>
      <c r="N2564">
        <v>10076</v>
      </c>
      <c r="O2564" t="s">
        <v>2489</v>
      </c>
      <c r="P2564" t="s">
        <v>2565</v>
      </c>
      <c r="Q2564" t="s">
        <v>289</v>
      </c>
      <c r="R2564">
        <v>10010</v>
      </c>
      <c r="S2564" t="s">
        <v>2489</v>
      </c>
      <c r="T2564" t="s">
        <v>2499</v>
      </c>
      <c r="U2564" t="s">
        <v>290</v>
      </c>
      <c r="V2564" t="s">
        <v>156</v>
      </c>
      <c r="W2564">
        <v>100002777</v>
      </c>
      <c r="X2564">
        <v>8005551778</v>
      </c>
      <c r="Y2564" t="s">
        <v>2595</v>
      </c>
      <c r="Z2564" t="s">
        <v>4373</v>
      </c>
      <c r="AA2564" s="13">
        <v>-60.2</v>
      </c>
      <c r="AB2564" s="14">
        <v>42542</v>
      </c>
      <c r="AC2564" t="s">
        <v>37</v>
      </c>
    </row>
    <row r="2565" spans="1:29" x14ac:dyDescent="0.25">
      <c r="A2565" t="str">
        <f>CONCATENATE("Q",ROUNDUP(MONTH(Table1[[#This Row],[Month]])/3,0))</f>
        <v>Q2</v>
      </c>
      <c r="B2565" s="14">
        <f>EOMONTH(Table1[[#This Row],[Credit Date]],-1)+1</f>
        <v>42522</v>
      </c>
      <c r="C2565" t="str">
        <f>CONCATENATE(Table1[[#This Row],[Issuer Last Name]],", ",Table1[[#This Row],[Issuer First Name]])</f>
        <v>No. 076, Employee</v>
      </c>
      <c r="D2565" t="str">
        <f>CONCATENATE(Table1[[#This Row],[Approver Last Name]],", ",Table1[[#This Row],[Approver First Name]])</f>
        <v>No. 010, Employee</v>
      </c>
      <c r="E2565" t="str">
        <f>CONCATENATE(Table1[[#This Row],[Customer Last Name]],", ",Table1[[#This Row],[Customer First Name]])</f>
        <v>No. 10894, Client</v>
      </c>
      <c r="F25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5" t="str">
        <f>IF(Table1[[#This Row],[Transaction Type]]="Maintenance","Non-Sales","Sales")</f>
        <v>Non-Sales</v>
      </c>
      <c r="H2565">
        <f>IF(Table1[[#This Row],[Quarter]]="q2",1,"")</f>
        <v>1</v>
      </c>
      <c r="I2565" t="str">
        <f>IF(Table1[[#This Row],[Quarter]]="q3",1,"")</f>
        <v/>
      </c>
      <c r="J2565">
        <f>IF(Table1[[#This Row],[Quarter]]="Q2",Table1[[#This Row],[Credit Amount]],"")</f>
        <v>-90.29</v>
      </c>
      <c r="K2565" t="str">
        <f>IF(Table1[[#This Row],[Quarter]]="Q3",Table1[[#This Row],[Credit Amount]],"")</f>
        <v/>
      </c>
      <c r="L2565" t="str">
        <f>IF(Table1[[#This Row],[Transaction Type]]="Upgrade",Table1[[#This Row],[Credit Amount]],IF(Table1[[#This Row],[Transaction Type]]="Activation",Table1[[#This Row],[Credit Amount]],""))</f>
        <v/>
      </c>
      <c r="M2565">
        <f>IF(Table1[[#This Row],[Transaction Type]]="Maintenance",Table1[[#This Row],[Credit Amount]],"")</f>
        <v>-90.29</v>
      </c>
      <c r="N2565">
        <v>10076</v>
      </c>
      <c r="O2565" t="s">
        <v>2489</v>
      </c>
      <c r="P2565" t="s">
        <v>2565</v>
      </c>
      <c r="Q2565" t="s">
        <v>289</v>
      </c>
      <c r="R2565">
        <v>10010</v>
      </c>
      <c r="S2565" t="s">
        <v>2489</v>
      </c>
      <c r="T2565" t="s">
        <v>2499</v>
      </c>
      <c r="U2565" t="s">
        <v>290</v>
      </c>
      <c r="V2565" t="s">
        <v>156</v>
      </c>
      <c r="W2565">
        <v>100001893</v>
      </c>
      <c r="X2565">
        <v>8005550894</v>
      </c>
      <c r="Y2565" t="s">
        <v>2595</v>
      </c>
      <c r="Z2565" t="s">
        <v>3489</v>
      </c>
      <c r="AA2565" s="13">
        <v>-90.29</v>
      </c>
      <c r="AB2565" s="14">
        <v>42547</v>
      </c>
      <c r="AC2565" t="s">
        <v>36</v>
      </c>
    </row>
    <row r="2566" spans="1:29" x14ac:dyDescent="0.25">
      <c r="A2566" t="str">
        <f>CONCATENATE("Q",ROUNDUP(MONTH(Table1[[#This Row],[Month]])/3,0))</f>
        <v>Q3</v>
      </c>
      <c r="B2566" s="14">
        <f>EOMONTH(Table1[[#This Row],[Credit Date]],-1)+1</f>
        <v>42552</v>
      </c>
      <c r="C2566" t="str">
        <f>CONCATENATE(Table1[[#This Row],[Issuer Last Name]],", ",Table1[[#This Row],[Issuer First Name]])</f>
        <v>No. 076, Employee</v>
      </c>
      <c r="D2566" t="str">
        <f>CONCATENATE(Table1[[#This Row],[Approver Last Name]],", ",Table1[[#This Row],[Approver First Name]])</f>
        <v>No. 076, Employee</v>
      </c>
      <c r="E2566" t="str">
        <f>CONCATENATE(Table1[[#This Row],[Customer Last Name]],", ",Table1[[#This Row],[Customer First Name]])</f>
        <v>No. 12879, Client</v>
      </c>
      <c r="F2566" t="str">
        <f>IF(Table1[[#This Row],[Credit Amount]]&gt;-19.99,"Less than 19.99",IF(Table1[[#This Row],[Credit Amount]]=-20,"20",IF(Table1[[#This Row],[Credit Amount]]&gt;-49.98,"20.01-49.98",IF(Table1[[#This Row],[Credit Amount]]=-49.99,"49.99",IF(Table1[[#This Row],[Credit Amount]]=-50,"50",IF(Table1[[#This Row],[Credit Amount]]&lt;-50.01,"Greater than 50"))))))</f>
        <v>20.01-49.98</v>
      </c>
      <c r="G2566" t="str">
        <f>IF(Table1[[#This Row],[Transaction Type]]="Maintenance","Non-Sales","Sales")</f>
        <v>Non-Sales</v>
      </c>
      <c r="H2566" t="str">
        <f>IF(Table1[[#This Row],[Quarter]]="q2",1,"")</f>
        <v/>
      </c>
      <c r="I2566">
        <f>IF(Table1[[#This Row],[Quarter]]="q3",1,"")</f>
        <v>1</v>
      </c>
      <c r="J2566" t="str">
        <f>IF(Table1[[#This Row],[Quarter]]="Q2",Table1[[#This Row],[Credit Amount]],"")</f>
        <v/>
      </c>
      <c r="K2566">
        <f>IF(Table1[[#This Row],[Quarter]]="Q3",Table1[[#This Row],[Credit Amount]],"")</f>
        <v>-22.18</v>
      </c>
      <c r="L2566" t="str">
        <f>IF(Table1[[#This Row],[Transaction Type]]="Upgrade",Table1[[#This Row],[Credit Amount]],IF(Table1[[#This Row],[Transaction Type]]="Activation",Table1[[#This Row],[Credit Amount]],""))</f>
        <v/>
      </c>
      <c r="M2566">
        <f>IF(Table1[[#This Row],[Transaction Type]]="Maintenance",Table1[[#This Row],[Credit Amount]],"")</f>
        <v>-22.18</v>
      </c>
      <c r="N2566">
        <v>10076</v>
      </c>
      <c r="O2566" t="s">
        <v>2489</v>
      </c>
      <c r="P2566" t="s">
        <v>2565</v>
      </c>
      <c r="Q2566" t="s">
        <v>289</v>
      </c>
      <c r="R2566">
        <v>10076</v>
      </c>
      <c r="S2566" t="s">
        <v>2489</v>
      </c>
      <c r="T2566" t="s">
        <v>2565</v>
      </c>
      <c r="U2566" t="s">
        <v>289</v>
      </c>
      <c r="V2566" t="s">
        <v>156</v>
      </c>
      <c r="W2566">
        <v>100003878</v>
      </c>
      <c r="X2566">
        <v>8005552879</v>
      </c>
      <c r="Y2566" t="s">
        <v>2595</v>
      </c>
      <c r="Z2566" t="s">
        <v>5469</v>
      </c>
      <c r="AA2566" s="13">
        <v>-22.18</v>
      </c>
      <c r="AB2566" s="14">
        <v>42556</v>
      </c>
      <c r="AC2566" t="s">
        <v>36</v>
      </c>
    </row>
    <row r="2567" spans="1:29" x14ac:dyDescent="0.25">
      <c r="A2567" t="str">
        <f>CONCATENATE("Q",ROUNDUP(MONTH(Table1[[#This Row],[Month]])/3,0))</f>
        <v>Q3</v>
      </c>
      <c r="B2567" s="14">
        <f>EOMONTH(Table1[[#This Row],[Credit Date]],-1)+1</f>
        <v>42552</v>
      </c>
      <c r="C2567" t="str">
        <f>CONCATENATE(Table1[[#This Row],[Issuer Last Name]],", ",Table1[[#This Row],[Issuer First Name]])</f>
        <v>No. 076, Employee</v>
      </c>
      <c r="D2567" t="str">
        <f>CONCATENATE(Table1[[#This Row],[Approver Last Name]],", ",Table1[[#This Row],[Approver First Name]])</f>
        <v>No. 010, Employee</v>
      </c>
      <c r="E2567" t="str">
        <f>CONCATENATE(Table1[[#This Row],[Customer Last Name]],", ",Table1[[#This Row],[Customer First Name]])</f>
        <v>No. 12011, Client</v>
      </c>
      <c r="F25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7" t="str">
        <f>IF(Table1[[#This Row],[Transaction Type]]="Maintenance","Non-Sales","Sales")</f>
        <v>Sales</v>
      </c>
      <c r="H2567" t="str">
        <f>IF(Table1[[#This Row],[Quarter]]="q2",1,"")</f>
        <v/>
      </c>
      <c r="I2567">
        <f>IF(Table1[[#This Row],[Quarter]]="q3",1,"")</f>
        <v>1</v>
      </c>
      <c r="J2567" t="str">
        <f>IF(Table1[[#This Row],[Quarter]]="Q2",Table1[[#This Row],[Credit Amount]],"")</f>
        <v/>
      </c>
      <c r="K2567">
        <f>IF(Table1[[#This Row],[Quarter]]="Q3",Table1[[#This Row],[Credit Amount]],"")</f>
        <v>-89.67</v>
      </c>
      <c r="L2567">
        <f>IF(Table1[[#This Row],[Transaction Type]]="Upgrade",Table1[[#This Row],[Credit Amount]],IF(Table1[[#This Row],[Transaction Type]]="Activation",Table1[[#This Row],[Credit Amount]],""))</f>
        <v>-89.67</v>
      </c>
      <c r="M2567" t="str">
        <f>IF(Table1[[#This Row],[Transaction Type]]="Maintenance",Table1[[#This Row],[Credit Amount]],"")</f>
        <v/>
      </c>
      <c r="N2567">
        <v>10076</v>
      </c>
      <c r="O2567" t="s">
        <v>2489</v>
      </c>
      <c r="P2567" t="s">
        <v>2565</v>
      </c>
      <c r="Q2567" t="s">
        <v>289</v>
      </c>
      <c r="R2567">
        <v>10010</v>
      </c>
      <c r="S2567" t="s">
        <v>2489</v>
      </c>
      <c r="T2567" t="s">
        <v>2499</v>
      </c>
      <c r="U2567" t="s">
        <v>290</v>
      </c>
      <c r="V2567" t="s">
        <v>156</v>
      </c>
      <c r="W2567">
        <v>100003010</v>
      </c>
      <c r="X2567">
        <v>8005552011</v>
      </c>
      <c r="Y2567" t="s">
        <v>2595</v>
      </c>
      <c r="Z2567" t="s">
        <v>4606</v>
      </c>
      <c r="AA2567" s="13">
        <v>-89.67</v>
      </c>
      <c r="AB2567" s="14">
        <v>42557</v>
      </c>
      <c r="AC2567" t="s">
        <v>35</v>
      </c>
    </row>
    <row r="2568" spans="1:29" x14ac:dyDescent="0.25">
      <c r="A2568" t="str">
        <f>CONCATENATE("Q",ROUNDUP(MONTH(Table1[[#This Row],[Month]])/3,0))</f>
        <v>Q3</v>
      </c>
      <c r="B2568" s="14">
        <f>EOMONTH(Table1[[#This Row],[Credit Date]],-1)+1</f>
        <v>42552</v>
      </c>
      <c r="C2568" t="str">
        <f>CONCATENATE(Table1[[#This Row],[Issuer Last Name]],", ",Table1[[#This Row],[Issuer First Name]])</f>
        <v>No. 076, Employee</v>
      </c>
      <c r="D2568" t="str">
        <f>CONCATENATE(Table1[[#This Row],[Approver Last Name]],", ",Table1[[#This Row],[Approver First Name]])</f>
        <v>No. 010, Employee</v>
      </c>
      <c r="E2568" t="str">
        <f>CONCATENATE(Table1[[#This Row],[Customer Last Name]],", ",Table1[[#This Row],[Customer First Name]])</f>
        <v>No. 12419, Client</v>
      </c>
      <c r="F25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8" t="str">
        <f>IF(Table1[[#This Row],[Transaction Type]]="Maintenance","Non-Sales","Sales")</f>
        <v>Non-Sales</v>
      </c>
      <c r="H2568" t="str">
        <f>IF(Table1[[#This Row],[Quarter]]="q2",1,"")</f>
        <v/>
      </c>
      <c r="I2568">
        <f>IF(Table1[[#This Row],[Quarter]]="q3",1,"")</f>
        <v>1</v>
      </c>
      <c r="J2568" t="str">
        <f>IF(Table1[[#This Row],[Quarter]]="Q2",Table1[[#This Row],[Credit Amount]],"")</f>
        <v/>
      </c>
      <c r="K2568">
        <f>IF(Table1[[#This Row],[Quarter]]="Q3",Table1[[#This Row],[Credit Amount]],"")</f>
        <v>-61.13</v>
      </c>
      <c r="L2568" t="str">
        <f>IF(Table1[[#This Row],[Transaction Type]]="Upgrade",Table1[[#This Row],[Credit Amount]],IF(Table1[[#This Row],[Transaction Type]]="Activation",Table1[[#This Row],[Credit Amount]],""))</f>
        <v/>
      </c>
      <c r="M2568">
        <f>IF(Table1[[#This Row],[Transaction Type]]="Maintenance",Table1[[#This Row],[Credit Amount]],"")</f>
        <v>-61.13</v>
      </c>
      <c r="N2568">
        <v>10076</v>
      </c>
      <c r="O2568" t="s">
        <v>2489</v>
      </c>
      <c r="P2568" t="s">
        <v>2565</v>
      </c>
      <c r="Q2568" t="s">
        <v>289</v>
      </c>
      <c r="R2568">
        <v>10010</v>
      </c>
      <c r="S2568" t="s">
        <v>2489</v>
      </c>
      <c r="T2568" t="s">
        <v>2499</v>
      </c>
      <c r="U2568" t="s">
        <v>290</v>
      </c>
      <c r="V2568" t="s">
        <v>156</v>
      </c>
      <c r="W2568">
        <v>100003418</v>
      </c>
      <c r="X2568">
        <v>8005552419</v>
      </c>
      <c r="Y2568" t="s">
        <v>2595</v>
      </c>
      <c r="Z2568" t="s">
        <v>5014</v>
      </c>
      <c r="AA2568" s="13">
        <v>-61.13</v>
      </c>
      <c r="AB2568" s="14">
        <v>42559</v>
      </c>
      <c r="AC2568" t="s">
        <v>36</v>
      </c>
    </row>
    <row r="2569" spans="1:29" x14ac:dyDescent="0.25">
      <c r="A2569" t="str">
        <f>CONCATENATE("Q",ROUNDUP(MONTH(Table1[[#This Row],[Month]])/3,0))</f>
        <v>Q3</v>
      </c>
      <c r="B2569" s="14">
        <f>EOMONTH(Table1[[#This Row],[Credit Date]],-1)+1</f>
        <v>42552</v>
      </c>
      <c r="C2569" t="str">
        <f>CONCATENATE(Table1[[#This Row],[Issuer Last Name]],", ",Table1[[#This Row],[Issuer First Name]])</f>
        <v>No. 076, Employee</v>
      </c>
      <c r="D2569" t="str">
        <f>CONCATENATE(Table1[[#This Row],[Approver Last Name]],", ",Table1[[#This Row],[Approver First Name]])</f>
        <v>No. 010, Employee</v>
      </c>
      <c r="E2569" t="str">
        <f>CONCATENATE(Table1[[#This Row],[Customer Last Name]],", ",Table1[[#This Row],[Customer First Name]])</f>
        <v>No. 12966, Client</v>
      </c>
      <c r="F25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69" t="str">
        <f>IF(Table1[[#This Row],[Transaction Type]]="Maintenance","Non-Sales","Sales")</f>
        <v>Non-Sales</v>
      </c>
      <c r="H2569" t="str">
        <f>IF(Table1[[#This Row],[Quarter]]="q2",1,"")</f>
        <v/>
      </c>
      <c r="I2569">
        <f>IF(Table1[[#This Row],[Quarter]]="q3",1,"")</f>
        <v>1</v>
      </c>
      <c r="J2569" t="str">
        <f>IF(Table1[[#This Row],[Quarter]]="Q2",Table1[[#This Row],[Credit Amount]],"")</f>
        <v/>
      </c>
      <c r="K2569">
        <f>IF(Table1[[#This Row],[Quarter]]="Q3",Table1[[#This Row],[Credit Amount]],"")</f>
        <v>-67.38</v>
      </c>
      <c r="L2569" t="str">
        <f>IF(Table1[[#This Row],[Transaction Type]]="Upgrade",Table1[[#This Row],[Credit Amount]],IF(Table1[[#This Row],[Transaction Type]]="Activation",Table1[[#This Row],[Credit Amount]],""))</f>
        <v/>
      </c>
      <c r="M2569">
        <f>IF(Table1[[#This Row],[Transaction Type]]="Maintenance",Table1[[#This Row],[Credit Amount]],"")</f>
        <v>-67.38</v>
      </c>
      <c r="N2569">
        <v>10076</v>
      </c>
      <c r="O2569" t="s">
        <v>2489</v>
      </c>
      <c r="P2569" t="s">
        <v>2565</v>
      </c>
      <c r="Q2569" t="s">
        <v>289</v>
      </c>
      <c r="R2569">
        <v>10010</v>
      </c>
      <c r="S2569" t="s">
        <v>2489</v>
      </c>
      <c r="T2569" t="s">
        <v>2499</v>
      </c>
      <c r="U2569" t="s">
        <v>290</v>
      </c>
      <c r="V2569" t="s">
        <v>156</v>
      </c>
      <c r="W2569">
        <v>100003965</v>
      </c>
      <c r="X2569">
        <v>8005552966</v>
      </c>
      <c r="Y2569" t="s">
        <v>2595</v>
      </c>
      <c r="Z2569" t="s">
        <v>5555</v>
      </c>
      <c r="AA2569" s="13">
        <v>-67.38</v>
      </c>
      <c r="AB2569" s="14">
        <v>42561</v>
      </c>
      <c r="AC2569" t="s">
        <v>36</v>
      </c>
    </row>
    <row r="2570" spans="1:29" x14ac:dyDescent="0.25">
      <c r="A2570" t="str">
        <f>CONCATENATE("Q",ROUNDUP(MONTH(Table1[[#This Row],[Month]])/3,0))</f>
        <v>Q3</v>
      </c>
      <c r="B2570" s="14">
        <f>EOMONTH(Table1[[#This Row],[Credit Date]],-1)+1</f>
        <v>42552</v>
      </c>
      <c r="C2570" t="str">
        <f>CONCATENATE(Table1[[#This Row],[Issuer Last Name]],", ",Table1[[#This Row],[Issuer First Name]])</f>
        <v>No. 076, Employee</v>
      </c>
      <c r="D2570" t="str">
        <f>CONCATENATE(Table1[[#This Row],[Approver Last Name]],", ",Table1[[#This Row],[Approver First Name]])</f>
        <v>No. 076, Employee</v>
      </c>
      <c r="E2570" t="str">
        <f>CONCATENATE(Table1[[#This Row],[Customer Last Name]],", ",Table1[[#This Row],[Customer First Name]])</f>
        <v>No. 10033, Client</v>
      </c>
      <c r="F2570" t="str">
        <f>IF(Table1[[#This Row],[Credit Amount]]&gt;-19.99,"Less than 19.99",IF(Table1[[#This Row],[Credit Amount]]=-20,"20",IF(Table1[[#This Row],[Credit Amount]]&gt;-49.98,"20.01-49.98",IF(Table1[[#This Row],[Credit Amount]]=-49.99,"49.99",IF(Table1[[#This Row],[Credit Amount]]=-50,"50",IF(Table1[[#This Row],[Credit Amount]]&lt;-50.01,"Greater than 50"))))))</f>
        <v>20.01-49.98</v>
      </c>
      <c r="G2570" t="str">
        <f>IF(Table1[[#This Row],[Transaction Type]]="Maintenance","Non-Sales","Sales")</f>
        <v>Non-Sales</v>
      </c>
      <c r="H2570" t="str">
        <f>IF(Table1[[#This Row],[Quarter]]="q2",1,"")</f>
        <v/>
      </c>
      <c r="I2570">
        <f>IF(Table1[[#This Row],[Quarter]]="q3",1,"")</f>
        <v>1</v>
      </c>
      <c r="J2570" t="str">
        <f>IF(Table1[[#This Row],[Quarter]]="Q2",Table1[[#This Row],[Credit Amount]],"")</f>
        <v/>
      </c>
      <c r="K2570">
        <f>IF(Table1[[#This Row],[Quarter]]="Q3",Table1[[#This Row],[Credit Amount]],"")</f>
        <v>-22.23</v>
      </c>
      <c r="L2570" t="str">
        <f>IF(Table1[[#This Row],[Transaction Type]]="Upgrade",Table1[[#This Row],[Credit Amount]],IF(Table1[[#This Row],[Transaction Type]]="Activation",Table1[[#This Row],[Credit Amount]],""))</f>
        <v/>
      </c>
      <c r="M2570">
        <f>IF(Table1[[#This Row],[Transaction Type]]="Maintenance",Table1[[#This Row],[Credit Amount]],"")</f>
        <v>-22.23</v>
      </c>
      <c r="N2570">
        <v>10076</v>
      </c>
      <c r="O2570" t="s">
        <v>2489</v>
      </c>
      <c r="P2570" t="s">
        <v>2565</v>
      </c>
      <c r="Q2570" t="s">
        <v>289</v>
      </c>
      <c r="R2570">
        <v>10076</v>
      </c>
      <c r="S2570" t="s">
        <v>2489</v>
      </c>
      <c r="T2570" t="s">
        <v>2565</v>
      </c>
      <c r="U2570" t="s">
        <v>289</v>
      </c>
      <c r="V2570" t="s">
        <v>156</v>
      </c>
      <c r="W2570">
        <v>100001032</v>
      </c>
      <c r="X2570">
        <v>8005550033</v>
      </c>
      <c r="Y2570" t="s">
        <v>2595</v>
      </c>
      <c r="Z2570" t="s">
        <v>2628</v>
      </c>
      <c r="AA2570" s="13">
        <v>-22.23</v>
      </c>
      <c r="AB2570" s="14">
        <v>42561</v>
      </c>
      <c r="AC2570" t="s">
        <v>36</v>
      </c>
    </row>
    <row r="2571" spans="1:29" x14ac:dyDescent="0.25">
      <c r="A2571" t="str">
        <f>CONCATENATE("Q",ROUNDUP(MONTH(Table1[[#This Row],[Month]])/3,0))</f>
        <v>Q3</v>
      </c>
      <c r="B2571" s="14">
        <f>EOMONTH(Table1[[#This Row],[Credit Date]],-1)+1</f>
        <v>42552</v>
      </c>
      <c r="C2571" t="str">
        <f>CONCATENATE(Table1[[#This Row],[Issuer Last Name]],", ",Table1[[#This Row],[Issuer First Name]])</f>
        <v>No. 076, Employee</v>
      </c>
      <c r="D2571" t="str">
        <f>CONCATENATE(Table1[[#This Row],[Approver Last Name]],", ",Table1[[#This Row],[Approver First Name]])</f>
        <v>No. 076, Employee</v>
      </c>
      <c r="E2571" t="str">
        <f>CONCATENATE(Table1[[#This Row],[Customer Last Name]],", ",Table1[[#This Row],[Customer First Name]])</f>
        <v>No. 13647, Client</v>
      </c>
      <c r="F2571" t="str">
        <f>IF(Table1[[#This Row],[Credit Amount]]&gt;-19.99,"Less than 19.99",IF(Table1[[#This Row],[Credit Amount]]=-20,"20",IF(Table1[[#This Row],[Credit Amount]]&gt;-49.98,"20.01-49.98",IF(Table1[[#This Row],[Credit Amount]]=-49.99,"49.99",IF(Table1[[#This Row],[Credit Amount]]=-50,"50",IF(Table1[[#This Row],[Credit Amount]]&lt;-50.01,"Greater than 50"))))))</f>
        <v>20.01-49.98</v>
      </c>
      <c r="G2571" t="str">
        <f>IF(Table1[[#This Row],[Transaction Type]]="Maintenance","Non-Sales","Sales")</f>
        <v>Non-Sales</v>
      </c>
      <c r="H2571" t="str">
        <f>IF(Table1[[#This Row],[Quarter]]="q2",1,"")</f>
        <v/>
      </c>
      <c r="I2571">
        <f>IF(Table1[[#This Row],[Quarter]]="q3",1,"")</f>
        <v>1</v>
      </c>
      <c r="J2571" t="str">
        <f>IF(Table1[[#This Row],[Quarter]]="Q2",Table1[[#This Row],[Credit Amount]],"")</f>
        <v/>
      </c>
      <c r="K2571">
        <f>IF(Table1[[#This Row],[Quarter]]="Q3",Table1[[#This Row],[Credit Amount]],"")</f>
        <v>-44.99</v>
      </c>
      <c r="L2571" t="str">
        <f>IF(Table1[[#This Row],[Transaction Type]]="Upgrade",Table1[[#This Row],[Credit Amount]],IF(Table1[[#This Row],[Transaction Type]]="Activation",Table1[[#This Row],[Credit Amount]],""))</f>
        <v/>
      </c>
      <c r="M2571">
        <f>IF(Table1[[#This Row],[Transaction Type]]="Maintenance",Table1[[#This Row],[Credit Amount]],"")</f>
        <v>-44.99</v>
      </c>
      <c r="N2571">
        <v>10076</v>
      </c>
      <c r="O2571" t="s">
        <v>2489</v>
      </c>
      <c r="P2571" t="s">
        <v>2565</v>
      </c>
      <c r="Q2571" t="s">
        <v>289</v>
      </c>
      <c r="R2571">
        <v>10076</v>
      </c>
      <c r="S2571" t="s">
        <v>2489</v>
      </c>
      <c r="T2571" t="s">
        <v>2565</v>
      </c>
      <c r="U2571" t="s">
        <v>289</v>
      </c>
      <c r="V2571" t="s">
        <v>156</v>
      </c>
      <c r="W2571">
        <v>100004646</v>
      </c>
      <c r="X2571">
        <v>8005553647</v>
      </c>
      <c r="Y2571" t="s">
        <v>2595</v>
      </c>
      <c r="Z2571" t="s">
        <v>6235</v>
      </c>
      <c r="AA2571" s="13">
        <v>-44.99</v>
      </c>
      <c r="AB2571" s="14">
        <v>42567</v>
      </c>
      <c r="AC2571" t="s">
        <v>36</v>
      </c>
    </row>
    <row r="2572" spans="1:29" x14ac:dyDescent="0.25">
      <c r="A2572" t="str">
        <f>CONCATENATE("Q",ROUNDUP(MONTH(Table1[[#This Row],[Month]])/3,0))</f>
        <v>Q3</v>
      </c>
      <c r="B2572" s="14">
        <f>EOMONTH(Table1[[#This Row],[Credit Date]],-1)+1</f>
        <v>42552</v>
      </c>
      <c r="C2572" t="str">
        <f>CONCATENATE(Table1[[#This Row],[Issuer Last Name]],", ",Table1[[#This Row],[Issuer First Name]])</f>
        <v>No. 076, Employee</v>
      </c>
      <c r="D2572" t="str">
        <f>CONCATENATE(Table1[[#This Row],[Approver Last Name]],", ",Table1[[#This Row],[Approver First Name]])</f>
        <v>No. 076, Employee</v>
      </c>
      <c r="E2572" t="str">
        <f>CONCATENATE(Table1[[#This Row],[Customer Last Name]],", ",Table1[[#This Row],[Customer First Name]])</f>
        <v>No. 11834, Client</v>
      </c>
      <c r="F2572" t="str">
        <f>IF(Table1[[#This Row],[Credit Amount]]&gt;-19.99,"Less than 19.99",IF(Table1[[#This Row],[Credit Amount]]=-20,"20",IF(Table1[[#This Row],[Credit Amount]]&gt;-49.98,"20.01-49.98",IF(Table1[[#This Row],[Credit Amount]]=-49.99,"49.99",IF(Table1[[#This Row],[Credit Amount]]=-50,"50",IF(Table1[[#This Row],[Credit Amount]]&lt;-50.01,"Greater than 50"))))))</f>
        <v>20.01-49.98</v>
      </c>
      <c r="G2572" t="str">
        <f>IF(Table1[[#This Row],[Transaction Type]]="Maintenance","Non-Sales","Sales")</f>
        <v>Non-Sales</v>
      </c>
      <c r="H2572" t="str">
        <f>IF(Table1[[#This Row],[Quarter]]="q2",1,"")</f>
        <v/>
      </c>
      <c r="I2572">
        <f>IF(Table1[[#This Row],[Quarter]]="q3",1,"")</f>
        <v>1</v>
      </c>
      <c r="J2572" t="str">
        <f>IF(Table1[[#This Row],[Quarter]]="Q2",Table1[[#This Row],[Credit Amount]],"")</f>
        <v/>
      </c>
      <c r="K2572">
        <f>IF(Table1[[#This Row],[Quarter]]="Q3",Table1[[#This Row],[Credit Amount]],"")</f>
        <v>-48.29</v>
      </c>
      <c r="L2572" t="str">
        <f>IF(Table1[[#This Row],[Transaction Type]]="Upgrade",Table1[[#This Row],[Credit Amount]],IF(Table1[[#This Row],[Transaction Type]]="Activation",Table1[[#This Row],[Credit Amount]],""))</f>
        <v/>
      </c>
      <c r="M2572">
        <f>IF(Table1[[#This Row],[Transaction Type]]="Maintenance",Table1[[#This Row],[Credit Amount]],"")</f>
        <v>-48.29</v>
      </c>
      <c r="N2572">
        <v>10076</v>
      </c>
      <c r="O2572" t="s">
        <v>2489</v>
      </c>
      <c r="P2572" t="s">
        <v>2565</v>
      </c>
      <c r="Q2572" t="s">
        <v>289</v>
      </c>
      <c r="R2572">
        <v>10076</v>
      </c>
      <c r="S2572" t="s">
        <v>2489</v>
      </c>
      <c r="T2572" t="s">
        <v>2565</v>
      </c>
      <c r="U2572" t="s">
        <v>289</v>
      </c>
      <c r="V2572" t="s">
        <v>156</v>
      </c>
      <c r="W2572">
        <v>100002833</v>
      </c>
      <c r="X2572">
        <v>8005551834</v>
      </c>
      <c r="Y2572" t="s">
        <v>2595</v>
      </c>
      <c r="Z2572" t="s">
        <v>4429</v>
      </c>
      <c r="AA2572" s="13">
        <v>-48.29</v>
      </c>
      <c r="AB2572" s="14">
        <v>42568</v>
      </c>
      <c r="AC2572" t="s">
        <v>36</v>
      </c>
    </row>
    <row r="2573" spans="1:29" x14ac:dyDescent="0.25">
      <c r="A2573" t="str">
        <f>CONCATENATE("Q",ROUNDUP(MONTH(Table1[[#This Row],[Month]])/3,0))</f>
        <v>Q3</v>
      </c>
      <c r="B2573" s="14">
        <f>EOMONTH(Table1[[#This Row],[Credit Date]],-1)+1</f>
        <v>42552</v>
      </c>
      <c r="C2573" t="str">
        <f>CONCATENATE(Table1[[#This Row],[Issuer Last Name]],", ",Table1[[#This Row],[Issuer First Name]])</f>
        <v>No. 076, Employee</v>
      </c>
      <c r="D2573" t="str">
        <f>CONCATENATE(Table1[[#This Row],[Approver Last Name]],", ",Table1[[#This Row],[Approver First Name]])</f>
        <v>No. 076, Employee</v>
      </c>
      <c r="E2573" t="str">
        <f>CONCATENATE(Table1[[#This Row],[Customer Last Name]],", ",Table1[[#This Row],[Customer First Name]])</f>
        <v>No. 11562, Client</v>
      </c>
      <c r="F2573" t="str">
        <f>IF(Table1[[#This Row],[Credit Amount]]&gt;-19.99,"Less than 19.99",IF(Table1[[#This Row],[Credit Amount]]=-20,"20",IF(Table1[[#This Row],[Credit Amount]]&gt;-49.98,"20.01-49.98",IF(Table1[[#This Row],[Credit Amount]]=-49.99,"49.99",IF(Table1[[#This Row],[Credit Amount]]=-50,"50",IF(Table1[[#This Row],[Credit Amount]]&lt;-50.01,"Greater than 50"))))))</f>
        <v>20.01-49.98</v>
      </c>
      <c r="G2573" t="str">
        <f>IF(Table1[[#This Row],[Transaction Type]]="Maintenance","Non-Sales","Sales")</f>
        <v>Non-Sales</v>
      </c>
      <c r="H2573" t="str">
        <f>IF(Table1[[#This Row],[Quarter]]="q2",1,"")</f>
        <v/>
      </c>
      <c r="I2573">
        <f>IF(Table1[[#This Row],[Quarter]]="q3",1,"")</f>
        <v>1</v>
      </c>
      <c r="J2573" t="str">
        <f>IF(Table1[[#This Row],[Quarter]]="Q2",Table1[[#This Row],[Credit Amount]],"")</f>
        <v/>
      </c>
      <c r="K2573">
        <f>IF(Table1[[#This Row],[Quarter]]="Q3",Table1[[#This Row],[Credit Amount]],"")</f>
        <v>-23.27</v>
      </c>
      <c r="L2573" t="str">
        <f>IF(Table1[[#This Row],[Transaction Type]]="Upgrade",Table1[[#This Row],[Credit Amount]],IF(Table1[[#This Row],[Transaction Type]]="Activation",Table1[[#This Row],[Credit Amount]],""))</f>
        <v/>
      </c>
      <c r="M2573">
        <f>IF(Table1[[#This Row],[Transaction Type]]="Maintenance",Table1[[#This Row],[Credit Amount]],"")</f>
        <v>-23.27</v>
      </c>
      <c r="N2573">
        <v>10076</v>
      </c>
      <c r="O2573" t="s">
        <v>2489</v>
      </c>
      <c r="P2573" t="s">
        <v>2565</v>
      </c>
      <c r="Q2573" t="s">
        <v>289</v>
      </c>
      <c r="R2573">
        <v>10076</v>
      </c>
      <c r="S2573" t="s">
        <v>2489</v>
      </c>
      <c r="T2573" t="s">
        <v>2565</v>
      </c>
      <c r="U2573" t="s">
        <v>289</v>
      </c>
      <c r="V2573" t="s">
        <v>156</v>
      </c>
      <c r="W2573">
        <v>100002561</v>
      </c>
      <c r="X2573">
        <v>8005551562</v>
      </c>
      <c r="Y2573" t="s">
        <v>2595</v>
      </c>
      <c r="Z2573" t="s">
        <v>4157</v>
      </c>
      <c r="AA2573" s="13">
        <v>-23.27</v>
      </c>
      <c r="AB2573" s="14">
        <v>42572</v>
      </c>
      <c r="AC2573" t="s">
        <v>36</v>
      </c>
    </row>
    <row r="2574" spans="1:29" x14ac:dyDescent="0.25">
      <c r="A2574" t="str">
        <f>CONCATENATE("Q",ROUNDUP(MONTH(Table1[[#This Row],[Month]])/3,0))</f>
        <v>Q3</v>
      </c>
      <c r="B2574" s="14">
        <f>EOMONTH(Table1[[#This Row],[Credit Date]],-1)+1</f>
        <v>42552</v>
      </c>
      <c r="C2574" t="str">
        <f>CONCATENATE(Table1[[#This Row],[Issuer Last Name]],", ",Table1[[#This Row],[Issuer First Name]])</f>
        <v>No. 076, Employee</v>
      </c>
      <c r="D2574" t="str">
        <f>CONCATENATE(Table1[[#This Row],[Approver Last Name]],", ",Table1[[#This Row],[Approver First Name]])</f>
        <v>No. 010, Employee</v>
      </c>
      <c r="E2574" t="str">
        <f>CONCATENATE(Table1[[#This Row],[Customer Last Name]],", ",Table1[[#This Row],[Customer First Name]])</f>
        <v>No. 12740, Client</v>
      </c>
      <c r="F25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74" t="str">
        <f>IF(Table1[[#This Row],[Transaction Type]]="Maintenance","Non-Sales","Sales")</f>
        <v>Non-Sales</v>
      </c>
      <c r="H2574" t="str">
        <f>IF(Table1[[#This Row],[Quarter]]="q2",1,"")</f>
        <v/>
      </c>
      <c r="I2574">
        <f>IF(Table1[[#This Row],[Quarter]]="q3",1,"")</f>
        <v>1</v>
      </c>
      <c r="J2574" t="str">
        <f>IF(Table1[[#This Row],[Quarter]]="Q2",Table1[[#This Row],[Credit Amount]],"")</f>
        <v/>
      </c>
      <c r="K2574">
        <f>IF(Table1[[#This Row],[Quarter]]="Q3",Table1[[#This Row],[Credit Amount]],"")</f>
        <v>-78.77</v>
      </c>
      <c r="L2574" t="str">
        <f>IF(Table1[[#This Row],[Transaction Type]]="Upgrade",Table1[[#This Row],[Credit Amount]],IF(Table1[[#This Row],[Transaction Type]]="Activation",Table1[[#This Row],[Credit Amount]],""))</f>
        <v/>
      </c>
      <c r="M2574">
        <f>IF(Table1[[#This Row],[Transaction Type]]="Maintenance",Table1[[#This Row],[Credit Amount]],"")</f>
        <v>-78.77</v>
      </c>
      <c r="N2574">
        <v>10076</v>
      </c>
      <c r="O2574" t="s">
        <v>2489</v>
      </c>
      <c r="P2574" t="s">
        <v>2565</v>
      </c>
      <c r="Q2574" t="s">
        <v>289</v>
      </c>
      <c r="R2574">
        <v>10010</v>
      </c>
      <c r="S2574" t="s">
        <v>2489</v>
      </c>
      <c r="T2574" t="s">
        <v>2499</v>
      </c>
      <c r="U2574" t="s">
        <v>290</v>
      </c>
      <c r="V2574" t="s">
        <v>156</v>
      </c>
      <c r="W2574">
        <v>100003739</v>
      </c>
      <c r="X2574">
        <v>8005552740</v>
      </c>
      <c r="Y2574" t="s">
        <v>2595</v>
      </c>
      <c r="Z2574" t="s">
        <v>5332</v>
      </c>
      <c r="AA2574" s="13">
        <v>-78.77</v>
      </c>
      <c r="AB2574" s="14">
        <v>42572</v>
      </c>
      <c r="AC2574" t="s">
        <v>36</v>
      </c>
    </row>
    <row r="2575" spans="1:29" x14ac:dyDescent="0.25">
      <c r="A2575" t="str">
        <f>CONCATENATE("Q",ROUNDUP(MONTH(Table1[[#This Row],[Month]])/3,0))</f>
        <v>Q3</v>
      </c>
      <c r="B2575" s="14">
        <f>EOMONTH(Table1[[#This Row],[Credit Date]],-1)+1</f>
        <v>42552</v>
      </c>
      <c r="C2575" t="str">
        <f>CONCATENATE(Table1[[#This Row],[Issuer Last Name]],", ",Table1[[#This Row],[Issuer First Name]])</f>
        <v>No. 076, Employee</v>
      </c>
      <c r="D2575" t="str">
        <f>CONCATENATE(Table1[[#This Row],[Approver Last Name]],", ",Table1[[#This Row],[Approver First Name]])</f>
        <v>No. 010, Employee</v>
      </c>
      <c r="E2575" t="str">
        <f>CONCATENATE(Table1[[#This Row],[Customer Last Name]],", ",Table1[[#This Row],[Customer First Name]])</f>
        <v>No. 13526, Client</v>
      </c>
      <c r="F25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75" t="str">
        <f>IF(Table1[[#This Row],[Transaction Type]]="Maintenance","Non-Sales","Sales")</f>
        <v>Sales</v>
      </c>
      <c r="H2575" t="str">
        <f>IF(Table1[[#This Row],[Quarter]]="q2",1,"")</f>
        <v/>
      </c>
      <c r="I2575">
        <f>IF(Table1[[#This Row],[Quarter]]="q3",1,"")</f>
        <v>1</v>
      </c>
      <c r="J2575" t="str">
        <f>IF(Table1[[#This Row],[Quarter]]="Q2",Table1[[#This Row],[Credit Amount]],"")</f>
        <v/>
      </c>
      <c r="K2575">
        <f>IF(Table1[[#This Row],[Quarter]]="Q3",Table1[[#This Row],[Credit Amount]],"")</f>
        <v>-68.75</v>
      </c>
      <c r="L2575">
        <f>IF(Table1[[#This Row],[Transaction Type]]="Upgrade",Table1[[#This Row],[Credit Amount]],IF(Table1[[#This Row],[Transaction Type]]="Activation",Table1[[#This Row],[Credit Amount]],""))</f>
        <v>-68.75</v>
      </c>
      <c r="M2575" t="str">
        <f>IF(Table1[[#This Row],[Transaction Type]]="Maintenance",Table1[[#This Row],[Credit Amount]],"")</f>
        <v/>
      </c>
      <c r="N2575">
        <v>10076</v>
      </c>
      <c r="O2575" t="s">
        <v>2489</v>
      </c>
      <c r="P2575" t="s">
        <v>2565</v>
      </c>
      <c r="Q2575" t="s">
        <v>289</v>
      </c>
      <c r="R2575">
        <v>10010</v>
      </c>
      <c r="S2575" t="s">
        <v>2489</v>
      </c>
      <c r="T2575" t="s">
        <v>2499</v>
      </c>
      <c r="U2575" t="s">
        <v>290</v>
      </c>
      <c r="V2575" t="s">
        <v>156</v>
      </c>
      <c r="W2575">
        <v>100004525</v>
      </c>
      <c r="X2575">
        <v>8005553526</v>
      </c>
      <c r="Y2575" t="s">
        <v>2595</v>
      </c>
      <c r="Z2575" t="s">
        <v>6114</v>
      </c>
      <c r="AA2575" s="13">
        <v>-68.75</v>
      </c>
      <c r="AB2575" s="14">
        <v>42574</v>
      </c>
      <c r="AC2575" t="s">
        <v>37</v>
      </c>
    </row>
    <row r="2576" spans="1:29" x14ac:dyDescent="0.25">
      <c r="A2576" t="str">
        <f>CONCATENATE("Q",ROUNDUP(MONTH(Table1[[#This Row],[Month]])/3,0))</f>
        <v>Q3</v>
      </c>
      <c r="B2576" s="14">
        <f>EOMONTH(Table1[[#This Row],[Credit Date]],-1)+1</f>
        <v>42552</v>
      </c>
      <c r="C2576" t="str">
        <f>CONCATENATE(Table1[[#This Row],[Issuer Last Name]],", ",Table1[[#This Row],[Issuer First Name]])</f>
        <v>No. 076, Employee</v>
      </c>
      <c r="D2576" t="str">
        <f>CONCATENATE(Table1[[#This Row],[Approver Last Name]],", ",Table1[[#This Row],[Approver First Name]])</f>
        <v>No. 010, Employee</v>
      </c>
      <c r="E2576" t="str">
        <f>CONCATENATE(Table1[[#This Row],[Customer Last Name]],", ",Table1[[#This Row],[Customer First Name]])</f>
        <v>No. 11943, Client</v>
      </c>
      <c r="F25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76" t="str">
        <f>IF(Table1[[#This Row],[Transaction Type]]="Maintenance","Non-Sales","Sales")</f>
        <v>Non-Sales</v>
      </c>
      <c r="H2576" t="str">
        <f>IF(Table1[[#This Row],[Quarter]]="q2",1,"")</f>
        <v/>
      </c>
      <c r="I2576">
        <f>IF(Table1[[#This Row],[Quarter]]="q3",1,"")</f>
        <v>1</v>
      </c>
      <c r="J2576" t="str">
        <f>IF(Table1[[#This Row],[Quarter]]="Q2",Table1[[#This Row],[Credit Amount]],"")</f>
        <v/>
      </c>
      <c r="K2576">
        <f>IF(Table1[[#This Row],[Quarter]]="Q3",Table1[[#This Row],[Credit Amount]],"")</f>
        <v>-60.36</v>
      </c>
      <c r="L2576" t="str">
        <f>IF(Table1[[#This Row],[Transaction Type]]="Upgrade",Table1[[#This Row],[Credit Amount]],IF(Table1[[#This Row],[Transaction Type]]="Activation",Table1[[#This Row],[Credit Amount]],""))</f>
        <v/>
      </c>
      <c r="M2576">
        <f>IF(Table1[[#This Row],[Transaction Type]]="Maintenance",Table1[[#This Row],[Credit Amount]],"")</f>
        <v>-60.36</v>
      </c>
      <c r="N2576">
        <v>10076</v>
      </c>
      <c r="O2576" t="s">
        <v>2489</v>
      </c>
      <c r="P2576" t="s">
        <v>2565</v>
      </c>
      <c r="Q2576" t="s">
        <v>289</v>
      </c>
      <c r="R2576">
        <v>10010</v>
      </c>
      <c r="S2576" t="s">
        <v>2489</v>
      </c>
      <c r="T2576" t="s">
        <v>2499</v>
      </c>
      <c r="U2576" t="s">
        <v>290</v>
      </c>
      <c r="V2576" t="s">
        <v>156</v>
      </c>
      <c r="W2576">
        <v>100002942</v>
      </c>
      <c r="X2576">
        <v>8005551943</v>
      </c>
      <c r="Y2576" t="s">
        <v>2595</v>
      </c>
      <c r="Z2576" t="s">
        <v>4538</v>
      </c>
      <c r="AA2576" s="13">
        <v>-60.36</v>
      </c>
      <c r="AB2576" s="14">
        <v>42576</v>
      </c>
      <c r="AC2576" t="s">
        <v>36</v>
      </c>
    </row>
    <row r="2577" spans="1:29" x14ac:dyDescent="0.25">
      <c r="A2577" t="str">
        <f>CONCATENATE("Q",ROUNDUP(MONTH(Table1[[#This Row],[Month]])/3,0))</f>
        <v>Q3</v>
      </c>
      <c r="B2577" s="14">
        <f>EOMONTH(Table1[[#This Row],[Credit Date]],-1)+1</f>
        <v>42552</v>
      </c>
      <c r="C2577" t="str">
        <f>CONCATENATE(Table1[[#This Row],[Issuer Last Name]],", ",Table1[[#This Row],[Issuer First Name]])</f>
        <v>No. 076, Employee</v>
      </c>
      <c r="D2577" t="str">
        <f>CONCATENATE(Table1[[#This Row],[Approver Last Name]],", ",Table1[[#This Row],[Approver First Name]])</f>
        <v>No. 076, Employee</v>
      </c>
      <c r="E2577" t="str">
        <f>CONCATENATE(Table1[[#This Row],[Customer Last Name]],", ",Table1[[#This Row],[Customer First Name]])</f>
        <v>No. 12712, Client</v>
      </c>
      <c r="F2577" t="str">
        <f>IF(Table1[[#This Row],[Credit Amount]]&gt;-19.99,"Less than 19.99",IF(Table1[[#This Row],[Credit Amount]]=-20,"20",IF(Table1[[#This Row],[Credit Amount]]&gt;-49.98,"20.01-49.98",IF(Table1[[#This Row],[Credit Amount]]=-49.99,"49.99",IF(Table1[[#This Row],[Credit Amount]]=-50,"50",IF(Table1[[#This Row],[Credit Amount]]&lt;-50.01,"Greater than 50"))))))</f>
        <v>20.01-49.98</v>
      </c>
      <c r="G2577" t="str">
        <f>IF(Table1[[#This Row],[Transaction Type]]="Maintenance","Non-Sales","Sales")</f>
        <v>Non-Sales</v>
      </c>
      <c r="H2577" t="str">
        <f>IF(Table1[[#This Row],[Quarter]]="q2",1,"")</f>
        <v/>
      </c>
      <c r="I2577">
        <f>IF(Table1[[#This Row],[Quarter]]="q3",1,"")</f>
        <v>1</v>
      </c>
      <c r="J2577" t="str">
        <f>IF(Table1[[#This Row],[Quarter]]="Q2",Table1[[#This Row],[Credit Amount]],"")</f>
        <v/>
      </c>
      <c r="K2577">
        <f>IF(Table1[[#This Row],[Quarter]]="Q3",Table1[[#This Row],[Credit Amount]],"")</f>
        <v>-39.78</v>
      </c>
      <c r="L2577" t="str">
        <f>IF(Table1[[#This Row],[Transaction Type]]="Upgrade",Table1[[#This Row],[Credit Amount]],IF(Table1[[#This Row],[Transaction Type]]="Activation",Table1[[#This Row],[Credit Amount]],""))</f>
        <v/>
      </c>
      <c r="M2577">
        <f>IF(Table1[[#This Row],[Transaction Type]]="Maintenance",Table1[[#This Row],[Credit Amount]],"")</f>
        <v>-39.78</v>
      </c>
      <c r="N2577">
        <v>10076</v>
      </c>
      <c r="O2577" t="s">
        <v>2489</v>
      </c>
      <c r="P2577" t="s">
        <v>2565</v>
      </c>
      <c r="Q2577" t="s">
        <v>289</v>
      </c>
      <c r="R2577">
        <v>10076</v>
      </c>
      <c r="S2577" t="s">
        <v>2489</v>
      </c>
      <c r="T2577" t="s">
        <v>2565</v>
      </c>
      <c r="U2577" t="s">
        <v>289</v>
      </c>
      <c r="V2577" t="s">
        <v>156</v>
      </c>
      <c r="W2577">
        <v>100003711</v>
      </c>
      <c r="X2577">
        <v>8005552712</v>
      </c>
      <c r="Y2577" t="s">
        <v>2595</v>
      </c>
      <c r="Z2577" t="s">
        <v>5305</v>
      </c>
      <c r="AA2577" s="13">
        <v>-39.78</v>
      </c>
      <c r="AB2577" s="14">
        <v>42578</v>
      </c>
      <c r="AC2577" t="s">
        <v>36</v>
      </c>
    </row>
    <row r="2578" spans="1:29" x14ac:dyDescent="0.25">
      <c r="A2578" t="str">
        <f>CONCATENATE("Q",ROUNDUP(MONTH(Table1[[#This Row],[Month]])/3,0))</f>
        <v>Q3</v>
      </c>
      <c r="B2578" s="14">
        <f>EOMONTH(Table1[[#This Row],[Credit Date]],-1)+1</f>
        <v>42583</v>
      </c>
      <c r="C2578" t="str">
        <f>CONCATENATE(Table1[[#This Row],[Issuer Last Name]],", ",Table1[[#This Row],[Issuer First Name]])</f>
        <v>No. 076, Employee</v>
      </c>
      <c r="D2578" t="str">
        <f>CONCATENATE(Table1[[#This Row],[Approver Last Name]],", ",Table1[[#This Row],[Approver First Name]])</f>
        <v>No. 076, Employee</v>
      </c>
      <c r="E2578" t="str">
        <f>CONCATENATE(Table1[[#This Row],[Customer Last Name]],", ",Table1[[#This Row],[Customer First Name]])</f>
        <v>No. 11265, Client</v>
      </c>
      <c r="F2578" t="str">
        <f>IF(Table1[[#This Row],[Credit Amount]]&gt;-19.99,"Less than 19.99",IF(Table1[[#This Row],[Credit Amount]]=-20,"20",IF(Table1[[#This Row],[Credit Amount]]&gt;-49.98,"20.01-49.98",IF(Table1[[#This Row],[Credit Amount]]=-49.99,"49.99",IF(Table1[[#This Row],[Credit Amount]]=-50,"50",IF(Table1[[#This Row],[Credit Amount]]&lt;-50.01,"Greater than 50"))))))</f>
        <v>Less than 19.99</v>
      </c>
      <c r="G2578" t="str">
        <f>IF(Table1[[#This Row],[Transaction Type]]="Maintenance","Non-Sales","Sales")</f>
        <v>Non-Sales</v>
      </c>
      <c r="H2578" t="str">
        <f>IF(Table1[[#This Row],[Quarter]]="q2",1,"")</f>
        <v/>
      </c>
      <c r="I2578">
        <f>IF(Table1[[#This Row],[Quarter]]="q3",1,"")</f>
        <v>1</v>
      </c>
      <c r="J2578" t="str">
        <f>IF(Table1[[#This Row],[Quarter]]="Q2",Table1[[#This Row],[Credit Amount]],"")</f>
        <v/>
      </c>
      <c r="K2578">
        <f>IF(Table1[[#This Row],[Quarter]]="Q3",Table1[[#This Row],[Credit Amount]],"")</f>
        <v>-12.06</v>
      </c>
      <c r="L2578" t="str">
        <f>IF(Table1[[#This Row],[Transaction Type]]="Upgrade",Table1[[#This Row],[Credit Amount]],IF(Table1[[#This Row],[Transaction Type]]="Activation",Table1[[#This Row],[Credit Amount]],""))</f>
        <v/>
      </c>
      <c r="M2578">
        <f>IF(Table1[[#This Row],[Transaction Type]]="Maintenance",Table1[[#This Row],[Credit Amount]],"")</f>
        <v>-12.06</v>
      </c>
      <c r="N2578">
        <v>10076</v>
      </c>
      <c r="O2578" t="s">
        <v>2489</v>
      </c>
      <c r="P2578" t="s">
        <v>2565</v>
      </c>
      <c r="Q2578" t="s">
        <v>289</v>
      </c>
      <c r="R2578">
        <v>10076</v>
      </c>
      <c r="S2578" t="s">
        <v>2489</v>
      </c>
      <c r="T2578" t="s">
        <v>2565</v>
      </c>
      <c r="U2578" t="s">
        <v>289</v>
      </c>
      <c r="V2578" t="s">
        <v>156</v>
      </c>
      <c r="W2578">
        <v>100002264</v>
      </c>
      <c r="X2578">
        <v>8005551265</v>
      </c>
      <c r="Y2578" t="s">
        <v>2595</v>
      </c>
      <c r="Z2578" t="s">
        <v>3860</v>
      </c>
      <c r="AA2578" s="13">
        <v>-12.06</v>
      </c>
      <c r="AB2578" s="14">
        <v>42583</v>
      </c>
      <c r="AC2578" t="s">
        <v>36</v>
      </c>
    </row>
    <row r="2579" spans="1:29" x14ac:dyDescent="0.25">
      <c r="A2579" t="str">
        <f>CONCATENATE("Q",ROUNDUP(MONTH(Table1[[#This Row],[Month]])/3,0))</f>
        <v>Q3</v>
      </c>
      <c r="B2579" s="14">
        <f>EOMONTH(Table1[[#This Row],[Credit Date]],-1)+1</f>
        <v>42583</v>
      </c>
      <c r="C2579" t="str">
        <f>CONCATENATE(Table1[[#This Row],[Issuer Last Name]],", ",Table1[[#This Row],[Issuer First Name]])</f>
        <v>No. 076, Employee</v>
      </c>
      <c r="D2579" t="str">
        <f>CONCATENATE(Table1[[#This Row],[Approver Last Name]],", ",Table1[[#This Row],[Approver First Name]])</f>
        <v>No. 010, Employee</v>
      </c>
      <c r="E2579" t="str">
        <f>CONCATENATE(Table1[[#This Row],[Customer Last Name]],", ",Table1[[#This Row],[Customer First Name]])</f>
        <v>No. 12564, Client</v>
      </c>
      <c r="F25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79" t="str">
        <f>IF(Table1[[#This Row],[Transaction Type]]="Maintenance","Non-Sales","Sales")</f>
        <v>Non-Sales</v>
      </c>
      <c r="H2579" t="str">
        <f>IF(Table1[[#This Row],[Quarter]]="q2",1,"")</f>
        <v/>
      </c>
      <c r="I2579">
        <f>IF(Table1[[#This Row],[Quarter]]="q3",1,"")</f>
        <v>1</v>
      </c>
      <c r="J2579" t="str">
        <f>IF(Table1[[#This Row],[Quarter]]="Q2",Table1[[#This Row],[Credit Amount]],"")</f>
        <v/>
      </c>
      <c r="K2579">
        <f>IF(Table1[[#This Row],[Quarter]]="Q3",Table1[[#This Row],[Credit Amount]],"")</f>
        <v>-52.3</v>
      </c>
      <c r="L2579" t="str">
        <f>IF(Table1[[#This Row],[Transaction Type]]="Upgrade",Table1[[#This Row],[Credit Amount]],IF(Table1[[#This Row],[Transaction Type]]="Activation",Table1[[#This Row],[Credit Amount]],""))</f>
        <v/>
      </c>
      <c r="M2579">
        <f>IF(Table1[[#This Row],[Transaction Type]]="Maintenance",Table1[[#This Row],[Credit Amount]],"")</f>
        <v>-52.3</v>
      </c>
      <c r="N2579">
        <v>10076</v>
      </c>
      <c r="O2579" t="s">
        <v>2489</v>
      </c>
      <c r="P2579" t="s">
        <v>2565</v>
      </c>
      <c r="Q2579" t="s">
        <v>289</v>
      </c>
      <c r="R2579">
        <v>10010</v>
      </c>
      <c r="S2579" t="s">
        <v>2489</v>
      </c>
      <c r="T2579" t="s">
        <v>2499</v>
      </c>
      <c r="U2579" t="s">
        <v>290</v>
      </c>
      <c r="V2579" t="s">
        <v>156</v>
      </c>
      <c r="W2579">
        <v>100003563</v>
      </c>
      <c r="X2579">
        <v>8005552564</v>
      </c>
      <c r="Y2579" t="s">
        <v>2595</v>
      </c>
      <c r="Z2579" t="s">
        <v>5159</v>
      </c>
      <c r="AA2579" s="13">
        <v>-52.3</v>
      </c>
      <c r="AB2579" s="14">
        <v>42584</v>
      </c>
      <c r="AC2579" t="s">
        <v>36</v>
      </c>
    </row>
    <row r="2580" spans="1:29" x14ac:dyDescent="0.25">
      <c r="A2580" t="str">
        <f>CONCATENATE("Q",ROUNDUP(MONTH(Table1[[#This Row],[Month]])/3,0))</f>
        <v>Q3</v>
      </c>
      <c r="B2580" s="14">
        <f>EOMONTH(Table1[[#This Row],[Credit Date]],-1)+1</f>
        <v>42583</v>
      </c>
      <c r="C2580" t="str">
        <f>CONCATENATE(Table1[[#This Row],[Issuer Last Name]],", ",Table1[[#This Row],[Issuer First Name]])</f>
        <v>No. 076, Employee</v>
      </c>
      <c r="D2580" t="str">
        <f>CONCATENATE(Table1[[#This Row],[Approver Last Name]],", ",Table1[[#This Row],[Approver First Name]])</f>
        <v>No. 010, Employee</v>
      </c>
      <c r="E2580" t="str">
        <f>CONCATENATE(Table1[[#This Row],[Customer Last Name]],", ",Table1[[#This Row],[Customer First Name]])</f>
        <v>No. 12208, Client</v>
      </c>
      <c r="F25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80" t="str">
        <f>IF(Table1[[#This Row],[Transaction Type]]="Maintenance","Non-Sales","Sales")</f>
        <v>Non-Sales</v>
      </c>
      <c r="H2580" t="str">
        <f>IF(Table1[[#This Row],[Quarter]]="q2",1,"")</f>
        <v/>
      </c>
      <c r="I2580">
        <f>IF(Table1[[#This Row],[Quarter]]="q3",1,"")</f>
        <v>1</v>
      </c>
      <c r="J2580" t="str">
        <f>IF(Table1[[#This Row],[Quarter]]="Q2",Table1[[#This Row],[Credit Amount]],"")</f>
        <v/>
      </c>
      <c r="K2580">
        <f>IF(Table1[[#This Row],[Quarter]]="Q3",Table1[[#This Row],[Credit Amount]],"")</f>
        <v>-75.88</v>
      </c>
      <c r="L2580" t="str">
        <f>IF(Table1[[#This Row],[Transaction Type]]="Upgrade",Table1[[#This Row],[Credit Amount]],IF(Table1[[#This Row],[Transaction Type]]="Activation",Table1[[#This Row],[Credit Amount]],""))</f>
        <v/>
      </c>
      <c r="M2580">
        <f>IF(Table1[[#This Row],[Transaction Type]]="Maintenance",Table1[[#This Row],[Credit Amount]],"")</f>
        <v>-75.88</v>
      </c>
      <c r="N2580">
        <v>10076</v>
      </c>
      <c r="O2580" t="s">
        <v>2489</v>
      </c>
      <c r="P2580" t="s">
        <v>2565</v>
      </c>
      <c r="Q2580" t="s">
        <v>289</v>
      </c>
      <c r="R2580">
        <v>10010</v>
      </c>
      <c r="S2580" t="s">
        <v>2489</v>
      </c>
      <c r="T2580" t="s">
        <v>2499</v>
      </c>
      <c r="U2580" t="s">
        <v>290</v>
      </c>
      <c r="V2580" t="s">
        <v>156</v>
      </c>
      <c r="W2580">
        <v>100003207</v>
      </c>
      <c r="X2580">
        <v>8005552208</v>
      </c>
      <c r="Y2580" t="s">
        <v>2595</v>
      </c>
      <c r="Z2580" t="s">
        <v>4803</v>
      </c>
      <c r="AA2580" s="13">
        <v>-75.88</v>
      </c>
      <c r="AB2580" s="14">
        <v>42597</v>
      </c>
      <c r="AC2580" t="s">
        <v>36</v>
      </c>
    </row>
    <row r="2581" spans="1:29" x14ac:dyDescent="0.25">
      <c r="A2581" t="str">
        <f>CONCATENATE("Q",ROUNDUP(MONTH(Table1[[#This Row],[Month]])/3,0))</f>
        <v>Q3</v>
      </c>
      <c r="B2581" s="14">
        <f>EOMONTH(Table1[[#This Row],[Credit Date]],-1)+1</f>
        <v>42583</v>
      </c>
      <c r="C2581" t="str">
        <f>CONCATENATE(Table1[[#This Row],[Issuer Last Name]],", ",Table1[[#This Row],[Issuer First Name]])</f>
        <v>No. 076, Employee</v>
      </c>
      <c r="D2581" t="str">
        <f>CONCATENATE(Table1[[#This Row],[Approver Last Name]],", ",Table1[[#This Row],[Approver First Name]])</f>
        <v>No. 076, Employee</v>
      </c>
      <c r="E2581" t="str">
        <f>CONCATENATE(Table1[[#This Row],[Customer Last Name]],", ",Table1[[#This Row],[Customer First Name]])</f>
        <v>No. 11842, Client</v>
      </c>
      <c r="F2581" t="str">
        <f>IF(Table1[[#This Row],[Credit Amount]]&gt;-19.99,"Less than 19.99",IF(Table1[[#This Row],[Credit Amount]]=-20,"20",IF(Table1[[#This Row],[Credit Amount]]&gt;-49.98,"20.01-49.98",IF(Table1[[#This Row],[Credit Amount]]=-49.99,"49.99",IF(Table1[[#This Row],[Credit Amount]]=-50,"50",IF(Table1[[#This Row],[Credit Amount]]&lt;-50.01,"Greater than 50"))))))</f>
        <v>20.01-49.98</v>
      </c>
      <c r="G2581" t="str">
        <f>IF(Table1[[#This Row],[Transaction Type]]="Maintenance","Non-Sales","Sales")</f>
        <v>Non-Sales</v>
      </c>
      <c r="H2581" t="str">
        <f>IF(Table1[[#This Row],[Quarter]]="q2",1,"")</f>
        <v/>
      </c>
      <c r="I2581">
        <f>IF(Table1[[#This Row],[Quarter]]="q3",1,"")</f>
        <v>1</v>
      </c>
      <c r="J2581" t="str">
        <f>IF(Table1[[#This Row],[Quarter]]="Q2",Table1[[#This Row],[Credit Amount]],"")</f>
        <v/>
      </c>
      <c r="K2581">
        <f>IF(Table1[[#This Row],[Quarter]]="Q3",Table1[[#This Row],[Credit Amount]],"")</f>
        <v>-46.59</v>
      </c>
      <c r="L2581" t="str">
        <f>IF(Table1[[#This Row],[Transaction Type]]="Upgrade",Table1[[#This Row],[Credit Amount]],IF(Table1[[#This Row],[Transaction Type]]="Activation",Table1[[#This Row],[Credit Amount]],""))</f>
        <v/>
      </c>
      <c r="M2581">
        <f>IF(Table1[[#This Row],[Transaction Type]]="Maintenance",Table1[[#This Row],[Credit Amount]],"")</f>
        <v>-46.59</v>
      </c>
      <c r="N2581">
        <v>10076</v>
      </c>
      <c r="O2581" t="s">
        <v>2489</v>
      </c>
      <c r="P2581" t="s">
        <v>2565</v>
      </c>
      <c r="Q2581" t="s">
        <v>289</v>
      </c>
      <c r="R2581">
        <v>10076</v>
      </c>
      <c r="S2581" t="s">
        <v>2489</v>
      </c>
      <c r="T2581" t="s">
        <v>2565</v>
      </c>
      <c r="U2581" t="s">
        <v>289</v>
      </c>
      <c r="V2581" t="s">
        <v>156</v>
      </c>
      <c r="W2581">
        <v>100002841</v>
      </c>
      <c r="X2581">
        <v>8005551842</v>
      </c>
      <c r="Y2581" t="s">
        <v>2595</v>
      </c>
      <c r="Z2581" t="s">
        <v>4437</v>
      </c>
      <c r="AA2581" s="13">
        <v>-46.59</v>
      </c>
      <c r="AB2581" s="14">
        <v>42611</v>
      </c>
      <c r="AC2581" t="s">
        <v>36</v>
      </c>
    </row>
    <row r="2582" spans="1:29" x14ac:dyDescent="0.25">
      <c r="A2582" t="str">
        <f>CONCATENATE("Q",ROUNDUP(MONTH(Table1[[#This Row],[Month]])/3,0))</f>
        <v>Q3</v>
      </c>
      <c r="B2582" s="14">
        <f>EOMONTH(Table1[[#This Row],[Credit Date]],-1)+1</f>
        <v>42583</v>
      </c>
      <c r="C2582" t="str">
        <f>CONCATENATE(Table1[[#This Row],[Issuer Last Name]],", ",Table1[[#This Row],[Issuer First Name]])</f>
        <v>No. 076, Employee</v>
      </c>
      <c r="D2582" t="str">
        <f>CONCATENATE(Table1[[#This Row],[Approver Last Name]],", ",Table1[[#This Row],[Approver First Name]])</f>
        <v>No. 010, Employee</v>
      </c>
      <c r="E2582" t="str">
        <f>CONCATENATE(Table1[[#This Row],[Customer Last Name]],", ",Table1[[#This Row],[Customer First Name]])</f>
        <v>No. 13256, Client</v>
      </c>
      <c r="F25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82" t="str">
        <f>IF(Table1[[#This Row],[Transaction Type]]="Maintenance","Non-Sales","Sales")</f>
        <v>Sales</v>
      </c>
      <c r="H2582" t="str">
        <f>IF(Table1[[#This Row],[Quarter]]="q2",1,"")</f>
        <v/>
      </c>
      <c r="I2582">
        <f>IF(Table1[[#This Row],[Quarter]]="q3",1,"")</f>
        <v>1</v>
      </c>
      <c r="J2582" t="str">
        <f>IF(Table1[[#This Row],[Quarter]]="Q2",Table1[[#This Row],[Credit Amount]],"")</f>
        <v/>
      </c>
      <c r="K2582">
        <f>IF(Table1[[#This Row],[Quarter]]="Q3",Table1[[#This Row],[Credit Amount]],"")</f>
        <v>-84.84</v>
      </c>
      <c r="L2582">
        <f>IF(Table1[[#This Row],[Transaction Type]]="Upgrade",Table1[[#This Row],[Credit Amount]],IF(Table1[[#This Row],[Transaction Type]]="Activation",Table1[[#This Row],[Credit Amount]],""))</f>
        <v>-84.84</v>
      </c>
      <c r="M2582" t="str">
        <f>IF(Table1[[#This Row],[Transaction Type]]="Maintenance",Table1[[#This Row],[Credit Amount]],"")</f>
        <v/>
      </c>
      <c r="N2582">
        <v>10076</v>
      </c>
      <c r="O2582" t="s">
        <v>2489</v>
      </c>
      <c r="P2582" t="s">
        <v>2565</v>
      </c>
      <c r="Q2582" t="s">
        <v>289</v>
      </c>
      <c r="R2582">
        <v>10010</v>
      </c>
      <c r="S2582" t="s">
        <v>2489</v>
      </c>
      <c r="T2582" t="s">
        <v>2499</v>
      </c>
      <c r="U2582" t="s">
        <v>290</v>
      </c>
      <c r="V2582" t="s">
        <v>156</v>
      </c>
      <c r="W2582">
        <v>100004255</v>
      </c>
      <c r="X2582">
        <v>8005553256</v>
      </c>
      <c r="Y2582" t="s">
        <v>2595</v>
      </c>
      <c r="Z2582" t="s">
        <v>5844</v>
      </c>
      <c r="AA2582" s="13">
        <v>-84.84</v>
      </c>
      <c r="AB2582" s="14">
        <v>42611</v>
      </c>
      <c r="AC2582" t="s">
        <v>35</v>
      </c>
    </row>
    <row r="2583" spans="1:29" x14ac:dyDescent="0.25">
      <c r="A2583" t="str">
        <f>CONCATENATE("Q",ROUNDUP(MONTH(Table1[[#This Row],[Month]])/3,0))</f>
        <v>Q3</v>
      </c>
      <c r="B2583" s="14">
        <f>EOMONTH(Table1[[#This Row],[Credit Date]],-1)+1</f>
        <v>42614</v>
      </c>
      <c r="C2583" t="str">
        <f>CONCATENATE(Table1[[#This Row],[Issuer Last Name]],", ",Table1[[#This Row],[Issuer First Name]])</f>
        <v>No. 076, Employee</v>
      </c>
      <c r="D2583" t="str">
        <f>CONCATENATE(Table1[[#This Row],[Approver Last Name]],", ",Table1[[#This Row],[Approver First Name]])</f>
        <v>No. 076, Employee</v>
      </c>
      <c r="E2583" t="str">
        <f>CONCATENATE(Table1[[#This Row],[Customer Last Name]],", ",Table1[[#This Row],[Customer First Name]])</f>
        <v>No. 14036, Client</v>
      </c>
      <c r="F2583" t="str">
        <f>IF(Table1[[#This Row],[Credit Amount]]&gt;-19.99,"Less than 19.99",IF(Table1[[#This Row],[Credit Amount]]=-20,"20",IF(Table1[[#This Row],[Credit Amount]]&gt;-49.98,"20.01-49.98",IF(Table1[[#This Row],[Credit Amount]]=-49.99,"49.99",IF(Table1[[#This Row],[Credit Amount]]=-50,"50",IF(Table1[[#This Row],[Credit Amount]]&lt;-50.01,"Greater than 50"))))))</f>
        <v>Less than 19.99</v>
      </c>
      <c r="G2583" t="str">
        <f>IF(Table1[[#This Row],[Transaction Type]]="Maintenance","Non-Sales","Sales")</f>
        <v>Non-Sales</v>
      </c>
      <c r="H2583" t="str">
        <f>IF(Table1[[#This Row],[Quarter]]="q2",1,"")</f>
        <v/>
      </c>
      <c r="I2583">
        <f>IF(Table1[[#This Row],[Quarter]]="q3",1,"")</f>
        <v>1</v>
      </c>
      <c r="J2583" t="str">
        <f>IF(Table1[[#This Row],[Quarter]]="Q2",Table1[[#This Row],[Credit Amount]],"")</f>
        <v/>
      </c>
      <c r="K2583">
        <f>IF(Table1[[#This Row],[Quarter]]="Q3",Table1[[#This Row],[Credit Amount]],"")</f>
        <v>-8.1199999999999992</v>
      </c>
      <c r="L2583" t="str">
        <f>IF(Table1[[#This Row],[Transaction Type]]="Upgrade",Table1[[#This Row],[Credit Amount]],IF(Table1[[#This Row],[Transaction Type]]="Activation",Table1[[#This Row],[Credit Amount]],""))</f>
        <v/>
      </c>
      <c r="M2583">
        <f>IF(Table1[[#This Row],[Transaction Type]]="Maintenance",Table1[[#This Row],[Credit Amount]],"")</f>
        <v>-8.1199999999999992</v>
      </c>
      <c r="N2583">
        <v>10076</v>
      </c>
      <c r="O2583" t="s">
        <v>2489</v>
      </c>
      <c r="P2583" t="s">
        <v>2565</v>
      </c>
      <c r="Q2583" t="s">
        <v>289</v>
      </c>
      <c r="R2583">
        <v>10076</v>
      </c>
      <c r="S2583" t="s">
        <v>2489</v>
      </c>
      <c r="T2583" t="s">
        <v>2565</v>
      </c>
      <c r="U2583" t="s">
        <v>289</v>
      </c>
      <c r="V2583" t="s">
        <v>156</v>
      </c>
      <c r="W2583">
        <v>100005035</v>
      </c>
      <c r="X2583">
        <v>8005554036</v>
      </c>
      <c r="Y2583" t="s">
        <v>2595</v>
      </c>
      <c r="Z2583" t="s">
        <v>6624</v>
      </c>
      <c r="AA2583" s="13">
        <v>-8.1199999999999992</v>
      </c>
      <c r="AB2583" s="14">
        <v>42616</v>
      </c>
      <c r="AC2583" t="s">
        <v>36</v>
      </c>
    </row>
    <row r="2584" spans="1:29" x14ac:dyDescent="0.25">
      <c r="A2584" t="str">
        <f>CONCATENATE("Q",ROUNDUP(MONTH(Table1[[#This Row],[Month]])/3,0))</f>
        <v>Q3</v>
      </c>
      <c r="B2584" s="14">
        <f>EOMONTH(Table1[[#This Row],[Credit Date]],-1)+1</f>
        <v>42614</v>
      </c>
      <c r="C2584" t="str">
        <f>CONCATENATE(Table1[[#This Row],[Issuer Last Name]],", ",Table1[[#This Row],[Issuer First Name]])</f>
        <v>No. 076, Employee</v>
      </c>
      <c r="D2584" t="str">
        <f>CONCATENATE(Table1[[#This Row],[Approver Last Name]],", ",Table1[[#This Row],[Approver First Name]])</f>
        <v>No. 010, Employee</v>
      </c>
      <c r="E2584" t="str">
        <f>CONCATENATE(Table1[[#This Row],[Customer Last Name]],", ",Table1[[#This Row],[Customer First Name]])</f>
        <v>No. 13741, Client</v>
      </c>
      <c r="F25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84" t="str">
        <f>IF(Table1[[#This Row],[Transaction Type]]="Maintenance","Non-Sales","Sales")</f>
        <v>Non-Sales</v>
      </c>
      <c r="H2584" t="str">
        <f>IF(Table1[[#This Row],[Quarter]]="q2",1,"")</f>
        <v/>
      </c>
      <c r="I2584">
        <f>IF(Table1[[#This Row],[Quarter]]="q3",1,"")</f>
        <v>1</v>
      </c>
      <c r="J2584" t="str">
        <f>IF(Table1[[#This Row],[Quarter]]="Q2",Table1[[#This Row],[Credit Amount]],"")</f>
        <v/>
      </c>
      <c r="K2584">
        <f>IF(Table1[[#This Row],[Quarter]]="Q3",Table1[[#This Row],[Credit Amount]],"")</f>
        <v>-80.290000000000006</v>
      </c>
      <c r="L2584" t="str">
        <f>IF(Table1[[#This Row],[Transaction Type]]="Upgrade",Table1[[#This Row],[Credit Amount]],IF(Table1[[#This Row],[Transaction Type]]="Activation",Table1[[#This Row],[Credit Amount]],""))</f>
        <v/>
      </c>
      <c r="M2584">
        <f>IF(Table1[[#This Row],[Transaction Type]]="Maintenance",Table1[[#This Row],[Credit Amount]],"")</f>
        <v>-80.290000000000006</v>
      </c>
      <c r="N2584">
        <v>10076</v>
      </c>
      <c r="O2584" t="s">
        <v>2489</v>
      </c>
      <c r="P2584" t="s">
        <v>2565</v>
      </c>
      <c r="Q2584" t="s">
        <v>289</v>
      </c>
      <c r="R2584">
        <v>10010</v>
      </c>
      <c r="S2584" t="s">
        <v>2489</v>
      </c>
      <c r="T2584" t="s">
        <v>2499</v>
      </c>
      <c r="U2584" t="s">
        <v>290</v>
      </c>
      <c r="V2584" t="s">
        <v>156</v>
      </c>
      <c r="W2584">
        <v>100004740</v>
      </c>
      <c r="X2584">
        <v>8005553741</v>
      </c>
      <c r="Y2584" t="s">
        <v>2595</v>
      </c>
      <c r="Z2584" t="s">
        <v>6329</v>
      </c>
      <c r="AA2584" s="13">
        <v>-80.290000000000006</v>
      </c>
      <c r="AB2584" s="14">
        <v>42619</v>
      </c>
      <c r="AC2584" t="s">
        <v>36</v>
      </c>
    </row>
    <row r="2585" spans="1:29" x14ac:dyDescent="0.25">
      <c r="A2585" t="str">
        <f>CONCATENATE("Q",ROUNDUP(MONTH(Table1[[#This Row],[Month]])/3,0))</f>
        <v>Q3</v>
      </c>
      <c r="B2585" s="14">
        <f>EOMONTH(Table1[[#This Row],[Credit Date]],-1)+1</f>
        <v>42614</v>
      </c>
      <c r="C2585" t="str">
        <f>CONCATENATE(Table1[[#This Row],[Issuer Last Name]],", ",Table1[[#This Row],[Issuer First Name]])</f>
        <v>No. 076, Employee</v>
      </c>
      <c r="D2585" t="str">
        <f>CONCATENATE(Table1[[#This Row],[Approver Last Name]],", ",Table1[[#This Row],[Approver First Name]])</f>
        <v>No. 076, Employee</v>
      </c>
      <c r="E2585" t="str">
        <f>CONCATENATE(Table1[[#This Row],[Customer Last Name]],", ",Table1[[#This Row],[Customer First Name]])</f>
        <v>No. 11145, Client</v>
      </c>
      <c r="F2585" t="str">
        <f>IF(Table1[[#This Row],[Credit Amount]]&gt;-19.99,"Less than 19.99",IF(Table1[[#This Row],[Credit Amount]]=-20,"20",IF(Table1[[#This Row],[Credit Amount]]&gt;-49.98,"20.01-49.98",IF(Table1[[#This Row],[Credit Amount]]=-49.99,"49.99",IF(Table1[[#This Row],[Credit Amount]]=-50,"50",IF(Table1[[#This Row],[Credit Amount]]&lt;-50.01,"Greater than 50"))))))</f>
        <v>20.01-49.98</v>
      </c>
      <c r="G2585" t="str">
        <f>IF(Table1[[#This Row],[Transaction Type]]="Maintenance","Non-Sales","Sales")</f>
        <v>Non-Sales</v>
      </c>
      <c r="H2585" t="str">
        <f>IF(Table1[[#This Row],[Quarter]]="q2",1,"")</f>
        <v/>
      </c>
      <c r="I2585">
        <f>IF(Table1[[#This Row],[Quarter]]="q3",1,"")</f>
        <v>1</v>
      </c>
      <c r="J2585" t="str">
        <f>IF(Table1[[#This Row],[Quarter]]="Q2",Table1[[#This Row],[Credit Amount]],"")</f>
        <v/>
      </c>
      <c r="K2585">
        <f>IF(Table1[[#This Row],[Quarter]]="Q3",Table1[[#This Row],[Credit Amount]],"")</f>
        <v>-46.69</v>
      </c>
      <c r="L2585" t="str">
        <f>IF(Table1[[#This Row],[Transaction Type]]="Upgrade",Table1[[#This Row],[Credit Amount]],IF(Table1[[#This Row],[Transaction Type]]="Activation",Table1[[#This Row],[Credit Amount]],""))</f>
        <v/>
      </c>
      <c r="M2585">
        <f>IF(Table1[[#This Row],[Transaction Type]]="Maintenance",Table1[[#This Row],[Credit Amount]],"")</f>
        <v>-46.69</v>
      </c>
      <c r="N2585">
        <v>10076</v>
      </c>
      <c r="O2585" t="s">
        <v>2489</v>
      </c>
      <c r="P2585" t="s">
        <v>2565</v>
      </c>
      <c r="Q2585" t="s">
        <v>289</v>
      </c>
      <c r="R2585">
        <v>10076</v>
      </c>
      <c r="S2585" t="s">
        <v>2489</v>
      </c>
      <c r="T2585" t="s">
        <v>2565</v>
      </c>
      <c r="U2585" t="s">
        <v>289</v>
      </c>
      <c r="V2585" t="s">
        <v>156</v>
      </c>
      <c r="W2585">
        <v>100002144</v>
      </c>
      <c r="X2585">
        <v>8005551145</v>
      </c>
      <c r="Y2585" t="s">
        <v>2595</v>
      </c>
      <c r="Z2585" t="s">
        <v>3740</v>
      </c>
      <c r="AA2585" s="13">
        <v>-46.69</v>
      </c>
      <c r="AB2585" s="14">
        <v>42621</v>
      </c>
      <c r="AC2585" t="s">
        <v>36</v>
      </c>
    </row>
    <row r="2586" spans="1:29" x14ac:dyDescent="0.25">
      <c r="A2586" t="str">
        <f>CONCATENATE("Q",ROUNDUP(MONTH(Table1[[#This Row],[Month]])/3,0))</f>
        <v>Q3</v>
      </c>
      <c r="B2586" s="14">
        <f>EOMONTH(Table1[[#This Row],[Credit Date]],-1)+1</f>
        <v>42614</v>
      </c>
      <c r="C2586" t="str">
        <f>CONCATENATE(Table1[[#This Row],[Issuer Last Name]],", ",Table1[[#This Row],[Issuer First Name]])</f>
        <v>No. 076, Employee</v>
      </c>
      <c r="D2586" t="str">
        <f>CONCATENATE(Table1[[#This Row],[Approver Last Name]],", ",Table1[[#This Row],[Approver First Name]])</f>
        <v>No. 010, Employee</v>
      </c>
      <c r="E2586" t="str">
        <f>CONCATENATE(Table1[[#This Row],[Customer Last Name]],", ",Table1[[#This Row],[Customer First Name]])</f>
        <v>No. 12609, Client</v>
      </c>
      <c r="F25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86" t="str">
        <f>IF(Table1[[#This Row],[Transaction Type]]="Maintenance","Non-Sales","Sales")</f>
        <v>Non-Sales</v>
      </c>
      <c r="H2586" t="str">
        <f>IF(Table1[[#This Row],[Quarter]]="q2",1,"")</f>
        <v/>
      </c>
      <c r="I2586">
        <f>IF(Table1[[#This Row],[Quarter]]="q3",1,"")</f>
        <v>1</v>
      </c>
      <c r="J2586" t="str">
        <f>IF(Table1[[#This Row],[Quarter]]="Q2",Table1[[#This Row],[Credit Amount]],"")</f>
        <v/>
      </c>
      <c r="K2586">
        <f>IF(Table1[[#This Row],[Quarter]]="Q3",Table1[[#This Row],[Credit Amount]],"")</f>
        <v>-91.23</v>
      </c>
      <c r="L2586" t="str">
        <f>IF(Table1[[#This Row],[Transaction Type]]="Upgrade",Table1[[#This Row],[Credit Amount]],IF(Table1[[#This Row],[Transaction Type]]="Activation",Table1[[#This Row],[Credit Amount]],""))</f>
        <v/>
      </c>
      <c r="M2586">
        <f>IF(Table1[[#This Row],[Transaction Type]]="Maintenance",Table1[[#This Row],[Credit Amount]],"")</f>
        <v>-91.23</v>
      </c>
      <c r="N2586">
        <v>10076</v>
      </c>
      <c r="O2586" t="s">
        <v>2489</v>
      </c>
      <c r="P2586" t="s">
        <v>2565</v>
      </c>
      <c r="Q2586" t="s">
        <v>289</v>
      </c>
      <c r="R2586">
        <v>10010</v>
      </c>
      <c r="S2586" t="s">
        <v>2489</v>
      </c>
      <c r="T2586" t="s">
        <v>2499</v>
      </c>
      <c r="U2586" t="s">
        <v>290</v>
      </c>
      <c r="V2586" t="s">
        <v>156</v>
      </c>
      <c r="W2586">
        <v>100003608</v>
      </c>
      <c r="X2586">
        <v>8005552609</v>
      </c>
      <c r="Y2586" t="s">
        <v>2595</v>
      </c>
      <c r="Z2586" t="s">
        <v>5204</v>
      </c>
      <c r="AA2586" s="13">
        <v>-91.23</v>
      </c>
      <c r="AB2586" s="14">
        <v>42624</v>
      </c>
      <c r="AC2586" t="s">
        <v>36</v>
      </c>
    </row>
    <row r="2587" spans="1:29" x14ac:dyDescent="0.25">
      <c r="A2587" t="str">
        <f>CONCATENATE("Q",ROUNDUP(MONTH(Table1[[#This Row],[Month]])/3,0))</f>
        <v>Q3</v>
      </c>
      <c r="B2587" s="14">
        <f>EOMONTH(Table1[[#This Row],[Credit Date]],-1)+1</f>
        <v>42614</v>
      </c>
      <c r="C2587" t="str">
        <f>CONCATENATE(Table1[[#This Row],[Issuer Last Name]],", ",Table1[[#This Row],[Issuer First Name]])</f>
        <v>No. 076, Employee</v>
      </c>
      <c r="D2587" t="str">
        <f>CONCATENATE(Table1[[#This Row],[Approver Last Name]],", ",Table1[[#This Row],[Approver First Name]])</f>
        <v>No. 010, Employee</v>
      </c>
      <c r="E2587" t="str">
        <f>CONCATENATE(Table1[[#This Row],[Customer Last Name]],", ",Table1[[#This Row],[Customer First Name]])</f>
        <v>No. 13447, Client</v>
      </c>
      <c r="F25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87" t="str">
        <f>IF(Table1[[#This Row],[Transaction Type]]="Maintenance","Non-Sales","Sales")</f>
        <v>Sales</v>
      </c>
      <c r="H2587" t="str">
        <f>IF(Table1[[#This Row],[Quarter]]="q2",1,"")</f>
        <v/>
      </c>
      <c r="I2587">
        <f>IF(Table1[[#This Row],[Quarter]]="q3",1,"")</f>
        <v>1</v>
      </c>
      <c r="J2587" t="str">
        <f>IF(Table1[[#This Row],[Quarter]]="Q2",Table1[[#This Row],[Credit Amount]],"")</f>
        <v/>
      </c>
      <c r="K2587">
        <f>IF(Table1[[#This Row],[Quarter]]="Q3",Table1[[#This Row],[Credit Amount]],"")</f>
        <v>-93.84</v>
      </c>
      <c r="L2587">
        <f>IF(Table1[[#This Row],[Transaction Type]]="Upgrade",Table1[[#This Row],[Credit Amount]],IF(Table1[[#This Row],[Transaction Type]]="Activation",Table1[[#This Row],[Credit Amount]],""))</f>
        <v>-93.84</v>
      </c>
      <c r="M2587" t="str">
        <f>IF(Table1[[#This Row],[Transaction Type]]="Maintenance",Table1[[#This Row],[Credit Amount]],"")</f>
        <v/>
      </c>
      <c r="N2587">
        <v>10076</v>
      </c>
      <c r="O2587" t="s">
        <v>2489</v>
      </c>
      <c r="P2587" t="s">
        <v>2565</v>
      </c>
      <c r="Q2587" t="s">
        <v>289</v>
      </c>
      <c r="R2587">
        <v>10010</v>
      </c>
      <c r="S2587" t="s">
        <v>2489</v>
      </c>
      <c r="T2587" t="s">
        <v>2499</v>
      </c>
      <c r="U2587" t="s">
        <v>290</v>
      </c>
      <c r="V2587" t="s">
        <v>156</v>
      </c>
      <c r="W2587">
        <v>100004446</v>
      </c>
      <c r="X2587">
        <v>8005553447</v>
      </c>
      <c r="Y2587" t="s">
        <v>2595</v>
      </c>
      <c r="Z2587" t="s">
        <v>6035</v>
      </c>
      <c r="AA2587" s="13">
        <v>-93.84</v>
      </c>
      <c r="AB2587" s="14">
        <v>42624</v>
      </c>
      <c r="AC2587" t="s">
        <v>35</v>
      </c>
    </row>
    <row r="2588" spans="1:29" x14ac:dyDescent="0.25">
      <c r="A2588" t="str">
        <f>CONCATENATE("Q",ROUNDUP(MONTH(Table1[[#This Row],[Month]])/3,0))</f>
        <v>Q3</v>
      </c>
      <c r="B2588" s="14">
        <f>EOMONTH(Table1[[#This Row],[Credit Date]],-1)+1</f>
        <v>42614</v>
      </c>
      <c r="C2588" t="str">
        <f>CONCATENATE(Table1[[#This Row],[Issuer Last Name]],", ",Table1[[#This Row],[Issuer First Name]])</f>
        <v>No. 076, Employee</v>
      </c>
      <c r="D2588" t="str">
        <f>CONCATENATE(Table1[[#This Row],[Approver Last Name]],", ",Table1[[#This Row],[Approver First Name]])</f>
        <v>No. 076, Employee</v>
      </c>
      <c r="E2588" t="str">
        <f>CONCATENATE(Table1[[#This Row],[Customer Last Name]],", ",Table1[[#This Row],[Customer First Name]])</f>
        <v>No. 13811, Client</v>
      </c>
      <c r="F2588" t="str">
        <f>IF(Table1[[#This Row],[Credit Amount]]&gt;-19.99,"Less than 19.99",IF(Table1[[#This Row],[Credit Amount]]=-20,"20",IF(Table1[[#This Row],[Credit Amount]]&gt;-49.98,"20.01-49.98",IF(Table1[[#This Row],[Credit Amount]]=-49.99,"49.99",IF(Table1[[#This Row],[Credit Amount]]=-50,"50",IF(Table1[[#This Row],[Credit Amount]]&lt;-50.01,"Greater than 50"))))))</f>
        <v>20.01-49.98</v>
      </c>
      <c r="G2588" t="str">
        <f>IF(Table1[[#This Row],[Transaction Type]]="Maintenance","Non-Sales","Sales")</f>
        <v>Non-Sales</v>
      </c>
      <c r="H2588" t="str">
        <f>IF(Table1[[#This Row],[Quarter]]="q2",1,"")</f>
        <v/>
      </c>
      <c r="I2588">
        <f>IF(Table1[[#This Row],[Quarter]]="q3",1,"")</f>
        <v>1</v>
      </c>
      <c r="J2588" t="str">
        <f>IF(Table1[[#This Row],[Quarter]]="Q2",Table1[[#This Row],[Credit Amount]],"")</f>
        <v/>
      </c>
      <c r="K2588">
        <f>IF(Table1[[#This Row],[Quarter]]="Q3",Table1[[#This Row],[Credit Amount]],"")</f>
        <v>-29.73</v>
      </c>
      <c r="L2588" t="str">
        <f>IF(Table1[[#This Row],[Transaction Type]]="Upgrade",Table1[[#This Row],[Credit Amount]],IF(Table1[[#This Row],[Transaction Type]]="Activation",Table1[[#This Row],[Credit Amount]],""))</f>
        <v/>
      </c>
      <c r="M2588">
        <f>IF(Table1[[#This Row],[Transaction Type]]="Maintenance",Table1[[#This Row],[Credit Amount]],"")</f>
        <v>-29.73</v>
      </c>
      <c r="N2588">
        <v>10076</v>
      </c>
      <c r="O2588" t="s">
        <v>2489</v>
      </c>
      <c r="P2588" t="s">
        <v>2565</v>
      </c>
      <c r="Q2588" t="s">
        <v>289</v>
      </c>
      <c r="R2588">
        <v>10076</v>
      </c>
      <c r="S2588" t="s">
        <v>2489</v>
      </c>
      <c r="T2588" t="s">
        <v>2565</v>
      </c>
      <c r="U2588" t="s">
        <v>289</v>
      </c>
      <c r="V2588" t="s">
        <v>156</v>
      </c>
      <c r="W2588">
        <v>100004810</v>
      </c>
      <c r="X2588">
        <v>8005553811</v>
      </c>
      <c r="Y2588" t="s">
        <v>2595</v>
      </c>
      <c r="Z2588" t="s">
        <v>6399</v>
      </c>
      <c r="AA2588" s="13">
        <v>-29.73</v>
      </c>
      <c r="AB2588" s="14">
        <v>42630</v>
      </c>
      <c r="AC2588" t="s">
        <v>36</v>
      </c>
    </row>
    <row r="2589" spans="1:29" x14ac:dyDescent="0.25">
      <c r="A2589" t="str">
        <f>CONCATENATE("Q",ROUNDUP(MONTH(Table1[[#This Row],[Month]])/3,0))</f>
        <v>Q3</v>
      </c>
      <c r="B2589" s="14">
        <f>EOMONTH(Table1[[#This Row],[Credit Date]],-1)+1</f>
        <v>42614</v>
      </c>
      <c r="C2589" t="str">
        <f>CONCATENATE(Table1[[#This Row],[Issuer Last Name]],", ",Table1[[#This Row],[Issuer First Name]])</f>
        <v>No. 076, Employee</v>
      </c>
      <c r="D2589" t="str">
        <f>CONCATENATE(Table1[[#This Row],[Approver Last Name]],", ",Table1[[#This Row],[Approver First Name]])</f>
        <v>No. 076, Employee</v>
      </c>
      <c r="E2589" t="str">
        <f>CONCATENATE(Table1[[#This Row],[Customer Last Name]],", ",Table1[[#This Row],[Customer First Name]])</f>
        <v>No. 10452, Client</v>
      </c>
      <c r="F2589" t="str">
        <f>IF(Table1[[#This Row],[Credit Amount]]&gt;-19.99,"Less than 19.99",IF(Table1[[#This Row],[Credit Amount]]=-20,"20",IF(Table1[[#This Row],[Credit Amount]]&gt;-49.98,"20.01-49.98",IF(Table1[[#This Row],[Credit Amount]]=-49.99,"49.99",IF(Table1[[#This Row],[Credit Amount]]=-50,"50",IF(Table1[[#This Row],[Credit Amount]]&lt;-50.01,"Greater than 50"))))))</f>
        <v>20.01-49.98</v>
      </c>
      <c r="G2589" t="str">
        <f>IF(Table1[[#This Row],[Transaction Type]]="Maintenance","Non-Sales","Sales")</f>
        <v>Non-Sales</v>
      </c>
      <c r="H2589" t="str">
        <f>IF(Table1[[#This Row],[Quarter]]="q2",1,"")</f>
        <v/>
      </c>
      <c r="I2589">
        <f>IF(Table1[[#This Row],[Quarter]]="q3",1,"")</f>
        <v>1</v>
      </c>
      <c r="J2589" t="str">
        <f>IF(Table1[[#This Row],[Quarter]]="Q2",Table1[[#This Row],[Credit Amount]],"")</f>
        <v/>
      </c>
      <c r="K2589">
        <f>IF(Table1[[#This Row],[Quarter]]="Q3",Table1[[#This Row],[Credit Amount]],"")</f>
        <v>-36.35</v>
      </c>
      <c r="L2589" t="str">
        <f>IF(Table1[[#This Row],[Transaction Type]]="Upgrade",Table1[[#This Row],[Credit Amount]],IF(Table1[[#This Row],[Transaction Type]]="Activation",Table1[[#This Row],[Credit Amount]],""))</f>
        <v/>
      </c>
      <c r="M2589">
        <f>IF(Table1[[#This Row],[Transaction Type]]="Maintenance",Table1[[#This Row],[Credit Amount]],"")</f>
        <v>-36.35</v>
      </c>
      <c r="N2589">
        <v>10076</v>
      </c>
      <c r="O2589" t="s">
        <v>2489</v>
      </c>
      <c r="P2589" t="s">
        <v>2565</v>
      </c>
      <c r="Q2589" t="s">
        <v>289</v>
      </c>
      <c r="R2589">
        <v>10076</v>
      </c>
      <c r="S2589" t="s">
        <v>2489</v>
      </c>
      <c r="T2589" t="s">
        <v>2565</v>
      </c>
      <c r="U2589" t="s">
        <v>289</v>
      </c>
      <c r="V2589" t="s">
        <v>156</v>
      </c>
      <c r="W2589">
        <v>100001451</v>
      </c>
      <c r="X2589">
        <v>8005550452</v>
      </c>
      <c r="Y2589" t="s">
        <v>2595</v>
      </c>
      <c r="Z2589" t="s">
        <v>3047</v>
      </c>
      <c r="AA2589" s="13">
        <v>-36.35</v>
      </c>
      <c r="AB2589" s="14">
        <v>42632</v>
      </c>
      <c r="AC2589" t="s">
        <v>36</v>
      </c>
    </row>
    <row r="2590" spans="1:29" x14ac:dyDescent="0.25">
      <c r="A2590" t="str">
        <f>CONCATENATE("Q",ROUNDUP(MONTH(Table1[[#This Row],[Month]])/3,0))</f>
        <v>Q3</v>
      </c>
      <c r="B2590" s="14">
        <f>EOMONTH(Table1[[#This Row],[Credit Date]],-1)+1</f>
        <v>42614</v>
      </c>
      <c r="C2590" t="str">
        <f>CONCATENATE(Table1[[#This Row],[Issuer Last Name]],", ",Table1[[#This Row],[Issuer First Name]])</f>
        <v>No. 076, Employee</v>
      </c>
      <c r="D2590" t="str">
        <f>CONCATENATE(Table1[[#This Row],[Approver Last Name]],", ",Table1[[#This Row],[Approver First Name]])</f>
        <v>No. 076, Employee</v>
      </c>
      <c r="E2590" t="str">
        <f>CONCATENATE(Table1[[#This Row],[Customer Last Name]],", ",Table1[[#This Row],[Customer First Name]])</f>
        <v>No. 12301, Client</v>
      </c>
      <c r="F2590" t="str">
        <f>IF(Table1[[#This Row],[Credit Amount]]&gt;-19.99,"Less than 19.99",IF(Table1[[#This Row],[Credit Amount]]=-20,"20",IF(Table1[[#This Row],[Credit Amount]]&gt;-49.98,"20.01-49.98",IF(Table1[[#This Row],[Credit Amount]]=-49.99,"49.99",IF(Table1[[#This Row],[Credit Amount]]=-50,"50",IF(Table1[[#This Row],[Credit Amount]]&lt;-50.01,"Greater than 50"))))))</f>
        <v>20.01-49.98</v>
      </c>
      <c r="G2590" t="str">
        <f>IF(Table1[[#This Row],[Transaction Type]]="Maintenance","Non-Sales","Sales")</f>
        <v>Sales</v>
      </c>
      <c r="H2590" t="str">
        <f>IF(Table1[[#This Row],[Quarter]]="q2",1,"")</f>
        <v/>
      </c>
      <c r="I2590">
        <f>IF(Table1[[#This Row],[Quarter]]="q3",1,"")</f>
        <v>1</v>
      </c>
      <c r="J2590" t="str">
        <f>IF(Table1[[#This Row],[Quarter]]="Q2",Table1[[#This Row],[Credit Amount]],"")</f>
        <v/>
      </c>
      <c r="K2590">
        <f>IF(Table1[[#This Row],[Quarter]]="Q3",Table1[[#This Row],[Credit Amount]],"")</f>
        <v>-32.479999999999997</v>
      </c>
      <c r="L2590">
        <f>IF(Table1[[#This Row],[Transaction Type]]="Upgrade",Table1[[#This Row],[Credit Amount]],IF(Table1[[#This Row],[Transaction Type]]="Activation",Table1[[#This Row],[Credit Amount]],""))</f>
        <v>-32.479999999999997</v>
      </c>
      <c r="M2590" t="str">
        <f>IF(Table1[[#This Row],[Transaction Type]]="Maintenance",Table1[[#This Row],[Credit Amount]],"")</f>
        <v/>
      </c>
      <c r="N2590">
        <v>10076</v>
      </c>
      <c r="O2590" t="s">
        <v>2489</v>
      </c>
      <c r="P2590" t="s">
        <v>2565</v>
      </c>
      <c r="Q2590" t="s">
        <v>289</v>
      </c>
      <c r="R2590">
        <v>10076</v>
      </c>
      <c r="S2590" t="s">
        <v>2489</v>
      </c>
      <c r="T2590" t="s">
        <v>2565</v>
      </c>
      <c r="U2590" t="s">
        <v>289</v>
      </c>
      <c r="V2590" t="s">
        <v>156</v>
      </c>
      <c r="W2590">
        <v>100003300</v>
      </c>
      <c r="X2590">
        <v>8005552301</v>
      </c>
      <c r="Y2590" t="s">
        <v>2595</v>
      </c>
      <c r="Z2590" t="s">
        <v>4896</v>
      </c>
      <c r="AA2590" s="13">
        <v>-32.479999999999997</v>
      </c>
      <c r="AB2590" s="14">
        <v>42635</v>
      </c>
      <c r="AC2590" t="s">
        <v>35</v>
      </c>
    </row>
    <row r="2591" spans="1:29" x14ac:dyDescent="0.25">
      <c r="A2591" t="str">
        <f>CONCATENATE("Q",ROUNDUP(MONTH(Table1[[#This Row],[Month]])/3,0))</f>
        <v>Q3</v>
      </c>
      <c r="B2591" s="14">
        <f>EOMONTH(Table1[[#This Row],[Credit Date]],-1)+1</f>
        <v>42614</v>
      </c>
      <c r="C2591" t="str">
        <f>CONCATENATE(Table1[[#This Row],[Issuer Last Name]],", ",Table1[[#This Row],[Issuer First Name]])</f>
        <v>No. 076, Employee</v>
      </c>
      <c r="D2591" t="str">
        <f>CONCATENATE(Table1[[#This Row],[Approver Last Name]],", ",Table1[[#This Row],[Approver First Name]])</f>
        <v>No. 010, Employee</v>
      </c>
      <c r="E2591" t="str">
        <f>CONCATENATE(Table1[[#This Row],[Customer Last Name]],", ",Table1[[#This Row],[Customer First Name]])</f>
        <v>No. 11088, Client</v>
      </c>
      <c r="F25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91" t="str">
        <f>IF(Table1[[#This Row],[Transaction Type]]="Maintenance","Non-Sales","Sales")</f>
        <v>Non-Sales</v>
      </c>
      <c r="H2591" t="str">
        <f>IF(Table1[[#This Row],[Quarter]]="q2",1,"")</f>
        <v/>
      </c>
      <c r="I2591">
        <f>IF(Table1[[#This Row],[Quarter]]="q3",1,"")</f>
        <v>1</v>
      </c>
      <c r="J2591" t="str">
        <f>IF(Table1[[#This Row],[Quarter]]="Q2",Table1[[#This Row],[Credit Amount]],"")</f>
        <v/>
      </c>
      <c r="K2591">
        <f>IF(Table1[[#This Row],[Quarter]]="Q3",Table1[[#This Row],[Credit Amount]],"")</f>
        <v>-79.19</v>
      </c>
      <c r="L2591" t="str">
        <f>IF(Table1[[#This Row],[Transaction Type]]="Upgrade",Table1[[#This Row],[Credit Amount]],IF(Table1[[#This Row],[Transaction Type]]="Activation",Table1[[#This Row],[Credit Amount]],""))</f>
        <v/>
      </c>
      <c r="M2591">
        <f>IF(Table1[[#This Row],[Transaction Type]]="Maintenance",Table1[[#This Row],[Credit Amount]],"")</f>
        <v>-79.19</v>
      </c>
      <c r="N2591">
        <v>10076</v>
      </c>
      <c r="O2591" t="s">
        <v>2489</v>
      </c>
      <c r="P2591" t="s">
        <v>2565</v>
      </c>
      <c r="Q2591" t="s">
        <v>289</v>
      </c>
      <c r="R2591">
        <v>10010</v>
      </c>
      <c r="S2591" t="s">
        <v>2489</v>
      </c>
      <c r="T2591" t="s">
        <v>2499</v>
      </c>
      <c r="U2591" t="s">
        <v>290</v>
      </c>
      <c r="V2591" t="s">
        <v>156</v>
      </c>
      <c r="W2591">
        <v>100002087</v>
      </c>
      <c r="X2591">
        <v>8005551088</v>
      </c>
      <c r="Y2591" t="s">
        <v>2595</v>
      </c>
      <c r="Z2591" t="s">
        <v>3683</v>
      </c>
      <c r="AA2591" s="13">
        <v>-79.19</v>
      </c>
      <c r="AB2591" s="14">
        <v>42637</v>
      </c>
      <c r="AC2591" t="s">
        <v>36</v>
      </c>
    </row>
    <row r="2592" spans="1:29" x14ac:dyDescent="0.25">
      <c r="A2592" t="str">
        <f>CONCATENATE("Q",ROUNDUP(MONTH(Table1[[#This Row],[Month]])/3,0))</f>
        <v>Q3</v>
      </c>
      <c r="B2592" s="14">
        <f>EOMONTH(Table1[[#This Row],[Credit Date]],-1)+1</f>
        <v>42614</v>
      </c>
      <c r="C2592" t="str">
        <f>CONCATENATE(Table1[[#This Row],[Issuer Last Name]],", ",Table1[[#This Row],[Issuer First Name]])</f>
        <v>No. 076, Employee</v>
      </c>
      <c r="D2592" t="str">
        <f>CONCATENATE(Table1[[#This Row],[Approver Last Name]],", ",Table1[[#This Row],[Approver First Name]])</f>
        <v>No. 010, Employee</v>
      </c>
      <c r="E2592" t="str">
        <f>CONCATENATE(Table1[[#This Row],[Customer Last Name]],", ",Table1[[#This Row],[Customer First Name]])</f>
        <v>No. 13328, Client</v>
      </c>
      <c r="F25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92" t="str">
        <f>IF(Table1[[#This Row],[Transaction Type]]="Maintenance","Non-Sales","Sales")</f>
        <v>Non-Sales</v>
      </c>
      <c r="H2592" t="str">
        <f>IF(Table1[[#This Row],[Quarter]]="q2",1,"")</f>
        <v/>
      </c>
      <c r="I2592">
        <f>IF(Table1[[#This Row],[Quarter]]="q3",1,"")</f>
        <v>1</v>
      </c>
      <c r="J2592" t="str">
        <f>IF(Table1[[#This Row],[Quarter]]="Q2",Table1[[#This Row],[Credit Amount]],"")</f>
        <v/>
      </c>
      <c r="K2592">
        <f>IF(Table1[[#This Row],[Quarter]]="Q3",Table1[[#This Row],[Credit Amount]],"")</f>
        <v>-63.9</v>
      </c>
      <c r="L2592" t="str">
        <f>IF(Table1[[#This Row],[Transaction Type]]="Upgrade",Table1[[#This Row],[Credit Amount]],IF(Table1[[#This Row],[Transaction Type]]="Activation",Table1[[#This Row],[Credit Amount]],""))</f>
        <v/>
      </c>
      <c r="M2592">
        <f>IF(Table1[[#This Row],[Transaction Type]]="Maintenance",Table1[[#This Row],[Credit Amount]],"")</f>
        <v>-63.9</v>
      </c>
      <c r="N2592">
        <v>10076</v>
      </c>
      <c r="O2592" t="s">
        <v>2489</v>
      </c>
      <c r="P2592" t="s">
        <v>2565</v>
      </c>
      <c r="Q2592" t="s">
        <v>289</v>
      </c>
      <c r="R2592">
        <v>10010</v>
      </c>
      <c r="S2592" t="s">
        <v>2489</v>
      </c>
      <c r="T2592" t="s">
        <v>2499</v>
      </c>
      <c r="U2592" t="s">
        <v>290</v>
      </c>
      <c r="V2592" t="s">
        <v>156</v>
      </c>
      <c r="W2592">
        <v>100004327</v>
      </c>
      <c r="X2592">
        <v>8005553328</v>
      </c>
      <c r="Y2592" t="s">
        <v>2595</v>
      </c>
      <c r="Z2592" t="s">
        <v>5916</v>
      </c>
      <c r="AA2592" s="13">
        <v>-63.9</v>
      </c>
      <c r="AB2592" s="14">
        <v>42638</v>
      </c>
      <c r="AC2592" t="s">
        <v>36</v>
      </c>
    </row>
    <row r="2593" spans="1:29" x14ac:dyDescent="0.25">
      <c r="A2593" t="str">
        <f>CONCATENATE("Q",ROUNDUP(MONTH(Table1[[#This Row],[Month]])/3,0))</f>
        <v>Q3</v>
      </c>
      <c r="B2593" s="14">
        <f>EOMONTH(Table1[[#This Row],[Credit Date]],-1)+1</f>
        <v>42614</v>
      </c>
      <c r="C2593" t="str">
        <f>CONCATENATE(Table1[[#This Row],[Issuer Last Name]],", ",Table1[[#This Row],[Issuer First Name]])</f>
        <v>No. 076, Employee</v>
      </c>
      <c r="D2593" t="str">
        <f>CONCATENATE(Table1[[#This Row],[Approver Last Name]],", ",Table1[[#This Row],[Approver First Name]])</f>
        <v>No. 076, Employee</v>
      </c>
      <c r="E2593" t="str">
        <f>CONCATENATE(Table1[[#This Row],[Customer Last Name]],", ",Table1[[#This Row],[Customer First Name]])</f>
        <v>No. 10549, Client</v>
      </c>
      <c r="F2593" t="str">
        <f>IF(Table1[[#This Row],[Credit Amount]]&gt;-19.99,"Less than 19.99",IF(Table1[[#This Row],[Credit Amount]]=-20,"20",IF(Table1[[#This Row],[Credit Amount]]&gt;-49.98,"20.01-49.98",IF(Table1[[#This Row],[Credit Amount]]=-49.99,"49.99",IF(Table1[[#This Row],[Credit Amount]]=-50,"50",IF(Table1[[#This Row],[Credit Amount]]&lt;-50.01,"Greater than 50"))))))</f>
        <v>20.01-49.98</v>
      </c>
      <c r="G2593" t="str">
        <f>IF(Table1[[#This Row],[Transaction Type]]="Maintenance","Non-Sales","Sales")</f>
        <v>Non-Sales</v>
      </c>
      <c r="H2593" t="str">
        <f>IF(Table1[[#This Row],[Quarter]]="q2",1,"")</f>
        <v/>
      </c>
      <c r="I2593">
        <f>IF(Table1[[#This Row],[Quarter]]="q3",1,"")</f>
        <v>1</v>
      </c>
      <c r="J2593" t="str">
        <f>IF(Table1[[#This Row],[Quarter]]="Q2",Table1[[#This Row],[Credit Amount]],"")</f>
        <v/>
      </c>
      <c r="K2593">
        <f>IF(Table1[[#This Row],[Quarter]]="Q3",Table1[[#This Row],[Credit Amount]],"")</f>
        <v>-34.11</v>
      </c>
      <c r="L2593" t="str">
        <f>IF(Table1[[#This Row],[Transaction Type]]="Upgrade",Table1[[#This Row],[Credit Amount]],IF(Table1[[#This Row],[Transaction Type]]="Activation",Table1[[#This Row],[Credit Amount]],""))</f>
        <v/>
      </c>
      <c r="M2593">
        <f>IF(Table1[[#This Row],[Transaction Type]]="Maintenance",Table1[[#This Row],[Credit Amount]],"")</f>
        <v>-34.11</v>
      </c>
      <c r="N2593">
        <v>10076</v>
      </c>
      <c r="O2593" t="s">
        <v>2489</v>
      </c>
      <c r="P2593" t="s">
        <v>2565</v>
      </c>
      <c r="Q2593" t="s">
        <v>289</v>
      </c>
      <c r="R2593">
        <v>10076</v>
      </c>
      <c r="S2593" t="s">
        <v>2489</v>
      </c>
      <c r="T2593" t="s">
        <v>2565</v>
      </c>
      <c r="U2593" t="s">
        <v>289</v>
      </c>
      <c r="V2593" t="s">
        <v>156</v>
      </c>
      <c r="W2593">
        <v>100001548</v>
      </c>
      <c r="X2593">
        <v>8005550549</v>
      </c>
      <c r="Y2593" t="s">
        <v>2595</v>
      </c>
      <c r="Z2593" t="s">
        <v>3144</v>
      </c>
      <c r="AA2593" s="13">
        <v>-34.11</v>
      </c>
      <c r="AB2593" s="14">
        <v>42641</v>
      </c>
      <c r="AC2593" t="s">
        <v>36</v>
      </c>
    </row>
    <row r="2594" spans="1:29" x14ac:dyDescent="0.25">
      <c r="A2594" t="str">
        <f>CONCATENATE("Q",ROUNDUP(MONTH(Table1[[#This Row],[Month]])/3,0))</f>
        <v>Q2</v>
      </c>
      <c r="B2594" s="14">
        <f>EOMONTH(Table1[[#This Row],[Credit Date]],-1)+1</f>
        <v>42461</v>
      </c>
      <c r="C2594" t="str">
        <f>CONCATENATE(Table1[[#This Row],[Issuer Last Name]],", ",Table1[[#This Row],[Issuer First Name]])</f>
        <v>No. 104, Employee</v>
      </c>
      <c r="D2594" t="str">
        <f>CONCATENATE(Table1[[#This Row],[Approver Last Name]],", ",Table1[[#This Row],[Approver First Name]])</f>
        <v>No. 010, Employee</v>
      </c>
      <c r="E2594" t="str">
        <f>CONCATENATE(Table1[[#This Row],[Customer Last Name]],", ",Table1[[#This Row],[Customer First Name]])</f>
        <v>No. 14047, Client</v>
      </c>
      <c r="F2594" t="str">
        <f>IF(Table1[[#This Row],[Credit Amount]]&gt;-19.99,"Less than 19.99",IF(Table1[[#This Row],[Credit Amount]]=-20,"20",IF(Table1[[#This Row],[Credit Amount]]&gt;-49.98,"20.01-49.98",IF(Table1[[#This Row],[Credit Amount]]=-49.99,"49.99",IF(Table1[[#This Row],[Credit Amount]]=-50,"50",IF(Table1[[#This Row],[Credit Amount]]&lt;-50.01,"Greater than 50"))))))</f>
        <v>20.01-49.98</v>
      </c>
      <c r="G2594" t="str">
        <f>IF(Table1[[#This Row],[Transaction Type]]="Maintenance","Non-Sales","Sales")</f>
        <v>Non-Sales</v>
      </c>
      <c r="H2594">
        <f>IF(Table1[[#This Row],[Quarter]]="q2",1,"")</f>
        <v>1</v>
      </c>
      <c r="I2594" t="str">
        <f>IF(Table1[[#This Row],[Quarter]]="q3",1,"")</f>
        <v/>
      </c>
      <c r="J2594">
        <f>IF(Table1[[#This Row],[Quarter]]="Q2",Table1[[#This Row],[Credit Amount]],"")</f>
        <v>-34.619999999999997</v>
      </c>
      <c r="K2594" t="str">
        <f>IF(Table1[[#This Row],[Quarter]]="Q3",Table1[[#This Row],[Credit Amount]],"")</f>
        <v/>
      </c>
      <c r="L2594" t="str">
        <f>IF(Table1[[#This Row],[Transaction Type]]="Upgrade",Table1[[#This Row],[Credit Amount]],IF(Table1[[#This Row],[Transaction Type]]="Activation",Table1[[#This Row],[Credit Amount]],""))</f>
        <v/>
      </c>
      <c r="M2594">
        <f>IF(Table1[[#This Row],[Transaction Type]]="Maintenance",Table1[[#This Row],[Credit Amount]],"")</f>
        <v>-34.619999999999997</v>
      </c>
      <c r="N2594">
        <v>10104</v>
      </c>
      <c r="O2594" t="s">
        <v>2489</v>
      </c>
      <c r="P2594" t="s">
        <v>2593</v>
      </c>
      <c r="Q2594" t="s">
        <v>289</v>
      </c>
      <c r="R2594">
        <v>10010</v>
      </c>
      <c r="S2594" t="s">
        <v>2489</v>
      </c>
      <c r="T2594" t="s">
        <v>2499</v>
      </c>
      <c r="U2594" t="s">
        <v>290</v>
      </c>
      <c r="V2594" t="s">
        <v>156</v>
      </c>
      <c r="W2594">
        <v>100005046</v>
      </c>
      <c r="X2594">
        <v>8005554047</v>
      </c>
      <c r="Y2594" t="s">
        <v>2595</v>
      </c>
      <c r="Z2594" t="s">
        <v>6635</v>
      </c>
      <c r="AA2594" s="13">
        <v>-34.619999999999997</v>
      </c>
      <c r="AB2594" s="14">
        <v>42478</v>
      </c>
      <c r="AC2594" t="s">
        <v>36</v>
      </c>
    </row>
    <row r="2595" spans="1:29" x14ac:dyDescent="0.25">
      <c r="A2595" t="str">
        <f>CONCATENATE("Q",ROUNDUP(MONTH(Table1[[#This Row],[Month]])/3,0))</f>
        <v>Q2</v>
      </c>
      <c r="B2595" s="14">
        <f>EOMONTH(Table1[[#This Row],[Credit Date]],-1)+1</f>
        <v>42461</v>
      </c>
      <c r="C2595" t="str">
        <f>CONCATENATE(Table1[[#This Row],[Issuer Last Name]],", ",Table1[[#This Row],[Issuer First Name]])</f>
        <v>No. 104, Employee</v>
      </c>
      <c r="D2595" t="str">
        <f>CONCATENATE(Table1[[#This Row],[Approver Last Name]],", ",Table1[[#This Row],[Approver First Name]])</f>
        <v>No. 010, Employee</v>
      </c>
      <c r="E2595" t="str">
        <f>CONCATENATE(Table1[[#This Row],[Customer Last Name]],", ",Table1[[#This Row],[Customer First Name]])</f>
        <v>No. 10624, Client</v>
      </c>
      <c r="F2595" t="str">
        <f>IF(Table1[[#This Row],[Credit Amount]]&gt;-19.99,"Less than 19.99",IF(Table1[[#This Row],[Credit Amount]]=-20,"20",IF(Table1[[#This Row],[Credit Amount]]&gt;-49.98,"20.01-49.98",IF(Table1[[#This Row],[Credit Amount]]=-49.99,"49.99",IF(Table1[[#This Row],[Credit Amount]]=-50,"50",IF(Table1[[#This Row],[Credit Amount]]&lt;-50.01,"Greater than 50"))))))</f>
        <v>Less than 19.99</v>
      </c>
      <c r="G2595" t="str">
        <f>IF(Table1[[#This Row],[Transaction Type]]="Maintenance","Non-Sales","Sales")</f>
        <v>Non-Sales</v>
      </c>
      <c r="H2595">
        <f>IF(Table1[[#This Row],[Quarter]]="q2",1,"")</f>
        <v>1</v>
      </c>
      <c r="I2595" t="str">
        <f>IF(Table1[[#This Row],[Quarter]]="q3",1,"")</f>
        <v/>
      </c>
      <c r="J2595">
        <f>IF(Table1[[#This Row],[Quarter]]="Q2",Table1[[#This Row],[Credit Amount]],"")</f>
        <v>-10.49</v>
      </c>
      <c r="K2595" t="str">
        <f>IF(Table1[[#This Row],[Quarter]]="Q3",Table1[[#This Row],[Credit Amount]],"")</f>
        <v/>
      </c>
      <c r="L2595" t="str">
        <f>IF(Table1[[#This Row],[Transaction Type]]="Upgrade",Table1[[#This Row],[Credit Amount]],IF(Table1[[#This Row],[Transaction Type]]="Activation",Table1[[#This Row],[Credit Amount]],""))</f>
        <v/>
      </c>
      <c r="M2595">
        <f>IF(Table1[[#This Row],[Transaction Type]]="Maintenance",Table1[[#This Row],[Credit Amount]],"")</f>
        <v>-10.49</v>
      </c>
      <c r="N2595">
        <v>10104</v>
      </c>
      <c r="O2595" t="s">
        <v>2489</v>
      </c>
      <c r="P2595" t="s">
        <v>2593</v>
      </c>
      <c r="Q2595" t="s">
        <v>289</v>
      </c>
      <c r="R2595">
        <v>10010</v>
      </c>
      <c r="S2595" t="s">
        <v>2489</v>
      </c>
      <c r="T2595" t="s">
        <v>2499</v>
      </c>
      <c r="U2595" t="s">
        <v>290</v>
      </c>
      <c r="V2595" t="s">
        <v>156</v>
      </c>
      <c r="W2595">
        <v>100001623</v>
      </c>
      <c r="X2595">
        <v>8005550624</v>
      </c>
      <c r="Y2595" t="s">
        <v>2595</v>
      </c>
      <c r="Z2595" t="s">
        <v>3219</v>
      </c>
      <c r="AA2595" s="13">
        <v>-10.49</v>
      </c>
      <c r="AB2595" s="14">
        <v>42482</v>
      </c>
      <c r="AC2595" t="s">
        <v>36</v>
      </c>
    </row>
    <row r="2596" spans="1:29" x14ac:dyDescent="0.25">
      <c r="A2596" t="str">
        <f>CONCATENATE("Q",ROUNDUP(MONTH(Table1[[#This Row],[Month]])/3,0))</f>
        <v>Q2</v>
      </c>
      <c r="B2596" s="14">
        <f>EOMONTH(Table1[[#This Row],[Credit Date]],-1)+1</f>
        <v>42461</v>
      </c>
      <c r="C2596" t="str">
        <f>CONCATENATE(Table1[[#This Row],[Issuer Last Name]],", ",Table1[[#This Row],[Issuer First Name]])</f>
        <v>No. 104, Employee</v>
      </c>
      <c r="D2596" t="str">
        <f>CONCATENATE(Table1[[#This Row],[Approver Last Name]],", ",Table1[[#This Row],[Approver First Name]])</f>
        <v>No. 010, Employee</v>
      </c>
      <c r="E2596" t="str">
        <f>CONCATENATE(Table1[[#This Row],[Customer Last Name]],", ",Table1[[#This Row],[Customer First Name]])</f>
        <v>No. 12467, Client</v>
      </c>
      <c r="F25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596" t="str">
        <f>IF(Table1[[#This Row],[Transaction Type]]="Maintenance","Non-Sales","Sales")</f>
        <v>Sales</v>
      </c>
      <c r="H2596">
        <f>IF(Table1[[#This Row],[Quarter]]="q2",1,"")</f>
        <v>1</v>
      </c>
      <c r="I2596" t="str">
        <f>IF(Table1[[#This Row],[Quarter]]="q3",1,"")</f>
        <v/>
      </c>
      <c r="J2596">
        <f>IF(Table1[[#This Row],[Quarter]]="Q2",Table1[[#This Row],[Credit Amount]],"")</f>
        <v>-61.66</v>
      </c>
      <c r="K2596" t="str">
        <f>IF(Table1[[#This Row],[Quarter]]="Q3",Table1[[#This Row],[Credit Amount]],"")</f>
        <v/>
      </c>
      <c r="L2596">
        <f>IF(Table1[[#This Row],[Transaction Type]]="Upgrade",Table1[[#This Row],[Credit Amount]],IF(Table1[[#This Row],[Transaction Type]]="Activation",Table1[[#This Row],[Credit Amount]],""))</f>
        <v>-61.66</v>
      </c>
      <c r="M2596" t="str">
        <f>IF(Table1[[#This Row],[Transaction Type]]="Maintenance",Table1[[#This Row],[Credit Amount]],"")</f>
        <v/>
      </c>
      <c r="N2596">
        <v>10104</v>
      </c>
      <c r="O2596" t="s">
        <v>2489</v>
      </c>
      <c r="P2596" t="s">
        <v>2593</v>
      </c>
      <c r="Q2596" t="s">
        <v>289</v>
      </c>
      <c r="R2596">
        <v>10010</v>
      </c>
      <c r="S2596" t="s">
        <v>2489</v>
      </c>
      <c r="T2596" t="s">
        <v>2499</v>
      </c>
      <c r="U2596" t="s">
        <v>290</v>
      </c>
      <c r="V2596" t="s">
        <v>156</v>
      </c>
      <c r="W2596">
        <v>100003466</v>
      </c>
      <c r="X2596">
        <v>8005552467</v>
      </c>
      <c r="Y2596" t="s">
        <v>2595</v>
      </c>
      <c r="Z2596" t="s">
        <v>5062</v>
      </c>
      <c r="AA2596" s="13">
        <v>-61.66</v>
      </c>
      <c r="AB2596" s="14">
        <v>42484</v>
      </c>
      <c r="AC2596" t="s">
        <v>37</v>
      </c>
    </row>
    <row r="2597" spans="1:29" x14ac:dyDescent="0.25">
      <c r="A2597" t="str">
        <f>CONCATENATE("Q",ROUNDUP(MONTH(Table1[[#This Row],[Month]])/3,0))</f>
        <v>Q2</v>
      </c>
      <c r="B2597" s="14">
        <f>EOMONTH(Table1[[#This Row],[Credit Date]],-1)+1</f>
        <v>42491</v>
      </c>
      <c r="C2597" t="str">
        <f>CONCATENATE(Table1[[#This Row],[Issuer Last Name]],", ",Table1[[#This Row],[Issuer First Name]])</f>
        <v>No. 104, Employee</v>
      </c>
      <c r="D2597" t="str">
        <f>CONCATENATE(Table1[[#This Row],[Approver Last Name]],", ",Table1[[#This Row],[Approver First Name]])</f>
        <v>No. 010, Employee</v>
      </c>
      <c r="E2597" t="str">
        <f>CONCATENATE(Table1[[#This Row],[Customer Last Name]],", ",Table1[[#This Row],[Customer First Name]])</f>
        <v>No. 11629, Client</v>
      </c>
      <c r="F2597" t="str">
        <f>IF(Table1[[#This Row],[Credit Amount]]&gt;-19.99,"Less than 19.99",IF(Table1[[#This Row],[Credit Amount]]=-20,"20",IF(Table1[[#This Row],[Credit Amount]]&gt;-49.98,"20.01-49.98",IF(Table1[[#This Row],[Credit Amount]]=-49.99,"49.99",IF(Table1[[#This Row],[Credit Amount]]=-50,"50",IF(Table1[[#This Row],[Credit Amount]]&lt;-50.01,"Greater than 50"))))))</f>
        <v>20.01-49.98</v>
      </c>
      <c r="G2597" t="str">
        <f>IF(Table1[[#This Row],[Transaction Type]]="Maintenance","Non-Sales","Sales")</f>
        <v>Non-Sales</v>
      </c>
      <c r="H2597">
        <f>IF(Table1[[#This Row],[Quarter]]="q2",1,"")</f>
        <v>1</v>
      </c>
      <c r="I2597" t="str">
        <f>IF(Table1[[#This Row],[Quarter]]="q3",1,"")</f>
        <v/>
      </c>
      <c r="J2597">
        <f>IF(Table1[[#This Row],[Quarter]]="Q2",Table1[[#This Row],[Credit Amount]],"")</f>
        <v>-36.229999999999997</v>
      </c>
      <c r="K2597" t="str">
        <f>IF(Table1[[#This Row],[Quarter]]="Q3",Table1[[#This Row],[Credit Amount]],"")</f>
        <v/>
      </c>
      <c r="L2597" t="str">
        <f>IF(Table1[[#This Row],[Transaction Type]]="Upgrade",Table1[[#This Row],[Credit Amount]],IF(Table1[[#This Row],[Transaction Type]]="Activation",Table1[[#This Row],[Credit Amount]],""))</f>
        <v/>
      </c>
      <c r="M2597">
        <f>IF(Table1[[#This Row],[Transaction Type]]="Maintenance",Table1[[#This Row],[Credit Amount]],"")</f>
        <v>-36.229999999999997</v>
      </c>
      <c r="N2597">
        <v>10104</v>
      </c>
      <c r="O2597" t="s">
        <v>2489</v>
      </c>
      <c r="P2597" t="s">
        <v>2593</v>
      </c>
      <c r="Q2597" t="s">
        <v>289</v>
      </c>
      <c r="R2597">
        <v>10010</v>
      </c>
      <c r="S2597" t="s">
        <v>2489</v>
      </c>
      <c r="T2597" t="s">
        <v>2499</v>
      </c>
      <c r="U2597" t="s">
        <v>290</v>
      </c>
      <c r="V2597" t="s">
        <v>156</v>
      </c>
      <c r="W2597">
        <v>100002628</v>
      </c>
      <c r="X2597">
        <v>8005551629</v>
      </c>
      <c r="Y2597" t="s">
        <v>2595</v>
      </c>
      <c r="Z2597" t="s">
        <v>4224</v>
      </c>
      <c r="AA2597" s="13">
        <v>-36.229999999999997</v>
      </c>
      <c r="AB2597" s="14">
        <v>42493</v>
      </c>
      <c r="AC2597" t="s">
        <v>36</v>
      </c>
    </row>
    <row r="2598" spans="1:29" x14ac:dyDescent="0.25">
      <c r="A2598" t="str">
        <f>CONCATENATE("Q",ROUNDUP(MONTH(Table1[[#This Row],[Month]])/3,0))</f>
        <v>Q2</v>
      </c>
      <c r="B2598" s="14">
        <f>EOMONTH(Table1[[#This Row],[Credit Date]],-1)+1</f>
        <v>42491</v>
      </c>
      <c r="C2598" t="str">
        <f>CONCATENATE(Table1[[#This Row],[Issuer Last Name]],", ",Table1[[#This Row],[Issuer First Name]])</f>
        <v>No. 104, Employee</v>
      </c>
      <c r="D2598" t="str">
        <f>CONCATENATE(Table1[[#This Row],[Approver Last Name]],", ",Table1[[#This Row],[Approver First Name]])</f>
        <v>No. 010, Employee</v>
      </c>
      <c r="E2598" t="str">
        <f>CONCATENATE(Table1[[#This Row],[Customer Last Name]],", ",Table1[[#This Row],[Customer First Name]])</f>
        <v>No. 10152, Client</v>
      </c>
      <c r="F2598" t="str">
        <f>IF(Table1[[#This Row],[Credit Amount]]&gt;-19.99,"Less than 19.99",IF(Table1[[#This Row],[Credit Amount]]=-20,"20",IF(Table1[[#This Row],[Credit Amount]]&gt;-49.98,"20.01-49.98",IF(Table1[[#This Row],[Credit Amount]]=-49.99,"49.99",IF(Table1[[#This Row],[Credit Amount]]=-50,"50",IF(Table1[[#This Row],[Credit Amount]]&lt;-50.01,"Greater than 50"))))))</f>
        <v>20.01-49.98</v>
      </c>
      <c r="G2598" t="str">
        <f>IF(Table1[[#This Row],[Transaction Type]]="Maintenance","Non-Sales","Sales")</f>
        <v>Non-Sales</v>
      </c>
      <c r="H2598">
        <f>IF(Table1[[#This Row],[Quarter]]="q2",1,"")</f>
        <v>1</v>
      </c>
      <c r="I2598" t="str">
        <f>IF(Table1[[#This Row],[Quarter]]="q3",1,"")</f>
        <v/>
      </c>
      <c r="J2598">
        <f>IF(Table1[[#This Row],[Quarter]]="Q2",Table1[[#This Row],[Credit Amount]],"")</f>
        <v>-45.82</v>
      </c>
      <c r="K2598" t="str">
        <f>IF(Table1[[#This Row],[Quarter]]="Q3",Table1[[#This Row],[Credit Amount]],"")</f>
        <v/>
      </c>
      <c r="L2598" t="str">
        <f>IF(Table1[[#This Row],[Transaction Type]]="Upgrade",Table1[[#This Row],[Credit Amount]],IF(Table1[[#This Row],[Transaction Type]]="Activation",Table1[[#This Row],[Credit Amount]],""))</f>
        <v/>
      </c>
      <c r="M2598">
        <f>IF(Table1[[#This Row],[Transaction Type]]="Maintenance",Table1[[#This Row],[Credit Amount]],"")</f>
        <v>-45.82</v>
      </c>
      <c r="N2598">
        <v>10104</v>
      </c>
      <c r="O2598" t="s">
        <v>2489</v>
      </c>
      <c r="P2598" t="s">
        <v>2593</v>
      </c>
      <c r="Q2598" t="s">
        <v>289</v>
      </c>
      <c r="R2598">
        <v>10010</v>
      </c>
      <c r="S2598" t="s">
        <v>2489</v>
      </c>
      <c r="T2598" t="s">
        <v>2499</v>
      </c>
      <c r="U2598" t="s">
        <v>290</v>
      </c>
      <c r="V2598" t="s">
        <v>156</v>
      </c>
      <c r="W2598">
        <v>100001151</v>
      </c>
      <c r="X2598">
        <v>8005550152</v>
      </c>
      <c r="Y2598" t="s">
        <v>2595</v>
      </c>
      <c r="Z2598" t="s">
        <v>2747</v>
      </c>
      <c r="AA2598" s="13">
        <v>-45.82</v>
      </c>
      <c r="AB2598" s="14">
        <v>42493</v>
      </c>
      <c r="AC2598" t="s">
        <v>36</v>
      </c>
    </row>
    <row r="2599" spans="1:29" x14ac:dyDescent="0.25">
      <c r="A2599" t="str">
        <f>CONCATENATE("Q",ROUNDUP(MONTH(Table1[[#This Row],[Month]])/3,0))</f>
        <v>Q2</v>
      </c>
      <c r="B2599" s="14">
        <f>EOMONTH(Table1[[#This Row],[Credit Date]],-1)+1</f>
        <v>42491</v>
      </c>
      <c r="C2599" t="str">
        <f>CONCATENATE(Table1[[#This Row],[Issuer Last Name]],", ",Table1[[#This Row],[Issuer First Name]])</f>
        <v>No. 104, Employee</v>
      </c>
      <c r="D2599" t="str">
        <f>CONCATENATE(Table1[[#This Row],[Approver Last Name]],", ",Table1[[#This Row],[Approver First Name]])</f>
        <v>No. 010, Employee</v>
      </c>
      <c r="E2599" t="str">
        <f>CONCATENATE(Table1[[#This Row],[Customer Last Name]],", ",Table1[[#This Row],[Customer First Name]])</f>
        <v>No. 13006, Client</v>
      </c>
      <c r="F2599" t="str">
        <f>IF(Table1[[#This Row],[Credit Amount]]&gt;-19.99,"Less than 19.99",IF(Table1[[#This Row],[Credit Amount]]=-20,"20",IF(Table1[[#This Row],[Credit Amount]]&gt;-49.98,"20.01-49.98",IF(Table1[[#This Row],[Credit Amount]]=-49.99,"49.99",IF(Table1[[#This Row],[Credit Amount]]=-50,"50",IF(Table1[[#This Row],[Credit Amount]]&lt;-50.01,"Greater than 50"))))))</f>
        <v>20.01-49.98</v>
      </c>
      <c r="G2599" t="str">
        <f>IF(Table1[[#This Row],[Transaction Type]]="Maintenance","Non-Sales","Sales")</f>
        <v>Non-Sales</v>
      </c>
      <c r="H2599">
        <f>IF(Table1[[#This Row],[Quarter]]="q2",1,"")</f>
        <v>1</v>
      </c>
      <c r="I2599" t="str">
        <f>IF(Table1[[#This Row],[Quarter]]="q3",1,"")</f>
        <v/>
      </c>
      <c r="J2599">
        <f>IF(Table1[[#This Row],[Quarter]]="Q2",Table1[[#This Row],[Credit Amount]],"")</f>
        <v>-42.85</v>
      </c>
      <c r="K2599" t="str">
        <f>IF(Table1[[#This Row],[Quarter]]="Q3",Table1[[#This Row],[Credit Amount]],"")</f>
        <v/>
      </c>
      <c r="L2599" t="str">
        <f>IF(Table1[[#This Row],[Transaction Type]]="Upgrade",Table1[[#This Row],[Credit Amount]],IF(Table1[[#This Row],[Transaction Type]]="Activation",Table1[[#This Row],[Credit Amount]],""))</f>
        <v/>
      </c>
      <c r="M2599">
        <f>IF(Table1[[#This Row],[Transaction Type]]="Maintenance",Table1[[#This Row],[Credit Amount]],"")</f>
        <v>-42.85</v>
      </c>
      <c r="N2599">
        <v>10104</v>
      </c>
      <c r="O2599" t="s">
        <v>2489</v>
      </c>
      <c r="P2599" t="s">
        <v>2593</v>
      </c>
      <c r="Q2599" t="s">
        <v>289</v>
      </c>
      <c r="R2599">
        <v>10010</v>
      </c>
      <c r="S2599" t="s">
        <v>2489</v>
      </c>
      <c r="T2599" t="s">
        <v>2499</v>
      </c>
      <c r="U2599" t="s">
        <v>290</v>
      </c>
      <c r="V2599" t="s">
        <v>156</v>
      </c>
      <c r="W2599">
        <v>100004005</v>
      </c>
      <c r="X2599">
        <v>8005553006</v>
      </c>
      <c r="Y2599" t="s">
        <v>2595</v>
      </c>
      <c r="Z2599" t="s">
        <v>5594</v>
      </c>
      <c r="AA2599" s="13">
        <v>-42.85</v>
      </c>
      <c r="AB2599" s="14">
        <v>42498</v>
      </c>
      <c r="AC2599" t="s">
        <v>36</v>
      </c>
    </row>
    <row r="2600" spans="1:29" x14ac:dyDescent="0.25">
      <c r="A2600" t="str">
        <f>CONCATENATE("Q",ROUNDUP(MONTH(Table1[[#This Row],[Month]])/3,0))</f>
        <v>Q2</v>
      </c>
      <c r="B2600" s="14">
        <f>EOMONTH(Table1[[#This Row],[Credit Date]],-1)+1</f>
        <v>42491</v>
      </c>
      <c r="C2600" t="str">
        <f>CONCATENATE(Table1[[#This Row],[Issuer Last Name]],", ",Table1[[#This Row],[Issuer First Name]])</f>
        <v>No. 104, Employee</v>
      </c>
      <c r="D2600" t="str">
        <f>CONCATENATE(Table1[[#This Row],[Approver Last Name]],", ",Table1[[#This Row],[Approver First Name]])</f>
        <v>No. 010, Employee</v>
      </c>
      <c r="E2600" t="str">
        <f>CONCATENATE(Table1[[#This Row],[Customer Last Name]],", ",Table1[[#This Row],[Customer First Name]])</f>
        <v>No. 10736, Client</v>
      </c>
      <c r="F26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00" t="str">
        <f>IF(Table1[[#This Row],[Transaction Type]]="Maintenance","Non-Sales","Sales")</f>
        <v>Non-Sales</v>
      </c>
      <c r="H2600">
        <f>IF(Table1[[#This Row],[Quarter]]="q2",1,"")</f>
        <v>1</v>
      </c>
      <c r="I2600" t="str">
        <f>IF(Table1[[#This Row],[Quarter]]="q3",1,"")</f>
        <v/>
      </c>
      <c r="J2600">
        <f>IF(Table1[[#This Row],[Quarter]]="Q2",Table1[[#This Row],[Credit Amount]],"")</f>
        <v>-76.510000000000005</v>
      </c>
      <c r="K2600" t="str">
        <f>IF(Table1[[#This Row],[Quarter]]="Q3",Table1[[#This Row],[Credit Amount]],"")</f>
        <v/>
      </c>
      <c r="L2600" t="str">
        <f>IF(Table1[[#This Row],[Transaction Type]]="Upgrade",Table1[[#This Row],[Credit Amount]],IF(Table1[[#This Row],[Transaction Type]]="Activation",Table1[[#This Row],[Credit Amount]],""))</f>
        <v/>
      </c>
      <c r="M2600">
        <f>IF(Table1[[#This Row],[Transaction Type]]="Maintenance",Table1[[#This Row],[Credit Amount]],"")</f>
        <v>-76.510000000000005</v>
      </c>
      <c r="N2600">
        <v>10104</v>
      </c>
      <c r="O2600" t="s">
        <v>2489</v>
      </c>
      <c r="P2600" t="s">
        <v>2593</v>
      </c>
      <c r="Q2600" t="s">
        <v>289</v>
      </c>
      <c r="R2600">
        <v>10010</v>
      </c>
      <c r="S2600" t="s">
        <v>2489</v>
      </c>
      <c r="T2600" t="s">
        <v>2499</v>
      </c>
      <c r="U2600" t="s">
        <v>290</v>
      </c>
      <c r="V2600" t="s">
        <v>156</v>
      </c>
      <c r="W2600">
        <v>100001735</v>
      </c>
      <c r="X2600">
        <v>8005550736</v>
      </c>
      <c r="Y2600" t="s">
        <v>2595</v>
      </c>
      <c r="Z2600" t="s">
        <v>3331</v>
      </c>
      <c r="AA2600" s="13">
        <v>-76.510000000000005</v>
      </c>
      <c r="AB2600" s="14">
        <v>42503</v>
      </c>
      <c r="AC2600" t="s">
        <v>36</v>
      </c>
    </row>
    <row r="2601" spans="1:29" x14ac:dyDescent="0.25">
      <c r="A2601" t="str">
        <f>CONCATENATE("Q",ROUNDUP(MONTH(Table1[[#This Row],[Month]])/3,0))</f>
        <v>Q2</v>
      </c>
      <c r="B2601" s="14">
        <f>EOMONTH(Table1[[#This Row],[Credit Date]],-1)+1</f>
        <v>42491</v>
      </c>
      <c r="C2601" t="str">
        <f>CONCATENATE(Table1[[#This Row],[Issuer Last Name]],", ",Table1[[#This Row],[Issuer First Name]])</f>
        <v>No. 104, Employee</v>
      </c>
      <c r="D2601" t="str">
        <f>CONCATENATE(Table1[[#This Row],[Approver Last Name]],", ",Table1[[#This Row],[Approver First Name]])</f>
        <v>No. 010, Employee</v>
      </c>
      <c r="E2601" t="str">
        <f>CONCATENATE(Table1[[#This Row],[Customer Last Name]],", ",Table1[[#This Row],[Customer First Name]])</f>
        <v>No. 10981, Client</v>
      </c>
      <c r="F2601" t="str">
        <f>IF(Table1[[#This Row],[Credit Amount]]&gt;-19.99,"Less than 19.99",IF(Table1[[#This Row],[Credit Amount]]=-20,"20",IF(Table1[[#This Row],[Credit Amount]]&gt;-49.98,"20.01-49.98",IF(Table1[[#This Row],[Credit Amount]]=-49.99,"49.99",IF(Table1[[#This Row],[Credit Amount]]=-50,"50",IF(Table1[[#This Row],[Credit Amount]]&lt;-50.01,"Greater than 50"))))))</f>
        <v>20.01-49.98</v>
      </c>
      <c r="G2601" t="str">
        <f>IF(Table1[[#This Row],[Transaction Type]]="Maintenance","Non-Sales","Sales")</f>
        <v>Non-Sales</v>
      </c>
      <c r="H2601">
        <f>IF(Table1[[#This Row],[Quarter]]="q2",1,"")</f>
        <v>1</v>
      </c>
      <c r="I2601" t="str">
        <f>IF(Table1[[#This Row],[Quarter]]="q3",1,"")</f>
        <v/>
      </c>
      <c r="J2601">
        <f>IF(Table1[[#This Row],[Quarter]]="Q2",Table1[[#This Row],[Credit Amount]],"")</f>
        <v>-39.68</v>
      </c>
      <c r="K2601" t="str">
        <f>IF(Table1[[#This Row],[Quarter]]="Q3",Table1[[#This Row],[Credit Amount]],"")</f>
        <v/>
      </c>
      <c r="L2601" t="str">
        <f>IF(Table1[[#This Row],[Transaction Type]]="Upgrade",Table1[[#This Row],[Credit Amount]],IF(Table1[[#This Row],[Transaction Type]]="Activation",Table1[[#This Row],[Credit Amount]],""))</f>
        <v/>
      </c>
      <c r="M2601">
        <f>IF(Table1[[#This Row],[Transaction Type]]="Maintenance",Table1[[#This Row],[Credit Amount]],"")</f>
        <v>-39.68</v>
      </c>
      <c r="N2601">
        <v>10104</v>
      </c>
      <c r="O2601" t="s">
        <v>2489</v>
      </c>
      <c r="P2601" t="s">
        <v>2593</v>
      </c>
      <c r="Q2601" t="s">
        <v>289</v>
      </c>
      <c r="R2601">
        <v>10010</v>
      </c>
      <c r="S2601" t="s">
        <v>2489</v>
      </c>
      <c r="T2601" t="s">
        <v>2499</v>
      </c>
      <c r="U2601" t="s">
        <v>290</v>
      </c>
      <c r="V2601" t="s">
        <v>156</v>
      </c>
      <c r="W2601">
        <v>100001980</v>
      </c>
      <c r="X2601">
        <v>8005550981</v>
      </c>
      <c r="Y2601" t="s">
        <v>2595</v>
      </c>
      <c r="Z2601" t="s">
        <v>3576</v>
      </c>
      <c r="AA2601" s="13">
        <v>-39.68</v>
      </c>
      <c r="AB2601" s="14">
        <v>42505</v>
      </c>
      <c r="AC2601" t="s">
        <v>36</v>
      </c>
    </row>
    <row r="2602" spans="1:29" x14ac:dyDescent="0.25">
      <c r="A2602" t="str">
        <f>CONCATENATE("Q",ROUNDUP(MONTH(Table1[[#This Row],[Month]])/3,0))</f>
        <v>Q2</v>
      </c>
      <c r="B2602" s="14">
        <f>EOMONTH(Table1[[#This Row],[Credit Date]],-1)+1</f>
        <v>42491</v>
      </c>
      <c r="C2602" t="str">
        <f>CONCATENATE(Table1[[#This Row],[Issuer Last Name]],", ",Table1[[#This Row],[Issuer First Name]])</f>
        <v>No. 104, Employee</v>
      </c>
      <c r="D2602" t="str">
        <f>CONCATENATE(Table1[[#This Row],[Approver Last Name]],", ",Table1[[#This Row],[Approver First Name]])</f>
        <v>No. 010, Employee</v>
      </c>
      <c r="E2602" t="str">
        <f>CONCATENATE(Table1[[#This Row],[Customer Last Name]],", ",Table1[[#This Row],[Customer First Name]])</f>
        <v>No. 12670, Client</v>
      </c>
      <c r="F26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02" t="str">
        <f>IF(Table1[[#This Row],[Transaction Type]]="Maintenance","Non-Sales","Sales")</f>
        <v>Non-Sales</v>
      </c>
      <c r="H2602">
        <f>IF(Table1[[#This Row],[Quarter]]="q2",1,"")</f>
        <v>1</v>
      </c>
      <c r="I2602" t="str">
        <f>IF(Table1[[#This Row],[Quarter]]="q3",1,"")</f>
        <v/>
      </c>
      <c r="J2602">
        <f>IF(Table1[[#This Row],[Quarter]]="Q2",Table1[[#This Row],[Credit Amount]],"")</f>
        <v>-66.77</v>
      </c>
      <c r="K2602" t="str">
        <f>IF(Table1[[#This Row],[Quarter]]="Q3",Table1[[#This Row],[Credit Amount]],"")</f>
        <v/>
      </c>
      <c r="L2602" t="str">
        <f>IF(Table1[[#This Row],[Transaction Type]]="Upgrade",Table1[[#This Row],[Credit Amount]],IF(Table1[[#This Row],[Transaction Type]]="Activation",Table1[[#This Row],[Credit Amount]],""))</f>
        <v/>
      </c>
      <c r="M2602">
        <f>IF(Table1[[#This Row],[Transaction Type]]="Maintenance",Table1[[#This Row],[Credit Amount]],"")</f>
        <v>-66.77</v>
      </c>
      <c r="N2602">
        <v>10104</v>
      </c>
      <c r="O2602" t="s">
        <v>2489</v>
      </c>
      <c r="P2602" t="s">
        <v>2593</v>
      </c>
      <c r="Q2602" t="s">
        <v>289</v>
      </c>
      <c r="R2602">
        <v>10010</v>
      </c>
      <c r="S2602" t="s">
        <v>2489</v>
      </c>
      <c r="T2602" t="s">
        <v>2499</v>
      </c>
      <c r="U2602" t="s">
        <v>290</v>
      </c>
      <c r="V2602" t="s">
        <v>156</v>
      </c>
      <c r="W2602">
        <v>100003669</v>
      </c>
      <c r="X2602">
        <v>8005552670</v>
      </c>
      <c r="Y2602" t="s">
        <v>2595</v>
      </c>
      <c r="Z2602" t="s">
        <v>5264</v>
      </c>
      <c r="AA2602" s="13">
        <v>-66.77</v>
      </c>
      <c r="AB2602" s="14">
        <v>42506</v>
      </c>
      <c r="AC2602" t="s">
        <v>36</v>
      </c>
    </row>
    <row r="2603" spans="1:29" x14ac:dyDescent="0.25">
      <c r="A2603" t="str">
        <f>CONCATENATE("Q",ROUNDUP(MONTH(Table1[[#This Row],[Month]])/3,0))</f>
        <v>Q2</v>
      </c>
      <c r="B2603" s="14">
        <f>EOMONTH(Table1[[#This Row],[Credit Date]],-1)+1</f>
        <v>42491</v>
      </c>
      <c r="C2603" t="str">
        <f>CONCATENATE(Table1[[#This Row],[Issuer Last Name]],", ",Table1[[#This Row],[Issuer First Name]])</f>
        <v>No. 104, Employee</v>
      </c>
      <c r="D2603" t="str">
        <f>CONCATENATE(Table1[[#This Row],[Approver Last Name]],", ",Table1[[#This Row],[Approver First Name]])</f>
        <v>No. 010, Employee</v>
      </c>
      <c r="E2603" t="str">
        <f>CONCATENATE(Table1[[#This Row],[Customer Last Name]],", ",Table1[[#This Row],[Customer First Name]])</f>
        <v>No. 12014, Client</v>
      </c>
      <c r="F2603" t="str">
        <f>IF(Table1[[#This Row],[Credit Amount]]&gt;-19.99,"Less than 19.99",IF(Table1[[#This Row],[Credit Amount]]=-20,"20",IF(Table1[[#This Row],[Credit Amount]]&gt;-49.98,"20.01-49.98",IF(Table1[[#This Row],[Credit Amount]]=-49.99,"49.99",IF(Table1[[#This Row],[Credit Amount]]=-50,"50",IF(Table1[[#This Row],[Credit Amount]]&lt;-50.01,"Greater than 50"))))))</f>
        <v>20.01-49.98</v>
      </c>
      <c r="G2603" t="str">
        <f>IF(Table1[[#This Row],[Transaction Type]]="Maintenance","Non-Sales","Sales")</f>
        <v>Non-Sales</v>
      </c>
      <c r="H2603">
        <f>IF(Table1[[#This Row],[Quarter]]="q2",1,"")</f>
        <v>1</v>
      </c>
      <c r="I2603" t="str">
        <f>IF(Table1[[#This Row],[Quarter]]="q3",1,"")</f>
        <v/>
      </c>
      <c r="J2603">
        <f>IF(Table1[[#This Row],[Quarter]]="Q2",Table1[[#This Row],[Credit Amount]],"")</f>
        <v>-21.71</v>
      </c>
      <c r="K2603" t="str">
        <f>IF(Table1[[#This Row],[Quarter]]="Q3",Table1[[#This Row],[Credit Amount]],"")</f>
        <v/>
      </c>
      <c r="L2603" t="str">
        <f>IF(Table1[[#This Row],[Transaction Type]]="Upgrade",Table1[[#This Row],[Credit Amount]],IF(Table1[[#This Row],[Transaction Type]]="Activation",Table1[[#This Row],[Credit Amount]],""))</f>
        <v/>
      </c>
      <c r="M2603">
        <f>IF(Table1[[#This Row],[Transaction Type]]="Maintenance",Table1[[#This Row],[Credit Amount]],"")</f>
        <v>-21.71</v>
      </c>
      <c r="N2603">
        <v>10104</v>
      </c>
      <c r="O2603" t="s">
        <v>2489</v>
      </c>
      <c r="P2603" t="s">
        <v>2593</v>
      </c>
      <c r="Q2603" t="s">
        <v>289</v>
      </c>
      <c r="R2603">
        <v>10010</v>
      </c>
      <c r="S2603" t="s">
        <v>2489</v>
      </c>
      <c r="T2603" t="s">
        <v>2499</v>
      </c>
      <c r="U2603" t="s">
        <v>290</v>
      </c>
      <c r="V2603" t="s">
        <v>156</v>
      </c>
      <c r="W2603">
        <v>100003013</v>
      </c>
      <c r="X2603">
        <v>8005552014</v>
      </c>
      <c r="Y2603" t="s">
        <v>2595</v>
      </c>
      <c r="Z2603" t="s">
        <v>4609</v>
      </c>
      <c r="AA2603" s="13">
        <v>-21.71</v>
      </c>
      <c r="AB2603" s="14">
        <v>42511</v>
      </c>
      <c r="AC2603" t="s">
        <v>36</v>
      </c>
    </row>
    <row r="2604" spans="1:29" x14ac:dyDescent="0.25">
      <c r="A2604" t="str">
        <f>CONCATENATE("Q",ROUNDUP(MONTH(Table1[[#This Row],[Month]])/3,0))</f>
        <v>Q2</v>
      </c>
      <c r="B2604" s="14">
        <f>EOMONTH(Table1[[#This Row],[Credit Date]],-1)+1</f>
        <v>42491</v>
      </c>
      <c r="C2604" t="str">
        <f>CONCATENATE(Table1[[#This Row],[Issuer Last Name]],", ",Table1[[#This Row],[Issuer First Name]])</f>
        <v>No. 104, Employee</v>
      </c>
      <c r="D2604" t="str">
        <f>CONCATENATE(Table1[[#This Row],[Approver Last Name]],", ",Table1[[#This Row],[Approver First Name]])</f>
        <v>No. 010, Employee</v>
      </c>
      <c r="E2604" t="str">
        <f>CONCATENATE(Table1[[#This Row],[Customer Last Name]],", ",Table1[[#This Row],[Customer First Name]])</f>
        <v>No. 10468, Client</v>
      </c>
      <c r="F2604" t="str">
        <f>IF(Table1[[#This Row],[Credit Amount]]&gt;-19.99,"Less than 19.99",IF(Table1[[#This Row],[Credit Amount]]=-20,"20",IF(Table1[[#This Row],[Credit Amount]]&gt;-49.98,"20.01-49.98",IF(Table1[[#This Row],[Credit Amount]]=-49.99,"49.99",IF(Table1[[#This Row],[Credit Amount]]=-50,"50",IF(Table1[[#This Row],[Credit Amount]]&lt;-50.01,"Greater than 50"))))))</f>
        <v>20.01-49.98</v>
      </c>
      <c r="G2604" t="str">
        <f>IF(Table1[[#This Row],[Transaction Type]]="Maintenance","Non-Sales","Sales")</f>
        <v>Non-Sales</v>
      </c>
      <c r="H2604">
        <f>IF(Table1[[#This Row],[Quarter]]="q2",1,"")</f>
        <v>1</v>
      </c>
      <c r="I2604" t="str">
        <f>IF(Table1[[#This Row],[Quarter]]="q3",1,"")</f>
        <v/>
      </c>
      <c r="J2604">
        <f>IF(Table1[[#This Row],[Quarter]]="Q2",Table1[[#This Row],[Credit Amount]],"")</f>
        <v>-43.1</v>
      </c>
      <c r="K2604" t="str">
        <f>IF(Table1[[#This Row],[Quarter]]="Q3",Table1[[#This Row],[Credit Amount]],"")</f>
        <v/>
      </c>
      <c r="L2604" t="str">
        <f>IF(Table1[[#This Row],[Transaction Type]]="Upgrade",Table1[[#This Row],[Credit Amount]],IF(Table1[[#This Row],[Transaction Type]]="Activation",Table1[[#This Row],[Credit Amount]],""))</f>
        <v/>
      </c>
      <c r="M2604">
        <f>IF(Table1[[#This Row],[Transaction Type]]="Maintenance",Table1[[#This Row],[Credit Amount]],"")</f>
        <v>-43.1</v>
      </c>
      <c r="N2604">
        <v>10104</v>
      </c>
      <c r="O2604" t="s">
        <v>2489</v>
      </c>
      <c r="P2604" t="s">
        <v>2593</v>
      </c>
      <c r="Q2604" t="s">
        <v>289</v>
      </c>
      <c r="R2604">
        <v>10010</v>
      </c>
      <c r="S2604" t="s">
        <v>2489</v>
      </c>
      <c r="T2604" t="s">
        <v>2499</v>
      </c>
      <c r="U2604" t="s">
        <v>290</v>
      </c>
      <c r="V2604" t="s">
        <v>156</v>
      </c>
      <c r="W2604">
        <v>100001467</v>
      </c>
      <c r="X2604">
        <v>8005550468</v>
      </c>
      <c r="Y2604" t="s">
        <v>2595</v>
      </c>
      <c r="Z2604" t="s">
        <v>3063</v>
      </c>
      <c r="AA2604" s="13">
        <v>-43.1</v>
      </c>
      <c r="AB2604" s="14">
        <v>42512</v>
      </c>
      <c r="AC2604" t="s">
        <v>36</v>
      </c>
    </row>
    <row r="2605" spans="1:29" x14ac:dyDescent="0.25">
      <c r="A2605" t="str">
        <f>CONCATENATE("Q",ROUNDUP(MONTH(Table1[[#This Row],[Month]])/3,0))</f>
        <v>Q2</v>
      </c>
      <c r="B2605" s="14">
        <f>EOMONTH(Table1[[#This Row],[Credit Date]],-1)+1</f>
        <v>42491</v>
      </c>
      <c r="C2605" t="str">
        <f>CONCATENATE(Table1[[#This Row],[Issuer Last Name]],", ",Table1[[#This Row],[Issuer First Name]])</f>
        <v>No. 104, Employee</v>
      </c>
      <c r="D2605" t="str">
        <f>CONCATENATE(Table1[[#This Row],[Approver Last Name]],", ",Table1[[#This Row],[Approver First Name]])</f>
        <v>No. 010, Employee</v>
      </c>
      <c r="E2605" t="str">
        <f>CONCATENATE(Table1[[#This Row],[Customer Last Name]],", ",Table1[[#This Row],[Customer First Name]])</f>
        <v>No. 11832, Client</v>
      </c>
      <c r="F2605" t="str">
        <f>IF(Table1[[#This Row],[Credit Amount]]&gt;-19.99,"Less than 19.99",IF(Table1[[#This Row],[Credit Amount]]=-20,"20",IF(Table1[[#This Row],[Credit Amount]]&gt;-49.98,"20.01-49.98",IF(Table1[[#This Row],[Credit Amount]]=-49.99,"49.99",IF(Table1[[#This Row],[Credit Amount]]=-50,"50",IF(Table1[[#This Row],[Credit Amount]]&lt;-50.01,"Greater than 50"))))))</f>
        <v>Less than 19.99</v>
      </c>
      <c r="G2605" t="str">
        <f>IF(Table1[[#This Row],[Transaction Type]]="Maintenance","Non-Sales","Sales")</f>
        <v>Non-Sales</v>
      </c>
      <c r="H2605">
        <f>IF(Table1[[#This Row],[Quarter]]="q2",1,"")</f>
        <v>1</v>
      </c>
      <c r="I2605" t="str">
        <f>IF(Table1[[#This Row],[Quarter]]="q3",1,"")</f>
        <v/>
      </c>
      <c r="J2605">
        <f>IF(Table1[[#This Row],[Quarter]]="Q2",Table1[[#This Row],[Credit Amount]],"")</f>
        <v>-17.53</v>
      </c>
      <c r="K2605" t="str">
        <f>IF(Table1[[#This Row],[Quarter]]="Q3",Table1[[#This Row],[Credit Amount]],"")</f>
        <v/>
      </c>
      <c r="L2605" t="str">
        <f>IF(Table1[[#This Row],[Transaction Type]]="Upgrade",Table1[[#This Row],[Credit Amount]],IF(Table1[[#This Row],[Transaction Type]]="Activation",Table1[[#This Row],[Credit Amount]],""))</f>
        <v/>
      </c>
      <c r="M2605">
        <f>IF(Table1[[#This Row],[Transaction Type]]="Maintenance",Table1[[#This Row],[Credit Amount]],"")</f>
        <v>-17.53</v>
      </c>
      <c r="N2605">
        <v>10104</v>
      </c>
      <c r="O2605" t="s">
        <v>2489</v>
      </c>
      <c r="P2605" t="s">
        <v>2593</v>
      </c>
      <c r="Q2605" t="s">
        <v>289</v>
      </c>
      <c r="R2605">
        <v>10010</v>
      </c>
      <c r="S2605" t="s">
        <v>2489</v>
      </c>
      <c r="T2605" t="s">
        <v>2499</v>
      </c>
      <c r="U2605" t="s">
        <v>290</v>
      </c>
      <c r="V2605" t="s">
        <v>156</v>
      </c>
      <c r="W2605">
        <v>100002831</v>
      </c>
      <c r="X2605">
        <v>8005551832</v>
      </c>
      <c r="Y2605" t="s">
        <v>2595</v>
      </c>
      <c r="Z2605" t="s">
        <v>4427</v>
      </c>
      <c r="AA2605" s="13">
        <v>-17.53</v>
      </c>
      <c r="AB2605" s="14">
        <v>42517</v>
      </c>
      <c r="AC2605" t="s">
        <v>36</v>
      </c>
    </row>
    <row r="2606" spans="1:29" x14ac:dyDescent="0.25">
      <c r="A2606" t="str">
        <f>CONCATENATE("Q",ROUNDUP(MONTH(Table1[[#This Row],[Month]])/3,0))</f>
        <v>Q2</v>
      </c>
      <c r="B2606" s="14">
        <f>EOMONTH(Table1[[#This Row],[Credit Date]],-1)+1</f>
        <v>42491</v>
      </c>
      <c r="C2606" t="str">
        <f>CONCATENATE(Table1[[#This Row],[Issuer Last Name]],", ",Table1[[#This Row],[Issuer First Name]])</f>
        <v>No. 104, Employee</v>
      </c>
      <c r="D2606" t="str">
        <f>CONCATENATE(Table1[[#This Row],[Approver Last Name]],", ",Table1[[#This Row],[Approver First Name]])</f>
        <v>No. 010, Employee</v>
      </c>
      <c r="E2606" t="str">
        <f>CONCATENATE(Table1[[#This Row],[Customer Last Name]],", ",Table1[[#This Row],[Customer First Name]])</f>
        <v>No. 13079, Client</v>
      </c>
      <c r="F26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06" t="str">
        <f>IF(Table1[[#This Row],[Transaction Type]]="Maintenance","Non-Sales","Sales")</f>
        <v>Non-Sales</v>
      </c>
      <c r="H2606">
        <f>IF(Table1[[#This Row],[Quarter]]="q2",1,"")</f>
        <v>1</v>
      </c>
      <c r="I2606" t="str">
        <f>IF(Table1[[#This Row],[Quarter]]="q3",1,"")</f>
        <v/>
      </c>
      <c r="J2606">
        <f>IF(Table1[[#This Row],[Quarter]]="Q2",Table1[[#This Row],[Credit Amount]],"")</f>
        <v>-79.23</v>
      </c>
      <c r="K2606" t="str">
        <f>IF(Table1[[#This Row],[Quarter]]="Q3",Table1[[#This Row],[Credit Amount]],"")</f>
        <v/>
      </c>
      <c r="L2606" t="str">
        <f>IF(Table1[[#This Row],[Transaction Type]]="Upgrade",Table1[[#This Row],[Credit Amount]],IF(Table1[[#This Row],[Transaction Type]]="Activation",Table1[[#This Row],[Credit Amount]],""))</f>
        <v/>
      </c>
      <c r="M2606">
        <f>IF(Table1[[#This Row],[Transaction Type]]="Maintenance",Table1[[#This Row],[Credit Amount]],"")</f>
        <v>-79.23</v>
      </c>
      <c r="N2606">
        <v>10104</v>
      </c>
      <c r="O2606" t="s">
        <v>2489</v>
      </c>
      <c r="P2606" t="s">
        <v>2593</v>
      </c>
      <c r="Q2606" t="s">
        <v>289</v>
      </c>
      <c r="R2606">
        <v>10010</v>
      </c>
      <c r="S2606" t="s">
        <v>2489</v>
      </c>
      <c r="T2606" t="s">
        <v>2499</v>
      </c>
      <c r="U2606" t="s">
        <v>290</v>
      </c>
      <c r="V2606" t="s">
        <v>156</v>
      </c>
      <c r="W2606">
        <v>100004078</v>
      </c>
      <c r="X2606">
        <v>8005553079</v>
      </c>
      <c r="Y2606" t="s">
        <v>2595</v>
      </c>
      <c r="Z2606" t="s">
        <v>5667</v>
      </c>
      <c r="AA2606" s="13">
        <v>-79.23</v>
      </c>
      <c r="AB2606" s="14">
        <v>42517</v>
      </c>
      <c r="AC2606" t="s">
        <v>36</v>
      </c>
    </row>
    <row r="2607" spans="1:29" x14ac:dyDescent="0.25">
      <c r="A2607" t="str">
        <f>CONCATENATE("Q",ROUNDUP(MONTH(Table1[[#This Row],[Month]])/3,0))</f>
        <v>Q2</v>
      </c>
      <c r="B2607" s="14">
        <f>EOMONTH(Table1[[#This Row],[Credit Date]],-1)+1</f>
        <v>42491</v>
      </c>
      <c r="C2607" t="str">
        <f>CONCATENATE(Table1[[#This Row],[Issuer Last Name]],", ",Table1[[#This Row],[Issuer First Name]])</f>
        <v>No. 104, Employee</v>
      </c>
      <c r="D2607" t="str">
        <f>CONCATENATE(Table1[[#This Row],[Approver Last Name]],", ",Table1[[#This Row],[Approver First Name]])</f>
        <v>No. 010, Employee</v>
      </c>
      <c r="E2607" t="str">
        <f>CONCATENATE(Table1[[#This Row],[Customer Last Name]],", ",Table1[[#This Row],[Customer First Name]])</f>
        <v>No. 14003, Client</v>
      </c>
      <c r="F2607" t="str">
        <f>IF(Table1[[#This Row],[Credit Amount]]&gt;-19.99,"Less than 19.99",IF(Table1[[#This Row],[Credit Amount]]=-20,"20",IF(Table1[[#This Row],[Credit Amount]]&gt;-49.98,"20.01-49.98",IF(Table1[[#This Row],[Credit Amount]]=-49.99,"49.99",IF(Table1[[#This Row],[Credit Amount]]=-50,"50",IF(Table1[[#This Row],[Credit Amount]]&lt;-50.01,"Greater than 50"))))))</f>
        <v>20.01-49.98</v>
      </c>
      <c r="G2607" t="str">
        <f>IF(Table1[[#This Row],[Transaction Type]]="Maintenance","Non-Sales","Sales")</f>
        <v>Non-Sales</v>
      </c>
      <c r="H2607">
        <f>IF(Table1[[#This Row],[Quarter]]="q2",1,"")</f>
        <v>1</v>
      </c>
      <c r="I2607" t="str">
        <f>IF(Table1[[#This Row],[Quarter]]="q3",1,"")</f>
        <v/>
      </c>
      <c r="J2607">
        <f>IF(Table1[[#This Row],[Quarter]]="Q2",Table1[[#This Row],[Credit Amount]],"")</f>
        <v>-37.909999999999997</v>
      </c>
      <c r="K2607" t="str">
        <f>IF(Table1[[#This Row],[Quarter]]="Q3",Table1[[#This Row],[Credit Amount]],"")</f>
        <v/>
      </c>
      <c r="L2607" t="str">
        <f>IF(Table1[[#This Row],[Transaction Type]]="Upgrade",Table1[[#This Row],[Credit Amount]],IF(Table1[[#This Row],[Transaction Type]]="Activation",Table1[[#This Row],[Credit Amount]],""))</f>
        <v/>
      </c>
      <c r="M2607">
        <f>IF(Table1[[#This Row],[Transaction Type]]="Maintenance",Table1[[#This Row],[Credit Amount]],"")</f>
        <v>-37.909999999999997</v>
      </c>
      <c r="N2607">
        <v>10104</v>
      </c>
      <c r="O2607" t="s">
        <v>2489</v>
      </c>
      <c r="P2607" t="s">
        <v>2593</v>
      </c>
      <c r="Q2607" t="s">
        <v>289</v>
      </c>
      <c r="R2607">
        <v>10010</v>
      </c>
      <c r="S2607" t="s">
        <v>2489</v>
      </c>
      <c r="T2607" t="s">
        <v>2499</v>
      </c>
      <c r="U2607" t="s">
        <v>290</v>
      </c>
      <c r="V2607" t="s">
        <v>156</v>
      </c>
      <c r="W2607">
        <v>100005002</v>
      </c>
      <c r="X2607">
        <v>8005554003</v>
      </c>
      <c r="Y2607" t="s">
        <v>2595</v>
      </c>
      <c r="Z2607" t="s">
        <v>6591</v>
      </c>
      <c r="AA2607" s="13">
        <v>-37.909999999999997</v>
      </c>
      <c r="AB2607" s="14">
        <v>42520</v>
      </c>
      <c r="AC2607" t="s">
        <v>36</v>
      </c>
    </row>
    <row r="2608" spans="1:29" x14ac:dyDescent="0.25">
      <c r="A2608" t="str">
        <f>CONCATENATE("Q",ROUNDUP(MONTH(Table1[[#This Row],[Month]])/3,0))</f>
        <v>Q2</v>
      </c>
      <c r="B2608" s="14">
        <f>EOMONTH(Table1[[#This Row],[Credit Date]],-1)+1</f>
        <v>42522</v>
      </c>
      <c r="C2608" t="str">
        <f>CONCATENATE(Table1[[#This Row],[Issuer Last Name]],", ",Table1[[#This Row],[Issuer First Name]])</f>
        <v>No. 104, Employee</v>
      </c>
      <c r="D2608" t="str">
        <f>CONCATENATE(Table1[[#This Row],[Approver Last Name]],", ",Table1[[#This Row],[Approver First Name]])</f>
        <v>No. 010, Employee</v>
      </c>
      <c r="E2608" t="str">
        <f>CONCATENATE(Table1[[#This Row],[Customer Last Name]],", ",Table1[[#This Row],[Customer First Name]])</f>
        <v>No. 11161, Client</v>
      </c>
      <c r="F2608" t="str">
        <f>IF(Table1[[#This Row],[Credit Amount]]&gt;-19.99,"Less than 19.99",IF(Table1[[#This Row],[Credit Amount]]=-20,"20",IF(Table1[[#This Row],[Credit Amount]]&gt;-49.98,"20.01-49.98",IF(Table1[[#This Row],[Credit Amount]]=-49.99,"49.99",IF(Table1[[#This Row],[Credit Amount]]=-50,"50",IF(Table1[[#This Row],[Credit Amount]]&lt;-50.01,"Greater than 50"))))))</f>
        <v>Less than 19.99</v>
      </c>
      <c r="G2608" t="str">
        <f>IF(Table1[[#This Row],[Transaction Type]]="Maintenance","Non-Sales","Sales")</f>
        <v>Non-Sales</v>
      </c>
      <c r="H2608">
        <f>IF(Table1[[#This Row],[Quarter]]="q2",1,"")</f>
        <v>1</v>
      </c>
      <c r="I2608" t="str">
        <f>IF(Table1[[#This Row],[Quarter]]="q3",1,"")</f>
        <v/>
      </c>
      <c r="J2608">
        <f>IF(Table1[[#This Row],[Quarter]]="Q2",Table1[[#This Row],[Credit Amount]],"")</f>
        <v>-14.88</v>
      </c>
      <c r="K2608" t="str">
        <f>IF(Table1[[#This Row],[Quarter]]="Q3",Table1[[#This Row],[Credit Amount]],"")</f>
        <v/>
      </c>
      <c r="L2608" t="str">
        <f>IF(Table1[[#This Row],[Transaction Type]]="Upgrade",Table1[[#This Row],[Credit Amount]],IF(Table1[[#This Row],[Transaction Type]]="Activation",Table1[[#This Row],[Credit Amount]],""))</f>
        <v/>
      </c>
      <c r="M2608">
        <f>IF(Table1[[#This Row],[Transaction Type]]="Maintenance",Table1[[#This Row],[Credit Amount]],"")</f>
        <v>-14.88</v>
      </c>
      <c r="N2608">
        <v>10104</v>
      </c>
      <c r="O2608" t="s">
        <v>2489</v>
      </c>
      <c r="P2608" t="s">
        <v>2593</v>
      </c>
      <c r="Q2608" t="s">
        <v>289</v>
      </c>
      <c r="R2608">
        <v>10010</v>
      </c>
      <c r="S2608" t="s">
        <v>2489</v>
      </c>
      <c r="T2608" t="s">
        <v>2499</v>
      </c>
      <c r="U2608" t="s">
        <v>290</v>
      </c>
      <c r="V2608" t="s">
        <v>156</v>
      </c>
      <c r="W2608">
        <v>100002160</v>
      </c>
      <c r="X2608">
        <v>8005551161</v>
      </c>
      <c r="Y2608" t="s">
        <v>2595</v>
      </c>
      <c r="Z2608" t="s">
        <v>3756</v>
      </c>
      <c r="AA2608" s="13">
        <v>-14.88</v>
      </c>
      <c r="AB2608" s="14">
        <v>42523</v>
      </c>
      <c r="AC2608" t="s">
        <v>36</v>
      </c>
    </row>
    <row r="2609" spans="1:29" x14ac:dyDescent="0.25">
      <c r="A2609" t="str">
        <f>CONCATENATE("Q",ROUNDUP(MONTH(Table1[[#This Row],[Month]])/3,0))</f>
        <v>Q2</v>
      </c>
      <c r="B2609" s="14">
        <f>EOMONTH(Table1[[#This Row],[Credit Date]],-1)+1</f>
        <v>42522</v>
      </c>
      <c r="C2609" t="str">
        <f>CONCATENATE(Table1[[#This Row],[Issuer Last Name]],", ",Table1[[#This Row],[Issuer First Name]])</f>
        <v>No. 104, Employee</v>
      </c>
      <c r="D2609" t="str">
        <f>CONCATENATE(Table1[[#This Row],[Approver Last Name]],", ",Table1[[#This Row],[Approver First Name]])</f>
        <v>No. 010, Employee</v>
      </c>
      <c r="E2609" t="str">
        <f>CONCATENATE(Table1[[#This Row],[Customer Last Name]],", ",Table1[[#This Row],[Customer First Name]])</f>
        <v>No. 11099, Client</v>
      </c>
      <c r="F2609" t="str">
        <f>IF(Table1[[#This Row],[Credit Amount]]&gt;-19.99,"Less than 19.99",IF(Table1[[#This Row],[Credit Amount]]=-20,"20",IF(Table1[[#This Row],[Credit Amount]]&gt;-49.98,"20.01-49.98",IF(Table1[[#This Row],[Credit Amount]]=-49.99,"49.99",IF(Table1[[#This Row],[Credit Amount]]=-50,"50",IF(Table1[[#This Row],[Credit Amount]]&lt;-50.01,"Greater than 50"))))))</f>
        <v>20.01-49.98</v>
      </c>
      <c r="G2609" t="str">
        <f>IF(Table1[[#This Row],[Transaction Type]]="Maintenance","Non-Sales","Sales")</f>
        <v>Non-Sales</v>
      </c>
      <c r="H2609">
        <f>IF(Table1[[#This Row],[Quarter]]="q2",1,"")</f>
        <v>1</v>
      </c>
      <c r="I2609" t="str">
        <f>IF(Table1[[#This Row],[Quarter]]="q3",1,"")</f>
        <v/>
      </c>
      <c r="J2609">
        <f>IF(Table1[[#This Row],[Quarter]]="Q2",Table1[[#This Row],[Credit Amount]],"")</f>
        <v>-40.83</v>
      </c>
      <c r="K2609" t="str">
        <f>IF(Table1[[#This Row],[Quarter]]="Q3",Table1[[#This Row],[Credit Amount]],"")</f>
        <v/>
      </c>
      <c r="L2609" t="str">
        <f>IF(Table1[[#This Row],[Transaction Type]]="Upgrade",Table1[[#This Row],[Credit Amount]],IF(Table1[[#This Row],[Transaction Type]]="Activation",Table1[[#This Row],[Credit Amount]],""))</f>
        <v/>
      </c>
      <c r="M2609">
        <f>IF(Table1[[#This Row],[Transaction Type]]="Maintenance",Table1[[#This Row],[Credit Amount]],"")</f>
        <v>-40.83</v>
      </c>
      <c r="N2609">
        <v>10104</v>
      </c>
      <c r="O2609" t="s">
        <v>2489</v>
      </c>
      <c r="P2609" t="s">
        <v>2593</v>
      </c>
      <c r="Q2609" t="s">
        <v>289</v>
      </c>
      <c r="R2609">
        <v>10010</v>
      </c>
      <c r="S2609" t="s">
        <v>2489</v>
      </c>
      <c r="T2609" t="s">
        <v>2499</v>
      </c>
      <c r="U2609" t="s">
        <v>290</v>
      </c>
      <c r="V2609" t="s">
        <v>156</v>
      </c>
      <c r="W2609">
        <v>100002098</v>
      </c>
      <c r="X2609">
        <v>8005551099</v>
      </c>
      <c r="Y2609" t="s">
        <v>2595</v>
      </c>
      <c r="Z2609" t="s">
        <v>3694</v>
      </c>
      <c r="AA2609" s="13">
        <v>-40.83</v>
      </c>
      <c r="AB2609" s="14">
        <v>42533</v>
      </c>
      <c r="AC2609" t="s">
        <v>36</v>
      </c>
    </row>
    <row r="2610" spans="1:29" x14ac:dyDescent="0.25">
      <c r="A2610" t="str">
        <f>CONCATENATE("Q",ROUNDUP(MONTH(Table1[[#This Row],[Month]])/3,0))</f>
        <v>Q3</v>
      </c>
      <c r="B2610" s="14">
        <f>EOMONTH(Table1[[#This Row],[Credit Date]],-1)+1</f>
        <v>42552</v>
      </c>
      <c r="C2610" t="str">
        <f>CONCATENATE(Table1[[#This Row],[Issuer Last Name]],", ",Table1[[#This Row],[Issuer First Name]])</f>
        <v>No. 104, Employee</v>
      </c>
      <c r="D2610" t="str">
        <f>CONCATENATE(Table1[[#This Row],[Approver Last Name]],", ",Table1[[#This Row],[Approver First Name]])</f>
        <v>No. 104, Employee</v>
      </c>
      <c r="E2610" t="str">
        <f>CONCATENATE(Table1[[#This Row],[Customer Last Name]],", ",Table1[[#This Row],[Customer First Name]])</f>
        <v>No. 12961, Client</v>
      </c>
      <c r="F2610" t="str">
        <f>IF(Table1[[#This Row],[Credit Amount]]&gt;-19.99,"Less than 19.99",IF(Table1[[#This Row],[Credit Amount]]=-20,"20",IF(Table1[[#This Row],[Credit Amount]]&gt;-49.98,"20.01-49.98",IF(Table1[[#This Row],[Credit Amount]]=-49.99,"49.99",IF(Table1[[#This Row],[Credit Amount]]=-50,"50",IF(Table1[[#This Row],[Credit Amount]]&lt;-50.01,"Greater than 50"))))))</f>
        <v>20.01-49.98</v>
      </c>
      <c r="G2610" t="str">
        <f>IF(Table1[[#This Row],[Transaction Type]]="Maintenance","Non-Sales","Sales")</f>
        <v>Non-Sales</v>
      </c>
      <c r="H2610" t="str">
        <f>IF(Table1[[#This Row],[Quarter]]="q2",1,"")</f>
        <v/>
      </c>
      <c r="I2610">
        <f>IF(Table1[[#This Row],[Quarter]]="q3",1,"")</f>
        <v>1</v>
      </c>
      <c r="J2610" t="str">
        <f>IF(Table1[[#This Row],[Quarter]]="Q2",Table1[[#This Row],[Credit Amount]],"")</f>
        <v/>
      </c>
      <c r="K2610">
        <f>IF(Table1[[#This Row],[Quarter]]="Q3",Table1[[#This Row],[Credit Amount]],"")</f>
        <v>-34.21</v>
      </c>
      <c r="L2610" t="str">
        <f>IF(Table1[[#This Row],[Transaction Type]]="Upgrade",Table1[[#This Row],[Credit Amount]],IF(Table1[[#This Row],[Transaction Type]]="Activation",Table1[[#This Row],[Credit Amount]],""))</f>
        <v/>
      </c>
      <c r="M2610">
        <f>IF(Table1[[#This Row],[Transaction Type]]="Maintenance",Table1[[#This Row],[Credit Amount]],"")</f>
        <v>-34.21</v>
      </c>
      <c r="N2610">
        <v>10104</v>
      </c>
      <c r="O2610" t="s">
        <v>2489</v>
      </c>
      <c r="P2610" t="s">
        <v>2593</v>
      </c>
      <c r="Q2610" t="s">
        <v>289</v>
      </c>
      <c r="R2610">
        <v>10104</v>
      </c>
      <c r="S2610" t="s">
        <v>2489</v>
      </c>
      <c r="T2610" t="s">
        <v>2593</v>
      </c>
      <c r="U2610" t="s">
        <v>289</v>
      </c>
      <c r="V2610" t="s">
        <v>156</v>
      </c>
      <c r="W2610">
        <v>100003960</v>
      </c>
      <c r="X2610">
        <v>8005552961</v>
      </c>
      <c r="Y2610" t="s">
        <v>2595</v>
      </c>
      <c r="Z2610" t="s">
        <v>5550</v>
      </c>
      <c r="AA2610" s="13">
        <v>-34.21</v>
      </c>
      <c r="AB2610" s="14">
        <v>42565</v>
      </c>
      <c r="AC2610" t="s">
        <v>36</v>
      </c>
    </row>
    <row r="2611" spans="1:29" x14ac:dyDescent="0.25">
      <c r="A2611" t="str">
        <f>CONCATENATE("Q",ROUNDUP(MONTH(Table1[[#This Row],[Month]])/3,0))</f>
        <v>Q3</v>
      </c>
      <c r="B2611" s="14">
        <f>EOMONTH(Table1[[#This Row],[Credit Date]],-1)+1</f>
        <v>42552</v>
      </c>
      <c r="C2611" t="str">
        <f>CONCATENATE(Table1[[#This Row],[Issuer Last Name]],", ",Table1[[#This Row],[Issuer First Name]])</f>
        <v>No. 104, Employee</v>
      </c>
      <c r="D2611" t="str">
        <f>CONCATENATE(Table1[[#This Row],[Approver Last Name]],", ",Table1[[#This Row],[Approver First Name]])</f>
        <v>No. 010, Employee</v>
      </c>
      <c r="E2611" t="str">
        <f>CONCATENATE(Table1[[#This Row],[Customer Last Name]],", ",Table1[[#This Row],[Customer First Name]])</f>
        <v>No. 11147, Client</v>
      </c>
      <c r="F26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11" t="str">
        <f>IF(Table1[[#This Row],[Transaction Type]]="Maintenance","Non-Sales","Sales")</f>
        <v>Sales</v>
      </c>
      <c r="H2611" t="str">
        <f>IF(Table1[[#This Row],[Quarter]]="q2",1,"")</f>
        <v/>
      </c>
      <c r="I2611">
        <f>IF(Table1[[#This Row],[Quarter]]="q3",1,"")</f>
        <v>1</v>
      </c>
      <c r="J2611" t="str">
        <f>IF(Table1[[#This Row],[Quarter]]="Q2",Table1[[#This Row],[Credit Amount]],"")</f>
        <v/>
      </c>
      <c r="K2611">
        <f>IF(Table1[[#This Row],[Quarter]]="Q3",Table1[[#This Row],[Credit Amount]],"")</f>
        <v>-55.2</v>
      </c>
      <c r="L2611">
        <f>IF(Table1[[#This Row],[Transaction Type]]="Upgrade",Table1[[#This Row],[Credit Amount]],IF(Table1[[#This Row],[Transaction Type]]="Activation",Table1[[#This Row],[Credit Amount]],""))</f>
        <v>-55.2</v>
      </c>
      <c r="M2611" t="str">
        <f>IF(Table1[[#This Row],[Transaction Type]]="Maintenance",Table1[[#This Row],[Credit Amount]],"")</f>
        <v/>
      </c>
      <c r="N2611">
        <v>10104</v>
      </c>
      <c r="O2611" t="s">
        <v>2489</v>
      </c>
      <c r="P2611" t="s">
        <v>2593</v>
      </c>
      <c r="Q2611" t="s">
        <v>289</v>
      </c>
      <c r="R2611">
        <v>10010</v>
      </c>
      <c r="S2611" t="s">
        <v>2489</v>
      </c>
      <c r="T2611" t="s">
        <v>2499</v>
      </c>
      <c r="U2611" t="s">
        <v>290</v>
      </c>
      <c r="V2611" t="s">
        <v>156</v>
      </c>
      <c r="W2611">
        <v>100002146</v>
      </c>
      <c r="X2611">
        <v>8005551147</v>
      </c>
      <c r="Y2611" t="s">
        <v>2595</v>
      </c>
      <c r="Z2611" t="s">
        <v>3742</v>
      </c>
      <c r="AA2611" s="13">
        <v>-55.2</v>
      </c>
      <c r="AB2611" s="14">
        <v>42568</v>
      </c>
      <c r="AC2611" t="s">
        <v>35</v>
      </c>
    </row>
    <row r="2612" spans="1:29" x14ac:dyDescent="0.25">
      <c r="A2612" t="str">
        <f>CONCATENATE("Q",ROUNDUP(MONTH(Table1[[#This Row],[Month]])/3,0))</f>
        <v>Q3</v>
      </c>
      <c r="B2612" s="14">
        <f>EOMONTH(Table1[[#This Row],[Credit Date]],-1)+1</f>
        <v>42552</v>
      </c>
      <c r="C2612" t="str">
        <f>CONCATENATE(Table1[[#This Row],[Issuer Last Name]],", ",Table1[[#This Row],[Issuer First Name]])</f>
        <v>No. 104, Employee</v>
      </c>
      <c r="D2612" t="str">
        <f>CONCATENATE(Table1[[#This Row],[Approver Last Name]],", ",Table1[[#This Row],[Approver First Name]])</f>
        <v>No. 104, Employee</v>
      </c>
      <c r="E2612" t="str">
        <f>CONCATENATE(Table1[[#This Row],[Customer Last Name]],", ",Table1[[#This Row],[Customer First Name]])</f>
        <v>No. 10921, Client</v>
      </c>
      <c r="F2612" t="str">
        <f>IF(Table1[[#This Row],[Credit Amount]]&gt;-19.99,"Less than 19.99",IF(Table1[[#This Row],[Credit Amount]]=-20,"20",IF(Table1[[#This Row],[Credit Amount]]&gt;-49.98,"20.01-49.98",IF(Table1[[#This Row],[Credit Amount]]=-49.99,"49.99",IF(Table1[[#This Row],[Credit Amount]]=-50,"50",IF(Table1[[#This Row],[Credit Amount]]&lt;-50.01,"Greater than 50"))))))</f>
        <v>20.01-49.98</v>
      </c>
      <c r="G2612" t="str">
        <f>IF(Table1[[#This Row],[Transaction Type]]="Maintenance","Non-Sales","Sales")</f>
        <v>Non-Sales</v>
      </c>
      <c r="H2612" t="str">
        <f>IF(Table1[[#This Row],[Quarter]]="q2",1,"")</f>
        <v/>
      </c>
      <c r="I2612">
        <f>IF(Table1[[#This Row],[Quarter]]="q3",1,"")</f>
        <v>1</v>
      </c>
      <c r="J2612" t="str">
        <f>IF(Table1[[#This Row],[Quarter]]="Q2",Table1[[#This Row],[Credit Amount]],"")</f>
        <v/>
      </c>
      <c r="K2612">
        <f>IF(Table1[[#This Row],[Quarter]]="Q3",Table1[[#This Row],[Credit Amount]],"")</f>
        <v>-34.369999999999997</v>
      </c>
      <c r="L2612" t="str">
        <f>IF(Table1[[#This Row],[Transaction Type]]="Upgrade",Table1[[#This Row],[Credit Amount]],IF(Table1[[#This Row],[Transaction Type]]="Activation",Table1[[#This Row],[Credit Amount]],""))</f>
        <v/>
      </c>
      <c r="M2612">
        <f>IF(Table1[[#This Row],[Transaction Type]]="Maintenance",Table1[[#This Row],[Credit Amount]],"")</f>
        <v>-34.369999999999997</v>
      </c>
      <c r="N2612">
        <v>10104</v>
      </c>
      <c r="O2612" t="s">
        <v>2489</v>
      </c>
      <c r="P2612" t="s">
        <v>2593</v>
      </c>
      <c r="Q2612" t="s">
        <v>289</v>
      </c>
      <c r="R2612">
        <v>10104</v>
      </c>
      <c r="S2612" t="s">
        <v>2489</v>
      </c>
      <c r="T2612" t="s">
        <v>2593</v>
      </c>
      <c r="U2612" t="s">
        <v>289</v>
      </c>
      <c r="V2612" t="s">
        <v>156</v>
      </c>
      <c r="W2612">
        <v>100001920</v>
      </c>
      <c r="X2612">
        <v>8005550921</v>
      </c>
      <c r="Y2612" t="s">
        <v>2595</v>
      </c>
      <c r="Z2612" t="s">
        <v>3516</v>
      </c>
      <c r="AA2612" s="13">
        <v>-34.369999999999997</v>
      </c>
      <c r="AB2612" s="14">
        <v>42574</v>
      </c>
      <c r="AC2612" t="s">
        <v>36</v>
      </c>
    </row>
    <row r="2613" spans="1:29" x14ac:dyDescent="0.25">
      <c r="A2613" t="str">
        <f>CONCATENATE("Q",ROUNDUP(MONTH(Table1[[#This Row],[Month]])/3,0))</f>
        <v>Q3</v>
      </c>
      <c r="B2613" s="14">
        <f>EOMONTH(Table1[[#This Row],[Credit Date]],-1)+1</f>
        <v>42552</v>
      </c>
      <c r="C2613" t="str">
        <f>CONCATENATE(Table1[[#This Row],[Issuer Last Name]],", ",Table1[[#This Row],[Issuer First Name]])</f>
        <v>No. 104, Employee</v>
      </c>
      <c r="D2613" t="str">
        <f>CONCATENATE(Table1[[#This Row],[Approver Last Name]],", ",Table1[[#This Row],[Approver First Name]])</f>
        <v>No. 010, Employee</v>
      </c>
      <c r="E2613" t="str">
        <f>CONCATENATE(Table1[[#This Row],[Customer Last Name]],", ",Table1[[#This Row],[Customer First Name]])</f>
        <v>No. 10497, Client</v>
      </c>
      <c r="F26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13" t="str">
        <f>IF(Table1[[#This Row],[Transaction Type]]="Maintenance","Non-Sales","Sales")</f>
        <v>Non-Sales</v>
      </c>
      <c r="H2613" t="str">
        <f>IF(Table1[[#This Row],[Quarter]]="q2",1,"")</f>
        <v/>
      </c>
      <c r="I2613">
        <f>IF(Table1[[#This Row],[Quarter]]="q3",1,"")</f>
        <v>1</v>
      </c>
      <c r="J2613" t="str">
        <f>IF(Table1[[#This Row],[Quarter]]="Q2",Table1[[#This Row],[Credit Amount]],"")</f>
        <v/>
      </c>
      <c r="K2613">
        <f>IF(Table1[[#This Row],[Quarter]]="Q3",Table1[[#This Row],[Credit Amount]],"")</f>
        <v>-98.17</v>
      </c>
      <c r="L2613" t="str">
        <f>IF(Table1[[#This Row],[Transaction Type]]="Upgrade",Table1[[#This Row],[Credit Amount]],IF(Table1[[#This Row],[Transaction Type]]="Activation",Table1[[#This Row],[Credit Amount]],""))</f>
        <v/>
      </c>
      <c r="M2613">
        <f>IF(Table1[[#This Row],[Transaction Type]]="Maintenance",Table1[[#This Row],[Credit Amount]],"")</f>
        <v>-98.17</v>
      </c>
      <c r="N2613">
        <v>10104</v>
      </c>
      <c r="O2613" t="s">
        <v>2489</v>
      </c>
      <c r="P2613" t="s">
        <v>2593</v>
      </c>
      <c r="Q2613" t="s">
        <v>289</v>
      </c>
      <c r="R2613">
        <v>10010</v>
      </c>
      <c r="S2613" t="s">
        <v>2489</v>
      </c>
      <c r="T2613" t="s">
        <v>2499</v>
      </c>
      <c r="U2613" t="s">
        <v>290</v>
      </c>
      <c r="V2613" t="s">
        <v>156</v>
      </c>
      <c r="W2613">
        <v>100001496</v>
      </c>
      <c r="X2613">
        <v>8005550497</v>
      </c>
      <c r="Y2613" t="s">
        <v>2595</v>
      </c>
      <c r="Z2613" t="s">
        <v>3092</v>
      </c>
      <c r="AA2613" s="13">
        <v>-98.17</v>
      </c>
      <c r="AB2613" s="14">
        <v>42580</v>
      </c>
      <c r="AC2613" t="s">
        <v>36</v>
      </c>
    </row>
    <row r="2614" spans="1:29" x14ac:dyDescent="0.25">
      <c r="A2614" t="str">
        <f>CONCATENATE("Q",ROUNDUP(MONTH(Table1[[#This Row],[Month]])/3,0))</f>
        <v>Q3</v>
      </c>
      <c r="B2614" s="14">
        <f>EOMONTH(Table1[[#This Row],[Credit Date]],-1)+1</f>
        <v>42583</v>
      </c>
      <c r="C2614" t="str">
        <f>CONCATENATE(Table1[[#This Row],[Issuer Last Name]],", ",Table1[[#This Row],[Issuer First Name]])</f>
        <v>No. 104, Employee</v>
      </c>
      <c r="D2614" t="str">
        <f>CONCATENATE(Table1[[#This Row],[Approver Last Name]],", ",Table1[[#This Row],[Approver First Name]])</f>
        <v>No. 010, Employee</v>
      </c>
      <c r="E2614" t="str">
        <f>CONCATENATE(Table1[[#This Row],[Customer Last Name]],", ",Table1[[#This Row],[Customer First Name]])</f>
        <v>No. 11661, Client</v>
      </c>
      <c r="F26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14" t="str">
        <f>IF(Table1[[#This Row],[Transaction Type]]="Maintenance","Non-Sales","Sales")</f>
        <v>Non-Sales</v>
      </c>
      <c r="H2614" t="str">
        <f>IF(Table1[[#This Row],[Quarter]]="q2",1,"")</f>
        <v/>
      </c>
      <c r="I2614">
        <f>IF(Table1[[#This Row],[Quarter]]="q3",1,"")</f>
        <v>1</v>
      </c>
      <c r="J2614" t="str">
        <f>IF(Table1[[#This Row],[Quarter]]="Q2",Table1[[#This Row],[Credit Amount]],"")</f>
        <v/>
      </c>
      <c r="K2614">
        <f>IF(Table1[[#This Row],[Quarter]]="Q3",Table1[[#This Row],[Credit Amount]],"")</f>
        <v>-74.959999999999994</v>
      </c>
      <c r="L2614" t="str">
        <f>IF(Table1[[#This Row],[Transaction Type]]="Upgrade",Table1[[#This Row],[Credit Amount]],IF(Table1[[#This Row],[Transaction Type]]="Activation",Table1[[#This Row],[Credit Amount]],""))</f>
        <v/>
      </c>
      <c r="M2614">
        <f>IF(Table1[[#This Row],[Transaction Type]]="Maintenance",Table1[[#This Row],[Credit Amount]],"")</f>
        <v>-74.959999999999994</v>
      </c>
      <c r="N2614">
        <v>10104</v>
      </c>
      <c r="O2614" t="s">
        <v>2489</v>
      </c>
      <c r="P2614" t="s">
        <v>2593</v>
      </c>
      <c r="Q2614" t="s">
        <v>289</v>
      </c>
      <c r="R2614">
        <v>10010</v>
      </c>
      <c r="S2614" t="s">
        <v>2489</v>
      </c>
      <c r="T2614" t="s">
        <v>2499</v>
      </c>
      <c r="U2614" t="s">
        <v>290</v>
      </c>
      <c r="V2614" t="s">
        <v>156</v>
      </c>
      <c r="W2614">
        <v>100002660</v>
      </c>
      <c r="X2614">
        <v>8005551661</v>
      </c>
      <c r="Y2614" t="s">
        <v>2595</v>
      </c>
      <c r="Z2614" t="s">
        <v>4256</v>
      </c>
      <c r="AA2614" s="13">
        <v>-74.959999999999994</v>
      </c>
      <c r="AB2614" s="14">
        <v>42587</v>
      </c>
      <c r="AC2614" t="s">
        <v>36</v>
      </c>
    </row>
    <row r="2615" spans="1:29" x14ac:dyDescent="0.25">
      <c r="A2615" t="str">
        <f>CONCATENATE("Q",ROUNDUP(MONTH(Table1[[#This Row],[Month]])/3,0))</f>
        <v>Q3</v>
      </c>
      <c r="B2615" s="14">
        <f>EOMONTH(Table1[[#This Row],[Credit Date]],-1)+1</f>
        <v>42583</v>
      </c>
      <c r="C2615" t="str">
        <f>CONCATENATE(Table1[[#This Row],[Issuer Last Name]],", ",Table1[[#This Row],[Issuer First Name]])</f>
        <v>No. 104, Employee</v>
      </c>
      <c r="D2615" t="str">
        <f>CONCATENATE(Table1[[#This Row],[Approver Last Name]],", ",Table1[[#This Row],[Approver First Name]])</f>
        <v>No. 010, Employee</v>
      </c>
      <c r="E2615" t="str">
        <f>CONCATENATE(Table1[[#This Row],[Customer Last Name]],", ",Table1[[#This Row],[Customer First Name]])</f>
        <v>No. 13277, Client</v>
      </c>
      <c r="F26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15" t="str">
        <f>IF(Table1[[#This Row],[Transaction Type]]="Maintenance","Non-Sales","Sales")</f>
        <v>Sales</v>
      </c>
      <c r="H2615" t="str">
        <f>IF(Table1[[#This Row],[Quarter]]="q2",1,"")</f>
        <v/>
      </c>
      <c r="I2615">
        <f>IF(Table1[[#This Row],[Quarter]]="q3",1,"")</f>
        <v>1</v>
      </c>
      <c r="J2615" t="str">
        <f>IF(Table1[[#This Row],[Quarter]]="Q2",Table1[[#This Row],[Credit Amount]],"")</f>
        <v/>
      </c>
      <c r="K2615">
        <f>IF(Table1[[#This Row],[Quarter]]="Q3",Table1[[#This Row],[Credit Amount]],"")</f>
        <v>-54.39</v>
      </c>
      <c r="L2615">
        <f>IF(Table1[[#This Row],[Transaction Type]]="Upgrade",Table1[[#This Row],[Credit Amount]],IF(Table1[[#This Row],[Transaction Type]]="Activation",Table1[[#This Row],[Credit Amount]],""))</f>
        <v>-54.39</v>
      </c>
      <c r="M2615" t="str">
        <f>IF(Table1[[#This Row],[Transaction Type]]="Maintenance",Table1[[#This Row],[Credit Amount]],"")</f>
        <v/>
      </c>
      <c r="N2615">
        <v>10104</v>
      </c>
      <c r="O2615" t="s">
        <v>2489</v>
      </c>
      <c r="P2615" t="s">
        <v>2593</v>
      </c>
      <c r="Q2615" t="s">
        <v>289</v>
      </c>
      <c r="R2615">
        <v>10010</v>
      </c>
      <c r="S2615" t="s">
        <v>2489</v>
      </c>
      <c r="T2615" t="s">
        <v>2499</v>
      </c>
      <c r="U2615" t="s">
        <v>290</v>
      </c>
      <c r="V2615" t="s">
        <v>156</v>
      </c>
      <c r="W2615">
        <v>100004276</v>
      </c>
      <c r="X2615">
        <v>8005553277</v>
      </c>
      <c r="Y2615" t="s">
        <v>2595</v>
      </c>
      <c r="Z2615" t="s">
        <v>5865</v>
      </c>
      <c r="AA2615" s="13">
        <v>-54.39</v>
      </c>
      <c r="AB2615" s="14">
        <v>42597</v>
      </c>
      <c r="AC2615" t="s">
        <v>35</v>
      </c>
    </row>
    <row r="2616" spans="1:29" x14ac:dyDescent="0.25">
      <c r="A2616" t="str">
        <f>CONCATENATE("Q",ROUNDUP(MONTH(Table1[[#This Row],[Month]])/3,0))</f>
        <v>Q3</v>
      </c>
      <c r="B2616" s="14">
        <f>EOMONTH(Table1[[#This Row],[Credit Date]],-1)+1</f>
        <v>42583</v>
      </c>
      <c r="C2616" t="str">
        <f>CONCATENATE(Table1[[#This Row],[Issuer Last Name]],", ",Table1[[#This Row],[Issuer First Name]])</f>
        <v>No. 104, Employee</v>
      </c>
      <c r="D2616" t="str">
        <f>CONCATENATE(Table1[[#This Row],[Approver Last Name]],", ",Table1[[#This Row],[Approver First Name]])</f>
        <v>No. 104, Employee</v>
      </c>
      <c r="E2616" t="str">
        <f>CONCATENATE(Table1[[#This Row],[Customer Last Name]],", ",Table1[[#This Row],[Customer First Name]])</f>
        <v>No. 13022, Client</v>
      </c>
      <c r="F2616" t="str">
        <f>IF(Table1[[#This Row],[Credit Amount]]&gt;-19.99,"Less than 19.99",IF(Table1[[#This Row],[Credit Amount]]=-20,"20",IF(Table1[[#This Row],[Credit Amount]]&gt;-49.98,"20.01-49.98",IF(Table1[[#This Row],[Credit Amount]]=-49.99,"49.99",IF(Table1[[#This Row],[Credit Amount]]=-50,"50",IF(Table1[[#This Row],[Credit Amount]]&lt;-50.01,"Greater than 50"))))))</f>
        <v>Less than 19.99</v>
      </c>
      <c r="G2616" t="str">
        <f>IF(Table1[[#This Row],[Transaction Type]]="Maintenance","Non-Sales","Sales")</f>
        <v>Non-Sales</v>
      </c>
      <c r="H2616" t="str">
        <f>IF(Table1[[#This Row],[Quarter]]="q2",1,"")</f>
        <v/>
      </c>
      <c r="I2616">
        <f>IF(Table1[[#This Row],[Quarter]]="q3",1,"")</f>
        <v>1</v>
      </c>
      <c r="J2616" t="str">
        <f>IF(Table1[[#This Row],[Quarter]]="Q2",Table1[[#This Row],[Credit Amount]],"")</f>
        <v/>
      </c>
      <c r="K2616">
        <f>IF(Table1[[#This Row],[Quarter]]="Q3",Table1[[#This Row],[Credit Amount]],"")</f>
        <v>-9.5500000000000007</v>
      </c>
      <c r="L2616" t="str">
        <f>IF(Table1[[#This Row],[Transaction Type]]="Upgrade",Table1[[#This Row],[Credit Amount]],IF(Table1[[#This Row],[Transaction Type]]="Activation",Table1[[#This Row],[Credit Amount]],""))</f>
        <v/>
      </c>
      <c r="M2616">
        <f>IF(Table1[[#This Row],[Transaction Type]]="Maintenance",Table1[[#This Row],[Credit Amount]],"")</f>
        <v>-9.5500000000000007</v>
      </c>
      <c r="N2616">
        <v>10104</v>
      </c>
      <c r="O2616" t="s">
        <v>2489</v>
      </c>
      <c r="P2616" t="s">
        <v>2593</v>
      </c>
      <c r="Q2616" t="s">
        <v>289</v>
      </c>
      <c r="R2616">
        <v>10104</v>
      </c>
      <c r="S2616" t="s">
        <v>2489</v>
      </c>
      <c r="T2616" t="s">
        <v>2593</v>
      </c>
      <c r="U2616" t="s">
        <v>289</v>
      </c>
      <c r="V2616" t="s">
        <v>156</v>
      </c>
      <c r="W2616">
        <v>100004021</v>
      </c>
      <c r="X2616">
        <v>8005553022</v>
      </c>
      <c r="Y2616" t="s">
        <v>2595</v>
      </c>
      <c r="Z2616" t="s">
        <v>5610</v>
      </c>
      <c r="AA2616" s="13">
        <v>-9.5500000000000007</v>
      </c>
      <c r="AB2616" s="14">
        <v>42599</v>
      </c>
      <c r="AC2616" t="s">
        <v>36</v>
      </c>
    </row>
    <row r="2617" spans="1:29" x14ac:dyDescent="0.25">
      <c r="A2617" t="str">
        <f>CONCATENATE("Q",ROUNDUP(MONTH(Table1[[#This Row],[Month]])/3,0))</f>
        <v>Q3</v>
      </c>
      <c r="B2617" s="14">
        <f>EOMONTH(Table1[[#This Row],[Credit Date]],-1)+1</f>
        <v>42583</v>
      </c>
      <c r="C2617" t="str">
        <f>CONCATENATE(Table1[[#This Row],[Issuer Last Name]],", ",Table1[[#This Row],[Issuer First Name]])</f>
        <v>No. 104, Employee</v>
      </c>
      <c r="D2617" t="str">
        <f>CONCATENATE(Table1[[#This Row],[Approver Last Name]],", ",Table1[[#This Row],[Approver First Name]])</f>
        <v>No. 010, Employee</v>
      </c>
      <c r="E2617" t="str">
        <f>CONCATENATE(Table1[[#This Row],[Customer Last Name]],", ",Table1[[#This Row],[Customer First Name]])</f>
        <v>No. 11787, Client</v>
      </c>
      <c r="F26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17" t="str">
        <f>IF(Table1[[#This Row],[Transaction Type]]="Maintenance","Non-Sales","Sales")</f>
        <v>Non-Sales</v>
      </c>
      <c r="H2617" t="str">
        <f>IF(Table1[[#This Row],[Quarter]]="q2",1,"")</f>
        <v/>
      </c>
      <c r="I2617">
        <f>IF(Table1[[#This Row],[Quarter]]="q3",1,"")</f>
        <v>1</v>
      </c>
      <c r="J2617" t="str">
        <f>IF(Table1[[#This Row],[Quarter]]="Q2",Table1[[#This Row],[Credit Amount]],"")</f>
        <v/>
      </c>
      <c r="K2617">
        <f>IF(Table1[[#This Row],[Quarter]]="Q3",Table1[[#This Row],[Credit Amount]],"")</f>
        <v>-90.08</v>
      </c>
      <c r="L2617" t="str">
        <f>IF(Table1[[#This Row],[Transaction Type]]="Upgrade",Table1[[#This Row],[Credit Amount]],IF(Table1[[#This Row],[Transaction Type]]="Activation",Table1[[#This Row],[Credit Amount]],""))</f>
        <v/>
      </c>
      <c r="M2617">
        <f>IF(Table1[[#This Row],[Transaction Type]]="Maintenance",Table1[[#This Row],[Credit Amount]],"")</f>
        <v>-90.08</v>
      </c>
      <c r="N2617">
        <v>10104</v>
      </c>
      <c r="O2617" t="s">
        <v>2489</v>
      </c>
      <c r="P2617" t="s">
        <v>2593</v>
      </c>
      <c r="Q2617" t="s">
        <v>289</v>
      </c>
      <c r="R2617">
        <v>10010</v>
      </c>
      <c r="S2617" t="s">
        <v>2489</v>
      </c>
      <c r="T2617" t="s">
        <v>2499</v>
      </c>
      <c r="U2617" t="s">
        <v>290</v>
      </c>
      <c r="V2617" t="s">
        <v>156</v>
      </c>
      <c r="W2617">
        <v>100002786</v>
      </c>
      <c r="X2617">
        <v>8005551787</v>
      </c>
      <c r="Y2617" t="s">
        <v>2595</v>
      </c>
      <c r="Z2617" t="s">
        <v>4382</v>
      </c>
      <c r="AA2617" s="13">
        <v>-90.08</v>
      </c>
      <c r="AB2617" s="14">
        <v>42610</v>
      </c>
      <c r="AC2617" t="s">
        <v>36</v>
      </c>
    </row>
    <row r="2618" spans="1:29" x14ac:dyDescent="0.25">
      <c r="A2618" t="str">
        <f>CONCATENATE("Q",ROUNDUP(MONTH(Table1[[#This Row],[Month]])/3,0))</f>
        <v>Q3</v>
      </c>
      <c r="B2618" s="14">
        <f>EOMONTH(Table1[[#This Row],[Credit Date]],-1)+1</f>
        <v>42614</v>
      </c>
      <c r="C2618" t="str">
        <f>CONCATENATE(Table1[[#This Row],[Issuer Last Name]],", ",Table1[[#This Row],[Issuer First Name]])</f>
        <v>No. 104, Employee</v>
      </c>
      <c r="D2618" t="str">
        <f>CONCATENATE(Table1[[#This Row],[Approver Last Name]],", ",Table1[[#This Row],[Approver First Name]])</f>
        <v>No. 010, Employee</v>
      </c>
      <c r="E2618" t="str">
        <f>CONCATENATE(Table1[[#This Row],[Customer Last Name]],", ",Table1[[#This Row],[Customer First Name]])</f>
        <v>No. 12201, Client</v>
      </c>
      <c r="F26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18" t="str">
        <f>IF(Table1[[#This Row],[Transaction Type]]="Maintenance","Non-Sales","Sales")</f>
        <v>Non-Sales</v>
      </c>
      <c r="H2618" t="str">
        <f>IF(Table1[[#This Row],[Quarter]]="q2",1,"")</f>
        <v/>
      </c>
      <c r="I2618">
        <f>IF(Table1[[#This Row],[Quarter]]="q3",1,"")</f>
        <v>1</v>
      </c>
      <c r="J2618" t="str">
        <f>IF(Table1[[#This Row],[Quarter]]="Q2",Table1[[#This Row],[Credit Amount]],"")</f>
        <v/>
      </c>
      <c r="K2618">
        <f>IF(Table1[[#This Row],[Quarter]]="Q3",Table1[[#This Row],[Credit Amount]],"")</f>
        <v>-89.47</v>
      </c>
      <c r="L2618" t="str">
        <f>IF(Table1[[#This Row],[Transaction Type]]="Upgrade",Table1[[#This Row],[Credit Amount]],IF(Table1[[#This Row],[Transaction Type]]="Activation",Table1[[#This Row],[Credit Amount]],""))</f>
        <v/>
      </c>
      <c r="M2618">
        <f>IF(Table1[[#This Row],[Transaction Type]]="Maintenance",Table1[[#This Row],[Credit Amount]],"")</f>
        <v>-89.47</v>
      </c>
      <c r="N2618">
        <v>10104</v>
      </c>
      <c r="O2618" t="s">
        <v>2489</v>
      </c>
      <c r="P2618" t="s">
        <v>2593</v>
      </c>
      <c r="Q2618" t="s">
        <v>289</v>
      </c>
      <c r="R2618">
        <v>10010</v>
      </c>
      <c r="S2618" t="s">
        <v>2489</v>
      </c>
      <c r="T2618" t="s">
        <v>2499</v>
      </c>
      <c r="U2618" t="s">
        <v>290</v>
      </c>
      <c r="V2618" t="s">
        <v>156</v>
      </c>
      <c r="W2618">
        <v>100003200</v>
      </c>
      <c r="X2618">
        <v>8005552201</v>
      </c>
      <c r="Y2618" t="s">
        <v>2595</v>
      </c>
      <c r="Z2618" t="s">
        <v>4796</v>
      </c>
      <c r="AA2618" s="13">
        <v>-89.47</v>
      </c>
      <c r="AB2618" s="14">
        <v>42636</v>
      </c>
      <c r="AC2618" t="s">
        <v>36</v>
      </c>
    </row>
    <row r="2619" spans="1:29" x14ac:dyDescent="0.25">
      <c r="A2619" t="str">
        <f>CONCATENATE("Q",ROUNDUP(MONTH(Table1[[#This Row],[Month]])/3,0))</f>
        <v>Q3</v>
      </c>
      <c r="B2619" s="14">
        <f>EOMONTH(Table1[[#This Row],[Credit Date]],-1)+1</f>
        <v>42614</v>
      </c>
      <c r="C2619" t="str">
        <f>CONCATENATE(Table1[[#This Row],[Issuer Last Name]],", ",Table1[[#This Row],[Issuer First Name]])</f>
        <v>No. 104, Employee</v>
      </c>
      <c r="D2619" t="str">
        <f>CONCATENATE(Table1[[#This Row],[Approver Last Name]],", ",Table1[[#This Row],[Approver First Name]])</f>
        <v>No. 104, Employee</v>
      </c>
      <c r="E2619" t="str">
        <f>CONCATENATE(Table1[[#This Row],[Customer Last Name]],", ",Table1[[#This Row],[Customer First Name]])</f>
        <v>No. 13740, Client</v>
      </c>
      <c r="F2619" t="str">
        <f>IF(Table1[[#This Row],[Credit Amount]]&gt;-19.99,"Less than 19.99",IF(Table1[[#This Row],[Credit Amount]]=-20,"20",IF(Table1[[#This Row],[Credit Amount]]&gt;-49.98,"20.01-49.98",IF(Table1[[#This Row],[Credit Amount]]=-49.99,"49.99",IF(Table1[[#This Row],[Credit Amount]]=-50,"50",IF(Table1[[#This Row],[Credit Amount]]&lt;-50.01,"Greater than 50"))))))</f>
        <v>20.01-49.98</v>
      </c>
      <c r="G2619" t="str">
        <f>IF(Table1[[#This Row],[Transaction Type]]="Maintenance","Non-Sales","Sales")</f>
        <v>Sales</v>
      </c>
      <c r="H2619" t="str">
        <f>IF(Table1[[#This Row],[Quarter]]="q2",1,"")</f>
        <v/>
      </c>
      <c r="I2619">
        <f>IF(Table1[[#This Row],[Quarter]]="q3",1,"")</f>
        <v>1</v>
      </c>
      <c r="J2619" t="str">
        <f>IF(Table1[[#This Row],[Quarter]]="Q2",Table1[[#This Row],[Credit Amount]],"")</f>
        <v/>
      </c>
      <c r="K2619">
        <f>IF(Table1[[#This Row],[Quarter]]="Q3",Table1[[#This Row],[Credit Amount]],"")</f>
        <v>-31.73</v>
      </c>
      <c r="L2619">
        <f>IF(Table1[[#This Row],[Transaction Type]]="Upgrade",Table1[[#This Row],[Credit Amount]],IF(Table1[[#This Row],[Transaction Type]]="Activation",Table1[[#This Row],[Credit Amount]],""))</f>
        <v>-31.73</v>
      </c>
      <c r="M2619" t="str">
        <f>IF(Table1[[#This Row],[Transaction Type]]="Maintenance",Table1[[#This Row],[Credit Amount]],"")</f>
        <v/>
      </c>
      <c r="N2619">
        <v>10104</v>
      </c>
      <c r="O2619" t="s">
        <v>2489</v>
      </c>
      <c r="P2619" t="s">
        <v>2593</v>
      </c>
      <c r="Q2619" t="s">
        <v>289</v>
      </c>
      <c r="R2619">
        <v>10104</v>
      </c>
      <c r="S2619" t="s">
        <v>2489</v>
      </c>
      <c r="T2619" t="s">
        <v>2593</v>
      </c>
      <c r="U2619" t="s">
        <v>289</v>
      </c>
      <c r="V2619" t="s">
        <v>156</v>
      </c>
      <c r="W2619">
        <v>100004739</v>
      </c>
      <c r="X2619">
        <v>8005553740</v>
      </c>
      <c r="Y2619" t="s">
        <v>2595</v>
      </c>
      <c r="Z2619" t="s">
        <v>6328</v>
      </c>
      <c r="AA2619" s="13">
        <v>-31.73</v>
      </c>
      <c r="AB2619" s="14">
        <v>42639</v>
      </c>
      <c r="AC2619" t="s">
        <v>37</v>
      </c>
    </row>
    <row r="2620" spans="1:29" x14ac:dyDescent="0.25">
      <c r="A2620" t="str">
        <f>CONCATENATE("Q",ROUNDUP(MONTH(Table1[[#This Row],[Month]])/3,0))</f>
        <v>Q2</v>
      </c>
      <c r="B2620" s="14">
        <f>EOMONTH(Table1[[#This Row],[Credit Date]],-1)+1</f>
        <v>42461</v>
      </c>
      <c r="C2620" t="str">
        <f>CONCATENATE(Table1[[#This Row],[Issuer Last Name]],", ",Table1[[#This Row],[Issuer First Name]])</f>
        <v>No. 058, Employee</v>
      </c>
      <c r="D2620" t="str">
        <f>CONCATENATE(Table1[[#This Row],[Approver Last Name]],", ",Table1[[#This Row],[Approver First Name]])</f>
        <v>No. 010, Employee</v>
      </c>
      <c r="E2620" t="str">
        <f>CONCATENATE(Table1[[#This Row],[Customer Last Name]],", ",Table1[[#This Row],[Customer First Name]])</f>
        <v>No. 12367, Client</v>
      </c>
      <c r="F2620" t="str">
        <f>IF(Table1[[#This Row],[Credit Amount]]&gt;-19.99,"Less than 19.99",IF(Table1[[#This Row],[Credit Amount]]=-20,"20",IF(Table1[[#This Row],[Credit Amount]]&gt;-49.98,"20.01-49.98",IF(Table1[[#This Row],[Credit Amount]]=-49.99,"49.99",IF(Table1[[#This Row],[Credit Amount]]=-50,"50",IF(Table1[[#This Row],[Credit Amount]]&lt;-50.01,"Greater than 50"))))))</f>
        <v>50</v>
      </c>
      <c r="G2620" t="str">
        <f>IF(Table1[[#This Row],[Transaction Type]]="Maintenance","Non-Sales","Sales")</f>
        <v>Sales</v>
      </c>
      <c r="H2620">
        <f>IF(Table1[[#This Row],[Quarter]]="q2",1,"")</f>
        <v>1</v>
      </c>
      <c r="I2620" t="str">
        <f>IF(Table1[[#This Row],[Quarter]]="q3",1,"")</f>
        <v/>
      </c>
      <c r="J2620">
        <f>IF(Table1[[#This Row],[Quarter]]="Q2",Table1[[#This Row],[Credit Amount]],"")</f>
        <v>-50</v>
      </c>
      <c r="K2620" t="str">
        <f>IF(Table1[[#This Row],[Quarter]]="Q3",Table1[[#This Row],[Credit Amount]],"")</f>
        <v/>
      </c>
      <c r="L2620">
        <f>IF(Table1[[#This Row],[Transaction Type]]="Upgrade",Table1[[#This Row],[Credit Amount]],IF(Table1[[#This Row],[Transaction Type]]="Activation",Table1[[#This Row],[Credit Amount]],""))</f>
        <v>-50</v>
      </c>
      <c r="M2620" t="str">
        <f>IF(Table1[[#This Row],[Transaction Type]]="Maintenance",Table1[[#This Row],[Credit Amount]],"")</f>
        <v/>
      </c>
      <c r="N2620">
        <v>10058</v>
      </c>
      <c r="O2620" t="s">
        <v>2489</v>
      </c>
      <c r="P2620" t="s">
        <v>2547</v>
      </c>
      <c r="Q2620" t="s">
        <v>289</v>
      </c>
      <c r="R2620">
        <v>10010</v>
      </c>
      <c r="S2620" t="s">
        <v>2489</v>
      </c>
      <c r="T2620" t="s">
        <v>2499</v>
      </c>
      <c r="U2620" t="s">
        <v>290</v>
      </c>
      <c r="V2620" t="s">
        <v>156</v>
      </c>
      <c r="W2620">
        <v>100003366</v>
      </c>
      <c r="X2620">
        <v>8005552367</v>
      </c>
      <c r="Y2620" t="s">
        <v>2595</v>
      </c>
      <c r="Z2620" t="s">
        <v>4962</v>
      </c>
      <c r="AA2620" s="13">
        <v>-50</v>
      </c>
      <c r="AB2620" s="14">
        <v>42462</v>
      </c>
      <c r="AC2620" t="s">
        <v>35</v>
      </c>
    </row>
    <row r="2621" spans="1:29" x14ac:dyDescent="0.25">
      <c r="A2621" t="str">
        <f>CONCATENATE("Q",ROUNDUP(MONTH(Table1[[#This Row],[Month]])/3,0))</f>
        <v>Q2</v>
      </c>
      <c r="B2621" s="14">
        <f>EOMONTH(Table1[[#This Row],[Credit Date]],-1)+1</f>
        <v>42461</v>
      </c>
      <c r="C2621" t="str">
        <f>CONCATENATE(Table1[[#This Row],[Issuer Last Name]],", ",Table1[[#This Row],[Issuer First Name]])</f>
        <v>No. 058, Employee</v>
      </c>
      <c r="D2621" t="str">
        <f>CONCATENATE(Table1[[#This Row],[Approver Last Name]],", ",Table1[[#This Row],[Approver First Name]])</f>
        <v>No. 010, Employee</v>
      </c>
      <c r="E2621" t="str">
        <f>CONCATENATE(Table1[[#This Row],[Customer Last Name]],", ",Table1[[#This Row],[Customer First Name]])</f>
        <v>No. 11757, Client</v>
      </c>
      <c r="F26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1" t="str">
        <f>IF(Table1[[#This Row],[Transaction Type]]="Maintenance","Non-Sales","Sales")</f>
        <v>Sales</v>
      </c>
      <c r="H2621">
        <f>IF(Table1[[#This Row],[Quarter]]="q2",1,"")</f>
        <v>1</v>
      </c>
      <c r="I2621" t="str">
        <f>IF(Table1[[#This Row],[Quarter]]="q3",1,"")</f>
        <v/>
      </c>
      <c r="J2621">
        <f>IF(Table1[[#This Row],[Quarter]]="Q2",Table1[[#This Row],[Credit Amount]],"")</f>
        <v>-68.72</v>
      </c>
      <c r="K2621" t="str">
        <f>IF(Table1[[#This Row],[Quarter]]="Q3",Table1[[#This Row],[Credit Amount]],"")</f>
        <v/>
      </c>
      <c r="L2621">
        <f>IF(Table1[[#This Row],[Transaction Type]]="Upgrade",Table1[[#This Row],[Credit Amount]],IF(Table1[[#This Row],[Transaction Type]]="Activation",Table1[[#This Row],[Credit Amount]],""))</f>
        <v>-68.72</v>
      </c>
      <c r="M2621" t="str">
        <f>IF(Table1[[#This Row],[Transaction Type]]="Maintenance",Table1[[#This Row],[Credit Amount]],"")</f>
        <v/>
      </c>
      <c r="N2621">
        <v>10058</v>
      </c>
      <c r="O2621" t="s">
        <v>2489</v>
      </c>
      <c r="P2621" t="s">
        <v>2547</v>
      </c>
      <c r="Q2621" t="s">
        <v>289</v>
      </c>
      <c r="R2621">
        <v>10010</v>
      </c>
      <c r="S2621" t="s">
        <v>2489</v>
      </c>
      <c r="T2621" t="s">
        <v>2499</v>
      </c>
      <c r="U2621" t="s">
        <v>290</v>
      </c>
      <c r="V2621" t="s">
        <v>156</v>
      </c>
      <c r="W2621">
        <v>100002756</v>
      </c>
      <c r="X2621">
        <v>8005551757</v>
      </c>
      <c r="Y2621" t="s">
        <v>2595</v>
      </c>
      <c r="Z2621" t="s">
        <v>4352</v>
      </c>
      <c r="AA2621" s="13">
        <v>-68.72</v>
      </c>
      <c r="AB2621" s="14">
        <v>42463</v>
      </c>
      <c r="AC2621" t="s">
        <v>37</v>
      </c>
    </row>
    <row r="2622" spans="1:29" x14ac:dyDescent="0.25">
      <c r="A2622" t="str">
        <f>CONCATENATE("Q",ROUNDUP(MONTH(Table1[[#This Row],[Month]])/3,0))</f>
        <v>Q2</v>
      </c>
      <c r="B2622" s="14">
        <f>EOMONTH(Table1[[#This Row],[Credit Date]],-1)+1</f>
        <v>42461</v>
      </c>
      <c r="C2622" t="str">
        <f>CONCATENATE(Table1[[#This Row],[Issuer Last Name]],", ",Table1[[#This Row],[Issuer First Name]])</f>
        <v>No. 058, Employee</v>
      </c>
      <c r="D2622" t="str">
        <f>CONCATENATE(Table1[[#This Row],[Approver Last Name]],", ",Table1[[#This Row],[Approver First Name]])</f>
        <v>No. 010, Employee</v>
      </c>
      <c r="E2622" t="str">
        <f>CONCATENATE(Table1[[#This Row],[Customer Last Name]],", ",Table1[[#This Row],[Customer First Name]])</f>
        <v>No. 13162, Client</v>
      </c>
      <c r="F26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2" t="str">
        <f>IF(Table1[[#This Row],[Transaction Type]]="Maintenance","Non-Sales","Sales")</f>
        <v>Sales</v>
      </c>
      <c r="H2622">
        <f>IF(Table1[[#This Row],[Quarter]]="q2",1,"")</f>
        <v>1</v>
      </c>
      <c r="I2622" t="str">
        <f>IF(Table1[[#This Row],[Quarter]]="q3",1,"")</f>
        <v/>
      </c>
      <c r="J2622">
        <f>IF(Table1[[#This Row],[Quarter]]="Q2",Table1[[#This Row],[Credit Amount]],"")</f>
        <v>-90.48</v>
      </c>
      <c r="K2622" t="str">
        <f>IF(Table1[[#This Row],[Quarter]]="Q3",Table1[[#This Row],[Credit Amount]],"")</f>
        <v/>
      </c>
      <c r="L2622">
        <f>IF(Table1[[#This Row],[Transaction Type]]="Upgrade",Table1[[#This Row],[Credit Amount]],IF(Table1[[#This Row],[Transaction Type]]="Activation",Table1[[#This Row],[Credit Amount]],""))</f>
        <v>-90.48</v>
      </c>
      <c r="M2622" t="str">
        <f>IF(Table1[[#This Row],[Transaction Type]]="Maintenance",Table1[[#This Row],[Credit Amount]],"")</f>
        <v/>
      </c>
      <c r="N2622">
        <v>10058</v>
      </c>
      <c r="O2622" t="s">
        <v>2489</v>
      </c>
      <c r="P2622" t="s">
        <v>2547</v>
      </c>
      <c r="Q2622" t="s">
        <v>289</v>
      </c>
      <c r="R2622">
        <v>10010</v>
      </c>
      <c r="S2622" t="s">
        <v>2489</v>
      </c>
      <c r="T2622" t="s">
        <v>2499</v>
      </c>
      <c r="U2622" t="s">
        <v>290</v>
      </c>
      <c r="V2622" t="s">
        <v>156</v>
      </c>
      <c r="W2622">
        <v>100004161</v>
      </c>
      <c r="X2622">
        <v>8005553162</v>
      </c>
      <c r="Y2622" t="s">
        <v>2595</v>
      </c>
      <c r="Z2622" t="s">
        <v>5750</v>
      </c>
      <c r="AA2622" s="13">
        <v>-90.48</v>
      </c>
      <c r="AB2622" s="14">
        <v>42463</v>
      </c>
      <c r="AC2622" t="s">
        <v>37</v>
      </c>
    </row>
    <row r="2623" spans="1:29" x14ac:dyDescent="0.25">
      <c r="A2623" t="str">
        <f>CONCATENATE("Q",ROUNDUP(MONTH(Table1[[#This Row],[Month]])/3,0))</f>
        <v>Q2</v>
      </c>
      <c r="B2623" s="14">
        <f>EOMONTH(Table1[[#This Row],[Credit Date]],-1)+1</f>
        <v>42461</v>
      </c>
      <c r="C2623" t="str">
        <f>CONCATENATE(Table1[[#This Row],[Issuer Last Name]],", ",Table1[[#This Row],[Issuer First Name]])</f>
        <v>No. 058, Employee</v>
      </c>
      <c r="D2623" t="str">
        <f>CONCATENATE(Table1[[#This Row],[Approver Last Name]],", ",Table1[[#This Row],[Approver First Name]])</f>
        <v>No. 010, Employee</v>
      </c>
      <c r="E2623" t="str">
        <f>CONCATENATE(Table1[[#This Row],[Customer Last Name]],", ",Table1[[#This Row],[Customer First Name]])</f>
        <v>No. 11399, Client</v>
      </c>
      <c r="F26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3" t="str">
        <f>IF(Table1[[#This Row],[Transaction Type]]="Maintenance","Non-Sales","Sales")</f>
        <v>Non-Sales</v>
      </c>
      <c r="H2623">
        <f>IF(Table1[[#This Row],[Quarter]]="q2",1,"")</f>
        <v>1</v>
      </c>
      <c r="I2623" t="str">
        <f>IF(Table1[[#This Row],[Quarter]]="q3",1,"")</f>
        <v/>
      </c>
      <c r="J2623">
        <f>IF(Table1[[#This Row],[Quarter]]="Q2",Table1[[#This Row],[Credit Amount]],"")</f>
        <v>-67.06</v>
      </c>
      <c r="K2623" t="str">
        <f>IF(Table1[[#This Row],[Quarter]]="Q3",Table1[[#This Row],[Credit Amount]],"")</f>
        <v/>
      </c>
      <c r="L2623" t="str">
        <f>IF(Table1[[#This Row],[Transaction Type]]="Upgrade",Table1[[#This Row],[Credit Amount]],IF(Table1[[#This Row],[Transaction Type]]="Activation",Table1[[#This Row],[Credit Amount]],""))</f>
        <v/>
      </c>
      <c r="M2623">
        <f>IF(Table1[[#This Row],[Transaction Type]]="Maintenance",Table1[[#This Row],[Credit Amount]],"")</f>
        <v>-67.06</v>
      </c>
      <c r="N2623">
        <v>10058</v>
      </c>
      <c r="O2623" t="s">
        <v>2489</v>
      </c>
      <c r="P2623" t="s">
        <v>2547</v>
      </c>
      <c r="Q2623" t="s">
        <v>289</v>
      </c>
      <c r="R2623">
        <v>10010</v>
      </c>
      <c r="S2623" t="s">
        <v>2489</v>
      </c>
      <c r="T2623" t="s">
        <v>2499</v>
      </c>
      <c r="U2623" t="s">
        <v>290</v>
      </c>
      <c r="V2623" t="s">
        <v>156</v>
      </c>
      <c r="W2623">
        <v>100002398</v>
      </c>
      <c r="X2623">
        <v>8005551399</v>
      </c>
      <c r="Y2623" t="s">
        <v>2595</v>
      </c>
      <c r="Z2623" t="s">
        <v>3994</v>
      </c>
      <c r="AA2623" s="13">
        <v>-67.06</v>
      </c>
      <c r="AB2623" s="14">
        <v>42463</v>
      </c>
      <c r="AC2623" t="s">
        <v>36</v>
      </c>
    </row>
    <row r="2624" spans="1:29" x14ac:dyDescent="0.25">
      <c r="A2624" t="str">
        <f>CONCATENATE("Q",ROUNDUP(MONTH(Table1[[#This Row],[Month]])/3,0))</f>
        <v>Q2</v>
      </c>
      <c r="B2624" s="14">
        <f>EOMONTH(Table1[[#This Row],[Credit Date]],-1)+1</f>
        <v>42461</v>
      </c>
      <c r="C2624" t="str">
        <f>CONCATENATE(Table1[[#This Row],[Issuer Last Name]],", ",Table1[[#This Row],[Issuer First Name]])</f>
        <v>No. 058, Employee</v>
      </c>
      <c r="D2624" t="str">
        <f>CONCATENATE(Table1[[#This Row],[Approver Last Name]],", ",Table1[[#This Row],[Approver First Name]])</f>
        <v>No. 010, Employee</v>
      </c>
      <c r="E2624" t="str">
        <f>CONCATENATE(Table1[[#This Row],[Customer Last Name]],", ",Table1[[#This Row],[Customer First Name]])</f>
        <v>No. 12947, Client</v>
      </c>
      <c r="F26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4" t="str">
        <f>IF(Table1[[#This Row],[Transaction Type]]="Maintenance","Non-Sales","Sales")</f>
        <v>Sales</v>
      </c>
      <c r="H2624">
        <f>IF(Table1[[#This Row],[Quarter]]="q2",1,"")</f>
        <v>1</v>
      </c>
      <c r="I2624" t="str">
        <f>IF(Table1[[#This Row],[Quarter]]="q3",1,"")</f>
        <v/>
      </c>
      <c r="J2624">
        <f>IF(Table1[[#This Row],[Quarter]]="Q2",Table1[[#This Row],[Credit Amount]],"")</f>
        <v>-72.28</v>
      </c>
      <c r="K2624" t="str">
        <f>IF(Table1[[#This Row],[Quarter]]="Q3",Table1[[#This Row],[Credit Amount]],"")</f>
        <v/>
      </c>
      <c r="L2624">
        <f>IF(Table1[[#This Row],[Transaction Type]]="Upgrade",Table1[[#This Row],[Credit Amount]],IF(Table1[[#This Row],[Transaction Type]]="Activation",Table1[[#This Row],[Credit Amount]],""))</f>
        <v>-72.28</v>
      </c>
      <c r="M2624" t="str">
        <f>IF(Table1[[#This Row],[Transaction Type]]="Maintenance",Table1[[#This Row],[Credit Amount]],"")</f>
        <v/>
      </c>
      <c r="N2624">
        <v>10058</v>
      </c>
      <c r="O2624" t="s">
        <v>2489</v>
      </c>
      <c r="P2624" t="s">
        <v>2547</v>
      </c>
      <c r="Q2624" t="s">
        <v>289</v>
      </c>
      <c r="R2624">
        <v>10010</v>
      </c>
      <c r="S2624" t="s">
        <v>2489</v>
      </c>
      <c r="T2624" t="s">
        <v>2499</v>
      </c>
      <c r="U2624" t="s">
        <v>290</v>
      </c>
      <c r="V2624" t="s">
        <v>156</v>
      </c>
      <c r="W2624">
        <v>100003946</v>
      </c>
      <c r="X2624">
        <v>8005552947</v>
      </c>
      <c r="Y2624" t="s">
        <v>2595</v>
      </c>
      <c r="Z2624" t="s">
        <v>5537</v>
      </c>
      <c r="AA2624" s="13">
        <v>-72.28</v>
      </c>
      <c r="AB2624" s="14">
        <v>42469</v>
      </c>
      <c r="AC2624" t="s">
        <v>35</v>
      </c>
    </row>
    <row r="2625" spans="1:29" x14ac:dyDescent="0.25">
      <c r="A2625" t="str">
        <f>CONCATENATE("Q",ROUNDUP(MONTH(Table1[[#This Row],[Month]])/3,0))</f>
        <v>Q2</v>
      </c>
      <c r="B2625" s="14">
        <f>EOMONTH(Table1[[#This Row],[Credit Date]],-1)+1</f>
        <v>42461</v>
      </c>
      <c r="C2625" t="str">
        <f>CONCATENATE(Table1[[#This Row],[Issuer Last Name]],", ",Table1[[#This Row],[Issuer First Name]])</f>
        <v>No. 058, Employee</v>
      </c>
      <c r="D2625" t="str">
        <f>CONCATENATE(Table1[[#This Row],[Approver Last Name]],", ",Table1[[#This Row],[Approver First Name]])</f>
        <v>No. 010, Employee</v>
      </c>
      <c r="E2625" t="str">
        <f>CONCATENATE(Table1[[#This Row],[Customer Last Name]],", ",Table1[[#This Row],[Customer First Name]])</f>
        <v>No. 13890, Client</v>
      </c>
      <c r="F2625" t="str">
        <f>IF(Table1[[#This Row],[Credit Amount]]&gt;-19.99,"Less than 19.99",IF(Table1[[#This Row],[Credit Amount]]=-20,"20",IF(Table1[[#This Row],[Credit Amount]]&gt;-49.98,"20.01-49.98",IF(Table1[[#This Row],[Credit Amount]]=-49.99,"49.99",IF(Table1[[#This Row],[Credit Amount]]=-50,"50",IF(Table1[[#This Row],[Credit Amount]]&lt;-50.01,"Greater than 50"))))))</f>
        <v>20.01-49.98</v>
      </c>
      <c r="G2625" t="str">
        <f>IF(Table1[[#This Row],[Transaction Type]]="Maintenance","Non-Sales","Sales")</f>
        <v>Sales</v>
      </c>
      <c r="H2625">
        <f>IF(Table1[[#This Row],[Quarter]]="q2",1,"")</f>
        <v>1</v>
      </c>
      <c r="I2625" t="str">
        <f>IF(Table1[[#This Row],[Quarter]]="q3",1,"")</f>
        <v/>
      </c>
      <c r="J2625">
        <f>IF(Table1[[#This Row],[Quarter]]="Q2",Table1[[#This Row],[Credit Amount]],"")</f>
        <v>-45.07</v>
      </c>
      <c r="K2625" t="str">
        <f>IF(Table1[[#This Row],[Quarter]]="Q3",Table1[[#This Row],[Credit Amount]],"")</f>
        <v/>
      </c>
      <c r="L2625">
        <f>IF(Table1[[#This Row],[Transaction Type]]="Upgrade",Table1[[#This Row],[Credit Amount]],IF(Table1[[#This Row],[Transaction Type]]="Activation",Table1[[#This Row],[Credit Amount]],""))</f>
        <v>-45.07</v>
      </c>
      <c r="M2625" t="str">
        <f>IF(Table1[[#This Row],[Transaction Type]]="Maintenance",Table1[[#This Row],[Credit Amount]],"")</f>
        <v/>
      </c>
      <c r="N2625">
        <v>10058</v>
      </c>
      <c r="O2625" t="s">
        <v>2489</v>
      </c>
      <c r="P2625" t="s">
        <v>2547</v>
      </c>
      <c r="Q2625" t="s">
        <v>289</v>
      </c>
      <c r="R2625">
        <v>10010</v>
      </c>
      <c r="S2625" t="s">
        <v>2489</v>
      </c>
      <c r="T2625" t="s">
        <v>2499</v>
      </c>
      <c r="U2625" t="s">
        <v>290</v>
      </c>
      <c r="V2625" t="s">
        <v>156</v>
      </c>
      <c r="W2625">
        <v>100004889</v>
      </c>
      <c r="X2625">
        <v>8005553890</v>
      </c>
      <c r="Y2625" t="s">
        <v>2595</v>
      </c>
      <c r="Z2625" t="s">
        <v>6478</v>
      </c>
      <c r="AA2625" s="13">
        <v>-45.07</v>
      </c>
      <c r="AB2625" s="14">
        <v>42470</v>
      </c>
      <c r="AC2625" t="s">
        <v>37</v>
      </c>
    </row>
    <row r="2626" spans="1:29" x14ac:dyDescent="0.25">
      <c r="A2626" t="str">
        <f>CONCATENATE("Q",ROUNDUP(MONTH(Table1[[#This Row],[Month]])/3,0))</f>
        <v>Q2</v>
      </c>
      <c r="B2626" s="14">
        <f>EOMONTH(Table1[[#This Row],[Credit Date]],-1)+1</f>
        <v>42461</v>
      </c>
      <c r="C2626" t="str">
        <f>CONCATENATE(Table1[[#This Row],[Issuer Last Name]],", ",Table1[[#This Row],[Issuer First Name]])</f>
        <v>No. 058, Employee</v>
      </c>
      <c r="D2626" t="str">
        <f>CONCATENATE(Table1[[#This Row],[Approver Last Name]],", ",Table1[[#This Row],[Approver First Name]])</f>
        <v>No. 010, Employee</v>
      </c>
      <c r="E2626" t="str">
        <f>CONCATENATE(Table1[[#This Row],[Customer Last Name]],", ",Table1[[#This Row],[Customer First Name]])</f>
        <v>No. 12161, Client</v>
      </c>
      <c r="F26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6" t="str">
        <f>IF(Table1[[#This Row],[Transaction Type]]="Maintenance","Non-Sales","Sales")</f>
        <v>Non-Sales</v>
      </c>
      <c r="H2626">
        <f>IF(Table1[[#This Row],[Quarter]]="q2",1,"")</f>
        <v>1</v>
      </c>
      <c r="I2626" t="str">
        <f>IF(Table1[[#This Row],[Quarter]]="q3",1,"")</f>
        <v/>
      </c>
      <c r="J2626">
        <f>IF(Table1[[#This Row],[Quarter]]="Q2",Table1[[#This Row],[Credit Amount]],"")</f>
        <v>-87.46</v>
      </c>
      <c r="K2626" t="str">
        <f>IF(Table1[[#This Row],[Quarter]]="Q3",Table1[[#This Row],[Credit Amount]],"")</f>
        <v/>
      </c>
      <c r="L2626" t="str">
        <f>IF(Table1[[#This Row],[Transaction Type]]="Upgrade",Table1[[#This Row],[Credit Amount]],IF(Table1[[#This Row],[Transaction Type]]="Activation",Table1[[#This Row],[Credit Amount]],""))</f>
        <v/>
      </c>
      <c r="M2626">
        <f>IF(Table1[[#This Row],[Transaction Type]]="Maintenance",Table1[[#This Row],[Credit Amount]],"")</f>
        <v>-87.46</v>
      </c>
      <c r="N2626">
        <v>10058</v>
      </c>
      <c r="O2626" t="s">
        <v>2489</v>
      </c>
      <c r="P2626" t="s">
        <v>2547</v>
      </c>
      <c r="Q2626" t="s">
        <v>289</v>
      </c>
      <c r="R2626">
        <v>10010</v>
      </c>
      <c r="S2626" t="s">
        <v>2489</v>
      </c>
      <c r="T2626" t="s">
        <v>2499</v>
      </c>
      <c r="U2626" t="s">
        <v>290</v>
      </c>
      <c r="V2626" t="s">
        <v>156</v>
      </c>
      <c r="W2626">
        <v>100003160</v>
      </c>
      <c r="X2626">
        <v>8005552161</v>
      </c>
      <c r="Y2626" t="s">
        <v>2595</v>
      </c>
      <c r="Z2626" t="s">
        <v>4756</v>
      </c>
      <c r="AA2626" s="13">
        <v>-87.46</v>
      </c>
      <c r="AB2626" s="14">
        <v>42473</v>
      </c>
      <c r="AC2626" t="s">
        <v>36</v>
      </c>
    </row>
    <row r="2627" spans="1:29" x14ac:dyDescent="0.25">
      <c r="A2627" t="str">
        <f>CONCATENATE("Q",ROUNDUP(MONTH(Table1[[#This Row],[Month]])/3,0))</f>
        <v>Q2</v>
      </c>
      <c r="B2627" s="14">
        <f>EOMONTH(Table1[[#This Row],[Credit Date]],-1)+1</f>
        <v>42461</v>
      </c>
      <c r="C2627" t="str">
        <f>CONCATENATE(Table1[[#This Row],[Issuer Last Name]],", ",Table1[[#This Row],[Issuer First Name]])</f>
        <v>No. 058, Employee</v>
      </c>
      <c r="D2627" t="str">
        <f>CONCATENATE(Table1[[#This Row],[Approver Last Name]],", ",Table1[[#This Row],[Approver First Name]])</f>
        <v>No. 010, Employee</v>
      </c>
      <c r="E2627" t="str">
        <f>CONCATENATE(Table1[[#This Row],[Customer Last Name]],", ",Table1[[#This Row],[Customer First Name]])</f>
        <v>No. 11058, Client</v>
      </c>
      <c r="F26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7" t="str">
        <f>IF(Table1[[#This Row],[Transaction Type]]="Maintenance","Non-Sales","Sales")</f>
        <v>Sales</v>
      </c>
      <c r="H2627">
        <f>IF(Table1[[#This Row],[Quarter]]="q2",1,"")</f>
        <v>1</v>
      </c>
      <c r="I2627" t="str">
        <f>IF(Table1[[#This Row],[Quarter]]="q3",1,"")</f>
        <v/>
      </c>
      <c r="J2627">
        <f>IF(Table1[[#This Row],[Quarter]]="Q2",Table1[[#This Row],[Credit Amount]],"")</f>
        <v>-59.98</v>
      </c>
      <c r="K2627" t="str">
        <f>IF(Table1[[#This Row],[Quarter]]="Q3",Table1[[#This Row],[Credit Amount]],"")</f>
        <v/>
      </c>
      <c r="L2627">
        <f>IF(Table1[[#This Row],[Transaction Type]]="Upgrade",Table1[[#This Row],[Credit Amount]],IF(Table1[[#This Row],[Transaction Type]]="Activation",Table1[[#This Row],[Credit Amount]],""))</f>
        <v>-59.98</v>
      </c>
      <c r="M2627" t="str">
        <f>IF(Table1[[#This Row],[Transaction Type]]="Maintenance",Table1[[#This Row],[Credit Amount]],"")</f>
        <v/>
      </c>
      <c r="N2627">
        <v>10058</v>
      </c>
      <c r="O2627" t="s">
        <v>2489</v>
      </c>
      <c r="P2627" t="s">
        <v>2547</v>
      </c>
      <c r="Q2627" t="s">
        <v>289</v>
      </c>
      <c r="R2627">
        <v>10010</v>
      </c>
      <c r="S2627" t="s">
        <v>2489</v>
      </c>
      <c r="T2627" t="s">
        <v>2499</v>
      </c>
      <c r="U2627" t="s">
        <v>290</v>
      </c>
      <c r="V2627" t="s">
        <v>156</v>
      </c>
      <c r="W2627">
        <v>100002057</v>
      </c>
      <c r="X2627">
        <v>8005551058</v>
      </c>
      <c r="Y2627" t="s">
        <v>2595</v>
      </c>
      <c r="Z2627" t="s">
        <v>3653</v>
      </c>
      <c r="AA2627" s="13">
        <v>-59.98</v>
      </c>
      <c r="AB2627" s="14">
        <v>42475</v>
      </c>
      <c r="AC2627" t="s">
        <v>37</v>
      </c>
    </row>
    <row r="2628" spans="1:29" x14ac:dyDescent="0.25">
      <c r="A2628" t="str">
        <f>CONCATENATE("Q",ROUNDUP(MONTH(Table1[[#This Row],[Month]])/3,0))</f>
        <v>Q2</v>
      </c>
      <c r="B2628" s="14">
        <f>EOMONTH(Table1[[#This Row],[Credit Date]],-1)+1</f>
        <v>42461</v>
      </c>
      <c r="C2628" t="str">
        <f>CONCATENATE(Table1[[#This Row],[Issuer Last Name]],", ",Table1[[#This Row],[Issuer First Name]])</f>
        <v>No. 058, Employee</v>
      </c>
      <c r="D2628" t="str">
        <f>CONCATENATE(Table1[[#This Row],[Approver Last Name]],", ",Table1[[#This Row],[Approver First Name]])</f>
        <v>No. 010, Employee</v>
      </c>
      <c r="E2628" t="str">
        <f>CONCATENATE(Table1[[#This Row],[Customer Last Name]],", ",Table1[[#This Row],[Customer First Name]])</f>
        <v>No. 13122, Client</v>
      </c>
      <c r="F26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28" t="str">
        <f>IF(Table1[[#This Row],[Transaction Type]]="Maintenance","Non-Sales","Sales")</f>
        <v>Sales</v>
      </c>
      <c r="H2628">
        <f>IF(Table1[[#This Row],[Quarter]]="q2",1,"")</f>
        <v>1</v>
      </c>
      <c r="I2628" t="str">
        <f>IF(Table1[[#This Row],[Quarter]]="q3",1,"")</f>
        <v/>
      </c>
      <c r="J2628">
        <f>IF(Table1[[#This Row],[Quarter]]="Q2",Table1[[#This Row],[Credit Amount]],"")</f>
        <v>-84.81</v>
      </c>
      <c r="K2628" t="str">
        <f>IF(Table1[[#This Row],[Quarter]]="Q3",Table1[[#This Row],[Credit Amount]],"")</f>
        <v/>
      </c>
      <c r="L2628">
        <f>IF(Table1[[#This Row],[Transaction Type]]="Upgrade",Table1[[#This Row],[Credit Amount]],IF(Table1[[#This Row],[Transaction Type]]="Activation",Table1[[#This Row],[Credit Amount]],""))</f>
        <v>-84.81</v>
      </c>
      <c r="M2628" t="str">
        <f>IF(Table1[[#This Row],[Transaction Type]]="Maintenance",Table1[[#This Row],[Credit Amount]],"")</f>
        <v/>
      </c>
      <c r="N2628">
        <v>10058</v>
      </c>
      <c r="O2628" t="s">
        <v>2489</v>
      </c>
      <c r="P2628" t="s">
        <v>2547</v>
      </c>
      <c r="Q2628" t="s">
        <v>289</v>
      </c>
      <c r="R2628">
        <v>10010</v>
      </c>
      <c r="S2628" t="s">
        <v>2489</v>
      </c>
      <c r="T2628" t="s">
        <v>2499</v>
      </c>
      <c r="U2628" t="s">
        <v>290</v>
      </c>
      <c r="V2628" t="s">
        <v>156</v>
      </c>
      <c r="W2628">
        <v>100004121</v>
      </c>
      <c r="X2628">
        <v>8005553122</v>
      </c>
      <c r="Y2628" t="s">
        <v>2595</v>
      </c>
      <c r="Z2628" t="s">
        <v>5710</v>
      </c>
      <c r="AA2628" s="13">
        <v>-84.81</v>
      </c>
      <c r="AB2628" s="14">
        <v>42475</v>
      </c>
      <c r="AC2628" t="s">
        <v>37</v>
      </c>
    </row>
    <row r="2629" spans="1:29" x14ac:dyDescent="0.25">
      <c r="A2629" t="str">
        <f>CONCATENATE("Q",ROUNDUP(MONTH(Table1[[#This Row],[Month]])/3,0))</f>
        <v>Q2</v>
      </c>
      <c r="B2629" s="14">
        <f>EOMONTH(Table1[[#This Row],[Credit Date]],-1)+1</f>
        <v>42461</v>
      </c>
      <c r="C2629" t="str">
        <f>CONCATENATE(Table1[[#This Row],[Issuer Last Name]],", ",Table1[[#This Row],[Issuer First Name]])</f>
        <v>No. 058, Employee</v>
      </c>
      <c r="D2629" t="str">
        <f>CONCATENATE(Table1[[#This Row],[Approver Last Name]],", ",Table1[[#This Row],[Approver First Name]])</f>
        <v>No. 010, Employee</v>
      </c>
      <c r="E2629" t="str">
        <f>CONCATENATE(Table1[[#This Row],[Customer Last Name]],", ",Table1[[#This Row],[Customer First Name]])</f>
        <v>No. 12209, Client</v>
      </c>
      <c r="F2629" t="str">
        <f>IF(Table1[[#This Row],[Credit Amount]]&gt;-19.99,"Less than 19.99",IF(Table1[[#This Row],[Credit Amount]]=-20,"20",IF(Table1[[#This Row],[Credit Amount]]&gt;-49.98,"20.01-49.98",IF(Table1[[#This Row],[Credit Amount]]=-49.99,"49.99",IF(Table1[[#This Row],[Credit Amount]]=-50,"50",IF(Table1[[#This Row],[Credit Amount]]&lt;-50.01,"Greater than 50"))))))</f>
        <v>20.01-49.98</v>
      </c>
      <c r="G2629" t="str">
        <f>IF(Table1[[#This Row],[Transaction Type]]="Maintenance","Non-Sales","Sales")</f>
        <v>Sales</v>
      </c>
      <c r="H2629">
        <f>IF(Table1[[#This Row],[Quarter]]="q2",1,"")</f>
        <v>1</v>
      </c>
      <c r="I2629" t="str">
        <f>IF(Table1[[#This Row],[Quarter]]="q3",1,"")</f>
        <v/>
      </c>
      <c r="J2629">
        <f>IF(Table1[[#This Row],[Quarter]]="Q2",Table1[[#This Row],[Credit Amount]],"")</f>
        <v>-45.12</v>
      </c>
      <c r="K2629" t="str">
        <f>IF(Table1[[#This Row],[Quarter]]="Q3",Table1[[#This Row],[Credit Amount]],"")</f>
        <v/>
      </c>
      <c r="L2629">
        <f>IF(Table1[[#This Row],[Transaction Type]]="Upgrade",Table1[[#This Row],[Credit Amount]],IF(Table1[[#This Row],[Transaction Type]]="Activation",Table1[[#This Row],[Credit Amount]],""))</f>
        <v>-45.12</v>
      </c>
      <c r="M2629" t="str">
        <f>IF(Table1[[#This Row],[Transaction Type]]="Maintenance",Table1[[#This Row],[Credit Amount]],"")</f>
        <v/>
      </c>
      <c r="N2629">
        <v>10058</v>
      </c>
      <c r="O2629" t="s">
        <v>2489</v>
      </c>
      <c r="P2629" t="s">
        <v>2547</v>
      </c>
      <c r="Q2629" t="s">
        <v>289</v>
      </c>
      <c r="R2629">
        <v>10010</v>
      </c>
      <c r="S2629" t="s">
        <v>2489</v>
      </c>
      <c r="T2629" t="s">
        <v>2499</v>
      </c>
      <c r="U2629" t="s">
        <v>290</v>
      </c>
      <c r="V2629" t="s">
        <v>156</v>
      </c>
      <c r="W2629">
        <v>100003208</v>
      </c>
      <c r="X2629">
        <v>8005552209</v>
      </c>
      <c r="Y2629" t="s">
        <v>2595</v>
      </c>
      <c r="Z2629" t="s">
        <v>4804</v>
      </c>
      <c r="AA2629" s="13">
        <v>-45.12</v>
      </c>
      <c r="AB2629" s="14">
        <v>42475</v>
      </c>
      <c r="AC2629" t="s">
        <v>37</v>
      </c>
    </row>
    <row r="2630" spans="1:29" x14ac:dyDescent="0.25">
      <c r="A2630" t="str">
        <f>CONCATENATE("Q",ROUNDUP(MONTH(Table1[[#This Row],[Month]])/3,0))</f>
        <v>Q2</v>
      </c>
      <c r="B2630" s="14">
        <f>EOMONTH(Table1[[#This Row],[Credit Date]],-1)+1</f>
        <v>42461</v>
      </c>
      <c r="C2630" t="str">
        <f>CONCATENATE(Table1[[#This Row],[Issuer Last Name]],", ",Table1[[#This Row],[Issuer First Name]])</f>
        <v>No. 058, Employee</v>
      </c>
      <c r="D2630" t="str">
        <f>CONCATENATE(Table1[[#This Row],[Approver Last Name]],", ",Table1[[#This Row],[Approver First Name]])</f>
        <v>No. 010, Employee</v>
      </c>
      <c r="E2630" t="str">
        <f>CONCATENATE(Table1[[#This Row],[Customer Last Name]],", ",Table1[[#This Row],[Customer First Name]])</f>
        <v>No. 11947, Client</v>
      </c>
      <c r="F26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30" t="str">
        <f>IF(Table1[[#This Row],[Transaction Type]]="Maintenance","Non-Sales","Sales")</f>
        <v>Non-Sales</v>
      </c>
      <c r="H2630">
        <f>IF(Table1[[#This Row],[Quarter]]="q2",1,"")</f>
        <v>1</v>
      </c>
      <c r="I2630" t="str">
        <f>IF(Table1[[#This Row],[Quarter]]="q3",1,"")</f>
        <v/>
      </c>
      <c r="J2630">
        <f>IF(Table1[[#This Row],[Quarter]]="Q2",Table1[[#This Row],[Credit Amount]],"")</f>
        <v>-70.760000000000005</v>
      </c>
      <c r="K2630" t="str">
        <f>IF(Table1[[#This Row],[Quarter]]="Q3",Table1[[#This Row],[Credit Amount]],"")</f>
        <v/>
      </c>
      <c r="L2630" t="str">
        <f>IF(Table1[[#This Row],[Transaction Type]]="Upgrade",Table1[[#This Row],[Credit Amount]],IF(Table1[[#This Row],[Transaction Type]]="Activation",Table1[[#This Row],[Credit Amount]],""))</f>
        <v/>
      </c>
      <c r="M2630">
        <f>IF(Table1[[#This Row],[Transaction Type]]="Maintenance",Table1[[#This Row],[Credit Amount]],"")</f>
        <v>-70.760000000000005</v>
      </c>
      <c r="N2630">
        <v>10058</v>
      </c>
      <c r="O2630" t="s">
        <v>2489</v>
      </c>
      <c r="P2630" t="s">
        <v>2547</v>
      </c>
      <c r="Q2630" t="s">
        <v>289</v>
      </c>
      <c r="R2630">
        <v>10010</v>
      </c>
      <c r="S2630" t="s">
        <v>2489</v>
      </c>
      <c r="T2630" t="s">
        <v>2499</v>
      </c>
      <c r="U2630" t="s">
        <v>290</v>
      </c>
      <c r="V2630" t="s">
        <v>156</v>
      </c>
      <c r="W2630">
        <v>100002946</v>
      </c>
      <c r="X2630">
        <v>8005551947</v>
      </c>
      <c r="Y2630" t="s">
        <v>2595</v>
      </c>
      <c r="Z2630" t="s">
        <v>4542</v>
      </c>
      <c r="AA2630" s="13">
        <v>-70.760000000000005</v>
      </c>
      <c r="AB2630" s="14">
        <v>42487</v>
      </c>
      <c r="AC2630" t="s">
        <v>36</v>
      </c>
    </row>
    <row r="2631" spans="1:29" x14ac:dyDescent="0.25">
      <c r="A2631" t="str">
        <f>CONCATENATE("Q",ROUNDUP(MONTH(Table1[[#This Row],[Month]])/3,0))</f>
        <v>Q2</v>
      </c>
      <c r="B2631" s="14">
        <f>EOMONTH(Table1[[#This Row],[Credit Date]],-1)+1</f>
        <v>42491</v>
      </c>
      <c r="C2631" t="str">
        <f>CONCATENATE(Table1[[#This Row],[Issuer Last Name]],", ",Table1[[#This Row],[Issuer First Name]])</f>
        <v>No. 058, Employee</v>
      </c>
      <c r="D2631" t="str">
        <f>CONCATENATE(Table1[[#This Row],[Approver Last Name]],", ",Table1[[#This Row],[Approver First Name]])</f>
        <v>No. 010, Employee</v>
      </c>
      <c r="E2631" t="str">
        <f>CONCATENATE(Table1[[#This Row],[Customer Last Name]],", ",Table1[[#This Row],[Customer First Name]])</f>
        <v>No. 10558, Client</v>
      </c>
      <c r="F2631" t="str">
        <f>IF(Table1[[#This Row],[Credit Amount]]&gt;-19.99,"Less than 19.99",IF(Table1[[#This Row],[Credit Amount]]=-20,"20",IF(Table1[[#This Row],[Credit Amount]]&gt;-49.98,"20.01-49.98",IF(Table1[[#This Row],[Credit Amount]]=-49.99,"49.99",IF(Table1[[#This Row],[Credit Amount]]=-50,"50",IF(Table1[[#This Row],[Credit Amount]]&lt;-50.01,"Greater than 50"))))))</f>
        <v>20.01-49.98</v>
      </c>
      <c r="G2631" t="str">
        <f>IF(Table1[[#This Row],[Transaction Type]]="Maintenance","Non-Sales","Sales")</f>
        <v>Sales</v>
      </c>
      <c r="H2631">
        <f>IF(Table1[[#This Row],[Quarter]]="q2",1,"")</f>
        <v>1</v>
      </c>
      <c r="I2631" t="str">
        <f>IF(Table1[[#This Row],[Quarter]]="q3",1,"")</f>
        <v/>
      </c>
      <c r="J2631">
        <f>IF(Table1[[#This Row],[Quarter]]="Q2",Table1[[#This Row],[Credit Amount]],"")</f>
        <v>-36.96</v>
      </c>
      <c r="K2631" t="str">
        <f>IF(Table1[[#This Row],[Quarter]]="Q3",Table1[[#This Row],[Credit Amount]],"")</f>
        <v/>
      </c>
      <c r="L2631">
        <f>IF(Table1[[#This Row],[Transaction Type]]="Upgrade",Table1[[#This Row],[Credit Amount]],IF(Table1[[#This Row],[Transaction Type]]="Activation",Table1[[#This Row],[Credit Amount]],""))</f>
        <v>-36.96</v>
      </c>
      <c r="M2631" t="str">
        <f>IF(Table1[[#This Row],[Transaction Type]]="Maintenance",Table1[[#This Row],[Credit Amount]],"")</f>
        <v/>
      </c>
      <c r="N2631">
        <v>10058</v>
      </c>
      <c r="O2631" t="s">
        <v>2489</v>
      </c>
      <c r="P2631" t="s">
        <v>2547</v>
      </c>
      <c r="Q2631" t="s">
        <v>289</v>
      </c>
      <c r="R2631">
        <v>10010</v>
      </c>
      <c r="S2631" t="s">
        <v>2489</v>
      </c>
      <c r="T2631" t="s">
        <v>2499</v>
      </c>
      <c r="U2631" t="s">
        <v>290</v>
      </c>
      <c r="V2631" t="s">
        <v>156</v>
      </c>
      <c r="W2631">
        <v>100001557</v>
      </c>
      <c r="X2631">
        <v>8005550558</v>
      </c>
      <c r="Y2631" t="s">
        <v>2595</v>
      </c>
      <c r="Z2631" t="s">
        <v>3153</v>
      </c>
      <c r="AA2631" s="13">
        <v>-36.96</v>
      </c>
      <c r="AB2631" s="14">
        <v>42491</v>
      </c>
      <c r="AC2631" t="s">
        <v>37</v>
      </c>
    </row>
    <row r="2632" spans="1:29" x14ac:dyDescent="0.25">
      <c r="A2632" t="str">
        <f>CONCATENATE("Q",ROUNDUP(MONTH(Table1[[#This Row],[Month]])/3,0))</f>
        <v>Q2</v>
      </c>
      <c r="B2632" s="14">
        <f>EOMONTH(Table1[[#This Row],[Credit Date]],-1)+1</f>
        <v>42491</v>
      </c>
      <c r="C2632" t="str">
        <f>CONCATENATE(Table1[[#This Row],[Issuer Last Name]],", ",Table1[[#This Row],[Issuer First Name]])</f>
        <v>No. 058, Employee</v>
      </c>
      <c r="D2632" t="str">
        <f>CONCATENATE(Table1[[#This Row],[Approver Last Name]],", ",Table1[[#This Row],[Approver First Name]])</f>
        <v>No. 010, Employee</v>
      </c>
      <c r="E2632" t="str">
        <f>CONCATENATE(Table1[[#This Row],[Customer Last Name]],", ",Table1[[#This Row],[Customer First Name]])</f>
        <v>No. 10308, Client</v>
      </c>
      <c r="F2632" t="str">
        <f>IF(Table1[[#This Row],[Credit Amount]]&gt;-19.99,"Less than 19.99",IF(Table1[[#This Row],[Credit Amount]]=-20,"20",IF(Table1[[#This Row],[Credit Amount]]&gt;-49.98,"20.01-49.98",IF(Table1[[#This Row],[Credit Amount]]=-49.99,"49.99",IF(Table1[[#This Row],[Credit Amount]]=-50,"50",IF(Table1[[#This Row],[Credit Amount]]&lt;-50.01,"Greater than 50"))))))</f>
        <v>Less than 19.99</v>
      </c>
      <c r="G2632" t="str">
        <f>IF(Table1[[#This Row],[Transaction Type]]="Maintenance","Non-Sales","Sales")</f>
        <v>Sales</v>
      </c>
      <c r="H2632">
        <f>IF(Table1[[#This Row],[Quarter]]="q2",1,"")</f>
        <v>1</v>
      </c>
      <c r="I2632" t="str">
        <f>IF(Table1[[#This Row],[Quarter]]="q3",1,"")</f>
        <v/>
      </c>
      <c r="J2632">
        <f>IF(Table1[[#This Row],[Quarter]]="Q2",Table1[[#This Row],[Credit Amount]],"")</f>
        <v>-15.66</v>
      </c>
      <c r="K2632" t="str">
        <f>IF(Table1[[#This Row],[Quarter]]="Q3",Table1[[#This Row],[Credit Amount]],"")</f>
        <v/>
      </c>
      <c r="L2632">
        <f>IF(Table1[[#This Row],[Transaction Type]]="Upgrade",Table1[[#This Row],[Credit Amount]],IF(Table1[[#This Row],[Transaction Type]]="Activation",Table1[[#This Row],[Credit Amount]],""))</f>
        <v>-15.66</v>
      </c>
      <c r="M2632" t="str">
        <f>IF(Table1[[#This Row],[Transaction Type]]="Maintenance",Table1[[#This Row],[Credit Amount]],"")</f>
        <v/>
      </c>
      <c r="N2632">
        <v>10058</v>
      </c>
      <c r="O2632" t="s">
        <v>2489</v>
      </c>
      <c r="P2632" t="s">
        <v>2547</v>
      </c>
      <c r="Q2632" t="s">
        <v>289</v>
      </c>
      <c r="R2632">
        <v>10010</v>
      </c>
      <c r="S2632" t="s">
        <v>2489</v>
      </c>
      <c r="T2632" t="s">
        <v>2499</v>
      </c>
      <c r="U2632" t="s">
        <v>290</v>
      </c>
      <c r="V2632" t="s">
        <v>156</v>
      </c>
      <c r="W2632">
        <v>100001307</v>
      </c>
      <c r="X2632">
        <v>8005550308</v>
      </c>
      <c r="Y2632" t="s">
        <v>2595</v>
      </c>
      <c r="Z2632" t="s">
        <v>2903</v>
      </c>
      <c r="AA2632" s="13">
        <v>-15.66</v>
      </c>
      <c r="AB2632" s="14">
        <v>42492</v>
      </c>
      <c r="AC2632" t="s">
        <v>35</v>
      </c>
    </row>
    <row r="2633" spans="1:29" x14ac:dyDescent="0.25">
      <c r="A2633" t="str">
        <f>CONCATENATE("Q",ROUNDUP(MONTH(Table1[[#This Row],[Month]])/3,0))</f>
        <v>Q2</v>
      </c>
      <c r="B2633" s="14">
        <f>EOMONTH(Table1[[#This Row],[Credit Date]],-1)+1</f>
        <v>42491</v>
      </c>
      <c r="C2633" t="str">
        <f>CONCATENATE(Table1[[#This Row],[Issuer Last Name]],", ",Table1[[#This Row],[Issuer First Name]])</f>
        <v>No. 058, Employee</v>
      </c>
      <c r="D2633" t="str">
        <f>CONCATENATE(Table1[[#This Row],[Approver Last Name]],", ",Table1[[#This Row],[Approver First Name]])</f>
        <v>No. 010, Employee</v>
      </c>
      <c r="E2633" t="str">
        <f>CONCATENATE(Table1[[#This Row],[Customer Last Name]],", ",Table1[[#This Row],[Customer First Name]])</f>
        <v>No. 12634, Client</v>
      </c>
      <c r="F26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33" t="str">
        <f>IF(Table1[[#This Row],[Transaction Type]]="Maintenance","Non-Sales","Sales")</f>
        <v>Sales</v>
      </c>
      <c r="H2633">
        <f>IF(Table1[[#This Row],[Quarter]]="q2",1,"")</f>
        <v>1</v>
      </c>
      <c r="I2633" t="str">
        <f>IF(Table1[[#This Row],[Quarter]]="q3",1,"")</f>
        <v/>
      </c>
      <c r="J2633">
        <f>IF(Table1[[#This Row],[Quarter]]="Q2",Table1[[#This Row],[Credit Amount]],"")</f>
        <v>-93.45</v>
      </c>
      <c r="K2633" t="str">
        <f>IF(Table1[[#This Row],[Quarter]]="Q3",Table1[[#This Row],[Credit Amount]],"")</f>
        <v/>
      </c>
      <c r="L2633">
        <f>IF(Table1[[#This Row],[Transaction Type]]="Upgrade",Table1[[#This Row],[Credit Amount]],IF(Table1[[#This Row],[Transaction Type]]="Activation",Table1[[#This Row],[Credit Amount]],""))</f>
        <v>-93.45</v>
      </c>
      <c r="M2633" t="str">
        <f>IF(Table1[[#This Row],[Transaction Type]]="Maintenance",Table1[[#This Row],[Credit Amount]],"")</f>
        <v/>
      </c>
      <c r="N2633">
        <v>10058</v>
      </c>
      <c r="O2633" t="s">
        <v>2489</v>
      </c>
      <c r="P2633" t="s">
        <v>2547</v>
      </c>
      <c r="Q2633" t="s">
        <v>289</v>
      </c>
      <c r="R2633">
        <v>10010</v>
      </c>
      <c r="S2633" t="s">
        <v>2489</v>
      </c>
      <c r="T2633" t="s">
        <v>2499</v>
      </c>
      <c r="U2633" t="s">
        <v>290</v>
      </c>
      <c r="V2633" t="s">
        <v>156</v>
      </c>
      <c r="W2633">
        <v>100003633</v>
      </c>
      <c r="X2633">
        <v>8005552634</v>
      </c>
      <c r="Y2633" t="s">
        <v>2595</v>
      </c>
      <c r="Z2633" t="s">
        <v>5229</v>
      </c>
      <c r="AA2633" s="13">
        <v>-93.45</v>
      </c>
      <c r="AB2633" s="14">
        <v>42492</v>
      </c>
      <c r="AC2633" t="s">
        <v>35</v>
      </c>
    </row>
    <row r="2634" spans="1:29" x14ac:dyDescent="0.25">
      <c r="A2634" t="str">
        <f>CONCATENATE("Q",ROUNDUP(MONTH(Table1[[#This Row],[Month]])/3,0))</f>
        <v>Q2</v>
      </c>
      <c r="B2634" s="14">
        <f>EOMONTH(Table1[[#This Row],[Credit Date]],-1)+1</f>
        <v>42491</v>
      </c>
      <c r="C2634" t="str">
        <f>CONCATENATE(Table1[[#This Row],[Issuer Last Name]],", ",Table1[[#This Row],[Issuer First Name]])</f>
        <v>No. 058, Employee</v>
      </c>
      <c r="D2634" t="str">
        <f>CONCATENATE(Table1[[#This Row],[Approver Last Name]],", ",Table1[[#This Row],[Approver First Name]])</f>
        <v>No. 010, Employee</v>
      </c>
      <c r="E2634" t="str">
        <f>CONCATENATE(Table1[[#This Row],[Customer Last Name]],", ",Table1[[#This Row],[Customer First Name]])</f>
        <v>No. 11451, Client</v>
      </c>
      <c r="F26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34" t="str">
        <f>IF(Table1[[#This Row],[Transaction Type]]="Maintenance","Non-Sales","Sales")</f>
        <v>Sales</v>
      </c>
      <c r="H2634">
        <f>IF(Table1[[#This Row],[Quarter]]="q2",1,"")</f>
        <v>1</v>
      </c>
      <c r="I2634" t="str">
        <f>IF(Table1[[#This Row],[Quarter]]="q3",1,"")</f>
        <v/>
      </c>
      <c r="J2634">
        <f>IF(Table1[[#This Row],[Quarter]]="Q2",Table1[[#This Row],[Credit Amount]],"")</f>
        <v>-96.63</v>
      </c>
      <c r="K2634" t="str">
        <f>IF(Table1[[#This Row],[Quarter]]="Q3",Table1[[#This Row],[Credit Amount]],"")</f>
        <v/>
      </c>
      <c r="L2634">
        <f>IF(Table1[[#This Row],[Transaction Type]]="Upgrade",Table1[[#This Row],[Credit Amount]],IF(Table1[[#This Row],[Transaction Type]]="Activation",Table1[[#This Row],[Credit Amount]],""))</f>
        <v>-96.63</v>
      </c>
      <c r="M2634" t="str">
        <f>IF(Table1[[#This Row],[Transaction Type]]="Maintenance",Table1[[#This Row],[Credit Amount]],"")</f>
        <v/>
      </c>
      <c r="N2634">
        <v>10058</v>
      </c>
      <c r="O2634" t="s">
        <v>2489</v>
      </c>
      <c r="P2634" t="s">
        <v>2547</v>
      </c>
      <c r="Q2634" t="s">
        <v>289</v>
      </c>
      <c r="R2634">
        <v>10010</v>
      </c>
      <c r="S2634" t="s">
        <v>2489</v>
      </c>
      <c r="T2634" t="s">
        <v>2499</v>
      </c>
      <c r="U2634" t="s">
        <v>290</v>
      </c>
      <c r="V2634" t="s">
        <v>156</v>
      </c>
      <c r="W2634">
        <v>100002450</v>
      </c>
      <c r="X2634">
        <v>8005551451</v>
      </c>
      <c r="Y2634" t="s">
        <v>2595</v>
      </c>
      <c r="Z2634" t="s">
        <v>4046</v>
      </c>
      <c r="AA2634" s="13">
        <v>-96.63</v>
      </c>
      <c r="AB2634" s="14">
        <v>42497</v>
      </c>
      <c r="AC2634" t="s">
        <v>37</v>
      </c>
    </row>
    <row r="2635" spans="1:29" x14ac:dyDescent="0.25">
      <c r="A2635" t="str">
        <f>CONCATENATE("Q",ROUNDUP(MONTH(Table1[[#This Row],[Month]])/3,0))</f>
        <v>Q2</v>
      </c>
      <c r="B2635" s="14">
        <f>EOMONTH(Table1[[#This Row],[Credit Date]],-1)+1</f>
        <v>42491</v>
      </c>
      <c r="C2635" t="str">
        <f>CONCATENATE(Table1[[#This Row],[Issuer Last Name]],", ",Table1[[#This Row],[Issuer First Name]])</f>
        <v>No. 058, Employee</v>
      </c>
      <c r="D2635" t="str">
        <f>CONCATENATE(Table1[[#This Row],[Approver Last Name]],", ",Table1[[#This Row],[Approver First Name]])</f>
        <v>No. 010, Employee</v>
      </c>
      <c r="E2635" t="str">
        <f>CONCATENATE(Table1[[#This Row],[Customer Last Name]],", ",Table1[[#This Row],[Customer First Name]])</f>
        <v>No. 10306, Client</v>
      </c>
      <c r="F26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35" t="str">
        <f>IF(Table1[[#This Row],[Transaction Type]]="Maintenance","Non-Sales","Sales")</f>
        <v>Sales</v>
      </c>
      <c r="H2635">
        <f>IF(Table1[[#This Row],[Quarter]]="q2",1,"")</f>
        <v>1</v>
      </c>
      <c r="I2635" t="str">
        <f>IF(Table1[[#This Row],[Quarter]]="q3",1,"")</f>
        <v/>
      </c>
      <c r="J2635">
        <f>IF(Table1[[#This Row],[Quarter]]="Q2",Table1[[#This Row],[Credit Amount]],"")</f>
        <v>-78.45</v>
      </c>
      <c r="K2635" t="str">
        <f>IF(Table1[[#This Row],[Quarter]]="Q3",Table1[[#This Row],[Credit Amount]],"")</f>
        <v/>
      </c>
      <c r="L2635">
        <f>IF(Table1[[#This Row],[Transaction Type]]="Upgrade",Table1[[#This Row],[Credit Amount]],IF(Table1[[#This Row],[Transaction Type]]="Activation",Table1[[#This Row],[Credit Amount]],""))</f>
        <v>-78.45</v>
      </c>
      <c r="M2635" t="str">
        <f>IF(Table1[[#This Row],[Transaction Type]]="Maintenance",Table1[[#This Row],[Credit Amount]],"")</f>
        <v/>
      </c>
      <c r="N2635">
        <v>10058</v>
      </c>
      <c r="O2635" t="s">
        <v>2489</v>
      </c>
      <c r="P2635" t="s">
        <v>2547</v>
      </c>
      <c r="Q2635" t="s">
        <v>289</v>
      </c>
      <c r="R2635">
        <v>10010</v>
      </c>
      <c r="S2635" t="s">
        <v>2489</v>
      </c>
      <c r="T2635" t="s">
        <v>2499</v>
      </c>
      <c r="U2635" t="s">
        <v>290</v>
      </c>
      <c r="V2635" t="s">
        <v>156</v>
      </c>
      <c r="W2635">
        <v>100001305</v>
      </c>
      <c r="X2635">
        <v>8005550306</v>
      </c>
      <c r="Y2635" t="s">
        <v>2595</v>
      </c>
      <c r="Z2635" t="s">
        <v>2901</v>
      </c>
      <c r="AA2635" s="13">
        <v>-78.45</v>
      </c>
      <c r="AB2635" s="14">
        <v>42497</v>
      </c>
      <c r="AC2635" t="s">
        <v>37</v>
      </c>
    </row>
    <row r="2636" spans="1:29" x14ac:dyDescent="0.25">
      <c r="A2636" t="str">
        <f>CONCATENATE("Q",ROUNDUP(MONTH(Table1[[#This Row],[Month]])/3,0))</f>
        <v>Q2</v>
      </c>
      <c r="B2636" s="14">
        <f>EOMONTH(Table1[[#This Row],[Credit Date]],-1)+1</f>
        <v>42491</v>
      </c>
      <c r="C2636" t="str">
        <f>CONCATENATE(Table1[[#This Row],[Issuer Last Name]],", ",Table1[[#This Row],[Issuer First Name]])</f>
        <v>No. 058, Employee</v>
      </c>
      <c r="D2636" t="str">
        <f>CONCATENATE(Table1[[#This Row],[Approver Last Name]],", ",Table1[[#This Row],[Approver First Name]])</f>
        <v>No. 010, Employee</v>
      </c>
      <c r="E2636" t="str">
        <f>CONCATENATE(Table1[[#This Row],[Customer Last Name]],", ",Table1[[#This Row],[Customer First Name]])</f>
        <v>No. 11298, Client</v>
      </c>
      <c r="F26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36" t="str">
        <f>IF(Table1[[#This Row],[Transaction Type]]="Maintenance","Non-Sales","Sales")</f>
        <v>Non-Sales</v>
      </c>
      <c r="H2636">
        <f>IF(Table1[[#This Row],[Quarter]]="q2",1,"")</f>
        <v>1</v>
      </c>
      <c r="I2636" t="str">
        <f>IF(Table1[[#This Row],[Quarter]]="q3",1,"")</f>
        <v/>
      </c>
      <c r="J2636">
        <f>IF(Table1[[#This Row],[Quarter]]="Q2",Table1[[#This Row],[Credit Amount]],"")</f>
        <v>-55.09</v>
      </c>
      <c r="K2636" t="str">
        <f>IF(Table1[[#This Row],[Quarter]]="Q3",Table1[[#This Row],[Credit Amount]],"")</f>
        <v/>
      </c>
      <c r="L2636" t="str">
        <f>IF(Table1[[#This Row],[Transaction Type]]="Upgrade",Table1[[#This Row],[Credit Amount]],IF(Table1[[#This Row],[Transaction Type]]="Activation",Table1[[#This Row],[Credit Amount]],""))</f>
        <v/>
      </c>
      <c r="M2636">
        <f>IF(Table1[[#This Row],[Transaction Type]]="Maintenance",Table1[[#This Row],[Credit Amount]],"")</f>
        <v>-55.09</v>
      </c>
      <c r="N2636">
        <v>10058</v>
      </c>
      <c r="O2636" t="s">
        <v>2489</v>
      </c>
      <c r="P2636" t="s">
        <v>2547</v>
      </c>
      <c r="Q2636" t="s">
        <v>289</v>
      </c>
      <c r="R2636">
        <v>10010</v>
      </c>
      <c r="S2636" t="s">
        <v>2489</v>
      </c>
      <c r="T2636" t="s">
        <v>2499</v>
      </c>
      <c r="U2636" t="s">
        <v>290</v>
      </c>
      <c r="V2636" t="s">
        <v>156</v>
      </c>
      <c r="W2636">
        <v>100002297</v>
      </c>
      <c r="X2636">
        <v>8005551298</v>
      </c>
      <c r="Y2636" t="s">
        <v>2595</v>
      </c>
      <c r="Z2636" t="s">
        <v>3893</v>
      </c>
      <c r="AA2636" s="13">
        <v>-55.09</v>
      </c>
      <c r="AB2636" s="14">
        <v>42503</v>
      </c>
      <c r="AC2636" t="s">
        <v>36</v>
      </c>
    </row>
    <row r="2637" spans="1:29" x14ac:dyDescent="0.25">
      <c r="A2637" t="str">
        <f>CONCATENATE("Q",ROUNDUP(MONTH(Table1[[#This Row],[Month]])/3,0))</f>
        <v>Q2</v>
      </c>
      <c r="B2637" s="14">
        <f>EOMONTH(Table1[[#This Row],[Credit Date]],-1)+1</f>
        <v>42491</v>
      </c>
      <c r="C2637" t="str">
        <f>CONCATENATE(Table1[[#This Row],[Issuer Last Name]],", ",Table1[[#This Row],[Issuer First Name]])</f>
        <v>No. 058, Employee</v>
      </c>
      <c r="D2637" t="str">
        <f>CONCATENATE(Table1[[#This Row],[Approver Last Name]],", ",Table1[[#This Row],[Approver First Name]])</f>
        <v>No. 010, Employee</v>
      </c>
      <c r="E2637" t="str">
        <f>CONCATENATE(Table1[[#This Row],[Customer Last Name]],", ",Table1[[#This Row],[Customer First Name]])</f>
        <v>No. 11003, Client</v>
      </c>
      <c r="F2637" t="str">
        <f>IF(Table1[[#This Row],[Credit Amount]]&gt;-19.99,"Less than 19.99",IF(Table1[[#This Row],[Credit Amount]]=-20,"20",IF(Table1[[#This Row],[Credit Amount]]&gt;-49.98,"20.01-49.98",IF(Table1[[#This Row],[Credit Amount]]=-49.99,"49.99",IF(Table1[[#This Row],[Credit Amount]]=-50,"50",IF(Table1[[#This Row],[Credit Amount]]&lt;-50.01,"Greater than 50"))))))</f>
        <v>20.01-49.98</v>
      </c>
      <c r="G2637" t="str">
        <f>IF(Table1[[#This Row],[Transaction Type]]="Maintenance","Non-Sales","Sales")</f>
        <v>Non-Sales</v>
      </c>
      <c r="H2637">
        <f>IF(Table1[[#This Row],[Quarter]]="q2",1,"")</f>
        <v>1</v>
      </c>
      <c r="I2637" t="str">
        <f>IF(Table1[[#This Row],[Quarter]]="q3",1,"")</f>
        <v/>
      </c>
      <c r="J2637">
        <f>IF(Table1[[#This Row],[Quarter]]="Q2",Table1[[#This Row],[Credit Amount]],"")</f>
        <v>-35.47</v>
      </c>
      <c r="K2637" t="str">
        <f>IF(Table1[[#This Row],[Quarter]]="Q3",Table1[[#This Row],[Credit Amount]],"")</f>
        <v/>
      </c>
      <c r="L2637" t="str">
        <f>IF(Table1[[#This Row],[Transaction Type]]="Upgrade",Table1[[#This Row],[Credit Amount]],IF(Table1[[#This Row],[Transaction Type]]="Activation",Table1[[#This Row],[Credit Amount]],""))</f>
        <v/>
      </c>
      <c r="M2637">
        <f>IF(Table1[[#This Row],[Transaction Type]]="Maintenance",Table1[[#This Row],[Credit Amount]],"")</f>
        <v>-35.47</v>
      </c>
      <c r="N2637">
        <v>10058</v>
      </c>
      <c r="O2637" t="s">
        <v>2489</v>
      </c>
      <c r="P2637" t="s">
        <v>2547</v>
      </c>
      <c r="Q2637" t="s">
        <v>289</v>
      </c>
      <c r="R2637">
        <v>10010</v>
      </c>
      <c r="S2637" t="s">
        <v>2489</v>
      </c>
      <c r="T2637" t="s">
        <v>2499</v>
      </c>
      <c r="U2637" t="s">
        <v>290</v>
      </c>
      <c r="V2637" t="s">
        <v>156</v>
      </c>
      <c r="W2637">
        <v>100002002</v>
      </c>
      <c r="X2637">
        <v>8005551003</v>
      </c>
      <c r="Y2637" t="s">
        <v>2595</v>
      </c>
      <c r="Z2637" t="s">
        <v>3598</v>
      </c>
      <c r="AA2637" s="13">
        <v>-35.47</v>
      </c>
      <c r="AB2637" s="14">
        <v>42504</v>
      </c>
      <c r="AC2637" t="s">
        <v>36</v>
      </c>
    </row>
    <row r="2638" spans="1:29" x14ac:dyDescent="0.25">
      <c r="A2638" t="str">
        <f>CONCATENATE("Q",ROUNDUP(MONTH(Table1[[#This Row],[Month]])/3,0))</f>
        <v>Q2</v>
      </c>
      <c r="B2638" s="14">
        <f>EOMONTH(Table1[[#This Row],[Credit Date]],-1)+1</f>
        <v>42491</v>
      </c>
      <c r="C2638" t="str">
        <f>CONCATENATE(Table1[[#This Row],[Issuer Last Name]],", ",Table1[[#This Row],[Issuer First Name]])</f>
        <v>No. 058, Employee</v>
      </c>
      <c r="D2638" t="str">
        <f>CONCATENATE(Table1[[#This Row],[Approver Last Name]],", ",Table1[[#This Row],[Approver First Name]])</f>
        <v>No. 010, Employee</v>
      </c>
      <c r="E2638" t="str">
        <f>CONCATENATE(Table1[[#This Row],[Customer Last Name]],", ",Table1[[#This Row],[Customer First Name]])</f>
        <v>No. 11488, Client</v>
      </c>
      <c r="F26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38" t="str">
        <f>IF(Table1[[#This Row],[Transaction Type]]="Maintenance","Non-Sales","Sales")</f>
        <v>Sales</v>
      </c>
      <c r="H2638">
        <f>IF(Table1[[#This Row],[Quarter]]="q2",1,"")</f>
        <v>1</v>
      </c>
      <c r="I2638" t="str">
        <f>IF(Table1[[#This Row],[Quarter]]="q3",1,"")</f>
        <v/>
      </c>
      <c r="J2638">
        <f>IF(Table1[[#This Row],[Quarter]]="Q2",Table1[[#This Row],[Credit Amount]],"")</f>
        <v>-99.41</v>
      </c>
      <c r="K2638" t="str">
        <f>IF(Table1[[#This Row],[Quarter]]="Q3",Table1[[#This Row],[Credit Amount]],"")</f>
        <v/>
      </c>
      <c r="L2638">
        <f>IF(Table1[[#This Row],[Transaction Type]]="Upgrade",Table1[[#This Row],[Credit Amount]],IF(Table1[[#This Row],[Transaction Type]]="Activation",Table1[[#This Row],[Credit Amount]],""))</f>
        <v>-99.41</v>
      </c>
      <c r="M2638" t="str">
        <f>IF(Table1[[#This Row],[Transaction Type]]="Maintenance",Table1[[#This Row],[Credit Amount]],"")</f>
        <v/>
      </c>
      <c r="N2638">
        <v>10058</v>
      </c>
      <c r="O2638" t="s">
        <v>2489</v>
      </c>
      <c r="P2638" t="s">
        <v>2547</v>
      </c>
      <c r="Q2638" t="s">
        <v>289</v>
      </c>
      <c r="R2638">
        <v>10010</v>
      </c>
      <c r="S2638" t="s">
        <v>2489</v>
      </c>
      <c r="T2638" t="s">
        <v>2499</v>
      </c>
      <c r="U2638" t="s">
        <v>290</v>
      </c>
      <c r="V2638" t="s">
        <v>156</v>
      </c>
      <c r="W2638">
        <v>100002487</v>
      </c>
      <c r="X2638">
        <v>8005551488</v>
      </c>
      <c r="Y2638" t="s">
        <v>2595</v>
      </c>
      <c r="Z2638" t="s">
        <v>4083</v>
      </c>
      <c r="AA2638" s="13">
        <v>-99.41</v>
      </c>
      <c r="AB2638" s="14">
        <v>42509</v>
      </c>
      <c r="AC2638" t="s">
        <v>35</v>
      </c>
    </row>
    <row r="2639" spans="1:29" x14ac:dyDescent="0.25">
      <c r="A2639" t="str">
        <f>CONCATENATE("Q",ROUNDUP(MONTH(Table1[[#This Row],[Month]])/3,0))</f>
        <v>Q2</v>
      </c>
      <c r="B2639" s="14">
        <f>EOMONTH(Table1[[#This Row],[Credit Date]],-1)+1</f>
        <v>42491</v>
      </c>
      <c r="C2639" t="str">
        <f>CONCATENATE(Table1[[#This Row],[Issuer Last Name]],", ",Table1[[#This Row],[Issuer First Name]])</f>
        <v>No. 058, Employee</v>
      </c>
      <c r="D2639" t="str">
        <f>CONCATENATE(Table1[[#This Row],[Approver Last Name]],", ",Table1[[#This Row],[Approver First Name]])</f>
        <v>No. 010, Employee</v>
      </c>
      <c r="E2639" t="str">
        <f>CONCATENATE(Table1[[#This Row],[Customer Last Name]],", ",Table1[[#This Row],[Customer First Name]])</f>
        <v>No. 13189, Client</v>
      </c>
      <c r="F2639" t="str">
        <f>IF(Table1[[#This Row],[Credit Amount]]&gt;-19.99,"Less than 19.99",IF(Table1[[#This Row],[Credit Amount]]=-20,"20",IF(Table1[[#This Row],[Credit Amount]]&gt;-49.98,"20.01-49.98",IF(Table1[[#This Row],[Credit Amount]]=-49.99,"49.99",IF(Table1[[#This Row],[Credit Amount]]=-50,"50",IF(Table1[[#This Row],[Credit Amount]]&lt;-50.01,"Greater than 50"))))))</f>
        <v>Less than 19.99</v>
      </c>
      <c r="G2639" t="str">
        <f>IF(Table1[[#This Row],[Transaction Type]]="Maintenance","Non-Sales","Sales")</f>
        <v>Sales</v>
      </c>
      <c r="H2639">
        <f>IF(Table1[[#This Row],[Quarter]]="q2",1,"")</f>
        <v>1</v>
      </c>
      <c r="I2639" t="str">
        <f>IF(Table1[[#This Row],[Quarter]]="q3",1,"")</f>
        <v/>
      </c>
      <c r="J2639">
        <f>IF(Table1[[#This Row],[Quarter]]="Q2",Table1[[#This Row],[Credit Amount]],"")</f>
        <v>-13.35</v>
      </c>
      <c r="K2639" t="str">
        <f>IF(Table1[[#This Row],[Quarter]]="Q3",Table1[[#This Row],[Credit Amount]],"")</f>
        <v/>
      </c>
      <c r="L2639">
        <f>IF(Table1[[#This Row],[Transaction Type]]="Upgrade",Table1[[#This Row],[Credit Amount]],IF(Table1[[#This Row],[Transaction Type]]="Activation",Table1[[#This Row],[Credit Amount]],""))</f>
        <v>-13.35</v>
      </c>
      <c r="M2639" t="str">
        <f>IF(Table1[[#This Row],[Transaction Type]]="Maintenance",Table1[[#This Row],[Credit Amount]],"")</f>
        <v/>
      </c>
      <c r="N2639">
        <v>10058</v>
      </c>
      <c r="O2639" t="s">
        <v>2489</v>
      </c>
      <c r="P2639" t="s">
        <v>2547</v>
      </c>
      <c r="Q2639" t="s">
        <v>289</v>
      </c>
      <c r="R2639">
        <v>10010</v>
      </c>
      <c r="S2639" t="s">
        <v>2489</v>
      </c>
      <c r="T2639" t="s">
        <v>2499</v>
      </c>
      <c r="U2639" t="s">
        <v>290</v>
      </c>
      <c r="V2639" t="s">
        <v>156</v>
      </c>
      <c r="W2639">
        <v>100004188</v>
      </c>
      <c r="X2639">
        <v>8005553189</v>
      </c>
      <c r="Y2639" t="s">
        <v>2595</v>
      </c>
      <c r="Z2639" t="s">
        <v>5777</v>
      </c>
      <c r="AA2639" s="13">
        <v>-13.35</v>
      </c>
      <c r="AB2639" s="14">
        <v>42510</v>
      </c>
      <c r="AC2639" t="s">
        <v>35</v>
      </c>
    </row>
    <row r="2640" spans="1:29" x14ac:dyDescent="0.25">
      <c r="A2640" t="str">
        <f>CONCATENATE("Q",ROUNDUP(MONTH(Table1[[#This Row],[Month]])/3,0))</f>
        <v>Q2</v>
      </c>
      <c r="B2640" s="14">
        <f>EOMONTH(Table1[[#This Row],[Credit Date]],-1)+1</f>
        <v>42491</v>
      </c>
      <c r="C2640" t="str">
        <f>CONCATENATE(Table1[[#This Row],[Issuer Last Name]],", ",Table1[[#This Row],[Issuer First Name]])</f>
        <v>No. 058, Employee</v>
      </c>
      <c r="D2640" t="str">
        <f>CONCATENATE(Table1[[#This Row],[Approver Last Name]],", ",Table1[[#This Row],[Approver First Name]])</f>
        <v>No. 010, Employee</v>
      </c>
      <c r="E2640" t="str">
        <f>CONCATENATE(Table1[[#This Row],[Customer Last Name]],", ",Table1[[#This Row],[Customer First Name]])</f>
        <v>No. 12129, Client</v>
      </c>
      <c r="F26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0" t="str">
        <f>IF(Table1[[#This Row],[Transaction Type]]="Maintenance","Non-Sales","Sales")</f>
        <v>Non-Sales</v>
      </c>
      <c r="H2640">
        <f>IF(Table1[[#This Row],[Quarter]]="q2",1,"")</f>
        <v>1</v>
      </c>
      <c r="I2640" t="str">
        <f>IF(Table1[[#This Row],[Quarter]]="q3",1,"")</f>
        <v/>
      </c>
      <c r="J2640">
        <f>IF(Table1[[#This Row],[Quarter]]="Q2",Table1[[#This Row],[Credit Amount]],"")</f>
        <v>-81.83</v>
      </c>
      <c r="K2640" t="str">
        <f>IF(Table1[[#This Row],[Quarter]]="Q3",Table1[[#This Row],[Credit Amount]],"")</f>
        <v/>
      </c>
      <c r="L2640" t="str">
        <f>IF(Table1[[#This Row],[Transaction Type]]="Upgrade",Table1[[#This Row],[Credit Amount]],IF(Table1[[#This Row],[Transaction Type]]="Activation",Table1[[#This Row],[Credit Amount]],""))</f>
        <v/>
      </c>
      <c r="M2640">
        <f>IF(Table1[[#This Row],[Transaction Type]]="Maintenance",Table1[[#This Row],[Credit Amount]],"")</f>
        <v>-81.83</v>
      </c>
      <c r="N2640">
        <v>10058</v>
      </c>
      <c r="O2640" t="s">
        <v>2489</v>
      </c>
      <c r="P2640" t="s">
        <v>2547</v>
      </c>
      <c r="Q2640" t="s">
        <v>289</v>
      </c>
      <c r="R2640">
        <v>10010</v>
      </c>
      <c r="S2640" t="s">
        <v>2489</v>
      </c>
      <c r="T2640" t="s">
        <v>2499</v>
      </c>
      <c r="U2640" t="s">
        <v>290</v>
      </c>
      <c r="V2640" t="s">
        <v>156</v>
      </c>
      <c r="W2640">
        <v>100003128</v>
      </c>
      <c r="X2640">
        <v>8005552129</v>
      </c>
      <c r="Y2640" t="s">
        <v>2595</v>
      </c>
      <c r="Z2640" t="s">
        <v>4724</v>
      </c>
      <c r="AA2640" s="13">
        <v>-81.83</v>
      </c>
      <c r="AB2640" s="14">
        <v>42511</v>
      </c>
      <c r="AC2640" t="s">
        <v>36</v>
      </c>
    </row>
    <row r="2641" spans="1:29" x14ac:dyDescent="0.25">
      <c r="A2641" t="str">
        <f>CONCATENATE("Q",ROUNDUP(MONTH(Table1[[#This Row],[Month]])/3,0))</f>
        <v>Q2</v>
      </c>
      <c r="B2641" s="14">
        <f>EOMONTH(Table1[[#This Row],[Credit Date]],-1)+1</f>
        <v>42491</v>
      </c>
      <c r="C2641" t="str">
        <f>CONCATENATE(Table1[[#This Row],[Issuer Last Name]],", ",Table1[[#This Row],[Issuer First Name]])</f>
        <v>No. 058, Employee</v>
      </c>
      <c r="D2641" t="str">
        <f>CONCATENATE(Table1[[#This Row],[Approver Last Name]],", ",Table1[[#This Row],[Approver First Name]])</f>
        <v>No. 010, Employee</v>
      </c>
      <c r="E2641" t="str">
        <f>CONCATENATE(Table1[[#This Row],[Customer Last Name]],", ",Table1[[#This Row],[Customer First Name]])</f>
        <v>No. 13813, Client</v>
      </c>
      <c r="F26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1" t="str">
        <f>IF(Table1[[#This Row],[Transaction Type]]="Maintenance","Non-Sales","Sales")</f>
        <v>Non-Sales</v>
      </c>
      <c r="H2641">
        <f>IF(Table1[[#This Row],[Quarter]]="q2",1,"")</f>
        <v>1</v>
      </c>
      <c r="I2641" t="str">
        <f>IF(Table1[[#This Row],[Quarter]]="q3",1,"")</f>
        <v/>
      </c>
      <c r="J2641">
        <f>IF(Table1[[#This Row],[Quarter]]="Q2",Table1[[#This Row],[Credit Amount]],"")</f>
        <v>-96.84</v>
      </c>
      <c r="K2641" t="str">
        <f>IF(Table1[[#This Row],[Quarter]]="Q3",Table1[[#This Row],[Credit Amount]],"")</f>
        <v/>
      </c>
      <c r="L2641" t="str">
        <f>IF(Table1[[#This Row],[Transaction Type]]="Upgrade",Table1[[#This Row],[Credit Amount]],IF(Table1[[#This Row],[Transaction Type]]="Activation",Table1[[#This Row],[Credit Amount]],""))</f>
        <v/>
      </c>
      <c r="M2641">
        <f>IF(Table1[[#This Row],[Transaction Type]]="Maintenance",Table1[[#This Row],[Credit Amount]],"")</f>
        <v>-96.84</v>
      </c>
      <c r="N2641">
        <v>10058</v>
      </c>
      <c r="O2641" t="s">
        <v>2489</v>
      </c>
      <c r="P2641" t="s">
        <v>2547</v>
      </c>
      <c r="Q2641" t="s">
        <v>289</v>
      </c>
      <c r="R2641">
        <v>10010</v>
      </c>
      <c r="S2641" t="s">
        <v>2489</v>
      </c>
      <c r="T2641" t="s">
        <v>2499</v>
      </c>
      <c r="U2641" t="s">
        <v>290</v>
      </c>
      <c r="V2641" t="s">
        <v>156</v>
      </c>
      <c r="W2641">
        <v>100004812</v>
      </c>
      <c r="X2641">
        <v>8005553813</v>
      </c>
      <c r="Y2641" t="s">
        <v>2595</v>
      </c>
      <c r="Z2641" t="s">
        <v>6401</v>
      </c>
      <c r="AA2641" s="13">
        <v>-96.84</v>
      </c>
      <c r="AB2641" s="14">
        <v>42517</v>
      </c>
      <c r="AC2641" t="s">
        <v>36</v>
      </c>
    </row>
    <row r="2642" spans="1:29" x14ac:dyDescent="0.25">
      <c r="A2642" t="str">
        <f>CONCATENATE("Q",ROUNDUP(MONTH(Table1[[#This Row],[Month]])/3,0))</f>
        <v>Q2</v>
      </c>
      <c r="B2642" s="14">
        <f>EOMONTH(Table1[[#This Row],[Credit Date]],-1)+1</f>
        <v>42522</v>
      </c>
      <c r="C2642" t="str">
        <f>CONCATENATE(Table1[[#This Row],[Issuer Last Name]],", ",Table1[[#This Row],[Issuer First Name]])</f>
        <v>No. 058, Employee</v>
      </c>
      <c r="D2642" t="str">
        <f>CONCATENATE(Table1[[#This Row],[Approver Last Name]],", ",Table1[[#This Row],[Approver First Name]])</f>
        <v>No. 010, Employee</v>
      </c>
      <c r="E2642" t="str">
        <f>CONCATENATE(Table1[[#This Row],[Customer Last Name]],", ",Table1[[#This Row],[Customer First Name]])</f>
        <v>No. 12682, Client</v>
      </c>
      <c r="F26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2" t="str">
        <f>IF(Table1[[#This Row],[Transaction Type]]="Maintenance","Non-Sales","Sales")</f>
        <v>Sales</v>
      </c>
      <c r="H2642">
        <f>IF(Table1[[#This Row],[Quarter]]="q2",1,"")</f>
        <v>1</v>
      </c>
      <c r="I2642" t="str">
        <f>IF(Table1[[#This Row],[Quarter]]="q3",1,"")</f>
        <v/>
      </c>
      <c r="J2642">
        <f>IF(Table1[[#This Row],[Quarter]]="Q2",Table1[[#This Row],[Credit Amount]],"")</f>
        <v>-89.28</v>
      </c>
      <c r="K2642" t="str">
        <f>IF(Table1[[#This Row],[Quarter]]="Q3",Table1[[#This Row],[Credit Amount]],"")</f>
        <v/>
      </c>
      <c r="L2642">
        <f>IF(Table1[[#This Row],[Transaction Type]]="Upgrade",Table1[[#This Row],[Credit Amount]],IF(Table1[[#This Row],[Transaction Type]]="Activation",Table1[[#This Row],[Credit Amount]],""))</f>
        <v>-89.28</v>
      </c>
      <c r="M2642" t="str">
        <f>IF(Table1[[#This Row],[Transaction Type]]="Maintenance",Table1[[#This Row],[Credit Amount]],"")</f>
        <v/>
      </c>
      <c r="N2642">
        <v>10058</v>
      </c>
      <c r="O2642" t="s">
        <v>2489</v>
      </c>
      <c r="P2642" t="s">
        <v>2547</v>
      </c>
      <c r="Q2642" t="s">
        <v>289</v>
      </c>
      <c r="R2642">
        <v>10010</v>
      </c>
      <c r="S2642" t="s">
        <v>2489</v>
      </c>
      <c r="T2642" t="s">
        <v>2499</v>
      </c>
      <c r="U2642" t="s">
        <v>290</v>
      </c>
      <c r="V2642" t="s">
        <v>156</v>
      </c>
      <c r="W2642">
        <v>100003681</v>
      </c>
      <c r="X2642">
        <v>8005552682</v>
      </c>
      <c r="Y2642" t="s">
        <v>2595</v>
      </c>
      <c r="Z2642" t="s">
        <v>5276</v>
      </c>
      <c r="AA2642" s="13">
        <v>-89.28</v>
      </c>
      <c r="AB2642" s="14">
        <v>42527</v>
      </c>
      <c r="AC2642" t="s">
        <v>37</v>
      </c>
    </row>
    <row r="2643" spans="1:29" x14ac:dyDescent="0.25">
      <c r="A2643" t="str">
        <f>CONCATENATE("Q",ROUNDUP(MONTH(Table1[[#This Row],[Month]])/3,0))</f>
        <v>Q2</v>
      </c>
      <c r="B2643" s="14">
        <f>EOMONTH(Table1[[#This Row],[Credit Date]],-1)+1</f>
        <v>42522</v>
      </c>
      <c r="C2643" t="str">
        <f>CONCATENATE(Table1[[#This Row],[Issuer Last Name]],", ",Table1[[#This Row],[Issuer First Name]])</f>
        <v>No. 058, Employee</v>
      </c>
      <c r="D2643" t="str">
        <f>CONCATENATE(Table1[[#This Row],[Approver Last Name]],", ",Table1[[#This Row],[Approver First Name]])</f>
        <v>No. 010, Employee</v>
      </c>
      <c r="E2643" t="str">
        <f>CONCATENATE(Table1[[#This Row],[Customer Last Name]],", ",Table1[[#This Row],[Customer First Name]])</f>
        <v>No. 10961, Client</v>
      </c>
      <c r="F2643" t="str">
        <f>IF(Table1[[#This Row],[Credit Amount]]&gt;-19.99,"Less than 19.99",IF(Table1[[#This Row],[Credit Amount]]=-20,"20",IF(Table1[[#This Row],[Credit Amount]]&gt;-49.98,"20.01-49.98",IF(Table1[[#This Row],[Credit Amount]]=-49.99,"49.99",IF(Table1[[#This Row],[Credit Amount]]=-50,"50",IF(Table1[[#This Row],[Credit Amount]]&lt;-50.01,"Greater than 50"))))))</f>
        <v>Less than 19.99</v>
      </c>
      <c r="G2643" t="str">
        <f>IF(Table1[[#This Row],[Transaction Type]]="Maintenance","Non-Sales","Sales")</f>
        <v>Sales</v>
      </c>
      <c r="H2643">
        <f>IF(Table1[[#This Row],[Quarter]]="q2",1,"")</f>
        <v>1</v>
      </c>
      <c r="I2643" t="str">
        <f>IF(Table1[[#This Row],[Quarter]]="q3",1,"")</f>
        <v/>
      </c>
      <c r="J2643">
        <f>IF(Table1[[#This Row],[Quarter]]="Q2",Table1[[#This Row],[Credit Amount]],"")</f>
        <v>-11.17</v>
      </c>
      <c r="K2643" t="str">
        <f>IF(Table1[[#This Row],[Quarter]]="Q3",Table1[[#This Row],[Credit Amount]],"")</f>
        <v/>
      </c>
      <c r="L2643">
        <f>IF(Table1[[#This Row],[Transaction Type]]="Upgrade",Table1[[#This Row],[Credit Amount]],IF(Table1[[#This Row],[Transaction Type]]="Activation",Table1[[#This Row],[Credit Amount]],""))</f>
        <v>-11.17</v>
      </c>
      <c r="M2643" t="str">
        <f>IF(Table1[[#This Row],[Transaction Type]]="Maintenance",Table1[[#This Row],[Credit Amount]],"")</f>
        <v/>
      </c>
      <c r="N2643">
        <v>10058</v>
      </c>
      <c r="O2643" t="s">
        <v>2489</v>
      </c>
      <c r="P2643" t="s">
        <v>2547</v>
      </c>
      <c r="Q2643" t="s">
        <v>289</v>
      </c>
      <c r="R2643">
        <v>10010</v>
      </c>
      <c r="S2643" t="s">
        <v>2489</v>
      </c>
      <c r="T2643" t="s">
        <v>2499</v>
      </c>
      <c r="U2643" t="s">
        <v>290</v>
      </c>
      <c r="V2643" t="s">
        <v>156</v>
      </c>
      <c r="W2643">
        <v>100001960</v>
      </c>
      <c r="X2643">
        <v>8005550961</v>
      </c>
      <c r="Y2643" t="s">
        <v>2595</v>
      </c>
      <c r="Z2643" t="s">
        <v>3556</v>
      </c>
      <c r="AA2643" s="13">
        <v>-11.17</v>
      </c>
      <c r="AB2643" s="14">
        <v>42545</v>
      </c>
      <c r="AC2643" t="s">
        <v>37</v>
      </c>
    </row>
    <row r="2644" spans="1:29" x14ac:dyDescent="0.25">
      <c r="A2644" t="str">
        <f>CONCATENATE("Q",ROUNDUP(MONTH(Table1[[#This Row],[Month]])/3,0))</f>
        <v>Q3</v>
      </c>
      <c r="B2644" s="14">
        <f>EOMONTH(Table1[[#This Row],[Credit Date]],-1)+1</f>
        <v>42552</v>
      </c>
      <c r="C2644" t="str">
        <f>CONCATENATE(Table1[[#This Row],[Issuer Last Name]],", ",Table1[[#This Row],[Issuer First Name]])</f>
        <v>No. 058, Employee</v>
      </c>
      <c r="D2644" t="str">
        <f>CONCATENATE(Table1[[#This Row],[Approver Last Name]],", ",Table1[[#This Row],[Approver First Name]])</f>
        <v>No. 010, Employee</v>
      </c>
      <c r="E2644" t="str">
        <f>CONCATENATE(Table1[[#This Row],[Customer Last Name]],", ",Table1[[#This Row],[Customer First Name]])</f>
        <v>No. 12405, Client</v>
      </c>
      <c r="F26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4" t="str">
        <f>IF(Table1[[#This Row],[Transaction Type]]="Maintenance","Non-Sales","Sales")</f>
        <v>Sales</v>
      </c>
      <c r="H2644" t="str">
        <f>IF(Table1[[#This Row],[Quarter]]="q2",1,"")</f>
        <v/>
      </c>
      <c r="I2644">
        <f>IF(Table1[[#This Row],[Quarter]]="q3",1,"")</f>
        <v>1</v>
      </c>
      <c r="J2644" t="str">
        <f>IF(Table1[[#This Row],[Quarter]]="Q2",Table1[[#This Row],[Credit Amount]],"")</f>
        <v/>
      </c>
      <c r="K2644">
        <f>IF(Table1[[#This Row],[Quarter]]="Q3",Table1[[#This Row],[Credit Amount]],"")</f>
        <v>-54.38</v>
      </c>
      <c r="L2644">
        <f>IF(Table1[[#This Row],[Transaction Type]]="Upgrade",Table1[[#This Row],[Credit Amount]],IF(Table1[[#This Row],[Transaction Type]]="Activation",Table1[[#This Row],[Credit Amount]],""))</f>
        <v>-54.38</v>
      </c>
      <c r="M2644" t="str">
        <f>IF(Table1[[#This Row],[Transaction Type]]="Maintenance",Table1[[#This Row],[Credit Amount]],"")</f>
        <v/>
      </c>
      <c r="N2644">
        <v>10058</v>
      </c>
      <c r="O2644" t="s">
        <v>2489</v>
      </c>
      <c r="P2644" t="s">
        <v>2547</v>
      </c>
      <c r="Q2644" t="s">
        <v>289</v>
      </c>
      <c r="R2644">
        <v>10010</v>
      </c>
      <c r="S2644" t="s">
        <v>2489</v>
      </c>
      <c r="T2644" t="s">
        <v>2499</v>
      </c>
      <c r="U2644" t="s">
        <v>290</v>
      </c>
      <c r="V2644" t="s">
        <v>156</v>
      </c>
      <c r="W2644">
        <v>100003404</v>
      </c>
      <c r="X2644">
        <v>8005552405</v>
      </c>
      <c r="Y2644" t="s">
        <v>2595</v>
      </c>
      <c r="Z2644" t="s">
        <v>5000</v>
      </c>
      <c r="AA2644" s="13">
        <v>-54.38</v>
      </c>
      <c r="AB2644" s="14">
        <v>42570</v>
      </c>
      <c r="AC2644" t="s">
        <v>37</v>
      </c>
    </row>
    <row r="2645" spans="1:29" x14ac:dyDescent="0.25">
      <c r="A2645" t="str">
        <f>CONCATENATE("Q",ROUNDUP(MONTH(Table1[[#This Row],[Month]])/3,0))</f>
        <v>Q3</v>
      </c>
      <c r="B2645" s="14">
        <f>EOMONTH(Table1[[#This Row],[Credit Date]],-1)+1</f>
        <v>42552</v>
      </c>
      <c r="C2645" t="str">
        <f>CONCATENATE(Table1[[#This Row],[Issuer Last Name]],", ",Table1[[#This Row],[Issuer First Name]])</f>
        <v>No. 058, Employee</v>
      </c>
      <c r="D2645" t="str">
        <f>CONCATENATE(Table1[[#This Row],[Approver Last Name]],", ",Table1[[#This Row],[Approver First Name]])</f>
        <v>No. 058, Employee</v>
      </c>
      <c r="E2645" t="str">
        <f>CONCATENATE(Table1[[#This Row],[Customer Last Name]],", ",Table1[[#This Row],[Customer First Name]])</f>
        <v>No. 12433, Client</v>
      </c>
      <c r="F2645" t="str">
        <f>IF(Table1[[#This Row],[Credit Amount]]&gt;-19.99,"Less than 19.99",IF(Table1[[#This Row],[Credit Amount]]=-20,"20",IF(Table1[[#This Row],[Credit Amount]]&gt;-49.98,"20.01-49.98",IF(Table1[[#This Row],[Credit Amount]]=-49.99,"49.99",IF(Table1[[#This Row],[Credit Amount]]=-50,"50",IF(Table1[[#This Row],[Credit Amount]]&lt;-50.01,"Greater than 50"))))))</f>
        <v>Less than 19.99</v>
      </c>
      <c r="G2645" t="str">
        <f>IF(Table1[[#This Row],[Transaction Type]]="Maintenance","Non-Sales","Sales")</f>
        <v>Non-Sales</v>
      </c>
      <c r="H2645" t="str">
        <f>IF(Table1[[#This Row],[Quarter]]="q2",1,"")</f>
        <v/>
      </c>
      <c r="I2645">
        <f>IF(Table1[[#This Row],[Quarter]]="q3",1,"")</f>
        <v>1</v>
      </c>
      <c r="J2645" t="str">
        <f>IF(Table1[[#This Row],[Quarter]]="Q2",Table1[[#This Row],[Credit Amount]],"")</f>
        <v/>
      </c>
      <c r="K2645">
        <f>IF(Table1[[#This Row],[Quarter]]="Q3",Table1[[#This Row],[Credit Amount]],"")</f>
        <v>-10.36</v>
      </c>
      <c r="L2645" t="str">
        <f>IF(Table1[[#This Row],[Transaction Type]]="Upgrade",Table1[[#This Row],[Credit Amount]],IF(Table1[[#This Row],[Transaction Type]]="Activation",Table1[[#This Row],[Credit Amount]],""))</f>
        <v/>
      </c>
      <c r="M2645">
        <f>IF(Table1[[#This Row],[Transaction Type]]="Maintenance",Table1[[#This Row],[Credit Amount]],"")</f>
        <v>-10.36</v>
      </c>
      <c r="N2645">
        <v>10058</v>
      </c>
      <c r="O2645" t="s">
        <v>2489</v>
      </c>
      <c r="P2645" t="s">
        <v>2547</v>
      </c>
      <c r="Q2645" t="s">
        <v>289</v>
      </c>
      <c r="R2645">
        <v>10058</v>
      </c>
      <c r="S2645" t="s">
        <v>2489</v>
      </c>
      <c r="T2645" t="s">
        <v>2547</v>
      </c>
      <c r="U2645" t="s">
        <v>289</v>
      </c>
      <c r="V2645" t="s">
        <v>156</v>
      </c>
      <c r="W2645">
        <v>100003432</v>
      </c>
      <c r="X2645">
        <v>8005552433</v>
      </c>
      <c r="Y2645" t="s">
        <v>2595</v>
      </c>
      <c r="Z2645" t="s">
        <v>5028</v>
      </c>
      <c r="AA2645" s="13">
        <v>-10.36</v>
      </c>
      <c r="AB2645" s="14">
        <v>42579</v>
      </c>
      <c r="AC2645" t="s">
        <v>36</v>
      </c>
    </row>
    <row r="2646" spans="1:29" x14ac:dyDescent="0.25">
      <c r="A2646" t="str">
        <f>CONCATENATE("Q",ROUNDUP(MONTH(Table1[[#This Row],[Month]])/3,0))</f>
        <v>Q3</v>
      </c>
      <c r="B2646" s="14">
        <f>EOMONTH(Table1[[#This Row],[Credit Date]],-1)+1</f>
        <v>42583</v>
      </c>
      <c r="C2646" t="str">
        <f>CONCATENATE(Table1[[#This Row],[Issuer Last Name]],", ",Table1[[#This Row],[Issuer First Name]])</f>
        <v>No. 058, Employee</v>
      </c>
      <c r="D2646" t="str">
        <f>CONCATENATE(Table1[[#This Row],[Approver Last Name]],", ",Table1[[#This Row],[Approver First Name]])</f>
        <v>No. 058, Employee</v>
      </c>
      <c r="E2646" t="str">
        <f>CONCATENATE(Table1[[#This Row],[Customer Last Name]],", ",Table1[[#This Row],[Customer First Name]])</f>
        <v>No. 12026, Client</v>
      </c>
      <c r="F2646" t="str">
        <f>IF(Table1[[#This Row],[Credit Amount]]&gt;-19.99,"Less than 19.99",IF(Table1[[#This Row],[Credit Amount]]=-20,"20",IF(Table1[[#This Row],[Credit Amount]]&gt;-49.98,"20.01-49.98",IF(Table1[[#This Row],[Credit Amount]]=-49.99,"49.99",IF(Table1[[#This Row],[Credit Amount]]=-50,"50",IF(Table1[[#This Row],[Credit Amount]]&lt;-50.01,"Greater than 50"))))))</f>
        <v>20.01-49.98</v>
      </c>
      <c r="G2646" t="str">
        <f>IF(Table1[[#This Row],[Transaction Type]]="Maintenance","Non-Sales","Sales")</f>
        <v>Sales</v>
      </c>
      <c r="H2646" t="str">
        <f>IF(Table1[[#This Row],[Quarter]]="q2",1,"")</f>
        <v/>
      </c>
      <c r="I2646">
        <f>IF(Table1[[#This Row],[Quarter]]="q3",1,"")</f>
        <v>1</v>
      </c>
      <c r="J2646" t="str">
        <f>IF(Table1[[#This Row],[Quarter]]="Q2",Table1[[#This Row],[Credit Amount]],"")</f>
        <v/>
      </c>
      <c r="K2646">
        <f>IF(Table1[[#This Row],[Quarter]]="Q3",Table1[[#This Row],[Credit Amount]],"")</f>
        <v>-22.11</v>
      </c>
      <c r="L2646">
        <f>IF(Table1[[#This Row],[Transaction Type]]="Upgrade",Table1[[#This Row],[Credit Amount]],IF(Table1[[#This Row],[Transaction Type]]="Activation",Table1[[#This Row],[Credit Amount]],""))</f>
        <v>-22.11</v>
      </c>
      <c r="M2646" t="str">
        <f>IF(Table1[[#This Row],[Transaction Type]]="Maintenance",Table1[[#This Row],[Credit Amount]],"")</f>
        <v/>
      </c>
      <c r="N2646">
        <v>10058</v>
      </c>
      <c r="O2646" t="s">
        <v>2489</v>
      </c>
      <c r="P2646" t="s">
        <v>2547</v>
      </c>
      <c r="Q2646" t="s">
        <v>289</v>
      </c>
      <c r="R2646">
        <v>10058</v>
      </c>
      <c r="S2646" t="s">
        <v>2489</v>
      </c>
      <c r="T2646" t="s">
        <v>2547</v>
      </c>
      <c r="U2646" t="s">
        <v>289</v>
      </c>
      <c r="V2646" t="s">
        <v>156</v>
      </c>
      <c r="W2646">
        <v>100003025</v>
      </c>
      <c r="X2646">
        <v>8005552026</v>
      </c>
      <c r="Y2646" t="s">
        <v>2595</v>
      </c>
      <c r="Z2646" t="s">
        <v>4621</v>
      </c>
      <c r="AA2646" s="13">
        <v>-22.11</v>
      </c>
      <c r="AB2646" s="14">
        <v>42594</v>
      </c>
      <c r="AC2646" t="s">
        <v>35</v>
      </c>
    </row>
    <row r="2647" spans="1:29" x14ac:dyDescent="0.25">
      <c r="A2647" t="str">
        <f>CONCATENATE("Q",ROUNDUP(MONTH(Table1[[#This Row],[Month]])/3,0))</f>
        <v>Q3</v>
      </c>
      <c r="B2647" s="14">
        <f>EOMONTH(Table1[[#This Row],[Credit Date]],-1)+1</f>
        <v>42583</v>
      </c>
      <c r="C2647" t="str">
        <f>CONCATENATE(Table1[[#This Row],[Issuer Last Name]],", ",Table1[[#This Row],[Issuer First Name]])</f>
        <v>No. 058, Employee</v>
      </c>
      <c r="D2647" t="str">
        <f>CONCATENATE(Table1[[#This Row],[Approver Last Name]],", ",Table1[[#This Row],[Approver First Name]])</f>
        <v>No. 010, Employee</v>
      </c>
      <c r="E2647" t="str">
        <f>CONCATENATE(Table1[[#This Row],[Customer Last Name]],", ",Table1[[#This Row],[Customer First Name]])</f>
        <v>No. 13125, Client</v>
      </c>
      <c r="F26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7" t="str">
        <f>IF(Table1[[#This Row],[Transaction Type]]="Maintenance","Non-Sales","Sales")</f>
        <v>Non-Sales</v>
      </c>
      <c r="H2647" t="str">
        <f>IF(Table1[[#This Row],[Quarter]]="q2",1,"")</f>
        <v/>
      </c>
      <c r="I2647">
        <f>IF(Table1[[#This Row],[Quarter]]="q3",1,"")</f>
        <v>1</v>
      </c>
      <c r="J2647" t="str">
        <f>IF(Table1[[#This Row],[Quarter]]="Q2",Table1[[#This Row],[Credit Amount]],"")</f>
        <v/>
      </c>
      <c r="K2647">
        <f>IF(Table1[[#This Row],[Quarter]]="Q3",Table1[[#This Row],[Credit Amount]],"")</f>
        <v>-89.34</v>
      </c>
      <c r="L2647" t="str">
        <f>IF(Table1[[#This Row],[Transaction Type]]="Upgrade",Table1[[#This Row],[Credit Amount]],IF(Table1[[#This Row],[Transaction Type]]="Activation",Table1[[#This Row],[Credit Amount]],""))</f>
        <v/>
      </c>
      <c r="M2647">
        <f>IF(Table1[[#This Row],[Transaction Type]]="Maintenance",Table1[[#This Row],[Credit Amount]],"")</f>
        <v>-89.34</v>
      </c>
      <c r="N2647">
        <v>10058</v>
      </c>
      <c r="O2647" t="s">
        <v>2489</v>
      </c>
      <c r="P2647" t="s">
        <v>2547</v>
      </c>
      <c r="Q2647" t="s">
        <v>289</v>
      </c>
      <c r="R2647">
        <v>10010</v>
      </c>
      <c r="S2647" t="s">
        <v>2489</v>
      </c>
      <c r="T2647" t="s">
        <v>2499</v>
      </c>
      <c r="U2647" t="s">
        <v>290</v>
      </c>
      <c r="V2647" t="s">
        <v>156</v>
      </c>
      <c r="W2647">
        <v>100004124</v>
      </c>
      <c r="X2647">
        <v>8005553125</v>
      </c>
      <c r="Y2647" t="s">
        <v>2595</v>
      </c>
      <c r="Z2647" t="s">
        <v>5713</v>
      </c>
      <c r="AA2647" s="13">
        <v>-89.34</v>
      </c>
      <c r="AB2647" s="14">
        <v>42595</v>
      </c>
      <c r="AC2647" t="s">
        <v>36</v>
      </c>
    </row>
    <row r="2648" spans="1:29" x14ac:dyDescent="0.25">
      <c r="A2648" t="str">
        <f>CONCATENATE("Q",ROUNDUP(MONTH(Table1[[#This Row],[Month]])/3,0))</f>
        <v>Q3</v>
      </c>
      <c r="B2648" s="14">
        <f>EOMONTH(Table1[[#This Row],[Credit Date]],-1)+1</f>
        <v>42583</v>
      </c>
      <c r="C2648" t="str">
        <f>CONCATENATE(Table1[[#This Row],[Issuer Last Name]],", ",Table1[[#This Row],[Issuer First Name]])</f>
        <v>No. 058, Employee</v>
      </c>
      <c r="D2648" t="str">
        <f>CONCATENATE(Table1[[#This Row],[Approver Last Name]],", ",Table1[[#This Row],[Approver First Name]])</f>
        <v>No. 010, Employee</v>
      </c>
      <c r="E2648" t="str">
        <f>CONCATENATE(Table1[[#This Row],[Customer Last Name]],", ",Table1[[#This Row],[Customer First Name]])</f>
        <v>No. 13780, Client</v>
      </c>
      <c r="F26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48" t="str">
        <f>IF(Table1[[#This Row],[Transaction Type]]="Maintenance","Non-Sales","Sales")</f>
        <v>Non-Sales</v>
      </c>
      <c r="H2648" t="str">
        <f>IF(Table1[[#This Row],[Quarter]]="q2",1,"")</f>
        <v/>
      </c>
      <c r="I2648">
        <f>IF(Table1[[#This Row],[Quarter]]="q3",1,"")</f>
        <v>1</v>
      </c>
      <c r="J2648" t="str">
        <f>IF(Table1[[#This Row],[Quarter]]="Q2",Table1[[#This Row],[Credit Amount]],"")</f>
        <v/>
      </c>
      <c r="K2648">
        <f>IF(Table1[[#This Row],[Quarter]]="Q3",Table1[[#This Row],[Credit Amount]],"")</f>
        <v>-64.239999999999995</v>
      </c>
      <c r="L2648" t="str">
        <f>IF(Table1[[#This Row],[Transaction Type]]="Upgrade",Table1[[#This Row],[Credit Amount]],IF(Table1[[#This Row],[Transaction Type]]="Activation",Table1[[#This Row],[Credit Amount]],""))</f>
        <v/>
      </c>
      <c r="M2648">
        <f>IF(Table1[[#This Row],[Transaction Type]]="Maintenance",Table1[[#This Row],[Credit Amount]],"")</f>
        <v>-64.239999999999995</v>
      </c>
      <c r="N2648">
        <v>10058</v>
      </c>
      <c r="O2648" t="s">
        <v>2489</v>
      </c>
      <c r="P2648" t="s">
        <v>2547</v>
      </c>
      <c r="Q2648" t="s">
        <v>289</v>
      </c>
      <c r="R2648">
        <v>10010</v>
      </c>
      <c r="S2648" t="s">
        <v>2489</v>
      </c>
      <c r="T2648" t="s">
        <v>2499</v>
      </c>
      <c r="U2648" t="s">
        <v>290</v>
      </c>
      <c r="V2648" t="s">
        <v>156</v>
      </c>
      <c r="W2648">
        <v>100004779</v>
      </c>
      <c r="X2648">
        <v>8005553780</v>
      </c>
      <c r="Y2648" t="s">
        <v>2595</v>
      </c>
      <c r="Z2648" t="s">
        <v>6368</v>
      </c>
      <c r="AA2648" s="13">
        <v>-64.239999999999995</v>
      </c>
      <c r="AB2648" s="14">
        <v>42597</v>
      </c>
      <c r="AC2648" t="s">
        <v>36</v>
      </c>
    </row>
    <row r="2649" spans="1:29" x14ac:dyDescent="0.25">
      <c r="A2649" t="str">
        <f>CONCATENATE("Q",ROUNDUP(MONTH(Table1[[#This Row],[Month]])/3,0))</f>
        <v>Q3</v>
      </c>
      <c r="B2649" s="14">
        <f>EOMONTH(Table1[[#This Row],[Credit Date]],-1)+1</f>
        <v>42583</v>
      </c>
      <c r="C2649" t="str">
        <f>CONCATENATE(Table1[[#This Row],[Issuer Last Name]],", ",Table1[[#This Row],[Issuer First Name]])</f>
        <v>No. 058, Employee</v>
      </c>
      <c r="D2649" t="str">
        <f>CONCATENATE(Table1[[#This Row],[Approver Last Name]],", ",Table1[[#This Row],[Approver First Name]])</f>
        <v>No. 058, Employee</v>
      </c>
      <c r="E2649" t="str">
        <f>CONCATENATE(Table1[[#This Row],[Customer Last Name]],", ",Table1[[#This Row],[Customer First Name]])</f>
        <v>No. 11900, Client</v>
      </c>
      <c r="F2649" t="str">
        <f>IF(Table1[[#This Row],[Credit Amount]]&gt;-19.99,"Less than 19.99",IF(Table1[[#This Row],[Credit Amount]]=-20,"20",IF(Table1[[#This Row],[Credit Amount]]&gt;-49.98,"20.01-49.98",IF(Table1[[#This Row],[Credit Amount]]=-49.99,"49.99",IF(Table1[[#This Row],[Credit Amount]]=-50,"50",IF(Table1[[#This Row],[Credit Amount]]&lt;-50.01,"Greater than 50"))))))</f>
        <v>Less than 19.99</v>
      </c>
      <c r="G2649" t="str">
        <f>IF(Table1[[#This Row],[Transaction Type]]="Maintenance","Non-Sales","Sales")</f>
        <v>Non-Sales</v>
      </c>
      <c r="H2649" t="str">
        <f>IF(Table1[[#This Row],[Quarter]]="q2",1,"")</f>
        <v/>
      </c>
      <c r="I2649">
        <f>IF(Table1[[#This Row],[Quarter]]="q3",1,"")</f>
        <v>1</v>
      </c>
      <c r="J2649" t="str">
        <f>IF(Table1[[#This Row],[Quarter]]="Q2",Table1[[#This Row],[Credit Amount]],"")</f>
        <v/>
      </c>
      <c r="K2649">
        <f>IF(Table1[[#This Row],[Quarter]]="Q3",Table1[[#This Row],[Credit Amount]],"")</f>
        <v>-15.66</v>
      </c>
      <c r="L2649" t="str">
        <f>IF(Table1[[#This Row],[Transaction Type]]="Upgrade",Table1[[#This Row],[Credit Amount]],IF(Table1[[#This Row],[Transaction Type]]="Activation",Table1[[#This Row],[Credit Amount]],""))</f>
        <v/>
      </c>
      <c r="M2649">
        <f>IF(Table1[[#This Row],[Transaction Type]]="Maintenance",Table1[[#This Row],[Credit Amount]],"")</f>
        <v>-15.66</v>
      </c>
      <c r="N2649">
        <v>10058</v>
      </c>
      <c r="O2649" t="s">
        <v>2489</v>
      </c>
      <c r="P2649" t="s">
        <v>2547</v>
      </c>
      <c r="Q2649" t="s">
        <v>289</v>
      </c>
      <c r="R2649">
        <v>10058</v>
      </c>
      <c r="S2649" t="s">
        <v>2489</v>
      </c>
      <c r="T2649" t="s">
        <v>2547</v>
      </c>
      <c r="U2649" t="s">
        <v>289</v>
      </c>
      <c r="V2649" t="s">
        <v>156</v>
      </c>
      <c r="W2649">
        <v>100002899</v>
      </c>
      <c r="X2649">
        <v>8005551900</v>
      </c>
      <c r="Y2649" t="s">
        <v>2595</v>
      </c>
      <c r="Z2649" t="s">
        <v>4495</v>
      </c>
      <c r="AA2649" s="13">
        <v>-15.66</v>
      </c>
      <c r="AB2649" s="14">
        <v>42601</v>
      </c>
      <c r="AC2649" t="s">
        <v>36</v>
      </c>
    </row>
    <row r="2650" spans="1:29" x14ac:dyDescent="0.25">
      <c r="A2650" t="str">
        <f>CONCATENATE("Q",ROUNDUP(MONTH(Table1[[#This Row],[Month]])/3,0))</f>
        <v>Q3</v>
      </c>
      <c r="B2650" s="14">
        <f>EOMONTH(Table1[[#This Row],[Credit Date]],-1)+1</f>
        <v>42583</v>
      </c>
      <c r="C2650" t="str">
        <f>CONCATENATE(Table1[[#This Row],[Issuer Last Name]],", ",Table1[[#This Row],[Issuer First Name]])</f>
        <v>No. 058, Employee</v>
      </c>
      <c r="D2650" t="str">
        <f>CONCATENATE(Table1[[#This Row],[Approver Last Name]],", ",Table1[[#This Row],[Approver First Name]])</f>
        <v>No. 010, Employee</v>
      </c>
      <c r="E2650" t="str">
        <f>CONCATENATE(Table1[[#This Row],[Customer Last Name]],", ",Table1[[#This Row],[Customer First Name]])</f>
        <v>No. 12043, Client</v>
      </c>
      <c r="F26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50" t="str">
        <f>IF(Table1[[#This Row],[Transaction Type]]="Maintenance","Non-Sales","Sales")</f>
        <v>Sales</v>
      </c>
      <c r="H2650" t="str">
        <f>IF(Table1[[#This Row],[Quarter]]="q2",1,"")</f>
        <v/>
      </c>
      <c r="I2650">
        <f>IF(Table1[[#This Row],[Quarter]]="q3",1,"")</f>
        <v>1</v>
      </c>
      <c r="J2650" t="str">
        <f>IF(Table1[[#This Row],[Quarter]]="Q2",Table1[[#This Row],[Credit Amount]],"")</f>
        <v/>
      </c>
      <c r="K2650">
        <f>IF(Table1[[#This Row],[Quarter]]="Q3",Table1[[#This Row],[Credit Amount]],"")</f>
        <v>-60.36</v>
      </c>
      <c r="L2650">
        <f>IF(Table1[[#This Row],[Transaction Type]]="Upgrade",Table1[[#This Row],[Credit Amount]],IF(Table1[[#This Row],[Transaction Type]]="Activation",Table1[[#This Row],[Credit Amount]],""))</f>
        <v>-60.36</v>
      </c>
      <c r="M2650" t="str">
        <f>IF(Table1[[#This Row],[Transaction Type]]="Maintenance",Table1[[#This Row],[Credit Amount]],"")</f>
        <v/>
      </c>
      <c r="N2650">
        <v>10058</v>
      </c>
      <c r="O2650" t="s">
        <v>2489</v>
      </c>
      <c r="P2650" t="s">
        <v>2547</v>
      </c>
      <c r="Q2650" t="s">
        <v>289</v>
      </c>
      <c r="R2650">
        <v>10010</v>
      </c>
      <c r="S2650" t="s">
        <v>2489</v>
      </c>
      <c r="T2650" t="s">
        <v>2499</v>
      </c>
      <c r="U2650" t="s">
        <v>290</v>
      </c>
      <c r="V2650" t="s">
        <v>156</v>
      </c>
      <c r="W2650">
        <v>100003042</v>
      </c>
      <c r="X2650">
        <v>8005552043</v>
      </c>
      <c r="Y2650" t="s">
        <v>2595</v>
      </c>
      <c r="Z2650" t="s">
        <v>4638</v>
      </c>
      <c r="AA2650" s="13">
        <v>-60.36</v>
      </c>
      <c r="AB2650" s="14">
        <v>42607</v>
      </c>
      <c r="AC2650" t="s">
        <v>37</v>
      </c>
    </row>
    <row r="2651" spans="1:29" x14ac:dyDescent="0.25">
      <c r="A2651" t="str">
        <f>CONCATENATE("Q",ROUNDUP(MONTH(Table1[[#This Row],[Month]])/3,0))</f>
        <v>Q3</v>
      </c>
      <c r="B2651" s="14">
        <f>EOMONTH(Table1[[#This Row],[Credit Date]],-1)+1</f>
        <v>42614</v>
      </c>
      <c r="C2651" t="str">
        <f>CONCATENATE(Table1[[#This Row],[Issuer Last Name]],", ",Table1[[#This Row],[Issuer First Name]])</f>
        <v>No. 058, Employee</v>
      </c>
      <c r="D2651" t="str">
        <f>CONCATENATE(Table1[[#This Row],[Approver Last Name]],", ",Table1[[#This Row],[Approver First Name]])</f>
        <v>No. 058, Employee</v>
      </c>
      <c r="E2651" t="str">
        <f>CONCATENATE(Table1[[#This Row],[Customer Last Name]],", ",Table1[[#This Row],[Customer First Name]])</f>
        <v>No. 10223, Client</v>
      </c>
      <c r="F2651" t="str">
        <f>IF(Table1[[#This Row],[Credit Amount]]&gt;-19.99,"Less than 19.99",IF(Table1[[#This Row],[Credit Amount]]=-20,"20",IF(Table1[[#This Row],[Credit Amount]]&gt;-49.98,"20.01-49.98",IF(Table1[[#This Row],[Credit Amount]]=-49.99,"49.99",IF(Table1[[#This Row],[Credit Amount]]=-50,"50",IF(Table1[[#This Row],[Credit Amount]]&lt;-50.01,"Greater than 50"))))))</f>
        <v>Less than 19.99</v>
      </c>
      <c r="G2651" t="str">
        <f>IF(Table1[[#This Row],[Transaction Type]]="Maintenance","Non-Sales","Sales")</f>
        <v>Sales</v>
      </c>
      <c r="H2651" t="str">
        <f>IF(Table1[[#This Row],[Quarter]]="q2",1,"")</f>
        <v/>
      </c>
      <c r="I2651">
        <f>IF(Table1[[#This Row],[Quarter]]="q3",1,"")</f>
        <v>1</v>
      </c>
      <c r="J2651" t="str">
        <f>IF(Table1[[#This Row],[Quarter]]="Q2",Table1[[#This Row],[Credit Amount]],"")</f>
        <v/>
      </c>
      <c r="K2651">
        <f>IF(Table1[[#This Row],[Quarter]]="Q3",Table1[[#This Row],[Credit Amount]],"")</f>
        <v>-15.17</v>
      </c>
      <c r="L2651">
        <f>IF(Table1[[#This Row],[Transaction Type]]="Upgrade",Table1[[#This Row],[Credit Amount]],IF(Table1[[#This Row],[Transaction Type]]="Activation",Table1[[#This Row],[Credit Amount]],""))</f>
        <v>-15.17</v>
      </c>
      <c r="M2651" t="str">
        <f>IF(Table1[[#This Row],[Transaction Type]]="Maintenance",Table1[[#This Row],[Credit Amount]],"")</f>
        <v/>
      </c>
      <c r="N2651">
        <v>10058</v>
      </c>
      <c r="O2651" t="s">
        <v>2489</v>
      </c>
      <c r="P2651" t="s">
        <v>2547</v>
      </c>
      <c r="Q2651" t="s">
        <v>289</v>
      </c>
      <c r="R2651">
        <v>10058</v>
      </c>
      <c r="S2651" t="s">
        <v>2489</v>
      </c>
      <c r="T2651" t="s">
        <v>2547</v>
      </c>
      <c r="U2651" t="s">
        <v>289</v>
      </c>
      <c r="V2651" t="s">
        <v>156</v>
      </c>
      <c r="W2651">
        <v>100001222</v>
      </c>
      <c r="X2651">
        <v>8005550223</v>
      </c>
      <c r="Y2651" t="s">
        <v>2595</v>
      </c>
      <c r="Z2651" t="s">
        <v>2818</v>
      </c>
      <c r="AA2651" s="13">
        <v>-15.17</v>
      </c>
      <c r="AB2651" s="14">
        <v>42616</v>
      </c>
      <c r="AC2651" t="s">
        <v>35</v>
      </c>
    </row>
    <row r="2652" spans="1:29" x14ac:dyDescent="0.25">
      <c r="A2652" t="str">
        <f>CONCATENATE("Q",ROUNDUP(MONTH(Table1[[#This Row],[Month]])/3,0))</f>
        <v>Q3</v>
      </c>
      <c r="B2652" s="14">
        <f>EOMONTH(Table1[[#This Row],[Credit Date]],-1)+1</f>
        <v>42614</v>
      </c>
      <c r="C2652" t="str">
        <f>CONCATENATE(Table1[[#This Row],[Issuer Last Name]],", ",Table1[[#This Row],[Issuer First Name]])</f>
        <v>No. 058, Employee</v>
      </c>
      <c r="D2652" t="str">
        <f>CONCATENATE(Table1[[#This Row],[Approver Last Name]],", ",Table1[[#This Row],[Approver First Name]])</f>
        <v>No. 058, Employee</v>
      </c>
      <c r="E2652" t="str">
        <f>CONCATENATE(Table1[[#This Row],[Customer Last Name]],", ",Table1[[#This Row],[Customer First Name]])</f>
        <v>No. 11688, Client</v>
      </c>
      <c r="F2652" t="str">
        <f>IF(Table1[[#This Row],[Credit Amount]]&gt;-19.99,"Less than 19.99",IF(Table1[[#This Row],[Credit Amount]]=-20,"20",IF(Table1[[#This Row],[Credit Amount]]&gt;-49.98,"20.01-49.98",IF(Table1[[#This Row],[Credit Amount]]=-49.99,"49.99",IF(Table1[[#This Row],[Credit Amount]]=-50,"50",IF(Table1[[#This Row],[Credit Amount]]&lt;-50.01,"Greater than 50"))))))</f>
        <v>Less than 19.99</v>
      </c>
      <c r="G2652" t="str">
        <f>IF(Table1[[#This Row],[Transaction Type]]="Maintenance","Non-Sales","Sales")</f>
        <v>Sales</v>
      </c>
      <c r="H2652" t="str">
        <f>IF(Table1[[#This Row],[Quarter]]="q2",1,"")</f>
        <v/>
      </c>
      <c r="I2652">
        <f>IF(Table1[[#This Row],[Quarter]]="q3",1,"")</f>
        <v>1</v>
      </c>
      <c r="J2652" t="str">
        <f>IF(Table1[[#This Row],[Quarter]]="Q2",Table1[[#This Row],[Credit Amount]],"")</f>
        <v/>
      </c>
      <c r="K2652">
        <f>IF(Table1[[#This Row],[Quarter]]="Q3",Table1[[#This Row],[Credit Amount]],"")</f>
        <v>-11.38</v>
      </c>
      <c r="L2652">
        <f>IF(Table1[[#This Row],[Transaction Type]]="Upgrade",Table1[[#This Row],[Credit Amount]],IF(Table1[[#This Row],[Transaction Type]]="Activation",Table1[[#This Row],[Credit Amount]],""))</f>
        <v>-11.38</v>
      </c>
      <c r="M2652" t="str">
        <f>IF(Table1[[#This Row],[Transaction Type]]="Maintenance",Table1[[#This Row],[Credit Amount]],"")</f>
        <v/>
      </c>
      <c r="N2652">
        <v>10058</v>
      </c>
      <c r="O2652" t="s">
        <v>2489</v>
      </c>
      <c r="P2652" t="s">
        <v>2547</v>
      </c>
      <c r="Q2652" t="s">
        <v>289</v>
      </c>
      <c r="R2652">
        <v>10058</v>
      </c>
      <c r="S2652" t="s">
        <v>2489</v>
      </c>
      <c r="T2652" t="s">
        <v>2547</v>
      </c>
      <c r="U2652" t="s">
        <v>289</v>
      </c>
      <c r="V2652" t="s">
        <v>156</v>
      </c>
      <c r="W2652">
        <v>100002687</v>
      </c>
      <c r="X2652">
        <v>8005551688</v>
      </c>
      <c r="Y2652" t="s">
        <v>2595</v>
      </c>
      <c r="Z2652" t="s">
        <v>4283</v>
      </c>
      <c r="AA2652" s="13">
        <v>-11.38</v>
      </c>
      <c r="AB2652" s="14">
        <v>42618</v>
      </c>
      <c r="AC2652" t="s">
        <v>37</v>
      </c>
    </row>
    <row r="2653" spans="1:29" x14ac:dyDescent="0.25">
      <c r="A2653" t="str">
        <f>CONCATENATE("Q",ROUNDUP(MONTH(Table1[[#This Row],[Month]])/3,0))</f>
        <v>Q3</v>
      </c>
      <c r="B2653" s="14">
        <f>EOMONTH(Table1[[#This Row],[Credit Date]],-1)+1</f>
        <v>42614</v>
      </c>
      <c r="C2653" t="str">
        <f>CONCATENATE(Table1[[#This Row],[Issuer Last Name]],", ",Table1[[#This Row],[Issuer First Name]])</f>
        <v>No. 058, Employee</v>
      </c>
      <c r="D2653" t="str">
        <f>CONCATENATE(Table1[[#This Row],[Approver Last Name]],", ",Table1[[#This Row],[Approver First Name]])</f>
        <v>No. 058, Employee</v>
      </c>
      <c r="E2653" t="str">
        <f>CONCATENATE(Table1[[#This Row],[Customer Last Name]],", ",Table1[[#This Row],[Customer First Name]])</f>
        <v>No. 10833, Client</v>
      </c>
      <c r="F2653" t="str">
        <f>IF(Table1[[#This Row],[Credit Amount]]&gt;-19.99,"Less than 19.99",IF(Table1[[#This Row],[Credit Amount]]=-20,"20",IF(Table1[[#This Row],[Credit Amount]]&gt;-49.98,"20.01-49.98",IF(Table1[[#This Row],[Credit Amount]]=-49.99,"49.99",IF(Table1[[#This Row],[Credit Amount]]=-50,"50",IF(Table1[[#This Row],[Credit Amount]]&lt;-50.01,"Greater than 50"))))))</f>
        <v>Less than 19.99</v>
      </c>
      <c r="G2653" t="str">
        <f>IF(Table1[[#This Row],[Transaction Type]]="Maintenance","Non-Sales","Sales")</f>
        <v>Sales</v>
      </c>
      <c r="H2653" t="str">
        <f>IF(Table1[[#This Row],[Quarter]]="q2",1,"")</f>
        <v/>
      </c>
      <c r="I2653">
        <f>IF(Table1[[#This Row],[Quarter]]="q3",1,"")</f>
        <v>1</v>
      </c>
      <c r="J2653" t="str">
        <f>IF(Table1[[#This Row],[Quarter]]="Q2",Table1[[#This Row],[Credit Amount]],"")</f>
        <v/>
      </c>
      <c r="K2653">
        <f>IF(Table1[[#This Row],[Quarter]]="Q3",Table1[[#This Row],[Credit Amount]],"")</f>
        <v>-15.17</v>
      </c>
      <c r="L2653">
        <f>IF(Table1[[#This Row],[Transaction Type]]="Upgrade",Table1[[#This Row],[Credit Amount]],IF(Table1[[#This Row],[Transaction Type]]="Activation",Table1[[#This Row],[Credit Amount]],""))</f>
        <v>-15.17</v>
      </c>
      <c r="M2653" t="str">
        <f>IF(Table1[[#This Row],[Transaction Type]]="Maintenance",Table1[[#This Row],[Credit Amount]],"")</f>
        <v/>
      </c>
      <c r="N2653">
        <v>10058</v>
      </c>
      <c r="O2653" t="s">
        <v>2489</v>
      </c>
      <c r="P2653" t="s">
        <v>2547</v>
      </c>
      <c r="Q2653" t="s">
        <v>289</v>
      </c>
      <c r="R2653">
        <v>10058</v>
      </c>
      <c r="S2653" t="s">
        <v>2489</v>
      </c>
      <c r="T2653" t="s">
        <v>2547</v>
      </c>
      <c r="U2653" t="s">
        <v>289</v>
      </c>
      <c r="V2653" t="s">
        <v>156</v>
      </c>
      <c r="W2653">
        <v>100001832</v>
      </c>
      <c r="X2653">
        <v>8005550833</v>
      </c>
      <c r="Y2653" t="s">
        <v>2595</v>
      </c>
      <c r="Z2653" t="s">
        <v>3428</v>
      </c>
      <c r="AA2653" s="13">
        <v>-15.17</v>
      </c>
      <c r="AB2653" s="14">
        <v>42622</v>
      </c>
      <c r="AC2653" t="s">
        <v>37</v>
      </c>
    </row>
    <row r="2654" spans="1:29" x14ac:dyDescent="0.25">
      <c r="A2654" t="str">
        <f>CONCATENATE("Q",ROUNDUP(MONTH(Table1[[#This Row],[Month]])/3,0))</f>
        <v>Q3</v>
      </c>
      <c r="B2654" s="14">
        <f>EOMONTH(Table1[[#This Row],[Credit Date]],-1)+1</f>
        <v>42614</v>
      </c>
      <c r="C2654" t="str">
        <f>CONCATENATE(Table1[[#This Row],[Issuer Last Name]],", ",Table1[[#This Row],[Issuer First Name]])</f>
        <v>No. 058, Employee</v>
      </c>
      <c r="D2654" t="str">
        <f>CONCATENATE(Table1[[#This Row],[Approver Last Name]],", ",Table1[[#This Row],[Approver First Name]])</f>
        <v>No. 010, Employee</v>
      </c>
      <c r="E2654" t="str">
        <f>CONCATENATE(Table1[[#This Row],[Customer Last Name]],", ",Table1[[#This Row],[Customer First Name]])</f>
        <v>No. 13581, Client</v>
      </c>
      <c r="F26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54" t="str">
        <f>IF(Table1[[#This Row],[Transaction Type]]="Maintenance","Non-Sales","Sales")</f>
        <v>Sales</v>
      </c>
      <c r="H2654" t="str">
        <f>IF(Table1[[#This Row],[Quarter]]="q2",1,"")</f>
        <v/>
      </c>
      <c r="I2654">
        <f>IF(Table1[[#This Row],[Quarter]]="q3",1,"")</f>
        <v>1</v>
      </c>
      <c r="J2654" t="str">
        <f>IF(Table1[[#This Row],[Quarter]]="Q2",Table1[[#This Row],[Credit Amount]],"")</f>
        <v/>
      </c>
      <c r="K2654">
        <f>IF(Table1[[#This Row],[Quarter]]="Q3",Table1[[#This Row],[Credit Amount]],"")</f>
        <v>-50.52</v>
      </c>
      <c r="L2654">
        <f>IF(Table1[[#This Row],[Transaction Type]]="Upgrade",Table1[[#This Row],[Credit Amount]],IF(Table1[[#This Row],[Transaction Type]]="Activation",Table1[[#This Row],[Credit Amount]],""))</f>
        <v>-50.52</v>
      </c>
      <c r="M2654" t="str">
        <f>IF(Table1[[#This Row],[Transaction Type]]="Maintenance",Table1[[#This Row],[Credit Amount]],"")</f>
        <v/>
      </c>
      <c r="N2654">
        <v>10058</v>
      </c>
      <c r="O2654" t="s">
        <v>2489</v>
      </c>
      <c r="P2654" t="s">
        <v>2547</v>
      </c>
      <c r="Q2654" t="s">
        <v>289</v>
      </c>
      <c r="R2654">
        <v>10010</v>
      </c>
      <c r="S2654" t="s">
        <v>2489</v>
      </c>
      <c r="T2654" t="s">
        <v>2499</v>
      </c>
      <c r="U2654" t="s">
        <v>290</v>
      </c>
      <c r="V2654" t="s">
        <v>156</v>
      </c>
      <c r="W2654">
        <v>100004580</v>
      </c>
      <c r="X2654">
        <v>8005553581</v>
      </c>
      <c r="Y2654" t="s">
        <v>2595</v>
      </c>
      <c r="Z2654" t="s">
        <v>6169</v>
      </c>
      <c r="AA2654" s="13">
        <v>-50.52</v>
      </c>
      <c r="AB2654" s="14">
        <v>42625</v>
      </c>
      <c r="AC2654" t="s">
        <v>35</v>
      </c>
    </row>
    <row r="2655" spans="1:29" x14ac:dyDescent="0.25">
      <c r="A2655" t="str">
        <f>CONCATENATE("Q",ROUNDUP(MONTH(Table1[[#This Row],[Month]])/3,0))</f>
        <v>Q3</v>
      </c>
      <c r="B2655" s="14">
        <f>EOMONTH(Table1[[#This Row],[Credit Date]],-1)+1</f>
        <v>42614</v>
      </c>
      <c r="C2655" t="str">
        <f>CONCATENATE(Table1[[#This Row],[Issuer Last Name]],", ",Table1[[#This Row],[Issuer First Name]])</f>
        <v>No. 058, Employee</v>
      </c>
      <c r="D2655" t="str">
        <f>CONCATENATE(Table1[[#This Row],[Approver Last Name]],", ",Table1[[#This Row],[Approver First Name]])</f>
        <v>No. 010, Employee</v>
      </c>
      <c r="E2655" t="str">
        <f>CONCATENATE(Table1[[#This Row],[Customer Last Name]],", ",Table1[[#This Row],[Customer First Name]])</f>
        <v>No. 13374, Client</v>
      </c>
      <c r="F26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55" t="str">
        <f>IF(Table1[[#This Row],[Transaction Type]]="Maintenance","Non-Sales","Sales")</f>
        <v>Sales</v>
      </c>
      <c r="H2655" t="str">
        <f>IF(Table1[[#This Row],[Quarter]]="q2",1,"")</f>
        <v/>
      </c>
      <c r="I2655">
        <f>IF(Table1[[#This Row],[Quarter]]="q3",1,"")</f>
        <v>1</v>
      </c>
      <c r="J2655" t="str">
        <f>IF(Table1[[#This Row],[Quarter]]="Q2",Table1[[#This Row],[Credit Amount]],"")</f>
        <v/>
      </c>
      <c r="K2655">
        <f>IF(Table1[[#This Row],[Quarter]]="Q3",Table1[[#This Row],[Credit Amount]],"")</f>
        <v>-96.54</v>
      </c>
      <c r="L2655">
        <f>IF(Table1[[#This Row],[Transaction Type]]="Upgrade",Table1[[#This Row],[Credit Amount]],IF(Table1[[#This Row],[Transaction Type]]="Activation",Table1[[#This Row],[Credit Amount]],""))</f>
        <v>-96.54</v>
      </c>
      <c r="M2655" t="str">
        <f>IF(Table1[[#This Row],[Transaction Type]]="Maintenance",Table1[[#This Row],[Credit Amount]],"")</f>
        <v/>
      </c>
      <c r="N2655">
        <v>10058</v>
      </c>
      <c r="O2655" t="s">
        <v>2489</v>
      </c>
      <c r="P2655" t="s">
        <v>2547</v>
      </c>
      <c r="Q2655" t="s">
        <v>289</v>
      </c>
      <c r="R2655">
        <v>10010</v>
      </c>
      <c r="S2655" t="s">
        <v>2489</v>
      </c>
      <c r="T2655" t="s">
        <v>2499</v>
      </c>
      <c r="U2655" t="s">
        <v>290</v>
      </c>
      <c r="V2655" t="s">
        <v>156</v>
      </c>
      <c r="W2655">
        <v>100004373</v>
      </c>
      <c r="X2655">
        <v>8005553374</v>
      </c>
      <c r="Y2655" t="s">
        <v>2595</v>
      </c>
      <c r="Z2655" t="s">
        <v>5962</v>
      </c>
      <c r="AA2655" s="13">
        <v>-96.54</v>
      </c>
      <c r="AB2655" s="14">
        <v>42626</v>
      </c>
      <c r="AC2655" t="s">
        <v>37</v>
      </c>
    </row>
    <row r="2656" spans="1:29" x14ac:dyDescent="0.25">
      <c r="A2656" t="str">
        <f>CONCATENATE("Q",ROUNDUP(MONTH(Table1[[#This Row],[Month]])/3,0))</f>
        <v>Q3</v>
      </c>
      <c r="B2656" s="14">
        <f>EOMONTH(Table1[[#This Row],[Credit Date]],-1)+1</f>
        <v>42614</v>
      </c>
      <c r="C2656" t="str">
        <f>CONCATENATE(Table1[[#This Row],[Issuer Last Name]],", ",Table1[[#This Row],[Issuer First Name]])</f>
        <v>No. 058, Employee</v>
      </c>
      <c r="D2656" t="str">
        <f>CONCATENATE(Table1[[#This Row],[Approver Last Name]],", ",Table1[[#This Row],[Approver First Name]])</f>
        <v>No. 058, Employee</v>
      </c>
      <c r="E2656" t="str">
        <f>CONCATENATE(Table1[[#This Row],[Customer Last Name]],", ",Table1[[#This Row],[Customer First Name]])</f>
        <v>No. 13633, Client</v>
      </c>
      <c r="F2656" t="str">
        <f>IF(Table1[[#This Row],[Credit Amount]]&gt;-19.99,"Less than 19.99",IF(Table1[[#This Row],[Credit Amount]]=-20,"20",IF(Table1[[#This Row],[Credit Amount]]&gt;-49.98,"20.01-49.98",IF(Table1[[#This Row],[Credit Amount]]=-49.99,"49.99",IF(Table1[[#This Row],[Credit Amount]]=-50,"50",IF(Table1[[#This Row],[Credit Amount]]&lt;-50.01,"Greater than 50"))))))</f>
        <v>20.01-49.98</v>
      </c>
      <c r="G2656" t="str">
        <f>IF(Table1[[#This Row],[Transaction Type]]="Maintenance","Non-Sales","Sales")</f>
        <v>Sales</v>
      </c>
      <c r="H2656" t="str">
        <f>IF(Table1[[#This Row],[Quarter]]="q2",1,"")</f>
        <v/>
      </c>
      <c r="I2656">
        <f>IF(Table1[[#This Row],[Quarter]]="q3",1,"")</f>
        <v>1</v>
      </c>
      <c r="J2656" t="str">
        <f>IF(Table1[[#This Row],[Quarter]]="Q2",Table1[[#This Row],[Credit Amount]],"")</f>
        <v/>
      </c>
      <c r="K2656">
        <f>IF(Table1[[#This Row],[Quarter]]="Q3",Table1[[#This Row],[Credit Amount]],"")</f>
        <v>-43.71</v>
      </c>
      <c r="L2656">
        <f>IF(Table1[[#This Row],[Transaction Type]]="Upgrade",Table1[[#This Row],[Credit Amount]],IF(Table1[[#This Row],[Transaction Type]]="Activation",Table1[[#This Row],[Credit Amount]],""))</f>
        <v>-43.71</v>
      </c>
      <c r="M2656" t="str">
        <f>IF(Table1[[#This Row],[Transaction Type]]="Maintenance",Table1[[#This Row],[Credit Amount]],"")</f>
        <v/>
      </c>
      <c r="N2656">
        <v>10058</v>
      </c>
      <c r="O2656" t="s">
        <v>2489</v>
      </c>
      <c r="P2656" t="s">
        <v>2547</v>
      </c>
      <c r="Q2656" t="s">
        <v>289</v>
      </c>
      <c r="R2656">
        <v>10058</v>
      </c>
      <c r="S2656" t="s">
        <v>2489</v>
      </c>
      <c r="T2656" t="s">
        <v>2547</v>
      </c>
      <c r="U2656" t="s">
        <v>289</v>
      </c>
      <c r="V2656" t="s">
        <v>156</v>
      </c>
      <c r="W2656">
        <v>100004632</v>
      </c>
      <c r="X2656">
        <v>8005553633</v>
      </c>
      <c r="Y2656" t="s">
        <v>2595</v>
      </c>
      <c r="Z2656" t="s">
        <v>6221</v>
      </c>
      <c r="AA2656" s="13">
        <v>-43.71</v>
      </c>
      <c r="AB2656" s="14">
        <v>42632</v>
      </c>
      <c r="AC2656" t="s">
        <v>35</v>
      </c>
    </row>
    <row r="2657" spans="1:29" x14ac:dyDescent="0.25">
      <c r="A2657" t="str">
        <f>CONCATENATE("Q",ROUNDUP(MONTH(Table1[[#This Row],[Month]])/3,0))</f>
        <v>Q3</v>
      </c>
      <c r="B2657" s="14">
        <f>EOMONTH(Table1[[#This Row],[Credit Date]],-1)+1</f>
        <v>42614</v>
      </c>
      <c r="C2657" t="str">
        <f>CONCATENATE(Table1[[#This Row],[Issuer Last Name]],", ",Table1[[#This Row],[Issuer First Name]])</f>
        <v>No. 058, Employee</v>
      </c>
      <c r="D2657" t="str">
        <f>CONCATENATE(Table1[[#This Row],[Approver Last Name]],", ",Table1[[#This Row],[Approver First Name]])</f>
        <v>No. 010, Employee</v>
      </c>
      <c r="E2657" t="str">
        <f>CONCATENATE(Table1[[#This Row],[Customer Last Name]],", ",Table1[[#This Row],[Customer First Name]])</f>
        <v>No. 13693, Client</v>
      </c>
      <c r="F26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57" t="str">
        <f>IF(Table1[[#This Row],[Transaction Type]]="Maintenance","Non-Sales","Sales")</f>
        <v>Sales</v>
      </c>
      <c r="H2657" t="str">
        <f>IF(Table1[[#This Row],[Quarter]]="q2",1,"")</f>
        <v/>
      </c>
      <c r="I2657">
        <f>IF(Table1[[#This Row],[Quarter]]="q3",1,"")</f>
        <v>1</v>
      </c>
      <c r="J2657" t="str">
        <f>IF(Table1[[#This Row],[Quarter]]="Q2",Table1[[#This Row],[Credit Amount]],"")</f>
        <v/>
      </c>
      <c r="K2657">
        <f>IF(Table1[[#This Row],[Quarter]]="Q3",Table1[[#This Row],[Credit Amount]],"")</f>
        <v>-88.04</v>
      </c>
      <c r="L2657">
        <f>IF(Table1[[#This Row],[Transaction Type]]="Upgrade",Table1[[#This Row],[Credit Amount]],IF(Table1[[#This Row],[Transaction Type]]="Activation",Table1[[#This Row],[Credit Amount]],""))</f>
        <v>-88.04</v>
      </c>
      <c r="M2657" t="str">
        <f>IF(Table1[[#This Row],[Transaction Type]]="Maintenance",Table1[[#This Row],[Credit Amount]],"")</f>
        <v/>
      </c>
      <c r="N2657">
        <v>10058</v>
      </c>
      <c r="O2657" t="s">
        <v>2489</v>
      </c>
      <c r="P2657" t="s">
        <v>2547</v>
      </c>
      <c r="Q2657" t="s">
        <v>289</v>
      </c>
      <c r="R2657">
        <v>10010</v>
      </c>
      <c r="S2657" t="s">
        <v>2489</v>
      </c>
      <c r="T2657" t="s">
        <v>2499</v>
      </c>
      <c r="U2657" t="s">
        <v>290</v>
      </c>
      <c r="V2657" t="s">
        <v>156</v>
      </c>
      <c r="W2657">
        <v>100004692</v>
      </c>
      <c r="X2657">
        <v>8005553693</v>
      </c>
      <c r="Y2657" t="s">
        <v>2595</v>
      </c>
      <c r="Z2657" t="s">
        <v>6281</v>
      </c>
      <c r="AA2657" s="13">
        <v>-88.04</v>
      </c>
      <c r="AB2657" s="14">
        <v>42636</v>
      </c>
      <c r="AC2657" t="s">
        <v>35</v>
      </c>
    </row>
    <row r="2658" spans="1:29" x14ac:dyDescent="0.25">
      <c r="A2658" t="str">
        <f>CONCATENATE("Q",ROUNDUP(MONTH(Table1[[#This Row],[Month]])/3,0))</f>
        <v>Q3</v>
      </c>
      <c r="B2658" s="14">
        <f>EOMONTH(Table1[[#This Row],[Credit Date]],-1)+1</f>
        <v>42614</v>
      </c>
      <c r="C2658" t="str">
        <f>CONCATENATE(Table1[[#This Row],[Issuer Last Name]],", ",Table1[[#This Row],[Issuer First Name]])</f>
        <v>No. 058, Employee</v>
      </c>
      <c r="D2658" t="str">
        <f>CONCATENATE(Table1[[#This Row],[Approver Last Name]],", ",Table1[[#This Row],[Approver First Name]])</f>
        <v>No. 058, Employee</v>
      </c>
      <c r="E2658" t="str">
        <f>CONCATENATE(Table1[[#This Row],[Customer Last Name]],", ",Table1[[#This Row],[Customer First Name]])</f>
        <v>No. 11826, Client</v>
      </c>
      <c r="F2658" t="str">
        <f>IF(Table1[[#This Row],[Credit Amount]]&gt;-19.99,"Less than 19.99",IF(Table1[[#This Row],[Credit Amount]]=-20,"20",IF(Table1[[#This Row],[Credit Amount]]&gt;-49.98,"20.01-49.98",IF(Table1[[#This Row],[Credit Amount]]=-49.99,"49.99",IF(Table1[[#This Row],[Credit Amount]]=-50,"50",IF(Table1[[#This Row],[Credit Amount]]&lt;-50.01,"Greater than 50"))))))</f>
        <v>20.01-49.98</v>
      </c>
      <c r="G2658" t="str">
        <f>IF(Table1[[#This Row],[Transaction Type]]="Maintenance","Non-Sales","Sales")</f>
        <v>Sales</v>
      </c>
      <c r="H2658" t="str">
        <f>IF(Table1[[#This Row],[Quarter]]="q2",1,"")</f>
        <v/>
      </c>
      <c r="I2658">
        <f>IF(Table1[[#This Row],[Quarter]]="q3",1,"")</f>
        <v>1</v>
      </c>
      <c r="J2658" t="str">
        <f>IF(Table1[[#This Row],[Quarter]]="Q2",Table1[[#This Row],[Credit Amount]],"")</f>
        <v/>
      </c>
      <c r="K2658">
        <f>IF(Table1[[#This Row],[Quarter]]="Q3",Table1[[#This Row],[Credit Amount]],"")</f>
        <v>-28.78</v>
      </c>
      <c r="L2658">
        <f>IF(Table1[[#This Row],[Transaction Type]]="Upgrade",Table1[[#This Row],[Credit Amount]],IF(Table1[[#This Row],[Transaction Type]]="Activation",Table1[[#This Row],[Credit Amount]],""))</f>
        <v>-28.78</v>
      </c>
      <c r="M2658" t="str">
        <f>IF(Table1[[#This Row],[Transaction Type]]="Maintenance",Table1[[#This Row],[Credit Amount]],"")</f>
        <v/>
      </c>
      <c r="N2658">
        <v>10058</v>
      </c>
      <c r="O2658" t="s">
        <v>2489</v>
      </c>
      <c r="P2658" t="s">
        <v>2547</v>
      </c>
      <c r="Q2658" t="s">
        <v>289</v>
      </c>
      <c r="R2658">
        <v>10058</v>
      </c>
      <c r="S2658" t="s">
        <v>2489</v>
      </c>
      <c r="T2658" t="s">
        <v>2547</v>
      </c>
      <c r="U2658" t="s">
        <v>289</v>
      </c>
      <c r="V2658" t="s">
        <v>156</v>
      </c>
      <c r="W2658">
        <v>100002825</v>
      </c>
      <c r="X2658">
        <v>8005551826</v>
      </c>
      <c r="Y2658" t="s">
        <v>2595</v>
      </c>
      <c r="Z2658" t="s">
        <v>4421</v>
      </c>
      <c r="AA2658" s="13">
        <v>-28.78</v>
      </c>
      <c r="AB2658" s="14">
        <v>42636</v>
      </c>
      <c r="AC2658" t="s">
        <v>37</v>
      </c>
    </row>
    <row r="2659" spans="1:29" x14ac:dyDescent="0.25">
      <c r="A2659" t="str">
        <f>CONCATENATE("Q",ROUNDUP(MONTH(Table1[[#This Row],[Month]])/3,0))</f>
        <v>Q3</v>
      </c>
      <c r="B2659" s="14">
        <f>EOMONTH(Table1[[#This Row],[Credit Date]],-1)+1</f>
        <v>42614</v>
      </c>
      <c r="C2659" t="str">
        <f>CONCATENATE(Table1[[#This Row],[Issuer Last Name]],", ",Table1[[#This Row],[Issuer First Name]])</f>
        <v>No. 058, Employee</v>
      </c>
      <c r="D2659" t="str">
        <f>CONCATENATE(Table1[[#This Row],[Approver Last Name]],", ",Table1[[#This Row],[Approver First Name]])</f>
        <v>No. 058, Employee</v>
      </c>
      <c r="E2659" t="str">
        <f>CONCATENATE(Table1[[#This Row],[Customer Last Name]],", ",Table1[[#This Row],[Customer First Name]])</f>
        <v>No. 10963, Client</v>
      </c>
      <c r="F2659" t="str">
        <f>IF(Table1[[#This Row],[Credit Amount]]&gt;-19.99,"Less than 19.99",IF(Table1[[#This Row],[Credit Amount]]=-20,"20",IF(Table1[[#This Row],[Credit Amount]]&gt;-49.98,"20.01-49.98",IF(Table1[[#This Row],[Credit Amount]]=-49.99,"49.99",IF(Table1[[#This Row],[Credit Amount]]=-50,"50",IF(Table1[[#This Row],[Credit Amount]]&lt;-50.01,"Greater than 50"))))))</f>
        <v>Less than 19.99</v>
      </c>
      <c r="G2659" t="str">
        <f>IF(Table1[[#This Row],[Transaction Type]]="Maintenance","Non-Sales","Sales")</f>
        <v>Sales</v>
      </c>
      <c r="H2659" t="str">
        <f>IF(Table1[[#This Row],[Quarter]]="q2",1,"")</f>
        <v/>
      </c>
      <c r="I2659">
        <f>IF(Table1[[#This Row],[Quarter]]="q3",1,"")</f>
        <v>1</v>
      </c>
      <c r="J2659" t="str">
        <f>IF(Table1[[#This Row],[Quarter]]="Q2",Table1[[#This Row],[Credit Amount]],"")</f>
        <v/>
      </c>
      <c r="K2659">
        <f>IF(Table1[[#This Row],[Quarter]]="Q3",Table1[[#This Row],[Credit Amount]],"")</f>
        <v>-5.0999999999999996</v>
      </c>
      <c r="L2659">
        <f>IF(Table1[[#This Row],[Transaction Type]]="Upgrade",Table1[[#This Row],[Credit Amount]],IF(Table1[[#This Row],[Transaction Type]]="Activation",Table1[[#This Row],[Credit Amount]],""))</f>
        <v>-5.0999999999999996</v>
      </c>
      <c r="M2659" t="str">
        <f>IF(Table1[[#This Row],[Transaction Type]]="Maintenance",Table1[[#This Row],[Credit Amount]],"")</f>
        <v/>
      </c>
      <c r="N2659">
        <v>10058</v>
      </c>
      <c r="O2659" t="s">
        <v>2489</v>
      </c>
      <c r="P2659" t="s">
        <v>2547</v>
      </c>
      <c r="Q2659" t="s">
        <v>289</v>
      </c>
      <c r="R2659">
        <v>10058</v>
      </c>
      <c r="S2659" t="s">
        <v>2489</v>
      </c>
      <c r="T2659" t="s">
        <v>2547</v>
      </c>
      <c r="U2659" t="s">
        <v>289</v>
      </c>
      <c r="V2659" t="s">
        <v>156</v>
      </c>
      <c r="W2659">
        <v>100001962</v>
      </c>
      <c r="X2659">
        <v>8005550963</v>
      </c>
      <c r="Y2659" t="s">
        <v>2595</v>
      </c>
      <c r="Z2659" t="s">
        <v>3558</v>
      </c>
      <c r="AA2659" s="13">
        <v>-5.0999999999999996</v>
      </c>
      <c r="AB2659" s="14">
        <v>42638</v>
      </c>
      <c r="AC2659" t="s">
        <v>35</v>
      </c>
    </row>
    <row r="2660" spans="1:29" x14ac:dyDescent="0.25">
      <c r="A2660" t="str">
        <f>CONCATENATE("Q",ROUNDUP(MONTH(Table1[[#This Row],[Month]])/3,0))</f>
        <v>Q3</v>
      </c>
      <c r="B2660" s="14">
        <f>EOMONTH(Table1[[#This Row],[Credit Date]],-1)+1</f>
        <v>42614</v>
      </c>
      <c r="C2660" t="str">
        <f>CONCATENATE(Table1[[#This Row],[Issuer Last Name]],", ",Table1[[#This Row],[Issuer First Name]])</f>
        <v>No. 058, Employee</v>
      </c>
      <c r="D2660" t="str">
        <f>CONCATENATE(Table1[[#This Row],[Approver Last Name]],", ",Table1[[#This Row],[Approver First Name]])</f>
        <v>No. 058, Employee</v>
      </c>
      <c r="E2660" t="str">
        <f>CONCATENATE(Table1[[#This Row],[Customer Last Name]],", ",Table1[[#This Row],[Customer First Name]])</f>
        <v>No. 11931, Client</v>
      </c>
      <c r="F2660" t="str">
        <f>IF(Table1[[#This Row],[Credit Amount]]&gt;-19.99,"Less than 19.99",IF(Table1[[#This Row],[Credit Amount]]=-20,"20",IF(Table1[[#This Row],[Credit Amount]]&gt;-49.98,"20.01-49.98",IF(Table1[[#This Row],[Credit Amount]]=-49.99,"49.99",IF(Table1[[#This Row],[Credit Amount]]=-50,"50",IF(Table1[[#This Row],[Credit Amount]]&lt;-50.01,"Greater than 50"))))))</f>
        <v>20.01-49.98</v>
      </c>
      <c r="G2660" t="str">
        <f>IF(Table1[[#This Row],[Transaction Type]]="Maintenance","Non-Sales","Sales")</f>
        <v>Sales</v>
      </c>
      <c r="H2660" t="str">
        <f>IF(Table1[[#This Row],[Quarter]]="q2",1,"")</f>
        <v/>
      </c>
      <c r="I2660">
        <f>IF(Table1[[#This Row],[Quarter]]="q3",1,"")</f>
        <v>1</v>
      </c>
      <c r="J2660" t="str">
        <f>IF(Table1[[#This Row],[Quarter]]="Q2",Table1[[#This Row],[Credit Amount]],"")</f>
        <v/>
      </c>
      <c r="K2660">
        <f>IF(Table1[[#This Row],[Quarter]]="Q3",Table1[[#This Row],[Credit Amount]],"")</f>
        <v>-48.33</v>
      </c>
      <c r="L2660">
        <f>IF(Table1[[#This Row],[Transaction Type]]="Upgrade",Table1[[#This Row],[Credit Amount]],IF(Table1[[#This Row],[Transaction Type]]="Activation",Table1[[#This Row],[Credit Amount]],""))</f>
        <v>-48.33</v>
      </c>
      <c r="M2660" t="str">
        <f>IF(Table1[[#This Row],[Transaction Type]]="Maintenance",Table1[[#This Row],[Credit Amount]],"")</f>
        <v/>
      </c>
      <c r="N2660">
        <v>10058</v>
      </c>
      <c r="O2660" t="s">
        <v>2489</v>
      </c>
      <c r="P2660" t="s">
        <v>2547</v>
      </c>
      <c r="Q2660" t="s">
        <v>289</v>
      </c>
      <c r="R2660">
        <v>10058</v>
      </c>
      <c r="S2660" t="s">
        <v>2489</v>
      </c>
      <c r="T2660" t="s">
        <v>2547</v>
      </c>
      <c r="U2660" t="s">
        <v>289</v>
      </c>
      <c r="V2660" t="s">
        <v>156</v>
      </c>
      <c r="W2660">
        <v>100002930</v>
      </c>
      <c r="X2660">
        <v>8005551931</v>
      </c>
      <c r="Y2660" t="s">
        <v>2595</v>
      </c>
      <c r="Z2660" t="s">
        <v>4526</v>
      </c>
      <c r="AA2660" s="13">
        <v>-48.33</v>
      </c>
      <c r="AB2660" s="14">
        <v>42641</v>
      </c>
      <c r="AC2660" t="s">
        <v>35</v>
      </c>
    </row>
    <row r="2661" spans="1:29" x14ac:dyDescent="0.25">
      <c r="A2661" t="str">
        <f>CONCATENATE("Q",ROUNDUP(MONTH(Table1[[#This Row],[Month]])/3,0))</f>
        <v>Q3</v>
      </c>
      <c r="B2661" s="14">
        <f>EOMONTH(Table1[[#This Row],[Credit Date]],-1)+1</f>
        <v>42614</v>
      </c>
      <c r="C2661" t="str">
        <f>CONCATENATE(Table1[[#This Row],[Issuer Last Name]],", ",Table1[[#This Row],[Issuer First Name]])</f>
        <v>No. 058, Employee</v>
      </c>
      <c r="D2661" t="str">
        <f>CONCATENATE(Table1[[#This Row],[Approver Last Name]],", ",Table1[[#This Row],[Approver First Name]])</f>
        <v>No. 058, Employee</v>
      </c>
      <c r="E2661" t="str">
        <f>CONCATENATE(Table1[[#This Row],[Customer Last Name]],", ",Table1[[#This Row],[Customer First Name]])</f>
        <v>No. 13773, Client</v>
      </c>
      <c r="F2661" t="str">
        <f>IF(Table1[[#This Row],[Credit Amount]]&gt;-19.99,"Less than 19.99",IF(Table1[[#This Row],[Credit Amount]]=-20,"20",IF(Table1[[#This Row],[Credit Amount]]&gt;-49.98,"20.01-49.98",IF(Table1[[#This Row],[Credit Amount]]=-49.99,"49.99",IF(Table1[[#This Row],[Credit Amount]]=-50,"50",IF(Table1[[#This Row],[Credit Amount]]&lt;-50.01,"Greater than 50"))))))</f>
        <v>Less than 19.99</v>
      </c>
      <c r="G2661" t="str">
        <f>IF(Table1[[#This Row],[Transaction Type]]="Maintenance","Non-Sales","Sales")</f>
        <v>Non-Sales</v>
      </c>
      <c r="H2661" t="str">
        <f>IF(Table1[[#This Row],[Quarter]]="q2",1,"")</f>
        <v/>
      </c>
      <c r="I2661">
        <f>IF(Table1[[#This Row],[Quarter]]="q3",1,"")</f>
        <v>1</v>
      </c>
      <c r="J2661" t="str">
        <f>IF(Table1[[#This Row],[Quarter]]="Q2",Table1[[#This Row],[Credit Amount]],"")</f>
        <v/>
      </c>
      <c r="K2661">
        <f>IF(Table1[[#This Row],[Quarter]]="Q3",Table1[[#This Row],[Credit Amount]],"")</f>
        <v>-12.69</v>
      </c>
      <c r="L2661" t="str">
        <f>IF(Table1[[#This Row],[Transaction Type]]="Upgrade",Table1[[#This Row],[Credit Amount]],IF(Table1[[#This Row],[Transaction Type]]="Activation",Table1[[#This Row],[Credit Amount]],""))</f>
        <v/>
      </c>
      <c r="M2661">
        <f>IF(Table1[[#This Row],[Transaction Type]]="Maintenance",Table1[[#This Row],[Credit Amount]],"")</f>
        <v>-12.69</v>
      </c>
      <c r="N2661">
        <v>10058</v>
      </c>
      <c r="O2661" t="s">
        <v>2489</v>
      </c>
      <c r="P2661" t="s">
        <v>2547</v>
      </c>
      <c r="Q2661" t="s">
        <v>289</v>
      </c>
      <c r="R2661">
        <v>10058</v>
      </c>
      <c r="S2661" t="s">
        <v>2489</v>
      </c>
      <c r="T2661" t="s">
        <v>2547</v>
      </c>
      <c r="U2661" t="s">
        <v>289</v>
      </c>
      <c r="V2661" t="s">
        <v>156</v>
      </c>
      <c r="W2661">
        <v>100004772</v>
      </c>
      <c r="X2661">
        <v>8005553773</v>
      </c>
      <c r="Y2661" t="s">
        <v>2595</v>
      </c>
      <c r="Z2661" t="s">
        <v>6361</v>
      </c>
      <c r="AA2661" s="13">
        <v>-12.69</v>
      </c>
      <c r="AB2661" s="14">
        <v>42642</v>
      </c>
      <c r="AC2661" t="s">
        <v>36</v>
      </c>
    </row>
    <row r="2662" spans="1:29" x14ac:dyDescent="0.25">
      <c r="A2662" t="str">
        <f>CONCATENATE("Q",ROUNDUP(MONTH(Table1[[#This Row],[Month]])/3,0))</f>
        <v>Q2</v>
      </c>
      <c r="B2662" s="14">
        <f>EOMONTH(Table1[[#This Row],[Credit Date]],-1)+1</f>
        <v>42461</v>
      </c>
      <c r="C2662" t="str">
        <f>CONCATENATE(Table1[[#This Row],[Issuer Last Name]],", ",Table1[[#This Row],[Issuer First Name]])</f>
        <v>No. 010, Employee</v>
      </c>
      <c r="D2662" t="str">
        <f>CONCATENATE(Table1[[#This Row],[Approver Last Name]],", ",Table1[[#This Row],[Approver First Name]])</f>
        <v>No. 010, Employee</v>
      </c>
      <c r="E2662" t="str">
        <f>CONCATENATE(Table1[[#This Row],[Customer Last Name]],", ",Table1[[#This Row],[Customer First Name]])</f>
        <v>No. 13614, Client</v>
      </c>
      <c r="F26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2" t="str">
        <f>IF(Table1[[#This Row],[Transaction Type]]="Maintenance","Non-Sales","Sales")</f>
        <v>Non-Sales</v>
      </c>
      <c r="H2662">
        <f>IF(Table1[[#This Row],[Quarter]]="q2",1,"")</f>
        <v>1</v>
      </c>
      <c r="I2662" t="str">
        <f>IF(Table1[[#This Row],[Quarter]]="q3",1,"")</f>
        <v/>
      </c>
      <c r="J2662">
        <f>IF(Table1[[#This Row],[Quarter]]="Q2",Table1[[#This Row],[Credit Amount]],"")</f>
        <v>-230.4</v>
      </c>
      <c r="K2662" t="str">
        <f>IF(Table1[[#This Row],[Quarter]]="Q3",Table1[[#This Row],[Credit Amount]],"")</f>
        <v/>
      </c>
      <c r="L2662" t="str">
        <f>IF(Table1[[#This Row],[Transaction Type]]="Upgrade",Table1[[#This Row],[Credit Amount]],IF(Table1[[#This Row],[Transaction Type]]="Activation",Table1[[#This Row],[Credit Amount]],""))</f>
        <v/>
      </c>
      <c r="M2662">
        <f>IF(Table1[[#This Row],[Transaction Type]]="Maintenance",Table1[[#This Row],[Credit Amount]],"")</f>
        <v>-230.4</v>
      </c>
      <c r="N2662">
        <v>10010</v>
      </c>
      <c r="O2662" t="s">
        <v>2489</v>
      </c>
      <c r="P2662" t="s">
        <v>2499</v>
      </c>
      <c r="Q2662" t="s">
        <v>290</v>
      </c>
      <c r="R2662">
        <v>10010</v>
      </c>
      <c r="S2662" t="s">
        <v>2489</v>
      </c>
      <c r="T2662" t="s">
        <v>2499</v>
      </c>
      <c r="U2662" t="s">
        <v>290</v>
      </c>
      <c r="V2662" t="s">
        <v>156</v>
      </c>
      <c r="W2662">
        <v>100004613</v>
      </c>
      <c r="X2662">
        <v>8005553614</v>
      </c>
      <c r="Y2662" t="s">
        <v>2595</v>
      </c>
      <c r="Z2662" t="s">
        <v>6202</v>
      </c>
      <c r="AA2662" s="13">
        <v>-230.4</v>
      </c>
      <c r="AB2662" s="14">
        <v>42468</v>
      </c>
      <c r="AC2662" t="s">
        <v>36</v>
      </c>
    </row>
    <row r="2663" spans="1:29" x14ac:dyDescent="0.25">
      <c r="A2663" t="str">
        <f>CONCATENATE("Q",ROUNDUP(MONTH(Table1[[#This Row],[Month]])/3,0))</f>
        <v>Q2</v>
      </c>
      <c r="B2663" s="14">
        <f>EOMONTH(Table1[[#This Row],[Credit Date]],-1)+1</f>
        <v>42461</v>
      </c>
      <c r="C2663" t="str">
        <f>CONCATENATE(Table1[[#This Row],[Issuer Last Name]],", ",Table1[[#This Row],[Issuer First Name]])</f>
        <v>No. 010, Employee</v>
      </c>
      <c r="D2663" t="str">
        <f>CONCATENATE(Table1[[#This Row],[Approver Last Name]],", ",Table1[[#This Row],[Approver First Name]])</f>
        <v>No. 010, Employee</v>
      </c>
      <c r="E2663" t="str">
        <f>CONCATENATE(Table1[[#This Row],[Customer Last Name]],", ",Table1[[#This Row],[Customer First Name]])</f>
        <v>No. 11707, Client</v>
      </c>
      <c r="F26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3" t="str">
        <f>IF(Table1[[#This Row],[Transaction Type]]="Maintenance","Non-Sales","Sales")</f>
        <v>Non-Sales</v>
      </c>
      <c r="H2663">
        <f>IF(Table1[[#This Row],[Quarter]]="q2",1,"")</f>
        <v>1</v>
      </c>
      <c r="I2663" t="str">
        <f>IF(Table1[[#This Row],[Quarter]]="q3",1,"")</f>
        <v/>
      </c>
      <c r="J2663">
        <f>IF(Table1[[#This Row],[Quarter]]="Q2",Table1[[#This Row],[Credit Amount]],"")</f>
        <v>-225.05</v>
      </c>
      <c r="K2663" t="str">
        <f>IF(Table1[[#This Row],[Quarter]]="Q3",Table1[[#This Row],[Credit Amount]],"")</f>
        <v/>
      </c>
      <c r="L2663" t="str">
        <f>IF(Table1[[#This Row],[Transaction Type]]="Upgrade",Table1[[#This Row],[Credit Amount]],IF(Table1[[#This Row],[Transaction Type]]="Activation",Table1[[#This Row],[Credit Amount]],""))</f>
        <v/>
      </c>
      <c r="M2663">
        <f>IF(Table1[[#This Row],[Transaction Type]]="Maintenance",Table1[[#This Row],[Credit Amount]],"")</f>
        <v>-225.05</v>
      </c>
      <c r="N2663">
        <v>10010</v>
      </c>
      <c r="O2663" t="s">
        <v>2489</v>
      </c>
      <c r="P2663" t="s">
        <v>2499</v>
      </c>
      <c r="Q2663" t="s">
        <v>290</v>
      </c>
      <c r="R2663">
        <v>10010</v>
      </c>
      <c r="S2663" t="s">
        <v>2489</v>
      </c>
      <c r="T2663" t="s">
        <v>2499</v>
      </c>
      <c r="U2663" t="s">
        <v>290</v>
      </c>
      <c r="V2663" t="s">
        <v>156</v>
      </c>
      <c r="W2663">
        <v>100002706</v>
      </c>
      <c r="X2663">
        <v>8005551707</v>
      </c>
      <c r="Y2663" t="s">
        <v>2595</v>
      </c>
      <c r="Z2663" t="s">
        <v>4302</v>
      </c>
      <c r="AA2663" s="13">
        <v>-225.05</v>
      </c>
      <c r="AB2663" s="14">
        <v>42473</v>
      </c>
      <c r="AC2663" t="s">
        <v>36</v>
      </c>
    </row>
    <row r="2664" spans="1:29" x14ac:dyDescent="0.25">
      <c r="A2664" t="str">
        <f>CONCATENATE("Q",ROUNDUP(MONTH(Table1[[#This Row],[Month]])/3,0))</f>
        <v>Q2</v>
      </c>
      <c r="B2664" s="14">
        <f>EOMONTH(Table1[[#This Row],[Credit Date]],-1)+1</f>
        <v>42491</v>
      </c>
      <c r="C2664" t="str">
        <f>CONCATENATE(Table1[[#This Row],[Issuer Last Name]],", ",Table1[[#This Row],[Issuer First Name]])</f>
        <v>No. 010, Employee</v>
      </c>
      <c r="D2664" t="str">
        <f>CONCATENATE(Table1[[#This Row],[Approver Last Name]],", ",Table1[[#This Row],[Approver First Name]])</f>
        <v>No. 010, Employee</v>
      </c>
      <c r="E2664" t="str">
        <f>CONCATENATE(Table1[[#This Row],[Customer Last Name]],", ",Table1[[#This Row],[Customer First Name]])</f>
        <v>No. 10965, Client</v>
      </c>
      <c r="F26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4" t="str">
        <f>IF(Table1[[#This Row],[Transaction Type]]="Maintenance","Non-Sales","Sales")</f>
        <v>Non-Sales</v>
      </c>
      <c r="H2664">
        <f>IF(Table1[[#This Row],[Quarter]]="q2",1,"")</f>
        <v>1</v>
      </c>
      <c r="I2664" t="str">
        <f>IF(Table1[[#This Row],[Quarter]]="q3",1,"")</f>
        <v/>
      </c>
      <c r="J2664">
        <f>IF(Table1[[#This Row],[Quarter]]="Q2",Table1[[#This Row],[Credit Amount]],"")</f>
        <v>-421.42</v>
      </c>
      <c r="K2664" t="str">
        <f>IF(Table1[[#This Row],[Quarter]]="Q3",Table1[[#This Row],[Credit Amount]],"")</f>
        <v/>
      </c>
      <c r="L2664" t="str">
        <f>IF(Table1[[#This Row],[Transaction Type]]="Upgrade",Table1[[#This Row],[Credit Amount]],IF(Table1[[#This Row],[Transaction Type]]="Activation",Table1[[#This Row],[Credit Amount]],""))</f>
        <v/>
      </c>
      <c r="M2664">
        <f>IF(Table1[[#This Row],[Transaction Type]]="Maintenance",Table1[[#This Row],[Credit Amount]],"")</f>
        <v>-421.42</v>
      </c>
      <c r="N2664">
        <v>10010</v>
      </c>
      <c r="O2664" t="s">
        <v>2489</v>
      </c>
      <c r="P2664" t="s">
        <v>2499</v>
      </c>
      <c r="Q2664" t="s">
        <v>290</v>
      </c>
      <c r="R2664">
        <v>10010</v>
      </c>
      <c r="S2664" t="s">
        <v>2489</v>
      </c>
      <c r="T2664" t="s">
        <v>2499</v>
      </c>
      <c r="U2664" t="s">
        <v>290</v>
      </c>
      <c r="V2664" t="s">
        <v>156</v>
      </c>
      <c r="W2664">
        <v>100001964</v>
      </c>
      <c r="X2664">
        <v>8005550965</v>
      </c>
      <c r="Y2664" t="s">
        <v>2595</v>
      </c>
      <c r="Z2664" t="s">
        <v>3560</v>
      </c>
      <c r="AA2664" s="13">
        <v>-421.42</v>
      </c>
      <c r="AB2664" s="14">
        <v>42493</v>
      </c>
      <c r="AC2664" t="s">
        <v>36</v>
      </c>
    </row>
    <row r="2665" spans="1:29" x14ac:dyDescent="0.25">
      <c r="A2665" t="str">
        <f>CONCATENATE("Q",ROUNDUP(MONTH(Table1[[#This Row],[Month]])/3,0))</f>
        <v>Q2</v>
      </c>
      <c r="B2665" s="14">
        <f>EOMONTH(Table1[[#This Row],[Credit Date]],-1)+1</f>
        <v>42491</v>
      </c>
      <c r="C2665" t="str">
        <f>CONCATENATE(Table1[[#This Row],[Issuer Last Name]],", ",Table1[[#This Row],[Issuer First Name]])</f>
        <v>No. 010, Employee</v>
      </c>
      <c r="D2665" t="str">
        <f>CONCATENATE(Table1[[#This Row],[Approver Last Name]],", ",Table1[[#This Row],[Approver First Name]])</f>
        <v>No. 010, Employee</v>
      </c>
      <c r="E2665" t="str">
        <f>CONCATENATE(Table1[[#This Row],[Customer Last Name]],", ",Table1[[#This Row],[Customer First Name]])</f>
        <v>No. 13497, Client</v>
      </c>
      <c r="F26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5" t="str">
        <f>IF(Table1[[#This Row],[Transaction Type]]="Maintenance","Non-Sales","Sales")</f>
        <v>Non-Sales</v>
      </c>
      <c r="H2665">
        <f>IF(Table1[[#This Row],[Quarter]]="q2",1,"")</f>
        <v>1</v>
      </c>
      <c r="I2665" t="str">
        <f>IF(Table1[[#This Row],[Quarter]]="q3",1,"")</f>
        <v/>
      </c>
      <c r="J2665">
        <f>IF(Table1[[#This Row],[Quarter]]="Q2",Table1[[#This Row],[Credit Amount]],"")</f>
        <v>-381.16</v>
      </c>
      <c r="K2665" t="str">
        <f>IF(Table1[[#This Row],[Quarter]]="Q3",Table1[[#This Row],[Credit Amount]],"")</f>
        <v/>
      </c>
      <c r="L2665" t="str">
        <f>IF(Table1[[#This Row],[Transaction Type]]="Upgrade",Table1[[#This Row],[Credit Amount]],IF(Table1[[#This Row],[Transaction Type]]="Activation",Table1[[#This Row],[Credit Amount]],""))</f>
        <v/>
      </c>
      <c r="M2665">
        <f>IF(Table1[[#This Row],[Transaction Type]]="Maintenance",Table1[[#This Row],[Credit Amount]],"")</f>
        <v>-381.16</v>
      </c>
      <c r="N2665">
        <v>10010</v>
      </c>
      <c r="O2665" t="s">
        <v>2489</v>
      </c>
      <c r="P2665" t="s">
        <v>2499</v>
      </c>
      <c r="Q2665" t="s">
        <v>290</v>
      </c>
      <c r="R2665">
        <v>10010</v>
      </c>
      <c r="S2665" t="s">
        <v>2489</v>
      </c>
      <c r="T2665" t="s">
        <v>2499</v>
      </c>
      <c r="U2665" t="s">
        <v>290</v>
      </c>
      <c r="V2665" t="s">
        <v>156</v>
      </c>
      <c r="W2665">
        <v>100004496</v>
      </c>
      <c r="X2665">
        <v>8005553497</v>
      </c>
      <c r="Y2665" t="s">
        <v>2595</v>
      </c>
      <c r="Z2665" t="s">
        <v>6085</v>
      </c>
      <c r="AA2665" s="13">
        <v>-381.16</v>
      </c>
      <c r="AB2665" s="14">
        <v>42493</v>
      </c>
      <c r="AC2665" t="s">
        <v>36</v>
      </c>
    </row>
    <row r="2666" spans="1:29" x14ac:dyDescent="0.25">
      <c r="A2666" t="str">
        <f>CONCATENATE("Q",ROUNDUP(MONTH(Table1[[#This Row],[Month]])/3,0))</f>
        <v>Q2</v>
      </c>
      <c r="B2666" s="14">
        <f>EOMONTH(Table1[[#This Row],[Credit Date]],-1)+1</f>
        <v>42491</v>
      </c>
      <c r="C2666" t="str">
        <f>CONCATENATE(Table1[[#This Row],[Issuer Last Name]],", ",Table1[[#This Row],[Issuer First Name]])</f>
        <v>No. 010, Employee</v>
      </c>
      <c r="D2666" t="str">
        <f>CONCATENATE(Table1[[#This Row],[Approver Last Name]],", ",Table1[[#This Row],[Approver First Name]])</f>
        <v>No. 010, Employee</v>
      </c>
      <c r="E2666" t="str">
        <f>CONCATENATE(Table1[[#This Row],[Customer Last Name]],", ",Table1[[#This Row],[Customer First Name]])</f>
        <v>No. 10116, Client</v>
      </c>
      <c r="F26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6" t="str">
        <f>IF(Table1[[#This Row],[Transaction Type]]="Maintenance","Non-Sales","Sales")</f>
        <v>Non-Sales</v>
      </c>
      <c r="H2666">
        <f>IF(Table1[[#This Row],[Quarter]]="q2",1,"")</f>
        <v>1</v>
      </c>
      <c r="I2666" t="str">
        <f>IF(Table1[[#This Row],[Quarter]]="q3",1,"")</f>
        <v/>
      </c>
      <c r="J2666">
        <f>IF(Table1[[#This Row],[Quarter]]="Q2",Table1[[#This Row],[Credit Amount]],"")</f>
        <v>-162.09</v>
      </c>
      <c r="K2666" t="str">
        <f>IF(Table1[[#This Row],[Quarter]]="Q3",Table1[[#This Row],[Credit Amount]],"")</f>
        <v/>
      </c>
      <c r="L2666" t="str">
        <f>IF(Table1[[#This Row],[Transaction Type]]="Upgrade",Table1[[#This Row],[Credit Amount]],IF(Table1[[#This Row],[Transaction Type]]="Activation",Table1[[#This Row],[Credit Amount]],""))</f>
        <v/>
      </c>
      <c r="M2666">
        <f>IF(Table1[[#This Row],[Transaction Type]]="Maintenance",Table1[[#This Row],[Credit Amount]],"")</f>
        <v>-162.09</v>
      </c>
      <c r="N2666">
        <v>10010</v>
      </c>
      <c r="O2666" t="s">
        <v>2489</v>
      </c>
      <c r="P2666" t="s">
        <v>2499</v>
      </c>
      <c r="Q2666" t="s">
        <v>290</v>
      </c>
      <c r="R2666">
        <v>10010</v>
      </c>
      <c r="S2666" t="s">
        <v>2489</v>
      </c>
      <c r="T2666" t="s">
        <v>2499</v>
      </c>
      <c r="U2666" t="s">
        <v>290</v>
      </c>
      <c r="V2666" t="s">
        <v>156</v>
      </c>
      <c r="W2666">
        <v>100001115</v>
      </c>
      <c r="X2666">
        <v>8005550116</v>
      </c>
      <c r="Y2666" t="s">
        <v>2595</v>
      </c>
      <c r="Z2666" t="s">
        <v>2711</v>
      </c>
      <c r="AA2666" s="13">
        <v>-162.09</v>
      </c>
      <c r="AB2666" s="14">
        <v>42494</v>
      </c>
      <c r="AC2666" t="s">
        <v>36</v>
      </c>
    </row>
    <row r="2667" spans="1:29" x14ac:dyDescent="0.25">
      <c r="A2667" t="str">
        <f>CONCATENATE("Q",ROUNDUP(MONTH(Table1[[#This Row],[Month]])/3,0))</f>
        <v>Q2</v>
      </c>
      <c r="B2667" s="14">
        <f>EOMONTH(Table1[[#This Row],[Credit Date]],-1)+1</f>
        <v>42491</v>
      </c>
      <c r="C2667" t="str">
        <f>CONCATENATE(Table1[[#This Row],[Issuer Last Name]],", ",Table1[[#This Row],[Issuer First Name]])</f>
        <v>No. 010, Employee</v>
      </c>
      <c r="D2667" t="str">
        <f>CONCATENATE(Table1[[#This Row],[Approver Last Name]],", ",Table1[[#This Row],[Approver First Name]])</f>
        <v>No. 010, Employee</v>
      </c>
      <c r="E2667" t="str">
        <f>CONCATENATE(Table1[[#This Row],[Customer Last Name]],", ",Table1[[#This Row],[Customer First Name]])</f>
        <v>No. 12461, Client</v>
      </c>
      <c r="F26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7" t="str">
        <f>IF(Table1[[#This Row],[Transaction Type]]="Maintenance","Non-Sales","Sales")</f>
        <v>Non-Sales</v>
      </c>
      <c r="H2667">
        <f>IF(Table1[[#This Row],[Quarter]]="q2",1,"")</f>
        <v>1</v>
      </c>
      <c r="I2667" t="str">
        <f>IF(Table1[[#This Row],[Quarter]]="q3",1,"")</f>
        <v/>
      </c>
      <c r="J2667">
        <f>IF(Table1[[#This Row],[Quarter]]="Q2",Table1[[#This Row],[Credit Amount]],"")</f>
        <v>-335.34</v>
      </c>
      <c r="K2667" t="str">
        <f>IF(Table1[[#This Row],[Quarter]]="Q3",Table1[[#This Row],[Credit Amount]],"")</f>
        <v/>
      </c>
      <c r="L2667" t="str">
        <f>IF(Table1[[#This Row],[Transaction Type]]="Upgrade",Table1[[#This Row],[Credit Amount]],IF(Table1[[#This Row],[Transaction Type]]="Activation",Table1[[#This Row],[Credit Amount]],""))</f>
        <v/>
      </c>
      <c r="M2667">
        <f>IF(Table1[[#This Row],[Transaction Type]]="Maintenance",Table1[[#This Row],[Credit Amount]],"")</f>
        <v>-335.34</v>
      </c>
      <c r="N2667">
        <v>10010</v>
      </c>
      <c r="O2667" t="s">
        <v>2489</v>
      </c>
      <c r="P2667" t="s">
        <v>2499</v>
      </c>
      <c r="Q2667" t="s">
        <v>290</v>
      </c>
      <c r="R2667">
        <v>10010</v>
      </c>
      <c r="S2667" t="s">
        <v>2489</v>
      </c>
      <c r="T2667" t="s">
        <v>2499</v>
      </c>
      <c r="U2667" t="s">
        <v>290</v>
      </c>
      <c r="V2667" t="s">
        <v>156</v>
      </c>
      <c r="W2667">
        <v>100003460</v>
      </c>
      <c r="X2667">
        <v>8005552461</v>
      </c>
      <c r="Y2667" t="s">
        <v>2595</v>
      </c>
      <c r="Z2667" t="s">
        <v>5056</v>
      </c>
      <c r="AA2667" s="13">
        <v>-335.34</v>
      </c>
      <c r="AB2667" s="14">
        <v>42495</v>
      </c>
      <c r="AC2667" t="s">
        <v>36</v>
      </c>
    </row>
    <row r="2668" spans="1:29" x14ac:dyDescent="0.25">
      <c r="A2668" t="str">
        <f>CONCATENATE("Q",ROUNDUP(MONTH(Table1[[#This Row],[Month]])/3,0))</f>
        <v>Q2</v>
      </c>
      <c r="B2668" s="14">
        <f>EOMONTH(Table1[[#This Row],[Credit Date]],-1)+1</f>
        <v>42491</v>
      </c>
      <c r="C2668" t="str">
        <f>CONCATENATE(Table1[[#This Row],[Issuer Last Name]],", ",Table1[[#This Row],[Issuer First Name]])</f>
        <v>No. 010, Employee</v>
      </c>
      <c r="D2668" t="str">
        <f>CONCATENATE(Table1[[#This Row],[Approver Last Name]],", ",Table1[[#This Row],[Approver First Name]])</f>
        <v>No. 010, Employee</v>
      </c>
      <c r="E2668" t="str">
        <f>CONCATENATE(Table1[[#This Row],[Customer Last Name]],", ",Table1[[#This Row],[Customer First Name]])</f>
        <v>No. 12748, Client</v>
      </c>
      <c r="F26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8" t="str">
        <f>IF(Table1[[#This Row],[Transaction Type]]="Maintenance","Non-Sales","Sales")</f>
        <v>Non-Sales</v>
      </c>
      <c r="H2668">
        <f>IF(Table1[[#This Row],[Quarter]]="q2",1,"")</f>
        <v>1</v>
      </c>
      <c r="I2668" t="str">
        <f>IF(Table1[[#This Row],[Quarter]]="q3",1,"")</f>
        <v/>
      </c>
      <c r="J2668">
        <f>IF(Table1[[#This Row],[Quarter]]="Q2",Table1[[#This Row],[Credit Amount]],"")</f>
        <v>-395.04</v>
      </c>
      <c r="K2668" t="str">
        <f>IF(Table1[[#This Row],[Quarter]]="Q3",Table1[[#This Row],[Credit Amount]],"")</f>
        <v/>
      </c>
      <c r="L2668" t="str">
        <f>IF(Table1[[#This Row],[Transaction Type]]="Upgrade",Table1[[#This Row],[Credit Amount]],IF(Table1[[#This Row],[Transaction Type]]="Activation",Table1[[#This Row],[Credit Amount]],""))</f>
        <v/>
      </c>
      <c r="M2668">
        <f>IF(Table1[[#This Row],[Transaction Type]]="Maintenance",Table1[[#This Row],[Credit Amount]],"")</f>
        <v>-395.04</v>
      </c>
      <c r="N2668">
        <v>10010</v>
      </c>
      <c r="O2668" t="s">
        <v>2489</v>
      </c>
      <c r="P2668" t="s">
        <v>2499</v>
      </c>
      <c r="Q2668" t="s">
        <v>290</v>
      </c>
      <c r="R2668">
        <v>10010</v>
      </c>
      <c r="S2668" t="s">
        <v>2489</v>
      </c>
      <c r="T2668" t="s">
        <v>2499</v>
      </c>
      <c r="U2668" t="s">
        <v>290</v>
      </c>
      <c r="V2668" t="s">
        <v>156</v>
      </c>
      <c r="W2668">
        <v>100003747</v>
      </c>
      <c r="X2668">
        <v>8005552748</v>
      </c>
      <c r="Y2668" t="s">
        <v>2595</v>
      </c>
      <c r="Z2668" t="s">
        <v>5340</v>
      </c>
      <c r="AA2668" s="13">
        <v>-395.04</v>
      </c>
      <c r="AB2668" s="14">
        <v>42499</v>
      </c>
      <c r="AC2668" t="s">
        <v>36</v>
      </c>
    </row>
    <row r="2669" spans="1:29" x14ac:dyDescent="0.25">
      <c r="A2669" t="str">
        <f>CONCATENATE("Q",ROUNDUP(MONTH(Table1[[#This Row],[Month]])/3,0))</f>
        <v>Q2</v>
      </c>
      <c r="B2669" s="14">
        <f>EOMONTH(Table1[[#This Row],[Credit Date]],-1)+1</f>
        <v>42491</v>
      </c>
      <c r="C2669" t="str">
        <f>CONCATENATE(Table1[[#This Row],[Issuer Last Name]],", ",Table1[[#This Row],[Issuer First Name]])</f>
        <v>No. 010, Employee</v>
      </c>
      <c r="D2669" t="str">
        <f>CONCATENATE(Table1[[#This Row],[Approver Last Name]],", ",Table1[[#This Row],[Approver First Name]])</f>
        <v>No. 010, Employee</v>
      </c>
      <c r="E2669" t="str">
        <f>CONCATENATE(Table1[[#This Row],[Customer Last Name]],", ",Table1[[#This Row],[Customer First Name]])</f>
        <v>No. 13523, Client</v>
      </c>
      <c r="F26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69" t="str">
        <f>IF(Table1[[#This Row],[Transaction Type]]="Maintenance","Non-Sales","Sales")</f>
        <v>Non-Sales</v>
      </c>
      <c r="H2669">
        <f>IF(Table1[[#This Row],[Quarter]]="q2",1,"")</f>
        <v>1</v>
      </c>
      <c r="I2669" t="str">
        <f>IF(Table1[[#This Row],[Quarter]]="q3",1,"")</f>
        <v/>
      </c>
      <c r="J2669">
        <f>IF(Table1[[#This Row],[Quarter]]="Q2",Table1[[#This Row],[Credit Amount]],"")</f>
        <v>-156.61000000000001</v>
      </c>
      <c r="K2669" t="str">
        <f>IF(Table1[[#This Row],[Quarter]]="Q3",Table1[[#This Row],[Credit Amount]],"")</f>
        <v/>
      </c>
      <c r="L2669" t="str">
        <f>IF(Table1[[#This Row],[Transaction Type]]="Upgrade",Table1[[#This Row],[Credit Amount]],IF(Table1[[#This Row],[Transaction Type]]="Activation",Table1[[#This Row],[Credit Amount]],""))</f>
        <v/>
      </c>
      <c r="M2669">
        <f>IF(Table1[[#This Row],[Transaction Type]]="Maintenance",Table1[[#This Row],[Credit Amount]],"")</f>
        <v>-156.61000000000001</v>
      </c>
      <c r="N2669">
        <v>10010</v>
      </c>
      <c r="O2669" t="s">
        <v>2489</v>
      </c>
      <c r="P2669" t="s">
        <v>2499</v>
      </c>
      <c r="Q2669" t="s">
        <v>290</v>
      </c>
      <c r="R2669">
        <v>10010</v>
      </c>
      <c r="S2669" t="s">
        <v>2489</v>
      </c>
      <c r="T2669" t="s">
        <v>2499</v>
      </c>
      <c r="U2669" t="s">
        <v>290</v>
      </c>
      <c r="V2669" t="s">
        <v>156</v>
      </c>
      <c r="W2669">
        <v>100004522</v>
      </c>
      <c r="X2669">
        <v>8005553523</v>
      </c>
      <c r="Y2669" t="s">
        <v>2595</v>
      </c>
      <c r="Z2669" t="s">
        <v>6111</v>
      </c>
      <c r="AA2669" s="13">
        <v>-156.61000000000001</v>
      </c>
      <c r="AB2669" s="14">
        <v>42503</v>
      </c>
      <c r="AC2669" t="s">
        <v>36</v>
      </c>
    </row>
    <row r="2670" spans="1:29" x14ac:dyDescent="0.25">
      <c r="A2670" t="str">
        <f>CONCATENATE("Q",ROUNDUP(MONTH(Table1[[#This Row],[Month]])/3,0))</f>
        <v>Q2</v>
      </c>
      <c r="B2670" s="14">
        <f>EOMONTH(Table1[[#This Row],[Credit Date]],-1)+1</f>
        <v>42491</v>
      </c>
      <c r="C2670" t="str">
        <f>CONCATENATE(Table1[[#This Row],[Issuer Last Name]],", ",Table1[[#This Row],[Issuer First Name]])</f>
        <v>No. 010, Employee</v>
      </c>
      <c r="D2670" t="str">
        <f>CONCATENATE(Table1[[#This Row],[Approver Last Name]],", ",Table1[[#This Row],[Approver First Name]])</f>
        <v>No. 010, Employee</v>
      </c>
      <c r="E2670" t="str">
        <f>CONCATENATE(Table1[[#This Row],[Customer Last Name]],", ",Table1[[#This Row],[Customer First Name]])</f>
        <v>No. 13143, Client</v>
      </c>
      <c r="F26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0" t="str">
        <f>IF(Table1[[#This Row],[Transaction Type]]="Maintenance","Non-Sales","Sales")</f>
        <v>Non-Sales</v>
      </c>
      <c r="H2670">
        <f>IF(Table1[[#This Row],[Quarter]]="q2",1,"")</f>
        <v>1</v>
      </c>
      <c r="I2670" t="str">
        <f>IF(Table1[[#This Row],[Quarter]]="q3",1,"")</f>
        <v/>
      </c>
      <c r="J2670">
        <f>IF(Table1[[#This Row],[Quarter]]="Q2",Table1[[#This Row],[Credit Amount]],"")</f>
        <v>-457.39</v>
      </c>
      <c r="K2670" t="str">
        <f>IF(Table1[[#This Row],[Quarter]]="Q3",Table1[[#This Row],[Credit Amount]],"")</f>
        <v/>
      </c>
      <c r="L2670" t="str">
        <f>IF(Table1[[#This Row],[Transaction Type]]="Upgrade",Table1[[#This Row],[Credit Amount]],IF(Table1[[#This Row],[Transaction Type]]="Activation",Table1[[#This Row],[Credit Amount]],""))</f>
        <v/>
      </c>
      <c r="M2670">
        <f>IF(Table1[[#This Row],[Transaction Type]]="Maintenance",Table1[[#This Row],[Credit Amount]],"")</f>
        <v>-457.39</v>
      </c>
      <c r="N2670">
        <v>10010</v>
      </c>
      <c r="O2670" t="s">
        <v>2489</v>
      </c>
      <c r="P2670" t="s">
        <v>2499</v>
      </c>
      <c r="Q2670" t="s">
        <v>290</v>
      </c>
      <c r="R2670">
        <v>10010</v>
      </c>
      <c r="S2670" t="s">
        <v>2489</v>
      </c>
      <c r="T2670" t="s">
        <v>2499</v>
      </c>
      <c r="U2670" t="s">
        <v>290</v>
      </c>
      <c r="V2670" t="s">
        <v>156</v>
      </c>
      <c r="W2670">
        <v>100004142</v>
      </c>
      <c r="X2670">
        <v>8005553143</v>
      </c>
      <c r="Y2670" t="s">
        <v>2595</v>
      </c>
      <c r="Z2670" t="s">
        <v>5731</v>
      </c>
      <c r="AA2670" s="13">
        <v>-457.39</v>
      </c>
      <c r="AB2670" s="14">
        <v>42507</v>
      </c>
      <c r="AC2670" t="s">
        <v>36</v>
      </c>
    </row>
    <row r="2671" spans="1:29" x14ac:dyDescent="0.25">
      <c r="A2671" t="str">
        <f>CONCATENATE("Q",ROUNDUP(MONTH(Table1[[#This Row],[Month]])/3,0))</f>
        <v>Q2</v>
      </c>
      <c r="B2671" s="14">
        <f>EOMONTH(Table1[[#This Row],[Credit Date]],-1)+1</f>
        <v>42491</v>
      </c>
      <c r="C2671" t="str">
        <f>CONCATENATE(Table1[[#This Row],[Issuer Last Name]],", ",Table1[[#This Row],[Issuer First Name]])</f>
        <v>No. 010, Employee</v>
      </c>
      <c r="D2671" t="str">
        <f>CONCATENATE(Table1[[#This Row],[Approver Last Name]],", ",Table1[[#This Row],[Approver First Name]])</f>
        <v>No. 010, Employee</v>
      </c>
      <c r="E2671" t="str">
        <f>CONCATENATE(Table1[[#This Row],[Customer Last Name]],", ",Table1[[#This Row],[Customer First Name]])</f>
        <v>No. 12123, Client</v>
      </c>
      <c r="F26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1" t="str">
        <f>IF(Table1[[#This Row],[Transaction Type]]="Maintenance","Non-Sales","Sales")</f>
        <v>Non-Sales</v>
      </c>
      <c r="H2671">
        <f>IF(Table1[[#This Row],[Quarter]]="q2",1,"")</f>
        <v>1</v>
      </c>
      <c r="I2671" t="str">
        <f>IF(Table1[[#This Row],[Quarter]]="q3",1,"")</f>
        <v/>
      </c>
      <c r="J2671">
        <f>IF(Table1[[#This Row],[Quarter]]="Q2",Table1[[#This Row],[Credit Amount]],"")</f>
        <v>-489.22</v>
      </c>
      <c r="K2671" t="str">
        <f>IF(Table1[[#This Row],[Quarter]]="Q3",Table1[[#This Row],[Credit Amount]],"")</f>
        <v/>
      </c>
      <c r="L2671" t="str">
        <f>IF(Table1[[#This Row],[Transaction Type]]="Upgrade",Table1[[#This Row],[Credit Amount]],IF(Table1[[#This Row],[Transaction Type]]="Activation",Table1[[#This Row],[Credit Amount]],""))</f>
        <v/>
      </c>
      <c r="M2671">
        <f>IF(Table1[[#This Row],[Transaction Type]]="Maintenance",Table1[[#This Row],[Credit Amount]],"")</f>
        <v>-489.22</v>
      </c>
      <c r="N2671">
        <v>10010</v>
      </c>
      <c r="O2671" t="s">
        <v>2489</v>
      </c>
      <c r="P2671" t="s">
        <v>2499</v>
      </c>
      <c r="Q2671" t="s">
        <v>290</v>
      </c>
      <c r="R2671">
        <v>10010</v>
      </c>
      <c r="S2671" t="s">
        <v>2489</v>
      </c>
      <c r="T2671" t="s">
        <v>2499</v>
      </c>
      <c r="U2671" t="s">
        <v>290</v>
      </c>
      <c r="V2671" t="s">
        <v>156</v>
      </c>
      <c r="W2671">
        <v>100003122</v>
      </c>
      <c r="X2671">
        <v>8005552123</v>
      </c>
      <c r="Y2671" t="s">
        <v>2595</v>
      </c>
      <c r="Z2671" t="s">
        <v>4718</v>
      </c>
      <c r="AA2671" s="13">
        <v>-489.22</v>
      </c>
      <c r="AB2671" s="14">
        <v>42512</v>
      </c>
      <c r="AC2671" t="s">
        <v>36</v>
      </c>
    </row>
    <row r="2672" spans="1:29" x14ac:dyDescent="0.25">
      <c r="A2672" t="str">
        <f>CONCATENATE("Q",ROUNDUP(MONTH(Table1[[#This Row],[Month]])/3,0))</f>
        <v>Q2</v>
      </c>
      <c r="B2672" s="14">
        <f>EOMONTH(Table1[[#This Row],[Credit Date]],-1)+1</f>
        <v>42491</v>
      </c>
      <c r="C2672" t="str">
        <f>CONCATENATE(Table1[[#This Row],[Issuer Last Name]],", ",Table1[[#This Row],[Issuer First Name]])</f>
        <v>No. 010, Employee</v>
      </c>
      <c r="D2672" t="str">
        <f>CONCATENATE(Table1[[#This Row],[Approver Last Name]],", ",Table1[[#This Row],[Approver First Name]])</f>
        <v>No. 010, Employee</v>
      </c>
      <c r="E2672" t="str">
        <f>CONCATENATE(Table1[[#This Row],[Customer Last Name]],", ",Table1[[#This Row],[Customer First Name]])</f>
        <v>No. 13295, Client</v>
      </c>
      <c r="F26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2" t="str">
        <f>IF(Table1[[#This Row],[Transaction Type]]="Maintenance","Non-Sales","Sales")</f>
        <v>Non-Sales</v>
      </c>
      <c r="H2672">
        <f>IF(Table1[[#This Row],[Quarter]]="q2",1,"")</f>
        <v>1</v>
      </c>
      <c r="I2672" t="str">
        <f>IF(Table1[[#This Row],[Quarter]]="q3",1,"")</f>
        <v/>
      </c>
      <c r="J2672">
        <f>IF(Table1[[#This Row],[Quarter]]="Q2",Table1[[#This Row],[Credit Amount]],"")</f>
        <v>-395.36</v>
      </c>
      <c r="K2672" t="str">
        <f>IF(Table1[[#This Row],[Quarter]]="Q3",Table1[[#This Row],[Credit Amount]],"")</f>
        <v/>
      </c>
      <c r="L2672" t="str">
        <f>IF(Table1[[#This Row],[Transaction Type]]="Upgrade",Table1[[#This Row],[Credit Amount]],IF(Table1[[#This Row],[Transaction Type]]="Activation",Table1[[#This Row],[Credit Amount]],""))</f>
        <v/>
      </c>
      <c r="M2672">
        <f>IF(Table1[[#This Row],[Transaction Type]]="Maintenance",Table1[[#This Row],[Credit Amount]],"")</f>
        <v>-395.36</v>
      </c>
      <c r="N2672">
        <v>10010</v>
      </c>
      <c r="O2672" t="s">
        <v>2489</v>
      </c>
      <c r="P2672" t="s">
        <v>2499</v>
      </c>
      <c r="Q2672" t="s">
        <v>290</v>
      </c>
      <c r="R2672">
        <v>10010</v>
      </c>
      <c r="S2672" t="s">
        <v>2489</v>
      </c>
      <c r="T2672" t="s">
        <v>2499</v>
      </c>
      <c r="U2672" t="s">
        <v>290</v>
      </c>
      <c r="V2672" t="s">
        <v>156</v>
      </c>
      <c r="W2672">
        <v>100004294</v>
      </c>
      <c r="X2672">
        <v>8005553295</v>
      </c>
      <c r="Y2672" t="s">
        <v>2595</v>
      </c>
      <c r="Z2672" t="s">
        <v>5883</v>
      </c>
      <c r="AA2672" s="13">
        <v>-395.36</v>
      </c>
      <c r="AB2672" s="14">
        <v>42514</v>
      </c>
      <c r="AC2672" t="s">
        <v>36</v>
      </c>
    </row>
    <row r="2673" spans="1:29" x14ac:dyDescent="0.25">
      <c r="A2673" t="str">
        <f>CONCATENATE("Q",ROUNDUP(MONTH(Table1[[#This Row],[Month]])/3,0))</f>
        <v>Q2</v>
      </c>
      <c r="B2673" s="14">
        <f>EOMONTH(Table1[[#This Row],[Credit Date]],-1)+1</f>
        <v>42491</v>
      </c>
      <c r="C2673" t="str">
        <f>CONCATENATE(Table1[[#This Row],[Issuer Last Name]],", ",Table1[[#This Row],[Issuer First Name]])</f>
        <v>No. 010, Employee</v>
      </c>
      <c r="D2673" t="str">
        <f>CONCATENATE(Table1[[#This Row],[Approver Last Name]],", ",Table1[[#This Row],[Approver First Name]])</f>
        <v>No. 010, Employee</v>
      </c>
      <c r="E2673" t="str">
        <f>CONCATENATE(Table1[[#This Row],[Customer Last Name]],", ",Table1[[#This Row],[Customer First Name]])</f>
        <v>No. 11033, Client</v>
      </c>
      <c r="F26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3" t="str">
        <f>IF(Table1[[#This Row],[Transaction Type]]="Maintenance","Non-Sales","Sales")</f>
        <v>Non-Sales</v>
      </c>
      <c r="H2673">
        <f>IF(Table1[[#This Row],[Quarter]]="q2",1,"")</f>
        <v>1</v>
      </c>
      <c r="I2673" t="str">
        <f>IF(Table1[[#This Row],[Quarter]]="q3",1,"")</f>
        <v/>
      </c>
      <c r="J2673">
        <f>IF(Table1[[#This Row],[Quarter]]="Q2",Table1[[#This Row],[Credit Amount]],"")</f>
        <v>-364.84</v>
      </c>
      <c r="K2673" t="str">
        <f>IF(Table1[[#This Row],[Quarter]]="Q3",Table1[[#This Row],[Credit Amount]],"")</f>
        <v/>
      </c>
      <c r="L2673" t="str">
        <f>IF(Table1[[#This Row],[Transaction Type]]="Upgrade",Table1[[#This Row],[Credit Amount]],IF(Table1[[#This Row],[Transaction Type]]="Activation",Table1[[#This Row],[Credit Amount]],""))</f>
        <v/>
      </c>
      <c r="M2673">
        <f>IF(Table1[[#This Row],[Transaction Type]]="Maintenance",Table1[[#This Row],[Credit Amount]],"")</f>
        <v>-364.84</v>
      </c>
      <c r="N2673">
        <v>10010</v>
      </c>
      <c r="O2673" t="s">
        <v>2489</v>
      </c>
      <c r="P2673" t="s">
        <v>2499</v>
      </c>
      <c r="Q2673" t="s">
        <v>290</v>
      </c>
      <c r="R2673">
        <v>10010</v>
      </c>
      <c r="S2673" t="s">
        <v>2489</v>
      </c>
      <c r="T2673" t="s">
        <v>2499</v>
      </c>
      <c r="U2673" t="s">
        <v>290</v>
      </c>
      <c r="V2673" t="s">
        <v>156</v>
      </c>
      <c r="W2673">
        <v>100002032</v>
      </c>
      <c r="X2673">
        <v>8005551033</v>
      </c>
      <c r="Y2673" t="s">
        <v>2595</v>
      </c>
      <c r="Z2673" t="s">
        <v>3628</v>
      </c>
      <c r="AA2673" s="13">
        <v>-364.84</v>
      </c>
      <c r="AB2673" s="14">
        <v>42517</v>
      </c>
      <c r="AC2673" t="s">
        <v>36</v>
      </c>
    </row>
    <row r="2674" spans="1:29" x14ac:dyDescent="0.25">
      <c r="A2674" t="str">
        <f>CONCATENATE("Q",ROUNDUP(MONTH(Table1[[#This Row],[Month]])/3,0))</f>
        <v>Q2</v>
      </c>
      <c r="B2674" s="14">
        <f>EOMONTH(Table1[[#This Row],[Credit Date]],-1)+1</f>
        <v>42522</v>
      </c>
      <c r="C2674" t="str">
        <f>CONCATENATE(Table1[[#This Row],[Issuer Last Name]],", ",Table1[[#This Row],[Issuer First Name]])</f>
        <v>No. 010, Employee</v>
      </c>
      <c r="D2674" t="str">
        <f>CONCATENATE(Table1[[#This Row],[Approver Last Name]],", ",Table1[[#This Row],[Approver First Name]])</f>
        <v>No. 010, Employee</v>
      </c>
      <c r="E2674" t="str">
        <f>CONCATENATE(Table1[[#This Row],[Customer Last Name]],", ",Table1[[#This Row],[Customer First Name]])</f>
        <v>No. 11609, Client</v>
      </c>
      <c r="F26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4" t="str">
        <f>IF(Table1[[#This Row],[Transaction Type]]="Maintenance","Non-Sales","Sales")</f>
        <v>Sales</v>
      </c>
      <c r="H2674">
        <f>IF(Table1[[#This Row],[Quarter]]="q2",1,"")</f>
        <v>1</v>
      </c>
      <c r="I2674" t="str">
        <f>IF(Table1[[#This Row],[Quarter]]="q3",1,"")</f>
        <v/>
      </c>
      <c r="J2674">
        <f>IF(Table1[[#This Row],[Quarter]]="Q2",Table1[[#This Row],[Credit Amount]],"")</f>
        <v>-397.06</v>
      </c>
      <c r="K2674" t="str">
        <f>IF(Table1[[#This Row],[Quarter]]="Q3",Table1[[#This Row],[Credit Amount]],"")</f>
        <v/>
      </c>
      <c r="L2674">
        <f>IF(Table1[[#This Row],[Transaction Type]]="Upgrade",Table1[[#This Row],[Credit Amount]],IF(Table1[[#This Row],[Transaction Type]]="Activation",Table1[[#This Row],[Credit Amount]],""))</f>
        <v>-397.06</v>
      </c>
      <c r="M2674" t="str">
        <f>IF(Table1[[#This Row],[Transaction Type]]="Maintenance",Table1[[#This Row],[Credit Amount]],"")</f>
        <v/>
      </c>
      <c r="N2674">
        <v>10010</v>
      </c>
      <c r="O2674" t="s">
        <v>2489</v>
      </c>
      <c r="P2674" t="s">
        <v>2499</v>
      </c>
      <c r="Q2674" t="s">
        <v>290</v>
      </c>
      <c r="R2674">
        <v>10010</v>
      </c>
      <c r="S2674" t="s">
        <v>2489</v>
      </c>
      <c r="T2674" t="s">
        <v>2499</v>
      </c>
      <c r="U2674" t="s">
        <v>290</v>
      </c>
      <c r="V2674" t="s">
        <v>156</v>
      </c>
      <c r="W2674">
        <v>100002608</v>
      </c>
      <c r="X2674">
        <v>8005551609</v>
      </c>
      <c r="Y2674" t="s">
        <v>2595</v>
      </c>
      <c r="Z2674" t="s">
        <v>4204</v>
      </c>
      <c r="AA2674" s="13">
        <v>-397.06</v>
      </c>
      <c r="AB2674" s="14">
        <v>42522</v>
      </c>
      <c r="AC2674" t="s">
        <v>37</v>
      </c>
    </row>
    <row r="2675" spans="1:29" x14ac:dyDescent="0.25">
      <c r="A2675" t="str">
        <f>CONCATENATE("Q",ROUNDUP(MONTH(Table1[[#This Row],[Month]])/3,0))</f>
        <v>Q2</v>
      </c>
      <c r="B2675" s="14">
        <f>EOMONTH(Table1[[#This Row],[Credit Date]],-1)+1</f>
        <v>42522</v>
      </c>
      <c r="C2675" t="str">
        <f>CONCATENATE(Table1[[#This Row],[Issuer Last Name]],", ",Table1[[#This Row],[Issuer First Name]])</f>
        <v>No. 010, Employee</v>
      </c>
      <c r="D2675" t="str">
        <f>CONCATENATE(Table1[[#This Row],[Approver Last Name]],", ",Table1[[#This Row],[Approver First Name]])</f>
        <v>No. 010, Employee</v>
      </c>
      <c r="E2675" t="str">
        <f>CONCATENATE(Table1[[#This Row],[Customer Last Name]],", ",Table1[[#This Row],[Customer First Name]])</f>
        <v>No. 12000, Client</v>
      </c>
      <c r="F26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5" t="str">
        <f>IF(Table1[[#This Row],[Transaction Type]]="Maintenance","Non-Sales","Sales")</f>
        <v>Non-Sales</v>
      </c>
      <c r="H2675">
        <f>IF(Table1[[#This Row],[Quarter]]="q2",1,"")</f>
        <v>1</v>
      </c>
      <c r="I2675" t="str">
        <f>IF(Table1[[#This Row],[Quarter]]="q3",1,"")</f>
        <v/>
      </c>
      <c r="J2675">
        <f>IF(Table1[[#This Row],[Quarter]]="Q2",Table1[[#This Row],[Credit Amount]],"")</f>
        <v>-68.73</v>
      </c>
      <c r="K2675" t="str">
        <f>IF(Table1[[#This Row],[Quarter]]="Q3",Table1[[#This Row],[Credit Amount]],"")</f>
        <v/>
      </c>
      <c r="L2675" t="str">
        <f>IF(Table1[[#This Row],[Transaction Type]]="Upgrade",Table1[[#This Row],[Credit Amount]],IF(Table1[[#This Row],[Transaction Type]]="Activation",Table1[[#This Row],[Credit Amount]],""))</f>
        <v/>
      </c>
      <c r="M2675">
        <f>IF(Table1[[#This Row],[Transaction Type]]="Maintenance",Table1[[#This Row],[Credit Amount]],"")</f>
        <v>-68.73</v>
      </c>
      <c r="N2675">
        <v>10010</v>
      </c>
      <c r="O2675" t="s">
        <v>2489</v>
      </c>
      <c r="P2675" t="s">
        <v>2499</v>
      </c>
      <c r="Q2675" t="s">
        <v>290</v>
      </c>
      <c r="R2675">
        <v>10010</v>
      </c>
      <c r="S2675" t="s">
        <v>2489</v>
      </c>
      <c r="T2675" t="s">
        <v>2499</v>
      </c>
      <c r="U2675" t="s">
        <v>290</v>
      </c>
      <c r="V2675" t="s">
        <v>156</v>
      </c>
      <c r="W2675">
        <v>100002999</v>
      </c>
      <c r="X2675">
        <v>8005552000</v>
      </c>
      <c r="Y2675" t="s">
        <v>2595</v>
      </c>
      <c r="Z2675" t="s">
        <v>4595</v>
      </c>
      <c r="AA2675" s="13">
        <v>-68.73</v>
      </c>
      <c r="AB2675" s="14">
        <v>42523</v>
      </c>
      <c r="AC2675" t="s">
        <v>36</v>
      </c>
    </row>
    <row r="2676" spans="1:29" x14ac:dyDescent="0.25">
      <c r="A2676" t="str">
        <f>CONCATENATE("Q",ROUNDUP(MONTH(Table1[[#This Row],[Month]])/3,0))</f>
        <v>Q2</v>
      </c>
      <c r="B2676" s="14">
        <f>EOMONTH(Table1[[#This Row],[Credit Date]],-1)+1</f>
        <v>42522</v>
      </c>
      <c r="C2676" t="str">
        <f>CONCATENATE(Table1[[#This Row],[Issuer Last Name]],", ",Table1[[#This Row],[Issuer First Name]])</f>
        <v>No. 010, Employee</v>
      </c>
      <c r="D2676" t="str">
        <f>CONCATENATE(Table1[[#This Row],[Approver Last Name]],", ",Table1[[#This Row],[Approver First Name]])</f>
        <v>No. 010, Employee</v>
      </c>
      <c r="E2676" t="str">
        <f>CONCATENATE(Table1[[#This Row],[Customer Last Name]],", ",Table1[[#This Row],[Customer First Name]])</f>
        <v>No. 11296, Client</v>
      </c>
      <c r="F26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6" t="str">
        <f>IF(Table1[[#This Row],[Transaction Type]]="Maintenance","Non-Sales","Sales")</f>
        <v>Non-Sales</v>
      </c>
      <c r="H2676">
        <f>IF(Table1[[#This Row],[Quarter]]="q2",1,"")</f>
        <v>1</v>
      </c>
      <c r="I2676" t="str">
        <f>IF(Table1[[#This Row],[Quarter]]="q3",1,"")</f>
        <v/>
      </c>
      <c r="J2676">
        <f>IF(Table1[[#This Row],[Quarter]]="Q2",Table1[[#This Row],[Credit Amount]],"")</f>
        <v>-452.27</v>
      </c>
      <c r="K2676" t="str">
        <f>IF(Table1[[#This Row],[Quarter]]="Q3",Table1[[#This Row],[Credit Amount]],"")</f>
        <v/>
      </c>
      <c r="L2676" t="str">
        <f>IF(Table1[[#This Row],[Transaction Type]]="Upgrade",Table1[[#This Row],[Credit Amount]],IF(Table1[[#This Row],[Transaction Type]]="Activation",Table1[[#This Row],[Credit Amount]],""))</f>
        <v/>
      </c>
      <c r="M2676">
        <f>IF(Table1[[#This Row],[Transaction Type]]="Maintenance",Table1[[#This Row],[Credit Amount]],"")</f>
        <v>-452.27</v>
      </c>
      <c r="N2676">
        <v>10010</v>
      </c>
      <c r="O2676" t="s">
        <v>2489</v>
      </c>
      <c r="P2676" t="s">
        <v>2499</v>
      </c>
      <c r="Q2676" t="s">
        <v>290</v>
      </c>
      <c r="R2676">
        <v>10010</v>
      </c>
      <c r="S2676" t="s">
        <v>2489</v>
      </c>
      <c r="T2676" t="s">
        <v>2499</v>
      </c>
      <c r="U2676" t="s">
        <v>290</v>
      </c>
      <c r="V2676" t="s">
        <v>156</v>
      </c>
      <c r="W2676">
        <v>100002295</v>
      </c>
      <c r="X2676">
        <v>8005551296</v>
      </c>
      <c r="Y2676" t="s">
        <v>2595</v>
      </c>
      <c r="Z2676" t="s">
        <v>3891</v>
      </c>
      <c r="AA2676" s="13">
        <v>-452.27</v>
      </c>
      <c r="AB2676" s="14">
        <v>42527</v>
      </c>
      <c r="AC2676" t="s">
        <v>36</v>
      </c>
    </row>
    <row r="2677" spans="1:29" x14ac:dyDescent="0.25">
      <c r="A2677" t="str">
        <f>CONCATENATE("Q",ROUNDUP(MONTH(Table1[[#This Row],[Month]])/3,0))</f>
        <v>Q2</v>
      </c>
      <c r="B2677" s="14">
        <f>EOMONTH(Table1[[#This Row],[Credit Date]],-1)+1</f>
        <v>42522</v>
      </c>
      <c r="C2677" t="str">
        <f>CONCATENATE(Table1[[#This Row],[Issuer Last Name]],", ",Table1[[#This Row],[Issuer First Name]])</f>
        <v>No. 010, Employee</v>
      </c>
      <c r="D2677" t="str">
        <f>CONCATENATE(Table1[[#This Row],[Approver Last Name]],", ",Table1[[#This Row],[Approver First Name]])</f>
        <v>No. 010, Employee</v>
      </c>
      <c r="E2677" t="str">
        <f>CONCATENATE(Table1[[#This Row],[Customer Last Name]],", ",Table1[[#This Row],[Customer First Name]])</f>
        <v>No. 10591, Client</v>
      </c>
      <c r="F26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7" t="str">
        <f>IF(Table1[[#This Row],[Transaction Type]]="Maintenance","Non-Sales","Sales")</f>
        <v>Non-Sales</v>
      </c>
      <c r="H2677">
        <f>IF(Table1[[#This Row],[Quarter]]="q2",1,"")</f>
        <v>1</v>
      </c>
      <c r="I2677" t="str">
        <f>IF(Table1[[#This Row],[Quarter]]="q3",1,"")</f>
        <v/>
      </c>
      <c r="J2677">
        <f>IF(Table1[[#This Row],[Quarter]]="Q2",Table1[[#This Row],[Credit Amount]],"")</f>
        <v>-419.88</v>
      </c>
      <c r="K2677" t="str">
        <f>IF(Table1[[#This Row],[Quarter]]="Q3",Table1[[#This Row],[Credit Amount]],"")</f>
        <v/>
      </c>
      <c r="L2677" t="str">
        <f>IF(Table1[[#This Row],[Transaction Type]]="Upgrade",Table1[[#This Row],[Credit Amount]],IF(Table1[[#This Row],[Transaction Type]]="Activation",Table1[[#This Row],[Credit Amount]],""))</f>
        <v/>
      </c>
      <c r="M2677">
        <f>IF(Table1[[#This Row],[Transaction Type]]="Maintenance",Table1[[#This Row],[Credit Amount]],"")</f>
        <v>-419.88</v>
      </c>
      <c r="N2677">
        <v>10010</v>
      </c>
      <c r="O2677" t="s">
        <v>2489</v>
      </c>
      <c r="P2677" t="s">
        <v>2499</v>
      </c>
      <c r="Q2677" t="s">
        <v>290</v>
      </c>
      <c r="R2677">
        <v>10010</v>
      </c>
      <c r="S2677" t="s">
        <v>2489</v>
      </c>
      <c r="T2677" t="s">
        <v>2499</v>
      </c>
      <c r="U2677" t="s">
        <v>290</v>
      </c>
      <c r="V2677" t="s">
        <v>156</v>
      </c>
      <c r="W2677">
        <v>100001590</v>
      </c>
      <c r="X2677">
        <v>8005550591</v>
      </c>
      <c r="Y2677" t="s">
        <v>2595</v>
      </c>
      <c r="Z2677" t="s">
        <v>3186</v>
      </c>
      <c r="AA2677" s="13">
        <v>-419.88</v>
      </c>
      <c r="AB2677" s="14">
        <v>42529</v>
      </c>
      <c r="AC2677" t="s">
        <v>36</v>
      </c>
    </row>
    <row r="2678" spans="1:29" x14ac:dyDescent="0.25">
      <c r="A2678" t="str">
        <f>CONCATENATE("Q",ROUNDUP(MONTH(Table1[[#This Row],[Month]])/3,0))</f>
        <v>Q2</v>
      </c>
      <c r="B2678" s="14">
        <f>EOMONTH(Table1[[#This Row],[Credit Date]],-1)+1</f>
        <v>42522</v>
      </c>
      <c r="C2678" t="str">
        <f>CONCATENATE(Table1[[#This Row],[Issuer Last Name]],", ",Table1[[#This Row],[Issuer First Name]])</f>
        <v>No. 010, Employee</v>
      </c>
      <c r="D2678" t="str">
        <f>CONCATENATE(Table1[[#This Row],[Approver Last Name]],", ",Table1[[#This Row],[Approver First Name]])</f>
        <v>No. 010, Employee</v>
      </c>
      <c r="E2678" t="str">
        <f>CONCATENATE(Table1[[#This Row],[Customer Last Name]],", ",Table1[[#This Row],[Customer First Name]])</f>
        <v>No. 11081, Client</v>
      </c>
      <c r="F26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8" t="str">
        <f>IF(Table1[[#This Row],[Transaction Type]]="Maintenance","Non-Sales","Sales")</f>
        <v>Non-Sales</v>
      </c>
      <c r="H2678">
        <f>IF(Table1[[#This Row],[Quarter]]="q2",1,"")</f>
        <v>1</v>
      </c>
      <c r="I2678" t="str">
        <f>IF(Table1[[#This Row],[Quarter]]="q3",1,"")</f>
        <v/>
      </c>
      <c r="J2678">
        <f>IF(Table1[[#This Row],[Quarter]]="Q2",Table1[[#This Row],[Credit Amount]],"")</f>
        <v>-459.91</v>
      </c>
      <c r="K2678" t="str">
        <f>IF(Table1[[#This Row],[Quarter]]="Q3",Table1[[#This Row],[Credit Amount]],"")</f>
        <v/>
      </c>
      <c r="L2678" t="str">
        <f>IF(Table1[[#This Row],[Transaction Type]]="Upgrade",Table1[[#This Row],[Credit Amount]],IF(Table1[[#This Row],[Transaction Type]]="Activation",Table1[[#This Row],[Credit Amount]],""))</f>
        <v/>
      </c>
      <c r="M2678">
        <f>IF(Table1[[#This Row],[Transaction Type]]="Maintenance",Table1[[#This Row],[Credit Amount]],"")</f>
        <v>-459.91</v>
      </c>
      <c r="N2678">
        <v>10010</v>
      </c>
      <c r="O2678" t="s">
        <v>2489</v>
      </c>
      <c r="P2678" t="s">
        <v>2499</v>
      </c>
      <c r="Q2678" t="s">
        <v>290</v>
      </c>
      <c r="R2678">
        <v>10010</v>
      </c>
      <c r="S2678" t="s">
        <v>2489</v>
      </c>
      <c r="T2678" t="s">
        <v>2499</v>
      </c>
      <c r="U2678" t="s">
        <v>290</v>
      </c>
      <c r="V2678" t="s">
        <v>156</v>
      </c>
      <c r="W2678">
        <v>100002080</v>
      </c>
      <c r="X2678">
        <v>8005551081</v>
      </c>
      <c r="Y2678" t="s">
        <v>2595</v>
      </c>
      <c r="Z2678" t="s">
        <v>3676</v>
      </c>
      <c r="AA2678" s="13">
        <v>-459.91</v>
      </c>
      <c r="AB2678" s="14">
        <v>42533</v>
      </c>
      <c r="AC2678" t="s">
        <v>36</v>
      </c>
    </row>
    <row r="2679" spans="1:29" x14ac:dyDescent="0.25">
      <c r="A2679" t="str">
        <f>CONCATENATE("Q",ROUNDUP(MONTH(Table1[[#This Row],[Month]])/3,0))</f>
        <v>Q2</v>
      </c>
      <c r="B2679" s="14">
        <f>EOMONTH(Table1[[#This Row],[Credit Date]],-1)+1</f>
        <v>42522</v>
      </c>
      <c r="C2679" t="str">
        <f>CONCATENATE(Table1[[#This Row],[Issuer Last Name]],", ",Table1[[#This Row],[Issuer First Name]])</f>
        <v>No. 010, Employee</v>
      </c>
      <c r="D2679" t="str">
        <f>CONCATENATE(Table1[[#This Row],[Approver Last Name]],", ",Table1[[#This Row],[Approver First Name]])</f>
        <v>No. 010, Employee</v>
      </c>
      <c r="E2679" t="str">
        <f>CONCATENATE(Table1[[#This Row],[Customer Last Name]],", ",Table1[[#This Row],[Customer First Name]])</f>
        <v>No. 10244, Client</v>
      </c>
      <c r="F26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79" t="str">
        <f>IF(Table1[[#This Row],[Transaction Type]]="Maintenance","Non-Sales","Sales")</f>
        <v>Sales</v>
      </c>
      <c r="H2679">
        <f>IF(Table1[[#This Row],[Quarter]]="q2",1,"")</f>
        <v>1</v>
      </c>
      <c r="I2679" t="str">
        <f>IF(Table1[[#This Row],[Quarter]]="q3",1,"")</f>
        <v/>
      </c>
      <c r="J2679">
        <f>IF(Table1[[#This Row],[Quarter]]="Q2",Table1[[#This Row],[Credit Amount]],"")</f>
        <v>-68.239999999999995</v>
      </c>
      <c r="K2679" t="str">
        <f>IF(Table1[[#This Row],[Quarter]]="Q3",Table1[[#This Row],[Credit Amount]],"")</f>
        <v/>
      </c>
      <c r="L2679">
        <f>IF(Table1[[#This Row],[Transaction Type]]="Upgrade",Table1[[#This Row],[Credit Amount]],IF(Table1[[#This Row],[Transaction Type]]="Activation",Table1[[#This Row],[Credit Amount]],""))</f>
        <v>-68.239999999999995</v>
      </c>
      <c r="M2679" t="str">
        <f>IF(Table1[[#This Row],[Transaction Type]]="Maintenance",Table1[[#This Row],[Credit Amount]],"")</f>
        <v/>
      </c>
      <c r="N2679">
        <v>10010</v>
      </c>
      <c r="O2679" t="s">
        <v>2489</v>
      </c>
      <c r="P2679" t="s">
        <v>2499</v>
      </c>
      <c r="Q2679" t="s">
        <v>290</v>
      </c>
      <c r="R2679">
        <v>10010</v>
      </c>
      <c r="S2679" t="s">
        <v>2489</v>
      </c>
      <c r="T2679" t="s">
        <v>2499</v>
      </c>
      <c r="U2679" t="s">
        <v>290</v>
      </c>
      <c r="V2679" t="s">
        <v>156</v>
      </c>
      <c r="W2679">
        <v>100001243</v>
      </c>
      <c r="X2679">
        <v>8005550244</v>
      </c>
      <c r="Y2679" t="s">
        <v>2595</v>
      </c>
      <c r="Z2679" t="s">
        <v>2839</v>
      </c>
      <c r="AA2679" s="13">
        <v>-68.239999999999995</v>
      </c>
      <c r="AB2679" s="14">
        <v>42535</v>
      </c>
      <c r="AC2679" t="s">
        <v>35</v>
      </c>
    </row>
    <row r="2680" spans="1:29" x14ac:dyDescent="0.25">
      <c r="A2680" t="str">
        <f>CONCATENATE("Q",ROUNDUP(MONTH(Table1[[#This Row],[Month]])/3,0))</f>
        <v>Q2</v>
      </c>
      <c r="B2680" s="14">
        <f>EOMONTH(Table1[[#This Row],[Credit Date]],-1)+1</f>
        <v>42522</v>
      </c>
      <c r="C2680" t="str">
        <f>CONCATENATE(Table1[[#This Row],[Issuer Last Name]],", ",Table1[[#This Row],[Issuer First Name]])</f>
        <v>No. 010, Employee</v>
      </c>
      <c r="D2680" t="str">
        <f>CONCATENATE(Table1[[#This Row],[Approver Last Name]],", ",Table1[[#This Row],[Approver First Name]])</f>
        <v>No. 010, Employee</v>
      </c>
      <c r="E2680" t="str">
        <f>CONCATENATE(Table1[[#This Row],[Customer Last Name]],", ",Table1[[#This Row],[Customer First Name]])</f>
        <v>No. 13727, Client</v>
      </c>
      <c r="F26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0" t="str">
        <f>IF(Table1[[#This Row],[Transaction Type]]="Maintenance","Non-Sales","Sales")</f>
        <v>Sales</v>
      </c>
      <c r="H2680">
        <f>IF(Table1[[#This Row],[Quarter]]="q2",1,"")</f>
        <v>1</v>
      </c>
      <c r="I2680" t="str">
        <f>IF(Table1[[#This Row],[Quarter]]="q3",1,"")</f>
        <v/>
      </c>
      <c r="J2680">
        <f>IF(Table1[[#This Row],[Quarter]]="Q2",Table1[[#This Row],[Credit Amount]],"")</f>
        <v>-352.97</v>
      </c>
      <c r="K2680" t="str">
        <f>IF(Table1[[#This Row],[Quarter]]="Q3",Table1[[#This Row],[Credit Amount]],"")</f>
        <v/>
      </c>
      <c r="L2680">
        <f>IF(Table1[[#This Row],[Transaction Type]]="Upgrade",Table1[[#This Row],[Credit Amount]],IF(Table1[[#This Row],[Transaction Type]]="Activation",Table1[[#This Row],[Credit Amount]],""))</f>
        <v>-352.97</v>
      </c>
      <c r="M2680" t="str">
        <f>IF(Table1[[#This Row],[Transaction Type]]="Maintenance",Table1[[#This Row],[Credit Amount]],"")</f>
        <v/>
      </c>
      <c r="N2680">
        <v>10010</v>
      </c>
      <c r="O2680" t="s">
        <v>2489</v>
      </c>
      <c r="P2680" t="s">
        <v>2499</v>
      </c>
      <c r="Q2680" t="s">
        <v>290</v>
      </c>
      <c r="R2680">
        <v>10010</v>
      </c>
      <c r="S2680" t="s">
        <v>2489</v>
      </c>
      <c r="T2680" t="s">
        <v>2499</v>
      </c>
      <c r="U2680" t="s">
        <v>290</v>
      </c>
      <c r="V2680" t="s">
        <v>156</v>
      </c>
      <c r="W2680">
        <v>100004726</v>
      </c>
      <c r="X2680">
        <v>8005553727</v>
      </c>
      <c r="Y2680" t="s">
        <v>2595</v>
      </c>
      <c r="Z2680" t="s">
        <v>6315</v>
      </c>
      <c r="AA2680" s="13">
        <v>-352.97</v>
      </c>
      <c r="AB2680" s="14">
        <v>42537</v>
      </c>
      <c r="AC2680" t="s">
        <v>35</v>
      </c>
    </row>
    <row r="2681" spans="1:29" x14ac:dyDescent="0.25">
      <c r="A2681" t="str">
        <f>CONCATENATE("Q",ROUNDUP(MONTH(Table1[[#This Row],[Month]])/3,0))</f>
        <v>Q2</v>
      </c>
      <c r="B2681" s="14">
        <f>EOMONTH(Table1[[#This Row],[Credit Date]],-1)+1</f>
        <v>42522</v>
      </c>
      <c r="C2681" t="str">
        <f>CONCATENATE(Table1[[#This Row],[Issuer Last Name]],", ",Table1[[#This Row],[Issuer First Name]])</f>
        <v>No. 010, Employee</v>
      </c>
      <c r="D2681" t="str">
        <f>CONCATENATE(Table1[[#This Row],[Approver Last Name]],", ",Table1[[#This Row],[Approver First Name]])</f>
        <v>No. 010, Employee</v>
      </c>
      <c r="E2681" t="str">
        <f>CONCATENATE(Table1[[#This Row],[Customer Last Name]],", ",Table1[[#This Row],[Customer First Name]])</f>
        <v>No. 13879, Client</v>
      </c>
      <c r="F26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1" t="str">
        <f>IF(Table1[[#This Row],[Transaction Type]]="Maintenance","Non-Sales","Sales")</f>
        <v>Sales</v>
      </c>
      <c r="H2681">
        <f>IF(Table1[[#This Row],[Quarter]]="q2",1,"")</f>
        <v>1</v>
      </c>
      <c r="I2681" t="str">
        <f>IF(Table1[[#This Row],[Quarter]]="q3",1,"")</f>
        <v/>
      </c>
      <c r="J2681">
        <f>IF(Table1[[#This Row],[Quarter]]="Q2",Table1[[#This Row],[Credit Amount]],"")</f>
        <v>-52.91</v>
      </c>
      <c r="K2681" t="str">
        <f>IF(Table1[[#This Row],[Quarter]]="Q3",Table1[[#This Row],[Credit Amount]],"")</f>
        <v/>
      </c>
      <c r="L2681">
        <f>IF(Table1[[#This Row],[Transaction Type]]="Upgrade",Table1[[#This Row],[Credit Amount]],IF(Table1[[#This Row],[Transaction Type]]="Activation",Table1[[#This Row],[Credit Amount]],""))</f>
        <v>-52.91</v>
      </c>
      <c r="M2681" t="str">
        <f>IF(Table1[[#This Row],[Transaction Type]]="Maintenance",Table1[[#This Row],[Credit Amount]],"")</f>
        <v/>
      </c>
      <c r="N2681">
        <v>10010</v>
      </c>
      <c r="O2681" t="s">
        <v>2489</v>
      </c>
      <c r="P2681" t="s">
        <v>2499</v>
      </c>
      <c r="Q2681" t="s">
        <v>290</v>
      </c>
      <c r="R2681">
        <v>10010</v>
      </c>
      <c r="S2681" t="s">
        <v>2489</v>
      </c>
      <c r="T2681" t="s">
        <v>2499</v>
      </c>
      <c r="U2681" t="s">
        <v>290</v>
      </c>
      <c r="V2681" t="s">
        <v>156</v>
      </c>
      <c r="W2681">
        <v>100004878</v>
      </c>
      <c r="X2681">
        <v>8005553879</v>
      </c>
      <c r="Y2681" t="s">
        <v>2595</v>
      </c>
      <c r="Z2681" t="s">
        <v>6467</v>
      </c>
      <c r="AA2681" s="13">
        <v>-52.91</v>
      </c>
      <c r="AB2681" s="14">
        <v>42539</v>
      </c>
      <c r="AC2681" t="s">
        <v>35</v>
      </c>
    </row>
    <row r="2682" spans="1:29" x14ac:dyDescent="0.25">
      <c r="A2682" t="str">
        <f>CONCATENATE("Q",ROUNDUP(MONTH(Table1[[#This Row],[Month]])/3,0))</f>
        <v>Q2</v>
      </c>
      <c r="B2682" s="14">
        <f>EOMONTH(Table1[[#This Row],[Credit Date]],-1)+1</f>
        <v>42522</v>
      </c>
      <c r="C2682" t="str">
        <f>CONCATENATE(Table1[[#This Row],[Issuer Last Name]],", ",Table1[[#This Row],[Issuer First Name]])</f>
        <v>No. 010, Employee</v>
      </c>
      <c r="D2682" t="str">
        <f>CONCATENATE(Table1[[#This Row],[Approver Last Name]],", ",Table1[[#This Row],[Approver First Name]])</f>
        <v>No. 010, Employee</v>
      </c>
      <c r="E2682" t="str">
        <f>CONCATENATE(Table1[[#This Row],[Customer Last Name]],", ",Table1[[#This Row],[Customer First Name]])</f>
        <v>No. 12395, Client</v>
      </c>
      <c r="F26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2" t="str">
        <f>IF(Table1[[#This Row],[Transaction Type]]="Maintenance","Non-Sales","Sales")</f>
        <v>Sales</v>
      </c>
      <c r="H2682">
        <f>IF(Table1[[#This Row],[Quarter]]="q2",1,"")</f>
        <v>1</v>
      </c>
      <c r="I2682" t="str">
        <f>IF(Table1[[#This Row],[Quarter]]="q3",1,"")</f>
        <v/>
      </c>
      <c r="J2682">
        <f>IF(Table1[[#This Row],[Quarter]]="Q2",Table1[[#This Row],[Credit Amount]],"")</f>
        <v>-244.46</v>
      </c>
      <c r="K2682" t="str">
        <f>IF(Table1[[#This Row],[Quarter]]="Q3",Table1[[#This Row],[Credit Amount]],"")</f>
        <v/>
      </c>
      <c r="L2682">
        <f>IF(Table1[[#This Row],[Transaction Type]]="Upgrade",Table1[[#This Row],[Credit Amount]],IF(Table1[[#This Row],[Transaction Type]]="Activation",Table1[[#This Row],[Credit Amount]],""))</f>
        <v>-244.46</v>
      </c>
      <c r="M2682" t="str">
        <f>IF(Table1[[#This Row],[Transaction Type]]="Maintenance",Table1[[#This Row],[Credit Amount]],"")</f>
        <v/>
      </c>
      <c r="N2682">
        <v>10010</v>
      </c>
      <c r="O2682" t="s">
        <v>2489</v>
      </c>
      <c r="P2682" t="s">
        <v>2499</v>
      </c>
      <c r="Q2682" t="s">
        <v>290</v>
      </c>
      <c r="R2682">
        <v>10010</v>
      </c>
      <c r="S2682" t="s">
        <v>2489</v>
      </c>
      <c r="T2682" t="s">
        <v>2499</v>
      </c>
      <c r="U2682" t="s">
        <v>290</v>
      </c>
      <c r="V2682" t="s">
        <v>156</v>
      </c>
      <c r="W2682">
        <v>100003394</v>
      </c>
      <c r="X2682">
        <v>8005552395</v>
      </c>
      <c r="Y2682" t="s">
        <v>2595</v>
      </c>
      <c r="Z2682" t="s">
        <v>4990</v>
      </c>
      <c r="AA2682" s="13">
        <v>-244.46</v>
      </c>
      <c r="AB2682" s="14">
        <v>42540</v>
      </c>
      <c r="AC2682" t="s">
        <v>35</v>
      </c>
    </row>
    <row r="2683" spans="1:29" x14ac:dyDescent="0.25">
      <c r="A2683" t="str">
        <f>CONCATENATE("Q",ROUNDUP(MONTH(Table1[[#This Row],[Month]])/3,0))</f>
        <v>Q2</v>
      </c>
      <c r="B2683" s="14">
        <f>EOMONTH(Table1[[#This Row],[Credit Date]],-1)+1</f>
        <v>42522</v>
      </c>
      <c r="C2683" t="str">
        <f>CONCATENATE(Table1[[#This Row],[Issuer Last Name]],", ",Table1[[#This Row],[Issuer First Name]])</f>
        <v>No. 010, Employee</v>
      </c>
      <c r="D2683" t="str">
        <f>CONCATENATE(Table1[[#This Row],[Approver Last Name]],", ",Table1[[#This Row],[Approver First Name]])</f>
        <v>No. 010, Employee</v>
      </c>
      <c r="E2683" t="str">
        <f>CONCATENATE(Table1[[#This Row],[Customer Last Name]],", ",Table1[[#This Row],[Customer First Name]])</f>
        <v>No. 14009, Client</v>
      </c>
      <c r="F26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3" t="str">
        <f>IF(Table1[[#This Row],[Transaction Type]]="Maintenance","Non-Sales","Sales")</f>
        <v>Sales</v>
      </c>
      <c r="H2683">
        <f>IF(Table1[[#This Row],[Quarter]]="q2",1,"")</f>
        <v>1</v>
      </c>
      <c r="I2683" t="str">
        <f>IF(Table1[[#This Row],[Quarter]]="q3",1,"")</f>
        <v/>
      </c>
      <c r="J2683">
        <f>IF(Table1[[#This Row],[Quarter]]="Q2",Table1[[#This Row],[Credit Amount]],"")</f>
        <v>-470.51</v>
      </c>
      <c r="K2683" t="str">
        <f>IF(Table1[[#This Row],[Quarter]]="Q3",Table1[[#This Row],[Credit Amount]],"")</f>
        <v/>
      </c>
      <c r="L2683">
        <f>IF(Table1[[#This Row],[Transaction Type]]="Upgrade",Table1[[#This Row],[Credit Amount]],IF(Table1[[#This Row],[Transaction Type]]="Activation",Table1[[#This Row],[Credit Amount]],""))</f>
        <v>-470.51</v>
      </c>
      <c r="M2683" t="str">
        <f>IF(Table1[[#This Row],[Transaction Type]]="Maintenance",Table1[[#This Row],[Credit Amount]],"")</f>
        <v/>
      </c>
      <c r="N2683">
        <v>10010</v>
      </c>
      <c r="O2683" t="s">
        <v>2489</v>
      </c>
      <c r="P2683" t="s">
        <v>2499</v>
      </c>
      <c r="Q2683" t="s">
        <v>290</v>
      </c>
      <c r="R2683">
        <v>10010</v>
      </c>
      <c r="S2683" t="s">
        <v>2489</v>
      </c>
      <c r="T2683" t="s">
        <v>2499</v>
      </c>
      <c r="U2683" t="s">
        <v>290</v>
      </c>
      <c r="V2683" t="s">
        <v>156</v>
      </c>
      <c r="W2683">
        <v>100005008</v>
      </c>
      <c r="X2683">
        <v>8005554009</v>
      </c>
      <c r="Y2683" t="s">
        <v>2595</v>
      </c>
      <c r="Z2683" t="s">
        <v>6597</v>
      </c>
      <c r="AA2683" s="13">
        <v>-470.51</v>
      </c>
      <c r="AB2683" s="14">
        <v>42543</v>
      </c>
      <c r="AC2683" t="s">
        <v>37</v>
      </c>
    </row>
    <row r="2684" spans="1:29" x14ac:dyDescent="0.25">
      <c r="A2684" t="str">
        <f>CONCATENATE("Q",ROUNDUP(MONTH(Table1[[#This Row],[Month]])/3,0))</f>
        <v>Q2</v>
      </c>
      <c r="B2684" s="14">
        <f>EOMONTH(Table1[[#This Row],[Credit Date]],-1)+1</f>
        <v>42522</v>
      </c>
      <c r="C2684" t="str">
        <f>CONCATENATE(Table1[[#This Row],[Issuer Last Name]],", ",Table1[[#This Row],[Issuer First Name]])</f>
        <v>No. 010, Employee</v>
      </c>
      <c r="D2684" t="str">
        <f>CONCATENATE(Table1[[#This Row],[Approver Last Name]],", ",Table1[[#This Row],[Approver First Name]])</f>
        <v>No. 010, Employee</v>
      </c>
      <c r="E2684" t="str">
        <f>CONCATENATE(Table1[[#This Row],[Customer Last Name]],", ",Table1[[#This Row],[Customer First Name]])</f>
        <v>No. 10514, Client</v>
      </c>
      <c r="F26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4" t="str">
        <f>IF(Table1[[#This Row],[Transaction Type]]="Maintenance","Non-Sales","Sales")</f>
        <v>Non-Sales</v>
      </c>
      <c r="H2684">
        <f>IF(Table1[[#This Row],[Quarter]]="q2",1,"")</f>
        <v>1</v>
      </c>
      <c r="I2684" t="str">
        <f>IF(Table1[[#This Row],[Quarter]]="q3",1,"")</f>
        <v/>
      </c>
      <c r="J2684">
        <f>IF(Table1[[#This Row],[Quarter]]="Q2",Table1[[#This Row],[Credit Amount]],"")</f>
        <v>-356.01</v>
      </c>
      <c r="K2684" t="str">
        <f>IF(Table1[[#This Row],[Quarter]]="Q3",Table1[[#This Row],[Credit Amount]],"")</f>
        <v/>
      </c>
      <c r="L2684" t="str">
        <f>IF(Table1[[#This Row],[Transaction Type]]="Upgrade",Table1[[#This Row],[Credit Amount]],IF(Table1[[#This Row],[Transaction Type]]="Activation",Table1[[#This Row],[Credit Amount]],""))</f>
        <v/>
      </c>
      <c r="M2684">
        <f>IF(Table1[[#This Row],[Transaction Type]]="Maintenance",Table1[[#This Row],[Credit Amount]],"")</f>
        <v>-356.01</v>
      </c>
      <c r="N2684">
        <v>10010</v>
      </c>
      <c r="O2684" t="s">
        <v>2489</v>
      </c>
      <c r="P2684" t="s">
        <v>2499</v>
      </c>
      <c r="Q2684" t="s">
        <v>290</v>
      </c>
      <c r="R2684">
        <v>10010</v>
      </c>
      <c r="S2684" t="s">
        <v>2489</v>
      </c>
      <c r="T2684" t="s">
        <v>2499</v>
      </c>
      <c r="U2684" t="s">
        <v>290</v>
      </c>
      <c r="V2684" t="s">
        <v>156</v>
      </c>
      <c r="W2684">
        <v>100001513</v>
      </c>
      <c r="X2684">
        <v>8005550514</v>
      </c>
      <c r="Y2684" t="s">
        <v>2595</v>
      </c>
      <c r="Z2684" t="s">
        <v>3109</v>
      </c>
      <c r="AA2684" s="13">
        <v>-356.01</v>
      </c>
      <c r="AB2684" s="14">
        <v>42549</v>
      </c>
      <c r="AC2684" t="s">
        <v>36</v>
      </c>
    </row>
    <row r="2685" spans="1:29" x14ac:dyDescent="0.25">
      <c r="A2685" t="str">
        <f>CONCATENATE("Q",ROUNDUP(MONTH(Table1[[#This Row],[Month]])/3,0))</f>
        <v>Q2</v>
      </c>
      <c r="B2685" s="14">
        <f>EOMONTH(Table1[[#This Row],[Credit Date]],-1)+1</f>
        <v>42522</v>
      </c>
      <c r="C2685" t="str">
        <f>CONCATENATE(Table1[[#This Row],[Issuer Last Name]],", ",Table1[[#This Row],[Issuer First Name]])</f>
        <v>No. 010, Employee</v>
      </c>
      <c r="D2685" t="str">
        <f>CONCATENATE(Table1[[#This Row],[Approver Last Name]],", ",Table1[[#This Row],[Approver First Name]])</f>
        <v>No. 010, Employee</v>
      </c>
      <c r="E2685" t="str">
        <f>CONCATENATE(Table1[[#This Row],[Customer Last Name]],", ",Table1[[#This Row],[Customer First Name]])</f>
        <v>No. 13968, Client</v>
      </c>
      <c r="F26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5" t="str">
        <f>IF(Table1[[#This Row],[Transaction Type]]="Maintenance","Non-Sales","Sales")</f>
        <v>Sales</v>
      </c>
      <c r="H2685">
        <f>IF(Table1[[#This Row],[Quarter]]="q2",1,"")</f>
        <v>1</v>
      </c>
      <c r="I2685" t="str">
        <f>IF(Table1[[#This Row],[Quarter]]="q3",1,"")</f>
        <v/>
      </c>
      <c r="J2685">
        <f>IF(Table1[[#This Row],[Quarter]]="Q2",Table1[[#This Row],[Credit Amount]],"")</f>
        <v>-274.61</v>
      </c>
      <c r="K2685" t="str">
        <f>IF(Table1[[#This Row],[Quarter]]="Q3",Table1[[#This Row],[Credit Amount]],"")</f>
        <v/>
      </c>
      <c r="L2685">
        <f>IF(Table1[[#This Row],[Transaction Type]]="Upgrade",Table1[[#This Row],[Credit Amount]],IF(Table1[[#This Row],[Transaction Type]]="Activation",Table1[[#This Row],[Credit Amount]],""))</f>
        <v>-274.61</v>
      </c>
      <c r="M2685" t="str">
        <f>IF(Table1[[#This Row],[Transaction Type]]="Maintenance",Table1[[#This Row],[Credit Amount]],"")</f>
        <v/>
      </c>
      <c r="N2685">
        <v>10010</v>
      </c>
      <c r="O2685" t="s">
        <v>2489</v>
      </c>
      <c r="P2685" t="s">
        <v>2499</v>
      </c>
      <c r="Q2685" t="s">
        <v>290</v>
      </c>
      <c r="R2685">
        <v>10010</v>
      </c>
      <c r="S2685" t="s">
        <v>2489</v>
      </c>
      <c r="T2685" t="s">
        <v>2499</v>
      </c>
      <c r="U2685" t="s">
        <v>290</v>
      </c>
      <c r="V2685" t="s">
        <v>156</v>
      </c>
      <c r="W2685">
        <v>100004967</v>
      </c>
      <c r="X2685">
        <v>8005553968</v>
      </c>
      <c r="Y2685" t="s">
        <v>2595</v>
      </c>
      <c r="Z2685" t="s">
        <v>6556</v>
      </c>
      <c r="AA2685" s="13">
        <v>-274.61</v>
      </c>
      <c r="AB2685" s="14">
        <v>42551</v>
      </c>
      <c r="AC2685" t="s">
        <v>37</v>
      </c>
    </row>
    <row r="2686" spans="1:29" x14ac:dyDescent="0.25">
      <c r="A2686" t="str">
        <f>CONCATENATE("Q",ROUNDUP(MONTH(Table1[[#This Row],[Month]])/3,0))</f>
        <v>Q3</v>
      </c>
      <c r="B2686" s="14">
        <f>EOMONTH(Table1[[#This Row],[Credit Date]],-1)+1</f>
        <v>42552</v>
      </c>
      <c r="C2686" t="str">
        <f>CONCATENATE(Table1[[#This Row],[Issuer Last Name]],", ",Table1[[#This Row],[Issuer First Name]])</f>
        <v>No. 010, Employee</v>
      </c>
      <c r="D2686" t="str">
        <f>CONCATENATE(Table1[[#This Row],[Approver Last Name]],", ",Table1[[#This Row],[Approver First Name]])</f>
        <v>No. 010, Employee</v>
      </c>
      <c r="E2686" t="str">
        <f>CONCATENATE(Table1[[#This Row],[Customer Last Name]],", ",Table1[[#This Row],[Customer First Name]])</f>
        <v>No. 10568, Client</v>
      </c>
      <c r="F26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6" t="str">
        <f>IF(Table1[[#This Row],[Transaction Type]]="Maintenance","Non-Sales","Sales")</f>
        <v>Non-Sales</v>
      </c>
      <c r="H2686" t="str">
        <f>IF(Table1[[#This Row],[Quarter]]="q2",1,"")</f>
        <v/>
      </c>
      <c r="I2686">
        <f>IF(Table1[[#This Row],[Quarter]]="q3",1,"")</f>
        <v>1</v>
      </c>
      <c r="J2686" t="str">
        <f>IF(Table1[[#This Row],[Quarter]]="Q2",Table1[[#This Row],[Credit Amount]],"")</f>
        <v/>
      </c>
      <c r="K2686">
        <f>IF(Table1[[#This Row],[Quarter]]="Q3",Table1[[#This Row],[Credit Amount]],"")</f>
        <v>-371.24</v>
      </c>
      <c r="L2686" t="str">
        <f>IF(Table1[[#This Row],[Transaction Type]]="Upgrade",Table1[[#This Row],[Credit Amount]],IF(Table1[[#This Row],[Transaction Type]]="Activation",Table1[[#This Row],[Credit Amount]],""))</f>
        <v/>
      </c>
      <c r="M2686">
        <f>IF(Table1[[#This Row],[Transaction Type]]="Maintenance",Table1[[#This Row],[Credit Amount]],"")</f>
        <v>-371.24</v>
      </c>
      <c r="N2686">
        <v>10010</v>
      </c>
      <c r="O2686" t="s">
        <v>2489</v>
      </c>
      <c r="P2686" t="s">
        <v>2499</v>
      </c>
      <c r="Q2686" t="s">
        <v>290</v>
      </c>
      <c r="R2686">
        <v>10010</v>
      </c>
      <c r="S2686" t="s">
        <v>2489</v>
      </c>
      <c r="T2686" t="s">
        <v>2499</v>
      </c>
      <c r="U2686" t="s">
        <v>290</v>
      </c>
      <c r="V2686" t="s">
        <v>156</v>
      </c>
      <c r="W2686">
        <v>100001567</v>
      </c>
      <c r="X2686">
        <v>8005550568</v>
      </c>
      <c r="Y2686" t="s">
        <v>2595</v>
      </c>
      <c r="Z2686" t="s">
        <v>3163</v>
      </c>
      <c r="AA2686" s="13">
        <v>-371.24</v>
      </c>
      <c r="AB2686" s="14">
        <v>42559</v>
      </c>
      <c r="AC2686" t="s">
        <v>36</v>
      </c>
    </row>
    <row r="2687" spans="1:29" x14ac:dyDescent="0.25">
      <c r="A2687" t="str">
        <f>CONCATENATE("Q",ROUNDUP(MONTH(Table1[[#This Row],[Month]])/3,0))</f>
        <v>Q3</v>
      </c>
      <c r="B2687" s="14">
        <f>EOMONTH(Table1[[#This Row],[Credit Date]],-1)+1</f>
        <v>42552</v>
      </c>
      <c r="C2687" t="str">
        <f>CONCATENATE(Table1[[#This Row],[Issuer Last Name]],", ",Table1[[#This Row],[Issuer First Name]])</f>
        <v>No. 010, Employee</v>
      </c>
      <c r="D2687" t="str">
        <f>CONCATENATE(Table1[[#This Row],[Approver Last Name]],", ",Table1[[#This Row],[Approver First Name]])</f>
        <v>No. 010, Employee</v>
      </c>
      <c r="E2687" t="str">
        <f>CONCATENATE(Table1[[#This Row],[Customer Last Name]],", ",Table1[[#This Row],[Customer First Name]])</f>
        <v>No. 12977, Client</v>
      </c>
      <c r="F26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7" t="str">
        <f>IF(Table1[[#This Row],[Transaction Type]]="Maintenance","Non-Sales","Sales")</f>
        <v>Sales</v>
      </c>
      <c r="H2687" t="str">
        <f>IF(Table1[[#This Row],[Quarter]]="q2",1,"")</f>
        <v/>
      </c>
      <c r="I2687">
        <f>IF(Table1[[#This Row],[Quarter]]="q3",1,"")</f>
        <v>1</v>
      </c>
      <c r="J2687" t="str">
        <f>IF(Table1[[#This Row],[Quarter]]="Q2",Table1[[#This Row],[Credit Amount]],"")</f>
        <v/>
      </c>
      <c r="K2687">
        <f>IF(Table1[[#This Row],[Quarter]]="Q3",Table1[[#This Row],[Credit Amount]],"")</f>
        <v>-348.51</v>
      </c>
      <c r="L2687">
        <f>IF(Table1[[#This Row],[Transaction Type]]="Upgrade",Table1[[#This Row],[Credit Amount]],IF(Table1[[#This Row],[Transaction Type]]="Activation",Table1[[#This Row],[Credit Amount]],""))</f>
        <v>-348.51</v>
      </c>
      <c r="M2687" t="str">
        <f>IF(Table1[[#This Row],[Transaction Type]]="Maintenance",Table1[[#This Row],[Credit Amount]],"")</f>
        <v/>
      </c>
      <c r="N2687">
        <v>10010</v>
      </c>
      <c r="O2687" t="s">
        <v>2489</v>
      </c>
      <c r="P2687" t="s">
        <v>2499</v>
      </c>
      <c r="Q2687" t="s">
        <v>290</v>
      </c>
      <c r="R2687">
        <v>10010</v>
      </c>
      <c r="S2687" t="s">
        <v>2489</v>
      </c>
      <c r="T2687" t="s">
        <v>2499</v>
      </c>
      <c r="U2687" t="s">
        <v>290</v>
      </c>
      <c r="V2687" t="s">
        <v>156</v>
      </c>
      <c r="W2687">
        <v>100003976</v>
      </c>
      <c r="X2687">
        <v>8005552977</v>
      </c>
      <c r="Y2687" t="s">
        <v>2595</v>
      </c>
      <c r="Z2687" t="s">
        <v>5566</v>
      </c>
      <c r="AA2687" s="13">
        <v>-348.51</v>
      </c>
      <c r="AB2687" s="14">
        <v>42572</v>
      </c>
      <c r="AC2687" t="s">
        <v>35</v>
      </c>
    </row>
    <row r="2688" spans="1:29" x14ac:dyDescent="0.25">
      <c r="A2688" t="str">
        <f>CONCATENATE("Q",ROUNDUP(MONTH(Table1[[#This Row],[Month]])/3,0))</f>
        <v>Q3</v>
      </c>
      <c r="B2688" s="14">
        <f>EOMONTH(Table1[[#This Row],[Credit Date]],-1)+1</f>
        <v>42552</v>
      </c>
      <c r="C2688" t="str">
        <f>CONCATENATE(Table1[[#This Row],[Issuer Last Name]],", ",Table1[[#This Row],[Issuer First Name]])</f>
        <v>No. 010, Employee</v>
      </c>
      <c r="D2688" t="str">
        <f>CONCATENATE(Table1[[#This Row],[Approver Last Name]],", ",Table1[[#This Row],[Approver First Name]])</f>
        <v>No. 010, Employee</v>
      </c>
      <c r="E2688" t="str">
        <f>CONCATENATE(Table1[[#This Row],[Customer Last Name]],", ",Table1[[#This Row],[Customer First Name]])</f>
        <v>No. 13398, Client</v>
      </c>
      <c r="F26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8" t="str">
        <f>IF(Table1[[#This Row],[Transaction Type]]="Maintenance","Non-Sales","Sales")</f>
        <v>Non-Sales</v>
      </c>
      <c r="H2688" t="str">
        <f>IF(Table1[[#This Row],[Quarter]]="q2",1,"")</f>
        <v/>
      </c>
      <c r="I2688">
        <f>IF(Table1[[#This Row],[Quarter]]="q3",1,"")</f>
        <v>1</v>
      </c>
      <c r="J2688" t="str">
        <f>IF(Table1[[#This Row],[Quarter]]="Q2",Table1[[#This Row],[Credit Amount]],"")</f>
        <v/>
      </c>
      <c r="K2688">
        <f>IF(Table1[[#This Row],[Quarter]]="Q3",Table1[[#This Row],[Credit Amount]],"")</f>
        <v>-487.38</v>
      </c>
      <c r="L2688" t="str">
        <f>IF(Table1[[#This Row],[Transaction Type]]="Upgrade",Table1[[#This Row],[Credit Amount]],IF(Table1[[#This Row],[Transaction Type]]="Activation",Table1[[#This Row],[Credit Amount]],""))</f>
        <v/>
      </c>
      <c r="M2688">
        <f>IF(Table1[[#This Row],[Transaction Type]]="Maintenance",Table1[[#This Row],[Credit Amount]],"")</f>
        <v>-487.38</v>
      </c>
      <c r="N2688">
        <v>10010</v>
      </c>
      <c r="O2688" t="s">
        <v>2489</v>
      </c>
      <c r="P2688" t="s">
        <v>2499</v>
      </c>
      <c r="Q2688" t="s">
        <v>290</v>
      </c>
      <c r="R2688">
        <v>10010</v>
      </c>
      <c r="S2688" t="s">
        <v>2489</v>
      </c>
      <c r="T2688" t="s">
        <v>2499</v>
      </c>
      <c r="U2688" t="s">
        <v>290</v>
      </c>
      <c r="V2688" t="s">
        <v>156</v>
      </c>
      <c r="W2688">
        <v>100004397</v>
      </c>
      <c r="X2688">
        <v>8005553398</v>
      </c>
      <c r="Y2688" t="s">
        <v>2595</v>
      </c>
      <c r="Z2688" t="s">
        <v>5986</v>
      </c>
      <c r="AA2688" s="13">
        <v>-487.38</v>
      </c>
      <c r="AB2688" s="14">
        <v>42574</v>
      </c>
      <c r="AC2688" t="s">
        <v>36</v>
      </c>
    </row>
    <row r="2689" spans="1:29" x14ac:dyDescent="0.25">
      <c r="A2689" t="str">
        <f>CONCATENATE("Q",ROUNDUP(MONTH(Table1[[#This Row],[Month]])/3,0))</f>
        <v>Q3</v>
      </c>
      <c r="B2689" s="14">
        <f>EOMONTH(Table1[[#This Row],[Credit Date]],-1)+1</f>
        <v>42583</v>
      </c>
      <c r="C2689" t="str">
        <f>CONCATENATE(Table1[[#This Row],[Issuer Last Name]],", ",Table1[[#This Row],[Issuer First Name]])</f>
        <v>No. 010, Employee</v>
      </c>
      <c r="D2689" t="str">
        <f>CONCATENATE(Table1[[#This Row],[Approver Last Name]],", ",Table1[[#This Row],[Approver First Name]])</f>
        <v>No. 010, Employee</v>
      </c>
      <c r="E2689" t="str">
        <f>CONCATENATE(Table1[[#This Row],[Customer Last Name]],", ",Table1[[#This Row],[Customer First Name]])</f>
        <v>No. 10511, Client</v>
      </c>
      <c r="F26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89" t="str">
        <f>IF(Table1[[#This Row],[Transaction Type]]="Maintenance","Non-Sales","Sales")</f>
        <v>Non-Sales</v>
      </c>
      <c r="H2689" t="str">
        <f>IF(Table1[[#This Row],[Quarter]]="q2",1,"")</f>
        <v/>
      </c>
      <c r="I2689">
        <f>IF(Table1[[#This Row],[Quarter]]="q3",1,"")</f>
        <v>1</v>
      </c>
      <c r="J2689" t="str">
        <f>IF(Table1[[#This Row],[Quarter]]="Q2",Table1[[#This Row],[Credit Amount]],"")</f>
        <v/>
      </c>
      <c r="K2689">
        <f>IF(Table1[[#This Row],[Quarter]]="Q3",Table1[[#This Row],[Credit Amount]],"")</f>
        <v>-386.76</v>
      </c>
      <c r="L2689" t="str">
        <f>IF(Table1[[#This Row],[Transaction Type]]="Upgrade",Table1[[#This Row],[Credit Amount]],IF(Table1[[#This Row],[Transaction Type]]="Activation",Table1[[#This Row],[Credit Amount]],""))</f>
        <v/>
      </c>
      <c r="M2689">
        <f>IF(Table1[[#This Row],[Transaction Type]]="Maintenance",Table1[[#This Row],[Credit Amount]],"")</f>
        <v>-386.76</v>
      </c>
      <c r="N2689">
        <v>10010</v>
      </c>
      <c r="O2689" t="s">
        <v>2489</v>
      </c>
      <c r="P2689" t="s">
        <v>2499</v>
      </c>
      <c r="Q2689" t="s">
        <v>290</v>
      </c>
      <c r="R2689">
        <v>10010</v>
      </c>
      <c r="S2689" t="s">
        <v>2489</v>
      </c>
      <c r="T2689" t="s">
        <v>2499</v>
      </c>
      <c r="U2689" t="s">
        <v>290</v>
      </c>
      <c r="V2689" t="s">
        <v>156</v>
      </c>
      <c r="W2689">
        <v>100001510</v>
      </c>
      <c r="X2689">
        <v>8005550511</v>
      </c>
      <c r="Y2689" t="s">
        <v>2595</v>
      </c>
      <c r="Z2689" t="s">
        <v>3106</v>
      </c>
      <c r="AA2689" s="13">
        <v>-386.76</v>
      </c>
      <c r="AB2689" s="14">
        <v>42591</v>
      </c>
      <c r="AC2689" t="s">
        <v>36</v>
      </c>
    </row>
    <row r="2690" spans="1:29" x14ac:dyDescent="0.25">
      <c r="A2690" t="str">
        <f>CONCATENATE("Q",ROUNDUP(MONTH(Table1[[#This Row],[Month]])/3,0))</f>
        <v>Q3</v>
      </c>
      <c r="B2690" s="14">
        <f>EOMONTH(Table1[[#This Row],[Credit Date]],-1)+1</f>
        <v>42583</v>
      </c>
      <c r="C2690" t="str">
        <f>CONCATENATE(Table1[[#This Row],[Issuer Last Name]],", ",Table1[[#This Row],[Issuer First Name]])</f>
        <v>No. 010, Employee</v>
      </c>
      <c r="D2690" t="str">
        <f>CONCATENATE(Table1[[#This Row],[Approver Last Name]],", ",Table1[[#This Row],[Approver First Name]])</f>
        <v>No. 010, Employee</v>
      </c>
      <c r="E2690" t="str">
        <f>CONCATENATE(Table1[[#This Row],[Customer Last Name]],", ",Table1[[#This Row],[Customer First Name]])</f>
        <v>No. 11065, Client</v>
      </c>
      <c r="F26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0" t="str">
        <f>IF(Table1[[#This Row],[Transaction Type]]="Maintenance","Non-Sales","Sales")</f>
        <v>Non-Sales</v>
      </c>
      <c r="H2690" t="str">
        <f>IF(Table1[[#This Row],[Quarter]]="q2",1,"")</f>
        <v/>
      </c>
      <c r="I2690">
        <f>IF(Table1[[#This Row],[Quarter]]="q3",1,"")</f>
        <v>1</v>
      </c>
      <c r="J2690" t="str">
        <f>IF(Table1[[#This Row],[Quarter]]="Q2",Table1[[#This Row],[Credit Amount]],"")</f>
        <v/>
      </c>
      <c r="K2690">
        <f>IF(Table1[[#This Row],[Quarter]]="Q3",Table1[[#This Row],[Credit Amount]],"")</f>
        <v>-180.18</v>
      </c>
      <c r="L2690" t="str">
        <f>IF(Table1[[#This Row],[Transaction Type]]="Upgrade",Table1[[#This Row],[Credit Amount]],IF(Table1[[#This Row],[Transaction Type]]="Activation",Table1[[#This Row],[Credit Amount]],""))</f>
        <v/>
      </c>
      <c r="M2690">
        <f>IF(Table1[[#This Row],[Transaction Type]]="Maintenance",Table1[[#This Row],[Credit Amount]],"")</f>
        <v>-180.18</v>
      </c>
      <c r="N2690">
        <v>10010</v>
      </c>
      <c r="O2690" t="s">
        <v>2489</v>
      </c>
      <c r="P2690" t="s">
        <v>2499</v>
      </c>
      <c r="Q2690" t="s">
        <v>290</v>
      </c>
      <c r="R2690">
        <v>10010</v>
      </c>
      <c r="S2690" t="s">
        <v>2489</v>
      </c>
      <c r="T2690" t="s">
        <v>2499</v>
      </c>
      <c r="U2690" t="s">
        <v>290</v>
      </c>
      <c r="V2690" t="s">
        <v>156</v>
      </c>
      <c r="W2690">
        <v>100002064</v>
      </c>
      <c r="X2690">
        <v>8005551065</v>
      </c>
      <c r="Y2690" t="s">
        <v>2595</v>
      </c>
      <c r="Z2690" t="s">
        <v>3660</v>
      </c>
      <c r="AA2690" s="13">
        <v>-180.18</v>
      </c>
      <c r="AB2690" s="14">
        <v>42599</v>
      </c>
      <c r="AC2690" t="s">
        <v>36</v>
      </c>
    </row>
    <row r="2691" spans="1:29" x14ac:dyDescent="0.25">
      <c r="A2691" t="str">
        <f>CONCATENATE("Q",ROUNDUP(MONTH(Table1[[#This Row],[Month]])/3,0))</f>
        <v>Q3</v>
      </c>
      <c r="B2691" s="14">
        <f>EOMONTH(Table1[[#This Row],[Credit Date]],-1)+1</f>
        <v>42614</v>
      </c>
      <c r="C2691" t="str">
        <f>CONCATENATE(Table1[[#This Row],[Issuer Last Name]],", ",Table1[[#This Row],[Issuer First Name]])</f>
        <v>No. 010, Employee</v>
      </c>
      <c r="D2691" t="str">
        <f>CONCATENATE(Table1[[#This Row],[Approver Last Name]],", ",Table1[[#This Row],[Approver First Name]])</f>
        <v>No. 010, Employee</v>
      </c>
      <c r="E2691" t="str">
        <f>CONCATENATE(Table1[[#This Row],[Customer Last Name]],", ",Table1[[#This Row],[Customer First Name]])</f>
        <v>No. 10135, Client</v>
      </c>
      <c r="F26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1" t="str">
        <f>IF(Table1[[#This Row],[Transaction Type]]="Maintenance","Non-Sales","Sales")</f>
        <v>Non-Sales</v>
      </c>
      <c r="H2691" t="str">
        <f>IF(Table1[[#This Row],[Quarter]]="q2",1,"")</f>
        <v/>
      </c>
      <c r="I2691">
        <f>IF(Table1[[#This Row],[Quarter]]="q3",1,"")</f>
        <v>1</v>
      </c>
      <c r="J2691" t="str">
        <f>IF(Table1[[#This Row],[Quarter]]="Q2",Table1[[#This Row],[Credit Amount]],"")</f>
        <v/>
      </c>
      <c r="K2691">
        <f>IF(Table1[[#This Row],[Quarter]]="Q3",Table1[[#This Row],[Credit Amount]],"")</f>
        <v>-267.52</v>
      </c>
      <c r="L2691" t="str">
        <f>IF(Table1[[#This Row],[Transaction Type]]="Upgrade",Table1[[#This Row],[Credit Amount]],IF(Table1[[#This Row],[Transaction Type]]="Activation",Table1[[#This Row],[Credit Amount]],""))</f>
        <v/>
      </c>
      <c r="M2691">
        <f>IF(Table1[[#This Row],[Transaction Type]]="Maintenance",Table1[[#This Row],[Credit Amount]],"")</f>
        <v>-267.52</v>
      </c>
      <c r="N2691">
        <v>10010</v>
      </c>
      <c r="O2691" t="s">
        <v>2489</v>
      </c>
      <c r="P2691" t="s">
        <v>2499</v>
      </c>
      <c r="Q2691" t="s">
        <v>290</v>
      </c>
      <c r="R2691">
        <v>10010</v>
      </c>
      <c r="S2691" t="s">
        <v>2489</v>
      </c>
      <c r="T2691" t="s">
        <v>2499</v>
      </c>
      <c r="U2691" t="s">
        <v>290</v>
      </c>
      <c r="V2691" t="s">
        <v>156</v>
      </c>
      <c r="W2691">
        <v>100001134</v>
      </c>
      <c r="X2691">
        <v>8005550135</v>
      </c>
      <c r="Y2691" t="s">
        <v>2595</v>
      </c>
      <c r="Z2691" t="s">
        <v>2730</v>
      </c>
      <c r="AA2691" s="13">
        <v>-267.52</v>
      </c>
      <c r="AB2691" s="14">
        <v>42617</v>
      </c>
      <c r="AC2691" t="s">
        <v>36</v>
      </c>
    </row>
    <row r="2692" spans="1:29" x14ac:dyDescent="0.25">
      <c r="A2692" t="str">
        <f>CONCATENATE("Q",ROUNDUP(MONTH(Table1[[#This Row],[Month]])/3,0))</f>
        <v>Q3</v>
      </c>
      <c r="B2692" s="14">
        <f>EOMONTH(Table1[[#This Row],[Credit Date]],-1)+1</f>
        <v>42614</v>
      </c>
      <c r="C2692" t="str">
        <f>CONCATENATE(Table1[[#This Row],[Issuer Last Name]],", ",Table1[[#This Row],[Issuer First Name]])</f>
        <v>No. 010, Employee</v>
      </c>
      <c r="D2692" t="str">
        <f>CONCATENATE(Table1[[#This Row],[Approver Last Name]],", ",Table1[[#This Row],[Approver First Name]])</f>
        <v>No. 010, Employee</v>
      </c>
      <c r="E2692" t="str">
        <f>CONCATENATE(Table1[[#This Row],[Customer Last Name]],", ",Table1[[#This Row],[Customer First Name]])</f>
        <v>No. 12143, Client</v>
      </c>
      <c r="F26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2" t="str">
        <f>IF(Table1[[#This Row],[Transaction Type]]="Maintenance","Non-Sales","Sales")</f>
        <v>Non-Sales</v>
      </c>
      <c r="H2692" t="str">
        <f>IF(Table1[[#This Row],[Quarter]]="q2",1,"")</f>
        <v/>
      </c>
      <c r="I2692">
        <f>IF(Table1[[#This Row],[Quarter]]="q3",1,"")</f>
        <v>1</v>
      </c>
      <c r="J2692" t="str">
        <f>IF(Table1[[#This Row],[Quarter]]="Q2",Table1[[#This Row],[Credit Amount]],"")</f>
        <v/>
      </c>
      <c r="K2692">
        <f>IF(Table1[[#This Row],[Quarter]]="Q3",Table1[[#This Row],[Credit Amount]],"")</f>
        <v>-262.72000000000003</v>
      </c>
      <c r="L2692" t="str">
        <f>IF(Table1[[#This Row],[Transaction Type]]="Upgrade",Table1[[#This Row],[Credit Amount]],IF(Table1[[#This Row],[Transaction Type]]="Activation",Table1[[#This Row],[Credit Amount]],""))</f>
        <v/>
      </c>
      <c r="M2692">
        <f>IF(Table1[[#This Row],[Transaction Type]]="Maintenance",Table1[[#This Row],[Credit Amount]],"")</f>
        <v>-262.72000000000003</v>
      </c>
      <c r="N2692">
        <v>10010</v>
      </c>
      <c r="O2692" t="s">
        <v>2489</v>
      </c>
      <c r="P2692" t="s">
        <v>2499</v>
      </c>
      <c r="Q2692" t="s">
        <v>290</v>
      </c>
      <c r="R2692">
        <v>10010</v>
      </c>
      <c r="S2692" t="s">
        <v>2489</v>
      </c>
      <c r="T2692" t="s">
        <v>2499</v>
      </c>
      <c r="U2692" t="s">
        <v>290</v>
      </c>
      <c r="V2692" t="s">
        <v>156</v>
      </c>
      <c r="W2692">
        <v>100003142</v>
      </c>
      <c r="X2692">
        <v>8005552143</v>
      </c>
      <c r="Y2692" t="s">
        <v>2595</v>
      </c>
      <c r="Z2692" t="s">
        <v>4738</v>
      </c>
      <c r="AA2692" s="13">
        <v>-262.72000000000003</v>
      </c>
      <c r="AB2692" s="14">
        <v>42618</v>
      </c>
      <c r="AC2692" t="s">
        <v>36</v>
      </c>
    </row>
    <row r="2693" spans="1:29" x14ac:dyDescent="0.25">
      <c r="A2693" t="str">
        <f>CONCATENATE("Q",ROUNDUP(MONTH(Table1[[#This Row],[Month]])/3,0))</f>
        <v>Q3</v>
      </c>
      <c r="B2693" s="14">
        <f>EOMONTH(Table1[[#This Row],[Credit Date]],-1)+1</f>
        <v>42614</v>
      </c>
      <c r="C2693" t="str">
        <f>CONCATENATE(Table1[[#This Row],[Issuer Last Name]],", ",Table1[[#This Row],[Issuer First Name]])</f>
        <v>No. 010, Employee</v>
      </c>
      <c r="D2693" t="str">
        <f>CONCATENATE(Table1[[#This Row],[Approver Last Name]],", ",Table1[[#This Row],[Approver First Name]])</f>
        <v>No. 010, Employee</v>
      </c>
      <c r="E2693" t="str">
        <f>CONCATENATE(Table1[[#This Row],[Customer Last Name]],", ",Table1[[#This Row],[Customer First Name]])</f>
        <v>No. 13635, Client</v>
      </c>
      <c r="F26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3" t="str">
        <f>IF(Table1[[#This Row],[Transaction Type]]="Maintenance","Non-Sales","Sales")</f>
        <v>Non-Sales</v>
      </c>
      <c r="H2693" t="str">
        <f>IF(Table1[[#This Row],[Quarter]]="q2",1,"")</f>
        <v/>
      </c>
      <c r="I2693">
        <f>IF(Table1[[#This Row],[Quarter]]="q3",1,"")</f>
        <v>1</v>
      </c>
      <c r="J2693" t="str">
        <f>IF(Table1[[#This Row],[Quarter]]="Q2",Table1[[#This Row],[Credit Amount]],"")</f>
        <v/>
      </c>
      <c r="K2693">
        <f>IF(Table1[[#This Row],[Quarter]]="Q3",Table1[[#This Row],[Credit Amount]],"")</f>
        <v>-466.01</v>
      </c>
      <c r="L2693" t="str">
        <f>IF(Table1[[#This Row],[Transaction Type]]="Upgrade",Table1[[#This Row],[Credit Amount]],IF(Table1[[#This Row],[Transaction Type]]="Activation",Table1[[#This Row],[Credit Amount]],""))</f>
        <v/>
      </c>
      <c r="M2693">
        <f>IF(Table1[[#This Row],[Transaction Type]]="Maintenance",Table1[[#This Row],[Credit Amount]],"")</f>
        <v>-466.01</v>
      </c>
      <c r="N2693">
        <v>10010</v>
      </c>
      <c r="O2693" t="s">
        <v>2489</v>
      </c>
      <c r="P2693" t="s">
        <v>2499</v>
      </c>
      <c r="Q2693" t="s">
        <v>290</v>
      </c>
      <c r="R2693">
        <v>10010</v>
      </c>
      <c r="S2693" t="s">
        <v>2489</v>
      </c>
      <c r="T2693" t="s">
        <v>2499</v>
      </c>
      <c r="U2693" t="s">
        <v>290</v>
      </c>
      <c r="V2693" t="s">
        <v>156</v>
      </c>
      <c r="W2693">
        <v>100004634</v>
      </c>
      <c r="X2693">
        <v>8005553635</v>
      </c>
      <c r="Y2693" t="s">
        <v>2595</v>
      </c>
      <c r="Z2693" t="s">
        <v>6223</v>
      </c>
      <c r="AA2693" s="13">
        <v>-466.01</v>
      </c>
      <c r="AB2693" s="14">
        <v>42619</v>
      </c>
      <c r="AC2693" t="s">
        <v>36</v>
      </c>
    </row>
    <row r="2694" spans="1:29" x14ac:dyDescent="0.25">
      <c r="A2694" t="str">
        <f>CONCATENATE("Q",ROUNDUP(MONTH(Table1[[#This Row],[Month]])/3,0))</f>
        <v>Q3</v>
      </c>
      <c r="B2694" s="14">
        <f>EOMONTH(Table1[[#This Row],[Credit Date]],-1)+1</f>
        <v>42614</v>
      </c>
      <c r="C2694" t="str">
        <f>CONCATENATE(Table1[[#This Row],[Issuer Last Name]],", ",Table1[[#This Row],[Issuer First Name]])</f>
        <v>No. 010, Employee</v>
      </c>
      <c r="D2694" t="str">
        <f>CONCATENATE(Table1[[#This Row],[Approver Last Name]],", ",Table1[[#This Row],[Approver First Name]])</f>
        <v>No. 010, Employee</v>
      </c>
      <c r="E2694" t="str">
        <f>CONCATENATE(Table1[[#This Row],[Customer Last Name]],", ",Table1[[#This Row],[Customer First Name]])</f>
        <v>No. 13164, Client</v>
      </c>
      <c r="F26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4" t="str">
        <f>IF(Table1[[#This Row],[Transaction Type]]="Maintenance","Non-Sales","Sales")</f>
        <v>Sales</v>
      </c>
      <c r="H2694" t="str">
        <f>IF(Table1[[#This Row],[Quarter]]="q2",1,"")</f>
        <v/>
      </c>
      <c r="I2694">
        <f>IF(Table1[[#This Row],[Quarter]]="q3",1,"")</f>
        <v>1</v>
      </c>
      <c r="J2694" t="str">
        <f>IF(Table1[[#This Row],[Quarter]]="Q2",Table1[[#This Row],[Credit Amount]],"")</f>
        <v/>
      </c>
      <c r="K2694">
        <f>IF(Table1[[#This Row],[Quarter]]="Q3",Table1[[#This Row],[Credit Amount]],"")</f>
        <v>-160.47999999999999</v>
      </c>
      <c r="L2694">
        <f>IF(Table1[[#This Row],[Transaction Type]]="Upgrade",Table1[[#This Row],[Credit Amount]],IF(Table1[[#This Row],[Transaction Type]]="Activation",Table1[[#This Row],[Credit Amount]],""))</f>
        <v>-160.47999999999999</v>
      </c>
      <c r="M2694" t="str">
        <f>IF(Table1[[#This Row],[Transaction Type]]="Maintenance",Table1[[#This Row],[Credit Amount]],"")</f>
        <v/>
      </c>
      <c r="N2694">
        <v>10010</v>
      </c>
      <c r="O2694" t="s">
        <v>2489</v>
      </c>
      <c r="P2694" t="s">
        <v>2499</v>
      </c>
      <c r="Q2694" t="s">
        <v>290</v>
      </c>
      <c r="R2694">
        <v>10010</v>
      </c>
      <c r="S2694" t="s">
        <v>2489</v>
      </c>
      <c r="T2694" t="s">
        <v>2499</v>
      </c>
      <c r="U2694" t="s">
        <v>290</v>
      </c>
      <c r="V2694" t="s">
        <v>156</v>
      </c>
      <c r="W2694">
        <v>100004163</v>
      </c>
      <c r="X2694">
        <v>8005553164</v>
      </c>
      <c r="Y2694" t="s">
        <v>2595</v>
      </c>
      <c r="Z2694" t="s">
        <v>5752</v>
      </c>
      <c r="AA2694" s="13">
        <v>-160.47999999999999</v>
      </c>
      <c r="AB2694" s="14">
        <v>42620</v>
      </c>
      <c r="AC2694" t="s">
        <v>35</v>
      </c>
    </row>
    <row r="2695" spans="1:29" x14ac:dyDescent="0.25">
      <c r="A2695" t="str">
        <f>CONCATENATE("Q",ROUNDUP(MONTH(Table1[[#This Row],[Month]])/3,0))</f>
        <v>Q3</v>
      </c>
      <c r="B2695" s="14">
        <f>EOMONTH(Table1[[#This Row],[Credit Date]],-1)+1</f>
        <v>42614</v>
      </c>
      <c r="C2695" t="str">
        <f>CONCATENATE(Table1[[#This Row],[Issuer Last Name]],", ",Table1[[#This Row],[Issuer First Name]])</f>
        <v>No. 010, Employee</v>
      </c>
      <c r="D2695" t="str">
        <f>CONCATENATE(Table1[[#This Row],[Approver Last Name]],", ",Table1[[#This Row],[Approver First Name]])</f>
        <v>No. 010, Employee</v>
      </c>
      <c r="E2695" t="str">
        <f>CONCATENATE(Table1[[#This Row],[Customer Last Name]],", ",Table1[[#This Row],[Customer First Name]])</f>
        <v>No. 13066, Client</v>
      </c>
      <c r="F26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5" t="str">
        <f>IF(Table1[[#This Row],[Transaction Type]]="Maintenance","Non-Sales","Sales")</f>
        <v>Sales</v>
      </c>
      <c r="H2695" t="str">
        <f>IF(Table1[[#This Row],[Quarter]]="q2",1,"")</f>
        <v/>
      </c>
      <c r="I2695">
        <f>IF(Table1[[#This Row],[Quarter]]="q3",1,"")</f>
        <v>1</v>
      </c>
      <c r="J2695" t="str">
        <f>IF(Table1[[#This Row],[Quarter]]="Q2",Table1[[#This Row],[Credit Amount]],"")</f>
        <v/>
      </c>
      <c r="K2695">
        <f>IF(Table1[[#This Row],[Quarter]]="Q3",Table1[[#This Row],[Credit Amount]],"")</f>
        <v>-356.64</v>
      </c>
      <c r="L2695">
        <f>IF(Table1[[#This Row],[Transaction Type]]="Upgrade",Table1[[#This Row],[Credit Amount]],IF(Table1[[#This Row],[Transaction Type]]="Activation",Table1[[#This Row],[Credit Amount]],""))</f>
        <v>-356.64</v>
      </c>
      <c r="M2695" t="str">
        <f>IF(Table1[[#This Row],[Transaction Type]]="Maintenance",Table1[[#This Row],[Credit Amount]],"")</f>
        <v/>
      </c>
      <c r="N2695">
        <v>10010</v>
      </c>
      <c r="O2695" t="s">
        <v>2489</v>
      </c>
      <c r="P2695" t="s">
        <v>2499</v>
      </c>
      <c r="Q2695" t="s">
        <v>290</v>
      </c>
      <c r="R2695">
        <v>10010</v>
      </c>
      <c r="S2695" t="s">
        <v>2489</v>
      </c>
      <c r="T2695" t="s">
        <v>2499</v>
      </c>
      <c r="U2695" t="s">
        <v>290</v>
      </c>
      <c r="V2695" t="s">
        <v>156</v>
      </c>
      <c r="W2695">
        <v>100004065</v>
      </c>
      <c r="X2695">
        <v>8005553066</v>
      </c>
      <c r="Y2695" t="s">
        <v>2595</v>
      </c>
      <c r="Z2695" t="s">
        <v>5654</v>
      </c>
      <c r="AA2695" s="13">
        <v>-356.64</v>
      </c>
      <c r="AB2695" s="14">
        <v>42621</v>
      </c>
      <c r="AC2695" t="s">
        <v>35</v>
      </c>
    </row>
    <row r="2696" spans="1:29" x14ac:dyDescent="0.25">
      <c r="A2696" t="str">
        <f>CONCATENATE("Q",ROUNDUP(MONTH(Table1[[#This Row],[Month]])/3,0))</f>
        <v>Q3</v>
      </c>
      <c r="B2696" s="14">
        <f>EOMONTH(Table1[[#This Row],[Credit Date]],-1)+1</f>
        <v>42614</v>
      </c>
      <c r="C2696" t="str">
        <f>CONCATENATE(Table1[[#This Row],[Issuer Last Name]],", ",Table1[[#This Row],[Issuer First Name]])</f>
        <v>No. 010, Employee</v>
      </c>
      <c r="D2696" t="str">
        <f>CONCATENATE(Table1[[#This Row],[Approver Last Name]],", ",Table1[[#This Row],[Approver First Name]])</f>
        <v>No. 010, Employee</v>
      </c>
      <c r="E2696" t="str">
        <f>CONCATENATE(Table1[[#This Row],[Customer Last Name]],", ",Table1[[#This Row],[Customer First Name]])</f>
        <v>No. 11249, Client</v>
      </c>
      <c r="F26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6" t="str">
        <f>IF(Table1[[#This Row],[Transaction Type]]="Maintenance","Non-Sales","Sales")</f>
        <v>Non-Sales</v>
      </c>
      <c r="H2696" t="str">
        <f>IF(Table1[[#This Row],[Quarter]]="q2",1,"")</f>
        <v/>
      </c>
      <c r="I2696">
        <f>IF(Table1[[#This Row],[Quarter]]="q3",1,"")</f>
        <v>1</v>
      </c>
      <c r="J2696" t="str">
        <f>IF(Table1[[#This Row],[Quarter]]="Q2",Table1[[#This Row],[Credit Amount]],"")</f>
        <v/>
      </c>
      <c r="K2696">
        <f>IF(Table1[[#This Row],[Quarter]]="Q3",Table1[[#This Row],[Credit Amount]],"")</f>
        <v>-287.77</v>
      </c>
      <c r="L2696" t="str">
        <f>IF(Table1[[#This Row],[Transaction Type]]="Upgrade",Table1[[#This Row],[Credit Amount]],IF(Table1[[#This Row],[Transaction Type]]="Activation",Table1[[#This Row],[Credit Amount]],""))</f>
        <v/>
      </c>
      <c r="M2696">
        <f>IF(Table1[[#This Row],[Transaction Type]]="Maintenance",Table1[[#This Row],[Credit Amount]],"")</f>
        <v>-287.77</v>
      </c>
      <c r="N2696">
        <v>10010</v>
      </c>
      <c r="O2696" t="s">
        <v>2489</v>
      </c>
      <c r="P2696" t="s">
        <v>2499</v>
      </c>
      <c r="Q2696" t="s">
        <v>290</v>
      </c>
      <c r="R2696">
        <v>10010</v>
      </c>
      <c r="S2696" t="s">
        <v>2489</v>
      </c>
      <c r="T2696" t="s">
        <v>2499</v>
      </c>
      <c r="U2696" t="s">
        <v>290</v>
      </c>
      <c r="V2696" t="s">
        <v>156</v>
      </c>
      <c r="W2696">
        <v>100002248</v>
      </c>
      <c r="X2696">
        <v>8005551249</v>
      </c>
      <c r="Y2696" t="s">
        <v>2595</v>
      </c>
      <c r="Z2696" t="s">
        <v>3844</v>
      </c>
      <c r="AA2696" s="13">
        <v>-287.77</v>
      </c>
      <c r="AB2696" s="14">
        <v>42624</v>
      </c>
      <c r="AC2696" t="s">
        <v>36</v>
      </c>
    </row>
    <row r="2697" spans="1:29" x14ac:dyDescent="0.25">
      <c r="A2697" t="str">
        <f>CONCATENATE("Q",ROUNDUP(MONTH(Table1[[#This Row],[Month]])/3,0))</f>
        <v>Q3</v>
      </c>
      <c r="B2697" s="14">
        <f>EOMONTH(Table1[[#This Row],[Credit Date]],-1)+1</f>
        <v>42614</v>
      </c>
      <c r="C2697" t="str">
        <f>CONCATENATE(Table1[[#This Row],[Issuer Last Name]],", ",Table1[[#This Row],[Issuer First Name]])</f>
        <v>No. 010, Employee</v>
      </c>
      <c r="D2697" t="str">
        <f>CONCATENATE(Table1[[#This Row],[Approver Last Name]],", ",Table1[[#This Row],[Approver First Name]])</f>
        <v>No. 010, Employee</v>
      </c>
      <c r="E2697" t="str">
        <f>CONCATENATE(Table1[[#This Row],[Customer Last Name]],", ",Table1[[#This Row],[Customer First Name]])</f>
        <v>No. 13072, Client</v>
      </c>
      <c r="F26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7" t="str">
        <f>IF(Table1[[#This Row],[Transaction Type]]="Maintenance","Non-Sales","Sales")</f>
        <v>Non-Sales</v>
      </c>
      <c r="H2697" t="str">
        <f>IF(Table1[[#This Row],[Quarter]]="q2",1,"")</f>
        <v/>
      </c>
      <c r="I2697">
        <f>IF(Table1[[#This Row],[Quarter]]="q3",1,"")</f>
        <v>1</v>
      </c>
      <c r="J2697" t="str">
        <f>IF(Table1[[#This Row],[Quarter]]="Q2",Table1[[#This Row],[Credit Amount]],"")</f>
        <v/>
      </c>
      <c r="K2697">
        <f>IF(Table1[[#This Row],[Quarter]]="Q3",Table1[[#This Row],[Credit Amount]],"")</f>
        <v>-101.4</v>
      </c>
      <c r="L2697" t="str">
        <f>IF(Table1[[#This Row],[Transaction Type]]="Upgrade",Table1[[#This Row],[Credit Amount]],IF(Table1[[#This Row],[Transaction Type]]="Activation",Table1[[#This Row],[Credit Amount]],""))</f>
        <v/>
      </c>
      <c r="M2697">
        <f>IF(Table1[[#This Row],[Transaction Type]]="Maintenance",Table1[[#This Row],[Credit Amount]],"")</f>
        <v>-101.4</v>
      </c>
      <c r="N2697">
        <v>10010</v>
      </c>
      <c r="O2697" t="s">
        <v>2489</v>
      </c>
      <c r="P2697" t="s">
        <v>2499</v>
      </c>
      <c r="Q2697" t="s">
        <v>290</v>
      </c>
      <c r="R2697">
        <v>10010</v>
      </c>
      <c r="S2697" t="s">
        <v>2489</v>
      </c>
      <c r="T2697" t="s">
        <v>2499</v>
      </c>
      <c r="U2697" t="s">
        <v>290</v>
      </c>
      <c r="V2697" t="s">
        <v>156</v>
      </c>
      <c r="W2697">
        <v>100004071</v>
      </c>
      <c r="X2697">
        <v>8005553072</v>
      </c>
      <c r="Y2697" t="s">
        <v>2595</v>
      </c>
      <c r="Z2697" t="s">
        <v>5660</v>
      </c>
      <c r="AA2697" s="13">
        <v>-101.4</v>
      </c>
      <c r="AB2697" s="14">
        <v>42627</v>
      </c>
      <c r="AC2697" t="s">
        <v>36</v>
      </c>
    </row>
    <row r="2698" spans="1:29" x14ac:dyDescent="0.25">
      <c r="A2698" t="str">
        <f>CONCATENATE("Q",ROUNDUP(MONTH(Table1[[#This Row],[Month]])/3,0))</f>
        <v>Q3</v>
      </c>
      <c r="B2698" s="14">
        <f>EOMONTH(Table1[[#This Row],[Credit Date]],-1)+1</f>
        <v>42614</v>
      </c>
      <c r="C2698" t="str">
        <f>CONCATENATE(Table1[[#This Row],[Issuer Last Name]],", ",Table1[[#This Row],[Issuer First Name]])</f>
        <v>No. 010, Employee</v>
      </c>
      <c r="D2698" t="str">
        <f>CONCATENATE(Table1[[#This Row],[Approver Last Name]],", ",Table1[[#This Row],[Approver First Name]])</f>
        <v>No. 010, Employee</v>
      </c>
      <c r="E2698" t="str">
        <f>CONCATENATE(Table1[[#This Row],[Customer Last Name]],", ",Table1[[#This Row],[Customer First Name]])</f>
        <v>No. 13078, Client</v>
      </c>
      <c r="F26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8" t="str">
        <f>IF(Table1[[#This Row],[Transaction Type]]="Maintenance","Non-Sales","Sales")</f>
        <v>Non-Sales</v>
      </c>
      <c r="H2698" t="str">
        <f>IF(Table1[[#This Row],[Quarter]]="q2",1,"")</f>
        <v/>
      </c>
      <c r="I2698">
        <f>IF(Table1[[#This Row],[Quarter]]="q3",1,"")</f>
        <v>1</v>
      </c>
      <c r="J2698" t="str">
        <f>IF(Table1[[#This Row],[Quarter]]="Q2",Table1[[#This Row],[Credit Amount]],"")</f>
        <v/>
      </c>
      <c r="K2698">
        <f>IF(Table1[[#This Row],[Quarter]]="Q3",Table1[[#This Row],[Credit Amount]],"")</f>
        <v>-53.86</v>
      </c>
      <c r="L2698" t="str">
        <f>IF(Table1[[#This Row],[Transaction Type]]="Upgrade",Table1[[#This Row],[Credit Amount]],IF(Table1[[#This Row],[Transaction Type]]="Activation",Table1[[#This Row],[Credit Amount]],""))</f>
        <v/>
      </c>
      <c r="M2698">
        <f>IF(Table1[[#This Row],[Transaction Type]]="Maintenance",Table1[[#This Row],[Credit Amount]],"")</f>
        <v>-53.86</v>
      </c>
      <c r="N2698">
        <v>10010</v>
      </c>
      <c r="O2698" t="s">
        <v>2489</v>
      </c>
      <c r="P2698" t="s">
        <v>2499</v>
      </c>
      <c r="Q2698" t="s">
        <v>290</v>
      </c>
      <c r="R2698">
        <v>10010</v>
      </c>
      <c r="S2698" t="s">
        <v>2489</v>
      </c>
      <c r="T2698" t="s">
        <v>2499</v>
      </c>
      <c r="U2698" t="s">
        <v>290</v>
      </c>
      <c r="V2698" t="s">
        <v>156</v>
      </c>
      <c r="W2698">
        <v>100004077</v>
      </c>
      <c r="X2698">
        <v>8005553078</v>
      </c>
      <c r="Y2698" t="s">
        <v>2595</v>
      </c>
      <c r="Z2698" t="s">
        <v>5666</v>
      </c>
      <c r="AA2698" s="13">
        <v>-53.86</v>
      </c>
      <c r="AB2698" s="14">
        <v>42629</v>
      </c>
      <c r="AC2698" t="s">
        <v>36</v>
      </c>
    </row>
    <row r="2699" spans="1:29" x14ac:dyDescent="0.25">
      <c r="A2699" t="str">
        <f>CONCATENATE("Q",ROUNDUP(MONTH(Table1[[#This Row],[Month]])/3,0))</f>
        <v>Q3</v>
      </c>
      <c r="B2699" s="14">
        <f>EOMONTH(Table1[[#This Row],[Credit Date]],-1)+1</f>
        <v>42614</v>
      </c>
      <c r="C2699" t="str">
        <f>CONCATENATE(Table1[[#This Row],[Issuer Last Name]],", ",Table1[[#This Row],[Issuer First Name]])</f>
        <v>No. 010, Employee</v>
      </c>
      <c r="D2699" t="str">
        <f>CONCATENATE(Table1[[#This Row],[Approver Last Name]],", ",Table1[[#This Row],[Approver First Name]])</f>
        <v>No. 010, Employee</v>
      </c>
      <c r="E2699" t="str">
        <f>CONCATENATE(Table1[[#This Row],[Customer Last Name]],", ",Table1[[#This Row],[Customer First Name]])</f>
        <v>No. 10541, Client</v>
      </c>
      <c r="F26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699" t="str">
        <f>IF(Table1[[#This Row],[Transaction Type]]="Maintenance","Non-Sales","Sales")</f>
        <v>Non-Sales</v>
      </c>
      <c r="H2699" t="str">
        <f>IF(Table1[[#This Row],[Quarter]]="q2",1,"")</f>
        <v/>
      </c>
      <c r="I2699">
        <f>IF(Table1[[#This Row],[Quarter]]="q3",1,"")</f>
        <v>1</v>
      </c>
      <c r="J2699" t="str">
        <f>IF(Table1[[#This Row],[Quarter]]="Q2",Table1[[#This Row],[Credit Amount]],"")</f>
        <v/>
      </c>
      <c r="K2699">
        <f>IF(Table1[[#This Row],[Quarter]]="Q3",Table1[[#This Row],[Credit Amount]],"")</f>
        <v>-323.77999999999997</v>
      </c>
      <c r="L2699" t="str">
        <f>IF(Table1[[#This Row],[Transaction Type]]="Upgrade",Table1[[#This Row],[Credit Amount]],IF(Table1[[#This Row],[Transaction Type]]="Activation",Table1[[#This Row],[Credit Amount]],""))</f>
        <v/>
      </c>
      <c r="M2699">
        <f>IF(Table1[[#This Row],[Transaction Type]]="Maintenance",Table1[[#This Row],[Credit Amount]],"")</f>
        <v>-323.77999999999997</v>
      </c>
      <c r="N2699">
        <v>10010</v>
      </c>
      <c r="O2699" t="s">
        <v>2489</v>
      </c>
      <c r="P2699" t="s">
        <v>2499</v>
      </c>
      <c r="Q2699" t="s">
        <v>290</v>
      </c>
      <c r="R2699">
        <v>10010</v>
      </c>
      <c r="S2699" t="s">
        <v>2489</v>
      </c>
      <c r="T2699" t="s">
        <v>2499</v>
      </c>
      <c r="U2699" t="s">
        <v>290</v>
      </c>
      <c r="V2699" t="s">
        <v>156</v>
      </c>
      <c r="W2699">
        <v>100001540</v>
      </c>
      <c r="X2699">
        <v>8005550541</v>
      </c>
      <c r="Y2699" t="s">
        <v>2595</v>
      </c>
      <c r="Z2699" t="s">
        <v>3136</v>
      </c>
      <c r="AA2699" s="13">
        <v>-323.77999999999997</v>
      </c>
      <c r="AB2699" s="14">
        <v>42632</v>
      </c>
      <c r="AC2699" t="s">
        <v>36</v>
      </c>
    </row>
    <row r="2700" spans="1:29" x14ac:dyDescent="0.25">
      <c r="A2700" t="str">
        <f>CONCATENATE("Q",ROUNDUP(MONTH(Table1[[#This Row],[Month]])/3,0))</f>
        <v>Q3</v>
      </c>
      <c r="B2700" s="14">
        <f>EOMONTH(Table1[[#This Row],[Credit Date]],-1)+1</f>
        <v>42614</v>
      </c>
      <c r="C2700" t="str">
        <f>CONCATENATE(Table1[[#This Row],[Issuer Last Name]],", ",Table1[[#This Row],[Issuer First Name]])</f>
        <v>No. 010, Employee</v>
      </c>
      <c r="D2700" t="str">
        <f>CONCATENATE(Table1[[#This Row],[Approver Last Name]],", ",Table1[[#This Row],[Approver First Name]])</f>
        <v>No. 010, Employee</v>
      </c>
      <c r="E2700" t="str">
        <f>CONCATENATE(Table1[[#This Row],[Customer Last Name]],", ",Table1[[#This Row],[Customer First Name]])</f>
        <v>No. 11863, Client</v>
      </c>
      <c r="F27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0" t="str">
        <f>IF(Table1[[#This Row],[Transaction Type]]="Maintenance","Non-Sales","Sales")</f>
        <v>Non-Sales</v>
      </c>
      <c r="H2700" t="str">
        <f>IF(Table1[[#This Row],[Quarter]]="q2",1,"")</f>
        <v/>
      </c>
      <c r="I2700">
        <f>IF(Table1[[#This Row],[Quarter]]="q3",1,"")</f>
        <v>1</v>
      </c>
      <c r="J2700" t="str">
        <f>IF(Table1[[#This Row],[Quarter]]="Q2",Table1[[#This Row],[Credit Amount]],"")</f>
        <v/>
      </c>
      <c r="K2700">
        <f>IF(Table1[[#This Row],[Quarter]]="Q3",Table1[[#This Row],[Credit Amount]],"")</f>
        <v>-166.29</v>
      </c>
      <c r="L2700" t="str">
        <f>IF(Table1[[#This Row],[Transaction Type]]="Upgrade",Table1[[#This Row],[Credit Amount]],IF(Table1[[#This Row],[Transaction Type]]="Activation",Table1[[#This Row],[Credit Amount]],""))</f>
        <v/>
      </c>
      <c r="M2700">
        <f>IF(Table1[[#This Row],[Transaction Type]]="Maintenance",Table1[[#This Row],[Credit Amount]],"")</f>
        <v>-166.29</v>
      </c>
      <c r="N2700">
        <v>10010</v>
      </c>
      <c r="O2700" t="s">
        <v>2489</v>
      </c>
      <c r="P2700" t="s">
        <v>2499</v>
      </c>
      <c r="Q2700" t="s">
        <v>290</v>
      </c>
      <c r="R2700">
        <v>10010</v>
      </c>
      <c r="S2700" t="s">
        <v>2489</v>
      </c>
      <c r="T2700" t="s">
        <v>2499</v>
      </c>
      <c r="U2700" t="s">
        <v>290</v>
      </c>
      <c r="V2700" t="s">
        <v>156</v>
      </c>
      <c r="W2700">
        <v>100002862</v>
      </c>
      <c r="X2700">
        <v>8005551863</v>
      </c>
      <c r="Y2700" t="s">
        <v>2595</v>
      </c>
      <c r="Z2700" t="s">
        <v>4458</v>
      </c>
      <c r="AA2700" s="13">
        <v>-166.29</v>
      </c>
      <c r="AB2700" s="14">
        <v>42637</v>
      </c>
      <c r="AC2700" t="s">
        <v>36</v>
      </c>
    </row>
    <row r="2701" spans="1:29" x14ac:dyDescent="0.25">
      <c r="A2701" t="str">
        <f>CONCATENATE("Q",ROUNDUP(MONTH(Table1[[#This Row],[Month]])/3,0))</f>
        <v>Q3</v>
      </c>
      <c r="B2701" s="14">
        <f>EOMONTH(Table1[[#This Row],[Credit Date]],-1)+1</f>
        <v>42614</v>
      </c>
      <c r="C2701" t="str">
        <f>CONCATENATE(Table1[[#This Row],[Issuer Last Name]],", ",Table1[[#This Row],[Issuer First Name]])</f>
        <v>No. 010, Employee</v>
      </c>
      <c r="D2701" t="str">
        <f>CONCATENATE(Table1[[#This Row],[Approver Last Name]],", ",Table1[[#This Row],[Approver First Name]])</f>
        <v>No. 010, Employee</v>
      </c>
      <c r="E2701" t="str">
        <f>CONCATENATE(Table1[[#This Row],[Customer Last Name]],", ",Table1[[#This Row],[Customer First Name]])</f>
        <v>No. 12614, Client</v>
      </c>
      <c r="F27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1" t="str">
        <f>IF(Table1[[#This Row],[Transaction Type]]="Maintenance","Non-Sales","Sales")</f>
        <v>Sales</v>
      </c>
      <c r="H2701" t="str">
        <f>IF(Table1[[#This Row],[Quarter]]="q2",1,"")</f>
        <v/>
      </c>
      <c r="I2701">
        <f>IF(Table1[[#This Row],[Quarter]]="q3",1,"")</f>
        <v>1</v>
      </c>
      <c r="J2701" t="str">
        <f>IF(Table1[[#This Row],[Quarter]]="Q2",Table1[[#This Row],[Credit Amount]],"")</f>
        <v/>
      </c>
      <c r="K2701">
        <f>IF(Table1[[#This Row],[Quarter]]="Q3",Table1[[#This Row],[Credit Amount]],"")</f>
        <v>-87.1</v>
      </c>
      <c r="L2701">
        <f>IF(Table1[[#This Row],[Transaction Type]]="Upgrade",Table1[[#This Row],[Credit Amount]],IF(Table1[[#This Row],[Transaction Type]]="Activation",Table1[[#This Row],[Credit Amount]],""))</f>
        <v>-87.1</v>
      </c>
      <c r="M2701" t="str">
        <f>IF(Table1[[#This Row],[Transaction Type]]="Maintenance",Table1[[#This Row],[Credit Amount]],"")</f>
        <v/>
      </c>
      <c r="N2701">
        <v>10010</v>
      </c>
      <c r="O2701" t="s">
        <v>2489</v>
      </c>
      <c r="P2701" t="s">
        <v>2499</v>
      </c>
      <c r="Q2701" t="s">
        <v>290</v>
      </c>
      <c r="R2701">
        <v>10010</v>
      </c>
      <c r="S2701" t="s">
        <v>2489</v>
      </c>
      <c r="T2701" t="s">
        <v>2499</v>
      </c>
      <c r="U2701" t="s">
        <v>290</v>
      </c>
      <c r="V2701" t="s">
        <v>156</v>
      </c>
      <c r="W2701">
        <v>100003613</v>
      </c>
      <c r="X2701">
        <v>8005552614</v>
      </c>
      <c r="Y2701" t="s">
        <v>2595</v>
      </c>
      <c r="Z2701" t="s">
        <v>5209</v>
      </c>
      <c r="AA2701" s="13">
        <v>-87.1</v>
      </c>
      <c r="AB2701" s="14">
        <v>42640</v>
      </c>
      <c r="AC2701" t="s">
        <v>35</v>
      </c>
    </row>
    <row r="2702" spans="1:29" x14ac:dyDescent="0.25">
      <c r="A2702" t="str">
        <f>CONCATENATE("Q",ROUNDUP(MONTH(Table1[[#This Row],[Month]])/3,0))</f>
        <v>Q3</v>
      </c>
      <c r="B2702" s="14">
        <f>EOMONTH(Table1[[#This Row],[Credit Date]],-1)+1</f>
        <v>42614</v>
      </c>
      <c r="C2702" t="str">
        <f>CONCATENATE(Table1[[#This Row],[Issuer Last Name]],", ",Table1[[#This Row],[Issuer First Name]])</f>
        <v>No. 010, Employee</v>
      </c>
      <c r="D2702" t="str">
        <f>CONCATENATE(Table1[[#This Row],[Approver Last Name]],", ",Table1[[#This Row],[Approver First Name]])</f>
        <v>No. 010, Employee</v>
      </c>
      <c r="E2702" t="str">
        <f>CONCATENATE(Table1[[#This Row],[Customer Last Name]],", ",Table1[[#This Row],[Customer First Name]])</f>
        <v>No. 13383, Client</v>
      </c>
      <c r="F27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2" t="str">
        <f>IF(Table1[[#This Row],[Transaction Type]]="Maintenance","Non-Sales","Sales")</f>
        <v>Non-Sales</v>
      </c>
      <c r="H2702" t="str">
        <f>IF(Table1[[#This Row],[Quarter]]="q2",1,"")</f>
        <v/>
      </c>
      <c r="I2702">
        <f>IF(Table1[[#This Row],[Quarter]]="q3",1,"")</f>
        <v>1</v>
      </c>
      <c r="J2702" t="str">
        <f>IF(Table1[[#This Row],[Quarter]]="Q2",Table1[[#This Row],[Credit Amount]],"")</f>
        <v/>
      </c>
      <c r="K2702">
        <f>IF(Table1[[#This Row],[Quarter]]="Q3",Table1[[#This Row],[Credit Amount]],"")</f>
        <v>-105.68</v>
      </c>
      <c r="L2702" t="str">
        <f>IF(Table1[[#This Row],[Transaction Type]]="Upgrade",Table1[[#This Row],[Credit Amount]],IF(Table1[[#This Row],[Transaction Type]]="Activation",Table1[[#This Row],[Credit Amount]],""))</f>
        <v/>
      </c>
      <c r="M2702">
        <f>IF(Table1[[#This Row],[Transaction Type]]="Maintenance",Table1[[#This Row],[Credit Amount]],"")</f>
        <v>-105.68</v>
      </c>
      <c r="N2702">
        <v>10010</v>
      </c>
      <c r="O2702" t="s">
        <v>2489</v>
      </c>
      <c r="P2702" t="s">
        <v>2499</v>
      </c>
      <c r="Q2702" t="s">
        <v>290</v>
      </c>
      <c r="R2702">
        <v>10010</v>
      </c>
      <c r="S2702" t="s">
        <v>2489</v>
      </c>
      <c r="T2702" t="s">
        <v>2499</v>
      </c>
      <c r="U2702" t="s">
        <v>290</v>
      </c>
      <c r="V2702" t="s">
        <v>156</v>
      </c>
      <c r="W2702">
        <v>100004382</v>
      </c>
      <c r="X2702">
        <v>8005553383</v>
      </c>
      <c r="Y2702" t="s">
        <v>2595</v>
      </c>
      <c r="Z2702" t="s">
        <v>5971</v>
      </c>
      <c r="AA2702" s="13">
        <v>-105.68</v>
      </c>
      <c r="AB2702" s="14">
        <v>42641</v>
      </c>
      <c r="AC2702" t="s">
        <v>36</v>
      </c>
    </row>
    <row r="2703" spans="1:29" x14ac:dyDescent="0.25">
      <c r="A2703" t="str">
        <f>CONCATENATE("Q",ROUNDUP(MONTH(Table1[[#This Row],[Month]])/3,0))</f>
        <v>Q2</v>
      </c>
      <c r="B2703" s="14">
        <f>EOMONTH(Table1[[#This Row],[Credit Date]],-1)+1</f>
        <v>42461</v>
      </c>
      <c r="C2703" t="str">
        <f>CONCATENATE(Table1[[#This Row],[Issuer Last Name]],", ",Table1[[#This Row],[Issuer First Name]])</f>
        <v>No. 022, Employee</v>
      </c>
      <c r="D2703" t="str">
        <f>CONCATENATE(Table1[[#This Row],[Approver Last Name]],", ",Table1[[#This Row],[Approver First Name]])</f>
        <v>No. 022, Employee</v>
      </c>
      <c r="E2703" t="str">
        <f>CONCATENATE(Table1[[#This Row],[Customer Last Name]],", ",Table1[[#This Row],[Customer First Name]])</f>
        <v>No. 12802, Client</v>
      </c>
      <c r="F27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3" t="str">
        <f>IF(Table1[[#This Row],[Transaction Type]]="Maintenance","Non-Sales","Sales")</f>
        <v>Sales</v>
      </c>
      <c r="H2703">
        <f>IF(Table1[[#This Row],[Quarter]]="q2",1,"")</f>
        <v>1</v>
      </c>
      <c r="I2703" t="str">
        <f>IF(Table1[[#This Row],[Quarter]]="q3",1,"")</f>
        <v/>
      </c>
      <c r="J2703">
        <f>IF(Table1[[#This Row],[Quarter]]="Q2",Table1[[#This Row],[Credit Amount]],"")</f>
        <v>-428.88</v>
      </c>
      <c r="K2703" t="str">
        <f>IF(Table1[[#This Row],[Quarter]]="Q3",Table1[[#This Row],[Credit Amount]],"")</f>
        <v/>
      </c>
      <c r="L2703">
        <f>IF(Table1[[#This Row],[Transaction Type]]="Upgrade",Table1[[#This Row],[Credit Amount]],IF(Table1[[#This Row],[Transaction Type]]="Activation",Table1[[#This Row],[Credit Amount]],""))</f>
        <v>-428.88</v>
      </c>
      <c r="M2703" t="str">
        <f>IF(Table1[[#This Row],[Transaction Type]]="Maintenance",Table1[[#This Row],[Credit Amount]],"")</f>
        <v/>
      </c>
      <c r="N2703">
        <v>10022</v>
      </c>
      <c r="O2703" t="s">
        <v>2489</v>
      </c>
      <c r="P2703" t="s">
        <v>2511</v>
      </c>
      <c r="Q2703" t="s">
        <v>2340</v>
      </c>
      <c r="R2703">
        <v>10022</v>
      </c>
      <c r="S2703" t="s">
        <v>2489</v>
      </c>
      <c r="T2703" t="s">
        <v>2511</v>
      </c>
      <c r="U2703" t="s">
        <v>2340</v>
      </c>
      <c r="V2703" t="s">
        <v>177</v>
      </c>
      <c r="W2703">
        <v>100003801</v>
      </c>
      <c r="X2703">
        <v>8005552802</v>
      </c>
      <c r="Y2703" t="s">
        <v>2595</v>
      </c>
      <c r="Z2703" t="s">
        <v>5394</v>
      </c>
      <c r="AA2703" s="13">
        <v>-428.88</v>
      </c>
      <c r="AB2703" s="14">
        <v>42465</v>
      </c>
      <c r="AC2703" t="s">
        <v>35</v>
      </c>
    </row>
    <row r="2704" spans="1:29" x14ac:dyDescent="0.25">
      <c r="A2704" t="str">
        <f>CONCATENATE("Q",ROUNDUP(MONTH(Table1[[#This Row],[Month]])/3,0))</f>
        <v>Q2</v>
      </c>
      <c r="B2704" s="14">
        <f>EOMONTH(Table1[[#This Row],[Credit Date]],-1)+1</f>
        <v>42461</v>
      </c>
      <c r="C2704" t="str">
        <f>CONCATENATE(Table1[[#This Row],[Issuer Last Name]],", ",Table1[[#This Row],[Issuer First Name]])</f>
        <v>No. 022, Employee</v>
      </c>
      <c r="D2704" t="str">
        <f>CONCATENATE(Table1[[#This Row],[Approver Last Name]],", ",Table1[[#This Row],[Approver First Name]])</f>
        <v>No. 022, Employee</v>
      </c>
      <c r="E2704" t="str">
        <f>CONCATENATE(Table1[[#This Row],[Customer Last Name]],", ",Table1[[#This Row],[Customer First Name]])</f>
        <v>No. 10233, Client</v>
      </c>
      <c r="F27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4" t="str">
        <f>IF(Table1[[#This Row],[Transaction Type]]="Maintenance","Non-Sales","Sales")</f>
        <v>Sales</v>
      </c>
      <c r="H2704">
        <f>IF(Table1[[#This Row],[Quarter]]="q2",1,"")</f>
        <v>1</v>
      </c>
      <c r="I2704" t="str">
        <f>IF(Table1[[#This Row],[Quarter]]="q3",1,"")</f>
        <v/>
      </c>
      <c r="J2704">
        <f>IF(Table1[[#This Row],[Quarter]]="Q2",Table1[[#This Row],[Credit Amount]],"")</f>
        <v>-269.04000000000002</v>
      </c>
      <c r="K2704" t="str">
        <f>IF(Table1[[#This Row],[Quarter]]="Q3",Table1[[#This Row],[Credit Amount]],"")</f>
        <v/>
      </c>
      <c r="L2704">
        <f>IF(Table1[[#This Row],[Transaction Type]]="Upgrade",Table1[[#This Row],[Credit Amount]],IF(Table1[[#This Row],[Transaction Type]]="Activation",Table1[[#This Row],[Credit Amount]],""))</f>
        <v>-269.04000000000002</v>
      </c>
      <c r="M2704" t="str">
        <f>IF(Table1[[#This Row],[Transaction Type]]="Maintenance",Table1[[#This Row],[Credit Amount]],"")</f>
        <v/>
      </c>
      <c r="N2704">
        <v>10022</v>
      </c>
      <c r="O2704" t="s">
        <v>2489</v>
      </c>
      <c r="P2704" t="s">
        <v>2511</v>
      </c>
      <c r="Q2704" t="s">
        <v>2340</v>
      </c>
      <c r="R2704">
        <v>10022</v>
      </c>
      <c r="S2704" t="s">
        <v>2489</v>
      </c>
      <c r="T2704" t="s">
        <v>2511</v>
      </c>
      <c r="U2704" t="s">
        <v>2340</v>
      </c>
      <c r="V2704" t="s">
        <v>177</v>
      </c>
      <c r="W2704">
        <v>100001232</v>
      </c>
      <c r="X2704">
        <v>8005550233</v>
      </c>
      <c r="Y2704" t="s">
        <v>2595</v>
      </c>
      <c r="Z2704" t="s">
        <v>2828</v>
      </c>
      <c r="AA2704" s="13">
        <v>-269.04000000000002</v>
      </c>
      <c r="AB2704" s="14">
        <v>42467</v>
      </c>
      <c r="AC2704" t="s">
        <v>35</v>
      </c>
    </row>
    <row r="2705" spans="1:29" x14ac:dyDescent="0.25">
      <c r="A2705" t="str">
        <f>CONCATENATE("Q",ROUNDUP(MONTH(Table1[[#This Row],[Month]])/3,0))</f>
        <v>Q2</v>
      </c>
      <c r="B2705" s="14">
        <f>EOMONTH(Table1[[#This Row],[Credit Date]],-1)+1</f>
        <v>42461</v>
      </c>
      <c r="C2705" t="str">
        <f>CONCATENATE(Table1[[#This Row],[Issuer Last Name]],", ",Table1[[#This Row],[Issuer First Name]])</f>
        <v>No. 022, Employee</v>
      </c>
      <c r="D2705" t="str">
        <f>CONCATENATE(Table1[[#This Row],[Approver Last Name]],", ",Table1[[#This Row],[Approver First Name]])</f>
        <v>No. 022, Employee</v>
      </c>
      <c r="E2705" t="str">
        <f>CONCATENATE(Table1[[#This Row],[Customer Last Name]],", ",Table1[[#This Row],[Customer First Name]])</f>
        <v>No. 11144, Client</v>
      </c>
      <c r="F27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5" t="str">
        <f>IF(Table1[[#This Row],[Transaction Type]]="Maintenance","Non-Sales","Sales")</f>
        <v>Sales</v>
      </c>
      <c r="H2705">
        <f>IF(Table1[[#This Row],[Quarter]]="q2",1,"")</f>
        <v>1</v>
      </c>
      <c r="I2705" t="str">
        <f>IF(Table1[[#This Row],[Quarter]]="q3",1,"")</f>
        <v/>
      </c>
      <c r="J2705">
        <f>IF(Table1[[#This Row],[Quarter]]="Q2",Table1[[#This Row],[Credit Amount]],"")</f>
        <v>-455.19</v>
      </c>
      <c r="K2705" t="str">
        <f>IF(Table1[[#This Row],[Quarter]]="Q3",Table1[[#This Row],[Credit Amount]],"")</f>
        <v/>
      </c>
      <c r="L2705">
        <f>IF(Table1[[#This Row],[Transaction Type]]="Upgrade",Table1[[#This Row],[Credit Amount]],IF(Table1[[#This Row],[Transaction Type]]="Activation",Table1[[#This Row],[Credit Amount]],""))</f>
        <v>-455.19</v>
      </c>
      <c r="M2705" t="str">
        <f>IF(Table1[[#This Row],[Transaction Type]]="Maintenance",Table1[[#This Row],[Credit Amount]],"")</f>
        <v/>
      </c>
      <c r="N2705">
        <v>10022</v>
      </c>
      <c r="O2705" t="s">
        <v>2489</v>
      </c>
      <c r="P2705" t="s">
        <v>2511</v>
      </c>
      <c r="Q2705" t="s">
        <v>2340</v>
      </c>
      <c r="R2705">
        <v>10022</v>
      </c>
      <c r="S2705" t="s">
        <v>2489</v>
      </c>
      <c r="T2705" t="s">
        <v>2511</v>
      </c>
      <c r="U2705" t="s">
        <v>2340</v>
      </c>
      <c r="V2705" t="s">
        <v>177</v>
      </c>
      <c r="W2705">
        <v>100002143</v>
      </c>
      <c r="X2705">
        <v>8005551144</v>
      </c>
      <c r="Y2705" t="s">
        <v>2595</v>
      </c>
      <c r="Z2705" t="s">
        <v>3739</v>
      </c>
      <c r="AA2705" s="13">
        <v>-455.19</v>
      </c>
      <c r="AB2705" s="14">
        <v>42469</v>
      </c>
      <c r="AC2705" t="s">
        <v>35</v>
      </c>
    </row>
    <row r="2706" spans="1:29" x14ac:dyDescent="0.25">
      <c r="A2706" t="str">
        <f>CONCATENATE("Q",ROUNDUP(MONTH(Table1[[#This Row],[Month]])/3,0))</f>
        <v>Q2</v>
      </c>
      <c r="B2706" s="14">
        <f>EOMONTH(Table1[[#This Row],[Credit Date]],-1)+1</f>
        <v>42461</v>
      </c>
      <c r="C2706" t="str">
        <f>CONCATENATE(Table1[[#This Row],[Issuer Last Name]],", ",Table1[[#This Row],[Issuer First Name]])</f>
        <v>No. 022, Employee</v>
      </c>
      <c r="D2706" t="str">
        <f>CONCATENATE(Table1[[#This Row],[Approver Last Name]],", ",Table1[[#This Row],[Approver First Name]])</f>
        <v>No. 022, Employee</v>
      </c>
      <c r="E2706" t="str">
        <f>CONCATENATE(Table1[[#This Row],[Customer Last Name]],", ",Table1[[#This Row],[Customer First Name]])</f>
        <v>No. 13404, Client</v>
      </c>
      <c r="F27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6" t="str">
        <f>IF(Table1[[#This Row],[Transaction Type]]="Maintenance","Non-Sales","Sales")</f>
        <v>Non-Sales</v>
      </c>
      <c r="H2706">
        <f>IF(Table1[[#This Row],[Quarter]]="q2",1,"")</f>
        <v>1</v>
      </c>
      <c r="I2706" t="str">
        <f>IF(Table1[[#This Row],[Quarter]]="q3",1,"")</f>
        <v/>
      </c>
      <c r="J2706">
        <f>IF(Table1[[#This Row],[Quarter]]="Q2",Table1[[#This Row],[Credit Amount]],"")</f>
        <v>-235.31</v>
      </c>
      <c r="K2706" t="str">
        <f>IF(Table1[[#This Row],[Quarter]]="Q3",Table1[[#This Row],[Credit Amount]],"")</f>
        <v/>
      </c>
      <c r="L2706" t="str">
        <f>IF(Table1[[#This Row],[Transaction Type]]="Upgrade",Table1[[#This Row],[Credit Amount]],IF(Table1[[#This Row],[Transaction Type]]="Activation",Table1[[#This Row],[Credit Amount]],""))</f>
        <v/>
      </c>
      <c r="M2706">
        <f>IF(Table1[[#This Row],[Transaction Type]]="Maintenance",Table1[[#This Row],[Credit Amount]],"")</f>
        <v>-235.31</v>
      </c>
      <c r="N2706">
        <v>10022</v>
      </c>
      <c r="O2706" t="s">
        <v>2489</v>
      </c>
      <c r="P2706" t="s">
        <v>2511</v>
      </c>
      <c r="Q2706" t="s">
        <v>2340</v>
      </c>
      <c r="R2706">
        <v>10022</v>
      </c>
      <c r="S2706" t="s">
        <v>2489</v>
      </c>
      <c r="T2706" t="s">
        <v>2511</v>
      </c>
      <c r="U2706" t="s">
        <v>2340</v>
      </c>
      <c r="V2706" t="s">
        <v>177</v>
      </c>
      <c r="W2706">
        <v>100004403</v>
      </c>
      <c r="X2706">
        <v>8005553404</v>
      </c>
      <c r="Y2706" t="s">
        <v>2595</v>
      </c>
      <c r="Z2706" t="s">
        <v>5992</v>
      </c>
      <c r="AA2706" s="13">
        <v>-235.31</v>
      </c>
      <c r="AB2706" s="14">
        <v>42470</v>
      </c>
      <c r="AC2706" t="s">
        <v>36</v>
      </c>
    </row>
    <row r="2707" spans="1:29" x14ac:dyDescent="0.25">
      <c r="A2707" t="str">
        <f>CONCATENATE("Q",ROUNDUP(MONTH(Table1[[#This Row],[Month]])/3,0))</f>
        <v>Q2</v>
      </c>
      <c r="B2707" s="14">
        <f>EOMONTH(Table1[[#This Row],[Credit Date]],-1)+1</f>
        <v>42461</v>
      </c>
      <c r="C2707" t="str">
        <f>CONCATENATE(Table1[[#This Row],[Issuer Last Name]],", ",Table1[[#This Row],[Issuer First Name]])</f>
        <v>No. 022, Employee</v>
      </c>
      <c r="D2707" t="str">
        <f>CONCATENATE(Table1[[#This Row],[Approver Last Name]],", ",Table1[[#This Row],[Approver First Name]])</f>
        <v>No. 022, Employee</v>
      </c>
      <c r="E2707" t="str">
        <f>CONCATENATE(Table1[[#This Row],[Customer Last Name]],", ",Table1[[#This Row],[Customer First Name]])</f>
        <v>No. 11365, Client</v>
      </c>
      <c r="F27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7" t="str">
        <f>IF(Table1[[#This Row],[Transaction Type]]="Maintenance","Non-Sales","Sales")</f>
        <v>Non-Sales</v>
      </c>
      <c r="H2707">
        <f>IF(Table1[[#This Row],[Quarter]]="q2",1,"")</f>
        <v>1</v>
      </c>
      <c r="I2707" t="str">
        <f>IF(Table1[[#This Row],[Quarter]]="q3",1,"")</f>
        <v/>
      </c>
      <c r="J2707">
        <f>IF(Table1[[#This Row],[Quarter]]="Q2",Table1[[#This Row],[Credit Amount]],"")</f>
        <v>-328.4</v>
      </c>
      <c r="K2707" t="str">
        <f>IF(Table1[[#This Row],[Quarter]]="Q3",Table1[[#This Row],[Credit Amount]],"")</f>
        <v/>
      </c>
      <c r="L2707" t="str">
        <f>IF(Table1[[#This Row],[Transaction Type]]="Upgrade",Table1[[#This Row],[Credit Amount]],IF(Table1[[#This Row],[Transaction Type]]="Activation",Table1[[#This Row],[Credit Amount]],""))</f>
        <v/>
      </c>
      <c r="M2707">
        <f>IF(Table1[[#This Row],[Transaction Type]]="Maintenance",Table1[[#This Row],[Credit Amount]],"")</f>
        <v>-328.4</v>
      </c>
      <c r="N2707">
        <v>10022</v>
      </c>
      <c r="O2707" t="s">
        <v>2489</v>
      </c>
      <c r="P2707" t="s">
        <v>2511</v>
      </c>
      <c r="Q2707" t="s">
        <v>2340</v>
      </c>
      <c r="R2707">
        <v>10022</v>
      </c>
      <c r="S2707" t="s">
        <v>2489</v>
      </c>
      <c r="T2707" t="s">
        <v>2511</v>
      </c>
      <c r="U2707" t="s">
        <v>2340</v>
      </c>
      <c r="V2707" t="s">
        <v>177</v>
      </c>
      <c r="W2707">
        <v>100002364</v>
      </c>
      <c r="X2707">
        <v>8005551365</v>
      </c>
      <c r="Y2707" t="s">
        <v>2595</v>
      </c>
      <c r="Z2707" t="s">
        <v>3960</v>
      </c>
      <c r="AA2707" s="13">
        <v>-328.4</v>
      </c>
      <c r="AB2707" s="14">
        <v>42476</v>
      </c>
      <c r="AC2707" t="s">
        <v>36</v>
      </c>
    </row>
    <row r="2708" spans="1:29" x14ac:dyDescent="0.25">
      <c r="A2708" t="str">
        <f>CONCATENATE("Q",ROUNDUP(MONTH(Table1[[#This Row],[Month]])/3,0))</f>
        <v>Q2</v>
      </c>
      <c r="B2708" s="14">
        <f>EOMONTH(Table1[[#This Row],[Credit Date]],-1)+1</f>
        <v>42461</v>
      </c>
      <c r="C2708" t="str">
        <f>CONCATENATE(Table1[[#This Row],[Issuer Last Name]],", ",Table1[[#This Row],[Issuer First Name]])</f>
        <v>No. 022, Employee</v>
      </c>
      <c r="D2708" t="str">
        <f>CONCATENATE(Table1[[#This Row],[Approver Last Name]],", ",Table1[[#This Row],[Approver First Name]])</f>
        <v>No. 022, Employee</v>
      </c>
      <c r="E2708" t="str">
        <f>CONCATENATE(Table1[[#This Row],[Customer Last Name]],", ",Table1[[#This Row],[Customer First Name]])</f>
        <v>No. 13563, Client</v>
      </c>
      <c r="F27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8" t="str">
        <f>IF(Table1[[#This Row],[Transaction Type]]="Maintenance","Non-Sales","Sales")</f>
        <v>Sales</v>
      </c>
      <c r="H2708">
        <f>IF(Table1[[#This Row],[Quarter]]="q2",1,"")</f>
        <v>1</v>
      </c>
      <c r="I2708" t="str">
        <f>IF(Table1[[#This Row],[Quarter]]="q3",1,"")</f>
        <v/>
      </c>
      <c r="J2708">
        <f>IF(Table1[[#This Row],[Quarter]]="Q2",Table1[[#This Row],[Credit Amount]],"")</f>
        <v>-176.79</v>
      </c>
      <c r="K2708" t="str">
        <f>IF(Table1[[#This Row],[Quarter]]="Q3",Table1[[#This Row],[Credit Amount]],"")</f>
        <v/>
      </c>
      <c r="L2708">
        <f>IF(Table1[[#This Row],[Transaction Type]]="Upgrade",Table1[[#This Row],[Credit Amount]],IF(Table1[[#This Row],[Transaction Type]]="Activation",Table1[[#This Row],[Credit Amount]],""))</f>
        <v>-176.79</v>
      </c>
      <c r="M2708" t="str">
        <f>IF(Table1[[#This Row],[Transaction Type]]="Maintenance",Table1[[#This Row],[Credit Amount]],"")</f>
        <v/>
      </c>
      <c r="N2708">
        <v>10022</v>
      </c>
      <c r="O2708" t="s">
        <v>2489</v>
      </c>
      <c r="P2708" t="s">
        <v>2511</v>
      </c>
      <c r="Q2708" t="s">
        <v>2340</v>
      </c>
      <c r="R2708">
        <v>10022</v>
      </c>
      <c r="S2708" t="s">
        <v>2489</v>
      </c>
      <c r="T2708" t="s">
        <v>2511</v>
      </c>
      <c r="U2708" t="s">
        <v>2340</v>
      </c>
      <c r="V2708" t="s">
        <v>177</v>
      </c>
      <c r="W2708">
        <v>100004562</v>
      </c>
      <c r="X2708">
        <v>8005553563</v>
      </c>
      <c r="Y2708" t="s">
        <v>2595</v>
      </c>
      <c r="Z2708" t="s">
        <v>6151</v>
      </c>
      <c r="AA2708" s="13">
        <v>-176.79</v>
      </c>
      <c r="AB2708" s="14">
        <v>42481</v>
      </c>
      <c r="AC2708" t="s">
        <v>35</v>
      </c>
    </row>
    <row r="2709" spans="1:29" x14ac:dyDescent="0.25">
      <c r="A2709" t="str">
        <f>CONCATENATE("Q",ROUNDUP(MONTH(Table1[[#This Row],[Month]])/3,0))</f>
        <v>Q2</v>
      </c>
      <c r="B2709" s="14">
        <f>EOMONTH(Table1[[#This Row],[Credit Date]],-1)+1</f>
        <v>42461</v>
      </c>
      <c r="C2709" t="str">
        <f>CONCATENATE(Table1[[#This Row],[Issuer Last Name]],", ",Table1[[#This Row],[Issuer First Name]])</f>
        <v>No. 022, Employee</v>
      </c>
      <c r="D2709" t="str">
        <f>CONCATENATE(Table1[[#This Row],[Approver Last Name]],", ",Table1[[#This Row],[Approver First Name]])</f>
        <v>No. 022, Employee</v>
      </c>
      <c r="E2709" t="str">
        <f>CONCATENATE(Table1[[#This Row],[Customer Last Name]],", ",Table1[[#This Row],[Customer First Name]])</f>
        <v>No. 11966, Client</v>
      </c>
      <c r="F27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09" t="str">
        <f>IF(Table1[[#This Row],[Transaction Type]]="Maintenance","Non-Sales","Sales")</f>
        <v>Non-Sales</v>
      </c>
      <c r="H2709">
        <f>IF(Table1[[#This Row],[Quarter]]="q2",1,"")</f>
        <v>1</v>
      </c>
      <c r="I2709" t="str">
        <f>IF(Table1[[#This Row],[Quarter]]="q3",1,"")</f>
        <v/>
      </c>
      <c r="J2709">
        <f>IF(Table1[[#This Row],[Quarter]]="Q2",Table1[[#This Row],[Credit Amount]],"")</f>
        <v>-211.56</v>
      </c>
      <c r="K2709" t="str">
        <f>IF(Table1[[#This Row],[Quarter]]="Q3",Table1[[#This Row],[Credit Amount]],"")</f>
        <v/>
      </c>
      <c r="L2709" t="str">
        <f>IF(Table1[[#This Row],[Transaction Type]]="Upgrade",Table1[[#This Row],[Credit Amount]],IF(Table1[[#This Row],[Transaction Type]]="Activation",Table1[[#This Row],[Credit Amount]],""))</f>
        <v/>
      </c>
      <c r="M2709">
        <f>IF(Table1[[#This Row],[Transaction Type]]="Maintenance",Table1[[#This Row],[Credit Amount]],"")</f>
        <v>-211.56</v>
      </c>
      <c r="N2709">
        <v>10022</v>
      </c>
      <c r="O2709" t="s">
        <v>2489</v>
      </c>
      <c r="P2709" t="s">
        <v>2511</v>
      </c>
      <c r="Q2709" t="s">
        <v>2340</v>
      </c>
      <c r="R2709">
        <v>10022</v>
      </c>
      <c r="S2709" t="s">
        <v>2489</v>
      </c>
      <c r="T2709" t="s">
        <v>2511</v>
      </c>
      <c r="U2709" t="s">
        <v>2340</v>
      </c>
      <c r="V2709" t="s">
        <v>177</v>
      </c>
      <c r="W2709">
        <v>100002965</v>
      </c>
      <c r="X2709">
        <v>8005551966</v>
      </c>
      <c r="Y2709" t="s">
        <v>2595</v>
      </c>
      <c r="Z2709" t="s">
        <v>4561</v>
      </c>
      <c r="AA2709" s="13">
        <v>-211.56</v>
      </c>
      <c r="AB2709" s="14">
        <v>42484</v>
      </c>
      <c r="AC2709" t="s">
        <v>36</v>
      </c>
    </row>
    <row r="2710" spans="1:29" x14ac:dyDescent="0.25">
      <c r="A2710" t="str">
        <f>CONCATENATE("Q",ROUNDUP(MONTH(Table1[[#This Row],[Month]])/3,0))</f>
        <v>Q2</v>
      </c>
      <c r="B2710" s="14">
        <f>EOMONTH(Table1[[#This Row],[Credit Date]],-1)+1</f>
        <v>42461</v>
      </c>
      <c r="C2710" t="str">
        <f>CONCATENATE(Table1[[#This Row],[Issuer Last Name]],", ",Table1[[#This Row],[Issuer First Name]])</f>
        <v>No. 022, Employee</v>
      </c>
      <c r="D2710" t="str">
        <f>CONCATENATE(Table1[[#This Row],[Approver Last Name]],", ",Table1[[#This Row],[Approver First Name]])</f>
        <v>No. 022, Employee</v>
      </c>
      <c r="E2710" t="str">
        <f>CONCATENATE(Table1[[#This Row],[Customer Last Name]],", ",Table1[[#This Row],[Customer First Name]])</f>
        <v>No. 10162, Client</v>
      </c>
      <c r="F27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0" t="str">
        <f>IF(Table1[[#This Row],[Transaction Type]]="Maintenance","Non-Sales","Sales")</f>
        <v>Non-Sales</v>
      </c>
      <c r="H2710">
        <f>IF(Table1[[#This Row],[Quarter]]="q2",1,"")</f>
        <v>1</v>
      </c>
      <c r="I2710" t="str">
        <f>IF(Table1[[#This Row],[Quarter]]="q3",1,"")</f>
        <v/>
      </c>
      <c r="J2710">
        <f>IF(Table1[[#This Row],[Quarter]]="Q2",Table1[[#This Row],[Credit Amount]],"")</f>
        <v>-492.12</v>
      </c>
      <c r="K2710" t="str">
        <f>IF(Table1[[#This Row],[Quarter]]="Q3",Table1[[#This Row],[Credit Amount]],"")</f>
        <v/>
      </c>
      <c r="L2710" t="str">
        <f>IF(Table1[[#This Row],[Transaction Type]]="Upgrade",Table1[[#This Row],[Credit Amount]],IF(Table1[[#This Row],[Transaction Type]]="Activation",Table1[[#This Row],[Credit Amount]],""))</f>
        <v/>
      </c>
      <c r="M2710">
        <f>IF(Table1[[#This Row],[Transaction Type]]="Maintenance",Table1[[#This Row],[Credit Amount]],"")</f>
        <v>-492.12</v>
      </c>
      <c r="N2710">
        <v>10022</v>
      </c>
      <c r="O2710" t="s">
        <v>2489</v>
      </c>
      <c r="P2710" t="s">
        <v>2511</v>
      </c>
      <c r="Q2710" t="s">
        <v>2340</v>
      </c>
      <c r="R2710">
        <v>10022</v>
      </c>
      <c r="S2710" t="s">
        <v>2489</v>
      </c>
      <c r="T2710" t="s">
        <v>2511</v>
      </c>
      <c r="U2710" t="s">
        <v>2340</v>
      </c>
      <c r="V2710" t="s">
        <v>177</v>
      </c>
      <c r="W2710">
        <v>100001161</v>
      </c>
      <c r="X2710">
        <v>8005550162</v>
      </c>
      <c r="Y2710" t="s">
        <v>2595</v>
      </c>
      <c r="Z2710" t="s">
        <v>2757</v>
      </c>
      <c r="AA2710" s="13">
        <v>-492.12</v>
      </c>
      <c r="AB2710" s="14">
        <v>42490</v>
      </c>
      <c r="AC2710" t="s">
        <v>36</v>
      </c>
    </row>
    <row r="2711" spans="1:29" x14ac:dyDescent="0.25">
      <c r="A2711" t="str">
        <f>CONCATENATE("Q",ROUNDUP(MONTH(Table1[[#This Row],[Month]])/3,0))</f>
        <v>Q2</v>
      </c>
      <c r="B2711" s="14">
        <f>EOMONTH(Table1[[#This Row],[Credit Date]],-1)+1</f>
        <v>42461</v>
      </c>
      <c r="C2711" t="str">
        <f>CONCATENATE(Table1[[#This Row],[Issuer Last Name]],", ",Table1[[#This Row],[Issuer First Name]])</f>
        <v>No. 022, Employee</v>
      </c>
      <c r="D2711" t="str">
        <f>CONCATENATE(Table1[[#This Row],[Approver Last Name]],", ",Table1[[#This Row],[Approver First Name]])</f>
        <v>No. 022, Employee</v>
      </c>
      <c r="E2711" t="str">
        <f>CONCATENATE(Table1[[#This Row],[Customer Last Name]],", ",Table1[[#This Row],[Customer First Name]])</f>
        <v>No. 12558, Client</v>
      </c>
      <c r="F27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1" t="str">
        <f>IF(Table1[[#This Row],[Transaction Type]]="Maintenance","Non-Sales","Sales")</f>
        <v>Sales</v>
      </c>
      <c r="H2711">
        <f>IF(Table1[[#This Row],[Quarter]]="q2",1,"")</f>
        <v>1</v>
      </c>
      <c r="I2711" t="str">
        <f>IF(Table1[[#This Row],[Quarter]]="q3",1,"")</f>
        <v/>
      </c>
      <c r="J2711">
        <f>IF(Table1[[#This Row],[Quarter]]="Q2",Table1[[#This Row],[Credit Amount]],"")</f>
        <v>-337.16</v>
      </c>
      <c r="K2711" t="str">
        <f>IF(Table1[[#This Row],[Quarter]]="Q3",Table1[[#This Row],[Credit Amount]],"")</f>
        <v/>
      </c>
      <c r="L2711">
        <f>IF(Table1[[#This Row],[Transaction Type]]="Upgrade",Table1[[#This Row],[Credit Amount]],IF(Table1[[#This Row],[Transaction Type]]="Activation",Table1[[#This Row],[Credit Amount]],""))</f>
        <v>-337.16</v>
      </c>
      <c r="M2711" t="str">
        <f>IF(Table1[[#This Row],[Transaction Type]]="Maintenance",Table1[[#This Row],[Credit Amount]],"")</f>
        <v/>
      </c>
      <c r="N2711">
        <v>10022</v>
      </c>
      <c r="O2711" t="s">
        <v>2489</v>
      </c>
      <c r="P2711" t="s">
        <v>2511</v>
      </c>
      <c r="Q2711" t="s">
        <v>2340</v>
      </c>
      <c r="R2711">
        <v>10022</v>
      </c>
      <c r="S2711" t="s">
        <v>2489</v>
      </c>
      <c r="T2711" t="s">
        <v>2511</v>
      </c>
      <c r="U2711" t="s">
        <v>2340</v>
      </c>
      <c r="V2711" t="s">
        <v>177</v>
      </c>
      <c r="W2711">
        <v>100003557</v>
      </c>
      <c r="X2711">
        <v>8005552558</v>
      </c>
      <c r="Y2711" t="s">
        <v>2595</v>
      </c>
      <c r="Z2711" t="s">
        <v>5153</v>
      </c>
      <c r="AA2711" s="13">
        <v>-337.16</v>
      </c>
      <c r="AB2711" s="14">
        <v>42490</v>
      </c>
      <c r="AC2711" t="s">
        <v>35</v>
      </c>
    </row>
    <row r="2712" spans="1:29" x14ac:dyDescent="0.25">
      <c r="A2712" t="str">
        <f>CONCATENATE("Q",ROUNDUP(MONTH(Table1[[#This Row],[Month]])/3,0))</f>
        <v>Q2</v>
      </c>
      <c r="B2712" s="14">
        <f>EOMONTH(Table1[[#This Row],[Credit Date]],-1)+1</f>
        <v>42491</v>
      </c>
      <c r="C2712" t="str">
        <f>CONCATENATE(Table1[[#This Row],[Issuer Last Name]],", ",Table1[[#This Row],[Issuer First Name]])</f>
        <v>No. 022, Employee</v>
      </c>
      <c r="D2712" t="str">
        <f>CONCATENATE(Table1[[#This Row],[Approver Last Name]],", ",Table1[[#This Row],[Approver First Name]])</f>
        <v>No. 022, Employee</v>
      </c>
      <c r="E2712" t="str">
        <f>CONCATENATE(Table1[[#This Row],[Customer Last Name]],", ",Table1[[#This Row],[Customer First Name]])</f>
        <v>No. 10570, Client</v>
      </c>
      <c r="F27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2" t="str">
        <f>IF(Table1[[#This Row],[Transaction Type]]="Maintenance","Non-Sales","Sales")</f>
        <v>Non-Sales</v>
      </c>
      <c r="H2712">
        <f>IF(Table1[[#This Row],[Quarter]]="q2",1,"")</f>
        <v>1</v>
      </c>
      <c r="I2712" t="str">
        <f>IF(Table1[[#This Row],[Quarter]]="q3",1,"")</f>
        <v/>
      </c>
      <c r="J2712">
        <f>IF(Table1[[#This Row],[Quarter]]="Q2",Table1[[#This Row],[Credit Amount]],"")</f>
        <v>-192.53</v>
      </c>
      <c r="K2712" t="str">
        <f>IF(Table1[[#This Row],[Quarter]]="Q3",Table1[[#This Row],[Credit Amount]],"")</f>
        <v/>
      </c>
      <c r="L2712" t="str">
        <f>IF(Table1[[#This Row],[Transaction Type]]="Upgrade",Table1[[#This Row],[Credit Amount]],IF(Table1[[#This Row],[Transaction Type]]="Activation",Table1[[#This Row],[Credit Amount]],""))</f>
        <v/>
      </c>
      <c r="M2712">
        <f>IF(Table1[[#This Row],[Transaction Type]]="Maintenance",Table1[[#This Row],[Credit Amount]],"")</f>
        <v>-192.53</v>
      </c>
      <c r="N2712">
        <v>10022</v>
      </c>
      <c r="O2712" t="s">
        <v>2489</v>
      </c>
      <c r="P2712" t="s">
        <v>2511</v>
      </c>
      <c r="Q2712" t="s">
        <v>2340</v>
      </c>
      <c r="R2712">
        <v>10022</v>
      </c>
      <c r="S2712" t="s">
        <v>2489</v>
      </c>
      <c r="T2712" t="s">
        <v>2511</v>
      </c>
      <c r="U2712" t="s">
        <v>2340</v>
      </c>
      <c r="V2712" t="s">
        <v>177</v>
      </c>
      <c r="W2712">
        <v>100001569</v>
      </c>
      <c r="X2712">
        <v>8005550570</v>
      </c>
      <c r="Y2712" t="s">
        <v>2595</v>
      </c>
      <c r="Z2712" t="s">
        <v>3165</v>
      </c>
      <c r="AA2712" s="13">
        <v>-192.53</v>
      </c>
      <c r="AB2712" s="14">
        <v>42494</v>
      </c>
      <c r="AC2712" t="s">
        <v>36</v>
      </c>
    </row>
    <row r="2713" spans="1:29" x14ac:dyDescent="0.25">
      <c r="A2713" t="str">
        <f>CONCATENATE("Q",ROUNDUP(MONTH(Table1[[#This Row],[Month]])/3,0))</f>
        <v>Q2</v>
      </c>
      <c r="B2713" s="14">
        <f>EOMONTH(Table1[[#This Row],[Credit Date]],-1)+1</f>
        <v>42491</v>
      </c>
      <c r="C2713" t="str">
        <f>CONCATENATE(Table1[[#This Row],[Issuer Last Name]],", ",Table1[[#This Row],[Issuer First Name]])</f>
        <v>No. 022, Employee</v>
      </c>
      <c r="D2713" t="str">
        <f>CONCATENATE(Table1[[#This Row],[Approver Last Name]],", ",Table1[[#This Row],[Approver First Name]])</f>
        <v>No. 022, Employee</v>
      </c>
      <c r="E2713" t="str">
        <f>CONCATENATE(Table1[[#This Row],[Customer Last Name]],", ",Table1[[#This Row],[Customer First Name]])</f>
        <v>No. 13153, Client</v>
      </c>
      <c r="F27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3" t="str">
        <f>IF(Table1[[#This Row],[Transaction Type]]="Maintenance","Non-Sales","Sales")</f>
        <v>Non-Sales</v>
      </c>
      <c r="H2713">
        <f>IF(Table1[[#This Row],[Quarter]]="q2",1,"")</f>
        <v>1</v>
      </c>
      <c r="I2713" t="str">
        <f>IF(Table1[[#This Row],[Quarter]]="q3",1,"")</f>
        <v/>
      </c>
      <c r="J2713">
        <f>IF(Table1[[#This Row],[Quarter]]="Q2",Table1[[#This Row],[Credit Amount]],"")</f>
        <v>-304.23</v>
      </c>
      <c r="K2713" t="str">
        <f>IF(Table1[[#This Row],[Quarter]]="Q3",Table1[[#This Row],[Credit Amount]],"")</f>
        <v/>
      </c>
      <c r="L2713" t="str">
        <f>IF(Table1[[#This Row],[Transaction Type]]="Upgrade",Table1[[#This Row],[Credit Amount]],IF(Table1[[#This Row],[Transaction Type]]="Activation",Table1[[#This Row],[Credit Amount]],""))</f>
        <v/>
      </c>
      <c r="M2713">
        <f>IF(Table1[[#This Row],[Transaction Type]]="Maintenance",Table1[[#This Row],[Credit Amount]],"")</f>
        <v>-304.23</v>
      </c>
      <c r="N2713">
        <v>10022</v>
      </c>
      <c r="O2713" t="s">
        <v>2489</v>
      </c>
      <c r="P2713" t="s">
        <v>2511</v>
      </c>
      <c r="Q2713" t="s">
        <v>2340</v>
      </c>
      <c r="R2713">
        <v>10022</v>
      </c>
      <c r="S2713" t="s">
        <v>2489</v>
      </c>
      <c r="T2713" t="s">
        <v>2511</v>
      </c>
      <c r="U2713" t="s">
        <v>2340</v>
      </c>
      <c r="V2713" t="s">
        <v>177</v>
      </c>
      <c r="W2713">
        <v>100004152</v>
      </c>
      <c r="X2713">
        <v>8005553153</v>
      </c>
      <c r="Y2713" t="s">
        <v>2595</v>
      </c>
      <c r="Z2713" t="s">
        <v>5741</v>
      </c>
      <c r="AA2713" s="13">
        <v>-304.23</v>
      </c>
      <c r="AB2713" s="14">
        <v>42496</v>
      </c>
      <c r="AC2713" t="s">
        <v>36</v>
      </c>
    </row>
    <row r="2714" spans="1:29" x14ac:dyDescent="0.25">
      <c r="A2714" t="str">
        <f>CONCATENATE("Q",ROUNDUP(MONTH(Table1[[#This Row],[Month]])/3,0))</f>
        <v>Q2</v>
      </c>
      <c r="B2714" s="14">
        <f>EOMONTH(Table1[[#This Row],[Credit Date]],-1)+1</f>
        <v>42491</v>
      </c>
      <c r="C2714" t="str">
        <f>CONCATENATE(Table1[[#This Row],[Issuer Last Name]],", ",Table1[[#This Row],[Issuer First Name]])</f>
        <v>No. 022, Employee</v>
      </c>
      <c r="D2714" t="str">
        <f>CONCATENATE(Table1[[#This Row],[Approver Last Name]],", ",Table1[[#This Row],[Approver First Name]])</f>
        <v>No. 022, Employee</v>
      </c>
      <c r="E2714" t="str">
        <f>CONCATENATE(Table1[[#This Row],[Customer Last Name]],", ",Table1[[#This Row],[Customer First Name]])</f>
        <v>No. 11699, Client</v>
      </c>
      <c r="F27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4" t="str">
        <f>IF(Table1[[#This Row],[Transaction Type]]="Maintenance","Non-Sales","Sales")</f>
        <v>Non-Sales</v>
      </c>
      <c r="H2714">
        <f>IF(Table1[[#This Row],[Quarter]]="q2",1,"")</f>
        <v>1</v>
      </c>
      <c r="I2714" t="str">
        <f>IF(Table1[[#This Row],[Quarter]]="q3",1,"")</f>
        <v/>
      </c>
      <c r="J2714">
        <f>IF(Table1[[#This Row],[Quarter]]="Q2",Table1[[#This Row],[Credit Amount]],"")</f>
        <v>-233.85</v>
      </c>
      <c r="K2714" t="str">
        <f>IF(Table1[[#This Row],[Quarter]]="Q3",Table1[[#This Row],[Credit Amount]],"")</f>
        <v/>
      </c>
      <c r="L2714" t="str">
        <f>IF(Table1[[#This Row],[Transaction Type]]="Upgrade",Table1[[#This Row],[Credit Amount]],IF(Table1[[#This Row],[Transaction Type]]="Activation",Table1[[#This Row],[Credit Amount]],""))</f>
        <v/>
      </c>
      <c r="M2714">
        <f>IF(Table1[[#This Row],[Transaction Type]]="Maintenance",Table1[[#This Row],[Credit Amount]],"")</f>
        <v>-233.85</v>
      </c>
      <c r="N2714">
        <v>10022</v>
      </c>
      <c r="O2714" t="s">
        <v>2489</v>
      </c>
      <c r="P2714" t="s">
        <v>2511</v>
      </c>
      <c r="Q2714" t="s">
        <v>2340</v>
      </c>
      <c r="R2714">
        <v>10022</v>
      </c>
      <c r="S2714" t="s">
        <v>2489</v>
      </c>
      <c r="T2714" t="s">
        <v>2511</v>
      </c>
      <c r="U2714" t="s">
        <v>2340</v>
      </c>
      <c r="V2714" t="s">
        <v>177</v>
      </c>
      <c r="W2714">
        <v>100002698</v>
      </c>
      <c r="X2714">
        <v>8005551699</v>
      </c>
      <c r="Y2714" t="s">
        <v>2595</v>
      </c>
      <c r="Z2714" t="s">
        <v>4294</v>
      </c>
      <c r="AA2714" s="13">
        <v>-233.85</v>
      </c>
      <c r="AB2714" s="14">
        <v>42501</v>
      </c>
      <c r="AC2714" t="s">
        <v>36</v>
      </c>
    </row>
    <row r="2715" spans="1:29" x14ac:dyDescent="0.25">
      <c r="A2715" t="str">
        <f>CONCATENATE("Q",ROUNDUP(MONTH(Table1[[#This Row],[Month]])/3,0))</f>
        <v>Q2</v>
      </c>
      <c r="B2715" s="14">
        <f>EOMONTH(Table1[[#This Row],[Credit Date]],-1)+1</f>
        <v>42491</v>
      </c>
      <c r="C2715" t="str">
        <f>CONCATENATE(Table1[[#This Row],[Issuer Last Name]],", ",Table1[[#This Row],[Issuer First Name]])</f>
        <v>No. 022, Employee</v>
      </c>
      <c r="D2715" t="str">
        <f>CONCATENATE(Table1[[#This Row],[Approver Last Name]],", ",Table1[[#This Row],[Approver First Name]])</f>
        <v>No. 022, Employee</v>
      </c>
      <c r="E2715" t="str">
        <f>CONCATENATE(Table1[[#This Row],[Customer Last Name]],", ",Table1[[#This Row],[Customer First Name]])</f>
        <v>No. 14060, Client</v>
      </c>
      <c r="F27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5" t="str">
        <f>IF(Table1[[#This Row],[Transaction Type]]="Maintenance","Non-Sales","Sales")</f>
        <v>Non-Sales</v>
      </c>
      <c r="H2715">
        <f>IF(Table1[[#This Row],[Quarter]]="q2",1,"")</f>
        <v>1</v>
      </c>
      <c r="I2715" t="str">
        <f>IF(Table1[[#This Row],[Quarter]]="q3",1,"")</f>
        <v/>
      </c>
      <c r="J2715">
        <f>IF(Table1[[#This Row],[Quarter]]="Q2",Table1[[#This Row],[Credit Amount]],"")</f>
        <v>-71.67</v>
      </c>
      <c r="K2715" t="str">
        <f>IF(Table1[[#This Row],[Quarter]]="Q3",Table1[[#This Row],[Credit Amount]],"")</f>
        <v/>
      </c>
      <c r="L2715" t="str">
        <f>IF(Table1[[#This Row],[Transaction Type]]="Upgrade",Table1[[#This Row],[Credit Amount]],IF(Table1[[#This Row],[Transaction Type]]="Activation",Table1[[#This Row],[Credit Amount]],""))</f>
        <v/>
      </c>
      <c r="M2715">
        <f>IF(Table1[[#This Row],[Transaction Type]]="Maintenance",Table1[[#This Row],[Credit Amount]],"")</f>
        <v>-71.67</v>
      </c>
      <c r="N2715">
        <v>10022</v>
      </c>
      <c r="O2715" t="s">
        <v>2489</v>
      </c>
      <c r="P2715" t="s">
        <v>2511</v>
      </c>
      <c r="Q2715" t="s">
        <v>2340</v>
      </c>
      <c r="R2715">
        <v>10022</v>
      </c>
      <c r="S2715" t="s">
        <v>2489</v>
      </c>
      <c r="T2715" t="s">
        <v>2511</v>
      </c>
      <c r="U2715" t="s">
        <v>2340</v>
      </c>
      <c r="V2715" t="s">
        <v>177</v>
      </c>
      <c r="W2715">
        <v>100005059</v>
      </c>
      <c r="X2715">
        <v>8005554060</v>
      </c>
      <c r="Y2715" t="s">
        <v>2595</v>
      </c>
      <c r="Z2715" t="s">
        <v>6648</v>
      </c>
      <c r="AA2715" s="13">
        <v>-71.67</v>
      </c>
      <c r="AB2715" s="14">
        <v>42502</v>
      </c>
      <c r="AC2715" t="s">
        <v>36</v>
      </c>
    </row>
    <row r="2716" spans="1:29" x14ac:dyDescent="0.25">
      <c r="A2716" t="str">
        <f>CONCATENATE("Q",ROUNDUP(MONTH(Table1[[#This Row],[Month]])/3,0))</f>
        <v>Q2</v>
      </c>
      <c r="B2716" s="14">
        <f>EOMONTH(Table1[[#This Row],[Credit Date]],-1)+1</f>
        <v>42491</v>
      </c>
      <c r="C2716" t="str">
        <f>CONCATENATE(Table1[[#This Row],[Issuer Last Name]],", ",Table1[[#This Row],[Issuer First Name]])</f>
        <v>No. 022, Employee</v>
      </c>
      <c r="D2716" t="str">
        <f>CONCATENATE(Table1[[#This Row],[Approver Last Name]],", ",Table1[[#This Row],[Approver First Name]])</f>
        <v>No. 022, Employee</v>
      </c>
      <c r="E2716" t="str">
        <f>CONCATENATE(Table1[[#This Row],[Customer Last Name]],", ",Table1[[#This Row],[Customer First Name]])</f>
        <v>No. 12483, Client</v>
      </c>
      <c r="F27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6" t="str">
        <f>IF(Table1[[#This Row],[Transaction Type]]="Maintenance","Non-Sales","Sales")</f>
        <v>Non-Sales</v>
      </c>
      <c r="H2716">
        <f>IF(Table1[[#This Row],[Quarter]]="q2",1,"")</f>
        <v>1</v>
      </c>
      <c r="I2716" t="str">
        <f>IF(Table1[[#This Row],[Quarter]]="q3",1,"")</f>
        <v/>
      </c>
      <c r="J2716">
        <f>IF(Table1[[#This Row],[Quarter]]="Q2",Table1[[#This Row],[Credit Amount]],"")</f>
        <v>-177.96</v>
      </c>
      <c r="K2716" t="str">
        <f>IF(Table1[[#This Row],[Quarter]]="Q3",Table1[[#This Row],[Credit Amount]],"")</f>
        <v/>
      </c>
      <c r="L2716" t="str">
        <f>IF(Table1[[#This Row],[Transaction Type]]="Upgrade",Table1[[#This Row],[Credit Amount]],IF(Table1[[#This Row],[Transaction Type]]="Activation",Table1[[#This Row],[Credit Amount]],""))</f>
        <v/>
      </c>
      <c r="M2716">
        <f>IF(Table1[[#This Row],[Transaction Type]]="Maintenance",Table1[[#This Row],[Credit Amount]],"")</f>
        <v>-177.96</v>
      </c>
      <c r="N2716">
        <v>10022</v>
      </c>
      <c r="O2716" t="s">
        <v>2489</v>
      </c>
      <c r="P2716" t="s">
        <v>2511</v>
      </c>
      <c r="Q2716" t="s">
        <v>2340</v>
      </c>
      <c r="R2716">
        <v>10022</v>
      </c>
      <c r="S2716" t="s">
        <v>2489</v>
      </c>
      <c r="T2716" t="s">
        <v>2511</v>
      </c>
      <c r="U2716" t="s">
        <v>2340</v>
      </c>
      <c r="V2716" t="s">
        <v>177</v>
      </c>
      <c r="W2716">
        <v>100003482</v>
      </c>
      <c r="X2716">
        <v>8005552483</v>
      </c>
      <c r="Y2716" t="s">
        <v>2595</v>
      </c>
      <c r="Z2716" t="s">
        <v>5078</v>
      </c>
      <c r="AA2716" s="13">
        <v>-177.96</v>
      </c>
      <c r="AB2716" s="14">
        <v>42503</v>
      </c>
      <c r="AC2716" t="s">
        <v>36</v>
      </c>
    </row>
    <row r="2717" spans="1:29" x14ac:dyDescent="0.25">
      <c r="A2717" t="str">
        <f>CONCATENATE("Q",ROUNDUP(MONTH(Table1[[#This Row],[Month]])/3,0))</f>
        <v>Q2</v>
      </c>
      <c r="B2717" s="14">
        <f>EOMONTH(Table1[[#This Row],[Credit Date]],-1)+1</f>
        <v>42491</v>
      </c>
      <c r="C2717" t="str">
        <f>CONCATENATE(Table1[[#This Row],[Issuer Last Name]],", ",Table1[[#This Row],[Issuer First Name]])</f>
        <v>No. 022, Employee</v>
      </c>
      <c r="D2717" t="str">
        <f>CONCATENATE(Table1[[#This Row],[Approver Last Name]],", ",Table1[[#This Row],[Approver First Name]])</f>
        <v>No. 022, Employee</v>
      </c>
      <c r="E2717" t="str">
        <f>CONCATENATE(Table1[[#This Row],[Customer Last Name]],", ",Table1[[#This Row],[Customer First Name]])</f>
        <v>No. 11313, Client</v>
      </c>
      <c r="F27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7" t="str">
        <f>IF(Table1[[#This Row],[Transaction Type]]="Maintenance","Non-Sales","Sales")</f>
        <v>Non-Sales</v>
      </c>
      <c r="H2717">
        <f>IF(Table1[[#This Row],[Quarter]]="q2",1,"")</f>
        <v>1</v>
      </c>
      <c r="I2717" t="str">
        <f>IF(Table1[[#This Row],[Quarter]]="q3",1,"")</f>
        <v/>
      </c>
      <c r="J2717">
        <f>IF(Table1[[#This Row],[Quarter]]="Q2",Table1[[#This Row],[Credit Amount]],"")</f>
        <v>-75.989999999999995</v>
      </c>
      <c r="K2717" t="str">
        <f>IF(Table1[[#This Row],[Quarter]]="Q3",Table1[[#This Row],[Credit Amount]],"")</f>
        <v/>
      </c>
      <c r="L2717" t="str">
        <f>IF(Table1[[#This Row],[Transaction Type]]="Upgrade",Table1[[#This Row],[Credit Amount]],IF(Table1[[#This Row],[Transaction Type]]="Activation",Table1[[#This Row],[Credit Amount]],""))</f>
        <v/>
      </c>
      <c r="M2717">
        <f>IF(Table1[[#This Row],[Transaction Type]]="Maintenance",Table1[[#This Row],[Credit Amount]],"")</f>
        <v>-75.989999999999995</v>
      </c>
      <c r="N2717">
        <v>10022</v>
      </c>
      <c r="O2717" t="s">
        <v>2489</v>
      </c>
      <c r="P2717" t="s">
        <v>2511</v>
      </c>
      <c r="Q2717" t="s">
        <v>2340</v>
      </c>
      <c r="R2717">
        <v>10022</v>
      </c>
      <c r="S2717" t="s">
        <v>2489</v>
      </c>
      <c r="T2717" t="s">
        <v>2511</v>
      </c>
      <c r="U2717" t="s">
        <v>2340</v>
      </c>
      <c r="V2717" t="s">
        <v>177</v>
      </c>
      <c r="W2717">
        <v>100002312</v>
      </c>
      <c r="X2717">
        <v>8005551313</v>
      </c>
      <c r="Y2717" t="s">
        <v>2595</v>
      </c>
      <c r="Z2717" t="s">
        <v>3908</v>
      </c>
      <c r="AA2717" s="13">
        <v>-75.989999999999995</v>
      </c>
      <c r="AB2717" s="14">
        <v>42505</v>
      </c>
      <c r="AC2717" t="s">
        <v>36</v>
      </c>
    </row>
    <row r="2718" spans="1:29" x14ac:dyDescent="0.25">
      <c r="A2718" t="str">
        <f>CONCATENATE("Q",ROUNDUP(MONTH(Table1[[#This Row],[Month]])/3,0))</f>
        <v>Q2</v>
      </c>
      <c r="B2718" s="14">
        <f>EOMONTH(Table1[[#This Row],[Credit Date]],-1)+1</f>
        <v>42491</v>
      </c>
      <c r="C2718" t="str">
        <f>CONCATENATE(Table1[[#This Row],[Issuer Last Name]],", ",Table1[[#This Row],[Issuer First Name]])</f>
        <v>No. 022, Employee</v>
      </c>
      <c r="D2718" t="str">
        <f>CONCATENATE(Table1[[#This Row],[Approver Last Name]],", ",Table1[[#This Row],[Approver First Name]])</f>
        <v>No. 022, Employee</v>
      </c>
      <c r="E2718" t="str">
        <f>CONCATENATE(Table1[[#This Row],[Customer Last Name]],", ",Table1[[#This Row],[Customer First Name]])</f>
        <v>No. 13176, Client</v>
      </c>
      <c r="F27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8" t="str">
        <f>IF(Table1[[#This Row],[Transaction Type]]="Maintenance","Non-Sales","Sales")</f>
        <v>Non-Sales</v>
      </c>
      <c r="H2718">
        <f>IF(Table1[[#This Row],[Quarter]]="q2",1,"")</f>
        <v>1</v>
      </c>
      <c r="I2718" t="str">
        <f>IF(Table1[[#This Row],[Quarter]]="q3",1,"")</f>
        <v/>
      </c>
      <c r="J2718">
        <f>IF(Table1[[#This Row],[Quarter]]="Q2",Table1[[#This Row],[Credit Amount]],"")</f>
        <v>-467.62</v>
      </c>
      <c r="K2718" t="str">
        <f>IF(Table1[[#This Row],[Quarter]]="Q3",Table1[[#This Row],[Credit Amount]],"")</f>
        <v/>
      </c>
      <c r="L2718" t="str">
        <f>IF(Table1[[#This Row],[Transaction Type]]="Upgrade",Table1[[#This Row],[Credit Amount]],IF(Table1[[#This Row],[Transaction Type]]="Activation",Table1[[#This Row],[Credit Amount]],""))</f>
        <v/>
      </c>
      <c r="M2718">
        <f>IF(Table1[[#This Row],[Transaction Type]]="Maintenance",Table1[[#This Row],[Credit Amount]],"")</f>
        <v>-467.62</v>
      </c>
      <c r="N2718">
        <v>10022</v>
      </c>
      <c r="O2718" t="s">
        <v>2489</v>
      </c>
      <c r="P2718" t="s">
        <v>2511</v>
      </c>
      <c r="Q2718" t="s">
        <v>2340</v>
      </c>
      <c r="R2718">
        <v>10022</v>
      </c>
      <c r="S2718" t="s">
        <v>2489</v>
      </c>
      <c r="T2718" t="s">
        <v>2511</v>
      </c>
      <c r="U2718" t="s">
        <v>2340</v>
      </c>
      <c r="V2718" t="s">
        <v>177</v>
      </c>
      <c r="W2718">
        <v>100004175</v>
      </c>
      <c r="X2718">
        <v>8005553176</v>
      </c>
      <c r="Y2718" t="s">
        <v>2595</v>
      </c>
      <c r="Z2718" t="s">
        <v>5764</v>
      </c>
      <c r="AA2718" s="13">
        <v>-467.62</v>
      </c>
      <c r="AB2718" s="14">
        <v>42506</v>
      </c>
      <c r="AC2718" t="s">
        <v>36</v>
      </c>
    </row>
    <row r="2719" spans="1:29" x14ac:dyDescent="0.25">
      <c r="A2719" t="str">
        <f>CONCATENATE("Q",ROUNDUP(MONTH(Table1[[#This Row],[Month]])/3,0))</f>
        <v>Q2</v>
      </c>
      <c r="B2719" s="14">
        <f>EOMONTH(Table1[[#This Row],[Credit Date]],-1)+1</f>
        <v>42491</v>
      </c>
      <c r="C2719" t="str">
        <f>CONCATENATE(Table1[[#This Row],[Issuer Last Name]],", ",Table1[[#This Row],[Issuer First Name]])</f>
        <v>No. 022, Employee</v>
      </c>
      <c r="D2719" t="str">
        <f>CONCATENATE(Table1[[#This Row],[Approver Last Name]],", ",Table1[[#This Row],[Approver First Name]])</f>
        <v>No. 022, Employee</v>
      </c>
      <c r="E2719" t="str">
        <f>CONCATENATE(Table1[[#This Row],[Customer Last Name]],", ",Table1[[#This Row],[Customer First Name]])</f>
        <v>No. 11638, Client</v>
      </c>
      <c r="F27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19" t="str">
        <f>IF(Table1[[#This Row],[Transaction Type]]="Maintenance","Non-Sales","Sales")</f>
        <v>Non-Sales</v>
      </c>
      <c r="H2719">
        <f>IF(Table1[[#This Row],[Quarter]]="q2",1,"")</f>
        <v>1</v>
      </c>
      <c r="I2719" t="str">
        <f>IF(Table1[[#This Row],[Quarter]]="q3",1,"")</f>
        <v/>
      </c>
      <c r="J2719">
        <f>IF(Table1[[#This Row],[Quarter]]="Q2",Table1[[#This Row],[Credit Amount]],"")</f>
        <v>-377.84</v>
      </c>
      <c r="K2719" t="str">
        <f>IF(Table1[[#This Row],[Quarter]]="Q3",Table1[[#This Row],[Credit Amount]],"")</f>
        <v/>
      </c>
      <c r="L2719" t="str">
        <f>IF(Table1[[#This Row],[Transaction Type]]="Upgrade",Table1[[#This Row],[Credit Amount]],IF(Table1[[#This Row],[Transaction Type]]="Activation",Table1[[#This Row],[Credit Amount]],""))</f>
        <v/>
      </c>
      <c r="M2719">
        <f>IF(Table1[[#This Row],[Transaction Type]]="Maintenance",Table1[[#This Row],[Credit Amount]],"")</f>
        <v>-377.84</v>
      </c>
      <c r="N2719">
        <v>10022</v>
      </c>
      <c r="O2719" t="s">
        <v>2489</v>
      </c>
      <c r="P2719" t="s">
        <v>2511</v>
      </c>
      <c r="Q2719" t="s">
        <v>2340</v>
      </c>
      <c r="R2719">
        <v>10022</v>
      </c>
      <c r="S2719" t="s">
        <v>2489</v>
      </c>
      <c r="T2719" t="s">
        <v>2511</v>
      </c>
      <c r="U2719" t="s">
        <v>2340</v>
      </c>
      <c r="V2719" t="s">
        <v>177</v>
      </c>
      <c r="W2719">
        <v>100002637</v>
      </c>
      <c r="X2719">
        <v>8005551638</v>
      </c>
      <c r="Y2719" t="s">
        <v>2595</v>
      </c>
      <c r="Z2719" t="s">
        <v>4233</v>
      </c>
      <c r="AA2719" s="13">
        <v>-377.84</v>
      </c>
      <c r="AB2719" s="14">
        <v>42509</v>
      </c>
      <c r="AC2719" t="s">
        <v>36</v>
      </c>
    </row>
    <row r="2720" spans="1:29" x14ac:dyDescent="0.25">
      <c r="A2720" t="str">
        <f>CONCATENATE("Q",ROUNDUP(MONTH(Table1[[#This Row],[Month]])/3,0))</f>
        <v>Q2</v>
      </c>
      <c r="B2720" s="14">
        <f>EOMONTH(Table1[[#This Row],[Credit Date]],-1)+1</f>
        <v>42491</v>
      </c>
      <c r="C2720" t="str">
        <f>CONCATENATE(Table1[[#This Row],[Issuer Last Name]],", ",Table1[[#This Row],[Issuer First Name]])</f>
        <v>No. 022, Employee</v>
      </c>
      <c r="D2720" t="str">
        <f>CONCATENATE(Table1[[#This Row],[Approver Last Name]],", ",Table1[[#This Row],[Approver First Name]])</f>
        <v>No. 022, Employee</v>
      </c>
      <c r="E2720" t="str">
        <f>CONCATENATE(Table1[[#This Row],[Customer Last Name]],", ",Table1[[#This Row],[Customer First Name]])</f>
        <v>No. 10087, Client</v>
      </c>
      <c r="F27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0" t="str">
        <f>IF(Table1[[#This Row],[Transaction Type]]="Maintenance","Non-Sales","Sales")</f>
        <v>Non-Sales</v>
      </c>
      <c r="H2720">
        <f>IF(Table1[[#This Row],[Quarter]]="q2",1,"")</f>
        <v>1</v>
      </c>
      <c r="I2720" t="str">
        <f>IF(Table1[[#This Row],[Quarter]]="q3",1,"")</f>
        <v/>
      </c>
      <c r="J2720">
        <f>IF(Table1[[#This Row],[Quarter]]="Q2",Table1[[#This Row],[Credit Amount]],"")</f>
        <v>-377.71</v>
      </c>
      <c r="K2720" t="str">
        <f>IF(Table1[[#This Row],[Quarter]]="Q3",Table1[[#This Row],[Credit Amount]],"")</f>
        <v/>
      </c>
      <c r="L2720" t="str">
        <f>IF(Table1[[#This Row],[Transaction Type]]="Upgrade",Table1[[#This Row],[Credit Amount]],IF(Table1[[#This Row],[Transaction Type]]="Activation",Table1[[#This Row],[Credit Amount]],""))</f>
        <v/>
      </c>
      <c r="M2720">
        <f>IF(Table1[[#This Row],[Transaction Type]]="Maintenance",Table1[[#This Row],[Credit Amount]],"")</f>
        <v>-377.71</v>
      </c>
      <c r="N2720">
        <v>10022</v>
      </c>
      <c r="O2720" t="s">
        <v>2489</v>
      </c>
      <c r="P2720" t="s">
        <v>2511</v>
      </c>
      <c r="Q2720" t="s">
        <v>2340</v>
      </c>
      <c r="R2720">
        <v>10022</v>
      </c>
      <c r="S2720" t="s">
        <v>2489</v>
      </c>
      <c r="T2720" t="s">
        <v>2511</v>
      </c>
      <c r="U2720" t="s">
        <v>2340</v>
      </c>
      <c r="V2720" t="s">
        <v>177</v>
      </c>
      <c r="W2720">
        <v>100001086</v>
      </c>
      <c r="X2720">
        <v>8005550087</v>
      </c>
      <c r="Y2720" t="s">
        <v>2595</v>
      </c>
      <c r="Z2720" t="s">
        <v>2682</v>
      </c>
      <c r="AA2720" s="13">
        <v>-377.71</v>
      </c>
      <c r="AB2720" s="14">
        <v>42516</v>
      </c>
      <c r="AC2720" t="s">
        <v>36</v>
      </c>
    </row>
    <row r="2721" spans="1:29" x14ac:dyDescent="0.25">
      <c r="A2721" t="str">
        <f>CONCATENATE("Q",ROUNDUP(MONTH(Table1[[#This Row],[Month]])/3,0))</f>
        <v>Q2</v>
      </c>
      <c r="B2721" s="14">
        <f>EOMONTH(Table1[[#This Row],[Credit Date]],-1)+1</f>
        <v>42522</v>
      </c>
      <c r="C2721" t="str">
        <f>CONCATENATE(Table1[[#This Row],[Issuer Last Name]],", ",Table1[[#This Row],[Issuer First Name]])</f>
        <v>No. 022, Employee</v>
      </c>
      <c r="D2721" t="str">
        <f>CONCATENATE(Table1[[#This Row],[Approver Last Name]],", ",Table1[[#This Row],[Approver First Name]])</f>
        <v>No. 022, Employee</v>
      </c>
      <c r="E2721" t="str">
        <f>CONCATENATE(Table1[[#This Row],[Customer Last Name]],", ",Table1[[#This Row],[Customer First Name]])</f>
        <v>No. 12111, Client</v>
      </c>
      <c r="F27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1" t="str">
        <f>IF(Table1[[#This Row],[Transaction Type]]="Maintenance","Non-Sales","Sales")</f>
        <v>Sales</v>
      </c>
      <c r="H2721">
        <f>IF(Table1[[#This Row],[Quarter]]="q2",1,"")</f>
        <v>1</v>
      </c>
      <c r="I2721" t="str">
        <f>IF(Table1[[#This Row],[Quarter]]="q3",1,"")</f>
        <v/>
      </c>
      <c r="J2721">
        <f>IF(Table1[[#This Row],[Quarter]]="Q2",Table1[[#This Row],[Credit Amount]],"")</f>
        <v>-209.22</v>
      </c>
      <c r="K2721" t="str">
        <f>IF(Table1[[#This Row],[Quarter]]="Q3",Table1[[#This Row],[Credit Amount]],"")</f>
        <v/>
      </c>
      <c r="L2721">
        <f>IF(Table1[[#This Row],[Transaction Type]]="Upgrade",Table1[[#This Row],[Credit Amount]],IF(Table1[[#This Row],[Transaction Type]]="Activation",Table1[[#This Row],[Credit Amount]],""))</f>
        <v>-209.22</v>
      </c>
      <c r="M2721" t="str">
        <f>IF(Table1[[#This Row],[Transaction Type]]="Maintenance",Table1[[#This Row],[Credit Amount]],"")</f>
        <v/>
      </c>
      <c r="N2721">
        <v>10022</v>
      </c>
      <c r="O2721" t="s">
        <v>2489</v>
      </c>
      <c r="P2721" t="s">
        <v>2511</v>
      </c>
      <c r="Q2721" t="s">
        <v>2340</v>
      </c>
      <c r="R2721">
        <v>10022</v>
      </c>
      <c r="S2721" t="s">
        <v>2489</v>
      </c>
      <c r="T2721" t="s">
        <v>2511</v>
      </c>
      <c r="U2721" t="s">
        <v>2340</v>
      </c>
      <c r="V2721" t="s">
        <v>177</v>
      </c>
      <c r="W2721">
        <v>100003110</v>
      </c>
      <c r="X2721">
        <v>8005552111</v>
      </c>
      <c r="Y2721" t="s">
        <v>2595</v>
      </c>
      <c r="Z2721" t="s">
        <v>4706</v>
      </c>
      <c r="AA2721" s="13">
        <v>-209.22</v>
      </c>
      <c r="AB2721" s="14">
        <v>42528</v>
      </c>
      <c r="AC2721" t="s">
        <v>37</v>
      </c>
    </row>
    <row r="2722" spans="1:29" x14ac:dyDescent="0.25">
      <c r="A2722" t="str">
        <f>CONCATENATE("Q",ROUNDUP(MONTH(Table1[[#This Row],[Month]])/3,0))</f>
        <v>Q2</v>
      </c>
      <c r="B2722" s="14">
        <f>EOMONTH(Table1[[#This Row],[Credit Date]],-1)+1</f>
        <v>42522</v>
      </c>
      <c r="C2722" t="str">
        <f>CONCATENATE(Table1[[#This Row],[Issuer Last Name]],", ",Table1[[#This Row],[Issuer First Name]])</f>
        <v>No. 022, Employee</v>
      </c>
      <c r="D2722" t="str">
        <f>CONCATENATE(Table1[[#This Row],[Approver Last Name]],", ",Table1[[#This Row],[Approver First Name]])</f>
        <v>No. 022, Employee</v>
      </c>
      <c r="E2722" t="str">
        <f>CONCATENATE(Table1[[#This Row],[Customer Last Name]],", ",Table1[[#This Row],[Customer First Name]])</f>
        <v>No. 10730, Client</v>
      </c>
      <c r="F27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2" t="str">
        <f>IF(Table1[[#This Row],[Transaction Type]]="Maintenance","Non-Sales","Sales")</f>
        <v>Non-Sales</v>
      </c>
      <c r="H2722">
        <f>IF(Table1[[#This Row],[Quarter]]="q2",1,"")</f>
        <v>1</v>
      </c>
      <c r="I2722" t="str">
        <f>IF(Table1[[#This Row],[Quarter]]="q3",1,"")</f>
        <v/>
      </c>
      <c r="J2722">
        <f>IF(Table1[[#This Row],[Quarter]]="Q2",Table1[[#This Row],[Credit Amount]],"")</f>
        <v>-487.91</v>
      </c>
      <c r="K2722" t="str">
        <f>IF(Table1[[#This Row],[Quarter]]="Q3",Table1[[#This Row],[Credit Amount]],"")</f>
        <v/>
      </c>
      <c r="L2722" t="str">
        <f>IF(Table1[[#This Row],[Transaction Type]]="Upgrade",Table1[[#This Row],[Credit Amount]],IF(Table1[[#This Row],[Transaction Type]]="Activation",Table1[[#This Row],[Credit Amount]],""))</f>
        <v/>
      </c>
      <c r="M2722">
        <f>IF(Table1[[#This Row],[Transaction Type]]="Maintenance",Table1[[#This Row],[Credit Amount]],"")</f>
        <v>-487.91</v>
      </c>
      <c r="N2722">
        <v>10022</v>
      </c>
      <c r="O2722" t="s">
        <v>2489</v>
      </c>
      <c r="P2722" t="s">
        <v>2511</v>
      </c>
      <c r="Q2722" t="s">
        <v>2340</v>
      </c>
      <c r="R2722">
        <v>10022</v>
      </c>
      <c r="S2722" t="s">
        <v>2489</v>
      </c>
      <c r="T2722" t="s">
        <v>2511</v>
      </c>
      <c r="U2722" t="s">
        <v>2340</v>
      </c>
      <c r="V2722" t="s">
        <v>177</v>
      </c>
      <c r="W2722">
        <v>100001729</v>
      </c>
      <c r="X2722">
        <v>8005550730</v>
      </c>
      <c r="Y2722" t="s">
        <v>2595</v>
      </c>
      <c r="Z2722" t="s">
        <v>3325</v>
      </c>
      <c r="AA2722" s="13">
        <v>-487.91</v>
      </c>
      <c r="AB2722" s="14">
        <v>42530</v>
      </c>
      <c r="AC2722" t="s">
        <v>36</v>
      </c>
    </row>
    <row r="2723" spans="1:29" x14ac:dyDescent="0.25">
      <c r="A2723" t="str">
        <f>CONCATENATE("Q",ROUNDUP(MONTH(Table1[[#This Row],[Month]])/3,0))</f>
        <v>Q2</v>
      </c>
      <c r="B2723" s="14">
        <f>EOMONTH(Table1[[#This Row],[Credit Date]],-1)+1</f>
        <v>42522</v>
      </c>
      <c r="C2723" t="str">
        <f>CONCATENATE(Table1[[#This Row],[Issuer Last Name]],", ",Table1[[#This Row],[Issuer First Name]])</f>
        <v>No. 022, Employee</v>
      </c>
      <c r="D2723" t="str">
        <f>CONCATENATE(Table1[[#This Row],[Approver Last Name]],", ",Table1[[#This Row],[Approver First Name]])</f>
        <v>No. 022, Employee</v>
      </c>
      <c r="E2723" t="str">
        <f>CONCATENATE(Table1[[#This Row],[Customer Last Name]],", ",Table1[[#This Row],[Customer First Name]])</f>
        <v>No. 10912, Client</v>
      </c>
      <c r="F27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3" t="str">
        <f>IF(Table1[[#This Row],[Transaction Type]]="Maintenance","Non-Sales","Sales")</f>
        <v>Non-Sales</v>
      </c>
      <c r="H2723">
        <f>IF(Table1[[#This Row],[Quarter]]="q2",1,"")</f>
        <v>1</v>
      </c>
      <c r="I2723" t="str">
        <f>IF(Table1[[#This Row],[Quarter]]="q3",1,"")</f>
        <v/>
      </c>
      <c r="J2723">
        <f>IF(Table1[[#This Row],[Quarter]]="Q2",Table1[[#This Row],[Credit Amount]],"")</f>
        <v>-323.52</v>
      </c>
      <c r="K2723" t="str">
        <f>IF(Table1[[#This Row],[Quarter]]="Q3",Table1[[#This Row],[Credit Amount]],"")</f>
        <v/>
      </c>
      <c r="L2723" t="str">
        <f>IF(Table1[[#This Row],[Transaction Type]]="Upgrade",Table1[[#This Row],[Credit Amount]],IF(Table1[[#This Row],[Transaction Type]]="Activation",Table1[[#This Row],[Credit Amount]],""))</f>
        <v/>
      </c>
      <c r="M2723">
        <f>IF(Table1[[#This Row],[Transaction Type]]="Maintenance",Table1[[#This Row],[Credit Amount]],"")</f>
        <v>-323.52</v>
      </c>
      <c r="N2723">
        <v>10022</v>
      </c>
      <c r="O2723" t="s">
        <v>2489</v>
      </c>
      <c r="P2723" t="s">
        <v>2511</v>
      </c>
      <c r="Q2723" t="s">
        <v>2340</v>
      </c>
      <c r="R2723">
        <v>10022</v>
      </c>
      <c r="S2723" t="s">
        <v>2489</v>
      </c>
      <c r="T2723" t="s">
        <v>2511</v>
      </c>
      <c r="U2723" t="s">
        <v>2340</v>
      </c>
      <c r="V2723" t="s">
        <v>177</v>
      </c>
      <c r="W2723">
        <v>100001911</v>
      </c>
      <c r="X2723">
        <v>8005550912</v>
      </c>
      <c r="Y2723" t="s">
        <v>2595</v>
      </c>
      <c r="Z2723" t="s">
        <v>3507</v>
      </c>
      <c r="AA2723" s="13">
        <v>-323.52</v>
      </c>
      <c r="AB2723" s="14">
        <v>42534</v>
      </c>
      <c r="AC2723" t="s">
        <v>36</v>
      </c>
    </row>
    <row r="2724" spans="1:29" x14ac:dyDescent="0.25">
      <c r="A2724" t="str">
        <f>CONCATENATE("Q",ROUNDUP(MONTH(Table1[[#This Row],[Month]])/3,0))</f>
        <v>Q2</v>
      </c>
      <c r="B2724" s="14">
        <f>EOMONTH(Table1[[#This Row],[Credit Date]],-1)+1</f>
        <v>42522</v>
      </c>
      <c r="C2724" t="str">
        <f>CONCATENATE(Table1[[#This Row],[Issuer Last Name]],", ",Table1[[#This Row],[Issuer First Name]])</f>
        <v>No. 022, Employee</v>
      </c>
      <c r="D2724" t="str">
        <f>CONCATENATE(Table1[[#This Row],[Approver Last Name]],", ",Table1[[#This Row],[Approver First Name]])</f>
        <v>No. 022, Employee</v>
      </c>
      <c r="E2724" t="str">
        <f>CONCATENATE(Table1[[#This Row],[Customer Last Name]],", ",Table1[[#This Row],[Customer First Name]])</f>
        <v>No. 11156, Client</v>
      </c>
      <c r="F27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4" t="str">
        <f>IF(Table1[[#This Row],[Transaction Type]]="Maintenance","Non-Sales","Sales")</f>
        <v>Non-Sales</v>
      </c>
      <c r="H2724">
        <f>IF(Table1[[#This Row],[Quarter]]="q2",1,"")</f>
        <v>1</v>
      </c>
      <c r="I2724" t="str">
        <f>IF(Table1[[#This Row],[Quarter]]="q3",1,"")</f>
        <v/>
      </c>
      <c r="J2724">
        <f>IF(Table1[[#This Row],[Quarter]]="Q2",Table1[[#This Row],[Credit Amount]],"")</f>
        <v>-411.28</v>
      </c>
      <c r="K2724" t="str">
        <f>IF(Table1[[#This Row],[Quarter]]="Q3",Table1[[#This Row],[Credit Amount]],"")</f>
        <v/>
      </c>
      <c r="L2724" t="str">
        <f>IF(Table1[[#This Row],[Transaction Type]]="Upgrade",Table1[[#This Row],[Credit Amount]],IF(Table1[[#This Row],[Transaction Type]]="Activation",Table1[[#This Row],[Credit Amount]],""))</f>
        <v/>
      </c>
      <c r="M2724">
        <f>IF(Table1[[#This Row],[Transaction Type]]="Maintenance",Table1[[#This Row],[Credit Amount]],"")</f>
        <v>-411.28</v>
      </c>
      <c r="N2724">
        <v>10022</v>
      </c>
      <c r="O2724" t="s">
        <v>2489</v>
      </c>
      <c r="P2724" t="s">
        <v>2511</v>
      </c>
      <c r="Q2724" t="s">
        <v>2340</v>
      </c>
      <c r="R2724">
        <v>10022</v>
      </c>
      <c r="S2724" t="s">
        <v>2489</v>
      </c>
      <c r="T2724" t="s">
        <v>2511</v>
      </c>
      <c r="U2724" t="s">
        <v>2340</v>
      </c>
      <c r="V2724" t="s">
        <v>177</v>
      </c>
      <c r="W2724">
        <v>100002155</v>
      </c>
      <c r="X2724">
        <v>8005551156</v>
      </c>
      <c r="Y2724" t="s">
        <v>2595</v>
      </c>
      <c r="Z2724" t="s">
        <v>3751</v>
      </c>
      <c r="AA2724" s="13">
        <v>-411.28</v>
      </c>
      <c r="AB2724" s="14">
        <v>42544</v>
      </c>
      <c r="AC2724" t="s">
        <v>36</v>
      </c>
    </row>
    <row r="2725" spans="1:29" x14ac:dyDescent="0.25">
      <c r="A2725" t="str">
        <f>CONCATENATE("Q",ROUNDUP(MONTH(Table1[[#This Row],[Month]])/3,0))</f>
        <v>Q2</v>
      </c>
      <c r="B2725" s="14">
        <f>EOMONTH(Table1[[#This Row],[Credit Date]],-1)+1</f>
        <v>42522</v>
      </c>
      <c r="C2725" t="str">
        <f>CONCATENATE(Table1[[#This Row],[Issuer Last Name]],", ",Table1[[#This Row],[Issuer First Name]])</f>
        <v>No. 022, Employee</v>
      </c>
      <c r="D2725" t="str">
        <f>CONCATENATE(Table1[[#This Row],[Approver Last Name]],", ",Table1[[#This Row],[Approver First Name]])</f>
        <v>No. 022, Employee</v>
      </c>
      <c r="E2725" t="str">
        <f>CONCATENATE(Table1[[#This Row],[Customer Last Name]],", ",Table1[[#This Row],[Customer First Name]])</f>
        <v>No. 13402, Client</v>
      </c>
      <c r="F27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5" t="str">
        <f>IF(Table1[[#This Row],[Transaction Type]]="Maintenance","Non-Sales","Sales")</f>
        <v>Non-Sales</v>
      </c>
      <c r="H2725">
        <f>IF(Table1[[#This Row],[Quarter]]="q2",1,"")</f>
        <v>1</v>
      </c>
      <c r="I2725" t="str">
        <f>IF(Table1[[#This Row],[Quarter]]="q3",1,"")</f>
        <v/>
      </c>
      <c r="J2725">
        <f>IF(Table1[[#This Row],[Quarter]]="Q2",Table1[[#This Row],[Credit Amount]],"")</f>
        <v>-407.57</v>
      </c>
      <c r="K2725" t="str">
        <f>IF(Table1[[#This Row],[Quarter]]="Q3",Table1[[#This Row],[Credit Amount]],"")</f>
        <v/>
      </c>
      <c r="L2725" t="str">
        <f>IF(Table1[[#This Row],[Transaction Type]]="Upgrade",Table1[[#This Row],[Credit Amount]],IF(Table1[[#This Row],[Transaction Type]]="Activation",Table1[[#This Row],[Credit Amount]],""))</f>
        <v/>
      </c>
      <c r="M2725">
        <f>IF(Table1[[#This Row],[Transaction Type]]="Maintenance",Table1[[#This Row],[Credit Amount]],"")</f>
        <v>-407.57</v>
      </c>
      <c r="N2725">
        <v>10022</v>
      </c>
      <c r="O2725" t="s">
        <v>2489</v>
      </c>
      <c r="P2725" t="s">
        <v>2511</v>
      </c>
      <c r="Q2725" t="s">
        <v>2340</v>
      </c>
      <c r="R2725">
        <v>10022</v>
      </c>
      <c r="S2725" t="s">
        <v>2489</v>
      </c>
      <c r="T2725" t="s">
        <v>2511</v>
      </c>
      <c r="U2725" t="s">
        <v>2340</v>
      </c>
      <c r="V2725" t="s">
        <v>177</v>
      </c>
      <c r="W2725">
        <v>100004401</v>
      </c>
      <c r="X2725">
        <v>8005553402</v>
      </c>
      <c r="Y2725" t="s">
        <v>2595</v>
      </c>
      <c r="Z2725" t="s">
        <v>5990</v>
      </c>
      <c r="AA2725" s="13">
        <v>-407.57</v>
      </c>
      <c r="AB2725" s="14">
        <v>42549</v>
      </c>
      <c r="AC2725" t="s">
        <v>36</v>
      </c>
    </row>
    <row r="2726" spans="1:29" x14ac:dyDescent="0.25">
      <c r="A2726" t="str">
        <f>CONCATENATE("Q",ROUNDUP(MONTH(Table1[[#This Row],[Month]])/3,0))</f>
        <v>Q3</v>
      </c>
      <c r="B2726" s="14">
        <f>EOMONTH(Table1[[#This Row],[Credit Date]],-1)+1</f>
        <v>42552</v>
      </c>
      <c r="C2726" t="str">
        <f>CONCATENATE(Table1[[#This Row],[Issuer Last Name]],", ",Table1[[#This Row],[Issuer First Name]])</f>
        <v>No. 022, Employee</v>
      </c>
      <c r="D2726" t="str">
        <f>CONCATENATE(Table1[[#This Row],[Approver Last Name]],", ",Table1[[#This Row],[Approver First Name]])</f>
        <v>No. 022, Employee</v>
      </c>
      <c r="E2726" t="str">
        <f>CONCATENATE(Table1[[#This Row],[Customer Last Name]],", ",Table1[[#This Row],[Customer First Name]])</f>
        <v>No. 13195, Client</v>
      </c>
      <c r="F27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6" t="str">
        <f>IF(Table1[[#This Row],[Transaction Type]]="Maintenance","Non-Sales","Sales")</f>
        <v>Sales</v>
      </c>
      <c r="H2726" t="str">
        <f>IF(Table1[[#This Row],[Quarter]]="q2",1,"")</f>
        <v/>
      </c>
      <c r="I2726">
        <f>IF(Table1[[#This Row],[Quarter]]="q3",1,"")</f>
        <v>1</v>
      </c>
      <c r="J2726" t="str">
        <f>IF(Table1[[#This Row],[Quarter]]="Q2",Table1[[#This Row],[Credit Amount]],"")</f>
        <v/>
      </c>
      <c r="K2726">
        <f>IF(Table1[[#This Row],[Quarter]]="Q3",Table1[[#This Row],[Credit Amount]],"")</f>
        <v>-217.41</v>
      </c>
      <c r="L2726">
        <f>IF(Table1[[#This Row],[Transaction Type]]="Upgrade",Table1[[#This Row],[Credit Amount]],IF(Table1[[#This Row],[Transaction Type]]="Activation",Table1[[#This Row],[Credit Amount]],""))</f>
        <v>-217.41</v>
      </c>
      <c r="M2726" t="str">
        <f>IF(Table1[[#This Row],[Transaction Type]]="Maintenance",Table1[[#This Row],[Credit Amount]],"")</f>
        <v/>
      </c>
      <c r="N2726">
        <v>10022</v>
      </c>
      <c r="O2726" t="s">
        <v>2489</v>
      </c>
      <c r="P2726" t="s">
        <v>2511</v>
      </c>
      <c r="Q2726" t="s">
        <v>2340</v>
      </c>
      <c r="R2726">
        <v>10022</v>
      </c>
      <c r="S2726" t="s">
        <v>2489</v>
      </c>
      <c r="T2726" t="s">
        <v>2511</v>
      </c>
      <c r="U2726" t="s">
        <v>2340</v>
      </c>
      <c r="V2726" t="s">
        <v>177</v>
      </c>
      <c r="W2726">
        <v>100004194</v>
      </c>
      <c r="X2726">
        <v>8005553195</v>
      </c>
      <c r="Y2726" t="s">
        <v>2595</v>
      </c>
      <c r="Z2726" t="s">
        <v>5783</v>
      </c>
      <c r="AA2726" s="13">
        <v>-217.41</v>
      </c>
      <c r="AB2726" s="14">
        <v>42555</v>
      </c>
      <c r="AC2726" t="s">
        <v>37</v>
      </c>
    </row>
    <row r="2727" spans="1:29" x14ac:dyDescent="0.25">
      <c r="A2727" t="str">
        <f>CONCATENATE("Q",ROUNDUP(MONTH(Table1[[#This Row],[Month]])/3,0))</f>
        <v>Q3</v>
      </c>
      <c r="B2727" s="14">
        <f>EOMONTH(Table1[[#This Row],[Credit Date]],-1)+1</f>
        <v>42552</v>
      </c>
      <c r="C2727" t="str">
        <f>CONCATENATE(Table1[[#This Row],[Issuer Last Name]],", ",Table1[[#This Row],[Issuer First Name]])</f>
        <v>No. 022, Employee</v>
      </c>
      <c r="D2727" t="str">
        <f>CONCATENATE(Table1[[#This Row],[Approver Last Name]],", ",Table1[[#This Row],[Approver First Name]])</f>
        <v>No. 022, Employee</v>
      </c>
      <c r="E2727" t="str">
        <f>CONCATENATE(Table1[[#This Row],[Customer Last Name]],", ",Table1[[#This Row],[Customer First Name]])</f>
        <v>No. 12508, Client</v>
      </c>
      <c r="F27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7" t="str">
        <f>IF(Table1[[#This Row],[Transaction Type]]="Maintenance","Non-Sales","Sales")</f>
        <v>Non-Sales</v>
      </c>
      <c r="H2727" t="str">
        <f>IF(Table1[[#This Row],[Quarter]]="q2",1,"")</f>
        <v/>
      </c>
      <c r="I2727">
        <f>IF(Table1[[#This Row],[Quarter]]="q3",1,"")</f>
        <v>1</v>
      </c>
      <c r="J2727" t="str">
        <f>IF(Table1[[#This Row],[Quarter]]="Q2",Table1[[#This Row],[Credit Amount]],"")</f>
        <v/>
      </c>
      <c r="K2727">
        <f>IF(Table1[[#This Row],[Quarter]]="Q3",Table1[[#This Row],[Credit Amount]],"")</f>
        <v>-445.94</v>
      </c>
      <c r="L2727" t="str">
        <f>IF(Table1[[#This Row],[Transaction Type]]="Upgrade",Table1[[#This Row],[Credit Amount]],IF(Table1[[#This Row],[Transaction Type]]="Activation",Table1[[#This Row],[Credit Amount]],""))</f>
        <v/>
      </c>
      <c r="M2727">
        <f>IF(Table1[[#This Row],[Transaction Type]]="Maintenance",Table1[[#This Row],[Credit Amount]],"")</f>
        <v>-445.94</v>
      </c>
      <c r="N2727">
        <v>10022</v>
      </c>
      <c r="O2727" t="s">
        <v>2489</v>
      </c>
      <c r="P2727" t="s">
        <v>2511</v>
      </c>
      <c r="Q2727" t="s">
        <v>2340</v>
      </c>
      <c r="R2727">
        <v>10022</v>
      </c>
      <c r="S2727" t="s">
        <v>2489</v>
      </c>
      <c r="T2727" t="s">
        <v>2511</v>
      </c>
      <c r="U2727" t="s">
        <v>2340</v>
      </c>
      <c r="V2727" t="s">
        <v>177</v>
      </c>
      <c r="W2727">
        <v>100003507</v>
      </c>
      <c r="X2727">
        <v>8005552508</v>
      </c>
      <c r="Y2727" t="s">
        <v>2595</v>
      </c>
      <c r="Z2727" t="s">
        <v>5103</v>
      </c>
      <c r="AA2727" s="13">
        <v>-445.94</v>
      </c>
      <c r="AB2727" s="14">
        <v>42563</v>
      </c>
      <c r="AC2727" t="s">
        <v>36</v>
      </c>
    </row>
    <row r="2728" spans="1:29" x14ac:dyDescent="0.25">
      <c r="A2728" t="str">
        <f>CONCATENATE("Q",ROUNDUP(MONTH(Table1[[#This Row],[Month]])/3,0))</f>
        <v>Q3</v>
      </c>
      <c r="B2728" s="14">
        <f>EOMONTH(Table1[[#This Row],[Credit Date]],-1)+1</f>
        <v>42552</v>
      </c>
      <c r="C2728" t="str">
        <f>CONCATENATE(Table1[[#This Row],[Issuer Last Name]],", ",Table1[[#This Row],[Issuer First Name]])</f>
        <v>No. 022, Employee</v>
      </c>
      <c r="D2728" t="str">
        <f>CONCATENATE(Table1[[#This Row],[Approver Last Name]],", ",Table1[[#This Row],[Approver First Name]])</f>
        <v>No. 022, Employee</v>
      </c>
      <c r="E2728" t="str">
        <f>CONCATENATE(Table1[[#This Row],[Customer Last Name]],", ",Table1[[#This Row],[Customer First Name]])</f>
        <v>No. 13880, Client</v>
      </c>
      <c r="F27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8" t="str">
        <f>IF(Table1[[#This Row],[Transaction Type]]="Maintenance","Non-Sales","Sales")</f>
        <v>Non-Sales</v>
      </c>
      <c r="H2728" t="str">
        <f>IF(Table1[[#This Row],[Quarter]]="q2",1,"")</f>
        <v/>
      </c>
      <c r="I2728">
        <f>IF(Table1[[#This Row],[Quarter]]="q3",1,"")</f>
        <v>1</v>
      </c>
      <c r="J2728" t="str">
        <f>IF(Table1[[#This Row],[Quarter]]="Q2",Table1[[#This Row],[Credit Amount]],"")</f>
        <v/>
      </c>
      <c r="K2728">
        <f>IF(Table1[[#This Row],[Quarter]]="Q3",Table1[[#This Row],[Credit Amount]],"")</f>
        <v>-383.34</v>
      </c>
      <c r="L2728" t="str">
        <f>IF(Table1[[#This Row],[Transaction Type]]="Upgrade",Table1[[#This Row],[Credit Amount]],IF(Table1[[#This Row],[Transaction Type]]="Activation",Table1[[#This Row],[Credit Amount]],""))</f>
        <v/>
      </c>
      <c r="M2728">
        <f>IF(Table1[[#This Row],[Transaction Type]]="Maintenance",Table1[[#This Row],[Credit Amount]],"")</f>
        <v>-383.34</v>
      </c>
      <c r="N2728">
        <v>10022</v>
      </c>
      <c r="O2728" t="s">
        <v>2489</v>
      </c>
      <c r="P2728" t="s">
        <v>2511</v>
      </c>
      <c r="Q2728" t="s">
        <v>2340</v>
      </c>
      <c r="R2728">
        <v>10022</v>
      </c>
      <c r="S2728" t="s">
        <v>2489</v>
      </c>
      <c r="T2728" t="s">
        <v>2511</v>
      </c>
      <c r="U2728" t="s">
        <v>2340</v>
      </c>
      <c r="V2728" t="s">
        <v>177</v>
      </c>
      <c r="W2728">
        <v>100004879</v>
      </c>
      <c r="X2728">
        <v>8005553880</v>
      </c>
      <c r="Y2728" t="s">
        <v>2595</v>
      </c>
      <c r="Z2728" t="s">
        <v>6468</v>
      </c>
      <c r="AA2728" s="13">
        <v>-383.34</v>
      </c>
      <c r="AB2728" s="14">
        <v>42568</v>
      </c>
      <c r="AC2728" t="s">
        <v>36</v>
      </c>
    </row>
    <row r="2729" spans="1:29" x14ac:dyDescent="0.25">
      <c r="A2729" t="str">
        <f>CONCATENATE("Q",ROUNDUP(MONTH(Table1[[#This Row],[Month]])/3,0))</f>
        <v>Q3</v>
      </c>
      <c r="B2729" s="14">
        <f>EOMONTH(Table1[[#This Row],[Credit Date]],-1)+1</f>
        <v>42552</v>
      </c>
      <c r="C2729" t="str">
        <f>CONCATENATE(Table1[[#This Row],[Issuer Last Name]],", ",Table1[[#This Row],[Issuer First Name]])</f>
        <v>No. 022, Employee</v>
      </c>
      <c r="D2729" t="str">
        <f>CONCATENATE(Table1[[#This Row],[Approver Last Name]],", ",Table1[[#This Row],[Approver First Name]])</f>
        <v>No. 022, Employee</v>
      </c>
      <c r="E2729" t="str">
        <f>CONCATENATE(Table1[[#This Row],[Customer Last Name]],", ",Table1[[#This Row],[Customer First Name]])</f>
        <v>No. 11720, Client</v>
      </c>
      <c r="F27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29" t="str">
        <f>IF(Table1[[#This Row],[Transaction Type]]="Maintenance","Non-Sales","Sales")</f>
        <v>Sales</v>
      </c>
      <c r="H2729" t="str">
        <f>IF(Table1[[#This Row],[Quarter]]="q2",1,"")</f>
        <v/>
      </c>
      <c r="I2729">
        <f>IF(Table1[[#This Row],[Quarter]]="q3",1,"")</f>
        <v>1</v>
      </c>
      <c r="J2729" t="str">
        <f>IF(Table1[[#This Row],[Quarter]]="Q2",Table1[[#This Row],[Credit Amount]],"")</f>
        <v/>
      </c>
      <c r="K2729">
        <f>IF(Table1[[#This Row],[Quarter]]="Q3",Table1[[#This Row],[Credit Amount]],"")</f>
        <v>-449.95</v>
      </c>
      <c r="L2729">
        <f>IF(Table1[[#This Row],[Transaction Type]]="Upgrade",Table1[[#This Row],[Credit Amount]],IF(Table1[[#This Row],[Transaction Type]]="Activation",Table1[[#This Row],[Credit Amount]],""))</f>
        <v>-449.95</v>
      </c>
      <c r="M2729" t="str">
        <f>IF(Table1[[#This Row],[Transaction Type]]="Maintenance",Table1[[#This Row],[Credit Amount]],"")</f>
        <v/>
      </c>
      <c r="N2729">
        <v>10022</v>
      </c>
      <c r="O2729" t="s">
        <v>2489</v>
      </c>
      <c r="P2729" t="s">
        <v>2511</v>
      </c>
      <c r="Q2729" t="s">
        <v>2340</v>
      </c>
      <c r="R2729">
        <v>10022</v>
      </c>
      <c r="S2729" t="s">
        <v>2489</v>
      </c>
      <c r="T2729" t="s">
        <v>2511</v>
      </c>
      <c r="U2729" t="s">
        <v>2340</v>
      </c>
      <c r="V2729" t="s">
        <v>177</v>
      </c>
      <c r="W2729">
        <v>100002719</v>
      </c>
      <c r="X2729">
        <v>8005551720</v>
      </c>
      <c r="Y2729" t="s">
        <v>2595</v>
      </c>
      <c r="Z2729" t="s">
        <v>4315</v>
      </c>
      <c r="AA2729" s="13">
        <v>-449.95</v>
      </c>
      <c r="AB2729" s="14">
        <v>42571</v>
      </c>
      <c r="AC2729" t="s">
        <v>35</v>
      </c>
    </row>
    <row r="2730" spans="1:29" x14ac:dyDescent="0.25">
      <c r="A2730" t="str">
        <f>CONCATENATE("Q",ROUNDUP(MONTH(Table1[[#This Row],[Month]])/3,0))</f>
        <v>Q3</v>
      </c>
      <c r="B2730" s="14">
        <f>EOMONTH(Table1[[#This Row],[Credit Date]],-1)+1</f>
        <v>42552</v>
      </c>
      <c r="C2730" t="str">
        <f>CONCATENATE(Table1[[#This Row],[Issuer Last Name]],", ",Table1[[#This Row],[Issuer First Name]])</f>
        <v>No. 022, Employee</v>
      </c>
      <c r="D2730" t="str">
        <f>CONCATENATE(Table1[[#This Row],[Approver Last Name]],", ",Table1[[#This Row],[Approver First Name]])</f>
        <v>No. 022, Employee</v>
      </c>
      <c r="E2730" t="str">
        <f>CONCATENATE(Table1[[#This Row],[Customer Last Name]],", ",Table1[[#This Row],[Customer First Name]])</f>
        <v>No. 12589, Client</v>
      </c>
      <c r="F27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0" t="str">
        <f>IF(Table1[[#This Row],[Transaction Type]]="Maintenance","Non-Sales","Sales")</f>
        <v>Non-Sales</v>
      </c>
      <c r="H2730" t="str">
        <f>IF(Table1[[#This Row],[Quarter]]="q2",1,"")</f>
        <v/>
      </c>
      <c r="I2730">
        <f>IF(Table1[[#This Row],[Quarter]]="q3",1,"")</f>
        <v>1</v>
      </c>
      <c r="J2730" t="str">
        <f>IF(Table1[[#This Row],[Quarter]]="Q2",Table1[[#This Row],[Credit Amount]],"")</f>
        <v/>
      </c>
      <c r="K2730">
        <f>IF(Table1[[#This Row],[Quarter]]="Q3",Table1[[#This Row],[Credit Amount]],"")</f>
        <v>-408.42</v>
      </c>
      <c r="L2730" t="str">
        <f>IF(Table1[[#This Row],[Transaction Type]]="Upgrade",Table1[[#This Row],[Credit Amount]],IF(Table1[[#This Row],[Transaction Type]]="Activation",Table1[[#This Row],[Credit Amount]],""))</f>
        <v/>
      </c>
      <c r="M2730">
        <f>IF(Table1[[#This Row],[Transaction Type]]="Maintenance",Table1[[#This Row],[Credit Amount]],"")</f>
        <v>-408.42</v>
      </c>
      <c r="N2730">
        <v>10022</v>
      </c>
      <c r="O2730" t="s">
        <v>2489</v>
      </c>
      <c r="P2730" t="s">
        <v>2511</v>
      </c>
      <c r="Q2730" t="s">
        <v>2340</v>
      </c>
      <c r="R2730">
        <v>10022</v>
      </c>
      <c r="S2730" t="s">
        <v>2489</v>
      </c>
      <c r="T2730" t="s">
        <v>2511</v>
      </c>
      <c r="U2730" t="s">
        <v>2340</v>
      </c>
      <c r="V2730" t="s">
        <v>177</v>
      </c>
      <c r="W2730">
        <v>100003588</v>
      </c>
      <c r="X2730">
        <v>8005552589</v>
      </c>
      <c r="Y2730" t="s">
        <v>2595</v>
      </c>
      <c r="Z2730" t="s">
        <v>5184</v>
      </c>
      <c r="AA2730" s="13">
        <v>-408.42</v>
      </c>
      <c r="AB2730" s="14">
        <v>42574</v>
      </c>
      <c r="AC2730" t="s">
        <v>36</v>
      </c>
    </row>
    <row r="2731" spans="1:29" x14ac:dyDescent="0.25">
      <c r="A2731" t="str">
        <f>CONCATENATE("Q",ROUNDUP(MONTH(Table1[[#This Row],[Month]])/3,0))</f>
        <v>Q3</v>
      </c>
      <c r="B2731" s="14">
        <f>EOMONTH(Table1[[#This Row],[Credit Date]],-1)+1</f>
        <v>42552</v>
      </c>
      <c r="C2731" t="str">
        <f>CONCATENATE(Table1[[#This Row],[Issuer Last Name]],", ",Table1[[#This Row],[Issuer First Name]])</f>
        <v>No. 022, Employee</v>
      </c>
      <c r="D2731" t="str">
        <f>CONCATENATE(Table1[[#This Row],[Approver Last Name]],", ",Table1[[#This Row],[Approver First Name]])</f>
        <v>No. 022, Employee</v>
      </c>
      <c r="E2731" t="str">
        <f>CONCATENATE(Table1[[#This Row],[Customer Last Name]],", ",Table1[[#This Row],[Customer First Name]])</f>
        <v>No. 11737, Client</v>
      </c>
      <c r="F27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1" t="str">
        <f>IF(Table1[[#This Row],[Transaction Type]]="Maintenance","Non-Sales","Sales")</f>
        <v>Non-Sales</v>
      </c>
      <c r="H2731" t="str">
        <f>IF(Table1[[#This Row],[Quarter]]="q2",1,"")</f>
        <v/>
      </c>
      <c r="I2731">
        <f>IF(Table1[[#This Row],[Quarter]]="q3",1,"")</f>
        <v>1</v>
      </c>
      <c r="J2731" t="str">
        <f>IF(Table1[[#This Row],[Quarter]]="Q2",Table1[[#This Row],[Credit Amount]],"")</f>
        <v/>
      </c>
      <c r="K2731">
        <f>IF(Table1[[#This Row],[Quarter]]="Q3",Table1[[#This Row],[Credit Amount]],"")</f>
        <v>-140.66999999999999</v>
      </c>
      <c r="L2731" t="str">
        <f>IF(Table1[[#This Row],[Transaction Type]]="Upgrade",Table1[[#This Row],[Credit Amount]],IF(Table1[[#This Row],[Transaction Type]]="Activation",Table1[[#This Row],[Credit Amount]],""))</f>
        <v/>
      </c>
      <c r="M2731">
        <f>IF(Table1[[#This Row],[Transaction Type]]="Maintenance",Table1[[#This Row],[Credit Amount]],"")</f>
        <v>-140.66999999999999</v>
      </c>
      <c r="N2731">
        <v>10022</v>
      </c>
      <c r="O2731" t="s">
        <v>2489</v>
      </c>
      <c r="P2731" t="s">
        <v>2511</v>
      </c>
      <c r="Q2731" t="s">
        <v>2340</v>
      </c>
      <c r="R2731">
        <v>10022</v>
      </c>
      <c r="S2731" t="s">
        <v>2489</v>
      </c>
      <c r="T2731" t="s">
        <v>2511</v>
      </c>
      <c r="U2731" t="s">
        <v>2340</v>
      </c>
      <c r="V2731" t="s">
        <v>177</v>
      </c>
      <c r="W2731">
        <v>100002736</v>
      </c>
      <c r="X2731">
        <v>8005551737</v>
      </c>
      <c r="Y2731" t="s">
        <v>2595</v>
      </c>
      <c r="Z2731" t="s">
        <v>4332</v>
      </c>
      <c r="AA2731" s="13">
        <v>-140.66999999999999</v>
      </c>
      <c r="AB2731" s="14">
        <v>42578</v>
      </c>
      <c r="AC2731" t="s">
        <v>36</v>
      </c>
    </row>
    <row r="2732" spans="1:29" x14ac:dyDescent="0.25">
      <c r="A2732" t="str">
        <f>CONCATENATE("Q",ROUNDUP(MONTH(Table1[[#This Row],[Month]])/3,0))</f>
        <v>Q3</v>
      </c>
      <c r="B2732" s="14">
        <f>EOMONTH(Table1[[#This Row],[Credit Date]],-1)+1</f>
        <v>42552</v>
      </c>
      <c r="C2732" t="str">
        <f>CONCATENATE(Table1[[#This Row],[Issuer Last Name]],", ",Table1[[#This Row],[Issuer First Name]])</f>
        <v>No. 022, Employee</v>
      </c>
      <c r="D2732" t="str">
        <f>CONCATENATE(Table1[[#This Row],[Approver Last Name]],", ",Table1[[#This Row],[Approver First Name]])</f>
        <v>No. 022, Employee</v>
      </c>
      <c r="E2732" t="str">
        <f>CONCATENATE(Table1[[#This Row],[Customer Last Name]],", ",Table1[[#This Row],[Customer First Name]])</f>
        <v>No. 11859, Client</v>
      </c>
      <c r="F27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2" t="str">
        <f>IF(Table1[[#This Row],[Transaction Type]]="Maintenance","Non-Sales","Sales")</f>
        <v>Non-Sales</v>
      </c>
      <c r="H2732" t="str">
        <f>IF(Table1[[#This Row],[Quarter]]="q2",1,"")</f>
        <v/>
      </c>
      <c r="I2732">
        <f>IF(Table1[[#This Row],[Quarter]]="q3",1,"")</f>
        <v>1</v>
      </c>
      <c r="J2732" t="str">
        <f>IF(Table1[[#This Row],[Quarter]]="Q2",Table1[[#This Row],[Credit Amount]],"")</f>
        <v/>
      </c>
      <c r="K2732">
        <f>IF(Table1[[#This Row],[Quarter]]="Q3",Table1[[#This Row],[Credit Amount]],"")</f>
        <v>-102.94</v>
      </c>
      <c r="L2732" t="str">
        <f>IF(Table1[[#This Row],[Transaction Type]]="Upgrade",Table1[[#This Row],[Credit Amount]],IF(Table1[[#This Row],[Transaction Type]]="Activation",Table1[[#This Row],[Credit Amount]],""))</f>
        <v/>
      </c>
      <c r="M2732">
        <f>IF(Table1[[#This Row],[Transaction Type]]="Maintenance",Table1[[#This Row],[Credit Amount]],"")</f>
        <v>-102.94</v>
      </c>
      <c r="N2732">
        <v>10022</v>
      </c>
      <c r="O2732" t="s">
        <v>2489</v>
      </c>
      <c r="P2732" t="s">
        <v>2511</v>
      </c>
      <c r="Q2732" t="s">
        <v>2340</v>
      </c>
      <c r="R2732">
        <v>10022</v>
      </c>
      <c r="S2732" t="s">
        <v>2489</v>
      </c>
      <c r="T2732" t="s">
        <v>2511</v>
      </c>
      <c r="U2732" t="s">
        <v>2340</v>
      </c>
      <c r="V2732" t="s">
        <v>177</v>
      </c>
      <c r="W2732">
        <v>100002858</v>
      </c>
      <c r="X2732">
        <v>8005551859</v>
      </c>
      <c r="Y2732" t="s">
        <v>2595</v>
      </c>
      <c r="Z2732" t="s">
        <v>4454</v>
      </c>
      <c r="AA2732" s="13">
        <v>-102.94</v>
      </c>
      <c r="AB2732" s="14">
        <v>42581</v>
      </c>
      <c r="AC2732" t="s">
        <v>36</v>
      </c>
    </row>
    <row r="2733" spans="1:29" x14ac:dyDescent="0.25">
      <c r="A2733" t="str">
        <f>CONCATENATE("Q",ROUNDUP(MONTH(Table1[[#This Row],[Month]])/3,0))</f>
        <v>Q3</v>
      </c>
      <c r="B2733" s="14">
        <f>EOMONTH(Table1[[#This Row],[Credit Date]],-1)+1</f>
        <v>42583</v>
      </c>
      <c r="C2733" t="str">
        <f>CONCATENATE(Table1[[#This Row],[Issuer Last Name]],", ",Table1[[#This Row],[Issuer First Name]])</f>
        <v>No. 022, Employee</v>
      </c>
      <c r="D2733" t="str">
        <f>CONCATENATE(Table1[[#This Row],[Approver Last Name]],", ",Table1[[#This Row],[Approver First Name]])</f>
        <v>No. 022, Employee</v>
      </c>
      <c r="E2733" t="str">
        <f>CONCATENATE(Table1[[#This Row],[Customer Last Name]],", ",Table1[[#This Row],[Customer First Name]])</f>
        <v>No. 12927, Client</v>
      </c>
      <c r="F27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3" t="str">
        <f>IF(Table1[[#This Row],[Transaction Type]]="Maintenance","Non-Sales","Sales")</f>
        <v>Non-Sales</v>
      </c>
      <c r="H2733" t="str">
        <f>IF(Table1[[#This Row],[Quarter]]="q2",1,"")</f>
        <v/>
      </c>
      <c r="I2733">
        <f>IF(Table1[[#This Row],[Quarter]]="q3",1,"")</f>
        <v>1</v>
      </c>
      <c r="J2733" t="str">
        <f>IF(Table1[[#This Row],[Quarter]]="Q2",Table1[[#This Row],[Credit Amount]],"")</f>
        <v/>
      </c>
      <c r="K2733">
        <f>IF(Table1[[#This Row],[Quarter]]="Q3",Table1[[#This Row],[Credit Amount]],"")</f>
        <v>-313.52</v>
      </c>
      <c r="L2733" t="str">
        <f>IF(Table1[[#This Row],[Transaction Type]]="Upgrade",Table1[[#This Row],[Credit Amount]],IF(Table1[[#This Row],[Transaction Type]]="Activation",Table1[[#This Row],[Credit Amount]],""))</f>
        <v/>
      </c>
      <c r="M2733">
        <f>IF(Table1[[#This Row],[Transaction Type]]="Maintenance",Table1[[#This Row],[Credit Amount]],"")</f>
        <v>-313.52</v>
      </c>
      <c r="N2733">
        <v>10022</v>
      </c>
      <c r="O2733" t="s">
        <v>2489</v>
      </c>
      <c r="P2733" t="s">
        <v>2511</v>
      </c>
      <c r="Q2733" t="s">
        <v>2340</v>
      </c>
      <c r="R2733">
        <v>10022</v>
      </c>
      <c r="S2733" t="s">
        <v>2489</v>
      </c>
      <c r="T2733" t="s">
        <v>2511</v>
      </c>
      <c r="U2733" t="s">
        <v>2340</v>
      </c>
      <c r="V2733" t="s">
        <v>177</v>
      </c>
      <c r="W2733">
        <v>100003926</v>
      </c>
      <c r="X2733">
        <v>8005552927</v>
      </c>
      <c r="Y2733" t="s">
        <v>2595</v>
      </c>
      <c r="Z2733" t="s">
        <v>5517</v>
      </c>
      <c r="AA2733" s="13">
        <v>-313.52</v>
      </c>
      <c r="AB2733" s="14">
        <v>42588</v>
      </c>
      <c r="AC2733" t="s">
        <v>36</v>
      </c>
    </row>
    <row r="2734" spans="1:29" x14ac:dyDescent="0.25">
      <c r="A2734" t="str">
        <f>CONCATENATE("Q",ROUNDUP(MONTH(Table1[[#This Row],[Month]])/3,0))</f>
        <v>Q3</v>
      </c>
      <c r="B2734" s="14">
        <f>EOMONTH(Table1[[#This Row],[Credit Date]],-1)+1</f>
        <v>42583</v>
      </c>
      <c r="C2734" t="str">
        <f>CONCATENATE(Table1[[#This Row],[Issuer Last Name]],", ",Table1[[#This Row],[Issuer First Name]])</f>
        <v>No. 022, Employee</v>
      </c>
      <c r="D2734" t="str">
        <f>CONCATENATE(Table1[[#This Row],[Approver Last Name]],", ",Table1[[#This Row],[Approver First Name]])</f>
        <v>No. 022, Employee</v>
      </c>
      <c r="E2734" t="str">
        <f>CONCATENATE(Table1[[#This Row],[Customer Last Name]],", ",Table1[[#This Row],[Customer First Name]])</f>
        <v>No. 10207, Client</v>
      </c>
      <c r="F27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4" t="str">
        <f>IF(Table1[[#This Row],[Transaction Type]]="Maintenance","Non-Sales","Sales")</f>
        <v>Non-Sales</v>
      </c>
      <c r="H2734" t="str">
        <f>IF(Table1[[#This Row],[Quarter]]="q2",1,"")</f>
        <v/>
      </c>
      <c r="I2734">
        <f>IF(Table1[[#This Row],[Quarter]]="q3",1,"")</f>
        <v>1</v>
      </c>
      <c r="J2734" t="str">
        <f>IF(Table1[[#This Row],[Quarter]]="Q2",Table1[[#This Row],[Credit Amount]],"")</f>
        <v/>
      </c>
      <c r="K2734">
        <f>IF(Table1[[#This Row],[Quarter]]="Q3",Table1[[#This Row],[Credit Amount]],"")</f>
        <v>-93.49</v>
      </c>
      <c r="L2734" t="str">
        <f>IF(Table1[[#This Row],[Transaction Type]]="Upgrade",Table1[[#This Row],[Credit Amount]],IF(Table1[[#This Row],[Transaction Type]]="Activation",Table1[[#This Row],[Credit Amount]],""))</f>
        <v/>
      </c>
      <c r="M2734">
        <f>IF(Table1[[#This Row],[Transaction Type]]="Maintenance",Table1[[#This Row],[Credit Amount]],"")</f>
        <v>-93.49</v>
      </c>
      <c r="N2734">
        <v>10022</v>
      </c>
      <c r="O2734" t="s">
        <v>2489</v>
      </c>
      <c r="P2734" t="s">
        <v>2511</v>
      </c>
      <c r="Q2734" t="s">
        <v>2340</v>
      </c>
      <c r="R2734">
        <v>10022</v>
      </c>
      <c r="S2734" t="s">
        <v>2489</v>
      </c>
      <c r="T2734" t="s">
        <v>2511</v>
      </c>
      <c r="U2734" t="s">
        <v>2340</v>
      </c>
      <c r="V2734" t="s">
        <v>177</v>
      </c>
      <c r="W2734">
        <v>100001206</v>
      </c>
      <c r="X2734">
        <v>8005550207</v>
      </c>
      <c r="Y2734" t="s">
        <v>2595</v>
      </c>
      <c r="Z2734" t="s">
        <v>2802</v>
      </c>
      <c r="AA2734" s="13">
        <v>-93.49</v>
      </c>
      <c r="AB2734" s="14">
        <v>42595</v>
      </c>
      <c r="AC2734" t="s">
        <v>36</v>
      </c>
    </row>
    <row r="2735" spans="1:29" x14ac:dyDescent="0.25">
      <c r="A2735" t="str">
        <f>CONCATENATE("Q",ROUNDUP(MONTH(Table1[[#This Row],[Month]])/3,0))</f>
        <v>Q3</v>
      </c>
      <c r="B2735" s="14">
        <f>EOMONTH(Table1[[#This Row],[Credit Date]],-1)+1</f>
        <v>42583</v>
      </c>
      <c r="C2735" t="str">
        <f>CONCATENATE(Table1[[#This Row],[Issuer Last Name]],", ",Table1[[#This Row],[Issuer First Name]])</f>
        <v>No. 022, Employee</v>
      </c>
      <c r="D2735" t="str">
        <f>CONCATENATE(Table1[[#This Row],[Approver Last Name]],", ",Table1[[#This Row],[Approver First Name]])</f>
        <v>No. 022, Employee</v>
      </c>
      <c r="E2735" t="str">
        <f>CONCATENATE(Table1[[#This Row],[Customer Last Name]],", ",Table1[[#This Row],[Customer First Name]])</f>
        <v>No. 12048, Client</v>
      </c>
      <c r="F27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5" t="str">
        <f>IF(Table1[[#This Row],[Transaction Type]]="Maintenance","Non-Sales","Sales")</f>
        <v>Non-Sales</v>
      </c>
      <c r="H2735" t="str">
        <f>IF(Table1[[#This Row],[Quarter]]="q2",1,"")</f>
        <v/>
      </c>
      <c r="I2735">
        <f>IF(Table1[[#This Row],[Quarter]]="q3",1,"")</f>
        <v>1</v>
      </c>
      <c r="J2735" t="str">
        <f>IF(Table1[[#This Row],[Quarter]]="Q2",Table1[[#This Row],[Credit Amount]],"")</f>
        <v/>
      </c>
      <c r="K2735">
        <f>IF(Table1[[#This Row],[Quarter]]="Q3",Table1[[#This Row],[Credit Amount]],"")</f>
        <v>-486.9</v>
      </c>
      <c r="L2735" t="str">
        <f>IF(Table1[[#This Row],[Transaction Type]]="Upgrade",Table1[[#This Row],[Credit Amount]],IF(Table1[[#This Row],[Transaction Type]]="Activation",Table1[[#This Row],[Credit Amount]],""))</f>
        <v/>
      </c>
      <c r="M2735">
        <f>IF(Table1[[#This Row],[Transaction Type]]="Maintenance",Table1[[#This Row],[Credit Amount]],"")</f>
        <v>-486.9</v>
      </c>
      <c r="N2735">
        <v>10022</v>
      </c>
      <c r="O2735" t="s">
        <v>2489</v>
      </c>
      <c r="P2735" t="s">
        <v>2511</v>
      </c>
      <c r="Q2735" t="s">
        <v>2340</v>
      </c>
      <c r="R2735">
        <v>10022</v>
      </c>
      <c r="S2735" t="s">
        <v>2489</v>
      </c>
      <c r="T2735" t="s">
        <v>2511</v>
      </c>
      <c r="U2735" t="s">
        <v>2340</v>
      </c>
      <c r="V2735" t="s">
        <v>177</v>
      </c>
      <c r="W2735">
        <v>100003047</v>
      </c>
      <c r="X2735">
        <v>8005552048</v>
      </c>
      <c r="Y2735" t="s">
        <v>2595</v>
      </c>
      <c r="Z2735" t="s">
        <v>4643</v>
      </c>
      <c r="AA2735" s="13">
        <v>-486.9</v>
      </c>
      <c r="AB2735" s="14">
        <v>42597</v>
      </c>
      <c r="AC2735" t="s">
        <v>36</v>
      </c>
    </row>
    <row r="2736" spans="1:29" x14ac:dyDescent="0.25">
      <c r="A2736" t="str">
        <f>CONCATENATE("Q",ROUNDUP(MONTH(Table1[[#This Row],[Month]])/3,0))</f>
        <v>Q3</v>
      </c>
      <c r="B2736" s="14">
        <f>EOMONTH(Table1[[#This Row],[Credit Date]],-1)+1</f>
        <v>42583</v>
      </c>
      <c r="C2736" t="str">
        <f>CONCATENATE(Table1[[#This Row],[Issuer Last Name]],", ",Table1[[#This Row],[Issuer First Name]])</f>
        <v>No. 022, Employee</v>
      </c>
      <c r="D2736" t="str">
        <f>CONCATENATE(Table1[[#This Row],[Approver Last Name]],", ",Table1[[#This Row],[Approver First Name]])</f>
        <v>No. 022, Employee</v>
      </c>
      <c r="E2736" t="str">
        <f>CONCATENATE(Table1[[#This Row],[Customer Last Name]],", ",Table1[[#This Row],[Customer First Name]])</f>
        <v>No. 10647, Client</v>
      </c>
      <c r="F27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6" t="str">
        <f>IF(Table1[[#This Row],[Transaction Type]]="Maintenance","Non-Sales","Sales")</f>
        <v>Sales</v>
      </c>
      <c r="H2736" t="str">
        <f>IF(Table1[[#This Row],[Quarter]]="q2",1,"")</f>
        <v/>
      </c>
      <c r="I2736">
        <f>IF(Table1[[#This Row],[Quarter]]="q3",1,"")</f>
        <v>1</v>
      </c>
      <c r="J2736" t="str">
        <f>IF(Table1[[#This Row],[Quarter]]="Q2",Table1[[#This Row],[Credit Amount]],"")</f>
        <v/>
      </c>
      <c r="K2736">
        <f>IF(Table1[[#This Row],[Quarter]]="Q3",Table1[[#This Row],[Credit Amount]],"")</f>
        <v>-379</v>
      </c>
      <c r="L2736">
        <f>IF(Table1[[#This Row],[Transaction Type]]="Upgrade",Table1[[#This Row],[Credit Amount]],IF(Table1[[#This Row],[Transaction Type]]="Activation",Table1[[#This Row],[Credit Amount]],""))</f>
        <v>-379</v>
      </c>
      <c r="M2736" t="str">
        <f>IF(Table1[[#This Row],[Transaction Type]]="Maintenance",Table1[[#This Row],[Credit Amount]],"")</f>
        <v/>
      </c>
      <c r="N2736">
        <v>10022</v>
      </c>
      <c r="O2736" t="s">
        <v>2489</v>
      </c>
      <c r="P2736" t="s">
        <v>2511</v>
      </c>
      <c r="Q2736" t="s">
        <v>2340</v>
      </c>
      <c r="R2736">
        <v>10022</v>
      </c>
      <c r="S2736" t="s">
        <v>2489</v>
      </c>
      <c r="T2736" t="s">
        <v>2511</v>
      </c>
      <c r="U2736" t="s">
        <v>2340</v>
      </c>
      <c r="V2736" t="s">
        <v>177</v>
      </c>
      <c r="W2736">
        <v>100001646</v>
      </c>
      <c r="X2736">
        <v>8005550647</v>
      </c>
      <c r="Y2736" t="s">
        <v>2595</v>
      </c>
      <c r="Z2736" t="s">
        <v>3242</v>
      </c>
      <c r="AA2736" s="13">
        <v>-379</v>
      </c>
      <c r="AB2736" s="14">
        <v>42598</v>
      </c>
      <c r="AC2736" t="s">
        <v>37</v>
      </c>
    </row>
    <row r="2737" spans="1:29" x14ac:dyDescent="0.25">
      <c r="A2737" t="str">
        <f>CONCATENATE("Q",ROUNDUP(MONTH(Table1[[#This Row],[Month]])/3,0))</f>
        <v>Q3</v>
      </c>
      <c r="B2737" s="14">
        <f>EOMONTH(Table1[[#This Row],[Credit Date]],-1)+1</f>
        <v>42614</v>
      </c>
      <c r="C2737" t="str">
        <f>CONCATENATE(Table1[[#This Row],[Issuer Last Name]],", ",Table1[[#This Row],[Issuer First Name]])</f>
        <v>No. 022, Employee</v>
      </c>
      <c r="D2737" t="str">
        <f>CONCATENATE(Table1[[#This Row],[Approver Last Name]],", ",Table1[[#This Row],[Approver First Name]])</f>
        <v>No. 022, Employee</v>
      </c>
      <c r="E2737" t="str">
        <f>CONCATENATE(Table1[[#This Row],[Customer Last Name]],", ",Table1[[#This Row],[Customer First Name]])</f>
        <v>No. 12976, Client</v>
      </c>
      <c r="F27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7" t="str">
        <f>IF(Table1[[#This Row],[Transaction Type]]="Maintenance","Non-Sales","Sales")</f>
        <v>Sales</v>
      </c>
      <c r="H2737" t="str">
        <f>IF(Table1[[#This Row],[Quarter]]="q2",1,"")</f>
        <v/>
      </c>
      <c r="I2737">
        <f>IF(Table1[[#This Row],[Quarter]]="q3",1,"")</f>
        <v>1</v>
      </c>
      <c r="J2737" t="str">
        <f>IF(Table1[[#This Row],[Quarter]]="Q2",Table1[[#This Row],[Credit Amount]],"")</f>
        <v/>
      </c>
      <c r="K2737">
        <f>IF(Table1[[#This Row],[Quarter]]="Q3",Table1[[#This Row],[Credit Amount]],"")</f>
        <v>-143.47</v>
      </c>
      <c r="L2737">
        <f>IF(Table1[[#This Row],[Transaction Type]]="Upgrade",Table1[[#This Row],[Credit Amount]],IF(Table1[[#This Row],[Transaction Type]]="Activation",Table1[[#This Row],[Credit Amount]],""))</f>
        <v>-143.47</v>
      </c>
      <c r="M2737" t="str">
        <f>IF(Table1[[#This Row],[Transaction Type]]="Maintenance",Table1[[#This Row],[Credit Amount]],"")</f>
        <v/>
      </c>
      <c r="N2737">
        <v>10022</v>
      </c>
      <c r="O2737" t="s">
        <v>2489</v>
      </c>
      <c r="P2737" t="s">
        <v>2511</v>
      </c>
      <c r="Q2737" t="s">
        <v>2340</v>
      </c>
      <c r="R2737">
        <v>10022</v>
      </c>
      <c r="S2737" t="s">
        <v>2489</v>
      </c>
      <c r="T2737" t="s">
        <v>2511</v>
      </c>
      <c r="U2737" t="s">
        <v>2340</v>
      </c>
      <c r="V2737" t="s">
        <v>177</v>
      </c>
      <c r="W2737">
        <v>100003975</v>
      </c>
      <c r="X2737">
        <v>8005552976</v>
      </c>
      <c r="Y2737" t="s">
        <v>2595</v>
      </c>
      <c r="Z2737" t="s">
        <v>5565</v>
      </c>
      <c r="AA2737" s="13">
        <v>-143.47</v>
      </c>
      <c r="AB2737" s="14">
        <v>42623</v>
      </c>
      <c r="AC2737" t="s">
        <v>37</v>
      </c>
    </row>
    <row r="2738" spans="1:29" x14ac:dyDescent="0.25">
      <c r="A2738" t="str">
        <f>CONCATENATE("Q",ROUNDUP(MONTH(Table1[[#This Row],[Month]])/3,0))</f>
        <v>Q3</v>
      </c>
      <c r="B2738" s="14">
        <f>EOMONTH(Table1[[#This Row],[Credit Date]],-1)+1</f>
        <v>42614</v>
      </c>
      <c r="C2738" t="str">
        <f>CONCATENATE(Table1[[#This Row],[Issuer Last Name]],", ",Table1[[#This Row],[Issuer First Name]])</f>
        <v>No. 022, Employee</v>
      </c>
      <c r="D2738" t="str">
        <f>CONCATENATE(Table1[[#This Row],[Approver Last Name]],", ",Table1[[#This Row],[Approver First Name]])</f>
        <v>No. 022, Employee</v>
      </c>
      <c r="E2738" t="str">
        <f>CONCATENATE(Table1[[#This Row],[Customer Last Name]],", ",Table1[[#This Row],[Customer First Name]])</f>
        <v>No. 11573, Client</v>
      </c>
      <c r="F27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8" t="str">
        <f>IF(Table1[[#This Row],[Transaction Type]]="Maintenance","Non-Sales","Sales")</f>
        <v>Sales</v>
      </c>
      <c r="H2738" t="str">
        <f>IF(Table1[[#This Row],[Quarter]]="q2",1,"")</f>
        <v/>
      </c>
      <c r="I2738">
        <f>IF(Table1[[#This Row],[Quarter]]="q3",1,"")</f>
        <v>1</v>
      </c>
      <c r="J2738" t="str">
        <f>IF(Table1[[#This Row],[Quarter]]="Q2",Table1[[#This Row],[Credit Amount]],"")</f>
        <v/>
      </c>
      <c r="K2738">
        <f>IF(Table1[[#This Row],[Quarter]]="Q3",Table1[[#This Row],[Credit Amount]],"")</f>
        <v>-382.95</v>
      </c>
      <c r="L2738">
        <f>IF(Table1[[#This Row],[Transaction Type]]="Upgrade",Table1[[#This Row],[Credit Amount]],IF(Table1[[#This Row],[Transaction Type]]="Activation",Table1[[#This Row],[Credit Amount]],""))</f>
        <v>-382.95</v>
      </c>
      <c r="M2738" t="str">
        <f>IF(Table1[[#This Row],[Transaction Type]]="Maintenance",Table1[[#This Row],[Credit Amount]],"")</f>
        <v/>
      </c>
      <c r="N2738">
        <v>10022</v>
      </c>
      <c r="O2738" t="s">
        <v>2489</v>
      </c>
      <c r="P2738" t="s">
        <v>2511</v>
      </c>
      <c r="Q2738" t="s">
        <v>2340</v>
      </c>
      <c r="R2738">
        <v>10022</v>
      </c>
      <c r="S2738" t="s">
        <v>2489</v>
      </c>
      <c r="T2738" t="s">
        <v>2511</v>
      </c>
      <c r="U2738" t="s">
        <v>2340</v>
      </c>
      <c r="V2738" t="s">
        <v>177</v>
      </c>
      <c r="W2738">
        <v>100002572</v>
      </c>
      <c r="X2738">
        <v>8005551573</v>
      </c>
      <c r="Y2738" t="s">
        <v>2595</v>
      </c>
      <c r="Z2738" t="s">
        <v>4168</v>
      </c>
      <c r="AA2738" s="13">
        <v>-382.95</v>
      </c>
      <c r="AB2738" s="14">
        <v>42635</v>
      </c>
      <c r="AC2738" t="s">
        <v>35</v>
      </c>
    </row>
    <row r="2739" spans="1:29" x14ac:dyDescent="0.25">
      <c r="A2739" t="str">
        <f>CONCATENATE("Q",ROUNDUP(MONTH(Table1[[#This Row],[Month]])/3,0))</f>
        <v>Q3</v>
      </c>
      <c r="B2739" s="14">
        <f>EOMONTH(Table1[[#This Row],[Credit Date]],-1)+1</f>
        <v>42614</v>
      </c>
      <c r="C2739" t="str">
        <f>CONCATENATE(Table1[[#This Row],[Issuer Last Name]],", ",Table1[[#This Row],[Issuer First Name]])</f>
        <v>No. 022, Employee</v>
      </c>
      <c r="D2739" t="str">
        <f>CONCATENATE(Table1[[#This Row],[Approver Last Name]],", ",Table1[[#This Row],[Approver First Name]])</f>
        <v>No. 022, Employee</v>
      </c>
      <c r="E2739" t="str">
        <f>CONCATENATE(Table1[[#This Row],[Customer Last Name]],", ",Table1[[#This Row],[Customer First Name]])</f>
        <v>No. 10346, Client</v>
      </c>
      <c r="F27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39" t="str">
        <f>IF(Table1[[#This Row],[Transaction Type]]="Maintenance","Non-Sales","Sales")</f>
        <v>Non-Sales</v>
      </c>
      <c r="H2739" t="str">
        <f>IF(Table1[[#This Row],[Quarter]]="q2",1,"")</f>
        <v/>
      </c>
      <c r="I2739">
        <f>IF(Table1[[#This Row],[Quarter]]="q3",1,"")</f>
        <v>1</v>
      </c>
      <c r="J2739" t="str">
        <f>IF(Table1[[#This Row],[Quarter]]="Q2",Table1[[#This Row],[Credit Amount]],"")</f>
        <v/>
      </c>
      <c r="K2739">
        <f>IF(Table1[[#This Row],[Quarter]]="Q3",Table1[[#This Row],[Credit Amount]],"")</f>
        <v>-401.01</v>
      </c>
      <c r="L2739" t="str">
        <f>IF(Table1[[#This Row],[Transaction Type]]="Upgrade",Table1[[#This Row],[Credit Amount]],IF(Table1[[#This Row],[Transaction Type]]="Activation",Table1[[#This Row],[Credit Amount]],""))</f>
        <v/>
      </c>
      <c r="M2739">
        <f>IF(Table1[[#This Row],[Transaction Type]]="Maintenance",Table1[[#This Row],[Credit Amount]],"")</f>
        <v>-401.01</v>
      </c>
      <c r="N2739">
        <v>10022</v>
      </c>
      <c r="O2739" t="s">
        <v>2489</v>
      </c>
      <c r="P2739" t="s">
        <v>2511</v>
      </c>
      <c r="Q2739" t="s">
        <v>2340</v>
      </c>
      <c r="R2739">
        <v>10022</v>
      </c>
      <c r="S2739" t="s">
        <v>2489</v>
      </c>
      <c r="T2739" t="s">
        <v>2511</v>
      </c>
      <c r="U2739" t="s">
        <v>2340</v>
      </c>
      <c r="V2739" t="s">
        <v>177</v>
      </c>
      <c r="W2739">
        <v>100001345</v>
      </c>
      <c r="X2739">
        <v>8005550346</v>
      </c>
      <c r="Y2739" t="s">
        <v>2595</v>
      </c>
      <c r="Z2739" t="s">
        <v>2941</v>
      </c>
      <c r="AA2739" s="13">
        <v>-401.01</v>
      </c>
      <c r="AB2739" s="14">
        <v>42635</v>
      </c>
      <c r="AC2739" t="s">
        <v>36</v>
      </c>
    </row>
    <row r="2740" spans="1:29" x14ac:dyDescent="0.25">
      <c r="A2740" t="str">
        <f>CONCATENATE("Q",ROUNDUP(MONTH(Table1[[#This Row],[Month]])/3,0))</f>
        <v>Q3</v>
      </c>
      <c r="B2740" s="14">
        <f>EOMONTH(Table1[[#This Row],[Credit Date]],-1)+1</f>
        <v>42614</v>
      </c>
      <c r="C2740" t="str">
        <f>CONCATENATE(Table1[[#This Row],[Issuer Last Name]],", ",Table1[[#This Row],[Issuer First Name]])</f>
        <v>No. 022, Employee</v>
      </c>
      <c r="D2740" t="str">
        <f>CONCATENATE(Table1[[#This Row],[Approver Last Name]],", ",Table1[[#This Row],[Approver First Name]])</f>
        <v>No. 022, Employee</v>
      </c>
      <c r="E2740" t="str">
        <f>CONCATENATE(Table1[[#This Row],[Customer Last Name]],", ",Table1[[#This Row],[Customer First Name]])</f>
        <v>No. 10670, Client</v>
      </c>
      <c r="F27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40" t="str">
        <f>IF(Table1[[#This Row],[Transaction Type]]="Maintenance","Non-Sales","Sales")</f>
        <v>Sales</v>
      </c>
      <c r="H2740" t="str">
        <f>IF(Table1[[#This Row],[Quarter]]="q2",1,"")</f>
        <v/>
      </c>
      <c r="I2740">
        <f>IF(Table1[[#This Row],[Quarter]]="q3",1,"")</f>
        <v>1</v>
      </c>
      <c r="J2740" t="str">
        <f>IF(Table1[[#This Row],[Quarter]]="Q2",Table1[[#This Row],[Credit Amount]],"")</f>
        <v/>
      </c>
      <c r="K2740">
        <f>IF(Table1[[#This Row],[Quarter]]="Q3",Table1[[#This Row],[Credit Amount]],"")</f>
        <v>-90.95</v>
      </c>
      <c r="L2740">
        <f>IF(Table1[[#This Row],[Transaction Type]]="Upgrade",Table1[[#This Row],[Credit Amount]],IF(Table1[[#This Row],[Transaction Type]]="Activation",Table1[[#This Row],[Credit Amount]],""))</f>
        <v>-90.95</v>
      </c>
      <c r="M2740" t="str">
        <f>IF(Table1[[#This Row],[Transaction Type]]="Maintenance",Table1[[#This Row],[Credit Amount]],"")</f>
        <v/>
      </c>
      <c r="N2740">
        <v>10022</v>
      </c>
      <c r="O2740" t="s">
        <v>2489</v>
      </c>
      <c r="P2740" t="s">
        <v>2511</v>
      </c>
      <c r="Q2740" t="s">
        <v>2340</v>
      </c>
      <c r="R2740">
        <v>10022</v>
      </c>
      <c r="S2740" t="s">
        <v>2489</v>
      </c>
      <c r="T2740" t="s">
        <v>2511</v>
      </c>
      <c r="U2740" t="s">
        <v>2340</v>
      </c>
      <c r="V2740" t="s">
        <v>177</v>
      </c>
      <c r="W2740">
        <v>100001669</v>
      </c>
      <c r="X2740">
        <v>8005550670</v>
      </c>
      <c r="Y2740" t="s">
        <v>2595</v>
      </c>
      <c r="Z2740" t="s">
        <v>3265</v>
      </c>
      <c r="AA2740" s="13">
        <v>-90.95</v>
      </c>
      <c r="AB2740" s="14">
        <v>42638</v>
      </c>
      <c r="AC2740" t="s">
        <v>37</v>
      </c>
    </row>
    <row r="2741" spans="1:29" x14ac:dyDescent="0.25">
      <c r="A2741" t="str">
        <f>CONCATENATE("Q",ROUNDUP(MONTH(Table1[[#This Row],[Month]])/3,0))</f>
        <v>Q2</v>
      </c>
      <c r="B2741" s="14">
        <f>EOMONTH(Table1[[#This Row],[Credit Date]],-1)+1</f>
        <v>42461</v>
      </c>
      <c r="C2741" t="str">
        <f>CONCATENATE(Table1[[#This Row],[Issuer Last Name]],", ",Table1[[#This Row],[Issuer First Name]])</f>
        <v>No. 026, Employee</v>
      </c>
      <c r="D2741" t="str">
        <f>CONCATENATE(Table1[[#This Row],[Approver Last Name]],", ",Table1[[#This Row],[Approver First Name]])</f>
        <v>No. 008, Employee</v>
      </c>
      <c r="E2741" t="str">
        <f>CONCATENATE(Table1[[#This Row],[Customer Last Name]],", ",Table1[[#This Row],[Customer First Name]])</f>
        <v>No. 12946, Client</v>
      </c>
      <c r="F27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41" t="str">
        <f>IF(Table1[[#This Row],[Transaction Type]]="Maintenance","Non-Sales","Sales")</f>
        <v>Non-Sales</v>
      </c>
      <c r="H2741">
        <f>IF(Table1[[#This Row],[Quarter]]="q2",1,"")</f>
        <v>1</v>
      </c>
      <c r="I2741" t="str">
        <f>IF(Table1[[#This Row],[Quarter]]="q3",1,"")</f>
        <v/>
      </c>
      <c r="J2741">
        <f>IF(Table1[[#This Row],[Quarter]]="Q2",Table1[[#This Row],[Credit Amount]],"")</f>
        <v>-59.52</v>
      </c>
      <c r="K2741" t="str">
        <f>IF(Table1[[#This Row],[Quarter]]="Q3",Table1[[#This Row],[Credit Amount]],"")</f>
        <v/>
      </c>
      <c r="L2741" t="str">
        <f>IF(Table1[[#This Row],[Transaction Type]]="Upgrade",Table1[[#This Row],[Credit Amount]],IF(Table1[[#This Row],[Transaction Type]]="Activation",Table1[[#This Row],[Credit Amount]],""))</f>
        <v/>
      </c>
      <c r="M2741">
        <f>IF(Table1[[#This Row],[Transaction Type]]="Maintenance",Table1[[#This Row],[Credit Amount]],"")</f>
        <v>-59.52</v>
      </c>
      <c r="N2741">
        <v>10026</v>
      </c>
      <c r="O2741" t="s">
        <v>2489</v>
      </c>
      <c r="P2741" t="s">
        <v>2515</v>
      </c>
      <c r="Q2741" t="s">
        <v>289</v>
      </c>
      <c r="R2741">
        <v>10008</v>
      </c>
      <c r="S2741" t="s">
        <v>2489</v>
      </c>
      <c r="T2741" t="s">
        <v>2497</v>
      </c>
      <c r="U2741" t="s">
        <v>290</v>
      </c>
      <c r="V2741" t="s">
        <v>177</v>
      </c>
      <c r="W2741">
        <v>100003945</v>
      </c>
      <c r="X2741">
        <v>8005552946</v>
      </c>
      <c r="Y2741" t="s">
        <v>2595</v>
      </c>
      <c r="Z2741" t="s">
        <v>5536</v>
      </c>
      <c r="AA2741" s="13">
        <v>-59.52</v>
      </c>
      <c r="AB2741" s="14">
        <v>42468</v>
      </c>
      <c r="AC2741" t="s">
        <v>36</v>
      </c>
    </row>
    <row r="2742" spans="1:29" x14ac:dyDescent="0.25">
      <c r="A2742" t="str">
        <f>CONCATENATE("Q",ROUNDUP(MONTH(Table1[[#This Row],[Month]])/3,0))</f>
        <v>Q2</v>
      </c>
      <c r="B2742" s="14">
        <f>EOMONTH(Table1[[#This Row],[Credit Date]],-1)+1</f>
        <v>42461</v>
      </c>
      <c r="C2742" t="str">
        <f>CONCATENATE(Table1[[#This Row],[Issuer Last Name]],", ",Table1[[#This Row],[Issuer First Name]])</f>
        <v>No. 026, Employee</v>
      </c>
      <c r="D2742" t="str">
        <f>CONCATENATE(Table1[[#This Row],[Approver Last Name]],", ",Table1[[#This Row],[Approver First Name]])</f>
        <v>No. 008, Employee</v>
      </c>
      <c r="E2742" t="str">
        <f>CONCATENATE(Table1[[#This Row],[Customer Last Name]],", ",Table1[[#This Row],[Customer First Name]])</f>
        <v>No. 10485, Client</v>
      </c>
      <c r="F2742" t="str">
        <f>IF(Table1[[#This Row],[Credit Amount]]&gt;-19.99,"Less than 19.99",IF(Table1[[#This Row],[Credit Amount]]=-20,"20",IF(Table1[[#This Row],[Credit Amount]]&gt;-49.98,"20.01-49.98",IF(Table1[[#This Row],[Credit Amount]]=-49.99,"49.99",IF(Table1[[#This Row],[Credit Amount]]=-50,"50",IF(Table1[[#This Row],[Credit Amount]]&lt;-50.01,"Greater than 50"))))))</f>
        <v>Less than 19.99</v>
      </c>
      <c r="G2742" t="str">
        <f>IF(Table1[[#This Row],[Transaction Type]]="Maintenance","Non-Sales","Sales")</f>
        <v>Sales</v>
      </c>
      <c r="H2742">
        <f>IF(Table1[[#This Row],[Quarter]]="q2",1,"")</f>
        <v>1</v>
      </c>
      <c r="I2742" t="str">
        <f>IF(Table1[[#This Row],[Quarter]]="q3",1,"")</f>
        <v/>
      </c>
      <c r="J2742">
        <f>IF(Table1[[#This Row],[Quarter]]="Q2",Table1[[#This Row],[Credit Amount]],"")</f>
        <v>-13.06</v>
      </c>
      <c r="K2742" t="str">
        <f>IF(Table1[[#This Row],[Quarter]]="Q3",Table1[[#This Row],[Credit Amount]],"")</f>
        <v/>
      </c>
      <c r="L2742">
        <f>IF(Table1[[#This Row],[Transaction Type]]="Upgrade",Table1[[#This Row],[Credit Amount]],IF(Table1[[#This Row],[Transaction Type]]="Activation",Table1[[#This Row],[Credit Amount]],""))</f>
        <v>-13.06</v>
      </c>
      <c r="M2742" t="str">
        <f>IF(Table1[[#This Row],[Transaction Type]]="Maintenance",Table1[[#This Row],[Credit Amount]],"")</f>
        <v/>
      </c>
      <c r="N2742">
        <v>10026</v>
      </c>
      <c r="O2742" t="s">
        <v>2489</v>
      </c>
      <c r="P2742" t="s">
        <v>2515</v>
      </c>
      <c r="Q2742" t="s">
        <v>289</v>
      </c>
      <c r="R2742">
        <v>10008</v>
      </c>
      <c r="S2742" t="s">
        <v>2489</v>
      </c>
      <c r="T2742" t="s">
        <v>2497</v>
      </c>
      <c r="U2742" t="s">
        <v>290</v>
      </c>
      <c r="V2742" t="s">
        <v>177</v>
      </c>
      <c r="W2742">
        <v>100001484</v>
      </c>
      <c r="X2742">
        <v>8005550485</v>
      </c>
      <c r="Y2742" t="s">
        <v>2595</v>
      </c>
      <c r="Z2742" t="s">
        <v>3080</v>
      </c>
      <c r="AA2742" s="13">
        <v>-13.06</v>
      </c>
      <c r="AB2742" s="14">
        <v>42470</v>
      </c>
      <c r="AC2742" t="s">
        <v>37</v>
      </c>
    </row>
    <row r="2743" spans="1:29" x14ac:dyDescent="0.25">
      <c r="A2743" t="str">
        <f>CONCATENATE("Q",ROUNDUP(MONTH(Table1[[#This Row],[Month]])/3,0))</f>
        <v>Q2</v>
      </c>
      <c r="B2743" s="14">
        <f>EOMONTH(Table1[[#This Row],[Credit Date]],-1)+1</f>
        <v>42461</v>
      </c>
      <c r="C2743" t="str">
        <f>CONCATENATE(Table1[[#This Row],[Issuer Last Name]],", ",Table1[[#This Row],[Issuer First Name]])</f>
        <v>No. 026, Employee</v>
      </c>
      <c r="D2743" t="str">
        <f>CONCATENATE(Table1[[#This Row],[Approver Last Name]],", ",Table1[[#This Row],[Approver First Name]])</f>
        <v>No. 008, Employee</v>
      </c>
      <c r="E2743" t="str">
        <f>CONCATENATE(Table1[[#This Row],[Customer Last Name]],", ",Table1[[#This Row],[Customer First Name]])</f>
        <v>No. 11038, Client</v>
      </c>
      <c r="F2743" t="str">
        <f>IF(Table1[[#This Row],[Credit Amount]]&gt;-19.99,"Less than 19.99",IF(Table1[[#This Row],[Credit Amount]]=-20,"20",IF(Table1[[#This Row],[Credit Amount]]&gt;-49.98,"20.01-49.98",IF(Table1[[#This Row],[Credit Amount]]=-49.99,"49.99",IF(Table1[[#This Row],[Credit Amount]]=-50,"50",IF(Table1[[#This Row],[Credit Amount]]&lt;-50.01,"Greater than 50"))))))</f>
        <v>20.01-49.98</v>
      </c>
      <c r="G2743" t="str">
        <f>IF(Table1[[#This Row],[Transaction Type]]="Maintenance","Non-Sales","Sales")</f>
        <v>Sales</v>
      </c>
      <c r="H2743">
        <f>IF(Table1[[#This Row],[Quarter]]="q2",1,"")</f>
        <v>1</v>
      </c>
      <c r="I2743" t="str">
        <f>IF(Table1[[#This Row],[Quarter]]="q3",1,"")</f>
        <v/>
      </c>
      <c r="J2743">
        <f>IF(Table1[[#This Row],[Quarter]]="Q2",Table1[[#This Row],[Credit Amount]],"")</f>
        <v>-42.28</v>
      </c>
      <c r="K2743" t="str">
        <f>IF(Table1[[#This Row],[Quarter]]="Q3",Table1[[#This Row],[Credit Amount]],"")</f>
        <v/>
      </c>
      <c r="L2743">
        <f>IF(Table1[[#This Row],[Transaction Type]]="Upgrade",Table1[[#This Row],[Credit Amount]],IF(Table1[[#This Row],[Transaction Type]]="Activation",Table1[[#This Row],[Credit Amount]],""))</f>
        <v>-42.28</v>
      </c>
      <c r="M2743" t="str">
        <f>IF(Table1[[#This Row],[Transaction Type]]="Maintenance",Table1[[#This Row],[Credit Amount]],"")</f>
        <v/>
      </c>
      <c r="N2743">
        <v>10026</v>
      </c>
      <c r="O2743" t="s">
        <v>2489</v>
      </c>
      <c r="P2743" t="s">
        <v>2515</v>
      </c>
      <c r="Q2743" t="s">
        <v>289</v>
      </c>
      <c r="R2743">
        <v>10008</v>
      </c>
      <c r="S2743" t="s">
        <v>2489</v>
      </c>
      <c r="T2743" t="s">
        <v>2497</v>
      </c>
      <c r="U2743" t="s">
        <v>290</v>
      </c>
      <c r="V2743" t="s">
        <v>177</v>
      </c>
      <c r="W2743">
        <v>100002037</v>
      </c>
      <c r="X2743">
        <v>8005551038</v>
      </c>
      <c r="Y2743" t="s">
        <v>2595</v>
      </c>
      <c r="Z2743" t="s">
        <v>3633</v>
      </c>
      <c r="AA2743" s="13">
        <v>-42.28</v>
      </c>
      <c r="AB2743" s="14">
        <v>42479</v>
      </c>
      <c r="AC2743" t="s">
        <v>37</v>
      </c>
    </row>
    <row r="2744" spans="1:29" x14ac:dyDescent="0.25">
      <c r="A2744" t="str">
        <f>CONCATENATE("Q",ROUNDUP(MONTH(Table1[[#This Row],[Month]])/3,0))</f>
        <v>Q2</v>
      </c>
      <c r="B2744" s="14">
        <f>EOMONTH(Table1[[#This Row],[Credit Date]],-1)+1</f>
        <v>42461</v>
      </c>
      <c r="C2744" t="str">
        <f>CONCATENATE(Table1[[#This Row],[Issuer Last Name]],", ",Table1[[#This Row],[Issuer First Name]])</f>
        <v>No. 026, Employee</v>
      </c>
      <c r="D2744" t="str">
        <f>CONCATENATE(Table1[[#This Row],[Approver Last Name]],", ",Table1[[#This Row],[Approver First Name]])</f>
        <v>No. 008, Employee</v>
      </c>
      <c r="E2744" t="str">
        <f>CONCATENATE(Table1[[#This Row],[Customer Last Name]],", ",Table1[[#This Row],[Customer First Name]])</f>
        <v>No. 12686, Client</v>
      </c>
      <c r="F2744" t="str">
        <f>IF(Table1[[#This Row],[Credit Amount]]&gt;-19.99,"Less than 19.99",IF(Table1[[#This Row],[Credit Amount]]=-20,"20",IF(Table1[[#This Row],[Credit Amount]]&gt;-49.98,"20.01-49.98",IF(Table1[[#This Row],[Credit Amount]]=-49.99,"49.99",IF(Table1[[#This Row],[Credit Amount]]=-50,"50",IF(Table1[[#This Row],[Credit Amount]]&lt;-50.01,"Greater than 50"))))))</f>
        <v>20.01-49.98</v>
      </c>
      <c r="G2744" t="str">
        <f>IF(Table1[[#This Row],[Transaction Type]]="Maintenance","Non-Sales","Sales")</f>
        <v>Non-Sales</v>
      </c>
      <c r="H2744">
        <f>IF(Table1[[#This Row],[Quarter]]="q2",1,"")</f>
        <v>1</v>
      </c>
      <c r="I2744" t="str">
        <f>IF(Table1[[#This Row],[Quarter]]="q3",1,"")</f>
        <v/>
      </c>
      <c r="J2744">
        <f>IF(Table1[[#This Row],[Quarter]]="Q2",Table1[[#This Row],[Credit Amount]],"")</f>
        <v>-41.88</v>
      </c>
      <c r="K2744" t="str">
        <f>IF(Table1[[#This Row],[Quarter]]="Q3",Table1[[#This Row],[Credit Amount]],"")</f>
        <v/>
      </c>
      <c r="L2744" t="str">
        <f>IF(Table1[[#This Row],[Transaction Type]]="Upgrade",Table1[[#This Row],[Credit Amount]],IF(Table1[[#This Row],[Transaction Type]]="Activation",Table1[[#This Row],[Credit Amount]],""))</f>
        <v/>
      </c>
      <c r="M2744">
        <f>IF(Table1[[#This Row],[Transaction Type]]="Maintenance",Table1[[#This Row],[Credit Amount]],"")</f>
        <v>-41.88</v>
      </c>
      <c r="N2744">
        <v>10026</v>
      </c>
      <c r="O2744" t="s">
        <v>2489</v>
      </c>
      <c r="P2744" t="s">
        <v>2515</v>
      </c>
      <c r="Q2744" t="s">
        <v>289</v>
      </c>
      <c r="R2744">
        <v>10008</v>
      </c>
      <c r="S2744" t="s">
        <v>2489</v>
      </c>
      <c r="T2744" t="s">
        <v>2497</v>
      </c>
      <c r="U2744" t="s">
        <v>290</v>
      </c>
      <c r="V2744" t="s">
        <v>177</v>
      </c>
      <c r="W2744">
        <v>100003685</v>
      </c>
      <c r="X2744">
        <v>8005552686</v>
      </c>
      <c r="Y2744" t="s">
        <v>2595</v>
      </c>
      <c r="Z2744" t="s">
        <v>5280</v>
      </c>
      <c r="AA2744" s="13">
        <v>-41.88</v>
      </c>
      <c r="AB2744" s="14">
        <v>42482</v>
      </c>
      <c r="AC2744" t="s">
        <v>36</v>
      </c>
    </row>
    <row r="2745" spans="1:29" x14ac:dyDescent="0.25">
      <c r="A2745" t="str">
        <f>CONCATENATE("Q",ROUNDUP(MONTH(Table1[[#This Row],[Month]])/3,0))</f>
        <v>Q2</v>
      </c>
      <c r="B2745" s="14">
        <f>EOMONTH(Table1[[#This Row],[Credit Date]],-1)+1</f>
        <v>42461</v>
      </c>
      <c r="C2745" t="str">
        <f>CONCATENATE(Table1[[#This Row],[Issuer Last Name]],", ",Table1[[#This Row],[Issuer First Name]])</f>
        <v>No. 026, Employee</v>
      </c>
      <c r="D2745" t="str">
        <f>CONCATENATE(Table1[[#This Row],[Approver Last Name]],", ",Table1[[#This Row],[Approver First Name]])</f>
        <v>No. 008, Employee</v>
      </c>
      <c r="E2745" t="str">
        <f>CONCATENATE(Table1[[#This Row],[Customer Last Name]],", ",Table1[[#This Row],[Customer First Name]])</f>
        <v>No. 13882, Client</v>
      </c>
      <c r="F2745" t="str">
        <f>IF(Table1[[#This Row],[Credit Amount]]&gt;-19.99,"Less than 19.99",IF(Table1[[#This Row],[Credit Amount]]=-20,"20",IF(Table1[[#This Row],[Credit Amount]]&gt;-49.98,"20.01-49.98",IF(Table1[[#This Row],[Credit Amount]]=-49.99,"49.99",IF(Table1[[#This Row],[Credit Amount]]=-50,"50",IF(Table1[[#This Row],[Credit Amount]]&lt;-50.01,"Greater than 50"))))))</f>
        <v>Less than 19.99</v>
      </c>
      <c r="G2745" t="str">
        <f>IF(Table1[[#This Row],[Transaction Type]]="Maintenance","Non-Sales","Sales")</f>
        <v>Sales</v>
      </c>
      <c r="H2745">
        <f>IF(Table1[[#This Row],[Quarter]]="q2",1,"")</f>
        <v>1</v>
      </c>
      <c r="I2745" t="str">
        <f>IF(Table1[[#This Row],[Quarter]]="q3",1,"")</f>
        <v/>
      </c>
      <c r="J2745">
        <f>IF(Table1[[#This Row],[Quarter]]="Q2",Table1[[#This Row],[Credit Amount]],"")</f>
        <v>-13.24</v>
      </c>
      <c r="K2745" t="str">
        <f>IF(Table1[[#This Row],[Quarter]]="Q3",Table1[[#This Row],[Credit Amount]],"")</f>
        <v/>
      </c>
      <c r="L2745">
        <f>IF(Table1[[#This Row],[Transaction Type]]="Upgrade",Table1[[#This Row],[Credit Amount]],IF(Table1[[#This Row],[Transaction Type]]="Activation",Table1[[#This Row],[Credit Amount]],""))</f>
        <v>-13.24</v>
      </c>
      <c r="M2745" t="str">
        <f>IF(Table1[[#This Row],[Transaction Type]]="Maintenance",Table1[[#This Row],[Credit Amount]],"")</f>
        <v/>
      </c>
      <c r="N2745">
        <v>10026</v>
      </c>
      <c r="O2745" t="s">
        <v>2489</v>
      </c>
      <c r="P2745" t="s">
        <v>2515</v>
      </c>
      <c r="Q2745" t="s">
        <v>289</v>
      </c>
      <c r="R2745">
        <v>10008</v>
      </c>
      <c r="S2745" t="s">
        <v>2489</v>
      </c>
      <c r="T2745" t="s">
        <v>2497</v>
      </c>
      <c r="U2745" t="s">
        <v>290</v>
      </c>
      <c r="V2745" t="s">
        <v>177</v>
      </c>
      <c r="W2745">
        <v>100004881</v>
      </c>
      <c r="X2745">
        <v>8005553882</v>
      </c>
      <c r="Y2745" t="s">
        <v>2595</v>
      </c>
      <c r="Z2745" t="s">
        <v>6470</v>
      </c>
      <c r="AA2745" s="13">
        <v>-13.24</v>
      </c>
      <c r="AB2745" s="14">
        <v>42483</v>
      </c>
      <c r="AC2745" t="s">
        <v>37</v>
      </c>
    </row>
    <row r="2746" spans="1:29" x14ac:dyDescent="0.25">
      <c r="A2746" t="str">
        <f>CONCATENATE("Q",ROUNDUP(MONTH(Table1[[#This Row],[Month]])/3,0))</f>
        <v>Q2</v>
      </c>
      <c r="B2746" s="14">
        <f>EOMONTH(Table1[[#This Row],[Credit Date]],-1)+1</f>
        <v>42461</v>
      </c>
      <c r="C2746" t="str">
        <f>CONCATENATE(Table1[[#This Row],[Issuer Last Name]],", ",Table1[[#This Row],[Issuer First Name]])</f>
        <v>No. 026, Employee</v>
      </c>
      <c r="D2746" t="str">
        <f>CONCATENATE(Table1[[#This Row],[Approver Last Name]],", ",Table1[[#This Row],[Approver First Name]])</f>
        <v>No. 008, Employee</v>
      </c>
      <c r="E2746" t="str">
        <f>CONCATENATE(Table1[[#This Row],[Customer Last Name]],", ",Table1[[#This Row],[Customer First Name]])</f>
        <v>No. 13091, Client</v>
      </c>
      <c r="F27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46" t="str">
        <f>IF(Table1[[#This Row],[Transaction Type]]="Maintenance","Non-Sales","Sales")</f>
        <v>Sales</v>
      </c>
      <c r="H2746">
        <f>IF(Table1[[#This Row],[Quarter]]="q2",1,"")</f>
        <v>1</v>
      </c>
      <c r="I2746" t="str">
        <f>IF(Table1[[#This Row],[Quarter]]="q3",1,"")</f>
        <v/>
      </c>
      <c r="J2746">
        <f>IF(Table1[[#This Row],[Quarter]]="Q2",Table1[[#This Row],[Credit Amount]],"")</f>
        <v>-56.95</v>
      </c>
      <c r="K2746" t="str">
        <f>IF(Table1[[#This Row],[Quarter]]="Q3",Table1[[#This Row],[Credit Amount]],"")</f>
        <v/>
      </c>
      <c r="L2746">
        <f>IF(Table1[[#This Row],[Transaction Type]]="Upgrade",Table1[[#This Row],[Credit Amount]],IF(Table1[[#This Row],[Transaction Type]]="Activation",Table1[[#This Row],[Credit Amount]],""))</f>
        <v>-56.95</v>
      </c>
      <c r="M2746" t="str">
        <f>IF(Table1[[#This Row],[Transaction Type]]="Maintenance",Table1[[#This Row],[Credit Amount]],"")</f>
        <v/>
      </c>
      <c r="N2746">
        <v>10026</v>
      </c>
      <c r="O2746" t="s">
        <v>2489</v>
      </c>
      <c r="P2746" t="s">
        <v>2515</v>
      </c>
      <c r="Q2746" t="s">
        <v>289</v>
      </c>
      <c r="R2746">
        <v>10008</v>
      </c>
      <c r="S2746" t="s">
        <v>2489</v>
      </c>
      <c r="T2746" t="s">
        <v>2497</v>
      </c>
      <c r="U2746" t="s">
        <v>290</v>
      </c>
      <c r="V2746" t="s">
        <v>177</v>
      </c>
      <c r="W2746">
        <v>100004090</v>
      </c>
      <c r="X2746">
        <v>8005553091</v>
      </c>
      <c r="Y2746" t="s">
        <v>2595</v>
      </c>
      <c r="Z2746" t="s">
        <v>5679</v>
      </c>
      <c r="AA2746" s="13">
        <v>-56.95</v>
      </c>
      <c r="AB2746" s="14">
        <v>42484</v>
      </c>
      <c r="AC2746" t="s">
        <v>37</v>
      </c>
    </row>
    <row r="2747" spans="1:29" x14ac:dyDescent="0.25">
      <c r="A2747" t="str">
        <f>CONCATENATE("Q",ROUNDUP(MONTH(Table1[[#This Row],[Month]])/3,0))</f>
        <v>Q2</v>
      </c>
      <c r="B2747" s="14">
        <f>EOMONTH(Table1[[#This Row],[Credit Date]],-1)+1</f>
        <v>42491</v>
      </c>
      <c r="C2747" t="str">
        <f>CONCATENATE(Table1[[#This Row],[Issuer Last Name]],", ",Table1[[#This Row],[Issuer First Name]])</f>
        <v>No. 026, Employee</v>
      </c>
      <c r="D2747" t="str">
        <f>CONCATENATE(Table1[[#This Row],[Approver Last Name]],", ",Table1[[#This Row],[Approver First Name]])</f>
        <v>No. 008, Employee</v>
      </c>
      <c r="E2747" t="str">
        <f>CONCATENATE(Table1[[#This Row],[Customer Last Name]],", ",Table1[[#This Row],[Customer First Name]])</f>
        <v>No. 13806, Client</v>
      </c>
      <c r="F2747" t="str">
        <f>IF(Table1[[#This Row],[Credit Amount]]&gt;-19.99,"Less than 19.99",IF(Table1[[#This Row],[Credit Amount]]=-20,"20",IF(Table1[[#This Row],[Credit Amount]]&gt;-49.98,"20.01-49.98",IF(Table1[[#This Row],[Credit Amount]]=-49.99,"49.99",IF(Table1[[#This Row],[Credit Amount]]=-50,"50",IF(Table1[[#This Row],[Credit Amount]]&lt;-50.01,"Greater than 50"))))))</f>
        <v>Less than 19.99</v>
      </c>
      <c r="G2747" t="str">
        <f>IF(Table1[[#This Row],[Transaction Type]]="Maintenance","Non-Sales","Sales")</f>
        <v>Non-Sales</v>
      </c>
      <c r="H2747">
        <f>IF(Table1[[#This Row],[Quarter]]="q2",1,"")</f>
        <v>1</v>
      </c>
      <c r="I2747" t="str">
        <f>IF(Table1[[#This Row],[Quarter]]="q3",1,"")</f>
        <v/>
      </c>
      <c r="J2747">
        <f>IF(Table1[[#This Row],[Quarter]]="Q2",Table1[[#This Row],[Credit Amount]],"")</f>
        <v>-14.8</v>
      </c>
      <c r="K2747" t="str">
        <f>IF(Table1[[#This Row],[Quarter]]="Q3",Table1[[#This Row],[Credit Amount]],"")</f>
        <v/>
      </c>
      <c r="L2747" t="str">
        <f>IF(Table1[[#This Row],[Transaction Type]]="Upgrade",Table1[[#This Row],[Credit Amount]],IF(Table1[[#This Row],[Transaction Type]]="Activation",Table1[[#This Row],[Credit Amount]],""))</f>
        <v/>
      </c>
      <c r="M2747">
        <f>IF(Table1[[#This Row],[Transaction Type]]="Maintenance",Table1[[#This Row],[Credit Amount]],"")</f>
        <v>-14.8</v>
      </c>
      <c r="N2747">
        <v>10026</v>
      </c>
      <c r="O2747" t="s">
        <v>2489</v>
      </c>
      <c r="P2747" t="s">
        <v>2515</v>
      </c>
      <c r="Q2747" t="s">
        <v>289</v>
      </c>
      <c r="R2747">
        <v>10008</v>
      </c>
      <c r="S2747" t="s">
        <v>2489</v>
      </c>
      <c r="T2747" t="s">
        <v>2497</v>
      </c>
      <c r="U2747" t="s">
        <v>290</v>
      </c>
      <c r="V2747" t="s">
        <v>177</v>
      </c>
      <c r="W2747">
        <v>100004805</v>
      </c>
      <c r="X2747">
        <v>8005553806</v>
      </c>
      <c r="Y2747" t="s">
        <v>2595</v>
      </c>
      <c r="Z2747" t="s">
        <v>6394</v>
      </c>
      <c r="AA2747" s="13">
        <v>-14.8</v>
      </c>
      <c r="AB2747" s="14">
        <v>42498</v>
      </c>
      <c r="AC2747" t="s">
        <v>36</v>
      </c>
    </row>
    <row r="2748" spans="1:29" x14ac:dyDescent="0.25">
      <c r="A2748" t="str">
        <f>CONCATENATE("Q",ROUNDUP(MONTH(Table1[[#This Row],[Month]])/3,0))</f>
        <v>Q2</v>
      </c>
      <c r="B2748" s="14">
        <f>EOMONTH(Table1[[#This Row],[Credit Date]],-1)+1</f>
        <v>42491</v>
      </c>
      <c r="C2748" t="str">
        <f>CONCATENATE(Table1[[#This Row],[Issuer Last Name]],", ",Table1[[#This Row],[Issuer First Name]])</f>
        <v>No. 026, Employee</v>
      </c>
      <c r="D2748" t="str">
        <f>CONCATENATE(Table1[[#This Row],[Approver Last Name]],", ",Table1[[#This Row],[Approver First Name]])</f>
        <v>No. 008, Employee</v>
      </c>
      <c r="E2748" t="str">
        <f>CONCATENATE(Table1[[#This Row],[Customer Last Name]],", ",Table1[[#This Row],[Customer First Name]])</f>
        <v>No. 10835, Client</v>
      </c>
      <c r="F2748" t="str">
        <f>IF(Table1[[#This Row],[Credit Amount]]&gt;-19.99,"Less than 19.99",IF(Table1[[#This Row],[Credit Amount]]=-20,"20",IF(Table1[[#This Row],[Credit Amount]]&gt;-49.98,"20.01-49.98",IF(Table1[[#This Row],[Credit Amount]]=-49.99,"49.99",IF(Table1[[#This Row],[Credit Amount]]=-50,"50",IF(Table1[[#This Row],[Credit Amount]]&lt;-50.01,"Greater than 50"))))))</f>
        <v>Less than 19.99</v>
      </c>
      <c r="G2748" t="str">
        <f>IF(Table1[[#This Row],[Transaction Type]]="Maintenance","Non-Sales","Sales")</f>
        <v>Sales</v>
      </c>
      <c r="H2748">
        <f>IF(Table1[[#This Row],[Quarter]]="q2",1,"")</f>
        <v>1</v>
      </c>
      <c r="I2748" t="str">
        <f>IF(Table1[[#This Row],[Quarter]]="q3",1,"")</f>
        <v/>
      </c>
      <c r="J2748">
        <f>IF(Table1[[#This Row],[Quarter]]="Q2",Table1[[#This Row],[Credit Amount]],"")</f>
        <v>-12.4</v>
      </c>
      <c r="K2748" t="str">
        <f>IF(Table1[[#This Row],[Quarter]]="Q3",Table1[[#This Row],[Credit Amount]],"")</f>
        <v/>
      </c>
      <c r="L2748">
        <f>IF(Table1[[#This Row],[Transaction Type]]="Upgrade",Table1[[#This Row],[Credit Amount]],IF(Table1[[#This Row],[Transaction Type]]="Activation",Table1[[#This Row],[Credit Amount]],""))</f>
        <v>-12.4</v>
      </c>
      <c r="M2748" t="str">
        <f>IF(Table1[[#This Row],[Transaction Type]]="Maintenance",Table1[[#This Row],[Credit Amount]],"")</f>
        <v/>
      </c>
      <c r="N2748">
        <v>10026</v>
      </c>
      <c r="O2748" t="s">
        <v>2489</v>
      </c>
      <c r="P2748" t="s">
        <v>2515</v>
      </c>
      <c r="Q2748" t="s">
        <v>289</v>
      </c>
      <c r="R2748">
        <v>10008</v>
      </c>
      <c r="S2748" t="s">
        <v>2489</v>
      </c>
      <c r="T2748" t="s">
        <v>2497</v>
      </c>
      <c r="U2748" t="s">
        <v>290</v>
      </c>
      <c r="V2748" t="s">
        <v>177</v>
      </c>
      <c r="W2748">
        <v>100001834</v>
      </c>
      <c r="X2748">
        <v>8005550835</v>
      </c>
      <c r="Y2748" t="s">
        <v>2595</v>
      </c>
      <c r="Z2748" t="s">
        <v>3430</v>
      </c>
      <c r="AA2748" s="13">
        <v>-12.4</v>
      </c>
      <c r="AB2748" s="14">
        <v>42503</v>
      </c>
      <c r="AC2748" t="s">
        <v>35</v>
      </c>
    </row>
    <row r="2749" spans="1:29" x14ac:dyDescent="0.25">
      <c r="A2749" t="str">
        <f>CONCATENATE("Q",ROUNDUP(MONTH(Table1[[#This Row],[Month]])/3,0))</f>
        <v>Q2</v>
      </c>
      <c r="B2749" s="14">
        <f>EOMONTH(Table1[[#This Row],[Credit Date]],-1)+1</f>
        <v>42491</v>
      </c>
      <c r="C2749" t="str">
        <f>CONCATENATE(Table1[[#This Row],[Issuer Last Name]],", ",Table1[[#This Row],[Issuer First Name]])</f>
        <v>No. 026, Employee</v>
      </c>
      <c r="D2749" t="str">
        <f>CONCATENATE(Table1[[#This Row],[Approver Last Name]],", ",Table1[[#This Row],[Approver First Name]])</f>
        <v>No. 008, Employee</v>
      </c>
      <c r="E2749" t="str">
        <f>CONCATENATE(Table1[[#This Row],[Customer Last Name]],", ",Table1[[#This Row],[Customer First Name]])</f>
        <v>No. 11958, Client</v>
      </c>
      <c r="F27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49" t="str">
        <f>IF(Table1[[#This Row],[Transaction Type]]="Maintenance","Non-Sales","Sales")</f>
        <v>Sales</v>
      </c>
      <c r="H2749">
        <f>IF(Table1[[#This Row],[Quarter]]="q2",1,"")</f>
        <v>1</v>
      </c>
      <c r="I2749" t="str">
        <f>IF(Table1[[#This Row],[Quarter]]="q3",1,"")</f>
        <v/>
      </c>
      <c r="J2749">
        <f>IF(Table1[[#This Row],[Quarter]]="Q2",Table1[[#This Row],[Credit Amount]],"")</f>
        <v>-51.16</v>
      </c>
      <c r="K2749" t="str">
        <f>IF(Table1[[#This Row],[Quarter]]="Q3",Table1[[#This Row],[Credit Amount]],"")</f>
        <v/>
      </c>
      <c r="L2749">
        <f>IF(Table1[[#This Row],[Transaction Type]]="Upgrade",Table1[[#This Row],[Credit Amount]],IF(Table1[[#This Row],[Transaction Type]]="Activation",Table1[[#This Row],[Credit Amount]],""))</f>
        <v>-51.16</v>
      </c>
      <c r="M2749" t="str">
        <f>IF(Table1[[#This Row],[Transaction Type]]="Maintenance",Table1[[#This Row],[Credit Amount]],"")</f>
        <v/>
      </c>
      <c r="N2749">
        <v>10026</v>
      </c>
      <c r="O2749" t="s">
        <v>2489</v>
      </c>
      <c r="P2749" t="s">
        <v>2515</v>
      </c>
      <c r="Q2749" t="s">
        <v>289</v>
      </c>
      <c r="R2749">
        <v>10008</v>
      </c>
      <c r="S2749" t="s">
        <v>2489</v>
      </c>
      <c r="T2749" t="s">
        <v>2497</v>
      </c>
      <c r="U2749" t="s">
        <v>290</v>
      </c>
      <c r="V2749" t="s">
        <v>177</v>
      </c>
      <c r="W2749">
        <v>100002957</v>
      </c>
      <c r="X2749">
        <v>8005551958</v>
      </c>
      <c r="Y2749" t="s">
        <v>2595</v>
      </c>
      <c r="Z2749" t="s">
        <v>4553</v>
      </c>
      <c r="AA2749" s="13">
        <v>-51.16</v>
      </c>
      <c r="AB2749" s="14">
        <v>42503</v>
      </c>
      <c r="AC2749" t="s">
        <v>35</v>
      </c>
    </row>
    <row r="2750" spans="1:29" x14ac:dyDescent="0.25">
      <c r="A2750" t="str">
        <f>CONCATENATE("Q",ROUNDUP(MONTH(Table1[[#This Row],[Month]])/3,0))</f>
        <v>Q2</v>
      </c>
      <c r="B2750" s="14">
        <f>EOMONTH(Table1[[#This Row],[Credit Date]],-1)+1</f>
        <v>42491</v>
      </c>
      <c r="C2750" t="str">
        <f>CONCATENATE(Table1[[#This Row],[Issuer Last Name]],", ",Table1[[#This Row],[Issuer First Name]])</f>
        <v>No. 026, Employee</v>
      </c>
      <c r="D2750" t="str">
        <f>CONCATENATE(Table1[[#This Row],[Approver Last Name]],", ",Table1[[#This Row],[Approver First Name]])</f>
        <v>No. 008, Employee</v>
      </c>
      <c r="E2750" t="str">
        <f>CONCATENATE(Table1[[#This Row],[Customer Last Name]],", ",Table1[[#This Row],[Customer First Name]])</f>
        <v>No. 12949, Client</v>
      </c>
      <c r="F2750" t="str">
        <f>IF(Table1[[#This Row],[Credit Amount]]&gt;-19.99,"Less than 19.99",IF(Table1[[#This Row],[Credit Amount]]=-20,"20",IF(Table1[[#This Row],[Credit Amount]]&gt;-49.98,"20.01-49.98",IF(Table1[[#This Row],[Credit Amount]]=-49.99,"49.99",IF(Table1[[#This Row],[Credit Amount]]=-50,"50",IF(Table1[[#This Row],[Credit Amount]]&lt;-50.01,"Greater than 50"))))))</f>
        <v>20.01-49.98</v>
      </c>
      <c r="G2750" t="str">
        <f>IF(Table1[[#This Row],[Transaction Type]]="Maintenance","Non-Sales","Sales")</f>
        <v>Sales</v>
      </c>
      <c r="H2750">
        <f>IF(Table1[[#This Row],[Quarter]]="q2",1,"")</f>
        <v>1</v>
      </c>
      <c r="I2750" t="str">
        <f>IF(Table1[[#This Row],[Quarter]]="q3",1,"")</f>
        <v/>
      </c>
      <c r="J2750">
        <f>IF(Table1[[#This Row],[Quarter]]="Q2",Table1[[#This Row],[Credit Amount]],"")</f>
        <v>-24.74</v>
      </c>
      <c r="K2750" t="str">
        <f>IF(Table1[[#This Row],[Quarter]]="Q3",Table1[[#This Row],[Credit Amount]],"")</f>
        <v/>
      </c>
      <c r="L2750">
        <f>IF(Table1[[#This Row],[Transaction Type]]="Upgrade",Table1[[#This Row],[Credit Amount]],IF(Table1[[#This Row],[Transaction Type]]="Activation",Table1[[#This Row],[Credit Amount]],""))</f>
        <v>-24.74</v>
      </c>
      <c r="M2750" t="str">
        <f>IF(Table1[[#This Row],[Transaction Type]]="Maintenance",Table1[[#This Row],[Credit Amount]],"")</f>
        <v/>
      </c>
      <c r="N2750">
        <v>10026</v>
      </c>
      <c r="O2750" t="s">
        <v>2489</v>
      </c>
      <c r="P2750" t="s">
        <v>2515</v>
      </c>
      <c r="Q2750" t="s">
        <v>289</v>
      </c>
      <c r="R2750">
        <v>10008</v>
      </c>
      <c r="S2750" t="s">
        <v>2489</v>
      </c>
      <c r="T2750" t="s">
        <v>2497</v>
      </c>
      <c r="U2750" t="s">
        <v>290</v>
      </c>
      <c r="V2750" t="s">
        <v>177</v>
      </c>
      <c r="W2750">
        <v>100003948</v>
      </c>
      <c r="X2750">
        <v>8005552949</v>
      </c>
      <c r="Y2750" t="s">
        <v>2595</v>
      </c>
      <c r="Z2750" t="s">
        <v>5539</v>
      </c>
      <c r="AA2750" s="13">
        <v>-24.74</v>
      </c>
      <c r="AB2750" s="14">
        <v>42506</v>
      </c>
      <c r="AC2750" t="s">
        <v>35</v>
      </c>
    </row>
    <row r="2751" spans="1:29" x14ac:dyDescent="0.25">
      <c r="A2751" t="str">
        <f>CONCATENATE("Q",ROUNDUP(MONTH(Table1[[#This Row],[Month]])/3,0))</f>
        <v>Q2</v>
      </c>
      <c r="B2751" s="14">
        <f>EOMONTH(Table1[[#This Row],[Credit Date]],-1)+1</f>
        <v>42491</v>
      </c>
      <c r="C2751" t="str">
        <f>CONCATENATE(Table1[[#This Row],[Issuer Last Name]],", ",Table1[[#This Row],[Issuer First Name]])</f>
        <v>No. 026, Employee</v>
      </c>
      <c r="D2751" t="str">
        <f>CONCATENATE(Table1[[#This Row],[Approver Last Name]],", ",Table1[[#This Row],[Approver First Name]])</f>
        <v>No. 008, Employee</v>
      </c>
      <c r="E2751" t="str">
        <f>CONCATENATE(Table1[[#This Row],[Customer Last Name]],", ",Table1[[#This Row],[Customer First Name]])</f>
        <v>No. 12967, Client</v>
      </c>
      <c r="F27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1" t="str">
        <f>IF(Table1[[#This Row],[Transaction Type]]="Maintenance","Non-Sales","Sales")</f>
        <v>Sales</v>
      </c>
      <c r="H2751">
        <f>IF(Table1[[#This Row],[Quarter]]="q2",1,"")</f>
        <v>1</v>
      </c>
      <c r="I2751" t="str">
        <f>IF(Table1[[#This Row],[Quarter]]="q3",1,"")</f>
        <v/>
      </c>
      <c r="J2751">
        <f>IF(Table1[[#This Row],[Quarter]]="Q2",Table1[[#This Row],[Credit Amount]],"")</f>
        <v>-69.37</v>
      </c>
      <c r="K2751" t="str">
        <f>IF(Table1[[#This Row],[Quarter]]="Q3",Table1[[#This Row],[Credit Amount]],"")</f>
        <v/>
      </c>
      <c r="L2751">
        <f>IF(Table1[[#This Row],[Transaction Type]]="Upgrade",Table1[[#This Row],[Credit Amount]],IF(Table1[[#This Row],[Transaction Type]]="Activation",Table1[[#This Row],[Credit Amount]],""))</f>
        <v>-69.37</v>
      </c>
      <c r="M2751" t="str">
        <f>IF(Table1[[#This Row],[Transaction Type]]="Maintenance",Table1[[#This Row],[Credit Amount]],"")</f>
        <v/>
      </c>
      <c r="N2751">
        <v>10026</v>
      </c>
      <c r="O2751" t="s">
        <v>2489</v>
      </c>
      <c r="P2751" t="s">
        <v>2515</v>
      </c>
      <c r="Q2751" t="s">
        <v>289</v>
      </c>
      <c r="R2751">
        <v>10008</v>
      </c>
      <c r="S2751" t="s">
        <v>2489</v>
      </c>
      <c r="T2751" t="s">
        <v>2497</v>
      </c>
      <c r="U2751" t="s">
        <v>290</v>
      </c>
      <c r="V2751" t="s">
        <v>177</v>
      </c>
      <c r="W2751">
        <v>100003966</v>
      </c>
      <c r="X2751">
        <v>8005552967</v>
      </c>
      <c r="Y2751" t="s">
        <v>2595</v>
      </c>
      <c r="Z2751" t="s">
        <v>5556</v>
      </c>
      <c r="AA2751" s="13">
        <v>-69.37</v>
      </c>
      <c r="AB2751" s="14">
        <v>42511</v>
      </c>
      <c r="AC2751" t="s">
        <v>35</v>
      </c>
    </row>
    <row r="2752" spans="1:29" x14ac:dyDescent="0.25">
      <c r="A2752" t="str">
        <f>CONCATENATE("Q",ROUNDUP(MONTH(Table1[[#This Row],[Month]])/3,0))</f>
        <v>Q2</v>
      </c>
      <c r="B2752" s="14">
        <f>EOMONTH(Table1[[#This Row],[Credit Date]],-1)+1</f>
        <v>42491</v>
      </c>
      <c r="C2752" t="str">
        <f>CONCATENATE(Table1[[#This Row],[Issuer Last Name]],", ",Table1[[#This Row],[Issuer First Name]])</f>
        <v>No. 026, Employee</v>
      </c>
      <c r="D2752" t="str">
        <f>CONCATENATE(Table1[[#This Row],[Approver Last Name]],", ",Table1[[#This Row],[Approver First Name]])</f>
        <v>No. 008, Employee</v>
      </c>
      <c r="E2752" t="str">
        <f>CONCATENATE(Table1[[#This Row],[Customer Last Name]],", ",Table1[[#This Row],[Customer First Name]])</f>
        <v>No. 12091, Client</v>
      </c>
      <c r="F2752" t="str">
        <f>IF(Table1[[#This Row],[Credit Amount]]&gt;-19.99,"Less than 19.99",IF(Table1[[#This Row],[Credit Amount]]=-20,"20",IF(Table1[[#This Row],[Credit Amount]]&gt;-49.98,"20.01-49.98",IF(Table1[[#This Row],[Credit Amount]]=-49.99,"49.99",IF(Table1[[#This Row],[Credit Amount]]=-50,"50",IF(Table1[[#This Row],[Credit Amount]]&lt;-50.01,"Greater than 50"))))))</f>
        <v>Less than 19.99</v>
      </c>
      <c r="G2752" t="str">
        <f>IF(Table1[[#This Row],[Transaction Type]]="Maintenance","Non-Sales","Sales")</f>
        <v>Sales</v>
      </c>
      <c r="H2752">
        <f>IF(Table1[[#This Row],[Quarter]]="q2",1,"")</f>
        <v>1</v>
      </c>
      <c r="I2752" t="str">
        <f>IF(Table1[[#This Row],[Quarter]]="q3",1,"")</f>
        <v/>
      </c>
      <c r="J2752">
        <f>IF(Table1[[#This Row],[Quarter]]="Q2",Table1[[#This Row],[Credit Amount]],"")</f>
        <v>-9.7899999999999991</v>
      </c>
      <c r="K2752" t="str">
        <f>IF(Table1[[#This Row],[Quarter]]="Q3",Table1[[#This Row],[Credit Amount]],"")</f>
        <v/>
      </c>
      <c r="L2752">
        <f>IF(Table1[[#This Row],[Transaction Type]]="Upgrade",Table1[[#This Row],[Credit Amount]],IF(Table1[[#This Row],[Transaction Type]]="Activation",Table1[[#This Row],[Credit Amount]],""))</f>
        <v>-9.7899999999999991</v>
      </c>
      <c r="M2752" t="str">
        <f>IF(Table1[[#This Row],[Transaction Type]]="Maintenance",Table1[[#This Row],[Credit Amount]],"")</f>
        <v/>
      </c>
      <c r="N2752">
        <v>10026</v>
      </c>
      <c r="O2752" t="s">
        <v>2489</v>
      </c>
      <c r="P2752" t="s">
        <v>2515</v>
      </c>
      <c r="Q2752" t="s">
        <v>289</v>
      </c>
      <c r="R2752">
        <v>10008</v>
      </c>
      <c r="S2752" t="s">
        <v>2489</v>
      </c>
      <c r="T2752" t="s">
        <v>2497</v>
      </c>
      <c r="U2752" t="s">
        <v>290</v>
      </c>
      <c r="V2752" t="s">
        <v>177</v>
      </c>
      <c r="W2752">
        <v>100003090</v>
      </c>
      <c r="X2752">
        <v>8005552091</v>
      </c>
      <c r="Y2752" t="s">
        <v>2595</v>
      </c>
      <c r="Z2752" t="s">
        <v>4686</v>
      </c>
      <c r="AA2752" s="13">
        <v>-9.7899999999999991</v>
      </c>
      <c r="AB2752" s="14">
        <v>42511</v>
      </c>
      <c r="AC2752" t="s">
        <v>35</v>
      </c>
    </row>
    <row r="2753" spans="1:29" x14ac:dyDescent="0.25">
      <c r="A2753" t="str">
        <f>CONCATENATE("Q",ROUNDUP(MONTH(Table1[[#This Row],[Month]])/3,0))</f>
        <v>Q2</v>
      </c>
      <c r="B2753" s="14">
        <f>EOMONTH(Table1[[#This Row],[Credit Date]],-1)+1</f>
        <v>42491</v>
      </c>
      <c r="C2753" t="str">
        <f>CONCATENATE(Table1[[#This Row],[Issuer Last Name]],", ",Table1[[#This Row],[Issuer First Name]])</f>
        <v>No. 026, Employee</v>
      </c>
      <c r="D2753" t="str">
        <f>CONCATENATE(Table1[[#This Row],[Approver Last Name]],", ",Table1[[#This Row],[Approver First Name]])</f>
        <v>No. 008, Employee</v>
      </c>
      <c r="E2753" t="str">
        <f>CONCATENATE(Table1[[#This Row],[Customer Last Name]],", ",Table1[[#This Row],[Customer First Name]])</f>
        <v>No. 11035, Client</v>
      </c>
      <c r="F27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3" t="str">
        <f>IF(Table1[[#This Row],[Transaction Type]]="Maintenance","Non-Sales","Sales")</f>
        <v>Sales</v>
      </c>
      <c r="H2753">
        <f>IF(Table1[[#This Row],[Quarter]]="q2",1,"")</f>
        <v>1</v>
      </c>
      <c r="I2753" t="str">
        <f>IF(Table1[[#This Row],[Quarter]]="q3",1,"")</f>
        <v/>
      </c>
      <c r="J2753">
        <f>IF(Table1[[#This Row],[Quarter]]="Q2",Table1[[#This Row],[Credit Amount]],"")</f>
        <v>-60.68</v>
      </c>
      <c r="K2753" t="str">
        <f>IF(Table1[[#This Row],[Quarter]]="Q3",Table1[[#This Row],[Credit Amount]],"")</f>
        <v/>
      </c>
      <c r="L2753">
        <f>IF(Table1[[#This Row],[Transaction Type]]="Upgrade",Table1[[#This Row],[Credit Amount]],IF(Table1[[#This Row],[Transaction Type]]="Activation",Table1[[#This Row],[Credit Amount]],""))</f>
        <v>-60.68</v>
      </c>
      <c r="M2753" t="str">
        <f>IF(Table1[[#This Row],[Transaction Type]]="Maintenance",Table1[[#This Row],[Credit Amount]],"")</f>
        <v/>
      </c>
      <c r="N2753">
        <v>10026</v>
      </c>
      <c r="O2753" t="s">
        <v>2489</v>
      </c>
      <c r="P2753" t="s">
        <v>2515</v>
      </c>
      <c r="Q2753" t="s">
        <v>289</v>
      </c>
      <c r="R2753">
        <v>10008</v>
      </c>
      <c r="S2753" t="s">
        <v>2489</v>
      </c>
      <c r="T2753" t="s">
        <v>2497</v>
      </c>
      <c r="U2753" t="s">
        <v>290</v>
      </c>
      <c r="V2753" t="s">
        <v>177</v>
      </c>
      <c r="W2753">
        <v>100002034</v>
      </c>
      <c r="X2753">
        <v>8005551035</v>
      </c>
      <c r="Y2753" t="s">
        <v>2595</v>
      </c>
      <c r="Z2753" t="s">
        <v>3630</v>
      </c>
      <c r="AA2753" s="13">
        <v>-60.68</v>
      </c>
      <c r="AB2753" s="14">
        <v>42512</v>
      </c>
      <c r="AC2753" t="s">
        <v>37</v>
      </c>
    </row>
    <row r="2754" spans="1:29" x14ac:dyDescent="0.25">
      <c r="A2754" t="str">
        <f>CONCATENATE("Q",ROUNDUP(MONTH(Table1[[#This Row],[Month]])/3,0))</f>
        <v>Q2</v>
      </c>
      <c r="B2754" s="14">
        <f>EOMONTH(Table1[[#This Row],[Credit Date]],-1)+1</f>
        <v>42522</v>
      </c>
      <c r="C2754" t="str">
        <f>CONCATENATE(Table1[[#This Row],[Issuer Last Name]],", ",Table1[[#This Row],[Issuer First Name]])</f>
        <v>No. 026, Employee</v>
      </c>
      <c r="D2754" t="str">
        <f>CONCATENATE(Table1[[#This Row],[Approver Last Name]],", ",Table1[[#This Row],[Approver First Name]])</f>
        <v>No. 008, Employee</v>
      </c>
      <c r="E2754" t="str">
        <f>CONCATENATE(Table1[[#This Row],[Customer Last Name]],", ",Table1[[#This Row],[Customer First Name]])</f>
        <v>No. 12574, Client</v>
      </c>
      <c r="F2754" t="str">
        <f>IF(Table1[[#This Row],[Credit Amount]]&gt;-19.99,"Less than 19.99",IF(Table1[[#This Row],[Credit Amount]]=-20,"20",IF(Table1[[#This Row],[Credit Amount]]&gt;-49.98,"20.01-49.98",IF(Table1[[#This Row],[Credit Amount]]=-49.99,"49.99",IF(Table1[[#This Row],[Credit Amount]]=-50,"50",IF(Table1[[#This Row],[Credit Amount]]&lt;-50.01,"Greater than 50"))))))</f>
        <v>20.01-49.98</v>
      </c>
      <c r="G2754" t="str">
        <f>IF(Table1[[#This Row],[Transaction Type]]="Maintenance","Non-Sales","Sales")</f>
        <v>Sales</v>
      </c>
      <c r="H2754">
        <f>IF(Table1[[#This Row],[Quarter]]="q2",1,"")</f>
        <v>1</v>
      </c>
      <c r="I2754" t="str">
        <f>IF(Table1[[#This Row],[Quarter]]="q3",1,"")</f>
        <v/>
      </c>
      <c r="J2754">
        <f>IF(Table1[[#This Row],[Quarter]]="Q2",Table1[[#This Row],[Credit Amount]],"")</f>
        <v>-29.11</v>
      </c>
      <c r="K2754" t="str">
        <f>IF(Table1[[#This Row],[Quarter]]="Q3",Table1[[#This Row],[Credit Amount]],"")</f>
        <v/>
      </c>
      <c r="L2754">
        <f>IF(Table1[[#This Row],[Transaction Type]]="Upgrade",Table1[[#This Row],[Credit Amount]],IF(Table1[[#This Row],[Transaction Type]]="Activation",Table1[[#This Row],[Credit Amount]],""))</f>
        <v>-29.11</v>
      </c>
      <c r="M2754" t="str">
        <f>IF(Table1[[#This Row],[Transaction Type]]="Maintenance",Table1[[#This Row],[Credit Amount]],"")</f>
        <v/>
      </c>
      <c r="N2754">
        <v>10026</v>
      </c>
      <c r="O2754" t="s">
        <v>2489</v>
      </c>
      <c r="P2754" t="s">
        <v>2515</v>
      </c>
      <c r="Q2754" t="s">
        <v>289</v>
      </c>
      <c r="R2754">
        <v>10008</v>
      </c>
      <c r="S2754" t="s">
        <v>2489</v>
      </c>
      <c r="T2754" t="s">
        <v>2497</v>
      </c>
      <c r="U2754" t="s">
        <v>290</v>
      </c>
      <c r="V2754" t="s">
        <v>177</v>
      </c>
      <c r="W2754">
        <v>100003573</v>
      </c>
      <c r="X2754">
        <v>8005552574</v>
      </c>
      <c r="Y2754" t="s">
        <v>2595</v>
      </c>
      <c r="Z2754" t="s">
        <v>5169</v>
      </c>
      <c r="AA2754" s="13">
        <v>-29.11</v>
      </c>
      <c r="AB2754" s="14">
        <v>42534</v>
      </c>
      <c r="AC2754" t="s">
        <v>37</v>
      </c>
    </row>
    <row r="2755" spans="1:29" x14ac:dyDescent="0.25">
      <c r="A2755" t="str">
        <f>CONCATENATE("Q",ROUNDUP(MONTH(Table1[[#This Row],[Month]])/3,0))</f>
        <v>Q2</v>
      </c>
      <c r="B2755" s="14">
        <f>EOMONTH(Table1[[#This Row],[Credit Date]],-1)+1</f>
        <v>42522</v>
      </c>
      <c r="C2755" t="str">
        <f>CONCATENATE(Table1[[#This Row],[Issuer Last Name]],", ",Table1[[#This Row],[Issuer First Name]])</f>
        <v>No. 026, Employee</v>
      </c>
      <c r="D2755" t="str">
        <f>CONCATENATE(Table1[[#This Row],[Approver Last Name]],", ",Table1[[#This Row],[Approver First Name]])</f>
        <v>No. 008, Employee</v>
      </c>
      <c r="E2755" t="str">
        <f>CONCATENATE(Table1[[#This Row],[Customer Last Name]],", ",Table1[[#This Row],[Customer First Name]])</f>
        <v>No. 10329, Client</v>
      </c>
      <c r="F27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5" t="str">
        <f>IF(Table1[[#This Row],[Transaction Type]]="Maintenance","Non-Sales","Sales")</f>
        <v>Sales</v>
      </c>
      <c r="H2755">
        <f>IF(Table1[[#This Row],[Quarter]]="q2",1,"")</f>
        <v>1</v>
      </c>
      <c r="I2755" t="str">
        <f>IF(Table1[[#This Row],[Quarter]]="q3",1,"")</f>
        <v/>
      </c>
      <c r="J2755">
        <f>IF(Table1[[#This Row],[Quarter]]="Q2",Table1[[#This Row],[Credit Amount]],"")</f>
        <v>-87.83</v>
      </c>
      <c r="K2755" t="str">
        <f>IF(Table1[[#This Row],[Quarter]]="Q3",Table1[[#This Row],[Credit Amount]],"")</f>
        <v/>
      </c>
      <c r="L2755">
        <f>IF(Table1[[#This Row],[Transaction Type]]="Upgrade",Table1[[#This Row],[Credit Amount]],IF(Table1[[#This Row],[Transaction Type]]="Activation",Table1[[#This Row],[Credit Amount]],""))</f>
        <v>-87.83</v>
      </c>
      <c r="M2755" t="str">
        <f>IF(Table1[[#This Row],[Transaction Type]]="Maintenance",Table1[[#This Row],[Credit Amount]],"")</f>
        <v/>
      </c>
      <c r="N2755">
        <v>10026</v>
      </c>
      <c r="O2755" t="s">
        <v>2489</v>
      </c>
      <c r="P2755" t="s">
        <v>2515</v>
      </c>
      <c r="Q2755" t="s">
        <v>289</v>
      </c>
      <c r="R2755">
        <v>10008</v>
      </c>
      <c r="S2755" t="s">
        <v>2489</v>
      </c>
      <c r="T2755" t="s">
        <v>2497</v>
      </c>
      <c r="U2755" t="s">
        <v>290</v>
      </c>
      <c r="V2755" t="s">
        <v>177</v>
      </c>
      <c r="W2755">
        <v>100001328</v>
      </c>
      <c r="X2755">
        <v>8005550329</v>
      </c>
      <c r="Y2755" t="s">
        <v>2595</v>
      </c>
      <c r="Z2755" t="s">
        <v>2924</v>
      </c>
      <c r="AA2755" s="13">
        <v>-87.83</v>
      </c>
      <c r="AB2755" s="14">
        <v>42538</v>
      </c>
      <c r="AC2755" t="s">
        <v>37</v>
      </c>
    </row>
    <row r="2756" spans="1:29" x14ac:dyDescent="0.25">
      <c r="A2756" t="str">
        <f>CONCATENATE("Q",ROUNDUP(MONTH(Table1[[#This Row],[Month]])/3,0))</f>
        <v>Q2</v>
      </c>
      <c r="B2756" s="14">
        <f>EOMONTH(Table1[[#This Row],[Credit Date]],-1)+1</f>
        <v>42522</v>
      </c>
      <c r="C2756" t="str">
        <f>CONCATENATE(Table1[[#This Row],[Issuer Last Name]],", ",Table1[[#This Row],[Issuer First Name]])</f>
        <v>No. 026, Employee</v>
      </c>
      <c r="D2756" t="str">
        <f>CONCATENATE(Table1[[#This Row],[Approver Last Name]],", ",Table1[[#This Row],[Approver First Name]])</f>
        <v>No. 008, Employee</v>
      </c>
      <c r="E2756" t="str">
        <f>CONCATENATE(Table1[[#This Row],[Customer Last Name]],", ",Table1[[#This Row],[Customer First Name]])</f>
        <v>No. 13704, Client</v>
      </c>
      <c r="F27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6" t="str">
        <f>IF(Table1[[#This Row],[Transaction Type]]="Maintenance","Non-Sales","Sales")</f>
        <v>Sales</v>
      </c>
      <c r="H2756">
        <f>IF(Table1[[#This Row],[Quarter]]="q2",1,"")</f>
        <v>1</v>
      </c>
      <c r="I2756" t="str">
        <f>IF(Table1[[#This Row],[Quarter]]="q3",1,"")</f>
        <v/>
      </c>
      <c r="J2756">
        <f>IF(Table1[[#This Row],[Quarter]]="Q2",Table1[[#This Row],[Credit Amount]],"")</f>
        <v>-78.64</v>
      </c>
      <c r="K2756" t="str">
        <f>IF(Table1[[#This Row],[Quarter]]="Q3",Table1[[#This Row],[Credit Amount]],"")</f>
        <v/>
      </c>
      <c r="L2756">
        <f>IF(Table1[[#This Row],[Transaction Type]]="Upgrade",Table1[[#This Row],[Credit Amount]],IF(Table1[[#This Row],[Transaction Type]]="Activation",Table1[[#This Row],[Credit Amount]],""))</f>
        <v>-78.64</v>
      </c>
      <c r="M2756" t="str">
        <f>IF(Table1[[#This Row],[Transaction Type]]="Maintenance",Table1[[#This Row],[Credit Amount]],"")</f>
        <v/>
      </c>
      <c r="N2756">
        <v>10026</v>
      </c>
      <c r="O2756" t="s">
        <v>2489</v>
      </c>
      <c r="P2756" t="s">
        <v>2515</v>
      </c>
      <c r="Q2756" t="s">
        <v>289</v>
      </c>
      <c r="R2756">
        <v>10008</v>
      </c>
      <c r="S2756" t="s">
        <v>2489</v>
      </c>
      <c r="T2756" t="s">
        <v>2497</v>
      </c>
      <c r="U2756" t="s">
        <v>290</v>
      </c>
      <c r="V2756" t="s">
        <v>177</v>
      </c>
      <c r="W2756">
        <v>100004703</v>
      </c>
      <c r="X2756">
        <v>8005553704</v>
      </c>
      <c r="Y2756" t="s">
        <v>2595</v>
      </c>
      <c r="Z2756" t="s">
        <v>6292</v>
      </c>
      <c r="AA2756" s="13">
        <v>-78.64</v>
      </c>
      <c r="AB2756" s="14">
        <v>42544</v>
      </c>
      <c r="AC2756" t="s">
        <v>37</v>
      </c>
    </row>
    <row r="2757" spans="1:29" x14ac:dyDescent="0.25">
      <c r="A2757" t="str">
        <f>CONCATENATE("Q",ROUNDUP(MONTH(Table1[[#This Row],[Month]])/3,0))</f>
        <v>Q3</v>
      </c>
      <c r="B2757" s="14">
        <f>EOMONTH(Table1[[#This Row],[Credit Date]],-1)+1</f>
        <v>42552</v>
      </c>
      <c r="C2757" t="str">
        <f>CONCATENATE(Table1[[#This Row],[Issuer Last Name]],", ",Table1[[#This Row],[Issuer First Name]])</f>
        <v>No. 026, Employee</v>
      </c>
      <c r="D2757" t="str">
        <f>CONCATENATE(Table1[[#This Row],[Approver Last Name]],", ",Table1[[#This Row],[Approver First Name]])</f>
        <v>No. 008, Employee</v>
      </c>
      <c r="E2757" t="str">
        <f>CONCATENATE(Table1[[#This Row],[Customer Last Name]],", ",Table1[[#This Row],[Customer First Name]])</f>
        <v>No. 13491, Client</v>
      </c>
      <c r="F27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7" t="str">
        <f>IF(Table1[[#This Row],[Transaction Type]]="Maintenance","Non-Sales","Sales")</f>
        <v>Non-Sales</v>
      </c>
      <c r="H2757" t="str">
        <f>IF(Table1[[#This Row],[Quarter]]="q2",1,"")</f>
        <v/>
      </c>
      <c r="I2757">
        <f>IF(Table1[[#This Row],[Quarter]]="q3",1,"")</f>
        <v>1</v>
      </c>
      <c r="J2757" t="str">
        <f>IF(Table1[[#This Row],[Quarter]]="Q2",Table1[[#This Row],[Credit Amount]],"")</f>
        <v/>
      </c>
      <c r="K2757">
        <f>IF(Table1[[#This Row],[Quarter]]="Q3",Table1[[#This Row],[Credit Amount]],"")</f>
        <v>-73.56</v>
      </c>
      <c r="L2757" t="str">
        <f>IF(Table1[[#This Row],[Transaction Type]]="Upgrade",Table1[[#This Row],[Credit Amount]],IF(Table1[[#This Row],[Transaction Type]]="Activation",Table1[[#This Row],[Credit Amount]],""))</f>
        <v/>
      </c>
      <c r="M2757">
        <f>IF(Table1[[#This Row],[Transaction Type]]="Maintenance",Table1[[#This Row],[Credit Amount]],"")</f>
        <v>-73.56</v>
      </c>
      <c r="N2757">
        <v>10026</v>
      </c>
      <c r="O2757" t="s">
        <v>2489</v>
      </c>
      <c r="P2757" t="s">
        <v>2515</v>
      </c>
      <c r="Q2757" t="s">
        <v>289</v>
      </c>
      <c r="R2757">
        <v>10008</v>
      </c>
      <c r="S2757" t="s">
        <v>2489</v>
      </c>
      <c r="T2757" t="s">
        <v>2497</v>
      </c>
      <c r="U2757" t="s">
        <v>290</v>
      </c>
      <c r="V2757" t="s">
        <v>177</v>
      </c>
      <c r="W2757">
        <v>100004490</v>
      </c>
      <c r="X2757">
        <v>8005553491</v>
      </c>
      <c r="Y2757" t="s">
        <v>2595</v>
      </c>
      <c r="Z2757" t="s">
        <v>6079</v>
      </c>
      <c r="AA2757" s="13">
        <v>-73.56</v>
      </c>
      <c r="AB2757" s="14">
        <v>42556</v>
      </c>
      <c r="AC2757" t="s">
        <v>36</v>
      </c>
    </row>
    <row r="2758" spans="1:29" x14ac:dyDescent="0.25">
      <c r="A2758" t="str">
        <f>CONCATENATE("Q",ROUNDUP(MONTH(Table1[[#This Row],[Month]])/3,0))</f>
        <v>Q3</v>
      </c>
      <c r="B2758" s="14">
        <f>EOMONTH(Table1[[#This Row],[Credit Date]],-1)+1</f>
        <v>42552</v>
      </c>
      <c r="C2758" t="str">
        <f>CONCATENATE(Table1[[#This Row],[Issuer Last Name]],", ",Table1[[#This Row],[Issuer First Name]])</f>
        <v>No. 026, Employee</v>
      </c>
      <c r="D2758" t="str">
        <f>CONCATENATE(Table1[[#This Row],[Approver Last Name]],", ",Table1[[#This Row],[Approver First Name]])</f>
        <v>No. 008, Employee</v>
      </c>
      <c r="E2758" t="str">
        <f>CONCATENATE(Table1[[#This Row],[Customer Last Name]],", ",Table1[[#This Row],[Customer First Name]])</f>
        <v>No. 13163, Client</v>
      </c>
      <c r="F27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58" t="str">
        <f>IF(Table1[[#This Row],[Transaction Type]]="Maintenance","Non-Sales","Sales")</f>
        <v>Non-Sales</v>
      </c>
      <c r="H2758" t="str">
        <f>IF(Table1[[#This Row],[Quarter]]="q2",1,"")</f>
        <v/>
      </c>
      <c r="I2758">
        <f>IF(Table1[[#This Row],[Quarter]]="q3",1,"")</f>
        <v>1</v>
      </c>
      <c r="J2758" t="str">
        <f>IF(Table1[[#This Row],[Quarter]]="Q2",Table1[[#This Row],[Credit Amount]],"")</f>
        <v/>
      </c>
      <c r="K2758">
        <f>IF(Table1[[#This Row],[Quarter]]="Q3",Table1[[#This Row],[Credit Amount]],"")</f>
        <v>-70.06</v>
      </c>
      <c r="L2758" t="str">
        <f>IF(Table1[[#This Row],[Transaction Type]]="Upgrade",Table1[[#This Row],[Credit Amount]],IF(Table1[[#This Row],[Transaction Type]]="Activation",Table1[[#This Row],[Credit Amount]],""))</f>
        <v/>
      </c>
      <c r="M2758">
        <f>IF(Table1[[#This Row],[Transaction Type]]="Maintenance",Table1[[#This Row],[Credit Amount]],"")</f>
        <v>-70.06</v>
      </c>
      <c r="N2758">
        <v>10026</v>
      </c>
      <c r="O2758" t="s">
        <v>2489</v>
      </c>
      <c r="P2758" t="s">
        <v>2515</v>
      </c>
      <c r="Q2758" t="s">
        <v>289</v>
      </c>
      <c r="R2758">
        <v>10008</v>
      </c>
      <c r="S2758" t="s">
        <v>2489</v>
      </c>
      <c r="T2758" t="s">
        <v>2497</v>
      </c>
      <c r="U2758" t="s">
        <v>290</v>
      </c>
      <c r="V2758" t="s">
        <v>177</v>
      </c>
      <c r="W2758">
        <v>100004162</v>
      </c>
      <c r="X2758">
        <v>8005553163</v>
      </c>
      <c r="Y2758" t="s">
        <v>2595</v>
      </c>
      <c r="Z2758" t="s">
        <v>5751</v>
      </c>
      <c r="AA2758" s="13">
        <v>-70.06</v>
      </c>
      <c r="AB2758" s="14">
        <v>42566</v>
      </c>
      <c r="AC2758" t="s">
        <v>36</v>
      </c>
    </row>
    <row r="2759" spans="1:29" x14ac:dyDescent="0.25">
      <c r="A2759" t="str">
        <f>CONCATENATE("Q",ROUNDUP(MONTH(Table1[[#This Row],[Month]])/3,0))</f>
        <v>Q3</v>
      </c>
      <c r="B2759" s="14">
        <f>EOMONTH(Table1[[#This Row],[Credit Date]],-1)+1</f>
        <v>42552</v>
      </c>
      <c r="C2759" t="str">
        <f>CONCATENATE(Table1[[#This Row],[Issuer Last Name]],", ",Table1[[#This Row],[Issuer First Name]])</f>
        <v>No. 026, Employee</v>
      </c>
      <c r="D2759" t="str">
        <f>CONCATENATE(Table1[[#This Row],[Approver Last Name]],", ",Table1[[#This Row],[Approver First Name]])</f>
        <v>No. 026, Employee</v>
      </c>
      <c r="E2759" t="str">
        <f>CONCATENATE(Table1[[#This Row],[Customer Last Name]],", ",Table1[[#This Row],[Customer First Name]])</f>
        <v>No. 11532, Client</v>
      </c>
      <c r="F2759" t="str">
        <f>IF(Table1[[#This Row],[Credit Amount]]&gt;-19.99,"Less than 19.99",IF(Table1[[#This Row],[Credit Amount]]=-20,"20",IF(Table1[[#This Row],[Credit Amount]]&gt;-49.98,"20.01-49.98",IF(Table1[[#This Row],[Credit Amount]]=-49.99,"49.99",IF(Table1[[#This Row],[Credit Amount]]=-50,"50",IF(Table1[[#This Row],[Credit Amount]]&lt;-50.01,"Greater than 50"))))))</f>
        <v>Less than 19.99</v>
      </c>
      <c r="G2759" t="str">
        <f>IF(Table1[[#This Row],[Transaction Type]]="Maintenance","Non-Sales","Sales")</f>
        <v>Sales</v>
      </c>
      <c r="H2759" t="str">
        <f>IF(Table1[[#This Row],[Quarter]]="q2",1,"")</f>
        <v/>
      </c>
      <c r="I2759">
        <f>IF(Table1[[#This Row],[Quarter]]="q3",1,"")</f>
        <v>1</v>
      </c>
      <c r="J2759" t="str">
        <f>IF(Table1[[#This Row],[Quarter]]="Q2",Table1[[#This Row],[Credit Amount]],"")</f>
        <v/>
      </c>
      <c r="K2759">
        <f>IF(Table1[[#This Row],[Quarter]]="Q3",Table1[[#This Row],[Credit Amount]],"")</f>
        <v>-10.23</v>
      </c>
      <c r="L2759">
        <f>IF(Table1[[#This Row],[Transaction Type]]="Upgrade",Table1[[#This Row],[Credit Amount]],IF(Table1[[#This Row],[Transaction Type]]="Activation",Table1[[#This Row],[Credit Amount]],""))</f>
        <v>-10.23</v>
      </c>
      <c r="M2759" t="str">
        <f>IF(Table1[[#This Row],[Transaction Type]]="Maintenance",Table1[[#This Row],[Credit Amount]],"")</f>
        <v/>
      </c>
      <c r="N2759">
        <v>10026</v>
      </c>
      <c r="O2759" t="s">
        <v>2489</v>
      </c>
      <c r="P2759" t="s">
        <v>2515</v>
      </c>
      <c r="Q2759" t="s">
        <v>289</v>
      </c>
      <c r="R2759">
        <v>10026</v>
      </c>
      <c r="S2759" t="s">
        <v>2489</v>
      </c>
      <c r="T2759" t="s">
        <v>2515</v>
      </c>
      <c r="U2759" t="s">
        <v>289</v>
      </c>
      <c r="V2759" t="s">
        <v>177</v>
      </c>
      <c r="W2759">
        <v>100002531</v>
      </c>
      <c r="X2759">
        <v>8005551532</v>
      </c>
      <c r="Y2759" t="s">
        <v>2595</v>
      </c>
      <c r="Z2759" t="s">
        <v>4127</v>
      </c>
      <c r="AA2759" s="13">
        <v>-10.23</v>
      </c>
      <c r="AB2759" s="14">
        <v>42575</v>
      </c>
      <c r="AC2759" t="s">
        <v>35</v>
      </c>
    </row>
    <row r="2760" spans="1:29" x14ac:dyDescent="0.25">
      <c r="A2760" t="str">
        <f>CONCATENATE("Q",ROUNDUP(MONTH(Table1[[#This Row],[Month]])/3,0))</f>
        <v>Q3</v>
      </c>
      <c r="B2760" s="14">
        <f>EOMONTH(Table1[[#This Row],[Credit Date]],-1)+1</f>
        <v>42552</v>
      </c>
      <c r="C2760" t="str">
        <f>CONCATENATE(Table1[[#This Row],[Issuer Last Name]],", ",Table1[[#This Row],[Issuer First Name]])</f>
        <v>No. 026, Employee</v>
      </c>
      <c r="D2760" t="str">
        <f>CONCATENATE(Table1[[#This Row],[Approver Last Name]],", ",Table1[[#This Row],[Approver First Name]])</f>
        <v>No. 008, Employee</v>
      </c>
      <c r="E2760" t="str">
        <f>CONCATENATE(Table1[[#This Row],[Customer Last Name]],", ",Table1[[#This Row],[Customer First Name]])</f>
        <v>No. 11657, Client</v>
      </c>
      <c r="F27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0" t="str">
        <f>IF(Table1[[#This Row],[Transaction Type]]="Maintenance","Non-Sales","Sales")</f>
        <v>Sales</v>
      </c>
      <c r="H2760" t="str">
        <f>IF(Table1[[#This Row],[Quarter]]="q2",1,"")</f>
        <v/>
      </c>
      <c r="I2760">
        <f>IF(Table1[[#This Row],[Quarter]]="q3",1,"")</f>
        <v>1</v>
      </c>
      <c r="J2760" t="str">
        <f>IF(Table1[[#This Row],[Quarter]]="Q2",Table1[[#This Row],[Credit Amount]],"")</f>
        <v/>
      </c>
      <c r="K2760">
        <f>IF(Table1[[#This Row],[Quarter]]="Q3",Table1[[#This Row],[Credit Amount]],"")</f>
        <v>-53.29</v>
      </c>
      <c r="L2760">
        <f>IF(Table1[[#This Row],[Transaction Type]]="Upgrade",Table1[[#This Row],[Credit Amount]],IF(Table1[[#This Row],[Transaction Type]]="Activation",Table1[[#This Row],[Credit Amount]],""))</f>
        <v>-53.29</v>
      </c>
      <c r="M2760" t="str">
        <f>IF(Table1[[#This Row],[Transaction Type]]="Maintenance",Table1[[#This Row],[Credit Amount]],"")</f>
        <v/>
      </c>
      <c r="N2760">
        <v>10026</v>
      </c>
      <c r="O2760" t="s">
        <v>2489</v>
      </c>
      <c r="P2760" t="s">
        <v>2515</v>
      </c>
      <c r="Q2760" t="s">
        <v>289</v>
      </c>
      <c r="R2760">
        <v>10008</v>
      </c>
      <c r="S2760" t="s">
        <v>2489</v>
      </c>
      <c r="T2760" t="s">
        <v>2497</v>
      </c>
      <c r="U2760" t="s">
        <v>290</v>
      </c>
      <c r="V2760" t="s">
        <v>177</v>
      </c>
      <c r="W2760">
        <v>100002656</v>
      </c>
      <c r="X2760">
        <v>8005551657</v>
      </c>
      <c r="Y2760" t="s">
        <v>2595</v>
      </c>
      <c r="Z2760" t="s">
        <v>4252</v>
      </c>
      <c r="AA2760" s="13">
        <v>-53.29</v>
      </c>
      <c r="AB2760" s="14">
        <v>42581</v>
      </c>
      <c r="AC2760" t="s">
        <v>37</v>
      </c>
    </row>
    <row r="2761" spans="1:29" x14ac:dyDescent="0.25">
      <c r="A2761" t="str">
        <f>CONCATENATE("Q",ROUNDUP(MONTH(Table1[[#This Row],[Month]])/3,0))</f>
        <v>Q3</v>
      </c>
      <c r="B2761" s="14">
        <f>EOMONTH(Table1[[#This Row],[Credit Date]],-1)+1</f>
        <v>42583</v>
      </c>
      <c r="C2761" t="str">
        <f>CONCATENATE(Table1[[#This Row],[Issuer Last Name]],", ",Table1[[#This Row],[Issuer First Name]])</f>
        <v>No. 026, Employee</v>
      </c>
      <c r="D2761" t="str">
        <f>CONCATENATE(Table1[[#This Row],[Approver Last Name]],", ",Table1[[#This Row],[Approver First Name]])</f>
        <v>No. 008, Employee</v>
      </c>
      <c r="E2761" t="str">
        <f>CONCATENATE(Table1[[#This Row],[Customer Last Name]],", ",Table1[[#This Row],[Customer First Name]])</f>
        <v>No. 11519, Client</v>
      </c>
      <c r="F27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1" t="str">
        <f>IF(Table1[[#This Row],[Transaction Type]]="Maintenance","Non-Sales","Sales")</f>
        <v>Non-Sales</v>
      </c>
      <c r="H2761" t="str">
        <f>IF(Table1[[#This Row],[Quarter]]="q2",1,"")</f>
        <v/>
      </c>
      <c r="I2761">
        <f>IF(Table1[[#This Row],[Quarter]]="q3",1,"")</f>
        <v>1</v>
      </c>
      <c r="J2761" t="str">
        <f>IF(Table1[[#This Row],[Quarter]]="Q2",Table1[[#This Row],[Credit Amount]],"")</f>
        <v/>
      </c>
      <c r="K2761">
        <f>IF(Table1[[#This Row],[Quarter]]="Q3",Table1[[#This Row],[Credit Amount]],"")</f>
        <v>-96.11</v>
      </c>
      <c r="L2761" t="str">
        <f>IF(Table1[[#This Row],[Transaction Type]]="Upgrade",Table1[[#This Row],[Credit Amount]],IF(Table1[[#This Row],[Transaction Type]]="Activation",Table1[[#This Row],[Credit Amount]],""))</f>
        <v/>
      </c>
      <c r="M2761">
        <f>IF(Table1[[#This Row],[Transaction Type]]="Maintenance",Table1[[#This Row],[Credit Amount]],"")</f>
        <v>-96.11</v>
      </c>
      <c r="N2761">
        <v>10026</v>
      </c>
      <c r="O2761" t="s">
        <v>2489</v>
      </c>
      <c r="P2761" t="s">
        <v>2515</v>
      </c>
      <c r="Q2761" t="s">
        <v>289</v>
      </c>
      <c r="R2761">
        <v>10008</v>
      </c>
      <c r="S2761" t="s">
        <v>2489</v>
      </c>
      <c r="T2761" t="s">
        <v>2497</v>
      </c>
      <c r="U2761" t="s">
        <v>290</v>
      </c>
      <c r="V2761" t="s">
        <v>177</v>
      </c>
      <c r="W2761">
        <v>100002518</v>
      </c>
      <c r="X2761">
        <v>8005551519</v>
      </c>
      <c r="Y2761" t="s">
        <v>2595</v>
      </c>
      <c r="Z2761" t="s">
        <v>4114</v>
      </c>
      <c r="AA2761" s="13">
        <v>-96.11</v>
      </c>
      <c r="AB2761" s="14">
        <v>42583</v>
      </c>
      <c r="AC2761" t="s">
        <v>36</v>
      </c>
    </row>
    <row r="2762" spans="1:29" x14ac:dyDescent="0.25">
      <c r="A2762" t="str">
        <f>CONCATENATE("Q",ROUNDUP(MONTH(Table1[[#This Row],[Month]])/3,0))</f>
        <v>Q3</v>
      </c>
      <c r="B2762" s="14">
        <f>EOMONTH(Table1[[#This Row],[Credit Date]],-1)+1</f>
        <v>42583</v>
      </c>
      <c r="C2762" t="str">
        <f>CONCATENATE(Table1[[#This Row],[Issuer Last Name]],", ",Table1[[#This Row],[Issuer First Name]])</f>
        <v>No. 026, Employee</v>
      </c>
      <c r="D2762" t="str">
        <f>CONCATENATE(Table1[[#This Row],[Approver Last Name]],", ",Table1[[#This Row],[Approver First Name]])</f>
        <v>No. 008, Employee</v>
      </c>
      <c r="E2762" t="str">
        <f>CONCATENATE(Table1[[#This Row],[Customer Last Name]],", ",Table1[[#This Row],[Customer First Name]])</f>
        <v>No. 10132, Client</v>
      </c>
      <c r="F27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2" t="str">
        <f>IF(Table1[[#This Row],[Transaction Type]]="Maintenance","Non-Sales","Sales")</f>
        <v>Sales</v>
      </c>
      <c r="H2762" t="str">
        <f>IF(Table1[[#This Row],[Quarter]]="q2",1,"")</f>
        <v/>
      </c>
      <c r="I2762">
        <f>IF(Table1[[#This Row],[Quarter]]="q3",1,"")</f>
        <v>1</v>
      </c>
      <c r="J2762" t="str">
        <f>IF(Table1[[#This Row],[Quarter]]="Q2",Table1[[#This Row],[Credit Amount]],"")</f>
        <v/>
      </c>
      <c r="K2762">
        <f>IF(Table1[[#This Row],[Quarter]]="Q3",Table1[[#This Row],[Credit Amount]],"")</f>
        <v>-75.510000000000005</v>
      </c>
      <c r="L2762">
        <f>IF(Table1[[#This Row],[Transaction Type]]="Upgrade",Table1[[#This Row],[Credit Amount]],IF(Table1[[#This Row],[Transaction Type]]="Activation",Table1[[#This Row],[Credit Amount]],""))</f>
        <v>-75.510000000000005</v>
      </c>
      <c r="M2762" t="str">
        <f>IF(Table1[[#This Row],[Transaction Type]]="Maintenance",Table1[[#This Row],[Credit Amount]],"")</f>
        <v/>
      </c>
      <c r="N2762">
        <v>10026</v>
      </c>
      <c r="O2762" t="s">
        <v>2489</v>
      </c>
      <c r="P2762" t="s">
        <v>2515</v>
      </c>
      <c r="Q2762" t="s">
        <v>289</v>
      </c>
      <c r="R2762">
        <v>10008</v>
      </c>
      <c r="S2762" t="s">
        <v>2489</v>
      </c>
      <c r="T2762" t="s">
        <v>2497</v>
      </c>
      <c r="U2762" t="s">
        <v>290</v>
      </c>
      <c r="V2762" t="s">
        <v>177</v>
      </c>
      <c r="W2762">
        <v>100001131</v>
      </c>
      <c r="X2762">
        <v>8005550132</v>
      </c>
      <c r="Y2762" t="s">
        <v>2595</v>
      </c>
      <c r="Z2762" t="s">
        <v>2727</v>
      </c>
      <c r="AA2762" s="13">
        <v>-75.510000000000005</v>
      </c>
      <c r="AB2762" s="14">
        <v>42586</v>
      </c>
      <c r="AC2762" t="s">
        <v>37</v>
      </c>
    </row>
    <row r="2763" spans="1:29" x14ac:dyDescent="0.25">
      <c r="A2763" t="str">
        <f>CONCATENATE("Q",ROUNDUP(MONTH(Table1[[#This Row],[Month]])/3,0))</f>
        <v>Q3</v>
      </c>
      <c r="B2763" s="14">
        <f>EOMONTH(Table1[[#This Row],[Credit Date]],-1)+1</f>
        <v>42583</v>
      </c>
      <c r="C2763" t="str">
        <f>CONCATENATE(Table1[[#This Row],[Issuer Last Name]],", ",Table1[[#This Row],[Issuer First Name]])</f>
        <v>No. 026, Employee</v>
      </c>
      <c r="D2763" t="str">
        <f>CONCATENATE(Table1[[#This Row],[Approver Last Name]],", ",Table1[[#This Row],[Approver First Name]])</f>
        <v>No. 008, Employee</v>
      </c>
      <c r="E2763" t="str">
        <f>CONCATENATE(Table1[[#This Row],[Customer Last Name]],", ",Table1[[#This Row],[Customer First Name]])</f>
        <v>No. 11021, Client</v>
      </c>
      <c r="F27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3" t="str">
        <f>IF(Table1[[#This Row],[Transaction Type]]="Maintenance","Non-Sales","Sales")</f>
        <v>Sales</v>
      </c>
      <c r="H2763" t="str">
        <f>IF(Table1[[#This Row],[Quarter]]="q2",1,"")</f>
        <v/>
      </c>
      <c r="I2763">
        <f>IF(Table1[[#This Row],[Quarter]]="q3",1,"")</f>
        <v>1</v>
      </c>
      <c r="J2763" t="str">
        <f>IF(Table1[[#This Row],[Quarter]]="Q2",Table1[[#This Row],[Credit Amount]],"")</f>
        <v/>
      </c>
      <c r="K2763">
        <f>IF(Table1[[#This Row],[Quarter]]="Q3",Table1[[#This Row],[Credit Amount]],"")</f>
        <v>-67.36</v>
      </c>
      <c r="L2763">
        <f>IF(Table1[[#This Row],[Transaction Type]]="Upgrade",Table1[[#This Row],[Credit Amount]],IF(Table1[[#This Row],[Transaction Type]]="Activation",Table1[[#This Row],[Credit Amount]],""))</f>
        <v>-67.36</v>
      </c>
      <c r="M2763" t="str">
        <f>IF(Table1[[#This Row],[Transaction Type]]="Maintenance",Table1[[#This Row],[Credit Amount]],"")</f>
        <v/>
      </c>
      <c r="N2763">
        <v>10026</v>
      </c>
      <c r="O2763" t="s">
        <v>2489</v>
      </c>
      <c r="P2763" t="s">
        <v>2515</v>
      </c>
      <c r="Q2763" t="s">
        <v>289</v>
      </c>
      <c r="R2763">
        <v>10008</v>
      </c>
      <c r="S2763" t="s">
        <v>2489</v>
      </c>
      <c r="T2763" t="s">
        <v>2497</v>
      </c>
      <c r="U2763" t="s">
        <v>290</v>
      </c>
      <c r="V2763" t="s">
        <v>177</v>
      </c>
      <c r="W2763">
        <v>100002020</v>
      </c>
      <c r="X2763">
        <v>8005551021</v>
      </c>
      <c r="Y2763" t="s">
        <v>2595</v>
      </c>
      <c r="Z2763" t="s">
        <v>3616</v>
      </c>
      <c r="AA2763" s="13">
        <v>-67.36</v>
      </c>
      <c r="AB2763" s="14">
        <v>42588</v>
      </c>
      <c r="AC2763" t="s">
        <v>37</v>
      </c>
    </row>
    <row r="2764" spans="1:29" x14ac:dyDescent="0.25">
      <c r="A2764" t="str">
        <f>CONCATENATE("Q",ROUNDUP(MONTH(Table1[[#This Row],[Month]])/3,0))</f>
        <v>Q3</v>
      </c>
      <c r="B2764" s="14">
        <f>EOMONTH(Table1[[#This Row],[Credit Date]],-1)+1</f>
        <v>42583</v>
      </c>
      <c r="C2764" t="str">
        <f>CONCATENATE(Table1[[#This Row],[Issuer Last Name]],", ",Table1[[#This Row],[Issuer First Name]])</f>
        <v>No. 026, Employee</v>
      </c>
      <c r="D2764" t="str">
        <f>CONCATENATE(Table1[[#This Row],[Approver Last Name]],", ",Table1[[#This Row],[Approver First Name]])</f>
        <v>No. 008, Employee</v>
      </c>
      <c r="E2764" t="str">
        <f>CONCATENATE(Table1[[#This Row],[Customer Last Name]],", ",Table1[[#This Row],[Customer First Name]])</f>
        <v>No. 13509, Client</v>
      </c>
      <c r="F27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4" t="str">
        <f>IF(Table1[[#This Row],[Transaction Type]]="Maintenance","Non-Sales","Sales")</f>
        <v>Sales</v>
      </c>
      <c r="H2764" t="str">
        <f>IF(Table1[[#This Row],[Quarter]]="q2",1,"")</f>
        <v/>
      </c>
      <c r="I2764">
        <f>IF(Table1[[#This Row],[Quarter]]="q3",1,"")</f>
        <v>1</v>
      </c>
      <c r="J2764" t="str">
        <f>IF(Table1[[#This Row],[Quarter]]="Q2",Table1[[#This Row],[Credit Amount]],"")</f>
        <v/>
      </c>
      <c r="K2764">
        <f>IF(Table1[[#This Row],[Quarter]]="Q3",Table1[[#This Row],[Credit Amount]],"")</f>
        <v>-82.67</v>
      </c>
      <c r="L2764">
        <f>IF(Table1[[#This Row],[Transaction Type]]="Upgrade",Table1[[#This Row],[Credit Amount]],IF(Table1[[#This Row],[Transaction Type]]="Activation",Table1[[#This Row],[Credit Amount]],""))</f>
        <v>-82.67</v>
      </c>
      <c r="M2764" t="str">
        <f>IF(Table1[[#This Row],[Transaction Type]]="Maintenance",Table1[[#This Row],[Credit Amount]],"")</f>
        <v/>
      </c>
      <c r="N2764">
        <v>10026</v>
      </c>
      <c r="O2764" t="s">
        <v>2489</v>
      </c>
      <c r="P2764" t="s">
        <v>2515</v>
      </c>
      <c r="Q2764" t="s">
        <v>289</v>
      </c>
      <c r="R2764">
        <v>10008</v>
      </c>
      <c r="S2764" t="s">
        <v>2489</v>
      </c>
      <c r="T2764" t="s">
        <v>2497</v>
      </c>
      <c r="U2764" t="s">
        <v>290</v>
      </c>
      <c r="V2764" t="s">
        <v>177</v>
      </c>
      <c r="W2764">
        <v>100004508</v>
      </c>
      <c r="X2764">
        <v>8005553509</v>
      </c>
      <c r="Y2764" t="s">
        <v>2595</v>
      </c>
      <c r="Z2764" t="s">
        <v>6097</v>
      </c>
      <c r="AA2764" s="13">
        <v>-82.67</v>
      </c>
      <c r="AB2764" s="14">
        <v>42588</v>
      </c>
      <c r="AC2764" t="s">
        <v>37</v>
      </c>
    </row>
    <row r="2765" spans="1:29" x14ac:dyDescent="0.25">
      <c r="A2765" t="str">
        <f>CONCATENATE("Q",ROUNDUP(MONTH(Table1[[#This Row],[Month]])/3,0))</f>
        <v>Q3</v>
      </c>
      <c r="B2765" s="14">
        <f>EOMONTH(Table1[[#This Row],[Credit Date]],-1)+1</f>
        <v>42583</v>
      </c>
      <c r="C2765" t="str">
        <f>CONCATENATE(Table1[[#This Row],[Issuer Last Name]],", ",Table1[[#This Row],[Issuer First Name]])</f>
        <v>No. 026, Employee</v>
      </c>
      <c r="D2765" t="str">
        <f>CONCATENATE(Table1[[#This Row],[Approver Last Name]],", ",Table1[[#This Row],[Approver First Name]])</f>
        <v>No. 026, Employee</v>
      </c>
      <c r="E2765" t="str">
        <f>CONCATENATE(Table1[[#This Row],[Customer Last Name]],", ",Table1[[#This Row],[Customer First Name]])</f>
        <v>No. 13493, Client</v>
      </c>
      <c r="F2765" t="str">
        <f>IF(Table1[[#This Row],[Credit Amount]]&gt;-19.99,"Less than 19.99",IF(Table1[[#This Row],[Credit Amount]]=-20,"20",IF(Table1[[#This Row],[Credit Amount]]&gt;-49.98,"20.01-49.98",IF(Table1[[#This Row],[Credit Amount]]=-49.99,"49.99",IF(Table1[[#This Row],[Credit Amount]]=-50,"50",IF(Table1[[#This Row],[Credit Amount]]&lt;-50.01,"Greater than 50"))))))</f>
        <v>Less than 19.99</v>
      </c>
      <c r="G2765" t="str">
        <f>IF(Table1[[#This Row],[Transaction Type]]="Maintenance","Non-Sales","Sales")</f>
        <v>Sales</v>
      </c>
      <c r="H2765" t="str">
        <f>IF(Table1[[#This Row],[Quarter]]="q2",1,"")</f>
        <v/>
      </c>
      <c r="I2765">
        <f>IF(Table1[[#This Row],[Quarter]]="q3",1,"")</f>
        <v>1</v>
      </c>
      <c r="J2765" t="str">
        <f>IF(Table1[[#This Row],[Quarter]]="Q2",Table1[[#This Row],[Credit Amount]],"")</f>
        <v/>
      </c>
      <c r="K2765">
        <f>IF(Table1[[#This Row],[Quarter]]="Q3",Table1[[#This Row],[Credit Amount]],"")</f>
        <v>-15.32</v>
      </c>
      <c r="L2765">
        <f>IF(Table1[[#This Row],[Transaction Type]]="Upgrade",Table1[[#This Row],[Credit Amount]],IF(Table1[[#This Row],[Transaction Type]]="Activation",Table1[[#This Row],[Credit Amount]],""))</f>
        <v>-15.32</v>
      </c>
      <c r="M2765" t="str">
        <f>IF(Table1[[#This Row],[Transaction Type]]="Maintenance",Table1[[#This Row],[Credit Amount]],"")</f>
        <v/>
      </c>
      <c r="N2765">
        <v>10026</v>
      </c>
      <c r="O2765" t="s">
        <v>2489</v>
      </c>
      <c r="P2765" t="s">
        <v>2515</v>
      </c>
      <c r="Q2765" t="s">
        <v>289</v>
      </c>
      <c r="R2765">
        <v>10026</v>
      </c>
      <c r="S2765" t="s">
        <v>2489</v>
      </c>
      <c r="T2765" t="s">
        <v>2515</v>
      </c>
      <c r="U2765" t="s">
        <v>289</v>
      </c>
      <c r="V2765" t="s">
        <v>177</v>
      </c>
      <c r="W2765">
        <v>100004492</v>
      </c>
      <c r="X2765">
        <v>8005553493</v>
      </c>
      <c r="Y2765" t="s">
        <v>2595</v>
      </c>
      <c r="Z2765" t="s">
        <v>6081</v>
      </c>
      <c r="AA2765" s="13">
        <v>-15.32</v>
      </c>
      <c r="AB2765" s="14">
        <v>42589</v>
      </c>
      <c r="AC2765" t="s">
        <v>37</v>
      </c>
    </row>
    <row r="2766" spans="1:29" x14ac:dyDescent="0.25">
      <c r="A2766" t="str">
        <f>CONCATENATE("Q",ROUNDUP(MONTH(Table1[[#This Row],[Month]])/3,0))</f>
        <v>Q3</v>
      </c>
      <c r="B2766" s="14">
        <f>EOMONTH(Table1[[#This Row],[Credit Date]],-1)+1</f>
        <v>42583</v>
      </c>
      <c r="C2766" t="str">
        <f>CONCATENATE(Table1[[#This Row],[Issuer Last Name]],", ",Table1[[#This Row],[Issuer First Name]])</f>
        <v>No. 026, Employee</v>
      </c>
      <c r="D2766" t="str">
        <f>CONCATENATE(Table1[[#This Row],[Approver Last Name]],", ",Table1[[#This Row],[Approver First Name]])</f>
        <v>No. 026, Employee</v>
      </c>
      <c r="E2766" t="str">
        <f>CONCATENATE(Table1[[#This Row],[Customer Last Name]],", ",Table1[[#This Row],[Customer First Name]])</f>
        <v>No. 11107, Client</v>
      </c>
      <c r="F2766" t="str">
        <f>IF(Table1[[#This Row],[Credit Amount]]&gt;-19.99,"Less than 19.99",IF(Table1[[#This Row],[Credit Amount]]=-20,"20",IF(Table1[[#This Row],[Credit Amount]]&gt;-49.98,"20.01-49.98",IF(Table1[[#This Row],[Credit Amount]]=-49.99,"49.99",IF(Table1[[#This Row],[Credit Amount]]=-50,"50",IF(Table1[[#This Row],[Credit Amount]]&lt;-50.01,"Greater than 50"))))))</f>
        <v>20.01-49.98</v>
      </c>
      <c r="G2766" t="str">
        <f>IF(Table1[[#This Row],[Transaction Type]]="Maintenance","Non-Sales","Sales")</f>
        <v>Sales</v>
      </c>
      <c r="H2766" t="str">
        <f>IF(Table1[[#This Row],[Quarter]]="q2",1,"")</f>
        <v/>
      </c>
      <c r="I2766">
        <f>IF(Table1[[#This Row],[Quarter]]="q3",1,"")</f>
        <v>1</v>
      </c>
      <c r="J2766" t="str">
        <f>IF(Table1[[#This Row],[Quarter]]="Q2",Table1[[#This Row],[Credit Amount]],"")</f>
        <v/>
      </c>
      <c r="K2766">
        <f>IF(Table1[[#This Row],[Quarter]]="Q3",Table1[[#This Row],[Credit Amount]],"")</f>
        <v>-22.36</v>
      </c>
      <c r="L2766">
        <f>IF(Table1[[#This Row],[Transaction Type]]="Upgrade",Table1[[#This Row],[Credit Amount]],IF(Table1[[#This Row],[Transaction Type]]="Activation",Table1[[#This Row],[Credit Amount]],""))</f>
        <v>-22.36</v>
      </c>
      <c r="M2766" t="str">
        <f>IF(Table1[[#This Row],[Transaction Type]]="Maintenance",Table1[[#This Row],[Credit Amount]],"")</f>
        <v/>
      </c>
      <c r="N2766">
        <v>10026</v>
      </c>
      <c r="O2766" t="s">
        <v>2489</v>
      </c>
      <c r="P2766" t="s">
        <v>2515</v>
      </c>
      <c r="Q2766" t="s">
        <v>289</v>
      </c>
      <c r="R2766">
        <v>10026</v>
      </c>
      <c r="S2766" t="s">
        <v>2489</v>
      </c>
      <c r="T2766" t="s">
        <v>2515</v>
      </c>
      <c r="U2766" t="s">
        <v>289</v>
      </c>
      <c r="V2766" t="s">
        <v>177</v>
      </c>
      <c r="W2766">
        <v>100002106</v>
      </c>
      <c r="X2766">
        <v>8005551107</v>
      </c>
      <c r="Y2766" t="s">
        <v>2595</v>
      </c>
      <c r="Z2766" t="s">
        <v>3702</v>
      </c>
      <c r="AA2766" s="13">
        <v>-22.36</v>
      </c>
      <c r="AB2766" s="14">
        <v>42593</v>
      </c>
      <c r="AC2766" t="s">
        <v>37</v>
      </c>
    </row>
    <row r="2767" spans="1:29" x14ac:dyDescent="0.25">
      <c r="A2767" t="str">
        <f>CONCATENATE("Q",ROUNDUP(MONTH(Table1[[#This Row],[Month]])/3,0))</f>
        <v>Q3</v>
      </c>
      <c r="B2767" s="14">
        <f>EOMONTH(Table1[[#This Row],[Credit Date]],-1)+1</f>
        <v>42583</v>
      </c>
      <c r="C2767" t="str">
        <f>CONCATENATE(Table1[[#This Row],[Issuer Last Name]],", ",Table1[[#This Row],[Issuer First Name]])</f>
        <v>No. 026, Employee</v>
      </c>
      <c r="D2767" t="str">
        <f>CONCATENATE(Table1[[#This Row],[Approver Last Name]],", ",Table1[[#This Row],[Approver First Name]])</f>
        <v>No. 026, Employee</v>
      </c>
      <c r="E2767" t="str">
        <f>CONCATENATE(Table1[[#This Row],[Customer Last Name]],", ",Table1[[#This Row],[Customer First Name]])</f>
        <v>No. 13855, Client</v>
      </c>
      <c r="F2767" t="str">
        <f>IF(Table1[[#This Row],[Credit Amount]]&gt;-19.99,"Less than 19.99",IF(Table1[[#This Row],[Credit Amount]]=-20,"20",IF(Table1[[#This Row],[Credit Amount]]&gt;-49.98,"20.01-49.98",IF(Table1[[#This Row],[Credit Amount]]=-49.99,"49.99",IF(Table1[[#This Row],[Credit Amount]]=-50,"50",IF(Table1[[#This Row],[Credit Amount]]&lt;-50.01,"Greater than 50"))))))</f>
        <v>20.01-49.98</v>
      </c>
      <c r="G2767" t="str">
        <f>IF(Table1[[#This Row],[Transaction Type]]="Maintenance","Non-Sales","Sales")</f>
        <v>Non-Sales</v>
      </c>
      <c r="H2767" t="str">
        <f>IF(Table1[[#This Row],[Quarter]]="q2",1,"")</f>
        <v/>
      </c>
      <c r="I2767">
        <f>IF(Table1[[#This Row],[Quarter]]="q3",1,"")</f>
        <v>1</v>
      </c>
      <c r="J2767" t="str">
        <f>IF(Table1[[#This Row],[Quarter]]="Q2",Table1[[#This Row],[Credit Amount]],"")</f>
        <v/>
      </c>
      <c r="K2767">
        <f>IF(Table1[[#This Row],[Quarter]]="Q3",Table1[[#This Row],[Credit Amount]],"")</f>
        <v>-26.9</v>
      </c>
      <c r="L2767" t="str">
        <f>IF(Table1[[#This Row],[Transaction Type]]="Upgrade",Table1[[#This Row],[Credit Amount]],IF(Table1[[#This Row],[Transaction Type]]="Activation",Table1[[#This Row],[Credit Amount]],""))</f>
        <v/>
      </c>
      <c r="M2767">
        <f>IF(Table1[[#This Row],[Transaction Type]]="Maintenance",Table1[[#This Row],[Credit Amount]],"")</f>
        <v>-26.9</v>
      </c>
      <c r="N2767">
        <v>10026</v>
      </c>
      <c r="O2767" t="s">
        <v>2489</v>
      </c>
      <c r="P2767" t="s">
        <v>2515</v>
      </c>
      <c r="Q2767" t="s">
        <v>289</v>
      </c>
      <c r="R2767">
        <v>10026</v>
      </c>
      <c r="S2767" t="s">
        <v>2489</v>
      </c>
      <c r="T2767" t="s">
        <v>2515</v>
      </c>
      <c r="U2767" t="s">
        <v>289</v>
      </c>
      <c r="V2767" t="s">
        <v>177</v>
      </c>
      <c r="W2767">
        <v>100004854</v>
      </c>
      <c r="X2767">
        <v>8005553855</v>
      </c>
      <c r="Y2767" t="s">
        <v>2595</v>
      </c>
      <c r="Z2767" t="s">
        <v>6443</v>
      </c>
      <c r="AA2767" s="13">
        <v>-26.9</v>
      </c>
      <c r="AB2767" s="14">
        <v>42593</v>
      </c>
      <c r="AC2767" t="s">
        <v>36</v>
      </c>
    </row>
    <row r="2768" spans="1:29" x14ac:dyDescent="0.25">
      <c r="A2768" t="str">
        <f>CONCATENATE("Q",ROUNDUP(MONTH(Table1[[#This Row],[Month]])/3,0))</f>
        <v>Q3</v>
      </c>
      <c r="B2768" s="14">
        <f>EOMONTH(Table1[[#This Row],[Credit Date]],-1)+1</f>
        <v>42583</v>
      </c>
      <c r="C2768" t="str">
        <f>CONCATENATE(Table1[[#This Row],[Issuer Last Name]],", ",Table1[[#This Row],[Issuer First Name]])</f>
        <v>No. 026, Employee</v>
      </c>
      <c r="D2768" t="str">
        <f>CONCATENATE(Table1[[#This Row],[Approver Last Name]],", ",Table1[[#This Row],[Approver First Name]])</f>
        <v>No. 008, Employee</v>
      </c>
      <c r="E2768" t="str">
        <f>CONCATENATE(Table1[[#This Row],[Customer Last Name]],", ",Table1[[#This Row],[Customer First Name]])</f>
        <v>No. 10585, Client</v>
      </c>
      <c r="F27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68" t="str">
        <f>IF(Table1[[#This Row],[Transaction Type]]="Maintenance","Non-Sales","Sales")</f>
        <v>Non-Sales</v>
      </c>
      <c r="H2768" t="str">
        <f>IF(Table1[[#This Row],[Quarter]]="q2",1,"")</f>
        <v/>
      </c>
      <c r="I2768">
        <f>IF(Table1[[#This Row],[Quarter]]="q3",1,"")</f>
        <v>1</v>
      </c>
      <c r="J2768" t="str">
        <f>IF(Table1[[#This Row],[Quarter]]="Q2",Table1[[#This Row],[Credit Amount]],"")</f>
        <v/>
      </c>
      <c r="K2768">
        <f>IF(Table1[[#This Row],[Quarter]]="Q3",Table1[[#This Row],[Credit Amount]],"")</f>
        <v>-59.75</v>
      </c>
      <c r="L2768" t="str">
        <f>IF(Table1[[#This Row],[Transaction Type]]="Upgrade",Table1[[#This Row],[Credit Amount]],IF(Table1[[#This Row],[Transaction Type]]="Activation",Table1[[#This Row],[Credit Amount]],""))</f>
        <v/>
      </c>
      <c r="M2768">
        <f>IF(Table1[[#This Row],[Transaction Type]]="Maintenance",Table1[[#This Row],[Credit Amount]],"")</f>
        <v>-59.75</v>
      </c>
      <c r="N2768">
        <v>10026</v>
      </c>
      <c r="O2768" t="s">
        <v>2489</v>
      </c>
      <c r="P2768" t="s">
        <v>2515</v>
      </c>
      <c r="Q2768" t="s">
        <v>289</v>
      </c>
      <c r="R2768">
        <v>10008</v>
      </c>
      <c r="S2768" t="s">
        <v>2489</v>
      </c>
      <c r="T2768" t="s">
        <v>2497</v>
      </c>
      <c r="U2768" t="s">
        <v>290</v>
      </c>
      <c r="V2768" t="s">
        <v>177</v>
      </c>
      <c r="W2768">
        <v>100001584</v>
      </c>
      <c r="X2768">
        <v>8005550585</v>
      </c>
      <c r="Y2768" t="s">
        <v>2595</v>
      </c>
      <c r="Z2768" t="s">
        <v>3180</v>
      </c>
      <c r="AA2768" s="13">
        <v>-59.75</v>
      </c>
      <c r="AB2768" s="14">
        <v>42595</v>
      </c>
      <c r="AC2768" t="s">
        <v>36</v>
      </c>
    </row>
    <row r="2769" spans="1:29" x14ac:dyDescent="0.25">
      <c r="A2769" t="str">
        <f>CONCATENATE("Q",ROUNDUP(MONTH(Table1[[#This Row],[Month]])/3,0))</f>
        <v>Q3</v>
      </c>
      <c r="B2769" s="14">
        <f>EOMONTH(Table1[[#This Row],[Credit Date]],-1)+1</f>
        <v>42583</v>
      </c>
      <c r="C2769" t="str">
        <f>CONCATENATE(Table1[[#This Row],[Issuer Last Name]],", ",Table1[[#This Row],[Issuer First Name]])</f>
        <v>No. 026, Employee</v>
      </c>
      <c r="D2769" t="str">
        <f>CONCATENATE(Table1[[#This Row],[Approver Last Name]],", ",Table1[[#This Row],[Approver First Name]])</f>
        <v>No. 026, Employee</v>
      </c>
      <c r="E2769" t="str">
        <f>CONCATENATE(Table1[[#This Row],[Customer Last Name]],", ",Table1[[#This Row],[Customer First Name]])</f>
        <v>No. 10248, Client</v>
      </c>
      <c r="F2769" t="str">
        <f>IF(Table1[[#This Row],[Credit Amount]]&gt;-19.99,"Less than 19.99",IF(Table1[[#This Row],[Credit Amount]]=-20,"20",IF(Table1[[#This Row],[Credit Amount]]&gt;-49.98,"20.01-49.98",IF(Table1[[#This Row],[Credit Amount]]=-49.99,"49.99",IF(Table1[[#This Row],[Credit Amount]]=-50,"50",IF(Table1[[#This Row],[Credit Amount]]&lt;-50.01,"Greater than 50"))))))</f>
        <v>20.01-49.98</v>
      </c>
      <c r="G2769" t="str">
        <f>IF(Table1[[#This Row],[Transaction Type]]="Maintenance","Non-Sales","Sales")</f>
        <v>Sales</v>
      </c>
      <c r="H2769" t="str">
        <f>IF(Table1[[#This Row],[Quarter]]="q2",1,"")</f>
        <v/>
      </c>
      <c r="I2769">
        <f>IF(Table1[[#This Row],[Quarter]]="q3",1,"")</f>
        <v>1</v>
      </c>
      <c r="J2769" t="str">
        <f>IF(Table1[[#This Row],[Quarter]]="Q2",Table1[[#This Row],[Credit Amount]],"")</f>
        <v/>
      </c>
      <c r="K2769">
        <f>IF(Table1[[#This Row],[Quarter]]="Q3",Table1[[#This Row],[Credit Amount]],"")</f>
        <v>-44.28</v>
      </c>
      <c r="L2769">
        <f>IF(Table1[[#This Row],[Transaction Type]]="Upgrade",Table1[[#This Row],[Credit Amount]],IF(Table1[[#This Row],[Transaction Type]]="Activation",Table1[[#This Row],[Credit Amount]],""))</f>
        <v>-44.28</v>
      </c>
      <c r="M2769" t="str">
        <f>IF(Table1[[#This Row],[Transaction Type]]="Maintenance",Table1[[#This Row],[Credit Amount]],"")</f>
        <v/>
      </c>
      <c r="N2769">
        <v>10026</v>
      </c>
      <c r="O2769" t="s">
        <v>2489</v>
      </c>
      <c r="P2769" t="s">
        <v>2515</v>
      </c>
      <c r="Q2769" t="s">
        <v>289</v>
      </c>
      <c r="R2769">
        <v>10026</v>
      </c>
      <c r="S2769" t="s">
        <v>2489</v>
      </c>
      <c r="T2769" t="s">
        <v>2515</v>
      </c>
      <c r="U2769" t="s">
        <v>289</v>
      </c>
      <c r="V2769" t="s">
        <v>177</v>
      </c>
      <c r="W2769">
        <v>100001247</v>
      </c>
      <c r="X2769">
        <v>8005550248</v>
      </c>
      <c r="Y2769" t="s">
        <v>2595</v>
      </c>
      <c r="Z2769" t="s">
        <v>2843</v>
      </c>
      <c r="AA2769" s="13">
        <v>-44.28</v>
      </c>
      <c r="AB2769" s="14">
        <v>42600</v>
      </c>
      <c r="AC2769" t="s">
        <v>37</v>
      </c>
    </row>
    <row r="2770" spans="1:29" x14ac:dyDescent="0.25">
      <c r="A2770" t="str">
        <f>CONCATENATE("Q",ROUNDUP(MONTH(Table1[[#This Row],[Month]])/3,0))</f>
        <v>Q3</v>
      </c>
      <c r="B2770" s="14">
        <f>EOMONTH(Table1[[#This Row],[Credit Date]],-1)+1</f>
        <v>42583</v>
      </c>
      <c r="C2770" t="str">
        <f>CONCATENATE(Table1[[#This Row],[Issuer Last Name]],", ",Table1[[#This Row],[Issuer First Name]])</f>
        <v>No. 026, Employee</v>
      </c>
      <c r="D2770" t="str">
        <f>CONCATENATE(Table1[[#This Row],[Approver Last Name]],", ",Table1[[#This Row],[Approver First Name]])</f>
        <v>No. 026, Employee</v>
      </c>
      <c r="E2770" t="str">
        <f>CONCATENATE(Table1[[#This Row],[Customer Last Name]],", ",Table1[[#This Row],[Customer First Name]])</f>
        <v>No. 13238, Client</v>
      </c>
      <c r="F2770" t="str">
        <f>IF(Table1[[#This Row],[Credit Amount]]&gt;-19.99,"Less than 19.99",IF(Table1[[#This Row],[Credit Amount]]=-20,"20",IF(Table1[[#This Row],[Credit Amount]]&gt;-49.98,"20.01-49.98",IF(Table1[[#This Row],[Credit Amount]]=-49.99,"49.99",IF(Table1[[#This Row],[Credit Amount]]=-50,"50",IF(Table1[[#This Row],[Credit Amount]]&lt;-50.01,"Greater than 50"))))))</f>
        <v>20.01-49.98</v>
      </c>
      <c r="G2770" t="str">
        <f>IF(Table1[[#This Row],[Transaction Type]]="Maintenance","Non-Sales","Sales")</f>
        <v>Sales</v>
      </c>
      <c r="H2770" t="str">
        <f>IF(Table1[[#This Row],[Quarter]]="q2",1,"")</f>
        <v/>
      </c>
      <c r="I2770">
        <f>IF(Table1[[#This Row],[Quarter]]="q3",1,"")</f>
        <v>1</v>
      </c>
      <c r="J2770" t="str">
        <f>IF(Table1[[#This Row],[Quarter]]="Q2",Table1[[#This Row],[Credit Amount]],"")</f>
        <v/>
      </c>
      <c r="K2770">
        <f>IF(Table1[[#This Row],[Quarter]]="Q3",Table1[[#This Row],[Credit Amount]],"")</f>
        <v>-45.09</v>
      </c>
      <c r="L2770">
        <f>IF(Table1[[#This Row],[Transaction Type]]="Upgrade",Table1[[#This Row],[Credit Amount]],IF(Table1[[#This Row],[Transaction Type]]="Activation",Table1[[#This Row],[Credit Amount]],""))</f>
        <v>-45.09</v>
      </c>
      <c r="M2770" t="str">
        <f>IF(Table1[[#This Row],[Transaction Type]]="Maintenance",Table1[[#This Row],[Credit Amount]],"")</f>
        <v/>
      </c>
      <c r="N2770">
        <v>10026</v>
      </c>
      <c r="O2770" t="s">
        <v>2489</v>
      </c>
      <c r="P2770" t="s">
        <v>2515</v>
      </c>
      <c r="Q2770" t="s">
        <v>289</v>
      </c>
      <c r="R2770">
        <v>10026</v>
      </c>
      <c r="S2770" t="s">
        <v>2489</v>
      </c>
      <c r="T2770" t="s">
        <v>2515</v>
      </c>
      <c r="U2770" t="s">
        <v>289</v>
      </c>
      <c r="V2770" t="s">
        <v>177</v>
      </c>
      <c r="W2770">
        <v>100004237</v>
      </c>
      <c r="X2770">
        <v>8005553238</v>
      </c>
      <c r="Y2770" t="s">
        <v>2595</v>
      </c>
      <c r="Z2770" t="s">
        <v>5826</v>
      </c>
      <c r="AA2770" s="13">
        <v>-45.09</v>
      </c>
      <c r="AB2770" s="14">
        <v>42602</v>
      </c>
      <c r="AC2770" t="s">
        <v>37</v>
      </c>
    </row>
    <row r="2771" spans="1:29" x14ac:dyDescent="0.25">
      <c r="A2771" t="str">
        <f>CONCATENATE("Q",ROUNDUP(MONTH(Table1[[#This Row],[Month]])/3,0))</f>
        <v>Q3</v>
      </c>
      <c r="B2771" s="14">
        <f>EOMONTH(Table1[[#This Row],[Credit Date]],-1)+1</f>
        <v>42583</v>
      </c>
      <c r="C2771" t="str">
        <f>CONCATENATE(Table1[[#This Row],[Issuer Last Name]],", ",Table1[[#This Row],[Issuer First Name]])</f>
        <v>No. 026, Employee</v>
      </c>
      <c r="D2771" t="str">
        <f>CONCATENATE(Table1[[#This Row],[Approver Last Name]],", ",Table1[[#This Row],[Approver First Name]])</f>
        <v>No. 026, Employee</v>
      </c>
      <c r="E2771" t="str">
        <f>CONCATENATE(Table1[[#This Row],[Customer Last Name]],", ",Table1[[#This Row],[Customer First Name]])</f>
        <v>No. 11600, Client</v>
      </c>
      <c r="F2771" t="str">
        <f>IF(Table1[[#This Row],[Credit Amount]]&gt;-19.99,"Less than 19.99",IF(Table1[[#This Row],[Credit Amount]]=-20,"20",IF(Table1[[#This Row],[Credit Amount]]&gt;-49.98,"20.01-49.98",IF(Table1[[#This Row],[Credit Amount]]=-49.99,"49.99",IF(Table1[[#This Row],[Credit Amount]]=-50,"50",IF(Table1[[#This Row],[Credit Amount]]&lt;-50.01,"Greater than 50"))))))</f>
        <v>20.01-49.98</v>
      </c>
      <c r="G2771" t="str">
        <f>IF(Table1[[#This Row],[Transaction Type]]="Maintenance","Non-Sales","Sales")</f>
        <v>Sales</v>
      </c>
      <c r="H2771" t="str">
        <f>IF(Table1[[#This Row],[Quarter]]="q2",1,"")</f>
        <v/>
      </c>
      <c r="I2771">
        <f>IF(Table1[[#This Row],[Quarter]]="q3",1,"")</f>
        <v>1</v>
      </c>
      <c r="J2771" t="str">
        <f>IF(Table1[[#This Row],[Quarter]]="Q2",Table1[[#This Row],[Credit Amount]],"")</f>
        <v/>
      </c>
      <c r="K2771">
        <f>IF(Table1[[#This Row],[Quarter]]="Q3",Table1[[#This Row],[Credit Amount]],"")</f>
        <v>-44.57</v>
      </c>
      <c r="L2771">
        <f>IF(Table1[[#This Row],[Transaction Type]]="Upgrade",Table1[[#This Row],[Credit Amount]],IF(Table1[[#This Row],[Transaction Type]]="Activation",Table1[[#This Row],[Credit Amount]],""))</f>
        <v>-44.57</v>
      </c>
      <c r="M2771" t="str">
        <f>IF(Table1[[#This Row],[Transaction Type]]="Maintenance",Table1[[#This Row],[Credit Amount]],"")</f>
        <v/>
      </c>
      <c r="N2771">
        <v>10026</v>
      </c>
      <c r="O2771" t="s">
        <v>2489</v>
      </c>
      <c r="P2771" t="s">
        <v>2515</v>
      </c>
      <c r="Q2771" t="s">
        <v>289</v>
      </c>
      <c r="R2771">
        <v>10026</v>
      </c>
      <c r="S2771" t="s">
        <v>2489</v>
      </c>
      <c r="T2771" t="s">
        <v>2515</v>
      </c>
      <c r="U2771" t="s">
        <v>289</v>
      </c>
      <c r="V2771" t="s">
        <v>177</v>
      </c>
      <c r="W2771">
        <v>100002599</v>
      </c>
      <c r="X2771">
        <v>8005551600</v>
      </c>
      <c r="Y2771" t="s">
        <v>2595</v>
      </c>
      <c r="Z2771" t="s">
        <v>4195</v>
      </c>
      <c r="AA2771" s="13">
        <v>-44.57</v>
      </c>
      <c r="AB2771" s="14">
        <v>42603</v>
      </c>
      <c r="AC2771" t="s">
        <v>35</v>
      </c>
    </row>
    <row r="2772" spans="1:29" x14ac:dyDescent="0.25">
      <c r="A2772" t="str">
        <f>CONCATENATE("Q",ROUNDUP(MONTH(Table1[[#This Row],[Month]])/3,0))</f>
        <v>Q3</v>
      </c>
      <c r="B2772" s="14">
        <f>EOMONTH(Table1[[#This Row],[Credit Date]],-1)+1</f>
        <v>42583</v>
      </c>
      <c r="C2772" t="str">
        <f>CONCATENATE(Table1[[#This Row],[Issuer Last Name]],", ",Table1[[#This Row],[Issuer First Name]])</f>
        <v>No. 026, Employee</v>
      </c>
      <c r="D2772" t="str">
        <f>CONCATENATE(Table1[[#This Row],[Approver Last Name]],", ",Table1[[#This Row],[Approver First Name]])</f>
        <v>No. 008, Employee</v>
      </c>
      <c r="E2772" t="str">
        <f>CONCATENATE(Table1[[#This Row],[Customer Last Name]],", ",Table1[[#This Row],[Customer First Name]])</f>
        <v>No. 13866, Client</v>
      </c>
      <c r="F27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2" t="str">
        <f>IF(Table1[[#This Row],[Transaction Type]]="Maintenance","Non-Sales","Sales")</f>
        <v>Non-Sales</v>
      </c>
      <c r="H2772" t="str">
        <f>IF(Table1[[#This Row],[Quarter]]="q2",1,"")</f>
        <v/>
      </c>
      <c r="I2772">
        <f>IF(Table1[[#This Row],[Quarter]]="q3",1,"")</f>
        <v>1</v>
      </c>
      <c r="J2772" t="str">
        <f>IF(Table1[[#This Row],[Quarter]]="Q2",Table1[[#This Row],[Credit Amount]],"")</f>
        <v/>
      </c>
      <c r="K2772">
        <f>IF(Table1[[#This Row],[Quarter]]="Q3",Table1[[#This Row],[Credit Amount]],"")</f>
        <v>-85.39</v>
      </c>
      <c r="L2772" t="str">
        <f>IF(Table1[[#This Row],[Transaction Type]]="Upgrade",Table1[[#This Row],[Credit Amount]],IF(Table1[[#This Row],[Transaction Type]]="Activation",Table1[[#This Row],[Credit Amount]],""))</f>
        <v/>
      </c>
      <c r="M2772">
        <f>IF(Table1[[#This Row],[Transaction Type]]="Maintenance",Table1[[#This Row],[Credit Amount]],"")</f>
        <v>-85.39</v>
      </c>
      <c r="N2772">
        <v>10026</v>
      </c>
      <c r="O2772" t="s">
        <v>2489</v>
      </c>
      <c r="P2772" t="s">
        <v>2515</v>
      </c>
      <c r="Q2772" t="s">
        <v>289</v>
      </c>
      <c r="R2772">
        <v>10008</v>
      </c>
      <c r="S2772" t="s">
        <v>2489</v>
      </c>
      <c r="T2772" t="s">
        <v>2497</v>
      </c>
      <c r="U2772" t="s">
        <v>290</v>
      </c>
      <c r="V2772" t="s">
        <v>177</v>
      </c>
      <c r="W2772">
        <v>100004865</v>
      </c>
      <c r="X2772">
        <v>8005553866</v>
      </c>
      <c r="Y2772" t="s">
        <v>2595</v>
      </c>
      <c r="Z2772" t="s">
        <v>6454</v>
      </c>
      <c r="AA2772" s="13">
        <v>-85.39</v>
      </c>
      <c r="AB2772" s="14">
        <v>42608</v>
      </c>
      <c r="AC2772" t="s">
        <v>36</v>
      </c>
    </row>
    <row r="2773" spans="1:29" x14ac:dyDescent="0.25">
      <c r="A2773" t="str">
        <f>CONCATENATE("Q",ROUNDUP(MONTH(Table1[[#This Row],[Month]])/3,0))</f>
        <v>Q3</v>
      </c>
      <c r="B2773" s="14">
        <f>EOMONTH(Table1[[#This Row],[Credit Date]],-1)+1</f>
        <v>42614</v>
      </c>
      <c r="C2773" t="str">
        <f>CONCATENATE(Table1[[#This Row],[Issuer Last Name]],", ",Table1[[#This Row],[Issuer First Name]])</f>
        <v>No. 026, Employee</v>
      </c>
      <c r="D2773" t="str">
        <f>CONCATENATE(Table1[[#This Row],[Approver Last Name]],", ",Table1[[#This Row],[Approver First Name]])</f>
        <v>No. 026, Employee</v>
      </c>
      <c r="E2773" t="str">
        <f>CONCATENATE(Table1[[#This Row],[Customer Last Name]],", ",Table1[[#This Row],[Customer First Name]])</f>
        <v>No. 10920, Client</v>
      </c>
      <c r="F2773" t="str">
        <f>IF(Table1[[#This Row],[Credit Amount]]&gt;-19.99,"Less than 19.99",IF(Table1[[#This Row],[Credit Amount]]=-20,"20",IF(Table1[[#This Row],[Credit Amount]]&gt;-49.98,"20.01-49.98",IF(Table1[[#This Row],[Credit Amount]]=-49.99,"49.99",IF(Table1[[#This Row],[Credit Amount]]=-50,"50",IF(Table1[[#This Row],[Credit Amount]]&lt;-50.01,"Greater than 50"))))))</f>
        <v>20.01-49.98</v>
      </c>
      <c r="G2773" t="str">
        <f>IF(Table1[[#This Row],[Transaction Type]]="Maintenance","Non-Sales","Sales")</f>
        <v>Sales</v>
      </c>
      <c r="H2773" t="str">
        <f>IF(Table1[[#This Row],[Quarter]]="q2",1,"")</f>
        <v/>
      </c>
      <c r="I2773">
        <f>IF(Table1[[#This Row],[Quarter]]="q3",1,"")</f>
        <v>1</v>
      </c>
      <c r="J2773" t="str">
        <f>IF(Table1[[#This Row],[Quarter]]="Q2",Table1[[#This Row],[Credit Amount]],"")</f>
        <v/>
      </c>
      <c r="K2773">
        <f>IF(Table1[[#This Row],[Quarter]]="Q3",Table1[[#This Row],[Credit Amount]],"")</f>
        <v>-27.18</v>
      </c>
      <c r="L2773">
        <f>IF(Table1[[#This Row],[Transaction Type]]="Upgrade",Table1[[#This Row],[Credit Amount]],IF(Table1[[#This Row],[Transaction Type]]="Activation",Table1[[#This Row],[Credit Amount]],""))</f>
        <v>-27.18</v>
      </c>
      <c r="M2773" t="str">
        <f>IF(Table1[[#This Row],[Transaction Type]]="Maintenance",Table1[[#This Row],[Credit Amount]],"")</f>
        <v/>
      </c>
      <c r="N2773">
        <v>10026</v>
      </c>
      <c r="O2773" t="s">
        <v>2489</v>
      </c>
      <c r="P2773" t="s">
        <v>2515</v>
      </c>
      <c r="Q2773" t="s">
        <v>289</v>
      </c>
      <c r="R2773">
        <v>10026</v>
      </c>
      <c r="S2773" t="s">
        <v>2489</v>
      </c>
      <c r="T2773" t="s">
        <v>2515</v>
      </c>
      <c r="U2773" t="s">
        <v>289</v>
      </c>
      <c r="V2773" t="s">
        <v>177</v>
      </c>
      <c r="W2773">
        <v>100001919</v>
      </c>
      <c r="X2773">
        <v>8005550920</v>
      </c>
      <c r="Y2773" t="s">
        <v>2595</v>
      </c>
      <c r="Z2773" t="s">
        <v>3515</v>
      </c>
      <c r="AA2773" s="13">
        <v>-27.18</v>
      </c>
      <c r="AB2773" s="14">
        <v>42625</v>
      </c>
      <c r="AC2773" t="s">
        <v>37</v>
      </c>
    </row>
    <row r="2774" spans="1:29" x14ac:dyDescent="0.25">
      <c r="A2774" t="str">
        <f>CONCATENATE("Q",ROUNDUP(MONTH(Table1[[#This Row],[Month]])/3,0))</f>
        <v>Q3</v>
      </c>
      <c r="B2774" s="14">
        <f>EOMONTH(Table1[[#This Row],[Credit Date]],-1)+1</f>
        <v>42614</v>
      </c>
      <c r="C2774" t="str">
        <f>CONCATENATE(Table1[[#This Row],[Issuer Last Name]],", ",Table1[[#This Row],[Issuer First Name]])</f>
        <v>No. 026, Employee</v>
      </c>
      <c r="D2774" t="str">
        <f>CONCATENATE(Table1[[#This Row],[Approver Last Name]],", ",Table1[[#This Row],[Approver First Name]])</f>
        <v>No. 008, Employee</v>
      </c>
      <c r="E2774" t="str">
        <f>CONCATENATE(Table1[[#This Row],[Customer Last Name]],", ",Table1[[#This Row],[Customer First Name]])</f>
        <v>No. 10686, Client</v>
      </c>
      <c r="F27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4" t="str">
        <f>IF(Table1[[#This Row],[Transaction Type]]="Maintenance","Non-Sales","Sales")</f>
        <v>Sales</v>
      </c>
      <c r="H2774" t="str">
        <f>IF(Table1[[#This Row],[Quarter]]="q2",1,"")</f>
        <v/>
      </c>
      <c r="I2774">
        <f>IF(Table1[[#This Row],[Quarter]]="q3",1,"")</f>
        <v>1</v>
      </c>
      <c r="J2774" t="str">
        <f>IF(Table1[[#This Row],[Quarter]]="Q2",Table1[[#This Row],[Credit Amount]],"")</f>
        <v/>
      </c>
      <c r="K2774">
        <f>IF(Table1[[#This Row],[Quarter]]="Q3",Table1[[#This Row],[Credit Amount]],"")</f>
        <v>-63.41</v>
      </c>
      <c r="L2774">
        <f>IF(Table1[[#This Row],[Transaction Type]]="Upgrade",Table1[[#This Row],[Credit Amount]],IF(Table1[[#This Row],[Transaction Type]]="Activation",Table1[[#This Row],[Credit Amount]],""))</f>
        <v>-63.41</v>
      </c>
      <c r="M2774" t="str">
        <f>IF(Table1[[#This Row],[Transaction Type]]="Maintenance",Table1[[#This Row],[Credit Amount]],"")</f>
        <v/>
      </c>
      <c r="N2774">
        <v>10026</v>
      </c>
      <c r="O2774" t="s">
        <v>2489</v>
      </c>
      <c r="P2774" t="s">
        <v>2515</v>
      </c>
      <c r="Q2774" t="s">
        <v>289</v>
      </c>
      <c r="R2774">
        <v>10008</v>
      </c>
      <c r="S2774" t="s">
        <v>2489</v>
      </c>
      <c r="T2774" t="s">
        <v>2497</v>
      </c>
      <c r="U2774" t="s">
        <v>290</v>
      </c>
      <c r="V2774" t="s">
        <v>177</v>
      </c>
      <c r="W2774">
        <v>100001685</v>
      </c>
      <c r="X2774">
        <v>8005550686</v>
      </c>
      <c r="Y2774" t="s">
        <v>2595</v>
      </c>
      <c r="Z2774" t="s">
        <v>3281</v>
      </c>
      <c r="AA2774" s="13">
        <v>-63.41</v>
      </c>
      <c r="AB2774" s="14">
        <v>42640</v>
      </c>
      <c r="AC2774" t="s">
        <v>37</v>
      </c>
    </row>
    <row r="2775" spans="1:29" x14ac:dyDescent="0.25">
      <c r="A2775" t="str">
        <f>CONCATENATE("Q",ROUNDUP(MONTH(Table1[[#This Row],[Month]])/3,0))</f>
        <v>Q3</v>
      </c>
      <c r="B2775" s="14">
        <f>EOMONTH(Table1[[#This Row],[Credit Date]],-1)+1</f>
        <v>42614</v>
      </c>
      <c r="C2775" t="str">
        <f>CONCATENATE(Table1[[#This Row],[Issuer Last Name]],", ",Table1[[#This Row],[Issuer First Name]])</f>
        <v>No. 026, Employee</v>
      </c>
      <c r="D2775" t="str">
        <f>CONCATENATE(Table1[[#This Row],[Approver Last Name]],", ",Table1[[#This Row],[Approver First Name]])</f>
        <v>No. 008, Employee</v>
      </c>
      <c r="E2775" t="str">
        <f>CONCATENATE(Table1[[#This Row],[Customer Last Name]],", ",Table1[[#This Row],[Customer First Name]])</f>
        <v>No. 13593, Client</v>
      </c>
      <c r="F27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5" t="str">
        <f>IF(Table1[[#This Row],[Transaction Type]]="Maintenance","Non-Sales","Sales")</f>
        <v>Sales</v>
      </c>
      <c r="H2775" t="str">
        <f>IF(Table1[[#This Row],[Quarter]]="q2",1,"")</f>
        <v/>
      </c>
      <c r="I2775">
        <f>IF(Table1[[#This Row],[Quarter]]="q3",1,"")</f>
        <v>1</v>
      </c>
      <c r="J2775" t="str">
        <f>IF(Table1[[#This Row],[Quarter]]="Q2",Table1[[#This Row],[Credit Amount]],"")</f>
        <v/>
      </c>
      <c r="K2775">
        <f>IF(Table1[[#This Row],[Quarter]]="Q3",Table1[[#This Row],[Credit Amount]],"")</f>
        <v>-77.45</v>
      </c>
      <c r="L2775">
        <f>IF(Table1[[#This Row],[Transaction Type]]="Upgrade",Table1[[#This Row],[Credit Amount]],IF(Table1[[#This Row],[Transaction Type]]="Activation",Table1[[#This Row],[Credit Amount]],""))</f>
        <v>-77.45</v>
      </c>
      <c r="M2775" t="str">
        <f>IF(Table1[[#This Row],[Transaction Type]]="Maintenance",Table1[[#This Row],[Credit Amount]],"")</f>
        <v/>
      </c>
      <c r="N2775">
        <v>10026</v>
      </c>
      <c r="O2775" t="s">
        <v>2489</v>
      </c>
      <c r="P2775" t="s">
        <v>2515</v>
      </c>
      <c r="Q2775" t="s">
        <v>289</v>
      </c>
      <c r="R2775">
        <v>10008</v>
      </c>
      <c r="S2775" t="s">
        <v>2489</v>
      </c>
      <c r="T2775" t="s">
        <v>2497</v>
      </c>
      <c r="U2775" t="s">
        <v>290</v>
      </c>
      <c r="V2775" t="s">
        <v>177</v>
      </c>
      <c r="W2775">
        <v>100004592</v>
      </c>
      <c r="X2775">
        <v>8005553593</v>
      </c>
      <c r="Y2775" t="s">
        <v>2595</v>
      </c>
      <c r="Z2775" t="s">
        <v>6181</v>
      </c>
      <c r="AA2775" s="13">
        <v>-77.45</v>
      </c>
      <c r="AB2775" s="14">
        <v>42640</v>
      </c>
      <c r="AC2775" t="s">
        <v>37</v>
      </c>
    </row>
    <row r="2776" spans="1:29" x14ac:dyDescent="0.25">
      <c r="A2776" t="str">
        <f>CONCATENATE("Q",ROUNDUP(MONTH(Table1[[#This Row],[Month]])/3,0))</f>
        <v>Q3</v>
      </c>
      <c r="B2776" s="14">
        <f>EOMONTH(Table1[[#This Row],[Credit Date]],-1)+1</f>
        <v>42614</v>
      </c>
      <c r="C2776" t="str">
        <f>CONCATENATE(Table1[[#This Row],[Issuer Last Name]],", ",Table1[[#This Row],[Issuer First Name]])</f>
        <v>No. 026, Employee</v>
      </c>
      <c r="D2776" t="str">
        <f>CONCATENATE(Table1[[#This Row],[Approver Last Name]],", ",Table1[[#This Row],[Approver First Name]])</f>
        <v>No. 008, Employee</v>
      </c>
      <c r="E2776" t="str">
        <f>CONCATENATE(Table1[[#This Row],[Customer Last Name]],", ",Table1[[#This Row],[Customer First Name]])</f>
        <v>No. 10857, Client</v>
      </c>
      <c r="F27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6" t="str">
        <f>IF(Table1[[#This Row],[Transaction Type]]="Maintenance","Non-Sales","Sales")</f>
        <v>Sales</v>
      </c>
      <c r="H2776" t="str">
        <f>IF(Table1[[#This Row],[Quarter]]="q2",1,"")</f>
        <v/>
      </c>
      <c r="I2776">
        <f>IF(Table1[[#This Row],[Quarter]]="q3",1,"")</f>
        <v>1</v>
      </c>
      <c r="J2776" t="str">
        <f>IF(Table1[[#This Row],[Quarter]]="Q2",Table1[[#This Row],[Credit Amount]],"")</f>
        <v/>
      </c>
      <c r="K2776">
        <f>IF(Table1[[#This Row],[Quarter]]="Q3",Table1[[#This Row],[Credit Amount]],"")</f>
        <v>-87.83</v>
      </c>
      <c r="L2776">
        <f>IF(Table1[[#This Row],[Transaction Type]]="Upgrade",Table1[[#This Row],[Credit Amount]],IF(Table1[[#This Row],[Transaction Type]]="Activation",Table1[[#This Row],[Credit Amount]],""))</f>
        <v>-87.83</v>
      </c>
      <c r="M2776" t="str">
        <f>IF(Table1[[#This Row],[Transaction Type]]="Maintenance",Table1[[#This Row],[Credit Amount]],"")</f>
        <v/>
      </c>
      <c r="N2776">
        <v>10026</v>
      </c>
      <c r="O2776" t="s">
        <v>2489</v>
      </c>
      <c r="P2776" t="s">
        <v>2515</v>
      </c>
      <c r="Q2776" t="s">
        <v>289</v>
      </c>
      <c r="R2776">
        <v>10008</v>
      </c>
      <c r="S2776" t="s">
        <v>2489</v>
      </c>
      <c r="T2776" t="s">
        <v>2497</v>
      </c>
      <c r="U2776" t="s">
        <v>290</v>
      </c>
      <c r="V2776" t="s">
        <v>177</v>
      </c>
      <c r="W2776">
        <v>100001856</v>
      </c>
      <c r="X2776">
        <v>8005550857</v>
      </c>
      <c r="Y2776" t="s">
        <v>2595</v>
      </c>
      <c r="Z2776" t="s">
        <v>3452</v>
      </c>
      <c r="AA2776" s="13">
        <v>-87.83</v>
      </c>
      <c r="AB2776" s="14">
        <v>42642</v>
      </c>
      <c r="AC2776" t="s">
        <v>37</v>
      </c>
    </row>
    <row r="2777" spans="1:29" x14ac:dyDescent="0.25">
      <c r="A2777" t="str">
        <f>CONCATENATE("Q",ROUNDUP(MONTH(Table1[[#This Row],[Month]])/3,0))</f>
        <v>Q2</v>
      </c>
      <c r="B2777" s="14">
        <f>EOMONTH(Table1[[#This Row],[Credit Date]],-1)+1</f>
        <v>42461</v>
      </c>
      <c r="C2777" t="str">
        <f>CONCATENATE(Table1[[#This Row],[Issuer Last Name]],", ",Table1[[#This Row],[Issuer First Name]])</f>
        <v>No. 065, Employee</v>
      </c>
      <c r="D2777" t="str">
        <f>CONCATENATE(Table1[[#This Row],[Approver Last Name]],", ",Table1[[#This Row],[Approver First Name]])</f>
        <v>No. 008, Employee</v>
      </c>
      <c r="E2777" t="str">
        <f>CONCATENATE(Table1[[#This Row],[Customer Last Name]],", ",Table1[[#This Row],[Customer First Name]])</f>
        <v>No. 12674, Client</v>
      </c>
      <c r="F27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7" t="str">
        <f>IF(Table1[[#This Row],[Transaction Type]]="Maintenance","Non-Sales","Sales")</f>
        <v>Non-Sales</v>
      </c>
      <c r="H2777">
        <f>IF(Table1[[#This Row],[Quarter]]="q2",1,"")</f>
        <v>1</v>
      </c>
      <c r="I2777" t="str">
        <f>IF(Table1[[#This Row],[Quarter]]="q3",1,"")</f>
        <v/>
      </c>
      <c r="J2777">
        <f>IF(Table1[[#This Row],[Quarter]]="Q2",Table1[[#This Row],[Credit Amount]],"")</f>
        <v>-95.43</v>
      </c>
      <c r="K2777" t="str">
        <f>IF(Table1[[#This Row],[Quarter]]="Q3",Table1[[#This Row],[Credit Amount]],"")</f>
        <v/>
      </c>
      <c r="L2777" t="str">
        <f>IF(Table1[[#This Row],[Transaction Type]]="Upgrade",Table1[[#This Row],[Credit Amount]],IF(Table1[[#This Row],[Transaction Type]]="Activation",Table1[[#This Row],[Credit Amount]],""))</f>
        <v/>
      </c>
      <c r="M2777">
        <f>IF(Table1[[#This Row],[Transaction Type]]="Maintenance",Table1[[#This Row],[Credit Amount]],"")</f>
        <v>-95.43</v>
      </c>
      <c r="N2777">
        <v>10065</v>
      </c>
      <c r="O2777" t="s">
        <v>2489</v>
      </c>
      <c r="P2777" t="s">
        <v>2554</v>
      </c>
      <c r="Q2777" t="s">
        <v>289</v>
      </c>
      <c r="R2777">
        <v>10008</v>
      </c>
      <c r="S2777" t="s">
        <v>2489</v>
      </c>
      <c r="T2777" t="s">
        <v>2497</v>
      </c>
      <c r="U2777" t="s">
        <v>290</v>
      </c>
      <c r="V2777" t="s">
        <v>177</v>
      </c>
      <c r="W2777">
        <v>100003673</v>
      </c>
      <c r="X2777">
        <v>8005552674</v>
      </c>
      <c r="Y2777" t="s">
        <v>2595</v>
      </c>
      <c r="Z2777" t="s">
        <v>5268</v>
      </c>
      <c r="AA2777" s="13">
        <v>-95.43</v>
      </c>
      <c r="AB2777" s="14">
        <v>42465</v>
      </c>
      <c r="AC2777" t="s">
        <v>36</v>
      </c>
    </row>
    <row r="2778" spans="1:29" x14ac:dyDescent="0.25">
      <c r="A2778" t="str">
        <f>CONCATENATE("Q",ROUNDUP(MONTH(Table1[[#This Row],[Month]])/3,0))</f>
        <v>Q2</v>
      </c>
      <c r="B2778" s="14">
        <f>EOMONTH(Table1[[#This Row],[Credit Date]],-1)+1</f>
        <v>42461</v>
      </c>
      <c r="C2778" t="str">
        <f>CONCATENATE(Table1[[#This Row],[Issuer Last Name]],", ",Table1[[#This Row],[Issuer First Name]])</f>
        <v>No. 065, Employee</v>
      </c>
      <c r="D2778" t="str">
        <f>CONCATENATE(Table1[[#This Row],[Approver Last Name]],", ",Table1[[#This Row],[Approver First Name]])</f>
        <v>No. 008, Employee</v>
      </c>
      <c r="E2778" t="str">
        <f>CONCATENATE(Table1[[#This Row],[Customer Last Name]],", ",Table1[[#This Row],[Customer First Name]])</f>
        <v>No. 11128, Client</v>
      </c>
      <c r="F27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8" t="str">
        <f>IF(Table1[[#This Row],[Transaction Type]]="Maintenance","Non-Sales","Sales")</f>
        <v>Non-Sales</v>
      </c>
      <c r="H2778">
        <f>IF(Table1[[#This Row],[Quarter]]="q2",1,"")</f>
        <v>1</v>
      </c>
      <c r="I2778" t="str">
        <f>IF(Table1[[#This Row],[Quarter]]="q3",1,"")</f>
        <v/>
      </c>
      <c r="J2778">
        <f>IF(Table1[[#This Row],[Quarter]]="Q2",Table1[[#This Row],[Credit Amount]],"")</f>
        <v>-86.93</v>
      </c>
      <c r="K2778" t="str">
        <f>IF(Table1[[#This Row],[Quarter]]="Q3",Table1[[#This Row],[Credit Amount]],"")</f>
        <v/>
      </c>
      <c r="L2778" t="str">
        <f>IF(Table1[[#This Row],[Transaction Type]]="Upgrade",Table1[[#This Row],[Credit Amount]],IF(Table1[[#This Row],[Transaction Type]]="Activation",Table1[[#This Row],[Credit Amount]],""))</f>
        <v/>
      </c>
      <c r="M2778">
        <f>IF(Table1[[#This Row],[Transaction Type]]="Maintenance",Table1[[#This Row],[Credit Amount]],"")</f>
        <v>-86.93</v>
      </c>
      <c r="N2778">
        <v>10065</v>
      </c>
      <c r="O2778" t="s">
        <v>2489</v>
      </c>
      <c r="P2778" t="s">
        <v>2554</v>
      </c>
      <c r="Q2778" t="s">
        <v>289</v>
      </c>
      <c r="R2778">
        <v>10008</v>
      </c>
      <c r="S2778" t="s">
        <v>2489</v>
      </c>
      <c r="T2778" t="s">
        <v>2497</v>
      </c>
      <c r="U2778" t="s">
        <v>290</v>
      </c>
      <c r="V2778" t="s">
        <v>177</v>
      </c>
      <c r="W2778">
        <v>100002127</v>
      </c>
      <c r="X2778">
        <v>8005551128</v>
      </c>
      <c r="Y2778" t="s">
        <v>2595</v>
      </c>
      <c r="Z2778" t="s">
        <v>3723</v>
      </c>
      <c r="AA2778" s="13">
        <v>-86.93</v>
      </c>
      <c r="AB2778" s="14">
        <v>42468</v>
      </c>
      <c r="AC2778" t="s">
        <v>36</v>
      </c>
    </row>
    <row r="2779" spans="1:29" x14ac:dyDescent="0.25">
      <c r="A2779" t="str">
        <f>CONCATENATE("Q",ROUNDUP(MONTH(Table1[[#This Row],[Month]])/3,0))</f>
        <v>Q2</v>
      </c>
      <c r="B2779" s="14">
        <f>EOMONTH(Table1[[#This Row],[Credit Date]],-1)+1</f>
        <v>42461</v>
      </c>
      <c r="C2779" t="str">
        <f>CONCATENATE(Table1[[#This Row],[Issuer Last Name]],", ",Table1[[#This Row],[Issuer First Name]])</f>
        <v>No. 065, Employee</v>
      </c>
      <c r="D2779" t="str">
        <f>CONCATENATE(Table1[[#This Row],[Approver Last Name]],", ",Table1[[#This Row],[Approver First Name]])</f>
        <v>No. 008, Employee</v>
      </c>
      <c r="E2779" t="str">
        <f>CONCATENATE(Table1[[#This Row],[Customer Last Name]],", ",Table1[[#This Row],[Customer First Name]])</f>
        <v>No. 12642, Client</v>
      </c>
      <c r="F27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79" t="str">
        <f>IF(Table1[[#This Row],[Transaction Type]]="Maintenance","Non-Sales","Sales")</f>
        <v>Non-Sales</v>
      </c>
      <c r="H2779">
        <f>IF(Table1[[#This Row],[Quarter]]="q2",1,"")</f>
        <v>1</v>
      </c>
      <c r="I2779" t="str">
        <f>IF(Table1[[#This Row],[Quarter]]="q3",1,"")</f>
        <v/>
      </c>
      <c r="J2779">
        <f>IF(Table1[[#This Row],[Quarter]]="Q2",Table1[[#This Row],[Credit Amount]],"")</f>
        <v>-91.12</v>
      </c>
      <c r="K2779" t="str">
        <f>IF(Table1[[#This Row],[Quarter]]="Q3",Table1[[#This Row],[Credit Amount]],"")</f>
        <v/>
      </c>
      <c r="L2779" t="str">
        <f>IF(Table1[[#This Row],[Transaction Type]]="Upgrade",Table1[[#This Row],[Credit Amount]],IF(Table1[[#This Row],[Transaction Type]]="Activation",Table1[[#This Row],[Credit Amount]],""))</f>
        <v/>
      </c>
      <c r="M2779">
        <f>IF(Table1[[#This Row],[Transaction Type]]="Maintenance",Table1[[#This Row],[Credit Amount]],"")</f>
        <v>-91.12</v>
      </c>
      <c r="N2779">
        <v>10065</v>
      </c>
      <c r="O2779" t="s">
        <v>2489</v>
      </c>
      <c r="P2779" t="s">
        <v>2554</v>
      </c>
      <c r="Q2779" t="s">
        <v>289</v>
      </c>
      <c r="R2779">
        <v>10008</v>
      </c>
      <c r="S2779" t="s">
        <v>2489</v>
      </c>
      <c r="T2779" t="s">
        <v>2497</v>
      </c>
      <c r="U2779" t="s">
        <v>290</v>
      </c>
      <c r="V2779" t="s">
        <v>177</v>
      </c>
      <c r="W2779">
        <v>100003641</v>
      </c>
      <c r="X2779">
        <v>8005552642</v>
      </c>
      <c r="Y2779" t="s">
        <v>2595</v>
      </c>
      <c r="Z2779" t="s">
        <v>5237</v>
      </c>
      <c r="AA2779" s="13">
        <v>-91.12</v>
      </c>
      <c r="AB2779" s="14">
        <v>42475</v>
      </c>
      <c r="AC2779" t="s">
        <v>36</v>
      </c>
    </row>
    <row r="2780" spans="1:29" x14ac:dyDescent="0.25">
      <c r="A2780" t="str">
        <f>CONCATENATE("Q",ROUNDUP(MONTH(Table1[[#This Row],[Month]])/3,0))</f>
        <v>Q2</v>
      </c>
      <c r="B2780" s="14">
        <f>EOMONTH(Table1[[#This Row],[Credit Date]],-1)+1</f>
        <v>42461</v>
      </c>
      <c r="C2780" t="str">
        <f>CONCATENATE(Table1[[#This Row],[Issuer Last Name]],", ",Table1[[#This Row],[Issuer First Name]])</f>
        <v>No. 065, Employee</v>
      </c>
      <c r="D2780" t="str">
        <f>CONCATENATE(Table1[[#This Row],[Approver Last Name]],", ",Table1[[#This Row],[Approver First Name]])</f>
        <v>No. 008, Employee</v>
      </c>
      <c r="E2780" t="str">
        <f>CONCATENATE(Table1[[#This Row],[Customer Last Name]],", ",Table1[[#This Row],[Customer First Name]])</f>
        <v>No. 10142, Client</v>
      </c>
      <c r="F27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0" t="str">
        <f>IF(Table1[[#This Row],[Transaction Type]]="Maintenance","Non-Sales","Sales")</f>
        <v>Sales</v>
      </c>
      <c r="H2780">
        <f>IF(Table1[[#This Row],[Quarter]]="q2",1,"")</f>
        <v>1</v>
      </c>
      <c r="I2780" t="str">
        <f>IF(Table1[[#This Row],[Quarter]]="q3",1,"")</f>
        <v/>
      </c>
      <c r="J2780">
        <f>IF(Table1[[#This Row],[Quarter]]="Q2",Table1[[#This Row],[Credit Amount]],"")</f>
        <v>-87.62</v>
      </c>
      <c r="K2780" t="str">
        <f>IF(Table1[[#This Row],[Quarter]]="Q3",Table1[[#This Row],[Credit Amount]],"")</f>
        <v/>
      </c>
      <c r="L2780">
        <f>IF(Table1[[#This Row],[Transaction Type]]="Upgrade",Table1[[#This Row],[Credit Amount]],IF(Table1[[#This Row],[Transaction Type]]="Activation",Table1[[#This Row],[Credit Amount]],""))</f>
        <v>-87.62</v>
      </c>
      <c r="M2780" t="str">
        <f>IF(Table1[[#This Row],[Transaction Type]]="Maintenance",Table1[[#This Row],[Credit Amount]],"")</f>
        <v/>
      </c>
      <c r="N2780">
        <v>10065</v>
      </c>
      <c r="O2780" t="s">
        <v>2489</v>
      </c>
      <c r="P2780" t="s">
        <v>2554</v>
      </c>
      <c r="Q2780" t="s">
        <v>289</v>
      </c>
      <c r="R2780">
        <v>10008</v>
      </c>
      <c r="S2780" t="s">
        <v>2489</v>
      </c>
      <c r="T2780" t="s">
        <v>2497</v>
      </c>
      <c r="U2780" t="s">
        <v>290</v>
      </c>
      <c r="V2780" t="s">
        <v>177</v>
      </c>
      <c r="W2780">
        <v>100001141</v>
      </c>
      <c r="X2780">
        <v>8005550142</v>
      </c>
      <c r="Y2780" t="s">
        <v>2595</v>
      </c>
      <c r="Z2780" t="s">
        <v>2737</v>
      </c>
      <c r="AA2780" s="13">
        <v>-87.62</v>
      </c>
      <c r="AB2780" s="14">
        <v>42476</v>
      </c>
      <c r="AC2780" t="s">
        <v>37</v>
      </c>
    </row>
    <row r="2781" spans="1:29" x14ac:dyDescent="0.25">
      <c r="A2781" t="str">
        <f>CONCATENATE("Q",ROUNDUP(MONTH(Table1[[#This Row],[Month]])/3,0))</f>
        <v>Q2</v>
      </c>
      <c r="B2781" s="14">
        <f>EOMONTH(Table1[[#This Row],[Credit Date]],-1)+1</f>
        <v>42461</v>
      </c>
      <c r="C2781" t="str">
        <f>CONCATENATE(Table1[[#This Row],[Issuer Last Name]],", ",Table1[[#This Row],[Issuer First Name]])</f>
        <v>No. 065, Employee</v>
      </c>
      <c r="D2781" t="str">
        <f>CONCATENATE(Table1[[#This Row],[Approver Last Name]],", ",Table1[[#This Row],[Approver First Name]])</f>
        <v>No. 008, Employee</v>
      </c>
      <c r="E2781" t="str">
        <f>CONCATENATE(Table1[[#This Row],[Customer Last Name]],", ",Table1[[#This Row],[Customer First Name]])</f>
        <v>No. 10767, Client</v>
      </c>
      <c r="F2781" t="str">
        <f>IF(Table1[[#This Row],[Credit Amount]]&gt;-19.99,"Less than 19.99",IF(Table1[[#This Row],[Credit Amount]]=-20,"20",IF(Table1[[#This Row],[Credit Amount]]&gt;-49.98,"20.01-49.98",IF(Table1[[#This Row],[Credit Amount]]=-49.99,"49.99",IF(Table1[[#This Row],[Credit Amount]]=-50,"50",IF(Table1[[#This Row],[Credit Amount]]&lt;-50.01,"Greater than 50"))))))</f>
        <v>Less than 19.99</v>
      </c>
      <c r="G2781" t="str">
        <f>IF(Table1[[#This Row],[Transaction Type]]="Maintenance","Non-Sales","Sales")</f>
        <v>Non-Sales</v>
      </c>
      <c r="H2781">
        <f>IF(Table1[[#This Row],[Quarter]]="q2",1,"")</f>
        <v>1</v>
      </c>
      <c r="I2781" t="str">
        <f>IF(Table1[[#This Row],[Quarter]]="q3",1,"")</f>
        <v/>
      </c>
      <c r="J2781">
        <f>IF(Table1[[#This Row],[Quarter]]="Q2",Table1[[#This Row],[Credit Amount]],"")</f>
        <v>-19.440000000000001</v>
      </c>
      <c r="K2781" t="str">
        <f>IF(Table1[[#This Row],[Quarter]]="Q3",Table1[[#This Row],[Credit Amount]],"")</f>
        <v/>
      </c>
      <c r="L2781" t="str">
        <f>IF(Table1[[#This Row],[Transaction Type]]="Upgrade",Table1[[#This Row],[Credit Amount]],IF(Table1[[#This Row],[Transaction Type]]="Activation",Table1[[#This Row],[Credit Amount]],""))</f>
        <v/>
      </c>
      <c r="M2781">
        <f>IF(Table1[[#This Row],[Transaction Type]]="Maintenance",Table1[[#This Row],[Credit Amount]],"")</f>
        <v>-19.440000000000001</v>
      </c>
      <c r="N2781">
        <v>10065</v>
      </c>
      <c r="O2781" t="s">
        <v>2489</v>
      </c>
      <c r="P2781" t="s">
        <v>2554</v>
      </c>
      <c r="Q2781" t="s">
        <v>289</v>
      </c>
      <c r="R2781">
        <v>10008</v>
      </c>
      <c r="S2781" t="s">
        <v>2489</v>
      </c>
      <c r="T2781" t="s">
        <v>2497</v>
      </c>
      <c r="U2781" t="s">
        <v>290</v>
      </c>
      <c r="V2781" t="s">
        <v>177</v>
      </c>
      <c r="W2781">
        <v>100001766</v>
      </c>
      <c r="X2781">
        <v>8005550767</v>
      </c>
      <c r="Y2781" t="s">
        <v>2595</v>
      </c>
      <c r="Z2781" t="s">
        <v>3362</v>
      </c>
      <c r="AA2781" s="13">
        <v>-19.440000000000001</v>
      </c>
      <c r="AB2781" s="14">
        <v>42479</v>
      </c>
      <c r="AC2781" t="s">
        <v>36</v>
      </c>
    </row>
    <row r="2782" spans="1:29" x14ac:dyDescent="0.25">
      <c r="A2782" t="str">
        <f>CONCATENATE("Q",ROUNDUP(MONTH(Table1[[#This Row],[Month]])/3,0))</f>
        <v>Q2</v>
      </c>
      <c r="B2782" s="14">
        <f>EOMONTH(Table1[[#This Row],[Credit Date]],-1)+1</f>
        <v>42461</v>
      </c>
      <c r="C2782" t="str">
        <f>CONCATENATE(Table1[[#This Row],[Issuer Last Name]],", ",Table1[[#This Row],[Issuer First Name]])</f>
        <v>No. 065, Employee</v>
      </c>
      <c r="D2782" t="str">
        <f>CONCATENATE(Table1[[#This Row],[Approver Last Name]],", ",Table1[[#This Row],[Approver First Name]])</f>
        <v>No. 008, Employee</v>
      </c>
      <c r="E2782" t="str">
        <f>CONCATENATE(Table1[[#This Row],[Customer Last Name]],", ",Table1[[#This Row],[Customer First Name]])</f>
        <v>No. 11634, Client</v>
      </c>
      <c r="F27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2" t="str">
        <f>IF(Table1[[#This Row],[Transaction Type]]="Maintenance","Non-Sales","Sales")</f>
        <v>Sales</v>
      </c>
      <c r="H2782">
        <f>IF(Table1[[#This Row],[Quarter]]="q2",1,"")</f>
        <v>1</v>
      </c>
      <c r="I2782" t="str">
        <f>IF(Table1[[#This Row],[Quarter]]="q3",1,"")</f>
        <v/>
      </c>
      <c r="J2782">
        <f>IF(Table1[[#This Row],[Quarter]]="Q2",Table1[[#This Row],[Credit Amount]],"")</f>
        <v>-95.44</v>
      </c>
      <c r="K2782" t="str">
        <f>IF(Table1[[#This Row],[Quarter]]="Q3",Table1[[#This Row],[Credit Amount]],"")</f>
        <v/>
      </c>
      <c r="L2782">
        <f>IF(Table1[[#This Row],[Transaction Type]]="Upgrade",Table1[[#This Row],[Credit Amount]],IF(Table1[[#This Row],[Transaction Type]]="Activation",Table1[[#This Row],[Credit Amount]],""))</f>
        <v>-95.44</v>
      </c>
      <c r="M2782" t="str">
        <f>IF(Table1[[#This Row],[Transaction Type]]="Maintenance",Table1[[#This Row],[Credit Amount]],"")</f>
        <v/>
      </c>
      <c r="N2782">
        <v>10065</v>
      </c>
      <c r="O2782" t="s">
        <v>2489</v>
      </c>
      <c r="P2782" t="s">
        <v>2554</v>
      </c>
      <c r="Q2782" t="s">
        <v>289</v>
      </c>
      <c r="R2782">
        <v>10008</v>
      </c>
      <c r="S2782" t="s">
        <v>2489</v>
      </c>
      <c r="T2782" t="s">
        <v>2497</v>
      </c>
      <c r="U2782" t="s">
        <v>290</v>
      </c>
      <c r="V2782" t="s">
        <v>177</v>
      </c>
      <c r="W2782">
        <v>100002633</v>
      </c>
      <c r="X2782">
        <v>8005551634</v>
      </c>
      <c r="Y2782" t="s">
        <v>2595</v>
      </c>
      <c r="Z2782" t="s">
        <v>4229</v>
      </c>
      <c r="AA2782" s="13">
        <v>-95.44</v>
      </c>
      <c r="AB2782" s="14">
        <v>42485</v>
      </c>
      <c r="AC2782" t="s">
        <v>35</v>
      </c>
    </row>
    <row r="2783" spans="1:29" x14ac:dyDescent="0.25">
      <c r="A2783" t="str">
        <f>CONCATENATE("Q",ROUNDUP(MONTH(Table1[[#This Row],[Month]])/3,0))</f>
        <v>Q2</v>
      </c>
      <c r="B2783" s="14">
        <f>EOMONTH(Table1[[#This Row],[Credit Date]],-1)+1</f>
        <v>42461</v>
      </c>
      <c r="C2783" t="str">
        <f>CONCATENATE(Table1[[#This Row],[Issuer Last Name]],", ",Table1[[#This Row],[Issuer First Name]])</f>
        <v>No. 065, Employee</v>
      </c>
      <c r="D2783" t="str">
        <f>CONCATENATE(Table1[[#This Row],[Approver Last Name]],", ",Table1[[#This Row],[Approver First Name]])</f>
        <v>No. 008, Employee</v>
      </c>
      <c r="E2783" t="str">
        <f>CONCATENATE(Table1[[#This Row],[Customer Last Name]],", ",Table1[[#This Row],[Customer First Name]])</f>
        <v>No. 10129, Client</v>
      </c>
      <c r="F27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3" t="str">
        <f>IF(Table1[[#This Row],[Transaction Type]]="Maintenance","Non-Sales","Sales")</f>
        <v>Non-Sales</v>
      </c>
      <c r="H2783">
        <f>IF(Table1[[#This Row],[Quarter]]="q2",1,"")</f>
        <v>1</v>
      </c>
      <c r="I2783" t="str">
        <f>IF(Table1[[#This Row],[Quarter]]="q3",1,"")</f>
        <v/>
      </c>
      <c r="J2783">
        <f>IF(Table1[[#This Row],[Quarter]]="Q2",Table1[[#This Row],[Credit Amount]],"")</f>
        <v>-72.459999999999994</v>
      </c>
      <c r="K2783" t="str">
        <f>IF(Table1[[#This Row],[Quarter]]="Q3",Table1[[#This Row],[Credit Amount]],"")</f>
        <v/>
      </c>
      <c r="L2783" t="str">
        <f>IF(Table1[[#This Row],[Transaction Type]]="Upgrade",Table1[[#This Row],[Credit Amount]],IF(Table1[[#This Row],[Transaction Type]]="Activation",Table1[[#This Row],[Credit Amount]],""))</f>
        <v/>
      </c>
      <c r="M2783">
        <f>IF(Table1[[#This Row],[Transaction Type]]="Maintenance",Table1[[#This Row],[Credit Amount]],"")</f>
        <v>-72.459999999999994</v>
      </c>
      <c r="N2783">
        <v>10065</v>
      </c>
      <c r="O2783" t="s">
        <v>2489</v>
      </c>
      <c r="P2783" t="s">
        <v>2554</v>
      </c>
      <c r="Q2783" t="s">
        <v>289</v>
      </c>
      <c r="R2783">
        <v>10008</v>
      </c>
      <c r="S2783" t="s">
        <v>2489</v>
      </c>
      <c r="T2783" t="s">
        <v>2497</v>
      </c>
      <c r="U2783" t="s">
        <v>290</v>
      </c>
      <c r="V2783" t="s">
        <v>177</v>
      </c>
      <c r="W2783">
        <v>100001128</v>
      </c>
      <c r="X2783">
        <v>8005550129</v>
      </c>
      <c r="Y2783" t="s">
        <v>2595</v>
      </c>
      <c r="Z2783" t="s">
        <v>2724</v>
      </c>
      <c r="AA2783" s="13">
        <v>-72.459999999999994</v>
      </c>
      <c r="AB2783" s="14">
        <v>42487</v>
      </c>
      <c r="AC2783" t="s">
        <v>36</v>
      </c>
    </row>
    <row r="2784" spans="1:29" x14ac:dyDescent="0.25">
      <c r="A2784" t="str">
        <f>CONCATENATE("Q",ROUNDUP(MONTH(Table1[[#This Row],[Month]])/3,0))</f>
        <v>Q2</v>
      </c>
      <c r="B2784" s="14">
        <f>EOMONTH(Table1[[#This Row],[Credit Date]],-1)+1</f>
        <v>42491</v>
      </c>
      <c r="C2784" t="str">
        <f>CONCATENATE(Table1[[#This Row],[Issuer Last Name]],", ",Table1[[#This Row],[Issuer First Name]])</f>
        <v>No. 065, Employee</v>
      </c>
      <c r="D2784" t="str">
        <f>CONCATENATE(Table1[[#This Row],[Approver Last Name]],", ",Table1[[#This Row],[Approver First Name]])</f>
        <v>No. 008, Employee</v>
      </c>
      <c r="E2784" t="str">
        <f>CONCATENATE(Table1[[#This Row],[Customer Last Name]],", ",Table1[[#This Row],[Customer First Name]])</f>
        <v>No. 11949, Client</v>
      </c>
      <c r="F2784" t="str">
        <f>IF(Table1[[#This Row],[Credit Amount]]&gt;-19.99,"Less than 19.99",IF(Table1[[#This Row],[Credit Amount]]=-20,"20",IF(Table1[[#This Row],[Credit Amount]]&gt;-49.98,"20.01-49.98",IF(Table1[[#This Row],[Credit Amount]]=-49.99,"49.99",IF(Table1[[#This Row],[Credit Amount]]=-50,"50",IF(Table1[[#This Row],[Credit Amount]]&lt;-50.01,"Greater than 50"))))))</f>
        <v>20.01-49.98</v>
      </c>
      <c r="G2784" t="str">
        <f>IF(Table1[[#This Row],[Transaction Type]]="Maintenance","Non-Sales","Sales")</f>
        <v>Non-Sales</v>
      </c>
      <c r="H2784">
        <f>IF(Table1[[#This Row],[Quarter]]="q2",1,"")</f>
        <v>1</v>
      </c>
      <c r="I2784" t="str">
        <f>IF(Table1[[#This Row],[Quarter]]="q3",1,"")</f>
        <v/>
      </c>
      <c r="J2784">
        <f>IF(Table1[[#This Row],[Quarter]]="Q2",Table1[[#This Row],[Credit Amount]],"")</f>
        <v>-31.07</v>
      </c>
      <c r="K2784" t="str">
        <f>IF(Table1[[#This Row],[Quarter]]="Q3",Table1[[#This Row],[Credit Amount]],"")</f>
        <v/>
      </c>
      <c r="L2784" t="str">
        <f>IF(Table1[[#This Row],[Transaction Type]]="Upgrade",Table1[[#This Row],[Credit Amount]],IF(Table1[[#This Row],[Transaction Type]]="Activation",Table1[[#This Row],[Credit Amount]],""))</f>
        <v/>
      </c>
      <c r="M2784">
        <f>IF(Table1[[#This Row],[Transaction Type]]="Maintenance",Table1[[#This Row],[Credit Amount]],"")</f>
        <v>-31.07</v>
      </c>
      <c r="N2784">
        <v>10065</v>
      </c>
      <c r="O2784" t="s">
        <v>2489</v>
      </c>
      <c r="P2784" t="s">
        <v>2554</v>
      </c>
      <c r="Q2784" t="s">
        <v>289</v>
      </c>
      <c r="R2784">
        <v>10008</v>
      </c>
      <c r="S2784" t="s">
        <v>2489</v>
      </c>
      <c r="T2784" t="s">
        <v>2497</v>
      </c>
      <c r="U2784" t="s">
        <v>290</v>
      </c>
      <c r="V2784" t="s">
        <v>177</v>
      </c>
      <c r="W2784">
        <v>100002948</v>
      </c>
      <c r="X2784">
        <v>8005551949</v>
      </c>
      <c r="Y2784" t="s">
        <v>2595</v>
      </c>
      <c r="Z2784" t="s">
        <v>4544</v>
      </c>
      <c r="AA2784" s="13">
        <v>-31.07</v>
      </c>
      <c r="AB2784" s="14">
        <v>42495</v>
      </c>
      <c r="AC2784" t="s">
        <v>36</v>
      </c>
    </row>
    <row r="2785" spans="1:29" x14ac:dyDescent="0.25">
      <c r="A2785" t="str">
        <f>CONCATENATE("Q",ROUNDUP(MONTH(Table1[[#This Row],[Month]])/3,0))</f>
        <v>Q2</v>
      </c>
      <c r="B2785" s="14">
        <f>EOMONTH(Table1[[#This Row],[Credit Date]],-1)+1</f>
        <v>42491</v>
      </c>
      <c r="C2785" t="str">
        <f>CONCATENATE(Table1[[#This Row],[Issuer Last Name]],", ",Table1[[#This Row],[Issuer First Name]])</f>
        <v>No. 065, Employee</v>
      </c>
      <c r="D2785" t="str">
        <f>CONCATENATE(Table1[[#This Row],[Approver Last Name]],", ",Table1[[#This Row],[Approver First Name]])</f>
        <v>No. 008, Employee</v>
      </c>
      <c r="E2785" t="str">
        <f>CONCATENATE(Table1[[#This Row],[Customer Last Name]],", ",Table1[[#This Row],[Customer First Name]])</f>
        <v>No. 12990, Client</v>
      </c>
      <c r="F2785" t="str">
        <f>IF(Table1[[#This Row],[Credit Amount]]&gt;-19.99,"Less than 19.99",IF(Table1[[#This Row],[Credit Amount]]=-20,"20",IF(Table1[[#This Row],[Credit Amount]]&gt;-49.98,"20.01-49.98",IF(Table1[[#This Row],[Credit Amount]]=-49.99,"49.99",IF(Table1[[#This Row],[Credit Amount]]=-50,"50",IF(Table1[[#This Row],[Credit Amount]]&lt;-50.01,"Greater than 50"))))))</f>
        <v>Less than 19.99</v>
      </c>
      <c r="G2785" t="str">
        <f>IF(Table1[[#This Row],[Transaction Type]]="Maintenance","Non-Sales","Sales")</f>
        <v>Non-Sales</v>
      </c>
      <c r="H2785">
        <f>IF(Table1[[#This Row],[Quarter]]="q2",1,"")</f>
        <v>1</v>
      </c>
      <c r="I2785" t="str">
        <f>IF(Table1[[#This Row],[Quarter]]="q3",1,"")</f>
        <v/>
      </c>
      <c r="J2785">
        <f>IF(Table1[[#This Row],[Quarter]]="Q2",Table1[[#This Row],[Credit Amount]],"")</f>
        <v>-6.71</v>
      </c>
      <c r="K2785" t="str">
        <f>IF(Table1[[#This Row],[Quarter]]="Q3",Table1[[#This Row],[Credit Amount]],"")</f>
        <v/>
      </c>
      <c r="L2785" t="str">
        <f>IF(Table1[[#This Row],[Transaction Type]]="Upgrade",Table1[[#This Row],[Credit Amount]],IF(Table1[[#This Row],[Transaction Type]]="Activation",Table1[[#This Row],[Credit Amount]],""))</f>
        <v/>
      </c>
      <c r="M2785">
        <f>IF(Table1[[#This Row],[Transaction Type]]="Maintenance",Table1[[#This Row],[Credit Amount]],"")</f>
        <v>-6.71</v>
      </c>
      <c r="N2785">
        <v>10065</v>
      </c>
      <c r="O2785" t="s">
        <v>2489</v>
      </c>
      <c r="P2785" t="s">
        <v>2554</v>
      </c>
      <c r="Q2785" t="s">
        <v>289</v>
      </c>
      <c r="R2785">
        <v>10008</v>
      </c>
      <c r="S2785" t="s">
        <v>2489</v>
      </c>
      <c r="T2785" t="s">
        <v>2497</v>
      </c>
      <c r="U2785" t="s">
        <v>290</v>
      </c>
      <c r="V2785" t="s">
        <v>177</v>
      </c>
      <c r="W2785">
        <v>100003989</v>
      </c>
      <c r="X2785">
        <v>8005552990</v>
      </c>
      <c r="Y2785" t="s">
        <v>2595</v>
      </c>
      <c r="Z2785" t="s">
        <v>5578</v>
      </c>
      <c r="AA2785" s="13">
        <v>-6.71</v>
      </c>
      <c r="AB2785" s="14">
        <v>42499</v>
      </c>
      <c r="AC2785" t="s">
        <v>36</v>
      </c>
    </row>
    <row r="2786" spans="1:29" x14ac:dyDescent="0.25">
      <c r="A2786" t="str">
        <f>CONCATENATE("Q",ROUNDUP(MONTH(Table1[[#This Row],[Month]])/3,0))</f>
        <v>Q2</v>
      </c>
      <c r="B2786" s="14">
        <f>EOMONTH(Table1[[#This Row],[Credit Date]],-1)+1</f>
        <v>42491</v>
      </c>
      <c r="C2786" t="str">
        <f>CONCATENATE(Table1[[#This Row],[Issuer Last Name]],", ",Table1[[#This Row],[Issuer First Name]])</f>
        <v>No. 065, Employee</v>
      </c>
      <c r="D2786" t="str">
        <f>CONCATENATE(Table1[[#This Row],[Approver Last Name]],", ",Table1[[#This Row],[Approver First Name]])</f>
        <v>No. 008, Employee</v>
      </c>
      <c r="E2786" t="str">
        <f>CONCATENATE(Table1[[#This Row],[Customer Last Name]],", ",Table1[[#This Row],[Customer First Name]])</f>
        <v>No. 10052, Client</v>
      </c>
      <c r="F2786" t="str">
        <f>IF(Table1[[#This Row],[Credit Amount]]&gt;-19.99,"Less than 19.99",IF(Table1[[#This Row],[Credit Amount]]=-20,"20",IF(Table1[[#This Row],[Credit Amount]]&gt;-49.98,"20.01-49.98",IF(Table1[[#This Row],[Credit Amount]]=-49.99,"49.99",IF(Table1[[#This Row],[Credit Amount]]=-50,"50",IF(Table1[[#This Row],[Credit Amount]]&lt;-50.01,"Greater than 50"))))))</f>
        <v>Less than 19.99</v>
      </c>
      <c r="G2786" t="str">
        <f>IF(Table1[[#This Row],[Transaction Type]]="Maintenance","Non-Sales","Sales")</f>
        <v>Non-Sales</v>
      </c>
      <c r="H2786">
        <f>IF(Table1[[#This Row],[Quarter]]="q2",1,"")</f>
        <v>1</v>
      </c>
      <c r="I2786" t="str">
        <f>IF(Table1[[#This Row],[Quarter]]="q3",1,"")</f>
        <v/>
      </c>
      <c r="J2786">
        <f>IF(Table1[[#This Row],[Quarter]]="Q2",Table1[[#This Row],[Credit Amount]],"")</f>
        <v>-16.38</v>
      </c>
      <c r="K2786" t="str">
        <f>IF(Table1[[#This Row],[Quarter]]="Q3",Table1[[#This Row],[Credit Amount]],"")</f>
        <v/>
      </c>
      <c r="L2786" t="str">
        <f>IF(Table1[[#This Row],[Transaction Type]]="Upgrade",Table1[[#This Row],[Credit Amount]],IF(Table1[[#This Row],[Transaction Type]]="Activation",Table1[[#This Row],[Credit Amount]],""))</f>
        <v/>
      </c>
      <c r="M2786">
        <f>IF(Table1[[#This Row],[Transaction Type]]="Maintenance",Table1[[#This Row],[Credit Amount]],"")</f>
        <v>-16.38</v>
      </c>
      <c r="N2786">
        <v>10065</v>
      </c>
      <c r="O2786" t="s">
        <v>2489</v>
      </c>
      <c r="P2786" t="s">
        <v>2554</v>
      </c>
      <c r="Q2786" t="s">
        <v>289</v>
      </c>
      <c r="R2786">
        <v>10008</v>
      </c>
      <c r="S2786" t="s">
        <v>2489</v>
      </c>
      <c r="T2786" t="s">
        <v>2497</v>
      </c>
      <c r="U2786" t="s">
        <v>290</v>
      </c>
      <c r="V2786" t="s">
        <v>177</v>
      </c>
      <c r="W2786">
        <v>100001051</v>
      </c>
      <c r="X2786">
        <v>8005550052</v>
      </c>
      <c r="Y2786" t="s">
        <v>2595</v>
      </c>
      <c r="Z2786" t="s">
        <v>2647</v>
      </c>
      <c r="AA2786" s="13">
        <v>-16.38</v>
      </c>
      <c r="AB2786" s="14">
        <v>42502</v>
      </c>
      <c r="AC2786" t="s">
        <v>36</v>
      </c>
    </row>
    <row r="2787" spans="1:29" x14ac:dyDescent="0.25">
      <c r="A2787" t="str">
        <f>CONCATENATE("Q",ROUNDUP(MONTH(Table1[[#This Row],[Month]])/3,0))</f>
        <v>Q2</v>
      </c>
      <c r="B2787" s="14">
        <f>EOMONTH(Table1[[#This Row],[Credit Date]],-1)+1</f>
        <v>42491</v>
      </c>
      <c r="C2787" t="str">
        <f>CONCATENATE(Table1[[#This Row],[Issuer Last Name]],", ",Table1[[#This Row],[Issuer First Name]])</f>
        <v>No. 065, Employee</v>
      </c>
      <c r="D2787" t="str">
        <f>CONCATENATE(Table1[[#This Row],[Approver Last Name]],", ",Table1[[#This Row],[Approver First Name]])</f>
        <v>No. 008, Employee</v>
      </c>
      <c r="E2787" t="str">
        <f>CONCATENATE(Table1[[#This Row],[Customer Last Name]],", ",Table1[[#This Row],[Customer First Name]])</f>
        <v>No. 10453, Client</v>
      </c>
      <c r="F27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7" t="str">
        <f>IF(Table1[[#This Row],[Transaction Type]]="Maintenance","Non-Sales","Sales")</f>
        <v>Sales</v>
      </c>
      <c r="H2787">
        <f>IF(Table1[[#This Row],[Quarter]]="q2",1,"")</f>
        <v>1</v>
      </c>
      <c r="I2787" t="str">
        <f>IF(Table1[[#This Row],[Quarter]]="q3",1,"")</f>
        <v/>
      </c>
      <c r="J2787">
        <f>IF(Table1[[#This Row],[Quarter]]="Q2",Table1[[#This Row],[Credit Amount]],"")</f>
        <v>-56.14</v>
      </c>
      <c r="K2787" t="str">
        <f>IF(Table1[[#This Row],[Quarter]]="Q3",Table1[[#This Row],[Credit Amount]],"")</f>
        <v/>
      </c>
      <c r="L2787">
        <f>IF(Table1[[#This Row],[Transaction Type]]="Upgrade",Table1[[#This Row],[Credit Amount]],IF(Table1[[#This Row],[Transaction Type]]="Activation",Table1[[#This Row],[Credit Amount]],""))</f>
        <v>-56.14</v>
      </c>
      <c r="M2787" t="str">
        <f>IF(Table1[[#This Row],[Transaction Type]]="Maintenance",Table1[[#This Row],[Credit Amount]],"")</f>
        <v/>
      </c>
      <c r="N2787">
        <v>10065</v>
      </c>
      <c r="O2787" t="s">
        <v>2489</v>
      </c>
      <c r="P2787" t="s">
        <v>2554</v>
      </c>
      <c r="Q2787" t="s">
        <v>289</v>
      </c>
      <c r="R2787">
        <v>10008</v>
      </c>
      <c r="S2787" t="s">
        <v>2489</v>
      </c>
      <c r="T2787" t="s">
        <v>2497</v>
      </c>
      <c r="U2787" t="s">
        <v>290</v>
      </c>
      <c r="V2787" t="s">
        <v>177</v>
      </c>
      <c r="W2787">
        <v>100001452</v>
      </c>
      <c r="X2787">
        <v>8005550453</v>
      </c>
      <c r="Y2787" t="s">
        <v>2595</v>
      </c>
      <c r="Z2787" t="s">
        <v>3048</v>
      </c>
      <c r="AA2787" s="13">
        <v>-56.14</v>
      </c>
      <c r="AB2787" s="14">
        <v>42504</v>
      </c>
      <c r="AC2787" t="s">
        <v>37</v>
      </c>
    </row>
    <row r="2788" spans="1:29" x14ac:dyDescent="0.25">
      <c r="A2788" t="str">
        <f>CONCATENATE("Q",ROUNDUP(MONTH(Table1[[#This Row],[Month]])/3,0))</f>
        <v>Q2</v>
      </c>
      <c r="B2788" s="14">
        <f>EOMONTH(Table1[[#This Row],[Credit Date]],-1)+1</f>
        <v>42491</v>
      </c>
      <c r="C2788" t="str">
        <f>CONCATENATE(Table1[[#This Row],[Issuer Last Name]],", ",Table1[[#This Row],[Issuer First Name]])</f>
        <v>No. 065, Employee</v>
      </c>
      <c r="D2788" t="str">
        <f>CONCATENATE(Table1[[#This Row],[Approver Last Name]],", ",Table1[[#This Row],[Approver First Name]])</f>
        <v>No. 008, Employee</v>
      </c>
      <c r="E2788" t="str">
        <f>CONCATENATE(Table1[[#This Row],[Customer Last Name]],", ",Table1[[#This Row],[Customer First Name]])</f>
        <v>No. 12222, Client</v>
      </c>
      <c r="F27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8" t="str">
        <f>IF(Table1[[#This Row],[Transaction Type]]="Maintenance","Non-Sales","Sales")</f>
        <v>Non-Sales</v>
      </c>
      <c r="H2788">
        <f>IF(Table1[[#This Row],[Quarter]]="q2",1,"")</f>
        <v>1</v>
      </c>
      <c r="I2788" t="str">
        <f>IF(Table1[[#This Row],[Quarter]]="q3",1,"")</f>
        <v/>
      </c>
      <c r="J2788">
        <f>IF(Table1[[#This Row],[Quarter]]="Q2",Table1[[#This Row],[Credit Amount]],"")</f>
        <v>-98.85</v>
      </c>
      <c r="K2788" t="str">
        <f>IF(Table1[[#This Row],[Quarter]]="Q3",Table1[[#This Row],[Credit Amount]],"")</f>
        <v/>
      </c>
      <c r="L2788" t="str">
        <f>IF(Table1[[#This Row],[Transaction Type]]="Upgrade",Table1[[#This Row],[Credit Amount]],IF(Table1[[#This Row],[Transaction Type]]="Activation",Table1[[#This Row],[Credit Amount]],""))</f>
        <v/>
      </c>
      <c r="M2788">
        <f>IF(Table1[[#This Row],[Transaction Type]]="Maintenance",Table1[[#This Row],[Credit Amount]],"")</f>
        <v>-98.85</v>
      </c>
      <c r="N2788">
        <v>10065</v>
      </c>
      <c r="O2788" t="s">
        <v>2489</v>
      </c>
      <c r="P2788" t="s">
        <v>2554</v>
      </c>
      <c r="Q2788" t="s">
        <v>289</v>
      </c>
      <c r="R2788">
        <v>10008</v>
      </c>
      <c r="S2788" t="s">
        <v>2489</v>
      </c>
      <c r="T2788" t="s">
        <v>2497</v>
      </c>
      <c r="U2788" t="s">
        <v>290</v>
      </c>
      <c r="V2788" t="s">
        <v>177</v>
      </c>
      <c r="W2788">
        <v>100003221</v>
      </c>
      <c r="X2788">
        <v>8005552222</v>
      </c>
      <c r="Y2788" t="s">
        <v>2595</v>
      </c>
      <c r="Z2788" t="s">
        <v>4817</v>
      </c>
      <c r="AA2788" s="13">
        <v>-98.85</v>
      </c>
      <c r="AB2788" s="14">
        <v>42508</v>
      </c>
      <c r="AC2788" t="s">
        <v>36</v>
      </c>
    </row>
    <row r="2789" spans="1:29" x14ac:dyDescent="0.25">
      <c r="A2789" t="str">
        <f>CONCATENATE("Q",ROUNDUP(MONTH(Table1[[#This Row],[Month]])/3,0))</f>
        <v>Q2</v>
      </c>
      <c r="B2789" s="14">
        <f>EOMONTH(Table1[[#This Row],[Credit Date]],-1)+1</f>
        <v>42491</v>
      </c>
      <c r="C2789" t="str">
        <f>CONCATENATE(Table1[[#This Row],[Issuer Last Name]],", ",Table1[[#This Row],[Issuer First Name]])</f>
        <v>No. 065, Employee</v>
      </c>
      <c r="D2789" t="str">
        <f>CONCATENATE(Table1[[#This Row],[Approver Last Name]],", ",Table1[[#This Row],[Approver First Name]])</f>
        <v>No. 008, Employee</v>
      </c>
      <c r="E2789" t="str">
        <f>CONCATENATE(Table1[[#This Row],[Customer Last Name]],", ",Table1[[#This Row],[Customer First Name]])</f>
        <v>No. 10656, Client</v>
      </c>
      <c r="F27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89" t="str">
        <f>IF(Table1[[#This Row],[Transaction Type]]="Maintenance","Non-Sales","Sales")</f>
        <v>Non-Sales</v>
      </c>
      <c r="H2789">
        <f>IF(Table1[[#This Row],[Quarter]]="q2",1,"")</f>
        <v>1</v>
      </c>
      <c r="I2789" t="str">
        <f>IF(Table1[[#This Row],[Quarter]]="q3",1,"")</f>
        <v/>
      </c>
      <c r="J2789">
        <f>IF(Table1[[#This Row],[Quarter]]="Q2",Table1[[#This Row],[Credit Amount]],"")</f>
        <v>-72.64</v>
      </c>
      <c r="K2789" t="str">
        <f>IF(Table1[[#This Row],[Quarter]]="Q3",Table1[[#This Row],[Credit Amount]],"")</f>
        <v/>
      </c>
      <c r="L2789" t="str">
        <f>IF(Table1[[#This Row],[Transaction Type]]="Upgrade",Table1[[#This Row],[Credit Amount]],IF(Table1[[#This Row],[Transaction Type]]="Activation",Table1[[#This Row],[Credit Amount]],""))</f>
        <v/>
      </c>
      <c r="M2789">
        <f>IF(Table1[[#This Row],[Transaction Type]]="Maintenance",Table1[[#This Row],[Credit Amount]],"")</f>
        <v>-72.64</v>
      </c>
      <c r="N2789">
        <v>10065</v>
      </c>
      <c r="O2789" t="s">
        <v>2489</v>
      </c>
      <c r="P2789" t="s">
        <v>2554</v>
      </c>
      <c r="Q2789" t="s">
        <v>289</v>
      </c>
      <c r="R2789">
        <v>10008</v>
      </c>
      <c r="S2789" t="s">
        <v>2489</v>
      </c>
      <c r="T2789" t="s">
        <v>2497</v>
      </c>
      <c r="U2789" t="s">
        <v>290</v>
      </c>
      <c r="V2789" t="s">
        <v>177</v>
      </c>
      <c r="W2789">
        <v>100001655</v>
      </c>
      <c r="X2789">
        <v>8005550656</v>
      </c>
      <c r="Y2789" t="s">
        <v>2595</v>
      </c>
      <c r="Z2789" t="s">
        <v>3251</v>
      </c>
      <c r="AA2789" s="13">
        <v>-72.64</v>
      </c>
      <c r="AB2789" s="14">
        <v>42509</v>
      </c>
      <c r="AC2789" t="s">
        <v>36</v>
      </c>
    </row>
    <row r="2790" spans="1:29" x14ac:dyDescent="0.25">
      <c r="A2790" t="str">
        <f>CONCATENATE("Q",ROUNDUP(MONTH(Table1[[#This Row],[Month]])/3,0))</f>
        <v>Q2</v>
      </c>
      <c r="B2790" s="14">
        <f>EOMONTH(Table1[[#This Row],[Credit Date]],-1)+1</f>
        <v>42491</v>
      </c>
      <c r="C2790" t="str">
        <f>CONCATENATE(Table1[[#This Row],[Issuer Last Name]],", ",Table1[[#This Row],[Issuer First Name]])</f>
        <v>No. 065, Employee</v>
      </c>
      <c r="D2790" t="str">
        <f>CONCATENATE(Table1[[#This Row],[Approver Last Name]],", ",Table1[[#This Row],[Approver First Name]])</f>
        <v>No. 008, Employee</v>
      </c>
      <c r="E2790" t="str">
        <f>CONCATENATE(Table1[[#This Row],[Customer Last Name]],", ",Table1[[#This Row],[Customer First Name]])</f>
        <v>No. 12975, Client</v>
      </c>
      <c r="F27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90" t="str">
        <f>IF(Table1[[#This Row],[Transaction Type]]="Maintenance","Non-Sales","Sales")</f>
        <v>Sales</v>
      </c>
      <c r="H2790">
        <f>IF(Table1[[#This Row],[Quarter]]="q2",1,"")</f>
        <v>1</v>
      </c>
      <c r="I2790" t="str">
        <f>IF(Table1[[#This Row],[Quarter]]="q3",1,"")</f>
        <v/>
      </c>
      <c r="J2790">
        <f>IF(Table1[[#This Row],[Quarter]]="Q2",Table1[[#This Row],[Credit Amount]],"")</f>
        <v>-68.25</v>
      </c>
      <c r="K2790" t="str">
        <f>IF(Table1[[#This Row],[Quarter]]="Q3",Table1[[#This Row],[Credit Amount]],"")</f>
        <v/>
      </c>
      <c r="L2790">
        <f>IF(Table1[[#This Row],[Transaction Type]]="Upgrade",Table1[[#This Row],[Credit Amount]],IF(Table1[[#This Row],[Transaction Type]]="Activation",Table1[[#This Row],[Credit Amount]],""))</f>
        <v>-68.25</v>
      </c>
      <c r="M2790" t="str">
        <f>IF(Table1[[#This Row],[Transaction Type]]="Maintenance",Table1[[#This Row],[Credit Amount]],"")</f>
        <v/>
      </c>
      <c r="N2790">
        <v>10065</v>
      </c>
      <c r="O2790" t="s">
        <v>2489</v>
      </c>
      <c r="P2790" t="s">
        <v>2554</v>
      </c>
      <c r="Q2790" t="s">
        <v>289</v>
      </c>
      <c r="R2790">
        <v>10008</v>
      </c>
      <c r="S2790" t="s">
        <v>2489</v>
      </c>
      <c r="T2790" t="s">
        <v>2497</v>
      </c>
      <c r="U2790" t="s">
        <v>290</v>
      </c>
      <c r="V2790" t="s">
        <v>177</v>
      </c>
      <c r="W2790">
        <v>100003974</v>
      </c>
      <c r="X2790">
        <v>8005552975</v>
      </c>
      <c r="Y2790" t="s">
        <v>2595</v>
      </c>
      <c r="Z2790" t="s">
        <v>5564</v>
      </c>
      <c r="AA2790" s="13">
        <v>-68.25</v>
      </c>
      <c r="AB2790" s="14">
        <v>42510</v>
      </c>
      <c r="AC2790" t="s">
        <v>37</v>
      </c>
    </row>
    <row r="2791" spans="1:29" x14ac:dyDescent="0.25">
      <c r="A2791" t="str">
        <f>CONCATENATE("Q",ROUNDUP(MONTH(Table1[[#This Row],[Month]])/3,0))</f>
        <v>Q2</v>
      </c>
      <c r="B2791" s="14">
        <f>EOMONTH(Table1[[#This Row],[Credit Date]],-1)+1</f>
        <v>42491</v>
      </c>
      <c r="C2791" t="str">
        <f>CONCATENATE(Table1[[#This Row],[Issuer Last Name]],", ",Table1[[#This Row],[Issuer First Name]])</f>
        <v>No. 065, Employee</v>
      </c>
      <c r="D2791" t="str">
        <f>CONCATENATE(Table1[[#This Row],[Approver Last Name]],", ",Table1[[#This Row],[Approver First Name]])</f>
        <v>No. 008, Employee</v>
      </c>
      <c r="E2791" t="str">
        <f>CONCATENATE(Table1[[#This Row],[Customer Last Name]],", ",Table1[[#This Row],[Customer First Name]])</f>
        <v>No. 11413, Client</v>
      </c>
      <c r="F27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91" t="str">
        <f>IF(Table1[[#This Row],[Transaction Type]]="Maintenance","Non-Sales","Sales")</f>
        <v>Non-Sales</v>
      </c>
      <c r="H2791">
        <f>IF(Table1[[#This Row],[Quarter]]="q2",1,"")</f>
        <v>1</v>
      </c>
      <c r="I2791" t="str">
        <f>IF(Table1[[#This Row],[Quarter]]="q3",1,"")</f>
        <v/>
      </c>
      <c r="J2791">
        <f>IF(Table1[[#This Row],[Quarter]]="Q2",Table1[[#This Row],[Credit Amount]],"")</f>
        <v>-77.37</v>
      </c>
      <c r="K2791" t="str">
        <f>IF(Table1[[#This Row],[Quarter]]="Q3",Table1[[#This Row],[Credit Amount]],"")</f>
        <v/>
      </c>
      <c r="L2791" t="str">
        <f>IF(Table1[[#This Row],[Transaction Type]]="Upgrade",Table1[[#This Row],[Credit Amount]],IF(Table1[[#This Row],[Transaction Type]]="Activation",Table1[[#This Row],[Credit Amount]],""))</f>
        <v/>
      </c>
      <c r="M2791">
        <f>IF(Table1[[#This Row],[Transaction Type]]="Maintenance",Table1[[#This Row],[Credit Amount]],"")</f>
        <v>-77.37</v>
      </c>
      <c r="N2791">
        <v>10065</v>
      </c>
      <c r="O2791" t="s">
        <v>2489</v>
      </c>
      <c r="P2791" t="s">
        <v>2554</v>
      </c>
      <c r="Q2791" t="s">
        <v>289</v>
      </c>
      <c r="R2791">
        <v>10008</v>
      </c>
      <c r="S2791" t="s">
        <v>2489</v>
      </c>
      <c r="T2791" t="s">
        <v>2497</v>
      </c>
      <c r="U2791" t="s">
        <v>290</v>
      </c>
      <c r="V2791" t="s">
        <v>177</v>
      </c>
      <c r="W2791">
        <v>100002412</v>
      </c>
      <c r="X2791">
        <v>8005551413</v>
      </c>
      <c r="Y2791" t="s">
        <v>2595</v>
      </c>
      <c r="Z2791" t="s">
        <v>4008</v>
      </c>
      <c r="AA2791" s="13">
        <v>-77.37</v>
      </c>
      <c r="AB2791" s="14">
        <v>42511</v>
      </c>
      <c r="AC2791" t="s">
        <v>36</v>
      </c>
    </row>
    <row r="2792" spans="1:29" x14ac:dyDescent="0.25">
      <c r="A2792" t="str">
        <f>CONCATENATE("Q",ROUNDUP(MONTH(Table1[[#This Row],[Month]])/3,0))</f>
        <v>Q2</v>
      </c>
      <c r="B2792" s="14">
        <f>EOMONTH(Table1[[#This Row],[Credit Date]],-1)+1</f>
        <v>42491</v>
      </c>
      <c r="C2792" t="str">
        <f>CONCATENATE(Table1[[#This Row],[Issuer Last Name]],", ",Table1[[#This Row],[Issuer First Name]])</f>
        <v>No. 065, Employee</v>
      </c>
      <c r="D2792" t="str">
        <f>CONCATENATE(Table1[[#This Row],[Approver Last Name]],", ",Table1[[#This Row],[Approver First Name]])</f>
        <v>No. 008, Employee</v>
      </c>
      <c r="E2792" t="str">
        <f>CONCATENATE(Table1[[#This Row],[Customer Last Name]],", ",Table1[[#This Row],[Customer First Name]])</f>
        <v>No. 11846, Client</v>
      </c>
      <c r="F27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92" t="str">
        <f>IF(Table1[[#This Row],[Transaction Type]]="Maintenance","Non-Sales","Sales")</f>
        <v>Non-Sales</v>
      </c>
      <c r="H2792">
        <f>IF(Table1[[#This Row],[Quarter]]="q2",1,"")</f>
        <v>1</v>
      </c>
      <c r="I2792" t="str">
        <f>IF(Table1[[#This Row],[Quarter]]="q3",1,"")</f>
        <v/>
      </c>
      <c r="J2792">
        <f>IF(Table1[[#This Row],[Quarter]]="Q2",Table1[[#This Row],[Credit Amount]],"")</f>
        <v>-99.67</v>
      </c>
      <c r="K2792" t="str">
        <f>IF(Table1[[#This Row],[Quarter]]="Q3",Table1[[#This Row],[Credit Amount]],"")</f>
        <v/>
      </c>
      <c r="L2792" t="str">
        <f>IF(Table1[[#This Row],[Transaction Type]]="Upgrade",Table1[[#This Row],[Credit Amount]],IF(Table1[[#This Row],[Transaction Type]]="Activation",Table1[[#This Row],[Credit Amount]],""))</f>
        <v/>
      </c>
      <c r="M2792">
        <f>IF(Table1[[#This Row],[Transaction Type]]="Maintenance",Table1[[#This Row],[Credit Amount]],"")</f>
        <v>-99.67</v>
      </c>
      <c r="N2792">
        <v>10065</v>
      </c>
      <c r="O2792" t="s">
        <v>2489</v>
      </c>
      <c r="P2792" t="s">
        <v>2554</v>
      </c>
      <c r="Q2792" t="s">
        <v>289</v>
      </c>
      <c r="R2792">
        <v>10008</v>
      </c>
      <c r="S2792" t="s">
        <v>2489</v>
      </c>
      <c r="T2792" t="s">
        <v>2497</v>
      </c>
      <c r="U2792" t="s">
        <v>290</v>
      </c>
      <c r="V2792" t="s">
        <v>177</v>
      </c>
      <c r="W2792">
        <v>100002845</v>
      </c>
      <c r="X2792">
        <v>8005551846</v>
      </c>
      <c r="Y2792" t="s">
        <v>2595</v>
      </c>
      <c r="Z2792" t="s">
        <v>4441</v>
      </c>
      <c r="AA2792" s="13">
        <v>-99.67</v>
      </c>
      <c r="AB2792" s="14">
        <v>42515</v>
      </c>
      <c r="AC2792" t="s">
        <v>36</v>
      </c>
    </row>
    <row r="2793" spans="1:29" x14ac:dyDescent="0.25">
      <c r="A2793" t="str">
        <f>CONCATENATE("Q",ROUNDUP(MONTH(Table1[[#This Row],[Month]])/3,0))</f>
        <v>Q2</v>
      </c>
      <c r="B2793" s="14">
        <f>EOMONTH(Table1[[#This Row],[Credit Date]],-1)+1</f>
        <v>42522</v>
      </c>
      <c r="C2793" t="str">
        <f>CONCATENATE(Table1[[#This Row],[Issuer Last Name]],", ",Table1[[#This Row],[Issuer First Name]])</f>
        <v>No. 065, Employee</v>
      </c>
      <c r="D2793" t="str">
        <f>CONCATENATE(Table1[[#This Row],[Approver Last Name]],", ",Table1[[#This Row],[Approver First Name]])</f>
        <v>No. 008, Employee</v>
      </c>
      <c r="E2793" t="str">
        <f>CONCATENATE(Table1[[#This Row],[Customer Last Name]],", ",Table1[[#This Row],[Customer First Name]])</f>
        <v>No. 11205, Client</v>
      </c>
      <c r="F2793" t="str">
        <f>IF(Table1[[#This Row],[Credit Amount]]&gt;-19.99,"Less than 19.99",IF(Table1[[#This Row],[Credit Amount]]=-20,"20",IF(Table1[[#This Row],[Credit Amount]]&gt;-49.98,"20.01-49.98",IF(Table1[[#This Row],[Credit Amount]]=-49.99,"49.99",IF(Table1[[#This Row],[Credit Amount]]=-50,"50",IF(Table1[[#This Row],[Credit Amount]]&lt;-50.01,"Greater than 50"))))))</f>
        <v>Less than 19.99</v>
      </c>
      <c r="G2793" t="str">
        <f>IF(Table1[[#This Row],[Transaction Type]]="Maintenance","Non-Sales","Sales")</f>
        <v>Non-Sales</v>
      </c>
      <c r="H2793">
        <f>IF(Table1[[#This Row],[Quarter]]="q2",1,"")</f>
        <v>1</v>
      </c>
      <c r="I2793" t="str">
        <f>IF(Table1[[#This Row],[Quarter]]="q3",1,"")</f>
        <v/>
      </c>
      <c r="J2793">
        <f>IF(Table1[[#This Row],[Quarter]]="Q2",Table1[[#This Row],[Credit Amount]],"")</f>
        <v>-8.94</v>
      </c>
      <c r="K2793" t="str">
        <f>IF(Table1[[#This Row],[Quarter]]="Q3",Table1[[#This Row],[Credit Amount]],"")</f>
        <v/>
      </c>
      <c r="L2793" t="str">
        <f>IF(Table1[[#This Row],[Transaction Type]]="Upgrade",Table1[[#This Row],[Credit Amount]],IF(Table1[[#This Row],[Transaction Type]]="Activation",Table1[[#This Row],[Credit Amount]],""))</f>
        <v/>
      </c>
      <c r="M2793">
        <f>IF(Table1[[#This Row],[Transaction Type]]="Maintenance",Table1[[#This Row],[Credit Amount]],"")</f>
        <v>-8.94</v>
      </c>
      <c r="N2793">
        <v>10065</v>
      </c>
      <c r="O2793" t="s">
        <v>2489</v>
      </c>
      <c r="P2793" t="s">
        <v>2554</v>
      </c>
      <c r="Q2793" t="s">
        <v>289</v>
      </c>
      <c r="R2793">
        <v>10008</v>
      </c>
      <c r="S2793" t="s">
        <v>2489</v>
      </c>
      <c r="T2793" t="s">
        <v>2497</v>
      </c>
      <c r="U2793" t="s">
        <v>290</v>
      </c>
      <c r="V2793" t="s">
        <v>177</v>
      </c>
      <c r="W2793">
        <v>100002204</v>
      </c>
      <c r="X2793">
        <v>8005551205</v>
      </c>
      <c r="Y2793" t="s">
        <v>2595</v>
      </c>
      <c r="Z2793" t="s">
        <v>3800</v>
      </c>
      <c r="AA2793" s="13">
        <v>-8.94</v>
      </c>
      <c r="AB2793" s="14">
        <v>42523</v>
      </c>
      <c r="AC2793" t="s">
        <v>36</v>
      </c>
    </row>
    <row r="2794" spans="1:29" x14ac:dyDescent="0.25">
      <c r="A2794" t="str">
        <f>CONCATENATE("Q",ROUNDUP(MONTH(Table1[[#This Row],[Month]])/3,0))</f>
        <v>Q2</v>
      </c>
      <c r="B2794" s="14">
        <f>EOMONTH(Table1[[#This Row],[Credit Date]],-1)+1</f>
        <v>42522</v>
      </c>
      <c r="C2794" t="str">
        <f>CONCATENATE(Table1[[#This Row],[Issuer Last Name]],", ",Table1[[#This Row],[Issuer First Name]])</f>
        <v>No. 065, Employee</v>
      </c>
      <c r="D2794" t="str">
        <f>CONCATENATE(Table1[[#This Row],[Approver Last Name]],", ",Table1[[#This Row],[Approver First Name]])</f>
        <v>No. 008, Employee</v>
      </c>
      <c r="E2794" t="str">
        <f>CONCATENATE(Table1[[#This Row],[Customer Last Name]],", ",Table1[[#This Row],[Customer First Name]])</f>
        <v>No. 12718, Client</v>
      </c>
      <c r="F2794" t="str">
        <f>IF(Table1[[#This Row],[Credit Amount]]&gt;-19.99,"Less than 19.99",IF(Table1[[#This Row],[Credit Amount]]=-20,"20",IF(Table1[[#This Row],[Credit Amount]]&gt;-49.98,"20.01-49.98",IF(Table1[[#This Row],[Credit Amount]]=-49.99,"49.99",IF(Table1[[#This Row],[Credit Amount]]=-50,"50",IF(Table1[[#This Row],[Credit Amount]]&lt;-50.01,"Greater than 50"))))))</f>
        <v>20.01-49.98</v>
      </c>
      <c r="G2794" t="str">
        <f>IF(Table1[[#This Row],[Transaction Type]]="Maintenance","Non-Sales","Sales")</f>
        <v>Sales</v>
      </c>
      <c r="H2794">
        <f>IF(Table1[[#This Row],[Quarter]]="q2",1,"")</f>
        <v>1</v>
      </c>
      <c r="I2794" t="str">
        <f>IF(Table1[[#This Row],[Quarter]]="q3",1,"")</f>
        <v/>
      </c>
      <c r="J2794">
        <f>IF(Table1[[#This Row],[Quarter]]="Q2",Table1[[#This Row],[Credit Amount]],"")</f>
        <v>-43.1</v>
      </c>
      <c r="K2794" t="str">
        <f>IF(Table1[[#This Row],[Quarter]]="Q3",Table1[[#This Row],[Credit Amount]],"")</f>
        <v/>
      </c>
      <c r="L2794">
        <f>IF(Table1[[#This Row],[Transaction Type]]="Upgrade",Table1[[#This Row],[Credit Amount]],IF(Table1[[#This Row],[Transaction Type]]="Activation",Table1[[#This Row],[Credit Amount]],""))</f>
        <v>-43.1</v>
      </c>
      <c r="M2794" t="str">
        <f>IF(Table1[[#This Row],[Transaction Type]]="Maintenance",Table1[[#This Row],[Credit Amount]],"")</f>
        <v/>
      </c>
      <c r="N2794">
        <v>10065</v>
      </c>
      <c r="O2794" t="s">
        <v>2489</v>
      </c>
      <c r="P2794" t="s">
        <v>2554</v>
      </c>
      <c r="Q2794" t="s">
        <v>289</v>
      </c>
      <c r="R2794">
        <v>10008</v>
      </c>
      <c r="S2794" t="s">
        <v>2489</v>
      </c>
      <c r="T2794" t="s">
        <v>2497</v>
      </c>
      <c r="U2794" t="s">
        <v>290</v>
      </c>
      <c r="V2794" t="s">
        <v>177</v>
      </c>
      <c r="W2794">
        <v>100003717</v>
      </c>
      <c r="X2794">
        <v>8005552718</v>
      </c>
      <c r="Y2794" t="s">
        <v>2595</v>
      </c>
      <c r="Z2794" t="s">
        <v>5311</v>
      </c>
      <c r="AA2794" s="13">
        <v>-43.1</v>
      </c>
      <c r="AB2794" s="14">
        <v>42525</v>
      </c>
      <c r="AC2794" t="s">
        <v>37</v>
      </c>
    </row>
    <row r="2795" spans="1:29" x14ac:dyDescent="0.25">
      <c r="A2795" t="str">
        <f>CONCATENATE("Q",ROUNDUP(MONTH(Table1[[#This Row],[Month]])/3,0))</f>
        <v>Q2</v>
      </c>
      <c r="B2795" s="14">
        <f>EOMONTH(Table1[[#This Row],[Credit Date]],-1)+1</f>
        <v>42522</v>
      </c>
      <c r="C2795" t="str">
        <f>CONCATENATE(Table1[[#This Row],[Issuer Last Name]],", ",Table1[[#This Row],[Issuer First Name]])</f>
        <v>No. 065, Employee</v>
      </c>
      <c r="D2795" t="str">
        <f>CONCATENATE(Table1[[#This Row],[Approver Last Name]],", ",Table1[[#This Row],[Approver First Name]])</f>
        <v>No. 008, Employee</v>
      </c>
      <c r="E2795" t="str">
        <f>CONCATENATE(Table1[[#This Row],[Customer Last Name]],", ",Table1[[#This Row],[Customer First Name]])</f>
        <v>No. 12860, Client</v>
      </c>
      <c r="F27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95" t="str">
        <f>IF(Table1[[#This Row],[Transaction Type]]="Maintenance","Non-Sales","Sales")</f>
        <v>Sales</v>
      </c>
      <c r="H2795">
        <f>IF(Table1[[#This Row],[Quarter]]="q2",1,"")</f>
        <v>1</v>
      </c>
      <c r="I2795" t="str">
        <f>IF(Table1[[#This Row],[Quarter]]="q3",1,"")</f>
        <v/>
      </c>
      <c r="J2795">
        <f>IF(Table1[[#This Row],[Quarter]]="Q2",Table1[[#This Row],[Credit Amount]],"")</f>
        <v>-82.09</v>
      </c>
      <c r="K2795" t="str">
        <f>IF(Table1[[#This Row],[Quarter]]="Q3",Table1[[#This Row],[Credit Amount]],"")</f>
        <v/>
      </c>
      <c r="L2795">
        <f>IF(Table1[[#This Row],[Transaction Type]]="Upgrade",Table1[[#This Row],[Credit Amount]],IF(Table1[[#This Row],[Transaction Type]]="Activation",Table1[[#This Row],[Credit Amount]],""))</f>
        <v>-82.09</v>
      </c>
      <c r="M2795" t="str">
        <f>IF(Table1[[#This Row],[Transaction Type]]="Maintenance",Table1[[#This Row],[Credit Amount]],"")</f>
        <v/>
      </c>
      <c r="N2795">
        <v>10065</v>
      </c>
      <c r="O2795" t="s">
        <v>2489</v>
      </c>
      <c r="P2795" t="s">
        <v>2554</v>
      </c>
      <c r="Q2795" t="s">
        <v>289</v>
      </c>
      <c r="R2795">
        <v>10008</v>
      </c>
      <c r="S2795" t="s">
        <v>2489</v>
      </c>
      <c r="T2795" t="s">
        <v>2497</v>
      </c>
      <c r="U2795" t="s">
        <v>290</v>
      </c>
      <c r="V2795" t="s">
        <v>177</v>
      </c>
      <c r="W2795">
        <v>100003859</v>
      </c>
      <c r="X2795">
        <v>8005552860</v>
      </c>
      <c r="Y2795" t="s">
        <v>2595</v>
      </c>
      <c r="Z2795" t="s">
        <v>5451</v>
      </c>
      <c r="AA2795" s="13">
        <v>-82.09</v>
      </c>
      <c r="AB2795" s="14">
        <v>42528</v>
      </c>
      <c r="AC2795" t="s">
        <v>35</v>
      </c>
    </row>
    <row r="2796" spans="1:29" x14ac:dyDescent="0.25">
      <c r="A2796" t="str">
        <f>CONCATENATE("Q",ROUNDUP(MONTH(Table1[[#This Row],[Month]])/3,0))</f>
        <v>Q2</v>
      </c>
      <c r="B2796" s="14">
        <f>EOMONTH(Table1[[#This Row],[Credit Date]],-1)+1</f>
        <v>42522</v>
      </c>
      <c r="C2796" t="str">
        <f>CONCATENATE(Table1[[#This Row],[Issuer Last Name]],", ",Table1[[#This Row],[Issuer First Name]])</f>
        <v>No. 065, Employee</v>
      </c>
      <c r="D2796" t="str">
        <f>CONCATENATE(Table1[[#This Row],[Approver Last Name]],", ",Table1[[#This Row],[Approver First Name]])</f>
        <v>No. 008, Employee</v>
      </c>
      <c r="E2796" t="str">
        <f>CONCATENATE(Table1[[#This Row],[Customer Last Name]],", ",Table1[[#This Row],[Customer First Name]])</f>
        <v>No. 10502, Client</v>
      </c>
      <c r="F27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96" t="str">
        <f>IF(Table1[[#This Row],[Transaction Type]]="Maintenance","Non-Sales","Sales")</f>
        <v>Non-Sales</v>
      </c>
      <c r="H2796">
        <f>IF(Table1[[#This Row],[Quarter]]="q2",1,"")</f>
        <v>1</v>
      </c>
      <c r="I2796" t="str">
        <f>IF(Table1[[#This Row],[Quarter]]="q3",1,"")</f>
        <v/>
      </c>
      <c r="J2796">
        <f>IF(Table1[[#This Row],[Quarter]]="Q2",Table1[[#This Row],[Credit Amount]],"")</f>
        <v>-56.84</v>
      </c>
      <c r="K2796" t="str">
        <f>IF(Table1[[#This Row],[Quarter]]="Q3",Table1[[#This Row],[Credit Amount]],"")</f>
        <v/>
      </c>
      <c r="L2796" t="str">
        <f>IF(Table1[[#This Row],[Transaction Type]]="Upgrade",Table1[[#This Row],[Credit Amount]],IF(Table1[[#This Row],[Transaction Type]]="Activation",Table1[[#This Row],[Credit Amount]],""))</f>
        <v/>
      </c>
      <c r="M2796">
        <f>IF(Table1[[#This Row],[Transaction Type]]="Maintenance",Table1[[#This Row],[Credit Amount]],"")</f>
        <v>-56.84</v>
      </c>
      <c r="N2796">
        <v>10065</v>
      </c>
      <c r="O2796" t="s">
        <v>2489</v>
      </c>
      <c r="P2796" t="s">
        <v>2554</v>
      </c>
      <c r="Q2796" t="s">
        <v>289</v>
      </c>
      <c r="R2796">
        <v>10008</v>
      </c>
      <c r="S2796" t="s">
        <v>2489</v>
      </c>
      <c r="T2796" t="s">
        <v>2497</v>
      </c>
      <c r="U2796" t="s">
        <v>290</v>
      </c>
      <c r="V2796" t="s">
        <v>177</v>
      </c>
      <c r="W2796">
        <v>100001501</v>
      </c>
      <c r="X2796">
        <v>8005550502</v>
      </c>
      <c r="Y2796" t="s">
        <v>2595</v>
      </c>
      <c r="Z2796" t="s">
        <v>3097</v>
      </c>
      <c r="AA2796" s="13">
        <v>-56.84</v>
      </c>
      <c r="AB2796" s="14">
        <v>42534</v>
      </c>
      <c r="AC2796" t="s">
        <v>36</v>
      </c>
    </row>
    <row r="2797" spans="1:29" x14ac:dyDescent="0.25">
      <c r="A2797" t="str">
        <f>CONCATENATE("Q",ROUNDUP(MONTH(Table1[[#This Row],[Month]])/3,0))</f>
        <v>Q2</v>
      </c>
      <c r="B2797" s="14">
        <f>EOMONTH(Table1[[#This Row],[Credit Date]],-1)+1</f>
        <v>42522</v>
      </c>
      <c r="C2797" t="str">
        <f>CONCATENATE(Table1[[#This Row],[Issuer Last Name]],", ",Table1[[#This Row],[Issuer First Name]])</f>
        <v>No. 065, Employee</v>
      </c>
      <c r="D2797" t="str">
        <f>CONCATENATE(Table1[[#This Row],[Approver Last Name]],", ",Table1[[#This Row],[Approver First Name]])</f>
        <v>No. 008, Employee</v>
      </c>
      <c r="E2797" t="str">
        <f>CONCATENATE(Table1[[#This Row],[Customer Last Name]],", ",Table1[[#This Row],[Customer First Name]])</f>
        <v>No. 11000, Client</v>
      </c>
      <c r="F2797" t="str">
        <f>IF(Table1[[#This Row],[Credit Amount]]&gt;-19.99,"Less than 19.99",IF(Table1[[#This Row],[Credit Amount]]=-20,"20",IF(Table1[[#This Row],[Credit Amount]]&gt;-49.98,"20.01-49.98",IF(Table1[[#This Row],[Credit Amount]]=-49.99,"49.99",IF(Table1[[#This Row],[Credit Amount]]=-50,"50",IF(Table1[[#This Row],[Credit Amount]]&lt;-50.01,"Greater than 50"))))))</f>
        <v>Less than 19.99</v>
      </c>
      <c r="G2797" t="str">
        <f>IF(Table1[[#This Row],[Transaction Type]]="Maintenance","Non-Sales","Sales")</f>
        <v>Non-Sales</v>
      </c>
      <c r="H2797">
        <f>IF(Table1[[#This Row],[Quarter]]="q2",1,"")</f>
        <v>1</v>
      </c>
      <c r="I2797" t="str">
        <f>IF(Table1[[#This Row],[Quarter]]="q3",1,"")</f>
        <v/>
      </c>
      <c r="J2797">
        <f>IF(Table1[[#This Row],[Quarter]]="Q2",Table1[[#This Row],[Credit Amount]],"")</f>
        <v>-11.91</v>
      </c>
      <c r="K2797" t="str">
        <f>IF(Table1[[#This Row],[Quarter]]="Q3",Table1[[#This Row],[Credit Amount]],"")</f>
        <v/>
      </c>
      <c r="L2797" t="str">
        <f>IF(Table1[[#This Row],[Transaction Type]]="Upgrade",Table1[[#This Row],[Credit Amount]],IF(Table1[[#This Row],[Transaction Type]]="Activation",Table1[[#This Row],[Credit Amount]],""))</f>
        <v/>
      </c>
      <c r="M2797">
        <f>IF(Table1[[#This Row],[Transaction Type]]="Maintenance",Table1[[#This Row],[Credit Amount]],"")</f>
        <v>-11.91</v>
      </c>
      <c r="N2797">
        <v>10065</v>
      </c>
      <c r="O2797" t="s">
        <v>2489</v>
      </c>
      <c r="P2797" t="s">
        <v>2554</v>
      </c>
      <c r="Q2797" t="s">
        <v>289</v>
      </c>
      <c r="R2797">
        <v>10008</v>
      </c>
      <c r="S2797" t="s">
        <v>2489</v>
      </c>
      <c r="T2797" t="s">
        <v>2497</v>
      </c>
      <c r="U2797" t="s">
        <v>290</v>
      </c>
      <c r="V2797" t="s">
        <v>177</v>
      </c>
      <c r="W2797">
        <v>100001999</v>
      </c>
      <c r="X2797">
        <v>8005551000</v>
      </c>
      <c r="Y2797" t="s">
        <v>2595</v>
      </c>
      <c r="Z2797" t="s">
        <v>3595</v>
      </c>
      <c r="AA2797" s="13">
        <v>-11.91</v>
      </c>
      <c r="AB2797" s="14">
        <v>42535</v>
      </c>
      <c r="AC2797" t="s">
        <v>36</v>
      </c>
    </row>
    <row r="2798" spans="1:29" x14ac:dyDescent="0.25">
      <c r="A2798" t="str">
        <f>CONCATENATE("Q",ROUNDUP(MONTH(Table1[[#This Row],[Month]])/3,0))</f>
        <v>Q2</v>
      </c>
      <c r="B2798" s="14">
        <f>EOMONTH(Table1[[#This Row],[Credit Date]],-1)+1</f>
        <v>42522</v>
      </c>
      <c r="C2798" t="str">
        <f>CONCATENATE(Table1[[#This Row],[Issuer Last Name]],", ",Table1[[#This Row],[Issuer First Name]])</f>
        <v>No. 065, Employee</v>
      </c>
      <c r="D2798" t="str">
        <f>CONCATENATE(Table1[[#This Row],[Approver Last Name]],", ",Table1[[#This Row],[Approver First Name]])</f>
        <v>No. 008, Employee</v>
      </c>
      <c r="E2798" t="str">
        <f>CONCATENATE(Table1[[#This Row],[Customer Last Name]],", ",Table1[[#This Row],[Customer First Name]])</f>
        <v>No. 11216, Client</v>
      </c>
      <c r="F27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798" t="str">
        <f>IF(Table1[[#This Row],[Transaction Type]]="Maintenance","Non-Sales","Sales")</f>
        <v>Sales</v>
      </c>
      <c r="H2798">
        <f>IF(Table1[[#This Row],[Quarter]]="q2",1,"")</f>
        <v>1</v>
      </c>
      <c r="I2798" t="str">
        <f>IF(Table1[[#This Row],[Quarter]]="q3",1,"")</f>
        <v/>
      </c>
      <c r="J2798">
        <f>IF(Table1[[#This Row],[Quarter]]="Q2",Table1[[#This Row],[Credit Amount]],"")</f>
        <v>-88.21</v>
      </c>
      <c r="K2798" t="str">
        <f>IF(Table1[[#This Row],[Quarter]]="Q3",Table1[[#This Row],[Credit Amount]],"")</f>
        <v/>
      </c>
      <c r="L2798">
        <f>IF(Table1[[#This Row],[Transaction Type]]="Upgrade",Table1[[#This Row],[Credit Amount]],IF(Table1[[#This Row],[Transaction Type]]="Activation",Table1[[#This Row],[Credit Amount]],""))</f>
        <v>-88.21</v>
      </c>
      <c r="M2798" t="str">
        <f>IF(Table1[[#This Row],[Transaction Type]]="Maintenance",Table1[[#This Row],[Credit Amount]],"")</f>
        <v/>
      </c>
      <c r="N2798">
        <v>10065</v>
      </c>
      <c r="O2798" t="s">
        <v>2489</v>
      </c>
      <c r="P2798" t="s">
        <v>2554</v>
      </c>
      <c r="Q2798" t="s">
        <v>289</v>
      </c>
      <c r="R2798">
        <v>10008</v>
      </c>
      <c r="S2798" t="s">
        <v>2489</v>
      </c>
      <c r="T2798" t="s">
        <v>2497</v>
      </c>
      <c r="U2798" t="s">
        <v>290</v>
      </c>
      <c r="V2798" t="s">
        <v>177</v>
      </c>
      <c r="W2798">
        <v>100002215</v>
      </c>
      <c r="X2798">
        <v>8005551216</v>
      </c>
      <c r="Y2798" t="s">
        <v>2595</v>
      </c>
      <c r="Z2798" t="s">
        <v>3811</v>
      </c>
      <c r="AA2798" s="13">
        <v>-88.21</v>
      </c>
      <c r="AB2798" s="14">
        <v>42549</v>
      </c>
      <c r="AC2798" t="s">
        <v>35</v>
      </c>
    </row>
    <row r="2799" spans="1:29" x14ac:dyDescent="0.25">
      <c r="A2799" t="str">
        <f>CONCATENATE("Q",ROUNDUP(MONTH(Table1[[#This Row],[Month]])/3,0))</f>
        <v>Q3</v>
      </c>
      <c r="B2799" s="14">
        <f>EOMONTH(Table1[[#This Row],[Credit Date]],-1)+1</f>
        <v>42552</v>
      </c>
      <c r="C2799" t="str">
        <f>CONCATENATE(Table1[[#This Row],[Issuer Last Name]],", ",Table1[[#This Row],[Issuer First Name]])</f>
        <v>No. 065, Employee</v>
      </c>
      <c r="D2799" t="str">
        <f>CONCATENATE(Table1[[#This Row],[Approver Last Name]],", ",Table1[[#This Row],[Approver First Name]])</f>
        <v>No. 065, Employee</v>
      </c>
      <c r="E2799" t="str">
        <f>CONCATENATE(Table1[[#This Row],[Customer Last Name]],", ",Table1[[#This Row],[Customer First Name]])</f>
        <v>No. 11209, Client</v>
      </c>
      <c r="F2799" t="str">
        <f>IF(Table1[[#This Row],[Credit Amount]]&gt;-19.99,"Less than 19.99",IF(Table1[[#This Row],[Credit Amount]]=-20,"20",IF(Table1[[#This Row],[Credit Amount]]&gt;-49.98,"20.01-49.98",IF(Table1[[#This Row],[Credit Amount]]=-49.99,"49.99",IF(Table1[[#This Row],[Credit Amount]]=-50,"50",IF(Table1[[#This Row],[Credit Amount]]&lt;-50.01,"Greater than 50"))))))</f>
        <v>Less than 19.99</v>
      </c>
      <c r="G2799" t="str">
        <f>IF(Table1[[#This Row],[Transaction Type]]="Maintenance","Non-Sales","Sales")</f>
        <v>Non-Sales</v>
      </c>
      <c r="H2799" t="str">
        <f>IF(Table1[[#This Row],[Quarter]]="q2",1,"")</f>
        <v/>
      </c>
      <c r="I2799">
        <f>IF(Table1[[#This Row],[Quarter]]="q3",1,"")</f>
        <v>1</v>
      </c>
      <c r="J2799" t="str">
        <f>IF(Table1[[#This Row],[Quarter]]="Q2",Table1[[#This Row],[Credit Amount]],"")</f>
        <v/>
      </c>
      <c r="K2799">
        <f>IF(Table1[[#This Row],[Quarter]]="Q3",Table1[[#This Row],[Credit Amount]],"")</f>
        <v>-11.14</v>
      </c>
      <c r="L2799" t="str">
        <f>IF(Table1[[#This Row],[Transaction Type]]="Upgrade",Table1[[#This Row],[Credit Amount]],IF(Table1[[#This Row],[Transaction Type]]="Activation",Table1[[#This Row],[Credit Amount]],""))</f>
        <v/>
      </c>
      <c r="M2799">
        <f>IF(Table1[[#This Row],[Transaction Type]]="Maintenance",Table1[[#This Row],[Credit Amount]],"")</f>
        <v>-11.14</v>
      </c>
      <c r="N2799">
        <v>10065</v>
      </c>
      <c r="O2799" t="s">
        <v>2489</v>
      </c>
      <c r="P2799" t="s">
        <v>2554</v>
      </c>
      <c r="Q2799" t="s">
        <v>289</v>
      </c>
      <c r="R2799">
        <v>10065</v>
      </c>
      <c r="S2799" t="s">
        <v>2489</v>
      </c>
      <c r="T2799" t="s">
        <v>2554</v>
      </c>
      <c r="U2799" t="s">
        <v>289</v>
      </c>
      <c r="V2799" t="s">
        <v>177</v>
      </c>
      <c r="W2799">
        <v>100002208</v>
      </c>
      <c r="X2799">
        <v>8005551209</v>
      </c>
      <c r="Y2799" t="s">
        <v>2595</v>
      </c>
      <c r="Z2799" t="s">
        <v>3804</v>
      </c>
      <c r="AA2799" s="13">
        <v>-11.14</v>
      </c>
      <c r="AB2799" s="14">
        <v>42561</v>
      </c>
      <c r="AC2799" t="s">
        <v>36</v>
      </c>
    </row>
    <row r="2800" spans="1:29" x14ac:dyDescent="0.25">
      <c r="A2800" t="str">
        <f>CONCATENATE("Q",ROUNDUP(MONTH(Table1[[#This Row],[Month]])/3,0))</f>
        <v>Q3</v>
      </c>
      <c r="B2800" s="14">
        <f>EOMONTH(Table1[[#This Row],[Credit Date]],-1)+1</f>
        <v>42552</v>
      </c>
      <c r="C2800" t="str">
        <f>CONCATENATE(Table1[[#This Row],[Issuer Last Name]],", ",Table1[[#This Row],[Issuer First Name]])</f>
        <v>No. 065, Employee</v>
      </c>
      <c r="D2800" t="str">
        <f>CONCATENATE(Table1[[#This Row],[Approver Last Name]],", ",Table1[[#This Row],[Approver First Name]])</f>
        <v>No. 008, Employee</v>
      </c>
      <c r="E2800" t="str">
        <f>CONCATENATE(Table1[[#This Row],[Customer Last Name]],", ",Table1[[#This Row],[Customer First Name]])</f>
        <v>No. 12225, Client</v>
      </c>
      <c r="F28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0" t="str">
        <f>IF(Table1[[#This Row],[Transaction Type]]="Maintenance","Non-Sales","Sales")</f>
        <v>Non-Sales</v>
      </c>
      <c r="H2800" t="str">
        <f>IF(Table1[[#This Row],[Quarter]]="q2",1,"")</f>
        <v/>
      </c>
      <c r="I2800">
        <f>IF(Table1[[#This Row],[Quarter]]="q3",1,"")</f>
        <v>1</v>
      </c>
      <c r="J2800" t="str">
        <f>IF(Table1[[#This Row],[Quarter]]="Q2",Table1[[#This Row],[Credit Amount]],"")</f>
        <v/>
      </c>
      <c r="K2800">
        <f>IF(Table1[[#This Row],[Quarter]]="Q3",Table1[[#This Row],[Credit Amount]],"")</f>
        <v>-97.7</v>
      </c>
      <c r="L2800" t="str">
        <f>IF(Table1[[#This Row],[Transaction Type]]="Upgrade",Table1[[#This Row],[Credit Amount]],IF(Table1[[#This Row],[Transaction Type]]="Activation",Table1[[#This Row],[Credit Amount]],""))</f>
        <v/>
      </c>
      <c r="M2800">
        <f>IF(Table1[[#This Row],[Transaction Type]]="Maintenance",Table1[[#This Row],[Credit Amount]],"")</f>
        <v>-97.7</v>
      </c>
      <c r="N2800">
        <v>10065</v>
      </c>
      <c r="O2800" t="s">
        <v>2489</v>
      </c>
      <c r="P2800" t="s">
        <v>2554</v>
      </c>
      <c r="Q2800" t="s">
        <v>289</v>
      </c>
      <c r="R2800">
        <v>10008</v>
      </c>
      <c r="S2800" t="s">
        <v>2489</v>
      </c>
      <c r="T2800" t="s">
        <v>2497</v>
      </c>
      <c r="U2800" t="s">
        <v>290</v>
      </c>
      <c r="V2800" t="s">
        <v>177</v>
      </c>
      <c r="W2800">
        <v>100003224</v>
      </c>
      <c r="X2800">
        <v>8005552225</v>
      </c>
      <c r="Y2800" t="s">
        <v>2595</v>
      </c>
      <c r="Z2800" t="s">
        <v>4820</v>
      </c>
      <c r="AA2800" s="13">
        <v>-97.7</v>
      </c>
      <c r="AB2800" s="14">
        <v>42563</v>
      </c>
      <c r="AC2800" t="s">
        <v>36</v>
      </c>
    </row>
    <row r="2801" spans="1:29" x14ac:dyDescent="0.25">
      <c r="A2801" t="str">
        <f>CONCATENATE("Q",ROUNDUP(MONTH(Table1[[#This Row],[Month]])/3,0))</f>
        <v>Q3</v>
      </c>
      <c r="B2801" s="14">
        <f>EOMONTH(Table1[[#This Row],[Credit Date]],-1)+1</f>
        <v>42552</v>
      </c>
      <c r="C2801" t="str">
        <f>CONCATENATE(Table1[[#This Row],[Issuer Last Name]],", ",Table1[[#This Row],[Issuer First Name]])</f>
        <v>No. 065, Employee</v>
      </c>
      <c r="D2801" t="str">
        <f>CONCATENATE(Table1[[#This Row],[Approver Last Name]],", ",Table1[[#This Row],[Approver First Name]])</f>
        <v>No. 065, Employee</v>
      </c>
      <c r="E2801" t="str">
        <f>CONCATENATE(Table1[[#This Row],[Customer Last Name]],", ",Table1[[#This Row],[Customer First Name]])</f>
        <v>No. 12016, Client</v>
      </c>
      <c r="F2801" t="str">
        <f>IF(Table1[[#This Row],[Credit Amount]]&gt;-19.99,"Less than 19.99",IF(Table1[[#This Row],[Credit Amount]]=-20,"20",IF(Table1[[#This Row],[Credit Amount]]&gt;-49.98,"20.01-49.98",IF(Table1[[#This Row],[Credit Amount]]=-49.99,"49.99",IF(Table1[[#This Row],[Credit Amount]]=-50,"50",IF(Table1[[#This Row],[Credit Amount]]&lt;-50.01,"Greater than 50"))))))</f>
        <v>20.01-49.98</v>
      </c>
      <c r="G2801" t="str">
        <f>IF(Table1[[#This Row],[Transaction Type]]="Maintenance","Non-Sales","Sales")</f>
        <v>Non-Sales</v>
      </c>
      <c r="H2801" t="str">
        <f>IF(Table1[[#This Row],[Quarter]]="q2",1,"")</f>
        <v/>
      </c>
      <c r="I2801">
        <f>IF(Table1[[#This Row],[Quarter]]="q3",1,"")</f>
        <v>1</v>
      </c>
      <c r="J2801" t="str">
        <f>IF(Table1[[#This Row],[Quarter]]="Q2",Table1[[#This Row],[Credit Amount]],"")</f>
        <v/>
      </c>
      <c r="K2801">
        <f>IF(Table1[[#This Row],[Quarter]]="Q3",Table1[[#This Row],[Credit Amount]],"")</f>
        <v>-37.01</v>
      </c>
      <c r="L2801" t="str">
        <f>IF(Table1[[#This Row],[Transaction Type]]="Upgrade",Table1[[#This Row],[Credit Amount]],IF(Table1[[#This Row],[Transaction Type]]="Activation",Table1[[#This Row],[Credit Amount]],""))</f>
        <v/>
      </c>
      <c r="M2801">
        <f>IF(Table1[[#This Row],[Transaction Type]]="Maintenance",Table1[[#This Row],[Credit Amount]],"")</f>
        <v>-37.01</v>
      </c>
      <c r="N2801">
        <v>10065</v>
      </c>
      <c r="O2801" t="s">
        <v>2489</v>
      </c>
      <c r="P2801" t="s">
        <v>2554</v>
      </c>
      <c r="Q2801" t="s">
        <v>289</v>
      </c>
      <c r="R2801">
        <v>10065</v>
      </c>
      <c r="S2801" t="s">
        <v>2489</v>
      </c>
      <c r="T2801" t="s">
        <v>2554</v>
      </c>
      <c r="U2801" t="s">
        <v>289</v>
      </c>
      <c r="V2801" t="s">
        <v>177</v>
      </c>
      <c r="W2801">
        <v>100003015</v>
      </c>
      <c r="X2801">
        <v>8005552016</v>
      </c>
      <c r="Y2801" t="s">
        <v>2595</v>
      </c>
      <c r="Z2801" t="s">
        <v>4611</v>
      </c>
      <c r="AA2801" s="13">
        <v>-37.01</v>
      </c>
      <c r="AB2801" s="14">
        <v>42564</v>
      </c>
      <c r="AC2801" t="s">
        <v>36</v>
      </c>
    </row>
    <row r="2802" spans="1:29" x14ac:dyDescent="0.25">
      <c r="A2802" t="str">
        <f>CONCATENATE("Q",ROUNDUP(MONTH(Table1[[#This Row],[Month]])/3,0))</f>
        <v>Q3</v>
      </c>
      <c r="B2802" s="14">
        <f>EOMONTH(Table1[[#This Row],[Credit Date]],-1)+1</f>
        <v>42552</v>
      </c>
      <c r="C2802" t="str">
        <f>CONCATENATE(Table1[[#This Row],[Issuer Last Name]],", ",Table1[[#This Row],[Issuer First Name]])</f>
        <v>No. 065, Employee</v>
      </c>
      <c r="D2802" t="str">
        <f>CONCATENATE(Table1[[#This Row],[Approver Last Name]],", ",Table1[[#This Row],[Approver First Name]])</f>
        <v>No. 065, Employee</v>
      </c>
      <c r="E2802" t="str">
        <f>CONCATENATE(Table1[[#This Row],[Customer Last Name]],", ",Table1[[#This Row],[Customer First Name]])</f>
        <v>No. 11005, Client</v>
      </c>
      <c r="F2802" t="str">
        <f>IF(Table1[[#This Row],[Credit Amount]]&gt;-19.99,"Less than 19.99",IF(Table1[[#This Row],[Credit Amount]]=-20,"20",IF(Table1[[#This Row],[Credit Amount]]&gt;-49.98,"20.01-49.98",IF(Table1[[#This Row],[Credit Amount]]=-49.99,"49.99",IF(Table1[[#This Row],[Credit Amount]]=-50,"50",IF(Table1[[#This Row],[Credit Amount]]&lt;-50.01,"Greater than 50"))))))</f>
        <v>Less than 19.99</v>
      </c>
      <c r="G2802" t="str">
        <f>IF(Table1[[#This Row],[Transaction Type]]="Maintenance","Non-Sales","Sales")</f>
        <v>Sales</v>
      </c>
      <c r="H2802" t="str">
        <f>IF(Table1[[#This Row],[Quarter]]="q2",1,"")</f>
        <v/>
      </c>
      <c r="I2802">
        <f>IF(Table1[[#This Row],[Quarter]]="q3",1,"")</f>
        <v>1</v>
      </c>
      <c r="J2802" t="str">
        <f>IF(Table1[[#This Row],[Quarter]]="Q2",Table1[[#This Row],[Credit Amount]],"")</f>
        <v/>
      </c>
      <c r="K2802">
        <f>IF(Table1[[#This Row],[Quarter]]="Q3",Table1[[#This Row],[Credit Amount]],"")</f>
        <v>-19.38</v>
      </c>
      <c r="L2802">
        <f>IF(Table1[[#This Row],[Transaction Type]]="Upgrade",Table1[[#This Row],[Credit Amount]],IF(Table1[[#This Row],[Transaction Type]]="Activation",Table1[[#This Row],[Credit Amount]],""))</f>
        <v>-19.38</v>
      </c>
      <c r="M2802" t="str">
        <f>IF(Table1[[#This Row],[Transaction Type]]="Maintenance",Table1[[#This Row],[Credit Amount]],"")</f>
        <v/>
      </c>
      <c r="N2802">
        <v>10065</v>
      </c>
      <c r="O2802" t="s">
        <v>2489</v>
      </c>
      <c r="P2802" t="s">
        <v>2554</v>
      </c>
      <c r="Q2802" t="s">
        <v>289</v>
      </c>
      <c r="R2802">
        <v>10065</v>
      </c>
      <c r="S2802" t="s">
        <v>2489</v>
      </c>
      <c r="T2802" t="s">
        <v>2554</v>
      </c>
      <c r="U2802" t="s">
        <v>289</v>
      </c>
      <c r="V2802" t="s">
        <v>177</v>
      </c>
      <c r="W2802">
        <v>100002004</v>
      </c>
      <c r="X2802">
        <v>8005551005</v>
      </c>
      <c r="Y2802" t="s">
        <v>2595</v>
      </c>
      <c r="Z2802" t="s">
        <v>3600</v>
      </c>
      <c r="AA2802" s="13">
        <v>-19.38</v>
      </c>
      <c r="AB2802" s="14">
        <v>42566</v>
      </c>
      <c r="AC2802" t="s">
        <v>35</v>
      </c>
    </row>
    <row r="2803" spans="1:29" x14ac:dyDescent="0.25">
      <c r="A2803" t="str">
        <f>CONCATENATE("Q",ROUNDUP(MONTH(Table1[[#This Row],[Month]])/3,0))</f>
        <v>Q3</v>
      </c>
      <c r="B2803" s="14">
        <f>EOMONTH(Table1[[#This Row],[Credit Date]],-1)+1</f>
        <v>42552</v>
      </c>
      <c r="C2803" t="str">
        <f>CONCATENATE(Table1[[#This Row],[Issuer Last Name]],", ",Table1[[#This Row],[Issuer First Name]])</f>
        <v>No. 065, Employee</v>
      </c>
      <c r="D2803" t="str">
        <f>CONCATENATE(Table1[[#This Row],[Approver Last Name]],", ",Table1[[#This Row],[Approver First Name]])</f>
        <v>No. 008, Employee</v>
      </c>
      <c r="E2803" t="str">
        <f>CONCATENATE(Table1[[#This Row],[Customer Last Name]],", ",Table1[[#This Row],[Customer First Name]])</f>
        <v>No. 11154, Client</v>
      </c>
      <c r="F28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3" t="str">
        <f>IF(Table1[[#This Row],[Transaction Type]]="Maintenance","Non-Sales","Sales")</f>
        <v>Sales</v>
      </c>
      <c r="H2803" t="str">
        <f>IF(Table1[[#This Row],[Quarter]]="q2",1,"")</f>
        <v/>
      </c>
      <c r="I2803">
        <f>IF(Table1[[#This Row],[Quarter]]="q3",1,"")</f>
        <v>1</v>
      </c>
      <c r="J2803" t="str">
        <f>IF(Table1[[#This Row],[Quarter]]="Q2",Table1[[#This Row],[Credit Amount]],"")</f>
        <v/>
      </c>
      <c r="K2803">
        <f>IF(Table1[[#This Row],[Quarter]]="Q3",Table1[[#This Row],[Credit Amount]],"")</f>
        <v>-67.510000000000005</v>
      </c>
      <c r="L2803">
        <f>IF(Table1[[#This Row],[Transaction Type]]="Upgrade",Table1[[#This Row],[Credit Amount]],IF(Table1[[#This Row],[Transaction Type]]="Activation",Table1[[#This Row],[Credit Amount]],""))</f>
        <v>-67.510000000000005</v>
      </c>
      <c r="M2803" t="str">
        <f>IF(Table1[[#This Row],[Transaction Type]]="Maintenance",Table1[[#This Row],[Credit Amount]],"")</f>
        <v/>
      </c>
      <c r="N2803">
        <v>10065</v>
      </c>
      <c r="O2803" t="s">
        <v>2489</v>
      </c>
      <c r="P2803" t="s">
        <v>2554</v>
      </c>
      <c r="Q2803" t="s">
        <v>289</v>
      </c>
      <c r="R2803">
        <v>10008</v>
      </c>
      <c r="S2803" t="s">
        <v>2489</v>
      </c>
      <c r="T2803" t="s">
        <v>2497</v>
      </c>
      <c r="U2803" t="s">
        <v>290</v>
      </c>
      <c r="V2803" t="s">
        <v>177</v>
      </c>
      <c r="W2803">
        <v>100002153</v>
      </c>
      <c r="X2803">
        <v>8005551154</v>
      </c>
      <c r="Y2803" t="s">
        <v>2595</v>
      </c>
      <c r="Z2803" t="s">
        <v>3749</v>
      </c>
      <c r="AA2803" s="13">
        <v>-67.510000000000005</v>
      </c>
      <c r="AB2803" s="14">
        <v>42568</v>
      </c>
      <c r="AC2803" t="s">
        <v>37</v>
      </c>
    </row>
    <row r="2804" spans="1:29" x14ac:dyDescent="0.25">
      <c r="A2804" t="str">
        <f>CONCATENATE("Q",ROUNDUP(MONTH(Table1[[#This Row],[Month]])/3,0))</f>
        <v>Q3</v>
      </c>
      <c r="B2804" s="14">
        <f>EOMONTH(Table1[[#This Row],[Credit Date]],-1)+1</f>
        <v>42552</v>
      </c>
      <c r="C2804" t="str">
        <f>CONCATENATE(Table1[[#This Row],[Issuer Last Name]],", ",Table1[[#This Row],[Issuer First Name]])</f>
        <v>No. 065, Employee</v>
      </c>
      <c r="D2804" t="str">
        <f>CONCATENATE(Table1[[#This Row],[Approver Last Name]],", ",Table1[[#This Row],[Approver First Name]])</f>
        <v>No. 008, Employee</v>
      </c>
      <c r="E2804" t="str">
        <f>CONCATENATE(Table1[[#This Row],[Customer Last Name]],", ",Table1[[#This Row],[Customer First Name]])</f>
        <v>No. 11960, Client</v>
      </c>
      <c r="F28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4" t="str">
        <f>IF(Table1[[#This Row],[Transaction Type]]="Maintenance","Non-Sales","Sales")</f>
        <v>Non-Sales</v>
      </c>
      <c r="H2804" t="str">
        <f>IF(Table1[[#This Row],[Quarter]]="q2",1,"")</f>
        <v/>
      </c>
      <c r="I2804">
        <f>IF(Table1[[#This Row],[Quarter]]="q3",1,"")</f>
        <v>1</v>
      </c>
      <c r="J2804" t="str">
        <f>IF(Table1[[#This Row],[Quarter]]="Q2",Table1[[#This Row],[Credit Amount]],"")</f>
        <v/>
      </c>
      <c r="K2804">
        <f>IF(Table1[[#This Row],[Quarter]]="Q3",Table1[[#This Row],[Credit Amount]],"")</f>
        <v>-82.6</v>
      </c>
      <c r="L2804" t="str">
        <f>IF(Table1[[#This Row],[Transaction Type]]="Upgrade",Table1[[#This Row],[Credit Amount]],IF(Table1[[#This Row],[Transaction Type]]="Activation",Table1[[#This Row],[Credit Amount]],""))</f>
        <v/>
      </c>
      <c r="M2804">
        <f>IF(Table1[[#This Row],[Transaction Type]]="Maintenance",Table1[[#This Row],[Credit Amount]],"")</f>
        <v>-82.6</v>
      </c>
      <c r="N2804">
        <v>10065</v>
      </c>
      <c r="O2804" t="s">
        <v>2489</v>
      </c>
      <c r="P2804" t="s">
        <v>2554</v>
      </c>
      <c r="Q2804" t="s">
        <v>289</v>
      </c>
      <c r="R2804">
        <v>10008</v>
      </c>
      <c r="S2804" t="s">
        <v>2489</v>
      </c>
      <c r="T2804" t="s">
        <v>2497</v>
      </c>
      <c r="U2804" t="s">
        <v>290</v>
      </c>
      <c r="V2804" t="s">
        <v>177</v>
      </c>
      <c r="W2804">
        <v>100002959</v>
      </c>
      <c r="X2804">
        <v>8005551960</v>
      </c>
      <c r="Y2804" t="s">
        <v>2595</v>
      </c>
      <c r="Z2804" t="s">
        <v>4555</v>
      </c>
      <c r="AA2804" s="13">
        <v>-82.6</v>
      </c>
      <c r="AB2804" s="14">
        <v>42569</v>
      </c>
      <c r="AC2804" t="s">
        <v>36</v>
      </c>
    </row>
    <row r="2805" spans="1:29" x14ac:dyDescent="0.25">
      <c r="A2805" t="str">
        <f>CONCATENATE("Q",ROUNDUP(MONTH(Table1[[#This Row],[Month]])/3,0))</f>
        <v>Q3</v>
      </c>
      <c r="B2805" s="14">
        <f>EOMONTH(Table1[[#This Row],[Credit Date]],-1)+1</f>
        <v>42552</v>
      </c>
      <c r="C2805" t="str">
        <f>CONCATENATE(Table1[[#This Row],[Issuer Last Name]],", ",Table1[[#This Row],[Issuer First Name]])</f>
        <v>No. 065, Employee</v>
      </c>
      <c r="D2805" t="str">
        <f>CONCATENATE(Table1[[#This Row],[Approver Last Name]],", ",Table1[[#This Row],[Approver First Name]])</f>
        <v>No. 008, Employee</v>
      </c>
      <c r="E2805" t="str">
        <f>CONCATENATE(Table1[[#This Row],[Customer Last Name]],", ",Table1[[#This Row],[Customer First Name]])</f>
        <v>No. 12183, Client</v>
      </c>
      <c r="F28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5" t="str">
        <f>IF(Table1[[#This Row],[Transaction Type]]="Maintenance","Non-Sales","Sales")</f>
        <v>Sales</v>
      </c>
      <c r="H2805" t="str">
        <f>IF(Table1[[#This Row],[Quarter]]="q2",1,"")</f>
        <v/>
      </c>
      <c r="I2805">
        <f>IF(Table1[[#This Row],[Quarter]]="q3",1,"")</f>
        <v>1</v>
      </c>
      <c r="J2805" t="str">
        <f>IF(Table1[[#This Row],[Quarter]]="Q2",Table1[[#This Row],[Credit Amount]],"")</f>
        <v/>
      </c>
      <c r="K2805">
        <f>IF(Table1[[#This Row],[Quarter]]="Q3",Table1[[#This Row],[Credit Amount]],"")</f>
        <v>-90.34</v>
      </c>
      <c r="L2805">
        <f>IF(Table1[[#This Row],[Transaction Type]]="Upgrade",Table1[[#This Row],[Credit Amount]],IF(Table1[[#This Row],[Transaction Type]]="Activation",Table1[[#This Row],[Credit Amount]],""))</f>
        <v>-90.34</v>
      </c>
      <c r="M2805" t="str">
        <f>IF(Table1[[#This Row],[Transaction Type]]="Maintenance",Table1[[#This Row],[Credit Amount]],"")</f>
        <v/>
      </c>
      <c r="N2805">
        <v>10065</v>
      </c>
      <c r="O2805" t="s">
        <v>2489</v>
      </c>
      <c r="P2805" t="s">
        <v>2554</v>
      </c>
      <c r="Q2805" t="s">
        <v>289</v>
      </c>
      <c r="R2805">
        <v>10008</v>
      </c>
      <c r="S2805" t="s">
        <v>2489</v>
      </c>
      <c r="T2805" t="s">
        <v>2497</v>
      </c>
      <c r="U2805" t="s">
        <v>290</v>
      </c>
      <c r="V2805" t="s">
        <v>177</v>
      </c>
      <c r="W2805">
        <v>100003182</v>
      </c>
      <c r="X2805">
        <v>8005552183</v>
      </c>
      <c r="Y2805" t="s">
        <v>2595</v>
      </c>
      <c r="Z2805" t="s">
        <v>4778</v>
      </c>
      <c r="AA2805" s="13">
        <v>-90.34</v>
      </c>
      <c r="AB2805" s="14">
        <v>42571</v>
      </c>
      <c r="AC2805" t="s">
        <v>37</v>
      </c>
    </row>
    <row r="2806" spans="1:29" x14ac:dyDescent="0.25">
      <c r="A2806" t="str">
        <f>CONCATENATE("Q",ROUNDUP(MONTH(Table1[[#This Row],[Month]])/3,0))</f>
        <v>Q3</v>
      </c>
      <c r="B2806" s="14">
        <f>EOMONTH(Table1[[#This Row],[Credit Date]],-1)+1</f>
        <v>42552</v>
      </c>
      <c r="C2806" t="str">
        <f>CONCATENATE(Table1[[#This Row],[Issuer Last Name]],", ",Table1[[#This Row],[Issuer First Name]])</f>
        <v>No. 065, Employee</v>
      </c>
      <c r="D2806" t="str">
        <f>CONCATENATE(Table1[[#This Row],[Approver Last Name]],", ",Table1[[#This Row],[Approver First Name]])</f>
        <v>No. 065, Employee</v>
      </c>
      <c r="E2806" t="str">
        <f>CONCATENATE(Table1[[#This Row],[Customer Last Name]],", ",Table1[[#This Row],[Customer First Name]])</f>
        <v>No. 11297, Client</v>
      </c>
      <c r="F2806" t="str">
        <f>IF(Table1[[#This Row],[Credit Amount]]&gt;-19.99,"Less than 19.99",IF(Table1[[#This Row],[Credit Amount]]=-20,"20",IF(Table1[[#This Row],[Credit Amount]]&gt;-49.98,"20.01-49.98",IF(Table1[[#This Row],[Credit Amount]]=-49.99,"49.99",IF(Table1[[#This Row],[Credit Amount]]=-50,"50",IF(Table1[[#This Row],[Credit Amount]]&lt;-50.01,"Greater than 50"))))))</f>
        <v>20.01-49.98</v>
      </c>
      <c r="G2806" t="str">
        <f>IF(Table1[[#This Row],[Transaction Type]]="Maintenance","Non-Sales","Sales")</f>
        <v>Non-Sales</v>
      </c>
      <c r="H2806" t="str">
        <f>IF(Table1[[#This Row],[Quarter]]="q2",1,"")</f>
        <v/>
      </c>
      <c r="I2806">
        <f>IF(Table1[[#This Row],[Quarter]]="q3",1,"")</f>
        <v>1</v>
      </c>
      <c r="J2806" t="str">
        <f>IF(Table1[[#This Row],[Quarter]]="Q2",Table1[[#This Row],[Credit Amount]],"")</f>
        <v/>
      </c>
      <c r="K2806">
        <f>IF(Table1[[#This Row],[Quarter]]="Q3",Table1[[#This Row],[Credit Amount]],"")</f>
        <v>-22.01</v>
      </c>
      <c r="L2806" t="str">
        <f>IF(Table1[[#This Row],[Transaction Type]]="Upgrade",Table1[[#This Row],[Credit Amount]],IF(Table1[[#This Row],[Transaction Type]]="Activation",Table1[[#This Row],[Credit Amount]],""))</f>
        <v/>
      </c>
      <c r="M2806">
        <f>IF(Table1[[#This Row],[Transaction Type]]="Maintenance",Table1[[#This Row],[Credit Amount]],"")</f>
        <v>-22.01</v>
      </c>
      <c r="N2806">
        <v>10065</v>
      </c>
      <c r="O2806" t="s">
        <v>2489</v>
      </c>
      <c r="P2806" t="s">
        <v>2554</v>
      </c>
      <c r="Q2806" t="s">
        <v>289</v>
      </c>
      <c r="R2806">
        <v>10065</v>
      </c>
      <c r="S2806" t="s">
        <v>2489</v>
      </c>
      <c r="T2806" t="s">
        <v>2554</v>
      </c>
      <c r="U2806" t="s">
        <v>289</v>
      </c>
      <c r="V2806" t="s">
        <v>177</v>
      </c>
      <c r="W2806">
        <v>100002296</v>
      </c>
      <c r="X2806">
        <v>8005551297</v>
      </c>
      <c r="Y2806" t="s">
        <v>2595</v>
      </c>
      <c r="Z2806" t="s">
        <v>3892</v>
      </c>
      <c r="AA2806" s="13">
        <v>-22.01</v>
      </c>
      <c r="AB2806" s="14">
        <v>42572</v>
      </c>
      <c r="AC2806" t="s">
        <v>36</v>
      </c>
    </row>
    <row r="2807" spans="1:29" x14ac:dyDescent="0.25">
      <c r="A2807" t="str">
        <f>CONCATENATE("Q",ROUNDUP(MONTH(Table1[[#This Row],[Month]])/3,0))</f>
        <v>Q3</v>
      </c>
      <c r="B2807" s="14">
        <f>EOMONTH(Table1[[#This Row],[Credit Date]],-1)+1</f>
        <v>42552</v>
      </c>
      <c r="C2807" t="str">
        <f>CONCATENATE(Table1[[#This Row],[Issuer Last Name]],", ",Table1[[#This Row],[Issuer First Name]])</f>
        <v>No. 065, Employee</v>
      </c>
      <c r="D2807" t="str">
        <f>CONCATENATE(Table1[[#This Row],[Approver Last Name]],", ",Table1[[#This Row],[Approver First Name]])</f>
        <v>No. 008, Employee</v>
      </c>
      <c r="E2807" t="str">
        <f>CONCATENATE(Table1[[#This Row],[Customer Last Name]],", ",Table1[[#This Row],[Customer First Name]])</f>
        <v>No. 10932, Client</v>
      </c>
      <c r="F28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7" t="str">
        <f>IF(Table1[[#This Row],[Transaction Type]]="Maintenance","Non-Sales","Sales")</f>
        <v>Non-Sales</v>
      </c>
      <c r="H2807" t="str">
        <f>IF(Table1[[#This Row],[Quarter]]="q2",1,"")</f>
        <v/>
      </c>
      <c r="I2807">
        <f>IF(Table1[[#This Row],[Quarter]]="q3",1,"")</f>
        <v>1</v>
      </c>
      <c r="J2807" t="str">
        <f>IF(Table1[[#This Row],[Quarter]]="Q2",Table1[[#This Row],[Credit Amount]],"")</f>
        <v/>
      </c>
      <c r="K2807">
        <f>IF(Table1[[#This Row],[Quarter]]="Q3",Table1[[#This Row],[Credit Amount]],"")</f>
        <v>-69.94</v>
      </c>
      <c r="L2807" t="str">
        <f>IF(Table1[[#This Row],[Transaction Type]]="Upgrade",Table1[[#This Row],[Credit Amount]],IF(Table1[[#This Row],[Transaction Type]]="Activation",Table1[[#This Row],[Credit Amount]],""))</f>
        <v/>
      </c>
      <c r="M2807">
        <f>IF(Table1[[#This Row],[Transaction Type]]="Maintenance",Table1[[#This Row],[Credit Amount]],"")</f>
        <v>-69.94</v>
      </c>
      <c r="N2807">
        <v>10065</v>
      </c>
      <c r="O2807" t="s">
        <v>2489</v>
      </c>
      <c r="P2807" t="s">
        <v>2554</v>
      </c>
      <c r="Q2807" t="s">
        <v>289</v>
      </c>
      <c r="R2807">
        <v>10008</v>
      </c>
      <c r="S2807" t="s">
        <v>2489</v>
      </c>
      <c r="T2807" t="s">
        <v>2497</v>
      </c>
      <c r="U2807" t="s">
        <v>290</v>
      </c>
      <c r="V2807" t="s">
        <v>177</v>
      </c>
      <c r="W2807">
        <v>100001931</v>
      </c>
      <c r="X2807">
        <v>8005550932</v>
      </c>
      <c r="Y2807" t="s">
        <v>2595</v>
      </c>
      <c r="Z2807" t="s">
        <v>3527</v>
      </c>
      <c r="AA2807" s="13">
        <v>-69.94</v>
      </c>
      <c r="AB2807" s="14">
        <v>42573</v>
      </c>
      <c r="AC2807" t="s">
        <v>36</v>
      </c>
    </row>
    <row r="2808" spans="1:29" x14ac:dyDescent="0.25">
      <c r="A2808" t="str">
        <f>CONCATENATE("Q",ROUNDUP(MONTH(Table1[[#This Row],[Month]])/3,0))</f>
        <v>Q3</v>
      </c>
      <c r="B2808" s="14">
        <f>EOMONTH(Table1[[#This Row],[Credit Date]],-1)+1</f>
        <v>42552</v>
      </c>
      <c r="C2808" t="str">
        <f>CONCATENATE(Table1[[#This Row],[Issuer Last Name]],", ",Table1[[#This Row],[Issuer First Name]])</f>
        <v>No. 065, Employee</v>
      </c>
      <c r="D2808" t="str">
        <f>CONCATENATE(Table1[[#This Row],[Approver Last Name]],", ",Table1[[#This Row],[Approver First Name]])</f>
        <v>No. 008, Employee</v>
      </c>
      <c r="E2808" t="str">
        <f>CONCATENATE(Table1[[#This Row],[Customer Last Name]],", ",Table1[[#This Row],[Customer First Name]])</f>
        <v>No. 10528, Client</v>
      </c>
      <c r="F28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08" t="str">
        <f>IF(Table1[[#This Row],[Transaction Type]]="Maintenance","Non-Sales","Sales")</f>
        <v>Non-Sales</v>
      </c>
      <c r="H2808" t="str">
        <f>IF(Table1[[#This Row],[Quarter]]="q2",1,"")</f>
        <v/>
      </c>
      <c r="I2808">
        <f>IF(Table1[[#This Row],[Quarter]]="q3",1,"")</f>
        <v>1</v>
      </c>
      <c r="J2808" t="str">
        <f>IF(Table1[[#This Row],[Quarter]]="Q2",Table1[[#This Row],[Credit Amount]],"")</f>
        <v/>
      </c>
      <c r="K2808">
        <f>IF(Table1[[#This Row],[Quarter]]="Q3",Table1[[#This Row],[Credit Amount]],"")</f>
        <v>-94.66</v>
      </c>
      <c r="L2808" t="str">
        <f>IF(Table1[[#This Row],[Transaction Type]]="Upgrade",Table1[[#This Row],[Credit Amount]],IF(Table1[[#This Row],[Transaction Type]]="Activation",Table1[[#This Row],[Credit Amount]],""))</f>
        <v/>
      </c>
      <c r="M2808">
        <f>IF(Table1[[#This Row],[Transaction Type]]="Maintenance",Table1[[#This Row],[Credit Amount]],"")</f>
        <v>-94.66</v>
      </c>
      <c r="N2808">
        <v>10065</v>
      </c>
      <c r="O2808" t="s">
        <v>2489</v>
      </c>
      <c r="P2808" t="s">
        <v>2554</v>
      </c>
      <c r="Q2808" t="s">
        <v>289</v>
      </c>
      <c r="R2808">
        <v>10008</v>
      </c>
      <c r="S2808" t="s">
        <v>2489</v>
      </c>
      <c r="T2808" t="s">
        <v>2497</v>
      </c>
      <c r="U2808" t="s">
        <v>290</v>
      </c>
      <c r="V2808" t="s">
        <v>177</v>
      </c>
      <c r="W2808">
        <v>100001527</v>
      </c>
      <c r="X2808">
        <v>8005550528</v>
      </c>
      <c r="Y2808" t="s">
        <v>2595</v>
      </c>
      <c r="Z2808" t="s">
        <v>3123</v>
      </c>
      <c r="AA2808" s="13">
        <v>-94.66</v>
      </c>
      <c r="AB2808" s="14">
        <v>42580</v>
      </c>
      <c r="AC2808" t="s">
        <v>36</v>
      </c>
    </row>
    <row r="2809" spans="1:29" x14ac:dyDescent="0.25">
      <c r="A2809" t="str">
        <f>CONCATENATE("Q",ROUNDUP(MONTH(Table1[[#This Row],[Month]])/3,0))</f>
        <v>Q3</v>
      </c>
      <c r="B2809" s="14">
        <f>EOMONTH(Table1[[#This Row],[Credit Date]],-1)+1</f>
        <v>42583</v>
      </c>
      <c r="C2809" t="str">
        <f>CONCATENATE(Table1[[#This Row],[Issuer Last Name]],", ",Table1[[#This Row],[Issuer First Name]])</f>
        <v>No. 065, Employee</v>
      </c>
      <c r="D2809" t="str">
        <f>CONCATENATE(Table1[[#This Row],[Approver Last Name]],", ",Table1[[#This Row],[Approver First Name]])</f>
        <v>No. 065, Employee</v>
      </c>
      <c r="E2809" t="str">
        <f>CONCATENATE(Table1[[#This Row],[Customer Last Name]],", ",Table1[[#This Row],[Customer First Name]])</f>
        <v>No. 10819, Client</v>
      </c>
      <c r="F2809" t="str">
        <f>IF(Table1[[#This Row],[Credit Amount]]&gt;-19.99,"Less than 19.99",IF(Table1[[#This Row],[Credit Amount]]=-20,"20",IF(Table1[[#This Row],[Credit Amount]]&gt;-49.98,"20.01-49.98",IF(Table1[[#This Row],[Credit Amount]]=-49.99,"49.99",IF(Table1[[#This Row],[Credit Amount]]=-50,"50",IF(Table1[[#This Row],[Credit Amount]]&lt;-50.01,"Greater than 50"))))))</f>
        <v>20.01-49.98</v>
      </c>
      <c r="G2809" t="str">
        <f>IF(Table1[[#This Row],[Transaction Type]]="Maintenance","Non-Sales","Sales")</f>
        <v>Non-Sales</v>
      </c>
      <c r="H2809" t="str">
        <f>IF(Table1[[#This Row],[Quarter]]="q2",1,"")</f>
        <v/>
      </c>
      <c r="I2809">
        <f>IF(Table1[[#This Row],[Quarter]]="q3",1,"")</f>
        <v>1</v>
      </c>
      <c r="J2809" t="str">
        <f>IF(Table1[[#This Row],[Quarter]]="Q2",Table1[[#This Row],[Credit Amount]],"")</f>
        <v/>
      </c>
      <c r="K2809">
        <f>IF(Table1[[#This Row],[Quarter]]="Q3",Table1[[#This Row],[Credit Amount]],"")</f>
        <v>-21.81</v>
      </c>
      <c r="L2809" t="str">
        <f>IF(Table1[[#This Row],[Transaction Type]]="Upgrade",Table1[[#This Row],[Credit Amount]],IF(Table1[[#This Row],[Transaction Type]]="Activation",Table1[[#This Row],[Credit Amount]],""))</f>
        <v/>
      </c>
      <c r="M2809">
        <f>IF(Table1[[#This Row],[Transaction Type]]="Maintenance",Table1[[#This Row],[Credit Amount]],"")</f>
        <v>-21.81</v>
      </c>
      <c r="N2809">
        <v>10065</v>
      </c>
      <c r="O2809" t="s">
        <v>2489</v>
      </c>
      <c r="P2809" t="s">
        <v>2554</v>
      </c>
      <c r="Q2809" t="s">
        <v>289</v>
      </c>
      <c r="R2809">
        <v>10065</v>
      </c>
      <c r="S2809" t="s">
        <v>2489</v>
      </c>
      <c r="T2809" t="s">
        <v>2554</v>
      </c>
      <c r="U2809" t="s">
        <v>289</v>
      </c>
      <c r="V2809" t="s">
        <v>177</v>
      </c>
      <c r="W2809">
        <v>100001818</v>
      </c>
      <c r="X2809">
        <v>8005550819</v>
      </c>
      <c r="Y2809" t="s">
        <v>2595</v>
      </c>
      <c r="Z2809" t="s">
        <v>3414</v>
      </c>
      <c r="AA2809" s="13">
        <v>-21.81</v>
      </c>
      <c r="AB2809" s="14">
        <v>42590</v>
      </c>
      <c r="AC2809" t="s">
        <v>36</v>
      </c>
    </row>
    <row r="2810" spans="1:29" x14ac:dyDescent="0.25">
      <c r="A2810" t="str">
        <f>CONCATENATE("Q",ROUNDUP(MONTH(Table1[[#This Row],[Month]])/3,0))</f>
        <v>Q3</v>
      </c>
      <c r="B2810" s="14">
        <f>EOMONTH(Table1[[#This Row],[Credit Date]],-1)+1</f>
        <v>42583</v>
      </c>
      <c r="C2810" t="str">
        <f>CONCATENATE(Table1[[#This Row],[Issuer Last Name]],", ",Table1[[#This Row],[Issuer First Name]])</f>
        <v>No. 065, Employee</v>
      </c>
      <c r="D2810" t="str">
        <f>CONCATENATE(Table1[[#This Row],[Approver Last Name]],", ",Table1[[#This Row],[Approver First Name]])</f>
        <v>No. 065, Employee</v>
      </c>
      <c r="E2810" t="str">
        <f>CONCATENATE(Table1[[#This Row],[Customer Last Name]],", ",Table1[[#This Row],[Customer First Name]])</f>
        <v>No. 13314, Client</v>
      </c>
      <c r="F2810" t="str">
        <f>IF(Table1[[#This Row],[Credit Amount]]&gt;-19.99,"Less than 19.99",IF(Table1[[#This Row],[Credit Amount]]=-20,"20",IF(Table1[[#This Row],[Credit Amount]]&gt;-49.98,"20.01-49.98",IF(Table1[[#This Row],[Credit Amount]]=-49.99,"49.99",IF(Table1[[#This Row],[Credit Amount]]=-50,"50",IF(Table1[[#This Row],[Credit Amount]]&lt;-50.01,"Greater than 50"))))))</f>
        <v>20.01-49.98</v>
      </c>
      <c r="G2810" t="str">
        <f>IF(Table1[[#This Row],[Transaction Type]]="Maintenance","Non-Sales","Sales")</f>
        <v>Non-Sales</v>
      </c>
      <c r="H2810" t="str">
        <f>IF(Table1[[#This Row],[Quarter]]="q2",1,"")</f>
        <v/>
      </c>
      <c r="I2810">
        <f>IF(Table1[[#This Row],[Quarter]]="q3",1,"")</f>
        <v>1</v>
      </c>
      <c r="J2810" t="str">
        <f>IF(Table1[[#This Row],[Quarter]]="Q2",Table1[[#This Row],[Credit Amount]],"")</f>
        <v/>
      </c>
      <c r="K2810">
        <f>IF(Table1[[#This Row],[Quarter]]="Q3",Table1[[#This Row],[Credit Amount]],"")</f>
        <v>-29.93</v>
      </c>
      <c r="L2810" t="str">
        <f>IF(Table1[[#This Row],[Transaction Type]]="Upgrade",Table1[[#This Row],[Credit Amount]],IF(Table1[[#This Row],[Transaction Type]]="Activation",Table1[[#This Row],[Credit Amount]],""))</f>
        <v/>
      </c>
      <c r="M2810">
        <f>IF(Table1[[#This Row],[Transaction Type]]="Maintenance",Table1[[#This Row],[Credit Amount]],"")</f>
        <v>-29.93</v>
      </c>
      <c r="N2810">
        <v>10065</v>
      </c>
      <c r="O2810" t="s">
        <v>2489</v>
      </c>
      <c r="P2810" t="s">
        <v>2554</v>
      </c>
      <c r="Q2810" t="s">
        <v>289</v>
      </c>
      <c r="R2810">
        <v>10065</v>
      </c>
      <c r="S2810" t="s">
        <v>2489</v>
      </c>
      <c r="T2810" t="s">
        <v>2554</v>
      </c>
      <c r="U2810" t="s">
        <v>289</v>
      </c>
      <c r="V2810" t="s">
        <v>177</v>
      </c>
      <c r="W2810">
        <v>100004313</v>
      </c>
      <c r="X2810">
        <v>8005553314</v>
      </c>
      <c r="Y2810" t="s">
        <v>2595</v>
      </c>
      <c r="Z2810" t="s">
        <v>5902</v>
      </c>
      <c r="AA2810" s="13">
        <v>-29.93</v>
      </c>
      <c r="AB2810" s="14">
        <v>42590</v>
      </c>
      <c r="AC2810" t="s">
        <v>36</v>
      </c>
    </row>
    <row r="2811" spans="1:29" x14ac:dyDescent="0.25">
      <c r="A2811" t="str">
        <f>CONCATENATE("Q",ROUNDUP(MONTH(Table1[[#This Row],[Month]])/3,0))</f>
        <v>Q3</v>
      </c>
      <c r="B2811" s="14">
        <f>EOMONTH(Table1[[#This Row],[Credit Date]],-1)+1</f>
        <v>42583</v>
      </c>
      <c r="C2811" t="str">
        <f>CONCATENATE(Table1[[#This Row],[Issuer Last Name]],", ",Table1[[#This Row],[Issuer First Name]])</f>
        <v>No. 065, Employee</v>
      </c>
      <c r="D2811" t="str">
        <f>CONCATENATE(Table1[[#This Row],[Approver Last Name]],", ",Table1[[#This Row],[Approver First Name]])</f>
        <v>No. 065, Employee</v>
      </c>
      <c r="E2811" t="str">
        <f>CONCATENATE(Table1[[#This Row],[Customer Last Name]],", ",Table1[[#This Row],[Customer First Name]])</f>
        <v>No. 13571, Client</v>
      </c>
      <c r="F2811" t="str">
        <f>IF(Table1[[#This Row],[Credit Amount]]&gt;-19.99,"Less than 19.99",IF(Table1[[#This Row],[Credit Amount]]=-20,"20",IF(Table1[[#This Row],[Credit Amount]]&gt;-49.98,"20.01-49.98",IF(Table1[[#This Row],[Credit Amount]]=-49.99,"49.99",IF(Table1[[#This Row],[Credit Amount]]=-50,"50",IF(Table1[[#This Row],[Credit Amount]]&lt;-50.01,"Greater than 50"))))))</f>
        <v>20.01-49.98</v>
      </c>
      <c r="G2811" t="str">
        <f>IF(Table1[[#This Row],[Transaction Type]]="Maintenance","Non-Sales","Sales")</f>
        <v>Non-Sales</v>
      </c>
      <c r="H2811" t="str">
        <f>IF(Table1[[#This Row],[Quarter]]="q2",1,"")</f>
        <v/>
      </c>
      <c r="I2811">
        <f>IF(Table1[[#This Row],[Quarter]]="q3",1,"")</f>
        <v>1</v>
      </c>
      <c r="J2811" t="str">
        <f>IF(Table1[[#This Row],[Quarter]]="Q2",Table1[[#This Row],[Credit Amount]],"")</f>
        <v/>
      </c>
      <c r="K2811">
        <f>IF(Table1[[#This Row],[Quarter]]="Q3",Table1[[#This Row],[Credit Amount]],"")</f>
        <v>-33.630000000000003</v>
      </c>
      <c r="L2811" t="str">
        <f>IF(Table1[[#This Row],[Transaction Type]]="Upgrade",Table1[[#This Row],[Credit Amount]],IF(Table1[[#This Row],[Transaction Type]]="Activation",Table1[[#This Row],[Credit Amount]],""))</f>
        <v/>
      </c>
      <c r="M2811">
        <f>IF(Table1[[#This Row],[Transaction Type]]="Maintenance",Table1[[#This Row],[Credit Amount]],"")</f>
        <v>-33.630000000000003</v>
      </c>
      <c r="N2811">
        <v>10065</v>
      </c>
      <c r="O2811" t="s">
        <v>2489</v>
      </c>
      <c r="P2811" t="s">
        <v>2554</v>
      </c>
      <c r="Q2811" t="s">
        <v>289</v>
      </c>
      <c r="R2811">
        <v>10065</v>
      </c>
      <c r="S2811" t="s">
        <v>2489</v>
      </c>
      <c r="T2811" t="s">
        <v>2554</v>
      </c>
      <c r="U2811" t="s">
        <v>289</v>
      </c>
      <c r="V2811" t="s">
        <v>177</v>
      </c>
      <c r="W2811">
        <v>100004570</v>
      </c>
      <c r="X2811">
        <v>8005553571</v>
      </c>
      <c r="Y2811" t="s">
        <v>2595</v>
      </c>
      <c r="Z2811" t="s">
        <v>6159</v>
      </c>
      <c r="AA2811" s="13">
        <v>-33.630000000000003</v>
      </c>
      <c r="AB2811" s="14">
        <v>42596</v>
      </c>
      <c r="AC2811" t="s">
        <v>36</v>
      </c>
    </row>
    <row r="2812" spans="1:29" x14ac:dyDescent="0.25">
      <c r="A2812" t="str">
        <f>CONCATENATE("Q",ROUNDUP(MONTH(Table1[[#This Row],[Month]])/3,0))</f>
        <v>Q3</v>
      </c>
      <c r="B2812" s="14">
        <f>EOMONTH(Table1[[#This Row],[Credit Date]],-1)+1</f>
        <v>42583</v>
      </c>
      <c r="C2812" t="str">
        <f>CONCATENATE(Table1[[#This Row],[Issuer Last Name]],", ",Table1[[#This Row],[Issuer First Name]])</f>
        <v>No. 065, Employee</v>
      </c>
      <c r="D2812" t="str">
        <f>CONCATENATE(Table1[[#This Row],[Approver Last Name]],", ",Table1[[#This Row],[Approver First Name]])</f>
        <v>No. 008, Employee</v>
      </c>
      <c r="E2812" t="str">
        <f>CONCATENATE(Table1[[#This Row],[Customer Last Name]],", ",Table1[[#This Row],[Customer First Name]])</f>
        <v>No. 11500, Client</v>
      </c>
      <c r="F28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2" t="str">
        <f>IF(Table1[[#This Row],[Transaction Type]]="Maintenance","Non-Sales","Sales")</f>
        <v>Sales</v>
      </c>
      <c r="H2812" t="str">
        <f>IF(Table1[[#This Row],[Quarter]]="q2",1,"")</f>
        <v/>
      </c>
      <c r="I2812">
        <f>IF(Table1[[#This Row],[Quarter]]="q3",1,"")</f>
        <v>1</v>
      </c>
      <c r="J2812" t="str">
        <f>IF(Table1[[#This Row],[Quarter]]="Q2",Table1[[#This Row],[Credit Amount]],"")</f>
        <v/>
      </c>
      <c r="K2812">
        <f>IF(Table1[[#This Row],[Quarter]]="Q3",Table1[[#This Row],[Credit Amount]],"")</f>
        <v>-57.4</v>
      </c>
      <c r="L2812">
        <f>IF(Table1[[#This Row],[Transaction Type]]="Upgrade",Table1[[#This Row],[Credit Amount]],IF(Table1[[#This Row],[Transaction Type]]="Activation",Table1[[#This Row],[Credit Amount]],""))</f>
        <v>-57.4</v>
      </c>
      <c r="M2812" t="str">
        <f>IF(Table1[[#This Row],[Transaction Type]]="Maintenance",Table1[[#This Row],[Credit Amount]],"")</f>
        <v/>
      </c>
      <c r="N2812">
        <v>10065</v>
      </c>
      <c r="O2812" t="s">
        <v>2489</v>
      </c>
      <c r="P2812" t="s">
        <v>2554</v>
      </c>
      <c r="Q2812" t="s">
        <v>289</v>
      </c>
      <c r="R2812">
        <v>10008</v>
      </c>
      <c r="S2812" t="s">
        <v>2489</v>
      </c>
      <c r="T2812" t="s">
        <v>2497</v>
      </c>
      <c r="U2812" t="s">
        <v>290</v>
      </c>
      <c r="V2812" t="s">
        <v>177</v>
      </c>
      <c r="W2812">
        <v>100002499</v>
      </c>
      <c r="X2812">
        <v>8005551500</v>
      </c>
      <c r="Y2812" t="s">
        <v>2595</v>
      </c>
      <c r="Z2812" t="s">
        <v>4095</v>
      </c>
      <c r="AA2812" s="13">
        <v>-57.4</v>
      </c>
      <c r="AB2812" s="14">
        <v>42599</v>
      </c>
      <c r="AC2812" t="s">
        <v>37</v>
      </c>
    </row>
    <row r="2813" spans="1:29" x14ac:dyDescent="0.25">
      <c r="A2813" t="str">
        <f>CONCATENATE("Q",ROUNDUP(MONTH(Table1[[#This Row],[Month]])/3,0))</f>
        <v>Q3</v>
      </c>
      <c r="B2813" s="14">
        <f>EOMONTH(Table1[[#This Row],[Credit Date]],-1)+1</f>
        <v>42583</v>
      </c>
      <c r="C2813" t="str">
        <f>CONCATENATE(Table1[[#This Row],[Issuer Last Name]],", ",Table1[[#This Row],[Issuer First Name]])</f>
        <v>No. 065, Employee</v>
      </c>
      <c r="D2813" t="str">
        <f>CONCATENATE(Table1[[#This Row],[Approver Last Name]],", ",Table1[[#This Row],[Approver First Name]])</f>
        <v>No. 008, Employee</v>
      </c>
      <c r="E2813" t="str">
        <f>CONCATENATE(Table1[[#This Row],[Customer Last Name]],", ",Table1[[#This Row],[Customer First Name]])</f>
        <v>No. 13629, Client</v>
      </c>
      <c r="F28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3" t="str">
        <f>IF(Table1[[#This Row],[Transaction Type]]="Maintenance","Non-Sales","Sales")</f>
        <v>Non-Sales</v>
      </c>
      <c r="H2813" t="str">
        <f>IF(Table1[[#This Row],[Quarter]]="q2",1,"")</f>
        <v/>
      </c>
      <c r="I2813">
        <f>IF(Table1[[#This Row],[Quarter]]="q3",1,"")</f>
        <v>1</v>
      </c>
      <c r="J2813" t="str">
        <f>IF(Table1[[#This Row],[Quarter]]="Q2",Table1[[#This Row],[Credit Amount]],"")</f>
        <v/>
      </c>
      <c r="K2813">
        <f>IF(Table1[[#This Row],[Quarter]]="Q3",Table1[[#This Row],[Credit Amount]],"")</f>
        <v>-83.08</v>
      </c>
      <c r="L2813" t="str">
        <f>IF(Table1[[#This Row],[Transaction Type]]="Upgrade",Table1[[#This Row],[Credit Amount]],IF(Table1[[#This Row],[Transaction Type]]="Activation",Table1[[#This Row],[Credit Amount]],""))</f>
        <v/>
      </c>
      <c r="M2813">
        <f>IF(Table1[[#This Row],[Transaction Type]]="Maintenance",Table1[[#This Row],[Credit Amount]],"")</f>
        <v>-83.08</v>
      </c>
      <c r="N2813">
        <v>10065</v>
      </c>
      <c r="O2813" t="s">
        <v>2489</v>
      </c>
      <c r="P2813" t="s">
        <v>2554</v>
      </c>
      <c r="Q2813" t="s">
        <v>289</v>
      </c>
      <c r="R2813">
        <v>10008</v>
      </c>
      <c r="S2813" t="s">
        <v>2489</v>
      </c>
      <c r="T2813" t="s">
        <v>2497</v>
      </c>
      <c r="U2813" t="s">
        <v>290</v>
      </c>
      <c r="V2813" t="s">
        <v>177</v>
      </c>
      <c r="W2813">
        <v>100004628</v>
      </c>
      <c r="X2813">
        <v>8005553629</v>
      </c>
      <c r="Y2813" t="s">
        <v>2595</v>
      </c>
      <c r="Z2813" t="s">
        <v>6217</v>
      </c>
      <c r="AA2813" s="13">
        <v>-83.08</v>
      </c>
      <c r="AB2813" s="14">
        <v>42605</v>
      </c>
      <c r="AC2813" t="s">
        <v>36</v>
      </c>
    </row>
    <row r="2814" spans="1:29" x14ac:dyDescent="0.25">
      <c r="A2814" t="str">
        <f>CONCATENATE("Q",ROUNDUP(MONTH(Table1[[#This Row],[Month]])/3,0))</f>
        <v>Q3</v>
      </c>
      <c r="B2814" s="14">
        <f>EOMONTH(Table1[[#This Row],[Credit Date]],-1)+1</f>
        <v>42583</v>
      </c>
      <c r="C2814" t="str">
        <f>CONCATENATE(Table1[[#This Row],[Issuer Last Name]],", ",Table1[[#This Row],[Issuer First Name]])</f>
        <v>No. 065, Employee</v>
      </c>
      <c r="D2814" t="str">
        <f>CONCATENATE(Table1[[#This Row],[Approver Last Name]],", ",Table1[[#This Row],[Approver First Name]])</f>
        <v>No. 008, Employee</v>
      </c>
      <c r="E2814" t="str">
        <f>CONCATENATE(Table1[[#This Row],[Customer Last Name]],", ",Table1[[#This Row],[Customer First Name]])</f>
        <v>No. 11153, Client</v>
      </c>
      <c r="F28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4" t="str">
        <f>IF(Table1[[#This Row],[Transaction Type]]="Maintenance","Non-Sales","Sales")</f>
        <v>Sales</v>
      </c>
      <c r="H2814" t="str">
        <f>IF(Table1[[#This Row],[Quarter]]="q2",1,"")</f>
        <v/>
      </c>
      <c r="I2814">
        <f>IF(Table1[[#This Row],[Quarter]]="q3",1,"")</f>
        <v>1</v>
      </c>
      <c r="J2814" t="str">
        <f>IF(Table1[[#This Row],[Quarter]]="Q2",Table1[[#This Row],[Credit Amount]],"")</f>
        <v/>
      </c>
      <c r="K2814">
        <f>IF(Table1[[#This Row],[Quarter]]="Q3",Table1[[#This Row],[Credit Amount]],"")</f>
        <v>-72.61</v>
      </c>
      <c r="L2814">
        <f>IF(Table1[[#This Row],[Transaction Type]]="Upgrade",Table1[[#This Row],[Credit Amount]],IF(Table1[[#This Row],[Transaction Type]]="Activation",Table1[[#This Row],[Credit Amount]],""))</f>
        <v>-72.61</v>
      </c>
      <c r="M2814" t="str">
        <f>IF(Table1[[#This Row],[Transaction Type]]="Maintenance",Table1[[#This Row],[Credit Amount]],"")</f>
        <v/>
      </c>
      <c r="N2814">
        <v>10065</v>
      </c>
      <c r="O2814" t="s">
        <v>2489</v>
      </c>
      <c r="P2814" t="s">
        <v>2554</v>
      </c>
      <c r="Q2814" t="s">
        <v>289</v>
      </c>
      <c r="R2814">
        <v>10008</v>
      </c>
      <c r="S2814" t="s">
        <v>2489</v>
      </c>
      <c r="T2814" t="s">
        <v>2497</v>
      </c>
      <c r="U2814" t="s">
        <v>290</v>
      </c>
      <c r="V2814" t="s">
        <v>177</v>
      </c>
      <c r="W2814">
        <v>100002152</v>
      </c>
      <c r="X2814">
        <v>8005551153</v>
      </c>
      <c r="Y2814" t="s">
        <v>2595</v>
      </c>
      <c r="Z2814" t="s">
        <v>3748</v>
      </c>
      <c r="AA2814" s="13">
        <v>-72.61</v>
      </c>
      <c r="AB2814" s="14">
        <v>42607</v>
      </c>
      <c r="AC2814" t="s">
        <v>35</v>
      </c>
    </row>
    <row r="2815" spans="1:29" x14ac:dyDescent="0.25">
      <c r="A2815" t="str">
        <f>CONCATENATE("Q",ROUNDUP(MONTH(Table1[[#This Row],[Month]])/3,0))</f>
        <v>Q3</v>
      </c>
      <c r="B2815" s="14">
        <f>EOMONTH(Table1[[#This Row],[Credit Date]],-1)+1</f>
        <v>42583</v>
      </c>
      <c r="C2815" t="str">
        <f>CONCATENATE(Table1[[#This Row],[Issuer Last Name]],", ",Table1[[#This Row],[Issuer First Name]])</f>
        <v>No. 065, Employee</v>
      </c>
      <c r="D2815" t="str">
        <f>CONCATENATE(Table1[[#This Row],[Approver Last Name]],", ",Table1[[#This Row],[Approver First Name]])</f>
        <v>No. 008, Employee</v>
      </c>
      <c r="E2815" t="str">
        <f>CONCATENATE(Table1[[#This Row],[Customer Last Name]],", ",Table1[[#This Row],[Customer First Name]])</f>
        <v>No. 12492, Client</v>
      </c>
      <c r="F28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5" t="str">
        <f>IF(Table1[[#This Row],[Transaction Type]]="Maintenance","Non-Sales","Sales")</f>
        <v>Sales</v>
      </c>
      <c r="H2815" t="str">
        <f>IF(Table1[[#This Row],[Quarter]]="q2",1,"")</f>
        <v/>
      </c>
      <c r="I2815">
        <f>IF(Table1[[#This Row],[Quarter]]="q3",1,"")</f>
        <v>1</v>
      </c>
      <c r="J2815" t="str">
        <f>IF(Table1[[#This Row],[Quarter]]="Q2",Table1[[#This Row],[Credit Amount]],"")</f>
        <v/>
      </c>
      <c r="K2815">
        <f>IF(Table1[[#This Row],[Quarter]]="Q3",Table1[[#This Row],[Credit Amount]],"")</f>
        <v>-56.45</v>
      </c>
      <c r="L2815">
        <f>IF(Table1[[#This Row],[Transaction Type]]="Upgrade",Table1[[#This Row],[Credit Amount]],IF(Table1[[#This Row],[Transaction Type]]="Activation",Table1[[#This Row],[Credit Amount]],""))</f>
        <v>-56.45</v>
      </c>
      <c r="M2815" t="str">
        <f>IF(Table1[[#This Row],[Transaction Type]]="Maintenance",Table1[[#This Row],[Credit Amount]],"")</f>
        <v/>
      </c>
      <c r="N2815">
        <v>10065</v>
      </c>
      <c r="O2815" t="s">
        <v>2489</v>
      </c>
      <c r="P2815" t="s">
        <v>2554</v>
      </c>
      <c r="Q2815" t="s">
        <v>289</v>
      </c>
      <c r="R2815">
        <v>10008</v>
      </c>
      <c r="S2815" t="s">
        <v>2489</v>
      </c>
      <c r="T2815" t="s">
        <v>2497</v>
      </c>
      <c r="U2815" t="s">
        <v>290</v>
      </c>
      <c r="V2815" t="s">
        <v>177</v>
      </c>
      <c r="W2815">
        <v>100003491</v>
      </c>
      <c r="X2815">
        <v>8005552492</v>
      </c>
      <c r="Y2815" t="s">
        <v>2595</v>
      </c>
      <c r="Z2815" t="s">
        <v>5087</v>
      </c>
      <c r="AA2815" s="13">
        <v>-56.45</v>
      </c>
      <c r="AB2815" s="14">
        <v>42608</v>
      </c>
      <c r="AC2815" t="s">
        <v>37</v>
      </c>
    </row>
    <row r="2816" spans="1:29" x14ac:dyDescent="0.25">
      <c r="A2816" t="str">
        <f>CONCATENATE("Q",ROUNDUP(MONTH(Table1[[#This Row],[Month]])/3,0))</f>
        <v>Q3</v>
      </c>
      <c r="B2816" s="14">
        <f>EOMONTH(Table1[[#This Row],[Credit Date]],-1)+1</f>
        <v>42583</v>
      </c>
      <c r="C2816" t="str">
        <f>CONCATENATE(Table1[[#This Row],[Issuer Last Name]],", ",Table1[[#This Row],[Issuer First Name]])</f>
        <v>No. 065, Employee</v>
      </c>
      <c r="D2816" t="str">
        <f>CONCATENATE(Table1[[#This Row],[Approver Last Name]],", ",Table1[[#This Row],[Approver First Name]])</f>
        <v>No. 065, Employee</v>
      </c>
      <c r="E2816" t="str">
        <f>CONCATENATE(Table1[[#This Row],[Customer Last Name]],", ",Table1[[#This Row],[Customer First Name]])</f>
        <v>No. 10925, Client</v>
      </c>
      <c r="F2816" t="str">
        <f>IF(Table1[[#This Row],[Credit Amount]]&gt;-19.99,"Less than 19.99",IF(Table1[[#This Row],[Credit Amount]]=-20,"20",IF(Table1[[#This Row],[Credit Amount]]&gt;-49.98,"20.01-49.98",IF(Table1[[#This Row],[Credit Amount]]=-49.99,"49.99",IF(Table1[[#This Row],[Credit Amount]]=-50,"50",IF(Table1[[#This Row],[Credit Amount]]&lt;-50.01,"Greater than 50"))))))</f>
        <v>20.01-49.98</v>
      </c>
      <c r="G2816" t="str">
        <f>IF(Table1[[#This Row],[Transaction Type]]="Maintenance","Non-Sales","Sales")</f>
        <v>Non-Sales</v>
      </c>
      <c r="H2816" t="str">
        <f>IF(Table1[[#This Row],[Quarter]]="q2",1,"")</f>
        <v/>
      </c>
      <c r="I2816">
        <f>IF(Table1[[#This Row],[Quarter]]="q3",1,"")</f>
        <v>1</v>
      </c>
      <c r="J2816" t="str">
        <f>IF(Table1[[#This Row],[Quarter]]="Q2",Table1[[#This Row],[Credit Amount]],"")</f>
        <v/>
      </c>
      <c r="K2816">
        <f>IF(Table1[[#This Row],[Quarter]]="Q3",Table1[[#This Row],[Credit Amount]],"")</f>
        <v>-36.96</v>
      </c>
      <c r="L2816" t="str">
        <f>IF(Table1[[#This Row],[Transaction Type]]="Upgrade",Table1[[#This Row],[Credit Amount]],IF(Table1[[#This Row],[Transaction Type]]="Activation",Table1[[#This Row],[Credit Amount]],""))</f>
        <v/>
      </c>
      <c r="M2816">
        <f>IF(Table1[[#This Row],[Transaction Type]]="Maintenance",Table1[[#This Row],[Credit Amount]],"")</f>
        <v>-36.96</v>
      </c>
      <c r="N2816">
        <v>10065</v>
      </c>
      <c r="O2816" t="s">
        <v>2489</v>
      </c>
      <c r="P2816" t="s">
        <v>2554</v>
      </c>
      <c r="Q2816" t="s">
        <v>289</v>
      </c>
      <c r="R2816">
        <v>10065</v>
      </c>
      <c r="S2816" t="s">
        <v>2489</v>
      </c>
      <c r="T2816" t="s">
        <v>2554</v>
      </c>
      <c r="U2816" t="s">
        <v>289</v>
      </c>
      <c r="V2816" t="s">
        <v>177</v>
      </c>
      <c r="W2816">
        <v>100001924</v>
      </c>
      <c r="X2816">
        <v>8005550925</v>
      </c>
      <c r="Y2816" t="s">
        <v>2595</v>
      </c>
      <c r="Z2816" t="s">
        <v>3520</v>
      </c>
      <c r="AA2816" s="13">
        <v>-36.96</v>
      </c>
      <c r="AB2816" s="14">
        <v>42611</v>
      </c>
      <c r="AC2816" t="s">
        <v>36</v>
      </c>
    </row>
    <row r="2817" spans="1:29" x14ac:dyDescent="0.25">
      <c r="A2817" t="str">
        <f>CONCATENATE("Q",ROUNDUP(MONTH(Table1[[#This Row],[Month]])/3,0))</f>
        <v>Q3</v>
      </c>
      <c r="B2817" s="14">
        <f>EOMONTH(Table1[[#This Row],[Credit Date]],-1)+1</f>
        <v>42614</v>
      </c>
      <c r="C2817" t="str">
        <f>CONCATENATE(Table1[[#This Row],[Issuer Last Name]],", ",Table1[[#This Row],[Issuer First Name]])</f>
        <v>No. 065, Employee</v>
      </c>
      <c r="D2817" t="str">
        <f>CONCATENATE(Table1[[#This Row],[Approver Last Name]],", ",Table1[[#This Row],[Approver First Name]])</f>
        <v>No. 065, Employee</v>
      </c>
      <c r="E2817" t="str">
        <f>CONCATENATE(Table1[[#This Row],[Customer Last Name]],", ",Table1[[#This Row],[Customer First Name]])</f>
        <v>No. 11857, Client</v>
      </c>
      <c r="F2817" t="str">
        <f>IF(Table1[[#This Row],[Credit Amount]]&gt;-19.99,"Less than 19.99",IF(Table1[[#This Row],[Credit Amount]]=-20,"20",IF(Table1[[#This Row],[Credit Amount]]&gt;-49.98,"20.01-49.98",IF(Table1[[#This Row],[Credit Amount]]=-49.99,"49.99",IF(Table1[[#This Row],[Credit Amount]]=-50,"50",IF(Table1[[#This Row],[Credit Amount]]&lt;-50.01,"Greater than 50"))))))</f>
        <v>Less than 19.99</v>
      </c>
      <c r="G2817" t="str">
        <f>IF(Table1[[#This Row],[Transaction Type]]="Maintenance","Non-Sales","Sales")</f>
        <v>Non-Sales</v>
      </c>
      <c r="H2817" t="str">
        <f>IF(Table1[[#This Row],[Quarter]]="q2",1,"")</f>
        <v/>
      </c>
      <c r="I2817">
        <f>IF(Table1[[#This Row],[Quarter]]="q3",1,"")</f>
        <v>1</v>
      </c>
      <c r="J2817" t="str">
        <f>IF(Table1[[#This Row],[Quarter]]="Q2",Table1[[#This Row],[Credit Amount]],"")</f>
        <v/>
      </c>
      <c r="K2817">
        <f>IF(Table1[[#This Row],[Quarter]]="Q3",Table1[[#This Row],[Credit Amount]],"")</f>
        <v>-14.56</v>
      </c>
      <c r="L2817" t="str">
        <f>IF(Table1[[#This Row],[Transaction Type]]="Upgrade",Table1[[#This Row],[Credit Amount]],IF(Table1[[#This Row],[Transaction Type]]="Activation",Table1[[#This Row],[Credit Amount]],""))</f>
        <v/>
      </c>
      <c r="M2817">
        <f>IF(Table1[[#This Row],[Transaction Type]]="Maintenance",Table1[[#This Row],[Credit Amount]],"")</f>
        <v>-14.56</v>
      </c>
      <c r="N2817">
        <v>10065</v>
      </c>
      <c r="O2817" t="s">
        <v>2489</v>
      </c>
      <c r="P2817" t="s">
        <v>2554</v>
      </c>
      <c r="Q2817" t="s">
        <v>289</v>
      </c>
      <c r="R2817">
        <v>10065</v>
      </c>
      <c r="S2817" t="s">
        <v>2489</v>
      </c>
      <c r="T2817" t="s">
        <v>2554</v>
      </c>
      <c r="U2817" t="s">
        <v>289</v>
      </c>
      <c r="V2817" t="s">
        <v>177</v>
      </c>
      <c r="W2817">
        <v>100002856</v>
      </c>
      <c r="X2817">
        <v>8005551857</v>
      </c>
      <c r="Y2817" t="s">
        <v>2595</v>
      </c>
      <c r="Z2817" t="s">
        <v>4452</v>
      </c>
      <c r="AA2817" s="13">
        <v>-14.56</v>
      </c>
      <c r="AB2817" s="14">
        <v>42616</v>
      </c>
      <c r="AC2817" t="s">
        <v>36</v>
      </c>
    </row>
    <row r="2818" spans="1:29" x14ac:dyDescent="0.25">
      <c r="A2818" t="str">
        <f>CONCATENATE("Q",ROUNDUP(MONTH(Table1[[#This Row],[Month]])/3,0))</f>
        <v>Q3</v>
      </c>
      <c r="B2818" s="14">
        <f>EOMONTH(Table1[[#This Row],[Credit Date]],-1)+1</f>
        <v>42614</v>
      </c>
      <c r="C2818" t="str">
        <f>CONCATENATE(Table1[[#This Row],[Issuer Last Name]],", ",Table1[[#This Row],[Issuer First Name]])</f>
        <v>No. 065, Employee</v>
      </c>
      <c r="D2818" t="str">
        <f>CONCATENATE(Table1[[#This Row],[Approver Last Name]],", ",Table1[[#This Row],[Approver First Name]])</f>
        <v>No. 008, Employee</v>
      </c>
      <c r="E2818" t="str">
        <f>CONCATENATE(Table1[[#This Row],[Customer Last Name]],", ",Table1[[#This Row],[Customer First Name]])</f>
        <v>No. 13248, Client</v>
      </c>
      <c r="F28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8" t="str">
        <f>IF(Table1[[#This Row],[Transaction Type]]="Maintenance","Non-Sales","Sales")</f>
        <v>Non-Sales</v>
      </c>
      <c r="H2818" t="str">
        <f>IF(Table1[[#This Row],[Quarter]]="q2",1,"")</f>
        <v/>
      </c>
      <c r="I2818">
        <f>IF(Table1[[#This Row],[Quarter]]="q3",1,"")</f>
        <v>1</v>
      </c>
      <c r="J2818" t="str">
        <f>IF(Table1[[#This Row],[Quarter]]="Q2",Table1[[#This Row],[Credit Amount]],"")</f>
        <v/>
      </c>
      <c r="K2818">
        <f>IF(Table1[[#This Row],[Quarter]]="Q3",Table1[[#This Row],[Credit Amount]],"")</f>
        <v>-58.58</v>
      </c>
      <c r="L2818" t="str">
        <f>IF(Table1[[#This Row],[Transaction Type]]="Upgrade",Table1[[#This Row],[Credit Amount]],IF(Table1[[#This Row],[Transaction Type]]="Activation",Table1[[#This Row],[Credit Amount]],""))</f>
        <v/>
      </c>
      <c r="M2818">
        <f>IF(Table1[[#This Row],[Transaction Type]]="Maintenance",Table1[[#This Row],[Credit Amount]],"")</f>
        <v>-58.58</v>
      </c>
      <c r="N2818">
        <v>10065</v>
      </c>
      <c r="O2818" t="s">
        <v>2489</v>
      </c>
      <c r="P2818" t="s">
        <v>2554</v>
      </c>
      <c r="Q2818" t="s">
        <v>289</v>
      </c>
      <c r="R2818">
        <v>10008</v>
      </c>
      <c r="S2818" t="s">
        <v>2489</v>
      </c>
      <c r="T2818" t="s">
        <v>2497</v>
      </c>
      <c r="U2818" t="s">
        <v>290</v>
      </c>
      <c r="V2818" t="s">
        <v>177</v>
      </c>
      <c r="W2818">
        <v>100004247</v>
      </c>
      <c r="X2818">
        <v>8005553248</v>
      </c>
      <c r="Y2818" t="s">
        <v>2595</v>
      </c>
      <c r="Z2818" t="s">
        <v>5836</v>
      </c>
      <c r="AA2818" s="13">
        <v>-58.58</v>
      </c>
      <c r="AB2818" s="14">
        <v>42619</v>
      </c>
      <c r="AC2818" t="s">
        <v>36</v>
      </c>
    </row>
    <row r="2819" spans="1:29" x14ac:dyDescent="0.25">
      <c r="A2819" t="str">
        <f>CONCATENATE("Q",ROUNDUP(MONTH(Table1[[#This Row],[Month]])/3,0))</f>
        <v>Q3</v>
      </c>
      <c r="B2819" s="14">
        <f>EOMONTH(Table1[[#This Row],[Credit Date]],-1)+1</f>
        <v>42614</v>
      </c>
      <c r="C2819" t="str">
        <f>CONCATENATE(Table1[[#This Row],[Issuer Last Name]],", ",Table1[[#This Row],[Issuer First Name]])</f>
        <v>No. 065, Employee</v>
      </c>
      <c r="D2819" t="str">
        <f>CONCATENATE(Table1[[#This Row],[Approver Last Name]],", ",Table1[[#This Row],[Approver First Name]])</f>
        <v>No. 008, Employee</v>
      </c>
      <c r="E2819" t="str">
        <f>CONCATENATE(Table1[[#This Row],[Customer Last Name]],", ",Table1[[#This Row],[Customer First Name]])</f>
        <v>No. 10372, Client</v>
      </c>
      <c r="F28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19" t="str">
        <f>IF(Table1[[#This Row],[Transaction Type]]="Maintenance","Non-Sales","Sales")</f>
        <v>Non-Sales</v>
      </c>
      <c r="H2819" t="str">
        <f>IF(Table1[[#This Row],[Quarter]]="q2",1,"")</f>
        <v/>
      </c>
      <c r="I2819">
        <f>IF(Table1[[#This Row],[Quarter]]="q3",1,"")</f>
        <v>1</v>
      </c>
      <c r="J2819" t="str">
        <f>IF(Table1[[#This Row],[Quarter]]="Q2",Table1[[#This Row],[Credit Amount]],"")</f>
        <v/>
      </c>
      <c r="K2819">
        <f>IF(Table1[[#This Row],[Quarter]]="Q3",Table1[[#This Row],[Credit Amount]],"")</f>
        <v>-52.25</v>
      </c>
      <c r="L2819" t="str">
        <f>IF(Table1[[#This Row],[Transaction Type]]="Upgrade",Table1[[#This Row],[Credit Amount]],IF(Table1[[#This Row],[Transaction Type]]="Activation",Table1[[#This Row],[Credit Amount]],""))</f>
        <v/>
      </c>
      <c r="M2819">
        <f>IF(Table1[[#This Row],[Transaction Type]]="Maintenance",Table1[[#This Row],[Credit Amount]],"")</f>
        <v>-52.25</v>
      </c>
      <c r="N2819">
        <v>10065</v>
      </c>
      <c r="O2819" t="s">
        <v>2489</v>
      </c>
      <c r="P2819" t="s">
        <v>2554</v>
      </c>
      <c r="Q2819" t="s">
        <v>289</v>
      </c>
      <c r="R2819">
        <v>10008</v>
      </c>
      <c r="S2819" t="s">
        <v>2489</v>
      </c>
      <c r="T2819" t="s">
        <v>2497</v>
      </c>
      <c r="U2819" t="s">
        <v>290</v>
      </c>
      <c r="V2819" t="s">
        <v>177</v>
      </c>
      <c r="W2819">
        <v>100001371</v>
      </c>
      <c r="X2819">
        <v>8005550372</v>
      </c>
      <c r="Y2819" t="s">
        <v>2595</v>
      </c>
      <c r="Z2819" t="s">
        <v>2967</v>
      </c>
      <c r="AA2819" s="13">
        <v>-52.25</v>
      </c>
      <c r="AB2819" s="14">
        <v>42628</v>
      </c>
      <c r="AC2819" t="s">
        <v>36</v>
      </c>
    </row>
    <row r="2820" spans="1:29" x14ac:dyDescent="0.25">
      <c r="A2820" t="str">
        <f>CONCATENATE("Q",ROUNDUP(MONTH(Table1[[#This Row],[Month]])/3,0))</f>
        <v>Q3</v>
      </c>
      <c r="B2820" s="14">
        <f>EOMONTH(Table1[[#This Row],[Credit Date]],-1)+1</f>
        <v>42614</v>
      </c>
      <c r="C2820" t="str">
        <f>CONCATENATE(Table1[[#This Row],[Issuer Last Name]],", ",Table1[[#This Row],[Issuer First Name]])</f>
        <v>No. 065, Employee</v>
      </c>
      <c r="D2820" t="str">
        <f>CONCATENATE(Table1[[#This Row],[Approver Last Name]],", ",Table1[[#This Row],[Approver First Name]])</f>
        <v>No. 008, Employee</v>
      </c>
      <c r="E2820" t="str">
        <f>CONCATENATE(Table1[[#This Row],[Customer Last Name]],", ",Table1[[#This Row],[Customer First Name]])</f>
        <v>No. 11012, Client</v>
      </c>
      <c r="F28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20" t="str">
        <f>IF(Table1[[#This Row],[Transaction Type]]="Maintenance","Non-Sales","Sales")</f>
        <v>Non-Sales</v>
      </c>
      <c r="H2820" t="str">
        <f>IF(Table1[[#This Row],[Quarter]]="q2",1,"")</f>
        <v/>
      </c>
      <c r="I2820">
        <f>IF(Table1[[#This Row],[Quarter]]="q3",1,"")</f>
        <v>1</v>
      </c>
      <c r="J2820" t="str">
        <f>IF(Table1[[#This Row],[Quarter]]="Q2",Table1[[#This Row],[Credit Amount]],"")</f>
        <v/>
      </c>
      <c r="K2820">
        <f>IF(Table1[[#This Row],[Quarter]]="Q3",Table1[[#This Row],[Credit Amount]],"")</f>
        <v>-64.209999999999994</v>
      </c>
      <c r="L2820" t="str">
        <f>IF(Table1[[#This Row],[Transaction Type]]="Upgrade",Table1[[#This Row],[Credit Amount]],IF(Table1[[#This Row],[Transaction Type]]="Activation",Table1[[#This Row],[Credit Amount]],""))</f>
        <v/>
      </c>
      <c r="M2820">
        <f>IF(Table1[[#This Row],[Transaction Type]]="Maintenance",Table1[[#This Row],[Credit Amount]],"")</f>
        <v>-64.209999999999994</v>
      </c>
      <c r="N2820">
        <v>10065</v>
      </c>
      <c r="O2820" t="s">
        <v>2489</v>
      </c>
      <c r="P2820" t="s">
        <v>2554</v>
      </c>
      <c r="Q2820" t="s">
        <v>289</v>
      </c>
      <c r="R2820">
        <v>10008</v>
      </c>
      <c r="S2820" t="s">
        <v>2489</v>
      </c>
      <c r="T2820" t="s">
        <v>2497</v>
      </c>
      <c r="U2820" t="s">
        <v>290</v>
      </c>
      <c r="V2820" t="s">
        <v>177</v>
      </c>
      <c r="W2820">
        <v>100002011</v>
      </c>
      <c r="X2820">
        <v>8005551012</v>
      </c>
      <c r="Y2820" t="s">
        <v>2595</v>
      </c>
      <c r="Z2820" t="s">
        <v>3607</v>
      </c>
      <c r="AA2820" s="13">
        <v>-64.209999999999994</v>
      </c>
      <c r="AB2820" s="14">
        <v>42633</v>
      </c>
      <c r="AC2820" t="s">
        <v>36</v>
      </c>
    </row>
    <row r="2821" spans="1:29" x14ac:dyDescent="0.25">
      <c r="A2821" t="str">
        <f>CONCATENATE("Q",ROUNDUP(MONTH(Table1[[#This Row],[Month]])/3,0))</f>
        <v>Q2</v>
      </c>
      <c r="B2821" s="14">
        <f>EOMONTH(Table1[[#This Row],[Credit Date]],-1)+1</f>
        <v>42461</v>
      </c>
      <c r="C2821" t="str">
        <f>CONCATENATE(Table1[[#This Row],[Issuer Last Name]],", ",Table1[[#This Row],[Issuer First Name]])</f>
        <v>No. 032, Employee</v>
      </c>
      <c r="D2821" t="str">
        <f>CONCATENATE(Table1[[#This Row],[Approver Last Name]],", ",Table1[[#This Row],[Approver First Name]])</f>
        <v>No. 008, Employee</v>
      </c>
      <c r="E2821" t="str">
        <f>CONCATENATE(Table1[[#This Row],[Customer Last Name]],", ",Table1[[#This Row],[Customer First Name]])</f>
        <v>No. 12598, Client</v>
      </c>
      <c r="F28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21" t="str">
        <f>IF(Table1[[#This Row],[Transaction Type]]="Maintenance","Non-Sales","Sales")</f>
        <v>Non-Sales</v>
      </c>
      <c r="H2821">
        <f>IF(Table1[[#This Row],[Quarter]]="q2",1,"")</f>
        <v>1</v>
      </c>
      <c r="I2821" t="str">
        <f>IF(Table1[[#This Row],[Quarter]]="q3",1,"")</f>
        <v/>
      </c>
      <c r="J2821">
        <f>IF(Table1[[#This Row],[Quarter]]="Q2",Table1[[#This Row],[Credit Amount]],"")</f>
        <v>-81.36</v>
      </c>
      <c r="K2821" t="str">
        <f>IF(Table1[[#This Row],[Quarter]]="Q3",Table1[[#This Row],[Credit Amount]],"")</f>
        <v/>
      </c>
      <c r="L2821" t="str">
        <f>IF(Table1[[#This Row],[Transaction Type]]="Upgrade",Table1[[#This Row],[Credit Amount]],IF(Table1[[#This Row],[Transaction Type]]="Activation",Table1[[#This Row],[Credit Amount]],""))</f>
        <v/>
      </c>
      <c r="M2821">
        <f>IF(Table1[[#This Row],[Transaction Type]]="Maintenance",Table1[[#This Row],[Credit Amount]],"")</f>
        <v>-81.36</v>
      </c>
      <c r="N2821">
        <v>10032</v>
      </c>
      <c r="O2821" t="s">
        <v>2489</v>
      </c>
      <c r="P2821" t="s">
        <v>2521</v>
      </c>
      <c r="Q2821" t="s">
        <v>289</v>
      </c>
      <c r="R2821">
        <v>10008</v>
      </c>
      <c r="S2821" t="s">
        <v>2489</v>
      </c>
      <c r="T2821" t="s">
        <v>2497</v>
      </c>
      <c r="U2821" t="s">
        <v>290</v>
      </c>
      <c r="V2821" t="s">
        <v>177</v>
      </c>
      <c r="W2821">
        <v>100003597</v>
      </c>
      <c r="X2821">
        <v>8005552598</v>
      </c>
      <c r="Y2821" t="s">
        <v>2595</v>
      </c>
      <c r="Z2821" t="s">
        <v>5193</v>
      </c>
      <c r="AA2821" s="13">
        <v>-81.36</v>
      </c>
      <c r="AB2821" s="14">
        <v>42462</v>
      </c>
      <c r="AC2821" t="s">
        <v>36</v>
      </c>
    </row>
    <row r="2822" spans="1:29" x14ac:dyDescent="0.25">
      <c r="A2822" t="str">
        <f>CONCATENATE("Q",ROUNDUP(MONTH(Table1[[#This Row],[Month]])/3,0))</f>
        <v>Q2</v>
      </c>
      <c r="B2822" s="14">
        <f>EOMONTH(Table1[[#This Row],[Credit Date]],-1)+1</f>
        <v>42461</v>
      </c>
      <c r="C2822" t="str">
        <f>CONCATENATE(Table1[[#This Row],[Issuer Last Name]],", ",Table1[[#This Row],[Issuer First Name]])</f>
        <v>No. 032, Employee</v>
      </c>
      <c r="D2822" t="str">
        <f>CONCATENATE(Table1[[#This Row],[Approver Last Name]],", ",Table1[[#This Row],[Approver First Name]])</f>
        <v>No. 008, Employee</v>
      </c>
      <c r="E2822" t="str">
        <f>CONCATENATE(Table1[[#This Row],[Customer Last Name]],", ",Table1[[#This Row],[Customer First Name]])</f>
        <v>No. 11752, Client</v>
      </c>
      <c r="F2822" t="str">
        <f>IF(Table1[[#This Row],[Credit Amount]]&gt;-19.99,"Less than 19.99",IF(Table1[[#This Row],[Credit Amount]]=-20,"20",IF(Table1[[#This Row],[Credit Amount]]&gt;-49.98,"20.01-49.98",IF(Table1[[#This Row],[Credit Amount]]=-49.99,"49.99",IF(Table1[[#This Row],[Credit Amount]]=-50,"50",IF(Table1[[#This Row],[Credit Amount]]&lt;-50.01,"Greater than 50"))))))</f>
        <v>Less than 19.99</v>
      </c>
      <c r="G2822" t="str">
        <f>IF(Table1[[#This Row],[Transaction Type]]="Maintenance","Non-Sales","Sales")</f>
        <v>Non-Sales</v>
      </c>
      <c r="H2822">
        <f>IF(Table1[[#This Row],[Quarter]]="q2",1,"")</f>
        <v>1</v>
      </c>
      <c r="I2822" t="str">
        <f>IF(Table1[[#This Row],[Quarter]]="q3",1,"")</f>
        <v/>
      </c>
      <c r="J2822">
        <f>IF(Table1[[#This Row],[Quarter]]="Q2",Table1[[#This Row],[Credit Amount]],"")</f>
        <v>-16.29</v>
      </c>
      <c r="K2822" t="str">
        <f>IF(Table1[[#This Row],[Quarter]]="Q3",Table1[[#This Row],[Credit Amount]],"")</f>
        <v/>
      </c>
      <c r="L2822" t="str">
        <f>IF(Table1[[#This Row],[Transaction Type]]="Upgrade",Table1[[#This Row],[Credit Amount]],IF(Table1[[#This Row],[Transaction Type]]="Activation",Table1[[#This Row],[Credit Amount]],""))</f>
        <v/>
      </c>
      <c r="M2822">
        <f>IF(Table1[[#This Row],[Transaction Type]]="Maintenance",Table1[[#This Row],[Credit Amount]],"")</f>
        <v>-16.29</v>
      </c>
      <c r="N2822">
        <v>10032</v>
      </c>
      <c r="O2822" t="s">
        <v>2489</v>
      </c>
      <c r="P2822" t="s">
        <v>2521</v>
      </c>
      <c r="Q2822" t="s">
        <v>289</v>
      </c>
      <c r="R2822">
        <v>10008</v>
      </c>
      <c r="S2822" t="s">
        <v>2489</v>
      </c>
      <c r="T2822" t="s">
        <v>2497</v>
      </c>
      <c r="U2822" t="s">
        <v>290</v>
      </c>
      <c r="V2822" t="s">
        <v>177</v>
      </c>
      <c r="W2822">
        <v>100002751</v>
      </c>
      <c r="X2822">
        <v>8005551752</v>
      </c>
      <c r="Y2822" t="s">
        <v>2595</v>
      </c>
      <c r="Z2822" t="s">
        <v>4347</v>
      </c>
      <c r="AA2822" s="13">
        <v>-16.29</v>
      </c>
      <c r="AB2822" s="14">
        <v>42462</v>
      </c>
      <c r="AC2822" t="s">
        <v>36</v>
      </c>
    </row>
    <row r="2823" spans="1:29" x14ac:dyDescent="0.25">
      <c r="A2823" t="str">
        <f>CONCATENATE("Q",ROUNDUP(MONTH(Table1[[#This Row],[Month]])/3,0))</f>
        <v>Q2</v>
      </c>
      <c r="B2823" s="14">
        <f>EOMONTH(Table1[[#This Row],[Credit Date]],-1)+1</f>
        <v>42461</v>
      </c>
      <c r="C2823" t="str">
        <f>CONCATENATE(Table1[[#This Row],[Issuer Last Name]],", ",Table1[[#This Row],[Issuer First Name]])</f>
        <v>No. 032, Employee</v>
      </c>
      <c r="D2823" t="str">
        <f>CONCATENATE(Table1[[#This Row],[Approver Last Name]],", ",Table1[[#This Row],[Approver First Name]])</f>
        <v>No. 008, Employee</v>
      </c>
      <c r="E2823" t="str">
        <f>CONCATENATE(Table1[[#This Row],[Customer Last Name]],", ",Table1[[#This Row],[Customer First Name]])</f>
        <v>No. 10792, Client</v>
      </c>
      <c r="F2823" t="str">
        <f>IF(Table1[[#This Row],[Credit Amount]]&gt;-19.99,"Less than 19.99",IF(Table1[[#This Row],[Credit Amount]]=-20,"20",IF(Table1[[#This Row],[Credit Amount]]&gt;-49.98,"20.01-49.98",IF(Table1[[#This Row],[Credit Amount]]=-49.99,"49.99",IF(Table1[[#This Row],[Credit Amount]]=-50,"50",IF(Table1[[#This Row],[Credit Amount]]&lt;-50.01,"Greater than 50"))))))</f>
        <v>20.01-49.98</v>
      </c>
      <c r="G2823" t="str">
        <f>IF(Table1[[#This Row],[Transaction Type]]="Maintenance","Non-Sales","Sales")</f>
        <v>Non-Sales</v>
      </c>
      <c r="H2823">
        <f>IF(Table1[[#This Row],[Quarter]]="q2",1,"")</f>
        <v>1</v>
      </c>
      <c r="I2823" t="str">
        <f>IF(Table1[[#This Row],[Quarter]]="q3",1,"")</f>
        <v/>
      </c>
      <c r="J2823">
        <f>IF(Table1[[#This Row],[Quarter]]="Q2",Table1[[#This Row],[Credit Amount]],"")</f>
        <v>-24.44</v>
      </c>
      <c r="K2823" t="str">
        <f>IF(Table1[[#This Row],[Quarter]]="Q3",Table1[[#This Row],[Credit Amount]],"")</f>
        <v/>
      </c>
      <c r="L2823" t="str">
        <f>IF(Table1[[#This Row],[Transaction Type]]="Upgrade",Table1[[#This Row],[Credit Amount]],IF(Table1[[#This Row],[Transaction Type]]="Activation",Table1[[#This Row],[Credit Amount]],""))</f>
        <v/>
      </c>
      <c r="M2823">
        <f>IF(Table1[[#This Row],[Transaction Type]]="Maintenance",Table1[[#This Row],[Credit Amount]],"")</f>
        <v>-24.44</v>
      </c>
      <c r="N2823">
        <v>10032</v>
      </c>
      <c r="O2823" t="s">
        <v>2489</v>
      </c>
      <c r="P2823" t="s">
        <v>2521</v>
      </c>
      <c r="Q2823" t="s">
        <v>289</v>
      </c>
      <c r="R2823">
        <v>10008</v>
      </c>
      <c r="S2823" t="s">
        <v>2489</v>
      </c>
      <c r="T2823" t="s">
        <v>2497</v>
      </c>
      <c r="U2823" t="s">
        <v>290</v>
      </c>
      <c r="V2823" t="s">
        <v>177</v>
      </c>
      <c r="W2823">
        <v>100001791</v>
      </c>
      <c r="X2823">
        <v>8005550792</v>
      </c>
      <c r="Y2823" t="s">
        <v>2595</v>
      </c>
      <c r="Z2823" t="s">
        <v>3387</v>
      </c>
      <c r="AA2823" s="13">
        <v>-24.44</v>
      </c>
      <c r="AB2823" s="14">
        <v>42470</v>
      </c>
      <c r="AC2823" t="s">
        <v>36</v>
      </c>
    </row>
    <row r="2824" spans="1:29" x14ac:dyDescent="0.25">
      <c r="A2824" t="str">
        <f>CONCATENATE("Q",ROUNDUP(MONTH(Table1[[#This Row],[Month]])/3,0))</f>
        <v>Q2</v>
      </c>
      <c r="B2824" s="14">
        <f>EOMONTH(Table1[[#This Row],[Credit Date]],-1)+1</f>
        <v>42461</v>
      </c>
      <c r="C2824" t="str">
        <f>CONCATENATE(Table1[[#This Row],[Issuer Last Name]],", ",Table1[[#This Row],[Issuer First Name]])</f>
        <v>No. 032, Employee</v>
      </c>
      <c r="D2824" t="str">
        <f>CONCATENATE(Table1[[#This Row],[Approver Last Name]],", ",Table1[[#This Row],[Approver First Name]])</f>
        <v>No. 008, Employee</v>
      </c>
      <c r="E2824" t="str">
        <f>CONCATENATE(Table1[[#This Row],[Customer Last Name]],", ",Table1[[#This Row],[Customer First Name]])</f>
        <v>No. 10996, Client</v>
      </c>
      <c r="F2824" t="str">
        <f>IF(Table1[[#This Row],[Credit Amount]]&gt;-19.99,"Less than 19.99",IF(Table1[[#This Row],[Credit Amount]]=-20,"20",IF(Table1[[#This Row],[Credit Amount]]&gt;-49.98,"20.01-49.98",IF(Table1[[#This Row],[Credit Amount]]=-49.99,"49.99",IF(Table1[[#This Row],[Credit Amount]]=-50,"50",IF(Table1[[#This Row],[Credit Amount]]&lt;-50.01,"Greater than 50"))))))</f>
        <v>20.01-49.98</v>
      </c>
      <c r="G2824" t="str">
        <f>IF(Table1[[#This Row],[Transaction Type]]="Maintenance","Non-Sales","Sales")</f>
        <v>Non-Sales</v>
      </c>
      <c r="H2824">
        <f>IF(Table1[[#This Row],[Quarter]]="q2",1,"")</f>
        <v>1</v>
      </c>
      <c r="I2824" t="str">
        <f>IF(Table1[[#This Row],[Quarter]]="q3",1,"")</f>
        <v/>
      </c>
      <c r="J2824">
        <f>IF(Table1[[#This Row],[Quarter]]="Q2",Table1[[#This Row],[Credit Amount]],"")</f>
        <v>-38.76</v>
      </c>
      <c r="K2824" t="str">
        <f>IF(Table1[[#This Row],[Quarter]]="Q3",Table1[[#This Row],[Credit Amount]],"")</f>
        <v/>
      </c>
      <c r="L2824" t="str">
        <f>IF(Table1[[#This Row],[Transaction Type]]="Upgrade",Table1[[#This Row],[Credit Amount]],IF(Table1[[#This Row],[Transaction Type]]="Activation",Table1[[#This Row],[Credit Amount]],""))</f>
        <v/>
      </c>
      <c r="M2824">
        <f>IF(Table1[[#This Row],[Transaction Type]]="Maintenance",Table1[[#This Row],[Credit Amount]],"")</f>
        <v>-38.76</v>
      </c>
      <c r="N2824">
        <v>10032</v>
      </c>
      <c r="O2824" t="s">
        <v>2489</v>
      </c>
      <c r="P2824" t="s">
        <v>2521</v>
      </c>
      <c r="Q2824" t="s">
        <v>289</v>
      </c>
      <c r="R2824">
        <v>10008</v>
      </c>
      <c r="S2824" t="s">
        <v>2489</v>
      </c>
      <c r="T2824" t="s">
        <v>2497</v>
      </c>
      <c r="U2824" t="s">
        <v>290</v>
      </c>
      <c r="V2824" t="s">
        <v>177</v>
      </c>
      <c r="W2824">
        <v>100001995</v>
      </c>
      <c r="X2824">
        <v>8005550996</v>
      </c>
      <c r="Y2824" t="s">
        <v>2595</v>
      </c>
      <c r="Z2824" t="s">
        <v>3591</v>
      </c>
      <c r="AA2824" s="13">
        <v>-38.76</v>
      </c>
      <c r="AB2824" s="14">
        <v>42471</v>
      </c>
      <c r="AC2824" t="s">
        <v>36</v>
      </c>
    </row>
    <row r="2825" spans="1:29" x14ac:dyDescent="0.25">
      <c r="A2825" t="str">
        <f>CONCATENATE("Q",ROUNDUP(MONTH(Table1[[#This Row],[Month]])/3,0))</f>
        <v>Q2</v>
      </c>
      <c r="B2825" s="14">
        <f>EOMONTH(Table1[[#This Row],[Credit Date]],-1)+1</f>
        <v>42461</v>
      </c>
      <c r="C2825" t="str">
        <f>CONCATENATE(Table1[[#This Row],[Issuer Last Name]],", ",Table1[[#This Row],[Issuer First Name]])</f>
        <v>No. 032, Employee</v>
      </c>
      <c r="D2825" t="str">
        <f>CONCATENATE(Table1[[#This Row],[Approver Last Name]],", ",Table1[[#This Row],[Approver First Name]])</f>
        <v>No. 008, Employee</v>
      </c>
      <c r="E2825" t="str">
        <f>CONCATENATE(Table1[[#This Row],[Customer Last Name]],", ",Table1[[#This Row],[Customer First Name]])</f>
        <v>No. 13713, Client</v>
      </c>
      <c r="F2825" t="str">
        <f>IF(Table1[[#This Row],[Credit Amount]]&gt;-19.99,"Less than 19.99",IF(Table1[[#This Row],[Credit Amount]]=-20,"20",IF(Table1[[#This Row],[Credit Amount]]&gt;-49.98,"20.01-49.98",IF(Table1[[#This Row],[Credit Amount]]=-49.99,"49.99",IF(Table1[[#This Row],[Credit Amount]]=-50,"50",IF(Table1[[#This Row],[Credit Amount]]&lt;-50.01,"Greater than 50"))))))</f>
        <v>20.01-49.98</v>
      </c>
      <c r="G2825" t="str">
        <f>IF(Table1[[#This Row],[Transaction Type]]="Maintenance","Non-Sales","Sales")</f>
        <v>Non-Sales</v>
      </c>
      <c r="H2825">
        <f>IF(Table1[[#This Row],[Quarter]]="q2",1,"")</f>
        <v>1</v>
      </c>
      <c r="I2825" t="str">
        <f>IF(Table1[[#This Row],[Quarter]]="q3",1,"")</f>
        <v/>
      </c>
      <c r="J2825">
        <f>IF(Table1[[#This Row],[Quarter]]="Q2",Table1[[#This Row],[Credit Amount]],"")</f>
        <v>-21.56</v>
      </c>
      <c r="K2825" t="str">
        <f>IF(Table1[[#This Row],[Quarter]]="Q3",Table1[[#This Row],[Credit Amount]],"")</f>
        <v/>
      </c>
      <c r="L2825" t="str">
        <f>IF(Table1[[#This Row],[Transaction Type]]="Upgrade",Table1[[#This Row],[Credit Amount]],IF(Table1[[#This Row],[Transaction Type]]="Activation",Table1[[#This Row],[Credit Amount]],""))</f>
        <v/>
      </c>
      <c r="M2825">
        <f>IF(Table1[[#This Row],[Transaction Type]]="Maintenance",Table1[[#This Row],[Credit Amount]],"")</f>
        <v>-21.56</v>
      </c>
      <c r="N2825">
        <v>10032</v>
      </c>
      <c r="O2825" t="s">
        <v>2489</v>
      </c>
      <c r="P2825" t="s">
        <v>2521</v>
      </c>
      <c r="Q2825" t="s">
        <v>289</v>
      </c>
      <c r="R2825">
        <v>10008</v>
      </c>
      <c r="S2825" t="s">
        <v>2489</v>
      </c>
      <c r="T2825" t="s">
        <v>2497</v>
      </c>
      <c r="U2825" t="s">
        <v>290</v>
      </c>
      <c r="V2825" t="s">
        <v>177</v>
      </c>
      <c r="W2825">
        <v>100004712</v>
      </c>
      <c r="X2825">
        <v>8005553713</v>
      </c>
      <c r="Y2825" t="s">
        <v>2595</v>
      </c>
      <c r="Z2825" t="s">
        <v>6301</v>
      </c>
      <c r="AA2825" s="13">
        <v>-21.56</v>
      </c>
      <c r="AB2825" s="14">
        <v>42474</v>
      </c>
      <c r="AC2825" t="s">
        <v>36</v>
      </c>
    </row>
    <row r="2826" spans="1:29" x14ac:dyDescent="0.25">
      <c r="A2826" t="str">
        <f>CONCATENATE("Q",ROUNDUP(MONTH(Table1[[#This Row],[Month]])/3,0))</f>
        <v>Q2</v>
      </c>
      <c r="B2826" s="14">
        <f>EOMONTH(Table1[[#This Row],[Credit Date]],-1)+1</f>
        <v>42461</v>
      </c>
      <c r="C2826" t="str">
        <f>CONCATENATE(Table1[[#This Row],[Issuer Last Name]],", ",Table1[[#This Row],[Issuer First Name]])</f>
        <v>No. 032, Employee</v>
      </c>
      <c r="D2826" t="str">
        <f>CONCATENATE(Table1[[#This Row],[Approver Last Name]],", ",Table1[[#This Row],[Approver First Name]])</f>
        <v>No. 008, Employee</v>
      </c>
      <c r="E2826" t="str">
        <f>CONCATENATE(Table1[[#This Row],[Customer Last Name]],", ",Table1[[#This Row],[Customer First Name]])</f>
        <v>No. 10024, Client</v>
      </c>
      <c r="F28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26" t="str">
        <f>IF(Table1[[#This Row],[Transaction Type]]="Maintenance","Non-Sales","Sales")</f>
        <v>Sales</v>
      </c>
      <c r="H2826">
        <f>IF(Table1[[#This Row],[Quarter]]="q2",1,"")</f>
        <v>1</v>
      </c>
      <c r="I2826" t="str">
        <f>IF(Table1[[#This Row],[Quarter]]="q3",1,"")</f>
        <v/>
      </c>
      <c r="J2826">
        <f>IF(Table1[[#This Row],[Quarter]]="Q2",Table1[[#This Row],[Credit Amount]],"")</f>
        <v>-56.2</v>
      </c>
      <c r="K2826" t="str">
        <f>IF(Table1[[#This Row],[Quarter]]="Q3",Table1[[#This Row],[Credit Amount]],"")</f>
        <v/>
      </c>
      <c r="L2826">
        <f>IF(Table1[[#This Row],[Transaction Type]]="Upgrade",Table1[[#This Row],[Credit Amount]],IF(Table1[[#This Row],[Transaction Type]]="Activation",Table1[[#This Row],[Credit Amount]],""))</f>
        <v>-56.2</v>
      </c>
      <c r="M2826" t="str">
        <f>IF(Table1[[#This Row],[Transaction Type]]="Maintenance",Table1[[#This Row],[Credit Amount]],"")</f>
        <v/>
      </c>
      <c r="N2826">
        <v>10032</v>
      </c>
      <c r="O2826" t="s">
        <v>2489</v>
      </c>
      <c r="P2826" t="s">
        <v>2521</v>
      </c>
      <c r="Q2826" t="s">
        <v>289</v>
      </c>
      <c r="R2826">
        <v>10008</v>
      </c>
      <c r="S2826" t="s">
        <v>2489</v>
      </c>
      <c r="T2826" t="s">
        <v>2497</v>
      </c>
      <c r="U2826" t="s">
        <v>290</v>
      </c>
      <c r="V2826" t="s">
        <v>177</v>
      </c>
      <c r="W2826">
        <v>100001023</v>
      </c>
      <c r="X2826">
        <v>8005550024</v>
      </c>
      <c r="Y2826" t="s">
        <v>2595</v>
      </c>
      <c r="Z2826" t="s">
        <v>2619</v>
      </c>
      <c r="AA2826" s="13">
        <v>-56.2</v>
      </c>
      <c r="AB2826" s="14">
        <v>42475</v>
      </c>
      <c r="AC2826" t="s">
        <v>37</v>
      </c>
    </row>
    <row r="2827" spans="1:29" x14ac:dyDescent="0.25">
      <c r="A2827" t="str">
        <f>CONCATENATE("Q",ROUNDUP(MONTH(Table1[[#This Row],[Month]])/3,0))</f>
        <v>Q2</v>
      </c>
      <c r="B2827" s="14">
        <f>EOMONTH(Table1[[#This Row],[Credit Date]],-1)+1</f>
        <v>42491</v>
      </c>
      <c r="C2827" t="str">
        <f>CONCATENATE(Table1[[#This Row],[Issuer Last Name]],", ",Table1[[#This Row],[Issuer First Name]])</f>
        <v>No. 032, Employee</v>
      </c>
      <c r="D2827" t="str">
        <f>CONCATENATE(Table1[[#This Row],[Approver Last Name]],", ",Table1[[#This Row],[Approver First Name]])</f>
        <v>No. 008, Employee</v>
      </c>
      <c r="E2827" t="str">
        <f>CONCATENATE(Table1[[#This Row],[Customer Last Name]],", ",Table1[[#This Row],[Customer First Name]])</f>
        <v>No. 10338, Client</v>
      </c>
      <c r="F2827" t="str">
        <f>IF(Table1[[#This Row],[Credit Amount]]&gt;-19.99,"Less than 19.99",IF(Table1[[#This Row],[Credit Amount]]=-20,"20",IF(Table1[[#This Row],[Credit Amount]]&gt;-49.98,"20.01-49.98",IF(Table1[[#This Row],[Credit Amount]]=-49.99,"49.99",IF(Table1[[#This Row],[Credit Amount]]=-50,"50",IF(Table1[[#This Row],[Credit Amount]]&lt;-50.01,"Greater than 50"))))))</f>
        <v>Less than 19.99</v>
      </c>
      <c r="G2827" t="str">
        <f>IF(Table1[[#This Row],[Transaction Type]]="Maintenance","Non-Sales","Sales")</f>
        <v>Sales</v>
      </c>
      <c r="H2827">
        <f>IF(Table1[[#This Row],[Quarter]]="q2",1,"")</f>
        <v>1</v>
      </c>
      <c r="I2827" t="str">
        <f>IF(Table1[[#This Row],[Quarter]]="q3",1,"")</f>
        <v/>
      </c>
      <c r="J2827">
        <f>IF(Table1[[#This Row],[Quarter]]="Q2",Table1[[#This Row],[Credit Amount]],"")</f>
        <v>-5.41</v>
      </c>
      <c r="K2827" t="str">
        <f>IF(Table1[[#This Row],[Quarter]]="Q3",Table1[[#This Row],[Credit Amount]],"")</f>
        <v/>
      </c>
      <c r="L2827">
        <f>IF(Table1[[#This Row],[Transaction Type]]="Upgrade",Table1[[#This Row],[Credit Amount]],IF(Table1[[#This Row],[Transaction Type]]="Activation",Table1[[#This Row],[Credit Amount]],""))</f>
        <v>-5.41</v>
      </c>
      <c r="M2827" t="str">
        <f>IF(Table1[[#This Row],[Transaction Type]]="Maintenance",Table1[[#This Row],[Credit Amount]],"")</f>
        <v/>
      </c>
      <c r="N2827">
        <v>10032</v>
      </c>
      <c r="O2827" t="s">
        <v>2489</v>
      </c>
      <c r="P2827" t="s">
        <v>2521</v>
      </c>
      <c r="Q2827" t="s">
        <v>289</v>
      </c>
      <c r="R2827">
        <v>10008</v>
      </c>
      <c r="S2827" t="s">
        <v>2489</v>
      </c>
      <c r="T2827" t="s">
        <v>2497</v>
      </c>
      <c r="U2827" t="s">
        <v>290</v>
      </c>
      <c r="V2827" t="s">
        <v>177</v>
      </c>
      <c r="W2827">
        <v>100001337</v>
      </c>
      <c r="X2827">
        <v>8005550338</v>
      </c>
      <c r="Y2827" t="s">
        <v>2595</v>
      </c>
      <c r="Z2827" t="s">
        <v>2933</v>
      </c>
      <c r="AA2827" s="13">
        <v>-5.41</v>
      </c>
      <c r="AB2827" s="14">
        <v>42514</v>
      </c>
      <c r="AC2827" t="s">
        <v>35</v>
      </c>
    </row>
    <row r="2828" spans="1:29" x14ac:dyDescent="0.25">
      <c r="A2828" t="str">
        <f>CONCATENATE("Q",ROUNDUP(MONTH(Table1[[#This Row],[Month]])/3,0))</f>
        <v>Q2</v>
      </c>
      <c r="B2828" s="14">
        <f>EOMONTH(Table1[[#This Row],[Credit Date]],-1)+1</f>
        <v>42522</v>
      </c>
      <c r="C2828" t="str">
        <f>CONCATENATE(Table1[[#This Row],[Issuer Last Name]],", ",Table1[[#This Row],[Issuer First Name]])</f>
        <v>No. 032, Employee</v>
      </c>
      <c r="D2828" t="str">
        <f>CONCATENATE(Table1[[#This Row],[Approver Last Name]],", ",Table1[[#This Row],[Approver First Name]])</f>
        <v>No. 008, Employee</v>
      </c>
      <c r="E2828" t="str">
        <f>CONCATENATE(Table1[[#This Row],[Customer Last Name]],", ",Table1[[#This Row],[Customer First Name]])</f>
        <v>No. 11883, Client</v>
      </c>
      <c r="F28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28" t="str">
        <f>IF(Table1[[#This Row],[Transaction Type]]="Maintenance","Non-Sales","Sales")</f>
        <v>Sales</v>
      </c>
      <c r="H2828">
        <f>IF(Table1[[#This Row],[Quarter]]="q2",1,"")</f>
        <v>1</v>
      </c>
      <c r="I2828" t="str">
        <f>IF(Table1[[#This Row],[Quarter]]="q3",1,"")</f>
        <v/>
      </c>
      <c r="J2828">
        <f>IF(Table1[[#This Row],[Quarter]]="Q2",Table1[[#This Row],[Credit Amount]],"")</f>
        <v>-67.55</v>
      </c>
      <c r="K2828" t="str">
        <f>IF(Table1[[#This Row],[Quarter]]="Q3",Table1[[#This Row],[Credit Amount]],"")</f>
        <v/>
      </c>
      <c r="L2828">
        <f>IF(Table1[[#This Row],[Transaction Type]]="Upgrade",Table1[[#This Row],[Credit Amount]],IF(Table1[[#This Row],[Transaction Type]]="Activation",Table1[[#This Row],[Credit Amount]],""))</f>
        <v>-67.55</v>
      </c>
      <c r="M2828" t="str">
        <f>IF(Table1[[#This Row],[Transaction Type]]="Maintenance",Table1[[#This Row],[Credit Amount]],"")</f>
        <v/>
      </c>
      <c r="N2828">
        <v>10032</v>
      </c>
      <c r="O2828" t="s">
        <v>2489</v>
      </c>
      <c r="P2828" t="s">
        <v>2521</v>
      </c>
      <c r="Q2828" t="s">
        <v>289</v>
      </c>
      <c r="R2828">
        <v>10008</v>
      </c>
      <c r="S2828" t="s">
        <v>2489</v>
      </c>
      <c r="T2828" t="s">
        <v>2497</v>
      </c>
      <c r="U2828" t="s">
        <v>290</v>
      </c>
      <c r="V2828" t="s">
        <v>177</v>
      </c>
      <c r="W2828">
        <v>100002882</v>
      </c>
      <c r="X2828">
        <v>8005551883</v>
      </c>
      <c r="Y2828" t="s">
        <v>2595</v>
      </c>
      <c r="Z2828" t="s">
        <v>4478</v>
      </c>
      <c r="AA2828" s="13">
        <v>-67.55</v>
      </c>
      <c r="AB2828" s="14">
        <v>42534</v>
      </c>
      <c r="AC2828" t="s">
        <v>35</v>
      </c>
    </row>
    <row r="2829" spans="1:29" x14ac:dyDescent="0.25">
      <c r="A2829" t="str">
        <f>CONCATENATE("Q",ROUNDUP(MONTH(Table1[[#This Row],[Month]])/3,0))</f>
        <v>Q3</v>
      </c>
      <c r="B2829" s="14">
        <f>EOMONTH(Table1[[#This Row],[Credit Date]],-1)+1</f>
        <v>42552</v>
      </c>
      <c r="C2829" t="str">
        <f>CONCATENATE(Table1[[#This Row],[Issuer Last Name]],", ",Table1[[#This Row],[Issuer First Name]])</f>
        <v>No. 032, Employee</v>
      </c>
      <c r="D2829" t="str">
        <f>CONCATENATE(Table1[[#This Row],[Approver Last Name]],", ",Table1[[#This Row],[Approver First Name]])</f>
        <v>No. 032, Employee</v>
      </c>
      <c r="E2829" t="str">
        <f>CONCATENATE(Table1[[#This Row],[Customer Last Name]],", ",Table1[[#This Row],[Customer First Name]])</f>
        <v>No. 10720, Client</v>
      </c>
      <c r="F2829" t="str">
        <f>IF(Table1[[#This Row],[Credit Amount]]&gt;-19.99,"Less than 19.99",IF(Table1[[#This Row],[Credit Amount]]=-20,"20",IF(Table1[[#This Row],[Credit Amount]]&gt;-49.98,"20.01-49.98",IF(Table1[[#This Row],[Credit Amount]]=-49.99,"49.99",IF(Table1[[#This Row],[Credit Amount]]=-50,"50",IF(Table1[[#This Row],[Credit Amount]]&lt;-50.01,"Greater than 50"))))))</f>
        <v>20.01-49.98</v>
      </c>
      <c r="G2829" t="str">
        <f>IF(Table1[[#This Row],[Transaction Type]]="Maintenance","Non-Sales","Sales")</f>
        <v>Sales</v>
      </c>
      <c r="H2829" t="str">
        <f>IF(Table1[[#This Row],[Quarter]]="q2",1,"")</f>
        <v/>
      </c>
      <c r="I2829">
        <f>IF(Table1[[#This Row],[Quarter]]="q3",1,"")</f>
        <v>1</v>
      </c>
      <c r="J2829" t="str">
        <f>IF(Table1[[#This Row],[Quarter]]="Q2",Table1[[#This Row],[Credit Amount]],"")</f>
        <v/>
      </c>
      <c r="K2829">
        <f>IF(Table1[[#This Row],[Quarter]]="Q3",Table1[[#This Row],[Credit Amount]],"")</f>
        <v>-35.9</v>
      </c>
      <c r="L2829">
        <f>IF(Table1[[#This Row],[Transaction Type]]="Upgrade",Table1[[#This Row],[Credit Amount]],IF(Table1[[#This Row],[Transaction Type]]="Activation",Table1[[#This Row],[Credit Amount]],""))</f>
        <v>-35.9</v>
      </c>
      <c r="M2829" t="str">
        <f>IF(Table1[[#This Row],[Transaction Type]]="Maintenance",Table1[[#This Row],[Credit Amount]],"")</f>
        <v/>
      </c>
      <c r="N2829">
        <v>10032</v>
      </c>
      <c r="O2829" t="s">
        <v>2489</v>
      </c>
      <c r="P2829" t="s">
        <v>2521</v>
      </c>
      <c r="Q2829" t="s">
        <v>289</v>
      </c>
      <c r="R2829">
        <v>10032</v>
      </c>
      <c r="S2829" t="s">
        <v>2489</v>
      </c>
      <c r="T2829" t="s">
        <v>2521</v>
      </c>
      <c r="U2829" t="s">
        <v>289</v>
      </c>
      <c r="V2829" t="s">
        <v>177</v>
      </c>
      <c r="W2829">
        <v>100001719</v>
      </c>
      <c r="X2829">
        <v>8005550720</v>
      </c>
      <c r="Y2829" t="s">
        <v>2595</v>
      </c>
      <c r="Z2829" t="s">
        <v>3315</v>
      </c>
      <c r="AA2829" s="13">
        <v>-35.9</v>
      </c>
      <c r="AB2829" s="14">
        <v>42563</v>
      </c>
      <c r="AC2829" t="s">
        <v>37</v>
      </c>
    </row>
    <row r="2830" spans="1:29" x14ac:dyDescent="0.25">
      <c r="A2830" t="str">
        <f>CONCATENATE("Q",ROUNDUP(MONTH(Table1[[#This Row],[Month]])/3,0))</f>
        <v>Q3</v>
      </c>
      <c r="B2830" s="14">
        <f>EOMONTH(Table1[[#This Row],[Credit Date]],-1)+1</f>
        <v>42552</v>
      </c>
      <c r="C2830" t="str">
        <f>CONCATENATE(Table1[[#This Row],[Issuer Last Name]],", ",Table1[[#This Row],[Issuer First Name]])</f>
        <v>No. 032, Employee</v>
      </c>
      <c r="D2830" t="str">
        <f>CONCATENATE(Table1[[#This Row],[Approver Last Name]],", ",Table1[[#This Row],[Approver First Name]])</f>
        <v>No. 008, Employee</v>
      </c>
      <c r="E2830" t="str">
        <f>CONCATENATE(Table1[[#This Row],[Customer Last Name]],", ",Table1[[#This Row],[Customer First Name]])</f>
        <v>No. 11603, Client</v>
      </c>
      <c r="F28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30" t="str">
        <f>IF(Table1[[#This Row],[Transaction Type]]="Maintenance","Non-Sales","Sales")</f>
        <v>Sales</v>
      </c>
      <c r="H2830" t="str">
        <f>IF(Table1[[#This Row],[Quarter]]="q2",1,"")</f>
        <v/>
      </c>
      <c r="I2830">
        <f>IF(Table1[[#This Row],[Quarter]]="q3",1,"")</f>
        <v>1</v>
      </c>
      <c r="J2830" t="str">
        <f>IF(Table1[[#This Row],[Quarter]]="Q2",Table1[[#This Row],[Credit Amount]],"")</f>
        <v/>
      </c>
      <c r="K2830">
        <f>IF(Table1[[#This Row],[Quarter]]="Q3",Table1[[#This Row],[Credit Amount]],"")</f>
        <v>-52.55</v>
      </c>
      <c r="L2830">
        <f>IF(Table1[[#This Row],[Transaction Type]]="Upgrade",Table1[[#This Row],[Credit Amount]],IF(Table1[[#This Row],[Transaction Type]]="Activation",Table1[[#This Row],[Credit Amount]],""))</f>
        <v>-52.55</v>
      </c>
      <c r="M2830" t="str">
        <f>IF(Table1[[#This Row],[Transaction Type]]="Maintenance",Table1[[#This Row],[Credit Amount]],"")</f>
        <v/>
      </c>
      <c r="N2830">
        <v>10032</v>
      </c>
      <c r="O2830" t="s">
        <v>2489</v>
      </c>
      <c r="P2830" t="s">
        <v>2521</v>
      </c>
      <c r="Q2830" t="s">
        <v>289</v>
      </c>
      <c r="R2830">
        <v>10008</v>
      </c>
      <c r="S2830" t="s">
        <v>2489</v>
      </c>
      <c r="T2830" t="s">
        <v>2497</v>
      </c>
      <c r="U2830" t="s">
        <v>290</v>
      </c>
      <c r="V2830" t="s">
        <v>177</v>
      </c>
      <c r="W2830">
        <v>100002602</v>
      </c>
      <c r="X2830">
        <v>8005551603</v>
      </c>
      <c r="Y2830" t="s">
        <v>2595</v>
      </c>
      <c r="Z2830" t="s">
        <v>4198</v>
      </c>
      <c r="AA2830" s="13">
        <v>-52.55</v>
      </c>
      <c r="AB2830" s="14">
        <v>42568</v>
      </c>
      <c r="AC2830" t="s">
        <v>37</v>
      </c>
    </row>
    <row r="2831" spans="1:29" x14ac:dyDescent="0.25">
      <c r="A2831" t="str">
        <f>CONCATENATE("Q",ROUNDUP(MONTH(Table1[[#This Row],[Month]])/3,0))</f>
        <v>Q3</v>
      </c>
      <c r="B2831" s="14">
        <f>EOMONTH(Table1[[#This Row],[Credit Date]],-1)+1</f>
        <v>42552</v>
      </c>
      <c r="C2831" t="str">
        <f>CONCATENATE(Table1[[#This Row],[Issuer Last Name]],", ",Table1[[#This Row],[Issuer First Name]])</f>
        <v>No. 032, Employee</v>
      </c>
      <c r="D2831" t="str">
        <f>CONCATENATE(Table1[[#This Row],[Approver Last Name]],", ",Table1[[#This Row],[Approver First Name]])</f>
        <v>No. 032, Employee</v>
      </c>
      <c r="E2831" t="str">
        <f>CONCATENATE(Table1[[#This Row],[Customer Last Name]],", ",Table1[[#This Row],[Customer First Name]])</f>
        <v>No. 10510, Client</v>
      </c>
      <c r="F2831" t="str">
        <f>IF(Table1[[#This Row],[Credit Amount]]&gt;-19.99,"Less than 19.99",IF(Table1[[#This Row],[Credit Amount]]=-20,"20",IF(Table1[[#This Row],[Credit Amount]]&gt;-49.98,"20.01-49.98",IF(Table1[[#This Row],[Credit Amount]]=-49.99,"49.99",IF(Table1[[#This Row],[Credit Amount]]=-50,"50",IF(Table1[[#This Row],[Credit Amount]]&lt;-50.01,"Greater than 50"))))))</f>
        <v>20.01-49.98</v>
      </c>
      <c r="G2831" t="str">
        <f>IF(Table1[[#This Row],[Transaction Type]]="Maintenance","Non-Sales","Sales")</f>
        <v>Non-Sales</v>
      </c>
      <c r="H2831" t="str">
        <f>IF(Table1[[#This Row],[Quarter]]="q2",1,"")</f>
        <v/>
      </c>
      <c r="I2831">
        <f>IF(Table1[[#This Row],[Quarter]]="q3",1,"")</f>
        <v>1</v>
      </c>
      <c r="J2831" t="str">
        <f>IF(Table1[[#This Row],[Quarter]]="Q2",Table1[[#This Row],[Credit Amount]],"")</f>
        <v/>
      </c>
      <c r="K2831">
        <f>IF(Table1[[#This Row],[Quarter]]="Q3",Table1[[#This Row],[Credit Amount]],"")</f>
        <v>-47.62</v>
      </c>
      <c r="L2831" t="str">
        <f>IF(Table1[[#This Row],[Transaction Type]]="Upgrade",Table1[[#This Row],[Credit Amount]],IF(Table1[[#This Row],[Transaction Type]]="Activation",Table1[[#This Row],[Credit Amount]],""))</f>
        <v/>
      </c>
      <c r="M2831">
        <f>IF(Table1[[#This Row],[Transaction Type]]="Maintenance",Table1[[#This Row],[Credit Amount]],"")</f>
        <v>-47.62</v>
      </c>
      <c r="N2831">
        <v>10032</v>
      </c>
      <c r="O2831" t="s">
        <v>2489</v>
      </c>
      <c r="P2831" t="s">
        <v>2521</v>
      </c>
      <c r="Q2831" t="s">
        <v>289</v>
      </c>
      <c r="R2831">
        <v>10032</v>
      </c>
      <c r="S2831" t="s">
        <v>2489</v>
      </c>
      <c r="T2831" t="s">
        <v>2521</v>
      </c>
      <c r="U2831" t="s">
        <v>289</v>
      </c>
      <c r="V2831" t="s">
        <v>177</v>
      </c>
      <c r="W2831">
        <v>100001509</v>
      </c>
      <c r="X2831">
        <v>8005550510</v>
      </c>
      <c r="Y2831" t="s">
        <v>2595</v>
      </c>
      <c r="Z2831" t="s">
        <v>3105</v>
      </c>
      <c r="AA2831" s="13">
        <v>-47.62</v>
      </c>
      <c r="AB2831" s="14">
        <v>42570</v>
      </c>
      <c r="AC2831" t="s">
        <v>36</v>
      </c>
    </row>
    <row r="2832" spans="1:29" x14ac:dyDescent="0.25">
      <c r="A2832" t="str">
        <f>CONCATENATE("Q",ROUNDUP(MONTH(Table1[[#This Row],[Month]])/3,0))</f>
        <v>Q3</v>
      </c>
      <c r="B2832" s="14">
        <f>EOMONTH(Table1[[#This Row],[Credit Date]],-1)+1</f>
        <v>42552</v>
      </c>
      <c r="C2832" t="str">
        <f>CONCATENATE(Table1[[#This Row],[Issuer Last Name]],", ",Table1[[#This Row],[Issuer First Name]])</f>
        <v>No. 032, Employee</v>
      </c>
      <c r="D2832" t="str">
        <f>CONCATENATE(Table1[[#This Row],[Approver Last Name]],", ",Table1[[#This Row],[Approver First Name]])</f>
        <v>No. 032, Employee</v>
      </c>
      <c r="E2832" t="str">
        <f>CONCATENATE(Table1[[#This Row],[Customer Last Name]],", ",Table1[[#This Row],[Customer First Name]])</f>
        <v>No. 11374, Client</v>
      </c>
      <c r="F2832" t="str">
        <f>IF(Table1[[#This Row],[Credit Amount]]&gt;-19.99,"Less than 19.99",IF(Table1[[#This Row],[Credit Amount]]=-20,"20",IF(Table1[[#This Row],[Credit Amount]]&gt;-49.98,"20.01-49.98",IF(Table1[[#This Row],[Credit Amount]]=-49.99,"49.99",IF(Table1[[#This Row],[Credit Amount]]=-50,"50",IF(Table1[[#This Row],[Credit Amount]]&lt;-50.01,"Greater than 50"))))))</f>
        <v>20.01-49.98</v>
      </c>
      <c r="G2832" t="str">
        <f>IF(Table1[[#This Row],[Transaction Type]]="Maintenance","Non-Sales","Sales")</f>
        <v>Non-Sales</v>
      </c>
      <c r="H2832" t="str">
        <f>IF(Table1[[#This Row],[Quarter]]="q2",1,"")</f>
        <v/>
      </c>
      <c r="I2832">
        <f>IF(Table1[[#This Row],[Quarter]]="q3",1,"")</f>
        <v>1</v>
      </c>
      <c r="J2832" t="str">
        <f>IF(Table1[[#This Row],[Quarter]]="Q2",Table1[[#This Row],[Credit Amount]],"")</f>
        <v/>
      </c>
      <c r="K2832">
        <f>IF(Table1[[#This Row],[Quarter]]="Q3",Table1[[#This Row],[Credit Amount]],"")</f>
        <v>-27.96</v>
      </c>
      <c r="L2832" t="str">
        <f>IF(Table1[[#This Row],[Transaction Type]]="Upgrade",Table1[[#This Row],[Credit Amount]],IF(Table1[[#This Row],[Transaction Type]]="Activation",Table1[[#This Row],[Credit Amount]],""))</f>
        <v/>
      </c>
      <c r="M2832">
        <f>IF(Table1[[#This Row],[Transaction Type]]="Maintenance",Table1[[#This Row],[Credit Amount]],"")</f>
        <v>-27.96</v>
      </c>
      <c r="N2832">
        <v>10032</v>
      </c>
      <c r="O2832" t="s">
        <v>2489</v>
      </c>
      <c r="P2832" t="s">
        <v>2521</v>
      </c>
      <c r="Q2832" t="s">
        <v>289</v>
      </c>
      <c r="R2832">
        <v>10032</v>
      </c>
      <c r="S2832" t="s">
        <v>2489</v>
      </c>
      <c r="T2832" t="s">
        <v>2521</v>
      </c>
      <c r="U2832" t="s">
        <v>289</v>
      </c>
      <c r="V2832" t="s">
        <v>177</v>
      </c>
      <c r="W2832">
        <v>100002373</v>
      </c>
      <c r="X2832">
        <v>8005551374</v>
      </c>
      <c r="Y2832" t="s">
        <v>2595</v>
      </c>
      <c r="Z2832" t="s">
        <v>3969</v>
      </c>
      <c r="AA2832" s="13">
        <v>-27.96</v>
      </c>
      <c r="AB2832" s="14">
        <v>42573</v>
      </c>
      <c r="AC2832" t="s">
        <v>36</v>
      </c>
    </row>
    <row r="2833" spans="1:29" x14ac:dyDescent="0.25">
      <c r="A2833" t="str">
        <f>CONCATENATE("Q",ROUNDUP(MONTH(Table1[[#This Row],[Month]])/3,0))</f>
        <v>Q3</v>
      </c>
      <c r="B2833" s="14">
        <f>EOMONTH(Table1[[#This Row],[Credit Date]],-1)+1</f>
        <v>42583</v>
      </c>
      <c r="C2833" t="str">
        <f>CONCATENATE(Table1[[#This Row],[Issuer Last Name]],", ",Table1[[#This Row],[Issuer First Name]])</f>
        <v>No. 032, Employee</v>
      </c>
      <c r="D2833" t="str">
        <f>CONCATENATE(Table1[[#This Row],[Approver Last Name]],", ",Table1[[#This Row],[Approver First Name]])</f>
        <v>No. 008, Employee</v>
      </c>
      <c r="E2833" t="str">
        <f>CONCATENATE(Table1[[#This Row],[Customer Last Name]],", ",Table1[[#This Row],[Customer First Name]])</f>
        <v>No. 13984, Client</v>
      </c>
      <c r="F28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33" t="str">
        <f>IF(Table1[[#This Row],[Transaction Type]]="Maintenance","Non-Sales","Sales")</f>
        <v>Non-Sales</v>
      </c>
      <c r="H2833" t="str">
        <f>IF(Table1[[#This Row],[Quarter]]="q2",1,"")</f>
        <v/>
      </c>
      <c r="I2833">
        <f>IF(Table1[[#This Row],[Quarter]]="q3",1,"")</f>
        <v>1</v>
      </c>
      <c r="J2833" t="str">
        <f>IF(Table1[[#This Row],[Quarter]]="Q2",Table1[[#This Row],[Credit Amount]],"")</f>
        <v/>
      </c>
      <c r="K2833">
        <f>IF(Table1[[#This Row],[Quarter]]="Q3",Table1[[#This Row],[Credit Amount]],"")</f>
        <v>-64.739999999999995</v>
      </c>
      <c r="L2833" t="str">
        <f>IF(Table1[[#This Row],[Transaction Type]]="Upgrade",Table1[[#This Row],[Credit Amount]],IF(Table1[[#This Row],[Transaction Type]]="Activation",Table1[[#This Row],[Credit Amount]],""))</f>
        <v/>
      </c>
      <c r="M2833">
        <f>IF(Table1[[#This Row],[Transaction Type]]="Maintenance",Table1[[#This Row],[Credit Amount]],"")</f>
        <v>-64.739999999999995</v>
      </c>
      <c r="N2833">
        <v>10032</v>
      </c>
      <c r="O2833" t="s">
        <v>2489</v>
      </c>
      <c r="P2833" t="s">
        <v>2521</v>
      </c>
      <c r="Q2833" t="s">
        <v>289</v>
      </c>
      <c r="R2833">
        <v>10008</v>
      </c>
      <c r="S2833" t="s">
        <v>2489</v>
      </c>
      <c r="T2833" t="s">
        <v>2497</v>
      </c>
      <c r="U2833" t="s">
        <v>290</v>
      </c>
      <c r="V2833" t="s">
        <v>177</v>
      </c>
      <c r="W2833">
        <v>100004983</v>
      </c>
      <c r="X2833">
        <v>8005553984</v>
      </c>
      <c r="Y2833" t="s">
        <v>2595</v>
      </c>
      <c r="Z2833" t="s">
        <v>6572</v>
      </c>
      <c r="AA2833" s="13">
        <v>-64.739999999999995</v>
      </c>
      <c r="AB2833" s="14">
        <v>42584</v>
      </c>
      <c r="AC2833" t="s">
        <v>36</v>
      </c>
    </row>
    <row r="2834" spans="1:29" x14ac:dyDescent="0.25">
      <c r="A2834" t="str">
        <f>CONCATENATE("Q",ROUNDUP(MONTH(Table1[[#This Row],[Month]])/3,0))</f>
        <v>Q3</v>
      </c>
      <c r="B2834" s="14">
        <f>EOMONTH(Table1[[#This Row],[Credit Date]],-1)+1</f>
        <v>42583</v>
      </c>
      <c r="C2834" t="str">
        <f>CONCATENATE(Table1[[#This Row],[Issuer Last Name]],", ",Table1[[#This Row],[Issuer First Name]])</f>
        <v>No. 032, Employee</v>
      </c>
      <c r="D2834" t="str">
        <f>CONCATENATE(Table1[[#This Row],[Approver Last Name]],", ",Table1[[#This Row],[Approver First Name]])</f>
        <v>No. 032, Employee</v>
      </c>
      <c r="E2834" t="str">
        <f>CONCATENATE(Table1[[#This Row],[Customer Last Name]],", ",Table1[[#This Row],[Customer First Name]])</f>
        <v>No. 12280, Client</v>
      </c>
      <c r="F2834" t="str">
        <f>IF(Table1[[#This Row],[Credit Amount]]&gt;-19.99,"Less than 19.99",IF(Table1[[#This Row],[Credit Amount]]=-20,"20",IF(Table1[[#This Row],[Credit Amount]]&gt;-49.98,"20.01-49.98",IF(Table1[[#This Row],[Credit Amount]]=-49.99,"49.99",IF(Table1[[#This Row],[Credit Amount]]=-50,"50",IF(Table1[[#This Row],[Credit Amount]]&lt;-50.01,"Greater than 50"))))))</f>
        <v>Less than 19.99</v>
      </c>
      <c r="G2834" t="str">
        <f>IF(Table1[[#This Row],[Transaction Type]]="Maintenance","Non-Sales","Sales")</f>
        <v>Non-Sales</v>
      </c>
      <c r="H2834" t="str">
        <f>IF(Table1[[#This Row],[Quarter]]="q2",1,"")</f>
        <v/>
      </c>
      <c r="I2834">
        <f>IF(Table1[[#This Row],[Quarter]]="q3",1,"")</f>
        <v>1</v>
      </c>
      <c r="J2834" t="str">
        <f>IF(Table1[[#This Row],[Quarter]]="Q2",Table1[[#This Row],[Credit Amount]],"")</f>
        <v/>
      </c>
      <c r="K2834">
        <f>IF(Table1[[#This Row],[Quarter]]="Q3",Table1[[#This Row],[Credit Amount]],"")</f>
        <v>-16.63</v>
      </c>
      <c r="L2834" t="str">
        <f>IF(Table1[[#This Row],[Transaction Type]]="Upgrade",Table1[[#This Row],[Credit Amount]],IF(Table1[[#This Row],[Transaction Type]]="Activation",Table1[[#This Row],[Credit Amount]],""))</f>
        <v/>
      </c>
      <c r="M2834">
        <f>IF(Table1[[#This Row],[Transaction Type]]="Maintenance",Table1[[#This Row],[Credit Amount]],"")</f>
        <v>-16.63</v>
      </c>
      <c r="N2834">
        <v>10032</v>
      </c>
      <c r="O2834" t="s">
        <v>2489</v>
      </c>
      <c r="P2834" t="s">
        <v>2521</v>
      </c>
      <c r="Q2834" t="s">
        <v>289</v>
      </c>
      <c r="R2834">
        <v>10032</v>
      </c>
      <c r="S2834" t="s">
        <v>2489</v>
      </c>
      <c r="T2834" t="s">
        <v>2521</v>
      </c>
      <c r="U2834" t="s">
        <v>289</v>
      </c>
      <c r="V2834" t="s">
        <v>177</v>
      </c>
      <c r="W2834">
        <v>100003279</v>
      </c>
      <c r="X2834">
        <v>8005552280</v>
      </c>
      <c r="Y2834" t="s">
        <v>2595</v>
      </c>
      <c r="Z2834" t="s">
        <v>4875</v>
      </c>
      <c r="AA2834" s="13">
        <v>-16.63</v>
      </c>
      <c r="AB2834" s="14">
        <v>42588</v>
      </c>
      <c r="AC2834" t="s">
        <v>36</v>
      </c>
    </row>
    <row r="2835" spans="1:29" x14ac:dyDescent="0.25">
      <c r="A2835" t="str">
        <f>CONCATENATE("Q",ROUNDUP(MONTH(Table1[[#This Row],[Month]])/3,0))</f>
        <v>Q3</v>
      </c>
      <c r="B2835" s="14">
        <f>EOMONTH(Table1[[#This Row],[Credit Date]],-1)+1</f>
        <v>42583</v>
      </c>
      <c r="C2835" t="str">
        <f>CONCATENATE(Table1[[#This Row],[Issuer Last Name]],", ",Table1[[#This Row],[Issuer First Name]])</f>
        <v>No. 032, Employee</v>
      </c>
      <c r="D2835" t="str">
        <f>CONCATENATE(Table1[[#This Row],[Approver Last Name]],", ",Table1[[#This Row],[Approver First Name]])</f>
        <v>No. 032, Employee</v>
      </c>
      <c r="E2835" t="str">
        <f>CONCATENATE(Table1[[#This Row],[Customer Last Name]],", ",Table1[[#This Row],[Customer First Name]])</f>
        <v>No. 10902, Client</v>
      </c>
      <c r="F2835" t="str">
        <f>IF(Table1[[#This Row],[Credit Amount]]&gt;-19.99,"Less than 19.99",IF(Table1[[#This Row],[Credit Amount]]=-20,"20",IF(Table1[[#This Row],[Credit Amount]]&gt;-49.98,"20.01-49.98",IF(Table1[[#This Row],[Credit Amount]]=-49.99,"49.99",IF(Table1[[#This Row],[Credit Amount]]=-50,"50",IF(Table1[[#This Row],[Credit Amount]]&lt;-50.01,"Greater than 50"))))))</f>
        <v>20.01-49.98</v>
      </c>
      <c r="G2835" t="str">
        <f>IF(Table1[[#This Row],[Transaction Type]]="Maintenance","Non-Sales","Sales")</f>
        <v>Non-Sales</v>
      </c>
      <c r="H2835" t="str">
        <f>IF(Table1[[#This Row],[Quarter]]="q2",1,"")</f>
        <v/>
      </c>
      <c r="I2835">
        <f>IF(Table1[[#This Row],[Quarter]]="q3",1,"")</f>
        <v>1</v>
      </c>
      <c r="J2835" t="str">
        <f>IF(Table1[[#This Row],[Quarter]]="Q2",Table1[[#This Row],[Credit Amount]],"")</f>
        <v/>
      </c>
      <c r="K2835">
        <f>IF(Table1[[#This Row],[Quarter]]="Q3",Table1[[#This Row],[Credit Amount]],"")</f>
        <v>-31.12</v>
      </c>
      <c r="L2835" t="str">
        <f>IF(Table1[[#This Row],[Transaction Type]]="Upgrade",Table1[[#This Row],[Credit Amount]],IF(Table1[[#This Row],[Transaction Type]]="Activation",Table1[[#This Row],[Credit Amount]],""))</f>
        <v/>
      </c>
      <c r="M2835">
        <f>IF(Table1[[#This Row],[Transaction Type]]="Maintenance",Table1[[#This Row],[Credit Amount]],"")</f>
        <v>-31.12</v>
      </c>
      <c r="N2835">
        <v>10032</v>
      </c>
      <c r="O2835" t="s">
        <v>2489</v>
      </c>
      <c r="P2835" t="s">
        <v>2521</v>
      </c>
      <c r="Q2835" t="s">
        <v>289</v>
      </c>
      <c r="R2835">
        <v>10032</v>
      </c>
      <c r="S2835" t="s">
        <v>2489</v>
      </c>
      <c r="T2835" t="s">
        <v>2521</v>
      </c>
      <c r="U2835" t="s">
        <v>289</v>
      </c>
      <c r="V2835" t="s">
        <v>177</v>
      </c>
      <c r="W2835">
        <v>100001901</v>
      </c>
      <c r="X2835">
        <v>8005550902</v>
      </c>
      <c r="Y2835" t="s">
        <v>2595</v>
      </c>
      <c r="Z2835" t="s">
        <v>3497</v>
      </c>
      <c r="AA2835" s="13">
        <v>-31.12</v>
      </c>
      <c r="AB2835" s="14">
        <v>42593</v>
      </c>
      <c r="AC2835" t="s">
        <v>36</v>
      </c>
    </row>
    <row r="2836" spans="1:29" x14ac:dyDescent="0.25">
      <c r="A2836" t="str">
        <f>CONCATENATE("Q",ROUNDUP(MONTH(Table1[[#This Row],[Month]])/3,0))</f>
        <v>Q3</v>
      </c>
      <c r="B2836" s="14">
        <f>EOMONTH(Table1[[#This Row],[Credit Date]],-1)+1</f>
        <v>42583</v>
      </c>
      <c r="C2836" t="str">
        <f>CONCATENATE(Table1[[#This Row],[Issuer Last Name]],", ",Table1[[#This Row],[Issuer First Name]])</f>
        <v>No. 032, Employee</v>
      </c>
      <c r="D2836" t="str">
        <f>CONCATENATE(Table1[[#This Row],[Approver Last Name]],", ",Table1[[#This Row],[Approver First Name]])</f>
        <v>No. 032, Employee</v>
      </c>
      <c r="E2836" t="str">
        <f>CONCATENATE(Table1[[#This Row],[Customer Last Name]],", ",Table1[[#This Row],[Customer First Name]])</f>
        <v>No. 13010, Client</v>
      </c>
      <c r="F2836" t="str">
        <f>IF(Table1[[#This Row],[Credit Amount]]&gt;-19.99,"Less than 19.99",IF(Table1[[#This Row],[Credit Amount]]=-20,"20",IF(Table1[[#This Row],[Credit Amount]]&gt;-49.98,"20.01-49.98",IF(Table1[[#This Row],[Credit Amount]]=-49.99,"49.99",IF(Table1[[#This Row],[Credit Amount]]=-50,"50",IF(Table1[[#This Row],[Credit Amount]]&lt;-50.01,"Greater than 50"))))))</f>
        <v>Less than 19.99</v>
      </c>
      <c r="G2836" t="str">
        <f>IF(Table1[[#This Row],[Transaction Type]]="Maintenance","Non-Sales","Sales")</f>
        <v>Non-Sales</v>
      </c>
      <c r="H2836" t="str">
        <f>IF(Table1[[#This Row],[Quarter]]="q2",1,"")</f>
        <v/>
      </c>
      <c r="I2836">
        <f>IF(Table1[[#This Row],[Quarter]]="q3",1,"")</f>
        <v>1</v>
      </c>
      <c r="J2836" t="str">
        <f>IF(Table1[[#This Row],[Quarter]]="Q2",Table1[[#This Row],[Credit Amount]],"")</f>
        <v/>
      </c>
      <c r="K2836">
        <f>IF(Table1[[#This Row],[Quarter]]="Q3",Table1[[#This Row],[Credit Amount]],"")</f>
        <v>-18.12</v>
      </c>
      <c r="L2836" t="str">
        <f>IF(Table1[[#This Row],[Transaction Type]]="Upgrade",Table1[[#This Row],[Credit Amount]],IF(Table1[[#This Row],[Transaction Type]]="Activation",Table1[[#This Row],[Credit Amount]],""))</f>
        <v/>
      </c>
      <c r="M2836">
        <f>IF(Table1[[#This Row],[Transaction Type]]="Maintenance",Table1[[#This Row],[Credit Amount]],"")</f>
        <v>-18.12</v>
      </c>
      <c r="N2836">
        <v>10032</v>
      </c>
      <c r="O2836" t="s">
        <v>2489</v>
      </c>
      <c r="P2836" t="s">
        <v>2521</v>
      </c>
      <c r="Q2836" t="s">
        <v>289</v>
      </c>
      <c r="R2836">
        <v>10032</v>
      </c>
      <c r="S2836" t="s">
        <v>2489</v>
      </c>
      <c r="T2836" t="s">
        <v>2521</v>
      </c>
      <c r="U2836" t="s">
        <v>289</v>
      </c>
      <c r="V2836" t="s">
        <v>177</v>
      </c>
      <c r="W2836">
        <v>100004009</v>
      </c>
      <c r="X2836">
        <v>8005553010</v>
      </c>
      <c r="Y2836" t="s">
        <v>2595</v>
      </c>
      <c r="Z2836" t="s">
        <v>5598</v>
      </c>
      <c r="AA2836" s="13">
        <v>-18.12</v>
      </c>
      <c r="AB2836" s="14">
        <v>42594</v>
      </c>
      <c r="AC2836" t="s">
        <v>36</v>
      </c>
    </row>
    <row r="2837" spans="1:29" x14ac:dyDescent="0.25">
      <c r="A2837" t="str">
        <f>CONCATENATE("Q",ROUNDUP(MONTH(Table1[[#This Row],[Month]])/3,0))</f>
        <v>Q3</v>
      </c>
      <c r="B2837" s="14">
        <f>EOMONTH(Table1[[#This Row],[Credit Date]],-1)+1</f>
        <v>42583</v>
      </c>
      <c r="C2837" t="str">
        <f>CONCATENATE(Table1[[#This Row],[Issuer Last Name]],", ",Table1[[#This Row],[Issuer First Name]])</f>
        <v>No. 032, Employee</v>
      </c>
      <c r="D2837" t="str">
        <f>CONCATENATE(Table1[[#This Row],[Approver Last Name]],", ",Table1[[#This Row],[Approver First Name]])</f>
        <v>No. 008, Employee</v>
      </c>
      <c r="E2837" t="str">
        <f>CONCATENATE(Table1[[#This Row],[Customer Last Name]],", ",Table1[[#This Row],[Customer First Name]])</f>
        <v>No. 12306, Client</v>
      </c>
      <c r="F28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37" t="str">
        <f>IF(Table1[[#This Row],[Transaction Type]]="Maintenance","Non-Sales","Sales")</f>
        <v>Sales</v>
      </c>
      <c r="H2837" t="str">
        <f>IF(Table1[[#This Row],[Quarter]]="q2",1,"")</f>
        <v/>
      </c>
      <c r="I2837">
        <f>IF(Table1[[#This Row],[Quarter]]="q3",1,"")</f>
        <v>1</v>
      </c>
      <c r="J2837" t="str">
        <f>IF(Table1[[#This Row],[Quarter]]="Q2",Table1[[#This Row],[Credit Amount]],"")</f>
        <v/>
      </c>
      <c r="K2837">
        <f>IF(Table1[[#This Row],[Quarter]]="Q3",Table1[[#This Row],[Credit Amount]],"")</f>
        <v>-69.11</v>
      </c>
      <c r="L2837">
        <f>IF(Table1[[#This Row],[Transaction Type]]="Upgrade",Table1[[#This Row],[Credit Amount]],IF(Table1[[#This Row],[Transaction Type]]="Activation",Table1[[#This Row],[Credit Amount]],""))</f>
        <v>-69.11</v>
      </c>
      <c r="M2837" t="str">
        <f>IF(Table1[[#This Row],[Transaction Type]]="Maintenance",Table1[[#This Row],[Credit Amount]],"")</f>
        <v/>
      </c>
      <c r="N2837">
        <v>10032</v>
      </c>
      <c r="O2837" t="s">
        <v>2489</v>
      </c>
      <c r="P2837" t="s">
        <v>2521</v>
      </c>
      <c r="Q2837" t="s">
        <v>289</v>
      </c>
      <c r="R2837">
        <v>10008</v>
      </c>
      <c r="S2837" t="s">
        <v>2489</v>
      </c>
      <c r="T2837" t="s">
        <v>2497</v>
      </c>
      <c r="U2837" t="s">
        <v>290</v>
      </c>
      <c r="V2837" t="s">
        <v>177</v>
      </c>
      <c r="W2837">
        <v>100003305</v>
      </c>
      <c r="X2837">
        <v>8005552306</v>
      </c>
      <c r="Y2837" t="s">
        <v>2595</v>
      </c>
      <c r="Z2837" t="s">
        <v>4901</v>
      </c>
      <c r="AA2837" s="13">
        <v>-69.11</v>
      </c>
      <c r="AB2837" s="14">
        <v>42595</v>
      </c>
      <c r="AC2837" t="s">
        <v>35</v>
      </c>
    </row>
    <row r="2838" spans="1:29" x14ac:dyDescent="0.25">
      <c r="A2838" t="str">
        <f>CONCATENATE("Q",ROUNDUP(MONTH(Table1[[#This Row],[Month]])/3,0))</f>
        <v>Q3</v>
      </c>
      <c r="B2838" s="14">
        <f>EOMONTH(Table1[[#This Row],[Credit Date]],-1)+1</f>
        <v>42583</v>
      </c>
      <c r="C2838" t="str">
        <f>CONCATENATE(Table1[[#This Row],[Issuer Last Name]],", ",Table1[[#This Row],[Issuer First Name]])</f>
        <v>No. 032, Employee</v>
      </c>
      <c r="D2838" t="str">
        <f>CONCATENATE(Table1[[#This Row],[Approver Last Name]],", ",Table1[[#This Row],[Approver First Name]])</f>
        <v>No. 008, Employee</v>
      </c>
      <c r="E2838" t="str">
        <f>CONCATENATE(Table1[[#This Row],[Customer Last Name]],", ",Table1[[#This Row],[Customer First Name]])</f>
        <v>No. 13955, Client</v>
      </c>
      <c r="F28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38" t="str">
        <f>IF(Table1[[#This Row],[Transaction Type]]="Maintenance","Non-Sales","Sales")</f>
        <v>Non-Sales</v>
      </c>
      <c r="H2838" t="str">
        <f>IF(Table1[[#This Row],[Quarter]]="q2",1,"")</f>
        <v/>
      </c>
      <c r="I2838">
        <f>IF(Table1[[#This Row],[Quarter]]="q3",1,"")</f>
        <v>1</v>
      </c>
      <c r="J2838" t="str">
        <f>IF(Table1[[#This Row],[Quarter]]="Q2",Table1[[#This Row],[Credit Amount]],"")</f>
        <v/>
      </c>
      <c r="K2838">
        <f>IF(Table1[[#This Row],[Quarter]]="Q3",Table1[[#This Row],[Credit Amount]],"")</f>
        <v>-87.8</v>
      </c>
      <c r="L2838" t="str">
        <f>IF(Table1[[#This Row],[Transaction Type]]="Upgrade",Table1[[#This Row],[Credit Amount]],IF(Table1[[#This Row],[Transaction Type]]="Activation",Table1[[#This Row],[Credit Amount]],""))</f>
        <v/>
      </c>
      <c r="M2838">
        <f>IF(Table1[[#This Row],[Transaction Type]]="Maintenance",Table1[[#This Row],[Credit Amount]],"")</f>
        <v>-87.8</v>
      </c>
      <c r="N2838">
        <v>10032</v>
      </c>
      <c r="O2838" t="s">
        <v>2489</v>
      </c>
      <c r="P2838" t="s">
        <v>2521</v>
      </c>
      <c r="Q2838" t="s">
        <v>289</v>
      </c>
      <c r="R2838">
        <v>10008</v>
      </c>
      <c r="S2838" t="s">
        <v>2489</v>
      </c>
      <c r="T2838" t="s">
        <v>2497</v>
      </c>
      <c r="U2838" t="s">
        <v>290</v>
      </c>
      <c r="V2838" t="s">
        <v>177</v>
      </c>
      <c r="W2838">
        <v>100004954</v>
      </c>
      <c r="X2838">
        <v>8005553955</v>
      </c>
      <c r="Y2838" t="s">
        <v>2595</v>
      </c>
      <c r="Z2838" t="s">
        <v>6543</v>
      </c>
      <c r="AA2838" s="13">
        <v>-87.8</v>
      </c>
      <c r="AB2838" s="14">
        <v>42597</v>
      </c>
      <c r="AC2838" t="s">
        <v>36</v>
      </c>
    </row>
    <row r="2839" spans="1:29" x14ac:dyDescent="0.25">
      <c r="A2839" t="str">
        <f>CONCATENATE("Q",ROUNDUP(MONTH(Table1[[#This Row],[Month]])/3,0))</f>
        <v>Q3</v>
      </c>
      <c r="B2839" s="14">
        <f>EOMONTH(Table1[[#This Row],[Credit Date]],-1)+1</f>
        <v>42583</v>
      </c>
      <c r="C2839" t="str">
        <f>CONCATENATE(Table1[[#This Row],[Issuer Last Name]],", ",Table1[[#This Row],[Issuer First Name]])</f>
        <v>No. 032, Employee</v>
      </c>
      <c r="D2839" t="str">
        <f>CONCATENATE(Table1[[#This Row],[Approver Last Name]],", ",Table1[[#This Row],[Approver First Name]])</f>
        <v>No. 032, Employee</v>
      </c>
      <c r="E2839" t="str">
        <f>CONCATENATE(Table1[[#This Row],[Customer Last Name]],", ",Table1[[#This Row],[Customer First Name]])</f>
        <v>No. 10066, Client</v>
      </c>
      <c r="F2839" t="str">
        <f>IF(Table1[[#This Row],[Credit Amount]]&gt;-19.99,"Less than 19.99",IF(Table1[[#This Row],[Credit Amount]]=-20,"20",IF(Table1[[#This Row],[Credit Amount]]&gt;-49.98,"20.01-49.98",IF(Table1[[#This Row],[Credit Amount]]=-49.99,"49.99",IF(Table1[[#This Row],[Credit Amount]]=-50,"50",IF(Table1[[#This Row],[Credit Amount]]&lt;-50.01,"Greater than 50"))))))</f>
        <v>Less than 19.99</v>
      </c>
      <c r="G2839" t="str">
        <f>IF(Table1[[#This Row],[Transaction Type]]="Maintenance","Non-Sales","Sales")</f>
        <v>Non-Sales</v>
      </c>
      <c r="H2839" t="str">
        <f>IF(Table1[[#This Row],[Quarter]]="q2",1,"")</f>
        <v/>
      </c>
      <c r="I2839">
        <f>IF(Table1[[#This Row],[Quarter]]="q3",1,"")</f>
        <v>1</v>
      </c>
      <c r="J2839" t="str">
        <f>IF(Table1[[#This Row],[Quarter]]="Q2",Table1[[#This Row],[Credit Amount]],"")</f>
        <v/>
      </c>
      <c r="K2839">
        <f>IF(Table1[[#This Row],[Quarter]]="Q3",Table1[[#This Row],[Credit Amount]],"")</f>
        <v>-9.2799999999999994</v>
      </c>
      <c r="L2839" t="str">
        <f>IF(Table1[[#This Row],[Transaction Type]]="Upgrade",Table1[[#This Row],[Credit Amount]],IF(Table1[[#This Row],[Transaction Type]]="Activation",Table1[[#This Row],[Credit Amount]],""))</f>
        <v/>
      </c>
      <c r="M2839">
        <f>IF(Table1[[#This Row],[Transaction Type]]="Maintenance",Table1[[#This Row],[Credit Amount]],"")</f>
        <v>-9.2799999999999994</v>
      </c>
      <c r="N2839">
        <v>10032</v>
      </c>
      <c r="O2839" t="s">
        <v>2489</v>
      </c>
      <c r="P2839" t="s">
        <v>2521</v>
      </c>
      <c r="Q2839" t="s">
        <v>289</v>
      </c>
      <c r="R2839">
        <v>10032</v>
      </c>
      <c r="S2839" t="s">
        <v>2489</v>
      </c>
      <c r="T2839" t="s">
        <v>2521</v>
      </c>
      <c r="U2839" t="s">
        <v>289</v>
      </c>
      <c r="V2839" t="s">
        <v>177</v>
      </c>
      <c r="W2839">
        <v>100001065</v>
      </c>
      <c r="X2839">
        <v>8005550066</v>
      </c>
      <c r="Y2839" t="s">
        <v>2595</v>
      </c>
      <c r="Z2839" t="s">
        <v>2661</v>
      </c>
      <c r="AA2839" s="13">
        <v>-9.2799999999999994</v>
      </c>
      <c r="AB2839" s="14">
        <v>42599</v>
      </c>
      <c r="AC2839" t="s">
        <v>36</v>
      </c>
    </row>
    <row r="2840" spans="1:29" x14ac:dyDescent="0.25">
      <c r="A2840" t="str">
        <f>CONCATENATE("Q",ROUNDUP(MONTH(Table1[[#This Row],[Month]])/3,0))</f>
        <v>Q3</v>
      </c>
      <c r="B2840" s="14">
        <f>EOMONTH(Table1[[#This Row],[Credit Date]],-1)+1</f>
        <v>42583</v>
      </c>
      <c r="C2840" t="str">
        <f>CONCATENATE(Table1[[#This Row],[Issuer Last Name]],", ",Table1[[#This Row],[Issuer First Name]])</f>
        <v>No. 032, Employee</v>
      </c>
      <c r="D2840" t="str">
        <f>CONCATENATE(Table1[[#This Row],[Approver Last Name]],", ",Table1[[#This Row],[Approver First Name]])</f>
        <v>No. 008, Employee</v>
      </c>
      <c r="E2840" t="str">
        <f>CONCATENATE(Table1[[#This Row],[Customer Last Name]],", ",Table1[[#This Row],[Customer First Name]])</f>
        <v>No. 10576, Client</v>
      </c>
      <c r="F28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40" t="str">
        <f>IF(Table1[[#This Row],[Transaction Type]]="Maintenance","Non-Sales","Sales")</f>
        <v>Non-Sales</v>
      </c>
      <c r="H2840" t="str">
        <f>IF(Table1[[#This Row],[Quarter]]="q2",1,"")</f>
        <v/>
      </c>
      <c r="I2840">
        <f>IF(Table1[[#This Row],[Quarter]]="q3",1,"")</f>
        <v>1</v>
      </c>
      <c r="J2840" t="str">
        <f>IF(Table1[[#This Row],[Quarter]]="Q2",Table1[[#This Row],[Credit Amount]],"")</f>
        <v/>
      </c>
      <c r="K2840">
        <f>IF(Table1[[#This Row],[Quarter]]="Q3",Table1[[#This Row],[Credit Amount]],"")</f>
        <v>-67.7</v>
      </c>
      <c r="L2840" t="str">
        <f>IF(Table1[[#This Row],[Transaction Type]]="Upgrade",Table1[[#This Row],[Credit Amount]],IF(Table1[[#This Row],[Transaction Type]]="Activation",Table1[[#This Row],[Credit Amount]],""))</f>
        <v/>
      </c>
      <c r="M2840">
        <f>IF(Table1[[#This Row],[Transaction Type]]="Maintenance",Table1[[#This Row],[Credit Amount]],"")</f>
        <v>-67.7</v>
      </c>
      <c r="N2840">
        <v>10032</v>
      </c>
      <c r="O2840" t="s">
        <v>2489</v>
      </c>
      <c r="P2840" t="s">
        <v>2521</v>
      </c>
      <c r="Q2840" t="s">
        <v>289</v>
      </c>
      <c r="R2840">
        <v>10008</v>
      </c>
      <c r="S2840" t="s">
        <v>2489</v>
      </c>
      <c r="T2840" t="s">
        <v>2497</v>
      </c>
      <c r="U2840" t="s">
        <v>290</v>
      </c>
      <c r="V2840" t="s">
        <v>177</v>
      </c>
      <c r="W2840">
        <v>100001575</v>
      </c>
      <c r="X2840">
        <v>8005550576</v>
      </c>
      <c r="Y2840" t="s">
        <v>2595</v>
      </c>
      <c r="Z2840" t="s">
        <v>3171</v>
      </c>
      <c r="AA2840" s="13">
        <v>-67.7</v>
      </c>
      <c r="AB2840" s="14">
        <v>42603</v>
      </c>
      <c r="AC2840" t="s">
        <v>36</v>
      </c>
    </row>
    <row r="2841" spans="1:29" x14ac:dyDescent="0.25">
      <c r="A2841" t="str">
        <f>CONCATENATE("Q",ROUNDUP(MONTH(Table1[[#This Row],[Month]])/3,0))</f>
        <v>Q3</v>
      </c>
      <c r="B2841" s="14">
        <f>EOMONTH(Table1[[#This Row],[Credit Date]],-1)+1</f>
        <v>42583</v>
      </c>
      <c r="C2841" t="str">
        <f>CONCATENATE(Table1[[#This Row],[Issuer Last Name]],", ",Table1[[#This Row],[Issuer First Name]])</f>
        <v>No. 032, Employee</v>
      </c>
      <c r="D2841" t="str">
        <f>CONCATENATE(Table1[[#This Row],[Approver Last Name]],", ",Table1[[#This Row],[Approver First Name]])</f>
        <v>No. 032, Employee</v>
      </c>
      <c r="E2841" t="str">
        <f>CONCATENATE(Table1[[#This Row],[Customer Last Name]],", ",Table1[[#This Row],[Customer First Name]])</f>
        <v>No. 10574, Client</v>
      </c>
      <c r="F2841" t="str">
        <f>IF(Table1[[#This Row],[Credit Amount]]&gt;-19.99,"Less than 19.99",IF(Table1[[#This Row],[Credit Amount]]=-20,"20",IF(Table1[[#This Row],[Credit Amount]]&gt;-49.98,"20.01-49.98",IF(Table1[[#This Row],[Credit Amount]]=-49.99,"49.99",IF(Table1[[#This Row],[Credit Amount]]=-50,"50",IF(Table1[[#This Row],[Credit Amount]]&lt;-50.01,"Greater than 50"))))))</f>
        <v>20.01-49.98</v>
      </c>
      <c r="G2841" t="str">
        <f>IF(Table1[[#This Row],[Transaction Type]]="Maintenance","Non-Sales","Sales")</f>
        <v>Non-Sales</v>
      </c>
      <c r="H2841" t="str">
        <f>IF(Table1[[#This Row],[Quarter]]="q2",1,"")</f>
        <v/>
      </c>
      <c r="I2841">
        <f>IF(Table1[[#This Row],[Quarter]]="q3",1,"")</f>
        <v>1</v>
      </c>
      <c r="J2841" t="str">
        <f>IF(Table1[[#This Row],[Quarter]]="Q2",Table1[[#This Row],[Credit Amount]],"")</f>
        <v/>
      </c>
      <c r="K2841">
        <f>IF(Table1[[#This Row],[Quarter]]="Q3",Table1[[#This Row],[Credit Amount]],"")</f>
        <v>-45.52</v>
      </c>
      <c r="L2841" t="str">
        <f>IF(Table1[[#This Row],[Transaction Type]]="Upgrade",Table1[[#This Row],[Credit Amount]],IF(Table1[[#This Row],[Transaction Type]]="Activation",Table1[[#This Row],[Credit Amount]],""))</f>
        <v/>
      </c>
      <c r="M2841">
        <f>IF(Table1[[#This Row],[Transaction Type]]="Maintenance",Table1[[#This Row],[Credit Amount]],"")</f>
        <v>-45.52</v>
      </c>
      <c r="N2841">
        <v>10032</v>
      </c>
      <c r="O2841" t="s">
        <v>2489</v>
      </c>
      <c r="P2841" t="s">
        <v>2521</v>
      </c>
      <c r="Q2841" t="s">
        <v>289</v>
      </c>
      <c r="R2841">
        <v>10032</v>
      </c>
      <c r="S2841" t="s">
        <v>2489</v>
      </c>
      <c r="T2841" t="s">
        <v>2521</v>
      </c>
      <c r="U2841" t="s">
        <v>289</v>
      </c>
      <c r="V2841" t="s">
        <v>177</v>
      </c>
      <c r="W2841">
        <v>100001573</v>
      </c>
      <c r="X2841">
        <v>8005550574</v>
      </c>
      <c r="Y2841" t="s">
        <v>2595</v>
      </c>
      <c r="Z2841" t="s">
        <v>3169</v>
      </c>
      <c r="AA2841" s="13">
        <v>-45.52</v>
      </c>
      <c r="AB2841" s="14">
        <v>42605</v>
      </c>
      <c r="AC2841" t="s">
        <v>36</v>
      </c>
    </row>
    <row r="2842" spans="1:29" x14ac:dyDescent="0.25">
      <c r="A2842" t="str">
        <f>CONCATENATE("Q",ROUNDUP(MONTH(Table1[[#This Row],[Month]])/3,0))</f>
        <v>Q3</v>
      </c>
      <c r="B2842" s="14">
        <f>EOMONTH(Table1[[#This Row],[Credit Date]],-1)+1</f>
        <v>42583</v>
      </c>
      <c r="C2842" t="str">
        <f>CONCATENATE(Table1[[#This Row],[Issuer Last Name]],", ",Table1[[#This Row],[Issuer First Name]])</f>
        <v>No. 032, Employee</v>
      </c>
      <c r="D2842" t="str">
        <f>CONCATENATE(Table1[[#This Row],[Approver Last Name]],", ",Table1[[#This Row],[Approver First Name]])</f>
        <v>No. 032, Employee</v>
      </c>
      <c r="E2842" t="str">
        <f>CONCATENATE(Table1[[#This Row],[Customer Last Name]],", ",Table1[[#This Row],[Customer First Name]])</f>
        <v>No. 10394, Client</v>
      </c>
      <c r="F2842" t="str">
        <f>IF(Table1[[#This Row],[Credit Amount]]&gt;-19.99,"Less than 19.99",IF(Table1[[#This Row],[Credit Amount]]=-20,"20",IF(Table1[[#This Row],[Credit Amount]]&gt;-49.98,"20.01-49.98",IF(Table1[[#This Row],[Credit Amount]]=-49.99,"49.99",IF(Table1[[#This Row],[Credit Amount]]=-50,"50",IF(Table1[[#This Row],[Credit Amount]]&lt;-50.01,"Greater than 50"))))))</f>
        <v>20.01-49.98</v>
      </c>
      <c r="G2842" t="str">
        <f>IF(Table1[[#This Row],[Transaction Type]]="Maintenance","Non-Sales","Sales")</f>
        <v>Sales</v>
      </c>
      <c r="H2842" t="str">
        <f>IF(Table1[[#This Row],[Quarter]]="q2",1,"")</f>
        <v/>
      </c>
      <c r="I2842">
        <f>IF(Table1[[#This Row],[Quarter]]="q3",1,"")</f>
        <v>1</v>
      </c>
      <c r="J2842" t="str">
        <f>IF(Table1[[#This Row],[Quarter]]="Q2",Table1[[#This Row],[Credit Amount]],"")</f>
        <v/>
      </c>
      <c r="K2842">
        <f>IF(Table1[[#This Row],[Quarter]]="Q3",Table1[[#This Row],[Credit Amount]],"")</f>
        <v>-45.01</v>
      </c>
      <c r="L2842">
        <f>IF(Table1[[#This Row],[Transaction Type]]="Upgrade",Table1[[#This Row],[Credit Amount]],IF(Table1[[#This Row],[Transaction Type]]="Activation",Table1[[#This Row],[Credit Amount]],""))</f>
        <v>-45.01</v>
      </c>
      <c r="M2842" t="str">
        <f>IF(Table1[[#This Row],[Transaction Type]]="Maintenance",Table1[[#This Row],[Credit Amount]],"")</f>
        <v/>
      </c>
      <c r="N2842">
        <v>10032</v>
      </c>
      <c r="O2842" t="s">
        <v>2489</v>
      </c>
      <c r="P2842" t="s">
        <v>2521</v>
      </c>
      <c r="Q2842" t="s">
        <v>289</v>
      </c>
      <c r="R2842">
        <v>10032</v>
      </c>
      <c r="S2842" t="s">
        <v>2489</v>
      </c>
      <c r="T2842" t="s">
        <v>2521</v>
      </c>
      <c r="U2842" t="s">
        <v>289</v>
      </c>
      <c r="V2842" t="s">
        <v>177</v>
      </c>
      <c r="W2842">
        <v>100001393</v>
      </c>
      <c r="X2842">
        <v>8005550394</v>
      </c>
      <c r="Y2842" t="s">
        <v>2595</v>
      </c>
      <c r="Z2842" t="s">
        <v>2989</v>
      </c>
      <c r="AA2842" s="13">
        <v>-45.01</v>
      </c>
      <c r="AB2842" s="14">
        <v>42605</v>
      </c>
      <c r="AC2842" t="s">
        <v>37</v>
      </c>
    </row>
    <row r="2843" spans="1:29" x14ac:dyDescent="0.25">
      <c r="A2843" t="str">
        <f>CONCATENATE("Q",ROUNDUP(MONTH(Table1[[#This Row],[Month]])/3,0))</f>
        <v>Q3</v>
      </c>
      <c r="B2843" s="14">
        <f>EOMONTH(Table1[[#This Row],[Credit Date]],-1)+1</f>
        <v>42583</v>
      </c>
      <c r="C2843" t="str">
        <f>CONCATENATE(Table1[[#This Row],[Issuer Last Name]],", ",Table1[[#This Row],[Issuer First Name]])</f>
        <v>No. 032, Employee</v>
      </c>
      <c r="D2843" t="str">
        <f>CONCATENATE(Table1[[#This Row],[Approver Last Name]],", ",Table1[[#This Row],[Approver First Name]])</f>
        <v>No. 032, Employee</v>
      </c>
      <c r="E2843" t="str">
        <f>CONCATENATE(Table1[[#This Row],[Customer Last Name]],", ",Table1[[#This Row],[Customer First Name]])</f>
        <v>No. 13025, Client</v>
      </c>
      <c r="F2843" t="str">
        <f>IF(Table1[[#This Row],[Credit Amount]]&gt;-19.99,"Less than 19.99",IF(Table1[[#This Row],[Credit Amount]]=-20,"20",IF(Table1[[#This Row],[Credit Amount]]&gt;-49.98,"20.01-49.98",IF(Table1[[#This Row],[Credit Amount]]=-49.99,"49.99",IF(Table1[[#This Row],[Credit Amount]]=-50,"50",IF(Table1[[#This Row],[Credit Amount]]&lt;-50.01,"Greater than 50"))))))</f>
        <v>20.01-49.98</v>
      </c>
      <c r="G2843" t="str">
        <f>IF(Table1[[#This Row],[Transaction Type]]="Maintenance","Non-Sales","Sales")</f>
        <v>Non-Sales</v>
      </c>
      <c r="H2843" t="str">
        <f>IF(Table1[[#This Row],[Quarter]]="q2",1,"")</f>
        <v/>
      </c>
      <c r="I2843">
        <f>IF(Table1[[#This Row],[Quarter]]="q3",1,"")</f>
        <v>1</v>
      </c>
      <c r="J2843" t="str">
        <f>IF(Table1[[#This Row],[Quarter]]="Q2",Table1[[#This Row],[Credit Amount]],"")</f>
        <v/>
      </c>
      <c r="K2843">
        <f>IF(Table1[[#This Row],[Quarter]]="Q3",Table1[[#This Row],[Credit Amount]],"")</f>
        <v>-47.42</v>
      </c>
      <c r="L2843" t="str">
        <f>IF(Table1[[#This Row],[Transaction Type]]="Upgrade",Table1[[#This Row],[Credit Amount]],IF(Table1[[#This Row],[Transaction Type]]="Activation",Table1[[#This Row],[Credit Amount]],""))</f>
        <v/>
      </c>
      <c r="M2843">
        <f>IF(Table1[[#This Row],[Transaction Type]]="Maintenance",Table1[[#This Row],[Credit Amount]],"")</f>
        <v>-47.42</v>
      </c>
      <c r="N2843">
        <v>10032</v>
      </c>
      <c r="O2843" t="s">
        <v>2489</v>
      </c>
      <c r="P2843" t="s">
        <v>2521</v>
      </c>
      <c r="Q2843" t="s">
        <v>289</v>
      </c>
      <c r="R2843">
        <v>10032</v>
      </c>
      <c r="S2843" t="s">
        <v>2489</v>
      </c>
      <c r="T2843" t="s">
        <v>2521</v>
      </c>
      <c r="U2843" t="s">
        <v>289</v>
      </c>
      <c r="V2843" t="s">
        <v>177</v>
      </c>
      <c r="W2843">
        <v>100004024</v>
      </c>
      <c r="X2843">
        <v>8005553025</v>
      </c>
      <c r="Y2843" t="s">
        <v>2595</v>
      </c>
      <c r="Z2843" t="s">
        <v>5613</v>
      </c>
      <c r="AA2843" s="13">
        <v>-47.42</v>
      </c>
      <c r="AB2843" s="14">
        <v>42607</v>
      </c>
      <c r="AC2843" t="s">
        <v>36</v>
      </c>
    </row>
    <row r="2844" spans="1:29" x14ac:dyDescent="0.25">
      <c r="A2844" t="str">
        <f>CONCATENATE("Q",ROUNDUP(MONTH(Table1[[#This Row],[Month]])/3,0))</f>
        <v>Q3</v>
      </c>
      <c r="B2844" s="14">
        <f>EOMONTH(Table1[[#This Row],[Credit Date]],-1)+1</f>
        <v>42583</v>
      </c>
      <c r="C2844" t="str">
        <f>CONCATENATE(Table1[[#This Row],[Issuer Last Name]],", ",Table1[[#This Row],[Issuer First Name]])</f>
        <v>No. 032, Employee</v>
      </c>
      <c r="D2844" t="str">
        <f>CONCATENATE(Table1[[#This Row],[Approver Last Name]],", ",Table1[[#This Row],[Approver First Name]])</f>
        <v>No. 008, Employee</v>
      </c>
      <c r="E2844" t="str">
        <f>CONCATENATE(Table1[[#This Row],[Customer Last Name]],", ",Table1[[#This Row],[Customer First Name]])</f>
        <v>No. 13805, Client</v>
      </c>
      <c r="F28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44" t="str">
        <f>IF(Table1[[#This Row],[Transaction Type]]="Maintenance","Non-Sales","Sales")</f>
        <v>Sales</v>
      </c>
      <c r="H2844" t="str">
        <f>IF(Table1[[#This Row],[Quarter]]="q2",1,"")</f>
        <v/>
      </c>
      <c r="I2844">
        <f>IF(Table1[[#This Row],[Quarter]]="q3",1,"")</f>
        <v>1</v>
      </c>
      <c r="J2844" t="str">
        <f>IF(Table1[[#This Row],[Quarter]]="Q2",Table1[[#This Row],[Credit Amount]],"")</f>
        <v/>
      </c>
      <c r="K2844">
        <f>IF(Table1[[#This Row],[Quarter]]="Q3",Table1[[#This Row],[Credit Amount]],"")</f>
        <v>-76.5</v>
      </c>
      <c r="L2844">
        <f>IF(Table1[[#This Row],[Transaction Type]]="Upgrade",Table1[[#This Row],[Credit Amount]],IF(Table1[[#This Row],[Transaction Type]]="Activation",Table1[[#This Row],[Credit Amount]],""))</f>
        <v>-76.5</v>
      </c>
      <c r="M2844" t="str">
        <f>IF(Table1[[#This Row],[Transaction Type]]="Maintenance",Table1[[#This Row],[Credit Amount]],"")</f>
        <v/>
      </c>
      <c r="N2844">
        <v>10032</v>
      </c>
      <c r="O2844" t="s">
        <v>2489</v>
      </c>
      <c r="P2844" t="s">
        <v>2521</v>
      </c>
      <c r="Q2844" t="s">
        <v>289</v>
      </c>
      <c r="R2844">
        <v>10008</v>
      </c>
      <c r="S2844" t="s">
        <v>2489</v>
      </c>
      <c r="T2844" t="s">
        <v>2497</v>
      </c>
      <c r="U2844" t="s">
        <v>290</v>
      </c>
      <c r="V2844" t="s">
        <v>177</v>
      </c>
      <c r="W2844">
        <v>100004804</v>
      </c>
      <c r="X2844">
        <v>8005553805</v>
      </c>
      <c r="Y2844" t="s">
        <v>2595</v>
      </c>
      <c r="Z2844" t="s">
        <v>6393</v>
      </c>
      <c r="AA2844" s="13">
        <v>-76.5</v>
      </c>
      <c r="AB2844" s="14">
        <v>42610</v>
      </c>
      <c r="AC2844" t="s">
        <v>35</v>
      </c>
    </row>
    <row r="2845" spans="1:29" x14ac:dyDescent="0.25">
      <c r="A2845" t="str">
        <f>CONCATENATE("Q",ROUNDUP(MONTH(Table1[[#This Row],[Month]])/3,0))</f>
        <v>Q3</v>
      </c>
      <c r="B2845" s="14">
        <f>EOMONTH(Table1[[#This Row],[Credit Date]],-1)+1</f>
        <v>42583</v>
      </c>
      <c r="C2845" t="str">
        <f>CONCATENATE(Table1[[#This Row],[Issuer Last Name]],", ",Table1[[#This Row],[Issuer First Name]])</f>
        <v>No. 032, Employee</v>
      </c>
      <c r="D2845" t="str">
        <f>CONCATENATE(Table1[[#This Row],[Approver Last Name]],", ",Table1[[#This Row],[Approver First Name]])</f>
        <v>No. 008, Employee</v>
      </c>
      <c r="E2845" t="str">
        <f>CONCATENATE(Table1[[#This Row],[Customer Last Name]],", ",Table1[[#This Row],[Customer First Name]])</f>
        <v>No. 11874, Client</v>
      </c>
      <c r="F28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45" t="str">
        <f>IF(Table1[[#This Row],[Transaction Type]]="Maintenance","Non-Sales","Sales")</f>
        <v>Non-Sales</v>
      </c>
      <c r="H2845" t="str">
        <f>IF(Table1[[#This Row],[Quarter]]="q2",1,"")</f>
        <v/>
      </c>
      <c r="I2845">
        <f>IF(Table1[[#This Row],[Quarter]]="q3",1,"")</f>
        <v>1</v>
      </c>
      <c r="J2845" t="str">
        <f>IF(Table1[[#This Row],[Quarter]]="Q2",Table1[[#This Row],[Credit Amount]],"")</f>
        <v/>
      </c>
      <c r="K2845">
        <f>IF(Table1[[#This Row],[Quarter]]="Q3",Table1[[#This Row],[Credit Amount]],"")</f>
        <v>-63.18</v>
      </c>
      <c r="L2845" t="str">
        <f>IF(Table1[[#This Row],[Transaction Type]]="Upgrade",Table1[[#This Row],[Credit Amount]],IF(Table1[[#This Row],[Transaction Type]]="Activation",Table1[[#This Row],[Credit Amount]],""))</f>
        <v/>
      </c>
      <c r="M2845">
        <f>IF(Table1[[#This Row],[Transaction Type]]="Maintenance",Table1[[#This Row],[Credit Amount]],"")</f>
        <v>-63.18</v>
      </c>
      <c r="N2845">
        <v>10032</v>
      </c>
      <c r="O2845" t="s">
        <v>2489</v>
      </c>
      <c r="P2845" t="s">
        <v>2521</v>
      </c>
      <c r="Q2845" t="s">
        <v>289</v>
      </c>
      <c r="R2845">
        <v>10008</v>
      </c>
      <c r="S2845" t="s">
        <v>2489</v>
      </c>
      <c r="T2845" t="s">
        <v>2497</v>
      </c>
      <c r="U2845" t="s">
        <v>290</v>
      </c>
      <c r="V2845" t="s">
        <v>177</v>
      </c>
      <c r="W2845">
        <v>100002873</v>
      </c>
      <c r="X2845">
        <v>8005551874</v>
      </c>
      <c r="Y2845" t="s">
        <v>2595</v>
      </c>
      <c r="Z2845" t="s">
        <v>4469</v>
      </c>
      <c r="AA2845" s="13">
        <v>-63.18</v>
      </c>
      <c r="AB2845" s="14">
        <v>42612</v>
      </c>
      <c r="AC2845" t="s">
        <v>36</v>
      </c>
    </row>
    <row r="2846" spans="1:29" x14ac:dyDescent="0.25">
      <c r="A2846" t="str">
        <f>CONCATENATE("Q",ROUNDUP(MONTH(Table1[[#This Row],[Month]])/3,0))</f>
        <v>Q3</v>
      </c>
      <c r="B2846" s="14">
        <f>EOMONTH(Table1[[#This Row],[Credit Date]],-1)+1</f>
        <v>42614</v>
      </c>
      <c r="C2846" t="str">
        <f>CONCATENATE(Table1[[#This Row],[Issuer Last Name]],", ",Table1[[#This Row],[Issuer First Name]])</f>
        <v>No. 032, Employee</v>
      </c>
      <c r="D2846" t="str">
        <f>CONCATENATE(Table1[[#This Row],[Approver Last Name]],", ",Table1[[#This Row],[Approver First Name]])</f>
        <v>No. 008, Employee</v>
      </c>
      <c r="E2846" t="str">
        <f>CONCATENATE(Table1[[#This Row],[Customer Last Name]],", ",Table1[[#This Row],[Customer First Name]])</f>
        <v>No. 12631, Client</v>
      </c>
      <c r="F28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46" t="str">
        <f>IF(Table1[[#This Row],[Transaction Type]]="Maintenance","Non-Sales","Sales")</f>
        <v>Sales</v>
      </c>
      <c r="H2846" t="str">
        <f>IF(Table1[[#This Row],[Quarter]]="q2",1,"")</f>
        <v/>
      </c>
      <c r="I2846">
        <f>IF(Table1[[#This Row],[Quarter]]="q3",1,"")</f>
        <v>1</v>
      </c>
      <c r="J2846" t="str">
        <f>IF(Table1[[#This Row],[Quarter]]="Q2",Table1[[#This Row],[Credit Amount]],"")</f>
        <v/>
      </c>
      <c r="K2846">
        <f>IF(Table1[[#This Row],[Quarter]]="Q3",Table1[[#This Row],[Credit Amount]],"")</f>
        <v>-81.03</v>
      </c>
      <c r="L2846">
        <f>IF(Table1[[#This Row],[Transaction Type]]="Upgrade",Table1[[#This Row],[Credit Amount]],IF(Table1[[#This Row],[Transaction Type]]="Activation",Table1[[#This Row],[Credit Amount]],""))</f>
        <v>-81.03</v>
      </c>
      <c r="M2846" t="str">
        <f>IF(Table1[[#This Row],[Transaction Type]]="Maintenance",Table1[[#This Row],[Credit Amount]],"")</f>
        <v/>
      </c>
      <c r="N2846">
        <v>10032</v>
      </c>
      <c r="O2846" t="s">
        <v>2489</v>
      </c>
      <c r="P2846" t="s">
        <v>2521</v>
      </c>
      <c r="Q2846" t="s">
        <v>289</v>
      </c>
      <c r="R2846">
        <v>10008</v>
      </c>
      <c r="S2846" t="s">
        <v>2489</v>
      </c>
      <c r="T2846" t="s">
        <v>2497</v>
      </c>
      <c r="U2846" t="s">
        <v>290</v>
      </c>
      <c r="V2846" t="s">
        <v>177</v>
      </c>
      <c r="W2846">
        <v>100003630</v>
      </c>
      <c r="X2846">
        <v>8005552631</v>
      </c>
      <c r="Y2846" t="s">
        <v>2595</v>
      </c>
      <c r="Z2846" t="s">
        <v>5226</v>
      </c>
      <c r="AA2846" s="13">
        <v>-81.03</v>
      </c>
      <c r="AB2846" s="14">
        <v>42622</v>
      </c>
      <c r="AC2846" t="s">
        <v>37</v>
      </c>
    </row>
    <row r="2847" spans="1:29" x14ac:dyDescent="0.25">
      <c r="A2847" t="str">
        <f>CONCATENATE("Q",ROUNDUP(MONTH(Table1[[#This Row],[Month]])/3,0))</f>
        <v>Q3</v>
      </c>
      <c r="B2847" s="14">
        <f>EOMONTH(Table1[[#This Row],[Credit Date]],-1)+1</f>
        <v>42614</v>
      </c>
      <c r="C2847" t="str">
        <f>CONCATENATE(Table1[[#This Row],[Issuer Last Name]],", ",Table1[[#This Row],[Issuer First Name]])</f>
        <v>No. 032, Employee</v>
      </c>
      <c r="D2847" t="str">
        <f>CONCATENATE(Table1[[#This Row],[Approver Last Name]],", ",Table1[[#This Row],[Approver First Name]])</f>
        <v>No. 032, Employee</v>
      </c>
      <c r="E2847" t="str">
        <f>CONCATENATE(Table1[[#This Row],[Customer Last Name]],", ",Table1[[#This Row],[Customer First Name]])</f>
        <v>No. 11850, Client</v>
      </c>
      <c r="F2847" t="str">
        <f>IF(Table1[[#This Row],[Credit Amount]]&gt;-19.99,"Less than 19.99",IF(Table1[[#This Row],[Credit Amount]]=-20,"20",IF(Table1[[#This Row],[Credit Amount]]&gt;-49.98,"20.01-49.98",IF(Table1[[#This Row],[Credit Amount]]=-49.99,"49.99",IF(Table1[[#This Row],[Credit Amount]]=-50,"50",IF(Table1[[#This Row],[Credit Amount]]&lt;-50.01,"Greater than 50"))))))</f>
        <v>Less than 19.99</v>
      </c>
      <c r="G2847" t="str">
        <f>IF(Table1[[#This Row],[Transaction Type]]="Maintenance","Non-Sales","Sales")</f>
        <v>Non-Sales</v>
      </c>
      <c r="H2847" t="str">
        <f>IF(Table1[[#This Row],[Quarter]]="q2",1,"")</f>
        <v/>
      </c>
      <c r="I2847">
        <f>IF(Table1[[#This Row],[Quarter]]="q3",1,"")</f>
        <v>1</v>
      </c>
      <c r="J2847" t="str">
        <f>IF(Table1[[#This Row],[Quarter]]="Q2",Table1[[#This Row],[Credit Amount]],"")</f>
        <v/>
      </c>
      <c r="K2847">
        <f>IF(Table1[[#This Row],[Quarter]]="Q3",Table1[[#This Row],[Credit Amount]],"")</f>
        <v>-12.63</v>
      </c>
      <c r="L2847" t="str">
        <f>IF(Table1[[#This Row],[Transaction Type]]="Upgrade",Table1[[#This Row],[Credit Amount]],IF(Table1[[#This Row],[Transaction Type]]="Activation",Table1[[#This Row],[Credit Amount]],""))</f>
        <v/>
      </c>
      <c r="M2847">
        <f>IF(Table1[[#This Row],[Transaction Type]]="Maintenance",Table1[[#This Row],[Credit Amount]],"")</f>
        <v>-12.63</v>
      </c>
      <c r="N2847">
        <v>10032</v>
      </c>
      <c r="O2847" t="s">
        <v>2489</v>
      </c>
      <c r="P2847" t="s">
        <v>2521</v>
      </c>
      <c r="Q2847" t="s">
        <v>289</v>
      </c>
      <c r="R2847">
        <v>10032</v>
      </c>
      <c r="S2847" t="s">
        <v>2489</v>
      </c>
      <c r="T2847" t="s">
        <v>2521</v>
      </c>
      <c r="U2847" t="s">
        <v>289</v>
      </c>
      <c r="V2847" t="s">
        <v>177</v>
      </c>
      <c r="W2847">
        <v>100002849</v>
      </c>
      <c r="X2847">
        <v>8005551850</v>
      </c>
      <c r="Y2847" t="s">
        <v>2595</v>
      </c>
      <c r="Z2847" t="s">
        <v>4445</v>
      </c>
      <c r="AA2847" s="13">
        <v>-12.63</v>
      </c>
      <c r="AB2847" s="14">
        <v>42628</v>
      </c>
      <c r="AC2847" t="s">
        <v>36</v>
      </c>
    </row>
    <row r="2848" spans="1:29" x14ac:dyDescent="0.25">
      <c r="A2848" t="str">
        <f>CONCATENATE("Q",ROUNDUP(MONTH(Table1[[#This Row],[Month]])/3,0))</f>
        <v>Q3</v>
      </c>
      <c r="B2848" s="14">
        <f>EOMONTH(Table1[[#This Row],[Credit Date]],-1)+1</f>
        <v>42614</v>
      </c>
      <c r="C2848" t="str">
        <f>CONCATENATE(Table1[[#This Row],[Issuer Last Name]],", ",Table1[[#This Row],[Issuer First Name]])</f>
        <v>No. 032, Employee</v>
      </c>
      <c r="D2848" t="str">
        <f>CONCATENATE(Table1[[#This Row],[Approver Last Name]],", ",Table1[[#This Row],[Approver First Name]])</f>
        <v>No. 008, Employee</v>
      </c>
      <c r="E2848" t="str">
        <f>CONCATENATE(Table1[[#This Row],[Customer Last Name]],", ",Table1[[#This Row],[Customer First Name]])</f>
        <v>No. 13615, Client</v>
      </c>
      <c r="F28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48" t="str">
        <f>IF(Table1[[#This Row],[Transaction Type]]="Maintenance","Non-Sales","Sales")</f>
        <v>Sales</v>
      </c>
      <c r="H2848" t="str">
        <f>IF(Table1[[#This Row],[Quarter]]="q2",1,"")</f>
        <v/>
      </c>
      <c r="I2848">
        <f>IF(Table1[[#This Row],[Quarter]]="q3",1,"")</f>
        <v>1</v>
      </c>
      <c r="J2848" t="str">
        <f>IF(Table1[[#This Row],[Quarter]]="Q2",Table1[[#This Row],[Credit Amount]],"")</f>
        <v/>
      </c>
      <c r="K2848">
        <f>IF(Table1[[#This Row],[Quarter]]="Q3",Table1[[#This Row],[Credit Amount]],"")</f>
        <v>-91.66</v>
      </c>
      <c r="L2848">
        <f>IF(Table1[[#This Row],[Transaction Type]]="Upgrade",Table1[[#This Row],[Credit Amount]],IF(Table1[[#This Row],[Transaction Type]]="Activation",Table1[[#This Row],[Credit Amount]],""))</f>
        <v>-91.66</v>
      </c>
      <c r="M2848" t="str">
        <f>IF(Table1[[#This Row],[Transaction Type]]="Maintenance",Table1[[#This Row],[Credit Amount]],"")</f>
        <v/>
      </c>
      <c r="N2848">
        <v>10032</v>
      </c>
      <c r="O2848" t="s">
        <v>2489</v>
      </c>
      <c r="P2848" t="s">
        <v>2521</v>
      </c>
      <c r="Q2848" t="s">
        <v>289</v>
      </c>
      <c r="R2848">
        <v>10008</v>
      </c>
      <c r="S2848" t="s">
        <v>2489</v>
      </c>
      <c r="T2848" t="s">
        <v>2497</v>
      </c>
      <c r="U2848" t="s">
        <v>290</v>
      </c>
      <c r="V2848" t="s">
        <v>177</v>
      </c>
      <c r="W2848">
        <v>100004614</v>
      </c>
      <c r="X2848">
        <v>8005553615</v>
      </c>
      <c r="Y2848" t="s">
        <v>2595</v>
      </c>
      <c r="Z2848" t="s">
        <v>6203</v>
      </c>
      <c r="AA2848" s="13">
        <v>-91.66</v>
      </c>
      <c r="AB2848" s="14">
        <v>42629</v>
      </c>
      <c r="AC2848" t="s">
        <v>35</v>
      </c>
    </row>
    <row r="2849" spans="1:29" x14ac:dyDescent="0.25">
      <c r="A2849" t="str">
        <f>CONCATENATE("Q",ROUNDUP(MONTH(Table1[[#This Row],[Month]])/3,0))</f>
        <v>Q3</v>
      </c>
      <c r="B2849" s="14">
        <f>EOMONTH(Table1[[#This Row],[Credit Date]],-1)+1</f>
        <v>42614</v>
      </c>
      <c r="C2849" t="str">
        <f>CONCATENATE(Table1[[#This Row],[Issuer Last Name]],", ",Table1[[#This Row],[Issuer First Name]])</f>
        <v>No. 032, Employee</v>
      </c>
      <c r="D2849" t="str">
        <f>CONCATENATE(Table1[[#This Row],[Approver Last Name]],", ",Table1[[#This Row],[Approver First Name]])</f>
        <v>No. 032, Employee</v>
      </c>
      <c r="E2849" t="str">
        <f>CONCATENATE(Table1[[#This Row],[Customer Last Name]],", ",Table1[[#This Row],[Customer First Name]])</f>
        <v>No. 13537, Client</v>
      </c>
      <c r="F2849" t="str">
        <f>IF(Table1[[#This Row],[Credit Amount]]&gt;-19.99,"Less than 19.99",IF(Table1[[#This Row],[Credit Amount]]=-20,"20",IF(Table1[[#This Row],[Credit Amount]]&gt;-49.98,"20.01-49.98",IF(Table1[[#This Row],[Credit Amount]]=-49.99,"49.99",IF(Table1[[#This Row],[Credit Amount]]=-50,"50",IF(Table1[[#This Row],[Credit Amount]]&lt;-50.01,"Greater than 50"))))))</f>
        <v>Less than 19.99</v>
      </c>
      <c r="G2849" t="str">
        <f>IF(Table1[[#This Row],[Transaction Type]]="Maintenance","Non-Sales","Sales")</f>
        <v>Non-Sales</v>
      </c>
      <c r="H2849" t="str">
        <f>IF(Table1[[#This Row],[Quarter]]="q2",1,"")</f>
        <v/>
      </c>
      <c r="I2849">
        <f>IF(Table1[[#This Row],[Quarter]]="q3",1,"")</f>
        <v>1</v>
      </c>
      <c r="J2849" t="str">
        <f>IF(Table1[[#This Row],[Quarter]]="Q2",Table1[[#This Row],[Credit Amount]],"")</f>
        <v/>
      </c>
      <c r="K2849">
        <f>IF(Table1[[#This Row],[Quarter]]="Q3",Table1[[#This Row],[Credit Amount]],"")</f>
        <v>-13.81</v>
      </c>
      <c r="L2849" t="str">
        <f>IF(Table1[[#This Row],[Transaction Type]]="Upgrade",Table1[[#This Row],[Credit Amount]],IF(Table1[[#This Row],[Transaction Type]]="Activation",Table1[[#This Row],[Credit Amount]],""))</f>
        <v/>
      </c>
      <c r="M2849">
        <f>IF(Table1[[#This Row],[Transaction Type]]="Maintenance",Table1[[#This Row],[Credit Amount]],"")</f>
        <v>-13.81</v>
      </c>
      <c r="N2849">
        <v>10032</v>
      </c>
      <c r="O2849" t="s">
        <v>2489</v>
      </c>
      <c r="P2849" t="s">
        <v>2521</v>
      </c>
      <c r="Q2849" t="s">
        <v>289</v>
      </c>
      <c r="R2849">
        <v>10032</v>
      </c>
      <c r="S2849" t="s">
        <v>2489</v>
      </c>
      <c r="T2849" t="s">
        <v>2521</v>
      </c>
      <c r="U2849" t="s">
        <v>289</v>
      </c>
      <c r="V2849" t="s">
        <v>177</v>
      </c>
      <c r="W2849">
        <v>100004536</v>
      </c>
      <c r="X2849">
        <v>8005553537</v>
      </c>
      <c r="Y2849" t="s">
        <v>2595</v>
      </c>
      <c r="Z2849" t="s">
        <v>6125</v>
      </c>
      <c r="AA2849" s="13">
        <v>-13.81</v>
      </c>
      <c r="AB2849" s="14">
        <v>42630</v>
      </c>
      <c r="AC2849" t="s">
        <v>36</v>
      </c>
    </row>
    <row r="2850" spans="1:29" x14ac:dyDescent="0.25">
      <c r="A2850" t="str">
        <f>CONCATENATE("Q",ROUNDUP(MONTH(Table1[[#This Row],[Month]])/3,0))</f>
        <v>Q3</v>
      </c>
      <c r="B2850" s="14">
        <f>EOMONTH(Table1[[#This Row],[Credit Date]],-1)+1</f>
        <v>42614</v>
      </c>
      <c r="C2850" t="str">
        <f>CONCATENATE(Table1[[#This Row],[Issuer Last Name]],", ",Table1[[#This Row],[Issuer First Name]])</f>
        <v>No. 032, Employee</v>
      </c>
      <c r="D2850" t="str">
        <f>CONCATENATE(Table1[[#This Row],[Approver Last Name]],", ",Table1[[#This Row],[Approver First Name]])</f>
        <v>No. 032, Employee</v>
      </c>
      <c r="E2850" t="str">
        <f>CONCATENATE(Table1[[#This Row],[Customer Last Name]],", ",Table1[[#This Row],[Customer First Name]])</f>
        <v>No. 12695, Client</v>
      </c>
      <c r="F2850" t="str">
        <f>IF(Table1[[#This Row],[Credit Amount]]&gt;-19.99,"Less than 19.99",IF(Table1[[#This Row],[Credit Amount]]=-20,"20",IF(Table1[[#This Row],[Credit Amount]]&gt;-49.98,"20.01-49.98",IF(Table1[[#This Row],[Credit Amount]]=-49.99,"49.99",IF(Table1[[#This Row],[Credit Amount]]=-50,"50",IF(Table1[[#This Row],[Credit Amount]]&lt;-50.01,"Greater than 50"))))))</f>
        <v>20.01-49.98</v>
      </c>
      <c r="G2850" t="str">
        <f>IF(Table1[[#This Row],[Transaction Type]]="Maintenance","Non-Sales","Sales")</f>
        <v>Non-Sales</v>
      </c>
      <c r="H2850" t="str">
        <f>IF(Table1[[#This Row],[Quarter]]="q2",1,"")</f>
        <v/>
      </c>
      <c r="I2850">
        <f>IF(Table1[[#This Row],[Quarter]]="q3",1,"")</f>
        <v>1</v>
      </c>
      <c r="J2850" t="str">
        <f>IF(Table1[[#This Row],[Quarter]]="Q2",Table1[[#This Row],[Credit Amount]],"")</f>
        <v/>
      </c>
      <c r="K2850">
        <f>IF(Table1[[#This Row],[Quarter]]="Q3",Table1[[#This Row],[Credit Amount]],"")</f>
        <v>-36.67</v>
      </c>
      <c r="L2850" t="str">
        <f>IF(Table1[[#This Row],[Transaction Type]]="Upgrade",Table1[[#This Row],[Credit Amount]],IF(Table1[[#This Row],[Transaction Type]]="Activation",Table1[[#This Row],[Credit Amount]],""))</f>
        <v/>
      </c>
      <c r="M2850">
        <f>IF(Table1[[#This Row],[Transaction Type]]="Maintenance",Table1[[#This Row],[Credit Amount]],"")</f>
        <v>-36.67</v>
      </c>
      <c r="N2850">
        <v>10032</v>
      </c>
      <c r="O2850" t="s">
        <v>2489</v>
      </c>
      <c r="P2850" t="s">
        <v>2521</v>
      </c>
      <c r="Q2850" t="s">
        <v>289</v>
      </c>
      <c r="R2850">
        <v>10032</v>
      </c>
      <c r="S2850" t="s">
        <v>2489</v>
      </c>
      <c r="T2850" t="s">
        <v>2521</v>
      </c>
      <c r="U2850" t="s">
        <v>289</v>
      </c>
      <c r="V2850" t="s">
        <v>177</v>
      </c>
      <c r="W2850">
        <v>100003694</v>
      </c>
      <c r="X2850">
        <v>8005552695</v>
      </c>
      <c r="Y2850" t="s">
        <v>2595</v>
      </c>
      <c r="Z2850" t="s">
        <v>5289</v>
      </c>
      <c r="AA2850" s="13">
        <v>-36.67</v>
      </c>
      <c r="AB2850" s="14">
        <v>42630</v>
      </c>
      <c r="AC2850" t="s">
        <v>36</v>
      </c>
    </row>
    <row r="2851" spans="1:29" x14ac:dyDescent="0.25">
      <c r="A2851" t="str">
        <f>CONCATENATE("Q",ROUNDUP(MONTH(Table1[[#This Row],[Month]])/3,0))</f>
        <v>Q3</v>
      </c>
      <c r="B2851" s="14">
        <f>EOMONTH(Table1[[#This Row],[Credit Date]],-1)+1</f>
        <v>42614</v>
      </c>
      <c r="C2851" t="str">
        <f>CONCATENATE(Table1[[#This Row],[Issuer Last Name]],", ",Table1[[#This Row],[Issuer First Name]])</f>
        <v>No. 032, Employee</v>
      </c>
      <c r="D2851" t="str">
        <f>CONCATENATE(Table1[[#This Row],[Approver Last Name]],", ",Table1[[#This Row],[Approver First Name]])</f>
        <v>No. 008, Employee</v>
      </c>
      <c r="E2851" t="str">
        <f>CONCATENATE(Table1[[#This Row],[Customer Last Name]],", ",Table1[[#This Row],[Customer First Name]])</f>
        <v>No. 12406, Client</v>
      </c>
      <c r="F28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51" t="str">
        <f>IF(Table1[[#This Row],[Transaction Type]]="Maintenance","Non-Sales","Sales")</f>
        <v>Non-Sales</v>
      </c>
      <c r="H2851" t="str">
        <f>IF(Table1[[#This Row],[Quarter]]="q2",1,"")</f>
        <v/>
      </c>
      <c r="I2851">
        <f>IF(Table1[[#This Row],[Quarter]]="q3",1,"")</f>
        <v>1</v>
      </c>
      <c r="J2851" t="str">
        <f>IF(Table1[[#This Row],[Quarter]]="Q2",Table1[[#This Row],[Credit Amount]],"")</f>
        <v/>
      </c>
      <c r="K2851">
        <f>IF(Table1[[#This Row],[Quarter]]="Q3",Table1[[#This Row],[Credit Amount]],"")</f>
        <v>-53.44</v>
      </c>
      <c r="L2851" t="str">
        <f>IF(Table1[[#This Row],[Transaction Type]]="Upgrade",Table1[[#This Row],[Credit Amount]],IF(Table1[[#This Row],[Transaction Type]]="Activation",Table1[[#This Row],[Credit Amount]],""))</f>
        <v/>
      </c>
      <c r="M2851">
        <f>IF(Table1[[#This Row],[Transaction Type]]="Maintenance",Table1[[#This Row],[Credit Amount]],"")</f>
        <v>-53.44</v>
      </c>
      <c r="N2851">
        <v>10032</v>
      </c>
      <c r="O2851" t="s">
        <v>2489</v>
      </c>
      <c r="P2851" t="s">
        <v>2521</v>
      </c>
      <c r="Q2851" t="s">
        <v>289</v>
      </c>
      <c r="R2851">
        <v>10008</v>
      </c>
      <c r="S2851" t="s">
        <v>2489</v>
      </c>
      <c r="T2851" t="s">
        <v>2497</v>
      </c>
      <c r="U2851" t="s">
        <v>290</v>
      </c>
      <c r="V2851" t="s">
        <v>177</v>
      </c>
      <c r="W2851">
        <v>100003405</v>
      </c>
      <c r="X2851">
        <v>8005552406</v>
      </c>
      <c r="Y2851" t="s">
        <v>2595</v>
      </c>
      <c r="Z2851" t="s">
        <v>5001</v>
      </c>
      <c r="AA2851" s="13">
        <v>-53.44</v>
      </c>
      <c r="AB2851" s="14">
        <v>42632</v>
      </c>
      <c r="AC2851" t="s">
        <v>36</v>
      </c>
    </row>
    <row r="2852" spans="1:29" x14ac:dyDescent="0.25">
      <c r="A2852" t="str">
        <f>CONCATENATE("Q",ROUNDUP(MONTH(Table1[[#This Row],[Month]])/3,0))</f>
        <v>Q3</v>
      </c>
      <c r="B2852" s="14">
        <f>EOMONTH(Table1[[#This Row],[Credit Date]],-1)+1</f>
        <v>42614</v>
      </c>
      <c r="C2852" t="str">
        <f>CONCATENATE(Table1[[#This Row],[Issuer Last Name]],", ",Table1[[#This Row],[Issuer First Name]])</f>
        <v>No. 032, Employee</v>
      </c>
      <c r="D2852" t="str">
        <f>CONCATENATE(Table1[[#This Row],[Approver Last Name]],", ",Table1[[#This Row],[Approver First Name]])</f>
        <v>No. 032, Employee</v>
      </c>
      <c r="E2852" t="str">
        <f>CONCATENATE(Table1[[#This Row],[Customer Last Name]],", ",Table1[[#This Row],[Customer First Name]])</f>
        <v>No. 13766, Client</v>
      </c>
      <c r="F2852" t="str">
        <f>IF(Table1[[#This Row],[Credit Amount]]&gt;-19.99,"Less than 19.99",IF(Table1[[#This Row],[Credit Amount]]=-20,"20",IF(Table1[[#This Row],[Credit Amount]]&gt;-49.98,"20.01-49.98",IF(Table1[[#This Row],[Credit Amount]]=-49.99,"49.99",IF(Table1[[#This Row],[Credit Amount]]=-50,"50",IF(Table1[[#This Row],[Credit Amount]]&lt;-50.01,"Greater than 50"))))))</f>
        <v>20.01-49.98</v>
      </c>
      <c r="G2852" t="str">
        <f>IF(Table1[[#This Row],[Transaction Type]]="Maintenance","Non-Sales","Sales")</f>
        <v>Non-Sales</v>
      </c>
      <c r="H2852" t="str">
        <f>IF(Table1[[#This Row],[Quarter]]="q2",1,"")</f>
        <v/>
      </c>
      <c r="I2852">
        <f>IF(Table1[[#This Row],[Quarter]]="q3",1,"")</f>
        <v>1</v>
      </c>
      <c r="J2852" t="str">
        <f>IF(Table1[[#This Row],[Quarter]]="Q2",Table1[[#This Row],[Credit Amount]],"")</f>
        <v/>
      </c>
      <c r="K2852">
        <f>IF(Table1[[#This Row],[Quarter]]="Q3",Table1[[#This Row],[Credit Amount]],"")</f>
        <v>-42.37</v>
      </c>
      <c r="L2852" t="str">
        <f>IF(Table1[[#This Row],[Transaction Type]]="Upgrade",Table1[[#This Row],[Credit Amount]],IF(Table1[[#This Row],[Transaction Type]]="Activation",Table1[[#This Row],[Credit Amount]],""))</f>
        <v/>
      </c>
      <c r="M2852">
        <f>IF(Table1[[#This Row],[Transaction Type]]="Maintenance",Table1[[#This Row],[Credit Amount]],"")</f>
        <v>-42.37</v>
      </c>
      <c r="N2852">
        <v>10032</v>
      </c>
      <c r="O2852" t="s">
        <v>2489</v>
      </c>
      <c r="P2852" t="s">
        <v>2521</v>
      </c>
      <c r="Q2852" t="s">
        <v>289</v>
      </c>
      <c r="R2852">
        <v>10032</v>
      </c>
      <c r="S2852" t="s">
        <v>2489</v>
      </c>
      <c r="T2852" t="s">
        <v>2521</v>
      </c>
      <c r="U2852" t="s">
        <v>289</v>
      </c>
      <c r="V2852" t="s">
        <v>177</v>
      </c>
      <c r="W2852">
        <v>100004765</v>
      </c>
      <c r="X2852">
        <v>8005553766</v>
      </c>
      <c r="Y2852" t="s">
        <v>2595</v>
      </c>
      <c r="Z2852" t="s">
        <v>6354</v>
      </c>
      <c r="AA2852" s="13">
        <v>-42.37</v>
      </c>
      <c r="AB2852" s="14">
        <v>42636</v>
      </c>
      <c r="AC2852" t="s">
        <v>36</v>
      </c>
    </row>
    <row r="2853" spans="1:29" x14ac:dyDescent="0.25">
      <c r="A2853" t="str">
        <f>CONCATENATE("Q",ROUNDUP(MONTH(Table1[[#This Row],[Month]])/3,0))</f>
        <v>Q3</v>
      </c>
      <c r="B2853" s="14">
        <f>EOMONTH(Table1[[#This Row],[Credit Date]],-1)+1</f>
        <v>42614</v>
      </c>
      <c r="C2853" t="str">
        <f>CONCATENATE(Table1[[#This Row],[Issuer Last Name]],", ",Table1[[#This Row],[Issuer First Name]])</f>
        <v>No. 032, Employee</v>
      </c>
      <c r="D2853" t="str">
        <f>CONCATENATE(Table1[[#This Row],[Approver Last Name]],", ",Table1[[#This Row],[Approver First Name]])</f>
        <v>No. 032, Employee</v>
      </c>
      <c r="E2853" t="str">
        <f>CONCATENATE(Table1[[#This Row],[Customer Last Name]],", ",Table1[[#This Row],[Customer First Name]])</f>
        <v>No. 13689, Client</v>
      </c>
      <c r="F2853" t="str">
        <f>IF(Table1[[#This Row],[Credit Amount]]&gt;-19.99,"Less than 19.99",IF(Table1[[#This Row],[Credit Amount]]=-20,"20",IF(Table1[[#This Row],[Credit Amount]]&gt;-49.98,"20.01-49.98",IF(Table1[[#This Row],[Credit Amount]]=-49.99,"49.99",IF(Table1[[#This Row],[Credit Amount]]=-50,"50",IF(Table1[[#This Row],[Credit Amount]]&lt;-50.01,"Greater than 50"))))))</f>
        <v>20.01-49.98</v>
      </c>
      <c r="G2853" t="str">
        <f>IF(Table1[[#This Row],[Transaction Type]]="Maintenance","Non-Sales","Sales")</f>
        <v>Non-Sales</v>
      </c>
      <c r="H2853" t="str">
        <f>IF(Table1[[#This Row],[Quarter]]="q2",1,"")</f>
        <v/>
      </c>
      <c r="I2853">
        <f>IF(Table1[[#This Row],[Quarter]]="q3",1,"")</f>
        <v>1</v>
      </c>
      <c r="J2853" t="str">
        <f>IF(Table1[[#This Row],[Quarter]]="Q2",Table1[[#This Row],[Credit Amount]],"")</f>
        <v/>
      </c>
      <c r="K2853">
        <f>IF(Table1[[#This Row],[Quarter]]="Q3",Table1[[#This Row],[Credit Amount]],"")</f>
        <v>-34.36</v>
      </c>
      <c r="L2853" t="str">
        <f>IF(Table1[[#This Row],[Transaction Type]]="Upgrade",Table1[[#This Row],[Credit Amount]],IF(Table1[[#This Row],[Transaction Type]]="Activation",Table1[[#This Row],[Credit Amount]],""))</f>
        <v/>
      </c>
      <c r="M2853">
        <f>IF(Table1[[#This Row],[Transaction Type]]="Maintenance",Table1[[#This Row],[Credit Amount]],"")</f>
        <v>-34.36</v>
      </c>
      <c r="N2853">
        <v>10032</v>
      </c>
      <c r="O2853" t="s">
        <v>2489</v>
      </c>
      <c r="P2853" t="s">
        <v>2521</v>
      </c>
      <c r="Q2853" t="s">
        <v>289</v>
      </c>
      <c r="R2853">
        <v>10032</v>
      </c>
      <c r="S2853" t="s">
        <v>2489</v>
      </c>
      <c r="T2853" t="s">
        <v>2521</v>
      </c>
      <c r="U2853" t="s">
        <v>289</v>
      </c>
      <c r="V2853" t="s">
        <v>177</v>
      </c>
      <c r="W2853">
        <v>100004688</v>
      </c>
      <c r="X2853">
        <v>8005553689</v>
      </c>
      <c r="Y2853" t="s">
        <v>2595</v>
      </c>
      <c r="Z2853" t="s">
        <v>6277</v>
      </c>
      <c r="AA2853" s="13">
        <v>-34.36</v>
      </c>
      <c r="AB2853" s="14">
        <v>42640</v>
      </c>
      <c r="AC2853" t="s">
        <v>36</v>
      </c>
    </row>
    <row r="2854" spans="1:29" x14ac:dyDescent="0.25">
      <c r="A2854" t="str">
        <f>CONCATENATE("Q",ROUNDUP(MONTH(Table1[[#This Row],[Month]])/3,0))</f>
        <v>Q2</v>
      </c>
      <c r="B2854" s="14">
        <f>EOMONTH(Table1[[#This Row],[Credit Date]],-1)+1</f>
        <v>42461</v>
      </c>
      <c r="C2854" t="str">
        <f>CONCATENATE(Table1[[#This Row],[Issuer Last Name]],", ",Table1[[#This Row],[Issuer First Name]])</f>
        <v>No. 012, Employee</v>
      </c>
      <c r="D2854" t="str">
        <f>CONCATENATE(Table1[[#This Row],[Approver Last Name]],", ",Table1[[#This Row],[Approver First Name]])</f>
        <v>No. 008, Employee</v>
      </c>
      <c r="E2854" t="str">
        <f>CONCATENATE(Table1[[#This Row],[Customer Last Name]],", ",Table1[[#This Row],[Customer First Name]])</f>
        <v>No. 10101, Client</v>
      </c>
      <c r="F2854" t="str">
        <f>IF(Table1[[#This Row],[Credit Amount]]&gt;-19.99,"Less than 19.99",IF(Table1[[#This Row],[Credit Amount]]=-20,"20",IF(Table1[[#This Row],[Credit Amount]]&gt;-49.98,"20.01-49.98",IF(Table1[[#This Row],[Credit Amount]]=-49.99,"49.99",IF(Table1[[#This Row],[Credit Amount]]=-50,"50",IF(Table1[[#This Row],[Credit Amount]]&lt;-50.01,"Greater than 50"))))))</f>
        <v>Less than 19.99</v>
      </c>
      <c r="G2854" t="str">
        <f>IF(Table1[[#This Row],[Transaction Type]]="Maintenance","Non-Sales","Sales")</f>
        <v>Non-Sales</v>
      </c>
      <c r="H2854">
        <f>IF(Table1[[#This Row],[Quarter]]="q2",1,"")</f>
        <v>1</v>
      </c>
      <c r="I2854" t="str">
        <f>IF(Table1[[#This Row],[Quarter]]="q3",1,"")</f>
        <v/>
      </c>
      <c r="J2854">
        <f>IF(Table1[[#This Row],[Quarter]]="Q2",Table1[[#This Row],[Credit Amount]],"")</f>
        <v>-10.96</v>
      </c>
      <c r="K2854" t="str">
        <f>IF(Table1[[#This Row],[Quarter]]="Q3",Table1[[#This Row],[Credit Amount]],"")</f>
        <v/>
      </c>
      <c r="L2854" t="str">
        <f>IF(Table1[[#This Row],[Transaction Type]]="Upgrade",Table1[[#This Row],[Credit Amount]],IF(Table1[[#This Row],[Transaction Type]]="Activation",Table1[[#This Row],[Credit Amount]],""))</f>
        <v/>
      </c>
      <c r="M2854">
        <f>IF(Table1[[#This Row],[Transaction Type]]="Maintenance",Table1[[#This Row],[Credit Amount]],"")</f>
        <v>-10.96</v>
      </c>
      <c r="N2854">
        <v>10012</v>
      </c>
      <c r="O2854" t="s">
        <v>2489</v>
      </c>
      <c r="P2854" t="s">
        <v>2501</v>
      </c>
      <c r="Q2854" t="s">
        <v>289</v>
      </c>
      <c r="R2854">
        <v>10008</v>
      </c>
      <c r="S2854" t="s">
        <v>2489</v>
      </c>
      <c r="T2854" t="s">
        <v>2497</v>
      </c>
      <c r="U2854" t="s">
        <v>290</v>
      </c>
      <c r="V2854" t="s">
        <v>177</v>
      </c>
      <c r="W2854">
        <v>100001100</v>
      </c>
      <c r="X2854">
        <v>8005550101</v>
      </c>
      <c r="Y2854" t="s">
        <v>2595</v>
      </c>
      <c r="Z2854" t="s">
        <v>2696</v>
      </c>
      <c r="AA2854" s="13">
        <v>-10.96</v>
      </c>
      <c r="AB2854" s="14">
        <v>42482</v>
      </c>
      <c r="AC2854" t="s">
        <v>36</v>
      </c>
    </row>
    <row r="2855" spans="1:29" x14ac:dyDescent="0.25">
      <c r="A2855" t="str">
        <f>CONCATENATE("Q",ROUNDUP(MONTH(Table1[[#This Row],[Month]])/3,0))</f>
        <v>Q2</v>
      </c>
      <c r="B2855" s="14">
        <f>EOMONTH(Table1[[#This Row],[Credit Date]],-1)+1</f>
        <v>42461</v>
      </c>
      <c r="C2855" t="str">
        <f>CONCATENATE(Table1[[#This Row],[Issuer Last Name]],", ",Table1[[#This Row],[Issuer First Name]])</f>
        <v>No. 012, Employee</v>
      </c>
      <c r="D2855" t="str">
        <f>CONCATENATE(Table1[[#This Row],[Approver Last Name]],", ",Table1[[#This Row],[Approver First Name]])</f>
        <v>No. 008, Employee</v>
      </c>
      <c r="E2855" t="str">
        <f>CONCATENATE(Table1[[#This Row],[Customer Last Name]],", ",Table1[[#This Row],[Customer First Name]])</f>
        <v>No. 12439, Client</v>
      </c>
      <c r="F28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55" t="str">
        <f>IF(Table1[[#This Row],[Transaction Type]]="Maintenance","Non-Sales","Sales")</f>
        <v>Non-Sales</v>
      </c>
      <c r="H2855">
        <f>IF(Table1[[#This Row],[Quarter]]="q2",1,"")</f>
        <v>1</v>
      </c>
      <c r="I2855" t="str">
        <f>IF(Table1[[#This Row],[Quarter]]="q3",1,"")</f>
        <v/>
      </c>
      <c r="J2855">
        <f>IF(Table1[[#This Row],[Quarter]]="Q2",Table1[[#This Row],[Credit Amount]],"")</f>
        <v>-76.23</v>
      </c>
      <c r="K2855" t="str">
        <f>IF(Table1[[#This Row],[Quarter]]="Q3",Table1[[#This Row],[Credit Amount]],"")</f>
        <v/>
      </c>
      <c r="L2855" t="str">
        <f>IF(Table1[[#This Row],[Transaction Type]]="Upgrade",Table1[[#This Row],[Credit Amount]],IF(Table1[[#This Row],[Transaction Type]]="Activation",Table1[[#This Row],[Credit Amount]],""))</f>
        <v/>
      </c>
      <c r="M2855">
        <f>IF(Table1[[#This Row],[Transaction Type]]="Maintenance",Table1[[#This Row],[Credit Amount]],"")</f>
        <v>-76.23</v>
      </c>
      <c r="N2855">
        <v>10012</v>
      </c>
      <c r="O2855" t="s">
        <v>2489</v>
      </c>
      <c r="P2855" t="s">
        <v>2501</v>
      </c>
      <c r="Q2855" t="s">
        <v>289</v>
      </c>
      <c r="R2855">
        <v>10008</v>
      </c>
      <c r="S2855" t="s">
        <v>2489</v>
      </c>
      <c r="T2855" t="s">
        <v>2497</v>
      </c>
      <c r="U2855" t="s">
        <v>290</v>
      </c>
      <c r="V2855" t="s">
        <v>177</v>
      </c>
      <c r="W2855">
        <v>100003438</v>
      </c>
      <c r="X2855">
        <v>8005552439</v>
      </c>
      <c r="Y2855" t="s">
        <v>2595</v>
      </c>
      <c r="Z2855" t="s">
        <v>5034</v>
      </c>
      <c r="AA2855" s="13">
        <v>-76.23</v>
      </c>
      <c r="AB2855" s="14">
        <v>42487</v>
      </c>
      <c r="AC2855" t="s">
        <v>36</v>
      </c>
    </row>
    <row r="2856" spans="1:29" x14ac:dyDescent="0.25">
      <c r="A2856" t="str">
        <f>CONCATENATE("Q",ROUNDUP(MONTH(Table1[[#This Row],[Month]])/3,0))</f>
        <v>Q2</v>
      </c>
      <c r="B2856" s="14">
        <f>EOMONTH(Table1[[#This Row],[Credit Date]],-1)+1</f>
        <v>42461</v>
      </c>
      <c r="C2856" t="str">
        <f>CONCATENATE(Table1[[#This Row],[Issuer Last Name]],", ",Table1[[#This Row],[Issuer First Name]])</f>
        <v>No. 012, Employee</v>
      </c>
      <c r="D2856" t="str">
        <f>CONCATENATE(Table1[[#This Row],[Approver Last Name]],", ",Table1[[#This Row],[Approver First Name]])</f>
        <v>No. 008, Employee</v>
      </c>
      <c r="E2856" t="str">
        <f>CONCATENATE(Table1[[#This Row],[Customer Last Name]],", ",Table1[[#This Row],[Customer First Name]])</f>
        <v>No. 10264, Client</v>
      </c>
      <c r="F28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56" t="str">
        <f>IF(Table1[[#This Row],[Transaction Type]]="Maintenance","Non-Sales","Sales")</f>
        <v>Non-Sales</v>
      </c>
      <c r="H2856">
        <f>IF(Table1[[#This Row],[Quarter]]="q2",1,"")</f>
        <v>1</v>
      </c>
      <c r="I2856" t="str">
        <f>IF(Table1[[#This Row],[Quarter]]="q3",1,"")</f>
        <v/>
      </c>
      <c r="J2856">
        <f>IF(Table1[[#This Row],[Quarter]]="Q2",Table1[[#This Row],[Credit Amount]],"")</f>
        <v>-88.87</v>
      </c>
      <c r="K2856" t="str">
        <f>IF(Table1[[#This Row],[Quarter]]="Q3",Table1[[#This Row],[Credit Amount]],"")</f>
        <v/>
      </c>
      <c r="L2856" t="str">
        <f>IF(Table1[[#This Row],[Transaction Type]]="Upgrade",Table1[[#This Row],[Credit Amount]],IF(Table1[[#This Row],[Transaction Type]]="Activation",Table1[[#This Row],[Credit Amount]],""))</f>
        <v/>
      </c>
      <c r="M2856">
        <f>IF(Table1[[#This Row],[Transaction Type]]="Maintenance",Table1[[#This Row],[Credit Amount]],"")</f>
        <v>-88.87</v>
      </c>
      <c r="N2856">
        <v>10012</v>
      </c>
      <c r="O2856" t="s">
        <v>2489</v>
      </c>
      <c r="P2856" t="s">
        <v>2501</v>
      </c>
      <c r="Q2856" t="s">
        <v>289</v>
      </c>
      <c r="R2856">
        <v>10008</v>
      </c>
      <c r="S2856" t="s">
        <v>2489</v>
      </c>
      <c r="T2856" t="s">
        <v>2497</v>
      </c>
      <c r="U2856" t="s">
        <v>290</v>
      </c>
      <c r="V2856" t="s">
        <v>177</v>
      </c>
      <c r="W2856">
        <v>100001263</v>
      </c>
      <c r="X2856">
        <v>8005550264</v>
      </c>
      <c r="Y2856" t="s">
        <v>2595</v>
      </c>
      <c r="Z2856" t="s">
        <v>2859</v>
      </c>
      <c r="AA2856" s="13">
        <v>-88.87</v>
      </c>
      <c r="AB2856" s="14">
        <v>42489</v>
      </c>
      <c r="AC2856" t="s">
        <v>36</v>
      </c>
    </row>
    <row r="2857" spans="1:29" x14ac:dyDescent="0.25">
      <c r="A2857" t="str">
        <f>CONCATENATE("Q",ROUNDUP(MONTH(Table1[[#This Row],[Month]])/3,0))</f>
        <v>Q2</v>
      </c>
      <c r="B2857" s="14">
        <f>EOMONTH(Table1[[#This Row],[Credit Date]],-1)+1</f>
        <v>42491</v>
      </c>
      <c r="C2857" t="str">
        <f>CONCATENATE(Table1[[#This Row],[Issuer Last Name]],", ",Table1[[#This Row],[Issuer First Name]])</f>
        <v>No. 012, Employee</v>
      </c>
      <c r="D2857" t="str">
        <f>CONCATENATE(Table1[[#This Row],[Approver Last Name]],", ",Table1[[#This Row],[Approver First Name]])</f>
        <v>No. 008, Employee</v>
      </c>
      <c r="E2857" t="str">
        <f>CONCATENATE(Table1[[#This Row],[Customer Last Name]],", ",Table1[[#This Row],[Customer First Name]])</f>
        <v>No. 10924, Client</v>
      </c>
      <c r="F28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57" t="str">
        <f>IF(Table1[[#This Row],[Transaction Type]]="Maintenance","Non-Sales","Sales")</f>
        <v>Sales</v>
      </c>
      <c r="H2857">
        <f>IF(Table1[[#This Row],[Quarter]]="q2",1,"")</f>
        <v>1</v>
      </c>
      <c r="I2857" t="str">
        <f>IF(Table1[[#This Row],[Quarter]]="q3",1,"")</f>
        <v/>
      </c>
      <c r="J2857">
        <f>IF(Table1[[#This Row],[Quarter]]="Q2",Table1[[#This Row],[Credit Amount]],"")</f>
        <v>-57.67</v>
      </c>
      <c r="K2857" t="str">
        <f>IF(Table1[[#This Row],[Quarter]]="Q3",Table1[[#This Row],[Credit Amount]],"")</f>
        <v/>
      </c>
      <c r="L2857">
        <f>IF(Table1[[#This Row],[Transaction Type]]="Upgrade",Table1[[#This Row],[Credit Amount]],IF(Table1[[#This Row],[Transaction Type]]="Activation",Table1[[#This Row],[Credit Amount]],""))</f>
        <v>-57.67</v>
      </c>
      <c r="M2857" t="str">
        <f>IF(Table1[[#This Row],[Transaction Type]]="Maintenance",Table1[[#This Row],[Credit Amount]],"")</f>
        <v/>
      </c>
      <c r="N2857">
        <v>10012</v>
      </c>
      <c r="O2857" t="s">
        <v>2489</v>
      </c>
      <c r="P2857" t="s">
        <v>2501</v>
      </c>
      <c r="Q2857" t="s">
        <v>289</v>
      </c>
      <c r="R2857">
        <v>10008</v>
      </c>
      <c r="S2857" t="s">
        <v>2489</v>
      </c>
      <c r="T2857" t="s">
        <v>2497</v>
      </c>
      <c r="U2857" t="s">
        <v>290</v>
      </c>
      <c r="V2857" t="s">
        <v>177</v>
      </c>
      <c r="W2857">
        <v>100001923</v>
      </c>
      <c r="X2857">
        <v>8005550924</v>
      </c>
      <c r="Y2857" t="s">
        <v>2595</v>
      </c>
      <c r="Z2857" t="s">
        <v>3519</v>
      </c>
      <c r="AA2857" s="13">
        <v>-57.67</v>
      </c>
      <c r="AB2857" s="14">
        <v>42492</v>
      </c>
      <c r="AC2857" t="s">
        <v>37</v>
      </c>
    </row>
    <row r="2858" spans="1:29" x14ac:dyDescent="0.25">
      <c r="A2858" t="str">
        <f>CONCATENATE("Q",ROUNDUP(MONTH(Table1[[#This Row],[Month]])/3,0))</f>
        <v>Q2</v>
      </c>
      <c r="B2858" s="14">
        <f>EOMONTH(Table1[[#This Row],[Credit Date]],-1)+1</f>
        <v>42491</v>
      </c>
      <c r="C2858" t="str">
        <f>CONCATENATE(Table1[[#This Row],[Issuer Last Name]],", ",Table1[[#This Row],[Issuer First Name]])</f>
        <v>No. 012, Employee</v>
      </c>
      <c r="D2858" t="str">
        <f>CONCATENATE(Table1[[#This Row],[Approver Last Name]],", ",Table1[[#This Row],[Approver First Name]])</f>
        <v>No. 008, Employee</v>
      </c>
      <c r="E2858" t="str">
        <f>CONCATENATE(Table1[[#This Row],[Customer Last Name]],", ",Table1[[#This Row],[Customer First Name]])</f>
        <v>No. 12520, Client</v>
      </c>
      <c r="F28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58" t="str">
        <f>IF(Table1[[#This Row],[Transaction Type]]="Maintenance","Non-Sales","Sales")</f>
        <v>Non-Sales</v>
      </c>
      <c r="H2858">
        <f>IF(Table1[[#This Row],[Quarter]]="q2",1,"")</f>
        <v>1</v>
      </c>
      <c r="I2858" t="str">
        <f>IF(Table1[[#This Row],[Quarter]]="q3",1,"")</f>
        <v/>
      </c>
      <c r="J2858">
        <f>IF(Table1[[#This Row],[Quarter]]="Q2",Table1[[#This Row],[Credit Amount]],"")</f>
        <v>-69.95</v>
      </c>
      <c r="K2858" t="str">
        <f>IF(Table1[[#This Row],[Quarter]]="Q3",Table1[[#This Row],[Credit Amount]],"")</f>
        <v/>
      </c>
      <c r="L2858" t="str">
        <f>IF(Table1[[#This Row],[Transaction Type]]="Upgrade",Table1[[#This Row],[Credit Amount]],IF(Table1[[#This Row],[Transaction Type]]="Activation",Table1[[#This Row],[Credit Amount]],""))</f>
        <v/>
      </c>
      <c r="M2858">
        <f>IF(Table1[[#This Row],[Transaction Type]]="Maintenance",Table1[[#This Row],[Credit Amount]],"")</f>
        <v>-69.95</v>
      </c>
      <c r="N2858">
        <v>10012</v>
      </c>
      <c r="O2858" t="s">
        <v>2489</v>
      </c>
      <c r="P2858" t="s">
        <v>2501</v>
      </c>
      <c r="Q2858" t="s">
        <v>289</v>
      </c>
      <c r="R2858">
        <v>10008</v>
      </c>
      <c r="S2858" t="s">
        <v>2489</v>
      </c>
      <c r="T2858" t="s">
        <v>2497</v>
      </c>
      <c r="U2858" t="s">
        <v>290</v>
      </c>
      <c r="V2858" t="s">
        <v>177</v>
      </c>
      <c r="W2858">
        <v>100003519</v>
      </c>
      <c r="X2858">
        <v>8005552520</v>
      </c>
      <c r="Y2858" t="s">
        <v>2595</v>
      </c>
      <c r="Z2858" t="s">
        <v>5115</v>
      </c>
      <c r="AA2858" s="13">
        <v>-69.95</v>
      </c>
      <c r="AB2858" s="14">
        <v>42495</v>
      </c>
      <c r="AC2858" t="s">
        <v>36</v>
      </c>
    </row>
    <row r="2859" spans="1:29" x14ac:dyDescent="0.25">
      <c r="A2859" t="str">
        <f>CONCATENATE("Q",ROUNDUP(MONTH(Table1[[#This Row],[Month]])/3,0))</f>
        <v>Q2</v>
      </c>
      <c r="B2859" s="14">
        <f>EOMONTH(Table1[[#This Row],[Credit Date]],-1)+1</f>
        <v>42491</v>
      </c>
      <c r="C2859" t="str">
        <f>CONCATENATE(Table1[[#This Row],[Issuer Last Name]],", ",Table1[[#This Row],[Issuer First Name]])</f>
        <v>No. 012, Employee</v>
      </c>
      <c r="D2859" t="str">
        <f>CONCATENATE(Table1[[#This Row],[Approver Last Name]],", ",Table1[[#This Row],[Approver First Name]])</f>
        <v>No. 008, Employee</v>
      </c>
      <c r="E2859" t="str">
        <f>CONCATENATE(Table1[[#This Row],[Customer Last Name]],", ",Table1[[#This Row],[Customer First Name]])</f>
        <v>No. 13334, Client</v>
      </c>
      <c r="F2859" t="str">
        <f>IF(Table1[[#This Row],[Credit Amount]]&gt;-19.99,"Less than 19.99",IF(Table1[[#This Row],[Credit Amount]]=-20,"20",IF(Table1[[#This Row],[Credit Amount]]&gt;-49.98,"20.01-49.98",IF(Table1[[#This Row],[Credit Amount]]=-49.99,"49.99",IF(Table1[[#This Row],[Credit Amount]]=-50,"50",IF(Table1[[#This Row],[Credit Amount]]&lt;-50.01,"Greater than 50"))))))</f>
        <v>Less than 19.99</v>
      </c>
      <c r="G2859" t="str">
        <f>IF(Table1[[#This Row],[Transaction Type]]="Maintenance","Non-Sales","Sales")</f>
        <v>Sales</v>
      </c>
      <c r="H2859">
        <f>IF(Table1[[#This Row],[Quarter]]="q2",1,"")</f>
        <v>1</v>
      </c>
      <c r="I2859" t="str">
        <f>IF(Table1[[#This Row],[Quarter]]="q3",1,"")</f>
        <v/>
      </c>
      <c r="J2859">
        <f>IF(Table1[[#This Row],[Quarter]]="Q2",Table1[[#This Row],[Credit Amount]],"")</f>
        <v>-6.36</v>
      </c>
      <c r="K2859" t="str">
        <f>IF(Table1[[#This Row],[Quarter]]="Q3",Table1[[#This Row],[Credit Amount]],"")</f>
        <v/>
      </c>
      <c r="L2859">
        <f>IF(Table1[[#This Row],[Transaction Type]]="Upgrade",Table1[[#This Row],[Credit Amount]],IF(Table1[[#This Row],[Transaction Type]]="Activation",Table1[[#This Row],[Credit Amount]],""))</f>
        <v>-6.36</v>
      </c>
      <c r="M2859" t="str">
        <f>IF(Table1[[#This Row],[Transaction Type]]="Maintenance",Table1[[#This Row],[Credit Amount]],"")</f>
        <v/>
      </c>
      <c r="N2859">
        <v>10012</v>
      </c>
      <c r="O2859" t="s">
        <v>2489</v>
      </c>
      <c r="P2859" t="s">
        <v>2501</v>
      </c>
      <c r="Q2859" t="s">
        <v>289</v>
      </c>
      <c r="R2859">
        <v>10008</v>
      </c>
      <c r="S2859" t="s">
        <v>2489</v>
      </c>
      <c r="T2859" t="s">
        <v>2497</v>
      </c>
      <c r="U2859" t="s">
        <v>290</v>
      </c>
      <c r="V2859" t="s">
        <v>177</v>
      </c>
      <c r="W2859">
        <v>100004333</v>
      </c>
      <c r="X2859">
        <v>8005553334</v>
      </c>
      <c r="Y2859" t="s">
        <v>2595</v>
      </c>
      <c r="Z2859" t="s">
        <v>5922</v>
      </c>
      <c r="AA2859" s="13">
        <v>-6.36</v>
      </c>
      <c r="AB2859" s="14">
        <v>42501</v>
      </c>
      <c r="AC2859" t="s">
        <v>37</v>
      </c>
    </row>
    <row r="2860" spans="1:29" x14ac:dyDescent="0.25">
      <c r="A2860" t="str">
        <f>CONCATENATE("Q",ROUNDUP(MONTH(Table1[[#This Row],[Month]])/3,0))</f>
        <v>Q2</v>
      </c>
      <c r="B2860" s="14">
        <f>EOMONTH(Table1[[#This Row],[Credit Date]],-1)+1</f>
        <v>42522</v>
      </c>
      <c r="C2860" t="str">
        <f>CONCATENATE(Table1[[#This Row],[Issuer Last Name]],", ",Table1[[#This Row],[Issuer First Name]])</f>
        <v>No. 012, Employee</v>
      </c>
      <c r="D2860" t="str">
        <f>CONCATENATE(Table1[[#This Row],[Approver Last Name]],", ",Table1[[#This Row],[Approver First Name]])</f>
        <v>No. 008, Employee</v>
      </c>
      <c r="E2860" t="str">
        <f>CONCATENATE(Table1[[#This Row],[Customer Last Name]],", ",Table1[[#This Row],[Customer First Name]])</f>
        <v>No. 10821, Client</v>
      </c>
      <c r="F28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0" t="str">
        <f>IF(Table1[[#This Row],[Transaction Type]]="Maintenance","Non-Sales","Sales")</f>
        <v>Non-Sales</v>
      </c>
      <c r="H2860">
        <f>IF(Table1[[#This Row],[Quarter]]="q2",1,"")</f>
        <v>1</v>
      </c>
      <c r="I2860" t="str">
        <f>IF(Table1[[#This Row],[Quarter]]="q3",1,"")</f>
        <v/>
      </c>
      <c r="J2860">
        <f>IF(Table1[[#This Row],[Quarter]]="Q2",Table1[[#This Row],[Credit Amount]],"")</f>
        <v>-93.25</v>
      </c>
      <c r="K2860" t="str">
        <f>IF(Table1[[#This Row],[Quarter]]="Q3",Table1[[#This Row],[Credit Amount]],"")</f>
        <v/>
      </c>
      <c r="L2860" t="str">
        <f>IF(Table1[[#This Row],[Transaction Type]]="Upgrade",Table1[[#This Row],[Credit Amount]],IF(Table1[[#This Row],[Transaction Type]]="Activation",Table1[[#This Row],[Credit Amount]],""))</f>
        <v/>
      </c>
      <c r="M2860">
        <f>IF(Table1[[#This Row],[Transaction Type]]="Maintenance",Table1[[#This Row],[Credit Amount]],"")</f>
        <v>-93.25</v>
      </c>
      <c r="N2860">
        <v>10012</v>
      </c>
      <c r="O2860" t="s">
        <v>2489</v>
      </c>
      <c r="P2860" t="s">
        <v>2501</v>
      </c>
      <c r="Q2860" t="s">
        <v>289</v>
      </c>
      <c r="R2860">
        <v>10008</v>
      </c>
      <c r="S2860" t="s">
        <v>2489</v>
      </c>
      <c r="T2860" t="s">
        <v>2497</v>
      </c>
      <c r="U2860" t="s">
        <v>290</v>
      </c>
      <c r="V2860" t="s">
        <v>177</v>
      </c>
      <c r="W2860">
        <v>100001820</v>
      </c>
      <c r="X2860">
        <v>8005550821</v>
      </c>
      <c r="Y2860" t="s">
        <v>2595</v>
      </c>
      <c r="Z2860" t="s">
        <v>3416</v>
      </c>
      <c r="AA2860" s="13">
        <v>-93.25</v>
      </c>
      <c r="AB2860" s="14">
        <v>42526</v>
      </c>
      <c r="AC2860" t="s">
        <v>36</v>
      </c>
    </row>
    <row r="2861" spans="1:29" x14ac:dyDescent="0.25">
      <c r="A2861" t="str">
        <f>CONCATENATE("Q",ROUNDUP(MONTH(Table1[[#This Row],[Month]])/3,0))</f>
        <v>Q2</v>
      </c>
      <c r="B2861" s="14">
        <f>EOMONTH(Table1[[#This Row],[Credit Date]],-1)+1</f>
        <v>42522</v>
      </c>
      <c r="C2861" t="str">
        <f>CONCATENATE(Table1[[#This Row],[Issuer Last Name]],", ",Table1[[#This Row],[Issuer First Name]])</f>
        <v>No. 012, Employee</v>
      </c>
      <c r="D2861" t="str">
        <f>CONCATENATE(Table1[[#This Row],[Approver Last Name]],", ",Table1[[#This Row],[Approver First Name]])</f>
        <v>No. 008, Employee</v>
      </c>
      <c r="E2861" t="str">
        <f>CONCATENATE(Table1[[#This Row],[Customer Last Name]],", ",Table1[[#This Row],[Customer First Name]])</f>
        <v>No. 13311, Client</v>
      </c>
      <c r="F28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1" t="str">
        <f>IF(Table1[[#This Row],[Transaction Type]]="Maintenance","Non-Sales","Sales")</f>
        <v>Sales</v>
      </c>
      <c r="H2861">
        <f>IF(Table1[[#This Row],[Quarter]]="q2",1,"")</f>
        <v>1</v>
      </c>
      <c r="I2861" t="str">
        <f>IF(Table1[[#This Row],[Quarter]]="q3",1,"")</f>
        <v/>
      </c>
      <c r="J2861">
        <f>IF(Table1[[#This Row],[Quarter]]="Q2",Table1[[#This Row],[Credit Amount]],"")</f>
        <v>-57.8</v>
      </c>
      <c r="K2861" t="str">
        <f>IF(Table1[[#This Row],[Quarter]]="Q3",Table1[[#This Row],[Credit Amount]],"")</f>
        <v/>
      </c>
      <c r="L2861">
        <f>IF(Table1[[#This Row],[Transaction Type]]="Upgrade",Table1[[#This Row],[Credit Amount]],IF(Table1[[#This Row],[Transaction Type]]="Activation",Table1[[#This Row],[Credit Amount]],""))</f>
        <v>-57.8</v>
      </c>
      <c r="M2861" t="str">
        <f>IF(Table1[[#This Row],[Transaction Type]]="Maintenance",Table1[[#This Row],[Credit Amount]],"")</f>
        <v/>
      </c>
      <c r="N2861">
        <v>10012</v>
      </c>
      <c r="O2861" t="s">
        <v>2489</v>
      </c>
      <c r="P2861" t="s">
        <v>2501</v>
      </c>
      <c r="Q2861" t="s">
        <v>289</v>
      </c>
      <c r="R2861">
        <v>10008</v>
      </c>
      <c r="S2861" t="s">
        <v>2489</v>
      </c>
      <c r="T2861" t="s">
        <v>2497</v>
      </c>
      <c r="U2861" t="s">
        <v>290</v>
      </c>
      <c r="V2861" t="s">
        <v>177</v>
      </c>
      <c r="W2861">
        <v>100004310</v>
      </c>
      <c r="X2861">
        <v>8005553311</v>
      </c>
      <c r="Y2861" t="s">
        <v>2595</v>
      </c>
      <c r="Z2861" t="s">
        <v>5899</v>
      </c>
      <c r="AA2861" s="13">
        <v>-57.8</v>
      </c>
      <c r="AB2861" s="14">
        <v>42526</v>
      </c>
      <c r="AC2861" t="s">
        <v>37</v>
      </c>
    </row>
    <row r="2862" spans="1:29" x14ac:dyDescent="0.25">
      <c r="A2862" t="str">
        <f>CONCATENATE("Q",ROUNDUP(MONTH(Table1[[#This Row],[Month]])/3,0))</f>
        <v>Q3</v>
      </c>
      <c r="B2862" s="14">
        <f>EOMONTH(Table1[[#This Row],[Credit Date]],-1)+1</f>
        <v>42552</v>
      </c>
      <c r="C2862" t="str">
        <f>CONCATENATE(Table1[[#This Row],[Issuer Last Name]],", ",Table1[[#This Row],[Issuer First Name]])</f>
        <v>No. 012, Employee</v>
      </c>
      <c r="D2862" t="str">
        <f>CONCATENATE(Table1[[#This Row],[Approver Last Name]],", ",Table1[[#This Row],[Approver First Name]])</f>
        <v>No. 012, Employee</v>
      </c>
      <c r="E2862" t="str">
        <f>CONCATENATE(Table1[[#This Row],[Customer Last Name]],", ",Table1[[#This Row],[Customer First Name]])</f>
        <v>No. 12837, Client</v>
      </c>
      <c r="F2862" t="str">
        <f>IF(Table1[[#This Row],[Credit Amount]]&gt;-19.99,"Less than 19.99",IF(Table1[[#This Row],[Credit Amount]]=-20,"20",IF(Table1[[#This Row],[Credit Amount]]&gt;-49.98,"20.01-49.98",IF(Table1[[#This Row],[Credit Amount]]=-49.99,"49.99",IF(Table1[[#This Row],[Credit Amount]]=-50,"50",IF(Table1[[#This Row],[Credit Amount]]&lt;-50.01,"Greater than 50"))))))</f>
        <v>20.01-49.98</v>
      </c>
      <c r="G2862" t="str">
        <f>IF(Table1[[#This Row],[Transaction Type]]="Maintenance","Non-Sales","Sales")</f>
        <v>Non-Sales</v>
      </c>
      <c r="H2862" t="str">
        <f>IF(Table1[[#This Row],[Quarter]]="q2",1,"")</f>
        <v/>
      </c>
      <c r="I2862">
        <f>IF(Table1[[#This Row],[Quarter]]="q3",1,"")</f>
        <v>1</v>
      </c>
      <c r="J2862" t="str">
        <f>IF(Table1[[#This Row],[Quarter]]="Q2",Table1[[#This Row],[Credit Amount]],"")</f>
        <v/>
      </c>
      <c r="K2862">
        <f>IF(Table1[[#This Row],[Quarter]]="Q3",Table1[[#This Row],[Credit Amount]],"")</f>
        <v>-38.479999999999997</v>
      </c>
      <c r="L2862" t="str">
        <f>IF(Table1[[#This Row],[Transaction Type]]="Upgrade",Table1[[#This Row],[Credit Amount]],IF(Table1[[#This Row],[Transaction Type]]="Activation",Table1[[#This Row],[Credit Amount]],""))</f>
        <v/>
      </c>
      <c r="M2862">
        <f>IF(Table1[[#This Row],[Transaction Type]]="Maintenance",Table1[[#This Row],[Credit Amount]],"")</f>
        <v>-38.479999999999997</v>
      </c>
      <c r="N2862">
        <v>10012</v>
      </c>
      <c r="O2862" t="s">
        <v>2489</v>
      </c>
      <c r="P2862" t="s">
        <v>2501</v>
      </c>
      <c r="Q2862" t="s">
        <v>289</v>
      </c>
      <c r="R2862">
        <v>10012</v>
      </c>
      <c r="S2862" t="s">
        <v>2489</v>
      </c>
      <c r="T2862" t="s">
        <v>2501</v>
      </c>
      <c r="U2862" t="s">
        <v>289</v>
      </c>
      <c r="V2862" t="s">
        <v>177</v>
      </c>
      <c r="W2862">
        <v>100003836</v>
      </c>
      <c r="X2862">
        <v>8005552837</v>
      </c>
      <c r="Y2862" t="s">
        <v>2595</v>
      </c>
      <c r="Z2862" t="s">
        <v>5429</v>
      </c>
      <c r="AA2862" s="13">
        <v>-38.479999999999997</v>
      </c>
      <c r="AB2862" s="14">
        <v>42552</v>
      </c>
      <c r="AC2862" t="s">
        <v>36</v>
      </c>
    </row>
    <row r="2863" spans="1:29" x14ac:dyDescent="0.25">
      <c r="A2863" t="str">
        <f>CONCATENATE("Q",ROUNDUP(MONTH(Table1[[#This Row],[Month]])/3,0))</f>
        <v>Q3</v>
      </c>
      <c r="B2863" s="14">
        <f>EOMONTH(Table1[[#This Row],[Credit Date]],-1)+1</f>
        <v>42552</v>
      </c>
      <c r="C2863" t="str">
        <f>CONCATENATE(Table1[[#This Row],[Issuer Last Name]],", ",Table1[[#This Row],[Issuer First Name]])</f>
        <v>No. 012, Employee</v>
      </c>
      <c r="D2863" t="str">
        <f>CONCATENATE(Table1[[#This Row],[Approver Last Name]],", ",Table1[[#This Row],[Approver First Name]])</f>
        <v>No. 012, Employee</v>
      </c>
      <c r="E2863" t="str">
        <f>CONCATENATE(Table1[[#This Row],[Customer Last Name]],", ",Table1[[#This Row],[Customer First Name]])</f>
        <v>No. 10755, Client</v>
      </c>
      <c r="F2863" t="str">
        <f>IF(Table1[[#This Row],[Credit Amount]]&gt;-19.99,"Less than 19.99",IF(Table1[[#This Row],[Credit Amount]]=-20,"20",IF(Table1[[#This Row],[Credit Amount]]&gt;-49.98,"20.01-49.98",IF(Table1[[#This Row],[Credit Amount]]=-49.99,"49.99",IF(Table1[[#This Row],[Credit Amount]]=-50,"50",IF(Table1[[#This Row],[Credit Amount]]&lt;-50.01,"Greater than 50"))))))</f>
        <v>Less than 19.99</v>
      </c>
      <c r="G2863" t="str">
        <f>IF(Table1[[#This Row],[Transaction Type]]="Maintenance","Non-Sales","Sales")</f>
        <v>Non-Sales</v>
      </c>
      <c r="H2863" t="str">
        <f>IF(Table1[[#This Row],[Quarter]]="q2",1,"")</f>
        <v/>
      </c>
      <c r="I2863">
        <f>IF(Table1[[#This Row],[Quarter]]="q3",1,"")</f>
        <v>1</v>
      </c>
      <c r="J2863" t="str">
        <f>IF(Table1[[#This Row],[Quarter]]="Q2",Table1[[#This Row],[Credit Amount]],"")</f>
        <v/>
      </c>
      <c r="K2863">
        <f>IF(Table1[[#This Row],[Quarter]]="Q3",Table1[[#This Row],[Credit Amount]],"")</f>
        <v>-10.07</v>
      </c>
      <c r="L2863" t="str">
        <f>IF(Table1[[#This Row],[Transaction Type]]="Upgrade",Table1[[#This Row],[Credit Amount]],IF(Table1[[#This Row],[Transaction Type]]="Activation",Table1[[#This Row],[Credit Amount]],""))</f>
        <v/>
      </c>
      <c r="M2863">
        <f>IF(Table1[[#This Row],[Transaction Type]]="Maintenance",Table1[[#This Row],[Credit Amount]],"")</f>
        <v>-10.07</v>
      </c>
      <c r="N2863">
        <v>10012</v>
      </c>
      <c r="O2863" t="s">
        <v>2489</v>
      </c>
      <c r="P2863" t="s">
        <v>2501</v>
      </c>
      <c r="Q2863" t="s">
        <v>289</v>
      </c>
      <c r="R2863">
        <v>10012</v>
      </c>
      <c r="S2863" t="s">
        <v>2489</v>
      </c>
      <c r="T2863" t="s">
        <v>2501</v>
      </c>
      <c r="U2863" t="s">
        <v>289</v>
      </c>
      <c r="V2863" t="s">
        <v>177</v>
      </c>
      <c r="W2863">
        <v>100001754</v>
      </c>
      <c r="X2863">
        <v>8005550755</v>
      </c>
      <c r="Y2863" t="s">
        <v>2595</v>
      </c>
      <c r="Z2863" t="s">
        <v>3350</v>
      </c>
      <c r="AA2863" s="13">
        <v>-10.07</v>
      </c>
      <c r="AB2863" s="14">
        <v>42552</v>
      </c>
      <c r="AC2863" t="s">
        <v>36</v>
      </c>
    </row>
    <row r="2864" spans="1:29" x14ac:dyDescent="0.25">
      <c r="A2864" t="str">
        <f>CONCATENATE("Q",ROUNDUP(MONTH(Table1[[#This Row],[Month]])/3,0))</f>
        <v>Q3</v>
      </c>
      <c r="B2864" s="14">
        <f>EOMONTH(Table1[[#This Row],[Credit Date]],-1)+1</f>
        <v>42552</v>
      </c>
      <c r="C2864" t="str">
        <f>CONCATENATE(Table1[[#This Row],[Issuer Last Name]],", ",Table1[[#This Row],[Issuer First Name]])</f>
        <v>No. 012, Employee</v>
      </c>
      <c r="D2864" t="str">
        <f>CONCATENATE(Table1[[#This Row],[Approver Last Name]],", ",Table1[[#This Row],[Approver First Name]])</f>
        <v>No. 008, Employee</v>
      </c>
      <c r="E2864" t="str">
        <f>CONCATENATE(Table1[[#This Row],[Customer Last Name]],", ",Table1[[#This Row],[Customer First Name]])</f>
        <v>No. 12243, Client</v>
      </c>
      <c r="F28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4" t="str">
        <f>IF(Table1[[#This Row],[Transaction Type]]="Maintenance","Non-Sales","Sales")</f>
        <v>Sales</v>
      </c>
      <c r="H2864" t="str">
        <f>IF(Table1[[#This Row],[Quarter]]="q2",1,"")</f>
        <v/>
      </c>
      <c r="I2864">
        <f>IF(Table1[[#This Row],[Quarter]]="q3",1,"")</f>
        <v>1</v>
      </c>
      <c r="J2864" t="str">
        <f>IF(Table1[[#This Row],[Quarter]]="Q2",Table1[[#This Row],[Credit Amount]],"")</f>
        <v/>
      </c>
      <c r="K2864">
        <f>IF(Table1[[#This Row],[Quarter]]="Q3",Table1[[#This Row],[Credit Amount]],"")</f>
        <v>-83.51</v>
      </c>
      <c r="L2864">
        <f>IF(Table1[[#This Row],[Transaction Type]]="Upgrade",Table1[[#This Row],[Credit Amount]],IF(Table1[[#This Row],[Transaction Type]]="Activation",Table1[[#This Row],[Credit Amount]],""))</f>
        <v>-83.51</v>
      </c>
      <c r="M2864" t="str">
        <f>IF(Table1[[#This Row],[Transaction Type]]="Maintenance",Table1[[#This Row],[Credit Amount]],"")</f>
        <v/>
      </c>
      <c r="N2864">
        <v>10012</v>
      </c>
      <c r="O2864" t="s">
        <v>2489</v>
      </c>
      <c r="P2864" t="s">
        <v>2501</v>
      </c>
      <c r="Q2864" t="s">
        <v>289</v>
      </c>
      <c r="R2864">
        <v>10008</v>
      </c>
      <c r="S2864" t="s">
        <v>2489</v>
      </c>
      <c r="T2864" t="s">
        <v>2497</v>
      </c>
      <c r="U2864" t="s">
        <v>290</v>
      </c>
      <c r="V2864" t="s">
        <v>177</v>
      </c>
      <c r="W2864">
        <v>100003242</v>
      </c>
      <c r="X2864">
        <v>8005552243</v>
      </c>
      <c r="Y2864" t="s">
        <v>2595</v>
      </c>
      <c r="Z2864" t="s">
        <v>4838</v>
      </c>
      <c r="AA2864" s="13">
        <v>-83.51</v>
      </c>
      <c r="AB2864" s="14">
        <v>42556</v>
      </c>
      <c r="AC2864" t="s">
        <v>35</v>
      </c>
    </row>
    <row r="2865" spans="1:29" x14ac:dyDescent="0.25">
      <c r="A2865" t="str">
        <f>CONCATENATE("Q",ROUNDUP(MONTH(Table1[[#This Row],[Month]])/3,0))</f>
        <v>Q3</v>
      </c>
      <c r="B2865" s="14">
        <f>EOMONTH(Table1[[#This Row],[Credit Date]],-1)+1</f>
        <v>42552</v>
      </c>
      <c r="C2865" t="str">
        <f>CONCATENATE(Table1[[#This Row],[Issuer Last Name]],", ",Table1[[#This Row],[Issuer First Name]])</f>
        <v>No. 012, Employee</v>
      </c>
      <c r="D2865" t="str">
        <f>CONCATENATE(Table1[[#This Row],[Approver Last Name]],", ",Table1[[#This Row],[Approver First Name]])</f>
        <v>No. 008, Employee</v>
      </c>
      <c r="E2865" t="str">
        <f>CONCATENATE(Table1[[#This Row],[Customer Last Name]],", ",Table1[[#This Row],[Customer First Name]])</f>
        <v>No. 12625, Client</v>
      </c>
      <c r="F28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5" t="str">
        <f>IF(Table1[[#This Row],[Transaction Type]]="Maintenance","Non-Sales","Sales")</f>
        <v>Sales</v>
      </c>
      <c r="H2865" t="str">
        <f>IF(Table1[[#This Row],[Quarter]]="q2",1,"")</f>
        <v/>
      </c>
      <c r="I2865">
        <f>IF(Table1[[#This Row],[Quarter]]="q3",1,"")</f>
        <v>1</v>
      </c>
      <c r="J2865" t="str">
        <f>IF(Table1[[#This Row],[Quarter]]="Q2",Table1[[#This Row],[Credit Amount]],"")</f>
        <v/>
      </c>
      <c r="K2865">
        <f>IF(Table1[[#This Row],[Quarter]]="Q3",Table1[[#This Row],[Credit Amount]],"")</f>
        <v>-93.2</v>
      </c>
      <c r="L2865">
        <f>IF(Table1[[#This Row],[Transaction Type]]="Upgrade",Table1[[#This Row],[Credit Amount]],IF(Table1[[#This Row],[Transaction Type]]="Activation",Table1[[#This Row],[Credit Amount]],""))</f>
        <v>-93.2</v>
      </c>
      <c r="M2865" t="str">
        <f>IF(Table1[[#This Row],[Transaction Type]]="Maintenance",Table1[[#This Row],[Credit Amount]],"")</f>
        <v/>
      </c>
      <c r="N2865">
        <v>10012</v>
      </c>
      <c r="O2865" t="s">
        <v>2489</v>
      </c>
      <c r="P2865" t="s">
        <v>2501</v>
      </c>
      <c r="Q2865" t="s">
        <v>289</v>
      </c>
      <c r="R2865">
        <v>10008</v>
      </c>
      <c r="S2865" t="s">
        <v>2489</v>
      </c>
      <c r="T2865" t="s">
        <v>2497</v>
      </c>
      <c r="U2865" t="s">
        <v>290</v>
      </c>
      <c r="V2865" t="s">
        <v>177</v>
      </c>
      <c r="W2865">
        <v>100003624</v>
      </c>
      <c r="X2865">
        <v>8005552625</v>
      </c>
      <c r="Y2865" t="s">
        <v>2595</v>
      </c>
      <c r="Z2865" t="s">
        <v>5220</v>
      </c>
      <c r="AA2865" s="13">
        <v>-93.2</v>
      </c>
      <c r="AB2865" s="14">
        <v>42560</v>
      </c>
      <c r="AC2865" t="s">
        <v>35</v>
      </c>
    </row>
    <row r="2866" spans="1:29" x14ac:dyDescent="0.25">
      <c r="A2866" t="str">
        <f>CONCATENATE("Q",ROUNDUP(MONTH(Table1[[#This Row],[Month]])/3,0))</f>
        <v>Q3</v>
      </c>
      <c r="B2866" s="14">
        <f>EOMONTH(Table1[[#This Row],[Credit Date]],-1)+1</f>
        <v>42552</v>
      </c>
      <c r="C2866" t="str">
        <f>CONCATENATE(Table1[[#This Row],[Issuer Last Name]],", ",Table1[[#This Row],[Issuer First Name]])</f>
        <v>No. 012, Employee</v>
      </c>
      <c r="D2866" t="str">
        <f>CONCATENATE(Table1[[#This Row],[Approver Last Name]],", ",Table1[[#This Row],[Approver First Name]])</f>
        <v>No. 008, Employee</v>
      </c>
      <c r="E2866" t="str">
        <f>CONCATENATE(Table1[[#This Row],[Customer Last Name]],", ",Table1[[#This Row],[Customer First Name]])</f>
        <v>No. 13050, Client</v>
      </c>
      <c r="F28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6" t="str">
        <f>IF(Table1[[#This Row],[Transaction Type]]="Maintenance","Non-Sales","Sales")</f>
        <v>Non-Sales</v>
      </c>
      <c r="H2866" t="str">
        <f>IF(Table1[[#This Row],[Quarter]]="q2",1,"")</f>
        <v/>
      </c>
      <c r="I2866">
        <f>IF(Table1[[#This Row],[Quarter]]="q3",1,"")</f>
        <v>1</v>
      </c>
      <c r="J2866" t="str">
        <f>IF(Table1[[#This Row],[Quarter]]="Q2",Table1[[#This Row],[Credit Amount]],"")</f>
        <v/>
      </c>
      <c r="K2866">
        <f>IF(Table1[[#This Row],[Quarter]]="Q3",Table1[[#This Row],[Credit Amount]],"")</f>
        <v>-70.69</v>
      </c>
      <c r="L2866" t="str">
        <f>IF(Table1[[#This Row],[Transaction Type]]="Upgrade",Table1[[#This Row],[Credit Amount]],IF(Table1[[#This Row],[Transaction Type]]="Activation",Table1[[#This Row],[Credit Amount]],""))</f>
        <v/>
      </c>
      <c r="M2866">
        <f>IF(Table1[[#This Row],[Transaction Type]]="Maintenance",Table1[[#This Row],[Credit Amount]],"")</f>
        <v>-70.69</v>
      </c>
      <c r="N2866">
        <v>10012</v>
      </c>
      <c r="O2866" t="s">
        <v>2489</v>
      </c>
      <c r="P2866" t="s">
        <v>2501</v>
      </c>
      <c r="Q2866" t="s">
        <v>289</v>
      </c>
      <c r="R2866">
        <v>10008</v>
      </c>
      <c r="S2866" t="s">
        <v>2489</v>
      </c>
      <c r="T2866" t="s">
        <v>2497</v>
      </c>
      <c r="U2866" t="s">
        <v>290</v>
      </c>
      <c r="V2866" t="s">
        <v>177</v>
      </c>
      <c r="W2866">
        <v>100004049</v>
      </c>
      <c r="X2866">
        <v>8005553050</v>
      </c>
      <c r="Y2866" t="s">
        <v>2595</v>
      </c>
      <c r="Z2866" t="s">
        <v>5638</v>
      </c>
      <c r="AA2866" s="13">
        <v>-70.69</v>
      </c>
      <c r="AB2866" s="14">
        <v>42562</v>
      </c>
      <c r="AC2866" t="s">
        <v>36</v>
      </c>
    </row>
    <row r="2867" spans="1:29" x14ac:dyDescent="0.25">
      <c r="A2867" t="str">
        <f>CONCATENATE("Q",ROUNDUP(MONTH(Table1[[#This Row],[Month]])/3,0))</f>
        <v>Q3</v>
      </c>
      <c r="B2867" s="14">
        <f>EOMONTH(Table1[[#This Row],[Credit Date]],-1)+1</f>
        <v>42552</v>
      </c>
      <c r="C2867" t="str">
        <f>CONCATENATE(Table1[[#This Row],[Issuer Last Name]],", ",Table1[[#This Row],[Issuer First Name]])</f>
        <v>No. 012, Employee</v>
      </c>
      <c r="D2867" t="str">
        <f>CONCATENATE(Table1[[#This Row],[Approver Last Name]],", ",Table1[[#This Row],[Approver First Name]])</f>
        <v>No. 008, Employee</v>
      </c>
      <c r="E2867" t="str">
        <f>CONCATENATE(Table1[[#This Row],[Customer Last Name]],", ",Table1[[#This Row],[Customer First Name]])</f>
        <v>No. 10388, Client</v>
      </c>
      <c r="F28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7" t="str">
        <f>IF(Table1[[#This Row],[Transaction Type]]="Maintenance","Non-Sales","Sales")</f>
        <v>Sales</v>
      </c>
      <c r="H2867" t="str">
        <f>IF(Table1[[#This Row],[Quarter]]="q2",1,"")</f>
        <v/>
      </c>
      <c r="I2867">
        <f>IF(Table1[[#This Row],[Quarter]]="q3",1,"")</f>
        <v>1</v>
      </c>
      <c r="J2867" t="str">
        <f>IF(Table1[[#This Row],[Quarter]]="Q2",Table1[[#This Row],[Credit Amount]],"")</f>
        <v/>
      </c>
      <c r="K2867">
        <f>IF(Table1[[#This Row],[Quarter]]="Q3",Table1[[#This Row],[Credit Amount]],"")</f>
        <v>-59.21</v>
      </c>
      <c r="L2867">
        <f>IF(Table1[[#This Row],[Transaction Type]]="Upgrade",Table1[[#This Row],[Credit Amount]],IF(Table1[[#This Row],[Transaction Type]]="Activation",Table1[[#This Row],[Credit Amount]],""))</f>
        <v>-59.21</v>
      </c>
      <c r="M2867" t="str">
        <f>IF(Table1[[#This Row],[Transaction Type]]="Maintenance",Table1[[#This Row],[Credit Amount]],"")</f>
        <v/>
      </c>
      <c r="N2867">
        <v>10012</v>
      </c>
      <c r="O2867" t="s">
        <v>2489</v>
      </c>
      <c r="P2867" t="s">
        <v>2501</v>
      </c>
      <c r="Q2867" t="s">
        <v>289</v>
      </c>
      <c r="R2867">
        <v>10008</v>
      </c>
      <c r="S2867" t="s">
        <v>2489</v>
      </c>
      <c r="T2867" t="s">
        <v>2497</v>
      </c>
      <c r="U2867" t="s">
        <v>290</v>
      </c>
      <c r="V2867" t="s">
        <v>177</v>
      </c>
      <c r="W2867">
        <v>100001387</v>
      </c>
      <c r="X2867">
        <v>8005550388</v>
      </c>
      <c r="Y2867" t="s">
        <v>2595</v>
      </c>
      <c r="Z2867" t="s">
        <v>2983</v>
      </c>
      <c r="AA2867" s="13">
        <v>-59.21</v>
      </c>
      <c r="AB2867" s="14">
        <v>42563</v>
      </c>
      <c r="AC2867" t="s">
        <v>37</v>
      </c>
    </row>
    <row r="2868" spans="1:29" x14ac:dyDescent="0.25">
      <c r="A2868" t="str">
        <f>CONCATENATE("Q",ROUNDUP(MONTH(Table1[[#This Row],[Month]])/3,0))</f>
        <v>Q3</v>
      </c>
      <c r="B2868" s="14">
        <f>EOMONTH(Table1[[#This Row],[Credit Date]],-1)+1</f>
        <v>42552</v>
      </c>
      <c r="C2868" t="str">
        <f>CONCATENATE(Table1[[#This Row],[Issuer Last Name]],", ",Table1[[#This Row],[Issuer First Name]])</f>
        <v>No. 012, Employee</v>
      </c>
      <c r="D2868" t="str">
        <f>CONCATENATE(Table1[[#This Row],[Approver Last Name]],", ",Table1[[#This Row],[Approver First Name]])</f>
        <v>No. 012, Employee</v>
      </c>
      <c r="E2868" t="str">
        <f>CONCATENATE(Table1[[#This Row],[Customer Last Name]],", ",Table1[[#This Row],[Customer First Name]])</f>
        <v>No. 12602, Client</v>
      </c>
      <c r="F2868" t="str">
        <f>IF(Table1[[#This Row],[Credit Amount]]&gt;-19.99,"Less than 19.99",IF(Table1[[#This Row],[Credit Amount]]=-20,"20",IF(Table1[[#This Row],[Credit Amount]]&gt;-49.98,"20.01-49.98",IF(Table1[[#This Row],[Credit Amount]]=-49.99,"49.99",IF(Table1[[#This Row],[Credit Amount]]=-50,"50",IF(Table1[[#This Row],[Credit Amount]]&lt;-50.01,"Greater than 50"))))))</f>
        <v>Less than 19.99</v>
      </c>
      <c r="G2868" t="str">
        <f>IF(Table1[[#This Row],[Transaction Type]]="Maintenance","Non-Sales","Sales")</f>
        <v>Sales</v>
      </c>
      <c r="H2868" t="str">
        <f>IF(Table1[[#This Row],[Quarter]]="q2",1,"")</f>
        <v/>
      </c>
      <c r="I2868">
        <f>IF(Table1[[#This Row],[Quarter]]="q3",1,"")</f>
        <v>1</v>
      </c>
      <c r="J2868" t="str">
        <f>IF(Table1[[#This Row],[Quarter]]="Q2",Table1[[#This Row],[Credit Amount]],"")</f>
        <v/>
      </c>
      <c r="K2868">
        <f>IF(Table1[[#This Row],[Quarter]]="Q3",Table1[[#This Row],[Credit Amount]],"")</f>
        <v>-6.5</v>
      </c>
      <c r="L2868">
        <f>IF(Table1[[#This Row],[Transaction Type]]="Upgrade",Table1[[#This Row],[Credit Amount]],IF(Table1[[#This Row],[Transaction Type]]="Activation",Table1[[#This Row],[Credit Amount]],""))</f>
        <v>-6.5</v>
      </c>
      <c r="M2868" t="str">
        <f>IF(Table1[[#This Row],[Transaction Type]]="Maintenance",Table1[[#This Row],[Credit Amount]],"")</f>
        <v/>
      </c>
      <c r="N2868">
        <v>10012</v>
      </c>
      <c r="O2868" t="s">
        <v>2489</v>
      </c>
      <c r="P2868" t="s">
        <v>2501</v>
      </c>
      <c r="Q2868" t="s">
        <v>289</v>
      </c>
      <c r="R2868">
        <v>10012</v>
      </c>
      <c r="S2868" t="s">
        <v>2489</v>
      </c>
      <c r="T2868" t="s">
        <v>2501</v>
      </c>
      <c r="U2868" t="s">
        <v>289</v>
      </c>
      <c r="V2868" t="s">
        <v>177</v>
      </c>
      <c r="W2868">
        <v>100003601</v>
      </c>
      <c r="X2868">
        <v>8005552602</v>
      </c>
      <c r="Y2868" t="s">
        <v>2595</v>
      </c>
      <c r="Z2868" t="s">
        <v>5197</v>
      </c>
      <c r="AA2868" s="13">
        <v>-6.5</v>
      </c>
      <c r="AB2868" s="14">
        <v>42567</v>
      </c>
      <c r="AC2868" t="s">
        <v>35</v>
      </c>
    </row>
    <row r="2869" spans="1:29" x14ac:dyDescent="0.25">
      <c r="A2869" t="str">
        <f>CONCATENATE("Q",ROUNDUP(MONTH(Table1[[#This Row],[Month]])/3,0))</f>
        <v>Q3</v>
      </c>
      <c r="B2869" s="14">
        <f>EOMONTH(Table1[[#This Row],[Credit Date]],-1)+1</f>
        <v>42552</v>
      </c>
      <c r="C2869" t="str">
        <f>CONCATENATE(Table1[[#This Row],[Issuer Last Name]],", ",Table1[[#This Row],[Issuer First Name]])</f>
        <v>No. 012, Employee</v>
      </c>
      <c r="D2869" t="str">
        <f>CONCATENATE(Table1[[#This Row],[Approver Last Name]],", ",Table1[[#This Row],[Approver First Name]])</f>
        <v>No. 008, Employee</v>
      </c>
      <c r="E2869" t="str">
        <f>CONCATENATE(Table1[[#This Row],[Customer Last Name]],", ",Table1[[#This Row],[Customer First Name]])</f>
        <v>No. 10986, Client</v>
      </c>
      <c r="F28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69" t="str">
        <f>IF(Table1[[#This Row],[Transaction Type]]="Maintenance","Non-Sales","Sales")</f>
        <v>Non-Sales</v>
      </c>
      <c r="H2869" t="str">
        <f>IF(Table1[[#This Row],[Quarter]]="q2",1,"")</f>
        <v/>
      </c>
      <c r="I2869">
        <f>IF(Table1[[#This Row],[Quarter]]="q3",1,"")</f>
        <v>1</v>
      </c>
      <c r="J2869" t="str">
        <f>IF(Table1[[#This Row],[Quarter]]="Q2",Table1[[#This Row],[Credit Amount]],"")</f>
        <v/>
      </c>
      <c r="K2869">
        <f>IF(Table1[[#This Row],[Quarter]]="Q3",Table1[[#This Row],[Credit Amount]],"")</f>
        <v>-93.1</v>
      </c>
      <c r="L2869" t="str">
        <f>IF(Table1[[#This Row],[Transaction Type]]="Upgrade",Table1[[#This Row],[Credit Amount]],IF(Table1[[#This Row],[Transaction Type]]="Activation",Table1[[#This Row],[Credit Amount]],""))</f>
        <v/>
      </c>
      <c r="M2869">
        <f>IF(Table1[[#This Row],[Transaction Type]]="Maintenance",Table1[[#This Row],[Credit Amount]],"")</f>
        <v>-93.1</v>
      </c>
      <c r="N2869">
        <v>10012</v>
      </c>
      <c r="O2869" t="s">
        <v>2489</v>
      </c>
      <c r="P2869" t="s">
        <v>2501</v>
      </c>
      <c r="Q2869" t="s">
        <v>289</v>
      </c>
      <c r="R2869">
        <v>10008</v>
      </c>
      <c r="S2869" t="s">
        <v>2489</v>
      </c>
      <c r="T2869" t="s">
        <v>2497</v>
      </c>
      <c r="U2869" t="s">
        <v>290</v>
      </c>
      <c r="V2869" t="s">
        <v>177</v>
      </c>
      <c r="W2869">
        <v>100001985</v>
      </c>
      <c r="X2869">
        <v>8005550986</v>
      </c>
      <c r="Y2869" t="s">
        <v>2595</v>
      </c>
      <c r="Z2869" t="s">
        <v>3581</v>
      </c>
      <c r="AA2869" s="13">
        <v>-93.1</v>
      </c>
      <c r="AB2869" s="14">
        <v>42570</v>
      </c>
      <c r="AC2869" t="s">
        <v>36</v>
      </c>
    </row>
    <row r="2870" spans="1:29" x14ac:dyDescent="0.25">
      <c r="A2870" t="str">
        <f>CONCATENATE("Q",ROUNDUP(MONTH(Table1[[#This Row],[Month]])/3,0))</f>
        <v>Q3</v>
      </c>
      <c r="B2870" s="14">
        <f>EOMONTH(Table1[[#This Row],[Credit Date]],-1)+1</f>
        <v>42552</v>
      </c>
      <c r="C2870" t="str">
        <f>CONCATENATE(Table1[[#This Row],[Issuer Last Name]],", ",Table1[[#This Row],[Issuer First Name]])</f>
        <v>No. 012, Employee</v>
      </c>
      <c r="D2870" t="str">
        <f>CONCATENATE(Table1[[#This Row],[Approver Last Name]],", ",Table1[[#This Row],[Approver First Name]])</f>
        <v>No. 008, Employee</v>
      </c>
      <c r="E2870" t="str">
        <f>CONCATENATE(Table1[[#This Row],[Customer Last Name]],", ",Table1[[#This Row],[Customer First Name]])</f>
        <v>No. 11449, Client</v>
      </c>
      <c r="F28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70" t="str">
        <f>IF(Table1[[#This Row],[Transaction Type]]="Maintenance","Non-Sales","Sales")</f>
        <v>Non-Sales</v>
      </c>
      <c r="H2870" t="str">
        <f>IF(Table1[[#This Row],[Quarter]]="q2",1,"")</f>
        <v/>
      </c>
      <c r="I2870">
        <f>IF(Table1[[#This Row],[Quarter]]="q3",1,"")</f>
        <v>1</v>
      </c>
      <c r="J2870" t="str">
        <f>IF(Table1[[#This Row],[Quarter]]="Q2",Table1[[#This Row],[Credit Amount]],"")</f>
        <v/>
      </c>
      <c r="K2870">
        <f>IF(Table1[[#This Row],[Quarter]]="Q3",Table1[[#This Row],[Credit Amount]],"")</f>
        <v>-87.1</v>
      </c>
      <c r="L2870" t="str">
        <f>IF(Table1[[#This Row],[Transaction Type]]="Upgrade",Table1[[#This Row],[Credit Amount]],IF(Table1[[#This Row],[Transaction Type]]="Activation",Table1[[#This Row],[Credit Amount]],""))</f>
        <v/>
      </c>
      <c r="M2870">
        <f>IF(Table1[[#This Row],[Transaction Type]]="Maintenance",Table1[[#This Row],[Credit Amount]],"")</f>
        <v>-87.1</v>
      </c>
      <c r="N2870">
        <v>10012</v>
      </c>
      <c r="O2870" t="s">
        <v>2489</v>
      </c>
      <c r="P2870" t="s">
        <v>2501</v>
      </c>
      <c r="Q2870" t="s">
        <v>289</v>
      </c>
      <c r="R2870">
        <v>10008</v>
      </c>
      <c r="S2870" t="s">
        <v>2489</v>
      </c>
      <c r="T2870" t="s">
        <v>2497</v>
      </c>
      <c r="U2870" t="s">
        <v>290</v>
      </c>
      <c r="V2870" t="s">
        <v>177</v>
      </c>
      <c r="W2870">
        <v>100002448</v>
      </c>
      <c r="X2870">
        <v>8005551449</v>
      </c>
      <c r="Y2870" t="s">
        <v>2595</v>
      </c>
      <c r="Z2870" t="s">
        <v>4044</v>
      </c>
      <c r="AA2870" s="13">
        <v>-87.1</v>
      </c>
      <c r="AB2870" s="14">
        <v>42577</v>
      </c>
      <c r="AC2870" t="s">
        <v>36</v>
      </c>
    </row>
    <row r="2871" spans="1:29" x14ac:dyDescent="0.25">
      <c r="A2871" t="str">
        <f>CONCATENATE("Q",ROUNDUP(MONTH(Table1[[#This Row],[Month]])/3,0))</f>
        <v>Q3</v>
      </c>
      <c r="B2871" s="14">
        <f>EOMONTH(Table1[[#This Row],[Credit Date]],-1)+1</f>
        <v>42552</v>
      </c>
      <c r="C2871" t="str">
        <f>CONCATENATE(Table1[[#This Row],[Issuer Last Name]],", ",Table1[[#This Row],[Issuer First Name]])</f>
        <v>No. 012, Employee</v>
      </c>
      <c r="D2871" t="str">
        <f>CONCATENATE(Table1[[#This Row],[Approver Last Name]],", ",Table1[[#This Row],[Approver First Name]])</f>
        <v>No. 008, Employee</v>
      </c>
      <c r="E2871" t="str">
        <f>CONCATENATE(Table1[[#This Row],[Customer Last Name]],", ",Table1[[#This Row],[Customer First Name]])</f>
        <v>No. 13753, Client</v>
      </c>
      <c r="F28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71" t="str">
        <f>IF(Table1[[#This Row],[Transaction Type]]="Maintenance","Non-Sales","Sales")</f>
        <v>Sales</v>
      </c>
      <c r="H2871" t="str">
        <f>IF(Table1[[#This Row],[Quarter]]="q2",1,"")</f>
        <v/>
      </c>
      <c r="I2871">
        <f>IF(Table1[[#This Row],[Quarter]]="q3",1,"")</f>
        <v>1</v>
      </c>
      <c r="J2871" t="str">
        <f>IF(Table1[[#This Row],[Quarter]]="Q2",Table1[[#This Row],[Credit Amount]],"")</f>
        <v/>
      </c>
      <c r="K2871">
        <f>IF(Table1[[#This Row],[Quarter]]="Q3",Table1[[#This Row],[Credit Amount]],"")</f>
        <v>-51.02</v>
      </c>
      <c r="L2871">
        <f>IF(Table1[[#This Row],[Transaction Type]]="Upgrade",Table1[[#This Row],[Credit Amount]],IF(Table1[[#This Row],[Transaction Type]]="Activation",Table1[[#This Row],[Credit Amount]],""))</f>
        <v>-51.02</v>
      </c>
      <c r="M2871" t="str">
        <f>IF(Table1[[#This Row],[Transaction Type]]="Maintenance",Table1[[#This Row],[Credit Amount]],"")</f>
        <v/>
      </c>
      <c r="N2871">
        <v>10012</v>
      </c>
      <c r="O2871" t="s">
        <v>2489</v>
      </c>
      <c r="P2871" t="s">
        <v>2501</v>
      </c>
      <c r="Q2871" t="s">
        <v>289</v>
      </c>
      <c r="R2871">
        <v>10008</v>
      </c>
      <c r="S2871" t="s">
        <v>2489</v>
      </c>
      <c r="T2871" t="s">
        <v>2497</v>
      </c>
      <c r="U2871" t="s">
        <v>290</v>
      </c>
      <c r="V2871" t="s">
        <v>177</v>
      </c>
      <c r="W2871">
        <v>100004752</v>
      </c>
      <c r="X2871">
        <v>8005553753</v>
      </c>
      <c r="Y2871" t="s">
        <v>2595</v>
      </c>
      <c r="Z2871" t="s">
        <v>6341</v>
      </c>
      <c r="AA2871" s="13">
        <v>-51.02</v>
      </c>
      <c r="AB2871" s="14">
        <v>42577</v>
      </c>
      <c r="AC2871" t="s">
        <v>35</v>
      </c>
    </row>
    <row r="2872" spans="1:29" x14ac:dyDescent="0.25">
      <c r="A2872" t="str">
        <f>CONCATENATE("Q",ROUNDUP(MONTH(Table1[[#This Row],[Month]])/3,0))</f>
        <v>Q3</v>
      </c>
      <c r="B2872" s="14">
        <f>EOMONTH(Table1[[#This Row],[Credit Date]],-1)+1</f>
        <v>42552</v>
      </c>
      <c r="C2872" t="str">
        <f>CONCATENATE(Table1[[#This Row],[Issuer Last Name]],", ",Table1[[#This Row],[Issuer First Name]])</f>
        <v>No. 012, Employee</v>
      </c>
      <c r="D2872" t="str">
        <f>CONCATENATE(Table1[[#This Row],[Approver Last Name]],", ",Table1[[#This Row],[Approver First Name]])</f>
        <v>No. 008, Employee</v>
      </c>
      <c r="E2872" t="str">
        <f>CONCATENATE(Table1[[#This Row],[Customer Last Name]],", ",Table1[[#This Row],[Customer First Name]])</f>
        <v>No. 12786, Client</v>
      </c>
      <c r="F28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72" t="str">
        <f>IF(Table1[[#This Row],[Transaction Type]]="Maintenance","Non-Sales","Sales")</f>
        <v>Sales</v>
      </c>
      <c r="H2872" t="str">
        <f>IF(Table1[[#This Row],[Quarter]]="q2",1,"")</f>
        <v/>
      </c>
      <c r="I2872">
        <f>IF(Table1[[#This Row],[Quarter]]="q3",1,"")</f>
        <v>1</v>
      </c>
      <c r="J2872" t="str">
        <f>IF(Table1[[#This Row],[Quarter]]="Q2",Table1[[#This Row],[Credit Amount]],"")</f>
        <v/>
      </c>
      <c r="K2872">
        <f>IF(Table1[[#This Row],[Quarter]]="Q3",Table1[[#This Row],[Credit Amount]],"")</f>
        <v>-99.2</v>
      </c>
      <c r="L2872">
        <f>IF(Table1[[#This Row],[Transaction Type]]="Upgrade",Table1[[#This Row],[Credit Amount]],IF(Table1[[#This Row],[Transaction Type]]="Activation",Table1[[#This Row],[Credit Amount]],""))</f>
        <v>-99.2</v>
      </c>
      <c r="M2872" t="str">
        <f>IF(Table1[[#This Row],[Transaction Type]]="Maintenance",Table1[[#This Row],[Credit Amount]],"")</f>
        <v/>
      </c>
      <c r="N2872">
        <v>10012</v>
      </c>
      <c r="O2872" t="s">
        <v>2489</v>
      </c>
      <c r="P2872" t="s">
        <v>2501</v>
      </c>
      <c r="Q2872" t="s">
        <v>289</v>
      </c>
      <c r="R2872">
        <v>10008</v>
      </c>
      <c r="S2872" t="s">
        <v>2489</v>
      </c>
      <c r="T2872" t="s">
        <v>2497</v>
      </c>
      <c r="U2872" t="s">
        <v>290</v>
      </c>
      <c r="V2872" t="s">
        <v>177</v>
      </c>
      <c r="W2872">
        <v>100003785</v>
      </c>
      <c r="X2872">
        <v>8005552786</v>
      </c>
      <c r="Y2872" t="s">
        <v>2595</v>
      </c>
      <c r="Z2872" t="s">
        <v>5378</v>
      </c>
      <c r="AA2872" s="13">
        <v>-99.2</v>
      </c>
      <c r="AB2872" s="14">
        <v>42580</v>
      </c>
      <c r="AC2872" t="s">
        <v>35</v>
      </c>
    </row>
    <row r="2873" spans="1:29" x14ac:dyDescent="0.25">
      <c r="A2873" t="str">
        <f>CONCATENATE("Q",ROUNDUP(MONTH(Table1[[#This Row],[Month]])/3,0))</f>
        <v>Q3</v>
      </c>
      <c r="B2873" s="14">
        <f>EOMONTH(Table1[[#This Row],[Credit Date]],-1)+1</f>
        <v>42552</v>
      </c>
      <c r="C2873" t="str">
        <f>CONCATENATE(Table1[[#This Row],[Issuer Last Name]],", ",Table1[[#This Row],[Issuer First Name]])</f>
        <v>No. 012, Employee</v>
      </c>
      <c r="D2873" t="str">
        <f>CONCATENATE(Table1[[#This Row],[Approver Last Name]],", ",Table1[[#This Row],[Approver First Name]])</f>
        <v>No. 008, Employee</v>
      </c>
      <c r="E2873" t="str">
        <f>CONCATENATE(Table1[[#This Row],[Customer Last Name]],", ",Table1[[#This Row],[Customer First Name]])</f>
        <v>No. 12773, Client</v>
      </c>
      <c r="F28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73" t="str">
        <f>IF(Table1[[#This Row],[Transaction Type]]="Maintenance","Non-Sales","Sales")</f>
        <v>Non-Sales</v>
      </c>
      <c r="H2873" t="str">
        <f>IF(Table1[[#This Row],[Quarter]]="q2",1,"")</f>
        <v/>
      </c>
      <c r="I2873">
        <f>IF(Table1[[#This Row],[Quarter]]="q3",1,"")</f>
        <v>1</v>
      </c>
      <c r="J2873" t="str">
        <f>IF(Table1[[#This Row],[Quarter]]="Q2",Table1[[#This Row],[Credit Amount]],"")</f>
        <v/>
      </c>
      <c r="K2873">
        <f>IF(Table1[[#This Row],[Quarter]]="Q3",Table1[[#This Row],[Credit Amount]],"")</f>
        <v>-66.36</v>
      </c>
      <c r="L2873" t="str">
        <f>IF(Table1[[#This Row],[Transaction Type]]="Upgrade",Table1[[#This Row],[Credit Amount]],IF(Table1[[#This Row],[Transaction Type]]="Activation",Table1[[#This Row],[Credit Amount]],""))</f>
        <v/>
      </c>
      <c r="M2873">
        <f>IF(Table1[[#This Row],[Transaction Type]]="Maintenance",Table1[[#This Row],[Credit Amount]],"")</f>
        <v>-66.36</v>
      </c>
      <c r="N2873">
        <v>10012</v>
      </c>
      <c r="O2873" t="s">
        <v>2489</v>
      </c>
      <c r="P2873" t="s">
        <v>2501</v>
      </c>
      <c r="Q2873" t="s">
        <v>289</v>
      </c>
      <c r="R2873">
        <v>10008</v>
      </c>
      <c r="S2873" t="s">
        <v>2489</v>
      </c>
      <c r="T2873" t="s">
        <v>2497</v>
      </c>
      <c r="U2873" t="s">
        <v>290</v>
      </c>
      <c r="V2873" t="s">
        <v>177</v>
      </c>
      <c r="W2873">
        <v>100003772</v>
      </c>
      <c r="X2873">
        <v>8005552773</v>
      </c>
      <c r="Y2873" t="s">
        <v>2595</v>
      </c>
      <c r="Z2873" t="s">
        <v>5365</v>
      </c>
      <c r="AA2873" s="13">
        <v>-66.36</v>
      </c>
      <c r="AB2873" s="14">
        <v>42580</v>
      </c>
      <c r="AC2873" t="s">
        <v>36</v>
      </c>
    </row>
    <row r="2874" spans="1:29" x14ac:dyDescent="0.25">
      <c r="A2874" t="str">
        <f>CONCATENATE("Q",ROUNDUP(MONTH(Table1[[#This Row],[Month]])/3,0))</f>
        <v>Q3</v>
      </c>
      <c r="B2874" s="14">
        <f>EOMONTH(Table1[[#This Row],[Credit Date]],-1)+1</f>
        <v>42583</v>
      </c>
      <c r="C2874" t="str">
        <f>CONCATENATE(Table1[[#This Row],[Issuer Last Name]],", ",Table1[[#This Row],[Issuer First Name]])</f>
        <v>No. 012, Employee</v>
      </c>
      <c r="D2874" t="str">
        <f>CONCATENATE(Table1[[#This Row],[Approver Last Name]],", ",Table1[[#This Row],[Approver First Name]])</f>
        <v>No. 012, Employee</v>
      </c>
      <c r="E2874" t="str">
        <f>CONCATENATE(Table1[[#This Row],[Customer Last Name]],", ",Table1[[#This Row],[Customer First Name]])</f>
        <v>No. 13269, Client</v>
      </c>
      <c r="F2874" t="str">
        <f>IF(Table1[[#This Row],[Credit Amount]]&gt;-19.99,"Less than 19.99",IF(Table1[[#This Row],[Credit Amount]]=-20,"20",IF(Table1[[#This Row],[Credit Amount]]&gt;-49.98,"20.01-49.98",IF(Table1[[#This Row],[Credit Amount]]=-49.99,"49.99",IF(Table1[[#This Row],[Credit Amount]]=-50,"50",IF(Table1[[#This Row],[Credit Amount]]&lt;-50.01,"Greater than 50"))))))</f>
        <v>20.01-49.98</v>
      </c>
      <c r="G2874" t="str">
        <f>IF(Table1[[#This Row],[Transaction Type]]="Maintenance","Non-Sales","Sales")</f>
        <v>Non-Sales</v>
      </c>
      <c r="H2874" t="str">
        <f>IF(Table1[[#This Row],[Quarter]]="q2",1,"")</f>
        <v/>
      </c>
      <c r="I2874">
        <f>IF(Table1[[#This Row],[Quarter]]="q3",1,"")</f>
        <v>1</v>
      </c>
      <c r="J2874" t="str">
        <f>IF(Table1[[#This Row],[Quarter]]="Q2",Table1[[#This Row],[Credit Amount]],"")</f>
        <v/>
      </c>
      <c r="K2874">
        <f>IF(Table1[[#This Row],[Quarter]]="Q3",Table1[[#This Row],[Credit Amount]],"")</f>
        <v>-26.08</v>
      </c>
      <c r="L2874" t="str">
        <f>IF(Table1[[#This Row],[Transaction Type]]="Upgrade",Table1[[#This Row],[Credit Amount]],IF(Table1[[#This Row],[Transaction Type]]="Activation",Table1[[#This Row],[Credit Amount]],""))</f>
        <v/>
      </c>
      <c r="M2874">
        <f>IF(Table1[[#This Row],[Transaction Type]]="Maintenance",Table1[[#This Row],[Credit Amount]],"")</f>
        <v>-26.08</v>
      </c>
      <c r="N2874">
        <v>10012</v>
      </c>
      <c r="O2874" t="s">
        <v>2489</v>
      </c>
      <c r="P2874" t="s">
        <v>2501</v>
      </c>
      <c r="Q2874" t="s">
        <v>289</v>
      </c>
      <c r="R2874">
        <v>10012</v>
      </c>
      <c r="S2874" t="s">
        <v>2489</v>
      </c>
      <c r="T2874" t="s">
        <v>2501</v>
      </c>
      <c r="U2874" t="s">
        <v>289</v>
      </c>
      <c r="V2874" t="s">
        <v>177</v>
      </c>
      <c r="W2874">
        <v>100004268</v>
      </c>
      <c r="X2874">
        <v>8005553269</v>
      </c>
      <c r="Y2874" t="s">
        <v>2595</v>
      </c>
      <c r="Z2874" t="s">
        <v>5857</v>
      </c>
      <c r="AA2874" s="13">
        <v>-26.08</v>
      </c>
      <c r="AB2874" s="14">
        <v>42583</v>
      </c>
      <c r="AC2874" t="s">
        <v>36</v>
      </c>
    </row>
    <row r="2875" spans="1:29" x14ac:dyDescent="0.25">
      <c r="A2875" t="str">
        <f>CONCATENATE("Q",ROUNDUP(MONTH(Table1[[#This Row],[Month]])/3,0))</f>
        <v>Q3</v>
      </c>
      <c r="B2875" s="14">
        <f>EOMONTH(Table1[[#This Row],[Credit Date]],-1)+1</f>
        <v>42583</v>
      </c>
      <c r="C2875" t="str">
        <f>CONCATENATE(Table1[[#This Row],[Issuer Last Name]],", ",Table1[[#This Row],[Issuer First Name]])</f>
        <v>No. 012, Employee</v>
      </c>
      <c r="D2875" t="str">
        <f>CONCATENATE(Table1[[#This Row],[Approver Last Name]],", ",Table1[[#This Row],[Approver First Name]])</f>
        <v>No. 012, Employee</v>
      </c>
      <c r="E2875" t="str">
        <f>CONCATENATE(Table1[[#This Row],[Customer Last Name]],", ",Table1[[#This Row],[Customer First Name]])</f>
        <v>No. 13393, Client</v>
      </c>
      <c r="F2875" t="str">
        <f>IF(Table1[[#This Row],[Credit Amount]]&gt;-19.99,"Less than 19.99",IF(Table1[[#This Row],[Credit Amount]]=-20,"20",IF(Table1[[#This Row],[Credit Amount]]&gt;-49.98,"20.01-49.98",IF(Table1[[#This Row],[Credit Amount]]=-49.99,"49.99",IF(Table1[[#This Row],[Credit Amount]]=-50,"50",IF(Table1[[#This Row],[Credit Amount]]&lt;-50.01,"Greater than 50"))))))</f>
        <v>20.01-49.98</v>
      </c>
      <c r="G2875" t="str">
        <f>IF(Table1[[#This Row],[Transaction Type]]="Maintenance","Non-Sales","Sales")</f>
        <v>Non-Sales</v>
      </c>
      <c r="H2875" t="str">
        <f>IF(Table1[[#This Row],[Quarter]]="q2",1,"")</f>
        <v/>
      </c>
      <c r="I2875">
        <f>IF(Table1[[#This Row],[Quarter]]="q3",1,"")</f>
        <v>1</v>
      </c>
      <c r="J2875" t="str">
        <f>IF(Table1[[#This Row],[Quarter]]="Q2",Table1[[#This Row],[Credit Amount]],"")</f>
        <v/>
      </c>
      <c r="K2875">
        <f>IF(Table1[[#This Row],[Quarter]]="Q3",Table1[[#This Row],[Credit Amount]],"")</f>
        <v>-42.65</v>
      </c>
      <c r="L2875" t="str">
        <f>IF(Table1[[#This Row],[Transaction Type]]="Upgrade",Table1[[#This Row],[Credit Amount]],IF(Table1[[#This Row],[Transaction Type]]="Activation",Table1[[#This Row],[Credit Amount]],""))</f>
        <v/>
      </c>
      <c r="M2875">
        <f>IF(Table1[[#This Row],[Transaction Type]]="Maintenance",Table1[[#This Row],[Credit Amount]],"")</f>
        <v>-42.65</v>
      </c>
      <c r="N2875">
        <v>10012</v>
      </c>
      <c r="O2875" t="s">
        <v>2489</v>
      </c>
      <c r="P2875" t="s">
        <v>2501</v>
      </c>
      <c r="Q2875" t="s">
        <v>289</v>
      </c>
      <c r="R2875">
        <v>10012</v>
      </c>
      <c r="S2875" t="s">
        <v>2489</v>
      </c>
      <c r="T2875" t="s">
        <v>2501</v>
      </c>
      <c r="U2875" t="s">
        <v>289</v>
      </c>
      <c r="V2875" t="s">
        <v>177</v>
      </c>
      <c r="W2875">
        <v>100004392</v>
      </c>
      <c r="X2875">
        <v>8005553393</v>
      </c>
      <c r="Y2875" t="s">
        <v>2595</v>
      </c>
      <c r="Z2875" t="s">
        <v>5981</v>
      </c>
      <c r="AA2875" s="13">
        <v>-42.65</v>
      </c>
      <c r="AB2875" s="14">
        <v>42587</v>
      </c>
      <c r="AC2875" t="s">
        <v>36</v>
      </c>
    </row>
    <row r="2876" spans="1:29" x14ac:dyDescent="0.25">
      <c r="A2876" t="str">
        <f>CONCATENATE("Q",ROUNDUP(MONTH(Table1[[#This Row],[Month]])/3,0))</f>
        <v>Q3</v>
      </c>
      <c r="B2876" s="14">
        <f>EOMONTH(Table1[[#This Row],[Credit Date]],-1)+1</f>
        <v>42583</v>
      </c>
      <c r="C2876" t="str">
        <f>CONCATENATE(Table1[[#This Row],[Issuer Last Name]],", ",Table1[[#This Row],[Issuer First Name]])</f>
        <v>No. 012, Employee</v>
      </c>
      <c r="D2876" t="str">
        <f>CONCATENATE(Table1[[#This Row],[Approver Last Name]],", ",Table1[[#This Row],[Approver First Name]])</f>
        <v>No. 008, Employee</v>
      </c>
      <c r="E2876" t="str">
        <f>CONCATENATE(Table1[[#This Row],[Customer Last Name]],", ",Table1[[#This Row],[Customer First Name]])</f>
        <v>No. 10076, Client</v>
      </c>
      <c r="F28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76" t="str">
        <f>IF(Table1[[#This Row],[Transaction Type]]="Maintenance","Non-Sales","Sales")</f>
        <v>Non-Sales</v>
      </c>
      <c r="H2876" t="str">
        <f>IF(Table1[[#This Row],[Quarter]]="q2",1,"")</f>
        <v/>
      </c>
      <c r="I2876">
        <f>IF(Table1[[#This Row],[Quarter]]="q3",1,"")</f>
        <v>1</v>
      </c>
      <c r="J2876" t="str">
        <f>IF(Table1[[#This Row],[Quarter]]="Q2",Table1[[#This Row],[Credit Amount]],"")</f>
        <v/>
      </c>
      <c r="K2876">
        <f>IF(Table1[[#This Row],[Quarter]]="Q3",Table1[[#This Row],[Credit Amount]],"")</f>
        <v>-86.55</v>
      </c>
      <c r="L2876" t="str">
        <f>IF(Table1[[#This Row],[Transaction Type]]="Upgrade",Table1[[#This Row],[Credit Amount]],IF(Table1[[#This Row],[Transaction Type]]="Activation",Table1[[#This Row],[Credit Amount]],""))</f>
        <v/>
      </c>
      <c r="M2876">
        <f>IF(Table1[[#This Row],[Transaction Type]]="Maintenance",Table1[[#This Row],[Credit Amount]],"")</f>
        <v>-86.55</v>
      </c>
      <c r="N2876">
        <v>10012</v>
      </c>
      <c r="O2876" t="s">
        <v>2489</v>
      </c>
      <c r="P2876" t="s">
        <v>2501</v>
      </c>
      <c r="Q2876" t="s">
        <v>289</v>
      </c>
      <c r="R2876">
        <v>10008</v>
      </c>
      <c r="S2876" t="s">
        <v>2489</v>
      </c>
      <c r="T2876" t="s">
        <v>2497</v>
      </c>
      <c r="U2876" t="s">
        <v>290</v>
      </c>
      <c r="V2876" t="s">
        <v>177</v>
      </c>
      <c r="W2876">
        <v>100001075</v>
      </c>
      <c r="X2876">
        <v>8005550076</v>
      </c>
      <c r="Y2876" t="s">
        <v>2595</v>
      </c>
      <c r="Z2876" t="s">
        <v>2671</v>
      </c>
      <c r="AA2876" s="13">
        <v>-86.55</v>
      </c>
      <c r="AB2876" s="14">
        <v>42588</v>
      </c>
      <c r="AC2876" t="s">
        <v>36</v>
      </c>
    </row>
    <row r="2877" spans="1:29" x14ac:dyDescent="0.25">
      <c r="A2877" t="str">
        <f>CONCATENATE("Q",ROUNDUP(MONTH(Table1[[#This Row],[Month]])/3,0))</f>
        <v>Q3</v>
      </c>
      <c r="B2877" s="14">
        <f>EOMONTH(Table1[[#This Row],[Credit Date]],-1)+1</f>
        <v>42583</v>
      </c>
      <c r="C2877" t="str">
        <f>CONCATENATE(Table1[[#This Row],[Issuer Last Name]],", ",Table1[[#This Row],[Issuer First Name]])</f>
        <v>No. 012, Employee</v>
      </c>
      <c r="D2877" t="str">
        <f>CONCATENATE(Table1[[#This Row],[Approver Last Name]],", ",Table1[[#This Row],[Approver First Name]])</f>
        <v>No. 012, Employee</v>
      </c>
      <c r="E2877" t="str">
        <f>CONCATENATE(Table1[[#This Row],[Customer Last Name]],", ",Table1[[#This Row],[Customer First Name]])</f>
        <v>No. 11759, Client</v>
      </c>
      <c r="F2877" t="str">
        <f>IF(Table1[[#This Row],[Credit Amount]]&gt;-19.99,"Less than 19.99",IF(Table1[[#This Row],[Credit Amount]]=-20,"20",IF(Table1[[#This Row],[Credit Amount]]&gt;-49.98,"20.01-49.98",IF(Table1[[#This Row],[Credit Amount]]=-49.99,"49.99",IF(Table1[[#This Row],[Credit Amount]]=-50,"50",IF(Table1[[#This Row],[Credit Amount]]&lt;-50.01,"Greater than 50"))))))</f>
        <v>20.01-49.98</v>
      </c>
      <c r="G2877" t="str">
        <f>IF(Table1[[#This Row],[Transaction Type]]="Maintenance","Non-Sales","Sales")</f>
        <v>Sales</v>
      </c>
      <c r="H2877" t="str">
        <f>IF(Table1[[#This Row],[Quarter]]="q2",1,"")</f>
        <v/>
      </c>
      <c r="I2877">
        <f>IF(Table1[[#This Row],[Quarter]]="q3",1,"")</f>
        <v>1</v>
      </c>
      <c r="J2877" t="str">
        <f>IF(Table1[[#This Row],[Quarter]]="Q2",Table1[[#This Row],[Credit Amount]],"")</f>
        <v/>
      </c>
      <c r="K2877">
        <f>IF(Table1[[#This Row],[Quarter]]="Q3",Table1[[#This Row],[Credit Amount]],"")</f>
        <v>-25.52</v>
      </c>
      <c r="L2877">
        <f>IF(Table1[[#This Row],[Transaction Type]]="Upgrade",Table1[[#This Row],[Credit Amount]],IF(Table1[[#This Row],[Transaction Type]]="Activation",Table1[[#This Row],[Credit Amount]],""))</f>
        <v>-25.52</v>
      </c>
      <c r="M2877" t="str">
        <f>IF(Table1[[#This Row],[Transaction Type]]="Maintenance",Table1[[#This Row],[Credit Amount]],"")</f>
        <v/>
      </c>
      <c r="N2877">
        <v>10012</v>
      </c>
      <c r="O2877" t="s">
        <v>2489</v>
      </c>
      <c r="P2877" t="s">
        <v>2501</v>
      </c>
      <c r="Q2877" t="s">
        <v>289</v>
      </c>
      <c r="R2877">
        <v>10012</v>
      </c>
      <c r="S2877" t="s">
        <v>2489</v>
      </c>
      <c r="T2877" t="s">
        <v>2501</v>
      </c>
      <c r="U2877" t="s">
        <v>289</v>
      </c>
      <c r="V2877" t="s">
        <v>177</v>
      </c>
      <c r="W2877">
        <v>100002758</v>
      </c>
      <c r="X2877">
        <v>8005551759</v>
      </c>
      <c r="Y2877" t="s">
        <v>2595</v>
      </c>
      <c r="Z2877" t="s">
        <v>4354</v>
      </c>
      <c r="AA2877" s="13">
        <v>-25.52</v>
      </c>
      <c r="AB2877" s="14">
        <v>42588</v>
      </c>
      <c r="AC2877" t="s">
        <v>35</v>
      </c>
    </row>
    <row r="2878" spans="1:29" x14ac:dyDescent="0.25">
      <c r="A2878" t="str">
        <f>CONCATENATE("Q",ROUNDUP(MONTH(Table1[[#This Row],[Month]])/3,0))</f>
        <v>Q3</v>
      </c>
      <c r="B2878" s="14">
        <f>EOMONTH(Table1[[#This Row],[Credit Date]],-1)+1</f>
        <v>42583</v>
      </c>
      <c r="C2878" t="str">
        <f>CONCATENATE(Table1[[#This Row],[Issuer Last Name]],", ",Table1[[#This Row],[Issuer First Name]])</f>
        <v>No. 012, Employee</v>
      </c>
      <c r="D2878" t="str">
        <f>CONCATENATE(Table1[[#This Row],[Approver Last Name]],", ",Table1[[#This Row],[Approver First Name]])</f>
        <v>No. 012, Employee</v>
      </c>
      <c r="E2878" t="str">
        <f>CONCATENATE(Table1[[#This Row],[Customer Last Name]],", ",Table1[[#This Row],[Customer First Name]])</f>
        <v>No. 13329, Client</v>
      </c>
      <c r="F2878" t="str">
        <f>IF(Table1[[#This Row],[Credit Amount]]&gt;-19.99,"Less than 19.99",IF(Table1[[#This Row],[Credit Amount]]=-20,"20",IF(Table1[[#This Row],[Credit Amount]]&gt;-49.98,"20.01-49.98",IF(Table1[[#This Row],[Credit Amount]]=-49.99,"49.99",IF(Table1[[#This Row],[Credit Amount]]=-50,"50",IF(Table1[[#This Row],[Credit Amount]]&lt;-50.01,"Greater than 50"))))))</f>
        <v>Less than 19.99</v>
      </c>
      <c r="G2878" t="str">
        <f>IF(Table1[[#This Row],[Transaction Type]]="Maintenance","Non-Sales","Sales")</f>
        <v>Non-Sales</v>
      </c>
      <c r="H2878" t="str">
        <f>IF(Table1[[#This Row],[Quarter]]="q2",1,"")</f>
        <v/>
      </c>
      <c r="I2878">
        <f>IF(Table1[[#This Row],[Quarter]]="q3",1,"")</f>
        <v>1</v>
      </c>
      <c r="J2878" t="str">
        <f>IF(Table1[[#This Row],[Quarter]]="Q2",Table1[[#This Row],[Credit Amount]],"")</f>
        <v/>
      </c>
      <c r="K2878">
        <f>IF(Table1[[#This Row],[Quarter]]="Q3",Table1[[#This Row],[Credit Amount]],"")</f>
        <v>-16.600000000000001</v>
      </c>
      <c r="L2878" t="str">
        <f>IF(Table1[[#This Row],[Transaction Type]]="Upgrade",Table1[[#This Row],[Credit Amount]],IF(Table1[[#This Row],[Transaction Type]]="Activation",Table1[[#This Row],[Credit Amount]],""))</f>
        <v/>
      </c>
      <c r="M2878">
        <f>IF(Table1[[#This Row],[Transaction Type]]="Maintenance",Table1[[#This Row],[Credit Amount]],"")</f>
        <v>-16.600000000000001</v>
      </c>
      <c r="N2878">
        <v>10012</v>
      </c>
      <c r="O2878" t="s">
        <v>2489</v>
      </c>
      <c r="P2878" t="s">
        <v>2501</v>
      </c>
      <c r="Q2878" t="s">
        <v>289</v>
      </c>
      <c r="R2878">
        <v>10012</v>
      </c>
      <c r="S2878" t="s">
        <v>2489</v>
      </c>
      <c r="T2878" t="s">
        <v>2501</v>
      </c>
      <c r="U2878" t="s">
        <v>289</v>
      </c>
      <c r="V2878" t="s">
        <v>177</v>
      </c>
      <c r="W2878">
        <v>100004328</v>
      </c>
      <c r="X2878">
        <v>8005553329</v>
      </c>
      <c r="Y2878" t="s">
        <v>2595</v>
      </c>
      <c r="Z2878" t="s">
        <v>5917</v>
      </c>
      <c r="AA2878" s="13">
        <v>-16.600000000000001</v>
      </c>
      <c r="AB2878" s="14">
        <v>42591</v>
      </c>
      <c r="AC2878" t="s">
        <v>36</v>
      </c>
    </row>
    <row r="2879" spans="1:29" x14ac:dyDescent="0.25">
      <c r="A2879" t="str">
        <f>CONCATENATE("Q",ROUNDUP(MONTH(Table1[[#This Row],[Month]])/3,0))</f>
        <v>Q3</v>
      </c>
      <c r="B2879" s="14">
        <f>EOMONTH(Table1[[#This Row],[Credit Date]],-1)+1</f>
        <v>42583</v>
      </c>
      <c r="C2879" t="str">
        <f>CONCATENATE(Table1[[#This Row],[Issuer Last Name]],", ",Table1[[#This Row],[Issuer First Name]])</f>
        <v>No. 012, Employee</v>
      </c>
      <c r="D2879" t="str">
        <f>CONCATENATE(Table1[[#This Row],[Approver Last Name]],", ",Table1[[#This Row],[Approver First Name]])</f>
        <v>No. 012, Employee</v>
      </c>
      <c r="E2879" t="str">
        <f>CONCATENATE(Table1[[#This Row],[Customer Last Name]],", ",Table1[[#This Row],[Customer First Name]])</f>
        <v>No. 12261, Client</v>
      </c>
      <c r="F2879" t="str">
        <f>IF(Table1[[#This Row],[Credit Amount]]&gt;-19.99,"Less than 19.99",IF(Table1[[#This Row],[Credit Amount]]=-20,"20",IF(Table1[[#This Row],[Credit Amount]]&gt;-49.98,"20.01-49.98",IF(Table1[[#This Row],[Credit Amount]]=-49.99,"49.99",IF(Table1[[#This Row],[Credit Amount]]=-50,"50",IF(Table1[[#This Row],[Credit Amount]]&lt;-50.01,"Greater than 50"))))))</f>
        <v>20.01-49.98</v>
      </c>
      <c r="G2879" t="str">
        <f>IF(Table1[[#This Row],[Transaction Type]]="Maintenance","Non-Sales","Sales")</f>
        <v>Sales</v>
      </c>
      <c r="H2879" t="str">
        <f>IF(Table1[[#This Row],[Quarter]]="q2",1,"")</f>
        <v/>
      </c>
      <c r="I2879">
        <f>IF(Table1[[#This Row],[Quarter]]="q3",1,"")</f>
        <v>1</v>
      </c>
      <c r="J2879" t="str">
        <f>IF(Table1[[#This Row],[Quarter]]="Q2",Table1[[#This Row],[Credit Amount]],"")</f>
        <v/>
      </c>
      <c r="K2879">
        <f>IF(Table1[[#This Row],[Quarter]]="Q3",Table1[[#This Row],[Credit Amount]],"")</f>
        <v>-26.27</v>
      </c>
      <c r="L2879">
        <f>IF(Table1[[#This Row],[Transaction Type]]="Upgrade",Table1[[#This Row],[Credit Amount]],IF(Table1[[#This Row],[Transaction Type]]="Activation",Table1[[#This Row],[Credit Amount]],""))</f>
        <v>-26.27</v>
      </c>
      <c r="M2879" t="str">
        <f>IF(Table1[[#This Row],[Transaction Type]]="Maintenance",Table1[[#This Row],[Credit Amount]],"")</f>
        <v/>
      </c>
      <c r="N2879">
        <v>10012</v>
      </c>
      <c r="O2879" t="s">
        <v>2489</v>
      </c>
      <c r="P2879" t="s">
        <v>2501</v>
      </c>
      <c r="Q2879" t="s">
        <v>289</v>
      </c>
      <c r="R2879">
        <v>10012</v>
      </c>
      <c r="S2879" t="s">
        <v>2489</v>
      </c>
      <c r="T2879" t="s">
        <v>2501</v>
      </c>
      <c r="U2879" t="s">
        <v>289</v>
      </c>
      <c r="V2879" t="s">
        <v>177</v>
      </c>
      <c r="W2879">
        <v>100003260</v>
      </c>
      <c r="X2879">
        <v>8005552261</v>
      </c>
      <c r="Y2879" t="s">
        <v>2595</v>
      </c>
      <c r="Z2879" t="s">
        <v>4856</v>
      </c>
      <c r="AA2879" s="13">
        <v>-26.27</v>
      </c>
      <c r="AB2879" s="14">
        <v>42592</v>
      </c>
      <c r="AC2879" t="s">
        <v>37</v>
      </c>
    </row>
    <row r="2880" spans="1:29" x14ac:dyDescent="0.25">
      <c r="A2880" t="str">
        <f>CONCATENATE("Q",ROUNDUP(MONTH(Table1[[#This Row],[Month]])/3,0))</f>
        <v>Q3</v>
      </c>
      <c r="B2880" s="14">
        <f>EOMONTH(Table1[[#This Row],[Credit Date]],-1)+1</f>
        <v>42583</v>
      </c>
      <c r="C2880" t="str">
        <f>CONCATENATE(Table1[[#This Row],[Issuer Last Name]],", ",Table1[[#This Row],[Issuer First Name]])</f>
        <v>No. 012, Employee</v>
      </c>
      <c r="D2880" t="str">
        <f>CONCATENATE(Table1[[#This Row],[Approver Last Name]],", ",Table1[[#This Row],[Approver First Name]])</f>
        <v>No. 008, Employee</v>
      </c>
      <c r="E2880" t="str">
        <f>CONCATENATE(Table1[[#This Row],[Customer Last Name]],", ",Table1[[#This Row],[Customer First Name]])</f>
        <v>No. 13011, Client</v>
      </c>
      <c r="F28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0" t="str">
        <f>IF(Table1[[#This Row],[Transaction Type]]="Maintenance","Non-Sales","Sales")</f>
        <v>Non-Sales</v>
      </c>
      <c r="H2880" t="str">
        <f>IF(Table1[[#This Row],[Quarter]]="q2",1,"")</f>
        <v/>
      </c>
      <c r="I2880">
        <f>IF(Table1[[#This Row],[Quarter]]="q3",1,"")</f>
        <v>1</v>
      </c>
      <c r="J2880" t="str">
        <f>IF(Table1[[#This Row],[Quarter]]="Q2",Table1[[#This Row],[Credit Amount]],"")</f>
        <v/>
      </c>
      <c r="K2880">
        <f>IF(Table1[[#This Row],[Quarter]]="Q3",Table1[[#This Row],[Credit Amount]],"")</f>
        <v>-61.05</v>
      </c>
      <c r="L2880" t="str">
        <f>IF(Table1[[#This Row],[Transaction Type]]="Upgrade",Table1[[#This Row],[Credit Amount]],IF(Table1[[#This Row],[Transaction Type]]="Activation",Table1[[#This Row],[Credit Amount]],""))</f>
        <v/>
      </c>
      <c r="M2880">
        <f>IF(Table1[[#This Row],[Transaction Type]]="Maintenance",Table1[[#This Row],[Credit Amount]],"")</f>
        <v>-61.05</v>
      </c>
      <c r="N2880">
        <v>10012</v>
      </c>
      <c r="O2880" t="s">
        <v>2489</v>
      </c>
      <c r="P2880" t="s">
        <v>2501</v>
      </c>
      <c r="Q2880" t="s">
        <v>289</v>
      </c>
      <c r="R2880">
        <v>10008</v>
      </c>
      <c r="S2880" t="s">
        <v>2489</v>
      </c>
      <c r="T2880" t="s">
        <v>2497</v>
      </c>
      <c r="U2880" t="s">
        <v>290</v>
      </c>
      <c r="V2880" t="s">
        <v>177</v>
      </c>
      <c r="W2880">
        <v>100004010</v>
      </c>
      <c r="X2880">
        <v>8005553011</v>
      </c>
      <c r="Y2880" t="s">
        <v>2595</v>
      </c>
      <c r="Z2880" t="s">
        <v>5599</v>
      </c>
      <c r="AA2880" s="13">
        <v>-61.05</v>
      </c>
      <c r="AB2880" s="14">
        <v>42594</v>
      </c>
      <c r="AC2880" t="s">
        <v>36</v>
      </c>
    </row>
    <row r="2881" spans="1:29" x14ac:dyDescent="0.25">
      <c r="A2881" t="str">
        <f>CONCATENATE("Q",ROUNDUP(MONTH(Table1[[#This Row],[Month]])/3,0))</f>
        <v>Q3</v>
      </c>
      <c r="B2881" s="14">
        <f>EOMONTH(Table1[[#This Row],[Credit Date]],-1)+1</f>
        <v>42583</v>
      </c>
      <c r="C2881" t="str">
        <f>CONCATENATE(Table1[[#This Row],[Issuer Last Name]],", ",Table1[[#This Row],[Issuer First Name]])</f>
        <v>No. 012, Employee</v>
      </c>
      <c r="D2881" t="str">
        <f>CONCATENATE(Table1[[#This Row],[Approver Last Name]],", ",Table1[[#This Row],[Approver First Name]])</f>
        <v>No. 012, Employee</v>
      </c>
      <c r="E2881" t="str">
        <f>CONCATENATE(Table1[[#This Row],[Customer Last Name]],", ",Table1[[#This Row],[Customer First Name]])</f>
        <v>No. 10676, Client</v>
      </c>
      <c r="F2881" t="str">
        <f>IF(Table1[[#This Row],[Credit Amount]]&gt;-19.99,"Less than 19.99",IF(Table1[[#This Row],[Credit Amount]]=-20,"20",IF(Table1[[#This Row],[Credit Amount]]&gt;-49.98,"20.01-49.98",IF(Table1[[#This Row],[Credit Amount]]=-49.99,"49.99",IF(Table1[[#This Row],[Credit Amount]]=-50,"50",IF(Table1[[#This Row],[Credit Amount]]&lt;-50.01,"Greater than 50"))))))</f>
        <v>20.01-49.98</v>
      </c>
      <c r="G2881" t="str">
        <f>IF(Table1[[#This Row],[Transaction Type]]="Maintenance","Non-Sales","Sales")</f>
        <v>Non-Sales</v>
      </c>
      <c r="H2881" t="str">
        <f>IF(Table1[[#This Row],[Quarter]]="q2",1,"")</f>
        <v/>
      </c>
      <c r="I2881">
        <f>IF(Table1[[#This Row],[Quarter]]="q3",1,"")</f>
        <v>1</v>
      </c>
      <c r="J2881" t="str">
        <f>IF(Table1[[#This Row],[Quarter]]="Q2",Table1[[#This Row],[Credit Amount]],"")</f>
        <v/>
      </c>
      <c r="K2881">
        <f>IF(Table1[[#This Row],[Quarter]]="Q3",Table1[[#This Row],[Credit Amount]],"")</f>
        <v>-45.25</v>
      </c>
      <c r="L2881" t="str">
        <f>IF(Table1[[#This Row],[Transaction Type]]="Upgrade",Table1[[#This Row],[Credit Amount]],IF(Table1[[#This Row],[Transaction Type]]="Activation",Table1[[#This Row],[Credit Amount]],""))</f>
        <v/>
      </c>
      <c r="M2881">
        <f>IF(Table1[[#This Row],[Transaction Type]]="Maintenance",Table1[[#This Row],[Credit Amount]],"")</f>
        <v>-45.25</v>
      </c>
      <c r="N2881">
        <v>10012</v>
      </c>
      <c r="O2881" t="s">
        <v>2489</v>
      </c>
      <c r="P2881" t="s">
        <v>2501</v>
      </c>
      <c r="Q2881" t="s">
        <v>289</v>
      </c>
      <c r="R2881">
        <v>10012</v>
      </c>
      <c r="S2881" t="s">
        <v>2489</v>
      </c>
      <c r="T2881" t="s">
        <v>2501</v>
      </c>
      <c r="U2881" t="s">
        <v>289</v>
      </c>
      <c r="V2881" t="s">
        <v>177</v>
      </c>
      <c r="W2881">
        <v>100001675</v>
      </c>
      <c r="X2881">
        <v>8005550676</v>
      </c>
      <c r="Y2881" t="s">
        <v>2595</v>
      </c>
      <c r="Z2881" t="s">
        <v>3271</v>
      </c>
      <c r="AA2881" s="13">
        <v>-45.25</v>
      </c>
      <c r="AB2881" s="14">
        <v>42597</v>
      </c>
      <c r="AC2881" t="s">
        <v>36</v>
      </c>
    </row>
    <row r="2882" spans="1:29" x14ac:dyDescent="0.25">
      <c r="A2882" t="str">
        <f>CONCATENATE("Q",ROUNDUP(MONTH(Table1[[#This Row],[Month]])/3,0))</f>
        <v>Q3</v>
      </c>
      <c r="B2882" s="14">
        <f>EOMONTH(Table1[[#This Row],[Credit Date]],-1)+1</f>
        <v>42583</v>
      </c>
      <c r="C2882" t="str">
        <f>CONCATENATE(Table1[[#This Row],[Issuer Last Name]],", ",Table1[[#This Row],[Issuer First Name]])</f>
        <v>No. 012, Employee</v>
      </c>
      <c r="D2882" t="str">
        <f>CONCATENATE(Table1[[#This Row],[Approver Last Name]],", ",Table1[[#This Row],[Approver First Name]])</f>
        <v>No. 008, Employee</v>
      </c>
      <c r="E2882" t="str">
        <f>CONCATENATE(Table1[[#This Row],[Customer Last Name]],", ",Table1[[#This Row],[Customer First Name]])</f>
        <v>No. 12118, Client</v>
      </c>
      <c r="F28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2" t="str">
        <f>IF(Table1[[#This Row],[Transaction Type]]="Maintenance","Non-Sales","Sales")</f>
        <v>Non-Sales</v>
      </c>
      <c r="H2882" t="str">
        <f>IF(Table1[[#This Row],[Quarter]]="q2",1,"")</f>
        <v/>
      </c>
      <c r="I2882">
        <f>IF(Table1[[#This Row],[Quarter]]="q3",1,"")</f>
        <v>1</v>
      </c>
      <c r="J2882" t="str">
        <f>IF(Table1[[#This Row],[Quarter]]="Q2",Table1[[#This Row],[Credit Amount]],"")</f>
        <v/>
      </c>
      <c r="K2882">
        <f>IF(Table1[[#This Row],[Quarter]]="Q3",Table1[[#This Row],[Credit Amount]],"")</f>
        <v>-54.49</v>
      </c>
      <c r="L2882" t="str">
        <f>IF(Table1[[#This Row],[Transaction Type]]="Upgrade",Table1[[#This Row],[Credit Amount]],IF(Table1[[#This Row],[Transaction Type]]="Activation",Table1[[#This Row],[Credit Amount]],""))</f>
        <v/>
      </c>
      <c r="M2882">
        <f>IF(Table1[[#This Row],[Transaction Type]]="Maintenance",Table1[[#This Row],[Credit Amount]],"")</f>
        <v>-54.49</v>
      </c>
      <c r="N2882">
        <v>10012</v>
      </c>
      <c r="O2882" t="s">
        <v>2489</v>
      </c>
      <c r="P2882" t="s">
        <v>2501</v>
      </c>
      <c r="Q2882" t="s">
        <v>289</v>
      </c>
      <c r="R2882">
        <v>10008</v>
      </c>
      <c r="S2882" t="s">
        <v>2489</v>
      </c>
      <c r="T2882" t="s">
        <v>2497</v>
      </c>
      <c r="U2882" t="s">
        <v>290</v>
      </c>
      <c r="V2882" t="s">
        <v>177</v>
      </c>
      <c r="W2882">
        <v>100003117</v>
      </c>
      <c r="X2882">
        <v>8005552118</v>
      </c>
      <c r="Y2882" t="s">
        <v>2595</v>
      </c>
      <c r="Z2882" t="s">
        <v>4713</v>
      </c>
      <c r="AA2882" s="13">
        <v>-54.49</v>
      </c>
      <c r="AB2882" s="14">
        <v>42600</v>
      </c>
      <c r="AC2882" t="s">
        <v>36</v>
      </c>
    </row>
    <row r="2883" spans="1:29" x14ac:dyDescent="0.25">
      <c r="A2883" t="str">
        <f>CONCATENATE("Q",ROUNDUP(MONTH(Table1[[#This Row],[Month]])/3,0))</f>
        <v>Q3</v>
      </c>
      <c r="B2883" s="14">
        <f>EOMONTH(Table1[[#This Row],[Credit Date]],-1)+1</f>
        <v>42583</v>
      </c>
      <c r="C2883" t="str">
        <f>CONCATENATE(Table1[[#This Row],[Issuer Last Name]],", ",Table1[[#This Row],[Issuer First Name]])</f>
        <v>No. 012, Employee</v>
      </c>
      <c r="D2883" t="str">
        <f>CONCATENATE(Table1[[#This Row],[Approver Last Name]],", ",Table1[[#This Row],[Approver First Name]])</f>
        <v>No. 012, Employee</v>
      </c>
      <c r="E2883" t="str">
        <f>CONCATENATE(Table1[[#This Row],[Customer Last Name]],", ",Table1[[#This Row],[Customer First Name]])</f>
        <v>No. 13744, Client</v>
      </c>
      <c r="F2883" t="str">
        <f>IF(Table1[[#This Row],[Credit Amount]]&gt;-19.99,"Less than 19.99",IF(Table1[[#This Row],[Credit Amount]]=-20,"20",IF(Table1[[#This Row],[Credit Amount]]&gt;-49.98,"20.01-49.98",IF(Table1[[#This Row],[Credit Amount]]=-49.99,"49.99",IF(Table1[[#This Row],[Credit Amount]]=-50,"50",IF(Table1[[#This Row],[Credit Amount]]&lt;-50.01,"Greater than 50"))))))</f>
        <v>20.01-49.98</v>
      </c>
      <c r="G2883" t="str">
        <f>IF(Table1[[#This Row],[Transaction Type]]="Maintenance","Non-Sales","Sales")</f>
        <v>Non-Sales</v>
      </c>
      <c r="H2883" t="str">
        <f>IF(Table1[[#This Row],[Quarter]]="q2",1,"")</f>
        <v/>
      </c>
      <c r="I2883">
        <f>IF(Table1[[#This Row],[Quarter]]="q3",1,"")</f>
        <v>1</v>
      </c>
      <c r="J2883" t="str">
        <f>IF(Table1[[#This Row],[Quarter]]="Q2",Table1[[#This Row],[Credit Amount]],"")</f>
        <v/>
      </c>
      <c r="K2883">
        <f>IF(Table1[[#This Row],[Quarter]]="Q3",Table1[[#This Row],[Credit Amount]],"")</f>
        <v>-26.02</v>
      </c>
      <c r="L2883" t="str">
        <f>IF(Table1[[#This Row],[Transaction Type]]="Upgrade",Table1[[#This Row],[Credit Amount]],IF(Table1[[#This Row],[Transaction Type]]="Activation",Table1[[#This Row],[Credit Amount]],""))</f>
        <v/>
      </c>
      <c r="M2883">
        <f>IF(Table1[[#This Row],[Transaction Type]]="Maintenance",Table1[[#This Row],[Credit Amount]],"")</f>
        <v>-26.02</v>
      </c>
      <c r="N2883">
        <v>10012</v>
      </c>
      <c r="O2883" t="s">
        <v>2489</v>
      </c>
      <c r="P2883" t="s">
        <v>2501</v>
      </c>
      <c r="Q2883" t="s">
        <v>289</v>
      </c>
      <c r="R2883">
        <v>10012</v>
      </c>
      <c r="S2883" t="s">
        <v>2489</v>
      </c>
      <c r="T2883" t="s">
        <v>2501</v>
      </c>
      <c r="U2883" t="s">
        <v>289</v>
      </c>
      <c r="V2883" t="s">
        <v>177</v>
      </c>
      <c r="W2883">
        <v>100004743</v>
      </c>
      <c r="X2883">
        <v>8005553744</v>
      </c>
      <c r="Y2883" t="s">
        <v>2595</v>
      </c>
      <c r="Z2883" t="s">
        <v>6332</v>
      </c>
      <c r="AA2883" s="13">
        <v>-26.02</v>
      </c>
      <c r="AB2883" s="14">
        <v>42609</v>
      </c>
      <c r="AC2883" t="s">
        <v>36</v>
      </c>
    </row>
    <row r="2884" spans="1:29" x14ac:dyDescent="0.25">
      <c r="A2884" t="str">
        <f>CONCATENATE("Q",ROUNDUP(MONTH(Table1[[#This Row],[Month]])/3,0))</f>
        <v>Q3</v>
      </c>
      <c r="B2884" s="14">
        <f>EOMONTH(Table1[[#This Row],[Credit Date]],-1)+1</f>
        <v>42614</v>
      </c>
      <c r="C2884" t="str">
        <f>CONCATENATE(Table1[[#This Row],[Issuer Last Name]],", ",Table1[[#This Row],[Issuer First Name]])</f>
        <v>No. 012, Employee</v>
      </c>
      <c r="D2884" t="str">
        <f>CONCATENATE(Table1[[#This Row],[Approver Last Name]],", ",Table1[[#This Row],[Approver First Name]])</f>
        <v>No. 012, Employee</v>
      </c>
      <c r="E2884" t="str">
        <f>CONCATENATE(Table1[[#This Row],[Customer Last Name]],", ",Table1[[#This Row],[Customer First Name]])</f>
        <v>No. 11687, Client</v>
      </c>
      <c r="F2884" t="str">
        <f>IF(Table1[[#This Row],[Credit Amount]]&gt;-19.99,"Less than 19.99",IF(Table1[[#This Row],[Credit Amount]]=-20,"20",IF(Table1[[#This Row],[Credit Amount]]&gt;-49.98,"20.01-49.98",IF(Table1[[#This Row],[Credit Amount]]=-49.99,"49.99",IF(Table1[[#This Row],[Credit Amount]]=-50,"50",IF(Table1[[#This Row],[Credit Amount]]&lt;-50.01,"Greater than 50"))))))</f>
        <v>20.01-49.98</v>
      </c>
      <c r="G2884" t="str">
        <f>IF(Table1[[#This Row],[Transaction Type]]="Maintenance","Non-Sales","Sales")</f>
        <v>Non-Sales</v>
      </c>
      <c r="H2884" t="str">
        <f>IF(Table1[[#This Row],[Quarter]]="q2",1,"")</f>
        <v/>
      </c>
      <c r="I2884">
        <f>IF(Table1[[#This Row],[Quarter]]="q3",1,"")</f>
        <v>1</v>
      </c>
      <c r="J2884" t="str">
        <f>IF(Table1[[#This Row],[Quarter]]="Q2",Table1[[#This Row],[Credit Amount]],"")</f>
        <v/>
      </c>
      <c r="K2884">
        <f>IF(Table1[[#This Row],[Quarter]]="Q3",Table1[[#This Row],[Credit Amount]],"")</f>
        <v>-42.29</v>
      </c>
      <c r="L2884" t="str">
        <f>IF(Table1[[#This Row],[Transaction Type]]="Upgrade",Table1[[#This Row],[Credit Amount]],IF(Table1[[#This Row],[Transaction Type]]="Activation",Table1[[#This Row],[Credit Amount]],""))</f>
        <v/>
      </c>
      <c r="M2884">
        <f>IF(Table1[[#This Row],[Transaction Type]]="Maintenance",Table1[[#This Row],[Credit Amount]],"")</f>
        <v>-42.29</v>
      </c>
      <c r="N2884">
        <v>10012</v>
      </c>
      <c r="O2884" t="s">
        <v>2489</v>
      </c>
      <c r="P2884" t="s">
        <v>2501</v>
      </c>
      <c r="Q2884" t="s">
        <v>289</v>
      </c>
      <c r="R2884">
        <v>10012</v>
      </c>
      <c r="S2884" t="s">
        <v>2489</v>
      </c>
      <c r="T2884" t="s">
        <v>2501</v>
      </c>
      <c r="U2884" t="s">
        <v>289</v>
      </c>
      <c r="V2884" t="s">
        <v>177</v>
      </c>
      <c r="W2884">
        <v>100002686</v>
      </c>
      <c r="X2884">
        <v>8005551687</v>
      </c>
      <c r="Y2884" t="s">
        <v>2595</v>
      </c>
      <c r="Z2884" t="s">
        <v>4282</v>
      </c>
      <c r="AA2884" s="13">
        <v>-42.29</v>
      </c>
      <c r="AB2884" s="14">
        <v>42614</v>
      </c>
      <c r="AC2884" t="s">
        <v>36</v>
      </c>
    </row>
    <row r="2885" spans="1:29" x14ac:dyDescent="0.25">
      <c r="A2885" t="str">
        <f>CONCATENATE("Q",ROUNDUP(MONTH(Table1[[#This Row],[Month]])/3,0))</f>
        <v>Q3</v>
      </c>
      <c r="B2885" s="14">
        <f>EOMONTH(Table1[[#This Row],[Credit Date]],-1)+1</f>
        <v>42614</v>
      </c>
      <c r="C2885" t="str">
        <f>CONCATENATE(Table1[[#This Row],[Issuer Last Name]],", ",Table1[[#This Row],[Issuer First Name]])</f>
        <v>No. 012, Employee</v>
      </c>
      <c r="D2885" t="str">
        <f>CONCATENATE(Table1[[#This Row],[Approver Last Name]],", ",Table1[[#This Row],[Approver First Name]])</f>
        <v>No. 008, Employee</v>
      </c>
      <c r="E2885" t="str">
        <f>CONCATENATE(Table1[[#This Row],[Customer Last Name]],", ",Table1[[#This Row],[Customer First Name]])</f>
        <v>No. 12364, Client</v>
      </c>
      <c r="F28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5" t="str">
        <f>IF(Table1[[#This Row],[Transaction Type]]="Maintenance","Non-Sales","Sales")</f>
        <v>Sales</v>
      </c>
      <c r="H2885" t="str">
        <f>IF(Table1[[#This Row],[Quarter]]="q2",1,"")</f>
        <v/>
      </c>
      <c r="I2885">
        <f>IF(Table1[[#This Row],[Quarter]]="q3",1,"")</f>
        <v>1</v>
      </c>
      <c r="J2885" t="str">
        <f>IF(Table1[[#This Row],[Quarter]]="Q2",Table1[[#This Row],[Credit Amount]],"")</f>
        <v/>
      </c>
      <c r="K2885">
        <f>IF(Table1[[#This Row],[Quarter]]="Q3",Table1[[#This Row],[Credit Amount]],"")</f>
        <v>-91.83</v>
      </c>
      <c r="L2885">
        <f>IF(Table1[[#This Row],[Transaction Type]]="Upgrade",Table1[[#This Row],[Credit Amount]],IF(Table1[[#This Row],[Transaction Type]]="Activation",Table1[[#This Row],[Credit Amount]],""))</f>
        <v>-91.83</v>
      </c>
      <c r="M2885" t="str">
        <f>IF(Table1[[#This Row],[Transaction Type]]="Maintenance",Table1[[#This Row],[Credit Amount]],"")</f>
        <v/>
      </c>
      <c r="N2885">
        <v>10012</v>
      </c>
      <c r="O2885" t="s">
        <v>2489</v>
      </c>
      <c r="P2885" t="s">
        <v>2501</v>
      </c>
      <c r="Q2885" t="s">
        <v>289</v>
      </c>
      <c r="R2885">
        <v>10008</v>
      </c>
      <c r="S2885" t="s">
        <v>2489</v>
      </c>
      <c r="T2885" t="s">
        <v>2497</v>
      </c>
      <c r="U2885" t="s">
        <v>290</v>
      </c>
      <c r="V2885" t="s">
        <v>177</v>
      </c>
      <c r="W2885">
        <v>100003363</v>
      </c>
      <c r="X2885">
        <v>8005552364</v>
      </c>
      <c r="Y2885" t="s">
        <v>2595</v>
      </c>
      <c r="Z2885" t="s">
        <v>4959</v>
      </c>
      <c r="AA2885" s="13">
        <v>-91.83</v>
      </c>
      <c r="AB2885" s="14">
        <v>42616</v>
      </c>
      <c r="AC2885" t="s">
        <v>35</v>
      </c>
    </row>
    <row r="2886" spans="1:29" x14ac:dyDescent="0.25">
      <c r="A2886" t="str">
        <f>CONCATENATE("Q",ROUNDUP(MONTH(Table1[[#This Row],[Month]])/3,0))</f>
        <v>Q3</v>
      </c>
      <c r="B2886" s="14">
        <f>EOMONTH(Table1[[#This Row],[Credit Date]],-1)+1</f>
        <v>42614</v>
      </c>
      <c r="C2886" t="str">
        <f>CONCATENATE(Table1[[#This Row],[Issuer Last Name]],", ",Table1[[#This Row],[Issuer First Name]])</f>
        <v>No. 012, Employee</v>
      </c>
      <c r="D2886" t="str">
        <f>CONCATENATE(Table1[[#This Row],[Approver Last Name]],", ",Table1[[#This Row],[Approver First Name]])</f>
        <v>No. 008, Employee</v>
      </c>
      <c r="E2886" t="str">
        <f>CONCATENATE(Table1[[#This Row],[Customer Last Name]],", ",Table1[[#This Row],[Customer First Name]])</f>
        <v>No. 12603, Client</v>
      </c>
      <c r="F28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6" t="str">
        <f>IF(Table1[[#This Row],[Transaction Type]]="Maintenance","Non-Sales","Sales")</f>
        <v>Non-Sales</v>
      </c>
      <c r="H2886" t="str">
        <f>IF(Table1[[#This Row],[Quarter]]="q2",1,"")</f>
        <v/>
      </c>
      <c r="I2886">
        <f>IF(Table1[[#This Row],[Quarter]]="q3",1,"")</f>
        <v>1</v>
      </c>
      <c r="J2886" t="str">
        <f>IF(Table1[[#This Row],[Quarter]]="Q2",Table1[[#This Row],[Credit Amount]],"")</f>
        <v/>
      </c>
      <c r="K2886">
        <f>IF(Table1[[#This Row],[Quarter]]="Q3",Table1[[#This Row],[Credit Amount]],"")</f>
        <v>-97.69</v>
      </c>
      <c r="L2886" t="str">
        <f>IF(Table1[[#This Row],[Transaction Type]]="Upgrade",Table1[[#This Row],[Credit Amount]],IF(Table1[[#This Row],[Transaction Type]]="Activation",Table1[[#This Row],[Credit Amount]],""))</f>
        <v/>
      </c>
      <c r="M2886">
        <f>IF(Table1[[#This Row],[Transaction Type]]="Maintenance",Table1[[#This Row],[Credit Amount]],"")</f>
        <v>-97.69</v>
      </c>
      <c r="N2886">
        <v>10012</v>
      </c>
      <c r="O2886" t="s">
        <v>2489</v>
      </c>
      <c r="P2886" t="s">
        <v>2501</v>
      </c>
      <c r="Q2886" t="s">
        <v>289</v>
      </c>
      <c r="R2886">
        <v>10008</v>
      </c>
      <c r="S2886" t="s">
        <v>2489</v>
      </c>
      <c r="T2886" t="s">
        <v>2497</v>
      </c>
      <c r="U2886" t="s">
        <v>290</v>
      </c>
      <c r="V2886" t="s">
        <v>177</v>
      </c>
      <c r="W2886">
        <v>100003602</v>
      </c>
      <c r="X2886">
        <v>8005552603</v>
      </c>
      <c r="Y2886" t="s">
        <v>2595</v>
      </c>
      <c r="Z2886" t="s">
        <v>5198</v>
      </c>
      <c r="AA2886" s="13">
        <v>-97.69</v>
      </c>
      <c r="AB2886" s="14">
        <v>42618</v>
      </c>
      <c r="AC2886" t="s">
        <v>36</v>
      </c>
    </row>
    <row r="2887" spans="1:29" x14ac:dyDescent="0.25">
      <c r="A2887" t="str">
        <f>CONCATENATE("Q",ROUNDUP(MONTH(Table1[[#This Row],[Month]])/3,0))</f>
        <v>Q3</v>
      </c>
      <c r="B2887" s="14">
        <f>EOMONTH(Table1[[#This Row],[Credit Date]],-1)+1</f>
        <v>42614</v>
      </c>
      <c r="C2887" t="str">
        <f>CONCATENATE(Table1[[#This Row],[Issuer Last Name]],", ",Table1[[#This Row],[Issuer First Name]])</f>
        <v>No. 012, Employee</v>
      </c>
      <c r="D2887" t="str">
        <f>CONCATENATE(Table1[[#This Row],[Approver Last Name]],", ",Table1[[#This Row],[Approver First Name]])</f>
        <v>No. 012, Employee</v>
      </c>
      <c r="E2887" t="str">
        <f>CONCATENATE(Table1[[#This Row],[Customer Last Name]],", ",Table1[[#This Row],[Customer First Name]])</f>
        <v>No. 11045, Client</v>
      </c>
      <c r="F2887" t="str">
        <f>IF(Table1[[#This Row],[Credit Amount]]&gt;-19.99,"Less than 19.99",IF(Table1[[#This Row],[Credit Amount]]=-20,"20",IF(Table1[[#This Row],[Credit Amount]]&gt;-49.98,"20.01-49.98",IF(Table1[[#This Row],[Credit Amount]]=-49.99,"49.99",IF(Table1[[#This Row],[Credit Amount]]=-50,"50",IF(Table1[[#This Row],[Credit Amount]]&lt;-50.01,"Greater than 50"))))))</f>
        <v>20.01-49.98</v>
      </c>
      <c r="G2887" t="str">
        <f>IF(Table1[[#This Row],[Transaction Type]]="Maintenance","Non-Sales","Sales")</f>
        <v>Sales</v>
      </c>
      <c r="H2887" t="str">
        <f>IF(Table1[[#This Row],[Quarter]]="q2",1,"")</f>
        <v/>
      </c>
      <c r="I2887">
        <f>IF(Table1[[#This Row],[Quarter]]="q3",1,"")</f>
        <v>1</v>
      </c>
      <c r="J2887" t="str">
        <f>IF(Table1[[#This Row],[Quarter]]="Q2",Table1[[#This Row],[Credit Amount]],"")</f>
        <v/>
      </c>
      <c r="K2887">
        <f>IF(Table1[[#This Row],[Quarter]]="Q3",Table1[[#This Row],[Credit Amount]],"")</f>
        <v>-39.04</v>
      </c>
      <c r="L2887">
        <f>IF(Table1[[#This Row],[Transaction Type]]="Upgrade",Table1[[#This Row],[Credit Amount]],IF(Table1[[#This Row],[Transaction Type]]="Activation",Table1[[#This Row],[Credit Amount]],""))</f>
        <v>-39.04</v>
      </c>
      <c r="M2887" t="str">
        <f>IF(Table1[[#This Row],[Transaction Type]]="Maintenance",Table1[[#This Row],[Credit Amount]],"")</f>
        <v/>
      </c>
      <c r="N2887">
        <v>10012</v>
      </c>
      <c r="O2887" t="s">
        <v>2489</v>
      </c>
      <c r="P2887" t="s">
        <v>2501</v>
      </c>
      <c r="Q2887" t="s">
        <v>289</v>
      </c>
      <c r="R2887">
        <v>10012</v>
      </c>
      <c r="S2887" t="s">
        <v>2489</v>
      </c>
      <c r="T2887" t="s">
        <v>2501</v>
      </c>
      <c r="U2887" t="s">
        <v>289</v>
      </c>
      <c r="V2887" t="s">
        <v>177</v>
      </c>
      <c r="W2887">
        <v>100002044</v>
      </c>
      <c r="X2887">
        <v>8005551045</v>
      </c>
      <c r="Y2887" t="s">
        <v>2595</v>
      </c>
      <c r="Z2887" t="s">
        <v>3640</v>
      </c>
      <c r="AA2887" s="13">
        <v>-39.04</v>
      </c>
      <c r="AB2887" s="14">
        <v>42618</v>
      </c>
      <c r="AC2887" t="s">
        <v>37</v>
      </c>
    </row>
    <row r="2888" spans="1:29" x14ac:dyDescent="0.25">
      <c r="A2888" t="str">
        <f>CONCATENATE("Q",ROUNDUP(MONTH(Table1[[#This Row],[Month]])/3,0))</f>
        <v>Q3</v>
      </c>
      <c r="B2888" s="14">
        <f>EOMONTH(Table1[[#This Row],[Credit Date]],-1)+1</f>
        <v>42614</v>
      </c>
      <c r="C2888" t="str">
        <f>CONCATENATE(Table1[[#This Row],[Issuer Last Name]],", ",Table1[[#This Row],[Issuer First Name]])</f>
        <v>No. 012, Employee</v>
      </c>
      <c r="D2888" t="str">
        <f>CONCATENATE(Table1[[#This Row],[Approver Last Name]],", ",Table1[[#This Row],[Approver First Name]])</f>
        <v>No. 008, Employee</v>
      </c>
      <c r="E2888" t="str">
        <f>CONCATENATE(Table1[[#This Row],[Customer Last Name]],", ",Table1[[#This Row],[Customer First Name]])</f>
        <v>No. 11810, Client</v>
      </c>
      <c r="F28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8" t="str">
        <f>IF(Table1[[#This Row],[Transaction Type]]="Maintenance","Non-Sales","Sales")</f>
        <v>Non-Sales</v>
      </c>
      <c r="H2888" t="str">
        <f>IF(Table1[[#This Row],[Quarter]]="q2",1,"")</f>
        <v/>
      </c>
      <c r="I2888">
        <f>IF(Table1[[#This Row],[Quarter]]="q3",1,"")</f>
        <v>1</v>
      </c>
      <c r="J2888" t="str">
        <f>IF(Table1[[#This Row],[Quarter]]="Q2",Table1[[#This Row],[Credit Amount]],"")</f>
        <v/>
      </c>
      <c r="K2888">
        <f>IF(Table1[[#This Row],[Quarter]]="Q3",Table1[[#This Row],[Credit Amount]],"")</f>
        <v>-57.94</v>
      </c>
      <c r="L2888" t="str">
        <f>IF(Table1[[#This Row],[Transaction Type]]="Upgrade",Table1[[#This Row],[Credit Amount]],IF(Table1[[#This Row],[Transaction Type]]="Activation",Table1[[#This Row],[Credit Amount]],""))</f>
        <v/>
      </c>
      <c r="M2888">
        <f>IF(Table1[[#This Row],[Transaction Type]]="Maintenance",Table1[[#This Row],[Credit Amount]],"")</f>
        <v>-57.94</v>
      </c>
      <c r="N2888">
        <v>10012</v>
      </c>
      <c r="O2888" t="s">
        <v>2489</v>
      </c>
      <c r="P2888" t="s">
        <v>2501</v>
      </c>
      <c r="Q2888" t="s">
        <v>289</v>
      </c>
      <c r="R2888">
        <v>10008</v>
      </c>
      <c r="S2888" t="s">
        <v>2489</v>
      </c>
      <c r="T2888" t="s">
        <v>2497</v>
      </c>
      <c r="U2888" t="s">
        <v>290</v>
      </c>
      <c r="V2888" t="s">
        <v>177</v>
      </c>
      <c r="W2888">
        <v>100002809</v>
      </c>
      <c r="X2888">
        <v>8005551810</v>
      </c>
      <c r="Y2888" t="s">
        <v>2595</v>
      </c>
      <c r="Z2888" t="s">
        <v>4405</v>
      </c>
      <c r="AA2888" s="13">
        <v>-57.94</v>
      </c>
      <c r="AB2888" s="14">
        <v>42619</v>
      </c>
      <c r="AC2888" t="s">
        <v>36</v>
      </c>
    </row>
    <row r="2889" spans="1:29" x14ac:dyDescent="0.25">
      <c r="A2889" t="str">
        <f>CONCATENATE("Q",ROUNDUP(MONTH(Table1[[#This Row],[Month]])/3,0))</f>
        <v>Q3</v>
      </c>
      <c r="B2889" s="14">
        <f>EOMONTH(Table1[[#This Row],[Credit Date]],-1)+1</f>
        <v>42614</v>
      </c>
      <c r="C2889" t="str">
        <f>CONCATENATE(Table1[[#This Row],[Issuer Last Name]],", ",Table1[[#This Row],[Issuer First Name]])</f>
        <v>No. 012, Employee</v>
      </c>
      <c r="D2889" t="str">
        <f>CONCATENATE(Table1[[#This Row],[Approver Last Name]],", ",Table1[[#This Row],[Approver First Name]])</f>
        <v>No. 008, Employee</v>
      </c>
      <c r="E2889" t="str">
        <f>CONCATENATE(Table1[[#This Row],[Customer Last Name]],", ",Table1[[#This Row],[Customer First Name]])</f>
        <v>No. 12218, Client</v>
      </c>
      <c r="F28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89" t="str">
        <f>IF(Table1[[#This Row],[Transaction Type]]="Maintenance","Non-Sales","Sales")</f>
        <v>Non-Sales</v>
      </c>
      <c r="H2889" t="str">
        <f>IF(Table1[[#This Row],[Quarter]]="q2",1,"")</f>
        <v/>
      </c>
      <c r="I2889">
        <f>IF(Table1[[#This Row],[Quarter]]="q3",1,"")</f>
        <v>1</v>
      </c>
      <c r="J2889" t="str">
        <f>IF(Table1[[#This Row],[Quarter]]="Q2",Table1[[#This Row],[Credit Amount]],"")</f>
        <v/>
      </c>
      <c r="K2889">
        <f>IF(Table1[[#This Row],[Quarter]]="Q3",Table1[[#This Row],[Credit Amount]],"")</f>
        <v>-98.03</v>
      </c>
      <c r="L2889" t="str">
        <f>IF(Table1[[#This Row],[Transaction Type]]="Upgrade",Table1[[#This Row],[Credit Amount]],IF(Table1[[#This Row],[Transaction Type]]="Activation",Table1[[#This Row],[Credit Amount]],""))</f>
        <v/>
      </c>
      <c r="M2889">
        <f>IF(Table1[[#This Row],[Transaction Type]]="Maintenance",Table1[[#This Row],[Credit Amount]],"")</f>
        <v>-98.03</v>
      </c>
      <c r="N2889">
        <v>10012</v>
      </c>
      <c r="O2889" t="s">
        <v>2489</v>
      </c>
      <c r="P2889" t="s">
        <v>2501</v>
      </c>
      <c r="Q2889" t="s">
        <v>289</v>
      </c>
      <c r="R2889">
        <v>10008</v>
      </c>
      <c r="S2889" t="s">
        <v>2489</v>
      </c>
      <c r="T2889" t="s">
        <v>2497</v>
      </c>
      <c r="U2889" t="s">
        <v>290</v>
      </c>
      <c r="V2889" t="s">
        <v>177</v>
      </c>
      <c r="W2889">
        <v>100003217</v>
      </c>
      <c r="X2889">
        <v>8005552218</v>
      </c>
      <c r="Y2889" t="s">
        <v>2595</v>
      </c>
      <c r="Z2889" t="s">
        <v>4813</v>
      </c>
      <c r="AA2889" s="13">
        <v>-98.03</v>
      </c>
      <c r="AB2889" s="14">
        <v>42626</v>
      </c>
      <c r="AC2889" t="s">
        <v>36</v>
      </c>
    </row>
    <row r="2890" spans="1:29" x14ac:dyDescent="0.25">
      <c r="A2890" t="str">
        <f>CONCATENATE("Q",ROUNDUP(MONTH(Table1[[#This Row],[Month]])/3,0))</f>
        <v>Q3</v>
      </c>
      <c r="B2890" s="14">
        <f>EOMONTH(Table1[[#This Row],[Credit Date]],-1)+1</f>
        <v>42614</v>
      </c>
      <c r="C2890" t="str">
        <f>CONCATENATE(Table1[[#This Row],[Issuer Last Name]],", ",Table1[[#This Row],[Issuer First Name]])</f>
        <v>No. 012, Employee</v>
      </c>
      <c r="D2890" t="str">
        <f>CONCATENATE(Table1[[#This Row],[Approver Last Name]],", ",Table1[[#This Row],[Approver First Name]])</f>
        <v>No. 008, Employee</v>
      </c>
      <c r="E2890" t="str">
        <f>CONCATENATE(Table1[[#This Row],[Customer Last Name]],", ",Table1[[#This Row],[Customer First Name]])</f>
        <v>No. 10141, Client</v>
      </c>
      <c r="F28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0" t="str">
        <f>IF(Table1[[#This Row],[Transaction Type]]="Maintenance","Non-Sales","Sales")</f>
        <v>Non-Sales</v>
      </c>
      <c r="H2890" t="str">
        <f>IF(Table1[[#This Row],[Quarter]]="q2",1,"")</f>
        <v/>
      </c>
      <c r="I2890">
        <f>IF(Table1[[#This Row],[Quarter]]="q3",1,"")</f>
        <v>1</v>
      </c>
      <c r="J2890" t="str">
        <f>IF(Table1[[#This Row],[Quarter]]="Q2",Table1[[#This Row],[Credit Amount]],"")</f>
        <v/>
      </c>
      <c r="K2890">
        <f>IF(Table1[[#This Row],[Quarter]]="Q3",Table1[[#This Row],[Credit Amount]],"")</f>
        <v>-74.61</v>
      </c>
      <c r="L2890" t="str">
        <f>IF(Table1[[#This Row],[Transaction Type]]="Upgrade",Table1[[#This Row],[Credit Amount]],IF(Table1[[#This Row],[Transaction Type]]="Activation",Table1[[#This Row],[Credit Amount]],""))</f>
        <v/>
      </c>
      <c r="M2890">
        <f>IF(Table1[[#This Row],[Transaction Type]]="Maintenance",Table1[[#This Row],[Credit Amount]],"")</f>
        <v>-74.61</v>
      </c>
      <c r="N2890">
        <v>10012</v>
      </c>
      <c r="O2890" t="s">
        <v>2489</v>
      </c>
      <c r="P2890" t="s">
        <v>2501</v>
      </c>
      <c r="Q2890" t="s">
        <v>289</v>
      </c>
      <c r="R2890">
        <v>10008</v>
      </c>
      <c r="S2890" t="s">
        <v>2489</v>
      </c>
      <c r="T2890" t="s">
        <v>2497</v>
      </c>
      <c r="U2890" t="s">
        <v>290</v>
      </c>
      <c r="V2890" t="s">
        <v>177</v>
      </c>
      <c r="W2890">
        <v>100001140</v>
      </c>
      <c r="X2890">
        <v>8005550141</v>
      </c>
      <c r="Y2890" t="s">
        <v>2595</v>
      </c>
      <c r="Z2890" t="s">
        <v>2736</v>
      </c>
      <c r="AA2890" s="13">
        <v>-74.61</v>
      </c>
      <c r="AB2890" s="14">
        <v>42626</v>
      </c>
      <c r="AC2890" t="s">
        <v>36</v>
      </c>
    </row>
    <row r="2891" spans="1:29" x14ac:dyDescent="0.25">
      <c r="A2891" t="str">
        <f>CONCATENATE("Q",ROUNDUP(MONTH(Table1[[#This Row],[Month]])/3,0))</f>
        <v>Q3</v>
      </c>
      <c r="B2891" s="14">
        <f>EOMONTH(Table1[[#This Row],[Credit Date]],-1)+1</f>
        <v>42614</v>
      </c>
      <c r="C2891" t="str">
        <f>CONCATENATE(Table1[[#This Row],[Issuer Last Name]],", ",Table1[[#This Row],[Issuer First Name]])</f>
        <v>No. 012, Employee</v>
      </c>
      <c r="D2891" t="str">
        <f>CONCATENATE(Table1[[#This Row],[Approver Last Name]],", ",Table1[[#This Row],[Approver First Name]])</f>
        <v>No. 012, Employee</v>
      </c>
      <c r="E2891" t="str">
        <f>CONCATENATE(Table1[[#This Row],[Customer Last Name]],", ",Table1[[#This Row],[Customer First Name]])</f>
        <v>No. 11127, Client</v>
      </c>
      <c r="F2891" t="str">
        <f>IF(Table1[[#This Row],[Credit Amount]]&gt;-19.99,"Less than 19.99",IF(Table1[[#This Row],[Credit Amount]]=-20,"20",IF(Table1[[#This Row],[Credit Amount]]&gt;-49.98,"20.01-49.98",IF(Table1[[#This Row],[Credit Amount]]=-49.99,"49.99",IF(Table1[[#This Row],[Credit Amount]]=-50,"50",IF(Table1[[#This Row],[Credit Amount]]&lt;-50.01,"Greater than 50"))))))</f>
        <v>20.01-49.98</v>
      </c>
      <c r="G2891" t="str">
        <f>IF(Table1[[#This Row],[Transaction Type]]="Maintenance","Non-Sales","Sales")</f>
        <v>Non-Sales</v>
      </c>
      <c r="H2891" t="str">
        <f>IF(Table1[[#This Row],[Quarter]]="q2",1,"")</f>
        <v/>
      </c>
      <c r="I2891">
        <f>IF(Table1[[#This Row],[Quarter]]="q3",1,"")</f>
        <v>1</v>
      </c>
      <c r="J2891" t="str">
        <f>IF(Table1[[#This Row],[Quarter]]="Q2",Table1[[#This Row],[Credit Amount]],"")</f>
        <v/>
      </c>
      <c r="K2891">
        <f>IF(Table1[[#This Row],[Quarter]]="Q3",Table1[[#This Row],[Credit Amount]],"")</f>
        <v>-34.909999999999997</v>
      </c>
      <c r="L2891" t="str">
        <f>IF(Table1[[#This Row],[Transaction Type]]="Upgrade",Table1[[#This Row],[Credit Amount]],IF(Table1[[#This Row],[Transaction Type]]="Activation",Table1[[#This Row],[Credit Amount]],""))</f>
        <v/>
      </c>
      <c r="M2891">
        <f>IF(Table1[[#This Row],[Transaction Type]]="Maintenance",Table1[[#This Row],[Credit Amount]],"")</f>
        <v>-34.909999999999997</v>
      </c>
      <c r="N2891">
        <v>10012</v>
      </c>
      <c r="O2891" t="s">
        <v>2489</v>
      </c>
      <c r="P2891" t="s">
        <v>2501</v>
      </c>
      <c r="Q2891" t="s">
        <v>289</v>
      </c>
      <c r="R2891">
        <v>10012</v>
      </c>
      <c r="S2891" t="s">
        <v>2489</v>
      </c>
      <c r="T2891" t="s">
        <v>2501</v>
      </c>
      <c r="U2891" t="s">
        <v>289</v>
      </c>
      <c r="V2891" t="s">
        <v>177</v>
      </c>
      <c r="W2891">
        <v>100002126</v>
      </c>
      <c r="X2891">
        <v>8005551127</v>
      </c>
      <c r="Y2891" t="s">
        <v>2595</v>
      </c>
      <c r="Z2891" t="s">
        <v>3722</v>
      </c>
      <c r="AA2891" s="13">
        <v>-34.909999999999997</v>
      </c>
      <c r="AB2891" s="14">
        <v>42627</v>
      </c>
      <c r="AC2891" t="s">
        <v>36</v>
      </c>
    </row>
    <row r="2892" spans="1:29" x14ac:dyDescent="0.25">
      <c r="A2892" t="str">
        <f>CONCATENATE("Q",ROUNDUP(MONTH(Table1[[#This Row],[Month]])/3,0))</f>
        <v>Q3</v>
      </c>
      <c r="B2892" s="14">
        <f>EOMONTH(Table1[[#This Row],[Credit Date]],-1)+1</f>
        <v>42614</v>
      </c>
      <c r="C2892" t="str">
        <f>CONCATENATE(Table1[[#This Row],[Issuer Last Name]],", ",Table1[[#This Row],[Issuer First Name]])</f>
        <v>No. 012, Employee</v>
      </c>
      <c r="D2892" t="str">
        <f>CONCATENATE(Table1[[#This Row],[Approver Last Name]],", ",Table1[[#This Row],[Approver First Name]])</f>
        <v>No. 008, Employee</v>
      </c>
      <c r="E2892" t="str">
        <f>CONCATENATE(Table1[[#This Row],[Customer Last Name]],", ",Table1[[#This Row],[Customer First Name]])</f>
        <v>No. 12666, Client</v>
      </c>
      <c r="F28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2" t="str">
        <f>IF(Table1[[#This Row],[Transaction Type]]="Maintenance","Non-Sales","Sales")</f>
        <v>Sales</v>
      </c>
      <c r="H2892" t="str">
        <f>IF(Table1[[#This Row],[Quarter]]="q2",1,"")</f>
        <v/>
      </c>
      <c r="I2892">
        <f>IF(Table1[[#This Row],[Quarter]]="q3",1,"")</f>
        <v>1</v>
      </c>
      <c r="J2892" t="str">
        <f>IF(Table1[[#This Row],[Quarter]]="Q2",Table1[[#This Row],[Credit Amount]],"")</f>
        <v/>
      </c>
      <c r="K2892">
        <f>IF(Table1[[#This Row],[Quarter]]="Q3",Table1[[#This Row],[Credit Amount]],"")</f>
        <v>-64.44</v>
      </c>
      <c r="L2892">
        <f>IF(Table1[[#This Row],[Transaction Type]]="Upgrade",Table1[[#This Row],[Credit Amount]],IF(Table1[[#This Row],[Transaction Type]]="Activation",Table1[[#This Row],[Credit Amount]],""))</f>
        <v>-64.44</v>
      </c>
      <c r="M2892" t="str">
        <f>IF(Table1[[#This Row],[Transaction Type]]="Maintenance",Table1[[#This Row],[Credit Amount]],"")</f>
        <v/>
      </c>
      <c r="N2892">
        <v>10012</v>
      </c>
      <c r="O2892" t="s">
        <v>2489</v>
      </c>
      <c r="P2892" t="s">
        <v>2501</v>
      </c>
      <c r="Q2892" t="s">
        <v>289</v>
      </c>
      <c r="R2892">
        <v>10008</v>
      </c>
      <c r="S2892" t="s">
        <v>2489</v>
      </c>
      <c r="T2892" t="s">
        <v>2497</v>
      </c>
      <c r="U2892" t="s">
        <v>290</v>
      </c>
      <c r="V2892" t="s">
        <v>177</v>
      </c>
      <c r="W2892">
        <v>100003665</v>
      </c>
      <c r="X2892">
        <v>8005552666</v>
      </c>
      <c r="Y2892" t="s">
        <v>2595</v>
      </c>
      <c r="Z2892" t="s">
        <v>5260</v>
      </c>
      <c r="AA2892" s="13">
        <v>-64.44</v>
      </c>
      <c r="AB2892" s="14">
        <v>42629</v>
      </c>
      <c r="AC2892" t="s">
        <v>35</v>
      </c>
    </row>
    <row r="2893" spans="1:29" x14ac:dyDescent="0.25">
      <c r="A2893" t="str">
        <f>CONCATENATE("Q",ROUNDUP(MONTH(Table1[[#This Row],[Month]])/3,0))</f>
        <v>Q3</v>
      </c>
      <c r="B2893" s="14">
        <f>EOMONTH(Table1[[#This Row],[Credit Date]],-1)+1</f>
        <v>42614</v>
      </c>
      <c r="C2893" t="str">
        <f>CONCATENATE(Table1[[#This Row],[Issuer Last Name]],", ",Table1[[#This Row],[Issuer First Name]])</f>
        <v>No. 012, Employee</v>
      </c>
      <c r="D2893" t="str">
        <f>CONCATENATE(Table1[[#This Row],[Approver Last Name]],", ",Table1[[#This Row],[Approver First Name]])</f>
        <v>No. 008, Employee</v>
      </c>
      <c r="E2893" t="str">
        <f>CONCATENATE(Table1[[#This Row],[Customer Last Name]],", ",Table1[[#This Row],[Customer First Name]])</f>
        <v>No. 11381, Client</v>
      </c>
      <c r="F28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3" t="str">
        <f>IF(Table1[[#This Row],[Transaction Type]]="Maintenance","Non-Sales","Sales")</f>
        <v>Non-Sales</v>
      </c>
      <c r="H2893" t="str">
        <f>IF(Table1[[#This Row],[Quarter]]="q2",1,"")</f>
        <v/>
      </c>
      <c r="I2893">
        <f>IF(Table1[[#This Row],[Quarter]]="q3",1,"")</f>
        <v>1</v>
      </c>
      <c r="J2893" t="str">
        <f>IF(Table1[[#This Row],[Quarter]]="Q2",Table1[[#This Row],[Credit Amount]],"")</f>
        <v/>
      </c>
      <c r="K2893">
        <f>IF(Table1[[#This Row],[Quarter]]="Q3",Table1[[#This Row],[Credit Amount]],"")</f>
        <v>-69.849999999999994</v>
      </c>
      <c r="L2893" t="str">
        <f>IF(Table1[[#This Row],[Transaction Type]]="Upgrade",Table1[[#This Row],[Credit Amount]],IF(Table1[[#This Row],[Transaction Type]]="Activation",Table1[[#This Row],[Credit Amount]],""))</f>
        <v/>
      </c>
      <c r="M2893">
        <f>IF(Table1[[#This Row],[Transaction Type]]="Maintenance",Table1[[#This Row],[Credit Amount]],"")</f>
        <v>-69.849999999999994</v>
      </c>
      <c r="N2893">
        <v>10012</v>
      </c>
      <c r="O2893" t="s">
        <v>2489</v>
      </c>
      <c r="P2893" t="s">
        <v>2501</v>
      </c>
      <c r="Q2893" t="s">
        <v>289</v>
      </c>
      <c r="R2893">
        <v>10008</v>
      </c>
      <c r="S2893" t="s">
        <v>2489</v>
      </c>
      <c r="T2893" t="s">
        <v>2497</v>
      </c>
      <c r="U2893" t="s">
        <v>290</v>
      </c>
      <c r="V2893" t="s">
        <v>177</v>
      </c>
      <c r="W2893">
        <v>100002380</v>
      </c>
      <c r="X2893">
        <v>8005551381</v>
      </c>
      <c r="Y2893" t="s">
        <v>2595</v>
      </c>
      <c r="Z2893" t="s">
        <v>3976</v>
      </c>
      <c r="AA2893" s="13">
        <v>-69.849999999999994</v>
      </c>
      <c r="AB2893" s="14">
        <v>42638</v>
      </c>
      <c r="AC2893" t="s">
        <v>36</v>
      </c>
    </row>
    <row r="2894" spans="1:29" x14ac:dyDescent="0.25">
      <c r="A2894" t="str">
        <f>CONCATENATE("Q",ROUNDUP(MONTH(Table1[[#This Row],[Month]])/3,0))</f>
        <v>Q3</v>
      </c>
      <c r="B2894" s="14">
        <f>EOMONTH(Table1[[#This Row],[Credit Date]],-1)+1</f>
        <v>42614</v>
      </c>
      <c r="C2894" t="str">
        <f>CONCATENATE(Table1[[#This Row],[Issuer Last Name]],", ",Table1[[#This Row],[Issuer First Name]])</f>
        <v>No. 012, Employee</v>
      </c>
      <c r="D2894" t="str">
        <f>CONCATENATE(Table1[[#This Row],[Approver Last Name]],", ",Table1[[#This Row],[Approver First Name]])</f>
        <v>No. 012, Employee</v>
      </c>
      <c r="E2894" t="str">
        <f>CONCATENATE(Table1[[#This Row],[Customer Last Name]],", ",Table1[[#This Row],[Customer First Name]])</f>
        <v>No. 12136, Client</v>
      </c>
      <c r="F2894" t="str">
        <f>IF(Table1[[#This Row],[Credit Amount]]&gt;-19.99,"Less than 19.99",IF(Table1[[#This Row],[Credit Amount]]=-20,"20",IF(Table1[[#This Row],[Credit Amount]]&gt;-49.98,"20.01-49.98",IF(Table1[[#This Row],[Credit Amount]]=-49.99,"49.99",IF(Table1[[#This Row],[Credit Amount]]=-50,"50",IF(Table1[[#This Row],[Credit Amount]]&lt;-50.01,"Greater than 50"))))))</f>
        <v>20.01-49.98</v>
      </c>
      <c r="G2894" t="str">
        <f>IF(Table1[[#This Row],[Transaction Type]]="Maintenance","Non-Sales","Sales")</f>
        <v>Non-Sales</v>
      </c>
      <c r="H2894" t="str">
        <f>IF(Table1[[#This Row],[Quarter]]="q2",1,"")</f>
        <v/>
      </c>
      <c r="I2894">
        <f>IF(Table1[[#This Row],[Quarter]]="q3",1,"")</f>
        <v>1</v>
      </c>
      <c r="J2894" t="str">
        <f>IF(Table1[[#This Row],[Quarter]]="Q2",Table1[[#This Row],[Credit Amount]],"")</f>
        <v/>
      </c>
      <c r="K2894">
        <f>IF(Table1[[#This Row],[Quarter]]="Q3",Table1[[#This Row],[Credit Amount]],"")</f>
        <v>-20.8</v>
      </c>
      <c r="L2894" t="str">
        <f>IF(Table1[[#This Row],[Transaction Type]]="Upgrade",Table1[[#This Row],[Credit Amount]],IF(Table1[[#This Row],[Transaction Type]]="Activation",Table1[[#This Row],[Credit Amount]],""))</f>
        <v/>
      </c>
      <c r="M2894">
        <f>IF(Table1[[#This Row],[Transaction Type]]="Maintenance",Table1[[#This Row],[Credit Amount]],"")</f>
        <v>-20.8</v>
      </c>
      <c r="N2894">
        <v>10012</v>
      </c>
      <c r="O2894" t="s">
        <v>2489</v>
      </c>
      <c r="P2894" t="s">
        <v>2501</v>
      </c>
      <c r="Q2894" t="s">
        <v>289</v>
      </c>
      <c r="R2894">
        <v>10012</v>
      </c>
      <c r="S2894" t="s">
        <v>2489</v>
      </c>
      <c r="T2894" t="s">
        <v>2501</v>
      </c>
      <c r="U2894" t="s">
        <v>289</v>
      </c>
      <c r="V2894" t="s">
        <v>177</v>
      </c>
      <c r="W2894">
        <v>100003135</v>
      </c>
      <c r="X2894">
        <v>8005552136</v>
      </c>
      <c r="Y2894" t="s">
        <v>2595</v>
      </c>
      <c r="Z2894" t="s">
        <v>4731</v>
      </c>
      <c r="AA2894" s="13">
        <v>-20.8</v>
      </c>
      <c r="AB2894" s="14">
        <v>42639</v>
      </c>
      <c r="AC2894" t="s">
        <v>36</v>
      </c>
    </row>
    <row r="2895" spans="1:29" x14ac:dyDescent="0.25">
      <c r="A2895" t="str">
        <f>CONCATENATE("Q",ROUNDUP(MONTH(Table1[[#This Row],[Month]])/3,0))</f>
        <v>Q3</v>
      </c>
      <c r="B2895" s="14">
        <f>EOMONTH(Table1[[#This Row],[Credit Date]],-1)+1</f>
        <v>42614</v>
      </c>
      <c r="C2895" t="str">
        <f>CONCATENATE(Table1[[#This Row],[Issuer Last Name]],", ",Table1[[#This Row],[Issuer First Name]])</f>
        <v>No. 012, Employee</v>
      </c>
      <c r="D2895" t="str">
        <f>CONCATENATE(Table1[[#This Row],[Approver Last Name]],", ",Table1[[#This Row],[Approver First Name]])</f>
        <v>No. 008, Employee</v>
      </c>
      <c r="E2895" t="str">
        <f>CONCATENATE(Table1[[#This Row],[Customer Last Name]],", ",Table1[[#This Row],[Customer First Name]])</f>
        <v>No. 11872, Client</v>
      </c>
      <c r="F28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5" t="str">
        <f>IF(Table1[[#This Row],[Transaction Type]]="Maintenance","Non-Sales","Sales")</f>
        <v>Non-Sales</v>
      </c>
      <c r="H2895" t="str">
        <f>IF(Table1[[#This Row],[Quarter]]="q2",1,"")</f>
        <v/>
      </c>
      <c r="I2895">
        <f>IF(Table1[[#This Row],[Quarter]]="q3",1,"")</f>
        <v>1</v>
      </c>
      <c r="J2895" t="str">
        <f>IF(Table1[[#This Row],[Quarter]]="Q2",Table1[[#This Row],[Credit Amount]],"")</f>
        <v/>
      </c>
      <c r="K2895">
        <f>IF(Table1[[#This Row],[Quarter]]="Q3",Table1[[#This Row],[Credit Amount]],"")</f>
        <v>-54.84</v>
      </c>
      <c r="L2895" t="str">
        <f>IF(Table1[[#This Row],[Transaction Type]]="Upgrade",Table1[[#This Row],[Credit Amount]],IF(Table1[[#This Row],[Transaction Type]]="Activation",Table1[[#This Row],[Credit Amount]],""))</f>
        <v/>
      </c>
      <c r="M2895">
        <f>IF(Table1[[#This Row],[Transaction Type]]="Maintenance",Table1[[#This Row],[Credit Amount]],"")</f>
        <v>-54.84</v>
      </c>
      <c r="N2895">
        <v>10012</v>
      </c>
      <c r="O2895" t="s">
        <v>2489</v>
      </c>
      <c r="P2895" t="s">
        <v>2501</v>
      </c>
      <c r="Q2895" t="s">
        <v>289</v>
      </c>
      <c r="R2895">
        <v>10008</v>
      </c>
      <c r="S2895" t="s">
        <v>2489</v>
      </c>
      <c r="T2895" t="s">
        <v>2497</v>
      </c>
      <c r="U2895" t="s">
        <v>290</v>
      </c>
      <c r="V2895" t="s">
        <v>177</v>
      </c>
      <c r="W2895">
        <v>100002871</v>
      </c>
      <c r="X2895">
        <v>8005551872</v>
      </c>
      <c r="Y2895" t="s">
        <v>2595</v>
      </c>
      <c r="Z2895" t="s">
        <v>4467</v>
      </c>
      <c r="AA2895" s="13">
        <v>-54.84</v>
      </c>
      <c r="AB2895" s="14">
        <v>42641</v>
      </c>
      <c r="AC2895" t="s">
        <v>36</v>
      </c>
    </row>
    <row r="2896" spans="1:29" x14ac:dyDescent="0.25">
      <c r="A2896" t="str">
        <f>CONCATENATE("Q",ROUNDUP(MONTH(Table1[[#This Row],[Month]])/3,0))</f>
        <v>Q3</v>
      </c>
      <c r="B2896" s="14">
        <f>EOMONTH(Table1[[#This Row],[Credit Date]],-1)+1</f>
        <v>42614</v>
      </c>
      <c r="C2896" t="str">
        <f>CONCATENATE(Table1[[#This Row],[Issuer Last Name]],", ",Table1[[#This Row],[Issuer First Name]])</f>
        <v>No. 012, Employee</v>
      </c>
      <c r="D2896" t="str">
        <f>CONCATENATE(Table1[[#This Row],[Approver Last Name]],", ",Table1[[#This Row],[Approver First Name]])</f>
        <v>No. 012, Employee</v>
      </c>
      <c r="E2896" t="str">
        <f>CONCATENATE(Table1[[#This Row],[Customer Last Name]],", ",Table1[[#This Row],[Customer First Name]])</f>
        <v>No. 12154, Client</v>
      </c>
      <c r="F2896" t="str">
        <f>IF(Table1[[#This Row],[Credit Amount]]&gt;-19.99,"Less than 19.99",IF(Table1[[#This Row],[Credit Amount]]=-20,"20",IF(Table1[[#This Row],[Credit Amount]]&gt;-49.98,"20.01-49.98",IF(Table1[[#This Row],[Credit Amount]]=-49.99,"49.99",IF(Table1[[#This Row],[Credit Amount]]=-50,"50",IF(Table1[[#This Row],[Credit Amount]]&lt;-50.01,"Greater than 50"))))))</f>
        <v>20.01-49.98</v>
      </c>
      <c r="G2896" t="str">
        <f>IF(Table1[[#This Row],[Transaction Type]]="Maintenance","Non-Sales","Sales")</f>
        <v>Non-Sales</v>
      </c>
      <c r="H2896" t="str">
        <f>IF(Table1[[#This Row],[Quarter]]="q2",1,"")</f>
        <v/>
      </c>
      <c r="I2896">
        <f>IF(Table1[[#This Row],[Quarter]]="q3",1,"")</f>
        <v>1</v>
      </c>
      <c r="J2896" t="str">
        <f>IF(Table1[[#This Row],[Quarter]]="Q2",Table1[[#This Row],[Credit Amount]],"")</f>
        <v/>
      </c>
      <c r="K2896">
        <f>IF(Table1[[#This Row],[Quarter]]="Q3",Table1[[#This Row],[Credit Amount]],"")</f>
        <v>-39.950000000000003</v>
      </c>
      <c r="L2896" t="str">
        <f>IF(Table1[[#This Row],[Transaction Type]]="Upgrade",Table1[[#This Row],[Credit Amount]],IF(Table1[[#This Row],[Transaction Type]]="Activation",Table1[[#This Row],[Credit Amount]],""))</f>
        <v/>
      </c>
      <c r="M2896">
        <f>IF(Table1[[#This Row],[Transaction Type]]="Maintenance",Table1[[#This Row],[Credit Amount]],"")</f>
        <v>-39.950000000000003</v>
      </c>
      <c r="N2896">
        <v>10012</v>
      </c>
      <c r="O2896" t="s">
        <v>2489</v>
      </c>
      <c r="P2896" t="s">
        <v>2501</v>
      </c>
      <c r="Q2896" t="s">
        <v>289</v>
      </c>
      <c r="R2896">
        <v>10012</v>
      </c>
      <c r="S2896" t="s">
        <v>2489</v>
      </c>
      <c r="T2896" t="s">
        <v>2501</v>
      </c>
      <c r="U2896" t="s">
        <v>289</v>
      </c>
      <c r="V2896" t="s">
        <v>177</v>
      </c>
      <c r="W2896">
        <v>100003153</v>
      </c>
      <c r="X2896">
        <v>8005552154</v>
      </c>
      <c r="Y2896" t="s">
        <v>2595</v>
      </c>
      <c r="Z2896" t="s">
        <v>4749</v>
      </c>
      <c r="AA2896" s="13">
        <v>-39.950000000000003</v>
      </c>
      <c r="AB2896" s="14">
        <v>42643</v>
      </c>
      <c r="AC2896" t="s">
        <v>36</v>
      </c>
    </row>
    <row r="2897" spans="1:29" x14ac:dyDescent="0.25">
      <c r="A2897" t="str">
        <f>CONCATENATE("Q",ROUNDUP(MONTH(Table1[[#This Row],[Month]])/3,0))</f>
        <v>Q2</v>
      </c>
      <c r="B2897" s="14">
        <f>EOMONTH(Table1[[#This Row],[Credit Date]],-1)+1</f>
        <v>42461</v>
      </c>
      <c r="C2897" t="str">
        <f>CONCATENATE(Table1[[#This Row],[Issuer Last Name]],", ",Table1[[#This Row],[Issuer First Name]])</f>
        <v>No. 019, Employee</v>
      </c>
      <c r="D2897" t="str">
        <f>CONCATENATE(Table1[[#This Row],[Approver Last Name]],", ",Table1[[#This Row],[Approver First Name]])</f>
        <v>No. 008, Employee</v>
      </c>
      <c r="E2897" t="str">
        <f>CONCATENATE(Table1[[#This Row],[Customer Last Name]],", ",Table1[[#This Row],[Customer First Name]])</f>
        <v>No. 11954, Client</v>
      </c>
      <c r="F28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7" t="str">
        <f>IF(Table1[[#This Row],[Transaction Type]]="Maintenance","Non-Sales","Sales")</f>
        <v>Non-Sales</v>
      </c>
      <c r="H2897">
        <f>IF(Table1[[#This Row],[Quarter]]="q2",1,"")</f>
        <v>1</v>
      </c>
      <c r="I2897" t="str">
        <f>IF(Table1[[#This Row],[Quarter]]="q3",1,"")</f>
        <v/>
      </c>
      <c r="J2897">
        <f>IF(Table1[[#This Row],[Quarter]]="Q2",Table1[[#This Row],[Credit Amount]],"")</f>
        <v>-74.3</v>
      </c>
      <c r="K2897" t="str">
        <f>IF(Table1[[#This Row],[Quarter]]="Q3",Table1[[#This Row],[Credit Amount]],"")</f>
        <v/>
      </c>
      <c r="L2897" t="str">
        <f>IF(Table1[[#This Row],[Transaction Type]]="Upgrade",Table1[[#This Row],[Credit Amount]],IF(Table1[[#This Row],[Transaction Type]]="Activation",Table1[[#This Row],[Credit Amount]],""))</f>
        <v/>
      </c>
      <c r="M2897">
        <f>IF(Table1[[#This Row],[Transaction Type]]="Maintenance",Table1[[#This Row],[Credit Amount]],"")</f>
        <v>-74.3</v>
      </c>
      <c r="N2897">
        <v>10019</v>
      </c>
      <c r="O2897" t="s">
        <v>2489</v>
      </c>
      <c r="P2897" t="s">
        <v>2508</v>
      </c>
      <c r="Q2897" t="s">
        <v>289</v>
      </c>
      <c r="R2897">
        <v>10008</v>
      </c>
      <c r="S2897" t="s">
        <v>2489</v>
      </c>
      <c r="T2897" t="s">
        <v>2497</v>
      </c>
      <c r="U2897" t="s">
        <v>290</v>
      </c>
      <c r="V2897" t="s">
        <v>177</v>
      </c>
      <c r="W2897">
        <v>100002953</v>
      </c>
      <c r="X2897">
        <v>8005551954</v>
      </c>
      <c r="Y2897" t="s">
        <v>2595</v>
      </c>
      <c r="Z2897" t="s">
        <v>4549</v>
      </c>
      <c r="AA2897" s="13">
        <v>-74.3</v>
      </c>
      <c r="AB2897" s="14">
        <v>42467</v>
      </c>
      <c r="AC2897" t="s">
        <v>36</v>
      </c>
    </row>
    <row r="2898" spans="1:29" x14ac:dyDescent="0.25">
      <c r="A2898" t="str">
        <f>CONCATENATE("Q",ROUNDUP(MONTH(Table1[[#This Row],[Month]])/3,0))</f>
        <v>Q2</v>
      </c>
      <c r="B2898" s="14">
        <f>EOMONTH(Table1[[#This Row],[Credit Date]],-1)+1</f>
        <v>42461</v>
      </c>
      <c r="C2898" t="str">
        <f>CONCATENATE(Table1[[#This Row],[Issuer Last Name]],", ",Table1[[#This Row],[Issuer First Name]])</f>
        <v>No. 019, Employee</v>
      </c>
      <c r="D2898" t="str">
        <f>CONCATENATE(Table1[[#This Row],[Approver Last Name]],", ",Table1[[#This Row],[Approver First Name]])</f>
        <v>No. 008, Employee</v>
      </c>
      <c r="E2898" t="str">
        <f>CONCATENATE(Table1[[#This Row],[Customer Last Name]],", ",Table1[[#This Row],[Customer First Name]])</f>
        <v>No. 10837, Client</v>
      </c>
      <c r="F28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898" t="str">
        <f>IF(Table1[[#This Row],[Transaction Type]]="Maintenance","Non-Sales","Sales")</f>
        <v>Sales</v>
      </c>
      <c r="H2898">
        <f>IF(Table1[[#This Row],[Quarter]]="q2",1,"")</f>
        <v>1</v>
      </c>
      <c r="I2898" t="str">
        <f>IF(Table1[[#This Row],[Quarter]]="q3",1,"")</f>
        <v/>
      </c>
      <c r="J2898">
        <f>IF(Table1[[#This Row],[Quarter]]="Q2",Table1[[#This Row],[Credit Amount]],"")</f>
        <v>-76</v>
      </c>
      <c r="K2898" t="str">
        <f>IF(Table1[[#This Row],[Quarter]]="Q3",Table1[[#This Row],[Credit Amount]],"")</f>
        <v/>
      </c>
      <c r="L2898">
        <f>IF(Table1[[#This Row],[Transaction Type]]="Upgrade",Table1[[#This Row],[Credit Amount]],IF(Table1[[#This Row],[Transaction Type]]="Activation",Table1[[#This Row],[Credit Amount]],""))</f>
        <v>-76</v>
      </c>
      <c r="M2898" t="str">
        <f>IF(Table1[[#This Row],[Transaction Type]]="Maintenance",Table1[[#This Row],[Credit Amount]],"")</f>
        <v/>
      </c>
      <c r="N2898">
        <v>10019</v>
      </c>
      <c r="O2898" t="s">
        <v>2489</v>
      </c>
      <c r="P2898" t="s">
        <v>2508</v>
      </c>
      <c r="Q2898" t="s">
        <v>289</v>
      </c>
      <c r="R2898">
        <v>10008</v>
      </c>
      <c r="S2898" t="s">
        <v>2489</v>
      </c>
      <c r="T2898" t="s">
        <v>2497</v>
      </c>
      <c r="U2898" t="s">
        <v>290</v>
      </c>
      <c r="V2898" t="s">
        <v>177</v>
      </c>
      <c r="W2898">
        <v>100001836</v>
      </c>
      <c r="X2898">
        <v>8005550837</v>
      </c>
      <c r="Y2898" t="s">
        <v>2595</v>
      </c>
      <c r="Z2898" t="s">
        <v>3432</v>
      </c>
      <c r="AA2898" s="13">
        <v>-76</v>
      </c>
      <c r="AB2898" s="14">
        <v>42471</v>
      </c>
      <c r="AC2898" t="s">
        <v>35</v>
      </c>
    </row>
    <row r="2899" spans="1:29" x14ac:dyDescent="0.25">
      <c r="A2899" t="str">
        <f>CONCATENATE("Q",ROUNDUP(MONTH(Table1[[#This Row],[Month]])/3,0))</f>
        <v>Q2</v>
      </c>
      <c r="B2899" s="14">
        <f>EOMONTH(Table1[[#This Row],[Credit Date]],-1)+1</f>
        <v>42461</v>
      </c>
      <c r="C2899" t="str">
        <f>CONCATENATE(Table1[[#This Row],[Issuer Last Name]],", ",Table1[[#This Row],[Issuer First Name]])</f>
        <v>No. 019, Employee</v>
      </c>
      <c r="D2899" t="str">
        <f>CONCATENATE(Table1[[#This Row],[Approver Last Name]],", ",Table1[[#This Row],[Approver First Name]])</f>
        <v>No. 008, Employee</v>
      </c>
      <c r="E2899" t="str">
        <f>CONCATENATE(Table1[[#This Row],[Customer Last Name]],", ",Table1[[#This Row],[Customer First Name]])</f>
        <v>No. 11654, Client</v>
      </c>
      <c r="F2899" t="str">
        <f>IF(Table1[[#This Row],[Credit Amount]]&gt;-19.99,"Less than 19.99",IF(Table1[[#This Row],[Credit Amount]]=-20,"20",IF(Table1[[#This Row],[Credit Amount]]&gt;-49.98,"20.01-49.98",IF(Table1[[#This Row],[Credit Amount]]=-49.99,"49.99",IF(Table1[[#This Row],[Credit Amount]]=-50,"50",IF(Table1[[#This Row],[Credit Amount]]&lt;-50.01,"Greater than 50"))))))</f>
        <v>Less than 19.99</v>
      </c>
      <c r="G2899" t="str">
        <f>IF(Table1[[#This Row],[Transaction Type]]="Maintenance","Non-Sales","Sales")</f>
        <v>Sales</v>
      </c>
      <c r="H2899">
        <f>IF(Table1[[#This Row],[Quarter]]="q2",1,"")</f>
        <v>1</v>
      </c>
      <c r="I2899" t="str">
        <f>IF(Table1[[#This Row],[Quarter]]="q3",1,"")</f>
        <v/>
      </c>
      <c r="J2899">
        <f>IF(Table1[[#This Row],[Quarter]]="Q2",Table1[[#This Row],[Credit Amount]],"")</f>
        <v>-16.440000000000001</v>
      </c>
      <c r="K2899" t="str">
        <f>IF(Table1[[#This Row],[Quarter]]="Q3",Table1[[#This Row],[Credit Amount]],"")</f>
        <v/>
      </c>
      <c r="L2899">
        <f>IF(Table1[[#This Row],[Transaction Type]]="Upgrade",Table1[[#This Row],[Credit Amount]],IF(Table1[[#This Row],[Transaction Type]]="Activation",Table1[[#This Row],[Credit Amount]],""))</f>
        <v>-16.440000000000001</v>
      </c>
      <c r="M2899" t="str">
        <f>IF(Table1[[#This Row],[Transaction Type]]="Maintenance",Table1[[#This Row],[Credit Amount]],"")</f>
        <v/>
      </c>
      <c r="N2899">
        <v>10019</v>
      </c>
      <c r="O2899" t="s">
        <v>2489</v>
      </c>
      <c r="P2899" t="s">
        <v>2508</v>
      </c>
      <c r="Q2899" t="s">
        <v>289</v>
      </c>
      <c r="R2899">
        <v>10008</v>
      </c>
      <c r="S2899" t="s">
        <v>2489</v>
      </c>
      <c r="T2899" t="s">
        <v>2497</v>
      </c>
      <c r="U2899" t="s">
        <v>290</v>
      </c>
      <c r="V2899" t="s">
        <v>177</v>
      </c>
      <c r="W2899">
        <v>100002653</v>
      </c>
      <c r="X2899">
        <v>8005551654</v>
      </c>
      <c r="Y2899" t="s">
        <v>2595</v>
      </c>
      <c r="Z2899" t="s">
        <v>4249</v>
      </c>
      <c r="AA2899" s="13">
        <v>-16.440000000000001</v>
      </c>
      <c r="AB2899" s="14">
        <v>42480</v>
      </c>
      <c r="AC2899" t="s">
        <v>37</v>
      </c>
    </row>
    <row r="2900" spans="1:29" x14ac:dyDescent="0.25">
      <c r="A2900" t="str">
        <f>CONCATENATE("Q",ROUNDUP(MONTH(Table1[[#This Row],[Month]])/3,0))</f>
        <v>Q2</v>
      </c>
      <c r="B2900" s="14">
        <f>EOMONTH(Table1[[#This Row],[Credit Date]],-1)+1</f>
        <v>42461</v>
      </c>
      <c r="C2900" t="str">
        <f>CONCATENATE(Table1[[#This Row],[Issuer Last Name]],", ",Table1[[#This Row],[Issuer First Name]])</f>
        <v>No. 019, Employee</v>
      </c>
      <c r="D2900" t="str">
        <f>CONCATENATE(Table1[[#This Row],[Approver Last Name]],", ",Table1[[#This Row],[Approver First Name]])</f>
        <v>No. 008, Employee</v>
      </c>
      <c r="E2900" t="str">
        <f>CONCATENATE(Table1[[#This Row],[Customer Last Name]],", ",Table1[[#This Row],[Customer First Name]])</f>
        <v>No. 12090, Client</v>
      </c>
      <c r="F29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0" t="str">
        <f>IF(Table1[[#This Row],[Transaction Type]]="Maintenance","Non-Sales","Sales")</f>
        <v>Non-Sales</v>
      </c>
      <c r="H2900">
        <f>IF(Table1[[#This Row],[Quarter]]="q2",1,"")</f>
        <v>1</v>
      </c>
      <c r="I2900" t="str">
        <f>IF(Table1[[#This Row],[Quarter]]="q3",1,"")</f>
        <v/>
      </c>
      <c r="J2900">
        <f>IF(Table1[[#This Row],[Quarter]]="Q2",Table1[[#This Row],[Credit Amount]],"")</f>
        <v>-65.06</v>
      </c>
      <c r="K2900" t="str">
        <f>IF(Table1[[#This Row],[Quarter]]="Q3",Table1[[#This Row],[Credit Amount]],"")</f>
        <v/>
      </c>
      <c r="L2900" t="str">
        <f>IF(Table1[[#This Row],[Transaction Type]]="Upgrade",Table1[[#This Row],[Credit Amount]],IF(Table1[[#This Row],[Transaction Type]]="Activation",Table1[[#This Row],[Credit Amount]],""))</f>
        <v/>
      </c>
      <c r="M2900">
        <f>IF(Table1[[#This Row],[Transaction Type]]="Maintenance",Table1[[#This Row],[Credit Amount]],"")</f>
        <v>-65.06</v>
      </c>
      <c r="N2900">
        <v>10019</v>
      </c>
      <c r="O2900" t="s">
        <v>2489</v>
      </c>
      <c r="P2900" t="s">
        <v>2508</v>
      </c>
      <c r="Q2900" t="s">
        <v>289</v>
      </c>
      <c r="R2900">
        <v>10008</v>
      </c>
      <c r="S2900" t="s">
        <v>2489</v>
      </c>
      <c r="T2900" t="s">
        <v>2497</v>
      </c>
      <c r="U2900" t="s">
        <v>290</v>
      </c>
      <c r="V2900" t="s">
        <v>177</v>
      </c>
      <c r="W2900">
        <v>100003089</v>
      </c>
      <c r="X2900">
        <v>8005552090</v>
      </c>
      <c r="Y2900" t="s">
        <v>2595</v>
      </c>
      <c r="Z2900" t="s">
        <v>4685</v>
      </c>
      <c r="AA2900" s="13">
        <v>-65.06</v>
      </c>
      <c r="AB2900" s="14">
        <v>42482</v>
      </c>
      <c r="AC2900" t="s">
        <v>36</v>
      </c>
    </row>
    <row r="2901" spans="1:29" x14ac:dyDescent="0.25">
      <c r="A2901" t="str">
        <f>CONCATENATE("Q",ROUNDUP(MONTH(Table1[[#This Row],[Month]])/3,0))</f>
        <v>Q2</v>
      </c>
      <c r="B2901" s="14">
        <f>EOMONTH(Table1[[#This Row],[Credit Date]],-1)+1</f>
        <v>42461</v>
      </c>
      <c r="C2901" t="str">
        <f>CONCATENATE(Table1[[#This Row],[Issuer Last Name]],", ",Table1[[#This Row],[Issuer First Name]])</f>
        <v>No. 019, Employee</v>
      </c>
      <c r="D2901" t="str">
        <f>CONCATENATE(Table1[[#This Row],[Approver Last Name]],", ",Table1[[#This Row],[Approver First Name]])</f>
        <v>No. 008, Employee</v>
      </c>
      <c r="E2901" t="str">
        <f>CONCATENATE(Table1[[#This Row],[Customer Last Name]],", ",Table1[[#This Row],[Customer First Name]])</f>
        <v>No. 11774, Client</v>
      </c>
      <c r="F29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1" t="str">
        <f>IF(Table1[[#This Row],[Transaction Type]]="Maintenance","Non-Sales","Sales")</f>
        <v>Sales</v>
      </c>
      <c r="H2901">
        <f>IF(Table1[[#This Row],[Quarter]]="q2",1,"")</f>
        <v>1</v>
      </c>
      <c r="I2901" t="str">
        <f>IF(Table1[[#This Row],[Quarter]]="q3",1,"")</f>
        <v/>
      </c>
      <c r="J2901">
        <f>IF(Table1[[#This Row],[Quarter]]="Q2",Table1[[#This Row],[Credit Amount]],"")</f>
        <v>-64.599999999999994</v>
      </c>
      <c r="K2901" t="str">
        <f>IF(Table1[[#This Row],[Quarter]]="Q3",Table1[[#This Row],[Credit Amount]],"")</f>
        <v/>
      </c>
      <c r="L2901">
        <f>IF(Table1[[#This Row],[Transaction Type]]="Upgrade",Table1[[#This Row],[Credit Amount]],IF(Table1[[#This Row],[Transaction Type]]="Activation",Table1[[#This Row],[Credit Amount]],""))</f>
        <v>-64.599999999999994</v>
      </c>
      <c r="M2901" t="str">
        <f>IF(Table1[[#This Row],[Transaction Type]]="Maintenance",Table1[[#This Row],[Credit Amount]],"")</f>
        <v/>
      </c>
      <c r="N2901">
        <v>10019</v>
      </c>
      <c r="O2901" t="s">
        <v>2489</v>
      </c>
      <c r="P2901" t="s">
        <v>2508</v>
      </c>
      <c r="Q2901" t="s">
        <v>289</v>
      </c>
      <c r="R2901">
        <v>10008</v>
      </c>
      <c r="S2901" t="s">
        <v>2489</v>
      </c>
      <c r="T2901" t="s">
        <v>2497</v>
      </c>
      <c r="U2901" t="s">
        <v>290</v>
      </c>
      <c r="V2901" t="s">
        <v>177</v>
      </c>
      <c r="W2901">
        <v>100002773</v>
      </c>
      <c r="X2901">
        <v>8005551774</v>
      </c>
      <c r="Y2901" t="s">
        <v>2595</v>
      </c>
      <c r="Z2901" t="s">
        <v>4369</v>
      </c>
      <c r="AA2901" s="13">
        <v>-64.599999999999994</v>
      </c>
      <c r="AB2901" s="14">
        <v>42484</v>
      </c>
      <c r="AC2901" t="s">
        <v>35</v>
      </c>
    </row>
    <row r="2902" spans="1:29" x14ac:dyDescent="0.25">
      <c r="A2902" t="str">
        <f>CONCATENATE("Q",ROUNDUP(MONTH(Table1[[#This Row],[Month]])/3,0))</f>
        <v>Q2</v>
      </c>
      <c r="B2902" s="14">
        <f>EOMONTH(Table1[[#This Row],[Credit Date]],-1)+1</f>
        <v>42461</v>
      </c>
      <c r="C2902" t="str">
        <f>CONCATENATE(Table1[[#This Row],[Issuer Last Name]],", ",Table1[[#This Row],[Issuer First Name]])</f>
        <v>No. 019, Employee</v>
      </c>
      <c r="D2902" t="str">
        <f>CONCATENATE(Table1[[#This Row],[Approver Last Name]],", ",Table1[[#This Row],[Approver First Name]])</f>
        <v>No. 008, Employee</v>
      </c>
      <c r="E2902" t="str">
        <f>CONCATENATE(Table1[[#This Row],[Customer Last Name]],", ",Table1[[#This Row],[Customer First Name]])</f>
        <v>No. 11503, Client</v>
      </c>
      <c r="F2902" t="str">
        <f>IF(Table1[[#This Row],[Credit Amount]]&gt;-19.99,"Less than 19.99",IF(Table1[[#This Row],[Credit Amount]]=-20,"20",IF(Table1[[#This Row],[Credit Amount]]&gt;-49.98,"20.01-49.98",IF(Table1[[#This Row],[Credit Amount]]=-49.99,"49.99",IF(Table1[[#This Row],[Credit Amount]]=-50,"50",IF(Table1[[#This Row],[Credit Amount]]&lt;-50.01,"Greater than 50"))))))</f>
        <v>Less than 19.99</v>
      </c>
      <c r="G2902" t="str">
        <f>IF(Table1[[#This Row],[Transaction Type]]="Maintenance","Non-Sales","Sales")</f>
        <v>Non-Sales</v>
      </c>
      <c r="H2902">
        <f>IF(Table1[[#This Row],[Quarter]]="q2",1,"")</f>
        <v>1</v>
      </c>
      <c r="I2902" t="str">
        <f>IF(Table1[[#This Row],[Quarter]]="q3",1,"")</f>
        <v/>
      </c>
      <c r="J2902">
        <f>IF(Table1[[#This Row],[Quarter]]="Q2",Table1[[#This Row],[Credit Amount]],"")</f>
        <v>-18.61</v>
      </c>
      <c r="K2902" t="str">
        <f>IF(Table1[[#This Row],[Quarter]]="Q3",Table1[[#This Row],[Credit Amount]],"")</f>
        <v/>
      </c>
      <c r="L2902" t="str">
        <f>IF(Table1[[#This Row],[Transaction Type]]="Upgrade",Table1[[#This Row],[Credit Amount]],IF(Table1[[#This Row],[Transaction Type]]="Activation",Table1[[#This Row],[Credit Amount]],""))</f>
        <v/>
      </c>
      <c r="M2902">
        <f>IF(Table1[[#This Row],[Transaction Type]]="Maintenance",Table1[[#This Row],[Credit Amount]],"")</f>
        <v>-18.61</v>
      </c>
      <c r="N2902">
        <v>10019</v>
      </c>
      <c r="O2902" t="s">
        <v>2489</v>
      </c>
      <c r="P2902" t="s">
        <v>2508</v>
      </c>
      <c r="Q2902" t="s">
        <v>289</v>
      </c>
      <c r="R2902">
        <v>10008</v>
      </c>
      <c r="S2902" t="s">
        <v>2489</v>
      </c>
      <c r="T2902" t="s">
        <v>2497</v>
      </c>
      <c r="U2902" t="s">
        <v>290</v>
      </c>
      <c r="V2902" t="s">
        <v>177</v>
      </c>
      <c r="W2902">
        <v>100002502</v>
      </c>
      <c r="X2902">
        <v>8005551503</v>
      </c>
      <c r="Y2902" t="s">
        <v>2595</v>
      </c>
      <c r="Z2902" t="s">
        <v>4098</v>
      </c>
      <c r="AA2902" s="13">
        <v>-18.61</v>
      </c>
      <c r="AB2902" s="14">
        <v>42484</v>
      </c>
      <c r="AC2902" t="s">
        <v>36</v>
      </c>
    </row>
    <row r="2903" spans="1:29" x14ac:dyDescent="0.25">
      <c r="A2903" t="str">
        <f>CONCATENATE("Q",ROUNDUP(MONTH(Table1[[#This Row],[Month]])/3,0))</f>
        <v>Q2</v>
      </c>
      <c r="B2903" s="14">
        <f>EOMONTH(Table1[[#This Row],[Credit Date]],-1)+1</f>
        <v>42491</v>
      </c>
      <c r="C2903" t="str">
        <f>CONCATENATE(Table1[[#This Row],[Issuer Last Name]],", ",Table1[[#This Row],[Issuer First Name]])</f>
        <v>No. 019, Employee</v>
      </c>
      <c r="D2903" t="str">
        <f>CONCATENATE(Table1[[#This Row],[Approver Last Name]],", ",Table1[[#This Row],[Approver First Name]])</f>
        <v>No. 008, Employee</v>
      </c>
      <c r="E2903" t="str">
        <f>CONCATENATE(Table1[[#This Row],[Customer Last Name]],", ",Table1[[#This Row],[Customer First Name]])</f>
        <v>No. 12267, Client</v>
      </c>
      <c r="F29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3" t="str">
        <f>IF(Table1[[#This Row],[Transaction Type]]="Maintenance","Non-Sales","Sales")</f>
        <v>Non-Sales</v>
      </c>
      <c r="H2903">
        <f>IF(Table1[[#This Row],[Quarter]]="q2",1,"")</f>
        <v>1</v>
      </c>
      <c r="I2903" t="str">
        <f>IF(Table1[[#This Row],[Quarter]]="q3",1,"")</f>
        <v/>
      </c>
      <c r="J2903">
        <f>IF(Table1[[#This Row],[Quarter]]="Q2",Table1[[#This Row],[Credit Amount]],"")</f>
        <v>-60.71</v>
      </c>
      <c r="K2903" t="str">
        <f>IF(Table1[[#This Row],[Quarter]]="Q3",Table1[[#This Row],[Credit Amount]],"")</f>
        <v/>
      </c>
      <c r="L2903" t="str">
        <f>IF(Table1[[#This Row],[Transaction Type]]="Upgrade",Table1[[#This Row],[Credit Amount]],IF(Table1[[#This Row],[Transaction Type]]="Activation",Table1[[#This Row],[Credit Amount]],""))</f>
        <v/>
      </c>
      <c r="M2903">
        <f>IF(Table1[[#This Row],[Transaction Type]]="Maintenance",Table1[[#This Row],[Credit Amount]],"")</f>
        <v>-60.71</v>
      </c>
      <c r="N2903">
        <v>10019</v>
      </c>
      <c r="O2903" t="s">
        <v>2489</v>
      </c>
      <c r="P2903" t="s">
        <v>2508</v>
      </c>
      <c r="Q2903" t="s">
        <v>289</v>
      </c>
      <c r="R2903">
        <v>10008</v>
      </c>
      <c r="S2903" t="s">
        <v>2489</v>
      </c>
      <c r="T2903" t="s">
        <v>2497</v>
      </c>
      <c r="U2903" t="s">
        <v>290</v>
      </c>
      <c r="V2903" t="s">
        <v>177</v>
      </c>
      <c r="W2903">
        <v>100003266</v>
      </c>
      <c r="X2903">
        <v>8005552267</v>
      </c>
      <c r="Y2903" t="s">
        <v>2595</v>
      </c>
      <c r="Z2903" t="s">
        <v>4862</v>
      </c>
      <c r="AA2903" s="13">
        <v>-60.71</v>
      </c>
      <c r="AB2903" s="14">
        <v>42501</v>
      </c>
      <c r="AC2903" t="s">
        <v>36</v>
      </c>
    </row>
    <row r="2904" spans="1:29" x14ac:dyDescent="0.25">
      <c r="A2904" t="str">
        <f>CONCATENATE("Q",ROUNDUP(MONTH(Table1[[#This Row],[Month]])/3,0))</f>
        <v>Q2</v>
      </c>
      <c r="B2904" s="14">
        <f>EOMONTH(Table1[[#This Row],[Credit Date]],-1)+1</f>
        <v>42522</v>
      </c>
      <c r="C2904" t="str">
        <f>CONCATENATE(Table1[[#This Row],[Issuer Last Name]],", ",Table1[[#This Row],[Issuer First Name]])</f>
        <v>No. 019, Employee</v>
      </c>
      <c r="D2904" t="str">
        <f>CONCATENATE(Table1[[#This Row],[Approver Last Name]],", ",Table1[[#This Row],[Approver First Name]])</f>
        <v>No. 008, Employee</v>
      </c>
      <c r="E2904" t="str">
        <f>CONCATENATE(Table1[[#This Row],[Customer Last Name]],", ",Table1[[#This Row],[Customer First Name]])</f>
        <v>No. 11344, Client</v>
      </c>
      <c r="F2904" t="str">
        <f>IF(Table1[[#This Row],[Credit Amount]]&gt;-19.99,"Less than 19.99",IF(Table1[[#This Row],[Credit Amount]]=-20,"20",IF(Table1[[#This Row],[Credit Amount]]&gt;-49.98,"20.01-49.98",IF(Table1[[#This Row],[Credit Amount]]=-49.99,"49.99",IF(Table1[[#This Row],[Credit Amount]]=-50,"50",IF(Table1[[#This Row],[Credit Amount]]&lt;-50.01,"Greater than 50"))))))</f>
        <v>20.01-49.98</v>
      </c>
      <c r="G2904" t="str">
        <f>IF(Table1[[#This Row],[Transaction Type]]="Maintenance","Non-Sales","Sales")</f>
        <v>Sales</v>
      </c>
      <c r="H2904">
        <f>IF(Table1[[#This Row],[Quarter]]="q2",1,"")</f>
        <v>1</v>
      </c>
      <c r="I2904" t="str">
        <f>IF(Table1[[#This Row],[Quarter]]="q3",1,"")</f>
        <v/>
      </c>
      <c r="J2904">
        <f>IF(Table1[[#This Row],[Quarter]]="Q2",Table1[[#This Row],[Credit Amount]],"")</f>
        <v>-36.49</v>
      </c>
      <c r="K2904" t="str">
        <f>IF(Table1[[#This Row],[Quarter]]="Q3",Table1[[#This Row],[Credit Amount]],"")</f>
        <v/>
      </c>
      <c r="L2904">
        <f>IF(Table1[[#This Row],[Transaction Type]]="Upgrade",Table1[[#This Row],[Credit Amount]],IF(Table1[[#This Row],[Transaction Type]]="Activation",Table1[[#This Row],[Credit Amount]],""))</f>
        <v>-36.49</v>
      </c>
      <c r="M2904" t="str">
        <f>IF(Table1[[#This Row],[Transaction Type]]="Maintenance",Table1[[#This Row],[Credit Amount]],"")</f>
        <v/>
      </c>
      <c r="N2904">
        <v>10019</v>
      </c>
      <c r="O2904" t="s">
        <v>2489</v>
      </c>
      <c r="P2904" t="s">
        <v>2508</v>
      </c>
      <c r="Q2904" t="s">
        <v>289</v>
      </c>
      <c r="R2904">
        <v>10008</v>
      </c>
      <c r="S2904" t="s">
        <v>2489</v>
      </c>
      <c r="T2904" t="s">
        <v>2497</v>
      </c>
      <c r="U2904" t="s">
        <v>290</v>
      </c>
      <c r="V2904" t="s">
        <v>177</v>
      </c>
      <c r="W2904">
        <v>100002343</v>
      </c>
      <c r="X2904">
        <v>8005551344</v>
      </c>
      <c r="Y2904" t="s">
        <v>2595</v>
      </c>
      <c r="Z2904" t="s">
        <v>3939</v>
      </c>
      <c r="AA2904" s="13">
        <v>-36.49</v>
      </c>
      <c r="AB2904" s="14">
        <v>42530</v>
      </c>
      <c r="AC2904" t="s">
        <v>35</v>
      </c>
    </row>
    <row r="2905" spans="1:29" x14ac:dyDescent="0.25">
      <c r="A2905" t="str">
        <f>CONCATENATE("Q",ROUNDUP(MONTH(Table1[[#This Row],[Month]])/3,0))</f>
        <v>Q3</v>
      </c>
      <c r="B2905" s="14">
        <f>EOMONTH(Table1[[#This Row],[Credit Date]],-1)+1</f>
        <v>42552</v>
      </c>
      <c r="C2905" t="str">
        <f>CONCATENATE(Table1[[#This Row],[Issuer Last Name]],", ",Table1[[#This Row],[Issuer First Name]])</f>
        <v>No. 019, Employee</v>
      </c>
      <c r="D2905" t="str">
        <f>CONCATENATE(Table1[[#This Row],[Approver Last Name]],", ",Table1[[#This Row],[Approver First Name]])</f>
        <v>No. 008, Employee</v>
      </c>
      <c r="E2905" t="str">
        <f>CONCATENATE(Table1[[#This Row],[Customer Last Name]],", ",Table1[[#This Row],[Customer First Name]])</f>
        <v>No. 12371, Client</v>
      </c>
      <c r="F29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5" t="str">
        <f>IF(Table1[[#This Row],[Transaction Type]]="Maintenance","Non-Sales","Sales")</f>
        <v>Sales</v>
      </c>
      <c r="H2905" t="str">
        <f>IF(Table1[[#This Row],[Quarter]]="q2",1,"")</f>
        <v/>
      </c>
      <c r="I2905">
        <f>IF(Table1[[#This Row],[Quarter]]="q3",1,"")</f>
        <v>1</v>
      </c>
      <c r="J2905" t="str">
        <f>IF(Table1[[#This Row],[Quarter]]="Q2",Table1[[#This Row],[Credit Amount]],"")</f>
        <v/>
      </c>
      <c r="K2905">
        <f>IF(Table1[[#This Row],[Quarter]]="Q3",Table1[[#This Row],[Credit Amount]],"")</f>
        <v>-60.67</v>
      </c>
      <c r="L2905">
        <f>IF(Table1[[#This Row],[Transaction Type]]="Upgrade",Table1[[#This Row],[Credit Amount]],IF(Table1[[#This Row],[Transaction Type]]="Activation",Table1[[#This Row],[Credit Amount]],""))</f>
        <v>-60.67</v>
      </c>
      <c r="M2905" t="str">
        <f>IF(Table1[[#This Row],[Transaction Type]]="Maintenance",Table1[[#This Row],[Credit Amount]],"")</f>
        <v/>
      </c>
      <c r="N2905">
        <v>10019</v>
      </c>
      <c r="O2905" t="s">
        <v>2489</v>
      </c>
      <c r="P2905" t="s">
        <v>2508</v>
      </c>
      <c r="Q2905" t="s">
        <v>289</v>
      </c>
      <c r="R2905">
        <v>10008</v>
      </c>
      <c r="S2905" t="s">
        <v>2489</v>
      </c>
      <c r="T2905" t="s">
        <v>2497</v>
      </c>
      <c r="U2905" t="s">
        <v>290</v>
      </c>
      <c r="V2905" t="s">
        <v>177</v>
      </c>
      <c r="W2905">
        <v>100003370</v>
      </c>
      <c r="X2905">
        <v>8005552371</v>
      </c>
      <c r="Y2905" t="s">
        <v>2595</v>
      </c>
      <c r="Z2905" t="s">
        <v>4966</v>
      </c>
      <c r="AA2905" s="13">
        <v>-60.67</v>
      </c>
      <c r="AB2905" s="14">
        <v>42553</v>
      </c>
      <c r="AC2905" t="s">
        <v>35</v>
      </c>
    </row>
    <row r="2906" spans="1:29" x14ac:dyDescent="0.25">
      <c r="A2906" t="str">
        <f>CONCATENATE("Q",ROUNDUP(MONTH(Table1[[#This Row],[Month]])/3,0))</f>
        <v>Q3</v>
      </c>
      <c r="B2906" s="14">
        <f>EOMONTH(Table1[[#This Row],[Credit Date]],-1)+1</f>
        <v>42552</v>
      </c>
      <c r="C2906" t="str">
        <f>CONCATENATE(Table1[[#This Row],[Issuer Last Name]],", ",Table1[[#This Row],[Issuer First Name]])</f>
        <v>No. 019, Employee</v>
      </c>
      <c r="D2906" t="str">
        <f>CONCATENATE(Table1[[#This Row],[Approver Last Name]],", ",Table1[[#This Row],[Approver First Name]])</f>
        <v>No. 008, Employee</v>
      </c>
      <c r="E2906" t="str">
        <f>CONCATENATE(Table1[[#This Row],[Customer Last Name]],", ",Table1[[#This Row],[Customer First Name]])</f>
        <v>No. 11482, Client</v>
      </c>
      <c r="F29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6" t="str">
        <f>IF(Table1[[#This Row],[Transaction Type]]="Maintenance","Non-Sales","Sales")</f>
        <v>Non-Sales</v>
      </c>
      <c r="H2906" t="str">
        <f>IF(Table1[[#This Row],[Quarter]]="q2",1,"")</f>
        <v/>
      </c>
      <c r="I2906">
        <f>IF(Table1[[#This Row],[Quarter]]="q3",1,"")</f>
        <v>1</v>
      </c>
      <c r="J2906" t="str">
        <f>IF(Table1[[#This Row],[Quarter]]="Q2",Table1[[#This Row],[Credit Amount]],"")</f>
        <v/>
      </c>
      <c r="K2906">
        <f>IF(Table1[[#This Row],[Quarter]]="Q3",Table1[[#This Row],[Credit Amount]],"")</f>
        <v>-51.83</v>
      </c>
      <c r="L2906" t="str">
        <f>IF(Table1[[#This Row],[Transaction Type]]="Upgrade",Table1[[#This Row],[Credit Amount]],IF(Table1[[#This Row],[Transaction Type]]="Activation",Table1[[#This Row],[Credit Amount]],""))</f>
        <v/>
      </c>
      <c r="M2906">
        <f>IF(Table1[[#This Row],[Transaction Type]]="Maintenance",Table1[[#This Row],[Credit Amount]],"")</f>
        <v>-51.83</v>
      </c>
      <c r="N2906">
        <v>10019</v>
      </c>
      <c r="O2906" t="s">
        <v>2489</v>
      </c>
      <c r="P2906" t="s">
        <v>2508</v>
      </c>
      <c r="Q2906" t="s">
        <v>289</v>
      </c>
      <c r="R2906">
        <v>10008</v>
      </c>
      <c r="S2906" t="s">
        <v>2489</v>
      </c>
      <c r="T2906" t="s">
        <v>2497</v>
      </c>
      <c r="U2906" t="s">
        <v>290</v>
      </c>
      <c r="V2906" t="s">
        <v>177</v>
      </c>
      <c r="W2906">
        <v>100002481</v>
      </c>
      <c r="X2906">
        <v>8005551482</v>
      </c>
      <c r="Y2906" t="s">
        <v>2595</v>
      </c>
      <c r="Z2906" t="s">
        <v>4077</v>
      </c>
      <c r="AA2906" s="13">
        <v>-51.83</v>
      </c>
      <c r="AB2906" s="14">
        <v>42560</v>
      </c>
      <c r="AC2906" t="s">
        <v>36</v>
      </c>
    </row>
    <row r="2907" spans="1:29" x14ac:dyDescent="0.25">
      <c r="A2907" t="str">
        <f>CONCATENATE("Q",ROUNDUP(MONTH(Table1[[#This Row],[Month]])/3,0))</f>
        <v>Q3</v>
      </c>
      <c r="B2907" s="14">
        <f>EOMONTH(Table1[[#This Row],[Credit Date]],-1)+1</f>
        <v>42552</v>
      </c>
      <c r="C2907" t="str">
        <f>CONCATENATE(Table1[[#This Row],[Issuer Last Name]],", ",Table1[[#This Row],[Issuer First Name]])</f>
        <v>No. 019, Employee</v>
      </c>
      <c r="D2907" t="str">
        <f>CONCATENATE(Table1[[#This Row],[Approver Last Name]],", ",Table1[[#This Row],[Approver First Name]])</f>
        <v>No. 008, Employee</v>
      </c>
      <c r="E2907" t="str">
        <f>CONCATENATE(Table1[[#This Row],[Customer Last Name]],", ",Table1[[#This Row],[Customer First Name]])</f>
        <v>No. 11713, Client</v>
      </c>
      <c r="F29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7" t="str">
        <f>IF(Table1[[#This Row],[Transaction Type]]="Maintenance","Non-Sales","Sales")</f>
        <v>Non-Sales</v>
      </c>
      <c r="H2907" t="str">
        <f>IF(Table1[[#This Row],[Quarter]]="q2",1,"")</f>
        <v/>
      </c>
      <c r="I2907">
        <f>IF(Table1[[#This Row],[Quarter]]="q3",1,"")</f>
        <v>1</v>
      </c>
      <c r="J2907" t="str">
        <f>IF(Table1[[#This Row],[Quarter]]="Q2",Table1[[#This Row],[Credit Amount]],"")</f>
        <v/>
      </c>
      <c r="K2907">
        <f>IF(Table1[[#This Row],[Quarter]]="Q3",Table1[[#This Row],[Credit Amount]],"")</f>
        <v>-90.74</v>
      </c>
      <c r="L2907" t="str">
        <f>IF(Table1[[#This Row],[Transaction Type]]="Upgrade",Table1[[#This Row],[Credit Amount]],IF(Table1[[#This Row],[Transaction Type]]="Activation",Table1[[#This Row],[Credit Amount]],""))</f>
        <v/>
      </c>
      <c r="M2907">
        <f>IF(Table1[[#This Row],[Transaction Type]]="Maintenance",Table1[[#This Row],[Credit Amount]],"")</f>
        <v>-90.74</v>
      </c>
      <c r="N2907">
        <v>10019</v>
      </c>
      <c r="O2907" t="s">
        <v>2489</v>
      </c>
      <c r="P2907" t="s">
        <v>2508</v>
      </c>
      <c r="Q2907" t="s">
        <v>289</v>
      </c>
      <c r="R2907">
        <v>10008</v>
      </c>
      <c r="S2907" t="s">
        <v>2489</v>
      </c>
      <c r="T2907" t="s">
        <v>2497</v>
      </c>
      <c r="U2907" t="s">
        <v>290</v>
      </c>
      <c r="V2907" t="s">
        <v>177</v>
      </c>
      <c r="W2907">
        <v>100002712</v>
      </c>
      <c r="X2907">
        <v>8005551713</v>
      </c>
      <c r="Y2907" t="s">
        <v>2595</v>
      </c>
      <c r="Z2907" t="s">
        <v>4308</v>
      </c>
      <c r="AA2907" s="13">
        <v>-90.74</v>
      </c>
      <c r="AB2907" s="14">
        <v>42569</v>
      </c>
      <c r="AC2907" t="s">
        <v>36</v>
      </c>
    </row>
    <row r="2908" spans="1:29" x14ac:dyDescent="0.25">
      <c r="A2908" t="str">
        <f>CONCATENATE("Q",ROUNDUP(MONTH(Table1[[#This Row],[Month]])/3,0))</f>
        <v>Q3</v>
      </c>
      <c r="B2908" s="14">
        <f>EOMONTH(Table1[[#This Row],[Credit Date]],-1)+1</f>
        <v>42552</v>
      </c>
      <c r="C2908" t="str">
        <f>CONCATENATE(Table1[[#This Row],[Issuer Last Name]],", ",Table1[[#This Row],[Issuer First Name]])</f>
        <v>No. 019, Employee</v>
      </c>
      <c r="D2908" t="str">
        <f>CONCATENATE(Table1[[#This Row],[Approver Last Name]],", ",Table1[[#This Row],[Approver First Name]])</f>
        <v>No. 008, Employee</v>
      </c>
      <c r="E2908" t="str">
        <f>CONCATENATE(Table1[[#This Row],[Customer Last Name]],", ",Table1[[#This Row],[Customer First Name]])</f>
        <v>No. 11225, Client</v>
      </c>
      <c r="F29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8" t="str">
        <f>IF(Table1[[#This Row],[Transaction Type]]="Maintenance","Non-Sales","Sales")</f>
        <v>Non-Sales</v>
      </c>
      <c r="H2908" t="str">
        <f>IF(Table1[[#This Row],[Quarter]]="q2",1,"")</f>
        <v/>
      </c>
      <c r="I2908">
        <f>IF(Table1[[#This Row],[Quarter]]="q3",1,"")</f>
        <v>1</v>
      </c>
      <c r="J2908" t="str">
        <f>IF(Table1[[#This Row],[Quarter]]="Q2",Table1[[#This Row],[Credit Amount]],"")</f>
        <v/>
      </c>
      <c r="K2908">
        <f>IF(Table1[[#This Row],[Quarter]]="Q3",Table1[[#This Row],[Credit Amount]],"")</f>
        <v>-79.56</v>
      </c>
      <c r="L2908" t="str">
        <f>IF(Table1[[#This Row],[Transaction Type]]="Upgrade",Table1[[#This Row],[Credit Amount]],IF(Table1[[#This Row],[Transaction Type]]="Activation",Table1[[#This Row],[Credit Amount]],""))</f>
        <v/>
      </c>
      <c r="M2908">
        <f>IF(Table1[[#This Row],[Transaction Type]]="Maintenance",Table1[[#This Row],[Credit Amount]],"")</f>
        <v>-79.56</v>
      </c>
      <c r="N2908">
        <v>10019</v>
      </c>
      <c r="O2908" t="s">
        <v>2489</v>
      </c>
      <c r="P2908" t="s">
        <v>2508</v>
      </c>
      <c r="Q2908" t="s">
        <v>289</v>
      </c>
      <c r="R2908">
        <v>10008</v>
      </c>
      <c r="S2908" t="s">
        <v>2489</v>
      </c>
      <c r="T2908" t="s">
        <v>2497</v>
      </c>
      <c r="U2908" t="s">
        <v>290</v>
      </c>
      <c r="V2908" t="s">
        <v>177</v>
      </c>
      <c r="W2908">
        <v>100002224</v>
      </c>
      <c r="X2908">
        <v>8005551225</v>
      </c>
      <c r="Y2908" t="s">
        <v>2595</v>
      </c>
      <c r="Z2908" t="s">
        <v>3820</v>
      </c>
      <c r="AA2908" s="13">
        <v>-79.56</v>
      </c>
      <c r="AB2908" s="14">
        <v>42570</v>
      </c>
      <c r="AC2908" t="s">
        <v>36</v>
      </c>
    </row>
    <row r="2909" spans="1:29" x14ac:dyDescent="0.25">
      <c r="A2909" t="str">
        <f>CONCATENATE("Q",ROUNDUP(MONTH(Table1[[#This Row],[Month]])/3,0))</f>
        <v>Q3</v>
      </c>
      <c r="B2909" s="14">
        <f>EOMONTH(Table1[[#This Row],[Credit Date]],-1)+1</f>
        <v>42552</v>
      </c>
      <c r="C2909" t="str">
        <f>CONCATENATE(Table1[[#This Row],[Issuer Last Name]],", ",Table1[[#This Row],[Issuer First Name]])</f>
        <v>No. 019, Employee</v>
      </c>
      <c r="D2909" t="str">
        <f>CONCATENATE(Table1[[#This Row],[Approver Last Name]],", ",Table1[[#This Row],[Approver First Name]])</f>
        <v>No. 008, Employee</v>
      </c>
      <c r="E2909" t="str">
        <f>CONCATENATE(Table1[[#This Row],[Customer Last Name]],", ",Table1[[#This Row],[Customer First Name]])</f>
        <v>No. 10714, Client</v>
      </c>
      <c r="F29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09" t="str">
        <f>IF(Table1[[#This Row],[Transaction Type]]="Maintenance","Non-Sales","Sales")</f>
        <v>Non-Sales</v>
      </c>
      <c r="H2909" t="str">
        <f>IF(Table1[[#This Row],[Quarter]]="q2",1,"")</f>
        <v/>
      </c>
      <c r="I2909">
        <f>IF(Table1[[#This Row],[Quarter]]="q3",1,"")</f>
        <v>1</v>
      </c>
      <c r="J2909" t="str">
        <f>IF(Table1[[#This Row],[Quarter]]="Q2",Table1[[#This Row],[Credit Amount]],"")</f>
        <v/>
      </c>
      <c r="K2909">
        <f>IF(Table1[[#This Row],[Quarter]]="Q3",Table1[[#This Row],[Credit Amount]],"")</f>
        <v>-75.739999999999995</v>
      </c>
      <c r="L2909" t="str">
        <f>IF(Table1[[#This Row],[Transaction Type]]="Upgrade",Table1[[#This Row],[Credit Amount]],IF(Table1[[#This Row],[Transaction Type]]="Activation",Table1[[#This Row],[Credit Amount]],""))</f>
        <v/>
      </c>
      <c r="M2909">
        <f>IF(Table1[[#This Row],[Transaction Type]]="Maintenance",Table1[[#This Row],[Credit Amount]],"")</f>
        <v>-75.739999999999995</v>
      </c>
      <c r="N2909">
        <v>10019</v>
      </c>
      <c r="O2909" t="s">
        <v>2489</v>
      </c>
      <c r="P2909" t="s">
        <v>2508</v>
      </c>
      <c r="Q2909" t="s">
        <v>289</v>
      </c>
      <c r="R2909">
        <v>10008</v>
      </c>
      <c r="S2909" t="s">
        <v>2489</v>
      </c>
      <c r="T2909" t="s">
        <v>2497</v>
      </c>
      <c r="U2909" t="s">
        <v>290</v>
      </c>
      <c r="V2909" t="s">
        <v>177</v>
      </c>
      <c r="W2909">
        <v>100001713</v>
      </c>
      <c r="X2909">
        <v>8005550714</v>
      </c>
      <c r="Y2909" t="s">
        <v>2595</v>
      </c>
      <c r="Z2909" t="s">
        <v>3309</v>
      </c>
      <c r="AA2909" s="13">
        <v>-75.739999999999995</v>
      </c>
      <c r="AB2909" s="14">
        <v>42573</v>
      </c>
      <c r="AC2909" t="s">
        <v>36</v>
      </c>
    </row>
    <row r="2910" spans="1:29" x14ac:dyDescent="0.25">
      <c r="A2910" t="str">
        <f>CONCATENATE("Q",ROUNDUP(MONTH(Table1[[#This Row],[Month]])/3,0))</f>
        <v>Q3</v>
      </c>
      <c r="B2910" s="14">
        <f>EOMONTH(Table1[[#This Row],[Credit Date]],-1)+1</f>
        <v>42552</v>
      </c>
      <c r="C2910" t="str">
        <f>CONCATENATE(Table1[[#This Row],[Issuer Last Name]],", ",Table1[[#This Row],[Issuer First Name]])</f>
        <v>No. 019, Employee</v>
      </c>
      <c r="D2910" t="str">
        <f>CONCATENATE(Table1[[#This Row],[Approver Last Name]],", ",Table1[[#This Row],[Approver First Name]])</f>
        <v>No. 008, Employee</v>
      </c>
      <c r="E2910" t="str">
        <f>CONCATENATE(Table1[[#This Row],[Customer Last Name]],", ",Table1[[#This Row],[Customer First Name]])</f>
        <v>No. 11253, Client</v>
      </c>
      <c r="F29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10" t="str">
        <f>IF(Table1[[#This Row],[Transaction Type]]="Maintenance","Non-Sales","Sales")</f>
        <v>Sales</v>
      </c>
      <c r="H2910" t="str">
        <f>IF(Table1[[#This Row],[Quarter]]="q2",1,"")</f>
        <v/>
      </c>
      <c r="I2910">
        <f>IF(Table1[[#This Row],[Quarter]]="q3",1,"")</f>
        <v>1</v>
      </c>
      <c r="J2910" t="str">
        <f>IF(Table1[[#This Row],[Quarter]]="Q2",Table1[[#This Row],[Credit Amount]],"")</f>
        <v/>
      </c>
      <c r="K2910">
        <f>IF(Table1[[#This Row],[Quarter]]="Q3",Table1[[#This Row],[Credit Amount]],"")</f>
        <v>-94.39</v>
      </c>
      <c r="L2910">
        <f>IF(Table1[[#This Row],[Transaction Type]]="Upgrade",Table1[[#This Row],[Credit Amount]],IF(Table1[[#This Row],[Transaction Type]]="Activation",Table1[[#This Row],[Credit Amount]],""))</f>
        <v>-94.39</v>
      </c>
      <c r="M2910" t="str">
        <f>IF(Table1[[#This Row],[Transaction Type]]="Maintenance",Table1[[#This Row],[Credit Amount]],"")</f>
        <v/>
      </c>
      <c r="N2910">
        <v>10019</v>
      </c>
      <c r="O2910" t="s">
        <v>2489</v>
      </c>
      <c r="P2910" t="s">
        <v>2508</v>
      </c>
      <c r="Q2910" t="s">
        <v>289</v>
      </c>
      <c r="R2910">
        <v>10008</v>
      </c>
      <c r="S2910" t="s">
        <v>2489</v>
      </c>
      <c r="T2910" t="s">
        <v>2497</v>
      </c>
      <c r="U2910" t="s">
        <v>290</v>
      </c>
      <c r="V2910" t="s">
        <v>177</v>
      </c>
      <c r="W2910">
        <v>100002252</v>
      </c>
      <c r="X2910">
        <v>8005551253</v>
      </c>
      <c r="Y2910" t="s">
        <v>2595</v>
      </c>
      <c r="Z2910" t="s">
        <v>3848</v>
      </c>
      <c r="AA2910" s="13">
        <v>-94.39</v>
      </c>
      <c r="AB2910" s="14">
        <v>42574</v>
      </c>
      <c r="AC2910" t="s">
        <v>35</v>
      </c>
    </row>
    <row r="2911" spans="1:29" x14ac:dyDescent="0.25">
      <c r="A2911" t="str">
        <f>CONCATENATE("Q",ROUNDUP(MONTH(Table1[[#This Row],[Month]])/3,0))</f>
        <v>Q3</v>
      </c>
      <c r="B2911" s="14">
        <f>EOMONTH(Table1[[#This Row],[Credit Date]],-1)+1</f>
        <v>42552</v>
      </c>
      <c r="C2911" t="str">
        <f>CONCATENATE(Table1[[#This Row],[Issuer Last Name]],", ",Table1[[#This Row],[Issuer First Name]])</f>
        <v>No. 019, Employee</v>
      </c>
      <c r="D2911" t="str">
        <f>CONCATENATE(Table1[[#This Row],[Approver Last Name]],", ",Table1[[#This Row],[Approver First Name]])</f>
        <v>No. 008, Employee</v>
      </c>
      <c r="E2911" t="str">
        <f>CONCATENATE(Table1[[#This Row],[Customer Last Name]],", ",Table1[[#This Row],[Customer First Name]])</f>
        <v>No. 13412, Client</v>
      </c>
      <c r="F29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11" t="str">
        <f>IF(Table1[[#This Row],[Transaction Type]]="Maintenance","Non-Sales","Sales")</f>
        <v>Non-Sales</v>
      </c>
      <c r="H2911" t="str">
        <f>IF(Table1[[#This Row],[Quarter]]="q2",1,"")</f>
        <v/>
      </c>
      <c r="I2911">
        <f>IF(Table1[[#This Row],[Quarter]]="q3",1,"")</f>
        <v>1</v>
      </c>
      <c r="J2911" t="str">
        <f>IF(Table1[[#This Row],[Quarter]]="Q2",Table1[[#This Row],[Credit Amount]],"")</f>
        <v/>
      </c>
      <c r="K2911">
        <f>IF(Table1[[#This Row],[Quarter]]="Q3",Table1[[#This Row],[Credit Amount]],"")</f>
        <v>-95.73</v>
      </c>
      <c r="L2911" t="str">
        <f>IF(Table1[[#This Row],[Transaction Type]]="Upgrade",Table1[[#This Row],[Credit Amount]],IF(Table1[[#This Row],[Transaction Type]]="Activation",Table1[[#This Row],[Credit Amount]],""))</f>
        <v/>
      </c>
      <c r="M2911">
        <f>IF(Table1[[#This Row],[Transaction Type]]="Maintenance",Table1[[#This Row],[Credit Amount]],"")</f>
        <v>-95.73</v>
      </c>
      <c r="N2911">
        <v>10019</v>
      </c>
      <c r="O2911" t="s">
        <v>2489</v>
      </c>
      <c r="P2911" t="s">
        <v>2508</v>
      </c>
      <c r="Q2911" t="s">
        <v>289</v>
      </c>
      <c r="R2911">
        <v>10008</v>
      </c>
      <c r="S2911" t="s">
        <v>2489</v>
      </c>
      <c r="T2911" t="s">
        <v>2497</v>
      </c>
      <c r="U2911" t="s">
        <v>290</v>
      </c>
      <c r="V2911" t="s">
        <v>177</v>
      </c>
      <c r="W2911">
        <v>100004411</v>
      </c>
      <c r="X2911">
        <v>8005553412</v>
      </c>
      <c r="Y2911" t="s">
        <v>2595</v>
      </c>
      <c r="Z2911" t="s">
        <v>6000</v>
      </c>
      <c r="AA2911" s="13">
        <v>-95.73</v>
      </c>
      <c r="AB2911" s="14">
        <v>42576</v>
      </c>
      <c r="AC2911" t="s">
        <v>36</v>
      </c>
    </row>
    <row r="2912" spans="1:29" x14ac:dyDescent="0.25">
      <c r="A2912" t="str">
        <f>CONCATENATE("Q",ROUNDUP(MONTH(Table1[[#This Row],[Month]])/3,0))</f>
        <v>Q3</v>
      </c>
      <c r="B2912" s="14">
        <f>EOMONTH(Table1[[#This Row],[Credit Date]],-1)+1</f>
        <v>42552</v>
      </c>
      <c r="C2912" t="str">
        <f>CONCATENATE(Table1[[#This Row],[Issuer Last Name]],", ",Table1[[#This Row],[Issuer First Name]])</f>
        <v>No. 019, Employee</v>
      </c>
      <c r="D2912" t="str">
        <f>CONCATENATE(Table1[[#This Row],[Approver Last Name]],", ",Table1[[#This Row],[Approver First Name]])</f>
        <v>No. 019, Employee</v>
      </c>
      <c r="E2912" t="str">
        <f>CONCATENATE(Table1[[#This Row],[Customer Last Name]],", ",Table1[[#This Row],[Customer First Name]])</f>
        <v>No. 12749, Client</v>
      </c>
      <c r="F2912" t="str">
        <f>IF(Table1[[#This Row],[Credit Amount]]&gt;-19.99,"Less than 19.99",IF(Table1[[#This Row],[Credit Amount]]=-20,"20",IF(Table1[[#This Row],[Credit Amount]]&gt;-49.98,"20.01-49.98",IF(Table1[[#This Row],[Credit Amount]]=-49.99,"49.99",IF(Table1[[#This Row],[Credit Amount]]=-50,"50",IF(Table1[[#This Row],[Credit Amount]]&lt;-50.01,"Greater than 50"))))))</f>
        <v>Less than 19.99</v>
      </c>
      <c r="G2912" t="str">
        <f>IF(Table1[[#This Row],[Transaction Type]]="Maintenance","Non-Sales","Sales")</f>
        <v>Non-Sales</v>
      </c>
      <c r="H2912" t="str">
        <f>IF(Table1[[#This Row],[Quarter]]="q2",1,"")</f>
        <v/>
      </c>
      <c r="I2912">
        <f>IF(Table1[[#This Row],[Quarter]]="q3",1,"")</f>
        <v>1</v>
      </c>
      <c r="J2912" t="str">
        <f>IF(Table1[[#This Row],[Quarter]]="Q2",Table1[[#This Row],[Credit Amount]],"")</f>
        <v/>
      </c>
      <c r="K2912">
        <f>IF(Table1[[#This Row],[Quarter]]="Q3",Table1[[#This Row],[Credit Amount]],"")</f>
        <v>-9.82</v>
      </c>
      <c r="L2912" t="str">
        <f>IF(Table1[[#This Row],[Transaction Type]]="Upgrade",Table1[[#This Row],[Credit Amount]],IF(Table1[[#This Row],[Transaction Type]]="Activation",Table1[[#This Row],[Credit Amount]],""))</f>
        <v/>
      </c>
      <c r="M2912">
        <f>IF(Table1[[#This Row],[Transaction Type]]="Maintenance",Table1[[#This Row],[Credit Amount]],"")</f>
        <v>-9.82</v>
      </c>
      <c r="N2912">
        <v>10019</v>
      </c>
      <c r="O2912" t="s">
        <v>2489</v>
      </c>
      <c r="P2912" t="s">
        <v>2508</v>
      </c>
      <c r="Q2912" t="s">
        <v>289</v>
      </c>
      <c r="R2912">
        <v>10019</v>
      </c>
      <c r="S2912" t="s">
        <v>2489</v>
      </c>
      <c r="T2912" t="s">
        <v>2508</v>
      </c>
      <c r="U2912" t="s">
        <v>289</v>
      </c>
      <c r="V2912" t="s">
        <v>177</v>
      </c>
      <c r="W2912">
        <v>100003748</v>
      </c>
      <c r="X2912">
        <v>8005552749</v>
      </c>
      <c r="Y2912" t="s">
        <v>2595</v>
      </c>
      <c r="Z2912" t="s">
        <v>5341</v>
      </c>
      <c r="AA2912" s="13">
        <v>-9.82</v>
      </c>
      <c r="AB2912" s="14">
        <v>42581</v>
      </c>
      <c r="AC2912" t="s">
        <v>36</v>
      </c>
    </row>
    <row r="2913" spans="1:29" x14ac:dyDescent="0.25">
      <c r="A2913" t="str">
        <f>CONCATENATE("Q",ROUNDUP(MONTH(Table1[[#This Row],[Month]])/3,0))</f>
        <v>Q3</v>
      </c>
      <c r="B2913" s="14">
        <f>EOMONTH(Table1[[#This Row],[Credit Date]],-1)+1</f>
        <v>42583</v>
      </c>
      <c r="C2913" t="str">
        <f>CONCATENATE(Table1[[#This Row],[Issuer Last Name]],", ",Table1[[#This Row],[Issuer First Name]])</f>
        <v>No. 019, Employee</v>
      </c>
      <c r="D2913" t="str">
        <f>CONCATENATE(Table1[[#This Row],[Approver Last Name]],", ",Table1[[#This Row],[Approver First Name]])</f>
        <v>No. 008, Employee</v>
      </c>
      <c r="E2913" t="str">
        <f>CONCATENATE(Table1[[#This Row],[Customer Last Name]],", ",Table1[[#This Row],[Customer First Name]])</f>
        <v>No. 13488, Client</v>
      </c>
      <c r="F29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13" t="str">
        <f>IF(Table1[[#This Row],[Transaction Type]]="Maintenance","Non-Sales","Sales")</f>
        <v>Non-Sales</v>
      </c>
      <c r="H2913" t="str">
        <f>IF(Table1[[#This Row],[Quarter]]="q2",1,"")</f>
        <v/>
      </c>
      <c r="I2913">
        <f>IF(Table1[[#This Row],[Quarter]]="q3",1,"")</f>
        <v>1</v>
      </c>
      <c r="J2913" t="str">
        <f>IF(Table1[[#This Row],[Quarter]]="Q2",Table1[[#This Row],[Credit Amount]],"")</f>
        <v/>
      </c>
      <c r="K2913">
        <f>IF(Table1[[#This Row],[Quarter]]="Q3",Table1[[#This Row],[Credit Amount]],"")</f>
        <v>-84.23</v>
      </c>
      <c r="L2913" t="str">
        <f>IF(Table1[[#This Row],[Transaction Type]]="Upgrade",Table1[[#This Row],[Credit Amount]],IF(Table1[[#This Row],[Transaction Type]]="Activation",Table1[[#This Row],[Credit Amount]],""))</f>
        <v/>
      </c>
      <c r="M2913">
        <f>IF(Table1[[#This Row],[Transaction Type]]="Maintenance",Table1[[#This Row],[Credit Amount]],"")</f>
        <v>-84.23</v>
      </c>
      <c r="N2913">
        <v>10019</v>
      </c>
      <c r="O2913" t="s">
        <v>2489</v>
      </c>
      <c r="P2913" t="s">
        <v>2508</v>
      </c>
      <c r="Q2913" t="s">
        <v>289</v>
      </c>
      <c r="R2913">
        <v>10008</v>
      </c>
      <c r="S2913" t="s">
        <v>2489</v>
      </c>
      <c r="T2913" t="s">
        <v>2497</v>
      </c>
      <c r="U2913" t="s">
        <v>290</v>
      </c>
      <c r="V2913" t="s">
        <v>177</v>
      </c>
      <c r="W2913">
        <v>100004487</v>
      </c>
      <c r="X2913">
        <v>8005553488</v>
      </c>
      <c r="Y2913" t="s">
        <v>2595</v>
      </c>
      <c r="Z2913" t="s">
        <v>6076</v>
      </c>
      <c r="AA2913" s="13">
        <v>-84.23</v>
      </c>
      <c r="AB2913" s="14">
        <v>42584</v>
      </c>
      <c r="AC2913" t="s">
        <v>36</v>
      </c>
    </row>
    <row r="2914" spans="1:29" x14ac:dyDescent="0.25">
      <c r="A2914" t="str">
        <f>CONCATENATE("Q",ROUNDUP(MONTH(Table1[[#This Row],[Month]])/3,0))</f>
        <v>Q3</v>
      </c>
      <c r="B2914" s="14">
        <f>EOMONTH(Table1[[#This Row],[Credit Date]],-1)+1</f>
        <v>42583</v>
      </c>
      <c r="C2914" t="str">
        <f>CONCATENATE(Table1[[#This Row],[Issuer Last Name]],", ",Table1[[#This Row],[Issuer First Name]])</f>
        <v>No. 019, Employee</v>
      </c>
      <c r="D2914" t="str">
        <f>CONCATENATE(Table1[[#This Row],[Approver Last Name]],", ",Table1[[#This Row],[Approver First Name]])</f>
        <v>No. 008, Employee</v>
      </c>
      <c r="E2914" t="str">
        <f>CONCATENATE(Table1[[#This Row],[Customer Last Name]],", ",Table1[[#This Row],[Customer First Name]])</f>
        <v>No. 13750, Client</v>
      </c>
      <c r="F29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14" t="str">
        <f>IF(Table1[[#This Row],[Transaction Type]]="Maintenance","Non-Sales","Sales")</f>
        <v>Non-Sales</v>
      </c>
      <c r="H2914" t="str">
        <f>IF(Table1[[#This Row],[Quarter]]="q2",1,"")</f>
        <v/>
      </c>
      <c r="I2914">
        <f>IF(Table1[[#This Row],[Quarter]]="q3",1,"")</f>
        <v>1</v>
      </c>
      <c r="J2914" t="str">
        <f>IF(Table1[[#This Row],[Quarter]]="Q2",Table1[[#This Row],[Credit Amount]],"")</f>
        <v/>
      </c>
      <c r="K2914">
        <f>IF(Table1[[#This Row],[Quarter]]="Q3",Table1[[#This Row],[Credit Amount]],"")</f>
        <v>-78.86</v>
      </c>
      <c r="L2914" t="str">
        <f>IF(Table1[[#This Row],[Transaction Type]]="Upgrade",Table1[[#This Row],[Credit Amount]],IF(Table1[[#This Row],[Transaction Type]]="Activation",Table1[[#This Row],[Credit Amount]],""))</f>
        <v/>
      </c>
      <c r="M2914">
        <f>IF(Table1[[#This Row],[Transaction Type]]="Maintenance",Table1[[#This Row],[Credit Amount]],"")</f>
        <v>-78.86</v>
      </c>
      <c r="N2914">
        <v>10019</v>
      </c>
      <c r="O2914" t="s">
        <v>2489</v>
      </c>
      <c r="P2914" t="s">
        <v>2508</v>
      </c>
      <c r="Q2914" t="s">
        <v>289</v>
      </c>
      <c r="R2914">
        <v>10008</v>
      </c>
      <c r="S2914" t="s">
        <v>2489</v>
      </c>
      <c r="T2914" t="s">
        <v>2497</v>
      </c>
      <c r="U2914" t="s">
        <v>290</v>
      </c>
      <c r="V2914" t="s">
        <v>177</v>
      </c>
      <c r="W2914">
        <v>100004749</v>
      </c>
      <c r="X2914">
        <v>8005553750</v>
      </c>
      <c r="Y2914" t="s">
        <v>2595</v>
      </c>
      <c r="Z2914" t="s">
        <v>6338</v>
      </c>
      <c r="AA2914" s="13">
        <v>-78.86</v>
      </c>
      <c r="AB2914" s="14">
        <v>42587</v>
      </c>
      <c r="AC2914" t="s">
        <v>36</v>
      </c>
    </row>
    <row r="2915" spans="1:29" x14ac:dyDescent="0.25">
      <c r="A2915" t="str">
        <f>CONCATENATE("Q",ROUNDUP(MONTH(Table1[[#This Row],[Month]])/3,0))</f>
        <v>Q3</v>
      </c>
      <c r="B2915" s="14">
        <f>EOMONTH(Table1[[#This Row],[Credit Date]],-1)+1</f>
        <v>42583</v>
      </c>
      <c r="C2915" t="str">
        <f>CONCATENATE(Table1[[#This Row],[Issuer Last Name]],", ",Table1[[#This Row],[Issuer First Name]])</f>
        <v>No. 019, Employee</v>
      </c>
      <c r="D2915" t="str">
        <f>CONCATENATE(Table1[[#This Row],[Approver Last Name]],", ",Table1[[#This Row],[Approver First Name]])</f>
        <v>No. 008, Employee</v>
      </c>
      <c r="E2915" t="str">
        <f>CONCATENATE(Table1[[#This Row],[Customer Last Name]],", ",Table1[[#This Row],[Customer First Name]])</f>
        <v>No. 11382, Client</v>
      </c>
      <c r="F29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15" t="str">
        <f>IF(Table1[[#This Row],[Transaction Type]]="Maintenance","Non-Sales","Sales")</f>
        <v>Non-Sales</v>
      </c>
      <c r="H2915" t="str">
        <f>IF(Table1[[#This Row],[Quarter]]="q2",1,"")</f>
        <v/>
      </c>
      <c r="I2915">
        <f>IF(Table1[[#This Row],[Quarter]]="q3",1,"")</f>
        <v>1</v>
      </c>
      <c r="J2915" t="str">
        <f>IF(Table1[[#This Row],[Quarter]]="Q2",Table1[[#This Row],[Credit Amount]],"")</f>
        <v/>
      </c>
      <c r="K2915">
        <f>IF(Table1[[#This Row],[Quarter]]="Q3",Table1[[#This Row],[Credit Amount]],"")</f>
        <v>-82.68</v>
      </c>
      <c r="L2915" t="str">
        <f>IF(Table1[[#This Row],[Transaction Type]]="Upgrade",Table1[[#This Row],[Credit Amount]],IF(Table1[[#This Row],[Transaction Type]]="Activation",Table1[[#This Row],[Credit Amount]],""))</f>
        <v/>
      </c>
      <c r="M2915">
        <f>IF(Table1[[#This Row],[Transaction Type]]="Maintenance",Table1[[#This Row],[Credit Amount]],"")</f>
        <v>-82.68</v>
      </c>
      <c r="N2915">
        <v>10019</v>
      </c>
      <c r="O2915" t="s">
        <v>2489</v>
      </c>
      <c r="P2915" t="s">
        <v>2508</v>
      </c>
      <c r="Q2915" t="s">
        <v>289</v>
      </c>
      <c r="R2915">
        <v>10008</v>
      </c>
      <c r="S2915" t="s">
        <v>2489</v>
      </c>
      <c r="T2915" t="s">
        <v>2497</v>
      </c>
      <c r="U2915" t="s">
        <v>290</v>
      </c>
      <c r="V2915" t="s">
        <v>177</v>
      </c>
      <c r="W2915">
        <v>100002381</v>
      </c>
      <c r="X2915">
        <v>8005551382</v>
      </c>
      <c r="Y2915" t="s">
        <v>2595</v>
      </c>
      <c r="Z2915" t="s">
        <v>3977</v>
      </c>
      <c r="AA2915" s="13">
        <v>-82.68</v>
      </c>
      <c r="AB2915" s="14">
        <v>42587</v>
      </c>
      <c r="AC2915" t="s">
        <v>36</v>
      </c>
    </row>
    <row r="2916" spans="1:29" x14ac:dyDescent="0.25">
      <c r="A2916" t="str">
        <f>CONCATENATE("Q",ROUNDUP(MONTH(Table1[[#This Row],[Month]])/3,0))</f>
        <v>Q3</v>
      </c>
      <c r="B2916" s="14">
        <f>EOMONTH(Table1[[#This Row],[Credit Date]],-1)+1</f>
        <v>42583</v>
      </c>
      <c r="C2916" t="str">
        <f>CONCATENATE(Table1[[#This Row],[Issuer Last Name]],", ",Table1[[#This Row],[Issuer First Name]])</f>
        <v>No. 019, Employee</v>
      </c>
      <c r="D2916" t="str">
        <f>CONCATENATE(Table1[[#This Row],[Approver Last Name]],", ",Table1[[#This Row],[Approver First Name]])</f>
        <v>No. 019, Employee</v>
      </c>
      <c r="E2916" t="str">
        <f>CONCATENATE(Table1[[#This Row],[Customer Last Name]],", ",Table1[[#This Row],[Customer First Name]])</f>
        <v>No. 12607, Client</v>
      </c>
      <c r="F2916" t="str">
        <f>IF(Table1[[#This Row],[Credit Amount]]&gt;-19.99,"Less than 19.99",IF(Table1[[#This Row],[Credit Amount]]=-20,"20",IF(Table1[[#This Row],[Credit Amount]]&gt;-49.98,"20.01-49.98",IF(Table1[[#This Row],[Credit Amount]]=-49.99,"49.99",IF(Table1[[#This Row],[Credit Amount]]=-50,"50",IF(Table1[[#This Row],[Credit Amount]]&lt;-50.01,"Greater than 50"))))))</f>
        <v>20.01-49.98</v>
      </c>
      <c r="G2916" t="str">
        <f>IF(Table1[[#This Row],[Transaction Type]]="Maintenance","Non-Sales","Sales")</f>
        <v>Sales</v>
      </c>
      <c r="H2916" t="str">
        <f>IF(Table1[[#This Row],[Quarter]]="q2",1,"")</f>
        <v/>
      </c>
      <c r="I2916">
        <f>IF(Table1[[#This Row],[Quarter]]="q3",1,"")</f>
        <v>1</v>
      </c>
      <c r="J2916" t="str">
        <f>IF(Table1[[#This Row],[Quarter]]="Q2",Table1[[#This Row],[Credit Amount]],"")</f>
        <v/>
      </c>
      <c r="K2916">
        <f>IF(Table1[[#This Row],[Quarter]]="Q3",Table1[[#This Row],[Credit Amount]],"")</f>
        <v>-48.58</v>
      </c>
      <c r="L2916">
        <f>IF(Table1[[#This Row],[Transaction Type]]="Upgrade",Table1[[#This Row],[Credit Amount]],IF(Table1[[#This Row],[Transaction Type]]="Activation",Table1[[#This Row],[Credit Amount]],""))</f>
        <v>-48.58</v>
      </c>
      <c r="M2916" t="str">
        <f>IF(Table1[[#This Row],[Transaction Type]]="Maintenance",Table1[[#This Row],[Credit Amount]],"")</f>
        <v/>
      </c>
      <c r="N2916">
        <v>10019</v>
      </c>
      <c r="O2916" t="s">
        <v>2489</v>
      </c>
      <c r="P2916" t="s">
        <v>2508</v>
      </c>
      <c r="Q2916" t="s">
        <v>289</v>
      </c>
      <c r="R2916">
        <v>10019</v>
      </c>
      <c r="S2916" t="s">
        <v>2489</v>
      </c>
      <c r="T2916" t="s">
        <v>2508</v>
      </c>
      <c r="U2916" t="s">
        <v>289</v>
      </c>
      <c r="V2916" t="s">
        <v>177</v>
      </c>
      <c r="W2916">
        <v>100003606</v>
      </c>
      <c r="X2916">
        <v>8005552607</v>
      </c>
      <c r="Y2916" t="s">
        <v>2595</v>
      </c>
      <c r="Z2916" t="s">
        <v>5202</v>
      </c>
      <c r="AA2916" s="13">
        <v>-48.58</v>
      </c>
      <c r="AB2916" s="14">
        <v>42588</v>
      </c>
      <c r="AC2916" t="s">
        <v>35</v>
      </c>
    </row>
    <row r="2917" spans="1:29" x14ac:dyDescent="0.25">
      <c r="A2917" t="str">
        <f>CONCATENATE("Q",ROUNDUP(MONTH(Table1[[#This Row],[Month]])/3,0))</f>
        <v>Q3</v>
      </c>
      <c r="B2917" s="14">
        <f>EOMONTH(Table1[[#This Row],[Credit Date]],-1)+1</f>
        <v>42583</v>
      </c>
      <c r="C2917" t="str">
        <f>CONCATENATE(Table1[[#This Row],[Issuer Last Name]],", ",Table1[[#This Row],[Issuer First Name]])</f>
        <v>No. 019, Employee</v>
      </c>
      <c r="D2917" t="str">
        <f>CONCATENATE(Table1[[#This Row],[Approver Last Name]],", ",Table1[[#This Row],[Approver First Name]])</f>
        <v>No. 019, Employee</v>
      </c>
      <c r="E2917" t="str">
        <f>CONCATENATE(Table1[[#This Row],[Customer Last Name]],", ",Table1[[#This Row],[Customer First Name]])</f>
        <v>No. 11066, Client</v>
      </c>
      <c r="F2917" t="str">
        <f>IF(Table1[[#This Row],[Credit Amount]]&gt;-19.99,"Less than 19.99",IF(Table1[[#This Row],[Credit Amount]]=-20,"20",IF(Table1[[#This Row],[Credit Amount]]&gt;-49.98,"20.01-49.98",IF(Table1[[#This Row],[Credit Amount]]=-49.99,"49.99",IF(Table1[[#This Row],[Credit Amount]]=-50,"50",IF(Table1[[#This Row],[Credit Amount]]&lt;-50.01,"Greater than 50"))))))</f>
        <v>20.01-49.98</v>
      </c>
      <c r="G2917" t="str">
        <f>IF(Table1[[#This Row],[Transaction Type]]="Maintenance","Non-Sales","Sales")</f>
        <v>Non-Sales</v>
      </c>
      <c r="H2917" t="str">
        <f>IF(Table1[[#This Row],[Quarter]]="q2",1,"")</f>
        <v/>
      </c>
      <c r="I2917">
        <f>IF(Table1[[#This Row],[Quarter]]="q3",1,"")</f>
        <v>1</v>
      </c>
      <c r="J2917" t="str">
        <f>IF(Table1[[#This Row],[Quarter]]="Q2",Table1[[#This Row],[Credit Amount]],"")</f>
        <v/>
      </c>
      <c r="K2917">
        <f>IF(Table1[[#This Row],[Quarter]]="Q3",Table1[[#This Row],[Credit Amount]],"")</f>
        <v>-48.83</v>
      </c>
      <c r="L2917" t="str">
        <f>IF(Table1[[#This Row],[Transaction Type]]="Upgrade",Table1[[#This Row],[Credit Amount]],IF(Table1[[#This Row],[Transaction Type]]="Activation",Table1[[#This Row],[Credit Amount]],""))</f>
        <v/>
      </c>
      <c r="M2917">
        <f>IF(Table1[[#This Row],[Transaction Type]]="Maintenance",Table1[[#This Row],[Credit Amount]],"")</f>
        <v>-48.83</v>
      </c>
      <c r="N2917">
        <v>10019</v>
      </c>
      <c r="O2917" t="s">
        <v>2489</v>
      </c>
      <c r="P2917" t="s">
        <v>2508</v>
      </c>
      <c r="Q2917" t="s">
        <v>289</v>
      </c>
      <c r="R2917">
        <v>10019</v>
      </c>
      <c r="S2917" t="s">
        <v>2489</v>
      </c>
      <c r="T2917" t="s">
        <v>2508</v>
      </c>
      <c r="U2917" t="s">
        <v>289</v>
      </c>
      <c r="V2917" t="s">
        <v>177</v>
      </c>
      <c r="W2917">
        <v>100002065</v>
      </c>
      <c r="X2917">
        <v>8005551066</v>
      </c>
      <c r="Y2917" t="s">
        <v>2595</v>
      </c>
      <c r="Z2917" t="s">
        <v>3661</v>
      </c>
      <c r="AA2917" s="13">
        <v>-48.83</v>
      </c>
      <c r="AB2917" s="14">
        <v>42589</v>
      </c>
      <c r="AC2917" t="s">
        <v>36</v>
      </c>
    </row>
    <row r="2918" spans="1:29" x14ac:dyDescent="0.25">
      <c r="A2918" t="str">
        <f>CONCATENATE("Q",ROUNDUP(MONTH(Table1[[#This Row],[Month]])/3,0))</f>
        <v>Q3</v>
      </c>
      <c r="B2918" s="14">
        <f>EOMONTH(Table1[[#This Row],[Credit Date]],-1)+1</f>
        <v>42583</v>
      </c>
      <c r="C2918" t="str">
        <f>CONCATENATE(Table1[[#This Row],[Issuer Last Name]],", ",Table1[[#This Row],[Issuer First Name]])</f>
        <v>No. 019, Employee</v>
      </c>
      <c r="D2918" t="str">
        <f>CONCATENATE(Table1[[#This Row],[Approver Last Name]],", ",Table1[[#This Row],[Approver First Name]])</f>
        <v>No. 019, Employee</v>
      </c>
      <c r="E2918" t="str">
        <f>CONCATENATE(Table1[[#This Row],[Customer Last Name]],", ",Table1[[#This Row],[Customer First Name]])</f>
        <v>No. 12957, Client</v>
      </c>
      <c r="F2918" t="str">
        <f>IF(Table1[[#This Row],[Credit Amount]]&gt;-19.99,"Less than 19.99",IF(Table1[[#This Row],[Credit Amount]]=-20,"20",IF(Table1[[#This Row],[Credit Amount]]&gt;-49.98,"20.01-49.98",IF(Table1[[#This Row],[Credit Amount]]=-49.99,"49.99",IF(Table1[[#This Row],[Credit Amount]]=-50,"50",IF(Table1[[#This Row],[Credit Amount]]&lt;-50.01,"Greater than 50"))))))</f>
        <v>20.01-49.98</v>
      </c>
      <c r="G2918" t="str">
        <f>IF(Table1[[#This Row],[Transaction Type]]="Maintenance","Non-Sales","Sales")</f>
        <v>Sales</v>
      </c>
      <c r="H2918" t="str">
        <f>IF(Table1[[#This Row],[Quarter]]="q2",1,"")</f>
        <v/>
      </c>
      <c r="I2918">
        <f>IF(Table1[[#This Row],[Quarter]]="q3",1,"")</f>
        <v>1</v>
      </c>
      <c r="J2918" t="str">
        <f>IF(Table1[[#This Row],[Quarter]]="Q2",Table1[[#This Row],[Credit Amount]],"")</f>
        <v/>
      </c>
      <c r="K2918">
        <f>IF(Table1[[#This Row],[Quarter]]="Q3",Table1[[#This Row],[Credit Amount]],"")</f>
        <v>-37.56</v>
      </c>
      <c r="L2918">
        <f>IF(Table1[[#This Row],[Transaction Type]]="Upgrade",Table1[[#This Row],[Credit Amount]],IF(Table1[[#This Row],[Transaction Type]]="Activation",Table1[[#This Row],[Credit Amount]],""))</f>
        <v>-37.56</v>
      </c>
      <c r="M2918" t="str">
        <f>IF(Table1[[#This Row],[Transaction Type]]="Maintenance",Table1[[#This Row],[Credit Amount]],"")</f>
        <v/>
      </c>
      <c r="N2918">
        <v>10019</v>
      </c>
      <c r="O2918" t="s">
        <v>2489</v>
      </c>
      <c r="P2918" t="s">
        <v>2508</v>
      </c>
      <c r="Q2918" t="s">
        <v>289</v>
      </c>
      <c r="R2918">
        <v>10019</v>
      </c>
      <c r="S2918" t="s">
        <v>2489</v>
      </c>
      <c r="T2918" t="s">
        <v>2508</v>
      </c>
      <c r="U2918" t="s">
        <v>289</v>
      </c>
      <c r="V2918" t="s">
        <v>177</v>
      </c>
      <c r="W2918">
        <v>100003956</v>
      </c>
      <c r="X2918">
        <v>8005552957</v>
      </c>
      <c r="Y2918" t="s">
        <v>2595</v>
      </c>
      <c r="Z2918" t="s">
        <v>5547</v>
      </c>
      <c r="AA2918" s="13">
        <v>-37.56</v>
      </c>
      <c r="AB2918" s="14">
        <v>42599</v>
      </c>
      <c r="AC2918" t="s">
        <v>37</v>
      </c>
    </row>
    <row r="2919" spans="1:29" x14ac:dyDescent="0.25">
      <c r="A2919" t="str">
        <f>CONCATENATE("Q",ROUNDUP(MONTH(Table1[[#This Row],[Month]])/3,0))</f>
        <v>Q3</v>
      </c>
      <c r="B2919" s="14">
        <f>EOMONTH(Table1[[#This Row],[Credit Date]],-1)+1</f>
        <v>42583</v>
      </c>
      <c r="C2919" t="str">
        <f>CONCATENATE(Table1[[#This Row],[Issuer Last Name]],", ",Table1[[#This Row],[Issuer First Name]])</f>
        <v>No. 019, Employee</v>
      </c>
      <c r="D2919" t="str">
        <f>CONCATENATE(Table1[[#This Row],[Approver Last Name]],", ",Table1[[#This Row],[Approver First Name]])</f>
        <v>No. 019, Employee</v>
      </c>
      <c r="E2919" t="str">
        <f>CONCATENATE(Table1[[#This Row],[Customer Last Name]],", ",Table1[[#This Row],[Customer First Name]])</f>
        <v>No. 11027, Client</v>
      </c>
      <c r="F2919" t="str">
        <f>IF(Table1[[#This Row],[Credit Amount]]&gt;-19.99,"Less than 19.99",IF(Table1[[#This Row],[Credit Amount]]=-20,"20",IF(Table1[[#This Row],[Credit Amount]]&gt;-49.98,"20.01-49.98",IF(Table1[[#This Row],[Credit Amount]]=-49.99,"49.99",IF(Table1[[#This Row],[Credit Amount]]=-50,"50",IF(Table1[[#This Row],[Credit Amount]]&lt;-50.01,"Greater than 50"))))))</f>
        <v>Less than 19.99</v>
      </c>
      <c r="G2919" t="str">
        <f>IF(Table1[[#This Row],[Transaction Type]]="Maintenance","Non-Sales","Sales")</f>
        <v>Non-Sales</v>
      </c>
      <c r="H2919" t="str">
        <f>IF(Table1[[#This Row],[Quarter]]="q2",1,"")</f>
        <v/>
      </c>
      <c r="I2919">
        <f>IF(Table1[[#This Row],[Quarter]]="q3",1,"")</f>
        <v>1</v>
      </c>
      <c r="J2919" t="str">
        <f>IF(Table1[[#This Row],[Quarter]]="Q2",Table1[[#This Row],[Credit Amount]],"")</f>
        <v/>
      </c>
      <c r="K2919">
        <f>IF(Table1[[#This Row],[Quarter]]="Q3",Table1[[#This Row],[Credit Amount]],"")</f>
        <v>-11.66</v>
      </c>
      <c r="L2919" t="str">
        <f>IF(Table1[[#This Row],[Transaction Type]]="Upgrade",Table1[[#This Row],[Credit Amount]],IF(Table1[[#This Row],[Transaction Type]]="Activation",Table1[[#This Row],[Credit Amount]],""))</f>
        <v/>
      </c>
      <c r="M2919">
        <f>IF(Table1[[#This Row],[Transaction Type]]="Maintenance",Table1[[#This Row],[Credit Amount]],"")</f>
        <v>-11.66</v>
      </c>
      <c r="N2919">
        <v>10019</v>
      </c>
      <c r="O2919" t="s">
        <v>2489</v>
      </c>
      <c r="P2919" t="s">
        <v>2508</v>
      </c>
      <c r="Q2919" t="s">
        <v>289</v>
      </c>
      <c r="R2919">
        <v>10019</v>
      </c>
      <c r="S2919" t="s">
        <v>2489</v>
      </c>
      <c r="T2919" t="s">
        <v>2508</v>
      </c>
      <c r="U2919" t="s">
        <v>289</v>
      </c>
      <c r="V2919" t="s">
        <v>177</v>
      </c>
      <c r="W2919">
        <v>100002026</v>
      </c>
      <c r="X2919">
        <v>8005551027</v>
      </c>
      <c r="Y2919" t="s">
        <v>2595</v>
      </c>
      <c r="Z2919" t="s">
        <v>3622</v>
      </c>
      <c r="AA2919" s="13">
        <v>-11.66</v>
      </c>
      <c r="AB2919" s="14">
        <v>42603</v>
      </c>
      <c r="AC2919" t="s">
        <v>36</v>
      </c>
    </row>
    <row r="2920" spans="1:29" x14ac:dyDescent="0.25">
      <c r="A2920" t="str">
        <f>CONCATENATE("Q",ROUNDUP(MONTH(Table1[[#This Row],[Month]])/3,0))</f>
        <v>Q3</v>
      </c>
      <c r="B2920" s="14">
        <f>EOMONTH(Table1[[#This Row],[Credit Date]],-1)+1</f>
        <v>42583</v>
      </c>
      <c r="C2920" t="str">
        <f>CONCATENATE(Table1[[#This Row],[Issuer Last Name]],", ",Table1[[#This Row],[Issuer First Name]])</f>
        <v>No. 019, Employee</v>
      </c>
      <c r="D2920" t="str">
        <f>CONCATENATE(Table1[[#This Row],[Approver Last Name]],", ",Table1[[#This Row],[Approver First Name]])</f>
        <v>No. 019, Employee</v>
      </c>
      <c r="E2920" t="str">
        <f>CONCATENATE(Table1[[#This Row],[Customer Last Name]],", ",Table1[[#This Row],[Customer First Name]])</f>
        <v>No. 10327, Client</v>
      </c>
      <c r="F2920" t="str">
        <f>IF(Table1[[#This Row],[Credit Amount]]&gt;-19.99,"Less than 19.99",IF(Table1[[#This Row],[Credit Amount]]=-20,"20",IF(Table1[[#This Row],[Credit Amount]]&gt;-49.98,"20.01-49.98",IF(Table1[[#This Row],[Credit Amount]]=-49.99,"49.99",IF(Table1[[#This Row],[Credit Amount]]=-50,"50",IF(Table1[[#This Row],[Credit Amount]]&lt;-50.01,"Greater than 50"))))))</f>
        <v>20.01-49.98</v>
      </c>
      <c r="G2920" t="str">
        <f>IF(Table1[[#This Row],[Transaction Type]]="Maintenance","Non-Sales","Sales")</f>
        <v>Sales</v>
      </c>
      <c r="H2920" t="str">
        <f>IF(Table1[[#This Row],[Quarter]]="q2",1,"")</f>
        <v/>
      </c>
      <c r="I2920">
        <f>IF(Table1[[#This Row],[Quarter]]="q3",1,"")</f>
        <v>1</v>
      </c>
      <c r="J2920" t="str">
        <f>IF(Table1[[#This Row],[Quarter]]="Q2",Table1[[#This Row],[Credit Amount]],"")</f>
        <v/>
      </c>
      <c r="K2920">
        <f>IF(Table1[[#This Row],[Quarter]]="Q3",Table1[[#This Row],[Credit Amount]],"")</f>
        <v>-38.590000000000003</v>
      </c>
      <c r="L2920">
        <f>IF(Table1[[#This Row],[Transaction Type]]="Upgrade",Table1[[#This Row],[Credit Amount]],IF(Table1[[#This Row],[Transaction Type]]="Activation",Table1[[#This Row],[Credit Amount]],""))</f>
        <v>-38.590000000000003</v>
      </c>
      <c r="M2920" t="str">
        <f>IF(Table1[[#This Row],[Transaction Type]]="Maintenance",Table1[[#This Row],[Credit Amount]],"")</f>
        <v/>
      </c>
      <c r="N2920">
        <v>10019</v>
      </c>
      <c r="O2920" t="s">
        <v>2489</v>
      </c>
      <c r="P2920" t="s">
        <v>2508</v>
      </c>
      <c r="Q2920" t="s">
        <v>289</v>
      </c>
      <c r="R2920">
        <v>10019</v>
      </c>
      <c r="S2920" t="s">
        <v>2489</v>
      </c>
      <c r="T2920" t="s">
        <v>2508</v>
      </c>
      <c r="U2920" t="s">
        <v>289</v>
      </c>
      <c r="V2920" t="s">
        <v>177</v>
      </c>
      <c r="W2920">
        <v>100001326</v>
      </c>
      <c r="X2920">
        <v>8005550327</v>
      </c>
      <c r="Y2920" t="s">
        <v>2595</v>
      </c>
      <c r="Z2920" t="s">
        <v>2922</v>
      </c>
      <c r="AA2920" s="13">
        <v>-38.590000000000003</v>
      </c>
      <c r="AB2920" s="14">
        <v>42606</v>
      </c>
      <c r="AC2920" t="s">
        <v>37</v>
      </c>
    </row>
    <row r="2921" spans="1:29" x14ac:dyDescent="0.25">
      <c r="A2921" t="str">
        <f>CONCATENATE("Q",ROUNDUP(MONTH(Table1[[#This Row],[Month]])/3,0))</f>
        <v>Q3</v>
      </c>
      <c r="B2921" s="14">
        <f>EOMONTH(Table1[[#This Row],[Credit Date]],-1)+1</f>
        <v>42583</v>
      </c>
      <c r="C2921" t="str">
        <f>CONCATENATE(Table1[[#This Row],[Issuer Last Name]],", ",Table1[[#This Row],[Issuer First Name]])</f>
        <v>No. 019, Employee</v>
      </c>
      <c r="D2921" t="str">
        <f>CONCATENATE(Table1[[#This Row],[Approver Last Name]],", ",Table1[[#This Row],[Approver First Name]])</f>
        <v>No. 019, Employee</v>
      </c>
      <c r="E2921" t="str">
        <f>CONCATENATE(Table1[[#This Row],[Customer Last Name]],", ",Table1[[#This Row],[Customer First Name]])</f>
        <v>No. 11971, Client</v>
      </c>
      <c r="F2921" t="str">
        <f>IF(Table1[[#This Row],[Credit Amount]]&gt;-19.99,"Less than 19.99",IF(Table1[[#This Row],[Credit Amount]]=-20,"20",IF(Table1[[#This Row],[Credit Amount]]&gt;-49.98,"20.01-49.98",IF(Table1[[#This Row],[Credit Amount]]=-49.99,"49.99",IF(Table1[[#This Row],[Credit Amount]]=-50,"50",IF(Table1[[#This Row],[Credit Amount]]&lt;-50.01,"Greater than 50"))))))</f>
        <v>Less than 19.99</v>
      </c>
      <c r="G2921" t="str">
        <f>IF(Table1[[#This Row],[Transaction Type]]="Maintenance","Non-Sales","Sales")</f>
        <v>Non-Sales</v>
      </c>
      <c r="H2921" t="str">
        <f>IF(Table1[[#This Row],[Quarter]]="q2",1,"")</f>
        <v/>
      </c>
      <c r="I2921">
        <f>IF(Table1[[#This Row],[Quarter]]="q3",1,"")</f>
        <v>1</v>
      </c>
      <c r="J2921" t="str">
        <f>IF(Table1[[#This Row],[Quarter]]="Q2",Table1[[#This Row],[Credit Amount]],"")</f>
        <v/>
      </c>
      <c r="K2921">
        <f>IF(Table1[[#This Row],[Quarter]]="Q3",Table1[[#This Row],[Credit Amount]],"")</f>
        <v>-5.57</v>
      </c>
      <c r="L2921" t="str">
        <f>IF(Table1[[#This Row],[Transaction Type]]="Upgrade",Table1[[#This Row],[Credit Amount]],IF(Table1[[#This Row],[Transaction Type]]="Activation",Table1[[#This Row],[Credit Amount]],""))</f>
        <v/>
      </c>
      <c r="M2921">
        <f>IF(Table1[[#This Row],[Transaction Type]]="Maintenance",Table1[[#This Row],[Credit Amount]],"")</f>
        <v>-5.57</v>
      </c>
      <c r="N2921">
        <v>10019</v>
      </c>
      <c r="O2921" t="s">
        <v>2489</v>
      </c>
      <c r="P2921" t="s">
        <v>2508</v>
      </c>
      <c r="Q2921" t="s">
        <v>289</v>
      </c>
      <c r="R2921">
        <v>10019</v>
      </c>
      <c r="S2921" t="s">
        <v>2489</v>
      </c>
      <c r="T2921" t="s">
        <v>2508</v>
      </c>
      <c r="U2921" t="s">
        <v>289</v>
      </c>
      <c r="V2921" t="s">
        <v>177</v>
      </c>
      <c r="W2921">
        <v>100002970</v>
      </c>
      <c r="X2921">
        <v>8005551971</v>
      </c>
      <c r="Y2921" t="s">
        <v>2595</v>
      </c>
      <c r="Z2921" t="s">
        <v>4566</v>
      </c>
      <c r="AA2921" s="13">
        <v>-5.57</v>
      </c>
      <c r="AB2921" s="14">
        <v>42607</v>
      </c>
      <c r="AC2921" t="s">
        <v>36</v>
      </c>
    </row>
    <row r="2922" spans="1:29" x14ac:dyDescent="0.25">
      <c r="A2922" t="str">
        <f>CONCATENATE("Q",ROUNDUP(MONTH(Table1[[#This Row],[Month]])/3,0))</f>
        <v>Q3</v>
      </c>
      <c r="B2922" s="14">
        <f>EOMONTH(Table1[[#This Row],[Credit Date]],-1)+1</f>
        <v>42583</v>
      </c>
      <c r="C2922" t="str">
        <f>CONCATENATE(Table1[[#This Row],[Issuer Last Name]],", ",Table1[[#This Row],[Issuer First Name]])</f>
        <v>No. 019, Employee</v>
      </c>
      <c r="D2922" t="str">
        <f>CONCATENATE(Table1[[#This Row],[Approver Last Name]],", ",Table1[[#This Row],[Approver First Name]])</f>
        <v>No. 019, Employee</v>
      </c>
      <c r="E2922" t="str">
        <f>CONCATENATE(Table1[[#This Row],[Customer Last Name]],", ",Table1[[#This Row],[Customer First Name]])</f>
        <v>No. 12139, Client</v>
      </c>
      <c r="F2922" t="str">
        <f>IF(Table1[[#This Row],[Credit Amount]]&gt;-19.99,"Less than 19.99",IF(Table1[[#This Row],[Credit Amount]]=-20,"20",IF(Table1[[#This Row],[Credit Amount]]&gt;-49.98,"20.01-49.98",IF(Table1[[#This Row],[Credit Amount]]=-49.99,"49.99",IF(Table1[[#This Row],[Credit Amount]]=-50,"50",IF(Table1[[#This Row],[Credit Amount]]&lt;-50.01,"Greater than 50"))))))</f>
        <v>20.01-49.98</v>
      </c>
      <c r="G2922" t="str">
        <f>IF(Table1[[#This Row],[Transaction Type]]="Maintenance","Non-Sales","Sales")</f>
        <v>Non-Sales</v>
      </c>
      <c r="H2922" t="str">
        <f>IF(Table1[[#This Row],[Quarter]]="q2",1,"")</f>
        <v/>
      </c>
      <c r="I2922">
        <f>IF(Table1[[#This Row],[Quarter]]="q3",1,"")</f>
        <v>1</v>
      </c>
      <c r="J2922" t="str">
        <f>IF(Table1[[#This Row],[Quarter]]="Q2",Table1[[#This Row],[Credit Amount]],"")</f>
        <v/>
      </c>
      <c r="K2922">
        <f>IF(Table1[[#This Row],[Quarter]]="Q3",Table1[[#This Row],[Credit Amount]],"")</f>
        <v>-24.35</v>
      </c>
      <c r="L2922" t="str">
        <f>IF(Table1[[#This Row],[Transaction Type]]="Upgrade",Table1[[#This Row],[Credit Amount]],IF(Table1[[#This Row],[Transaction Type]]="Activation",Table1[[#This Row],[Credit Amount]],""))</f>
        <v/>
      </c>
      <c r="M2922">
        <f>IF(Table1[[#This Row],[Transaction Type]]="Maintenance",Table1[[#This Row],[Credit Amount]],"")</f>
        <v>-24.35</v>
      </c>
      <c r="N2922">
        <v>10019</v>
      </c>
      <c r="O2922" t="s">
        <v>2489</v>
      </c>
      <c r="P2922" t="s">
        <v>2508</v>
      </c>
      <c r="Q2922" t="s">
        <v>289</v>
      </c>
      <c r="R2922">
        <v>10019</v>
      </c>
      <c r="S2922" t="s">
        <v>2489</v>
      </c>
      <c r="T2922" t="s">
        <v>2508</v>
      </c>
      <c r="U2922" t="s">
        <v>289</v>
      </c>
      <c r="V2922" t="s">
        <v>177</v>
      </c>
      <c r="W2922">
        <v>100003138</v>
      </c>
      <c r="X2922">
        <v>8005552139</v>
      </c>
      <c r="Y2922" t="s">
        <v>2595</v>
      </c>
      <c r="Z2922" t="s">
        <v>4734</v>
      </c>
      <c r="AA2922" s="13">
        <v>-24.35</v>
      </c>
      <c r="AB2922" s="14">
        <v>42608</v>
      </c>
      <c r="AC2922" t="s">
        <v>36</v>
      </c>
    </row>
    <row r="2923" spans="1:29" x14ac:dyDescent="0.25">
      <c r="A2923" t="str">
        <f>CONCATENATE("Q",ROUNDUP(MONTH(Table1[[#This Row],[Month]])/3,0))</f>
        <v>Q3</v>
      </c>
      <c r="B2923" s="14">
        <f>EOMONTH(Table1[[#This Row],[Credit Date]],-1)+1</f>
        <v>42583</v>
      </c>
      <c r="C2923" t="str">
        <f>CONCATENATE(Table1[[#This Row],[Issuer Last Name]],", ",Table1[[#This Row],[Issuer First Name]])</f>
        <v>No. 019, Employee</v>
      </c>
      <c r="D2923" t="str">
        <f>CONCATENATE(Table1[[#This Row],[Approver Last Name]],", ",Table1[[#This Row],[Approver First Name]])</f>
        <v>No. 019, Employee</v>
      </c>
      <c r="E2923" t="str">
        <f>CONCATENATE(Table1[[#This Row],[Customer Last Name]],", ",Table1[[#This Row],[Customer First Name]])</f>
        <v>No. 11696, Client</v>
      </c>
      <c r="F2923" t="str">
        <f>IF(Table1[[#This Row],[Credit Amount]]&gt;-19.99,"Less than 19.99",IF(Table1[[#This Row],[Credit Amount]]=-20,"20",IF(Table1[[#This Row],[Credit Amount]]&gt;-49.98,"20.01-49.98",IF(Table1[[#This Row],[Credit Amount]]=-49.99,"49.99",IF(Table1[[#This Row],[Credit Amount]]=-50,"50",IF(Table1[[#This Row],[Credit Amount]]&lt;-50.01,"Greater than 50"))))))</f>
        <v>20.01-49.98</v>
      </c>
      <c r="G2923" t="str">
        <f>IF(Table1[[#This Row],[Transaction Type]]="Maintenance","Non-Sales","Sales")</f>
        <v>Sales</v>
      </c>
      <c r="H2923" t="str">
        <f>IF(Table1[[#This Row],[Quarter]]="q2",1,"")</f>
        <v/>
      </c>
      <c r="I2923">
        <f>IF(Table1[[#This Row],[Quarter]]="q3",1,"")</f>
        <v>1</v>
      </c>
      <c r="J2923" t="str">
        <f>IF(Table1[[#This Row],[Quarter]]="Q2",Table1[[#This Row],[Credit Amount]],"")</f>
        <v/>
      </c>
      <c r="K2923">
        <f>IF(Table1[[#This Row],[Quarter]]="Q3",Table1[[#This Row],[Credit Amount]],"")</f>
        <v>-33.700000000000003</v>
      </c>
      <c r="L2923">
        <f>IF(Table1[[#This Row],[Transaction Type]]="Upgrade",Table1[[#This Row],[Credit Amount]],IF(Table1[[#This Row],[Transaction Type]]="Activation",Table1[[#This Row],[Credit Amount]],""))</f>
        <v>-33.700000000000003</v>
      </c>
      <c r="M2923" t="str">
        <f>IF(Table1[[#This Row],[Transaction Type]]="Maintenance",Table1[[#This Row],[Credit Amount]],"")</f>
        <v/>
      </c>
      <c r="N2923">
        <v>10019</v>
      </c>
      <c r="O2923" t="s">
        <v>2489</v>
      </c>
      <c r="P2923" t="s">
        <v>2508</v>
      </c>
      <c r="Q2923" t="s">
        <v>289</v>
      </c>
      <c r="R2923">
        <v>10019</v>
      </c>
      <c r="S2923" t="s">
        <v>2489</v>
      </c>
      <c r="T2923" t="s">
        <v>2508</v>
      </c>
      <c r="U2923" t="s">
        <v>289</v>
      </c>
      <c r="V2923" t="s">
        <v>177</v>
      </c>
      <c r="W2923">
        <v>100002695</v>
      </c>
      <c r="X2923">
        <v>8005551696</v>
      </c>
      <c r="Y2923" t="s">
        <v>2595</v>
      </c>
      <c r="Z2923" t="s">
        <v>4291</v>
      </c>
      <c r="AA2923" s="13">
        <v>-33.700000000000003</v>
      </c>
      <c r="AB2923" s="14">
        <v>42608</v>
      </c>
      <c r="AC2923" t="s">
        <v>35</v>
      </c>
    </row>
    <row r="2924" spans="1:29" x14ac:dyDescent="0.25">
      <c r="A2924" t="str">
        <f>CONCATENATE("Q",ROUNDUP(MONTH(Table1[[#This Row],[Month]])/3,0))</f>
        <v>Q3</v>
      </c>
      <c r="B2924" s="14">
        <f>EOMONTH(Table1[[#This Row],[Credit Date]],-1)+1</f>
        <v>42614</v>
      </c>
      <c r="C2924" t="str">
        <f>CONCATENATE(Table1[[#This Row],[Issuer Last Name]],", ",Table1[[#This Row],[Issuer First Name]])</f>
        <v>No. 019, Employee</v>
      </c>
      <c r="D2924" t="str">
        <f>CONCATENATE(Table1[[#This Row],[Approver Last Name]],", ",Table1[[#This Row],[Approver First Name]])</f>
        <v>No. 019, Employee</v>
      </c>
      <c r="E2924" t="str">
        <f>CONCATENATE(Table1[[#This Row],[Customer Last Name]],", ",Table1[[#This Row],[Customer First Name]])</f>
        <v>No. 11074, Client</v>
      </c>
      <c r="F2924" t="str">
        <f>IF(Table1[[#This Row],[Credit Amount]]&gt;-19.99,"Less than 19.99",IF(Table1[[#This Row],[Credit Amount]]=-20,"20",IF(Table1[[#This Row],[Credit Amount]]&gt;-49.98,"20.01-49.98",IF(Table1[[#This Row],[Credit Amount]]=-49.99,"49.99",IF(Table1[[#This Row],[Credit Amount]]=-50,"50",IF(Table1[[#This Row],[Credit Amount]]&lt;-50.01,"Greater than 50"))))))</f>
        <v>Less than 19.99</v>
      </c>
      <c r="G2924" t="str">
        <f>IF(Table1[[#This Row],[Transaction Type]]="Maintenance","Non-Sales","Sales")</f>
        <v>Non-Sales</v>
      </c>
      <c r="H2924" t="str">
        <f>IF(Table1[[#This Row],[Quarter]]="q2",1,"")</f>
        <v/>
      </c>
      <c r="I2924">
        <f>IF(Table1[[#This Row],[Quarter]]="q3",1,"")</f>
        <v>1</v>
      </c>
      <c r="J2924" t="str">
        <f>IF(Table1[[#This Row],[Quarter]]="Q2",Table1[[#This Row],[Credit Amount]],"")</f>
        <v/>
      </c>
      <c r="K2924">
        <f>IF(Table1[[#This Row],[Quarter]]="Q3",Table1[[#This Row],[Credit Amount]],"")</f>
        <v>-16.8</v>
      </c>
      <c r="L2924" t="str">
        <f>IF(Table1[[#This Row],[Transaction Type]]="Upgrade",Table1[[#This Row],[Credit Amount]],IF(Table1[[#This Row],[Transaction Type]]="Activation",Table1[[#This Row],[Credit Amount]],""))</f>
        <v/>
      </c>
      <c r="M2924">
        <f>IF(Table1[[#This Row],[Transaction Type]]="Maintenance",Table1[[#This Row],[Credit Amount]],"")</f>
        <v>-16.8</v>
      </c>
      <c r="N2924">
        <v>10019</v>
      </c>
      <c r="O2924" t="s">
        <v>2489</v>
      </c>
      <c r="P2924" t="s">
        <v>2508</v>
      </c>
      <c r="Q2924" t="s">
        <v>289</v>
      </c>
      <c r="R2924">
        <v>10019</v>
      </c>
      <c r="S2924" t="s">
        <v>2489</v>
      </c>
      <c r="T2924" t="s">
        <v>2508</v>
      </c>
      <c r="U2924" t="s">
        <v>289</v>
      </c>
      <c r="V2924" t="s">
        <v>177</v>
      </c>
      <c r="W2924">
        <v>100002073</v>
      </c>
      <c r="X2924">
        <v>8005551074</v>
      </c>
      <c r="Y2924" t="s">
        <v>2595</v>
      </c>
      <c r="Z2924" t="s">
        <v>3669</v>
      </c>
      <c r="AA2924" s="13">
        <v>-16.8</v>
      </c>
      <c r="AB2924" s="14">
        <v>42614</v>
      </c>
      <c r="AC2924" t="s">
        <v>36</v>
      </c>
    </row>
    <row r="2925" spans="1:29" x14ac:dyDescent="0.25">
      <c r="A2925" t="str">
        <f>CONCATENATE("Q",ROUNDUP(MONTH(Table1[[#This Row],[Month]])/3,0))</f>
        <v>Q3</v>
      </c>
      <c r="B2925" s="14">
        <f>EOMONTH(Table1[[#This Row],[Credit Date]],-1)+1</f>
        <v>42614</v>
      </c>
      <c r="C2925" t="str">
        <f>CONCATENATE(Table1[[#This Row],[Issuer Last Name]],", ",Table1[[#This Row],[Issuer First Name]])</f>
        <v>No. 019, Employee</v>
      </c>
      <c r="D2925" t="str">
        <f>CONCATENATE(Table1[[#This Row],[Approver Last Name]],", ",Table1[[#This Row],[Approver First Name]])</f>
        <v>No. 008, Employee</v>
      </c>
      <c r="E2925" t="str">
        <f>CONCATENATE(Table1[[#This Row],[Customer Last Name]],", ",Table1[[#This Row],[Customer First Name]])</f>
        <v>No. 10980, Client</v>
      </c>
      <c r="F29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25" t="str">
        <f>IF(Table1[[#This Row],[Transaction Type]]="Maintenance","Non-Sales","Sales")</f>
        <v>Non-Sales</v>
      </c>
      <c r="H2925" t="str">
        <f>IF(Table1[[#This Row],[Quarter]]="q2",1,"")</f>
        <v/>
      </c>
      <c r="I2925">
        <f>IF(Table1[[#This Row],[Quarter]]="q3",1,"")</f>
        <v>1</v>
      </c>
      <c r="J2925" t="str">
        <f>IF(Table1[[#This Row],[Quarter]]="Q2",Table1[[#This Row],[Credit Amount]],"")</f>
        <v/>
      </c>
      <c r="K2925">
        <f>IF(Table1[[#This Row],[Quarter]]="Q3",Table1[[#This Row],[Credit Amount]],"")</f>
        <v>-76.91</v>
      </c>
      <c r="L2925" t="str">
        <f>IF(Table1[[#This Row],[Transaction Type]]="Upgrade",Table1[[#This Row],[Credit Amount]],IF(Table1[[#This Row],[Transaction Type]]="Activation",Table1[[#This Row],[Credit Amount]],""))</f>
        <v/>
      </c>
      <c r="M2925">
        <f>IF(Table1[[#This Row],[Transaction Type]]="Maintenance",Table1[[#This Row],[Credit Amount]],"")</f>
        <v>-76.91</v>
      </c>
      <c r="N2925">
        <v>10019</v>
      </c>
      <c r="O2925" t="s">
        <v>2489</v>
      </c>
      <c r="P2925" t="s">
        <v>2508</v>
      </c>
      <c r="Q2925" t="s">
        <v>289</v>
      </c>
      <c r="R2925">
        <v>10008</v>
      </c>
      <c r="S2925" t="s">
        <v>2489</v>
      </c>
      <c r="T2925" t="s">
        <v>2497</v>
      </c>
      <c r="U2925" t="s">
        <v>290</v>
      </c>
      <c r="V2925" t="s">
        <v>177</v>
      </c>
      <c r="W2925">
        <v>100001979</v>
      </c>
      <c r="X2925">
        <v>8005550980</v>
      </c>
      <c r="Y2925" t="s">
        <v>2595</v>
      </c>
      <c r="Z2925" t="s">
        <v>3575</v>
      </c>
      <c r="AA2925" s="13">
        <v>-76.91</v>
      </c>
      <c r="AB2925" s="14">
        <v>42619</v>
      </c>
      <c r="AC2925" t="s">
        <v>36</v>
      </c>
    </row>
    <row r="2926" spans="1:29" x14ac:dyDescent="0.25">
      <c r="A2926" t="str">
        <f>CONCATENATE("Q",ROUNDUP(MONTH(Table1[[#This Row],[Month]])/3,0))</f>
        <v>Q3</v>
      </c>
      <c r="B2926" s="14">
        <f>EOMONTH(Table1[[#This Row],[Credit Date]],-1)+1</f>
        <v>42614</v>
      </c>
      <c r="C2926" t="str">
        <f>CONCATENATE(Table1[[#This Row],[Issuer Last Name]],", ",Table1[[#This Row],[Issuer First Name]])</f>
        <v>No. 019, Employee</v>
      </c>
      <c r="D2926" t="str">
        <f>CONCATENATE(Table1[[#This Row],[Approver Last Name]],", ",Table1[[#This Row],[Approver First Name]])</f>
        <v>No. 019, Employee</v>
      </c>
      <c r="E2926" t="str">
        <f>CONCATENATE(Table1[[#This Row],[Customer Last Name]],", ",Table1[[#This Row],[Customer First Name]])</f>
        <v>No. 12512, Client</v>
      </c>
      <c r="F2926" t="str">
        <f>IF(Table1[[#This Row],[Credit Amount]]&gt;-19.99,"Less than 19.99",IF(Table1[[#This Row],[Credit Amount]]=-20,"20",IF(Table1[[#This Row],[Credit Amount]]&gt;-49.98,"20.01-49.98",IF(Table1[[#This Row],[Credit Amount]]=-49.99,"49.99",IF(Table1[[#This Row],[Credit Amount]]=-50,"50",IF(Table1[[#This Row],[Credit Amount]]&lt;-50.01,"Greater than 50"))))))</f>
        <v>20.01-49.98</v>
      </c>
      <c r="G2926" t="str">
        <f>IF(Table1[[#This Row],[Transaction Type]]="Maintenance","Non-Sales","Sales")</f>
        <v>Non-Sales</v>
      </c>
      <c r="H2926" t="str">
        <f>IF(Table1[[#This Row],[Quarter]]="q2",1,"")</f>
        <v/>
      </c>
      <c r="I2926">
        <f>IF(Table1[[#This Row],[Quarter]]="q3",1,"")</f>
        <v>1</v>
      </c>
      <c r="J2926" t="str">
        <f>IF(Table1[[#This Row],[Quarter]]="Q2",Table1[[#This Row],[Credit Amount]],"")</f>
        <v/>
      </c>
      <c r="K2926">
        <f>IF(Table1[[#This Row],[Quarter]]="Q3",Table1[[#This Row],[Credit Amount]],"")</f>
        <v>-26.08</v>
      </c>
      <c r="L2926" t="str">
        <f>IF(Table1[[#This Row],[Transaction Type]]="Upgrade",Table1[[#This Row],[Credit Amount]],IF(Table1[[#This Row],[Transaction Type]]="Activation",Table1[[#This Row],[Credit Amount]],""))</f>
        <v/>
      </c>
      <c r="M2926">
        <f>IF(Table1[[#This Row],[Transaction Type]]="Maintenance",Table1[[#This Row],[Credit Amount]],"")</f>
        <v>-26.08</v>
      </c>
      <c r="N2926">
        <v>10019</v>
      </c>
      <c r="O2926" t="s">
        <v>2489</v>
      </c>
      <c r="P2926" t="s">
        <v>2508</v>
      </c>
      <c r="Q2926" t="s">
        <v>289</v>
      </c>
      <c r="R2926">
        <v>10019</v>
      </c>
      <c r="S2926" t="s">
        <v>2489</v>
      </c>
      <c r="T2926" t="s">
        <v>2508</v>
      </c>
      <c r="U2926" t="s">
        <v>289</v>
      </c>
      <c r="V2926" t="s">
        <v>177</v>
      </c>
      <c r="W2926">
        <v>100003511</v>
      </c>
      <c r="X2926">
        <v>8005552512</v>
      </c>
      <c r="Y2926" t="s">
        <v>2595</v>
      </c>
      <c r="Z2926" t="s">
        <v>5107</v>
      </c>
      <c r="AA2926" s="13">
        <v>-26.08</v>
      </c>
      <c r="AB2926" s="14">
        <v>42628</v>
      </c>
      <c r="AC2926" t="s">
        <v>36</v>
      </c>
    </row>
    <row r="2927" spans="1:29" x14ac:dyDescent="0.25">
      <c r="A2927" t="str">
        <f>CONCATENATE("Q",ROUNDUP(MONTH(Table1[[#This Row],[Month]])/3,0))</f>
        <v>Q3</v>
      </c>
      <c r="B2927" s="14">
        <f>EOMONTH(Table1[[#This Row],[Credit Date]],-1)+1</f>
        <v>42614</v>
      </c>
      <c r="C2927" t="str">
        <f>CONCATENATE(Table1[[#This Row],[Issuer Last Name]],", ",Table1[[#This Row],[Issuer First Name]])</f>
        <v>No. 019, Employee</v>
      </c>
      <c r="D2927" t="str">
        <f>CONCATENATE(Table1[[#This Row],[Approver Last Name]],", ",Table1[[#This Row],[Approver First Name]])</f>
        <v>No. 008, Employee</v>
      </c>
      <c r="E2927" t="str">
        <f>CONCATENATE(Table1[[#This Row],[Customer Last Name]],", ",Table1[[#This Row],[Customer First Name]])</f>
        <v>No. 10663, Client</v>
      </c>
      <c r="F29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27" t="str">
        <f>IF(Table1[[#This Row],[Transaction Type]]="Maintenance","Non-Sales","Sales")</f>
        <v>Non-Sales</v>
      </c>
      <c r="H2927" t="str">
        <f>IF(Table1[[#This Row],[Quarter]]="q2",1,"")</f>
        <v/>
      </c>
      <c r="I2927">
        <f>IF(Table1[[#This Row],[Quarter]]="q3",1,"")</f>
        <v>1</v>
      </c>
      <c r="J2927" t="str">
        <f>IF(Table1[[#This Row],[Quarter]]="Q2",Table1[[#This Row],[Credit Amount]],"")</f>
        <v/>
      </c>
      <c r="K2927">
        <f>IF(Table1[[#This Row],[Quarter]]="Q3",Table1[[#This Row],[Credit Amount]],"")</f>
        <v>-93.48</v>
      </c>
      <c r="L2927" t="str">
        <f>IF(Table1[[#This Row],[Transaction Type]]="Upgrade",Table1[[#This Row],[Credit Amount]],IF(Table1[[#This Row],[Transaction Type]]="Activation",Table1[[#This Row],[Credit Amount]],""))</f>
        <v/>
      </c>
      <c r="M2927">
        <f>IF(Table1[[#This Row],[Transaction Type]]="Maintenance",Table1[[#This Row],[Credit Amount]],"")</f>
        <v>-93.48</v>
      </c>
      <c r="N2927">
        <v>10019</v>
      </c>
      <c r="O2927" t="s">
        <v>2489</v>
      </c>
      <c r="P2927" t="s">
        <v>2508</v>
      </c>
      <c r="Q2927" t="s">
        <v>289</v>
      </c>
      <c r="R2927">
        <v>10008</v>
      </c>
      <c r="S2927" t="s">
        <v>2489</v>
      </c>
      <c r="T2927" t="s">
        <v>2497</v>
      </c>
      <c r="U2927" t="s">
        <v>290</v>
      </c>
      <c r="V2927" t="s">
        <v>177</v>
      </c>
      <c r="W2927">
        <v>100001662</v>
      </c>
      <c r="X2927">
        <v>8005550663</v>
      </c>
      <c r="Y2927" t="s">
        <v>2595</v>
      </c>
      <c r="Z2927" t="s">
        <v>3258</v>
      </c>
      <c r="AA2927" s="13">
        <v>-93.48</v>
      </c>
      <c r="AB2927" s="14">
        <v>42629</v>
      </c>
      <c r="AC2927" t="s">
        <v>36</v>
      </c>
    </row>
    <row r="2928" spans="1:29" x14ac:dyDescent="0.25">
      <c r="A2928" t="str">
        <f>CONCATENATE("Q",ROUNDUP(MONTH(Table1[[#This Row],[Month]])/3,0))</f>
        <v>Q2</v>
      </c>
      <c r="B2928" s="14">
        <f>EOMONTH(Table1[[#This Row],[Credit Date]],-1)+1</f>
        <v>42461</v>
      </c>
      <c r="C2928" t="str">
        <f>CONCATENATE(Table1[[#This Row],[Issuer Last Name]],", ",Table1[[#This Row],[Issuer First Name]])</f>
        <v>No. 025, Employee</v>
      </c>
      <c r="D2928" t="str">
        <f>CONCATENATE(Table1[[#This Row],[Approver Last Name]],", ",Table1[[#This Row],[Approver First Name]])</f>
        <v>No. 008, Employee</v>
      </c>
      <c r="E2928" t="str">
        <f>CONCATENATE(Table1[[#This Row],[Customer Last Name]],", ",Table1[[#This Row],[Customer First Name]])</f>
        <v>No. 12624, Client</v>
      </c>
      <c r="F29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28" t="str">
        <f>IF(Table1[[#This Row],[Transaction Type]]="Maintenance","Non-Sales","Sales")</f>
        <v>Non-Sales</v>
      </c>
      <c r="H2928">
        <f>IF(Table1[[#This Row],[Quarter]]="q2",1,"")</f>
        <v>1</v>
      </c>
      <c r="I2928" t="str">
        <f>IF(Table1[[#This Row],[Quarter]]="q3",1,"")</f>
        <v/>
      </c>
      <c r="J2928">
        <f>IF(Table1[[#This Row],[Quarter]]="Q2",Table1[[#This Row],[Credit Amount]],"")</f>
        <v>-82.48</v>
      </c>
      <c r="K2928" t="str">
        <f>IF(Table1[[#This Row],[Quarter]]="Q3",Table1[[#This Row],[Credit Amount]],"")</f>
        <v/>
      </c>
      <c r="L2928" t="str">
        <f>IF(Table1[[#This Row],[Transaction Type]]="Upgrade",Table1[[#This Row],[Credit Amount]],IF(Table1[[#This Row],[Transaction Type]]="Activation",Table1[[#This Row],[Credit Amount]],""))</f>
        <v/>
      </c>
      <c r="M2928">
        <f>IF(Table1[[#This Row],[Transaction Type]]="Maintenance",Table1[[#This Row],[Credit Amount]],"")</f>
        <v>-82.48</v>
      </c>
      <c r="N2928">
        <v>10025</v>
      </c>
      <c r="O2928" t="s">
        <v>2489</v>
      </c>
      <c r="P2928" t="s">
        <v>2514</v>
      </c>
      <c r="Q2928" t="s">
        <v>289</v>
      </c>
      <c r="R2928">
        <v>10008</v>
      </c>
      <c r="S2928" t="s">
        <v>2489</v>
      </c>
      <c r="T2928" t="s">
        <v>2497</v>
      </c>
      <c r="U2928" t="s">
        <v>290</v>
      </c>
      <c r="V2928" t="s">
        <v>177</v>
      </c>
      <c r="W2928">
        <v>100003623</v>
      </c>
      <c r="X2928">
        <v>8005552624</v>
      </c>
      <c r="Y2928" t="s">
        <v>2595</v>
      </c>
      <c r="Z2928" t="s">
        <v>5219</v>
      </c>
      <c r="AA2928" s="13">
        <v>-82.48</v>
      </c>
      <c r="AB2928" s="14">
        <v>42462</v>
      </c>
      <c r="AC2928" t="s">
        <v>36</v>
      </c>
    </row>
    <row r="2929" spans="1:29" x14ac:dyDescent="0.25">
      <c r="A2929" t="str">
        <f>CONCATENATE("Q",ROUNDUP(MONTH(Table1[[#This Row],[Month]])/3,0))</f>
        <v>Q2</v>
      </c>
      <c r="B2929" s="14">
        <f>EOMONTH(Table1[[#This Row],[Credit Date]],-1)+1</f>
        <v>42461</v>
      </c>
      <c r="C2929" t="str">
        <f>CONCATENATE(Table1[[#This Row],[Issuer Last Name]],", ",Table1[[#This Row],[Issuer First Name]])</f>
        <v>No. 025, Employee</v>
      </c>
      <c r="D2929" t="str">
        <f>CONCATENATE(Table1[[#This Row],[Approver Last Name]],", ",Table1[[#This Row],[Approver First Name]])</f>
        <v>No. 008, Employee</v>
      </c>
      <c r="E2929" t="str">
        <f>CONCATENATE(Table1[[#This Row],[Customer Last Name]],", ",Table1[[#This Row],[Customer First Name]])</f>
        <v>No. 10426, Client</v>
      </c>
      <c r="F2929" t="str">
        <f>IF(Table1[[#This Row],[Credit Amount]]&gt;-19.99,"Less than 19.99",IF(Table1[[#This Row],[Credit Amount]]=-20,"20",IF(Table1[[#This Row],[Credit Amount]]&gt;-49.98,"20.01-49.98",IF(Table1[[#This Row],[Credit Amount]]=-49.99,"49.99",IF(Table1[[#This Row],[Credit Amount]]=-50,"50",IF(Table1[[#This Row],[Credit Amount]]&lt;-50.01,"Greater than 50"))))))</f>
        <v>Less than 19.99</v>
      </c>
      <c r="G2929" t="str">
        <f>IF(Table1[[#This Row],[Transaction Type]]="Maintenance","Non-Sales","Sales")</f>
        <v>Non-Sales</v>
      </c>
      <c r="H2929">
        <f>IF(Table1[[#This Row],[Quarter]]="q2",1,"")</f>
        <v>1</v>
      </c>
      <c r="I2929" t="str">
        <f>IF(Table1[[#This Row],[Quarter]]="q3",1,"")</f>
        <v/>
      </c>
      <c r="J2929">
        <f>IF(Table1[[#This Row],[Quarter]]="Q2",Table1[[#This Row],[Credit Amount]],"")</f>
        <v>-13.71</v>
      </c>
      <c r="K2929" t="str">
        <f>IF(Table1[[#This Row],[Quarter]]="Q3",Table1[[#This Row],[Credit Amount]],"")</f>
        <v/>
      </c>
      <c r="L2929" t="str">
        <f>IF(Table1[[#This Row],[Transaction Type]]="Upgrade",Table1[[#This Row],[Credit Amount]],IF(Table1[[#This Row],[Transaction Type]]="Activation",Table1[[#This Row],[Credit Amount]],""))</f>
        <v/>
      </c>
      <c r="M2929">
        <f>IF(Table1[[#This Row],[Transaction Type]]="Maintenance",Table1[[#This Row],[Credit Amount]],"")</f>
        <v>-13.71</v>
      </c>
      <c r="N2929">
        <v>10025</v>
      </c>
      <c r="O2929" t="s">
        <v>2489</v>
      </c>
      <c r="P2929" t="s">
        <v>2514</v>
      </c>
      <c r="Q2929" t="s">
        <v>289</v>
      </c>
      <c r="R2929">
        <v>10008</v>
      </c>
      <c r="S2929" t="s">
        <v>2489</v>
      </c>
      <c r="T2929" t="s">
        <v>2497</v>
      </c>
      <c r="U2929" t="s">
        <v>290</v>
      </c>
      <c r="V2929" t="s">
        <v>177</v>
      </c>
      <c r="W2929">
        <v>100001425</v>
      </c>
      <c r="X2929">
        <v>8005550426</v>
      </c>
      <c r="Y2929" t="s">
        <v>2595</v>
      </c>
      <c r="Z2929" t="s">
        <v>3021</v>
      </c>
      <c r="AA2929" s="13">
        <v>-13.71</v>
      </c>
      <c r="AB2929" s="14">
        <v>42464</v>
      </c>
      <c r="AC2929" t="s">
        <v>36</v>
      </c>
    </row>
    <row r="2930" spans="1:29" x14ac:dyDescent="0.25">
      <c r="A2930" t="str">
        <f>CONCATENATE("Q",ROUNDUP(MONTH(Table1[[#This Row],[Month]])/3,0))</f>
        <v>Q2</v>
      </c>
      <c r="B2930" s="14">
        <f>EOMONTH(Table1[[#This Row],[Credit Date]],-1)+1</f>
        <v>42461</v>
      </c>
      <c r="C2930" t="str">
        <f>CONCATENATE(Table1[[#This Row],[Issuer Last Name]],", ",Table1[[#This Row],[Issuer First Name]])</f>
        <v>No. 025, Employee</v>
      </c>
      <c r="D2930" t="str">
        <f>CONCATENATE(Table1[[#This Row],[Approver Last Name]],", ",Table1[[#This Row],[Approver First Name]])</f>
        <v>No. 008, Employee</v>
      </c>
      <c r="E2930" t="str">
        <f>CONCATENATE(Table1[[#This Row],[Customer Last Name]],", ",Table1[[#This Row],[Customer First Name]])</f>
        <v>No. 12028, Client</v>
      </c>
      <c r="F2930" t="str">
        <f>IF(Table1[[#This Row],[Credit Amount]]&gt;-19.99,"Less than 19.99",IF(Table1[[#This Row],[Credit Amount]]=-20,"20",IF(Table1[[#This Row],[Credit Amount]]&gt;-49.98,"20.01-49.98",IF(Table1[[#This Row],[Credit Amount]]=-49.99,"49.99",IF(Table1[[#This Row],[Credit Amount]]=-50,"50",IF(Table1[[#This Row],[Credit Amount]]&lt;-50.01,"Greater than 50"))))))</f>
        <v>20.01-49.98</v>
      </c>
      <c r="G2930" t="str">
        <f>IF(Table1[[#This Row],[Transaction Type]]="Maintenance","Non-Sales","Sales")</f>
        <v>Non-Sales</v>
      </c>
      <c r="H2930">
        <f>IF(Table1[[#This Row],[Quarter]]="q2",1,"")</f>
        <v>1</v>
      </c>
      <c r="I2930" t="str">
        <f>IF(Table1[[#This Row],[Quarter]]="q3",1,"")</f>
        <v/>
      </c>
      <c r="J2930">
        <f>IF(Table1[[#This Row],[Quarter]]="Q2",Table1[[#This Row],[Credit Amount]],"")</f>
        <v>-38.229999999999997</v>
      </c>
      <c r="K2930" t="str">
        <f>IF(Table1[[#This Row],[Quarter]]="Q3",Table1[[#This Row],[Credit Amount]],"")</f>
        <v/>
      </c>
      <c r="L2930" t="str">
        <f>IF(Table1[[#This Row],[Transaction Type]]="Upgrade",Table1[[#This Row],[Credit Amount]],IF(Table1[[#This Row],[Transaction Type]]="Activation",Table1[[#This Row],[Credit Amount]],""))</f>
        <v/>
      </c>
      <c r="M2930">
        <f>IF(Table1[[#This Row],[Transaction Type]]="Maintenance",Table1[[#This Row],[Credit Amount]],"")</f>
        <v>-38.229999999999997</v>
      </c>
      <c r="N2930">
        <v>10025</v>
      </c>
      <c r="O2930" t="s">
        <v>2489</v>
      </c>
      <c r="P2930" t="s">
        <v>2514</v>
      </c>
      <c r="Q2930" t="s">
        <v>289</v>
      </c>
      <c r="R2930">
        <v>10008</v>
      </c>
      <c r="S2930" t="s">
        <v>2489</v>
      </c>
      <c r="T2930" t="s">
        <v>2497</v>
      </c>
      <c r="U2930" t="s">
        <v>290</v>
      </c>
      <c r="V2930" t="s">
        <v>177</v>
      </c>
      <c r="W2930">
        <v>100003027</v>
      </c>
      <c r="X2930">
        <v>8005552028</v>
      </c>
      <c r="Y2930" t="s">
        <v>2595</v>
      </c>
      <c r="Z2930" t="s">
        <v>4623</v>
      </c>
      <c r="AA2930" s="13">
        <v>-38.229999999999997</v>
      </c>
      <c r="AB2930" s="14">
        <v>42466</v>
      </c>
      <c r="AC2930" t="s">
        <v>36</v>
      </c>
    </row>
    <row r="2931" spans="1:29" x14ac:dyDescent="0.25">
      <c r="A2931" t="str">
        <f>CONCATENATE("Q",ROUNDUP(MONTH(Table1[[#This Row],[Month]])/3,0))</f>
        <v>Q2</v>
      </c>
      <c r="B2931" s="14">
        <f>EOMONTH(Table1[[#This Row],[Credit Date]],-1)+1</f>
        <v>42461</v>
      </c>
      <c r="C2931" t="str">
        <f>CONCATENATE(Table1[[#This Row],[Issuer Last Name]],", ",Table1[[#This Row],[Issuer First Name]])</f>
        <v>No. 025, Employee</v>
      </c>
      <c r="D2931" t="str">
        <f>CONCATENATE(Table1[[#This Row],[Approver Last Name]],", ",Table1[[#This Row],[Approver First Name]])</f>
        <v>No. 008, Employee</v>
      </c>
      <c r="E2931" t="str">
        <f>CONCATENATE(Table1[[#This Row],[Customer Last Name]],", ",Table1[[#This Row],[Customer First Name]])</f>
        <v>No. 13303, Client</v>
      </c>
      <c r="F29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1" t="str">
        <f>IF(Table1[[#This Row],[Transaction Type]]="Maintenance","Non-Sales","Sales")</f>
        <v>Non-Sales</v>
      </c>
      <c r="H2931">
        <f>IF(Table1[[#This Row],[Quarter]]="q2",1,"")</f>
        <v>1</v>
      </c>
      <c r="I2931" t="str">
        <f>IF(Table1[[#This Row],[Quarter]]="q3",1,"")</f>
        <v/>
      </c>
      <c r="J2931">
        <f>IF(Table1[[#This Row],[Quarter]]="Q2",Table1[[#This Row],[Credit Amount]],"")</f>
        <v>-54.78</v>
      </c>
      <c r="K2931" t="str">
        <f>IF(Table1[[#This Row],[Quarter]]="Q3",Table1[[#This Row],[Credit Amount]],"")</f>
        <v/>
      </c>
      <c r="L2931" t="str">
        <f>IF(Table1[[#This Row],[Transaction Type]]="Upgrade",Table1[[#This Row],[Credit Amount]],IF(Table1[[#This Row],[Transaction Type]]="Activation",Table1[[#This Row],[Credit Amount]],""))</f>
        <v/>
      </c>
      <c r="M2931">
        <f>IF(Table1[[#This Row],[Transaction Type]]="Maintenance",Table1[[#This Row],[Credit Amount]],"")</f>
        <v>-54.78</v>
      </c>
      <c r="N2931">
        <v>10025</v>
      </c>
      <c r="O2931" t="s">
        <v>2489</v>
      </c>
      <c r="P2931" t="s">
        <v>2514</v>
      </c>
      <c r="Q2931" t="s">
        <v>289</v>
      </c>
      <c r="R2931">
        <v>10008</v>
      </c>
      <c r="S2931" t="s">
        <v>2489</v>
      </c>
      <c r="T2931" t="s">
        <v>2497</v>
      </c>
      <c r="U2931" t="s">
        <v>290</v>
      </c>
      <c r="V2931" t="s">
        <v>177</v>
      </c>
      <c r="W2931">
        <v>100004302</v>
      </c>
      <c r="X2931">
        <v>8005553303</v>
      </c>
      <c r="Y2931" t="s">
        <v>2595</v>
      </c>
      <c r="Z2931" t="s">
        <v>5891</v>
      </c>
      <c r="AA2931" s="13">
        <v>-54.78</v>
      </c>
      <c r="AB2931" s="14">
        <v>42467</v>
      </c>
      <c r="AC2931" t="s">
        <v>36</v>
      </c>
    </row>
    <row r="2932" spans="1:29" x14ac:dyDescent="0.25">
      <c r="A2932" t="str">
        <f>CONCATENATE("Q",ROUNDUP(MONTH(Table1[[#This Row],[Month]])/3,0))</f>
        <v>Q2</v>
      </c>
      <c r="B2932" s="14">
        <f>EOMONTH(Table1[[#This Row],[Credit Date]],-1)+1</f>
        <v>42461</v>
      </c>
      <c r="C2932" t="str">
        <f>CONCATENATE(Table1[[#This Row],[Issuer Last Name]],", ",Table1[[#This Row],[Issuer First Name]])</f>
        <v>No. 025, Employee</v>
      </c>
      <c r="D2932" t="str">
        <f>CONCATENATE(Table1[[#This Row],[Approver Last Name]],", ",Table1[[#This Row],[Approver First Name]])</f>
        <v>No. 008, Employee</v>
      </c>
      <c r="E2932" t="str">
        <f>CONCATENATE(Table1[[#This Row],[Customer Last Name]],", ",Table1[[#This Row],[Customer First Name]])</f>
        <v>No. 11568, Client</v>
      </c>
      <c r="F29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2" t="str">
        <f>IF(Table1[[#This Row],[Transaction Type]]="Maintenance","Non-Sales","Sales")</f>
        <v>Non-Sales</v>
      </c>
      <c r="H2932">
        <f>IF(Table1[[#This Row],[Quarter]]="q2",1,"")</f>
        <v>1</v>
      </c>
      <c r="I2932" t="str">
        <f>IF(Table1[[#This Row],[Quarter]]="q3",1,"")</f>
        <v/>
      </c>
      <c r="J2932">
        <f>IF(Table1[[#This Row],[Quarter]]="Q2",Table1[[#This Row],[Credit Amount]],"")</f>
        <v>-66.599999999999994</v>
      </c>
      <c r="K2932" t="str">
        <f>IF(Table1[[#This Row],[Quarter]]="Q3",Table1[[#This Row],[Credit Amount]],"")</f>
        <v/>
      </c>
      <c r="L2932" t="str">
        <f>IF(Table1[[#This Row],[Transaction Type]]="Upgrade",Table1[[#This Row],[Credit Amount]],IF(Table1[[#This Row],[Transaction Type]]="Activation",Table1[[#This Row],[Credit Amount]],""))</f>
        <v/>
      </c>
      <c r="M2932">
        <f>IF(Table1[[#This Row],[Transaction Type]]="Maintenance",Table1[[#This Row],[Credit Amount]],"")</f>
        <v>-66.599999999999994</v>
      </c>
      <c r="N2932">
        <v>10025</v>
      </c>
      <c r="O2932" t="s">
        <v>2489</v>
      </c>
      <c r="P2932" t="s">
        <v>2514</v>
      </c>
      <c r="Q2932" t="s">
        <v>289</v>
      </c>
      <c r="R2932">
        <v>10008</v>
      </c>
      <c r="S2932" t="s">
        <v>2489</v>
      </c>
      <c r="T2932" t="s">
        <v>2497</v>
      </c>
      <c r="U2932" t="s">
        <v>290</v>
      </c>
      <c r="V2932" t="s">
        <v>177</v>
      </c>
      <c r="W2932">
        <v>100002567</v>
      </c>
      <c r="X2932">
        <v>8005551568</v>
      </c>
      <c r="Y2932" t="s">
        <v>2595</v>
      </c>
      <c r="Z2932" t="s">
        <v>4163</v>
      </c>
      <c r="AA2932" s="13">
        <v>-66.599999999999994</v>
      </c>
      <c r="AB2932" s="14">
        <v>42472</v>
      </c>
      <c r="AC2932" t="s">
        <v>36</v>
      </c>
    </row>
    <row r="2933" spans="1:29" x14ac:dyDescent="0.25">
      <c r="A2933" t="str">
        <f>CONCATENATE("Q",ROUNDUP(MONTH(Table1[[#This Row],[Month]])/3,0))</f>
        <v>Q2</v>
      </c>
      <c r="B2933" s="14">
        <f>EOMONTH(Table1[[#This Row],[Credit Date]],-1)+1</f>
        <v>42461</v>
      </c>
      <c r="C2933" t="str">
        <f>CONCATENATE(Table1[[#This Row],[Issuer Last Name]],", ",Table1[[#This Row],[Issuer First Name]])</f>
        <v>No. 025, Employee</v>
      </c>
      <c r="D2933" t="str">
        <f>CONCATENATE(Table1[[#This Row],[Approver Last Name]],", ",Table1[[#This Row],[Approver First Name]])</f>
        <v>No. 008, Employee</v>
      </c>
      <c r="E2933" t="str">
        <f>CONCATENATE(Table1[[#This Row],[Customer Last Name]],", ",Table1[[#This Row],[Customer First Name]])</f>
        <v>No. 13646, Client</v>
      </c>
      <c r="F29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3" t="str">
        <f>IF(Table1[[#This Row],[Transaction Type]]="Maintenance","Non-Sales","Sales")</f>
        <v>Non-Sales</v>
      </c>
      <c r="H2933">
        <f>IF(Table1[[#This Row],[Quarter]]="q2",1,"")</f>
        <v>1</v>
      </c>
      <c r="I2933" t="str">
        <f>IF(Table1[[#This Row],[Quarter]]="q3",1,"")</f>
        <v/>
      </c>
      <c r="J2933">
        <f>IF(Table1[[#This Row],[Quarter]]="Q2",Table1[[#This Row],[Credit Amount]],"")</f>
        <v>-82.1</v>
      </c>
      <c r="K2933" t="str">
        <f>IF(Table1[[#This Row],[Quarter]]="Q3",Table1[[#This Row],[Credit Amount]],"")</f>
        <v/>
      </c>
      <c r="L2933" t="str">
        <f>IF(Table1[[#This Row],[Transaction Type]]="Upgrade",Table1[[#This Row],[Credit Amount]],IF(Table1[[#This Row],[Transaction Type]]="Activation",Table1[[#This Row],[Credit Amount]],""))</f>
        <v/>
      </c>
      <c r="M2933">
        <f>IF(Table1[[#This Row],[Transaction Type]]="Maintenance",Table1[[#This Row],[Credit Amount]],"")</f>
        <v>-82.1</v>
      </c>
      <c r="N2933">
        <v>10025</v>
      </c>
      <c r="O2933" t="s">
        <v>2489</v>
      </c>
      <c r="P2933" t="s">
        <v>2514</v>
      </c>
      <c r="Q2933" t="s">
        <v>289</v>
      </c>
      <c r="R2933">
        <v>10008</v>
      </c>
      <c r="S2933" t="s">
        <v>2489</v>
      </c>
      <c r="T2933" t="s">
        <v>2497</v>
      </c>
      <c r="U2933" t="s">
        <v>290</v>
      </c>
      <c r="V2933" t="s">
        <v>177</v>
      </c>
      <c r="W2933">
        <v>100004645</v>
      </c>
      <c r="X2933">
        <v>8005553646</v>
      </c>
      <c r="Y2933" t="s">
        <v>2595</v>
      </c>
      <c r="Z2933" t="s">
        <v>6234</v>
      </c>
      <c r="AA2933" s="13">
        <v>-82.1</v>
      </c>
      <c r="AB2933" s="14">
        <v>42477</v>
      </c>
      <c r="AC2933" t="s">
        <v>36</v>
      </c>
    </row>
    <row r="2934" spans="1:29" x14ac:dyDescent="0.25">
      <c r="A2934" t="str">
        <f>CONCATENATE("Q",ROUNDUP(MONTH(Table1[[#This Row],[Month]])/3,0))</f>
        <v>Q2</v>
      </c>
      <c r="B2934" s="14">
        <f>EOMONTH(Table1[[#This Row],[Credit Date]],-1)+1</f>
        <v>42461</v>
      </c>
      <c r="C2934" t="str">
        <f>CONCATENATE(Table1[[#This Row],[Issuer Last Name]],", ",Table1[[#This Row],[Issuer First Name]])</f>
        <v>No. 025, Employee</v>
      </c>
      <c r="D2934" t="str">
        <f>CONCATENATE(Table1[[#This Row],[Approver Last Name]],", ",Table1[[#This Row],[Approver First Name]])</f>
        <v>No. 008, Employee</v>
      </c>
      <c r="E2934" t="str">
        <f>CONCATENATE(Table1[[#This Row],[Customer Last Name]],", ",Table1[[#This Row],[Customer First Name]])</f>
        <v>No. 11303, Client</v>
      </c>
      <c r="F29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4" t="str">
        <f>IF(Table1[[#This Row],[Transaction Type]]="Maintenance","Non-Sales","Sales")</f>
        <v>Non-Sales</v>
      </c>
      <c r="H2934">
        <f>IF(Table1[[#This Row],[Quarter]]="q2",1,"")</f>
        <v>1</v>
      </c>
      <c r="I2934" t="str">
        <f>IF(Table1[[#This Row],[Quarter]]="q3",1,"")</f>
        <v/>
      </c>
      <c r="J2934">
        <f>IF(Table1[[#This Row],[Quarter]]="Q2",Table1[[#This Row],[Credit Amount]],"")</f>
        <v>-72.91</v>
      </c>
      <c r="K2934" t="str">
        <f>IF(Table1[[#This Row],[Quarter]]="Q3",Table1[[#This Row],[Credit Amount]],"")</f>
        <v/>
      </c>
      <c r="L2934" t="str">
        <f>IF(Table1[[#This Row],[Transaction Type]]="Upgrade",Table1[[#This Row],[Credit Amount]],IF(Table1[[#This Row],[Transaction Type]]="Activation",Table1[[#This Row],[Credit Amount]],""))</f>
        <v/>
      </c>
      <c r="M2934">
        <f>IF(Table1[[#This Row],[Transaction Type]]="Maintenance",Table1[[#This Row],[Credit Amount]],"")</f>
        <v>-72.91</v>
      </c>
      <c r="N2934">
        <v>10025</v>
      </c>
      <c r="O2934" t="s">
        <v>2489</v>
      </c>
      <c r="P2934" t="s">
        <v>2514</v>
      </c>
      <c r="Q2934" t="s">
        <v>289</v>
      </c>
      <c r="R2934">
        <v>10008</v>
      </c>
      <c r="S2934" t="s">
        <v>2489</v>
      </c>
      <c r="T2934" t="s">
        <v>2497</v>
      </c>
      <c r="U2934" t="s">
        <v>290</v>
      </c>
      <c r="V2934" t="s">
        <v>177</v>
      </c>
      <c r="W2934">
        <v>100002302</v>
      </c>
      <c r="X2934">
        <v>8005551303</v>
      </c>
      <c r="Y2934" t="s">
        <v>2595</v>
      </c>
      <c r="Z2934" t="s">
        <v>3898</v>
      </c>
      <c r="AA2934" s="13">
        <v>-72.91</v>
      </c>
      <c r="AB2934" s="14">
        <v>42487</v>
      </c>
      <c r="AC2934" t="s">
        <v>36</v>
      </c>
    </row>
    <row r="2935" spans="1:29" x14ac:dyDescent="0.25">
      <c r="A2935" t="str">
        <f>CONCATENATE("Q",ROUNDUP(MONTH(Table1[[#This Row],[Month]])/3,0))</f>
        <v>Q2</v>
      </c>
      <c r="B2935" s="14">
        <f>EOMONTH(Table1[[#This Row],[Credit Date]],-1)+1</f>
        <v>42461</v>
      </c>
      <c r="C2935" t="str">
        <f>CONCATENATE(Table1[[#This Row],[Issuer Last Name]],", ",Table1[[#This Row],[Issuer First Name]])</f>
        <v>No. 025, Employee</v>
      </c>
      <c r="D2935" t="str">
        <f>CONCATENATE(Table1[[#This Row],[Approver Last Name]],", ",Table1[[#This Row],[Approver First Name]])</f>
        <v>No. 008, Employee</v>
      </c>
      <c r="E2935" t="str">
        <f>CONCATENATE(Table1[[#This Row],[Customer Last Name]],", ",Table1[[#This Row],[Customer First Name]])</f>
        <v>No. 12723, Client</v>
      </c>
      <c r="F29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5" t="str">
        <f>IF(Table1[[#This Row],[Transaction Type]]="Maintenance","Non-Sales","Sales")</f>
        <v>Non-Sales</v>
      </c>
      <c r="H2935">
        <f>IF(Table1[[#This Row],[Quarter]]="q2",1,"")</f>
        <v>1</v>
      </c>
      <c r="I2935" t="str">
        <f>IF(Table1[[#This Row],[Quarter]]="q3",1,"")</f>
        <v/>
      </c>
      <c r="J2935">
        <f>IF(Table1[[#This Row],[Quarter]]="Q2",Table1[[#This Row],[Credit Amount]],"")</f>
        <v>-77.31</v>
      </c>
      <c r="K2935" t="str">
        <f>IF(Table1[[#This Row],[Quarter]]="Q3",Table1[[#This Row],[Credit Amount]],"")</f>
        <v/>
      </c>
      <c r="L2935" t="str">
        <f>IF(Table1[[#This Row],[Transaction Type]]="Upgrade",Table1[[#This Row],[Credit Amount]],IF(Table1[[#This Row],[Transaction Type]]="Activation",Table1[[#This Row],[Credit Amount]],""))</f>
        <v/>
      </c>
      <c r="M2935">
        <f>IF(Table1[[#This Row],[Transaction Type]]="Maintenance",Table1[[#This Row],[Credit Amount]],"")</f>
        <v>-77.31</v>
      </c>
      <c r="N2935">
        <v>10025</v>
      </c>
      <c r="O2935" t="s">
        <v>2489</v>
      </c>
      <c r="P2935" t="s">
        <v>2514</v>
      </c>
      <c r="Q2935" t="s">
        <v>289</v>
      </c>
      <c r="R2935">
        <v>10008</v>
      </c>
      <c r="S2935" t="s">
        <v>2489</v>
      </c>
      <c r="T2935" t="s">
        <v>2497</v>
      </c>
      <c r="U2935" t="s">
        <v>290</v>
      </c>
      <c r="V2935" t="s">
        <v>177</v>
      </c>
      <c r="W2935">
        <v>100003722</v>
      </c>
      <c r="X2935">
        <v>8005552723</v>
      </c>
      <c r="Y2935" t="s">
        <v>2595</v>
      </c>
      <c r="Z2935" t="s">
        <v>5316</v>
      </c>
      <c r="AA2935" s="13">
        <v>-77.31</v>
      </c>
      <c r="AB2935" s="14">
        <v>42490</v>
      </c>
      <c r="AC2935" t="s">
        <v>36</v>
      </c>
    </row>
    <row r="2936" spans="1:29" x14ac:dyDescent="0.25">
      <c r="A2936" t="str">
        <f>CONCATENATE("Q",ROUNDUP(MONTH(Table1[[#This Row],[Month]])/3,0))</f>
        <v>Q2</v>
      </c>
      <c r="B2936" s="14">
        <f>EOMONTH(Table1[[#This Row],[Credit Date]],-1)+1</f>
        <v>42491</v>
      </c>
      <c r="C2936" t="str">
        <f>CONCATENATE(Table1[[#This Row],[Issuer Last Name]],", ",Table1[[#This Row],[Issuer First Name]])</f>
        <v>No. 025, Employee</v>
      </c>
      <c r="D2936" t="str">
        <f>CONCATENATE(Table1[[#This Row],[Approver Last Name]],", ",Table1[[#This Row],[Approver First Name]])</f>
        <v>No. 008, Employee</v>
      </c>
      <c r="E2936" t="str">
        <f>CONCATENATE(Table1[[#This Row],[Customer Last Name]],", ",Table1[[#This Row],[Customer First Name]])</f>
        <v>No. 12824, Client</v>
      </c>
      <c r="F29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6" t="str">
        <f>IF(Table1[[#This Row],[Transaction Type]]="Maintenance","Non-Sales","Sales")</f>
        <v>Sales</v>
      </c>
      <c r="H2936">
        <f>IF(Table1[[#This Row],[Quarter]]="q2",1,"")</f>
        <v>1</v>
      </c>
      <c r="I2936" t="str">
        <f>IF(Table1[[#This Row],[Quarter]]="q3",1,"")</f>
        <v/>
      </c>
      <c r="J2936">
        <f>IF(Table1[[#This Row],[Quarter]]="Q2",Table1[[#This Row],[Credit Amount]],"")</f>
        <v>-89.95</v>
      </c>
      <c r="K2936" t="str">
        <f>IF(Table1[[#This Row],[Quarter]]="Q3",Table1[[#This Row],[Credit Amount]],"")</f>
        <v/>
      </c>
      <c r="L2936">
        <f>IF(Table1[[#This Row],[Transaction Type]]="Upgrade",Table1[[#This Row],[Credit Amount]],IF(Table1[[#This Row],[Transaction Type]]="Activation",Table1[[#This Row],[Credit Amount]],""))</f>
        <v>-89.95</v>
      </c>
      <c r="M2936" t="str">
        <f>IF(Table1[[#This Row],[Transaction Type]]="Maintenance",Table1[[#This Row],[Credit Amount]],"")</f>
        <v/>
      </c>
      <c r="N2936">
        <v>10025</v>
      </c>
      <c r="O2936" t="s">
        <v>2489</v>
      </c>
      <c r="P2936" t="s">
        <v>2514</v>
      </c>
      <c r="Q2936" t="s">
        <v>289</v>
      </c>
      <c r="R2936">
        <v>10008</v>
      </c>
      <c r="S2936" t="s">
        <v>2489</v>
      </c>
      <c r="T2936" t="s">
        <v>2497</v>
      </c>
      <c r="U2936" t="s">
        <v>290</v>
      </c>
      <c r="V2936" t="s">
        <v>177</v>
      </c>
      <c r="W2936">
        <v>100003823</v>
      </c>
      <c r="X2936">
        <v>8005552824</v>
      </c>
      <c r="Y2936" t="s">
        <v>2595</v>
      </c>
      <c r="Z2936" t="s">
        <v>5416</v>
      </c>
      <c r="AA2936" s="13">
        <v>-89.95</v>
      </c>
      <c r="AB2936" s="14">
        <v>42491</v>
      </c>
      <c r="AC2936" t="s">
        <v>35</v>
      </c>
    </row>
    <row r="2937" spans="1:29" x14ac:dyDescent="0.25">
      <c r="A2937" t="str">
        <f>CONCATENATE("Q",ROUNDUP(MONTH(Table1[[#This Row],[Month]])/3,0))</f>
        <v>Q2</v>
      </c>
      <c r="B2937" s="14">
        <f>EOMONTH(Table1[[#This Row],[Credit Date]],-1)+1</f>
        <v>42491</v>
      </c>
      <c r="C2937" t="str">
        <f>CONCATENATE(Table1[[#This Row],[Issuer Last Name]],", ",Table1[[#This Row],[Issuer First Name]])</f>
        <v>No. 025, Employee</v>
      </c>
      <c r="D2937" t="str">
        <f>CONCATENATE(Table1[[#This Row],[Approver Last Name]],", ",Table1[[#This Row],[Approver First Name]])</f>
        <v>No. 008, Employee</v>
      </c>
      <c r="E2937" t="str">
        <f>CONCATENATE(Table1[[#This Row],[Customer Last Name]],", ",Table1[[#This Row],[Customer First Name]])</f>
        <v>No. 12023, Client</v>
      </c>
      <c r="F2937" t="str">
        <f>IF(Table1[[#This Row],[Credit Amount]]&gt;-19.99,"Less than 19.99",IF(Table1[[#This Row],[Credit Amount]]=-20,"20",IF(Table1[[#This Row],[Credit Amount]]&gt;-49.98,"20.01-49.98",IF(Table1[[#This Row],[Credit Amount]]=-49.99,"49.99",IF(Table1[[#This Row],[Credit Amount]]=-50,"50",IF(Table1[[#This Row],[Credit Amount]]&lt;-50.01,"Greater than 50"))))))</f>
        <v>20.01-49.98</v>
      </c>
      <c r="G2937" t="str">
        <f>IF(Table1[[#This Row],[Transaction Type]]="Maintenance","Non-Sales","Sales")</f>
        <v>Non-Sales</v>
      </c>
      <c r="H2937">
        <f>IF(Table1[[#This Row],[Quarter]]="q2",1,"")</f>
        <v>1</v>
      </c>
      <c r="I2937" t="str">
        <f>IF(Table1[[#This Row],[Quarter]]="q3",1,"")</f>
        <v/>
      </c>
      <c r="J2937">
        <f>IF(Table1[[#This Row],[Quarter]]="Q2",Table1[[#This Row],[Credit Amount]],"")</f>
        <v>-36.22</v>
      </c>
      <c r="K2937" t="str">
        <f>IF(Table1[[#This Row],[Quarter]]="Q3",Table1[[#This Row],[Credit Amount]],"")</f>
        <v/>
      </c>
      <c r="L2937" t="str">
        <f>IF(Table1[[#This Row],[Transaction Type]]="Upgrade",Table1[[#This Row],[Credit Amount]],IF(Table1[[#This Row],[Transaction Type]]="Activation",Table1[[#This Row],[Credit Amount]],""))</f>
        <v/>
      </c>
      <c r="M2937">
        <f>IF(Table1[[#This Row],[Transaction Type]]="Maintenance",Table1[[#This Row],[Credit Amount]],"")</f>
        <v>-36.22</v>
      </c>
      <c r="N2937">
        <v>10025</v>
      </c>
      <c r="O2937" t="s">
        <v>2489</v>
      </c>
      <c r="P2937" t="s">
        <v>2514</v>
      </c>
      <c r="Q2937" t="s">
        <v>289</v>
      </c>
      <c r="R2937">
        <v>10008</v>
      </c>
      <c r="S2937" t="s">
        <v>2489</v>
      </c>
      <c r="T2937" t="s">
        <v>2497</v>
      </c>
      <c r="U2937" t="s">
        <v>290</v>
      </c>
      <c r="V2937" t="s">
        <v>177</v>
      </c>
      <c r="W2937">
        <v>100003022</v>
      </c>
      <c r="X2937">
        <v>8005552023</v>
      </c>
      <c r="Y2937" t="s">
        <v>2595</v>
      </c>
      <c r="Z2937" t="s">
        <v>4618</v>
      </c>
      <c r="AA2937" s="13">
        <v>-36.22</v>
      </c>
      <c r="AB2937" s="14">
        <v>42500</v>
      </c>
      <c r="AC2937" t="s">
        <v>36</v>
      </c>
    </row>
    <row r="2938" spans="1:29" x14ac:dyDescent="0.25">
      <c r="A2938" t="str">
        <f>CONCATENATE("Q",ROUNDUP(MONTH(Table1[[#This Row],[Month]])/3,0))</f>
        <v>Q2</v>
      </c>
      <c r="B2938" s="14">
        <f>EOMONTH(Table1[[#This Row],[Credit Date]],-1)+1</f>
        <v>42491</v>
      </c>
      <c r="C2938" t="str">
        <f>CONCATENATE(Table1[[#This Row],[Issuer Last Name]],", ",Table1[[#This Row],[Issuer First Name]])</f>
        <v>No. 025, Employee</v>
      </c>
      <c r="D2938" t="str">
        <f>CONCATENATE(Table1[[#This Row],[Approver Last Name]],", ",Table1[[#This Row],[Approver First Name]])</f>
        <v>No. 008, Employee</v>
      </c>
      <c r="E2938" t="str">
        <f>CONCATENATE(Table1[[#This Row],[Customer Last Name]],", ",Table1[[#This Row],[Customer First Name]])</f>
        <v>No. 12738, Client</v>
      </c>
      <c r="F2938" t="str">
        <f>IF(Table1[[#This Row],[Credit Amount]]&gt;-19.99,"Less than 19.99",IF(Table1[[#This Row],[Credit Amount]]=-20,"20",IF(Table1[[#This Row],[Credit Amount]]&gt;-49.98,"20.01-49.98",IF(Table1[[#This Row],[Credit Amount]]=-49.99,"49.99",IF(Table1[[#This Row],[Credit Amount]]=-50,"50",IF(Table1[[#This Row],[Credit Amount]]&lt;-50.01,"Greater than 50"))))))</f>
        <v>Less than 19.99</v>
      </c>
      <c r="G2938" t="str">
        <f>IF(Table1[[#This Row],[Transaction Type]]="Maintenance","Non-Sales","Sales")</f>
        <v>Sales</v>
      </c>
      <c r="H2938">
        <f>IF(Table1[[#This Row],[Quarter]]="q2",1,"")</f>
        <v>1</v>
      </c>
      <c r="I2938" t="str">
        <f>IF(Table1[[#This Row],[Quarter]]="q3",1,"")</f>
        <v/>
      </c>
      <c r="J2938">
        <f>IF(Table1[[#This Row],[Quarter]]="Q2",Table1[[#This Row],[Credit Amount]],"")</f>
        <v>-14.87</v>
      </c>
      <c r="K2938" t="str">
        <f>IF(Table1[[#This Row],[Quarter]]="Q3",Table1[[#This Row],[Credit Amount]],"")</f>
        <v/>
      </c>
      <c r="L2938">
        <f>IF(Table1[[#This Row],[Transaction Type]]="Upgrade",Table1[[#This Row],[Credit Amount]],IF(Table1[[#This Row],[Transaction Type]]="Activation",Table1[[#This Row],[Credit Amount]],""))</f>
        <v>-14.87</v>
      </c>
      <c r="M2938" t="str">
        <f>IF(Table1[[#This Row],[Transaction Type]]="Maintenance",Table1[[#This Row],[Credit Amount]],"")</f>
        <v/>
      </c>
      <c r="N2938">
        <v>10025</v>
      </c>
      <c r="O2938" t="s">
        <v>2489</v>
      </c>
      <c r="P2938" t="s">
        <v>2514</v>
      </c>
      <c r="Q2938" t="s">
        <v>289</v>
      </c>
      <c r="R2938">
        <v>10008</v>
      </c>
      <c r="S2938" t="s">
        <v>2489</v>
      </c>
      <c r="T2938" t="s">
        <v>2497</v>
      </c>
      <c r="U2938" t="s">
        <v>290</v>
      </c>
      <c r="V2938" t="s">
        <v>177</v>
      </c>
      <c r="W2938">
        <v>100003737</v>
      </c>
      <c r="X2938">
        <v>8005552738</v>
      </c>
      <c r="Y2938" t="s">
        <v>2595</v>
      </c>
      <c r="Z2938" t="s">
        <v>5330</v>
      </c>
      <c r="AA2938" s="13">
        <v>-14.87</v>
      </c>
      <c r="AB2938" s="14">
        <v>42516</v>
      </c>
      <c r="AC2938" t="s">
        <v>37</v>
      </c>
    </row>
    <row r="2939" spans="1:29" x14ac:dyDescent="0.25">
      <c r="A2939" t="str">
        <f>CONCATENATE("Q",ROUNDUP(MONTH(Table1[[#This Row],[Month]])/3,0))</f>
        <v>Q2</v>
      </c>
      <c r="B2939" s="14">
        <f>EOMONTH(Table1[[#This Row],[Credit Date]],-1)+1</f>
        <v>42522</v>
      </c>
      <c r="C2939" t="str">
        <f>CONCATENATE(Table1[[#This Row],[Issuer Last Name]],", ",Table1[[#This Row],[Issuer First Name]])</f>
        <v>No. 025, Employee</v>
      </c>
      <c r="D2939" t="str">
        <f>CONCATENATE(Table1[[#This Row],[Approver Last Name]],", ",Table1[[#This Row],[Approver First Name]])</f>
        <v>No. 008, Employee</v>
      </c>
      <c r="E2939" t="str">
        <f>CONCATENATE(Table1[[#This Row],[Customer Last Name]],", ",Table1[[#This Row],[Customer First Name]])</f>
        <v>No. 12846, Client</v>
      </c>
      <c r="F29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39" t="str">
        <f>IF(Table1[[#This Row],[Transaction Type]]="Maintenance","Non-Sales","Sales")</f>
        <v>Non-Sales</v>
      </c>
      <c r="H2939">
        <f>IF(Table1[[#This Row],[Quarter]]="q2",1,"")</f>
        <v>1</v>
      </c>
      <c r="I2939" t="str">
        <f>IF(Table1[[#This Row],[Quarter]]="q3",1,"")</f>
        <v/>
      </c>
      <c r="J2939">
        <f>IF(Table1[[#This Row],[Quarter]]="Q2",Table1[[#This Row],[Credit Amount]],"")</f>
        <v>-52.39</v>
      </c>
      <c r="K2939" t="str">
        <f>IF(Table1[[#This Row],[Quarter]]="Q3",Table1[[#This Row],[Credit Amount]],"")</f>
        <v/>
      </c>
      <c r="L2939" t="str">
        <f>IF(Table1[[#This Row],[Transaction Type]]="Upgrade",Table1[[#This Row],[Credit Amount]],IF(Table1[[#This Row],[Transaction Type]]="Activation",Table1[[#This Row],[Credit Amount]],""))</f>
        <v/>
      </c>
      <c r="M2939">
        <f>IF(Table1[[#This Row],[Transaction Type]]="Maintenance",Table1[[#This Row],[Credit Amount]],"")</f>
        <v>-52.39</v>
      </c>
      <c r="N2939">
        <v>10025</v>
      </c>
      <c r="O2939" t="s">
        <v>2489</v>
      </c>
      <c r="P2939" t="s">
        <v>2514</v>
      </c>
      <c r="Q2939" t="s">
        <v>289</v>
      </c>
      <c r="R2939">
        <v>10008</v>
      </c>
      <c r="S2939" t="s">
        <v>2489</v>
      </c>
      <c r="T2939" t="s">
        <v>2497</v>
      </c>
      <c r="U2939" t="s">
        <v>290</v>
      </c>
      <c r="V2939" t="s">
        <v>177</v>
      </c>
      <c r="W2939">
        <v>100003845</v>
      </c>
      <c r="X2939">
        <v>8005552846</v>
      </c>
      <c r="Y2939" t="s">
        <v>2595</v>
      </c>
      <c r="Z2939" t="s">
        <v>5437</v>
      </c>
      <c r="AA2939" s="13">
        <v>-52.39</v>
      </c>
      <c r="AB2939" s="14">
        <v>42525</v>
      </c>
      <c r="AC2939" t="s">
        <v>36</v>
      </c>
    </row>
    <row r="2940" spans="1:29" x14ac:dyDescent="0.25">
      <c r="A2940" t="str">
        <f>CONCATENATE("Q",ROUNDUP(MONTH(Table1[[#This Row],[Month]])/3,0))</f>
        <v>Q2</v>
      </c>
      <c r="B2940" s="14">
        <f>EOMONTH(Table1[[#This Row],[Credit Date]],-1)+1</f>
        <v>42522</v>
      </c>
      <c r="C2940" t="str">
        <f>CONCATENATE(Table1[[#This Row],[Issuer Last Name]],", ",Table1[[#This Row],[Issuer First Name]])</f>
        <v>No. 025, Employee</v>
      </c>
      <c r="D2940" t="str">
        <f>CONCATENATE(Table1[[#This Row],[Approver Last Name]],", ",Table1[[#This Row],[Approver First Name]])</f>
        <v>No. 008, Employee</v>
      </c>
      <c r="E2940" t="str">
        <f>CONCATENATE(Table1[[#This Row],[Customer Last Name]],", ",Table1[[#This Row],[Customer First Name]])</f>
        <v>No. 11093, Client</v>
      </c>
      <c r="F2940" t="str">
        <f>IF(Table1[[#This Row],[Credit Amount]]&gt;-19.99,"Less than 19.99",IF(Table1[[#This Row],[Credit Amount]]=-20,"20",IF(Table1[[#This Row],[Credit Amount]]&gt;-49.98,"20.01-49.98",IF(Table1[[#This Row],[Credit Amount]]=-49.99,"49.99",IF(Table1[[#This Row],[Credit Amount]]=-50,"50",IF(Table1[[#This Row],[Credit Amount]]&lt;-50.01,"Greater than 50"))))))</f>
        <v>20.01-49.98</v>
      </c>
      <c r="G2940" t="str">
        <f>IF(Table1[[#This Row],[Transaction Type]]="Maintenance","Non-Sales","Sales")</f>
        <v>Non-Sales</v>
      </c>
      <c r="H2940">
        <f>IF(Table1[[#This Row],[Quarter]]="q2",1,"")</f>
        <v>1</v>
      </c>
      <c r="I2940" t="str">
        <f>IF(Table1[[#This Row],[Quarter]]="q3",1,"")</f>
        <v/>
      </c>
      <c r="J2940">
        <f>IF(Table1[[#This Row],[Quarter]]="Q2",Table1[[#This Row],[Credit Amount]],"")</f>
        <v>-46.21</v>
      </c>
      <c r="K2940" t="str">
        <f>IF(Table1[[#This Row],[Quarter]]="Q3",Table1[[#This Row],[Credit Amount]],"")</f>
        <v/>
      </c>
      <c r="L2940" t="str">
        <f>IF(Table1[[#This Row],[Transaction Type]]="Upgrade",Table1[[#This Row],[Credit Amount]],IF(Table1[[#This Row],[Transaction Type]]="Activation",Table1[[#This Row],[Credit Amount]],""))</f>
        <v/>
      </c>
      <c r="M2940">
        <f>IF(Table1[[#This Row],[Transaction Type]]="Maintenance",Table1[[#This Row],[Credit Amount]],"")</f>
        <v>-46.21</v>
      </c>
      <c r="N2940">
        <v>10025</v>
      </c>
      <c r="O2940" t="s">
        <v>2489</v>
      </c>
      <c r="P2940" t="s">
        <v>2514</v>
      </c>
      <c r="Q2940" t="s">
        <v>289</v>
      </c>
      <c r="R2940">
        <v>10008</v>
      </c>
      <c r="S2940" t="s">
        <v>2489</v>
      </c>
      <c r="T2940" t="s">
        <v>2497</v>
      </c>
      <c r="U2940" t="s">
        <v>290</v>
      </c>
      <c r="V2940" t="s">
        <v>177</v>
      </c>
      <c r="W2940">
        <v>100002092</v>
      </c>
      <c r="X2940">
        <v>8005551093</v>
      </c>
      <c r="Y2940" t="s">
        <v>2595</v>
      </c>
      <c r="Z2940" t="s">
        <v>3688</v>
      </c>
      <c r="AA2940" s="13">
        <v>-46.21</v>
      </c>
      <c r="AB2940" s="14">
        <v>42527</v>
      </c>
      <c r="AC2940" t="s">
        <v>36</v>
      </c>
    </row>
    <row r="2941" spans="1:29" x14ac:dyDescent="0.25">
      <c r="A2941" t="str">
        <f>CONCATENATE("Q",ROUNDUP(MONTH(Table1[[#This Row],[Month]])/3,0))</f>
        <v>Q2</v>
      </c>
      <c r="B2941" s="14">
        <f>EOMONTH(Table1[[#This Row],[Credit Date]],-1)+1</f>
        <v>42522</v>
      </c>
      <c r="C2941" t="str">
        <f>CONCATENATE(Table1[[#This Row],[Issuer Last Name]],", ",Table1[[#This Row],[Issuer First Name]])</f>
        <v>No. 025, Employee</v>
      </c>
      <c r="D2941" t="str">
        <f>CONCATENATE(Table1[[#This Row],[Approver Last Name]],", ",Table1[[#This Row],[Approver First Name]])</f>
        <v>No. 008, Employee</v>
      </c>
      <c r="E2941" t="str">
        <f>CONCATENATE(Table1[[#This Row],[Customer Last Name]],", ",Table1[[#This Row],[Customer First Name]])</f>
        <v>No. 10708, Client</v>
      </c>
      <c r="F2941" t="str">
        <f>IF(Table1[[#This Row],[Credit Amount]]&gt;-19.99,"Less than 19.99",IF(Table1[[#This Row],[Credit Amount]]=-20,"20",IF(Table1[[#This Row],[Credit Amount]]&gt;-49.98,"20.01-49.98",IF(Table1[[#This Row],[Credit Amount]]=-49.99,"49.99",IF(Table1[[#This Row],[Credit Amount]]=-50,"50",IF(Table1[[#This Row],[Credit Amount]]&lt;-50.01,"Greater than 50"))))))</f>
        <v>20.01-49.98</v>
      </c>
      <c r="G2941" t="str">
        <f>IF(Table1[[#This Row],[Transaction Type]]="Maintenance","Non-Sales","Sales")</f>
        <v>Non-Sales</v>
      </c>
      <c r="H2941">
        <f>IF(Table1[[#This Row],[Quarter]]="q2",1,"")</f>
        <v>1</v>
      </c>
      <c r="I2941" t="str">
        <f>IF(Table1[[#This Row],[Quarter]]="q3",1,"")</f>
        <v/>
      </c>
      <c r="J2941">
        <f>IF(Table1[[#This Row],[Quarter]]="Q2",Table1[[#This Row],[Credit Amount]],"")</f>
        <v>-26.6</v>
      </c>
      <c r="K2941" t="str">
        <f>IF(Table1[[#This Row],[Quarter]]="Q3",Table1[[#This Row],[Credit Amount]],"")</f>
        <v/>
      </c>
      <c r="L2941" t="str">
        <f>IF(Table1[[#This Row],[Transaction Type]]="Upgrade",Table1[[#This Row],[Credit Amount]],IF(Table1[[#This Row],[Transaction Type]]="Activation",Table1[[#This Row],[Credit Amount]],""))</f>
        <v/>
      </c>
      <c r="M2941">
        <f>IF(Table1[[#This Row],[Transaction Type]]="Maintenance",Table1[[#This Row],[Credit Amount]],"")</f>
        <v>-26.6</v>
      </c>
      <c r="N2941">
        <v>10025</v>
      </c>
      <c r="O2941" t="s">
        <v>2489</v>
      </c>
      <c r="P2941" t="s">
        <v>2514</v>
      </c>
      <c r="Q2941" t="s">
        <v>289</v>
      </c>
      <c r="R2941">
        <v>10008</v>
      </c>
      <c r="S2941" t="s">
        <v>2489</v>
      </c>
      <c r="T2941" t="s">
        <v>2497</v>
      </c>
      <c r="U2941" t="s">
        <v>290</v>
      </c>
      <c r="V2941" t="s">
        <v>177</v>
      </c>
      <c r="W2941">
        <v>100001707</v>
      </c>
      <c r="X2941">
        <v>8005550708</v>
      </c>
      <c r="Y2941" t="s">
        <v>2595</v>
      </c>
      <c r="Z2941" t="s">
        <v>3303</v>
      </c>
      <c r="AA2941" s="13">
        <v>-26.6</v>
      </c>
      <c r="AB2941" s="14">
        <v>42528</v>
      </c>
      <c r="AC2941" t="s">
        <v>36</v>
      </c>
    </row>
    <row r="2942" spans="1:29" x14ac:dyDescent="0.25">
      <c r="A2942" t="str">
        <f>CONCATENATE("Q",ROUNDUP(MONTH(Table1[[#This Row],[Month]])/3,0))</f>
        <v>Q2</v>
      </c>
      <c r="B2942" s="14">
        <f>EOMONTH(Table1[[#This Row],[Credit Date]],-1)+1</f>
        <v>42522</v>
      </c>
      <c r="C2942" t="str">
        <f>CONCATENATE(Table1[[#This Row],[Issuer Last Name]],", ",Table1[[#This Row],[Issuer First Name]])</f>
        <v>No. 025, Employee</v>
      </c>
      <c r="D2942" t="str">
        <f>CONCATENATE(Table1[[#This Row],[Approver Last Name]],", ",Table1[[#This Row],[Approver First Name]])</f>
        <v>No. 008, Employee</v>
      </c>
      <c r="E2942" t="str">
        <f>CONCATENATE(Table1[[#This Row],[Customer Last Name]],", ",Table1[[#This Row],[Customer First Name]])</f>
        <v>No. 11414, Client</v>
      </c>
      <c r="F29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2" t="str">
        <f>IF(Table1[[#This Row],[Transaction Type]]="Maintenance","Non-Sales","Sales")</f>
        <v>Non-Sales</v>
      </c>
      <c r="H2942">
        <f>IF(Table1[[#This Row],[Quarter]]="q2",1,"")</f>
        <v>1</v>
      </c>
      <c r="I2942" t="str">
        <f>IF(Table1[[#This Row],[Quarter]]="q3",1,"")</f>
        <v/>
      </c>
      <c r="J2942">
        <f>IF(Table1[[#This Row],[Quarter]]="Q2",Table1[[#This Row],[Credit Amount]],"")</f>
        <v>-88.98</v>
      </c>
      <c r="K2942" t="str">
        <f>IF(Table1[[#This Row],[Quarter]]="Q3",Table1[[#This Row],[Credit Amount]],"")</f>
        <v/>
      </c>
      <c r="L2942" t="str">
        <f>IF(Table1[[#This Row],[Transaction Type]]="Upgrade",Table1[[#This Row],[Credit Amount]],IF(Table1[[#This Row],[Transaction Type]]="Activation",Table1[[#This Row],[Credit Amount]],""))</f>
        <v/>
      </c>
      <c r="M2942">
        <f>IF(Table1[[#This Row],[Transaction Type]]="Maintenance",Table1[[#This Row],[Credit Amount]],"")</f>
        <v>-88.98</v>
      </c>
      <c r="N2942">
        <v>10025</v>
      </c>
      <c r="O2942" t="s">
        <v>2489</v>
      </c>
      <c r="P2942" t="s">
        <v>2514</v>
      </c>
      <c r="Q2942" t="s">
        <v>289</v>
      </c>
      <c r="R2942">
        <v>10008</v>
      </c>
      <c r="S2942" t="s">
        <v>2489</v>
      </c>
      <c r="T2942" t="s">
        <v>2497</v>
      </c>
      <c r="U2942" t="s">
        <v>290</v>
      </c>
      <c r="V2942" t="s">
        <v>177</v>
      </c>
      <c r="W2942">
        <v>100002413</v>
      </c>
      <c r="X2942">
        <v>8005551414</v>
      </c>
      <c r="Y2942" t="s">
        <v>2595</v>
      </c>
      <c r="Z2942" t="s">
        <v>4009</v>
      </c>
      <c r="AA2942" s="13">
        <v>-88.98</v>
      </c>
      <c r="AB2942" s="14">
        <v>42529</v>
      </c>
      <c r="AC2942" t="s">
        <v>36</v>
      </c>
    </row>
    <row r="2943" spans="1:29" x14ac:dyDescent="0.25">
      <c r="A2943" t="str">
        <f>CONCATENATE("Q",ROUNDUP(MONTH(Table1[[#This Row],[Month]])/3,0))</f>
        <v>Q2</v>
      </c>
      <c r="B2943" s="14">
        <f>EOMONTH(Table1[[#This Row],[Credit Date]],-1)+1</f>
        <v>42522</v>
      </c>
      <c r="C2943" t="str">
        <f>CONCATENATE(Table1[[#This Row],[Issuer Last Name]],", ",Table1[[#This Row],[Issuer First Name]])</f>
        <v>No. 025, Employee</v>
      </c>
      <c r="D2943" t="str">
        <f>CONCATENATE(Table1[[#This Row],[Approver Last Name]],", ",Table1[[#This Row],[Approver First Name]])</f>
        <v>No. 008, Employee</v>
      </c>
      <c r="E2943" t="str">
        <f>CONCATENATE(Table1[[#This Row],[Customer Last Name]],", ",Table1[[#This Row],[Customer First Name]])</f>
        <v>No. 10120, Client</v>
      </c>
      <c r="F29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3" t="str">
        <f>IF(Table1[[#This Row],[Transaction Type]]="Maintenance","Non-Sales","Sales")</f>
        <v>Non-Sales</v>
      </c>
      <c r="H2943">
        <f>IF(Table1[[#This Row],[Quarter]]="q2",1,"")</f>
        <v>1</v>
      </c>
      <c r="I2943" t="str">
        <f>IF(Table1[[#This Row],[Quarter]]="q3",1,"")</f>
        <v/>
      </c>
      <c r="J2943">
        <f>IF(Table1[[#This Row],[Quarter]]="Q2",Table1[[#This Row],[Credit Amount]],"")</f>
        <v>-55.66</v>
      </c>
      <c r="K2943" t="str">
        <f>IF(Table1[[#This Row],[Quarter]]="Q3",Table1[[#This Row],[Credit Amount]],"")</f>
        <v/>
      </c>
      <c r="L2943" t="str">
        <f>IF(Table1[[#This Row],[Transaction Type]]="Upgrade",Table1[[#This Row],[Credit Amount]],IF(Table1[[#This Row],[Transaction Type]]="Activation",Table1[[#This Row],[Credit Amount]],""))</f>
        <v/>
      </c>
      <c r="M2943">
        <f>IF(Table1[[#This Row],[Transaction Type]]="Maintenance",Table1[[#This Row],[Credit Amount]],"")</f>
        <v>-55.66</v>
      </c>
      <c r="N2943">
        <v>10025</v>
      </c>
      <c r="O2943" t="s">
        <v>2489</v>
      </c>
      <c r="P2943" t="s">
        <v>2514</v>
      </c>
      <c r="Q2943" t="s">
        <v>289</v>
      </c>
      <c r="R2943">
        <v>10008</v>
      </c>
      <c r="S2943" t="s">
        <v>2489</v>
      </c>
      <c r="T2943" t="s">
        <v>2497</v>
      </c>
      <c r="U2943" t="s">
        <v>290</v>
      </c>
      <c r="V2943" t="s">
        <v>177</v>
      </c>
      <c r="W2943">
        <v>100001119</v>
      </c>
      <c r="X2943">
        <v>8005550120</v>
      </c>
      <c r="Y2943" t="s">
        <v>2595</v>
      </c>
      <c r="Z2943" t="s">
        <v>2715</v>
      </c>
      <c r="AA2943" s="13">
        <v>-55.66</v>
      </c>
      <c r="AB2943" s="14">
        <v>42531</v>
      </c>
      <c r="AC2943" t="s">
        <v>36</v>
      </c>
    </row>
    <row r="2944" spans="1:29" x14ac:dyDescent="0.25">
      <c r="A2944" t="str">
        <f>CONCATENATE("Q",ROUNDUP(MONTH(Table1[[#This Row],[Month]])/3,0))</f>
        <v>Q2</v>
      </c>
      <c r="B2944" s="14">
        <f>EOMONTH(Table1[[#This Row],[Credit Date]],-1)+1</f>
        <v>42522</v>
      </c>
      <c r="C2944" t="str">
        <f>CONCATENATE(Table1[[#This Row],[Issuer Last Name]],", ",Table1[[#This Row],[Issuer First Name]])</f>
        <v>No. 025, Employee</v>
      </c>
      <c r="D2944" t="str">
        <f>CONCATENATE(Table1[[#This Row],[Approver Last Name]],", ",Table1[[#This Row],[Approver First Name]])</f>
        <v>No. 008, Employee</v>
      </c>
      <c r="E2944" t="str">
        <f>CONCATENATE(Table1[[#This Row],[Customer Last Name]],", ",Table1[[#This Row],[Customer First Name]])</f>
        <v>No. 10737, Client</v>
      </c>
      <c r="F2944" t="str">
        <f>IF(Table1[[#This Row],[Credit Amount]]&gt;-19.99,"Less than 19.99",IF(Table1[[#This Row],[Credit Amount]]=-20,"20",IF(Table1[[#This Row],[Credit Amount]]&gt;-49.98,"20.01-49.98",IF(Table1[[#This Row],[Credit Amount]]=-49.99,"49.99",IF(Table1[[#This Row],[Credit Amount]]=-50,"50",IF(Table1[[#This Row],[Credit Amount]]&lt;-50.01,"Greater than 50"))))))</f>
        <v>Less than 19.99</v>
      </c>
      <c r="G2944" t="str">
        <f>IF(Table1[[#This Row],[Transaction Type]]="Maintenance","Non-Sales","Sales")</f>
        <v>Non-Sales</v>
      </c>
      <c r="H2944">
        <f>IF(Table1[[#This Row],[Quarter]]="q2",1,"")</f>
        <v>1</v>
      </c>
      <c r="I2944" t="str">
        <f>IF(Table1[[#This Row],[Quarter]]="q3",1,"")</f>
        <v/>
      </c>
      <c r="J2944">
        <f>IF(Table1[[#This Row],[Quarter]]="Q2",Table1[[#This Row],[Credit Amount]],"")</f>
        <v>-13.31</v>
      </c>
      <c r="K2944" t="str">
        <f>IF(Table1[[#This Row],[Quarter]]="Q3",Table1[[#This Row],[Credit Amount]],"")</f>
        <v/>
      </c>
      <c r="L2944" t="str">
        <f>IF(Table1[[#This Row],[Transaction Type]]="Upgrade",Table1[[#This Row],[Credit Amount]],IF(Table1[[#This Row],[Transaction Type]]="Activation",Table1[[#This Row],[Credit Amount]],""))</f>
        <v/>
      </c>
      <c r="M2944">
        <f>IF(Table1[[#This Row],[Transaction Type]]="Maintenance",Table1[[#This Row],[Credit Amount]],"")</f>
        <v>-13.31</v>
      </c>
      <c r="N2944">
        <v>10025</v>
      </c>
      <c r="O2944" t="s">
        <v>2489</v>
      </c>
      <c r="P2944" t="s">
        <v>2514</v>
      </c>
      <c r="Q2944" t="s">
        <v>289</v>
      </c>
      <c r="R2944">
        <v>10008</v>
      </c>
      <c r="S2944" t="s">
        <v>2489</v>
      </c>
      <c r="T2944" t="s">
        <v>2497</v>
      </c>
      <c r="U2944" t="s">
        <v>290</v>
      </c>
      <c r="V2944" t="s">
        <v>177</v>
      </c>
      <c r="W2944">
        <v>100001736</v>
      </c>
      <c r="X2944">
        <v>8005550737</v>
      </c>
      <c r="Y2944" t="s">
        <v>2595</v>
      </c>
      <c r="Z2944" t="s">
        <v>3332</v>
      </c>
      <c r="AA2944" s="13">
        <v>-13.31</v>
      </c>
      <c r="AB2944" s="14">
        <v>42533</v>
      </c>
      <c r="AC2944" t="s">
        <v>36</v>
      </c>
    </row>
    <row r="2945" spans="1:29" x14ac:dyDescent="0.25">
      <c r="A2945" t="str">
        <f>CONCATENATE("Q",ROUNDUP(MONTH(Table1[[#This Row],[Month]])/3,0))</f>
        <v>Q2</v>
      </c>
      <c r="B2945" s="14">
        <f>EOMONTH(Table1[[#This Row],[Credit Date]],-1)+1</f>
        <v>42522</v>
      </c>
      <c r="C2945" t="str">
        <f>CONCATENATE(Table1[[#This Row],[Issuer Last Name]],", ",Table1[[#This Row],[Issuer First Name]])</f>
        <v>No. 025, Employee</v>
      </c>
      <c r="D2945" t="str">
        <f>CONCATENATE(Table1[[#This Row],[Approver Last Name]],", ",Table1[[#This Row],[Approver First Name]])</f>
        <v>No. 008, Employee</v>
      </c>
      <c r="E2945" t="str">
        <f>CONCATENATE(Table1[[#This Row],[Customer Last Name]],", ",Table1[[#This Row],[Customer First Name]])</f>
        <v>No. 13945, Client</v>
      </c>
      <c r="F29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5" t="str">
        <f>IF(Table1[[#This Row],[Transaction Type]]="Maintenance","Non-Sales","Sales")</f>
        <v>Sales</v>
      </c>
      <c r="H2945">
        <f>IF(Table1[[#This Row],[Quarter]]="q2",1,"")</f>
        <v>1</v>
      </c>
      <c r="I2945" t="str">
        <f>IF(Table1[[#This Row],[Quarter]]="q3",1,"")</f>
        <v/>
      </c>
      <c r="J2945">
        <f>IF(Table1[[#This Row],[Quarter]]="Q2",Table1[[#This Row],[Credit Amount]],"")</f>
        <v>-52.04</v>
      </c>
      <c r="K2945" t="str">
        <f>IF(Table1[[#This Row],[Quarter]]="Q3",Table1[[#This Row],[Credit Amount]],"")</f>
        <v/>
      </c>
      <c r="L2945">
        <f>IF(Table1[[#This Row],[Transaction Type]]="Upgrade",Table1[[#This Row],[Credit Amount]],IF(Table1[[#This Row],[Transaction Type]]="Activation",Table1[[#This Row],[Credit Amount]],""))</f>
        <v>-52.04</v>
      </c>
      <c r="M2945" t="str">
        <f>IF(Table1[[#This Row],[Transaction Type]]="Maintenance",Table1[[#This Row],[Credit Amount]],"")</f>
        <v/>
      </c>
      <c r="N2945">
        <v>10025</v>
      </c>
      <c r="O2945" t="s">
        <v>2489</v>
      </c>
      <c r="P2945" t="s">
        <v>2514</v>
      </c>
      <c r="Q2945" t="s">
        <v>289</v>
      </c>
      <c r="R2945">
        <v>10008</v>
      </c>
      <c r="S2945" t="s">
        <v>2489</v>
      </c>
      <c r="T2945" t="s">
        <v>2497</v>
      </c>
      <c r="U2945" t="s">
        <v>290</v>
      </c>
      <c r="V2945" t="s">
        <v>177</v>
      </c>
      <c r="W2945">
        <v>100004944</v>
      </c>
      <c r="X2945">
        <v>8005553945</v>
      </c>
      <c r="Y2945" t="s">
        <v>2595</v>
      </c>
      <c r="Z2945" t="s">
        <v>6533</v>
      </c>
      <c r="AA2945" s="13">
        <v>-52.04</v>
      </c>
      <c r="AB2945" s="14">
        <v>42542</v>
      </c>
      <c r="AC2945" t="s">
        <v>37</v>
      </c>
    </row>
    <row r="2946" spans="1:29" x14ac:dyDescent="0.25">
      <c r="A2946" t="str">
        <f>CONCATENATE("Q",ROUNDUP(MONTH(Table1[[#This Row],[Month]])/3,0))</f>
        <v>Q2</v>
      </c>
      <c r="B2946" s="14">
        <f>EOMONTH(Table1[[#This Row],[Credit Date]],-1)+1</f>
        <v>42522</v>
      </c>
      <c r="C2946" t="str">
        <f>CONCATENATE(Table1[[#This Row],[Issuer Last Name]],", ",Table1[[#This Row],[Issuer First Name]])</f>
        <v>No. 025, Employee</v>
      </c>
      <c r="D2946" t="str">
        <f>CONCATENATE(Table1[[#This Row],[Approver Last Name]],", ",Table1[[#This Row],[Approver First Name]])</f>
        <v>No. 008, Employee</v>
      </c>
      <c r="E2946" t="str">
        <f>CONCATENATE(Table1[[#This Row],[Customer Last Name]],", ",Table1[[#This Row],[Customer First Name]])</f>
        <v>No. 12015, Client</v>
      </c>
      <c r="F29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6" t="str">
        <f>IF(Table1[[#This Row],[Transaction Type]]="Maintenance","Non-Sales","Sales")</f>
        <v>Non-Sales</v>
      </c>
      <c r="H2946">
        <f>IF(Table1[[#This Row],[Quarter]]="q2",1,"")</f>
        <v>1</v>
      </c>
      <c r="I2946" t="str">
        <f>IF(Table1[[#This Row],[Quarter]]="q3",1,"")</f>
        <v/>
      </c>
      <c r="J2946">
        <f>IF(Table1[[#This Row],[Quarter]]="Q2",Table1[[#This Row],[Credit Amount]],"")</f>
        <v>-59.52</v>
      </c>
      <c r="K2946" t="str">
        <f>IF(Table1[[#This Row],[Quarter]]="Q3",Table1[[#This Row],[Credit Amount]],"")</f>
        <v/>
      </c>
      <c r="L2946" t="str">
        <f>IF(Table1[[#This Row],[Transaction Type]]="Upgrade",Table1[[#This Row],[Credit Amount]],IF(Table1[[#This Row],[Transaction Type]]="Activation",Table1[[#This Row],[Credit Amount]],""))</f>
        <v/>
      </c>
      <c r="M2946">
        <f>IF(Table1[[#This Row],[Transaction Type]]="Maintenance",Table1[[#This Row],[Credit Amount]],"")</f>
        <v>-59.52</v>
      </c>
      <c r="N2946">
        <v>10025</v>
      </c>
      <c r="O2946" t="s">
        <v>2489</v>
      </c>
      <c r="P2946" t="s">
        <v>2514</v>
      </c>
      <c r="Q2946" t="s">
        <v>289</v>
      </c>
      <c r="R2946">
        <v>10008</v>
      </c>
      <c r="S2946" t="s">
        <v>2489</v>
      </c>
      <c r="T2946" t="s">
        <v>2497</v>
      </c>
      <c r="U2946" t="s">
        <v>290</v>
      </c>
      <c r="V2946" t="s">
        <v>177</v>
      </c>
      <c r="W2946">
        <v>100003014</v>
      </c>
      <c r="X2946">
        <v>8005552015</v>
      </c>
      <c r="Y2946" t="s">
        <v>2595</v>
      </c>
      <c r="Z2946" t="s">
        <v>4610</v>
      </c>
      <c r="AA2946" s="13">
        <v>-59.52</v>
      </c>
      <c r="AB2946" s="14">
        <v>42543</v>
      </c>
      <c r="AC2946" t="s">
        <v>36</v>
      </c>
    </row>
    <row r="2947" spans="1:29" x14ac:dyDescent="0.25">
      <c r="A2947" t="str">
        <f>CONCATENATE("Q",ROUNDUP(MONTH(Table1[[#This Row],[Month]])/3,0))</f>
        <v>Q2</v>
      </c>
      <c r="B2947" s="14">
        <f>EOMONTH(Table1[[#This Row],[Credit Date]],-1)+1</f>
        <v>42522</v>
      </c>
      <c r="C2947" t="str">
        <f>CONCATENATE(Table1[[#This Row],[Issuer Last Name]],", ",Table1[[#This Row],[Issuer First Name]])</f>
        <v>No. 025, Employee</v>
      </c>
      <c r="D2947" t="str">
        <f>CONCATENATE(Table1[[#This Row],[Approver Last Name]],", ",Table1[[#This Row],[Approver First Name]])</f>
        <v>No. 008, Employee</v>
      </c>
      <c r="E2947" t="str">
        <f>CONCATENATE(Table1[[#This Row],[Customer Last Name]],", ",Table1[[#This Row],[Customer First Name]])</f>
        <v>No. 13382, Client</v>
      </c>
      <c r="F29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7" t="str">
        <f>IF(Table1[[#This Row],[Transaction Type]]="Maintenance","Non-Sales","Sales")</f>
        <v>Non-Sales</v>
      </c>
      <c r="H2947">
        <f>IF(Table1[[#This Row],[Quarter]]="q2",1,"")</f>
        <v>1</v>
      </c>
      <c r="I2947" t="str">
        <f>IF(Table1[[#This Row],[Quarter]]="q3",1,"")</f>
        <v/>
      </c>
      <c r="J2947">
        <f>IF(Table1[[#This Row],[Quarter]]="Q2",Table1[[#This Row],[Credit Amount]],"")</f>
        <v>-91.65</v>
      </c>
      <c r="K2947" t="str">
        <f>IF(Table1[[#This Row],[Quarter]]="Q3",Table1[[#This Row],[Credit Amount]],"")</f>
        <v/>
      </c>
      <c r="L2947" t="str">
        <f>IF(Table1[[#This Row],[Transaction Type]]="Upgrade",Table1[[#This Row],[Credit Amount]],IF(Table1[[#This Row],[Transaction Type]]="Activation",Table1[[#This Row],[Credit Amount]],""))</f>
        <v/>
      </c>
      <c r="M2947">
        <f>IF(Table1[[#This Row],[Transaction Type]]="Maintenance",Table1[[#This Row],[Credit Amount]],"")</f>
        <v>-91.65</v>
      </c>
      <c r="N2947">
        <v>10025</v>
      </c>
      <c r="O2947" t="s">
        <v>2489</v>
      </c>
      <c r="P2947" t="s">
        <v>2514</v>
      </c>
      <c r="Q2947" t="s">
        <v>289</v>
      </c>
      <c r="R2947">
        <v>10008</v>
      </c>
      <c r="S2947" t="s">
        <v>2489</v>
      </c>
      <c r="T2947" t="s">
        <v>2497</v>
      </c>
      <c r="U2947" t="s">
        <v>290</v>
      </c>
      <c r="V2947" t="s">
        <v>177</v>
      </c>
      <c r="W2947">
        <v>100004381</v>
      </c>
      <c r="X2947">
        <v>8005553382</v>
      </c>
      <c r="Y2947" t="s">
        <v>2595</v>
      </c>
      <c r="Z2947" t="s">
        <v>5970</v>
      </c>
      <c r="AA2947" s="13">
        <v>-91.65</v>
      </c>
      <c r="AB2947" s="14">
        <v>42545</v>
      </c>
      <c r="AC2947" t="s">
        <v>36</v>
      </c>
    </row>
    <row r="2948" spans="1:29" x14ac:dyDescent="0.25">
      <c r="A2948" t="str">
        <f>CONCATENATE("Q",ROUNDUP(MONTH(Table1[[#This Row],[Month]])/3,0))</f>
        <v>Q2</v>
      </c>
      <c r="B2948" s="14">
        <f>EOMONTH(Table1[[#This Row],[Credit Date]],-1)+1</f>
        <v>42522</v>
      </c>
      <c r="C2948" t="str">
        <f>CONCATENATE(Table1[[#This Row],[Issuer Last Name]],", ",Table1[[#This Row],[Issuer First Name]])</f>
        <v>No. 025, Employee</v>
      </c>
      <c r="D2948" t="str">
        <f>CONCATENATE(Table1[[#This Row],[Approver Last Name]],", ",Table1[[#This Row],[Approver First Name]])</f>
        <v>No. 008, Employee</v>
      </c>
      <c r="E2948" t="str">
        <f>CONCATENATE(Table1[[#This Row],[Customer Last Name]],", ",Table1[[#This Row],[Customer First Name]])</f>
        <v>No. 12760, Client</v>
      </c>
      <c r="F29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48" t="str">
        <f>IF(Table1[[#This Row],[Transaction Type]]="Maintenance","Non-Sales","Sales")</f>
        <v>Non-Sales</v>
      </c>
      <c r="H2948">
        <f>IF(Table1[[#This Row],[Quarter]]="q2",1,"")</f>
        <v>1</v>
      </c>
      <c r="I2948" t="str">
        <f>IF(Table1[[#This Row],[Quarter]]="q3",1,"")</f>
        <v/>
      </c>
      <c r="J2948">
        <f>IF(Table1[[#This Row],[Quarter]]="Q2",Table1[[#This Row],[Credit Amount]],"")</f>
        <v>-58.49</v>
      </c>
      <c r="K2948" t="str">
        <f>IF(Table1[[#This Row],[Quarter]]="Q3",Table1[[#This Row],[Credit Amount]],"")</f>
        <v/>
      </c>
      <c r="L2948" t="str">
        <f>IF(Table1[[#This Row],[Transaction Type]]="Upgrade",Table1[[#This Row],[Credit Amount]],IF(Table1[[#This Row],[Transaction Type]]="Activation",Table1[[#This Row],[Credit Amount]],""))</f>
        <v/>
      </c>
      <c r="M2948">
        <f>IF(Table1[[#This Row],[Transaction Type]]="Maintenance",Table1[[#This Row],[Credit Amount]],"")</f>
        <v>-58.49</v>
      </c>
      <c r="N2948">
        <v>10025</v>
      </c>
      <c r="O2948" t="s">
        <v>2489</v>
      </c>
      <c r="P2948" t="s">
        <v>2514</v>
      </c>
      <c r="Q2948" t="s">
        <v>289</v>
      </c>
      <c r="R2948">
        <v>10008</v>
      </c>
      <c r="S2948" t="s">
        <v>2489</v>
      </c>
      <c r="T2948" t="s">
        <v>2497</v>
      </c>
      <c r="U2948" t="s">
        <v>290</v>
      </c>
      <c r="V2948" t="s">
        <v>177</v>
      </c>
      <c r="W2948">
        <v>100003759</v>
      </c>
      <c r="X2948">
        <v>8005552760</v>
      </c>
      <c r="Y2948" t="s">
        <v>2595</v>
      </c>
      <c r="Z2948" t="s">
        <v>5352</v>
      </c>
      <c r="AA2948" s="13">
        <v>-58.49</v>
      </c>
      <c r="AB2948" s="14">
        <v>42550</v>
      </c>
      <c r="AC2948" t="s">
        <v>36</v>
      </c>
    </row>
    <row r="2949" spans="1:29" x14ac:dyDescent="0.25">
      <c r="A2949" t="str">
        <f>CONCATENATE("Q",ROUNDUP(MONTH(Table1[[#This Row],[Month]])/3,0))</f>
        <v>Q3</v>
      </c>
      <c r="B2949" s="14">
        <f>EOMONTH(Table1[[#This Row],[Credit Date]],-1)+1</f>
        <v>42552</v>
      </c>
      <c r="C2949" t="str">
        <f>CONCATENATE(Table1[[#This Row],[Issuer Last Name]],", ",Table1[[#This Row],[Issuer First Name]])</f>
        <v>No. 025, Employee</v>
      </c>
      <c r="D2949" t="str">
        <f>CONCATENATE(Table1[[#This Row],[Approver Last Name]],", ",Table1[[#This Row],[Approver First Name]])</f>
        <v>No. 025, Employee</v>
      </c>
      <c r="E2949" t="str">
        <f>CONCATENATE(Table1[[#This Row],[Customer Last Name]],", ",Table1[[#This Row],[Customer First Name]])</f>
        <v>No. 11825, Client</v>
      </c>
      <c r="F2949" t="str">
        <f>IF(Table1[[#This Row],[Credit Amount]]&gt;-19.99,"Less than 19.99",IF(Table1[[#This Row],[Credit Amount]]=-20,"20",IF(Table1[[#This Row],[Credit Amount]]&gt;-49.98,"20.01-49.98",IF(Table1[[#This Row],[Credit Amount]]=-49.99,"49.99",IF(Table1[[#This Row],[Credit Amount]]=-50,"50",IF(Table1[[#This Row],[Credit Amount]]&lt;-50.01,"Greater than 50"))))))</f>
        <v>Less than 19.99</v>
      </c>
      <c r="G2949" t="str">
        <f>IF(Table1[[#This Row],[Transaction Type]]="Maintenance","Non-Sales","Sales")</f>
        <v>Sales</v>
      </c>
      <c r="H2949" t="str">
        <f>IF(Table1[[#This Row],[Quarter]]="q2",1,"")</f>
        <v/>
      </c>
      <c r="I2949">
        <f>IF(Table1[[#This Row],[Quarter]]="q3",1,"")</f>
        <v>1</v>
      </c>
      <c r="J2949" t="str">
        <f>IF(Table1[[#This Row],[Quarter]]="Q2",Table1[[#This Row],[Credit Amount]],"")</f>
        <v/>
      </c>
      <c r="K2949">
        <f>IF(Table1[[#This Row],[Quarter]]="Q3",Table1[[#This Row],[Credit Amount]],"")</f>
        <v>-12.73</v>
      </c>
      <c r="L2949">
        <f>IF(Table1[[#This Row],[Transaction Type]]="Upgrade",Table1[[#This Row],[Credit Amount]],IF(Table1[[#This Row],[Transaction Type]]="Activation",Table1[[#This Row],[Credit Amount]],""))</f>
        <v>-12.73</v>
      </c>
      <c r="M2949" t="str">
        <f>IF(Table1[[#This Row],[Transaction Type]]="Maintenance",Table1[[#This Row],[Credit Amount]],"")</f>
        <v/>
      </c>
      <c r="N2949">
        <v>10025</v>
      </c>
      <c r="O2949" t="s">
        <v>2489</v>
      </c>
      <c r="P2949" t="s">
        <v>2514</v>
      </c>
      <c r="Q2949" t="s">
        <v>289</v>
      </c>
      <c r="R2949">
        <v>10025</v>
      </c>
      <c r="S2949" t="s">
        <v>2489</v>
      </c>
      <c r="T2949" t="s">
        <v>2514</v>
      </c>
      <c r="U2949" t="s">
        <v>289</v>
      </c>
      <c r="V2949" t="s">
        <v>177</v>
      </c>
      <c r="W2949">
        <v>100002824</v>
      </c>
      <c r="X2949">
        <v>8005551825</v>
      </c>
      <c r="Y2949" t="s">
        <v>2595</v>
      </c>
      <c r="Z2949" t="s">
        <v>4420</v>
      </c>
      <c r="AA2949" s="13">
        <v>-12.73</v>
      </c>
      <c r="AB2949" s="14">
        <v>42553</v>
      </c>
      <c r="AC2949" t="s">
        <v>35</v>
      </c>
    </row>
    <row r="2950" spans="1:29" x14ac:dyDescent="0.25">
      <c r="A2950" t="str">
        <f>CONCATENATE("Q",ROUNDUP(MONTH(Table1[[#This Row],[Month]])/3,0))</f>
        <v>Q3</v>
      </c>
      <c r="B2950" s="14">
        <f>EOMONTH(Table1[[#This Row],[Credit Date]],-1)+1</f>
        <v>42552</v>
      </c>
      <c r="C2950" t="str">
        <f>CONCATENATE(Table1[[#This Row],[Issuer Last Name]],", ",Table1[[#This Row],[Issuer First Name]])</f>
        <v>No. 025, Employee</v>
      </c>
      <c r="D2950" t="str">
        <f>CONCATENATE(Table1[[#This Row],[Approver Last Name]],", ",Table1[[#This Row],[Approver First Name]])</f>
        <v>No. 025, Employee</v>
      </c>
      <c r="E2950" t="str">
        <f>CONCATENATE(Table1[[#This Row],[Customer Last Name]],", ",Table1[[#This Row],[Customer First Name]])</f>
        <v>No. 13759, Client</v>
      </c>
      <c r="F2950" t="str">
        <f>IF(Table1[[#This Row],[Credit Amount]]&gt;-19.99,"Less than 19.99",IF(Table1[[#This Row],[Credit Amount]]=-20,"20",IF(Table1[[#This Row],[Credit Amount]]&gt;-49.98,"20.01-49.98",IF(Table1[[#This Row],[Credit Amount]]=-49.99,"49.99",IF(Table1[[#This Row],[Credit Amount]]=-50,"50",IF(Table1[[#This Row],[Credit Amount]]&lt;-50.01,"Greater than 50"))))))</f>
        <v>20.01-49.98</v>
      </c>
      <c r="G2950" t="str">
        <f>IF(Table1[[#This Row],[Transaction Type]]="Maintenance","Non-Sales","Sales")</f>
        <v>Non-Sales</v>
      </c>
      <c r="H2950" t="str">
        <f>IF(Table1[[#This Row],[Quarter]]="q2",1,"")</f>
        <v/>
      </c>
      <c r="I2950">
        <f>IF(Table1[[#This Row],[Quarter]]="q3",1,"")</f>
        <v>1</v>
      </c>
      <c r="J2950" t="str">
        <f>IF(Table1[[#This Row],[Quarter]]="Q2",Table1[[#This Row],[Credit Amount]],"")</f>
        <v/>
      </c>
      <c r="K2950">
        <f>IF(Table1[[#This Row],[Quarter]]="Q3",Table1[[#This Row],[Credit Amount]],"")</f>
        <v>-45.95</v>
      </c>
      <c r="L2950" t="str">
        <f>IF(Table1[[#This Row],[Transaction Type]]="Upgrade",Table1[[#This Row],[Credit Amount]],IF(Table1[[#This Row],[Transaction Type]]="Activation",Table1[[#This Row],[Credit Amount]],""))</f>
        <v/>
      </c>
      <c r="M2950">
        <f>IF(Table1[[#This Row],[Transaction Type]]="Maintenance",Table1[[#This Row],[Credit Amount]],"")</f>
        <v>-45.95</v>
      </c>
      <c r="N2950">
        <v>10025</v>
      </c>
      <c r="O2950" t="s">
        <v>2489</v>
      </c>
      <c r="P2950" t="s">
        <v>2514</v>
      </c>
      <c r="Q2950" t="s">
        <v>289</v>
      </c>
      <c r="R2950">
        <v>10025</v>
      </c>
      <c r="S2950" t="s">
        <v>2489</v>
      </c>
      <c r="T2950" t="s">
        <v>2514</v>
      </c>
      <c r="U2950" t="s">
        <v>289</v>
      </c>
      <c r="V2950" t="s">
        <v>177</v>
      </c>
      <c r="W2950">
        <v>100004758</v>
      </c>
      <c r="X2950">
        <v>8005553759</v>
      </c>
      <c r="Y2950" t="s">
        <v>2595</v>
      </c>
      <c r="Z2950" t="s">
        <v>6347</v>
      </c>
      <c r="AA2950" s="13">
        <v>-45.95</v>
      </c>
      <c r="AB2950" s="14">
        <v>42557</v>
      </c>
      <c r="AC2950" t="s">
        <v>36</v>
      </c>
    </row>
    <row r="2951" spans="1:29" x14ac:dyDescent="0.25">
      <c r="A2951" t="str">
        <f>CONCATENATE("Q",ROUNDUP(MONTH(Table1[[#This Row],[Month]])/3,0))</f>
        <v>Q3</v>
      </c>
      <c r="B2951" s="14">
        <f>EOMONTH(Table1[[#This Row],[Credit Date]],-1)+1</f>
        <v>42552</v>
      </c>
      <c r="C2951" t="str">
        <f>CONCATENATE(Table1[[#This Row],[Issuer Last Name]],", ",Table1[[#This Row],[Issuer First Name]])</f>
        <v>No. 025, Employee</v>
      </c>
      <c r="D2951" t="str">
        <f>CONCATENATE(Table1[[#This Row],[Approver Last Name]],", ",Table1[[#This Row],[Approver First Name]])</f>
        <v>No. 025, Employee</v>
      </c>
      <c r="E2951" t="str">
        <f>CONCATENATE(Table1[[#This Row],[Customer Last Name]],", ",Table1[[#This Row],[Customer First Name]])</f>
        <v>No. 13082, Client</v>
      </c>
      <c r="F2951" t="str">
        <f>IF(Table1[[#This Row],[Credit Amount]]&gt;-19.99,"Less than 19.99",IF(Table1[[#This Row],[Credit Amount]]=-20,"20",IF(Table1[[#This Row],[Credit Amount]]&gt;-49.98,"20.01-49.98",IF(Table1[[#This Row],[Credit Amount]]=-49.99,"49.99",IF(Table1[[#This Row],[Credit Amount]]=-50,"50",IF(Table1[[#This Row],[Credit Amount]]&lt;-50.01,"Greater than 50"))))))</f>
        <v>Less than 19.99</v>
      </c>
      <c r="G2951" t="str">
        <f>IF(Table1[[#This Row],[Transaction Type]]="Maintenance","Non-Sales","Sales")</f>
        <v>Non-Sales</v>
      </c>
      <c r="H2951" t="str">
        <f>IF(Table1[[#This Row],[Quarter]]="q2",1,"")</f>
        <v/>
      </c>
      <c r="I2951">
        <f>IF(Table1[[#This Row],[Quarter]]="q3",1,"")</f>
        <v>1</v>
      </c>
      <c r="J2951" t="str">
        <f>IF(Table1[[#This Row],[Quarter]]="Q2",Table1[[#This Row],[Credit Amount]],"")</f>
        <v/>
      </c>
      <c r="K2951">
        <f>IF(Table1[[#This Row],[Quarter]]="Q3",Table1[[#This Row],[Credit Amount]],"")</f>
        <v>-14.1</v>
      </c>
      <c r="L2951" t="str">
        <f>IF(Table1[[#This Row],[Transaction Type]]="Upgrade",Table1[[#This Row],[Credit Amount]],IF(Table1[[#This Row],[Transaction Type]]="Activation",Table1[[#This Row],[Credit Amount]],""))</f>
        <v/>
      </c>
      <c r="M2951">
        <f>IF(Table1[[#This Row],[Transaction Type]]="Maintenance",Table1[[#This Row],[Credit Amount]],"")</f>
        <v>-14.1</v>
      </c>
      <c r="N2951">
        <v>10025</v>
      </c>
      <c r="O2951" t="s">
        <v>2489</v>
      </c>
      <c r="P2951" t="s">
        <v>2514</v>
      </c>
      <c r="Q2951" t="s">
        <v>289</v>
      </c>
      <c r="R2951">
        <v>10025</v>
      </c>
      <c r="S2951" t="s">
        <v>2489</v>
      </c>
      <c r="T2951" t="s">
        <v>2514</v>
      </c>
      <c r="U2951" t="s">
        <v>289</v>
      </c>
      <c r="V2951" t="s">
        <v>177</v>
      </c>
      <c r="W2951">
        <v>100004081</v>
      </c>
      <c r="X2951">
        <v>8005553082</v>
      </c>
      <c r="Y2951" t="s">
        <v>2595</v>
      </c>
      <c r="Z2951" t="s">
        <v>5670</v>
      </c>
      <c r="AA2951" s="13">
        <v>-14.1</v>
      </c>
      <c r="AB2951" s="14">
        <v>42562</v>
      </c>
      <c r="AC2951" t="s">
        <v>36</v>
      </c>
    </row>
    <row r="2952" spans="1:29" x14ac:dyDescent="0.25">
      <c r="A2952" t="str">
        <f>CONCATENATE("Q",ROUNDUP(MONTH(Table1[[#This Row],[Month]])/3,0))</f>
        <v>Q3</v>
      </c>
      <c r="B2952" s="14">
        <f>EOMONTH(Table1[[#This Row],[Credit Date]],-1)+1</f>
        <v>42583</v>
      </c>
      <c r="C2952" t="str">
        <f>CONCATENATE(Table1[[#This Row],[Issuer Last Name]],", ",Table1[[#This Row],[Issuer First Name]])</f>
        <v>No. 025, Employee</v>
      </c>
      <c r="D2952" t="str">
        <f>CONCATENATE(Table1[[#This Row],[Approver Last Name]],", ",Table1[[#This Row],[Approver First Name]])</f>
        <v>No. 025, Employee</v>
      </c>
      <c r="E2952" t="str">
        <f>CONCATENATE(Table1[[#This Row],[Customer Last Name]],", ",Table1[[#This Row],[Customer First Name]])</f>
        <v>No. 12797, Client</v>
      </c>
      <c r="F2952" t="str">
        <f>IF(Table1[[#This Row],[Credit Amount]]&gt;-19.99,"Less than 19.99",IF(Table1[[#This Row],[Credit Amount]]=-20,"20",IF(Table1[[#This Row],[Credit Amount]]&gt;-49.98,"20.01-49.98",IF(Table1[[#This Row],[Credit Amount]]=-49.99,"49.99",IF(Table1[[#This Row],[Credit Amount]]=-50,"50",IF(Table1[[#This Row],[Credit Amount]]&lt;-50.01,"Greater than 50"))))))</f>
        <v>20.01-49.98</v>
      </c>
      <c r="G2952" t="str">
        <f>IF(Table1[[#This Row],[Transaction Type]]="Maintenance","Non-Sales","Sales")</f>
        <v>Sales</v>
      </c>
      <c r="H2952" t="str">
        <f>IF(Table1[[#This Row],[Quarter]]="q2",1,"")</f>
        <v/>
      </c>
      <c r="I2952">
        <f>IF(Table1[[#This Row],[Quarter]]="q3",1,"")</f>
        <v>1</v>
      </c>
      <c r="J2952" t="str">
        <f>IF(Table1[[#This Row],[Quarter]]="Q2",Table1[[#This Row],[Credit Amount]],"")</f>
        <v/>
      </c>
      <c r="K2952">
        <f>IF(Table1[[#This Row],[Quarter]]="Q3",Table1[[#This Row],[Credit Amount]],"")</f>
        <v>-48.62</v>
      </c>
      <c r="L2952">
        <f>IF(Table1[[#This Row],[Transaction Type]]="Upgrade",Table1[[#This Row],[Credit Amount]],IF(Table1[[#This Row],[Transaction Type]]="Activation",Table1[[#This Row],[Credit Amount]],""))</f>
        <v>-48.62</v>
      </c>
      <c r="M2952" t="str">
        <f>IF(Table1[[#This Row],[Transaction Type]]="Maintenance",Table1[[#This Row],[Credit Amount]],"")</f>
        <v/>
      </c>
      <c r="N2952">
        <v>10025</v>
      </c>
      <c r="O2952" t="s">
        <v>2489</v>
      </c>
      <c r="P2952" t="s">
        <v>2514</v>
      </c>
      <c r="Q2952" t="s">
        <v>289</v>
      </c>
      <c r="R2952">
        <v>10025</v>
      </c>
      <c r="S2952" t="s">
        <v>2489</v>
      </c>
      <c r="T2952" t="s">
        <v>2514</v>
      </c>
      <c r="U2952" t="s">
        <v>289</v>
      </c>
      <c r="V2952" t="s">
        <v>177</v>
      </c>
      <c r="W2952">
        <v>100003796</v>
      </c>
      <c r="X2952">
        <v>8005552797</v>
      </c>
      <c r="Y2952" t="s">
        <v>2595</v>
      </c>
      <c r="Z2952" t="s">
        <v>5389</v>
      </c>
      <c r="AA2952" s="13">
        <v>-48.62</v>
      </c>
      <c r="AB2952" s="14">
        <v>42588</v>
      </c>
      <c r="AC2952" t="s">
        <v>35</v>
      </c>
    </row>
    <row r="2953" spans="1:29" x14ac:dyDescent="0.25">
      <c r="A2953" t="str">
        <f>CONCATENATE("Q",ROUNDUP(MONTH(Table1[[#This Row],[Month]])/3,0))</f>
        <v>Q3</v>
      </c>
      <c r="B2953" s="14">
        <f>EOMONTH(Table1[[#This Row],[Credit Date]],-1)+1</f>
        <v>42583</v>
      </c>
      <c r="C2953" t="str">
        <f>CONCATENATE(Table1[[#This Row],[Issuer Last Name]],", ",Table1[[#This Row],[Issuer First Name]])</f>
        <v>No. 025, Employee</v>
      </c>
      <c r="D2953" t="str">
        <f>CONCATENATE(Table1[[#This Row],[Approver Last Name]],", ",Table1[[#This Row],[Approver First Name]])</f>
        <v>No. 025, Employee</v>
      </c>
      <c r="E2953" t="str">
        <f>CONCATENATE(Table1[[#This Row],[Customer Last Name]],", ",Table1[[#This Row],[Customer First Name]])</f>
        <v>No. 13455, Client</v>
      </c>
      <c r="F2953" t="str">
        <f>IF(Table1[[#This Row],[Credit Amount]]&gt;-19.99,"Less than 19.99",IF(Table1[[#This Row],[Credit Amount]]=-20,"20",IF(Table1[[#This Row],[Credit Amount]]&gt;-49.98,"20.01-49.98",IF(Table1[[#This Row],[Credit Amount]]=-49.99,"49.99",IF(Table1[[#This Row],[Credit Amount]]=-50,"50",IF(Table1[[#This Row],[Credit Amount]]&lt;-50.01,"Greater than 50"))))))</f>
        <v>20.01-49.98</v>
      </c>
      <c r="G2953" t="str">
        <f>IF(Table1[[#This Row],[Transaction Type]]="Maintenance","Non-Sales","Sales")</f>
        <v>Non-Sales</v>
      </c>
      <c r="H2953" t="str">
        <f>IF(Table1[[#This Row],[Quarter]]="q2",1,"")</f>
        <v/>
      </c>
      <c r="I2953">
        <f>IF(Table1[[#This Row],[Quarter]]="q3",1,"")</f>
        <v>1</v>
      </c>
      <c r="J2953" t="str">
        <f>IF(Table1[[#This Row],[Quarter]]="Q2",Table1[[#This Row],[Credit Amount]],"")</f>
        <v/>
      </c>
      <c r="K2953">
        <f>IF(Table1[[#This Row],[Quarter]]="Q3",Table1[[#This Row],[Credit Amount]],"")</f>
        <v>-42.08</v>
      </c>
      <c r="L2953" t="str">
        <f>IF(Table1[[#This Row],[Transaction Type]]="Upgrade",Table1[[#This Row],[Credit Amount]],IF(Table1[[#This Row],[Transaction Type]]="Activation",Table1[[#This Row],[Credit Amount]],""))</f>
        <v/>
      </c>
      <c r="M2953">
        <f>IF(Table1[[#This Row],[Transaction Type]]="Maintenance",Table1[[#This Row],[Credit Amount]],"")</f>
        <v>-42.08</v>
      </c>
      <c r="N2953">
        <v>10025</v>
      </c>
      <c r="O2953" t="s">
        <v>2489</v>
      </c>
      <c r="P2953" t="s">
        <v>2514</v>
      </c>
      <c r="Q2953" t="s">
        <v>289</v>
      </c>
      <c r="R2953">
        <v>10025</v>
      </c>
      <c r="S2953" t="s">
        <v>2489</v>
      </c>
      <c r="T2953" t="s">
        <v>2514</v>
      </c>
      <c r="U2953" t="s">
        <v>289</v>
      </c>
      <c r="V2953" t="s">
        <v>177</v>
      </c>
      <c r="W2953">
        <v>100004454</v>
      </c>
      <c r="X2953">
        <v>8005553455</v>
      </c>
      <c r="Y2953" t="s">
        <v>2595</v>
      </c>
      <c r="Z2953" t="s">
        <v>6043</v>
      </c>
      <c r="AA2953" s="13">
        <v>-42.08</v>
      </c>
      <c r="AB2953" s="14">
        <v>42589</v>
      </c>
      <c r="AC2953" t="s">
        <v>36</v>
      </c>
    </row>
    <row r="2954" spans="1:29" x14ac:dyDescent="0.25">
      <c r="A2954" t="str">
        <f>CONCATENATE("Q",ROUNDUP(MONTH(Table1[[#This Row],[Month]])/3,0))</f>
        <v>Q3</v>
      </c>
      <c r="B2954" s="14">
        <f>EOMONTH(Table1[[#This Row],[Credit Date]],-1)+1</f>
        <v>42583</v>
      </c>
      <c r="C2954" t="str">
        <f>CONCATENATE(Table1[[#This Row],[Issuer Last Name]],", ",Table1[[#This Row],[Issuer First Name]])</f>
        <v>No. 025, Employee</v>
      </c>
      <c r="D2954" t="str">
        <f>CONCATENATE(Table1[[#This Row],[Approver Last Name]],", ",Table1[[#This Row],[Approver First Name]])</f>
        <v>No. 008, Employee</v>
      </c>
      <c r="E2954" t="str">
        <f>CONCATENATE(Table1[[#This Row],[Customer Last Name]],", ",Table1[[#This Row],[Customer First Name]])</f>
        <v>No. 11389, Client</v>
      </c>
      <c r="F29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54" t="str">
        <f>IF(Table1[[#This Row],[Transaction Type]]="Maintenance","Non-Sales","Sales")</f>
        <v>Non-Sales</v>
      </c>
      <c r="H2954" t="str">
        <f>IF(Table1[[#This Row],[Quarter]]="q2",1,"")</f>
        <v/>
      </c>
      <c r="I2954">
        <f>IF(Table1[[#This Row],[Quarter]]="q3",1,"")</f>
        <v>1</v>
      </c>
      <c r="J2954" t="str">
        <f>IF(Table1[[#This Row],[Quarter]]="Q2",Table1[[#This Row],[Credit Amount]],"")</f>
        <v/>
      </c>
      <c r="K2954">
        <f>IF(Table1[[#This Row],[Quarter]]="Q3",Table1[[#This Row],[Credit Amount]],"")</f>
        <v>-53.88</v>
      </c>
      <c r="L2954" t="str">
        <f>IF(Table1[[#This Row],[Transaction Type]]="Upgrade",Table1[[#This Row],[Credit Amount]],IF(Table1[[#This Row],[Transaction Type]]="Activation",Table1[[#This Row],[Credit Amount]],""))</f>
        <v/>
      </c>
      <c r="M2954">
        <f>IF(Table1[[#This Row],[Transaction Type]]="Maintenance",Table1[[#This Row],[Credit Amount]],"")</f>
        <v>-53.88</v>
      </c>
      <c r="N2954">
        <v>10025</v>
      </c>
      <c r="O2954" t="s">
        <v>2489</v>
      </c>
      <c r="P2954" t="s">
        <v>2514</v>
      </c>
      <c r="Q2954" t="s">
        <v>289</v>
      </c>
      <c r="R2954">
        <v>10008</v>
      </c>
      <c r="S2954" t="s">
        <v>2489</v>
      </c>
      <c r="T2954" t="s">
        <v>2497</v>
      </c>
      <c r="U2954" t="s">
        <v>290</v>
      </c>
      <c r="V2954" t="s">
        <v>177</v>
      </c>
      <c r="W2954">
        <v>100002388</v>
      </c>
      <c r="X2954">
        <v>8005551389</v>
      </c>
      <c r="Y2954" t="s">
        <v>2595</v>
      </c>
      <c r="Z2954" t="s">
        <v>3984</v>
      </c>
      <c r="AA2954" s="13">
        <v>-53.88</v>
      </c>
      <c r="AB2954" s="14">
        <v>42590</v>
      </c>
      <c r="AC2954" t="s">
        <v>36</v>
      </c>
    </row>
    <row r="2955" spans="1:29" x14ac:dyDescent="0.25">
      <c r="A2955" t="str">
        <f>CONCATENATE("Q",ROUNDUP(MONTH(Table1[[#This Row],[Month]])/3,0))</f>
        <v>Q3</v>
      </c>
      <c r="B2955" s="14">
        <f>EOMONTH(Table1[[#This Row],[Credit Date]],-1)+1</f>
        <v>42583</v>
      </c>
      <c r="C2955" t="str">
        <f>CONCATENATE(Table1[[#This Row],[Issuer Last Name]],", ",Table1[[#This Row],[Issuer First Name]])</f>
        <v>No. 025, Employee</v>
      </c>
      <c r="D2955" t="str">
        <f>CONCATENATE(Table1[[#This Row],[Approver Last Name]],", ",Table1[[#This Row],[Approver First Name]])</f>
        <v>No. 025, Employee</v>
      </c>
      <c r="E2955" t="str">
        <f>CONCATENATE(Table1[[#This Row],[Customer Last Name]],", ",Table1[[#This Row],[Customer First Name]])</f>
        <v>No. 13117, Client</v>
      </c>
      <c r="F2955" t="str">
        <f>IF(Table1[[#This Row],[Credit Amount]]&gt;-19.99,"Less than 19.99",IF(Table1[[#This Row],[Credit Amount]]=-20,"20",IF(Table1[[#This Row],[Credit Amount]]&gt;-49.98,"20.01-49.98",IF(Table1[[#This Row],[Credit Amount]]=-49.99,"49.99",IF(Table1[[#This Row],[Credit Amount]]=-50,"50",IF(Table1[[#This Row],[Credit Amount]]&lt;-50.01,"Greater than 50"))))))</f>
        <v>20.01-49.98</v>
      </c>
      <c r="G2955" t="str">
        <f>IF(Table1[[#This Row],[Transaction Type]]="Maintenance","Non-Sales","Sales")</f>
        <v>Non-Sales</v>
      </c>
      <c r="H2955" t="str">
        <f>IF(Table1[[#This Row],[Quarter]]="q2",1,"")</f>
        <v/>
      </c>
      <c r="I2955">
        <f>IF(Table1[[#This Row],[Quarter]]="q3",1,"")</f>
        <v>1</v>
      </c>
      <c r="J2955" t="str">
        <f>IF(Table1[[#This Row],[Quarter]]="Q2",Table1[[#This Row],[Credit Amount]],"")</f>
        <v/>
      </c>
      <c r="K2955">
        <f>IF(Table1[[#This Row],[Quarter]]="Q3",Table1[[#This Row],[Credit Amount]],"")</f>
        <v>-31.72</v>
      </c>
      <c r="L2955" t="str">
        <f>IF(Table1[[#This Row],[Transaction Type]]="Upgrade",Table1[[#This Row],[Credit Amount]],IF(Table1[[#This Row],[Transaction Type]]="Activation",Table1[[#This Row],[Credit Amount]],""))</f>
        <v/>
      </c>
      <c r="M2955">
        <f>IF(Table1[[#This Row],[Transaction Type]]="Maintenance",Table1[[#This Row],[Credit Amount]],"")</f>
        <v>-31.72</v>
      </c>
      <c r="N2955">
        <v>10025</v>
      </c>
      <c r="O2955" t="s">
        <v>2489</v>
      </c>
      <c r="P2955" t="s">
        <v>2514</v>
      </c>
      <c r="Q2955" t="s">
        <v>289</v>
      </c>
      <c r="R2955">
        <v>10025</v>
      </c>
      <c r="S2955" t="s">
        <v>2489</v>
      </c>
      <c r="T2955" t="s">
        <v>2514</v>
      </c>
      <c r="U2955" t="s">
        <v>289</v>
      </c>
      <c r="V2955" t="s">
        <v>177</v>
      </c>
      <c r="W2955">
        <v>100004116</v>
      </c>
      <c r="X2955">
        <v>8005553117</v>
      </c>
      <c r="Y2955" t="s">
        <v>2595</v>
      </c>
      <c r="Z2955" t="s">
        <v>5705</v>
      </c>
      <c r="AA2955" s="13">
        <v>-31.72</v>
      </c>
      <c r="AB2955" s="14">
        <v>42590</v>
      </c>
      <c r="AC2955" t="s">
        <v>36</v>
      </c>
    </row>
    <row r="2956" spans="1:29" x14ac:dyDescent="0.25">
      <c r="A2956" t="str">
        <f>CONCATENATE("Q",ROUNDUP(MONTH(Table1[[#This Row],[Month]])/3,0))</f>
        <v>Q3</v>
      </c>
      <c r="B2956" s="14">
        <f>EOMONTH(Table1[[#This Row],[Credit Date]],-1)+1</f>
        <v>42583</v>
      </c>
      <c r="C2956" t="str">
        <f>CONCATENATE(Table1[[#This Row],[Issuer Last Name]],", ",Table1[[#This Row],[Issuer First Name]])</f>
        <v>No. 025, Employee</v>
      </c>
      <c r="D2956" t="str">
        <f>CONCATENATE(Table1[[#This Row],[Approver Last Name]],", ",Table1[[#This Row],[Approver First Name]])</f>
        <v>No. 008, Employee</v>
      </c>
      <c r="E2956" t="str">
        <f>CONCATENATE(Table1[[#This Row],[Customer Last Name]],", ",Table1[[#This Row],[Customer First Name]])</f>
        <v>No. 12696, Client</v>
      </c>
      <c r="F29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56" t="str">
        <f>IF(Table1[[#This Row],[Transaction Type]]="Maintenance","Non-Sales","Sales")</f>
        <v>Sales</v>
      </c>
      <c r="H2956" t="str">
        <f>IF(Table1[[#This Row],[Quarter]]="q2",1,"")</f>
        <v/>
      </c>
      <c r="I2956">
        <f>IF(Table1[[#This Row],[Quarter]]="q3",1,"")</f>
        <v>1</v>
      </c>
      <c r="J2956" t="str">
        <f>IF(Table1[[#This Row],[Quarter]]="Q2",Table1[[#This Row],[Credit Amount]],"")</f>
        <v/>
      </c>
      <c r="K2956">
        <f>IF(Table1[[#This Row],[Quarter]]="Q3",Table1[[#This Row],[Credit Amount]],"")</f>
        <v>-60.76</v>
      </c>
      <c r="L2956">
        <f>IF(Table1[[#This Row],[Transaction Type]]="Upgrade",Table1[[#This Row],[Credit Amount]],IF(Table1[[#This Row],[Transaction Type]]="Activation",Table1[[#This Row],[Credit Amount]],""))</f>
        <v>-60.76</v>
      </c>
      <c r="M2956" t="str">
        <f>IF(Table1[[#This Row],[Transaction Type]]="Maintenance",Table1[[#This Row],[Credit Amount]],"")</f>
        <v/>
      </c>
      <c r="N2956">
        <v>10025</v>
      </c>
      <c r="O2956" t="s">
        <v>2489</v>
      </c>
      <c r="P2956" t="s">
        <v>2514</v>
      </c>
      <c r="Q2956" t="s">
        <v>289</v>
      </c>
      <c r="R2956">
        <v>10008</v>
      </c>
      <c r="S2956" t="s">
        <v>2489</v>
      </c>
      <c r="T2956" t="s">
        <v>2497</v>
      </c>
      <c r="U2956" t="s">
        <v>290</v>
      </c>
      <c r="V2956" t="s">
        <v>177</v>
      </c>
      <c r="W2956">
        <v>100003695</v>
      </c>
      <c r="X2956">
        <v>8005552696</v>
      </c>
      <c r="Y2956" t="s">
        <v>2595</v>
      </c>
      <c r="Z2956" t="s">
        <v>5290</v>
      </c>
      <c r="AA2956" s="13">
        <v>-60.76</v>
      </c>
      <c r="AB2956" s="14">
        <v>42593</v>
      </c>
      <c r="AC2956" t="s">
        <v>35</v>
      </c>
    </row>
    <row r="2957" spans="1:29" x14ac:dyDescent="0.25">
      <c r="A2957" t="str">
        <f>CONCATENATE("Q",ROUNDUP(MONTH(Table1[[#This Row],[Month]])/3,0))</f>
        <v>Q3</v>
      </c>
      <c r="B2957" s="14">
        <f>EOMONTH(Table1[[#This Row],[Credit Date]],-1)+1</f>
        <v>42583</v>
      </c>
      <c r="C2957" t="str">
        <f>CONCATENATE(Table1[[#This Row],[Issuer Last Name]],", ",Table1[[#This Row],[Issuer First Name]])</f>
        <v>No. 025, Employee</v>
      </c>
      <c r="D2957" t="str">
        <f>CONCATENATE(Table1[[#This Row],[Approver Last Name]],", ",Table1[[#This Row],[Approver First Name]])</f>
        <v>No. 025, Employee</v>
      </c>
      <c r="E2957" t="str">
        <f>CONCATENATE(Table1[[#This Row],[Customer Last Name]],", ",Table1[[#This Row],[Customer First Name]])</f>
        <v>No. 10690, Client</v>
      </c>
      <c r="F2957" t="str">
        <f>IF(Table1[[#This Row],[Credit Amount]]&gt;-19.99,"Less than 19.99",IF(Table1[[#This Row],[Credit Amount]]=-20,"20",IF(Table1[[#This Row],[Credit Amount]]&gt;-49.98,"20.01-49.98",IF(Table1[[#This Row],[Credit Amount]]=-49.99,"49.99",IF(Table1[[#This Row],[Credit Amount]]=-50,"50",IF(Table1[[#This Row],[Credit Amount]]&lt;-50.01,"Greater than 50"))))))</f>
        <v>Less than 19.99</v>
      </c>
      <c r="G2957" t="str">
        <f>IF(Table1[[#This Row],[Transaction Type]]="Maintenance","Non-Sales","Sales")</f>
        <v>Non-Sales</v>
      </c>
      <c r="H2957" t="str">
        <f>IF(Table1[[#This Row],[Quarter]]="q2",1,"")</f>
        <v/>
      </c>
      <c r="I2957">
        <f>IF(Table1[[#This Row],[Quarter]]="q3",1,"")</f>
        <v>1</v>
      </c>
      <c r="J2957" t="str">
        <f>IF(Table1[[#This Row],[Quarter]]="Q2",Table1[[#This Row],[Credit Amount]],"")</f>
        <v/>
      </c>
      <c r="K2957">
        <f>IF(Table1[[#This Row],[Quarter]]="Q3",Table1[[#This Row],[Credit Amount]],"")</f>
        <v>-9.4</v>
      </c>
      <c r="L2957" t="str">
        <f>IF(Table1[[#This Row],[Transaction Type]]="Upgrade",Table1[[#This Row],[Credit Amount]],IF(Table1[[#This Row],[Transaction Type]]="Activation",Table1[[#This Row],[Credit Amount]],""))</f>
        <v/>
      </c>
      <c r="M2957">
        <f>IF(Table1[[#This Row],[Transaction Type]]="Maintenance",Table1[[#This Row],[Credit Amount]],"")</f>
        <v>-9.4</v>
      </c>
      <c r="N2957">
        <v>10025</v>
      </c>
      <c r="O2957" t="s">
        <v>2489</v>
      </c>
      <c r="P2957" t="s">
        <v>2514</v>
      </c>
      <c r="Q2957" t="s">
        <v>289</v>
      </c>
      <c r="R2957">
        <v>10025</v>
      </c>
      <c r="S2957" t="s">
        <v>2489</v>
      </c>
      <c r="T2957" t="s">
        <v>2514</v>
      </c>
      <c r="U2957" t="s">
        <v>289</v>
      </c>
      <c r="V2957" t="s">
        <v>177</v>
      </c>
      <c r="W2957">
        <v>100001689</v>
      </c>
      <c r="X2957">
        <v>8005550690</v>
      </c>
      <c r="Y2957" t="s">
        <v>2595</v>
      </c>
      <c r="Z2957" t="s">
        <v>3285</v>
      </c>
      <c r="AA2957" s="13">
        <v>-9.4</v>
      </c>
      <c r="AB2957" s="14">
        <v>42593</v>
      </c>
      <c r="AC2957" t="s">
        <v>36</v>
      </c>
    </row>
    <row r="2958" spans="1:29" x14ac:dyDescent="0.25">
      <c r="A2958" t="str">
        <f>CONCATENATE("Q",ROUNDUP(MONTH(Table1[[#This Row],[Month]])/3,0))</f>
        <v>Q3</v>
      </c>
      <c r="B2958" s="14">
        <f>EOMONTH(Table1[[#This Row],[Credit Date]],-1)+1</f>
        <v>42583</v>
      </c>
      <c r="C2958" t="str">
        <f>CONCATENATE(Table1[[#This Row],[Issuer Last Name]],", ",Table1[[#This Row],[Issuer First Name]])</f>
        <v>No. 025, Employee</v>
      </c>
      <c r="D2958" t="str">
        <f>CONCATENATE(Table1[[#This Row],[Approver Last Name]],", ",Table1[[#This Row],[Approver First Name]])</f>
        <v>No. 025, Employee</v>
      </c>
      <c r="E2958" t="str">
        <f>CONCATENATE(Table1[[#This Row],[Customer Last Name]],", ",Table1[[#This Row],[Customer First Name]])</f>
        <v>No. 12190, Client</v>
      </c>
      <c r="F2958" t="str">
        <f>IF(Table1[[#This Row],[Credit Amount]]&gt;-19.99,"Less than 19.99",IF(Table1[[#This Row],[Credit Amount]]=-20,"20",IF(Table1[[#This Row],[Credit Amount]]&gt;-49.98,"20.01-49.98",IF(Table1[[#This Row],[Credit Amount]]=-49.99,"49.99",IF(Table1[[#This Row],[Credit Amount]]=-50,"50",IF(Table1[[#This Row],[Credit Amount]]&lt;-50.01,"Greater than 50"))))))</f>
        <v>20.01-49.98</v>
      </c>
      <c r="G2958" t="str">
        <f>IF(Table1[[#This Row],[Transaction Type]]="Maintenance","Non-Sales","Sales")</f>
        <v>Sales</v>
      </c>
      <c r="H2958" t="str">
        <f>IF(Table1[[#This Row],[Quarter]]="q2",1,"")</f>
        <v/>
      </c>
      <c r="I2958">
        <f>IF(Table1[[#This Row],[Quarter]]="q3",1,"")</f>
        <v>1</v>
      </c>
      <c r="J2958" t="str">
        <f>IF(Table1[[#This Row],[Quarter]]="Q2",Table1[[#This Row],[Credit Amount]],"")</f>
        <v/>
      </c>
      <c r="K2958">
        <f>IF(Table1[[#This Row],[Quarter]]="Q3",Table1[[#This Row],[Credit Amount]],"")</f>
        <v>-46.11</v>
      </c>
      <c r="L2958">
        <f>IF(Table1[[#This Row],[Transaction Type]]="Upgrade",Table1[[#This Row],[Credit Amount]],IF(Table1[[#This Row],[Transaction Type]]="Activation",Table1[[#This Row],[Credit Amount]],""))</f>
        <v>-46.11</v>
      </c>
      <c r="M2958" t="str">
        <f>IF(Table1[[#This Row],[Transaction Type]]="Maintenance",Table1[[#This Row],[Credit Amount]],"")</f>
        <v/>
      </c>
      <c r="N2958">
        <v>10025</v>
      </c>
      <c r="O2958" t="s">
        <v>2489</v>
      </c>
      <c r="P2958" t="s">
        <v>2514</v>
      </c>
      <c r="Q2958" t="s">
        <v>289</v>
      </c>
      <c r="R2958">
        <v>10025</v>
      </c>
      <c r="S2958" t="s">
        <v>2489</v>
      </c>
      <c r="T2958" t="s">
        <v>2514</v>
      </c>
      <c r="U2958" t="s">
        <v>289</v>
      </c>
      <c r="V2958" t="s">
        <v>177</v>
      </c>
      <c r="W2958">
        <v>100003189</v>
      </c>
      <c r="X2958">
        <v>8005552190</v>
      </c>
      <c r="Y2958" t="s">
        <v>2595</v>
      </c>
      <c r="Z2958" t="s">
        <v>4785</v>
      </c>
      <c r="AA2958" s="13">
        <v>-46.11</v>
      </c>
      <c r="AB2958" s="14">
        <v>42599</v>
      </c>
      <c r="AC2958" t="s">
        <v>35</v>
      </c>
    </row>
    <row r="2959" spans="1:29" x14ac:dyDescent="0.25">
      <c r="A2959" t="str">
        <f>CONCATENATE("Q",ROUNDUP(MONTH(Table1[[#This Row],[Month]])/3,0))</f>
        <v>Q3</v>
      </c>
      <c r="B2959" s="14">
        <f>EOMONTH(Table1[[#This Row],[Credit Date]],-1)+1</f>
        <v>42583</v>
      </c>
      <c r="C2959" t="str">
        <f>CONCATENATE(Table1[[#This Row],[Issuer Last Name]],", ",Table1[[#This Row],[Issuer First Name]])</f>
        <v>No. 025, Employee</v>
      </c>
      <c r="D2959" t="str">
        <f>CONCATENATE(Table1[[#This Row],[Approver Last Name]],", ",Table1[[#This Row],[Approver First Name]])</f>
        <v>No. 025, Employee</v>
      </c>
      <c r="E2959" t="str">
        <f>CONCATENATE(Table1[[#This Row],[Customer Last Name]],", ",Table1[[#This Row],[Customer First Name]])</f>
        <v>No. 10734, Client</v>
      </c>
      <c r="F2959" t="str">
        <f>IF(Table1[[#This Row],[Credit Amount]]&gt;-19.99,"Less than 19.99",IF(Table1[[#This Row],[Credit Amount]]=-20,"20",IF(Table1[[#This Row],[Credit Amount]]&gt;-49.98,"20.01-49.98",IF(Table1[[#This Row],[Credit Amount]]=-49.99,"49.99",IF(Table1[[#This Row],[Credit Amount]]=-50,"50",IF(Table1[[#This Row],[Credit Amount]]&lt;-50.01,"Greater than 50"))))))</f>
        <v>20.01-49.98</v>
      </c>
      <c r="G2959" t="str">
        <f>IF(Table1[[#This Row],[Transaction Type]]="Maintenance","Non-Sales","Sales")</f>
        <v>Sales</v>
      </c>
      <c r="H2959" t="str">
        <f>IF(Table1[[#This Row],[Quarter]]="q2",1,"")</f>
        <v/>
      </c>
      <c r="I2959">
        <f>IF(Table1[[#This Row],[Quarter]]="q3",1,"")</f>
        <v>1</v>
      </c>
      <c r="J2959" t="str">
        <f>IF(Table1[[#This Row],[Quarter]]="Q2",Table1[[#This Row],[Credit Amount]],"")</f>
        <v/>
      </c>
      <c r="K2959">
        <f>IF(Table1[[#This Row],[Quarter]]="Q3",Table1[[#This Row],[Credit Amount]],"")</f>
        <v>-25.71</v>
      </c>
      <c r="L2959">
        <f>IF(Table1[[#This Row],[Transaction Type]]="Upgrade",Table1[[#This Row],[Credit Amount]],IF(Table1[[#This Row],[Transaction Type]]="Activation",Table1[[#This Row],[Credit Amount]],""))</f>
        <v>-25.71</v>
      </c>
      <c r="M2959" t="str">
        <f>IF(Table1[[#This Row],[Transaction Type]]="Maintenance",Table1[[#This Row],[Credit Amount]],"")</f>
        <v/>
      </c>
      <c r="N2959">
        <v>10025</v>
      </c>
      <c r="O2959" t="s">
        <v>2489</v>
      </c>
      <c r="P2959" t="s">
        <v>2514</v>
      </c>
      <c r="Q2959" t="s">
        <v>289</v>
      </c>
      <c r="R2959">
        <v>10025</v>
      </c>
      <c r="S2959" t="s">
        <v>2489</v>
      </c>
      <c r="T2959" t="s">
        <v>2514</v>
      </c>
      <c r="U2959" t="s">
        <v>289</v>
      </c>
      <c r="V2959" t="s">
        <v>177</v>
      </c>
      <c r="W2959">
        <v>100001733</v>
      </c>
      <c r="X2959">
        <v>8005550734</v>
      </c>
      <c r="Y2959" t="s">
        <v>2595</v>
      </c>
      <c r="Z2959" t="s">
        <v>3329</v>
      </c>
      <c r="AA2959" s="13">
        <v>-25.71</v>
      </c>
      <c r="AB2959" s="14">
        <v>42600</v>
      </c>
      <c r="AC2959" t="s">
        <v>37</v>
      </c>
    </row>
    <row r="2960" spans="1:29" x14ac:dyDescent="0.25">
      <c r="A2960" t="str">
        <f>CONCATENATE("Q",ROUNDUP(MONTH(Table1[[#This Row],[Month]])/3,0))</f>
        <v>Q3</v>
      </c>
      <c r="B2960" s="14">
        <f>EOMONTH(Table1[[#This Row],[Credit Date]],-1)+1</f>
        <v>42583</v>
      </c>
      <c r="C2960" t="str">
        <f>CONCATENATE(Table1[[#This Row],[Issuer Last Name]],", ",Table1[[#This Row],[Issuer First Name]])</f>
        <v>No. 025, Employee</v>
      </c>
      <c r="D2960" t="str">
        <f>CONCATENATE(Table1[[#This Row],[Approver Last Name]],", ",Table1[[#This Row],[Approver First Name]])</f>
        <v>No. 008, Employee</v>
      </c>
      <c r="E2960" t="str">
        <f>CONCATENATE(Table1[[#This Row],[Customer Last Name]],", ",Table1[[#This Row],[Customer First Name]])</f>
        <v>No. 10841, Client</v>
      </c>
      <c r="F29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0" t="str">
        <f>IF(Table1[[#This Row],[Transaction Type]]="Maintenance","Non-Sales","Sales")</f>
        <v>Sales</v>
      </c>
      <c r="H2960" t="str">
        <f>IF(Table1[[#This Row],[Quarter]]="q2",1,"")</f>
        <v/>
      </c>
      <c r="I2960">
        <f>IF(Table1[[#This Row],[Quarter]]="q3",1,"")</f>
        <v>1</v>
      </c>
      <c r="J2960" t="str">
        <f>IF(Table1[[#This Row],[Quarter]]="Q2",Table1[[#This Row],[Credit Amount]],"")</f>
        <v/>
      </c>
      <c r="K2960">
        <f>IF(Table1[[#This Row],[Quarter]]="Q3",Table1[[#This Row],[Credit Amount]],"")</f>
        <v>-92.46</v>
      </c>
      <c r="L2960">
        <f>IF(Table1[[#This Row],[Transaction Type]]="Upgrade",Table1[[#This Row],[Credit Amount]],IF(Table1[[#This Row],[Transaction Type]]="Activation",Table1[[#This Row],[Credit Amount]],""))</f>
        <v>-92.46</v>
      </c>
      <c r="M2960" t="str">
        <f>IF(Table1[[#This Row],[Transaction Type]]="Maintenance",Table1[[#This Row],[Credit Amount]],"")</f>
        <v/>
      </c>
      <c r="N2960">
        <v>10025</v>
      </c>
      <c r="O2960" t="s">
        <v>2489</v>
      </c>
      <c r="P2960" t="s">
        <v>2514</v>
      </c>
      <c r="Q2960" t="s">
        <v>289</v>
      </c>
      <c r="R2960">
        <v>10008</v>
      </c>
      <c r="S2960" t="s">
        <v>2489</v>
      </c>
      <c r="T2960" t="s">
        <v>2497</v>
      </c>
      <c r="U2960" t="s">
        <v>290</v>
      </c>
      <c r="V2960" t="s">
        <v>177</v>
      </c>
      <c r="W2960">
        <v>100001840</v>
      </c>
      <c r="X2960">
        <v>8005550841</v>
      </c>
      <c r="Y2960" t="s">
        <v>2595</v>
      </c>
      <c r="Z2960" t="s">
        <v>3436</v>
      </c>
      <c r="AA2960" s="13">
        <v>-92.46</v>
      </c>
      <c r="AB2960" s="14">
        <v>42602</v>
      </c>
      <c r="AC2960" t="s">
        <v>37</v>
      </c>
    </row>
    <row r="2961" spans="1:29" x14ac:dyDescent="0.25">
      <c r="A2961" t="str">
        <f>CONCATENATE("Q",ROUNDUP(MONTH(Table1[[#This Row],[Month]])/3,0))</f>
        <v>Q3</v>
      </c>
      <c r="B2961" s="14">
        <f>EOMONTH(Table1[[#This Row],[Credit Date]],-1)+1</f>
        <v>42583</v>
      </c>
      <c r="C2961" t="str">
        <f>CONCATENATE(Table1[[#This Row],[Issuer Last Name]],", ",Table1[[#This Row],[Issuer First Name]])</f>
        <v>No. 025, Employee</v>
      </c>
      <c r="D2961" t="str">
        <f>CONCATENATE(Table1[[#This Row],[Approver Last Name]],", ",Table1[[#This Row],[Approver First Name]])</f>
        <v>No. 025, Employee</v>
      </c>
      <c r="E2961" t="str">
        <f>CONCATENATE(Table1[[#This Row],[Customer Last Name]],", ",Table1[[#This Row],[Customer First Name]])</f>
        <v>No. 10651, Client</v>
      </c>
      <c r="F2961" t="str">
        <f>IF(Table1[[#This Row],[Credit Amount]]&gt;-19.99,"Less than 19.99",IF(Table1[[#This Row],[Credit Amount]]=-20,"20",IF(Table1[[#This Row],[Credit Amount]]&gt;-49.98,"20.01-49.98",IF(Table1[[#This Row],[Credit Amount]]=-49.99,"49.99",IF(Table1[[#This Row],[Credit Amount]]=-50,"50",IF(Table1[[#This Row],[Credit Amount]]&lt;-50.01,"Greater than 50"))))))</f>
        <v>20.01-49.98</v>
      </c>
      <c r="G2961" t="str">
        <f>IF(Table1[[#This Row],[Transaction Type]]="Maintenance","Non-Sales","Sales")</f>
        <v>Sales</v>
      </c>
      <c r="H2961" t="str">
        <f>IF(Table1[[#This Row],[Quarter]]="q2",1,"")</f>
        <v/>
      </c>
      <c r="I2961">
        <f>IF(Table1[[#This Row],[Quarter]]="q3",1,"")</f>
        <v>1</v>
      </c>
      <c r="J2961" t="str">
        <f>IF(Table1[[#This Row],[Quarter]]="Q2",Table1[[#This Row],[Credit Amount]],"")</f>
        <v/>
      </c>
      <c r="K2961">
        <f>IF(Table1[[#This Row],[Quarter]]="Q3",Table1[[#This Row],[Credit Amount]],"")</f>
        <v>-36.369999999999997</v>
      </c>
      <c r="L2961">
        <f>IF(Table1[[#This Row],[Transaction Type]]="Upgrade",Table1[[#This Row],[Credit Amount]],IF(Table1[[#This Row],[Transaction Type]]="Activation",Table1[[#This Row],[Credit Amount]],""))</f>
        <v>-36.369999999999997</v>
      </c>
      <c r="M2961" t="str">
        <f>IF(Table1[[#This Row],[Transaction Type]]="Maintenance",Table1[[#This Row],[Credit Amount]],"")</f>
        <v/>
      </c>
      <c r="N2961">
        <v>10025</v>
      </c>
      <c r="O2961" t="s">
        <v>2489</v>
      </c>
      <c r="P2961" t="s">
        <v>2514</v>
      </c>
      <c r="Q2961" t="s">
        <v>289</v>
      </c>
      <c r="R2961">
        <v>10025</v>
      </c>
      <c r="S2961" t="s">
        <v>2489</v>
      </c>
      <c r="T2961" t="s">
        <v>2514</v>
      </c>
      <c r="U2961" t="s">
        <v>289</v>
      </c>
      <c r="V2961" t="s">
        <v>177</v>
      </c>
      <c r="W2961">
        <v>100001650</v>
      </c>
      <c r="X2961">
        <v>8005550651</v>
      </c>
      <c r="Y2961" t="s">
        <v>2595</v>
      </c>
      <c r="Z2961" t="s">
        <v>3246</v>
      </c>
      <c r="AA2961" s="13">
        <v>-36.369999999999997</v>
      </c>
      <c r="AB2961" s="14">
        <v>42609</v>
      </c>
      <c r="AC2961" t="s">
        <v>35</v>
      </c>
    </row>
    <row r="2962" spans="1:29" x14ac:dyDescent="0.25">
      <c r="A2962" t="str">
        <f>CONCATENATE("Q",ROUNDUP(MONTH(Table1[[#This Row],[Month]])/3,0))</f>
        <v>Q3</v>
      </c>
      <c r="B2962" s="14">
        <f>EOMONTH(Table1[[#This Row],[Credit Date]],-1)+1</f>
        <v>42583</v>
      </c>
      <c r="C2962" t="str">
        <f>CONCATENATE(Table1[[#This Row],[Issuer Last Name]],", ",Table1[[#This Row],[Issuer First Name]])</f>
        <v>No. 025, Employee</v>
      </c>
      <c r="D2962" t="str">
        <f>CONCATENATE(Table1[[#This Row],[Approver Last Name]],", ",Table1[[#This Row],[Approver First Name]])</f>
        <v>No. 008, Employee</v>
      </c>
      <c r="E2962" t="str">
        <f>CONCATENATE(Table1[[#This Row],[Customer Last Name]],", ",Table1[[#This Row],[Customer First Name]])</f>
        <v>No. 11009, Client</v>
      </c>
      <c r="F29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2" t="str">
        <f>IF(Table1[[#This Row],[Transaction Type]]="Maintenance","Non-Sales","Sales")</f>
        <v>Non-Sales</v>
      </c>
      <c r="H2962" t="str">
        <f>IF(Table1[[#This Row],[Quarter]]="q2",1,"")</f>
        <v/>
      </c>
      <c r="I2962">
        <f>IF(Table1[[#This Row],[Quarter]]="q3",1,"")</f>
        <v>1</v>
      </c>
      <c r="J2962" t="str">
        <f>IF(Table1[[#This Row],[Quarter]]="Q2",Table1[[#This Row],[Credit Amount]],"")</f>
        <v/>
      </c>
      <c r="K2962">
        <f>IF(Table1[[#This Row],[Quarter]]="Q3",Table1[[#This Row],[Credit Amount]],"")</f>
        <v>-94.26</v>
      </c>
      <c r="L2962" t="str">
        <f>IF(Table1[[#This Row],[Transaction Type]]="Upgrade",Table1[[#This Row],[Credit Amount]],IF(Table1[[#This Row],[Transaction Type]]="Activation",Table1[[#This Row],[Credit Amount]],""))</f>
        <v/>
      </c>
      <c r="M2962">
        <f>IF(Table1[[#This Row],[Transaction Type]]="Maintenance",Table1[[#This Row],[Credit Amount]],"")</f>
        <v>-94.26</v>
      </c>
      <c r="N2962">
        <v>10025</v>
      </c>
      <c r="O2962" t="s">
        <v>2489</v>
      </c>
      <c r="P2962" t="s">
        <v>2514</v>
      </c>
      <c r="Q2962" t="s">
        <v>289</v>
      </c>
      <c r="R2962">
        <v>10008</v>
      </c>
      <c r="S2962" t="s">
        <v>2489</v>
      </c>
      <c r="T2962" t="s">
        <v>2497</v>
      </c>
      <c r="U2962" t="s">
        <v>290</v>
      </c>
      <c r="V2962" t="s">
        <v>177</v>
      </c>
      <c r="W2962">
        <v>100002008</v>
      </c>
      <c r="X2962">
        <v>8005551009</v>
      </c>
      <c r="Y2962" t="s">
        <v>2595</v>
      </c>
      <c r="Z2962" t="s">
        <v>3604</v>
      </c>
      <c r="AA2962" s="13">
        <v>-94.26</v>
      </c>
      <c r="AB2962" s="14">
        <v>42609</v>
      </c>
      <c r="AC2962" t="s">
        <v>36</v>
      </c>
    </row>
    <row r="2963" spans="1:29" x14ac:dyDescent="0.25">
      <c r="A2963" t="str">
        <f>CONCATENATE("Q",ROUNDUP(MONTH(Table1[[#This Row],[Month]])/3,0))</f>
        <v>Q3</v>
      </c>
      <c r="B2963" s="14">
        <f>EOMONTH(Table1[[#This Row],[Credit Date]],-1)+1</f>
        <v>42583</v>
      </c>
      <c r="C2963" t="str">
        <f>CONCATENATE(Table1[[#This Row],[Issuer Last Name]],", ",Table1[[#This Row],[Issuer First Name]])</f>
        <v>No. 025, Employee</v>
      </c>
      <c r="D2963" t="str">
        <f>CONCATENATE(Table1[[#This Row],[Approver Last Name]],", ",Table1[[#This Row],[Approver First Name]])</f>
        <v>No. 008, Employee</v>
      </c>
      <c r="E2963" t="str">
        <f>CONCATENATE(Table1[[#This Row],[Customer Last Name]],", ",Table1[[#This Row],[Customer First Name]])</f>
        <v>No. 12086, Client</v>
      </c>
      <c r="F29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3" t="str">
        <f>IF(Table1[[#This Row],[Transaction Type]]="Maintenance","Non-Sales","Sales")</f>
        <v>Non-Sales</v>
      </c>
      <c r="H2963" t="str">
        <f>IF(Table1[[#This Row],[Quarter]]="q2",1,"")</f>
        <v/>
      </c>
      <c r="I2963">
        <f>IF(Table1[[#This Row],[Quarter]]="q3",1,"")</f>
        <v>1</v>
      </c>
      <c r="J2963" t="str">
        <f>IF(Table1[[#This Row],[Quarter]]="Q2",Table1[[#This Row],[Credit Amount]],"")</f>
        <v/>
      </c>
      <c r="K2963">
        <f>IF(Table1[[#This Row],[Quarter]]="Q3",Table1[[#This Row],[Credit Amount]],"")</f>
        <v>-65.86</v>
      </c>
      <c r="L2963" t="str">
        <f>IF(Table1[[#This Row],[Transaction Type]]="Upgrade",Table1[[#This Row],[Credit Amount]],IF(Table1[[#This Row],[Transaction Type]]="Activation",Table1[[#This Row],[Credit Amount]],""))</f>
        <v/>
      </c>
      <c r="M2963">
        <f>IF(Table1[[#This Row],[Transaction Type]]="Maintenance",Table1[[#This Row],[Credit Amount]],"")</f>
        <v>-65.86</v>
      </c>
      <c r="N2963">
        <v>10025</v>
      </c>
      <c r="O2963" t="s">
        <v>2489</v>
      </c>
      <c r="P2963" t="s">
        <v>2514</v>
      </c>
      <c r="Q2963" t="s">
        <v>289</v>
      </c>
      <c r="R2963">
        <v>10008</v>
      </c>
      <c r="S2963" t="s">
        <v>2489</v>
      </c>
      <c r="T2963" t="s">
        <v>2497</v>
      </c>
      <c r="U2963" t="s">
        <v>290</v>
      </c>
      <c r="V2963" t="s">
        <v>177</v>
      </c>
      <c r="W2963">
        <v>100003085</v>
      </c>
      <c r="X2963">
        <v>8005552086</v>
      </c>
      <c r="Y2963" t="s">
        <v>2595</v>
      </c>
      <c r="Z2963" t="s">
        <v>4681</v>
      </c>
      <c r="AA2963" s="13">
        <v>-65.86</v>
      </c>
      <c r="AB2963" s="14">
        <v>42609</v>
      </c>
      <c r="AC2963" t="s">
        <v>36</v>
      </c>
    </row>
    <row r="2964" spans="1:29" x14ac:dyDescent="0.25">
      <c r="A2964" t="str">
        <f>CONCATENATE("Q",ROUNDUP(MONTH(Table1[[#This Row],[Month]])/3,0))</f>
        <v>Q3</v>
      </c>
      <c r="B2964" s="14">
        <f>EOMONTH(Table1[[#This Row],[Credit Date]],-1)+1</f>
        <v>42583</v>
      </c>
      <c r="C2964" t="str">
        <f>CONCATENATE(Table1[[#This Row],[Issuer Last Name]],", ",Table1[[#This Row],[Issuer First Name]])</f>
        <v>No. 025, Employee</v>
      </c>
      <c r="D2964" t="str">
        <f>CONCATENATE(Table1[[#This Row],[Approver Last Name]],", ",Table1[[#This Row],[Approver First Name]])</f>
        <v>No. 008, Employee</v>
      </c>
      <c r="E2964" t="str">
        <f>CONCATENATE(Table1[[#This Row],[Customer Last Name]],", ",Table1[[#This Row],[Customer First Name]])</f>
        <v>No. 13211, Client</v>
      </c>
      <c r="F29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4" t="str">
        <f>IF(Table1[[#This Row],[Transaction Type]]="Maintenance","Non-Sales","Sales")</f>
        <v>Non-Sales</v>
      </c>
      <c r="H2964" t="str">
        <f>IF(Table1[[#This Row],[Quarter]]="q2",1,"")</f>
        <v/>
      </c>
      <c r="I2964">
        <f>IF(Table1[[#This Row],[Quarter]]="q3",1,"")</f>
        <v>1</v>
      </c>
      <c r="J2964" t="str">
        <f>IF(Table1[[#This Row],[Quarter]]="Q2",Table1[[#This Row],[Credit Amount]],"")</f>
        <v/>
      </c>
      <c r="K2964">
        <f>IF(Table1[[#This Row],[Quarter]]="Q3",Table1[[#This Row],[Credit Amount]],"")</f>
        <v>-84.62</v>
      </c>
      <c r="L2964" t="str">
        <f>IF(Table1[[#This Row],[Transaction Type]]="Upgrade",Table1[[#This Row],[Credit Amount]],IF(Table1[[#This Row],[Transaction Type]]="Activation",Table1[[#This Row],[Credit Amount]],""))</f>
        <v/>
      </c>
      <c r="M2964">
        <f>IF(Table1[[#This Row],[Transaction Type]]="Maintenance",Table1[[#This Row],[Credit Amount]],"")</f>
        <v>-84.62</v>
      </c>
      <c r="N2964">
        <v>10025</v>
      </c>
      <c r="O2964" t="s">
        <v>2489</v>
      </c>
      <c r="P2964" t="s">
        <v>2514</v>
      </c>
      <c r="Q2964" t="s">
        <v>289</v>
      </c>
      <c r="R2964">
        <v>10008</v>
      </c>
      <c r="S2964" t="s">
        <v>2489</v>
      </c>
      <c r="T2964" t="s">
        <v>2497</v>
      </c>
      <c r="U2964" t="s">
        <v>290</v>
      </c>
      <c r="V2964" t="s">
        <v>177</v>
      </c>
      <c r="W2964">
        <v>100004210</v>
      </c>
      <c r="X2964">
        <v>8005553211</v>
      </c>
      <c r="Y2964" t="s">
        <v>2595</v>
      </c>
      <c r="Z2964" t="s">
        <v>5799</v>
      </c>
      <c r="AA2964" s="13">
        <v>-84.62</v>
      </c>
      <c r="AB2964" s="14">
        <v>42611</v>
      </c>
      <c r="AC2964" t="s">
        <v>36</v>
      </c>
    </row>
    <row r="2965" spans="1:29" x14ac:dyDescent="0.25">
      <c r="A2965" t="str">
        <f>CONCATENATE("Q",ROUNDUP(MONTH(Table1[[#This Row],[Month]])/3,0))</f>
        <v>Q3</v>
      </c>
      <c r="B2965" s="14">
        <f>EOMONTH(Table1[[#This Row],[Credit Date]],-1)+1</f>
        <v>42614</v>
      </c>
      <c r="C2965" t="str">
        <f>CONCATENATE(Table1[[#This Row],[Issuer Last Name]],", ",Table1[[#This Row],[Issuer First Name]])</f>
        <v>No. 025, Employee</v>
      </c>
      <c r="D2965" t="str">
        <f>CONCATENATE(Table1[[#This Row],[Approver Last Name]],", ",Table1[[#This Row],[Approver First Name]])</f>
        <v>No. 025, Employee</v>
      </c>
      <c r="E2965" t="str">
        <f>CONCATENATE(Table1[[#This Row],[Customer Last Name]],", ",Table1[[#This Row],[Customer First Name]])</f>
        <v>No. 13475, Client</v>
      </c>
      <c r="F2965" t="str">
        <f>IF(Table1[[#This Row],[Credit Amount]]&gt;-19.99,"Less than 19.99",IF(Table1[[#This Row],[Credit Amount]]=-20,"20",IF(Table1[[#This Row],[Credit Amount]]&gt;-49.98,"20.01-49.98",IF(Table1[[#This Row],[Credit Amount]]=-49.99,"49.99",IF(Table1[[#This Row],[Credit Amount]]=-50,"50",IF(Table1[[#This Row],[Credit Amount]]&lt;-50.01,"Greater than 50"))))))</f>
        <v>20.01-49.98</v>
      </c>
      <c r="G2965" t="str">
        <f>IF(Table1[[#This Row],[Transaction Type]]="Maintenance","Non-Sales","Sales")</f>
        <v>Non-Sales</v>
      </c>
      <c r="H2965" t="str">
        <f>IF(Table1[[#This Row],[Quarter]]="q2",1,"")</f>
        <v/>
      </c>
      <c r="I2965">
        <f>IF(Table1[[#This Row],[Quarter]]="q3",1,"")</f>
        <v>1</v>
      </c>
      <c r="J2965" t="str">
        <f>IF(Table1[[#This Row],[Quarter]]="Q2",Table1[[#This Row],[Credit Amount]],"")</f>
        <v/>
      </c>
      <c r="K2965">
        <f>IF(Table1[[#This Row],[Quarter]]="Q3",Table1[[#This Row],[Credit Amount]],"")</f>
        <v>-37.99</v>
      </c>
      <c r="L2965" t="str">
        <f>IF(Table1[[#This Row],[Transaction Type]]="Upgrade",Table1[[#This Row],[Credit Amount]],IF(Table1[[#This Row],[Transaction Type]]="Activation",Table1[[#This Row],[Credit Amount]],""))</f>
        <v/>
      </c>
      <c r="M2965">
        <f>IF(Table1[[#This Row],[Transaction Type]]="Maintenance",Table1[[#This Row],[Credit Amount]],"")</f>
        <v>-37.99</v>
      </c>
      <c r="N2965">
        <v>10025</v>
      </c>
      <c r="O2965" t="s">
        <v>2489</v>
      </c>
      <c r="P2965" t="s">
        <v>2514</v>
      </c>
      <c r="Q2965" t="s">
        <v>289</v>
      </c>
      <c r="R2965">
        <v>10025</v>
      </c>
      <c r="S2965" t="s">
        <v>2489</v>
      </c>
      <c r="T2965" t="s">
        <v>2514</v>
      </c>
      <c r="U2965" t="s">
        <v>289</v>
      </c>
      <c r="V2965" t="s">
        <v>177</v>
      </c>
      <c r="W2965">
        <v>100004474</v>
      </c>
      <c r="X2965">
        <v>8005553475</v>
      </c>
      <c r="Y2965" t="s">
        <v>2595</v>
      </c>
      <c r="Z2965" t="s">
        <v>6063</v>
      </c>
      <c r="AA2965" s="13">
        <v>-37.99</v>
      </c>
      <c r="AB2965" s="14">
        <v>42618</v>
      </c>
      <c r="AC2965" t="s">
        <v>36</v>
      </c>
    </row>
    <row r="2966" spans="1:29" x14ac:dyDescent="0.25">
      <c r="A2966" t="str">
        <f>CONCATENATE("Q",ROUNDUP(MONTH(Table1[[#This Row],[Month]])/3,0))</f>
        <v>Q3</v>
      </c>
      <c r="B2966" s="14">
        <f>EOMONTH(Table1[[#This Row],[Credit Date]],-1)+1</f>
        <v>42614</v>
      </c>
      <c r="C2966" t="str">
        <f>CONCATENATE(Table1[[#This Row],[Issuer Last Name]],", ",Table1[[#This Row],[Issuer First Name]])</f>
        <v>No. 025, Employee</v>
      </c>
      <c r="D2966" t="str">
        <f>CONCATENATE(Table1[[#This Row],[Approver Last Name]],", ",Table1[[#This Row],[Approver First Name]])</f>
        <v>No. 008, Employee</v>
      </c>
      <c r="E2966" t="str">
        <f>CONCATENATE(Table1[[#This Row],[Customer Last Name]],", ",Table1[[#This Row],[Customer First Name]])</f>
        <v>No. 13174, Client</v>
      </c>
      <c r="F29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6" t="str">
        <f>IF(Table1[[#This Row],[Transaction Type]]="Maintenance","Non-Sales","Sales")</f>
        <v>Non-Sales</v>
      </c>
      <c r="H2966" t="str">
        <f>IF(Table1[[#This Row],[Quarter]]="q2",1,"")</f>
        <v/>
      </c>
      <c r="I2966">
        <f>IF(Table1[[#This Row],[Quarter]]="q3",1,"")</f>
        <v>1</v>
      </c>
      <c r="J2966" t="str">
        <f>IF(Table1[[#This Row],[Quarter]]="Q2",Table1[[#This Row],[Credit Amount]],"")</f>
        <v/>
      </c>
      <c r="K2966">
        <f>IF(Table1[[#This Row],[Quarter]]="Q3",Table1[[#This Row],[Credit Amount]],"")</f>
        <v>-99.15</v>
      </c>
      <c r="L2966" t="str">
        <f>IF(Table1[[#This Row],[Transaction Type]]="Upgrade",Table1[[#This Row],[Credit Amount]],IF(Table1[[#This Row],[Transaction Type]]="Activation",Table1[[#This Row],[Credit Amount]],""))</f>
        <v/>
      </c>
      <c r="M2966">
        <f>IF(Table1[[#This Row],[Transaction Type]]="Maintenance",Table1[[#This Row],[Credit Amount]],"")</f>
        <v>-99.15</v>
      </c>
      <c r="N2966">
        <v>10025</v>
      </c>
      <c r="O2966" t="s">
        <v>2489</v>
      </c>
      <c r="P2966" t="s">
        <v>2514</v>
      </c>
      <c r="Q2966" t="s">
        <v>289</v>
      </c>
      <c r="R2966">
        <v>10008</v>
      </c>
      <c r="S2966" t="s">
        <v>2489</v>
      </c>
      <c r="T2966" t="s">
        <v>2497</v>
      </c>
      <c r="U2966" t="s">
        <v>290</v>
      </c>
      <c r="V2966" t="s">
        <v>177</v>
      </c>
      <c r="W2966">
        <v>100004173</v>
      </c>
      <c r="X2966">
        <v>8005553174</v>
      </c>
      <c r="Y2966" t="s">
        <v>2595</v>
      </c>
      <c r="Z2966" t="s">
        <v>5762</v>
      </c>
      <c r="AA2966" s="13">
        <v>-99.15</v>
      </c>
      <c r="AB2966" s="14">
        <v>42619</v>
      </c>
      <c r="AC2966" t="s">
        <v>36</v>
      </c>
    </row>
    <row r="2967" spans="1:29" x14ac:dyDescent="0.25">
      <c r="A2967" t="str">
        <f>CONCATENATE("Q",ROUNDUP(MONTH(Table1[[#This Row],[Month]])/3,0))</f>
        <v>Q3</v>
      </c>
      <c r="B2967" s="14">
        <f>EOMONTH(Table1[[#This Row],[Credit Date]],-1)+1</f>
        <v>42614</v>
      </c>
      <c r="C2967" t="str">
        <f>CONCATENATE(Table1[[#This Row],[Issuer Last Name]],", ",Table1[[#This Row],[Issuer First Name]])</f>
        <v>No. 025, Employee</v>
      </c>
      <c r="D2967" t="str">
        <f>CONCATENATE(Table1[[#This Row],[Approver Last Name]],", ",Table1[[#This Row],[Approver First Name]])</f>
        <v>No. 008, Employee</v>
      </c>
      <c r="E2967" t="str">
        <f>CONCATENATE(Table1[[#This Row],[Customer Last Name]],", ",Table1[[#This Row],[Customer First Name]])</f>
        <v>No. 12687, Client</v>
      </c>
      <c r="F29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7" t="str">
        <f>IF(Table1[[#This Row],[Transaction Type]]="Maintenance","Non-Sales","Sales")</f>
        <v>Non-Sales</v>
      </c>
      <c r="H2967" t="str">
        <f>IF(Table1[[#This Row],[Quarter]]="q2",1,"")</f>
        <v/>
      </c>
      <c r="I2967">
        <f>IF(Table1[[#This Row],[Quarter]]="q3",1,"")</f>
        <v>1</v>
      </c>
      <c r="J2967" t="str">
        <f>IF(Table1[[#This Row],[Quarter]]="Q2",Table1[[#This Row],[Credit Amount]],"")</f>
        <v/>
      </c>
      <c r="K2967">
        <f>IF(Table1[[#This Row],[Quarter]]="Q3",Table1[[#This Row],[Credit Amount]],"")</f>
        <v>-97.96</v>
      </c>
      <c r="L2967" t="str">
        <f>IF(Table1[[#This Row],[Transaction Type]]="Upgrade",Table1[[#This Row],[Credit Amount]],IF(Table1[[#This Row],[Transaction Type]]="Activation",Table1[[#This Row],[Credit Amount]],""))</f>
        <v/>
      </c>
      <c r="M2967">
        <f>IF(Table1[[#This Row],[Transaction Type]]="Maintenance",Table1[[#This Row],[Credit Amount]],"")</f>
        <v>-97.96</v>
      </c>
      <c r="N2967">
        <v>10025</v>
      </c>
      <c r="O2967" t="s">
        <v>2489</v>
      </c>
      <c r="P2967" t="s">
        <v>2514</v>
      </c>
      <c r="Q2967" t="s">
        <v>289</v>
      </c>
      <c r="R2967">
        <v>10008</v>
      </c>
      <c r="S2967" t="s">
        <v>2489</v>
      </c>
      <c r="T2967" t="s">
        <v>2497</v>
      </c>
      <c r="U2967" t="s">
        <v>290</v>
      </c>
      <c r="V2967" t="s">
        <v>177</v>
      </c>
      <c r="W2967">
        <v>100003686</v>
      </c>
      <c r="X2967">
        <v>8005552687</v>
      </c>
      <c r="Y2967" t="s">
        <v>2595</v>
      </c>
      <c r="Z2967" t="s">
        <v>5281</v>
      </c>
      <c r="AA2967" s="13">
        <v>-97.96</v>
      </c>
      <c r="AB2967" s="14">
        <v>42621</v>
      </c>
      <c r="AC2967" t="s">
        <v>36</v>
      </c>
    </row>
    <row r="2968" spans="1:29" x14ac:dyDescent="0.25">
      <c r="A2968" t="str">
        <f>CONCATENATE("Q",ROUNDUP(MONTH(Table1[[#This Row],[Month]])/3,0))</f>
        <v>Q3</v>
      </c>
      <c r="B2968" s="14">
        <f>EOMONTH(Table1[[#This Row],[Credit Date]],-1)+1</f>
        <v>42614</v>
      </c>
      <c r="C2968" t="str">
        <f>CONCATENATE(Table1[[#This Row],[Issuer Last Name]],", ",Table1[[#This Row],[Issuer First Name]])</f>
        <v>No. 025, Employee</v>
      </c>
      <c r="D2968" t="str">
        <f>CONCATENATE(Table1[[#This Row],[Approver Last Name]],", ",Table1[[#This Row],[Approver First Name]])</f>
        <v>No. 008, Employee</v>
      </c>
      <c r="E2968" t="str">
        <f>CONCATENATE(Table1[[#This Row],[Customer Last Name]],", ",Table1[[#This Row],[Customer First Name]])</f>
        <v>No. 10711, Client</v>
      </c>
      <c r="F29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8" t="str">
        <f>IF(Table1[[#This Row],[Transaction Type]]="Maintenance","Non-Sales","Sales")</f>
        <v>Sales</v>
      </c>
      <c r="H2968" t="str">
        <f>IF(Table1[[#This Row],[Quarter]]="q2",1,"")</f>
        <v/>
      </c>
      <c r="I2968">
        <f>IF(Table1[[#This Row],[Quarter]]="q3",1,"")</f>
        <v>1</v>
      </c>
      <c r="J2968" t="str">
        <f>IF(Table1[[#This Row],[Quarter]]="Q2",Table1[[#This Row],[Credit Amount]],"")</f>
        <v/>
      </c>
      <c r="K2968">
        <f>IF(Table1[[#This Row],[Quarter]]="Q3",Table1[[#This Row],[Credit Amount]],"")</f>
        <v>-98.79</v>
      </c>
      <c r="L2968">
        <f>IF(Table1[[#This Row],[Transaction Type]]="Upgrade",Table1[[#This Row],[Credit Amount]],IF(Table1[[#This Row],[Transaction Type]]="Activation",Table1[[#This Row],[Credit Amount]],""))</f>
        <v>-98.79</v>
      </c>
      <c r="M2968" t="str">
        <f>IF(Table1[[#This Row],[Transaction Type]]="Maintenance",Table1[[#This Row],[Credit Amount]],"")</f>
        <v/>
      </c>
      <c r="N2968">
        <v>10025</v>
      </c>
      <c r="O2968" t="s">
        <v>2489</v>
      </c>
      <c r="P2968" t="s">
        <v>2514</v>
      </c>
      <c r="Q2968" t="s">
        <v>289</v>
      </c>
      <c r="R2968">
        <v>10008</v>
      </c>
      <c r="S2968" t="s">
        <v>2489</v>
      </c>
      <c r="T2968" t="s">
        <v>2497</v>
      </c>
      <c r="U2968" t="s">
        <v>290</v>
      </c>
      <c r="V2968" t="s">
        <v>177</v>
      </c>
      <c r="W2968">
        <v>100001710</v>
      </c>
      <c r="X2968">
        <v>8005550711</v>
      </c>
      <c r="Y2968" t="s">
        <v>2595</v>
      </c>
      <c r="Z2968" t="s">
        <v>3306</v>
      </c>
      <c r="AA2968" s="13">
        <v>-98.79</v>
      </c>
      <c r="AB2968" s="14">
        <v>42631</v>
      </c>
      <c r="AC2968" t="s">
        <v>35</v>
      </c>
    </row>
    <row r="2969" spans="1:29" x14ac:dyDescent="0.25">
      <c r="A2969" t="str">
        <f>CONCATENATE("Q",ROUNDUP(MONTH(Table1[[#This Row],[Month]])/3,0))</f>
        <v>Q3</v>
      </c>
      <c r="B2969" s="14">
        <f>EOMONTH(Table1[[#This Row],[Credit Date]],-1)+1</f>
        <v>42614</v>
      </c>
      <c r="C2969" t="str">
        <f>CONCATENATE(Table1[[#This Row],[Issuer Last Name]],", ",Table1[[#This Row],[Issuer First Name]])</f>
        <v>No. 025, Employee</v>
      </c>
      <c r="D2969" t="str">
        <f>CONCATENATE(Table1[[#This Row],[Approver Last Name]],", ",Table1[[#This Row],[Approver First Name]])</f>
        <v>No. 008, Employee</v>
      </c>
      <c r="E2969" t="str">
        <f>CONCATENATE(Table1[[#This Row],[Customer Last Name]],", ",Table1[[#This Row],[Customer First Name]])</f>
        <v>No. 12253, Client</v>
      </c>
      <c r="F29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69" t="str">
        <f>IF(Table1[[#This Row],[Transaction Type]]="Maintenance","Non-Sales","Sales")</f>
        <v>Non-Sales</v>
      </c>
      <c r="H2969" t="str">
        <f>IF(Table1[[#This Row],[Quarter]]="q2",1,"")</f>
        <v/>
      </c>
      <c r="I2969">
        <f>IF(Table1[[#This Row],[Quarter]]="q3",1,"")</f>
        <v>1</v>
      </c>
      <c r="J2969" t="str">
        <f>IF(Table1[[#This Row],[Quarter]]="Q2",Table1[[#This Row],[Credit Amount]],"")</f>
        <v/>
      </c>
      <c r="K2969">
        <f>IF(Table1[[#This Row],[Quarter]]="Q3",Table1[[#This Row],[Credit Amount]],"")</f>
        <v>-82.24</v>
      </c>
      <c r="L2969" t="str">
        <f>IF(Table1[[#This Row],[Transaction Type]]="Upgrade",Table1[[#This Row],[Credit Amount]],IF(Table1[[#This Row],[Transaction Type]]="Activation",Table1[[#This Row],[Credit Amount]],""))</f>
        <v/>
      </c>
      <c r="M2969">
        <f>IF(Table1[[#This Row],[Transaction Type]]="Maintenance",Table1[[#This Row],[Credit Amount]],"")</f>
        <v>-82.24</v>
      </c>
      <c r="N2969">
        <v>10025</v>
      </c>
      <c r="O2969" t="s">
        <v>2489</v>
      </c>
      <c r="P2969" t="s">
        <v>2514</v>
      </c>
      <c r="Q2969" t="s">
        <v>289</v>
      </c>
      <c r="R2969">
        <v>10008</v>
      </c>
      <c r="S2969" t="s">
        <v>2489</v>
      </c>
      <c r="T2969" t="s">
        <v>2497</v>
      </c>
      <c r="U2969" t="s">
        <v>290</v>
      </c>
      <c r="V2969" t="s">
        <v>177</v>
      </c>
      <c r="W2969">
        <v>100003252</v>
      </c>
      <c r="X2969">
        <v>8005552253</v>
      </c>
      <c r="Y2969" t="s">
        <v>2595</v>
      </c>
      <c r="Z2969" t="s">
        <v>4848</v>
      </c>
      <c r="AA2969" s="13">
        <v>-82.24</v>
      </c>
      <c r="AB2969" s="14">
        <v>42634</v>
      </c>
      <c r="AC2969" t="s">
        <v>36</v>
      </c>
    </row>
    <row r="2970" spans="1:29" x14ac:dyDescent="0.25">
      <c r="A2970" t="str">
        <f>CONCATENATE("Q",ROUNDUP(MONTH(Table1[[#This Row],[Month]])/3,0))</f>
        <v>Q3</v>
      </c>
      <c r="B2970" s="14">
        <f>EOMONTH(Table1[[#This Row],[Credit Date]],-1)+1</f>
        <v>42614</v>
      </c>
      <c r="C2970" t="str">
        <f>CONCATENATE(Table1[[#This Row],[Issuer Last Name]],", ",Table1[[#This Row],[Issuer First Name]])</f>
        <v>No. 025, Employee</v>
      </c>
      <c r="D2970" t="str">
        <f>CONCATENATE(Table1[[#This Row],[Approver Last Name]],", ",Table1[[#This Row],[Approver First Name]])</f>
        <v>No. 008, Employee</v>
      </c>
      <c r="E2970" t="str">
        <f>CONCATENATE(Table1[[#This Row],[Customer Last Name]],", ",Table1[[#This Row],[Customer First Name]])</f>
        <v>No. 10164, Client</v>
      </c>
      <c r="F29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70" t="str">
        <f>IF(Table1[[#This Row],[Transaction Type]]="Maintenance","Non-Sales","Sales")</f>
        <v>Sales</v>
      </c>
      <c r="H2970" t="str">
        <f>IF(Table1[[#This Row],[Quarter]]="q2",1,"")</f>
        <v/>
      </c>
      <c r="I2970">
        <f>IF(Table1[[#This Row],[Quarter]]="q3",1,"")</f>
        <v>1</v>
      </c>
      <c r="J2970" t="str">
        <f>IF(Table1[[#This Row],[Quarter]]="Q2",Table1[[#This Row],[Credit Amount]],"")</f>
        <v/>
      </c>
      <c r="K2970">
        <f>IF(Table1[[#This Row],[Quarter]]="Q3",Table1[[#This Row],[Credit Amount]],"")</f>
        <v>-71.38</v>
      </c>
      <c r="L2970">
        <f>IF(Table1[[#This Row],[Transaction Type]]="Upgrade",Table1[[#This Row],[Credit Amount]],IF(Table1[[#This Row],[Transaction Type]]="Activation",Table1[[#This Row],[Credit Amount]],""))</f>
        <v>-71.38</v>
      </c>
      <c r="M2970" t="str">
        <f>IF(Table1[[#This Row],[Transaction Type]]="Maintenance",Table1[[#This Row],[Credit Amount]],"")</f>
        <v/>
      </c>
      <c r="N2970">
        <v>10025</v>
      </c>
      <c r="O2970" t="s">
        <v>2489</v>
      </c>
      <c r="P2970" t="s">
        <v>2514</v>
      </c>
      <c r="Q2970" t="s">
        <v>289</v>
      </c>
      <c r="R2970">
        <v>10008</v>
      </c>
      <c r="S2970" t="s">
        <v>2489</v>
      </c>
      <c r="T2970" t="s">
        <v>2497</v>
      </c>
      <c r="U2970" t="s">
        <v>290</v>
      </c>
      <c r="V2970" t="s">
        <v>177</v>
      </c>
      <c r="W2970">
        <v>100001163</v>
      </c>
      <c r="X2970">
        <v>8005550164</v>
      </c>
      <c r="Y2970" t="s">
        <v>2595</v>
      </c>
      <c r="Z2970" t="s">
        <v>2759</v>
      </c>
      <c r="AA2970" s="13">
        <v>-71.38</v>
      </c>
      <c r="AB2970" s="14">
        <v>42636</v>
      </c>
      <c r="AC2970" t="s">
        <v>37</v>
      </c>
    </row>
    <row r="2971" spans="1:29" x14ac:dyDescent="0.25">
      <c r="A2971" t="str">
        <f>CONCATENATE("Q",ROUNDUP(MONTH(Table1[[#This Row],[Month]])/3,0))</f>
        <v>Q3</v>
      </c>
      <c r="B2971" s="14">
        <f>EOMONTH(Table1[[#This Row],[Credit Date]],-1)+1</f>
        <v>42614</v>
      </c>
      <c r="C2971" t="str">
        <f>CONCATENATE(Table1[[#This Row],[Issuer Last Name]],", ",Table1[[#This Row],[Issuer First Name]])</f>
        <v>No. 025, Employee</v>
      </c>
      <c r="D2971" t="str">
        <f>CONCATENATE(Table1[[#This Row],[Approver Last Name]],", ",Table1[[#This Row],[Approver First Name]])</f>
        <v>No. 008, Employee</v>
      </c>
      <c r="E2971" t="str">
        <f>CONCATENATE(Table1[[#This Row],[Customer Last Name]],", ",Table1[[#This Row],[Customer First Name]])</f>
        <v>No. 10242, Client</v>
      </c>
      <c r="F29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71" t="str">
        <f>IF(Table1[[#This Row],[Transaction Type]]="Maintenance","Non-Sales","Sales")</f>
        <v>Non-Sales</v>
      </c>
      <c r="H2971" t="str">
        <f>IF(Table1[[#This Row],[Quarter]]="q2",1,"")</f>
        <v/>
      </c>
      <c r="I2971">
        <f>IF(Table1[[#This Row],[Quarter]]="q3",1,"")</f>
        <v>1</v>
      </c>
      <c r="J2971" t="str">
        <f>IF(Table1[[#This Row],[Quarter]]="Q2",Table1[[#This Row],[Credit Amount]],"")</f>
        <v/>
      </c>
      <c r="K2971">
        <f>IF(Table1[[#This Row],[Quarter]]="Q3",Table1[[#This Row],[Credit Amount]],"")</f>
        <v>-51.72</v>
      </c>
      <c r="L2971" t="str">
        <f>IF(Table1[[#This Row],[Transaction Type]]="Upgrade",Table1[[#This Row],[Credit Amount]],IF(Table1[[#This Row],[Transaction Type]]="Activation",Table1[[#This Row],[Credit Amount]],""))</f>
        <v/>
      </c>
      <c r="M2971">
        <f>IF(Table1[[#This Row],[Transaction Type]]="Maintenance",Table1[[#This Row],[Credit Amount]],"")</f>
        <v>-51.72</v>
      </c>
      <c r="N2971">
        <v>10025</v>
      </c>
      <c r="O2971" t="s">
        <v>2489</v>
      </c>
      <c r="P2971" t="s">
        <v>2514</v>
      </c>
      <c r="Q2971" t="s">
        <v>289</v>
      </c>
      <c r="R2971">
        <v>10008</v>
      </c>
      <c r="S2971" t="s">
        <v>2489</v>
      </c>
      <c r="T2971" t="s">
        <v>2497</v>
      </c>
      <c r="U2971" t="s">
        <v>290</v>
      </c>
      <c r="V2971" t="s">
        <v>177</v>
      </c>
      <c r="W2971">
        <v>100001241</v>
      </c>
      <c r="X2971">
        <v>8005550242</v>
      </c>
      <c r="Y2971" t="s">
        <v>2595</v>
      </c>
      <c r="Z2971" t="s">
        <v>2837</v>
      </c>
      <c r="AA2971" s="13">
        <v>-51.72</v>
      </c>
      <c r="AB2971" s="14">
        <v>42638</v>
      </c>
      <c r="AC2971" t="s">
        <v>36</v>
      </c>
    </row>
    <row r="2972" spans="1:29" x14ac:dyDescent="0.25">
      <c r="A2972" t="str">
        <f>CONCATENATE("Q",ROUNDUP(MONTH(Table1[[#This Row],[Month]])/3,0))</f>
        <v>Q3</v>
      </c>
      <c r="B2972" s="14">
        <f>EOMONTH(Table1[[#This Row],[Credit Date]],-1)+1</f>
        <v>42614</v>
      </c>
      <c r="C2972" t="str">
        <f>CONCATENATE(Table1[[#This Row],[Issuer Last Name]],", ",Table1[[#This Row],[Issuer First Name]])</f>
        <v>No. 025, Employee</v>
      </c>
      <c r="D2972" t="str">
        <f>CONCATENATE(Table1[[#This Row],[Approver Last Name]],", ",Table1[[#This Row],[Approver First Name]])</f>
        <v>No. 008, Employee</v>
      </c>
      <c r="E2972" t="str">
        <f>CONCATENATE(Table1[[#This Row],[Customer Last Name]],", ",Table1[[#This Row],[Customer First Name]])</f>
        <v>No. 11945, Client</v>
      </c>
      <c r="F29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72" t="str">
        <f>IF(Table1[[#This Row],[Transaction Type]]="Maintenance","Non-Sales","Sales")</f>
        <v>Sales</v>
      </c>
      <c r="H2972" t="str">
        <f>IF(Table1[[#This Row],[Quarter]]="q2",1,"")</f>
        <v/>
      </c>
      <c r="I2972">
        <f>IF(Table1[[#This Row],[Quarter]]="q3",1,"")</f>
        <v>1</v>
      </c>
      <c r="J2972" t="str">
        <f>IF(Table1[[#This Row],[Quarter]]="Q2",Table1[[#This Row],[Credit Amount]],"")</f>
        <v/>
      </c>
      <c r="K2972">
        <f>IF(Table1[[#This Row],[Quarter]]="Q3",Table1[[#This Row],[Credit Amount]],"")</f>
        <v>-66.13</v>
      </c>
      <c r="L2972">
        <f>IF(Table1[[#This Row],[Transaction Type]]="Upgrade",Table1[[#This Row],[Credit Amount]],IF(Table1[[#This Row],[Transaction Type]]="Activation",Table1[[#This Row],[Credit Amount]],""))</f>
        <v>-66.13</v>
      </c>
      <c r="M2972" t="str">
        <f>IF(Table1[[#This Row],[Transaction Type]]="Maintenance",Table1[[#This Row],[Credit Amount]],"")</f>
        <v/>
      </c>
      <c r="N2972">
        <v>10025</v>
      </c>
      <c r="O2972" t="s">
        <v>2489</v>
      </c>
      <c r="P2972" t="s">
        <v>2514</v>
      </c>
      <c r="Q2972" t="s">
        <v>289</v>
      </c>
      <c r="R2972">
        <v>10008</v>
      </c>
      <c r="S2972" t="s">
        <v>2489</v>
      </c>
      <c r="T2972" t="s">
        <v>2497</v>
      </c>
      <c r="U2972" t="s">
        <v>290</v>
      </c>
      <c r="V2972" t="s">
        <v>177</v>
      </c>
      <c r="W2972">
        <v>100002944</v>
      </c>
      <c r="X2972">
        <v>8005551945</v>
      </c>
      <c r="Y2972" t="s">
        <v>2595</v>
      </c>
      <c r="Z2972" t="s">
        <v>4540</v>
      </c>
      <c r="AA2972" s="13">
        <v>-66.13</v>
      </c>
      <c r="AB2972" s="14">
        <v>42638</v>
      </c>
      <c r="AC2972" t="s">
        <v>37</v>
      </c>
    </row>
    <row r="2973" spans="1:29" x14ac:dyDescent="0.25">
      <c r="A2973" t="str">
        <f>CONCATENATE("Q",ROUNDUP(MONTH(Table1[[#This Row],[Month]])/3,0))</f>
        <v>Q3</v>
      </c>
      <c r="B2973" s="14">
        <f>EOMONTH(Table1[[#This Row],[Credit Date]],-1)+1</f>
        <v>42614</v>
      </c>
      <c r="C2973" t="str">
        <f>CONCATENATE(Table1[[#This Row],[Issuer Last Name]],", ",Table1[[#This Row],[Issuer First Name]])</f>
        <v>No. 025, Employee</v>
      </c>
      <c r="D2973" t="str">
        <f>CONCATENATE(Table1[[#This Row],[Approver Last Name]],", ",Table1[[#This Row],[Approver First Name]])</f>
        <v>No. 025, Employee</v>
      </c>
      <c r="E2973" t="str">
        <f>CONCATENATE(Table1[[#This Row],[Customer Last Name]],", ",Table1[[#This Row],[Customer First Name]])</f>
        <v>No. 13077, Client</v>
      </c>
      <c r="F2973" t="str">
        <f>IF(Table1[[#This Row],[Credit Amount]]&gt;-19.99,"Less than 19.99",IF(Table1[[#This Row],[Credit Amount]]=-20,"20",IF(Table1[[#This Row],[Credit Amount]]&gt;-49.98,"20.01-49.98",IF(Table1[[#This Row],[Credit Amount]]=-49.99,"49.99",IF(Table1[[#This Row],[Credit Amount]]=-50,"50",IF(Table1[[#This Row],[Credit Amount]]&lt;-50.01,"Greater than 50"))))))</f>
        <v>20.01-49.98</v>
      </c>
      <c r="G2973" t="str">
        <f>IF(Table1[[#This Row],[Transaction Type]]="Maintenance","Non-Sales","Sales")</f>
        <v>Non-Sales</v>
      </c>
      <c r="H2973" t="str">
        <f>IF(Table1[[#This Row],[Quarter]]="q2",1,"")</f>
        <v/>
      </c>
      <c r="I2973">
        <f>IF(Table1[[#This Row],[Quarter]]="q3",1,"")</f>
        <v>1</v>
      </c>
      <c r="J2973" t="str">
        <f>IF(Table1[[#This Row],[Quarter]]="Q2",Table1[[#This Row],[Credit Amount]],"")</f>
        <v/>
      </c>
      <c r="K2973">
        <f>IF(Table1[[#This Row],[Quarter]]="Q3",Table1[[#This Row],[Credit Amount]],"")</f>
        <v>-42.45</v>
      </c>
      <c r="L2973" t="str">
        <f>IF(Table1[[#This Row],[Transaction Type]]="Upgrade",Table1[[#This Row],[Credit Amount]],IF(Table1[[#This Row],[Transaction Type]]="Activation",Table1[[#This Row],[Credit Amount]],""))</f>
        <v/>
      </c>
      <c r="M2973">
        <f>IF(Table1[[#This Row],[Transaction Type]]="Maintenance",Table1[[#This Row],[Credit Amount]],"")</f>
        <v>-42.45</v>
      </c>
      <c r="N2973">
        <v>10025</v>
      </c>
      <c r="O2973" t="s">
        <v>2489</v>
      </c>
      <c r="P2973" t="s">
        <v>2514</v>
      </c>
      <c r="Q2973" t="s">
        <v>289</v>
      </c>
      <c r="R2973">
        <v>10025</v>
      </c>
      <c r="S2973" t="s">
        <v>2489</v>
      </c>
      <c r="T2973" t="s">
        <v>2514</v>
      </c>
      <c r="U2973" t="s">
        <v>289</v>
      </c>
      <c r="V2973" t="s">
        <v>177</v>
      </c>
      <c r="W2973">
        <v>100004076</v>
      </c>
      <c r="X2973">
        <v>8005553077</v>
      </c>
      <c r="Y2973" t="s">
        <v>2595</v>
      </c>
      <c r="Z2973" t="s">
        <v>5665</v>
      </c>
      <c r="AA2973" s="13">
        <v>-42.45</v>
      </c>
      <c r="AB2973" s="14">
        <v>42638</v>
      </c>
      <c r="AC2973" t="s">
        <v>36</v>
      </c>
    </row>
    <row r="2974" spans="1:29" x14ac:dyDescent="0.25">
      <c r="A2974" t="str">
        <f>CONCATENATE("Q",ROUNDUP(MONTH(Table1[[#This Row],[Month]])/3,0))</f>
        <v>Q3</v>
      </c>
      <c r="B2974" s="14">
        <f>EOMONTH(Table1[[#This Row],[Credit Date]],-1)+1</f>
        <v>42614</v>
      </c>
      <c r="C2974" t="str">
        <f>CONCATENATE(Table1[[#This Row],[Issuer Last Name]],", ",Table1[[#This Row],[Issuer First Name]])</f>
        <v>No. 025, Employee</v>
      </c>
      <c r="D2974" t="str">
        <f>CONCATENATE(Table1[[#This Row],[Approver Last Name]],", ",Table1[[#This Row],[Approver First Name]])</f>
        <v>No. 025, Employee</v>
      </c>
      <c r="E2974" t="str">
        <f>CONCATENATE(Table1[[#This Row],[Customer Last Name]],", ",Table1[[#This Row],[Customer First Name]])</f>
        <v>No. 12025, Client</v>
      </c>
      <c r="F2974" t="str">
        <f>IF(Table1[[#This Row],[Credit Amount]]&gt;-19.99,"Less than 19.99",IF(Table1[[#This Row],[Credit Amount]]=-20,"20",IF(Table1[[#This Row],[Credit Amount]]&gt;-49.98,"20.01-49.98",IF(Table1[[#This Row],[Credit Amount]]=-49.99,"49.99",IF(Table1[[#This Row],[Credit Amount]]=-50,"50",IF(Table1[[#This Row],[Credit Amount]]&lt;-50.01,"Greater than 50"))))))</f>
        <v>Less than 19.99</v>
      </c>
      <c r="G2974" t="str">
        <f>IF(Table1[[#This Row],[Transaction Type]]="Maintenance","Non-Sales","Sales")</f>
        <v>Non-Sales</v>
      </c>
      <c r="H2974" t="str">
        <f>IF(Table1[[#This Row],[Quarter]]="q2",1,"")</f>
        <v/>
      </c>
      <c r="I2974">
        <f>IF(Table1[[#This Row],[Quarter]]="q3",1,"")</f>
        <v>1</v>
      </c>
      <c r="J2974" t="str">
        <f>IF(Table1[[#This Row],[Quarter]]="Q2",Table1[[#This Row],[Credit Amount]],"")</f>
        <v/>
      </c>
      <c r="K2974">
        <f>IF(Table1[[#This Row],[Quarter]]="Q3",Table1[[#This Row],[Credit Amount]],"")</f>
        <v>-12.93</v>
      </c>
      <c r="L2974" t="str">
        <f>IF(Table1[[#This Row],[Transaction Type]]="Upgrade",Table1[[#This Row],[Credit Amount]],IF(Table1[[#This Row],[Transaction Type]]="Activation",Table1[[#This Row],[Credit Amount]],""))</f>
        <v/>
      </c>
      <c r="M2974">
        <f>IF(Table1[[#This Row],[Transaction Type]]="Maintenance",Table1[[#This Row],[Credit Amount]],"")</f>
        <v>-12.93</v>
      </c>
      <c r="N2974">
        <v>10025</v>
      </c>
      <c r="O2974" t="s">
        <v>2489</v>
      </c>
      <c r="P2974" t="s">
        <v>2514</v>
      </c>
      <c r="Q2974" t="s">
        <v>289</v>
      </c>
      <c r="R2974">
        <v>10025</v>
      </c>
      <c r="S2974" t="s">
        <v>2489</v>
      </c>
      <c r="T2974" t="s">
        <v>2514</v>
      </c>
      <c r="U2974" t="s">
        <v>289</v>
      </c>
      <c r="V2974" t="s">
        <v>177</v>
      </c>
      <c r="W2974">
        <v>100003024</v>
      </c>
      <c r="X2974">
        <v>8005552025</v>
      </c>
      <c r="Y2974" t="s">
        <v>2595</v>
      </c>
      <c r="Z2974" t="s">
        <v>4620</v>
      </c>
      <c r="AA2974" s="13">
        <v>-12.93</v>
      </c>
      <c r="AB2974" s="14">
        <v>42639</v>
      </c>
      <c r="AC2974" t="s">
        <v>36</v>
      </c>
    </row>
    <row r="2975" spans="1:29" x14ac:dyDescent="0.25">
      <c r="A2975" t="str">
        <f>CONCATENATE("Q",ROUNDUP(MONTH(Table1[[#This Row],[Month]])/3,0))</f>
        <v>Q3</v>
      </c>
      <c r="B2975" s="14">
        <f>EOMONTH(Table1[[#This Row],[Credit Date]],-1)+1</f>
        <v>42614</v>
      </c>
      <c r="C2975" t="str">
        <f>CONCATENATE(Table1[[#This Row],[Issuer Last Name]],", ",Table1[[#This Row],[Issuer First Name]])</f>
        <v>No. 025, Employee</v>
      </c>
      <c r="D2975" t="str">
        <f>CONCATENATE(Table1[[#This Row],[Approver Last Name]],", ",Table1[[#This Row],[Approver First Name]])</f>
        <v>No. 025, Employee</v>
      </c>
      <c r="E2975" t="str">
        <f>CONCATENATE(Table1[[#This Row],[Customer Last Name]],", ",Table1[[#This Row],[Customer First Name]])</f>
        <v>No. 12862, Client</v>
      </c>
      <c r="F2975" t="str">
        <f>IF(Table1[[#This Row],[Credit Amount]]&gt;-19.99,"Less than 19.99",IF(Table1[[#This Row],[Credit Amount]]=-20,"20",IF(Table1[[#This Row],[Credit Amount]]&gt;-49.98,"20.01-49.98",IF(Table1[[#This Row],[Credit Amount]]=-49.99,"49.99",IF(Table1[[#This Row],[Credit Amount]]=-50,"50",IF(Table1[[#This Row],[Credit Amount]]&lt;-50.01,"Greater than 50"))))))</f>
        <v>20.01-49.98</v>
      </c>
      <c r="G2975" t="str">
        <f>IF(Table1[[#This Row],[Transaction Type]]="Maintenance","Non-Sales","Sales")</f>
        <v>Non-Sales</v>
      </c>
      <c r="H2975" t="str">
        <f>IF(Table1[[#This Row],[Quarter]]="q2",1,"")</f>
        <v/>
      </c>
      <c r="I2975">
        <f>IF(Table1[[#This Row],[Quarter]]="q3",1,"")</f>
        <v>1</v>
      </c>
      <c r="J2975" t="str">
        <f>IF(Table1[[#This Row],[Quarter]]="Q2",Table1[[#This Row],[Credit Amount]],"")</f>
        <v/>
      </c>
      <c r="K2975">
        <f>IF(Table1[[#This Row],[Quarter]]="Q3",Table1[[#This Row],[Credit Amount]],"")</f>
        <v>-48.21</v>
      </c>
      <c r="L2975" t="str">
        <f>IF(Table1[[#This Row],[Transaction Type]]="Upgrade",Table1[[#This Row],[Credit Amount]],IF(Table1[[#This Row],[Transaction Type]]="Activation",Table1[[#This Row],[Credit Amount]],""))</f>
        <v/>
      </c>
      <c r="M2975">
        <f>IF(Table1[[#This Row],[Transaction Type]]="Maintenance",Table1[[#This Row],[Credit Amount]],"")</f>
        <v>-48.21</v>
      </c>
      <c r="N2975">
        <v>10025</v>
      </c>
      <c r="O2975" t="s">
        <v>2489</v>
      </c>
      <c r="P2975" t="s">
        <v>2514</v>
      </c>
      <c r="Q2975" t="s">
        <v>289</v>
      </c>
      <c r="R2975">
        <v>10025</v>
      </c>
      <c r="S2975" t="s">
        <v>2489</v>
      </c>
      <c r="T2975" t="s">
        <v>2514</v>
      </c>
      <c r="U2975" t="s">
        <v>289</v>
      </c>
      <c r="V2975" t="s">
        <v>177</v>
      </c>
      <c r="W2975">
        <v>100003861</v>
      </c>
      <c r="X2975">
        <v>8005552862</v>
      </c>
      <c r="Y2975" t="s">
        <v>2595</v>
      </c>
      <c r="Z2975" t="s">
        <v>5453</v>
      </c>
      <c r="AA2975" s="13">
        <v>-48.21</v>
      </c>
      <c r="AB2975" s="14">
        <v>42641</v>
      </c>
      <c r="AC2975" t="s">
        <v>36</v>
      </c>
    </row>
    <row r="2976" spans="1:29" x14ac:dyDescent="0.25">
      <c r="A2976" t="str">
        <f>CONCATENATE("Q",ROUNDUP(MONTH(Table1[[#This Row],[Month]])/3,0))</f>
        <v>Q3</v>
      </c>
      <c r="B2976" s="14">
        <f>EOMONTH(Table1[[#This Row],[Credit Date]],-1)+1</f>
        <v>42614</v>
      </c>
      <c r="C2976" t="str">
        <f>CONCATENATE(Table1[[#This Row],[Issuer Last Name]],", ",Table1[[#This Row],[Issuer First Name]])</f>
        <v>No. 025, Employee</v>
      </c>
      <c r="D2976" t="str">
        <f>CONCATENATE(Table1[[#This Row],[Approver Last Name]],", ",Table1[[#This Row],[Approver First Name]])</f>
        <v>No. 025, Employee</v>
      </c>
      <c r="E2976" t="str">
        <f>CONCATENATE(Table1[[#This Row],[Customer Last Name]],", ",Table1[[#This Row],[Customer First Name]])</f>
        <v>No. 11919, Client</v>
      </c>
      <c r="F2976" t="str">
        <f>IF(Table1[[#This Row],[Credit Amount]]&gt;-19.99,"Less than 19.99",IF(Table1[[#This Row],[Credit Amount]]=-20,"20",IF(Table1[[#This Row],[Credit Amount]]&gt;-49.98,"20.01-49.98",IF(Table1[[#This Row],[Credit Amount]]=-49.99,"49.99",IF(Table1[[#This Row],[Credit Amount]]=-50,"50",IF(Table1[[#This Row],[Credit Amount]]&lt;-50.01,"Greater than 50"))))))</f>
        <v>20.01-49.98</v>
      </c>
      <c r="G2976" t="str">
        <f>IF(Table1[[#This Row],[Transaction Type]]="Maintenance","Non-Sales","Sales")</f>
        <v>Non-Sales</v>
      </c>
      <c r="H2976" t="str">
        <f>IF(Table1[[#This Row],[Quarter]]="q2",1,"")</f>
        <v/>
      </c>
      <c r="I2976">
        <f>IF(Table1[[#This Row],[Quarter]]="q3",1,"")</f>
        <v>1</v>
      </c>
      <c r="J2976" t="str">
        <f>IF(Table1[[#This Row],[Quarter]]="Q2",Table1[[#This Row],[Credit Amount]],"")</f>
        <v/>
      </c>
      <c r="K2976">
        <f>IF(Table1[[#This Row],[Quarter]]="Q3",Table1[[#This Row],[Credit Amount]],"")</f>
        <v>-25.55</v>
      </c>
      <c r="L2976" t="str">
        <f>IF(Table1[[#This Row],[Transaction Type]]="Upgrade",Table1[[#This Row],[Credit Amount]],IF(Table1[[#This Row],[Transaction Type]]="Activation",Table1[[#This Row],[Credit Amount]],""))</f>
        <v/>
      </c>
      <c r="M2976">
        <f>IF(Table1[[#This Row],[Transaction Type]]="Maintenance",Table1[[#This Row],[Credit Amount]],"")</f>
        <v>-25.55</v>
      </c>
      <c r="N2976">
        <v>10025</v>
      </c>
      <c r="O2976" t="s">
        <v>2489</v>
      </c>
      <c r="P2976" t="s">
        <v>2514</v>
      </c>
      <c r="Q2976" t="s">
        <v>289</v>
      </c>
      <c r="R2976">
        <v>10025</v>
      </c>
      <c r="S2976" t="s">
        <v>2489</v>
      </c>
      <c r="T2976" t="s">
        <v>2514</v>
      </c>
      <c r="U2976" t="s">
        <v>289</v>
      </c>
      <c r="V2976" t="s">
        <v>177</v>
      </c>
      <c r="W2976">
        <v>100002918</v>
      </c>
      <c r="X2976">
        <v>8005551919</v>
      </c>
      <c r="Y2976" t="s">
        <v>2595</v>
      </c>
      <c r="Z2976" t="s">
        <v>4514</v>
      </c>
      <c r="AA2976" s="13">
        <v>-25.55</v>
      </c>
      <c r="AB2976" s="14">
        <v>42642</v>
      </c>
      <c r="AC2976" t="s">
        <v>36</v>
      </c>
    </row>
    <row r="2977" spans="1:29" x14ac:dyDescent="0.25">
      <c r="A2977" t="str">
        <f>CONCATENATE("Q",ROUNDUP(MONTH(Table1[[#This Row],[Month]])/3,0))</f>
        <v>Q2</v>
      </c>
      <c r="B2977" s="14">
        <f>EOMONTH(Table1[[#This Row],[Credit Date]],-1)+1</f>
        <v>42461</v>
      </c>
      <c r="C2977" t="str">
        <f>CONCATENATE(Table1[[#This Row],[Issuer Last Name]],", ",Table1[[#This Row],[Issuer First Name]])</f>
        <v>No. 011, Employee</v>
      </c>
      <c r="D2977" t="str">
        <f>CONCATENATE(Table1[[#This Row],[Approver Last Name]],", ",Table1[[#This Row],[Approver First Name]])</f>
        <v>No. 008, Employee</v>
      </c>
      <c r="E2977" t="str">
        <f>CONCATENATE(Table1[[#This Row],[Customer Last Name]],", ",Table1[[#This Row],[Customer First Name]])</f>
        <v>No. 10605, Client</v>
      </c>
      <c r="F2977" t="str">
        <f>IF(Table1[[#This Row],[Credit Amount]]&gt;-19.99,"Less than 19.99",IF(Table1[[#This Row],[Credit Amount]]=-20,"20",IF(Table1[[#This Row],[Credit Amount]]&gt;-49.98,"20.01-49.98",IF(Table1[[#This Row],[Credit Amount]]=-49.99,"49.99",IF(Table1[[#This Row],[Credit Amount]]=-50,"50",IF(Table1[[#This Row],[Credit Amount]]&lt;-50.01,"Greater than 50"))))))</f>
        <v>20.01-49.98</v>
      </c>
      <c r="G2977" t="str">
        <f>IF(Table1[[#This Row],[Transaction Type]]="Maintenance","Non-Sales","Sales")</f>
        <v>Non-Sales</v>
      </c>
      <c r="H2977">
        <f>IF(Table1[[#This Row],[Quarter]]="q2",1,"")</f>
        <v>1</v>
      </c>
      <c r="I2977" t="str">
        <f>IF(Table1[[#This Row],[Quarter]]="q3",1,"")</f>
        <v/>
      </c>
      <c r="J2977">
        <f>IF(Table1[[#This Row],[Quarter]]="Q2",Table1[[#This Row],[Credit Amount]],"")</f>
        <v>-24.3</v>
      </c>
      <c r="K2977" t="str">
        <f>IF(Table1[[#This Row],[Quarter]]="Q3",Table1[[#This Row],[Credit Amount]],"")</f>
        <v/>
      </c>
      <c r="L2977" t="str">
        <f>IF(Table1[[#This Row],[Transaction Type]]="Upgrade",Table1[[#This Row],[Credit Amount]],IF(Table1[[#This Row],[Transaction Type]]="Activation",Table1[[#This Row],[Credit Amount]],""))</f>
        <v/>
      </c>
      <c r="M2977">
        <f>IF(Table1[[#This Row],[Transaction Type]]="Maintenance",Table1[[#This Row],[Credit Amount]],"")</f>
        <v>-24.3</v>
      </c>
      <c r="N2977">
        <v>10011</v>
      </c>
      <c r="O2977" t="s">
        <v>2489</v>
      </c>
      <c r="P2977" t="s">
        <v>2500</v>
      </c>
      <c r="Q2977" t="s">
        <v>289</v>
      </c>
      <c r="R2977">
        <v>10008</v>
      </c>
      <c r="S2977" t="s">
        <v>2489</v>
      </c>
      <c r="T2977" t="s">
        <v>2497</v>
      </c>
      <c r="U2977" t="s">
        <v>290</v>
      </c>
      <c r="V2977" t="s">
        <v>177</v>
      </c>
      <c r="W2977">
        <v>100001604</v>
      </c>
      <c r="X2977">
        <v>8005550605</v>
      </c>
      <c r="Y2977" t="s">
        <v>2595</v>
      </c>
      <c r="Z2977" t="s">
        <v>3200</v>
      </c>
      <c r="AA2977" s="13">
        <v>-24.3</v>
      </c>
      <c r="AB2977" s="14">
        <v>42462</v>
      </c>
      <c r="AC2977" t="s">
        <v>36</v>
      </c>
    </row>
    <row r="2978" spans="1:29" x14ac:dyDescent="0.25">
      <c r="A2978" t="str">
        <f>CONCATENATE("Q",ROUNDUP(MONTH(Table1[[#This Row],[Month]])/3,0))</f>
        <v>Q2</v>
      </c>
      <c r="B2978" s="14">
        <f>EOMONTH(Table1[[#This Row],[Credit Date]],-1)+1</f>
        <v>42461</v>
      </c>
      <c r="C2978" t="str">
        <f>CONCATENATE(Table1[[#This Row],[Issuer Last Name]],", ",Table1[[#This Row],[Issuer First Name]])</f>
        <v>No. 011, Employee</v>
      </c>
      <c r="D2978" t="str">
        <f>CONCATENATE(Table1[[#This Row],[Approver Last Name]],", ",Table1[[#This Row],[Approver First Name]])</f>
        <v>No. 008, Employee</v>
      </c>
      <c r="E2978" t="str">
        <f>CONCATENATE(Table1[[#This Row],[Customer Last Name]],", ",Table1[[#This Row],[Customer First Name]])</f>
        <v>No. 11922, Client</v>
      </c>
      <c r="F2978" t="str">
        <f>IF(Table1[[#This Row],[Credit Amount]]&gt;-19.99,"Less than 19.99",IF(Table1[[#This Row],[Credit Amount]]=-20,"20",IF(Table1[[#This Row],[Credit Amount]]&gt;-49.98,"20.01-49.98",IF(Table1[[#This Row],[Credit Amount]]=-49.99,"49.99",IF(Table1[[#This Row],[Credit Amount]]=-50,"50",IF(Table1[[#This Row],[Credit Amount]]&lt;-50.01,"Greater than 50"))))))</f>
        <v>20.01-49.98</v>
      </c>
      <c r="G2978" t="str">
        <f>IF(Table1[[#This Row],[Transaction Type]]="Maintenance","Non-Sales","Sales")</f>
        <v>Non-Sales</v>
      </c>
      <c r="H2978">
        <f>IF(Table1[[#This Row],[Quarter]]="q2",1,"")</f>
        <v>1</v>
      </c>
      <c r="I2978" t="str">
        <f>IF(Table1[[#This Row],[Quarter]]="q3",1,"")</f>
        <v/>
      </c>
      <c r="J2978">
        <f>IF(Table1[[#This Row],[Quarter]]="Q2",Table1[[#This Row],[Credit Amount]],"")</f>
        <v>-27.98</v>
      </c>
      <c r="K2978" t="str">
        <f>IF(Table1[[#This Row],[Quarter]]="Q3",Table1[[#This Row],[Credit Amount]],"")</f>
        <v/>
      </c>
      <c r="L2978" t="str">
        <f>IF(Table1[[#This Row],[Transaction Type]]="Upgrade",Table1[[#This Row],[Credit Amount]],IF(Table1[[#This Row],[Transaction Type]]="Activation",Table1[[#This Row],[Credit Amount]],""))</f>
        <v/>
      </c>
      <c r="M2978">
        <f>IF(Table1[[#This Row],[Transaction Type]]="Maintenance",Table1[[#This Row],[Credit Amount]],"")</f>
        <v>-27.98</v>
      </c>
      <c r="N2978">
        <v>10011</v>
      </c>
      <c r="O2978" t="s">
        <v>2489</v>
      </c>
      <c r="P2978" t="s">
        <v>2500</v>
      </c>
      <c r="Q2978" t="s">
        <v>289</v>
      </c>
      <c r="R2978">
        <v>10008</v>
      </c>
      <c r="S2978" t="s">
        <v>2489</v>
      </c>
      <c r="T2978" t="s">
        <v>2497</v>
      </c>
      <c r="U2978" t="s">
        <v>290</v>
      </c>
      <c r="V2978" t="s">
        <v>177</v>
      </c>
      <c r="W2978">
        <v>100002921</v>
      </c>
      <c r="X2978">
        <v>8005551922</v>
      </c>
      <c r="Y2978" t="s">
        <v>2595</v>
      </c>
      <c r="Z2978" t="s">
        <v>4517</v>
      </c>
      <c r="AA2978" s="13">
        <v>-27.98</v>
      </c>
      <c r="AB2978" s="14">
        <v>42467</v>
      </c>
      <c r="AC2978" t="s">
        <v>36</v>
      </c>
    </row>
    <row r="2979" spans="1:29" x14ac:dyDescent="0.25">
      <c r="A2979" t="str">
        <f>CONCATENATE("Q",ROUNDUP(MONTH(Table1[[#This Row],[Month]])/3,0))</f>
        <v>Q2</v>
      </c>
      <c r="B2979" s="14">
        <f>EOMONTH(Table1[[#This Row],[Credit Date]],-1)+1</f>
        <v>42461</v>
      </c>
      <c r="C2979" t="str">
        <f>CONCATENATE(Table1[[#This Row],[Issuer Last Name]],", ",Table1[[#This Row],[Issuer First Name]])</f>
        <v>No. 011, Employee</v>
      </c>
      <c r="D2979" t="str">
        <f>CONCATENATE(Table1[[#This Row],[Approver Last Name]],", ",Table1[[#This Row],[Approver First Name]])</f>
        <v>No. 008, Employee</v>
      </c>
      <c r="E2979" t="str">
        <f>CONCATENATE(Table1[[#This Row],[Customer Last Name]],", ",Table1[[#This Row],[Customer First Name]])</f>
        <v>No. 11176, Client</v>
      </c>
      <c r="F2979" t="str">
        <f>IF(Table1[[#This Row],[Credit Amount]]&gt;-19.99,"Less than 19.99",IF(Table1[[#This Row],[Credit Amount]]=-20,"20",IF(Table1[[#This Row],[Credit Amount]]&gt;-49.98,"20.01-49.98",IF(Table1[[#This Row],[Credit Amount]]=-49.99,"49.99",IF(Table1[[#This Row],[Credit Amount]]=-50,"50",IF(Table1[[#This Row],[Credit Amount]]&lt;-50.01,"Greater than 50"))))))</f>
        <v>Less than 19.99</v>
      </c>
      <c r="G2979" t="str">
        <f>IF(Table1[[#This Row],[Transaction Type]]="Maintenance","Non-Sales","Sales")</f>
        <v>Non-Sales</v>
      </c>
      <c r="H2979">
        <f>IF(Table1[[#This Row],[Quarter]]="q2",1,"")</f>
        <v>1</v>
      </c>
      <c r="I2979" t="str">
        <f>IF(Table1[[#This Row],[Quarter]]="q3",1,"")</f>
        <v/>
      </c>
      <c r="J2979">
        <f>IF(Table1[[#This Row],[Quarter]]="Q2",Table1[[#This Row],[Credit Amount]],"")</f>
        <v>-13.75</v>
      </c>
      <c r="K2979" t="str">
        <f>IF(Table1[[#This Row],[Quarter]]="Q3",Table1[[#This Row],[Credit Amount]],"")</f>
        <v/>
      </c>
      <c r="L2979" t="str">
        <f>IF(Table1[[#This Row],[Transaction Type]]="Upgrade",Table1[[#This Row],[Credit Amount]],IF(Table1[[#This Row],[Transaction Type]]="Activation",Table1[[#This Row],[Credit Amount]],""))</f>
        <v/>
      </c>
      <c r="M2979">
        <f>IF(Table1[[#This Row],[Transaction Type]]="Maintenance",Table1[[#This Row],[Credit Amount]],"")</f>
        <v>-13.75</v>
      </c>
      <c r="N2979">
        <v>10011</v>
      </c>
      <c r="O2979" t="s">
        <v>2489</v>
      </c>
      <c r="P2979" t="s">
        <v>2500</v>
      </c>
      <c r="Q2979" t="s">
        <v>289</v>
      </c>
      <c r="R2979">
        <v>10008</v>
      </c>
      <c r="S2979" t="s">
        <v>2489</v>
      </c>
      <c r="T2979" t="s">
        <v>2497</v>
      </c>
      <c r="U2979" t="s">
        <v>290</v>
      </c>
      <c r="V2979" t="s">
        <v>177</v>
      </c>
      <c r="W2979">
        <v>100002175</v>
      </c>
      <c r="X2979">
        <v>8005551176</v>
      </c>
      <c r="Y2979" t="s">
        <v>2595</v>
      </c>
      <c r="Z2979" t="s">
        <v>3771</v>
      </c>
      <c r="AA2979" s="13">
        <v>-13.75</v>
      </c>
      <c r="AB2979" s="14">
        <v>42482</v>
      </c>
      <c r="AC2979" t="s">
        <v>36</v>
      </c>
    </row>
    <row r="2980" spans="1:29" x14ac:dyDescent="0.25">
      <c r="A2980" t="str">
        <f>CONCATENATE("Q",ROUNDUP(MONTH(Table1[[#This Row],[Month]])/3,0))</f>
        <v>Q2</v>
      </c>
      <c r="B2980" s="14">
        <f>EOMONTH(Table1[[#This Row],[Credit Date]],-1)+1</f>
        <v>42461</v>
      </c>
      <c r="C2980" t="str">
        <f>CONCATENATE(Table1[[#This Row],[Issuer Last Name]],", ",Table1[[#This Row],[Issuer First Name]])</f>
        <v>No. 011, Employee</v>
      </c>
      <c r="D2980" t="str">
        <f>CONCATENATE(Table1[[#This Row],[Approver Last Name]],", ",Table1[[#This Row],[Approver First Name]])</f>
        <v>No. 008, Employee</v>
      </c>
      <c r="E2980" t="str">
        <f>CONCATENATE(Table1[[#This Row],[Customer Last Name]],", ",Table1[[#This Row],[Customer First Name]])</f>
        <v>No. 13772, Client</v>
      </c>
      <c r="F29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80" t="str">
        <f>IF(Table1[[#This Row],[Transaction Type]]="Maintenance","Non-Sales","Sales")</f>
        <v>Sales</v>
      </c>
      <c r="H2980">
        <f>IF(Table1[[#This Row],[Quarter]]="q2",1,"")</f>
        <v>1</v>
      </c>
      <c r="I2980" t="str">
        <f>IF(Table1[[#This Row],[Quarter]]="q3",1,"")</f>
        <v/>
      </c>
      <c r="J2980">
        <f>IF(Table1[[#This Row],[Quarter]]="Q2",Table1[[#This Row],[Credit Amount]],"")</f>
        <v>-58.69</v>
      </c>
      <c r="K2980" t="str">
        <f>IF(Table1[[#This Row],[Quarter]]="Q3",Table1[[#This Row],[Credit Amount]],"")</f>
        <v/>
      </c>
      <c r="L2980">
        <f>IF(Table1[[#This Row],[Transaction Type]]="Upgrade",Table1[[#This Row],[Credit Amount]],IF(Table1[[#This Row],[Transaction Type]]="Activation",Table1[[#This Row],[Credit Amount]],""))</f>
        <v>-58.69</v>
      </c>
      <c r="M2980" t="str">
        <f>IF(Table1[[#This Row],[Transaction Type]]="Maintenance",Table1[[#This Row],[Credit Amount]],"")</f>
        <v/>
      </c>
      <c r="N2980">
        <v>10011</v>
      </c>
      <c r="O2980" t="s">
        <v>2489</v>
      </c>
      <c r="P2980" t="s">
        <v>2500</v>
      </c>
      <c r="Q2980" t="s">
        <v>289</v>
      </c>
      <c r="R2980">
        <v>10008</v>
      </c>
      <c r="S2980" t="s">
        <v>2489</v>
      </c>
      <c r="T2980" t="s">
        <v>2497</v>
      </c>
      <c r="U2980" t="s">
        <v>290</v>
      </c>
      <c r="V2980" t="s">
        <v>177</v>
      </c>
      <c r="W2980">
        <v>100004771</v>
      </c>
      <c r="X2980">
        <v>8005553772</v>
      </c>
      <c r="Y2980" t="s">
        <v>2595</v>
      </c>
      <c r="Z2980" t="s">
        <v>6360</v>
      </c>
      <c r="AA2980" s="13">
        <v>-58.69</v>
      </c>
      <c r="AB2980" s="14">
        <v>42484</v>
      </c>
      <c r="AC2980" t="s">
        <v>35</v>
      </c>
    </row>
    <row r="2981" spans="1:29" x14ac:dyDescent="0.25">
      <c r="A2981" t="str">
        <f>CONCATENATE("Q",ROUNDUP(MONTH(Table1[[#This Row],[Month]])/3,0))</f>
        <v>Q2</v>
      </c>
      <c r="B2981" s="14">
        <f>EOMONTH(Table1[[#This Row],[Credit Date]],-1)+1</f>
        <v>42491</v>
      </c>
      <c r="C2981" t="str">
        <f>CONCATENATE(Table1[[#This Row],[Issuer Last Name]],", ",Table1[[#This Row],[Issuer First Name]])</f>
        <v>No. 011, Employee</v>
      </c>
      <c r="D2981" t="str">
        <f>CONCATENATE(Table1[[#This Row],[Approver Last Name]],", ",Table1[[#This Row],[Approver First Name]])</f>
        <v>No. 008, Employee</v>
      </c>
      <c r="E2981" t="str">
        <f>CONCATENATE(Table1[[#This Row],[Customer Last Name]],", ",Table1[[#This Row],[Customer First Name]])</f>
        <v>No. 10121, Client</v>
      </c>
      <c r="F29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81" t="str">
        <f>IF(Table1[[#This Row],[Transaction Type]]="Maintenance","Non-Sales","Sales")</f>
        <v>Sales</v>
      </c>
      <c r="H2981">
        <f>IF(Table1[[#This Row],[Quarter]]="q2",1,"")</f>
        <v>1</v>
      </c>
      <c r="I2981" t="str">
        <f>IF(Table1[[#This Row],[Quarter]]="q3",1,"")</f>
        <v/>
      </c>
      <c r="J2981">
        <f>IF(Table1[[#This Row],[Quarter]]="Q2",Table1[[#This Row],[Credit Amount]],"")</f>
        <v>-72.11</v>
      </c>
      <c r="K2981" t="str">
        <f>IF(Table1[[#This Row],[Quarter]]="Q3",Table1[[#This Row],[Credit Amount]],"")</f>
        <v/>
      </c>
      <c r="L2981">
        <f>IF(Table1[[#This Row],[Transaction Type]]="Upgrade",Table1[[#This Row],[Credit Amount]],IF(Table1[[#This Row],[Transaction Type]]="Activation",Table1[[#This Row],[Credit Amount]],""))</f>
        <v>-72.11</v>
      </c>
      <c r="M2981" t="str">
        <f>IF(Table1[[#This Row],[Transaction Type]]="Maintenance",Table1[[#This Row],[Credit Amount]],"")</f>
        <v/>
      </c>
      <c r="N2981">
        <v>10011</v>
      </c>
      <c r="O2981" t="s">
        <v>2489</v>
      </c>
      <c r="P2981" t="s">
        <v>2500</v>
      </c>
      <c r="Q2981" t="s">
        <v>289</v>
      </c>
      <c r="R2981">
        <v>10008</v>
      </c>
      <c r="S2981" t="s">
        <v>2489</v>
      </c>
      <c r="T2981" t="s">
        <v>2497</v>
      </c>
      <c r="U2981" t="s">
        <v>290</v>
      </c>
      <c r="V2981" t="s">
        <v>177</v>
      </c>
      <c r="W2981">
        <v>100001120</v>
      </c>
      <c r="X2981">
        <v>8005550121</v>
      </c>
      <c r="Y2981" t="s">
        <v>2595</v>
      </c>
      <c r="Z2981" t="s">
        <v>2716</v>
      </c>
      <c r="AA2981" s="13">
        <v>-72.11</v>
      </c>
      <c r="AB2981" s="14">
        <v>42501</v>
      </c>
      <c r="AC2981" t="s">
        <v>35</v>
      </c>
    </row>
    <row r="2982" spans="1:29" x14ac:dyDescent="0.25">
      <c r="A2982" t="str">
        <f>CONCATENATE("Q",ROUNDUP(MONTH(Table1[[#This Row],[Month]])/3,0))</f>
        <v>Q2</v>
      </c>
      <c r="B2982" s="14">
        <f>EOMONTH(Table1[[#This Row],[Credit Date]],-1)+1</f>
        <v>42491</v>
      </c>
      <c r="C2982" t="str">
        <f>CONCATENATE(Table1[[#This Row],[Issuer Last Name]],", ",Table1[[#This Row],[Issuer First Name]])</f>
        <v>No. 011, Employee</v>
      </c>
      <c r="D2982" t="str">
        <f>CONCATENATE(Table1[[#This Row],[Approver Last Name]],", ",Table1[[#This Row],[Approver First Name]])</f>
        <v>No. 008, Employee</v>
      </c>
      <c r="E2982" t="str">
        <f>CONCATENATE(Table1[[#This Row],[Customer Last Name]],", ",Table1[[#This Row],[Customer First Name]])</f>
        <v>No. 12843, Client</v>
      </c>
      <c r="F2982" t="str">
        <f>IF(Table1[[#This Row],[Credit Amount]]&gt;-19.99,"Less than 19.99",IF(Table1[[#This Row],[Credit Amount]]=-20,"20",IF(Table1[[#This Row],[Credit Amount]]&gt;-49.98,"20.01-49.98",IF(Table1[[#This Row],[Credit Amount]]=-49.99,"49.99",IF(Table1[[#This Row],[Credit Amount]]=-50,"50",IF(Table1[[#This Row],[Credit Amount]]&lt;-50.01,"Greater than 50"))))))</f>
        <v>20.01-49.98</v>
      </c>
      <c r="G2982" t="str">
        <f>IF(Table1[[#This Row],[Transaction Type]]="Maintenance","Non-Sales","Sales")</f>
        <v>Non-Sales</v>
      </c>
      <c r="H2982">
        <f>IF(Table1[[#This Row],[Quarter]]="q2",1,"")</f>
        <v>1</v>
      </c>
      <c r="I2982" t="str">
        <f>IF(Table1[[#This Row],[Quarter]]="q3",1,"")</f>
        <v/>
      </c>
      <c r="J2982">
        <f>IF(Table1[[#This Row],[Quarter]]="Q2",Table1[[#This Row],[Credit Amount]],"")</f>
        <v>-25.11</v>
      </c>
      <c r="K2982" t="str">
        <f>IF(Table1[[#This Row],[Quarter]]="Q3",Table1[[#This Row],[Credit Amount]],"")</f>
        <v/>
      </c>
      <c r="L2982" t="str">
        <f>IF(Table1[[#This Row],[Transaction Type]]="Upgrade",Table1[[#This Row],[Credit Amount]],IF(Table1[[#This Row],[Transaction Type]]="Activation",Table1[[#This Row],[Credit Amount]],""))</f>
        <v/>
      </c>
      <c r="M2982">
        <f>IF(Table1[[#This Row],[Transaction Type]]="Maintenance",Table1[[#This Row],[Credit Amount]],"")</f>
        <v>-25.11</v>
      </c>
      <c r="N2982">
        <v>10011</v>
      </c>
      <c r="O2982" t="s">
        <v>2489</v>
      </c>
      <c r="P2982" t="s">
        <v>2500</v>
      </c>
      <c r="Q2982" t="s">
        <v>289</v>
      </c>
      <c r="R2982">
        <v>10008</v>
      </c>
      <c r="S2982" t="s">
        <v>2489</v>
      </c>
      <c r="T2982" t="s">
        <v>2497</v>
      </c>
      <c r="U2982" t="s">
        <v>290</v>
      </c>
      <c r="V2982" t="s">
        <v>177</v>
      </c>
      <c r="W2982">
        <v>100003842</v>
      </c>
      <c r="X2982">
        <v>8005552843</v>
      </c>
      <c r="Y2982" t="s">
        <v>2595</v>
      </c>
      <c r="Z2982" t="s">
        <v>5434</v>
      </c>
      <c r="AA2982" s="13">
        <v>-25.11</v>
      </c>
      <c r="AB2982" s="14">
        <v>42510</v>
      </c>
      <c r="AC2982" t="s">
        <v>36</v>
      </c>
    </row>
    <row r="2983" spans="1:29" x14ac:dyDescent="0.25">
      <c r="A2983" t="str">
        <f>CONCATENATE("Q",ROUNDUP(MONTH(Table1[[#This Row],[Month]])/3,0))</f>
        <v>Q2</v>
      </c>
      <c r="B2983" s="14">
        <f>EOMONTH(Table1[[#This Row],[Credit Date]],-1)+1</f>
        <v>42491</v>
      </c>
      <c r="C2983" t="str">
        <f>CONCATENATE(Table1[[#This Row],[Issuer Last Name]],", ",Table1[[#This Row],[Issuer First Name]])</f>
        <v>No. 011, Employee</v>
      </c>
      <c r="D2983" t="str">
        <f>CONCATENATE(Table1[[#This Row],[Approver Last Name]],", ",Table1[[#This Row],[Approver First Name]])</f>
        <v>No. 008, Employee</v>
      </c>
      <c r="E2983" t="str">
        <f>CONCATENATE(Table1[[#This Row],[Customer Last Name]],", ",Table1[[#This Row],[Customer First Name]])</f>
        <v>No. 11837, Client</v>
      </c>
      <c r="F2983" t="str">
        <f>IF(Table1[[#This Row],[Credit Amount]]&gt;-19.99,"Less than 19.99",IF(Table1[[#This Row],[Credit Amount]]=-20,"20",IF(Table1[[#This Row],[Credit Amount]]&gt;-49.98,"20.01-49.98",IF(Table1[[#This Row],[Credit Amount]]=-49.99,"49.99",IF(Table1[[#This Row],[Credit Amount]]=-50,"50",IF(Table1[[#This Row],[Credit Amount]]&lt;-50.01,"Greater than 50"))))))</f>
        <v>Less than 19.99</v>
      </c>
      <c r="G2983" t="str">
        <f>IF(Table1[[#This Row],[Transaction Type]]="Maintenance","Non-Sales","Sales")</f>
        <v>Non-Sales</v>
      </c>
      <c r="H2983">
        <f>IF(Table1[[#This Row],[Quarter]]="q2",1,"")</f>
        <v>1</v>
      </c>
      <c r="I2983" t="str">
        <f>IF(Table1[[#This Row],[Quarter]]="q3",1,"")</f>
        <v/>
      </c>
      <c r="J2983">
        <f>IF(Table1[[#This Row],[Quarter]]="Q2",Table1[[#This Row],[Credit Amount]],"")</f>
        <v>-17.75</v>
      </c>
      <c r="K2983" t="str">
        <f>IF(Table1[[#This Row],[Quarter]]="Q3",Table1[[#This Row],[Credit Amount]],"")</f>
        <v/>
      </c>
      <c r="L2983" t="str">
        <f>IF(Table1[[#This Row],[Transaction Type]]="Upgrade",Table1[[#This Row],[Credit Amount]],IF(Table1[[#This Row],[Transaction Type]]="Activation",Table1[[#This Row],[Credit Amount]],""))</f>
        <v/>
      </c>
      <c r="M2983">
        <f>IF(Table1[[#This Row],[Transaction Type]]="Maintenance",Table1[[#This Row],[Credit Amount]],"")</f>
        <v>-17.75</v>
      </c>
      <c r="N2983">
        <v>10011</v>
      </c>
      <c r="O2983" t="s">
        <v>2489</v>
      </c>
      <c r="P2983" t="s">
        <v>2500</v>
      </c>
      <c r="Q2983" t="s">
        <v>289</v>
      </c>
      <c r="R2983">
        <v>10008</v>
      </c>
      <c r="S2983" t="s">
        <v>2489</v>
      </c>
      <c r="T2983" t="s">
        <v>2497</v>
      </c>
      <c r="U2983" t="s">
        <v>290</v>
      </c>
      <c r="V2983" t="s">
        <v>177</v>
      </c>
      <c r="W2983">
        <v>100002836</v>
      </c>
      <c r="X2983">
        <v>8005551837</v>
      </c>
      <c r="Y2983" t="s">
        <v>2595</v>
      </c>
      <c r="Z2983" t="s">
        <v>4432</v>
      </c>
      <c r="AA2983" s="13">
        <v>-17.75</v>
      </c>
      <c r="AB2983" s="14">
        <v>42513</v>
      </c>
      <c r="AC2983" t="s">
        <v>36</v>
      </c>
    </row>
    <row r="2984" spans="1:29" x14ac:dyDescent="0.25">
      <c r="A2984" t="str">
        <f>CONCATENATE("Q",ROUNDUP(MONTH(Table1[[#This Row],[Month]])/3,0))</f>
        <v>Q2</v>
      </c>
      <c r="B2984" s="14">
        <f>EOMONTH(Table1[[#This Row],[Credit Date]],-1)+1</f>
        <v>42491</v>
      </c>
      <c r="C2984" t="str">
        <f>CONCATENATE(Table1[[#This Row],[Issuer Last Name]],", ",Table1[[#This Row],[Issuer First Name]])</f>
        <v>No. 011, Employee</v>
      </c>
      <c r="D2984" t="str">
        <f>CONCATENATE(Table1[[#This Row],[Approver Last Name]],", ",Table1[[#This Row],[Approver First Name]])</f>
        <v>No. 008, Employee</v>
      </c>
      <c r="E2984" t="str">
        <f>CONCATENATE(Table1[[#This Row],[Customer Last Name]],", ",Table1[[#This Row],[Customer First Name]])</f>
        <v>No. 12009, Client</v>
      </c>
      <c r="F29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84" t="str">
        <f>IF(Table1[[#This Row],[Transaction Type]]="Maintenance","Non-Sales","Sales")</f>
        <v>Sales</v>
      </c>
      <c r="H2984">
        <f>IF(Table1[[#This Row],[Quarter]]="q2",1,"")</f>
        <v>1</v>
      </c>
      <c r="I2984" t="str">
        <f>IF(Table1[[#This Row],[Quarter]]="q3",1,"")</f>
        <v/>
      </c>
      <c r="J2984">
        <f>IF(Table1[[#This Row],[Quarter]]="Q2",Table1[[#This Row],[Credit Amount]],"")</f>
        <v>-57.02</v>
      </c>
      <c r="K2984" t="str">
        <f>IF(Table1[[#This Row],[Quarter]]="Q3",Table1[[#This Row],[Credit Amount]],"")</f>
        <v/>
      </c>
      <c r="L2984">
        <f>IF(Table1[[#This Row],[Transaction Type]]="Upgrade",Table1[[#This Row],[Credit Amount]],IF(Table1[[#This Row],[Transaction Type]]="Activation",Table1[[#This Row],[Credit Amount]],""))</f>
        <v>-57.02</v>
      </c>
      <c r="M2984" t="str">
        <f>IF(Table1[[#This Row],[Transaction Type]]="Maintenance",Table1[[#This Row],[Credit Amount]],"")</f>
        <v/>
      </c>
      <c r="N2984">
        <v>10011</v>
      </c>
      <c r="O2984" t="s">
        <v>2489</v>
      </c>
      <c r="P2984" t="s">
        <v>2500</v>
      </c>
      <c r="Q2984" t="s">
        <v>289</v>
      </c>
      <c r="R2984">
        <v>10008</v>
      </c>
      <c r="S2984" t="s">
        <v>2489</v>
      </c>
      <c r="T2984" t="s">
        <v>2497</v>
      </c>
      <c r="U2984" t="s">
        <v>290</v>
      </c>
      <c r="V2984" t="s">
        <v>177</v>
      </c>
      <c r="W2984">
        <v>100003008</v>
      </c>
      <c r="X2984">
        <v>8005552009</v>
      </c>
      <c r="Y2984" t="s">
        <v>2595</v>
      </c>
      <c r="Z2984" t="s">
        <v>4604</v>
      </c>
      <c r="AA2984" s="13">
        <v>-57.02</v>
      </c>
      <c r="AB2984" s="14">
        <v>42516</v>
      </c>
      <c r="AC2984" t="s">
        <v>35</v>
      </c>
    </row>
    <row r="2985" spans="1:29" x14ac:dyDescent="0.25">
      <c r="A2985" t="str">
        <f>CONCATENATE("Q",ROUNDUP(MONTH(Table1[[#This Row],[Month]])/3,0))</f>
        <v>Q2</v>
      </c>
      <c r="B2985" s="14">
        <f>EOMONTH(Table1[[#This Row],[Credit Date]],-1)+1</f>
        <v>42491</v>
      </c>
      <c r="C2985" t="str">
        <f>CONCATENATE(Table1[[#This Row],[Issuer Last Name]],", ",Table1[[#This Row],[Issuer First Name]])</f>
        <v>No. 011, Employee</v>
      </c>
      <c r="D2985" t="str">
        <f>CONCATENATE(Table1[[#This Row],[Approver Last Name]],", ",Table1[[#This Row],[Approver First Name]])</f>
        <v>No. 008, Employee</v>
      </c>
      <c r="E2985" t="str">
        <f>CONCATENATE(Table1[[#This Row],[Customer Last Name]],", ",Table1[[#This Row],[Customer First Name]])</f>
        <v>No. 10489, Client</v>
      </c>
      <c r="F2985" t="str">
        <f>IF(Table1[[#This Row],[Credit Amount]]&gt;-19.99,"Less than 19.99",IF(Table1[[#This Row],[Credit Amount]]=-20,"20",IF(Table1[[#This Row],[Credit Amount]]&gt;-49.98,"20.01-49.98",IF(Table1[[#This Row],[Credit Amount]]=-49.99,"49.99",IF(Table1[[#This Row],[Credit Amount]]=-50,"50",IF(Table1[[#This Row],[Credit Amount]]&lt;-50.01,"Greater than 50"))))))</f>
        <v>Less than 19.99</v>
      </c>
      <c r="G2985" t="str">
        <f>IF(Table1[[#This Row],[Transaction Type]]="Maintenance","Non-Sales","Sales")</f>
        <v>Non-Sales</v>
      </c>
      <c r="H2985">
        <f>IF(Table1[[#This Row],[Quarter]]="q2",1,"")</f>
        <v>1</v>
      </c>
      <c r="I2985" t="str">
        <f>IF(Table1[[#This Row],[Quarter]]="q3",1,"")</f>
        <v/>
      </c>
      <c r="J2985">
        <f>IF(Table1[[#This Row],[Quarter]]="Q2",Table1[[#This Row],[Credit Amount]],"")</f>
        <v>-13.25</v>
      </c>
      <c r="K2985" t="str">
        <f>IF(Table1[[#This Row],[Quarter]]="Q3",Table1[[#This Row],[Credit Amount]],"")</f>
        <v/>
      </c>
      <c r="L2985" t="str">
        <f>IF(Table1[[#This Row],[Transaction Type]]="Upgrade",Table1[[#This Row],[Credit Amount]],IF(Table1[[#This Row],[Transaction Type]]="Activation",Table1[[#This Row],[Credit Amount]],""))</f>
        <v/>
      </c>
      <c r="M2985">
        <f>IF(Table1[[#This Row],[Transaction Type]]="Maintenance",Table1[[#This Row],[Credit Amount]],"")</f>
        <v>-13.25</v>
      </c>
      <c r="N2985">
        <v>10011</v>
      </c>
      <c r="O2985" t="s">
        <v>2489</v>
      </c>
      <c r="P2985" t="s">
        <v>2500</v>
      </c>
      <c r="Q2985" t="s">
        <v>289</v>
      </c>
      <c r="R2985">
        <v>10008</v>
      </c>
      <c r="S2985" t="s">
        <v>2489</v>
      </c>
      <c r="T2985" t="s">
        <v>2497</v>
      </c>
      <c r="U2985" t="s">
        <v>290</v>
      </c>
      <c r="V2985" t="s">
        <v>177</v>
      </c>
      <c r="W2985">
        <v>100001488</v>
      </c>
      <c r="X2985">
        <v>8005550489</v>
      </c>
      <c r="Y2985" t="s">
        <v>2595</v>
      </c>
      <c r="Z2985" t="s">
        <v>3084</v>
      </c>
      <c r="AA2985" s="13">
        <v>-13.25</v>
      </c>
      <c r="AB2985" s="14">
        <v>42517</v>
      </c>
      <c r="AC2985" t="s">
        <v>36</v>
      </c>
    </row>
    <row r="2986" spans="1:29" x14ac:dyDescent="0.25">
      <c r="A2986" t="str">
        <f>CONCATENATE("Q",ROUNDUP(MONTH(Table1[[#This Row],[Month]])/3,0))</f>
        <v>Q2</v>
      </c>
      <c r="B2986" s="14">
        <f>EOMONTH(Table1[[#This Row],[Credit Date]],-1)+1</f>
        <v>42522</v>
      </c>
      <c r="C2986" t="str">
        <f>CONCATENATE(Table1[[#This Row],[Issuer Last Name]],", ",Table1[[#This Row],[Issuer First Name]])</f>
        <v>No. 011, Employee</v>
      </c>
      <c r="D2986" t="str">
        <f>CONCATENATE(Table1[[#This Row],[Approver Last Name]],", ",Table1[[#This Row],[Approver First Name]])</f>
        <v>No. 008, Employee</v>
      </c>
      <c r="E2986" t="str">
        <f>CONCATENATE(Table1[[#This Row],[Customer Last Name]],", ",Table1[[#This Row],[Customer First Name]])</f>
        <v>No. 13443, Client</v>
      </c>
      <c r="F2986" t="str">
        <f>IF(Table1[[#This Row],[Credit Amount]]&gt;-19.99,"Less than 19.99",IF(Table1[[#This Row],[Credit Amount]]=-20,"20",IF(Table1[[#This Row],[Credit Amount]]&gt;-49.98,"20.01-49.98",IF(Table1[[#This Row],[Credit Amount]]=-49.99,"49.99",IF(Table1[[#This Row],[Credit Amount]]=-50,"50",IF(Table1[[#This Row],[Credit Amount]]&lt;-50.01,"Greater than 50"))))))</f>
        <v>20.01-49.98</v>
      </c>
      <c r="G2986" t="str">
        <f>IF(Table1[[#This Row],[Transaction Type]]="Maintenance","Non-Sales","Sales")</f>
        <v>Non-Sales</v>
      </c>
      <c r="H2986">
        <f>IF(Table1[[#This Row],[Quarter]]="q2",1,"")</f>
        <v>1</v>
      </c>
      <c r="I2986" t="str">
        <f>IF(Table1[[#This Row],[Quarter]]="q3",1,"")</f>
        <v/>
      </c>
      <c r="J2986">
        <f>IF(Table1[[#This Row],[Quarter]]="Q2",Table1[[#This Row],[Credit Amount]],"")</f>
        <v>-41.16</v>
      </c>
      <c r="K2986" t="str">
        <f>IF(Table1[[#This Row],[Quarter]]="Q3",Table1[[#This Row],[Credit Amount]],"")</f>
        <v/>
      </c>
      <c r="L2986" t="str">
        <f>IF(Table1[[#This Row],[Transaction Type]]="Upgrade",Table1[[#This Row],[Credit Amount]],IF(Table1[[#This Row],[Transaction Type]]="Activation",Table1[[#This Row],[Credit Amount]],""))</f>
        <v/>
      </c>
      <c r="M2986">
        <f>IF(Table1[[#This Row],[Transaction Type]]="Maintenance",Table1[[#This Row],[Credit Amount]],"")</f>
        <v>-41.16</v>
      </c>
      <c r="N2986">
        <v>10011</v>
      </c>
      <c r="O2986" t="s">
        <v>2489</v>
      </c>
      <c r="P2986" t="s">
        <v>2500</v>
      </c>
      <c r="Q2986" t="s">
        <v>289</v>
      </c>
      <c r="R2986">
        <v>10008</v>
      </c>
      <c r="S2986" t="s">
        <v>2489</v>
      </c>
      <c r="T2986" t="s">
        <v>2497</v>
      </c>
      <c r="U2986" t="s">
        <v>290</v>
      </c>
      <c r="V2986" t="s">
        <v>177</v>
      </c>
      <c r="W2986">
        <v>100004442</v>
      </c>
      <c r="X2986">
        <v>8005553443</v>
      </c>
      <c r="Y2986" t="s">
        <v>2595</v>
      </c>
      <c r="Z2986" t="s">
        <v>6031</v>
      </c>
      <c r="AA2986" s="13">
        <v>-41.16</v>
      </c>
      <c r="AB2986" s="14">
        <v>42523</v>
      </c>
      <c r="AC2986" t="s">
        <v>36</v>
      </c>
    </row>
    <row r="2987" spans="1:29" x14ac:dyDescent="0.25">
      <c r="A2987" t="str">
        <f>CONCATENATE("Q",ROUNDUP(MONTH(Table1[[#This Row],[Month]])/3,0))</f>
        <v>Q2</v>
      </c>
      <c r="B2987" s="14">
        <f>EOMONTH(Table1[[#This Row],[Credit Date]],-1)+1</f>
        <v>42522</v>
      </c>
      <c r="C2987" t="str">
        <f>CONCATENATE(Table1[[#This Row],[Issuer Last Name]],", ",Table1[[#This Row],[Issuer First Name]])</f>
        <v>No. 011, Employee</v>
      </c>
      <c r="D2987" t="str">
        <f>CONCATENATE(Table1[[#This Row],[Approver Last Name]],", ",Table1[[#This Row],[Approver First Name]])</f>
        <v>No. 008, Employee</v>
      </c>
      <c r="E2987" t="str">
        <f>CONCATENATE(Table1[[#This Row],[Customer Last Name]],", ",Table1[[#This Row],[Customer First Name]])</f>
        <v>No. 11403, Client</v>
      </c>
      <c r="F29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87" t="str">
        <f>IF(Table1[[#This Row],[Transaction Type]]="Maintenance","Non-Sales","Sales")</f>
        <v>Non-Sales</v>
      </c>
      <c r="H2987">
        <f>IF(Table1[[#This Row],[Quarter]]="q2",1,"")</f>
        <v>1</v>
      </c>
      <c r="I2987" t="str">
        <f>IF(Table1[[#This Row],[Quarter]]="q3",1,"")</f>
        <v/>
      </c>
      <c r="J2987">
        <f>IF(Table1[[#This Row],[Quarter]]="Q2",Table1[[#This Row],[Credit Amount]],"")</f>
        <v>-85.82</v>
      </c>
      <c r="K2987" t="str">
        <f>IF(Table1[[#This Row],[Quarter]]="Q3",Table1[[#This Row],[Credit Amount]],"")</f>
        <v/>
      </c>
      <c r="L2987" t="str">
        <f>IF(Table1[[#This Row],[Transaction Type]]="Upgrade",Table1[[#This Row],[Credit Amount]],IF(Table1[[#This Row],[Transaction Type]]="Activation",Table1[[#This Row],[Credit Amount]],""))</f>
        <v/>
      </c>
      <c r="M2987">
        <f>IF(Table1[[#This Row],[Transaction Type]]="Maintenance",Table1[[#This Row],[Credit Amount]],"")</f>
        <v>-85.82</v>
      </c>
      <c r="N2987">
        <v>10011</v>
      </c>
      <c r="O2987" t="s">
        <v>2489</v>
      </c>
      <c r="P2987" t="s">
        <v>2500</v>
      </c>
      <c r="Q2987" t="s">
        <v>289</v>
      </c>
      <c r="R2987">
        <v>10008</v>
      </c>
      <c r="S2987" t="s">
        <v>2489</v>
      </c>
      <c r="T2987" t="s">
        <v>2497</v>
      </c>
      <c r="U2987" t="s">
        <v>290</v>
      </c>
      <c r="V2987" t="s">
        <v>177</v>
      </c>
      <c r="W2987">
        <v>100002402</v>
      </c>
      <c r="X2987">
        <v>8005551403</v>
      </c>
      <c r="Y2987" t="s">
        <v>2595</v>
      </c>
      <c r="Z2987" t="s">
        <v>3998</v>
      </c>
      <c r="AA2987" s="13">
        <v>-85.82</v>
      </c>
      <c r="AB2987" s="14">
        <v>42523</v>
      </c>
      <c r="AC2987" t="s">
        <v>36</v>
      </c>
    </row>
    <row r="2988" spans="1:29" x14ac:dyDescent="0.25">
      <c r="A2988" t="str">
        <f>CONCATENATE("Q",ROUNDUP(MONTH(Table1[[#This Row],[Month]])/3,0))</f>
        <v>Q2</v>
      </c>
      <c r="B2988" s="14">
        <f>EOMONTH(Table1[[#This Row],[Credit Date]],-1)+1</f>
        <v>42522</v>
      </c>
      <c r="C2988" t="str">
        <f>CONCATENATE(Table1[[#This Row],[Issuer Last Name]],", ",Table1[[#This Row],[Issuer First Name]])</f>
        <v>No. 011, Employee</v>
      </c>
      <c r="D2988" t="str">
        <f>CONCATENATE(Table1[[#This Row],[Approver Last Name]],", ",Table1[[#This Row],[Approver First Name]])</f>
        <v>No. 008, Employee</v>
      </c>
      <c r="E2988" t="str">
        <f>CONCATENATE(Table1[[#This Row],[Customer Last Name]],", ",Table1[[#This Row],[Customer First Name]])</f>
        <v>No. 10420, Client</v>
      </c>
      <c r="F29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88" t="str">
        <f>IF(Table1[[#This Row],[Transaction Type]]="Maintenance","Non-Sales","Sales")</f>
        <v>Non-Sales</v>
      </c>
      <c r="H2988">
        <f>IF(Table1[[#This Row],[Quarter]]="q2",1,"")</f>
        <v>1</v>
      </c>
      <c r="I2988" t="str">
        <f>IF(Table1[[#This Row],[Quarter]]="q3",1,"")</f>
        <v/>
      </c>
      <c r="J2988">
        <f>IF(Table1[[#This Row],[Quarter]]="Q2",Table1[[#This Row],[Credit Amount]],"")</f>
        <v>-94.41</v>
      </c>
      <c r="K2988" t="str">
        <f>IF(Table1[[#This Row],[Quarter]]="Q3",Table1[[#This Row],[Credit Amount]],"")</f>
        <v/>
      </c>
      <c r="L2988" t="str">
        <f>IF(Table1[[#This Row],[Transaction Type]]="Upgrade",Table1[[#This Row],[Credit Amount]],IF(Table1[[#This Row],[Transaction Type]]="Activation",Table1[[#This Row],[Credit Amount]],""))</f>
        <v/>
      </c>
      <c r="M2988">
        <f>IF(Table1[[#This Row],[Transaction Type]]="Maintenance",Table1[[#This Row],[Credit Amount]],"")</f>
        <v>-94.41</v>
      </c>
      <c r="N2988">
        <v>10011</v>
      </c>
      <c r="O2988" t="s">
        <v>2489</v>
      </c>
      <c r="P2988" t="s">
        <v>2500</v>
      </c>
      <c r="Q2988" t="s">
        <v>289</v>
      </c>
      <c r="R2988">
        <v>10008</v>
      </c>
      <c r="S2988" t="s">
        <v>2489</v>
      </c>
      <c r="T2988" t="s">
        <v>2497</v>
      </c>
      <c r="U2988" t="s">
        <v>290</v>
      </c>
      <c r="V2988" t="s">
        <v>177</v>
      </c>
      <c r="W2988">
        <v>100001419</v>
      </c>
      <c r="X2988">
        <v>8005550420</v>
      </c>
      <c r="Y2988" t="s">
        <v>2595</v>
      </c>
      <c r="Z2988" t="s">
        <v>3015</v>
      </c>
      <c r="AA2988" s="13">
        <v>-94.41</v>
      </c>
      <c r="AB2988" s="14">
        <v>42534</v>
      </c>
      <c r="AC2988" t="s">
        <v>36</v>
      </c>
    </row>
    <row r="2989" spans="1:29" x14ac:dyDescent="0.25">
      <c r="A2989" t="str">
        <f>CONCATENATE("Q",ROUNDUP(MONTH(Table1[[#This Row],[Month]])/3,0))</f>
        <v>Q2</v>
      </c>
      <c r="B2989" s="14">
        <f>EOMONTH(Table1[[#This Row],[Credit Date]],-1)+1</f>
        <v>42522</v>
      </c>
      <c r="C2989" t="str">
        <f>CONCATENATE(Table1[[#This Row],[Issuer Last Name]],", ",Table1[[#This Row],[Issuer First Name]])</f>
        <v>No. 011, Employee</v>
      </c>
      <c r="D2989" t="str">
        <f>CONCATENATE(Table1[[#This Row],[Approver Last Name]],", ",Table1[[#This Row],[Approver First Name]])</f>
        <v>No. 008, Employee</v>
      </c>
      <c r="E2989" t="str">
        <f>CONCATENATE(Table1[[#This Row],[Customer Last Name]],", ",Table1[[#This Row],[Customer First Name]])</f>
        <v>No. 10307, Client</v>
      </c>
      <c r="F2989" t="str">
        <f>IF(Table1[[#This Row],[Credit Amount]]&gt;-19.99,"Less than 19.99",IF(Table1[[#This Row],[Credit Amount]]=-20,"20",IF(Table1[[#This Row],[Credit Amount]]&gt;-49.98,"20.01-49.98",IF(Table1[[#This Row],[Credit Amount]]=-49.99,"49.99",IF(Table1[[#This Row],[Credit Amount]]=-50,"50",IF(Table1[[#This Row],[Credit Amount]]&lt;-50.01,"Greater than 50"))))))</f>
        <v>20.01-49.98</v>
      </c>
      <c r="G2989" t="str">
        <f>IF(Table1[[#This Row],[Transaction Type]]="Maintenance","Non-Sales","Sales")</f>
        <v>Non-Sales</v>
      </c>
      <c r="H2989">
        <f>IF(Table1[[#This Row],[Quarter]]="q2",1,"")</f>
        <v>1</v>
      </c>
      <c r="I2989" t="str">
        <f>IF(Table1[[#This Row],[Quarter]]="q3",1,"")</f>
        <v/>
      </c>
      <c r="J2989">
        <f>IF(Table1[[#This Row],[Quarter]]="Q2",Table1[[#This Row],[Credit Amount]],"")</f>
        <v>-27.72</v>
      </c>
      <c r="K2989" t="str">
        <f>IF(Table1[[#This Row],[Quarter]]="Q3",Table1[[#This Row],[Credit Amount]],"")</f>
        <v/>
      </c>
      <c r="L2989" t="str">
        <f>IF(Table1[[#This Row],[Transaction Type]]="Upgrade",Table1[[#This Row],[Credit Amount]],IF(Table1[[#This Row],[Transaction Type]]="Activation",Table1[[#This Row],[Credit Amount]],""))</f>
        <v/>
      </c>
      <c r="M2989">
        <f>IF(Table1[[#This Row],[Transaction Type]]="Maintenance",Table1[[#This Row],[Credit Amount]],"")</f>
        <v>-27.72</v>
      </c>
      <c r="N2989">
        <v>10011</v>
      </c>
      <c r="O2989" t="s">
        <v>2489</v>
      </c>
      <c r="P2989" t="s">
        <v>2500</v>
      </c>
      <c r="Q2989" t="s">
        <v>289</v>
      </c>
      <c r="R2989">
        <v>10008</v>
      </c>
      <c r="S2989" t="s">
        <v>2489</v>
      </c>
      <c r="T2989" t="s">
        <v>2497</v>
      </c>
      <c r="U2989" t="s">
        <v>290</v>
      </c>
      <c r="V2989" t="s">
        <v>177</v>
      </c>
      <c r="W2989">
        <v>100001306</v>
      </c>
      <c r="X2989">
        <v>8005550307</v>
      </c>
      <c r="Y2989" t="s">
        <v>2595</v>
      </c>
      <c r="Z2989" t="s">
        <v>2902</v>
      </c>
      <c r="AA2989" s="13">
        <v>-27.72</v>
      </c>
      <c r="AB2989" s="14">
        <v>42546</v>
      </c>
      <c r="AC2989" t="s">
        <v>36</v>
      </c>
    </row>
    <row r="2990" spans="1:29" x14ac:dyDescent="0.25">
      <c r="A2990" t="str">
        <f>CONCATENATE("Q",ROUNDUP(MONTH(Table1[[#This Row],[Month]])/3,0))</f>
        <v>Q2</v>
      </c>
      <c r="B2990" s="14">
        <f>EOMONTH(Table1[[#This Row],[Credit Date]],-1)+1</f>
        <v>42522</v>
      </c>
      <c r="C2990" t="str">
        <f>CONCATENATE(Table1[[#This Row],[Issuer Last Name]],", ",Table1[[#This Row],[Issuer First Name]])</f>
        <v>No. 011, Employee</v>
      </c>
      <c r="D2990" t="str">
        <f>CONCATENATE(Table1[[#This Row],[Approver Last Name]],", ",Table1[[#This Row],[Approver First Name]])</f>
        <v>No. 008, Employee</v>
      </c>
      <c r="E2990" t="str">
        <f>CONCATENATE(Table1[[#This Row],[Customer Last Name]],", ",Table1[[#This Row],[Customer First Name]])</f>
        <v>No. 11327, Client</v>
      </c>
      <c r="F2990" t="str">
        <f>IF(Table1[[#This Row],[Credit Amount]]&gt;-19.99,"Less than 19.99",IF(Table1[[#This Row],[Credit Amount]]=-20,"20",IF(Table1[[#This Row],[Credit Amount]]&gt;-49.98,"20.01-49.98",IF(Table1[[#This Row],[Credit Amount]]=-49.99,"49.99",IF(Table1[[#This Row],[Credit Amount]]=-50,"50",IF(Table1[[#This Row],[Credit Amount]]&lt;-50.01,"Greater than 50"))))))</f>
        <v>20.01-49.98</v>
      </c>
      <c r="G2990" t="str">
        <f>IF(Table1[[#This Row],[Transaction Type]]="Maintenance","Non-Sales","Sales")</f>
        <v>Sales</v>
      </c>
      <c r="H2990">
        <f>IF(Table1[[#This Row],[Quarter]]="q2",1,"")</f>
        <v>1</v>
      </c>
      <c r="I2990" t="str">
        <f>IF(Table1[[#This Row],[Quarter]]="q3",1,"")</f>
        <v/>
      </c>
      <c r="J2990">
        <f>IF(Table1[[#This Row],[Quarter]]="Q2",Table1[[#This Row],[Credit Amount]],"")</f>
        <v>-21.15</v>
      </c>
      <c r="K2990" t="str">
        <f>IF(Table1[[#This Row],[Quarter]]="Q3",Table1[[#This Row],[Credit Amount]],"")</f>
        <v/>
      </c>
      <c r="L2990">
        <f>IF(Table1[[#This Row],[Transaction Type]]="Upgrade",Table1[[#This Row],[Credit Amount]],IF(Table1[[#This Row],[Transaction Type]]="Activation",Table1[[#This Row],[Credit Amount]],""))</f>
        <v>-21.15</v>
      </c>
      <c r="M2990" t="str">
        <f>IF(Table1[[#This Row],[Transaction Type]]="Maintenance",Table1[[#This Row],[Credit Amount]],"")</f>
        <v/>
      </c>
      <c r="N2990">
        <v>10011</v>
      </c>
      <c r="O2990" t="s">
        <v>2489</v>
      </c>
      <c r="P2990" t="s">
        <v>2500</v>
      </c>
      <c r="Q2990" t="s">
        <v>289</v>
      </c>
      <c r="R2990">
        <v>10008</v>
      </c>
      <c r="S2990" t="s">
        <v>2489</v>
      </c>
      <c r="T2990" t="s">
        <v>2497</v>
      </c>
      <c r="U2990" t="s">
        <v>290</v>
      </c>
      <c r="V2990" t="s">
        <v>177</v>
      </c>
      <c r="W2990">
        <v>100002326</v>
      </c>
      <c r="X2990">
        <v>8005551327</v>
      </c>
      <c r="Y2990" t="s">
        <v>2595</v>
      </c>
      <c r="Z2990" t="s">
        <v>3922</v>
      </c>
      <c r="AA2990" s="13">
        <v>-21.15</v>
      </c>
      <c r="AB2990" s="14">
        <v>42547</v>
      </c>
      <c r="AC2990" t="s">
        <v>37</v>
      </c>
    </row>
    <row r="2991" spans="1:29" x14ac:dyDescent="0.25">
      <c r="A2991" t="str">
        <f>CONCATENATE("Q",ROUNDUP(MONTH(Table1[[#This Row],[Month]])/3,0))</f>
        <v>Q2</v>
      </c>
      <c r="B2991" s="14">
        <f>EOMONTH(Table1[[#This Row],[Credit Date]],-1)+1</f>
        <v>42522</v>
      </c>
      <c r="C2991" t="str">
        <f>CONCATENATE(Table1[[#This Row],[Issuer Last Name]],", ",Table1[[#This Row],[Issuer First Name]])</f>
        <v>No. 011, Employee</v>
      </c>
      <c r="D2991" t="str">
        <f>CONCATENATE(Table1[[#This Row],[Approver Last Name]],", ",Table1[[#This Row],[Approver First Name]])</f>
        <v>No. 008, Employee</v>
      </c>
      <c r="E2991" t="str">
        <f>CONCATENATE(Table1[[#This Row],[Customer Last Name]],", ",Table1[[#This Row],[Customer First Name]])</f>
        <v>No. 10942, Client</v>
      </c>
      <c r="F2991" t="str">
        <f>IF(Table1[[#This Row],[Credit Amount]]&gt;-19.99,"Less than 19.99",IF(Table1[[#This Row],[Credit Amount]]=-20,"20",IF(Table1[[#This Row],[Credit Amount]]&gt;-49.98,"20.01-49.98",IF(Table1[[#This Row],[Credit Amount]]=-49.99,"49.99",IF(Table1[[#This Row],[Credit Amount]]=-50,"50",IF(Table1[[#This Row],[Credit Amount]]&lt;-50.01,"Greater than 50"))))))</f>
        <v>20.01-49.98</v>
      </c>
      <c r="G2991" t="str">
        <f>IF(Table1[[#This Row],[Transaction Type]]="Maintenance","Non-Sales","Sales")</f>
        <v>Non-Sales</v>
      </c>
      <c r="H2991">
        <f>IF(Table1[[#This Row],[Quarter]]="q2",1,"")</f>
        <v>1</v>
      </c>
      <c r="I2991" t="str">
        <f>IF(Table1[[#This Row],[Quarter]]="q3",1,"")</f>
        <v/>
      </c>
      <c r="J2991">
        <f>IF(Table1[[#This Row],[Quarter]]="Q2",Table1[[#This Row],[Credit Amount]],"")</f>
        <v>-39.409999999999997</v>
      </c>
      <c r="K2991" t="str">
        <f>IF(Table1[[#This Row],[Quarter]]="Q3",Table1[[#This Row],[Credit Amount]],"")</f>
        <v/>
      </c>
      <c r="L2991" t="str">
        <f>IF(Table1[[#This Row],[Transaction Type]]="Upgrade",Table1[[#This Row],[Credit Amount]],IF(Table1[[#This Row],[Transaction Type]]="Activation",Table1[[#This Row],[Credit Amount]],""))</f>
        <v/>
      </c>
      <c r="M2991">
        <f>IF(Table1[[#This Row],[Transaction Type]]="Maintenance",Table1[[#This Row],[Credit Amount]],"")</f>
        <v>-39.409999999999997</v>
      </c>
      <c r="N2991">
        <v>10011</v>
      </c>
      <c r="O2991" t="s">
        <v>2489</v>
      </c>
      <c r="P2991" t="s">
        <v>2500</v>
      </c>
      <c r="Q2991" t="s">
        <v>289</v>
      </c>
      <c r="R2991">
        <v>10008</v>
      </c>
      <c r="S2991" t="s">
        <v>2489</v>
      </c>
      <c r="T2991" t="s">
        <v>2497</v>
      </c>
      <c r="U2991" t="s">
        <v>290</v>
      </c>
      <c r="V2991" t="s">
        <v>177</v>
      </c>
      <c r="W2991">
        <v>100001941</v>
      </c>
      <c r="X2991">
        <v>8005550942</v>
      </c>
      <c r="Y2991" t="s">
        <v>2595</v>
      </c>
      <c r="Z2991" t="s">
        <v>3537</v>
      </c>
      <c r="AA2991" s="13">
        <v>-39.409999999999997</v>
      </c>
      <c r="AB2991" s="14">
        <v>42548</v>
      </c>
      <c r="AC2991" t="s">
        <v>36</v>
      </c>
    </row>
    <row r="2992" spans="1:29" x14ac:dyDescent="0.25">
      <c r="A2992" t="str">
        <f>CONCATENATE("Q",ROUNDUP(MONTH(Table1[[#This Row],[Month]])/3,0))</f>
        <v>Q3</v>
      </c>
      <c r="B2992" s="14">
        <f>EOMONTH(Table1[[#This Row],[Credit Date]],-1)+1</f>
        <v>42552</v>
      </c>
      <c r="C2992" t="str">
        <f>CONCATENATE(Table1[[#This Row],[Issuer Last Name]],", ",Table1[[#This Row],[Issuer First Name]])</f>
        <v>No. 011, Employee</v>
      </c>
      <c r="D2992" t="str">
        <f>CONCATENATE(Table1[[#This Row],[Approver Last Name]],", ",Table1[[#This Row],[Approver First Name]])</f>
        <v>No. 011, Employee</v>
      </c>
      <c r="E2992" t="str">
        <f>CONCATENATE(Table1[[#This Row],[Customer Last Name]],", ",Table1[[#This Row],[Customer First Name]])</f>
        <v>No. 11734, Client</v>
      </c>
      <c r="F2992" t="str">
        <f>IF(Table1[[#This Row],[Credit Amount]]&gt;-19.99,"Less than 19.99",IF(Table1[[#This Row],[Credit Amount]]=-20,"20",IF(Table1[[#This Row],[Credit Amount]]&gt;-49.98,"20.01-49.98",IF(Table1[[#This Row],[Credit Amount]]=-49.99,"49.99",IF(Table1[[#This Row],[Credit Amount]]=-50,"50",IF(Table1[[#This Row],[Credit Amount]]&lt;-50.01,"Greater than 50"))))))</f>
        <v>20.01-49.98</v>
      </c>
      <c r="G2992" t="str">
        <f>IF(Table1[[#This Row],[Transaction Type]]="Maintenance","Non-Sales","Sales")</f>
        <v>Sales</v>
      </c>
      <c r="H2992" t="str">
        <f>IF(Table1[[#This Row],[Quarter]]="q2",1,"")</f>
        <v/>
      </c>
      <c r="I2992">
        <f>IF(Table1[[#This Row],[Quarter]]="q3",1,"")</f>
        <v>1</v>
      </c>
      <c r="J2992" t="str">
        <f>IF(Table1[[#This Row],[Quarter]]="Q2",Table1[[#This Row],[Credit Amount]],"")</f>
        <v/>
      </c>
      <c r="K2992">
        <f>IF(Table1[[#This Row],[Quarter]]="Q3",Table1[[#This Row],[Credit Amount]],"")</f>
        <v>-32.51</v>
      </c>
      <c r="L2992">
        <f>IF(Table1[[#This Row],[Transaction Type]]="Upgrade",Table1[[#This Row],[Credit Amount]],IF(Table1[[#This Row],[Transaction Type]]="Activation",Table1[[#This Row],[Credit Amount]],""))</f>
        <v>-32.51</v>
      </c>
      <c r="M2992" t="str">
        <f>IF(Table1[[#This Row],[Transaction Type]]="Maintenance",Table1[[#This Row],[Credit Amount]],"")</f>
        <v/>
      </c>
      <c r="N2992">
        <v>10011</v>
      </c>
      <c r="O2992" t="s">
        <v>2489</v>
      </c>
      <c r="P2992" t="s">
        <v>2500</v>
      </c>
      <c r="Q2992" t="s">
        <v>289</v>
      </c>
      <c r="R2992">
        <v>10011</v>
      </c>
      <c r="S2992" t="s">
        <v>2489</v>
      </c>
      <c r="T2992" t="s">
        <v>2500</v>
      </c>
      <c r="U2992" t="s">
        <v>289</v>
      </c>
      <c r="V2992" t="s">
        <v>177</v>
      </c>
      <c r="W2992">
        <v>100002733</v>
      </c>
      <c r="X2992">
        <v>8005551734</v>
      </c>
      <c r="Y2992" t="s">
        <v>2595</v>
      </c>
      <c r="Z2992" t="s">
        <v>4329</v>
      </c>
      <c r="AA2992" s="13">
        <v>-32.51</v>
      </c>
      <c r="AB2992" s="14">
        <v>42554</v>
      </c>
      <c r="AC2992" t="s">
        <v>35</v>
      </c>
    </row>
    <row r="2993" spans="1:29" x14ac:dyDescent="0.25">
      <c r="A2993" t="str">
        <f>CONCATENATE("Q",ROUNDUP(MONTH(Table1[[#This Row],[Month]])/3,0))</f>
        <v>Q3</v>
      </c>
      <c r="B2993" s="14">
        <f>EOMONTH(Table1[[#This Row],[Credit Date]],-1)+1</f>
        <v>42552</v>
      </c>
      <c r="C2993" t="str">
        <f>CONCATENATE(Table1[[#This Row],[Issuer Last Name]],", ",Table1[[#This Row],[Issuer First Name]])</f>
        <v>No. 011, Employee</v>
      </c>
      <c r="D2993" t="str">
        <f>CONCATENATE(Table1[[#This Row],[Approver Last Name]],", ",Table1[[#This Row],[Approver First Name]])</f>
        <v>No. 008, Employee</v>
      </c>
      <c r="E2993" t="str">
        <f>CONCATENATE(Table1[[#This Row],[Customer Last Name]],", ",Table1[[#This Row],[Customer First Name]])</f>
        <v>No. 10172, Client</v>
      </c>
      <c r="F29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93" t="str">
        <f>IF(Table1[[#This Row],[Transaction Type]]="Maintenance","Non-Sales","Sales")</f>
        <v>Sales</v>
      </c>
      <c r="H2993" t="str">
        <f>IF(Table1[[#This Row],[Quarter]]="q2",1,"")</f>
        <v/>
      </c>
      <c r="I2993">
        <f>IF(Table1[[#This Row],[Quarter]]="q3",1,"")</f>
        <v>1</v>
      </c>
      <c r="J2993" t="str">
        <f>IF(Table1[[#This Row],[Quarter]]="Q2",Table1[[#This Row],[Credit Amount]],"")</f>
        <v/>
      </c>
      <c r="K2993">
        <f>IF(Table1[[#This Row],[Quarter]]="Q3",Table1[[#This Row],[Credit Amount]],"")</f>
        <v>-55.27</v>
      </c>
      <c r="L2993">
        <f>IF(Table1[[#This Row],[Transaction Type]]="Upgrade",Table1[[#This Row],[Credit Amount]],IF(Table1[[#This Row],[Transaction Type]]="Activation",Table1[[#This Row],[Credit Amount]],""))</f>
        <v>-55.27</v>
      </c>
      <c r="M2993" t="str">
        <f>IF(Table1[[#This Row],[Transaction Type]]="Maintenance",Table1[[#This Row],[Credit Amount]],"")</f>
        <v/>
      </c>
      <c r="N2993">
        <v>10011</v>
      </c>
      <c r="O2993" t="s">
        <v>2489</v>
      </c>
      <c r="P2993" t="s">
        <v>2500</v>
      </c>
      <c r="Q2993" t="s">
        <v>289</v>
      </c>
      <c r="R2993">
        <v>10008</v>
      </c>
      <c r="S2993" t="s">
        <v>2489</v>
      </c>
      <c r="T2993" t="s">
        <v>2497</v>
      </c>
      <c r="U2993" t="s">
        <v>290</v>
      </c>
      <c r="V2993" t="s">
        <v>177</v>
      </c>
      <c r="W2993">
        <v>100001171</v>
      </c>
      <c r="X2993">
        <v>8005550172</v>
      </c>
      <c r="Y2993" t="s">
        <v>2595</v>
      </c>
      <c r="Z2993" t="s">
        <v>2767</v>
      </c>
      <c r="AA2993" s="13">
        <v>-55.27</v>
      </c>
      <c r="AB2993" s="14">
        <v>42562</v>
      </c>
      <c r="AC2993" t="s">
        <v>37</v>
      </c>
    </row>
    <row r="2994" spans="1:29" x14ac:dyDescent="0.25">
      <c r="A2994" t="str">
        <f>CONCATENATE("Q",ROUNDUP(MONTH(Table1[[#This Row],[Month]])/3,0))</f>
        <v>Q3</v>
      </c>
      <c r="B2994" s="14">
        <f>EOMONTH(Table1[[#This Row],[Credit Date]],-1)+1</f>
        <v>42552</v>
      </c>
      <c r="C2994" t="str">
        <f>CONCATENATE(Table1[[#This Row],[Issuer Last Name]],", ",Table1[[#This Row],[Issuer First Name]])</f>
        <v>No. 011, Employee</v>
      </c>
      <c r="D2994" t="str">
        <f>CONCATENATE(Table1[[#This Row],[Approver Last Name]],", ",Table1[[#This Row],[Approver First Name]])</f>
        <v>No. 011, Employee</v>
      </c>
      <c r="E2994" t="str">
        <f>CONCATENATE(Table1[[#This Row],[Customer Last Name]],", ",Table1[[#This Row],[Customer First Name]])</f>
        <v>No. 13822, Client</v>
      </c>
      <c r="F2994" t="str">
        <f>IF(Table1[[#This Row],[Credit Amount]]&gt;-19.99,"Less than 19.99",IF(Table1[[#This Row],[Credit Amount]]=-20,"20",IF(Table1[[#This Row],[Credit Amount]]&gt;-49.98,"20.01-49.98",IF(Table1[[#This Row],[Credit Amount]]=-49.99,"49.99",IF(Table1[[#This Row],[Credit Amount]]=-50,"50",IF(Table1[[#This Row],[Credit Amount]]&lt;-50.01,"Greater than 50"))))))</f>
        <v>20.01-49.98</v>
      </c>
      <c r="G2994" t="str">
        <f>IF(Table1[[#This Row],[Transaction Type]]="Maintenance","Non-Sales","Sales")</f>
        <v>Non-Sales</v>
      </c>
      <c r="H2994" t="str">
        <f>IF(Table1[[#This Row],[Quarter]]="q2",1,"")</f>
        <v/>
      </c>
      <c r="I2994">
        <f>IF(Table1[[#This Row],[Quarter]]="q3",1,"")</f>
        <v>1</v>
      </c>
      <c r="J2994" t="str">
        <f>IF(Table1[[#This Row],[Quarter]]="Q2",Table1[[#This Row],[Credit Amount]],"")</f>
        <v/>
      </c>
      <c r="K2994">
        <f>IF(Table1[[#This Row],[Quarter]]="Q3",Table1[[#This Row],[Credit Amount]],"")</f>
        <v>-20.149999999999999</v>
      </c>
      <c r="L2994" t="str">
        <f>IF(Table1[[#This Row],[Transaction Type]]="Upgrade",Table1[[#This Row],[Credit Amount]],IF(Table1[[#This Row],[Transaction Type]]="Activation",Table1[[#This Row],[Credit Amount]],""))</f>
        <v/>
      </c>
      <c r="M2994">
        <f>IF(Table1[[#This Row],[Transaction Type]]="Maintenance",Table1[[#This Row],[Credit Amount]],"")</f>
        <v>-20.149999999999999</v>
      </c>
      <c r="N2994">
        <v>10011</v>
      </c>
      <c r="O2994" t="s">
        <v>2489</v>
      </c>
      <c r="P2994" t="s">
        <v>2500</v>
      </c>
      <c r="Q2994" t="s">
        <v>289</v>
      </c>
      <c r="R2994">
        <v>10011</v>
      </c>
      <c r="S2994" t="s">
        <v>2489</v>
      </c>
      <c r="T2994" t="s">
        <v>2500</v>
      </c>
      <c r="U2994" t="s">
        <v>289</v>
      </c>
      <c r="V2994" t="s">
        <v>177</v>
      </c>
      <c r="W2994">
        <v>100004821</v>
      </c>
      <c r="X2994">
        <v>8005553822</v>
      </c>
      <c r="Y2994" t="s">
        <v>2595</v>
      </c>
      <c r="Z2994" t="s">
        <v>6410</v>
      </c>
      <c r="AA2994" s="13">
        <v>-20.149999999999999</v>
      </c>
      <c r="AB2994" s="14">
        <v>42562</v>
      </c>
      <c r="AC2994" t="s">
        <v>36</v>
      </c>
    </row>
    <row r="2995" spans="1:29" x14ac:dyDescent="0.25">
      <c r="A2995" t="str">
        <f>CONCATENATE("Q",ROUNDUP(MONTH(Table1[[#This Row],[Month]])/3,0))</f>
        <v>Q3</v>
      </c>
      <c r="B2995" s="14">
        <f>EOMONTH(Table1[[#This Row],[Credit Date]],-1)+1</f>
        <v>42552</v>
      </c>
      <c r="C2995" t="str">
        <f>CONCATENATE(Table1[[#This Row],[Issuer Last Name]],", ",Table1[[#This Row],[Issuer First Name]])</f>
        <v>No. 011, Employee</v>
      </c>
      <c r="D2995" t="str">
        <f>CONCATENATE(Table1[[#This Row],[Approver Last Name]],", ",Table1[[#This Row],[Approver First Name]])</f>
        <v>No. 008, Employee</v>
      </c>
      <c r="E2995" t="str">
        <f>CONCATENATE(Table1[[#This Row],[Customer Last Name]],", ",Table1[[#This Row],[Customer First Name]])</f>
        <v>No. 11703, Client</v>
      </c>
      <c r="F29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95" t="str">
        <f>IF(Table1[[#This Row],[Transaction Type]]="Maintenance","Non-Sales","Sales")</f>
        <v>Non-Sales</v>
      </c>
      <c r="H2995" t="str">
        <f>IF(Table1[[#This Row],[Quarter]]="q2",1,"")</f>
        <v/>
      </c>
      <c r="I2995">
        <f>IF(Table1[[#This Row],[Quarter]]="q3",1,"")</f>
        <v>1</v>
      </c>
      <c r="J2995" t="str">
        <f>IF(Table1[[#This Row],[Quarter]]="Q2",Table1[[#This Row],[Credit Amount]],"")</f>
        <v/>
      </c>
      <c r="K2995">
        <f>IF(Table1[[#This Row],[Quarter]]="Q3",Table1[[#This Row],[Credit Amount]],"")</f>
        <v>-89.91</v>
      </c>
      <c r="L2995" t="str">
        <f>IF(Table1[[#This Row],[Transaction Type]]="Upgrade",Table1[[#This Row],[Credit Amount]],IF(Table1[[#This Row],[Transaction Type]]="Activation",Table1[[#This Row],[Credit Amount]],""))</f>
        <v/>
      </c>
      <c r="M2995">
        <f>IF(Table1[[#This Row],[Transaction Type]]="Maintenance",Table1[[#This Row],[Credit Amount]],"")</f>
        <v>-89.91</v>
      </c>
      <c r="N2995">
        <v>10011</v>
      </c>
      <c r="O2995" t="s">
        <v>2489</v>
      </c>
      <c r="P2995" t="s">
        <v>2500</v>
      </c>
      <c r="Q2995" t="s">
        <v>289</v>
      </c>
      <c r="R2995">
        <v>10008</v>
      </c>
      <c r="S2995" t="s">
        <v>2489</v>
      </c>
      <c r="T2995" t="s">
        <v>2497</v>
      </c>
      <c r="U2995" t="s">
        <v>290</v>
      </c>
      <c r="V2995" t="s">
        <v>177</v>
      </c>
      <c r="W2995">
        <v>100002702</v>
      </c>
      <c r="X2995">
        <v>8005551703</v>
      </c>
      <c r="Y2995" t="s">
        <v>2595</v>
      </c>
      <c r="Z2995" t="s">
        <v>4298</v>
      </c>
      <c r="AA2995" s="13">
        <v>-89.91</v>
      </c>
      <c r="AB2995" s="14">
        <v>42566</v>
      </c>
      <c r="AC2995" t="s">
        <v>36</v>
      </c>
    </row>
    <row r="2996" spans="1:29" x14ac:dyDescent="0.25">
      <c r="A2996" t="str">
        <f>CONCATENATE("Q",ROUNDUP(MONTH(Table1[[#This Row],[Month]])/3,0))</f>
        <v>Q3</v>
      </c>
      <c r="B2996" s="14">
        <f>EOMONTH(Table1[[#This Row],[Credit Date]],-1)+1</f>
        <v>42552</v>
      </c>
      <c r="C2996" t="str">
        <f>CONCATENATE(Table1[[#This Row],[Issuer Last Name]],", ",Table1[[#This Row],[Issuer First Name]])</f>
        <v>No. 011, Employee</v>
      </c>
      <c r="D2996" t="str">
        <f>CONCATENATE(Table1[[#This Row],[Approver Last Name]],", ",Table1[[#This Row],[Approver First Name]])</f>
        <v>No. 011, Employee</v>
      </c>
      <c r="E2996" t="str">
        <f>CONCATENATE(Table1[[#This Row],[Customer Last Name]],", ",Table1[[#This Row],[Customer First Name]])</f>
        <v>No. 12768, Client</v>
      </c>
      <c r="F2996" t="str">
        <f>IF(Table1[[#This Row],[Credit Amount]]&gt;-19.99,"Less than 19.99",IF(Table1[[#This Row],[Credit Amount]]=-20,"20",IF(Table1[[#This Row],[Credit Amount]]&gt;-49.98,"20.01-49.98",IF(Table1[[#This Row],[Credit Amount]]=-49.99,"49.99",IF(Table1[[#This Row],[Credit Amount]]=-50,"50",IF(Table1[[#This Row],[Credit Amount]]&lt;-50.01,"Greater than 50"))))))</f>
        <v>Less than 19.99</v>
      </c>
      <c r="G2996" t="str">
        <f>IF(Table1[[#This Row],[Transaction Type]]="Maintenance","Non-Sales","Sales")</f>
        <v>Sales</v>
      </c>
      <c r="H2996" t="str">
        <f>IF(Table1[[#This Row],[Quarter]]="q2",1,"")</f>
        <v/>
      </c>
      <c r="I2996">
        <f>IF(Table1[[#This Row],[Quarter]]="q3",1,"")</f>
        <v>1</v>
      </c>
      <c r="J2996" t="str">
        <f>IF(Table1[[#This Row],[Quarter]]="Q2",Table1[[#This Row],[Credit Amount]],"")</f>
        <v/>
      </c>
      <c r="K2996">
        <f>IF(Table1[[#This Row],[Quarter]]="Q3",Table1[[#This Row],[Credit Amount]],"")</f>
        <v>-13.64</v>
      </c>
      <c r="L2996">
        <f>IF(Table1[[#This Row],[Transaction Type]]="Upgrade",Table1[[#This Row],[Credit Amount]],IF(Table1[[#This Row],[Transaction Type]]="Activation",Table1[[#This Row],[Credit Amount]],""))</f>
        <v>-13.64</v>
      </c>
      <c r="M2996" t="str">
        <f>IF(Table1[[#This Row],[Transaction Type]]="Maintenance",Table1[[#This Row],[Credit Amount]],"")</f>
        <v/>
      </c>
      <c r="N2996">
        <v>10011</v>
      </c>
      <c r="O2996" t="s">
        <v>2489</v>
      </c>
      <c r="P2996" t="s">
        <v>2500</v>
      </c>
      <c r="Q2996" t="s">
        <v>289</v>
      </c>
      <c r="R2996">
        <v>10011</v>
      </c>
      <c r="S2996" t="s">
        <v>2489</v>
      </c>
      <c r="T2996" t="s">
        <v>2500</v>
      </c>
      <c r="U2996" t="s">
        <v>289</v>
      </c>
      <c r="V2996" t="s">
        <v>177</v>
      </c>
      <c r="W2996">
        <v>100003767</v>
      </c>
      <c r="X2996">
        <v>8005552768</v>
      </c>
      <c r="Y2996" t="s">
        <v>2595</v>
      </c>
      <c r="Z2996" t="s">
        <v>5360</v>
      </c>
      <c r="AA2996" s="13">
        <v>-13.64</v>
      </c>
      <c r="AB2996" s="14">
        <v>42567</v>
      </c>
      <c r="AC2996" t="s">
        <v>37</v>
      </c>
    </row>
    <row r="2997" spans="1:29" x14ac:dyDescent="0.25">
      <c r="A2997" t="str">
        <f>CONCATENATE("Q",ROUNDUP(MONTH(Table1[[#This Row],[Month]])/3,0))</f>
        <v>Q3</v>
      </c>
      <c r="B2997" s="14">
        <f>EOMONTH(Table1[[#This Row],[Credit Date]],-1)+1</f>
        <v>42552</v>
      </c>
      <c r="C2997" t="str">
        <f>CONCATENATE(Table1[[#This Row],[Issuer Last Name]],", ",Table1[[#This Row],[Issuer First Name]])</f>
        <v>No. 011, Employee</v>
      </c>
      <c r="D2997" t="str">
        <f>CONCATENATE(Table1[[#This Row],[Approver Last Name]],", ",Table1[[#This Row],[Approver First Name]])</f>
        <v>No. 011, Employee</v>
      </c>
      <c r="E2997" t="str">
        <f>CONCATENATE(Table1[[#This Row],[Customer Last Name]],", ",Table1[[#This Row],[Customer First Name]])</f>
        <v>No. 11788, Client</v>
      </c>
      <c r="F2997" t="str">
        <f>IF(Table1[[#This Row],[Credit Amount]]&gt;-19.99,"Less than 19.99",IF(Table1[[#This Row],[Credit Amount]]=-20,"20",IF(Table1[[#This Row],[Credit Amount]]&gt;-49.98,"20.01-49.98",IF(Table1[[#This Row],[Credit Amount]]=-49.99,"49.99",IF(Table1[[#This Row],[Credit Amount]]=-50,"50",IF(Table1[[#This Row],[Credit Amount]]&lt;-50.01,"Greater than 50"))))))</f>
        <v>20.01-49.98</v>
      </c>
      <c r="G2997" t="str">
        <f>IF(Table1[[#This Row],[Transaction Type]]="Maintenance","Non-Sales","Sales")</f>
        <v>Non-Sales</v>
      </c>
      <c r="H2997" t="str">
        <f>IF(Table1[[#This Row],[Quarter]]="q2",1,"")</f>
        <v/>
      </c>
      <c r="I2997">
        <f>IF(Table1[[#This Row],[Quarter]]="q3",1,"")</f>
        <v>1</v>
      </c>
      <c r="J2997" t="str">
        <f>IF(Table1[[#This Row],[Quarter]]="Q2",Table1[[#This Row],[Credit Amount]],"")</f>
        <v/>
      </c>
      <c r="K2997">
        <f>IF(Table1[[#This Row],[Quarter]]="Q3",Table1[[#This Row],[Credit Amount]],"")</f>
        <v>-28.66</v>
      </c>
      <c r="L2997" t="str">
        <f>IF(Table1[[#This Row],[Transaction Type]]="Upgrade",Table1[[#This Row],[Credit Amount]],IF(Table1[[#This Row],[Transaction Type]]="Activation",Table1[[#This Row],[Credit Amount]],""))</f>
        <v/>
      </c>
      <c r="M2997">
        <f>IF(Table1[[#This Row],[Transaction Type]]="Maintenance",Table1[[#This Row],[Credit Amount]],"")</f>
        <v>-28.66</v>
      </c>
      <c r="N2997">
        <v>10011</v>
      </c>
      <c r="O2997" t="s">
        <v>2489</v>
      </c>
      <c r="P2997" t="s">
        <v>2500</v>
      </c>
      <c r="Q2997" t="s">
        <v>289</v>
      </c>
      <c r="R2997">
        <v>10011</v>
      </c>
      <c r="S2997" t="s">
        <v>2489</v>
      </c>
      <c r="T2997" t="s">
        <v>2500</v>
      </c>
      <c r="U2997" t="s">
        <v>289</v>
      </c>
      <c r="V2997" t="s">
        <v>177</v>
      </c>
      <c r="W2997">
        <v>100002787</v>
      </c>
      <c r="X2997">
        <v>8005551788</v>
      </c>
      <c r="Y2997" t="s">
        <v>2595</v>
      </c>
      <c r="Z2997" t="s">
        <v>4383</v>
      </c>
      <c r="AA2997" s="13">
        <v>-28.66</v>
      </c>
      <c r="AB2997" s="14">
        <v>42570</v>
      </c>
      <c r="AC2997" t="s">
        <v>36</v>
      </c>
    </row>
    <row r="2998" spans="1:29" x14ac:dyDescent="0.25">
      <c r="A2998" t="str">
        <f>CONCATENATE("Q",ROUNDUP(MONTH(Table1[[#This Row],[Month]])/3,0))</f>
        <v>Q3</v>
      </c>
      <c r="B2998" s="14">
        <f>EOMONTH(Table1[[#This Row],[Credit Date]],-1)+1</f>
        <v>42552</v>
      </c>
      <c r="C2998" t="str">
        <f>CONCATENATE(Table1[[#This Row],[Issuer Last Name]],", ",Table1[[#This Row],[Issuer First Name]])</f>
        <v>No. 011, Employee</v>
      </c>
      <c r="D2998" t="str">
        <f>CONCATENATE(Table1[[#This Row],[Approver Last Name]],", ",Table1[[#This Row],[Approver First Name]])</f>
        <v>No. 008, Employee</v>
      </c>
      <c r="E2998" t="str">
        <f>CONCATENATE(Table1[[#This Row],[Customer Last Name]],", ",Table1[[#This Row],[Customer First Name]])</f>
        <v>No. 10367, Client</v>
      </c>
      <c r="F29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98" t="str">
        <f>IF(Table1[[#This Row],[Transaction Type]]="Maintenance","Non-Sales","Sales")</f>
        <v>Non-Sales</v>
      </c>
      <c r="H2998" t="str">
        <f>IF(Table1[[#This Row],[Quarter]]="q2",1,"")</f>
        <v/>
      </c>
      <c r="I2998">
        <f>IF(Table1[[#This Row],[Quarter]]="q3",1,"")</f>
        <v>1</v>
      </c>
      <c r="J2998" t="str">
        <f>IF(Table1[[#This Row],[Quarter]]="Q2",Table1[[#This Row],[Credit Amount]],"")</f>
        <v/>
      </c>
      <c r="K2998">
        <f>IF(Table1[[#This Row],[Quarter]]="Q3",Table1[[#This Row],[Credit Amount]],"")</f>
        <v>-57.5</v>
      </c>
      <c r="L2998" t="str">
        <f>IF(Table1[[#This Row],[Transaction Type]]="Upgrade",Table1[[#This Row],[Credit Amount]],IF(Table1[[#This Row],[Transaction Type]]="Activation",Table1[[#This Row],[Credit Amount]],""))</f>
        <v/>
      </c>
      <c r="M2998">
        <f>IF(Table1[[#This Row],[Transaction Type]]="Maintenance",Table1[[#This Row],[Credit Amount]],"")</f>
        <v>-57.5</v>
      </c>
      <c r="N2998">
        <v>10011</v>
      </c>
      <c r="O2998" t="s">
        <v>2489</v>
      </c>
      <c r="P2998" t="s">
        <v>2500</v>
      </c>
      <c r="Q2998" t="s">
        <v>289</v>
      </c>
      <c r="R2998">
        <v>10008</v>
      </c>
      <c r="S2998" t="s">
        <v>2489</v>
      </c>
      <c r="T2998" t="s">
        <v>2497</v>
      </c>
      <c r="U2998" t="s">
        <v>290</v>
      </c>
      <c r="V2998" t="s">
        <v>177</v>
      </c>
      <c r="W2998">
        <v>100001366</v>
      </c>
      <c r="X2998">
        <v>8005550367</v>
      </c>
      <c r="Y2998" t="s">
        <v>2595</v>
      </c>
      <c r="Z2998" t="s">
        <v>2962</v>
      </c>
      <c r="AA2998" s="13">
        <v>-57.5</v>
      </c>
      <c r="AB2998" s="14">
        <v>42571</v>
      </c>
      <c r="AC2998" t="s">
        <v>36</v>
      </c>
    </row>
    <row r="2999" spans="1:29" x14ac:dyDescent="0.25">
      <c r="A2999" t="str">
        <f>CONCATENATE("Q",ROUNDUP(MONTH(Table1[[#This Row],[Month]])/3,0))</f>
        <v>Q3</v>
      </c>
      <c r="B2999" s="14">
        <f>EOMONTH(Table1[[#This Row],[Credit Date]],-1)+1</f>
        <v>42552</v>
      </c>
      <c r="C2999" t="str">
        <f>CONCATENATE(Table1[[#This Row],[Issuer Last Name]],", ",Table1[[#This Row],[Issuer First Name]])</f>
        <v>No. 011, Employee</v>
      </c>
      <c r="D2999" t="str">
        <f>CONCATENATE(Table1[[#This Row],[Approver Last Name]],", ",Table1[[#This Row],[Approver First Name]])</f>
        <v>No. 008, Employee</v>
      </c>
      <c r="E2999" t="str">
        <f>CONCATENATE(Table1[[#This Row],[Customer Last Name]],", ",Table1[[#This Row],[Customer First Name]])</f>
        <v>No. 12972, Client</v>
      </c>
      <c r="F29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2999" t="str">
        <f>IF(Table1[[#This Row],[Transaction Type]]="Maintenance","Non-Sales","Sales")</f>
        <v>Non-Sales</v>
      </c>
      <c r="H2999" t="str">
        <f>IF(Table1[[#This Row],[Quarter]]="q2",1,"")</f>
        <v/>
      </c>
      <c r="I2999">
        <f>IF(Table1[[#This Row],[Quarter]]="q3",1,"")</f>
        <v>1</v>
      </c>
      <c r="J2999" t="str">
        <f>IF(Table1[[#This Row],[Quarter]]="Q2",Table1[[#This Row],[Credit Amount]],"")</f>
        <v/>
      </c>
      <c r="K2999">
        <f>IF(Table1[[#This Row],[Quarter]]="Q3",Table1[[#This Row],[Credit Amount]],"")</f>
        <v>-95.21</v>
      </c>
      <c r="L2999" t="str">
        <f>IF(Table1[[#This Row],[Transaction Type]]="Upgrade",Table1[[#This Row],[Credit Amount]],IF(Table1[[#This Row],[Transaction Type]]="Activation",Table1[[#This Row],[Credit Amount]],""))</f>
        <v/>
      </c>
      <c r="M2999">
        <f>IF(Table1[[#This Row],[Transaction Type]]="Maintenance",Table1[[#This Row],[Credit Amount]],"")</f>
        <v>-95.21</v>
      </c>
      <c r="N2999">
        <v>10011</v>
      </c>
      <c r="O2999" t="s">
        <v>2489</v>
      </c>
      <c r="P2999" t="s">
        <v>2500</v>
      </c>
      <c r="Q2999" t="s">
        <v>289</v>
      </c>
      <c r="R2999">
        <v>10008</v>
      </c>
      <c r="S2999" t="s">
        <v>2489</v>
      </c>
      <c r="T2999" t="s">
        <v>2497</v>
      </c>
      <c r="U2999" t="s">
        <v>290</v>
      </c>
      <c r="V2999" t="s">
        <v>177</v>
      </c>
      <c r="W2999">
        <v>100003971</v>
      </c>
      <c r="X2999">
        <v>8005552972</v>
      </c>
      <c r="Y2999" t="s">
        <v>2595</v>
      </c>
      <c r="Z2999" t="s">
        <v>5561</v>
      </c>
      <c r="AA2999" s="13">
        <v>-95.21</v>
      </c>
      <c r="AB2999" s="14">
        <v>42573</v>
      </c>
      <c r="AC2999" t="s">
        <v>36</v>
      </c>
    </row>
    <row r="3000" spans="1:29" x14ac:dyDescent="0.25">
      <c r="A3000" t="str">
        <f>CONCATENATE("Q",ROUNDUP(MONTH(Table1[[#This Row],[Month]])/3,0))</f>
        <v>Q3</v>
      </c>
      <c r="B3000" s="14">
        <f>EOMONTH(Table1[[#This Row],[Credit Date]],-1)+1</f>
        <v>42552</v>
      </c>
      <c r="C3000" t="str">
        <f>CONCATENATE(Table1[[#This Row],[Issuer Last Name]],", ",Table1[[#This Row],[Issuer First Name]])</f>
        <v>No. 011, Employee</v>
      </c>
      <c r="D3000" t="str">
        <f>CONCATENATE(Table1[[#This Row],[Approver Last Name]],", ",Table1[[#This Row],[Approver First Name]])</f>
        <v>No. 008, Employee</v>
      </c>
      <c r="E3000" t="str">
        <f>CONCATENATE(Table1[[#This Row],[Customer Last Name]],", ",Table1[[#This Row],[Customer First Name]])</f>
        <v>No. 12409, Client</v>
      </c>
      <c r="F30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00" t="str">
        <f>IF(Table1[[#This Row],[Transaction Type]]="Maintenance","Non-Sales","Sales")</f>
        <v>Non-Sales</v>
      </c>
      <c r="H3000" t="str">
        <f>IF(Table1[[#This Row],[Quarter]]="q2",1,"")</f>
        <v/>
      </c>
      <c r="I3000">
        <f>IF(Table1[[#This Row],[Quarter]]="q3",1,"")</f>
        <v>1</v>
      </c>
      <c r="J3000" t="str">
        <f>IF(Table1[[#This Row],[Quarter]]="Q2",Table1[[#This Row],[Credit Amount]],"")</f>
        <v/>
      </c>
      <c r="K3000">
        <f>IF(Table1[[#This Row],[Quarter]]="Q3",Table1[[#This Row],[Credit Amount]],"")</f>
        <v>-82.17</v>
      </c>
      <c r="L3000" t="str">
        <f>IF(Table1[[#This Row],[Transaction Type]]="Upgrade",Table1[[#This Row],[Credit Amount]],IF(Table1[[#This Row],[Transaction Type]]="Activation",Table1[[#This Row],[Credit Amount]],""))</f>
        <v/>
      </c>
      <c r="M3000">
        <f>IF(Table1[[#This Row],[Transaction Type]]="Maintenance",Table1[[#This Row],[Credit Amount]],"")</f>
        <v>-82.17</v>
      </c>
      <c r="N3000">
        <v>10011</v>
      </c>
      <c r="O3000" t="s">
        <v>2489</v>
      </c>
      <c r="P3000" t="s">
        <v>2500</v>
      </c>
      <c r="Q3000" t="s">
        <v>289</v>
      </c>
      <c r="R3000">
        <v>10008</v>
      </c>
      <c r="S3000" t="s">
        <v>2489</v>
      </c>
      <c r="T3000" t="s">
        <v>2497</v>
      </c>
      <c r="U3000" t="s">
        <v>290</v>
      </c>
      <c r="V3000" t="s">
        <v>177</v>
      </c>
      <c r="W3000">
        <v>100003408</v>
      </c>
      <c r="X3000">
        <v>8005552409</v>
      </c>
      <c r="Y3000" t="s">
        <v>2595</v>
      </c>
      <c r="Z3000" t="s">
        <v>5004</v>
      </c>
      <c r="AA3000" s="13">
        <v>-82.17</v>
      </c>
      <c r="AB3000" s="14">
        <v>42577</v>
      </c>
      <c r="AC3000" t="s">
        <v>36</v>
      </c>
    </row>
    <row r="3001" spans="1:29" x14ac:dyDescent="0.25">
      <c r="A3001" t="str">
        <f>CONCATENATE("Q",ROUNDUP(MONTH(Table1[[#This Row],[Month]])/3,0))</f>
        <v>Q3</v>
      </c>
      <c r="B3001" s="14">
        <f>EOMONTH(Table1[[#This Row],[Credit Date]],-1)+1</f>
        <v>42552</v>
      </c>
      <c r="C3001" t="str">
        <f>CONCATENATE(Table1[[#This Row],[Issuer Last Name]],", ",Table1[[#This Row],[Issuer First Name]])</f>
        <v>No. 011, Employee</v>
      </c>
      <c r="D3001" t="str">
        <f>CONCATENATE(Table1[[#This Row],[Approver Last Name]],", ",Table1[[#This Row],[Approver First Name]])</f>
        <v>No. 011, Employee</v>
      </c>
      <c r="E3001" t="str">
        <f>CONCATENATE(Table1[[#This Row],[Customer Last Name]],", ",Table1[[#This Row],[Customer First Name]])</f>
        <v>No. 14031, Client</v>
      </c>
      <c r="F3001" t="str">
        <f>IF(Table1[[#This Row],[Credit Amount]]&gt;-19.99,"Less than 19.99",IF(Table1[[#This Row],[Credit Amount]]=-20,"20",IF(Table1[[#This Row],[Credit Amount]]&gt;-49.98,"20.01-49.98",IF(Table1[[#This Row],[Credit Amount]]=-49.99,"49.99",IF(Table1[[#This Row],[Credit Amount]]=-50,"50",IF(Table1[[#This Row],[Credit Amount]]&lt;-50.01,"Greater than 50"))))))</f>
        <v>Less than 19.99</v>
      </c>
      <c r="G3001" t="str">
        <f>IF(Table1[[#This Row],[Transaction Type]]="Maintenance","Non-Sales","Sales")</f>
        <v>Non-Sales</v>
      </c>
      <c r="H3001" t="str">
        <f>IF(Table1[[#This Row],[Quarter]]="q2",1,"")</f>
        <v/>
      </c>
      <c r="I3001">
        <f>IF(Table1[[#This Row],[Quarter]]="q3",1,"")</f>
        <v>1</v>
      </c>
      <c r="J3001" t="str">
        <f>IF(Table1[[#This Row],[Quarter]]="Q2",Table1[[#This Row],[Credit Amount]],"")</f>
        <v/>
      </c>
      <c r="K3001">
        <f>IF(Table1[[#This Row],[Quarter]]="Q3",Table1[[#This Row],[Credit Amount]],"")</f>
        <v>-9.42</v>
      </c>
      <c r="L3001" t="str">
        <f>IF(Table1[[#This Row],[Transaction Type]]="Upgrade",Table1[[#This Row],[Credit Amount]],IF(Table1[[#This Row],[Transaction Type]]="Activation",Table1[[#This Row],[Credit Amount]],""))</f>
        <v/>
      </c>
      <c r="M3001">
        <f>IF(Table1[[#This Row],[Transaction Type]]="Maintenance",Table1[[#This Row],[Credit Amount]],"")</f>
        <v>-9.42</v>
      </c>
      <c r="N3001">
        <v>10011</v>
      </c>
      <c r="O3001" t="s">
        <v>2489</v>
      </c>
      <c r="P3001" t="s">
        <v>2500</v>
      </c>
      <c r="Q3001" t="s">
        <v>289</v>
      </c>
      <c r="R3001">
        <v>10011</v>
      </c>
      <c r="S3001" t="s">
        <v>2489</v>
      </c>
      <c r="T3001" t="s">
        <v>2500</v>
      </c>
      <c r="U3001" t="s">
        <v>289</v>
      </c>
      <c r="V3001" t="s">
        <v>177</v>
      </c>
      <c r="W3001">
        <v>100005030</v>
      </c>
      <c r="X3001">
        <v>8005554031</v>
      </c>
      <c r="Y3001" t="s">
        <v>2595</v>
      </c>
      <c r="Z3001" t="s">
        <v>6619</v>
      </c>
      <c r="AA3001" s="13">
        <v>-9.42</v>
      </c>
      <c r="AB3001" s="14">
        <v>42580</v>
      </c>
      <c r="AC3001" t="s">
        <v>36</v>
      </c>
    </row>
    <row r="3002" spans="1:29" x14ac:dyDescent="0.25">
      <c r="A3002" t="str">
        <f>CONCATENATE("Q",ROUNDUP(MONTH(Table1[[#This Row],[Month]])/3,0))</f>
        <v>Q3</v>
      </c>
      <c r="B3002" s="14">
        <f>EOMONTH(Table1[[#This Row],[Credit Date]],-1)+1</f>
        <v>42583</v>
      </c>
      <c r="C3002" t="str">
        <f>CONCATENATE(Table1[[#This Row],[Issuer Last Name]],", ",Table1[[#This Row],[Issuer First Name]])</f>
        <v>No. 011, Employee</v>
      </c>
      <c r="D3002" t="str">
        <f>CONCATENATE(Table1[[#This Row],[Approver Last Name]],", ",Table1[[#This Row],[Approver First Name]])</f>
        <v>No. 008, Employee</v>
      </c>
      <c r="E3002" t="str">
        <f>CONCATENATE(Table1[[#This Row],[Customer Last Name]],", ",Table1[[#This Row],[Customer First Name]])</f>
        <v>No. 11338, Client</v>
      </c>
      <c r="F30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02" t="str">
        <f>IF(Table1[[#This Row],[Transaction Type]]="Maintenance","Non-Sales","Sales")</f>
        <v>Non-Sales</v>
      </c>
      <c r="H3002" t="str">
        <f>IF(Table1[[#This Row],[Quarter]]="q2",1,"")</f>
        <v/>
      </c>
      <c r="I3002">
        <f>IF(Table1[[#This Row],[Quarter]]="q3",1,"")</f>
        <v>1</v>
      </c>
      <c r="J3002" t="str">
        <f>IF(Table1[[#This Row],[Quarter]]="Q2",Table1[[#This Row],[Credit Amount]],"")</f>
        <v/>
      </c>
      <c r="K3002">
        <f>IF(Table1[[#This Row],[Quarter]]="Q3",Table1[[#This Row],[Credit Amount]],"")</f>
        <v>-82.57</v>
      </c>
      <c r="L3002" t="str">
        <f>IF(Table1[[#This Row],[Transaction Type]]="Upgrade",Table1[[#This Row],[Credit Amount]],IF(Table1[[#This Row],[Transaction Type]]="Activation",Table1[[#This Row],[Credit Amount]],""))</f>
        <v/>
      </c>
      <c r="M3002">
        <f>IF(Table1[[#This Row],[Transaction Type]]="Maintenance",Table1[[#This Row],[Credit Amount]],"")</f>
        <v>-82.57</v>
      </c>
      <c r="N3002">
        <v>10011</v>
      </c>
      <c r="O3002" t="s">
        <v>2489</v>
      </c>
      <c r="P3002" t="s">
        <v>2500</v>
      </c>
      <c r="Q3002" t="s">
        <v>289</v>
      </c>
      <c r="R3002">
        <v>10008</v>
      </c>
      <c r="S3002" t="s">
        <v>2489</v>
      </c>
      <c r="T3002" t="s">
        <v>2497</v>
      </c>
      <c r="U3002" t="s">
        <v>290</v>
      </c>
      <c r="V3002" t="s">
        <v>177</v>
      </c>
      <c r="W3002">
        <v>100002337</v>
      </c>
      <c r="X3002">
        <v>8005551338</v>
      </c>
      <c r="Y3002" t="s">
        <v>2595</v>
      </c>
      <c r="Z3002" t="s">
        <v>3933</v>
      </c>
      <c r="AA3002" s="13">
        <v>-82.57</v>
      </c>
      <c r="AB3002" s="14">
        <v>42588</v>
      </c>
      <c r="AC3002" t="s">
        <v>36</v>
      </c>
    </row>
    <row r="3003" spans="1:29" x14ac:dyDescent="0.25">
      <c r="A3003" t="str">
        <f>CONCATENATE("Q",ROUNDUP(MONTH(Table1[[#This Row],[Month]])/3,0))</f>
        <v>Q3</v>
      </c>
      <c r="B3003" s="14">
        <f>EOMONTH(Table1[[#This Row],[Credit Date]],-1)+1</f>
        <v>42583</v>
      </c>
      <c r="C3003" t="str">
        <f>CONCATENATE(Table1[[#This Row],[Issuer Last Name]],", ",Table1[[#This Row],[Issuer First Name]])</f>
        <v>No. 011, Employee</v>
      </c>
      <c r="D3003" t="str">
        <f>CONCATENATE(Table1[[#This Row],[Approver Last Name]],", ",Table1[[#This Row],[Approver First Name]])</f>
        <v>No. 008, Employee</v>
      </c>
      <c r="E3003" t="str">
        <f>CONCATENATE(Table1[[#This Row],[Customer Last Name]],", ",Table1[[#This Row],[Customer First Name]])</f>
        <v>No. 13420, Client</v>
      </c>
      <c r="F30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03" t="str">
        <f>IF(Table1[[#This Row],[Transaction Type]]="Maintenance","Non-Sales","Sales")</f>
        <v>Non-Sales</v>
      </c>
      <c r="H3003" t="str">
        <f>IF(Table1[[#This Row],[Quarter]]="q2",1,"")</f>
        <v/>
      </c>
      <c r="I3003">
        <f>IF(Table1[[#This Row],[Quarter]]="q3",1,"")</f>
        <v>1</v>
      </c>
      <c r="J3003" t="str">
        <f>IF(Table1[[#This Row],[Quarter]]="Q2",Table1[[#This Row],[Credit Amount]],"")</f>
        <v/>
      </c>
      <c r="K3003">
        <f>IF(Table1[[#This Row],[Quarter]]="Q3",Table1[[#This Row],[Credit Amount]],"")</f>
        <v>-51.99</v>
      </c>
      <c r="L3003" t="str">
        <f>IF(Table1[[#This Row],[Transaction Type]]="Upgrade",Table1[[#This Row],[Credit Amount]],IF(Table1[[#This Row],[Transaction Type]]="Activation",Table1[[#This Row],[Credit Amount]],""))</f>
        <v/>
      </c>
      <c r="M3003">
        <f>IF(Table1[[#This Row],[Transaction Type]]="Maintenance",Table1[[#This Row],[Credit Amount]],"")</f>
        <v>-51.99</v>
      </c>
      <c r="N3003">
        <v>10011</v>
      </c>
      <c r="O3003" t="s">
        <v>2489</v>
      </c>
      <c r="P3003" t="s">
        <v>2500</v>
      </c>
      <c r="Q3003" t="s">
        <v>289</v>
      </c>
      <c r="R3003">
        <v>10008</v>
      </c>
      <c r="S3003" t="s">
        <v>2489</v>
      </c>
      <c r="T3003" t="s">
        <v>2497</v>
      </c>
      <c r="U3003" t="s">
        <v>290</v>
      </c>
      <c r="V3003" t="s">
        <v>177</v>
      </c>
      <c r="W3003">
        <v>100004419</v>
      </c>
      <c r="X3003">
        <v>8005553420</v>
      </c>
      <c r="Y3003" t="s">
        <v>2595</v>
      </c>
      <c r="Z3003" t="s">
        <v>6008</v>
      </c>
      <c r="AA3003" s="13">
        <v>-51.99</v>
      </c>
      <c r="AB3003" s="14">
        <v>42589</v>
      </c>
      <c r="AC3003" t="s">
        <v>36</v>
      </c>
    </row>
    <row r="3004" spans="1:29" x14ac:dyDescent="0.25">
      <c r="A3004" t="str">
        <f>CONCATENATE("Q",ROUNDUP(MONTH(Table1[[#This Row],[Month]])/3,0))</f>
        <v>Q3</v>
      </c>
      <c r="B3004" s="14">
        <f>EOMONTH(Table1[[#This Row],[Credit Date]],-1)+1</f>
        <v>42583</v>
      </c>
      <c r="C3004" t="str">
        <f>CONCATENATE(Table1[[#This Row],[Issuer Last Name]],", ",Table1[[#This Row],[Issuer First Name]])</f>
        <v>No. 011, Employee</v>
      </c>
      <c r="D3004" t="str">
        <f>CONCATENATE(Table1[[#This Row],[Approver Last Name]],", ",Table1[[#This Row],[Approver First Name]])</f>
        <v>No. 008, Employee</v>
      </c>
      <c r="E3004" t="str">
        <f>CONCATENATE(Table1[[#This Row],[Customer Last Name]],", ",Table1[[#This Row],[Customer First Name]])</f>
        <v>No. 11605, Client</v>
      </c>
      <c r="F30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04" t="str">
        <f>IF(Table1[[#This Row],[Transaction Type]]="Maintenance","Non-Sales","Sales")</f>
        <v>Non-Sales</v>
      </c>
      <c r="H3004" t="str">
        <f>IF(Table1[[#This Row],[Quarter]]="q2",1,"")</f>
        <v/>
      </c>
      <c r="I3004">
        <f>IF(Table1[[#This Row],[Quarter]]="q3",1,"")</f>
        <v>1</v>
      </c>
      <c r="J3004" t="str">
        <f>IF(Table1[[#This Row],[Quarter]]="Q2",Table1[[#This Row],[Credit Amount]],"")</f>
        <v/>
      </c>
      <c r="K3004">
        <f>IF(Table1[[#This Row],[Quarter]]="Q3",Table1[[#This Row],[Credit Amount]],"")</f>
        <v>-96.28</v>
      </c>
      <c r="L3004" t="str">
        <f>IF(Table1[[#This Row],[Transaction Type]]="Upgrade",Table1[[#This Row],[Credit Amount]],IF(Table1[[#This Row],[Transaction Type]]="Activation",Table1[[#This Row],[Credit Amount]],""))</f>
        <v/>
      </c>
      <c r="M3004">
        <f>IF(Table1[[#This Row],[Transaction Type]]="Maintenance",Table1[[#This Row],[Credit Amount]],"")</f>
        <v>-96.28</v>
      </c>
      <c r="N3004">
        <v>10011</v>
      </c>
      <c r="O3004" t="s">
        <v>2489</v>
      </c>
      <c r="P3004" t="s">
        <v>2500</v>
      </c>
      <c r="Q3004" t="s">
        <v>289</v>
      </c>
      <c r="R3004">
        <v>10008</v>
      </c>
      <c r="S3004" t="s">
        <v>2489</v>
      </c>
      <c r="T3004" t="s">
        <v>2497</v>
      </c>
      <c r="U3004" t="s">
        <v>290</v>
      </c>
      <c r="V3004" t="s">
        <v>177</v>
      </c>
      <c r="W3004">
        <v>100002604</v>
      </c>
      <c r="X3004">
        <v>8005551605</v>
      </c>
      <c r="Y3004" t="s">
        <v>2595</v>
      </c>
      <c r="Z3004" t="s">
        <v>4200</v>
      </c>
      <c r="AA3004" s="13">
        <v>-96.28</v>
      </c>
      <c r="AB3004" s="14">
        <v>42595</v>
      </c>
      <c r="AC3004" t="s">
        <v>36</v>
      </c>
    </row>
    <row r="3005" spans="1:29" x14ac:dyDescent="0.25">
      <c r="A3005" t="str">
        <f>CONCATENATE("Q",ROUNDUP(MONTH(Table1[[#This Row],[Month]])/3,0))</f>
        <v>Q3</v>
      </c>
      <c r="B3005" s="14">
        <f>EOMONTH(Table1[[#This Row],[Credit Date]],-1)+1</f>
        <v>42583</v>
      </c>
      <c r="C3005" t="str">
        <f>CONCATENATE(Table1[[#This Row],[Issuer Last Name]],", ",Table1[[#This Row],[Issuer First Name]])</f>
        <v>No. 011, Employee</v>
      </c>
      <c r="D3005" t="str">
        <f>CONCATENATE(Table1[[#This Row],[Approver Last Name]],", ",Table1[[#This Row],[Approver First Name]])</f>
        <v>No. 011, Employee</v>
      </c>
      <c r="E3005" t="str">
        <f>CONCATENATE(Table1[[#This Row],[Customer Last Name]],", ",Table1[[#This Row],[Customer First Name]])</f>
        <v>No. 12350, Client</v>
      </c>
      <c r="F3005" t="str">
        <f>IF(Table1[[#This Row],[Credit Amount]]&gt;-19.99,"Less than 19.99",IF(Table1[[#This Row],[Credit Amount]]=-20,"20",IF(Table1[[#This Row],[Credit Amount]]&gt;-49.98,"20.01-49.98",IF(Table1[[#This Row],[Credit Amount]]=-49.99,"49.99",IF(Table1[[#This Row],[Credit Amount]]=-50,"50",IF(Table1[[#This Row],[Credit Amount]]&lt;-50.01,"Greater than 50"))))))</f>
        <v>20.01-49.98</v>
      </c>
      <c r="G3005" t="str">
        <f>IF(Table1[[#This Row],[Transaction Type]]="Maintenance","Non-Sales","Sales")</f>
        <v>Sales</v>
      </c>
      <c r="H3005" t="str">
        <f>IF(Table1[[#This Row],[Quarter]]="q2",1,"")</f>
        <v/>
      </c>
      <c r="I3005">
        <f>IF(Table1[[#This Row],[Quarter]]="q3",1,"")</f>
        <v>1</v>
      </c>
      <c r="J3005" t="str">
        <f>IF(Table1[[#This Row],[Quarter]]="Q2",Table1[[#This Row],[Credit Amount]],"")</f>
        <v/>
      </c>
      <c r="K3005">
        <f>IF(Table1[[#This Row],[Quarter]]="Q3",Table1[[#This Row],[Credit Amount]],"")</f>
        <v>-34.29</v>
      </c>
      <c r="L3005">
        <f>IF(Table1[[#This Row],[Transaction Type]]="Upgrade",Table1[[#This Row],[Credit Amount]],IF(Table1[[#This Row],[Transaction Type]]="Activation",Table1[[#This Row],[Credit Amount]],""))</f>
        <v>-34.29</v>
      </c>
      <c r="M3005" t="str">
        <f>IF(Table1[[#This Row],[Transaction Type]]="Maintenance",Table1[[#This Row],[Credit Amount]],"")</f>
        <v/>
      </c>
      <c r="N3005">
        <v>10011</v>
      </c>
      <c r="O3005" t="s">
        <v>2489</v>
      </c>
      <c r="P3005" t="s">
        <v>2500</v>
      </c>
      <c r="Q3005" t="s">
        <v>289</v>
      </c>
      <c r="R3005">
        <v>10011</v>
      </c>
      <c r="S3005" t="s">
        <v>2489</v>
      </c>
      <c r="T3005" t="s">
        <v>2500</v>
      </c>
      <c r="U3005" t="s">
        <v>289</v>
      </c>
      <c r="V3005" t="s">
        <v>177</v>
      </c>
      <c r="W3005">
        <v>100003349</v>
      </c>
      <c r="X3005">
        <v>8005552350</v>
      </c>
      <c r="Y3005" t="s">
        <v>2595</v>
      </c>
      <c r="Z3005" t="s">
        <v>4945</v>
      </c>
      <c r="AA3005" s="13">
        <v>-34.29</v>
      </c>
      <c r="AB3005" s="14">
        <v>42596</v>
      </c>
      <c r="AC3005" t="s">
        <v>37</v>
      </c>
    </row>
    <row r="3006" spans="1:29" x14ac:dyDescent="0.25">
      <c r="A3006" t="str">
        <f>CONCATENATE("Q",ROUNDUP(MONTH(Table1[[#This Row],[Month]])/3,0))</f>
        <v>Q3</v>
      </c>
      <c r="B3006" s="14">
        <f>EOMONTH(Table1[[#This Row],[Credit Date]],-1)+1</f>
        <v>42583</v>
      </c>
      <c r="C3006" t="str">
        <f>CONCATENATE(Table1[[#This Row],[Issuer Last Name]],", ",Table1[[#This Row],[Issuer First Name]])</f>
        <v>No. 011, Employee</v>
      </c>
      <c r="D3006" t="str">
        <f>CONCATENATE(Table1[[#This Row],[Approver Last Name]],", ",Table1[[#This Row],[Approver First Name]])</f>
        <v>No. 011, Employee</v>
      </c>
      <c r="E3006" t="str">
        <f>CONCATENATE(Table1[[#This Row],[Customer Last Name]],", ",Table1[[#This Row],[Customer First Name]])</f>
        <v>No. 12761, Client</v>
      </c>
      <c r="F3006" t="str">
        <f>IF(Table1[[#This Row],[Credit Amount]]&gt;-19.99,"Less than 19.99",IF(Table1[[#This Row],[Credit Amount]]=-20,"20",IF(Table1[[#This Row],[Credit Amount]]&gt;-49.98,"20.01-49.98",IF(Table1[[#This Row],[Credit Amount]]=-49.99,"49.99",IF(Table1[[#This Row],[Credit Amount]]=-50,"50",IF(Table1[[#This Row],[Credit Amount]]&lt;-50.01,"Greater than 50"))))))</f>
        <v>20.01-49.98</v>
      </c>
      <c r="G3006" t="str">
        <f>IF(Table1[[#This Row],[Transaction Type]]="Maintenance","Non-Sales","Sales")</f>
        <v>Non-Sales</v>
      </c>
      <c r="H3006" t="str">
        <f>IF(Table1[[#This Row],[Quarter]]="q2",1,"")</f>
        <v/>
      </c>
      <c r="I3006">
        <f>IF(Table1[[#This Row],[Quarter]]="q3",1,"")</f>
        <v>1</v>
      </c>
      <c r="J3006" t="str">
        <f>IF(Table1[[#This Row],[Quarter]]="Q2",Table1[[#This Row],[Credit Amount]],"")</f>
        <v/>
      </c>
      <c r="K3006">
        <f>IF(Table1[[#This Row],[Quarter]]="Q3",Table1[[#This Row],[Credit Amount]],"")</f>
        <v>-40.47</v>
      </c>
      <c r="L3006" t="str">
        <f>IF(Table1[[#This Row],[Transaction Type]]="Upgrade",Table1[[#This Row],[Credit Amount]],IF(Table1[[#This Row],[Transaction Type]]="Activation",Table1[[#This Row],[Credit Amount]],""))</f>
        <v/>
      </c>
      <c r="M3006">
        <f>IF(Table1[[#This Row],[Transaction Type]]="Maintenance",Table1[[#This Row],[Credit Amount]],"")</f>
        <v>-40.47</v>
      </c>
      <c r="N3006">
        <v>10011</v>
      </c>
      <c r="O3006" t="s">
        <v>2489</v>
      </c>
      <c r="P3006" t="s">
        <v>2500</v>
      </c>
      <c r="Q3006" t="s">
        <v>289</v>
      </c>
      <c r="R3006">
        <v>10011</v>
      </c>
      <c r="S3006" t="s">
        <v>2489</v>
      </c>
      <c r="T3006" t="s">
        <v>2500</v>
      </c>
      <c r="U3006" t="s">
        <v>289</v>
      </c>
      <c r="V3006" t="s">
        <v>177</v>
      </c>
      <c r="W3006">
        <v>100003760</v>
      </c>
      <c r="X3006">
        <v>8005552761</v>
      </c>
      <c r="Y3006" t="s">
        <v>2595</v>
      </c>
      <c r="Z3006" t="s">
        <v>5353</v>
      </c>
      <c r="AA3006" s="13">
        <v>-40.47</v>
      </c>
      <c r="AB3006" s="14">
        <v>42598</v>
      </c>
      <c r="AC3006" t="s">
        <v>36</v>
      </c>
    </row>
    <row r="3007" spans="1:29" x14ac:dyDescent="0.25">
      <c r="A3007" t="str">
        <f>CONCATENATE("Q",ROUNDUP(MONTH(Table1[[#This Row],[Month]])/3,0))</f>
        <v>Q3</v>
      </c>
      <c r="B3007" s="14">
        <f>EOMONTH(Table1[[#This Row],[Credit Date]],-1)+1</f>
        <v>42583</v>
      </c>
      <c r="C3007" t="str">
        <f>CONCATENATE(Table1[[#This Row],[Issuer Last Name]],", ",Table1[[#This Row],[Issuer First Name]])</f>
        <v>No. 011, Employee</v>
      </c>
      <c r="D3007" t="str">
        <f>CONCATENATE(Table1[[#This Row],[Approver Last Name]],", ",Table1[[#This Row],[Approver First Name]])</f>
        <v>No. 011, Employee</v>
      </c>
      <c r="E3007" t="str">
        <f>CONCATENATE(Table1[[#This Row],[Customer Last Name]],", ",Table1[[#This Row],[Customer First Name]])</f>
        <v>No. 13089, Client</v>
      </c>
      <c r="F3007" t="str">
        <f>IF(Table1[[#This Row],[Credit Amount]]&gt;-19.99,"Less than 19.99",IF(Table1[[#This Row],[Credit Amount]]=-20,"20",IF(Table1[[#This Row],[Credit Amount]]&gt;-49.98,"20.01-49.98",IF(Table1[[#This Row],[Credit Amount]]=-49.99,"49.99",IF(Table1[[#This Row],[Credit Amount]]=-50,"50",IF(Table1[[#This Row],[Credit Amount]]&lt;-50.01,"Greater than 50"))))))</f>
        <v>20.01-49.98</v>
      </c>
      <c r="G3007" t="str">
        <f>IF(Table1[[#This Row],[Transaction Type]]="Maintenance","Non-Sales","Sales")</f>
        <v>Non-Sales</v>
      </c>
      <c r="H3007" t="str">
        <f>IF(Table1[[#This Row],[Quarter]]="q2",1,"")</f>
        <v/>
      </c>
      <c r="I3007">
        <f>IF(Table1[[#This Row],[Quarter]]="q3",1,"")</f>
        <v>1</v>
      </c>
      <c r="J3007" t="str">
        <f>IF(Table1[[#This Row],[Quarter]]="Q2",Table1[[#This Row],[Credit Amount]],"")</f>
        <v/>
      </c>
      <c r="K3007">
        <f>IF(Table1[[#This Row],[Quarter]]="Q3",Table1[[#This Row],[Credit Amount]],"")</f>
        <v>-22.82</v>
      </c>
      <c r="L3007" t="str">
        <f>IF(Table1[[#This Row],[Transaction Type]]="Upgrade",Table1[[#This Row],[Credit Amount]],IF(Table1[[#This Row],[Transaction Type]]="Activation",Table1[[#This Row],[Credit Amount]],""))</f>
        <v/>
      </c>
      <c r="M3007">
        <f>IF(Table1[[#This Row],[Transaction Type]]="Maintenance",Table1[[#This Row],[Credit Amount]],"")</f>
        <v>-22.82</v>
      </c>
      <c r="N3007">
        <v>10011</v>
      </c>
      <c r="O3007" t="s">
        <v>2489</v>
      </c>
      <c r="P3007" t="s">
        <v>2500</v>
      </c>
      <c r="Q3007" t="s">
        <v>289</v>
      </c>
      <c r="R3007">
        <v>10011</v>
      </c>
      <c r="S3007" t="s">
        <v>2489</v>
      </c>
      <c r="T3007" t="s">
        <v>2500</v>
      </c>
      <c r="U3007" t="s">
        <v>289</v>
      </c>
      <c r="V3007" t="s">
        <v>177</v>
      </c>
      <c r="W3007">
        <v>100004088</v>
      </c>
      <c r="X3007">
        <v>8005553089</v>
      </c>
      <c r="Y3007" t="s">
        <v>2595</v>
      </c>
      <c r="Z3007" t="s">
        <v>5677</v>
      </c>
      <c r="AA3007" s="13">
        <v>-22.82</v>
      </c>
      <c r="AB3007" s="14">
        <v>42601</v>
      </c>
      <c r="AC3007" t="s">
        <v>36</v>
      </c>
    </row>
    <row r="3008" spans="1:29" x14ac:dyDescent="0.25">
      <c r="A3008" t="str">
        <f>CONCATENATE("Q",ROUNDUP(MONTH(Table1[[#This Row],[Month]])/3,0))</f>
        <v>Q3</v>
      </c>
      <c r="B3008" s="14">
        <f>EOMONTH(Table1[[#This Row],[Credit Date]],-1)+1</f>
        <v>42583</v>
      </c>
      <c r="C3008" t="str">
        <f>CONCATENATE(Table1[[#This Row],[Issuer Last Name]],", ",Table1[[#This Row],[Issuer First Name]])</f>
        <v>No. 011, Employee</v>
      </c>
      <c r="D3008" t="str">
        <f>CONCATENATE(Table1[[#This Row],[Approver Last Name]],", ",Table1[[#This Row],[Approver First Name]])</f>
        <v>No. 008, Employee</v>
      </c>
      <c r="E3008" t="str">
        <f>CONCATENATE(Table1[[#This Row],[Customer Last Name]],", ",Table1[[#This Row],[Customer First Name]])</f>
        <v>No. 13002, Client</v>
      </c>
      <c r="F30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08" t="str">
        <f>IF(Table1[[#This Row],[Transaction Type]]="Maintenance","Non-Sales","Sales")</f>
        <v>Non-Sales</v>
      </c>
      <c r="H3008" t="str">
        <f>IF(Table1[[#This Row],[Quarter]]="q2",1,"")</f>
        <v/>
      </c>
      <c r="I3008">
        <f>IF(Table1[[#This Row],[Quarter]]="q3",1,"")</f>
        <v>1</v>
      </c>
      <c r="J3008" t="str">
        <f>IF(Table1[[#This Row],[Quarter]]="Q2",Table1[[#This Row],[Credit Amount]],"")</f>
        <v/>
      </c>
      <c r="K3008">
        <f>IF(Table1[[#This Row],[Quarter]]="Q3",Table1[[#This Row],[Credit Amount]],"")</f>
        <v>-56.74</v>
      </c>
      <c r="L3008" t="str">
        <f>IF(Table1[[#This Row],[Transaction Type]]="Upgrade",Table1[[#This Row],[Credit Amount]],IF(Table1[[#This Row],[Transaction Type]]="Activation",Table1[[#This Row],[Credit Amount]],""))</f>
        <v/>
      </c>
      <c r="M3008">
        <f>IF(Table1[[#This Row],[Transaction Type]]="Maintenance",Table1[[#This Row],[Credit Amount]],"")</f>
        <v>-56.74</v>
      </c>
      <c r="N3008">
        <v>10011</v>
      </c>
      <c r="O3008" t="s">
        <v>2489</v>
      </c>
      <c r="P3008" t="s">
        <v>2500</v>
      </c>
      <c r="Q3008" t="s">
        <v>289</v>
      </c>
      <c r="R3008">
        <v>10008</v>
      </c>
      <c r="S3008" t="s">
        <v>2489</v>
      </c>
      <c r="T3008" t="s">
        <v>2497</v>
      </c>
      <c r="U3008" t="s">
        <v>290</v>
      </c>
      <c r="V3008" t="s">
        <v>177</v>
      </c>
      <c r="W3008">
        <v>100004001</v>
      </c>
      <c r="X3008">
        <v>8005553002</v>
      </c>
      <c r="Y3008" t="s">
        <v>2595</v>
      </c>
      <c r="Z3008" t="s">
        <v>5590</v>
      </c>
      <c r="AA3008" s="13">
        <v>-56.74</v>
      </c>
      <c r="AB3008" s="14">
        <v>42602</v>
      </c>
      <c r="AC3008" t="s">
        <v>36</v>
      </c>
    </row>
    <row r="3009" spans="1:29" x14ac:dyDescent="0.25">
      <c r="A3009" t="str">
        <f>CONCATENATE("Q",ROUNDUP(MONTH(Table1[[#This Row],[Month]])/3,0))</f>
        <v>Q3</v>
      </c>
      <c r="B3009" s="14">
        <f>EOMONTH(Table1[[#This Row],[Credit Date]],-1)+1</f>
        <v>42583</v>
      </c>
      <c r="C3009" t="str">
        <f>CONCATENATE(Table1[[#This Row],[Issuer Last Name]],", ",Table1[[#This Row],[Issuer First Name]])</f>
        <v>No. 011, Employee</v>
      </c>
      <c r="D3009" t="str">
        <f>CONCATENATE(Table1[[#This Row],[Approver Last Name]],", ",Table1[[#This Row],[Approver First Name]])</f>
        <v>No. 011, Employee</v>
      </c>
      <c r="E3009" t="str">
        <f>CONCATENATE(Table1[[#This Row],[Customer Last Name]],", ",Table1[[#This Row],[Customer First Name]])</f>
        <v>No. 13466, Client</v>
      </c>
      <c r="F3009" t="str">
        <f>IF(Table1[[#This Row],[Credit Amount]]&gt;-19.99,"Less than 19.99",IF(Table1[[#This Row],[Credit Amount]]=-20,"20",IF(Table1[[#This Row],[Credit Amount]]&gt;-49.98,"20.01-49.98",IF(Table1[[#This Row],[Credit Amount]]=-49.99,"49.99",IF(Table1[[#This Row],[Credit Amount]]=-50,"50",IF(Table1[[#This Row],[Credit Amount]]&lt;-50.01,"Greater than 50"))))))</f>
        <v>20.01-49.98</v>
      </c>
      <c r="G3009" t="str">
        <f>IF(Table1[[#This Row],[Transaction Type]]="Maintenance","Non-Sales","Sales")</f>
        <v>Non-Sales</v>
      </c>
      <c r="H3009" t="str">
        <f>IF(Table1[[#This Row],[Quarter]]="q2",1,"")</f>
        <v/>
      </c>
      <c r="I3009">
        <f>IF(Table1[[#This Row],[Quarter]]="q3",1,"")</f>
        <v>1</v>
      </c>
      <c r="J3009" t="str">
        <f>IF(Table1[[#This Row],[Quarter]]="Q2",Table1[[#This Row],[Credit Amount]],"")</f>
        <v/>
      </c>
      <c r="K3009">
        <f>IF(Table1[[#This Row],[Quarter]]="Q3",Table1[[#This Row],[Credit Amount]],"")</f>
        <v>-39.619999999999997</v>
      </c>
      <c r="L3009" t="str">
        <f>IF(Table1[[#This Row],[Transaction Type]]="Upgrade",Table1[[#This Row],[Credit Amount]],IF(Table1[[#This Row],[Transaction Type]]="Activation",Table1[[#This Row],[Credit Amount]],""))</f>
        <v/>
      </c>
      <c r="M3009">
        <f>IF(Table1[[#This Row],[Transaction Type]]="Maintenance",Table1[[#This Row],[Credit Amount]],"")</f>
        <v>-39.619999999999997</v>
      </c>
      <c r="N3009">
        <v>10011</v>
      </c>
      <c r="O3009" t="s">
        <v>2489</v>
      </c>
      <c r="P3009" t="s">
        <v>2500</v>
      </c>
      <c r="Q3009" t="s">
        <v>289</v>
      </c>
      <c r="R3009">
        <v>10011</v>
      </c>
      <c r="S3009" t="s">
        <v>2489</v>
      </c>
      <c r="T3009" t="s">
        <v>2500</v>
      </c>
      <c r="U3009" t="s">
        <v>289</v>
      </c>
      <c r="V3009" t="s">
        <v>177</v>
      </c>
      <c r="W3009">
        <v>100004465</v>
      </c>
      <c r="X3009">
        <v>8005553466</v>
      </c>
      <c r="Y3009" t="s">
        <v>2595</v>
      </c>
      <c r="Z3009" t="s">
        <v>6054</v>
      </c>
      <c r="AA3009" s="13">
        <v>-39.619999999999997</v>
      </c>
      <c r="AB3009" s="14">
        <v>42606</v>
      </c>
      <c r="AC3009" t="s">
        <v>36</v>
      </c>
    </row>
    <row r="3010" spans="1:29" x14ac:dyDescent="0.25">
      <c r="A3010" t="str">
        <f>CONCATENATE("Q",ROUNDUP(MONTH(Table1[[#This Row],[Month]])/3,0))</f>
        <v>Q3</v>
      </c>
      <c r="B3010" s="14">
        <f>EOMONTH(Table1[[#This Row],[Credit Date]],-1)+1</f>
        <v>42583</v>
      </c>
      <c r="C3010" t="str">
        <f>CONCATENATE(Table1[[#This Row],[Issuer Last Name]],", ",Table1[[#This Row],[Issuer First Name]])</f>
        <v>No. 011, Employee</v>
      </c>
      <c r="D3010" t="str">
        <f>CONCATENATE(Table1[[#This Row],[Approver Last Name]],", ",Table1[[#This Row],[Approver First Name]])</f>
        <v>No. 011, Employee</v>
      </c>
      <c r="E3010" t="str">
        <f>CONCATENATE(Table1[[#This Row],[Customer Last Name]],", ",Table1[[#This Row],[Customer First Name]])</f>
        <v>No. 11534, Client</v>
      </c>
      <c r="F3010" t="str">
        <f>IF(Table1[[#This Row],[Credit Amount]]&gt;-19.99,"Less than 19.99",IF(Table1[[#This Row],[Credit Amount]]=-20,"20",IF(Table1[[#This Row],[Credit Amount]]&gt;-49.98,"20.01-49.98",IF(Table1[[#This Row],[Credit Amount]]=-49.99,"49.99",IF(Table1[[#This Row],[Credit Amount]]=-50,"50",IF(Table1[[#This Row],[Credit Amount]]&lt;-50.01,"Greater than 50"))))))</f>
        <v>20.01-49.98</v>
      </c>
      <c r="G3010" t="str">
        <f>IF(Table1[[#This Row],[Transaction Type]]="Maintenance","Non-Sales","Sales")</f>
        <v>Sales</v>
      </c>
      <c r="H3010" t="str">
        <f>IF(Table1[[#This Row],[Quarter]]="q2",1,"")</f>
        <v/>
      </c>
      <c r="I3010">
        <f>IF(Table1[[#This Row],[Quarter]]="q3",1,"")</f>
        <v>1</v>
      </c>
      <c r="J3010" t="str">
        <f>IF(Table1[[#This Row],[Quarter]]="Q2",Table1[[#This Row],[Credit Amount]],"")</f>
        <v/>
      </c>
      <c r="K3010">
        <f>IF(Table1[[#This Row],[Quarter]]="Q3",Table1[[#This Row],[Credit Amount]],"")</f>
        <v>-40.74</v>
      </c>
      <c r="L3010">
        <f>IF(Table1[[#This Row],[Transaction Type]]="Upgrade",Table1[[#This Row],[Credit Amount]],IF(Table1[[#This Row],[Transaction Type]]="Activation",Table1[[#This Row],[Credit Amount]],""))</f>
        <v>-40.74</v>
      </c>
      <c r="M3010" t="str">
        <f>IF(Table1[[#This Row],[Transaction Type]]="Maintenance",Table1[[#This Row],[Credit Amount]],"")</f>
        <v/>
      </c>
      <c r="N3010">
        <v>10011</v>
      </c>
      <c r="O3010" t="s">
        <v>2489</v>
      </c>
      <c r="P3010" t="s">
        <v>2500</v>
      </c>
      <c r="Q3010" t="s">
        <v>289</v>
      </c>
      <c r="R3010">
        <v>10011</v>
      </c>
      <c r="S3010" t="s">
        <v>2489</v>
      </c>
      <c r="T3010" t="s">
        <v>2500</v>
      </c>
      <c r="U3010" t="s">
        <v>289</v>
      </c>
      <c r="V3010" t="s">
        <v>177</v>
      </c>
      <c r="W3010">
        <v>100002533</v>
      </c>
      <c r="X3010">
        <v>8005551534</v>
      </c>
      <c r="Y3010" t="s">
        <v>2595</v>
      </c>
      <c r="Z3010" t="s">
        <v>4129</v>
      </c>
      <c r="AA3010" s="13">
        <v>-40.74</v>
      </c>
      <c r="AB3010" s="14">
        <v>42609</v>
      </c>
      <c r="AC3010" t="s">
        <v>35</v>
      </c>
    </row>
    <row r="3011" spans="1:29" x14ac:dyDescent="0.25">
      <c r="A3011" t="str">
        <f>CONCATENATE("Q",ROUNDUP(MONTH(Table1[[#This Row],[Month]])/3,0))</f>
        <v>Q3</v>
      </c>
      <c r="B3011" s="14">
        <f>EOMONTH(Table1[[#This Row],[Credit Date]],-1)+1</f>
        <v>42614</v>
      </c>
      <c r="C3011" t="str">
        <f>CONCATENATE(Table1[[#This Row],[Issuer Last Name]],", ",Table1[[#This Row],[Issuer First Name]])</f>
        <v>No. 011, Employee</v>
      </c>
      <c r="D3011" t="str">
        <f>CONCATENATE(Table1[[#This Row],[Approver Last Name]],", ",Table1[[#This Row],[Approver First Name]])</f>
        <v>No. 011, Employee</v>
      </c>
      <c r="E3011" t="str">
        <f>CONCATENATE(Table1[[#This Row],[Customer Last Name]],", ",Table1[[#This Row],[Customer First Name]])</f>
        <v>No. 12929, Client</v>
      </c>
      <c r="F3011" t="str">
        <f>IF(Table1[[#This Row],[Credit Amount]]&gt;-19.99,"Less than 19.99",IF(Table1[[#This Row],[Credit Amount]]=-20,"20",IF(Table1[[#This Row],[Credit Amount]]&gt;-49.98,"20.01-49.98",IF(Table1[[#This Row],[Credit Amount]]=-49.99,"49.99",IF(Table1[[#This Row],[Credit Amount]]=-50,"50",IF(Table1[[#This Row],[Credit Amount]]&lt;-50.01,"Greater than 50"))))))</f>
        <v>20.01-49.98</v>
      </c>
      <c r="G3011" t="str">
        <f>IF(Table1[[#This Row],[Transaction Type]]="Maintenance","Non-Sales","Sales")</f>
        <v>Sales</v>
      </c>
      <c r="H3011" t="str">
        <f>IF(Table1[[#This Row],[Quarter]]="q2",1,"")</f>
        <v/>
      </c>
      <c r="I3011">
        <f>IF(Table1[[#This Row],[Quarter]]="q3",1,"")</f>
        <v>1</v>
      </c>
      <c r="J3011" t="str">
        <f>IF(Table1[[#This Row],[Quarter]]="Q2",Table1[[#This Row],[Credit Amount]],"")</f>
        <v/>
      </c>
      <c r="K3011">
        <f>IF(Table1[[#This Row],[Quarter]]="Q3",Table1[[#This Row],[Credit Amount]],"")</f>
        <v>-48.35</v>
      </c>
      <c r="L3011">
        <f>IF(Table1[[#This Row],[Transaction Type]]="Upgrade",Table1[[#This Row],[Credit Amount]],IF(Table1[[#This Row],[Transaction Type]]="Activation",Table1[[#This Row],[Credit Amount]],""))</f>
        <v>-48.35</v>
      </c>
      <c r="M3011" t="str">
        <f>IF(Table1[[#This Row],[Transaction Type]]="Maintenance",Table1[[#This Row],[Credit Amount]],"")</f>
        <v/>
      </c>
      <c r="N3011">
        <v>10011</v>
      </c>
      <c r="O3011" t="s">
        <v>2489</v>
      </c>
      <c r="P3011" t="s">
        <v>2500</v>
      </c>
      <c r="Q3011" t="s">
        <v>289</v>
      </c>
      <c r="R3011">
        <v>10011</v>
      </c>
      <c r="S3011" t="s">
        <v>2489</v>
      </c>
      <c r="T3011" t="s">
        <v>2500</v>
      </c>
      <c r="U3011" t="s">
        <v>289</v>
      </c>
      <c r="V3011" t="s">
        <v>177</v>
      </c>
      <c r="W3011">
        <v>100003928</v>
      </c>
      <c r="X3011">
        <v>8005552929</v>
      </c>
      <c r="Y3011" t="s">
        <v>2595</v>
      </c>
      <c r="Z3011" t="s">
        <v>5519</v>
      </c>
      <c r="AA3011" s="13">
        <v>-48.35</v>
      </c>
      <c r="AB3011" s="14">
        <v>42619</v>
      </c>
      <c r="AC3011" t="s">
        <v>35</v>
      </c>
    </row>
    <row r="3012" spans="1:29" x14ac:dyDescent="0.25">
      <c r="A3012" t="str">
        <f>CONCATENATE("Q",ROUNDUP(MONTH(Table1[[#This Row],[Month]])/3,0))</f>
        <v>Q3</v>
      </c>
      <c r="B3012" s="14">
        <f>EOMONTH(Table1[[#This Row],[Credit Date]],-1)+1</f>
        <v>42614</v>
      </c>
      <c r="C3012" t="str">
        <f>CONCATENATE(Table1[[#This Row],[Issuer Last Name]],", ",Table1[[#This Row],[Issuer First Name]])</f>
        <v>No. 011, Employee</v>
      </c>
      <c r="D3012" t="str">
        <f>CONCATENATE(Table1[[#This Row],[Approver Last Name]],", ",Table1[[#This Row],[Approver First Name]])</f>
        <v>No. 011, Employee</v>
      </c>
      <c r="E3012" t="str">
        <f>CONCATENATE(Table1[[#This Row],[Customer Last Name]],", ",Table1[[#This Row],[Customer First Name]])</f>
        <v>No. 12356, Client</v>
      </c>
      <c r="F3012" t="str">
        <f>IF(Table1[[#This Row],[Credit Amount]]&gt;-19.99,"Less than 19.99",IF(Table1[[#This Row],[Credit Amount]]=-20,"20",IF(Table1[[#This Row],[Credit Amount]]&gt;-49.98,"20.01-49.98",IF(Table1[[#This Row],[Credit Amount]]=-49.99,"49.99",IF(Table1[[#This Row],[Credit Amount]]=-50,"50",IF(Table1[[#This Row],[Credit Amount]]&lt;-50.01,"Greater than 50"))))))</f>
        <v>Less than 19.99</v>
      </c>
      <c r="G3012" t="str">
        <f>IF(Table1[[#This Row],[Transaction Type]]="Maintenance","Non-Sales","Sales")</f>
        <v>Non-Sales</v>
      </c>
      <c r="H3012" t="str">
        <f>IF(Table1[[#This Row],[Quarter]]="q2",1,"")</f>
        <v/>
      </c>
      <c r="I3012">
        <f>IF(Table1[[#This Row],[Quarter]]="q3",1,"")</f>
        <v>1</v>
      </c>
      <c r="J3012" t="str">
        <f>IF(Table1[[#This Row],[Quarter]]="Q2",Table1[[#This Row],[Credit Amount]],"")</f>
        <v/>
      </c>
      <c r="K3012">
        <f>IF(Table1[[#This Row],[Quarter]]="Q3",Table1[[#This Row],[Credit Amount]],"")</f>
        <v>-6.23</v>
      </c>
      <c r="L3012" t="str">
        <f>IF(Table1[[#This Row],[Transaction Type]]="Upgrade",Table1[[#This Row],[Credit Amount]],IF(Table1[[#This Row],[Transaction Type]]="Activation",Table1[[#This Row],[Credit Amount]],""))</f>
        <v/>
      </c>
      <c r="M3012">
        <f>IF(Table1[[#This Row],[Transaction Type]]="Maintenance",Table1[[#This Row],[Credit Amount]],"")</f>
        <v>-6.23</v>
      </c>
      <c r="N3012">
        <v>10011</v>
      </c>
      <c r="O3012" t="s">
        <v>2489</v>
      </c>
      <c r="P3012" t="s">
        <v>2500</v>
      </c>
      <c r="Q3012" t="s">
        <v>289</v>
      </c>
      <c r="R3012">
        <v>10011</v>
      </c>
      <c r="S3012" t="s">
        <v>2489</v>
      </c>
      <c r="T3012" t="s">
        <v>2500</v>
      </c>
      <c r="U3012" t="s">
        <v>289</v>
      </c>
      <c r="V3012" t="s">
        <v>177</v>
      </c>
      <c r="W3012">
        <v>100003355</v>
      </c>
      <c r="X3012">
        <v>8005552356</v>
      </c>
      <c r="Y3012" t="s">
        <v>2595</v>
      </c>
      <c r="Z3012" t="s">
        <v>4951</v>
      </c>
      <c r="AA3012" s="13">
        <v>-6.23</v>
      </c>
      <c r="AB3012" s="14">
        <v>42620</v>
      </c>
      <c r="AC3012" t="s">
        <v>36</v>
      </c>
    </row>
    <row r="3013" spans="1:29" x14ac:dyDescent="0.25">
      <c r="A3013" t="str">
        <f>CONCATENATE("Q",ROUNDUP(MONTH(Table1[[#This Row],[Month]])/3,0))</f>
        <v>Q3</v>
      </c>
      <c r="B3013" s="14">
        <f>EOMONTH(Table1[[#This Row],[Credit Date]],-1)+1</f>
        <v>42614</v>
      </c>
      <c r="C3013" t="str">
        <f>CONCATENATE(Table1[[#This Row],[Issuer Last Name]],", ",Table1[[#This Row],[Issuer First Name]])</f>
        <v>No. 011, Employee</v>
      </c>
      <c r="D3013" t="str">
        <f>CONCATENATE(Table1[[#This Row],[Approver Last Name]],", ",Table1[[#This Row],[Approver First Name]])</f>
        <v>No. 011, Employee</v>
      </c>
      <c r="E3013" t="str">
        <f>CONCATENATE(Table1[[#This Row],[Customer Last Name]],", ",Table1[[#This Row],[Customer First Name]])</f>
        <v>No. 12707, Client</v>
      </c>
      <c r="F3013" t="str">
        <f>IF(Table1[[#This Row],[Credit Amount]]&gt;-19.99,"Less than 19.99",IF(Table1[[#This Row],[Credit Amount]]=-20,"20",IF(Table1[[#This Row],[Credit Amount]]&gt;-49.98,"20.01-49.98",IF(Table1[[#This Row],[Credit Amount]]=-49.99,"49.99",IF(Table1[[#This Row],[Credit Amount]]=-50,"50",IF(Table1[[#This Row],[Credit Amount]]&lt;-50.01,"Greater than 50"))))))</f>
        <v>20.01-49.98</v>
      </c>
      <c r="G3013" t="str">
        <f>IF(Table1[[#This Row],[Transaction Type]]="Maintenance","Non-Sales","Sales")</f>
        <v>Non-Sales</v>
      </c>
      <c r="H3013" t="str">
        <f>IF(Table1[[#This Row],[Quarter]]="q2",1,"")</f>
        <v/>
      </c>
      <c r="I3013">
        <f>IF(Table1[[#This Row],[Quarter]]="q3",1,"")</f>
        <v>1</v>
      </c>
      <c r="J3013" t="str">
        <f>IF(Table1[[#This Row],[Quarter]]="Q2",Table1[[#This Row],[Credit Amount]],"")</f>
        <v/>
      </c>
      <c r="K3013">
        <f>IF(Table1[[#This Row],[Quarter]]="Q3",Table1[[#This Row],[Credit Amount]],"")</f>
        <v>-46.01</v>
      </c>
      <c r="L3013" t="str">
        <f>IF(Table1[[#This Row],[Transaction Type]]="Upgrade",Table1[[#This Row],[Credit Amount]],IF(Table1[[#This Row],[Transaction Type]]="Activation",Table1[[#This Row],[Credit Amount]],""))</f>
        <v/>
      </c>
      <c r="M3013">
        <f>IF(Table1[[#This Row],[Transaction Type]]="Maintenance",Table1[[#This Row],[Credit Amount]],"")</f>
        <v>-46.01</v>
      </c>
      <c r="N3013">
        <v>10011</v>
      </c>
      <c r="O3013" t="s">
        <v>2489</v>
      </c>
      <c r="P3013" t="s">
        <v>2500</v>
      </c>
      <c r="Q3013" t="s">
        <v>289</v>
      </c>
      <c r="R3013">
        <v>10011</v>
      </c>
      <c r="S3013" t="s">
        <v>2489</v>
      </c>
      <c r="T3013" t="s">
        <v>2500</v>
      </c>
      <c r="U3013" t="s">
        <v>289</v>
      </c>
      <c r="V3013" t="s">
        <v>177</v>
      </c>
      <c r="W3013">
        <v>100003706</v>
      </c>
      <c r="X3013">
        <v>8005552707</v>
      </c>
      <c r="Y3013" t="s">
        <v>2595</v>
      </c>
      <c r="Z3013" t="s">
        <v>5300</v>
      </c>
      <c r="AA3013" s="13">
        <v>-46.01</v>
      </c>
      <c r="AB3013" s="14">
        <v>42620</v>
      </c>
      <c r="AC3013" t="s">
        <v>36</v>
      </c>
    </row>
    <row r="3014" spans="1:29" x14ac:dyDescent="0.25">
      <c r="A3014" t="str">
        <f>CONCATENATE("Q",ROUNDUP(MONTH(Table1[[#This Row],[Month]])/3,0))</f>
        <v>Q3</v>
      </c>
      <c r="B3014" s="14">
        <f>EOMONTH(Table1[[#This Row],[Credit Date]],-1)+1</f>
        <v>42614</v>
      </c>
      <c r="C3014" t="str">
        <f>CONCATENATE(Table1[[#This Row],[Issuer Last Name]],", ",Table1[[#This Row],[Issuer First Name]])</f>
        <v>No. 011, Employee</v>
      </c>
      <c r="D3014" t="str">
        <f>CONCATENATE(Table1[[#This Row],[Approver Last Name]],", ",Table1[[#This Row],[Approver First Name]])</f>
        <v>No. 008, Employee</v>
      </c>
      <c r="E3014" t="str">
        <f>CONCATENATE(Table1[[#This Row],[Customer Last Name]],", ",Table1[[#This Row],[Customer First Name]])</f>
        <v>No. 12650, Client</v>
      </c>
      <c r="F30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14" t="str">
        <f>IF(Table1[[#This Row],[Transaction Type]]="Maintenance","Non-Sales","Sales")</f>
        <v>Non-Sales</v>
      </c>
      <c r="H3014" t="str">
        <f>IF(Table1[[#This Row],[Quarter]]="q2",1,"")</f>
        <v/>
      </c>
      <c r="I3014">
        <f>IF(Table1[[#This Row],[Quarter]]="q3",1,"")</f>
        <v>1</v>
      </c>
      <c r="J3014" t="str">
        <f>IF(Table1[[#This Row],[Quarter]]="Q2",Table1[[#This Row],[Credit Amount]],"")</f>
        <v/>
      </c>
      <c r="K3014">
        <f>IF(Table1[[#This Row],[Quarter]]="Q3",Table1[[#This Row],[Credit Amount]],"")</f>
        <v>-98</v>
      </c>
      <c r="L3014" t="str">
        <f>IF(Table1[[#This Row],[Transaction Type]]="Upgrade",Table1[[#This Row],[Credit Amount]],IF(Table1[[#This Row],[Transaction Type]]="Activation",Table1[[#This Row],[Credit Amount]],""))</f>
        <v/>
      </c>
      <c r="M3014">
        <f>IF(Table1[[#This Row],[Transaction Type]]="Maintenance",Table1[[#This Row],[Credit Amount]],"")</f>
        <v>-98</v>
      </c>
      <c r="N3014">
        <v>10011</v>
      </c>
      <c r="O3014" t="s">
        <v>2489</v>
      </c>
      <c r="P3014" t="s">
        <v>2500</v>
      </c>
      <c r="Q3014" t="s">
        <v>289</v>
      </c>
      <c r="R3014">
        <v>10008</v>
      </c>
      <c r="S3014" t="s">
        <v>2489</v>
      </c>
      <c r="T3014" t="s">
        <v>2497</v>
      </c>
      <c r="U3014" t="s">
        <v>290</v>
      </c>
      <c r="V3014" t="s">
        <v>177</v>
      </c>
      <c r="W3014">
        <v>100003649</v>
      </c>
      <c r="X3014">
        <v>8005552650</v>
      </c>
      <c r="Y3014" t="s">
        <v>2595</v>
      </c>
      <c r="Z3014" t="s">
        <v>5245</v>
      </c>
      <c r="AA3014" s="13">
        <v>-98</v>
      </c>
      <c r="AB3014" s="14">
        <v>42625</v>
      </c>
      <c r="AC3014" t="s">
        <v>36</v>
      </c>
    </row>
    <row r="3015" spans="1:29" x14ac:dyDescent="0.25">
      <c r="A3015" t="str">
        <f>CONCATENATE("Q",ROUNDUP(MONTH(Table1[[#This Row],[Month]])/3,0))</f>
        <v>Q3</v>
      </c>
      <c r="B3015" s="14">
        <f>EOMONTH(Table1[[#This Row],[Credit Date]],-1)+1</f>
        <v>42614</v>
      </c>
      <c r="C3015" t="str">
        <f>CONCATENATE(Table1[[#This Row],[Issuer Last Name]],", ",Table1[[#This Row],[Issuer First Name]])</f>
        <v>No. 011, Employee</v>
      </c>
      <c r="D3015" t="str">
        <f>CONCATENATE(Table1[[#This Row],[Approver Last Name]],", ",Table1[[#This Row],[Approver First Name]])</f>
        <v>No. 008, Employee</v>
      </c>
      <c r="E3015" t="str">
        <f>CONCATENATE(Table1[[#This Row],[Customer Last Name]],", ",Table1[[#This Row],[Customer First Name]])</f>
        <v>No. 11979, Client</v>
      </c>
      <c r="F30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15" t="str">
        <f>IF(Table1[[#This Row],[Transaction Type]]="Maintenance","Non-Sales","Sales")</f>
        <v>Non-Sales</v>
      </c>
      <c r="H3015" t="str">
        <f>IF(Table1[[#This Row],[Quarter]]="q2",1,"")</f>
        <v/>
      </c>
      <c r="I3015">
        <f>IF(Table1[[#This Row],[Quarter]]="q3",1,"")</f>
        <v>1</v>
      </c>
      <c r="J3015" t="str">
        <f>IF(Table1[[#This Row],[Quarter]]="Q2",Table1[[#This Row],[Credit Amount]],"")</f>
        <v/>
      </c>
      <c r="K3015">
        <f>IF(Table1[[#This Row],[Quarter]]="Q3",Table1[[#This Row],[Credit Amount]],"")</f>
        <v>-96.08</v>
      </c>
      <c r="L3015" t="str">
        <f>IF(Table1[[#This Row],[Transaction Type]]="Upgrade",Table1[[#This Row],[Credit Amount]],IF(Table1[[#This Row],[Transaction Type]]="Activation",Table1[[#This Row],[Credit Amount]],""))</f>
        <v/>
      </c>
      <c r="M3015">
        <f>IF(Table1[[#This Row],[Transaction Type]]="Maintenance",Table1[[#This Row],[Credit Amount]],"")</f>
        <v>-96.08</v>
      </c>
      <c r="N3015">
        <v>10011</v>
      </c>
      <c r="O3015" t="s">
        <v>2489</v>
      </c>
      <c r="P3015" t="s">
        <v>2500</v>
      </c>
      <c r="Q3015" t="s">
        <v>289</v>
      </c>
      <c r="R3015">
        <v>10008</v>
      </c>
      <c r="S3015" t="s">
        <v>2489</v>
      </c>
      <c r="T3015" t="s">
        <v>2497</v>
      </c>
      <c r="U3015" t="s">
        <v>290</v>
      </c>
      <c r="V3015" t="s">
        <v>177</v>
      </c>
      <c r="W3015">
        <v>100002978</v>
      </c>
      <c r="X3015">
        <v>8005551979</v>
      </c>
      <c r="Y3015" t="s">
        <v>2595</v>
      </c>
      <c r="Z3015" t="s">
        <v>4574</v>
      </c>
      <c r="AA3015" s="13">
        <v>-96.08</v>
      </c>
      <c r="AB3015" s="14">
        <v>42626</v>
      </c>
      <c r="AC3015" t="s">
        <v>36</v>
      </c>
    </row>
    <row r="3016" spans="1:29" x14ac:dyDescent="0.25">
      <c r="A3016" t="str">
        <f>CONCATENATE("Q",ROUNDUP(MONTH(Table1[[#This Row],[Month]])/3,0))</f>
        <v>Q3</v>
      </c>
      <c r="B3016" s="14">
        <f>EOMONTH(Table1[[#This Row],[Credit Date]],-1)+1</f>
        <v>42614</v>
      </c>
      <c r="C3016" t="str">
        <f>CONCATENATE(Table1[[#This Row],[Issuer Last Name]],", ",Table1[[#This Row],[Issuer First Name]])</f>
        <v>No. 011, Employee</v>
      </c>
      <c r="D3016" t="str">
        <f>CONCATENATE(Table1[[#This Row],[Approver Last Name]],", ",Table1[[#This Row],[Approver First Name]])</f>
        <v>No. 008, Employee</v>
      </c>
      <c r="E3016" t="str">
        <f>CONCATENATE(Table1[[#This Row],[Customer Last Name]],", ",Table1[[#This Row],[Customer First Name]])</f>
        <v>No. 10102, Client</v>
      </c>
      <c r="F30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16" t="str">
        <f>IF(Table1[[#This Row],[Transaction Type]]="Maintenance","Non-Sales","Sales")</f>
        <v>Non-Sales</v>
      </c>
      <c r="H3016" t="str">
        <f>IF(Table1[[#This Row],[Quarter]]="q2",1,"")</f>
        <v/>
      </c>
      <c r="I3016">
        <f>IF(Table1[[#This Row],[Quarter]]="q3",1,"")</f>
        <v>1</v>
      </c>
      <c r="J3016" t="str">
        <f>IF(Table1[[#This Row],[Quarter]]="Q2",Table1[[#This Row],[Credit Amount]],"")</f>
        <v/>
      </c>
      <c r="K3016">
        <f>IF(Table1[[#This Row],[Quarter]]="Q3",Table1[[#This Row],[Credit Amount]],"")</f>
        <v>-88.46</v>
      </c>
      <c r="L3016" t="str">
        <f>IF(Table1[[#This Row],[Transaction Type]]="Upgrade",Table1[[#This Row],[Credit Amount]],IF(Table1[[#This Row],[Transaction Type]]="Activation",Table1[[#This Row],[Credit Amount]],""))</f>
        <v/>
      </c>
      <c r="M3016">
        <f>IF(Table1[[#This Row],[Transaction Type]]="Maintenance",Table1[[#This Row],[Credit Amount]],"")</f>
        <v>-88.46</v>
      </c>
      <c r="N3016">
        <v>10011</v>
      </c>
      <c r="O3016" t="s">
        <v>2489</v>
      </c>
      <c r="P3016" t="s">
        <v>2500</v>
      </c>
      <c r="Q3016" t="s">
        <v>289</v>
      </c>
      <c r="R3016">
        <v>10008</v>
      </c>
      <c r="S3016" t="s">
        <v>2489</v>
      </c>
      <c r="T3016" t="s">
        <v>2497</v>
      </c>
      <c r="U3016" t="s">
        <v>290</v>
      </c>
      <c r="V3016" t="s">
        <v>177</v>
      </c>
      <c r="W3016">
        <v>100001101</v>
      </c>
      <c r="X3016">
        <v>8005550102</v>
      </c>
      <c r="Y3016" t="s">
        <v>2595</v>
      </c>
      <c r="Z3016" t="s">
        <v>2697</v>
      </c>
      <c r="AA3016" s="13">
        <v>-88.46</v>
      </c>
      <c r="AB3016" s="14">
        <v>42629</v>
      </c>
      <c r="AC3016" t="s">
        <v>36</v>
      </c>
    </row>
    <row r="3017" spans="1:29" x14ac:dyDescent="0.25">
      <c r="A3017" t="str">
        <f>CONCATENATE("Q",ROUNDUP(MONTH(Table1[[#This Row],[Month]])/3,0))</f>
        <v>Q3</v>
      </c>
      <c r="B3017" s="14">
        <f>EOMONTH(Table1[[#This Row],[Credit Date]],-1)+1</f>
        <v>42614</v>
      </c>
      <c r="C3017" t="str">
        <f>CONCATENATE(Table1[[#This Row],[Issuer Last Name]],", ",Table1[[#This Row],[Issuer First Name]])</f>
        <v>No. 011, Employee</v>
      </c>
      <c r="D3017" t="str">
        <f>CONCATENATE(Table1[[#This Row],[Approver Last Name]],", ",Table1[[#This Row],[Approver First Name]])</f>
        <v>No. 008, Employee</v>
      </c>
      <c r="E3017" t="str">
        <f>CONCATENATE(Table1[[#This Row],[Customer Last Name]],", ",Table1[[#This Row],[Customer First Name]])</f>
        <v>No. 12263, Client</v>
      </c>
      <c r="F30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17" t="str">
        <f>IF(Table1[[#This Row],[Transaction Type]]="Maintenance","Non-Sales","Sales")</f>
        <v>Sales</v>
      </c>
      <c r="H3017" t="str">
        <f>IF(Table1[[#This Row],[Quarter]]="q2",1,"")</f>
        <v/>
      </c>
      <c r="I3017">
        <f>IF(Table1[[#This Row],[Quarter]]="q3",1,"")</f>
        <v>1</v>
      </c>
      <c r="J3017" t="str">
        <f>IF(Table1[[#This Row],[Quarter]]="Q2",Table1[[#This Row],[Credit Amount]],"")</f>
        <v/>
      </c>
      <c r="K3017">
        <f>IF(Table1[[#This Row],[Quarter]]="Q3",Table1[[#This Row],[Credit Amount]],"")</f>
        <v>-95.93</v>
      </c>
      <c r="L3017">
        <f>IF(Table1[[#This Row],[Transaction Type]]="Upgrade",Table1[[#This Row],[Credit Amount]],IF(Table1[[#This Row],[Transaction Type]]="Activation",Table1[[#This Row],[Credit Amount]],""))</f>
        <v>-95.93</v>
      </c>
      <c r="M3017" t="str">
        <f>IF(Table1[[#This Row],[Transaction Type]]="Maintenance",Table1[[#This Row],[Credit Amount]],"")</f>
        <v/>
      </c>
      <c r="N3017">
        <v>10011</v>
      </c>
      <c r="O3017" t="s">
        <v>2489</v>
      </c>
      <c r="P3017" t="s">
        <v>2500</v>
      </c>
      <c r="Q3017" t="s">
        <v>289</v>
      </c>
      <c r="R3017">
        <v>10008</v>
      </c>
      <c r="S3017" t="s">
        <v>2489</v>
      </c>
      <c r="T3017" t="s">
        <v>2497</v>
      </c>
      <c r="U3017" t="s">
        <v>290</v>
      </c>
      <c r="V3017" t="s">
        <v>177</v>
      </c>
      <c r="W3017">
        <v>100003262</v>
      </c>
      <c r="X3017">
        <v>8005552263</v>
      </c>
      <c r="Y3017" t="s">
        <v>2595</v>
      </c>
      <c r="Z3017" t="s">
        <v>4858</v>
      </c>
      <c r="AA3017" s="13">
        <v>-95.93</v>
      </c>
      <c r="AB3017" s="14">
        <v>42636</v>
      </c>
      <c r="AC3017" t="s">
        <v>37</v>
      </c>
    </row>
    <row r="3018" spans="1:29" x14ac:dyDescent="0.25">
      <c r="A3018" t="str">
        <f>CONCATENATE("Q",ROUNDUP(MONTH(Table1[[#This Row],[Month]])/3,0))</f>
        <v>Q3</v>
      </c>
      <c r="B3018" s="14">
        <f>EOMONTH(Table1[[#This Row],[Credit Date]],-1)+1</f>
        <v>42614</v>
      </c>
      <c r="C3018" t="str">
        <f>CONCATENATE(Table1[[#This Row],[Issuer Last Name]],", ",Table1[[#This Row],[Issuer First Name]])</f>
        <v>No. 011, Employee</v>
      </c>
      <c r="D3018" t="str">
        <f>CONCATENATE(Table1[[#This Row],[Approver Last Name]],", ",Table1[[#This Row],[Approver First Name]])</f>
        <v>No. 008, Employee</v>
      </c>
      <c r="E3018" t="str">
        <f>CONCATENATE(Table1[[#This Row],[Customer Last Name]],", ",Table1[[#This Row],[Customer First Name]])</f>
        <v>No. 12221, Client</v>
      </c>
      <c r="F30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18" t="str">
        <f>IF(Table1[[#This Row],[Transaction Type]]="Maintenance","Non-Sales","Sales")</f>
        <v>Non-Sales</v>
      </c>
      <c r="H3018" t="str">
        <f>IF(Table1[[#This Row],[Quarter]]="q2",1,"")</f>
        <v/>
      </c>
      <c r="I3018">
        <f>IF(Table1[[#This Row],[Quarter]]="q3",1,"")</f>
        <v>1</v>
      </c>
      <c r="J3018" t="str">
        <f>IF(Table1[[#This Row],[Quarter]]="Q2",Table1[[#This Row],[Credit Amount]],"")</f>
        <v/>
      </c>
      <c r="K3018">
        <f>IF(Table1[[#This Row],[Quarter]]="Q3",Table1[[#This Row],[Credit Amount]],"")</f>
        <v>-92.31</v>
      </c>
      <c r="L3018" t="str">
        <f>IF(Table1[[#This Row],[Transaction Type]]="Upgrade",Table1[[#This Row],[Credit Amount]],IF(Table1[[#This Row],[Transaction Type]]="Activation",Table1[[#This Row],[Credit Amount]],""))</f>
        <v/>
      </c>
      <c r="M3018">
        <f>IF(Table1[[#This Row],[Transaction Type]]="Maintenance",Table1[[#This Row],[Credit Amount]],"")</f>
        <v>-92.31</v>
      </c>
      <c r="N3018">
        <v>10011</v>
      </c>
      <c r="O3018" t="s">
        <v>2489</v>
      </c>
      <c r="P3018" t="s">
        <v>2500</v>
      </c>
      <c r="Q3018" t="s">
        <v>289</v>
      </c>
      <c r="R3018">
        <v>10008</v>
      </c>
      <c r="S3018" t="s">
        <v>2489</v>
      </c>
      <c r="T3018" t="s">
        <v>2497</v>
      </c>
      <c r="U3018" t="s">
        <v>290</v>
      </c>
      <c r="V3018" t="s">
        <v>177</v>
      </c>
      <c r="W3018">
        <v>100003220</v>
      </c>
      <c r="X3018">
        <v>8005552221</v>
      </c>
      <c r="Y3018" t="s">
        <v>2595</v>
      </c>
      <c r="Z3018" t="s">
        <v>4816</v>
      </c>
      <c r="AA3018" s="13">
        <v>-92.31</v>
      </c>
      <c r="AB3018" s="14">
        <v>42637</v>
      </c>
      <c r="AC3018" t="s">
        <v>36</v>
      </c>
    </row>
    <row r="3019" spans="1:29" x14ac:dyDescent="0.25">
      <c r="A3019" t="str">
        <f>CONCATENATE("Q",ROUNDUP(MONTH(Table1[[#This Row],[Month]])/3,0))</f>
        <v>Q3</v>
      </c>
      <c r="B3019" s="14">
        <f>EOMONTH(Table1[[#This Row],[Credit Date]],-1)+1</f>
        <v>42614</v>
      </c>
      <c r="C3019" t="str">
        <f>CONCATENATE(Table1[[#This Row],[Issuer Last Name]],", ",Table1[[#This Row],[Issuer First Name]])</f>
        <v>No. 011, Employee</v>
      </c>
      <c r="D3019" t="str">
        <f>CONCATENATE(Table1[[#This Row],[Approver Last Name]],", ",Table1[[#This Row],[Approver First Name]])</f>
        <v>No. 011, Employee</v>
      </c>
      <c r="E3019" t="str">
        <f>CONCATENATE(Table1[[#This Row],[Customer Last Name]],", ",Table1[[#This Row],[Customer First Name]])</f>
        <v>No. 13669, Client</v>
      </c>
      <c r="F3019" t="str">
        <f>IF(Table1[[#This Row],[Credit Amount]]&gt;-19.99,"Less than 19.99",IF(Table1[[#This Row],[Credit Amount]]=-20,"20",IF(Table1[[#This Row],[Credit Amount]]&gt;-49.98,"20.01-49.98",IF(Table1[[#This Row],[Credit Amount]]=-49.99,"49.99",IF(Table1[[#This Row],[Credit Amount]]=-50,"50",IF(Table1[[#This Row],[Credit Amount]]&lt;-50.01,"Greater than 50"))))))</f>
        <v>20.01-49.98</v>
      </c>
      <c r="G3019" t="str">
        <f>IF(Table1[[#This Row],[Transaction Type]]="Maintenance","Non-Sales","Sales")</f>
        <v>Non-Sales</v>
      </c>
      <c r="H3019" t="str">
        <f>IF(Table1[[#This Row],[Quarter]]="q2",1,"")</f>
        <v/>
      </c>
      <c r="I3019">
        <f>IF(Table1[[#This Row],[Quarter]]="q3",1,"")</f>
        <v>1</v>
      </c>
      <c r="J3019" t="str">
        <f>IF(Table1[[#This Row],[Quarter]]="Q2",Table1[[#This Row],[Credit Amount]],"")</f>
        <v/>
      </c>
      <c r="K3019">
        <f>IF(Table1[[#This Row],[Quarter]]="Q3",Table1[[#This Row],[Credit Amount]],"")</f>
        <v>-42.04</v>
      </c>
      <c r="L3019" t="str">
        <f>IF(Table1[[#This Row],[Transaction Type]]="Upgrade",Table1[[#This Row],[Credit Amount]],IF(Table1[[#This Row],[Transaction Type]]="Activation",Table1[[#This Row],[Credit Amount]],""))</f>
        <v/>
      </c>
      <c r="M3019">
        <f>IF(Table1[[#This Row],[Transaction Type]]="Maintenance",Table1[[#This Row],[Credit Amount]],"")</f>
        <v>-42.04</v>
      </c>
      <c r="N3019">
        <v>10011</v>
      </c>
      <c r="O3019" t="s">
        <v>2489</v>
      </c>
      <c r="P3019" t="s">
        <v>2500</v>
      </c>
      <c r="Q3019" t="s">
        <v>289</v>
      </c>
      <c r="R3019">
        <v>10011</v>
      </c>
      <c r="S3019" t="s">
        <v>2489</v>
      </c>
      <c r="T3019" t="s">
        <v>2500</v>
      </c>
      <c r="U3019" t="s">
        <v>289</v>
      </c>
      <c r="V3019" t="s">
        <v>177</v>
      </c>
      <c r="W3019">
        <v>100004668</v>
      </c>
      <c r="X3019">
        <v>8005553669</v>
      </c>
      <c r="Y3019" t="s">
        <v>2595</v>
      </c>
      <c r="Z3019" t="s">
        <v>6257</v>
      </c>
      <c r="AA3019" s="13">
        <v>-42.04</v>
      </c>
      <c r="AB3019" s="14">
        <v>42638</v>
      </c>
      <c r="AC3019" t="s">
        <v>36</v>
      </c>
    </row>
    <row r="3020" spans="1:29" x14ac:dyDescent="0.25">
      <c r="A3020" t="str">
        <f>CONCATENATE("Q",ROUNDUP(MONTH(Table1[[#This Row],[Month]])/3,0))</f>
        <v>Q2</v>
      </c>
      <c r="B3020" s="14">
        <f>EOMONTH(Table1[[#This Row],[Credit Date]],-1)+1</f>
        <v>42461</v>
      </c>
      <c r="C3020" t="str">
        <f>CONCATENATE(Table1[[#This Row],[Issuer Last Name]],", ",Table1[[#This Row],[Issuer First Name]])</f>
        <v>No. 095, Employee</v>
      </c>
      <c r="D3020" t="str">
        <f>CONCATENATE(Table1[[#This Row],[Approver Last Name]],", ",Table1[[#This Row],[Approver First Name]])</f>
        <v>No. 008, Employee</v>
      </c>
      <c r="E3020" t="str">
        <f>CONCATENATE(Table1[[#This Row],[Customer Last Name]],", ",Table1[[#This Row],[Customer First Name]])</f>
        <v>No. 10543, Client</v>
      </c>
      <c r="F30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20" t="str">
        <f>IF(Table1[[#This Row],[Transaction Type]]="Maintenance","Non-Sales","Sales")</f>
        <v>Non-Sales</v>
      </c>
      <c r="H3020">
        <f>IF(Table1[[#This Row],[Quarter]]="q2",1,"")</f>
        <v>1</v>
      </c>
      <c r="I3020" t="str">
        <f>IF(Table1[[#This Row],[Quarter]]="q3",1,"")</f>
        <v/>
      </c>
      <c r="J3020">
        <f>IF(Table1[[#This Row],[Quarter]]="Q2",Table1[[#This Row],[Credit Amount]],"")</f>
        <v>-63.07</v>
      </c>
      <c r="K3020" t="str">
        <f>IF(Table1[[#This Row],[Quarter]]="Q3",Table1[[#This Row],[Credit Amount]],"")</f>
        <v/>
      </c>
      <c r="L3020" t="str">
        <f>IF(Table1[[#This Row],[Transaction Type]]="Upgrade",Table1[[#This Row],[Credit Amount]],IF(Table1[[#This Row],[Transaction Type]]="Activation",Table1[[#This Row],[Credit Amount]],""))</f>
        <v/>
      </c>
      <c r="M3020">
        <f>IF(Table1[[#This Row],[Transaction Type]]="Maintenance",Table1[[#This Row],[Credit Amount]],"")</f>
        <v>-63.07</v>
      </c>
      <c r="N3020">
        <v>10095</v>
      </c>
      <c r="O3020" t="s">
        <v>2489</v>
      </c>
      <c r="P3020" t="s">
        <v>2584</v>
      </c>
      <c r="Q3020" t="s">
        <v>289</v>
      </c>
      <c r="R3020">
        <v>10008</v>
      </c>
      <c r="S3020" t="s">
        <v>2489</v>
      </c>
      <c r="T3020" t="s">
        <v>2497</v>
      </c>
      <c r="U3020" t="s">
        <v>290</v>
      </c>
      <c r="V3020" t="s">
        <v>177</v>
      </c>
      <c r="W3020">
        <v>100001542</v>
      </c>
      <c r="X3020">
        <v>8005550543</v>
      </c>
      <c r="Y3020" t="s">
        <v>2595</v>
      </c>
      <c r="Z3020" t="s">
        <v>3138</v>
      </c>
      <c r="AA3020" s="13">
        <v>-63.07</v>
      </c>
      <c r="AB3020" s="14">
        <v>42472</v>
      </c>
      <c r="AC3020" t="s">
        <v>36</v>
      </c>
    </row>
    <row r="3021" spans="1:29" x14ac:dyDescent="0.25">
      <c r="A3021" t="str">
        <f>CONCATENATE("Q",ROUNDUP(MONTH(Table1[[#This Row],[Month]])/3,0))</f>
        <v>Q2</v>
      </c>
      <c r="B3021" s="14">
        <f>EOMONTH(Table1[[#This Row],[Credit Date]],-1)+1</f>
        <v>42461</v>
      </c>
      <c r="C3021" t="str">
        <f>CONCATENATE(Table1[[#This Row],[Issuer Last Name]],", ",Table1[[#This Row],[Issuer First Name]])</f>
        <v>No. 095, Employee</v>
      </c>
      <c r="D3021" t="str">
        <f>CONCATENATE(Table1[[#This Row],[Approver Last Name]],", ",Table1[[#This Row],[Approver First Name]])</f>
        <v>No. 008, Employee</v>
      </c>
      <c r="E3021" t="str">
        <f>CONCATENATE(Table1[[#This Row],[Customer Last Name]],", ",Table1[[#This Row],[Customer First Name]])</f>
        <v>No. 13763, Client</v>
      </c>
      <c r="F30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21" t="str">
        <f>IF(Table1[[#This Row],[Transaction Type]]="Maintenance","Non-Sales","Sales")</f>
        <v>Sales</v>
      </c>
      <c r="H3021">
        <f>IF(Table1[[#This Row],[Quarter]]="q2",1,"")</f>
        <v>1</v>
      </c>
      <c r="I3021" t="str">
        <f>IF(Table1[[#This Row],[Quarter]]="q3",1,"")</f>
        <v/>
      </c>
      <c r="J3021">
        <f>IF(Table1[[#This Row],[Quarter]]="Q2",Table1[[#This Row],[Credit Amount]],"")</f>
        <v>-97.1</v>
      </c>
      <c r="K3021" t="str">
        <f>IF(Table1[[#This Row],[Quarter]]="Q3",Table1[[#This Row],[Credit Amount]],"")</f>
        <v/>
      </c>
      <c r="L3021">
        <f>IF(Table1[[#This Row],[Transaction Type]]="Upgrade",Table1[[#This Row],[Credit Amount]],IF(Table1[[#This Row],[Transaction Type]]="Activation",Table1[[#This Row],[Credit Amount]],""))</f>
        <v>-97.1</v>
      </c>
      <c r="M3021" t="str">
        <f>IF(Table1[[#This Row],[Transaction Type]]="Maintenance",Table1[[#This Row],[Credit Amount]],"")</f>
        <v/>
      </c>
      <c r="N3021">
        <v>10095</v>
      </c>
      <c r="O3021" t="s">
        <v>2489</v>
      </c>
      <c r="P3021" t="s">
        <v>2584</v>
      </c>
      <c r="Q3021" t="s">
        <v>289</v>
      </c>
      <c r="R3021">
        <v>10008</v>
      </c>
      <c r="S3021" t="s">
        <v>2489</v>
      </c>
      <c r="T3021" t="s">
        <v>2497</v>
      </c>
      <c r="U3021" t="s">
        <v>290</v>
      </c>
      <c r="V3021" t="s">
        <v>177</v>
      </c>
      <c r="W3021">
        <v>100004762</v>
      </c>
      <c r="X3021">
        <v>8005553763</v>
      </c>
      <c r="Y3021" t="s">
        <v>2595</v>
      </c>
      <c r="Z3021" t="s">
        <v>6351</v>
      </c>
      <c r="AA3021" s="13">
        <v>-97.1</v>
      </c>
      <c r="AB3021" s="14">
        <v>42477</v>
      </c>
      <c r="AC3021" t="s">
        <v>35</v>
      </c>
    </row>
    <row r="3022" spans="1:29" x14ac:dyDescent="0.25">
      <c r="A3022" t="str">
        <f>CONCATENATE("Q",ROUNDUP(MONTH(Table1[[#This Row],[Month]])/3,0))</f>
        <v>Q2</v>
      </c>
      <c r="B3022" s="14">
        <f>EOMONTH(Table1[[#This Row],[Credit Date]],-1)+1</f>
        <v>42461</v>
      </c>
      <c r="C3022" t="str">
        <f>CONCATENATE(Table1[[#This Row],[Issuer Last Name]],", ",Table1[[#This Row],[Issuer First Name]])</f>
        <v>No. 095, Employee</v>
      </c>
      <c r="D3022" t="str">
        <f>CONCATENATE(Table1[[#This Row],[Approver Last Name]],", ",Table1[[#This Row],[Approver First Name]])</f>
        <v>No. 008, Employee</v>
      </c>
      <c r="E3022" t="str">
        <f>CONCATENATE(Table1[[#This Row],[Customer Last Name]],", ",Table1[[#This Row],[Customer First Name]])</f>
        <v>No. 11550, Client</v>
      </c>
      <c r="F3022" t="str">
        <f>IF(Table1[[#This Row],[Credit Amount]]&gt;-19.99,"Less than 19.99",IF(Table1[[#This Row],[Credit Amount]]=-20,"20",IF(Table1[[#This Row],[Credit Amount]]&gt;-49.98,"20.01-49.98",IF(Table1[[#This Row],[Credit Amount]]=-49.99,"49.99",IF(Table1[[#This Row],[Credit Amount]]=-50,"50",IF(Table1[[#This Row],[Credit Amount]]&lt;-50.01,"Greater than 50"))))))</f>
        <v>20.01-49.98</v>
      </c>
      <c r="G3022" t="str">
        <f>IF(Table1[[#This Row],[Transaction Type]]="Maintenance","Non-Sales","Sales")</f>
        <v>Non-Sales</v>
      </c>
      <c r="H3022">
        <f>IF(Table1[[#This Row],[Quarter]]="q2",1,"")</f>
        <v>1</v>
      </c>
      <c r="I3022" t="str">
        <f>IF(Table1[[#This Row],[Quarter]]="q3",1,"")</f>
        <v/>
      </c>
      <c r="J3022">
        <f>IF(Table1[[#This Row],[Quarter]]="Q2",Table1[[#This Row],[Credit Amount]],"")</f>
        <v>-34.130000000000003</v>
      </c>
      <c r="K3022" t="str">
        <f>IF(Table1[[#This Row],[Quarter]]="Q3",Table1[[#This Row],[Credit Amount]],"")</f>
        <v/>
      </c>
      <c r="L3022" t="str">
        <f>IF(Table1[[#This Row],[Transaction Type]]="Upgrade",Table1[[#This Row],[Credit Amount]],IF(Table1[[#This Row],[Transaction Type]]="Activation",Table1[[#This Row],[Credit Amount]],""))</f>
        <v/>
      </c>
      <c r="M3022">
        <f>IF(Table1[[#This Row],[Transaction Type]]="Maintenance",Table1[[#This Row],[Credit Amount]],"")</f>
        <v>-34.130000000000003</v>
      </c>
      <c r="N3022">
        <v>10095</v>
      </c>
      <c r="O3022" t="s">
        <v>2489</v>
      </c>
      <c r="P3022" t="s">
        <v>2584</v>
      </c>
      <c r="Q3022" t="s">
        <v>289</v>
      </c>
      <c r="R3022">
        <v>10008</v>
      </c>
      <c r="S3022" t="s">
        <v>2489</v>
      </c>
      <c r="T3022" t="s">
        <v>2497</v>
      </c>
      <c r="U3022" t="s">
        <v>290</v>
      </c>
      <c r="V3022" t="s">
        <v>177</v>
      </c>
      <c r="W3022">
        <v>100002549</v>
      </c>
      <c r="X3022">
        <v>8005551550</v>
      </c>
      <c r="Y3022" t="s">
        <v>2595</v>
      </c>
      <c r="Z3022" t="s">
        <v>4145</v>
      </c>
      <c r="AA3022" s="13">
        <v>-34.130000000000003</v>
      </c>
      <c r="AB3022" s="14">
        <v>42484</v>
      </c>
      <c r="AC3022" t="s">
        <v>36</v>
      </c>
    </row>
    <row r="3023" spans="1:29" x14ac:dyDescent="0.25">
      <c r="A3023" t="str">
        <f>CONCATENATE("Q",ROUNDUP(MONTH(Table1[[#This Row],[Month]])/3,0))</f>
        <v>Q2</v>
      </c>
      <c r="B3023" s="14">
        <f>EOMONTH(Table1[[#This Row],[Credit Date]],-1)+1</f>
        <v>42461</v>
      </c>
      <c r="C3023" t="str">
        <f>CONCATENATE(Table1[[#This Row],[Issuer Last Name]],", ",Table1[[#This Row],[Issuer First Name]])</f>
        <v>No. 095, Employee</v>
      </c>
      <c r="D3023" t="str">
        <f>CONCATENATE(Table1[[#This Row],[Approver Last Name]],", ",Table1[[#This Row],[Approver First Name]])</f>
        <v>No. 008, Employee</v>
      </c>
      <c r="E3023" t="str">
        <f>CONCATENATE(Table1[[#This Row],[Customer Last Name]],", ",Table1[[#This Row],[Customer First Name]])</f>
        <v>No. 10870, Client</v>
      </c>
      <c r="F30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23" t="str">
        <f>IF(Table1[[#This Row],[Transaction Type]]="Maintenance","Non-Sales","Sales")</f>
        <v>Sales</v>
      </c>
      <c r="H3023">
        <f>IF(Table1[[#This Row],[Quarter]]="q2",1,"")</f>
        <v>1</v>
      </c>
      <c r="I3023" t="str">
        <f>IF(Table1[[#This Row],[Quarter]]="q3",1,"")</f>
        <v/>
      </c>
      <c r="J3023">
        <f>IF(Table1[[#This Row],[Quarter]]="Q2",Table1[[#This Row],[Credit Amount]],"")</f>
        <v>-92.4</v>
      </c>
      <c r="K3023" t="str">
        <f>IF(Table1[[#This Row],[Quarter]]="Q3",Table1[[#This Row],[Credit Amount]],"")</f>
        <v/>
      </c>
      <c r="L3023">
        <f>IF(Table1[[#This Row],[Transaction Type]]="Upgrade",Table1[[#This Row],[Credit Amount]],IF(Table1[[#This Row],[Transaction Type]]="Activation",Table1[[#This Row],[Credit Amount]],""))</f>
        <v>-92.4</v>
      </c>
      <c r="M3023" t="str">
        <f>IF(Table1[[#This Row],[Transaction Type]]="Maintenance",Table1[[#This Row],[Credit Amount]],"")</f>
        <v/>
      </c>
      <c r="N3023">
        <v>10095</v>
      </c>
      <c r="O3023" t="s">
        <v>2489</v>
      </c>
      <c r="P3023" t="s">
        <v>2584</v>
      </c>
      <c r="Q3023" t="s">
        <v>289</v>
      </c>
      <c r="R3023">
        <v>10008</v>
      </c>
      <c r="S3023" t="s">
        <v>2489</v>
      </c>
      <c r="T3023" t="s">
        <v>2497</v>
      </c>
      <c r="U3023" t="s">
        <v>290</v>
      </c>
      <c r="V3023" t="s">
        <v>177</v>
      </c>
      <c r="W3023">
        <v>100001869</v>
      </c>
      <c r="X3023">
        <v>8005550870</v>
      </c>
      <c r="Y3023" t="s">
        <v>2595</v>
      </c>
      <c r="Z3023" t="s">
        <v>3465</v>
      </c>
      <c r="AA3023" s="13">
        <v>-92.4</v>
      </c>
      <c r="AB3023" s="14">
        <v>42486</v>
      </c>
      <c r="AC3023" t="s">
        <v>35</v>
      </c>
    </row>
    <row r="3024" spans="1:29" x14ac:dyDescent="0.25">
      <c r="A3024" t="str">
        <f>CONCATENATE("Q",ROUNDUP(MONTH(Table1[[#This Row],[Month]])/3,0))</f>
        <v>Q2</v>
      </c>
      <c r="B3024" s="14">
        <f>EOMONTH(Table1[[#This Row],[Credit Date]],-1)+1</f>
        <v>42491</v>
      </c>
      <c r="C3024" t="str">
        <f>CONCATENATE(Table1[[#This Row],[Issuer Last Name]],", ",Table1[[#This Row],[Issuer First Name]])</f>
        <v>No. 095, Employee</v>
      </c>
      <c r="D3024" t="str">
        <f>CONCATENATE(Table1[[#This Row],[Approver Last Name]],", ",Table1[[#This Row],[Approver First Name]])</f>
        <v>No. 008, Employee</v>
      </c>
      <c r="E3024" t="str">
        <f>CONCATENATE(Table1[[#This Row],[Customer Last Name]],", ",Table1[[#This Row],[Customer First Name]])</f>
        <v>No. 13345, Client</v>
      </c>
      <c r="F30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24" t="str">
        <f>IF(Table1[[#This Row],[Transaction Type]]="Maintenance","Non-Sales","Sales")</f>
        <v>Non-Sales</v>
      </c>
      <c r="H3024">
        <f>IF(Table1[[#This Row],[Quarter]]="q2",1,"")</f>
        <v>1</v>
      </c>
      <c r="I3024" t="str">
        <f>IF(Table1[[#This Row],[Quarter]]="q3",1,"")</f>
        <v/>
      </c>
      <c r="J3024">
        <f>IF(Table1[[#This Row],[Quarter]]="Q2",Table1[[#This Row],[Credit Amount]],"")</f>
        <v>-95.75</v>
      </c>
      <c r="K3024" t="str">
        <f>IF(Table1[[#This Row],[Quarter]]="Q3",Table1[[#This Row],[Credit Amount]],"")</f>
        <v/>
      </c>
      <c r="L3024" t="str">
        <f>IF(Table1[[#This Row],[Transaction Type]]="Upgrade",Table1[[#This Row],[Credit Amount]],IF(Table1[[#This Row],[Transaction Type]]="Activation",Table1[[#This Row],[Credit Amount]],""))</f>
        <v/>
      </c>
      <c r="M3024">
        <f>IF(Table1[[#This Row],[Transaction Type]]="Maintenance",Table1[[#This Row],[Credit Amount]],"")</f>
        <v>-95.75</v>
      </c>
      <c r="N3024">
        <v>10095</v>
      </c>
      <c r="O3024" t="s">
        <v>2489</v>
      </c>
      <c r="P3024" t="s">
        <v>2584</v>
      </c>
      <c r="Q3024" t="s">
        <v>289</v>
      </c>
      <c r="R3024">
        <v>10008</v>
      </c>
      <c r="S3024" t="s">
        <v>2489</v>
      </c>
      <c r="T3024" t="s">
        <v>2497</v>
      </c>
      <c r="U3024" t="s">
        <v>290</v>
      </c>
      <c r="V3024" t="s">
        <v>177</v>
      </c>
      <c r="W3024">
        <v>100004344</v>
      </c>
      <c r="X3024">
        <v>8005553345</v>
      </c>
      <c r="Y3024" t="s">
        <v>2595</v>
      </c>
      <c r="Z3024" t="s">
        <v>5933</v>
      </c>
      <c r="AA3024" s="13">
        <v>-95.75</v>
      </c>
      <c r="AB3024" s="14">
        <v>42493</v>
      </c>
      <c r="AC3024" t="s">
        <v>36</v>
      </c>
    </row>
    <row r="3025" spans="1:29" x14ac:dyDescent="0.25">
      <c r="A3025" t="str">
        <f>CONCATENATE("Q",ROUNDUP(MONTH(Table1[[#This Row],[Month]])/3,0))</f>
        <v>Q2</v>
      </c>
      <c r="B3025" s="14">
        <f>EOMONTH(Table1[[#This Row],[Credit Date]],-1)+1</f>
        <v>42491</v>
      </c>
      <c r="C3025" t="str">
        <f>CONCATENATE(Table1[[#This Row],[Issuer Last Name]],", ",Table1[[#This Row],[Issuer First Name]])</f>
        <v>No. 095, Employee</v>
      </c>
      <c r="D3025" t="str">
        <f>CONCATENATE(Table1[[#This Row],[Approver Last Name]],", ",Table1[[#This Row],[Approver First Name]])</f>
        <v>No. 008, Employee</v>
      </c>
      <c r="E3025" t="str">
        <f>CONCATENATE(Table1[[#This Row],[Customer Last Name]],", ",Table1[[#This Row],[Customer First Name]])</f>
        <v>No. 13086, Client</v>
      </c>
      <c r="F3025" t="str">
        <f>IF(Table1[[#This Row],[Credit Amount]]&gt;-19.99,"Less than 19.99",IF(Table1[[#This Row],[Credit Amount]]=-20,"20",IF(Table1[[#This Row],[Credit Amount]]&gt;-49.98,"20.01-49.98",IF(Table1[[#This Row],[Credit Amount]]=-49.99,"49.99",IF(Table1[[#This Row],[Credit Amount]]=-50,"50",IF(Table1[[#This Row],[Credit Amount]]&lt;-50.01,"Greater than 50"))))))</f>
        <v>Less than 19.99</v>
      </c>
      <c r="G3025" t="str">
        <f>IF(Table1[[#This Row],[Transaction Type]]="Maintenance","Non-Sales","Sales")</f>
        <v>Non-Sales</v>
      </c>
      <c r="H3025">
        <f>IF(Table1[[#This Row],[Quarter]]="q2",1,"")</f>
        <v>1</v>
      </c>
      <c r="I3025" t="str">
        <f>IF(Table1[[#This Row],[Quarter]]="q3",1,"")</f>
        <v/>
      </c>
      <c r="J3025">
        <f>IF(Table1[[#This Row],[Quarter]]="Q2",Table1[[#This Row],[Credit Amount]],"")</f>
        <v>-14.72</v>
      </c>
      <c r="K3025" t="str">
        <f>IF(Table1[[#This Row],[Quarter]]="Q3",Table1[[#This Row],[Credit Amount]],"")</f>
        <v/>
      </c>
      <c r="L3025" t="str">
        <f>IF(Table1[[#This Row],[Transaction Type]]="Upgrade",Table1[[#This Row],[Credit Amount]],IF(Table1[[#This Row],[Transaction Type]]="Activation",Table1[[#This Row],[Credit Amount]],""))</f>
        <v/>
      </c>
      <c r="M3025">
        <f>IF(Table1[[#This Row],[Transaction Type]]="Maintenance",Table1[[#This Row],[Credit Amount]],"")</f>
        <v>-14.72</v>
      </c>
      <c r="N3025">
        <v>10095</v>
      </c>
      <c r="O3025" t="s">
        <v>2489</v>
      </c>
      <c r="P3025" t="s">
        <v>2584</v>
      </c>
      <c r="Q3025" t="s">
        <v>289</v>
      </c>
      <c r="R3025">
        <v>10008</v>
      </c>
      <c r="S3025" t="s">
        <v>2489</v>
      </c>
      <c r="T3025" t="s">
        <v>2497</v>
      </c>
      <c r="U3025" t="s">
        <v>290</v>
      </c>
      <c r="V3025" t="s">
        <v>177</v>
      </c>
      <c r="W3025">
        <v>100004085</v>
      </c>
      <c r="X3025">
        <v>8005553086</v>
      </c>
      <c r="Y3025" t="s">
        <v>2595</v>
      </c>
      <c r="Z3025" t="s">
        <v>5674</v>
      </c>
      <c r="AA3025" s="13">
        <v>-14.72</v>
      </c>
      <c r="AB3025" s="14">
        <v>42502</v>
      </c>
      <c r="AC3025" t="s">
        <v>36</v>
      </c>
    </row>
    <row r="3026" spans="1:29" x14ac:dyDescent="0.25">
      <c r="A3026" t="str">
        <f>CONCATENATE("Q",ROUNDUP(MONTH(Table1[[#This Row],[Month]])/3,0))</f>
        <v>Q2</v>
      </c>
      <c r="B3026" s="14">
        <f>EOMONTH(Table1[[#This Row],[Credit Date]],-1)+1</f>
        <v>42491</v>
      </c>
      <c r="C3026" t="str">
        <f>CONCATENATE(Table1[[#This Row],[Issuer Last Name]],", ",Table1[[#This Row],[Issuer First Name]])</f>
        <v>No. 095, Employee</v>
      </c>
      <c r="D3026" t="str">
        <f>CONCATENATE(Table1[[#This Row],[Approver Last Name]],", ",Table1[[#This Row],[Approver First Name]])</f>
        <v>No. 008, Employee</v>
      </c>
      <c r="E3026" t="str">
        <f>CONCATENATE(Table1[[#This Row],[Customer Last Name]],", ",Table1[[#This Row],[Customer First Name]])</f>
        <v>No. 13148, Client</v>
      </c>
      <c r="F30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26" t="str">
        <f>IF(Table1[[#This Row],[Transaction Type]]="Maintenance","Non-Sales","Sales")</f>
        <v>Non-Sales</v>
      </c>
      <c r="H3026">
        <f>IF(Table1[[#This Row],[Quarter]]="q2",1,"")</f>
        <v>1</v>
      </c>
      <c r="I3026" t="str">
        <f>IF(Table1[[#This Row],[Quarter]]="q3",1,"")</f>
        <v/>
      </c>
      <c r="J3026">
        <f>IF(Table1[[#This Row],[Quarter]]="Q2",Table1[[#This Row],[Credit Amount]],"")</f>
        <v>-74.91</v>
      </c>
      <c r="K3026" t="str">
        <f>IF(Table1[[#This Row],[Quarter]]="Q3",Table1[[#This Row],[Credit Amount]],"")</f>
        <v/>
      </c>
      <c r="L3026" t="str">
        <f>IF(Table1[[#This Row],[Transaction Type]]="Upgrade",Table1[[#This Row],[Credit Amount]],IF(Table1[[#This Row],[Transaction Type]]="Activation",Table1[[#This Row],[Credit Amount]],""))</f>
        <v/>
      </c>
      <c r="M3026">
        <f>IF(Table1[[#This Row],[Transaction Type]]="Maintenance",Table1[[#This Row],[Credit Amount]],"")</f>
        <v>-74.91</v>
      </c>
      <c r="N3026">
        <v>10095</v>
      </c>
      <c r="O3026" t="s">
        <v>2489</v>
      </c>
      <c r="P3026" t="s">
        <v>2584</v>
      </c>
      <c r="Q3026" t="s">
        <v>289</v>
      </c>
      <c r="R3026">
        <v>10008</v>
      </c>
      <c r="S3026" t="s">
        <v>2489</v>
      </c>
      <c r="T3026" t="s">
        <v>2497</v>
      </c>
      <c r="U3026" t="s">
        <v>290</v>
      </c>
      <c r="V3026" t="s">
        <v>177</v>
      </c>
      <c r="W3026">
        <v>100004147</v>
      </c>
      <c r="X3026">
        <v>8005553148</v>
      </c>
      <c r="Y3026" t="s">
        <v>2595</v>
      </c>
      <c r="Z3026" t="s">
        <v>5736</v>
      </c>
      <c r="AA3026" s="13">
        <v>-74.91</v>
      </c>
      <c r="AB3026" s="14">
        <v>42516</v>
      </c>
      <c r="AC3026" t="s">
        <v>36</v>
      </c>
    </row>
    <row r="3027" spans="1:29" x14ac:dyDescent="0.25">
      <c r="A3027" t="str">
        <f>CONCATENATE("Q",ROUNDUP(MONTH(Table1[[#This Row],[Month]])/3,0))</f>
        <v>Q2</v>
      </c>
      <c r="B3027" s="14">
        <f>EOMONTH(Table1[[#This Row],[Credit Date]],-1)+1</f>
        <v>42522</v>
      </c>
      <c r="C3027" t="str">
        <f>CONCATENATE(Table1[[#This Row],[Issuer Last Name]],", ",Table1[[#This Row],[Issuer First Name]])</f>
        <v>No. 095, Employee</v>
      </c>
      <c r="D3027" t="str">
        <f>CONCATENATE(Table1[[#This Row],[Approver Last Name]],", ",Table1[[#This Row],[Approver First Name]])</f>
        <v>No. 008, Employee</v>
      </c>
      <c r="E3027" t="str">
        <f>CONCATENATE(Table1[[#This Row],[Customer Last Name]],", ",Table1[[#This Row],[Customer First Name]])</f>
        <v>No. 11662, Client</v>
      </c>
      <c r="F30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27" t="str">
        <f>IF(Table1[[#This Row],[Transaction Type]]="Maintenance","Non-Sales","Sales")</f>
        <v>Non-Sales</v>
      </c>
      <c r="H3027">
        <f>IF(Table1[[#This Row],[Quarter]]="q2",1,"")</f>
        <v>1</v>
      </c>
      <c r="I3027" t="str">
        <f>IF(Table1[[#This Row],[Quarter]]="q3",1,"")</f>
        <v/>
      </c>
      <c r="J3027">
        <f>IF(Table1[[#This Row],[Quarter]]="Q2",Table1[[#This Row],[Credit Amount]],"")</f>
        <v>-52.72</v>
      </c>
      <c r="K3027" t="str">
        <f>IF(Table1[[#This Row],[Quarter]]="Q3",Table1[[#This Row],[Credit Amount]],"")</f>
        <v/>
      </c>
      <c r="L3027" t="str">
        <f>IF(Table1[[#This Row],[Transaction Type]]="Upgrade",Table1[[#This Row],[Credit Amount]],IF(Table1[[#This Row],[Transaction Type]]="Activation",Table1[[#This Row],[Credit Amount]],""))</f>
        <v/>
      </c>
      <c r="M3027">
        <f>IF(Table1[[#This Row],[Transaction Type]]="Maintenance",Table1[[#This Row],[Credit Amount]],"")</f>
        <v>-52.72</v>
      </c>
      <c r="N3027">
        <v>10095</v>
      </c>
      <c r="O3027" t="s">
        <v>2489</v>
      </c>
      <c r="P3027" t="s">
        <v>2584</v>
      </c>
      <c r="Q3027" t="s">
        <v>289</v>
      </c>
      <c r="R3027">
        <v>10008</v>
      </c>
      <c r="S3027" t="s">
        <v>2489</v>
      </c>
      <c r="T3027" t="s">
        <v>2497</v>
      </c>
      <c r="U3027" t="s">
        <v>290</v>
      </c>
      <c r="V3027" t="s">
        <v>177</v>
      </c>
      <c r="W3027">
        <v>100002661</v>
      </c>
      <c r="X3027">
        <v>8005551662</v>
      </c>
      <c r="Y3027" t="s">
        <v>2595</v>
      </c>
      <c r="Z3027" t="s">
        <v>4257</v>
      </c>
      <c r="AA3027" s="13">
        <v>-52.72</v>
      </c>
      <c r="AB3027" s="14">
        <v>42524</v>
      </c>
      <c r="AC3027" t="s">
        <v>36</v>
      </c>
    </row>
    <row r="3028" spans="1:29" x14ac:dyDescent="0.25">
      <c r="A3028" t="str">
        <f>CONCATENATE("Q",ROUNDUP(MONTH(Table1[[#This Row],[Month]])/3,0))</f>
        <v>Q2</v>
      </c>
      <c r="B3028" s="14">
        <f>EOMONTH(Table1[[#This Row],[Credit Date]],-1)+1</f>
        <v>42522</v>
      </c>
      <c r="C3028" t="str">
        <f>CONCATENATE(Table1[[#This Row],[Issuer Last Name]],", ",Table1[[#This Row],[Issuer First Name]])</f>
        <v>No. 095, Employee</v>
      </c>
      <c r="D3028" t="str">
        <f>CONCATENATE(Table1[[#This Row],[Approver Last Name]],", ",Table1[[#This Row],[Approver First Name]])</f>
        <v>No. 008, Employee</v>
      </c>
      <c r="E3028" t="str">
        <f>CONCATENATE(Table1[[#This Row],[Customer Last Name]],", ",Table1[[#This Row],[Customer First Name]])</f>
        <v>No. 12795, Client</v>
      </c>
      <c r="F3028" t="str">
        <f>IF(Table1[[#This Row],[Credit Amount]]&gt;-19.99,"Less than 19.99",IF(Table1[[#This Row],[Credit Amount]]=-20,"20",IF(Table1[[#This Row],[Credit Amount]]&gt;-49.98,"20.01-49.98",IF(Table1[[#This Row],[Credit Amount]]=-49.99,"49.99",IF(Table1[[#This Row],[Credit Amount]]=-50,"50",IF(Table1[[#This Row],[Credit Amount]]&lt;-50.01,"Greater than 50"))))))</f>
        <v>20.01-49.98</v>
      </c>
      <c r="G3028" t="str">
        <f>IF(Table1[[#This Row],[Transaction Type]]="Maintenance","Non-Sales","Sales")</f>
        <v>Non-Sales</v>
      </c>
      <c r="H3028">
        <f>IF(Table1[[#This Row],[Quarter]]="q2",1,"")</f>
        <v>1</v>
      </c>
      <c r="I3028" t="str">
        <f>IF(Table1[[#This Row],[Quarter]]="q3",1,"")</f>
        <v/>
      </c>
      <c r="J3028">
        <f>IF(Table1[[#This Row],[Quarter]]="Q2",Table1[[#This Row],[Credit Amount]],"")</f>
        <v>-38.26</v>
      </c>
      <c r="K3028" t="str">
        <f>IF(Table1[[#This Row],[Quarter]]="Q3",Table1[[#This Row],[Credit Amount]],"")</f>
        <v/>
      </c>
      <c r="L3028" t="str">
        <f>IF(Table1[[#This Row],[Transaction Type]]="Upgrade",Table1[[#This Row],[Credit Amount]],IF(Table1[[#This Row],[Transaction Type]]="Activation",Table1[[#This Row],[Credit Amount]],""))</f>
        <v/>
      </c>
      <c r="M3028">
        <f>IF(Table1[[#This Row],[Transaction Type]]="Maintenance",Table1[[#This Row],[Credit Amount]],"")</f>
        <v>-38.26</v>
      </c>
      <c r="N3028">
        <v>10095</v>
      </c>
      <c r="O3028" t="s">
        <v>2489</v>
      </c>
      <c r="P3028" t="s">
        <v>2584</v>
      </c>
      <c r="Q3028" t="s">
        <v>289</v>
      </c>
      <c r="R3028">
        <v>10008</v>
      </c>
      <c r="S3028" t="s">
        <v>2489</v>
      </c>
      <c r="T3028" t="s">
        <v>2497</v>
      </c>
      <c r="U3028" t="s">
        <v>290</v>
      </c>
      <c r="V3028" t="s">
        <v>177</v>
      </c>
      <c r="W3028">
        <v>100003794</v>
      </c>
      <c r="X3028">
        <v>8005552795</v>
      </c>
      <c r="Y3028" t="s">
        <v>2595</v>
      </c>
      <c r="Z3028" t="s">
        <v>5387</v>
      </c>
      <c r="AA3028" s="13">
        <v>-38.26</v>
      </c>
      <c r="AB3028" s="14">
        <v>42527</v>
      </c>
      <c r="AC3028" t="s">
        <v>36</v>
      </c>
    </row>
    <row r="3029" spans="1:29" x14ac:dyDescent="0.25">
      <c r="A3029" t="str">
        <f>CONCATENATE("Q",ROUNDUP(MONTH(Table1[[#This Row],[Month]])/3,0))</f>
        <v>Q2</v>
      </c>
      <c r="B3029" s="14">
        <f>EOMONTH(Table1[[#This Row],[Credit Date]],-1)+1</f>
        <v>42522</v>
      </c>
      <c r="C3029" t="str">
        <f>CONCATENATE(Table1[[#This Row],[Issuer Last Name]],", ",Table1[[#This Row],[Issuer First Name]])</f>
        <v>No. 095, Employee</v>
      </c>
      <c r="D3029" t="str">
        <f>CONCATENATE(Table1[[#This Row],[Approver Last Name]],", ",Table1[[#This Row],[Approver First Name]])</f>
        <v>No. 008, Employee</v>
      </c>
      <c r="E3029" t="str">
        <f>CONCATENATE(Table1[[#This Row],[Customer Last Name]],", ",Table1[[#This Row],[Customer First Name]])</f>
        <v>No. 13075, Client</v>
      </c>
      <c r="F3029" t="str">
        <f>IF(Table1[[#This Row],[Credit Amount]]&gt;-19.99,"Less than 19.99",IF(Table1[[#This Row],[Credit Amount]]=-20,"20",IF(Table1[[#This Row],[Credit Amount]]&gt;-49.98,"20.01-49.98",IF(Table1[[#This Row],[Credit Amount]]=-49.99,"49.99",IF(Table1[[#This Row],[Credit Amount]]=-50,"50",IF(Table1[[#This Row],[Credit Amount]]&lt;-50.01,"Greater than 50"))))))</f>
        <v>20.01-49.98</v>
      </c>
      <c r="G3029" t="str">
        <f>IF(Table1[[#This Row],[Transaction Type]]="Maintenance","Non-Sales","Sales")</f>
        <v>Non-Sales</v>
      </c>
      <c r="H3029">
        <f>IF(Table1[[#This Row],[Quarter]]="q2",1,"")</f>
        <v>1</v>
      </c>
      <c r="I3029" t="str">
        <f>IF(Table1[[#This Row],[Quarter]]="q3",1,"")</f>
        <v/>
      </c>
      <c r="J3029">
        <f>IF(Table1[[#This Row],[Quarter]]="Q2",Table1[[#This Row],[Credit Amount]],"")</f>
        <v>-28.83</v>
      </c>
      <c r="K3029" t="str">
        <f>IF(Table1[[#This Row],[Quarter]]="Q3",Table1[[#This Row],[Credit Amount]],"")</f>
        <v/>
      </c>
      <c r="L3029" t="str">
        <f>IF(Table1[[#This Row],[Transaction Type]]="Upgrade",Table1[[#This Row],[Credit Amount]],IF(Table1[[#This Row],[Transaction Type]]="Activation",Table1[[#This Row],[Credit Amount]],""))</f>
        <v/>
      </c>
      <c r="M3029">
        <f>IF(Table1[[#This Row],[Transaction Type]]="Maintenance",Table1[[#This Row],[Credit Amount]],"")</f>
        <v>-28.83</v>
      </c>
      <c r="N3029">
        <v>10095</v>
      </c>
      <c r="O3029" t="s">
        <v>2489</v>
      </c>
      <c r="P3029" t="s">
        <v>2584</v>
      </c>
      <c r="Q3029" t="s">
        <v>289</v>
      </c>
      <c r="R3029">
        <v>10008</v>
      </c>
      <c r="S3029" t="s">
        <v>2489</v>
      </c>
      <c r="T3029" t="s">
        <v>2497</v>
      </c>
      <c r="U3029" t="s">
        <v>290</v>
      </c>
      <c r="V3029" t="s">
        <v>177</v>
      </c>
      <c r="W3029">
        <v>100004074</v>
      </c>
      <c r="X3029">
        <v>8005553075</v>
      </c>
      <c r="Y3029" t="s">
        <v>2595</v>
      </c>
      <c r="Z3029" t="s">
        <v>5663</v>
      </c>
      <c r="AA3029" s="13">
        <v>-28.83</v>
      </c>
      <c r="AB3029" s="14">
        <v>42529</v>
      </c>
      <c r="AC3029" t="s">
        <v>36</v>
      </c>
    </row>
    <row r="3030" spans="1:29" x14ac:dyDescent="0.25">
      <c r="A3030" t="str">
        <f>CONCATENATE("Q",ROUNDUP(MONTH(Table1[[#This Row],[Month]])/3,0))</f>
        <v>Q2</v>
      </c>
      <c r="B3030" s="14">
        <f>EOMONTH(Table1[[#This Row],[Credit Date]],-1)+1</f>
        <v>42522</v>
      </c>
      <c r="C3030" t="str">
        <f>CONCATENATE(Table1[[#This Row],[Issuer Last Name]],", ",Table1[[#This Row],[Issuer First Name]])</f>
        <v>No. 095, Employee</v>
      </c>
      <c r="D3030" t="str">
        <f>CONCATENATE(Table1[[#This Row],[Approver Last Name]],", ",Table1[[#This Row],[Approver First Name]])</f>
        <v>No. 008, Employee</v>
      </c>
      <c r="E3030" t="str">
        <f>CONCATENATE(Table1[[#This Row],[Customer Last Name]],", ",Table1[[#This Row],[Customer First Name]])</f>
        <v>No. 12398, Client</v>
      </c>
      <c r="F30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0" t="str">
        <f>IF(Table1[[#This Row],[Transaction Type]]="Maintenance","Non-Sales","Sales")</f>
        <v>Sales</v>
      </c>
      <c r="H3030">
        <f>IF(Table1[[#This Row],[Quarter]]="q2",1,"")</f>
        <v>1</v>
      </c>
      <c r="I3030" t="str">
        <f>IF(Table1[[#This Row],[Quarter]]="q3",1,"")</f>
        <v/>
      </c>
      <c r="J3030">
        <f>IF(Table1[[#This Row],[Quarter]]="Q2",Table1[[#This Row],[Credit Amount]],"")</f>
        <v>-79.06</v>
      </c>
      <c r="K3030" t="str">
        <f>IF(Table1[[#This Row],[Quarter]]="Q3",Table1[[#This Row],[Credit Amount]],"")</f>
        <v/>
      </c>
      <c r="L3030">
        <f>IF(Table1[[#This Row],[Transaction Type]]="Upgrade",Table1[[#This Row],[Credit Amount]],IF(Table1[[#This Row],[Transaction Type]]="Activation",Table1[[#This Row],[Credit Amount]],""))</f>
        <v>-79.06</v>
      </c>
      <c r="M3030" t="str">
        <f>IF(Table1[[#This Row],[Transaction Type]]="Maintenance",Table1[[#This Row],[Credit Amount]],"")</f>
        <v/>
      </c>
      <c r="N3030">
        <v>10095</v>
      </c>
      <c r="O3030" t="s">
        <v>2489</v>
      </c>
      <c r="P3030" t="s">
        <v>2584</v>
      </c>
      <c r="Q3030" t="s">
        <v>289</v>
      </c>
      <c r="R3030">
        <v>10008</v>
      </c>
      <c r="S3030" t="s">
        <v>2489</v>
      </c>
      <c r="T3030" t="s">
        <v>2497</v>
      </c>
      <c r="U3030" t="s">
        <v>290</v>
      </c>
      <c r="V3030" t="s">
        <v>177</v>
      </c>
      <c r="W3030">
        <v>100003397</v>
      </c>
      <c r="X3030">
        <v>8005552398</v>
      </c>
      <c r="Y3030" t="s">
        <v>2595</v>
      </c>
      <c r="Z3030" t="s">
        <v>4993</v>
      </c>
      <c r="AA3030" s="13">
        <v>-79.06</v>
      </c>
      <c r="AB3030" s="14">
        <v>42531</v>
      </c>
      <c r="AC3030" t="s">
        <v>37</v>
      </c>
    </row>
    <row r="3031" spans="1:29" x14ac:dyDescent="0.25">
      <c r="A3031" t="str">
        <f>CONCATENATE("Q",ROUNDUP(MONTH(Table1[[#This Row],[Month]])/3,0))</f>
        <v>Q2</v>
      </c>
      <c r="B3031" s="14">
        <f>EOMONTH(Table1[[#This Row],[Credit Date]],-1)+1</f>
        <v>42522</v>
      </c>
      <c r="C3031" t="str">
        <f>CONCATENATE(Table1[[#This Row],[Issuer Last Name]],", ",Table1[[#This Row],[Issuer First Name]])</f>
        <v>No. 095, Employee</v>
      </c>
      <c r="D3031" t="str">
        <f>CONCATENATE(Table1[[#This Row],[Approver Last Name]],", ",Table1[[#This Row],[Approver First Name]])</f>
        <v>No. 008, Employee</v>
      </c>
      <c r="E3031" t="str">
        <f>CONCATENATE(Table1[[#This Row],[Customer Last Name]],", ",Table1[[#This Row],[Customer First Name]])</f>
        <v>No. 14030, Client</v>
      </c>
      <c r="F30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1" t="str">
        <f>IF(Table1[[#This Row],[Transaction Type]]="Maintenance","Non-Sales","Sales")</f>
        <v>Non-Sales</v>
      </c>
      <c r="H3031">
        <f>IF(Table1[[#This Row],[Quarter]]="q2",1,"")</f>
        <v>1</v>
      </c>
      <c r="I3031" t="str">
        <f>IF(Table1[[#This Row],[Quarter]]="q3",1,"")</f>
        <v/>
      </c>
      <c r="J3031">
        <f>IF(Table1[[#This Row],[Quarter]]="Q2",Table1[[#This Row],[Credit Amount]],"")</f>
        <v>-69.58</v>
      </c>
      <c r="K3031" t="str">
        <f>IF(Table1[[#This Row],[Quarter]]="Q3",Table1[[#This Row],[Credit Amount]],"")</f>
        <v/>
      </c>
      <c r="L3031" t="str">
        <f>IF(Table1[[#This Row],[Transaction Type]]="Upgrade",Table1[[#This Row],[Credit Amount]],IF(Table1[[#This Row],[Transaction Type]]="Activation",Table1[[#This Row],[Credit Amount]],""))</f>
        <v/>
      </c>
      <c r="M3031">
        <f>IF(Table1[[#This Row],[Transaction Type]]="Maintenance",Table1[[#This Row],[Credit Amount]],"")</f>
        <v>-69.58</v>
      </c>
      <c r="N3031">
        <v>10095</v>
      </c>
      <c r="O3031" t="s">
        <v>2489</v>
      </c>
      <c r="P3031" t="s">
        <v>2584</v>
      </c>
      <c r="Q3031" t="s">
        <v>289</v>
      </c>
      <c r="R3031">
        <v>10008</v>
      </c>
      <c r="S3031" t="s">
        <v>2489</v>
      </c>
      <c r="T3031" t="s">
        <v>2497</v>
      </c>
      <c r="U3031" t="s">
        <v>290</v>
      </c>
      <c r="V3031" t="s">
        <v>177</v>
      </c>
      <c r="W3031">
        <v>100005029</v>
      </c>
      <c r="X3031">
        <v>8005554030</v>
      </c>
      <c r="Y3031" t="s">
        <v>2595</v>
      </c>
      <c r="Z3031" t="s">
        <v>6618</v>
      </c>
      <c r="AA3031" s="13">
        <v>-69.58</v>
      </c>
      <c r="AB3031" s="14">
        <v>42534</v>
      </c>
      <c r="AC3031" t="s">
        <v>36</v>
      </c>
    </row>
    <row r="3032" spans="1:29" x14ac:dyDescent="0.25">
      <c r="A3032" t="str">
        <f>CONCATENATE("Q",ROUNDUP(MONTH(Table1[[#This Row],[Month]])/3,0))</f>
        <v>Q2</v>
      </c>
      <c r="B3032" s="14">
        <f>EOMONTH(Table1[[#This Row],[Credit Date]],-1)+1</f>
        <v>42522</v>
      </c>
      <c r="C3032" t="str">
        <f>CONCATENATE(Table1[[#This Row],[Issuer Last Name]],", ",Table1[[#This Row],[Issuer First Name]])</f>
        <v>No. 095, Employee</v>
      </c>
      <c r="D3032" t="str">
        <f>CONCATENATE(Table1[[#This Row],[Approver Last Name]],", ",Table1[[#This Row],[Approver First Name]])</f>
        <v>No. 008, Employee</v>
      </c>
      <c r="E3032" t="str">
        <f>CONCATENATE(Table1[[#This Row],[Customer Last Name]],", ",Table1[[#This Row],[Customer First Name]])</f>
        <v>No. 12665, Client</v>
      </c>
      <c r="F30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2" t="str">
        <f>IF(Table1[[#This Row],[Transaction Type]]="Maintenance","Non-Sales","Sales")</f>
        <v>Sales</v>
      </c>
      <c r="H3032">
        <f>IF(Table1[[#This Row],[Quarter]]="q2",1,"")</f>
        <v>1</v>
      </c>
      <c r="I3032" t="str">
        <f>IF(Table1[[#This Row],[Quarter]]="q3",1,"")</f>
        <v/>
      </c>
      <c r="J3032">
        <f>IF(Table1[[#This Row],[Quarter]]="Q2",Table1[[#This Row],[Credit Amount]],"")</f>
        <v>-75.989999999999995</v>
      </c>
      <c r="K3032" t="str">
        <f>IF(Table1[[#This Row],[Quarter]]="Q3",Table1[[#This Row],[Credit Amount]],"")</f>
        <v/>
      </c>
      <c r="L3032">
        <f>IF(Table1[[#This Row],[Transaction Type]]="Upgrade",Table1[[#This Row],[Credit Amount]],IF(Table1[[#This Row],[Transaction Type]]="Activation",Table1[[#This Row],[Credit Amount]],""))</f>
        <v>-75.989999999999995</v>
      </c>
      <c r="M3032" t="str">
        <f>IF(Table1[[#This Row],[Transaction Type]]="Maintenance",Table1[[#This Row],[Credit Amount]],"")</f>
        <v/>
      </c>
      <c r="N3032">
        <v>10095</v>
      </c>
      <c r="O3032" t="s">
        <v>2489</v>
      </c>
      <c r="P3032" t="s">
        <v>2584</v>
      </c>
      <c r="Q3032" t="s">
        <v>289</v>
      </c>
      <c r="R3032">
        <v>10008</v>
      </c>
      <c r="S3032" t="s">
        <v>2489</v>
      </c>
      <c r="T3032" t="s">
        <v>2497</v>
      </c>
      <c r="U3032" t="s">
        <v>290</v>
      </c>
      <c r="V3032" t="s">
        <v>177</v>
      </c>
      <c r="W3032">
        <v>100003664</v>
      </c>
      <c r="X3032">
        <v>8005552665</v>
      </c>
      <c r="Y3032" t="s">
        <v>2595</v>
      </c>
      <c r="Z3032" t="s">
        <v>5259</v>
      </c>
      <c r="AA3032" s="13">
        <v>-75.989999999999995</v>
      </c>
      <c r="AB3032" s="14">
        <v>42535</v>
      </c>
      <c r="AC3032" t="s">
        <v>35</v>
      </c>
    </row>
    <row r="3033" spans="1:29" x14ac:dyDescent="0.25">
      <c r="A3033" t="str">
        <f>CONCATENATE("Q",ROUNDUP(MONTH(Table1[[#This Row],[Month]])/3,0))</f>
        <v>Q2</v>
      </c>
      <c r="B3033" s="14">
        <f>EOMONTH(Table1[[#This Row],[Credit Date]],-1)+1</f>
        <v>42522</v>
      </c>
      <c r="C3033" t="str">
        <f>CONCATENATE(Table1[[#This Row],[Issuer Last Name]],", ",Table1[[#This Row],[Issuer First Name]])</f>
        <v>No. 095, Employee</v>
      </c>
      <c r="D3033" t="str">
        <f>CONCATENATE(Table1[[#This Row],[Approver Last Name]],", ",Table1[[#This Row],[Approver First Name]])</f>
        <v>No. 008, Employee</v>
      </c>
      <c r="E3033" t="str">
        <f>CONCATENATE(Table1[[#This Row],[Customer Last Name]],", ",Table1[[#This Row],[Customer First Name]])</f>
        <v>No. 11795, Client</v>
      </c>
      <c r="F30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3" t="str">
        <f>IF(Table1[[#This Row],[Transaction Type]]="Maintenance","Non-Sales","Sales")</f>
        <v>Non-Sales</v>
      </c>
      <c r="H3033">
        <f>IF(Table1[[#This Row],[Quarter]]="q2",1,"")</f>
        <v>1</v>
      </c>
      <c r="I3033" t="str">
        <f>IF(Table1[[#This Row],[Quarter]]="q3",1,"")</f>
        <v/>
      </c>
      <c r="J3033">
        <f>IF(Table1[[#This Row],[Quarter]]="Q2",Table1[[#This Row],[Credit Amount]],"")</f>
        <v>-80.23</v>
      </c>
      <c r="K3033" t="str">
        <f>IF(Table1[[#This Row],[Quarter]]="Q3",Table1[[#This Row],[Credit Amount]],"")</f>
        <v/>
      </c>
      <c r="L3033" t="str">
        <f>IF(Table1[[#This Row],[Transaction Type]]="Upgrade",Table1[[#This Row],[Credit Amount]],IF(Table1[[#This Row],[Transaction Type]]="Activation",Table1[[#This Row],[Credit Amount]],""))</f>
        <v/>
      </c>
      <c r="M3033">
        <f>IF(Table1[[#This Row],[Transaction Type]]="Maintenance",Table1[[#This Row],[Credit Amount]],"")</f>
        <v>-80.23</v>
      </c>
      <c r="N3033">
        <v>10095</v>
      </c>
      <c r="O3033" t="s">
        <v>2489</v>
      </c>
      <c r="P3033" t="s">
        <v>2584</v>
      </c>
      <c r="Q3033" t="s">
        <v>289</v>
      </c>
      <c r="R3033">
        <v>10008</v>
      </c>
      <c r="S3033" t="s">
        <v>2489</v>
      </c>
      <c r="T3033" t="s">
        <v>2497</v>
      </c>
      <c r="U3033" t="s">
        <v>290</v>
      </c>
      <c r="V3033" t="s">
        <v>177</v>
      </c>
      <c r="W3033">
        <v>100002794</v>
      </c>
      <c r="X3033">
        <v>8005551795</v>
      </c>
      <c r="Y3033" t="s">
        <v>2595</v>
      </c>
      <c r="Z3033" t="s">
        <v>4390</v>
      </c>
      <c r="AA3033" s="13">
        <v>-80.23</v>
      </c>
      <c r="AB3033" s="14">
        <v>42537</v>
      </c>
      <c r="AC3033" t="s">
        <v>36</v>
      </c>
    </row>
    <row r="3034" spans="1:29" x14ac:dyDescent="0.25">
      <c r="A3034" t="str">
        <f>CONCATENATE("Q",ROUNDUP(MONTH(Table1[[#This Row],[Month]])/3,0))</f>
        <v>Q2</v>
      </c>
      <c r="B3034" s="14">
        <f>EOMONTH(Table1[[#This Row],[Credit Date]],-1)+1</f>
        <v>42522</v>
      </c>
      <c r="C3034" t="str">
        <f>CONCATENATE(Table1[[#This Row],[Issuer Last Name]],", ",Table1[[#This Row],[Issuer First Name]])</f>
        <v>No. 095, Employee</v>
      </c>
      <c r="D3034" t="str">
        <f>CONCATENATE(Table1[[#This Row],[Approver Last Name]],", ",Table1[[#This Row],[Approver First Name]])</f>
        <v>No. 008, Employee</v>
      </c>
      <c r="E3034" t="str">
        <f>CONCATENATE(Table1[[#This Row],[Customer Last Name]],", ",Table1[[#This Row],[Customer First Name]])</f>
        <v>No. 10283, Client</v>
      </c>
      <c r="F3034" t="str">
        <f>IF(Table1[[#This Row],[Credit Amount]]&gt;-19.99,"Less than 19.99",IF(Table1[[#This Row],[Credit Amount]]=-20,"20",IF(Table1[[#This Row],[Credit Amount]]&gt;-49.98,"20.01-49.98",IF(Table1[[#This Row],[Credit Amount]]=-49.99,"49.99",IF(Table1[[#This Row],[Credit Amount]]=-50,"50",IF(Table1[[#This Row],[Credit Amount]]&lt;-50.01,"Greater than 50"))))))</f>
        <v>20.01-49.98</v>
      </c>
      <c r="G3034" t="str">
        <f>IF(Table1[[#This Row],[Transaction Type]]="Maintenance","Non-Sales","Sales")</f>
        <v>Non-Sales</v>
      </c>
      <c r="H3034">
        <f>IF(Table1[[#This Row],[Quarter]]="q2",1,"")</f>
        <v>1</v>
      </c>
      <c r="I3034" t="str">
        <f>IF(Table1[[#This Row],[Quarter]]="q3",1,"")</f>
        <v/>
      </c>
      <c r="J3034">
        <f>IF(Table1[[#This Row],[Quarter]]="Q2",Table1[[#This Row],[Credit Amount]],"")</f>
        <v>-37.25</v>
      </c>
      <c r="K3034" t="str">
        <f>IF(Table1[[#This Row],[Quarter]]="Q3",Table1[[#This Row],[Credit Amount]],"")</f>
        <v/>
      </c>
      <c r="L3034" t="str">
        <f>IF(Table1[[#This Row],[Transaction Type]]="Upgrade",Table1[[#This Row],[Credit Amount]],IF(Table1[[#This Row],[Transaction Type]]="Activation",Table1[[#This Row],[Credit Amount]],""))</f>
        <v/>
      </c>
      <c r="M3034">
        <f>IF(Table1[[#This Row],[Transaction Type]]="Maintenance",Table1[[#This Row],[Credit Amount]],"")</f>
        <v>-37.25</v>
      </c>
      <c r="N3034">
        <v>10095</v>
      </c>
      <c r="O3034" t="s">
        <v>2489</v>
      </c>
      <c r="P3034" t="s">
        <v>2584</v>
      </c>
      <c r="Q3034" t="s">
        <v>289</v>
      </c>
      <c r="R3034">
        <v>10008</v>
      </c>
      <c r="S3034" t="s">
        <v>2489</v>
      </c>
      <c r="T3034" t="s">
        <v>2497</v>
      </c>
      <c r="U3034" t="s">
        <v>290</v>
      </c>
      <c r="V3034" t="s">
        <v>177</v>
      </c>
      <c r="W3034">
        <v>100001282</v>
      </c>
      <c r="X3034">
        <v>8005550283</v>
      </c>
      <c r="Y3034" t="s">
        <v>2595</v>
      </c>
      <c r="Z3034" t="s">
        <v>2878</v>
      </c>
      <c r="AA3034" s="13">
        <v>-37.25</v>
      </c>
      <c r="AB3034" s="14">
        <v>42543</v>
      </c>
      <c r="AC3034" t="s">
        <v>36</v>
      </c>
    </row>
    <row r="3035" spans="1:29" x14ac:dyDescent="0.25">
      <c r="A3035" t="str">
        <f>CONCATENATE("Q",ROUNDUP(MONTH(Table1[[#This Row],[Month]])/3,0))</f>
        <v>Q2</v>
      </c>
      <c r="B3035" s="14">
        <f>EOMONTH(Table1[[#This Row],[Credit Date]],-1)+1</f>
        <v>42522</v>
      </c>
      <c r="C3035" t="str">
        <f>CONCATENATE(Table1[[#This Row],[Issuer Last Name]],", ",Table1[[#This Row],[Issuer First Name]])</f>
        <v>No. 095, Employee</v>
      </c>
      <c r="D3035" t="str">
        <f>CONCATENATE(Table1[[#This Row],[Approver Last Name]],", ",Table1[[#This Row],[Approver First Name]])</f>
        <v>No. 008, Employee</v>
      </c>
      <c r="E3035" t="str">
        <f>CONCATENATE(Table1[[#This Row],[Customer Last Name]],", ",Table1[[#This Row],[Customer First Name]])</f>
        <v>No. 10412, Client</v>
      </c>
      <c r="F30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5" t="str">
        <f>IF(Table1[[#This Row],[Transaction Type]]="Maintenance","Non-Sales","Sales")</f>
        <v>Non-Sales</v>
      </c>
      <c r="H3035">
        <f>IF(Table1[[#This Row],[Quarter]]="q2",1,"")</f>
        <v>1</v>
      </c>
      <c r="I3035" t="str">
        <f>IF(Table1[[#This Row],[Quarter]]="q3",1,"")</f>
        <v/>
      </c>
      <c r="J3035">
        <f>IF(Table1[[#This Row],[Quarter]]="Q2",Table1[[#This Row],[Credit Amount]],"")</f>
        <v>-51.94</v>
      </c>
      <c r="K3035" t="str">
        <f>IF(Table1[[#This Row],[Quarter]]="Q3",Table1[[#This Row],[Credit Amount]],"")</f>
        <v/>
      </c>
      <c r="L3035" t="str">
        <f>IF(Table1[[#This Row],[Transaction Type]]="Upgrade",Table1[[#This Row],[Credit Amount]],IF(Table1[[#This Row],[Transaction Type]]="Activation",Table1[[#This Row],[Credit Amount]],""))</f>
        <v/>
      </c>
      <c r="M3035">
        <f>IF(Table1[[#This Row],[Transaction Type]]="Maintenance",Table1[[#This Row],[Credit Amount]],"")</f>
        <v>-51.94</v>
      </c>
      <c r="N3035">
        <v>10095</v>
      </c>
      <c r="O3035" t="s">
        <v>2489</v>
      </c>
      <c r="P3035" t="s">
        <v>2584</v>
      </c>
      <c r="Q3035" t="s">
        <v>289</v>
      </c>
      <c r="R3035">
        <v>10008</v>
      </c>
      <c r="S3035" t="s">
        <v>2489</v>
      </c>
      <c r="T3035" t="s">
        <v>2497</v>
      </c>
      <c r="U3035" t="s">
        <v>290</v>
      </c>
      <c r="V3035" t="s">
        <v>177</v>
      </c>
      <c r="W3035">
        <v>100001411</v>
      </c>
      <c r="X3035">
        <v>8005550412</v>
      </c>
      <c r="Y3035" t="s">
        <v>2595</v>
      </c>
      <c r="Z3035" t="s">
        <v>3007</v>
      </c>
      <c r="AA3035" s="13">
        <v>-51.94</v>
      </c>
      <c r="AB3035" s="14">
        <v>42546</v>
      </c>
      <c r="AC3035" t="s">
        <v>36</v>
      </c>
    </row>
    <row r="3036" spans="1:29" x14ac:dyDescent="0.25">
      <c r="A3036" t="str">
        <f>CONCATENATE("Q",ROUNDUP(MONTH(Table1[[#This Row],[Month]])/3,0))</f>
        <v>Q2</v>
      </c>
      <c r="B3036" s="14">
        <f>EOMONTH(Table1[[#This Row],[Credit Date]],-1)+1</f>
        <v>42522</v>
      </c>
      <c r="C3036" t="str">
        <f>CONCATENATE(Table1[[#This Row],[Issuer Last Name]],", ",Table1[[#This Row],[Issuer First Name]])</f>
        <v>No. 095, Employee</v>
      </c>
      <c r="D3036" t="str">
        <f>CONCATENATE(Table1[[#This Row],[Approver Last Name]],", ",Table1[[#This Row],[Approver First Name]])</f>
        <v>No. 008, Employee</v>
      </c>
      <c r="E3036" t="str">
        <f>CONCATENATE(Table1[[#This Row],[Customer Last Name]],", ",Table1[[#This Row],[Customer First Name]])</f>
        <v>No. 10971, Client</v>
      </c>
      <c r="F30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6" t="str">
        <f>IF(Table1[[#This Row],[Transaction Type]]="Maintenance","Non-Sales","Sales")</f>
        <v>Non-Sales</v>
      </c>
      <c r="H3036">
        <f>IF(Table1[[#This Row],[Quarter]]="q2",1,"")</f>
        <v>1</v>
      </c>
      <c r="I3036" t="str">
        <f>IF(Table1[[#This Row],[Quarter]]="q3",1,"")</f>
        <v/>
      </c>
      <c r="J3036">
        <f>IF(Table1[[#This Row],[Quarter]]="Q2",Table1[[#This Row],[Credit Amount]],"")</f>
        <v>-81.3</v>
      </c>
      <c r="K3036" t="str">
        <f>IF(Table1[[#This Row],[Quarter]]="Q3",Table1[[#This Row],[Credit Amount]],"")</f>
        <v/>
      </c>
      <c r="L3036" t="str">
        <f>IF(Table1[[#This Row],[Transaction Type]]="Upgrade",Table1[[#This Row],[Credit Amount]],IF(Table1[[#This Row],[Transaction Type]]="Activation",Table1[[#This Row],[Credit Amount]],""))</f>
        <v/>
      </c>
      <c r="M3036">
        <f>IF(Table1[[#This Row],[Transaction Type]]="Maintenance",Table1[[#This Row],[Credit Amount]],"")</f>
        <v>-81.3</v>
      </c>
      <c r="N3036">
        <v>10095</v>
      </c>
      <c r="O3036" t="s">
        <v>2489</v>
      </c>
      <c r="P3036" t="s">
        <v>2584</v>
      </c>
      <c r="Q3036" t="s">
        <v>289</v>
      </c>
      <c r="R3036">
        <v>10008</v>
      </c>
      <c r="S3036" t="s">
        <v>2489</v>
      </c>
      <c r="T3036" t="s">
        <v>2497</v>
      </c>
      <c r="U3036" t="s">
        <v>290</v>
      </c>
      <c r="V3036" t="s">
        <v>177</v>
      </c>
      <c r="W3036">
        <v>100001970</v>
      </c>
      <c r="X3036">
        <v>8005550971</v>
      </c>
      <c r="Y3036" t="s">
        <v>2595</v>
      </c>
      <c r="Z3036" t="s">
        <v>3566</v>
      </c>
      <c r="AA3036" s="13">
        <v>-81.3</v>
      </c>
      <c r="AB3036" s="14">
        <v>42547</v>
      </c>
      <c r="AC3036" t="s">
        <v>36</v>
      </c>
    </row>
    <row r="3037" spans="1:29" x14ac:dyDescent="0.25">
      <c r="A3037" t="str">
        <f>CONCATENATE("Q",ROUNDUP(MONTH(Table1[[#This Row],[Month]])/3,0))</f>
        <v>Q2</v>
      </c>
      <c r="B3037" s="14">
        <f>EOMONTH(Table1[[#This Row],[Credit Date]],-1)+1</f>
        <v>42522</v>
      </c>
      <c r="C3037" t="str">
        <f>CONCATENATE(Table1[[#This Row],[Issuer Last Name]],", ",Table1[[#This Row],[Issuer First Name]])</f>
        <v>No. 095, Employee</v>
      </c>
      <c r="D3037" t="str">
        <f>CONCATENATE(Table1[[#This Row],[Approver Last Name]],", ",Table1[[#This Row],[Approver First Name]])</f>
        <v>No. 008, Employee</v>
      </c>
      <c r="E3037" t="str">
        <f>CONCATENATE(Table1[[#This Row],[Customer Last Name]],", ",Table1[[#This Row],[Customer First Name]])</f>
        <v>No. 13246, Client</v>
      </c>
      <c r="F3037" t="str">
        <f>IF(Table1[[#This Row],[Credit Amount]]&gt;-19.99,"Less than 19.99",IF(Table1[[#This Row],[Credit Amount]]=-20,"20",IF(Table1[[#This Row],[Credit Amount]]&gt;-49.98,"20.01-49.98",IF(Table1[[#This Row],[Credit Amount]]=-49.99,"49.99",IF(Table1[[#This Row],[Credit Amount]]=-50,"50",IF(Table1[[#This Row],[Credit Amount]]&lt;-50.01,"Greater than 50"))))))</f>
        <v>20.01-49.98</v>
      </c>
      <c r="G3037" t="str">
        <f>IF(Table1[[#This Row],[Transaction Type]]="Maintenance","Non-Sales","Sales")</f>
        <v>Non-Sales</v>
      </c>
      <c r="H3037">
        <f>IF(Table1[[#This Row],[Quarter]]="q2",1,"")</f>
        <v>1</v>
      </c>
      <c r="I3037" t="str">
        <f>IF(Table1[[#This Row],[Quarter]]="q3",1,"")</f>
        <v/>
      </c>
      <c r="J3037">
        <f>IF(Table1[[#This Row],[Quarter]]="Q2",Table1[[#This Row],[Credit Amount]],"")</f>
        <v>-33.270000000000003</v>
      </c>
      <c r="K3037" t="str">
        <f>IF(Table1[[#This Row],[Quarter]]="Q3",Table1[[#This Row],[Credit Amount]],"")</f>
        <v/>
      </c>
      <c r="L3037" t="str">
        <f>IF(Table1[[#This Row],[Transaction Type]]="Upgrade",Table1[[#This Row],[Credit Amount]],IF(Table1[[#This Row],[Transaction Type]]="Activation",Table1[[#This Row],[Credit Amount]],""))</f>
        <v/>
      </c>
      <c r="M3037">
        <f>IF(Table1[[#This Row],[Transaction Type]]="Maintenance",Table1[[#This Row],[Credit Amount]],"")</f>
        <v>-33.270000000000003</v>
      </c>
      <c r="N3037">
        <v>10095</v>
      </c>
      <c r="O3037" t="s">
        <v>2489</v>
      </c>
      <c r="P3037" t="s">
        <v>2584</v>
      </c>
      <c r="Q3037" t="s">
        <v>289</v>
      </c>
      <c r="R3037">
        <v>10008</v>
      </c>
      <c r="S3037" t="s">
        <v>2489</v>
      </c>
      <c r="T3037" t="s">
        <v>2497</v>
      </c>
      <c r="U3037" t="s">
        <v>290</v>
      </c>
      <c r="V3037" t="s">
        <v>177</v>
      </c>
      <c r="W3037">
        <v>100004245</v>
      </c>
      <c r="X3037">
        <v>8005553246</v>
      </c>
      <c r="Y3037" t="s">
        <v>2595</v>
      </c>
      <c r="Z3037" t="s">
        <v>5834</v>
      </c>
      <c r="AA3037" s="13">
        <v>-33.270000000000003</v>
      </c>
      <c r="AB3037" s="14">
        <v>42549</v>
      </c>
      <c r="AC3037" t="s">
        <v>36</v>
      </c>
    </row>
    <row r="3038" spans="1:29" x14ac:dyDescent="0.25">
      <c r="A3038" t="str">
        <f>CONCATENATE("Q",ROUNDUP(MONTH(Table1[[#This Row],[Month]])/3,0))</f>
        <v>Q3</v>
      </c>
      <c r="B3038" s="14">
        <f>EOMONTH(Table1[[#This Row],[Credit Date]],-1)+1</f>
        <v>42552</v>
      </c>
      <c r="C3038" t="str">
        <f>CONCATENATE(Table1[[#This Row],[Issuer Last Name]],", ",Table1[[#This Row],[Issuer First Name]])</f>
        <v>No. 095, Employee</v>
      </c>
      <c r="D3038" t="str">
        <f>CONCATENATE(Table1[[#This Row],[Approver Last Name]],", ",Table1[[#This Row],[Approver First Name]])</f>
        <v>No. 095, Employee</v>
      </c>
      <c r="E3038" t="str">
        <f>CONCATENATE(Table1[[#This Row],[Customer Last Name]],", ",Table1[[#This Row],[Customer First Name]])</f>
        <v>No. 14025, Client</v>
      </c>
      <c r="F3038" t="str">
        <f>IF(Table1[[#This Row],[Credit Amount]]&gt;-19.99,"Less than 19.99",IF(Table1[[#This Row],[Credit Amount]]=-20,"20",IF(Table1[[#This Row],[Credit Amount]]&gt;-49.98,"20.01-49.98",IF(Table1[[#This Row],[Credit Amount]]=-49.99,"49.99",IF(Table1[[#This Row],[Credit Amount]]=-50,"50",IF(Table1[[#This Row],[Credit Amount]]&lt;-50.01,"Greater than 50"))))))</f>
        <v>Less than 19.99</v>
      </c>
      <c r="G3038" t="str">
        <f>IF(Table1[[#This Row],[Transaction Type]]="Maintenance","Non-Sales","Sales")</f>
        <v>Sales</v>
      </c>
      <c r="H3038" t="str">
        <f>IF(Table1[[#This Row],[Quarter]]="q2",1,"")</f>
        <v/>
      </c>
      <c r="I3038">
        <f>IF(Table1[[#This Row],[Quarter]]="q3",1,"")</f>
        <v>1</v>
      </c>
      <c r="J3038" t="str">
        <f>IF(Table1[[#This Row],[Quarter]]="Q2",Table1[[#This Row],[Credit Amount]],"")</f>
        <v/>
      </c>
      <c r="K3038">
        <f>IF(Table1[[#This Row],[Quarter]]="Q3",Table1[[#This Row],[Credit Amount]],"")</f>
        <v>-8.36</v>
      </c>
      <c r="L3038">
        <f>IF(Table1[[#This Row],[Transaction Type]]="Upgrade",Table1[[#This Row],[Credit Amount]],IF(Table1[[#This Row],[Transaction Type]]="Activation",Table1[[#This Row],[Credit Amount]],""))</f>
        <v>-8.36</v>
      </c>
      <c r="M3038" t="str">
        <f>IF(Table1[[#This Row],[Transaction Type]]="Maintenance",Table1[[#This Row],[Credit Amount]],"")</f>
        <v/>
      </c>
      <c r="N3038">
        <v>10095</v>
      </c>
      <c r="O3038" t="s">
        <v>2489</v>
      </c>
      <c r="P3038" t="s">
        <v>2584</v>
      </c>
      <c r="Q3038" t="s">
        <v>289</v>
      </c>
      <c r="R3038">
        <v>10095</v>
      </c>
      <c r="S3038" t="s">
        <v>2489</v>
      </c>
      <c r="T3038" t="s">
        <v>2584</v>
      </c>
      <c r="U3038" t="s">
        <v>289</v>
      </c>
      <c r="V3038" t="s">
        <v>177</v>
      </c>
      <c r="W3038">
        <v>100005024</v>
      </c>
      <c r="X3038">
        <v>8005554025</v>
      </c>
      <c r="Y3038" t="s">
        <v>2595</v>
      </c>
      <c r="Z3038" t="s">
        <v>6613</v>
      </c>
      <c r="AA3038" s="13">
        <v>-8.36</v>
      </c>
      <c r="AB3038" s="14">
        <v>42552</v>
      </c>
      <c r="AC3038" t="s">
        <v>35</v>
      </c>
    </row>
    <row r="3039" spans="1:29" x14ac:dyDescent="0.25">
      <c r="A3039" t="str">
        <f>CONCATENATE("Q",ROUNDUP(MONTH(Table1[[#This Row],[Month]])/3,0))</f>
        <v>Q3</v>
      </c>
      <c r="B3039" s="14">
        <f>EOMONTH(Table1[[#This Row],[Credit Date]],-1)+1</f>
        <v>42552</v>
      </c>
      <c r="C3039" t="str">
        <f>CONCATENATE(Table1[[#This Row],[Issuer Last Name]],", ",Table1[[#This Row],[Issuer First Name]])</f>
        <v>No. 095, Employee</v>
      </c>
      <c r="D3039" t="str">
        <f>CONCATENATE(Table1[[#This Row],[Approver Last Name]],", ",Table1[[#This Row],[Approver First Name]])</f>
        <v>No. 008, Employee</v>
      </c>
      <c r="E3039" t="str">
        <f>CONCATENATE(Table1[[#This Row],[Customer Last Name]],", ",Table1[[#This Row],[Customer First Name]])</f>
        <v>No. 11710, Client</v>
      </c>
      <c r="F30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39" t="str">
        <f>IF(Table1[[#This Row],[Transaction Type]]="Maintenance","Non-Sales","Sales")</f>
        <v>Non-Sales</v>
      </c>
      <c r="H3039" t="str">
        <f>IF(Table1[[#This Row],[Quarter]]="q2",1,"")</f>
        <v/>
      </c>
      <c r="I3039">
        <f>IF(Table1[[#This Row],[Quarter]]="q3",1,"")</f>
        <v>1</v>
      </c>
      <c r="J3039" t="str">
        <f>IF(Table1[[#This Row],[Quarter]]="Q2",Table1[[#This Row],[Credit Amount]],"")</f>
        <v/>
      </c>
      <c r="K3039">
        <f>IF(Table1[[#This Row],[Quarter]]="Q3",Table1[[#This Row],[Credit Amount]],"")</f>
        <v>-97.35</v>
      </c>
      <c r="L3039" t="str">
        <f>IF(Table1[[#This Row],[Transaction Type]]="Upgrade",Table1[[#This Row],[Credit Amount]],IF(Table1[[#This Row],[Transaction Type]]="Activation",Table1[[#This Row],[Credit Amount]],""))</f>
        <v/>
      </c>
      <c r="M3039">
        <f>IF(Table1[[#This Row],[Transaction Type]]="Maintenance",Table1[[#This Row],[Credit Amount]],"")</f>
        <v>-97.35</v>
      </c>
      <c r="N3039">
        <v>10095</v>
      </c>
      <c r="O3039" t="s">
        <v>2489</v>
      </c>
      <c r="P3039" t="s">
        <v>2584</v>
      </c>
      <c r="Q3039" t="s">
        <v>289</v>
      </c>
      <c r="R3039">
        <v>10008</v>
      </c>
      <c r="S3039" t="s">
        <v>2489</v>
      </c>
      <c r="T3039" t="s">
        <v>2497</v>
      </c>
      <c r="U3039" t="s">
        <v>290</v>
      </c>
      <c r="V3039" t="s">
        <v>177</v>
      </c>
      <c r="W3039">
        <v>100002709</v>
      </c>
      <c r="X3039">
        <v>8005551710</v>
      </c>
      <c r="Y3039" t="s">
        <v>2595</v>
      </c>
      <c r="Z3039" t="s">
        <v>4305</v>
      </c>
      <c r="AA3039" s="13">
        <v>-97.35</v>
      </c>
      <c r="AB3039" s="14">
        <v>42553</v>
      </c>
      <c r="AC3039" t="s">
        <v>36</v>
      </c>
    </row>
    <row r="3040" spans="1:29" x14ac:dyDescent="0.25">
      <c r="A3040" t="str">
        <f>CONCATENATE("Q",ROUNDUP(MONTH(Table1[[#This Row],[Month]])/3,0))</f>
        <v>Q3</v>
      </c>
      <c r="B3040" s="14">
        <f>EOMONTH(Table1[[#This Row],[Credit Date]],-1)+1</f>
        <v>42552</v>
      </c>
      <c r="C3040" t="str">
        <f>CONCATENATE(Table1[[#This Row],[Issuer Last Name]],", ",Table1[[#This Row],[Issuer First Name]])</f>
        <v>No. 095, Employee</v>
      </c>
      <c r="D3040" t="str">
        <f>CONCATENATE(Table1[[#This Row],[Approver Last Name]],", ",Table1[[#This Row],[Approver First Name]])</f>
        <v>No. 008, Employee</v>
      </c>
      <c r="E3040" t="str">
        <f>CONCATENATE(Table1[[#This Row],[Customer Last Name]],", ",Table1[[#This Row],[Customer First Name]])</f>
        <v>No. 11133, Client</v>
      </c>
      <c r="F30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40" t="str">
        <f>IF(Table1[[#This Row],[Transaction Type]]="Maintenance","Non-Sales","Sales")</f>
        <v>Non-Sales</v>
      </c>
      <c r="H3040" t="str">
        <f>IF(Table1[[#This Row],[Quarter]]="q2",1,"")</f>
        <v/>
      </c>
      <c r="I3040">
        <f>IF(Table1[[#This Row],[Quarter]]="q3",1,"")</f>
        <v>1</v>
      </c>
      <c r="J3040" t="str">
        <f>IF(Table1[[#This Row],[Quarter]]="Q2",Table1[[#This Row],[Credit Amount]],"")</f>
        <v/>
      </c>
      <c r="K3040">
        <f>IF(Table1[[#This Row],[Quarter]]="Q3",Table1[[#This Row],[Credit Amount]],"")</f>
        <v>-75.459999999999994</v>
      </c>
      <c r="L3040" t="str">
        <f>IF(Table1[[#This Row],[Transaction Type]]="Upgrade",Table1[[#This Row],[Credit Amount]],IF(Table1[[#This Row],[Transaction Type]]="Activation",Table1[[#This Row],[Credit Amount]],""))</f>
        <v/>
      </c>
      <c r="M3040">
        <f>IF(Table1[[#This Row],[Transaction Type]]="Maintenance",Table1[[#This Row],[Credit Amount]],"")</f>
        <v>-75.459999999999994</v>
      </c>
      <c r="N3040">
        <v>10095</v>
      </c>
      <c r="O3040" t="s">
        <v>2489</v>
      </c>
      <c r="P3040" t="s">
        <v>2584</v>
      </c>
      <c r="Q3040" t="s">
        <v>289</v>
      </c>
      <c r="R3040">
        <v>10008</v>
      </c>
      <c r="S3040" t="s">
        <v>2489</v>
      </c>
      <c r="T3040" t="s">
        <v>2497</v>
      </c>
      <c r="U3040" t="s">
        <v>290</v>
      </c>
      <c r="V3040" t="s">
        <v>177</v>
      </c>
      <c r="W3040">
        <v>100002132</v>
      </c>
      <c r="X3040">
        <v>8005551133</v>
      </c>
      <c r="Y3040" t="s">
        <v>2595</v>
      </c>
      <c r="Z3040" t="s">
        <v>3728</v>
      </c>
      <c r="AA3040" s="13">
        <v>-75.459999999999994</v>
      </c>
      <c r="AB3040" s="14">
        <v>42553</v>
      </c>
      <c r="AC3040" t="s">
        <v>36</v>
      </c>
    </row>
    <row r="3041" spans="1:29" x14ac:dyDescent="0.25">
      <c r="A3041" t="str">
        <f>CONCATENATE("Q",ROUNDUP(MONTH(Table1[[#This Row],[Month]])/3,0))</f>
        <v>Q3</v>
      </c>
      <c r="B3041" s="14">
        <f>EOMONTH(Table1[[#This Row],[Credit Date]],-1)+1</f>
        <v>42552</v>
      </c>
      <c r="C3041" t="str">
        <f>CONCATENATE(Table1[[#This Row],[Issuer Last Name]],", ",Table1[[#This Row],[Issuer First Name]])</f>
        <v>No. 095, Employee</v>
      </c>
      <c r="D3041" t="str">
        <f>CONCATENATE(Table1[[#This Row],[Approver Last Name]],", ",Table1[[#This Row],[Approver First Name]])</f>
        <v>No. 095, Employee</v>
      </c>
      <c r="E3041" t="str">
        <f>CONCATENATE(Table1[[#This Row],[Customer Last Name]],", ",Table1[[#This Row],[Customer First Name]])</f>
        <v>No. 12300, Client</v>
      </c>
      <c r="F3041" t="str">
        <f>IF(Table1[[#This Row],[Credit Amount]]&gt;-19.99,"Less than 19.99",IF(Table1[[#This Row],[Credit Amount]]=-20,"20",IF(Table1[[#This Row],[Credit Amount]]&gt;-49.98,"20.01-49.98",IF(Table1[[#This Row],[Credit Amount]]=-49.99,"49.99",IF(Table1[[#This Row],[Credit Amount]]=-50,"50",IF(Table1[[#This Row],[Credit Amount]]&lt;-50.01,"Greater than 50"))))))</f>
        <v>20.01-49.98</v>
      </c>
      <c r="G3041" t="str">
        <f>IF(Table1[[#This Row],[Transaction Type]]="Maintenance","Non-Sales","Sales")</f>
        <v>Non-Sales</v>
      </c>
      <c r="H3041" t="str">
        <f>IF(Table1[[#This Row],[Quarter]]="q2",1,"")</f>
        <v/>
      </c>
      <c r="I3041">
        <f>IF(Table1[[#This Row],[Quarter]]="q3",1,"")</f>
        <v>1</v>
      </c>
      <c r="J3041" t="str">
        <f>IF(Table1[[#This Row],[Quarter]]="Q2",Table1[[#This Row],[Credit Amount]],"")</f>
        <v/>
      </c>
      <c r="K3041">
        <f>IF(Table1[[#This Row],[Quarter]]="Q3",Table1[[#This Row],[Credit Amount]],"")</f>
        <v>-47.82</v>
      </c>
      <c r="L3041" t="str">
        <f>IF(Table1[[#This Row],[Transaction Type]]="Upgrade",Table1[[#This Row],[Credit Amount]],IF(Table1[[#This Row],[Transaction Type]]="Activation",Table1[[#This Row],[Credit Amount]],""))</f>
        <v/>
      </c>
      <c r="M3041">
        <f>IF(Table1[[#This Row],[Transaction Type]]="Maintenance",Table1[[#This Row],[Credit Amount]],"")</f>
        <v>-47.82</v>
      </c>
      <c r="N3041">
        <v>10095</v>
      </c>
      <c r="O3041" t="s">
        <v>2489</v>
      </c>
      <c r="P3041" t="s">
        <v>2584</v>
      </c>
      <c r="Q3041" t="s">
        <v>289</v>
      </c>
      <c r="R3041">
        <v>10095</v>
      </c>
      <c r="S3041" t="s">
        <v>2489</v>
      </c>
      <c r="T3041" t="s">
        <v>2584</v>
      </c>
      <c r="U3041" t="s">
        <v>289</v>
      </c>
      <c r="V3041" t="s">
        <v>177</v>
      </c>
      <c r="W3041">
        <v>100003299</v>
      </c>
      <c r="X3041">
        <v>8005552300</v>
      </c>
      <c r="Y3041" t="s">
        <v>2595</v>
      </c>
      <c r="Z3041" t="s">
        <v>4895</v>
      </c>
      <c r="AA3041" s="13">
        <v>-47.82</v>
      </c>
      <c r="AB3041" s="14">
        <v>42562</v>
      </c>
      <c r="AC3041" t="s">
        <v>36</v>
      </c>
    </row>
    <row r="3042" spans="1:29" x14ac:dyDescent="0.25">
      <c r="A3042" t="str">
        <f>CONCATENATE("Q",ROUNDUP(MONTH(Table1[[#This Row],[Month]])/3,0))</f>
        <v>Q3</v>
      </c>
      <c r="B3042" s="14">
        <f>EOMONTH(Table1[[#This Row],[Credit Date]],-1)+1</f>
        <v>42552</v>
      </c>
      <c r="C3042" t="str">
        <f>CONCATENATE(Table1[[#This Row],[Issuer Last Name]],", ",Table1[[#This Row],[Issuer First Name]])</f>
        <v>No. 095, Employee</v>
      </c>
      <c r="D3042" t="str">
        <f>CONCATENATE(Table1[[#This Row],[Approver Last Name]],", ",Table1[[#This Row],[Approver First Name]])</f>
        <v>No. 095, Employee</v>
      </c>
      <c r="E3042" t="str">
        <f>CONCATENATE(Table1[[#This Row],[Customer Last Name]],", ",Table1[[#This Row],[Customer First Name]])</f>
        <v>No. 13578, Client</v>
      </c>
      <c r="F3042" t="str">
        <f>IF(Table1[[#This Row],[Credit Amount]]&gt;-19.99,"Less than 19.99",IF(Table1[[#This Row],[Credit Amount]]=-20,"20",IF(Table1[[#This Row],[Credit Amount]]&gt;-49.98,"20.01-49.98",IF(Table1[[#This Row],[Credit Amount]]=-49.99,"49.99",IF(Table1[[#This Row],[Credit Amount]]=-50,"50",IF(Table1[[#This Row],[Credit Amount]]&lt;-50.01,"Greater than 50"))))))</f>
        <v>20.01-49.98</v>
      </c>
      <c r="G3042" t="str">
        <f>IF(Table1[[#This Row],[Transaction Type]]="Maintenance","Non-Sales","Sales")</f>
        <v>Non-Sales</v>
      </c>
      <c r="H3042" t="str">
        <f>IF(Table1[[#This Row],[Quarter]]="q2",1,"")</f>
        <v/>
      </c>
      <c r="I3042">
        <f>IF(Table1[[#This Row],[Quarter]]="q3",1,"")</f>
        <v>1</v>
      </c>
      <c r="J3042" t="str">
        <f>IF(Table1[[#This Row],[Quarter]]="Q2",Table1[[#This Row],[Credit Amount]],"")</f>
        <v/>
      </c>
      <c r="K3042">
        <f>IF(Table1[[#This Row],[Quarter]]="Q3",Table1[[#This Row],[Credit Amount]],"")</f>
        <v>-41.31</v>
      </c>
      <c r="L3042" t="str">
        <f>IF(Table1[[#This Row],[Transaction Type]]="Upgrade",Table1[[#This Row],[Credit Amount]],IF(Table1[[#This Row],[Transaction Type]]="Activation",Table1[[#This Row],[Credit Amount]],""))</f>
        <v/>
      </c>
      <c r="M3042">
        <f>IF(Table1[[#This Row],[Transaction Type]]="Maintenance",Table1[[#This Row],[Credit Amount]],"")</f>
        <v>-41.31</v>
      </c>
      <c r="N3042">
        <v>10095</v>
      </c>
      <c r="O3042" t="s">
        <v>2489</v>
      </c>
      <c r="P3042" t="s">
        <v>2584</v>
      </c>
      <c r="Q3042" t="s">
        <v>289</v>
      </c>
      <c r="R3042">
        <v>10095</v>
      </c>
      <c r="S3042" t="s">
        <v>2489</v>
      </c>
      <c r="T3042" t="s">
        <v>2584</v>
      </c>
      <c r="U3042" t="s">
        <v>289</v>
      </c>
      <c r="V3042" t="s">
        <v>177</v>
      </c>
      <c r="W3042">
        <v>100004577</v>
      </c>
      <c r="X3042">
        <v>8005553578</v>
      </c>
      <c r="Y3042" t="s">
        <v>2595</v>
      </c>
      <c r="Z3042" t="s">
        <v>6166</v>
      </c>
      <c r="AA3042" s="13">
        <v>-41.31</v>
      </c>
      <c r="AB3042" s="14">
        <v>42563</v>
      </c>
      <c r="AC3042" t="s">
        <v>36</v>
      </c>
    </row>
    <row r="3043" spans="1:29" x14ac:dyDescent="0.25">
      <c r="A3043" t="str">
        <f>CONCATENATE("Q",ROUNDUP(MONTH(Table1[[#This Row],[Month]])/3,0))</f>
        <v>Q3</v>
      </c>
      <c r="B3043" s="14">
        <f>EOMONTH(Table1[[#This Row],[Credit Date]],-1)+1</f>
        <v>42552</v>
      </c>
      <c r="C3043" t="str">
        <f>CONCATENATE(Table1[[#This Row],[Issuer Last Name]],", ",Table1[[#This Row],[Issuer First Name]])</f>
        <v>No. 095, Employee</v>
      </c>
      <c r="D3043" t="str">
        <f>CONCATENATE(Table1[[#This Row],[Approver Last Name]],", ",Table1[[#This Row],[Approver First Name]])</f>
        <v>No. 095, Employee</v>
      </c>
      <c r="E3043" t="str">
        <f>CONCATENATE(Table1[[#This Row],[Customer Last Name]],", ",Table1[[#This Row],[Customer First Name]])</f>
        <v>No. 13159, Client</v>
      </c>
      <c r="F3043" t="str">
        <f>IF(Table1[[#This Row],[Credit Amount]]&gt;-19.99,"Less than 19.99",IF(Table1[[#This Row],[Credit Amount]]=-20,"20",IF(Table1[[#This Row],[Credit Amount]]&gt;-49.98,"20.01-49.98",IF(Table1[[#This Row],[Credit Amount]]=-49.99,"49.99",IF(Table1[[#This Row],[Credit Amount]]=-50,"50",IF(Table1[[#This Row],[Credit Amount]]&lt;-50.01,"Greater than 50"))))))</f>
        <v>20.01-49.98</v>
      </c>
      <c r="G3043" t="str">
        <f>IF(Table1[[#This Row],[Transaction Type]]="Maintenance","Non-Sales","Sales")</f>
        <v>Non-Sales</v>
      </c>
      <c r="H3043" t="str">
        <f>IF(Table1[[#This Row],[Quarter]]="q2",1,"")</f>
        <v/>
      </c>
      <c r="I3043">
        <f>IF(Table1[[#This Row],[Quarter]]="q3",1,"")</f>
        <v>1</v>
      </c>
      <c r="J3043" t="str">
        <f>IF(Table1[[#This Row],[Quarter]]="Q2",Table1[[#This Row],[Credit Amount]],"")</f>
        <v/>
      </c>
      <c r="K3043">
        <f>IF(Table1[[#This Row],[Quarter]]="Q3",Table1[[#This Row],[Credit Amount]],"")</f>
        <v>-37.119999999999997</v>
      </c>
      <c r="L3043" t="str">
        <f>IF(Table1[[#This Row],[Transaction Type]]="Upgrade",Table1[[#This Row],[Credit Amount]],IF(Table1[[#This Row],[Transaction Type]]="Activation",Table1[[#This Row],[Credit Amount]],""))</f>
        <v/>
      </c>
      <c r="M3043">
        <f>IF(Table1[[#This Row],[Transaction Type]]="Maintenance",Table1[[#This Row],[Credit Amount]],"")</f>
        <v>-37.119999999999997</v>
      </c>
      <c r="N3043">
        <v>10095</v>
      </c>
      <c r="O3043" t="s">
        <v>2489</v>
      </c>
      <c r="P3043" t="s">
        <v>2584</v>
      </c>
      <c r="Q3043" t="s">
        <v>289</v>
      </c>
      <c r="R3043">
        <v>10095</v>
      </c>
      <c r="S3043" t="s">
        <v>2489</v>
      </c>
      <c r="T3043" t="s">
        <v>2584</v>
      </c>
      <c r="U3043" t="s">
        <v>289</v>
      </c>
      <c r="V3043" t="s">
        <v>177</v>
      </c>
      <c r="W3043">
        <v>100004158</v>
      </c>
      <c r="X3043">
        <v>8005553159</v>
      </c>
      <c r="Y3043" t="s">
        <v>2595</v>
      </c>
      <c r="Z3043" t="s">
        <v>5747</v>
      </c>
      <c r="AA3043" s="13">
        <v>-37.119999999999997</v>
      </c>
      <c r="AB3043" s="14">
        <v>42564</v>
      </c>
      <c r="AC3043" t="s">
        <v>36</v>
      </c>
    </row>
    <row r="3044" spans="1:29" x14ac:dyDescent="0.25">
      <c r="A3044" t="str">
        <f>CONCATENATE("Q",ROUNDUP(MONTH(Table1[[#This Row],[Month]])/3,0))</f>
        <v>Q3</v>
      </c>
      <c r="B3044" s="14">
        <f>EOMONTH(Table1[[#This Row],[Credit Date]],-1)+1</f>
        <v>42552</v>
      </c>
      <c r="C3044" t="str">
        <f>CONCATENATE(Table1[[#This Row],[Issuer Last Name]],", ",Table1[[#This Row],[Issuer First Name]])</f>
        <v>No. 095, Employee</v>
      </c>
      <c r="D3044" t="str">
        <f>CONCATENATE(Table1[[#This Row],[Approver Last Name]],", ",Table1[[#This Row],[Approver First Name]])</f>
        <v>No. 095, Employee</v>
      </c>
      <c r="E3044" t="str">
        <f>CONCATENATE(Table1[[#This Row],[Customer Last Name]],", ",Table1[[#This Row],[Customer First Name]])</f>
        <v>No. 13621, Client</v>
      </c>
      <c r="F3044" t="str">
        <f>IF(Table1[[#This Row],[Credit Amount]]&gt;-19.99,"Less than 19.99",IF(Table1[[#This Row],[Credit Amount]]=-20,"20",IF(Table1[[#This Row],[Credit Amount]]&gt;-49.98,"20.01-49.98",IF(Table1[[#This Row],[Credit Amount]]=-49.99,"49.99",IF(Table1[[#This Row],[Credit Amount]]=-50,"50",IF(Table1[[#This Row],[Credit Amount]]&lt;-50.01,"Greater than 50"))))))</f>
        <v>20.01-49.98</v>
      </c>
      <c r="G3044" t="str">
        <f>IF(Table1[[#This Row],[Transaction Type]]="Maintenance","Non-Sales","Sales")</f>
        <v>Non-Sales</v>
      </c>
      <c r="H3044" t="str">
        <f>IF(Table1[[#This Row],[Quarter]]="q2",1,"")</f>
        <v/>
      </c>
      <c r="I3044">
        <f>IF(Table1[[#This Row],[Quarter]]="q3",1,"")</f>
        <v>1</v>
      </c>
      <c r="J3044" t="str">
        <f>IF(Table1[[#This Row],[Quarter]]="Q2",Table1[[#This Row],[Credit Amount]],"")</f>
        <v/>
      </c>
      <c r="K3044">
        <f>IF(Table1[[#This Row],[Quarter]]="Q3",Table1[[#This Row],[Credit Amount]],"")</f>
        <v>-22.96</v>
      </c>
      <c r="L3044" t="str">
        <f>IF(Table1[[#This Row],[Transaction Type]]="Upgrade",Table1[[#This Row],[Credit Amount]],IF(Table1[[#This Row],[Transaction Type]]="Activation",Table1[[#This Row],[Credit Amount]],""))</f>
        <v/>
      </c>
      <c r="M3044">
        <f>IF(Table1[[#This Row],[Transaction Type]]="Maintenance",Table1[[#This Row],[Credit Amount]],"")</f>
        <v>-22.96</v>
      </c>
      <c r="N3044">
        <v>10095</v>
      </c>
      <c r="O3044" t="s">
        <v>2489</v>
      </c>
      <c r="P3044" t="s">
        <v>2584</v>
      </c>
      <c r="Q3044" t="s">
        <v>289</v>
      </c>
      <c r="R3044">
        <v>10095</v>
      </c>
      <c r="S3044" t="s">
        <v>2489</v>
      </c>
      <c r="T3044" t="s">
        <v>2584</v>
      </c>
      <c r="U3044" t="s">
        <v>289</v>
      </c>
      <c r="V3044" t="s">
        <v>177</v>
      </c>
      <c r="W3044">
        <v>100004620</v>
      </c>
      <c r="X3044">
        <v>8005553621</v>
      </c>
      <c r="Y3044" t="s">
        <v>2595</v>
      </c>
      <c r="Z3044" t="s">
        <v>6209</v>
      </c>
      <c r="AA3044" s="13">
        <v>-22.96</v>
      </c>
      <c r="AB3044" s="14">
        <v>42564</v>
      </c>
      <c r="AC3044" t="s">
        <v>36</v>
      </c>
    </row>
    <row r="3045" spans="1:29" x14ac:dyDescent="0.25">
      <c r="A3045" t="str">
        <f>CONCATENATE("Q",ROUNDUP(MONTH(Table1[[#This Row],[Month]])/3,0))</f>
        <v>Q3</v>
      </c>
      <c r="B3045" s="14">
        <f>EOMONTH(Table1[[#This Row],[Credit Date]],-1)+1</f>
        <v>42552</v>
      </c>
      <c r="C3045" t="str">
        <f>CONCATENATE(Table1[[#This Row],[Issuer Last Name]],", ",Table1[[#This Row],[Issuer First Name]])</f>
        <v>No. 095, Employee</v>
      </c>
      <c r="D3045" t="str">
        <f>CONCATENATE(Table1[[#This Row],[Approver Last Name]],", ",Table1[[#This Row],[Approver First Name]])</f>
        <v>No. 095, Employee</v>
      </c>
      <c r="E3045" t="str">
        <f>CONCATENATE(Table1[[#This Row],[Customer Last Name]],", ",Table1[[#This Row],[Customer First Name]])</f>
        <v>No. 11855, Client</v>
      </c>
      <c r="F3045" t="str">
        <f>IF(Table1[[#This Row],[Credit Amount]]&gt;-19.99,"Less than 19.99",IF(Table1[[#This Row],[Credit Amount]]=-20,"20",IF(Table1[[#This Row],[Credit Amount]]&gt;-49.98,"20.01-49.98",IF(Table1[[#This Row],[Credit Amount]]=-49.99,"49.99",IF(Table1[[#This Row],[Credit Amount]]=-50,"50",IF(Table1[[#This Row],[Credit Amount]]&lt;-50.01,"Greater than 50"))))))</f>
        <v>Less than 19.99</v>
      </c>
      <c r="G3045" t="str">
        <f>IF(Table1[[#This Row],[Transaction Type]]="Maintenance","Non-Sales","Sales")</f>
        <v>Non-Sales</v>
      </c>
      <c r="H3045" t="str">
        <f>IF(Table1[[#This Row],[Quarter]]="q2",1,"")</f>
        <v/>
      </c>
      <c r="I3045">
        <f>IF(Table1[[#This Row],[Quarter]]="q3",1,"")</f>
        <v>1</v>
      </c>
      <c r="J3045" t="str">
        <f>IF(Table1[[#This Row],[Quarter]]="Q2",Table1[[#This Row],[Credit Amount]],"")</f>
        <v/>
      </c>
      <c r="K3045">
        <f>IF(Table1[[#This Row],[Quarter]]="Q3",Table1[[#This Row],[Credit Amount]],"")</f>
        <v>-17.34</v>
      </c>
      <c r="L3045" t="str">
        <f>IF(Table1[[#This Row],[Transaction Type]]="Upgrade",Table1[[#This Row],[Credit Amount]],IF(Table1[[#This Row],[Transaction Type]]="Activation",Table1[[#This Row],[Credit Amount]],""))</f>
        <v/>
      </c>
      <c r="M3045">
        <f>IF(Table1[[#This Row],[Transaction Type]]="Maintenance",Table1[[#This Row],[Credit Amount]],"")</f>
        <v>-17.34</v>
      </c>
      <c r="N3045">
        <v>10095</v>
      </c>
      <c r="O3045" t="s">
        <v>2489</v>
      </c>
      <c r="P3045" t="s">
        <v>2584</v>
      </c>
      <c r="Q3045" t="s">
        <v>289</v>
      </c>
      <c r="R3045">
        <v>10095</v>
      </c>
      <c r="S3045" t="s">
        <v>2489</v>
      </c>
      <c r="T3045" t="s">
        <v>2584</v>
      </c>
      <c r="U3045" t="s">
        <v>289</v>
      </c>
      <c r="V3045" t="s">
        <v>177</v>
      </c>
      <c r="W3045">
        <v>100002854</v>
      </c>
      <c r="X3045">
        <v>8005551855</v>
      </c>
      <c r="Y3045" t="s">
        <v>2595</v>
      </c>
      <c r="Z3045" t="s">
        <v>4450</v>
      </c>
      <c r="AA3045" s="13">
        <v>-17.34</v>
      </c>
      <c r="AB3045" s="14">
        <v>42566</v>
      </c>
      <c r="AC3045" t="s">
        <v>36</v>
      </c>
    </row>
    <row r="3046" spans="1:29" x14ac:dyDescent="0.25">
      <c r="A3046" t="str">
        <f>CONCATENATE("Q",ROUNDUP(MONTH(Table1[[#This Row],[Month]])/3,0))</f>
        <v>Q3</v>
      </c>
      <c r="B3046" s="14">
        <f>EOMONTH(Table1[[#This Row],[Credit Date]],-1)+1</f>
        <v>42552</v>
      </c>
      <c r="C3046" t="str">
        <f>CONCATENATE(Table1[[#This Row],[Issuer Last Name]],", ",Table1[[#This Row],[Issuer First Name]])</f>
        <v>No. 095, Employee</v>
      </c>
      <c r="D3046" t="str">
        <f>CONCATENATE(Table1[[#This Row],[Approver Last Name]],", ",Table1[[#This Row],[Approver First Name]])</f>
        <v>No. 095, Employee</v>
      </c>
      <c r="E3046" t="str">
        <f>CONCATENATE(Table1[[#This Row],[Customer Last Name]],", ",Table1[[#This Row],[Customer First Name]])</f>
        <v>No. 10365, Client</v>
      </c>
      <c r="F3046" t="str">
        <f>IF(Table1[[#This Row],[Credit Amount]]&gt;-19.99,"Less than 19.99",IF(Table1[[#This Row],[Credit Amount]]=-20,"20",IF(Table1[[#This Row],[Credit Amount]]&gt;-49.98,"20.01-49.98",IF(Table1[[#This Row],[Credit Amount]]=-49.99,"49.99",IF(Table1[[#This Row],[Credit Amount]]=-50,"50",IF(Table1[[#This Row],[Credit Amount]]&lt;-50.01,"Greater than 50"))))))</f>
        <v>20.01-49.98</v>
      </c>
      <c r="G3046" t="str">
        <f>IF(Table1[[#This Row],[Transaction Type]]="Maintenance","Non-Sales","Sales")</f>
        <v>Sales</v>
      </c>
      <c r="H3046" t="str">
        <f>IF(Table1[[#This Row],[Quarter]]="q2",1,"")</f>
        <v/>
      </c>
      <c r="I3046">
        <f>IF(Table1[[#This Row],[Quarter]]="q3",1,"")</f>
        <v>1</v>
      </c>
      <c r="J3046" t="str">
        <f>IF(Table1[[#This Row],[Quarter]]="Q2",Table1[[#This Row],[Credit Amount]],"")</f>
        <v/>
      </c>
      <c r="K3046">
        <f>IF(Table1[[#This Row],[Quarter]]="Q3",Table1[[#This Row],[Credit Amount]],"")</f>
        <v>-38.53</v>
      </c>
      <c r="L3046">
        <f>IF(Table1[[#This Row],[Transaction Type]]="Upgrade",Table1[[#This Row],[Credit Amount]],IF(Table1[[#This Row],[Transaction Type]]="Activation",Table1[[#This Row],[Credit Amount]],""))</f>
        <v>-38.53</v>
      </c>
      <c r="M3046" t="str">
        <f>IF(Table1[[#This Row],[Transaction Type]]="Maintenance",Table1[[#This Row],[Credit Amount]],"")</f>
        <v/>
      </c>
      <c r="N3046">
        <v>10095</v>
      </c>
      <c r="O3046" t="s">
        <v>2489</v>
      </c>
      <c r="P3046" t="s">
        <v>2584</v>
      </c>
      <c r="Q3046" t="s">
        <v>289</v>
      </c>
      <c r="R3046">
        <v>10095</v>
      </c>
      <c r="S3046" t="s">
        <v>2489</v>
      </c>
      <c r="T3046" t="s">
        <v>2584</v>
      </c>
      <c r="U3046" t="s">
        <v>289</v>
      </c>
      <c r="V3046" t="s">
        <v>177</v>
      </c>
      <c r="W3046">
        <v>100001364</v>
      </c>
      <c r="X3046">
        <v>8005550365</v>
      </c>
      <c r="Y3046" t="s">
        <v>2595</v>
      </c>
      <c r="Z3046" t="s">
        <v>2960</v>
      </c>
      <c r="AA3046" s="13">
        <v>-38.53</v>
      </c>
      <c r="AB3046" s="14">
        <v>42568</v>
      </c>
      <c r="AC3046" t="s">
        <v>35</v>
      </c>
    </row>
    <row r="3047" spans="1:29" x14ac:dyDescent="0.25">
      <c r="A3047" t="str">
        <f>CONCATENATE("Q",ROUNDUP(MONTH(Table1[[#This Row],[Month]])/3,0))</f>
        <v>Q3</v>
      </c>
      <c r="B3047" s="14">
        <f>EOMONTH(Table1[[#This Row],[Credit Date]],-1)+1</f>
        <v>42552</v>
      </c>
      <c r="C3047" t="str">
        <f>CONCATENATE(Table1[[#This Row],[Issuer Last Name]],", ",Table1[[#This Row],[Issuer First Name]])</f>
        <v>No. 095, Employee</v>
      </c>
      <c r="D3047" t="str">
        <f>CONCATENATE(Table1[[#This Row],[Approver Last Name]],", ",Table1[[#This Row],[Approver First Name]])</f>
        <v>No. 095, Employee</v>
      </c>
      <c r="E3047" t="str">
        <f>CONCATENATE(Table1[[#This Row],[Customer Last Name]],", ",Table1[[#This Row],[Customer First Name]])</f>
        <v>No. 10431, Client</v>
      </c>
      <c r="F3047" t="str">
        <f>IF(Table1[[#This Row],[Credit Amount]]&gt;-19.99,"Less than 19.99",IF(Table1[[#This Row],[Credit Amount]]=-20,"20",IF(Table1[[#This Row],[Credit Amount]]&gt;-49.98,"20.01-49.98",IF(Table1[[#This Row],[Credit Amount]]=-49.99,"49.99",IF(Table1[[#This Row],[Credit Amount]]=-50,"50",IF(Table1[[#This Row],[Credit Amount]]&lt;-50.01,"Greater than 50"))))))</f>
        <v>20.01-49.98</v>
      </c>
      <c r="G3047" t="str">
        <f>IF(Table1[[#This Row],[Transaction Type]]="Maintenance","Non-Sales","Sales")</f>
        <v>Non-Sales</v>
      </c>
      <c r="H3047" t="str">
        <f>IF(Table1[[#This Row],[Quarter]]="q2",1,"")</f>
        <v/>
      </c>
      <c r="I3047">
        <f>IF(Table1[[#This Row],[Quarter]]="q3",1,"")</f>
        <v>1</v>
      </c>
      <c r="J3047" t="str">
        <f>IF(Table1[[#This Row],[Quarter]]="Q2",Table1[[#This Row],[Credit Amount]],"")</f>
        <v/>
      </c>
      <c r="K3047">
        <f>IF(Table1[[#This Row],[Quarter]]="Q3",Table1[[#This Row],[Credit Amount]],"")</f>
        <v>-24.29</v>
      </c>
      <c r="L3047" t="str">
        <f>IF(Table1[[#This Row],[Transaction Type]]="Upgrade",Table1[[#This Row],[Credit Amount]],IF(Table1[[#This Row],[Transaction Type]]="Activation",Table1[[#This Row],[Credit Amount]],""))</f>
        <v/>
      </c>
      <c r="M3047">
        <f>IF(Table1[[#This Row],[Transaction Type]]="Maintenance",Table1[[#This Row],[Credit Amount]],"")</f>
        <v>-24.29</v>
      </c>
      <c r="N3047">
        <v>10095</v>
      </c>
      <c r="O3047" t="s">
        <v>2489</v>
      </c>
      <c r="P3047" t="s">
        <v>2584</v>
      </c>
      <c r="Q3047" t="s">
        <v>289</v>
      </c>
      <c r="R3047">
        <v>10095</v>
      </c>
      <c r="S3047" t="s">
        <v>2489</v>
      </c>
      <c r="T3047" t="s">
        <v>2584</v>
      </c>
      <c r="U3047" t="s">
        <v>289</v>
      </c>
      <c r="V3047" t="s">
        <v>177</v>
      </c>
      <c r="W3047">
        <v>100001430</v>
      </c>
      <c r="X3047">
        <v>8005550431</v>
      </c>
      <c r="Y3047" t="s">
        <v>2595</v>
      </c>
      <c r="Z3047" t="s">
        <v>3026</v>
      </c>
      <c r="AA3047" s="13">
        <v>-24.29</v>
      </c>
      <c r="AB3047" s="14">
        <v>42574</v>
      </c>
      <c r="AC3047" t="s">
        <v>36</v>
      </c>
    </row>
    <row r="3048" spans="1:29" x14ac:dyDescent="0.25">
      <c r="A3048" t="str">
        <f>CONCATENATE("Q",ROUNDUP(MONTH(Table1[[#This Row],[Month]])/3,0))</f>
        <v>Q3</v>
      </c>
      <c r="B3048" s="14">
        <f>EOMONTH(Table1[[#This Row],[Credit Date]],-1)+1</f>
        <v>42552</v>
      </c>
      <c r="C3048" t="str">
        <f>CONCATENATE(Table1[[#This Row],[Issuer Last Name]],", ",Table1[[#This Row],[Issuer First Name]])</f>
        <v>No. 095, Employee</v>
      </c>
      <c r="D3048" t="str">
        <f>CONCATENATE(Table1[[#This Row],[Approver Last Name]],", ",Table1[[#This Row],[Approver First Name]])</f>
        <v>No. 008, Employee</v>
      </c>
      <c r="E3048" t="str">
        <f>CONCATENATE(Table1[[#This Row],[Customer Last Name]],", ",Table1[[#This Row],[Customer First Name]])</f>
        <v>No. 10199, Client</v>
      </c>
      <c r="F30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48" t="str">
        <f>IF(Table1[[#This Row],[Transaction Type]]="Maintenance","Non-Sales","Sales")</f>
        <v>Sales</v>
      </c>
      <c r="H3048" t="str">
        <f>IF(Table1[[#This Row],[Quarter]]="q2",1,"")</f>
        <v/>
      </c>
      <c r="I3048">
        <f>IF(Table1[[#This Row],[Quarter]]="q3",1,"")</f>
        <v>1</v>
      </c>
      <c r="J3048" t="str">
        <f>IF(Table1[[#This Row],[Quarter]]="Q2",Table1[[#This Row],[Credit Amount]],"")</f>
        <v/>
      </c>
      <c r="K3048">
        <f>IF(Table1[[#This Row],[Quarter]]="Q3",Table1[[#This Row],[Credit Amount]],"")</f>
        <v>-59.21</v>
      </c>
      <c r="L3048">
        <f>IF(Table1[[#This Row],[Transaction Type]]="Upgrade",Table1[[#This Row],[Credit Amount]],IF(Table1[[#This Row],[Transaction Type]]="Activation",Table1[[#This Row],[Credit Amount]],""))</f>
        <v>-59.21</v>
      </c>
      <c r="M3048" t="str">
        <f>IF(Table1[[#This Row],[Transaction Type]]="Maintenance",Table1[[#This Row],[Credit Amount]],"")</f>
        <v/>
      </c>
      <c r="N3048">
        <v>10095</v>
      </c>
      <c r="O3048" t="s">
        <v>2489</v>
      </c>
      <c r="P3048" t="s">
        <v>2584</v>
      </c>
      <c r="Q3048" t="s">
        <v>289</v>
      </c>
      <c r="R3048">
        <v>10008</v>
      </c>
      <c r="S3048" t="s">
        <v>2489</v>
      </c>
      <c r="T3048" t="s">
        <v>2497</v>
      </c>
      <c r="U3048" t="s">
        <v>290</v>
      </c>
      <c r="V3048" t="s">
        <v>177</v>
      </c>
      <c r="W3048">
        <v>100001198</v>
      </c>
      <c r="X3048">
        <v>8005550199</v>
      </c>
      <c r="Y3048" t="s">
        <v>2595</v>
      </c>
      <c r="Z3048" t="s">
        <v>2794</v>
      </c>
      <c r="AA3048" s="13">
        <v>-59.21</v>
      </c>
      <c r="AB3048" s="14">
        <v>42574</v>
      </c>
      <c r="AC3048" t="s">
        <v>37</v>
      </c>
    </row>
    <row r="3049" spans="1:29" x14ac:dyDescent="0.25">
      <c r="A3049" t="str">
        <f>CONCATENATE("Q",ROUNDUP(MONTH(Table1[[#This Row],[Month]])/3,0))</f>
        <v>Q3</v>
      </c>
      <c r="B3049" s="14">
        <f>EOMONTH(Table1[[#This Row],[Credit Date]],-1)+1</f>
        <v>42552</v>
      </c>
      <c r="C3049" t="str">
        <f>CONCATENATE(Table1[[#This Row],[Issuer Last Name]],", ",Table1[[#This Row],[Issuer First Name]])</f>
        <v>No. 095, Employee</v>
      </c>
      <c r="D3049" t="str">
        <f>CONCATENATE(Table1[[#This Row],[Approver Last Name]],", ",Table1[[#This Row],[Approver First Name]])</f>
        <v>No. 095, Employee</v>
      </c>
      <c r="E3049" t="str">
        <f>CONCATENATE(Table1[[#This Row],[Customer Last Name]],", ",Table1[[#This Row],[Customer First Name]])</f>
        <v>No. 13963, Client</v>
      </c>
      <c r="F3049" t="str">
        <f>IF(Table1[[#This Row],[Credit Amount]]&gt;-19.99,"Less than 19.99",IF(Table1[[#This Row],[Credit Amount]]=-20,"20",IF(Table1[[#This Row],[Credit Amount]]&gt;-49.98,"20.01-49.98",IF(Table1[[#This Row],[Credit Amount]]=-49.99,"49.99",IF(Table1[[#This Row],[Credit Amount]]=-50,"50",IF(Table1[[#This Row],[Credit Amount]]&lt;-50.01,"Greater than 50"))))))</f>
        <v>Less than 19.99</v>
      </c>
      <c r="G3049" t="str">
        <f>IF(Table1[[#This Row],[Transaction Type]]="Maintenance","Non-Sales","Sales")</f>
        <v>Sales</v>
      </c>
      <c r="H3049" t="str">
        <f>IF(Table1[[#This Row],[Quarter]]="q2",1,"")</f>
        <v/>
      </c>
      <c r="I3049">
        <f>IF(Table1[[#This Row],[Quarter]]="q3",1,"")</f>
        <v>1</v>
      </c>
      <c r="J3049" t="str">
        <f>IF(Table1[[#This Row],[Quarter]]="Q2",Table1[[#This Row],[Credit Amount]],"")</f>
        <v/>
      </c>
      <c r="K3049">
        <f>IF(Table1[[#This Row],[Quarter]]="Q3",Table1[[#This Row],[Credit Amount]],"")</f>
        <v>-19.02</v>
      </c>
      <c r="L3049">
        <f>IF(Table1[[#This Row],[Transaction Type]]="Upgrade",Table1[[#This Row],[Credit Amount]],IF(Table1[[#This Row],[Transaction Type]]="Activation",Table1[[#This Row],[Credit Amount]],""))</f>
        <v>-19.02</v>
      </c>
      <c r="M3049" t="str">
        <f>IF(Table1[[#This Row],[Transaction Type]]="Maintenance",Table1[[#This Row],[Credit Amount]],"")</f>
        <v/>
      </c>
      <c r="N3049">
        <v>10095</v>
      </c>
      <c r="O3049" t="s">
        <v>2489</v>
      </c>
      <c r="P3049" t="s">
        <v>2584</v>
      </c>
      <c r="Q3049" t="s">
        <v>289</v>
      </c>
      <c r="R3049">
        <v>10095</v>
      </c>
      <c r="S3049" t="s">
        <v>2489</v>
      </c>
      <c r="T3049" t="s">
        <v>2584</v>
      </c>
      <c r="U3049" t="s">
        <v>289</v>
      </c>
      <c r="V3049" t="s">
        <v>177</v>
      </c>
      <c r="W3049">
        <v>100004962</v>
      </c>
      <c r="X3049">
        <v>8005553963</v>
      </c>
      <c r="Y3049" t="s">
        <v>2595</v>
      </c>
      <c r="Z3049" t="s">
        <v>6551</v>
      </c>
      <c r="AA3049" s="13">
        <v>-19.02</v>
      </c>
      <c r="AB3049" s="14">
        <v>42577</v>
      </c>
      <c r="AC3049" t="s">
        <v>37</v>
      </c>
    </row>
    <row r="3050" spans="1:29" x14ac:dyDescent="0.25">
      <c r="A3050" t="str">
        <f>CONCATENATE("Q",ROUNDUP(MONTH(Table1[[#This Row],[Month]])/3,0))</f>
        <v>Q3</v>
      </c>
      <c r="B3050" s="14">
        <f>EOMONTH(Table1[[#This Row],[Credit Date]],-1)+1</f>
        <v>42552</v>
      </c>
      <c r="C3050" t="str">
        <f>CONCATENATE(Table1[[#This Row],[Issuer Last Name]],", ",Table1[[#This Row],[Issuer First Name]])</f>
        <v>No. 095, Employee</v>
      </c>
      <c r="D3050" t="str">
        <f>CONCATENATE(Table1[[#This Row],[Approver Last Name]],", ",Table1[[#This Row],[Approver First Name]])</f>
        <v>No. 095, Employee</v>
      </c>
      <c r="E3050" t="str">
        <f>CONCATENATE(Table1[[#This Row],[Customer Last Name]],", ",Table1[[#This Row],[Customer First Name]])</f>
        <v>No. 12716, Client</v>
      </c>
      <c r="F3050" t="str">
        <f>IF(Table1[[#This Row],[Credit Amount]]&gt;-19.99,"Less than 19.99",IF(Table1[[#This Row],[Credit Amount]]=-20,"20",IF(Table1[[#This Row],[Credit Amount]]&gt;-49.98,"20.01-49.98",IF(Table1[[#This Row],[Credit Amount]]=-49.99,"49.99",IF(Table1[[#This Row],[Credit Amount]]=-50,"50",IF(Table1[[#This Row],[Credit Amount]]&lt;-50.01,"Greater than 50"))))))</f>
        <v>Less than 19.99</v>
      </c>
      <c r="G3050" t="str">
        <f>IF(Table1[[#This Row],[Transaction Type]]="Maintenance","Non-Sales","Sales")</f>
        <v>Non-Sales</v>
      </c>
      <c r="H3050" t="str">
        <f>IF(Table1[[#This Row],[Quarter]]="q2",1,"")</f>
        <v/>
      </c>
      <c r="I3050">
        <f>IF(Table1[[#This Row],[Quarter]]="q3",1,"")</f>
        <v>1</v>
      </c>
      <c r="J3050" t="str">
        <f>IF(Table1[[#This Row],[Quarter]]="Q2",Table1[[#This Row],[Credit Amount]],"")</f>
        <v/>
      </c>
      <c r="K3050">
        <f>IF(Table1[[#This Row],[Quarter]]="Q3",Table1[[#This Row],[Credit Amount]],"")</f>
        <v>-9.4700000000000006</v>
      </c>
      <c r="L3050" t="str">
        <f>IF(Table1[[#This Row],[Transaction Type]]="Upgrade",Table1[[#This Row],[Credit Amount]],IF(Table1[[#This Row],[Transaction Type]]="Activation",Table1[[#This Row],[Credit Amount]],""))</f>
        <v/>
      </c>
      <c r="M3050">
        <f>IF(Table1[[#This Row],[Transaction Type]]="Maintenance",Table1[[#This Row],[Credit Amount]],"")</f>
        <v>-9.4700000000000006</v>
      </c>
      <c r="N3050">
        <v>10095</v>
      </c>
      <c r="O3050" t="s">
        <v>2489</v>
      </c>
      <c r="P3050" t="s">
        <v>2584</v>
      </c>
      <c r="Q3050" t="s">
        <v>289</v>
      </c>
      <c r="R3050">
        <v>10095</v>
      </c>
      <c r="S3050" t="s">
        <v>2489</v>
      </c>
      <c r="T3050" t="s">
        <v>2584</v>
      </c>
      <c r="U3050" t="s">
        <v>289</v>
      </c>
      <c r="V3050" t="s">
        <v>177</v>
      </c>
      <c r="W3050">
        <v>100003715</v>
      </c>
      <c r="X3050">
        <v>8005552716</v>
      </c>
      <c r="Y3050" t="s">
        <v>2595</v>
      </c>
      <c r="Z3050" t="s">
        <v>5309</v>
      </c>
      <c r="AA3050" s="13">
        <v>-9.4700000000000006</v>
      </c>
      <c r="AB3050" s="14">
        <v>42581</v>
      </c>
      <c r="AC3050" t="s">
        <v>36</v>
      </c>
    </row>
    <row r="3051" spans="1:29" x14ac:dyDescent="0.25">
      <c r="A3051" t="str">
        <f>CONCATENATE("Q",ROUNDUP(MONTH(Table1[[#This Row],[Month]])/3,0))</f>
        <v>Q3</v>
      </c>
      <c r="B3051" s="14">
        <f>EOMONTH(Table1[[#This Row],[Credit Date]],-1)+1</f>
        <v>42583</v>
      </c>
      <c r="C3051" t="str">
        <f>CONCATENATE(Table1[[#This Row],[Issuer Last Name]],", ",Table1[[#This Row],[Issuer First Name]])</f>
        <v>No. 095, Employee</v>
      </c>
      <c r="D3051" t="str">
        <f>CONCATENATE(Table1[[#This Row],[Approver Last Name]],", ",Table1[[#This Row],[Approver First Name]])</f>
        <v>No. 008, Employee</v>
      </c>
      <c r="E3051" t="str">
        <f>CONCATENATE(Table1[[#This Row],[Customer Last Name]],", ",Table1[[#This Row],[Customer First Name]])</f>
        <v>No. 11070, Client</v>
      </c>
      <c r="F30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51" t="str">
        <f>IF(Table1[[#This Row],[Transaction Type]]="Maintenance","Non-Sales","Sales")</f>
        <v>Sales</v>
      </c>
      <c r="H3051" t="str">
        <f>IF(Table1[[#This Row],[Quarter]]="q2",1,"")</f>
        <v/>
      </c>
      <c r="I3051">
        <f>IF(Table1[[#This Row],[Quarter]]="q3",1,"")</f>
        <v>1</v>
      </c>
      <c r="J3051" t="str">
        <f>IF(Table1[[#This Row],[Quarter]]="Q2",Table1[[#This Row],[Credit Amount]],"")</f>
        <v/>
      </c>
      <c r="K3051">
        <f>IF(Table1[[#This Row],[Quarter]]="Q3",Table1[[#This Row],[Credit Amount]],"")</f>
        <v>-58.4</v>
      </c>
      <c r="L3051">
        <f>IF(Table1[[#This Row],[Transaction Type]]="Upgrade",Table1[[#This Row],[Credit Amount]],IF(Table1[[#This Row],[Transaction Type]]="Activation",Table1[[#This Row],[Credit Amount]],""))</f>
        <v>-58.4</v>
      </c>
      <c r="M3051" t="str">
        <f>IF(Table1[[#This Row],[Transaction Type]]="Maintenance",Table1[[#This Row],[Credit Amount]],"")</f>
        <v/>
      </c>
      <c r="N3051">
        <v>10095</v>
      </c>
      <c r="O3051" t="s">
        <v>2489</v>
      </c>
      <c r="P3051" t="s">
        <v>2584</v>
      </c>
      <c r="Q3051" t="s">
        <v>289</v>
      </c>
      <c r="R3051">
        <v>10008</v>
      </c>
      <c r="S3051" t="s">
        <v>2489</v>
      </c>
      <c r="T3051" t="s">
        <v>2497</v>
      </c>
      <c r="U3051" t="s">
        <v>290</v>
      </c>
      <c r="V3051" t="s">
        <v>177</v>
      </c>
      <c r="W3051">
        <v>100002069</v>
      </c>
      <c r="X3051">
        <v>8005551070</v>
      </c>
      <c r="Y3051" t="s">
        <v>2595</v>
      </c>
      <c r="Z3051" t="s">
        <v>3665</v>
      </c>
      <c r="AA3051" s="13">
        <v>-58.4</v>
      </c>
      <c r="AB3051" s="14">
        <v>42602</v>
      </c>
      <c r="AC3051" t="s">
        <v>37</v>
      </c>
    </row>
    <row r="3052" spans="1:29" x14ac:dyDescent="0.25">
      <c r="A3052" t="str">
        <f>CONCATENATE("Q",ROUNDUP(MONTH(Table1[[#This Row],[Month]])/3,0))</f>
        <v>Q3</v>
      </c>
      <c r="B3052" s="14">
        <f>EOMONTH(Table1[[#This Row],[Credit Date]],-1)+1</f>
        <v>42583</v>
      </c>
      <c r="C3052" t="str">
        <f>CONCATENATE(Table1[[#This Row],[Issuer Last Name]],", ",Table1[[#This Row],[Issuer First Name]])</f>
        <v>No. 095, Employee</v>
      </c>
      <c r="D3052" t="str">
        <f>CONCATENATE(Table1[[#This Row],[Approver Last Name]],", ",Table1[[#This Row],[Approver First Name]])</f>
        <v>No. 095, Employee</v>
      </c>
      <c r="E3052" t="str">
        <f>CONCATENATE(Table1[[#This Row],[Customer Last Name]],", ",Table1[[#This Row],[Customer First Name]])</f>
        <v>No. 10698, Client</v>
      </c>
      <c r="F3052" t="str">
        <f>IF(Table1[[#This Row],[Credit Amount]]&gt;-19.99,"Less than 19.99",IF(Table1[[#This Row],[Credit Amount]]=-20,"20",IF(Table1[[#This Row],[Credit Amount]]&gt;-49.98,"20.01-49.98",IF(Table1[[#This Row],[Credit Amount]]=-49.99,"49.99",IF(Table1[[#This Row],[Credit Amount]]=-50,"50",IF(Table1[[#This Row],[Credit Amount]]&lt;-50.01,"Greater than 50"))))))</f>
        <v>Less than 19.99</v>
      </c>
      <c r="G3052" t="str">
        <f>IF(Table1[[#This Row],[Transaction Type]]="Maintenance","Non-Sales","Sales")</f>
        <v>Non-Sales</v>
      </c>
      <c r="H3052" t="str">
        <f>IF(Table1[[#This Row],[Quarter]]="q2",1,"")</f>
        <v/>
      </c>
      <c r="I3052">
        <f>IF(Table1[[#This Row],[Quarter]]="q3",1,"")</f>
        <v>1</v>
      </c>
      <c r="J3052" t="str">
        <f>IF(Table1[[#This Row],[Quarter]]="Q2",Table1[[#This Row],[Credit Amount]],"")</f>
        <v/>
      </c>
      <c r="K3052">
        <f>IF(Table1[[#This Row],[Quarter]]="Q3",Table1[[#This Row],[Credit Amount]],"")</f>
        <v>-16.45</v>
      </c>
      <c r="L3052" t="str">
        <f>IF(Table1[[#This Row],[Transaction Type]]="Upgrade",Table1[[#This Row],[Credit Amount]],IF(Table1[[#This Row],[Transaction Type]]="Activation",Table1[[#This Row],[Credit Amount]],""))</f>
        <v/>
      </c>
      <c r="M3052">
        <f>IF(Table1[[#This Row],[Transaction Type]]="Maintenance",Table1[[#This Row],[Credit Amount]],"")</f>
        <v>-16.45</v>
      </c>
      <c r="N3052">
        <v>10095</v>
      </c>
      <c r="O3052" t="s">
        <v>2489</v>
      </c>
      <c r="P3052" t="s">
        <v>2584</v>
      </c>
      <c r="Q3052" t="s">
        <v>289</v>
      </c>
      <c r="R3052">
        <v>10095</v>
      </c>
      <c r="S3052" t="s">
        <v>2489</v>
      </c>
      <c r="T3052" t="s">
        <v>2584</v>
      </c>
      <c r="U3052" t="s">
        <v>289</v>
      </c>
      <c r="V3052" t="s">
        <v>177</v>
      </c>
      <c r="W3052">
        <v>100001697</v>
      </c>
      <c r="X3052">
        <v>8005550698</v>
      </c>
      <c r="Y3052" t="s">
        <v>2595</v>
      </c>
      <c r="Z3052" t="s">
        <v>3293</v>
      </c>
      <c r="AA3052" s="13">
        <v>-16.45</v>
      </c>
      <c r="AB3052" s="14">
        <v>42611</v>
      </c>
      <c r="AC3052" t="s">
        <v>36</v>
      </c>
    </row>
    <row r="3053" spans="1:29" x14ac:dyDescent="0.25">
      <c r="A3053" t="str">
        <f>CONCATENATE("Q",ROUNDUP(MONTH(Table1[[#This Row],[Month]])/3,0))</f>
        <v>Q3</v>
      </c>
      <c r="B3053" s="14">
        <f>EOMONTH(Table1[[#This Row],[Credit Date]],-1)+1</f>
        <v>42614</v>
      </c>
      <c r="C3053" t="str">
        <f>CONCATENATE(Table1[[#This Row],[Issuer Last Name]],", ",Table1[[#This Row],[Issuer First Name]])</f>
        <v>No. 095, Employee</v>
      </c>
      <c r="D3053" t="str">
        <f>CONCATENATE(Table1[[#This Row],[Approver Last Name]],", ",Table1[[#This Row],[Approver First Name]])</f>
        <v>No. 008, Employee</v>
      </c>
      <c r="E3053" t="str">
        <f>CONCATENATE(Table1[[#This Row],[Customer Last Name]],", ",Table1[[#This Row],[Customer First Name]])</f>
        <v>No. 11061, Client</v>
      </c>
      <c r="F30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53" t="str">
        <f>IF(Table1[[#This Row],[Transaction Type]]="Maintenance","Non-Sales","Sales")</f>
        <v>Non-Sales</v>
      </c>
      <c r="H3053" t="str">
        <f>IF(Table1[[#This Row],[Quarter]]="q2",1,"")</f>
        <v/>
      </c>
      <c r="I3053">
        <f>IF(Table1[[#This Row],[Quarter]]="q3",1,"")</f>
        <v>1</v>
      </c>
      <c r="J3053" t="str">
        <f>IF(Table1[[#This Row],[Quarter]]="Q2",Table1[[#This Row],[Credit Amount]],"")</f>
        <v/>
      </c>
      <c r="K3053">
        <f>IF(Table1[[#This Row],[Quarter]]="Q3",Table1[[#This Row],[Credit Amount]],"")</f>
        <v>-50.34</v>
      </c>
      <c r="L3053" t="str">
        <f>IF(Table1[[#This Row],[Transaction Type]]="Upgrade",Table1[[#This Row],[Credit Amount]],IF(Table1[[#This Row],[Transaction Type]]="Activation",Table1[[#This Row],[Credit Amount]],""))</f>
        <v/>
      </c>
      <c r="M3053">
        <f>IF(Table1[[#This Row],[Transaction Type]]="Maintenance",Table1[[#This Row],[Credit Amount]],"")</f>
        <v>-50.34</v>
      </c>
      <c r="N3053">
        <v>10095</v>
      </c>
      <c r="O3053" t="s">
        <v>2489</v>
      </c>
      <c r="P3053" t="s">
        <v>2584</v>
      </c>
      <c r="Q3053" t="s">
        <v>289</v>
      </c>
      <c r="R3053">
        <v>10008</v>
      </c>
      <c r="S3053" t="s">
        <v>2489</v>
      </c>
      <c r="T3053" t="s">
        <v>2497</v>
      </c>
      <c r="U3053" t="s">
        <v>290</v>
      </c>
      <c r="V3053" t="s">
        <v>177</v>
      </c>
      <c r="W3053">
        <v>100002060</v>
      </c>
      <c r="X3053">
        <v>8005551061</v>
      </c>
      <c r="Y3053" t="s">
        <v>2595</v>
      </c>
      <c r="Z3053" t="s">
        <v>3656</v>
      </c>
      <c r="AA3053" s="13">
        <v>-50.34</v>
      </c>
      <c r="AB3053" s="14">
        <v>42615</v>
      </c>
      <c r="AC3053" t="s">
        <v>36</v>
      </c>
    </row>
    <row r="3054" spans="1:29" x14ac:dyDescent="0.25">
      <c r="A3054" t="str">
        <f>CONCATENATE("Q",ROUNDUP(MONTH(Table1[[#This Row],[Month]])/3,0))</f>
        <v>Q3</v>
      </c>
      <c r="B3054" s="14">
        <f>EOMONTH(Table1[[#This Row],[Credit Date]],-1)+1</f>
        <v>42614</v>
      </c>
      <c r="C3054" t="str">
        <f>CONCATENATE(Table1[[#This Row],[Issuer Last Name]],", ",Table1[[#This Row],[Issuer First Name]])</f>
        <v>No. 095, Employee</v>
      </c>
      <c r="D3054" t="str">
        <f>CONCATENATE(Table1[[#This Row],[Approver Last Name]],", ",Table1[[#This Row],[Approver First Name]])</f>
        <v>No. 095, Employee</v>
      </c>
      <c r="E3054" t="str">
        <f>CONCATENATE(Table1[[#This Row],[Customer Last Name]],", ",Table1[[#This Row],[Customer First Name]])</f>
        <v>No. 10718, Client</v>
      </c>
      <c r="F3054" t="str">
        <f>IF(Table1[[#This Row],[Credit Amount]]&gt;-19.99,"Less than 19.99",IF(Table1[[#This Row],[Credit Amount]]=-20,"20",IF(Table1[[#This Row],[Credit Amount]]&gt;-49.98,"20.01-49.98",IF(Table1[[#This Row],[Credit Amount]]=-49.99,"49.99",IF(Table1[[#This Row],[Credit Amount]]=-50,"50",IF(Table1[[#This Row],[Credit Amount]]&lt;-50.01,"Greater than 50"))))))</f>
        <v>20.01-49.98</v>
      </c>
      <c r="G3054" t="str">
        <f>IF(Table1[[#This Row],[Transaction Type]]="Maintenance","Non-Sales","Sales")</f>
        <v>Sales</v>
      </c>
      <c r="H3054" t="str">
        <f>IF(Table1[[#This Row],[Quarter]]="q2",1,"")</f>
        <v/>
      </c>
      <c r="I3054">
        <f>IF(Table1[[#This Row],[Quarter]]="q3",1,"")</f>
        <v>1</v>
      </c>
      <c r="J3054" t="str">
        <f>IF(Table1[[#This Row],[Quarter]]="Q2",Table1[[#This Row],[Credit Amount]],"")</f>
        <v/>
      </c>
      <c r="K3054">
        <f>IF(Table1[[#This Row],[Quarter]]="Q3",Table1[[#This Row],[Credit Amount]],"")</f>
        <v>-22.38</v>
      </c>
      <c r="L3054">
        <f>IF(Table1[[#This Row],[Transaction Type]]="Upgrade",Table1[[#This Row],[Credit Amount]],IF(Table1[[#This Row],[Transaction Type]]="Activation",Table1[[#This Row],[Credit Amount]],""))</f>
        <v>-22.38</v>
      </c>
      <c r="M3054" t="str">
        <f>IF(Table1[[#This Row],[Transaction Type]]="Maintenance",Table1[[#This Row],[Credit Amount]],"")</f>
        <v/>
      </c>
      <c r="N3054">
        <v>10095</v>
      </c>
      <c r="O3054" t="s">
        <v>2489</v>
      </c>
      <c r="P3054" t="s">
        <v>2584</v>
      </c>
      <c r="Q3054" t="s">
        <v>289</v>
      </c>
      <c r="R3054">
        <v>10095</v>
      </c>
      <c r="S3054" t="s">
        <v>2489</v>
      </c>
      <c r="T3054" t="s">
        <v>2584</v>
      </c>
      <c r="U3054" t="s">
        <v>289</v>
      </c>
      <c r="V3054" t="s">
        <v>177</v>
      </c>
      <c r="W3054">
        <v>100001717</v>
      </c>
      <c r="X3054">
        <v>8005550718</v>
      </c>
      <c r="Y3054" t="s">
        <v>2595</v>
      </c>
      <c r="Z3054" t="s">
        <v>3313</v>
      </c>
      <c r="AA3054" s="13">
        <v>-22.38</v>
      </c>
      <c r="AB3054" s="14">
        <v>42616</v>
      </c>
      <c r="AC3054" t="s">
        <v>35</v>
      </c>
    </row>
    <row r="3055" spans="1:29" x14ac:dyDescent="0.25">
      <c r="A3055" t="str">
        <f>CONCATENATE("Q",ROUNDUP(MONTH(Table1[[#This Row],[Month]])/3,0))</f>
        <v>Q3</v>
      </c>
      <c r="B3055" s="14">
        <f>EOMONTH(Table1[[#This Row],[Credit Date]],-1)+1</f>
        <v>42614</v>
      </c>
      <c r="C3055" t="str">
        <f>CONCATENATE(Table1[[#This Row],[Issuer Last Name]],", ",Table1[[#This Row],[Issuer First Name]])</f>
        <v>No. 095, Employee</v>
      </c>
      <c r="D3055" t="str">
        <f>CONCATENATE(Table1[[#This Row],[Approver Last Name]],", ",Table1[[#This Row],[Approver First Name]])</f>
        <v>No. 095, Employee</v>
      </c>
      <c r="E3055" t="str">
        <f>CONCATENATE(Table1[[#This Row],[Customer Last Name]],", ",Table1[[#This Row],[Customer First Name]])</f>
        <v>No. 11894, Client</v>
      </c>
      <c r="F3055" t="str">
        <f>IF(Table1[[#This Row],[Credit Amount]]&gt;-19.99,"Less than 19.99",IF(Table1[[#This Row],[Credit Amount]]=-20,"20",IF(Table1[[#This Row],[Credit Amount]]&gt;-49.98,"20.01-49.98",IF(Table1[[#This Row],[Credit Amount]]=-49.99,"49.99",IF(Table1[[#This Row],[Credit Amount]]=-50,"50",IF(Table1[[#This Row],[Credit Amount]]&lt;-50.01,"Greater than 50"))))))</f>
        <v>20.01-49.98</v>
      </c>
      <c r="G3055" t="str">
        <f>IF(Table1[[#This Row],[Transaction Type]]="Maintenance","Non-Sales","Sales")</f>
        <v>Sales</v>
      </c>
      <c r="H3055" t="str">
        <f>IF(Table1[[#This Row],[Quarter]]="q2",1,"")</f>
        <v/>
      </c>
      <c r="I3055">
        <f>IF(Table1[[#This Row],[Quarter]]="q3",1,"")</f>
        <v>1</v>
      </c>
      <c r="J3055" t="str">
        <f>IF(Table1[[#This Row],[Quarter]]="Q2",Table1[[#This Row],[Credit Amount]],"")</f>
        <v/>
      </c>
      <c r="K3055">
        <f>IF(Table1[[#This Row],[Quarter]]="Q3",Table1[[#This Row],[Credit Amount]],"")</f>
        <v>-46.71</v>
      </c>
      <c r="L3055">
        <f>IF(Table1[[#This Row],[Transaction Type]]="Upgrade",Table1[[#This Row],[Credit Amount]],IF(Table1[[#This Row],[Transaction Type]]="Activation",Table1[[#This Row],[Credit Amount]],""))</f>
        <v>-46.71</v>
      </c>
      <c r="M3055" t="str">
        <f>IF(Table1[[#This Row],[Transaction Type]]="Maintenance",Table1[[#This Row],[Credit Amount]],"")</f>
        <v/>
      </c>
      <c r="N3055">
        <v>10095</v>
      </c>
      <c r="O3055" t="s">
        <v>2489</v>
      </c>
      <c r="P3055" t="s">
        <v>2584</v>
      </c>
      <c r="Q3055" t="s">
        <v>289</v>
      </c>
      <c r="R3055">
        <v>10095</v>
      </c>
      <c r="S3055" t="s">
        <v>2489</v>
      </c>
      <c r="T3055" t="s">
        <v>2584</v>
      </c>
      <c r="U3055" t="s">
        <v>289</v>
      </c>
      <c r="V3055" t="s">
        <v>177</v>
      </c>
      <c r="W3055">
        <v>100002893</v>
      </c>
      <c r="X3055">
        <v>8005551894</v>
      </c>
      <c r="Y3055" t="s">
        <v>2595</v>
      </c>
      <c r="Z3055" t="s">
        <v>4489</v>
      </c>
      <c r="AA3055" s="13">
        <v>-46.71</v>
      </c>
      <c r="AB3055" s="14">
        <v>42617</v>
      </c>
      <c r="AC3055" t="s">
        <v>35</v>
      </c>
    </row>
    <row r="3056" spans="1:29" x14ac:dyDescent="0.25">
      <c r="A3056" t="str">
        <f>CONCATENATE("Q",ROUNDUP(MONTH(Table1[[#This Row],[Month]])/3,0))</f>
        <v>Q3</v>
      </c>
      <c r="B3056" s="14">
        <f>EOMONTH(Table1[[#This Row],[Credit Date]],-1)+1</f>
        <v>42614</v>
      </c>
      <c r="C3056" t="str">
        <f>CONCATENATE(Table1[[#This Row],[Issuer Last Name]],", ",Table1[[#This Row],[Issuer First Name]])</f>
        <v>No. 095, Employee</v>
      </c>
      <c r="D3056" t="str">
        <f>CONCATENATE(Table1[[#This Row],[Approver Last Name]],", ",Table1[[#This Row],[Approver First Name]])</f>
        <v>No. 095, Employee</v>
      </c>
      <c r="E3056" t="str">
        <f>CONCATENATE(Table1[[#This Row],[Customer Last Name]],", ",Table1[[#This Row],[Customer First Name]])</f>
        <v>No. 11152, Client</v>
      </c>
      <c r="F3056" t="str">
        <f>IF(Table1[[#This Row],[Credit Amount]]&gt;-19.99,"Less than 19.99",IF(Table1[[#This Row],[Credit Amount]]=-20,"20",IF(Table1[[#This Row],[Credit Amount]]&gt;-49.98,"20.01-49.98",IF(Table1[[#This Row],[Credit Amount]]=-49.99,"49.99",IF(Table1[[#This Row],[Credit Amount]]=-50,"50",IF(Table1[[#This Row],[Credit Amount]]&lt;-50.01,"Greater than 50"))))))</f>
        <v>Less than 19.99</v>
      </c>
      <c r="G3056" t="str">
        <f>IF(Table1[[#This Row],[Transaction Type]]="Maintenance","Non-Sales","Sales")</f>
        <v>Non-Sales</v>
      </c>
      <c r="H3056" t="str">
        <f>IF(Table1[[#This Row],[Quarter]]="q2",1,"")</f>
        <v/>
      </c>
      <c r="I3056">
        <f>IF(Table1[[#This Row],[Quarter]]="q3",1,"")</f>
        <v>1</v>
      </c>
      <c r="J3056" t="str">
        <f>IF(Table1[[#This Row],[Quarter]]="Q2",Table1[[#This Row],[Credit Amount]],"")</f>
        <v/>
      </c>
      <c r="K3056">
        <f>IF(Table1[[#This Row],[Quarter]]="Q3",Table1[[#This Row],[Credit Amount]],"")</f>
        <v>-7.64</v>
      </c>
      <c r="L3056" t="str">
        <f>IF(Table1[[#This Row],[Transaction Type]]="Upgrade",Table1[[#This Row],[Credit Amount]],IF(Table1[[#This Row],[Transaction Type]]="Activation",Table1[[#This Row],[Credit Amount]],""))</f>
        <v/>
      </c>
      <c r="M3056">
        <f>IF(Table1[[#This Row],[Transaction Type]]="Maintenance",Table1[[#This Row],[Credit Amount]],"")</f>
        <v>-7.64</v>
      </c>
      <c r="N3056">
        <v>10095</v>
      </c>
      <c r="O3056" t="s">
        <v>2489</v>
      </c>
      <c r="P3056" t="s">
        <v>2584</v>
      </c>
      <c r="Q3056" t="s">
        <v>289</v>
      </c>
      <c r="R3056">
        <v>10095</v>
      </c>
      <c r="S3056" t="s">
        <v>2489</v>
      </c>
      <c r="T3056" t="s">
        <v>2584</v>
      </c>
      <c r="U3056" t="s">
        <v>289</v>
      </c>
      <c r="V3056" t="s">
        <v>177</v>
      </c>
      <c r="W3056">
        <v>100002151</v>
      </c>
      <c r="X3056">
        <v>8005551152</v>
      </c>
      <c r="Y3056" t="s">
        <v>2595</v>
      </c>
      <c r="Z3056" t="s">
        <v>3747</v>
      </c>
      <c r="AA3056" s="13">
        <v>-7.64</v>
      </c>
      <c r="AB3056" s="14">
        <v>42621</v>
      </c>
      <c r="AC3056" t="s">
        <v>36</v>
      </c>
    </row>
    <row r="3057" spans="1:29" x14ac:dyDescent="0.25">
      <c r="A3057" t="str">
        <f>CONCATENATE("Q",ROUNDUP(MONTH(Table1[[#This Row],[Month]])/3,0))</f>
        <v>Q3</v>
      </c>
      <c r="B3057" s="14">
        <f>EOMONTH(Table1[[#This Row],[Credit Date]],-1)+1</f>
        <v>42614</v>
      </c>
      <c r="C3057" t="str">
        <f>CONCATENATE(Table1[[#This Row],[Issuer Last Name]],", ",Table1[[#This Row],[Issuer First Name]])</f>
        <v>No. 095, Employee</v>
      </c>
      <c r="D3057" t="str">
        <f>CONCATENATE(Table1[[#This Row],[Approver Last Name]],", ",Table1[[#This Row],[Approver First Name]])</f>
        <v>No. 008, Employee</v>
      </c>
      <c r="E3057" t="str">
        <f>CONCATENATE(Table1[[#This Row],[Customer Last Name]],", ",Table1[[#This Row],[Customer First Name]])</f>
        <v>No. 11601, Client</v>
      </c>
      <c r="F30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57" t="str">
        <f>IF(Table1[[#This Row],[Transaction Type]]="Maintenance","Non-Sales","Sales")</f>
        <v>Sales</v>
      </c>
      <c r="H3057" t="str">
        <f>IF(Table1[[#This Row],[Quarter]]="q2",1,"")</f>
        <v/>
      </c>
      <c r="I3057">
        <f>IF(Table1[[#This Row],[Quarter]]="q3",1,"")</f>
        <v>1</v>
      </c>
      <c r="J3057" t="str">
        <f>IF(Table1[[#This Row],[Quarter]]="Q2",Table1[[#This Row],[Credit Amount]],"")</f>
        <v/>
      </c>
      <c r="K3057">
        <f>IF(Table1[[#This Row],[Quarter]]="Q3",Table1[[#This Row],[Credit Amount]],"")</f>
        <v>-87.8</v>
      </c>
      <c r="L3057">
        <f>IF(Table1[[#This Row],[Transaction Type]]="Upgrade",Table1[[#This Row],[Credit Amount]],IF(Table1[[#This Row],[Transaction Type]]="Activation",Table1[[#This Row],[Credit Amount]],""))</f>
        <v>-87.8</v>
      </c>
      <c r="M3057" t="str">
        <f>IF(Table1[[#This Row],[Transaction Type]]="Maintenance",Table1[[#This Row],[Credit Amount]],"")</f>
        <v/>
      </c>
      <c r="N3057">
        <v>10095</v>
      </c>
      <c r="O3057" t="s">
        <v>2489</v>
      </c>
      <c r="P3057" t="s">
        <v>2584</v>
      </c>
      <c r="Q3057" t="s">
        <v>289</v>
      </c>
      <c r="R3057">
        <v>10008</v>
      </c>
      <c r="S3057" t="s">
        <v>2489</v>
      </c>
      <c r="T3057" t="s">
        <v>2497</v>
      </c>
      <c r="U3057" t="s">
        <v>290</v>
      </c>
      <c r="V3057" t="s">
        <v>177</v>
      </c>
      <c r="W3057">
        <v>100002600</v>
      </c>
      <c r="X3057">
        <v>8005551601</v>
      </c>
      <c r="Y3057" t="s">
        <v>2595</v>
      </c>
      <c r="Z3057" t="s">
        <v>4196</v>
      </c>
      <c r="AA3057" s="13">
        <v>-87.8</v>
      </c>
      <c r="AB3057" s="14">
        <v>42628</v>
      </c>
      <c r="AC3057" t="s">
        <v>37</v>
      </c>
    </row>
    <row r="3058" spans="1:29" x14ac:dyDescent="0.25">
      <c r="A3058" t="str">
        <f>CONCATENATE("Q",ROUNDUP(MONTH(Table1[[#This Row],[Month]])/3,0))</f>
        <v>Q3</v>
      </c>
      <c r="B3058" s="14">
        <f>EOMONTH(Table1[[#This Row],[Credit Date]],-1)+1</f>
        <v>42614</v>
      </c>
      <c r="C3058" t="str">
        <f>CONCATENATE(Table1[[#This Row],[Issuer Last Name]],", ",Table1[[#This Row],[Issuer First Name]])</f>
        <v>No. 095, Employee</v>
      </c>
      <c r="D3058" t="str">
        <f>CONCATENATE(Table1[[#This Row],[Approver Last Name]],", ",Table1[[#This Row],[Approver First Name]])</f>
        <v>No. 008, Employee</v>
      </c>
      <c r="E3058" t="str">
        <f>CONCATENATE(Table1[[#This Row],[Customer Last Name]],", ",Table1[[#This Row],[Customer First Name]])</f>
        <v>No. 12088, Client</v>
      </c>
      <c r="F30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58" t="str">
        <f>IF(Table1[[#This Row],[Transaction Type]]="Maintenance","Non-Sales","Sales")</f>
        <v>Non-Sales</v>
      </c>
      <c r="H3058" t="str">
        <f>IF(Table1[[#This Row],[Quarter]]="q2",1,"")</f>
        <v/>
      </c>
      <c r="I3058">
        <f>IF(Table1[[#This Row],[Quarter]]="q3",1,"")</f>
        <v>1</v>
      </c>
      <c r="J3058" t="str">
        <f>IF(Table1[[#This Row],[Quarter]]="Q2",Table1[[#This Row],[Credit Amount]],"")</f>
        <v/>
      </c>
      <c r="K3058">
        <f>IF(Table1[[#This Row],[Quarter]]="Q3",Table1[[#This Row],[Credit Amount]],"")</f>
        <v>-65.2</v>
      </c>
      <c r="L3058" t="str">
        <f>IF(Table1[[#This Row],[Transaction Type]]="Upgrade",Table1[[#This Row],[Credit Amount]],IF(Table1[[#This Row],[Transaction Type]]="Activation",Table1[[#This Row],[Credit Amount]],""))</f>
        <v/>
      </c>
      <c r="M3058">
        <f>IF(Table1[[#This Row],[Transaction Type]]="Maintenance",Table1[[#This Row],[Credit Amount]],"")</f>
        <v>-65.2</v>
      </c>
      <c r="N3058">
        <v>10095</v>
      </c>
      <c r="O3058" t="s">
        <v>2489</v>
      </c>
      <c r="P3058" t="s">
        <v>2584</v>
      </c>
      <c r="Q3058" t="s">
        <v>289</v>
      </c>
      <c r="R3058">
        <v>10008</v>
      </c>
      <c r="S3058" t="s">
        <v>2489</v>
      </c>
      <c r="T3058" t="s">
        <v>2497</v>
      </c>
      <c r="U3058" t="s">
        <v>290</v>
      </c>
      <c r="V3058" t="s">
        <v>177</v>
      </c>
      <c r="W3058">
        <v>100003087</v>
      </c>
      <c r="X3058">
        <v>8005552088</v>
      </c>
      <c r="Y3058" t="s">
        <v>2595</v>
      </c>
      <c r="Z3058" t="s">
        <v>4683</v>
      </c>
      <c r="AA3058" s="13">
        <v>-65.2</v>
      </c>
      <c r="AB3058" s="14">
        <v>42630</v>
      </c>
      <c r="AC3058" t="s">
        <v>36</v>
      </c>
    </row>
    <row r="3059" spans="1:29" x14ac:dyDescent="0.25">
      <c r="A3059" t="str">
        <f>CONCATENATE("Q",ROUNDUP(MONTH(Table1[[#This Row],[Month]])/3,0))</f>
        <v>Q3</v>
      </c>
      <c r="B3059" s="14">
        <f>EOMONTH(Table1[[#This Row],[Credit Date]],-1)+1</f>
        <v>42614</v>
      </c>
      <c r="C3059" t="str">
        <f>CONCATENATE(Table1[[#This Row],[Issuer Last Name]],", ",Table1[[#This Row],[Issuer First Name]])</f>
        <v>No. 095, Employee</v>
      </c>
      <c r="D3059" t="str">
        <f>CONCATENATE(Table1[[#This Row],[Approver Last Name]],", ",Table1[[#This Row],[Approver First Name]])</f>
        <v>No. 095, Employee</v>
      </c>
      <c r="E3059" t="str">
        <f>CONCATENATE(Table1[[#This Row],[Customer Last Name]],", ",Table1[[#This Row],[Customer First Name]])</f>
        <v>No. 10343, Client</v>
      </c>
      <c r="F3059" t="str">
        <f>IF(Table1[[#This Row],[Credit Amount]]&gt;-19.99,"Less than 19.99",IF(Table1[[#This Row],[Credit Amount]]=-20,"20",IF(Table1[[#This Row],[Credit Amount]]&gt;-49.98,"20.01-49.98",IF(Table1[[#This Row],[Credit Amount]]=-49.99,"49.99",IF(Table1[[#This Row],[Credit Amount]]=-50,"50",IF(Table1[[#This Row],[Credit Amount]]&lt;-50.01,"Greater than 50"))))))</f>
        <v>20.01-49.98</v>
      </c>
      <c r="G3059" t="str">
        <f>IF(Table1[[#This Row],[Transaction Type]]="Maintenance","Non-Sales","Sales")</f>
        <v>Sales</v>
      </c>
      <c r="H3059" t="str">
        <f>IF(Table1[[#This Row],[Quarter]]="q2",1,"")</f>
        <v/>
      </c>
      <c r="I3059">
        <f>IF(Table1[[#This Row],[Quarter]]="q3",1,"")</f>
        <v>1</v>
      </c>
      <c r="J3059" t="str">
        <f>IF(Table1[[#This Row],[Quarter]]="Q2",Table1[[#This Row],[Credit Amount]],"")</f>
        <v/>
      </c>
      <c r="K3059">
        <f>IF(Table1[[#This Row],[Quarter]]="Q3",Table1[[#This Row],[Credit Amount]],"")</f>
        <v>-21.66</v>
      </c>
      <c r="L3059">
        <f>IF(Table1[[#This Row],[Transaction Type]]="Upgrade",Table1[[#This Row],[Credit Amount]],IF(Table1[[#This Row],[Transaction Type]]="Activation",Table1[[#This Row],[Credit Amount]],""))</f>
        <v>-21.66</v>
      </c>
      <c r="M3059" t="str">
        <f>IF(Table1[[#This Row],[Transaction Type]]="Maintenance",Table1[[#This Row],[Credit Amount]],"")</f>
        <v/>
      </c>
      <c r="N3059">
        <v>10095</v>
      </c>
      <c r="O3059" t="s">
        <v>2489</v>
      </c>
      <c r="P3059" t="s">
        <v>2584</v>
      </c>
      <c r="Q3059" t="s">
        <v>289</v>
      </c>
      <c r="R3059">
        <v>10095</v>
      </c>
      <c r="S3059" t="s">
        <v>2489</v>
      </c>
      <c r="T3059" t="s">
        <v>2584</v>
      </c>
      <c r="U3059" t="s">
        <v>289</v>
      </c>
      <c r="V3059" t="s">
        <v>177</v>
      </c>
      <c r="W3059">
        <v>100001342</v>
      </c>
      <c r="X3059">
        <v>8005550343</v>
      </c>
      <c r="Y3059" t="s">
        <v>2595</v>
      </c>
      <c r="Z3059" t="s">
        <v>2938</v>
      </c>
      <c r="AA3059" s="13">
        <v>-21.66</v>
      </c>
      <c r="AB3059" s="14">
        <v>42630</v>
      </c>
      <c r="AC3059" t="s">
        <v>37</v>
      </c>
    </row>
    <row r="3060" spans="1:29" x14ac:dyDescent="0.25">
      <c r="A3060" t="str">
        <f>CONCATENATE("Q",ROUNDUP(MONTH(Table1[[#This Row],[Month]])/3,0))</f>
        <v>Q2</v>
      </c>
      <c r="B3060" s="14">
        <f>EOMONTH(Table1[[#This Row],[Credit Date]],-1)+1</f>
        <v>42461</v>
      </c>
      <c r="C3060" t="str">
        <f>CONCATENATE(Table1[[#This Row],[Issuer Last Name]],", ",Table1[[#This Row],[Issuer First Name]])</f>
        <v>No. 008, Employee</v>
      </c>
      <c r="D3060" t="str">
        <f>CONCATENATE(Table1[[#This Row],[Approver Last Name]],", ",Table1[[#This Row],[Approver First Name]])</f>
        <v>No. 008, Employee</v>
      </c>
      <c r="E3060" t="str">
        <f>CONCATENATE(Table1[[#This Row],[Customer Last Name]],", ",Table1[[#This Row],[Customer First Name]])</f>
        <v>No. 12662, Client</v>
      </c>
      <c r="F30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0" t="str">
        <f>IF(Table1[[#This Row],[Transaction Type]]="Maintenance","Non-Sales","Sales")</f>
        <v>Sales</v>
      </c>
      <c r="H3060">
        <f>IF(Table1[[#This Row],[Quarter]]="q2",1,"")</f>
        <v>1</v>
      </c>
      <c r="I3060" t="str">
        <f>IF(Table1[[#This Row],[Quarter]]="q3",1,"")</f>
        <v/>
      </c>
      <c r="J3060">
        <f>IF(Table1[[#This Row],[Quarter]]="Q2",Table1[[#This Row],[Credit Amount]],"")</f>
        <v>-344.9</v>
      </c>
      <c r="K3060" t="str">
        <f>IF(Table1[[#This Row],[Quarter]]="Q3",Table1[[#This Row],[Credit Amount]],"")</f>
        <v/>
      </c>
      <c r="L3060">
        <f>IF(Table1[[#This Row],[Transaction Type]]="Upgrade",Table1[[#This Row],[Credit Amount]],IF(Table1[[#This Row],[Transaction Type]]="Activation",Table1[[#This Row],[Credit Amount]],""))</f>
        <v>-344.9</v>
      </c>
      <c r="M3060" t="str">
        <f>IF(Table1[[#This Row],[Transaction Type]]="Maintenance",Table1[[#This Row],[Credit Amount]],"")</f>
        <v/>
      </c>
      <c r="N3060">
        <v>10008</v>
      </c>
      <c r="O3060" t="s">
        <v>2489</v>
      </c>
      <c r="P3060" t="s">
        <v>2497</v>
      </c>
      <c r="Q3060" t="s">
        <v>290</v>
      </c>
      <c r="R3060">
        <v>10008</v>
      </c>
      <c r="S3060" t="s">
        <v>2489</v>
      </c>
      <c r="T3060" t="s">
        <v>2497</v>
      </c>
      <c r="U3060" t="s">
        <v>290</v>
      </c>
      <c r="V3060" t="s">
        <v>177</v>
      </c>
      <c r="W3060">
        <v>100003661</v>
      </c>
      <c r="X3060">
        <v>8005552662</v>
      </c>
      <c r="Y3060" t="s">
        <v>2595</v>
      </c>
      <c r="Z3060" t="s">
        <v>5256</v>
      </c>
      <c r="AA3060" s="13">
        <v>-344.9</v>
      </c>
      <c r="AB3060" s="14">
        <v>42461</v>
      </c>
      <c r="AC3060" t="s">
        <v>35</v>
      </c>
    </row>
    <row r="3061" spans="1:29" x14ac:dyDescent="0.25">
      <c r="A3061" t="str">
        <f>CONCATENATE("Q",ROUNDUP(MONTH(Table1[[#This Row],[Month]])/3,0))</f>
        <v>Q2</v>
      </c>
      <c r="B3061" s="14">
        <f>EOMONTH(Table1[[#This Row],[Credit Date]],-1)+1</f>
        <v>42461</v>
      </c>
      <c r="C3061" t="str">
        <f>CONCATENATE(Table1[[#This Row],[Issuer Last Name]],", ",Table1[[#This Row],[Issuer First Name]])</f>
        <v>No. 008, Employee</v>
      </c>
      <c r="D3061" t="str">
        <f>CONCATENATE(Table1[[#This Row],[Approver Last Name]],", ",Table1[[#This Row],[Approver First Name]])</f>
        <v>No. 008, Employee</v>
      </c>
      <c r="E3061" t="str">
        <f>CONCATENATE(Table1[[#This Row],[Customer Last Name]],", ",Table1[[#This Row],[Customer First Name]])</f>
        <v>No. 10625, Client</v>
      </c>
      <c r="F30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1" t="str">
        <f>IF(Table1[[#This Row],[Transaction Type]]="Maintenance","Non-Sales","Sales")</f>
        <v>Non-Sales</v>
      </c>
      <c r="H3061">
        <f>IF(Table1[[#This Row],[Quarter]]="q2",1,"")</f>
        <v>1</v>
      </c>
      <c r="I3061" t="str">
        <f>IF(Table1[[#This Row],[Quarter]]="q3",1,"")</f>
        <v/>
      </c>
      <c r="J3061">
        <f>IF(Table1[[#This Row],[Quarter]]="Q2",Table1[[#This Row],[Credit Amount]],"")</f>
        <v>-51.3</v>
      </c>
      <c r="K3061" t="str">
        <f>IF(Table1[[#This Row],[Quarter]]="Q3",Table1[[#This Row],[Credit Amount]],"")</f>
        <v/>
      </c>
      <c r="L3061" t="str">
        <f>IF(Table1[[#This Row],[Transaction Type]]="Upgrade",Table1[[#This Row],[Credit Amount]],IF(Table1[[#This Row],[Transaction Type]]="Activation",Table1[[#This Row],[Credit Amount]],""))</f>
        <v/>
      </c>
      <c r="M3061">
        <f>IF(Table1[[#This Row],[Transaction Type]]="Maintenance",Table1[[#This Row],[Credit Amount]],"")</f>
        <v>-51.3</v>
      </c>
      <c r="N3061">
        <v>10008</v>
      </c>
      <c r="O3061" t="s">
        <v>2489</v>
      </c>
      <c r="P3061" t="s">
        <v>2497</v>
      </c>
      <c r="Q3061" t="s">
        <v>290</v>
      </c>
      <c r="R3061">
        <v>10008</v>
      </c>
      <c r="S3061" t="s">
        <v>2489</v>
      </c>
      <c r="T3061" t="s">
        <v>2497</v>
      </c>
      <c r="U3061" t="s">
        <v>290</v>
      </c>
      <c r="V3061" t="s">
        <v>177</v>
      </c>
      <c r="W3061">
        <v>100001624</v>
      </c>
      <c r="X3061">
        <v>8005550625</v>
      </c>
      <c r="Y3061" t="s">
        <v>2595</v>
      </c>
      <c r="Z3061" t="s">
        <v>3220</v>
      </c>
      <c r="AA3061" s="13">
        <v>-51.3</v>
      </c>
      <c r="AB3061" s="14">
        <v>42462</v>
      </c>
      <c r="AC3061" t="s">
        <v>36</v>
      </c>
    </row>
    <row r="3062" spans="1:29" x14ac:dyDescent="0.25">
      <c r="A3062" t="str">
        <f>CONCATENATE("Q",ROUNDUP(MONTH(Table1[[#This Row],[Month]])/3,0))</f>
        <v>Q2</v>
      </c>
      <c r="B3062" s="14">
        <f>EOMONTH(Table1[[#This Row],[Credit Date]],-1)+1</f>
        <v>42461</v>
      </c>
      <c r="C3062" t="str">
        <f>CONCATENATE(Table1[[#This Row],[Issuer Last Name]],", ",Table1[[#This Row],[Issuer First Name]])</f>
        <v>No. 008, Employee</v>
      </c>
      <c r="D3062" t="str">
        <f>CONCATENATE(Table1[[#This Row],[Approver Last Name]],", ",Table1[[#This Row],[Approver First Name]])</f>
        <v>No. 008, Employee</v>
      </c>
      <c r="E3062" t="str">
        <f>CONCATENATE(Table1[[#This Row],[Customer Last Name]],", ",Table1[[#This Row],[Customer First Name]])</f>
        <v>No. 13407, Client</v>
      </c>
      <c r="F30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2" t="str">
        <f>IF(Table1[[#This Row],[Transaction Type]]="Maintenance","Non-Sales","Sales")</f>
        <v>Non-Sales</v>
      </c>
      <c r="H3062">
        <f>IF(Table1[[#This Row],[Quarter]]="q2",1,"")</f>
        <v>1</v>
      </c>
      <c r="I3062" t="str">
        <f>IF(Table1[[#This Row],[Quarter]]="q3",1,"")</f>
        <v/>
      </c>
      <c r="J3062">
        <f>IF(Table1[[#This Row],[Quarter]]="Q2",Table1[[#This Row],[Credit Amount]],"")</f>
        <v>-176.29</v>
      </c>
      <c r="K3062" t="str">
        <f>IF(Table1[[#This Row],[Quarter]]="Q3",Table1[[#This Row],[Credit Amount]],"")</f>
        <v/>
      </c>
      <c r="L3062" t="str">
        <f>IF(Table1[[#This Row],[Transaction Type]]="Upgrade",Table1[[#This Row],[Credit Amount]],IF(Table1[[#This Row],[Transaction Type]]="Activation",Table1[[#This Row],[Credit Amount]],""))</f>
        <v/>
      </c>
      <c r="M3062">
        <f>IF(Table1[[#This Row],[Transaction Type]]="Maintenance",Table1[[#This Row],[Credit Amount]],"")</f>
        <v>-176.29</v>
      </c>
      <c r="N3062">
        <v>10008</v>
      </c>
      <c r="O3062" t="s">
        <v>2489</v>
      </c>
      <c r="P3062" t="s">
        <v>2497</v>
      </c>
      <c r="Q3062" t="s">
        <v>290</v>
      </c>
      <c r="R3062">
        <v>10008</v>
      </c>
      <c r="S3062" t="s">
        <v>2489</v>
      </c>
      <c r="T3062" t="s">
        <v>2497</v>
      </c>
      <c r="U3062" t="s">
        <v>290</v>
      </c>
      <c r="V3062" t="s">
        <v>177</v>
      </c>
      <c r="W3062">
        <v>100004406</v>
      </c>
      <c r="X3062">
        <v>8005553407</v>
      </c>
      <c r="Y3062" t="s">
        <v>2595</v>
      </c>
      <c r="Z3062" t="s">
        <v>5995</v>
      </c>
      <c r="AA3062" s="13">
        <v>-176.29</v>
      </c>
      <c r="AB3062" s="14">
        <v>42464</v>
      </c>
      <c r="AC3062" t="s">
        <v>36</v>
      </c>
    </row>
    <row r="3063" spans="1:29" x14ac:dyDescent="0.25">
      <c r="A3063" t="str">
        <f>CONCATENATE("Q",ROUNDUP(MONTH(Table1[[#This Row],[Month]])/3,0))</f>
        <v>Q2</v>
      </c>
      <c r="B3063" s="14">
        <f>EOMONTH(Table1[[#This Row],[Credit Date]],-1)+1</f>
        <v>42461</v>
      </c>
      <c r="C3063" t="str">
        <f>CONCATENATE(Table1[[#This Row],[Issuer Last Name]],", ",Table1[[#This Row],[Issuer First Name]])</f>
        <v>No. 008, Employee</v>
      </c>
      <c r="D3063" t="str">
        <f>CONCATENATE(Table1[[#This Row],[Approver Last Name]],", ",Table1[[#This Row],[Approver First Name]])</f>
        <v>No. 008, Employee</v>
      </c>
      <c r="E3063" t="str">
        <f>CONCATENATE(Table1[[#This Row],[Customer Last Name]],", ",Table1[[#This Row],[Customer First Name]])</f>
        <v>No. 10058, Client</v>
      </c>
      <c r="F30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3" t="str">
        <f>IF(Table1[[#This Row],[Transaction Type]]="Maintenance","Non-Sales","Sales")</f>
        <v>Non-Sales</v>
      </c>
      <c r="H3063">
        <f>IF(Table1[[#This Row],[Quarter]]="q2",1,"")</f>
        <v>1</v>
      </c>
      <c r="I3063" t="str">
        <f>IF(Table1[[#This Row],[Quarter]]="q3",1,"")</f>
        <v/>
      </c>
      <c r="J3063">
        <f>IF(Table1[[#This Row],[Quarter]]="Q2",Table1[[#This Row],[Credit Amount]],"")</f>
        <v>-266.2</v>
      </c>
      <c r="K3063" t="str">
        <f>IF(Table1[[#This Row],[Quarter]]="Q3",Table1[[#This Row],[Credit Amount]],"")</f>
        <v/>
      </c>
      <c r="L3063" t="str">
        <f>IF(Table1[[#This Row],[Transaction Type]]="Upgrade",Table1[[#This Row],[Credit Amount]],IF(Table1[[#This Row],[Transaction Type]]="Activation",Table1[[#This Row],[Credit Amount]],""))</f>
        <v/>
      </c>
      <c r="M3063">
        <f>IF(Table1[[#This Row],[Transaction Type]]="Maintenance",Table1[[#This Row],[Credit Amount]],"")</f>
        <v>-266.2</v>
      </c>
      <c r="N3063">
        <v>10008</v>
      </c>
      <c r="O3063" t="s">
        <v>2489</v>
      </c>
      <c r="P3063" t="s">
        <v>2497</v>
      </c>
      <c r="Q3063" t="s">
        <v>290</v>
      </c>
      <c r="R3063">
        <v>10008</v>
      </c>
      <c r="S3063" t="s">
        <v>2489</v>
      </c>
      <c r="T3063" t="s">
        <v>2497</v>
      </c>
      <c r="U3063" t="s">
        <v>290</v>
      </c>
      <c r="V3063" t="s">
        <v>177</v>
      </c>
      <c r="W3063">
        <v>100001057</v>
      </c>
      <c r="X3063">
        <v>8005550058</v>
      </c>
      <c r="Y3063" t="s">
        <v>2595</v>
      </c>
      <c r="Z3063" t="s">
        <v>2653</v>
      </c>
      <c r="AA3063" s="13">
        <v>-266.2</v>
      </c>
      <c r="AB3063" s="14">
        <v>42467</v>
      </c>
      <c r="AC3063" t="s">
        <v>36</v>
      </c>
    </row>
    <row r="3064" spans="1:29" x14ac:dyDescent="0.25">
      <c r="A3064" t="str">
        <f>CONCATENATE("Q",ROUNDUP(MONTH(Table1[[#This Row],[Month]])/3,0))</f>
        <v>Q2</v>
      </c>
      <c r="B3064" s="14">
        <f>EOMONTH(Table1[[#This Row],[Credit Date]],-1)+1</f>
        <v>42461</v>
      </c>
      <c r="C3064" t="str">
        <f>CONCATENATE(Table1[[#This Row],[Issuer Last Name]],", ",Table1[[#This Row],[Issuer First Name]])</f>
        <v>No. 008, Employee</v>
      </c>
      <c r="D3064" t="str">
        <f>CONCATENATE(Table1[[#This Row],[Approver Last Name]],", ",Table1[[#This Row],[Approver First Name]])</f>
        <v>No. 008, Employee</v>
      </c>
      <c r="E3064" t="str">
        <f>CONCATENATE(Table1[[#This Row],[Customer Last Name]],", ",Table1[[#This Row],[Customer First Name]])</f>
        <v>No. 11235, Client</v>
      </c>
      <c r="F30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4" t="str">
        <f>IF(Table1[[#This Row],[Transaction Type]]="Maintenance","Non-Sales","Sales")</f>
        <v>Sales</v>
      </c>
      <c r="H3064">
        <f>IF(Table1[[#This Row],[Quarter]]="q2",1,"")</f>
        <v>1</v>
      </c>
      <c r="I3064" t="str">
        <f>IF(Table1[[#This Row],[Quarter]]="q3",1,"")</f>
        <v/>
      </c>
      <c r="J3064">
        <f>IF(Table1[[#This Row],[Quarter]]="Q2",Table1[[#This Row],[Credit Amount]],"")</f>
        <v>-432.27</v>
      </c>
      <c r="K3064" t="str">
        <f>IF(Table1[[#This Row],[Quarter]]="Q3",Table1[[#This Row],[Credit Amount]],"")</f>
        <v/>
      </c>
      <c r="L3064">
        <f>IF(Table1[[#This Row],[Transaction Type]]="Upgrade",Table1[[#This Row],[Credit Amount]],IF(Table1[[#This Row],[Transaction Type]]="Activation",Table1[[#This Row],[Credit Amount]],""))</f>
        <v>-432.27</v>
      </c>
      <c r="M3064" t="str">
        <f>IF(Table1[[#This Row],[Transaction Type]]="Maintenance",Table1[[#This Row],[Credit Amount]],"")</f>
        <v/>
      </c>
      <c r="N3064">
        <v>10008</v>
      </c>
      <c r="O3064" t="s">
        <v>2489</v>
      </c>
      <c r="P3064" t="s">
        <v>2497</v>
      </c>
      <c r="Q3064" t="s">
        <v>290</v>
      </c>
      <c r="R3064">
        <v>10008</v>
      </c>
      <c r="S3064" t="s">
        <v>2489</v>
      </c>
      <c r="T3064" t="s">
        <v>2497</v>
      </c>
      <c r="U3064" t="s">
        <v>290</v>
      </c>
      <c r="V3064" t="s">
        <v>177</v>
      </c>
      <c r="W3064">
        <v>100002234</v>
      </c>
      <c r="X3064">
        <v>8005551235</v>
      </c>
      <c r="Y3064" t="s">
        <v>2595</v>
      </c>
      <c r="Z3064" t="s">
        <v>3830</v>
      </c>
      <c r="AA3064" s="13">
        <v>-432.27</v>
      </c>
      <c r="AB3064" s="14">
        <v>42469</v>
      </c>
      <c r="AC3064" t="s">
        <v>37</v>
      </c>
    </row>
    <row r="3065" spans="1:29" x14ac:dyDescent="0.25">
      <c r="A3065" t="str">
        <f>CONCATENATE("Q",ROUNDUP(MONTH(Table1[[#This Row],[Month]])/3,0))</f>
        <v>Q2</v>
      </c>
      <c r="B3065" s="14">
        <f>EOMONTH(Table1[[#This Row],[Credit Date]],-1)+1</f>
        <v>42461</v>
      </c>
      <c r="C3065" t="str">
        <f>CONCATENATE(Table1[[#This Row],[Issuer Last Name]],", ",Table1[[#This Row],[Issuer First Name]])</f>
        <v>No. 008, Employee</v>
      </c>
      <c r="D3065" t="str">
        <f>CONCATENATE(Table1[[#This Row],[Approver Last Name]],", ",Table1[[#This Row],[Approver First Name]])</f>
        <v>No. 008, Employee</v>
      </c>
      <c r="E3065" t="str">
        <f>CONCATENATE(Table1[[#This Row],[Customer Last Name]],", ",Table1[[#This Row],[Customer First Name]])</f>
        <v>No. 13296, Client</v>
      </c>
      <c r="F30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5" t="str">
        <f>IF(Table1[[#This Row],[Transaction Type]]="Maintenance","Non-Sales","Sales")</f>
        <v>Non-Sales</v>
      </c>
      <c r="H3065">
        <f>IF(Table1[[#This Row],[Quarter]]="q2",1,"")</f>
        <v>1</v>
      </c>
      <c r="I3065" t="str">
        <f>IF(Table1[[#This Row],[Quarter]]="q3",1,"")</f>
        <v/>
      </c>
      <c r="J3065">
        <f>IF(Table1[[#This Row],[Quarter]]="Q2",Table1[[#This Row],[Credit Amount]],"")</f>
        <v>-332.25</v>
      </c>
      <c r="K3065" t="str">
        <f>IF(Table1[[#This Row],[Quarter]]="Q3",Table1[[#This Row],[Credit Amount]],"")</f>
        <v/>
      </c>
      <c r="L3065" t="str">
        <f>IF(Table1[[#This Row],[Transaction Type]]="Upgrade",Table1[[#This Row],[Credit Amount]],IF(Table1[[#This Row],[Transaction Type]]="Activation",Table1[[#This Row],[Credit Amount]],""))</f>
        <v/>
      </c>
      <c r="M3065">
        <f>IF(Table1[[#This Row],[Transaction Type]]="Maintenance",Table1[[#This Row],[Credit Amount]],"")</f>
        <v>-332.25</v>
      </c>
      <c r="N3065">
        <v>10008</v>
      </c>
      <c r="O3065" t="s">
        <v>2489</v>
      </c>
      <c r="P3065" t="s">
        <v>2497</v>
      </c>
      <c r="Q3065" t="s">
        <v>290</v>
      </c>
      <c r="R3065">
        <v>10008</v>
      </c>
      <c r="S3065" t="s">
        <v>2489</v>
      </c>
      <c r="T3065" t="s">
        <v>2497</v>
      </c>
      <c r="U3065" t="s">
        <v>290</v>
      </c>
      <c r="V3065" t="s">
        <v>177</v>
      </c>
      <c r="W3065">
        <v>100004295</v>
      </c>
      <c r="X3065">
        <v>8005553296</v>
      </c>
      <c r="Y3065" t="s">
        <v>2595</v>
      </c>
      <c r="Z3065" t="s">
        <v>5884</v>
      </c>
      <c r="AA3065" s="13">
        <v>-332.25</v>
      </c>
      <c r="AB3065" s="14">
        <v>42472</v>
      </c>
      <c r="AC3065" t="s">
        <v>36</v>
      </c>
    </row>
    <row r="3066" spans="1:29" x14ac:dyDescent="0.25">
      <c r="A3066" t="str">
        <f>CONCATENATE("Q",ROUNDUP(MONTH(Table1[[#This Row],[Month]])/3,0))</f>
        <v>Q2</v>
      </c>
      <c r="B3066" s="14">
        <f>EOMONTH(Table1[[#This Row],[Credit Date]],-1)+1</f>
        <v>42461</v>
      </c>
      <c r="C3066" t="str">
        <f>CONCATENATE(Table1[[#This Row],[Issuer Last Name]],", ",Table1[[#This Row],[Issuer First Name]])</f>
        <v>No. 008, Employee</v>
      </c>
      <c r="D3066" t="str">
        <f>CONCATENATE(Table1[[#This Row],[Approver Last Name]],", ",Table1[[#This Row],[Approver First Name]])</f>
        <v>No. 008, Employee</v>
      </c>
      <c r="E3066" t="str">
        <f>CONCATENATE(Table1[[#This Row],[Customer Last Name]],", ",Table1[[#This Row],[Customer First Name]])</f>
        <v>No. 13559, Client</v>
      </c>
      <c r="F30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6" t="str">
        <f>IF(Table1[[#This Row],[Transaction Type]]="Maintenance","Non-Sales","Sales")</f>
        <v>Non-Sales</v>
      </c>
      <c r="H3066">
        <f>IF(Table1[[#This Row],[Quarter]]="q2",1,"")</f>
        <v>1</v>
      </c>
      <c r="I3066" t="str">
        <f>IF(Table1[[#This Row],[Quarter]]="q3",1,"")</f>
        <v/>
      </c>
      <c r="J3066">
        <f>IF(Table1[[#This Row],[Quarter]]="Q2",Table1[[#This Row],[Credit Amount]],"")</f>
        <v>-261.47000000000003</v>
      </c>
      <c r="K3066" t="str">
        <f>IF(Table1[[#This Row],[Quarter]]="Q3",Table1[[#This Row],[Credit Amount]],"")</f>
        <v/>
      </c>
      <c r="L3066" t="str">
        <f>IF(Table1[[#This Row],[Transaction Type]]="Upgrade",Table1[[#This Row],[Credit Amount]],IF(Table1[[#This Row],[Transaction Type]]="Activation",Table1[[#This Row],[Credit Amount]],""))</f>
        <v/>
      </c>
      <c r="M3066">
        <f>IF(Table1[[#This Row],[Transaction Type]]="Maintenance",Table1[[#This Row],[Credit Amount]],"")</f>
        <v>-261.47000000000003</v>
      </c>
      <c r="N3066">
        <v>10008</v>
      </c>
      <c r="O3066" t="s">
        <v>2489</v>
      </c>
      <c r="P3066" t="s">
        <v>2497</v>
      </c>
      <c r="Q3066" t="s">
        <v>290</v>
      </c>
      <c r="R3066">
        <v>10008</v>
      </c>
      <c r="S3066" t="s">
        <v>2489</v>
      </c>
      <c r="T3066" t="s">
        <v>2497</v>
      </c>
      <c r="U3066" t="s">
        <v>290</v>
      </c>
      <c r="V3066" t="s">
        <v>177</v>
      </c>
      <c r="W3066">
        <v>100004558</v>
      </c>
      <c r="X3066">
        <v>8005553559</v>
      </c>
      <c r="Y3066" t="s">
        <v>2595</v>
      </c>
      <c r="Z3066" t="s">
        <v>6147</v>
      </c>
      <c r="AA3066" s="13">
        <v>-261.47000000000003</v>
      </c>
      <c r="AB3066" s="14">
        <v>42474</v>
      </c>
      <c r="AC3066" t="s">
        <v>36</v>
      </c>
    </row>
    <row r="3067" spans="1:29" x14ac:dyDescent="0.25">
      <c r="A3067" t="str">
        <f>CONCATENATE("Q",ROUNDUP(MONTH(Table1[[#This Row],[Month]])/3,0))</f>
        <v>Q2</v>
      </c>
      <c r="B3067" s="14">
        <f>EOMONTH(Table1[[#This Row],[Credit Date]],-1)+1</f>
        <v>42461</v>
      </c>
      <c r="C3067" t="str">
        <f>CONCATENATE(Table1[[#This Row],[Issuer Last Name]],", ",Table1[[#This Row],[Issuer First Name]])</f>
        <v>No. 008, Employee</v>
      </c>
      <c r="D3067" t="str">
        <f>CONCATENATE(Table1[[#This Row],[Approver Last Name]],", ",Table1[[#This Row],[Approver First Name]])</f>
        <v>No. 008, Employee</v>
      </c>
      <c r="E3067" t="str">
        <f>CONCATENATE(Table1[[#This Row],[Customer Last Name]],", ",Table1[[#This Row],[Customer First Name]])</f>
        <v>No. 10803, Client</v>
      </c>
      <c r="F30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7" t="str">
        <f>IF(Table1[[#This Row],[Transaction Type]]="Maintenance","Non-Sales","Sales")</f>
        <v>Sales</v>
      </c>
      <c r="H3067">
        <f>IF(Table1[[#This Row],[Quarter]]="q2",1,"")</f>
        <v>1</v>
      </c>
      <c r="I3067" t="str">
        <f>IF(Table1[[#This Row],[Quarter]]="q3",1,"")</f>
        <v/>
      </c>
      <c r="J3067">
        <f>IF(Table1[[#This Row],[Quarter]]="Q2",Table1[[#This Row],[Credit Amount]],"")</f>
        <v>-315.02999999999997</v>
      </c>
      <c r="K3067" t="str">
        <f>IF(Table1[[#This Row],[Quarter]]="Q3",Table1[[#This Row],[Credit Amount]],"")</f>
        <v/>
      </c>
      <c r="L3067">
        <f>IF(Table1[[#This Row],[Transaction Type]]="Upgrade",Table1[[#This Row],[Credit Amount]],IF(Table1[[#This Row],[Transaction Type]]="Activation",Table1[[#This Row],[Credit Amount]],""))</f>
        <v>-315.02999999999997</v>
      </c>
      <c r="M3067" t="str">
        <f>IF(Table1[[#This Row],[Transaction Type]]="Maintenance",Table1[[#This Row],[Credit Amount]],"")</f>
        <v/>
      </c>
      <c r="N3067">
        <v>10008</v>
      </c>
      <c r="O3067" t="s">
        <v>2489</v>
      </c>
      <c r="P3067" t="s">
        <v>2497</v>
      </c>
      <c r="Q3067" t="s">
        <v>290</v>
      </c>
      <c r="R3067">
        <v>10008</v>
      </c>
      <c r="S3067" t="s">
        <v>2489</v>
      </c>
      <c r="T3067" t="s">
        <v>2497</v>
      </c>
      <c r="U3067" t="s">
        <v>290</v>
      </c>
      <c r="V3067" t="s">
        <v>177</v>
      </c>
      <c r="W3067">
        <v>100001802</v>
      </c>
      <c r="X3067">
        <v>8005550803</v>
      </c>
      <c r="Y3067" t="s">
        <v>2595</v>
      </c>
      <c r="Z3067" t="s">
        <v>3398</v>
      </c>
      <c r="AA3067" s="13">
        <v>-315.02999999999997</v>
      </c>
      <c r="AB3067" s="14">
        <v>42476</v>
      </c>
      <c r="AC3067" t="s">
        <v>35</v>
      </c>
    </row>
    <row r="3068" spans="1:29" x14ac:dyDescent="0.25">
      <c r="A3068" t="str">
        <f>CONCATENATE("Q",ROUNDUP(MONTH(Table1[[#This Row],[Month]])/3,0))</f>
        <v>Q2</v>
      </c>
      <c r="B3068" s="14">
        <f>EOMONTH(Table1[[#This Row],[Credit Date]],-1)+1</f>
        <v>42461</v>
      </c>
      <c r="C3068" t="str">
        <f>CONCATENATE(Table1[[#This Row],[Issuer Last Name]],", ",Table1[[#This Row],[Issuer First Name]])</f>
        <v>No. 008, Employee</v>
      </c>
      <c r="D3068" t="str">
        <f>CONCATENATE(Table1[[#This Row],[Approver Last Name]],", ",Table1[[#This Row],[Approver First Name]])</f>
        <v>No. 008, Employee</v>
      </c>
      <c r="E3068" t="str">
        <f>CONCATENATE(Table1[[#This Row],[Customer Last Name]],", ",Table1[[#This Row],[Customer First Name]])</f>
        <v>No. 13579, Client</v>
      </c>
      <c r="F30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8" t="str">
        <f>IF(Table1[[#This Row],[Transaction Type]]="Maintenance","Non-Sales","Sales")</f>
        <v>Non-Sales</v>
      </c>
      <c r="H3068">
        <f>IF(Table1[[#This Row],[Quarter]]="q2",1,"")</f>
        <v>1</v>
      </c>
      <c r="I3068" t="str">
        <f>IF(Table1[[#This Row],[Quarter]]="q3",1,"")</f>
        <v/>
      </c>
      <c r="J3068">
        <f>IF(Table1[[#This Row],[Quarter]]="Q2",Table1[[#This Row],[Credit Amount]],"")</f>
        <v>-305.69</v>
      </c>
      <c r="K3068" t="str">
        <f>IF(Table1[[#This Row],[Quarter]]="Q3",Table1[[#This Row],[Credit Amount]],"")</f>
        <v/>
      </c>
      <c r="L3068" t="str">
        <f>IF(Table1[[#This Row],[Transaction Type]]="Upgrade",Table1[[#This Row],[Credit Amount]],IF(Table1[[#This Row],[Transaction Type]]="Activation",Table1[[#This Row],[Credit Amount]],""))</f>
        <v/>
      </c>
      <c r="M3068">
        <f>IF(Table1[[#This Row],[Transaction Type]]="Maintenance",Table1[[#This Row],[Credit Amount]],"")</f>
        <v>-305.69</v>
      </c>
      <c r="N3068">
        <v>10008</v>
      </c>
      <c r="O3068" t="s">
        <v>2489</v>
      </c>
      <c r="P3068" t="s">
        <v>2497</v>
      </c>
      <c r="Q3068" t="s">
        <v>290</v>
      </c>
      <c r="R3068">
        <v>10008</v>
      </c>
      <c r="S3068" t="s">
        <v>2489</v>
      </c>
      <c r="T3068" t="s">
        <v>2497</v>
      </c>
      <c r="U3068" t="s">
        <v>290</v>
      </c>
      <c r="V3068" t="s">
        <v>177</v>
      </c>
      <c r="W3068">
        <v>100004578</v>
      </c>
      <c r="X3068">
        <v>8005553579</v>
      </c>
      <c r="Y3068" t="s">
        <v>2595</v>
      </c>
      <c r="Z3068" t="s">
        <v>6167</v>
      </c>
      <c r="AA3068" s="13">
        <v>-305.69</v>
      </c>
      <c r="AB3068" s="14">
        <v>42483</v>
      </c>
      <c r="AC3068" t="s">
        <v>36</v>
      </c>
    </row>
    <row r="3069" spans="1:29" x14ac:dyDescent="0.25">
      <c r="A3069" t="str">
        <f>CONCATENATE("Q",ROUNDUP(MONTH(Table1[[#This Row],[Month]])/3,0))</f>
        <v>Q2</v>
      </c>
      <c r="B3069" s="14">
        <f>EOMONTH(Table1[[#This Row],[Credit Date]],-1)+1</f>
        <v>42461</v>
      </c>
      <c r="C3069" t="str">
        <f>CONCATENATE(Table1[[#This Row],[Issuer Last Name]],", ",Table1[[#This Row],[Issuer First Name]])</f>
        <v>No. 008, Employee</v>
      </c>
      <c r="D3069" t="str">
        <f>CONCATENATE(Table1[[#This Row],[Approver Last Name]],", ",Table1[[#This Row],[Approver First Name]])</f>
        <v>No. 008, Employee</v>
      </c>
      <c r="E3069" t="str">
        <f>CONCATENATE(Table1[[#This Row],[Customer Last Name]],", ",Table1[[#This Row],[Customer First Name]])</f>
        <v>No. 10889, Client</v>
      </c>
      <c r="F30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69" t="str">
        <f>IF(Table1[[#This Row],[Transaction Type]]="Maintenance","Non-Sales","Sales")</f>
        <v>Sales</v>
      </c>
      <c r="H3069">
        <f>IF(Table1[[#This Row],[Quarter]]="q2",1,"")</f>
        <v>1</v>
      </c>
      <c r="I3069" t="str">
        <f>IF(Table1[[#This Row],[Quarter]]="q3",1,"")</f>
        <v/>
      </c>
      <c r="J3069">
        <f>IF(Table1[[#This Row],[Quarter]]="Q2",Table1[[#This Row],[Credit Amount]],"")</f>
        <v>-392.15</v>
      </c>
      <c r="K3069" t="str">
        <f>IF(Table1[[#This Row],[Quarter]]="Q3",Table1[[#This Row],[Credit Amount]],"")</f>
        <v/>
      </c>
      <c r="L3069">
        <f>IF(Table1[[#This Row],[Transaction Type]]="Upgrade",Table1[[#This Row],[Credit Amount]],IF(Table1[[#This Row],[Transaction Type]]="Activation",Table1[[#This Row],[Credit Amount]],""))</f>
        <v>-392.15</v>
      </c>
      <c r="M3069" t="str">
        <f>IF(Table1[[#This Row],[Transaction Type]]="Maintenance",Table1[[#This Row],[Credit Amount]],"")</f>
        <v/>
      </c>
      <c r="N3069">
        <v>10008</v>
      </c>
      <c r="O3069" t="s">
        <v>2489</v>
      </c>
      <c r="P3069" t="s">
        <v>2497</v>
      </c>
      <c r="Q3069" t="s">
        <v>290</v>
      </c>
      <c r="R3069">
        <v>10008</v>
      </c>
      <c r="S3069" t="s">
        <v>2489</v>
      </c>
      <c r="T3069" t="s">
        <v>2497</v>
      </c>
      <c r="U3069" t="s">
        <v>290</v>
      </c>
      <c r="V3069" t="s">
        <v>177</v>
      </c>
      <c r="W3069">
        <v>100001888</v>
      </c>
      <c r="X3069">
        <v>8005550889</v>
      </c>
      <c r="Y3069" t="s">
        <v>2595</v>
      </c>
      <c r="Z3069" t="s">
        <v>3484</v>
      </c>
      <c r="AA3069" s="13">
        <v>-392.15</v>
      </c>
      <c r="AB3069" s="14">
        <v>42489</v>
      </c>
      <c r="AC3069" t="s">
        <v>37</v>
      </c>
    </row>
    <row r="3070" spans="1:29" x14ac:dyDescent="0.25">
      <c r="A3070" t="str">
        <f>CONCATENATE("Q",ROUNDUP(MONTH(Table1[[#This Row],[Month]])/3,0))</f>
        <v>Q2</v>
      </c>
      <c r="B3070" s="14">
        <f>EOMONTH(Table1[[#This Row],[Credit Date]],-1)+1</f>
        <v>42461</v>
      </c>
      <c r="C3070" t="str">
        <f>CONCATENATE(Table1[[#This Row],[Issuer Last Name]],", ",Table1[[#This Row],[Issuer First Name]])</f>
        <v>No. 008, Employee</v>
      </c>
      <c r="D3070" t="str">
        <f>CONCATENATE(Table1[[#This Row],[Approver Last Name]],", ",Table1[[#This Row],[Approver First Name]])</f>
        <v>No. 008, Employee</v>
      </c>
      <c r="E3070" t="str">
        <f>CONCATENATE(Table1[[#This Row],[Customer Last Name]],", ",Table1[[#This Row],[Customer First Name]])</f>
        <v>No. 11554, Client</v>
      </c>
      <c r="F30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0" t="str">
        <f>IF(Table1[[#This Row],[Transaction Type]]="Maintenance","Non-Sales","Sales")</f>
        <v>Non-Sales</v>
      </c>
      <c r="H3070">
        <f>IF(Table1[[#This Row],[Quarter]]="q2",1,"")</f>
        <v>1</v>
      </c>
      <c r="I3070" t="str">
        <f>IF(Table1[[#This Row],[Quarter]]="q3",1,"")</f>
        <v/>
      </c>
      <c r="J3070">
        <f>IF(Table1[[#This Row],[Quarter]]="Q2",Table1[[#This Row],[Credit Amount]],"")</f>
        <v>-295.51</v>
      </c>
      <c r="K3070" t="str">
        <f>IF(Table1[[#This Row],[Quarter]]="Q3",Table1[[#This Row],[Credit Amount]],"")</f>
        <v/>
      </c>
      <c r="L3070" t="str">
        <f>IF(Table1[[#This Row],[Transaction Type]]="Upgrade",Table1[[#This Row],[Credit Amount]],IF(Table1[[#This Row],[Transaction Type]]="Activation",Table1[[#This Row],[Credit Amount]],""))</f>
        <v/>
      </c>
      <c r="M3070">
        <f>IF(Table1[[#This Row],[Transaction Type]]="Maintenance",Table1[[#This Row],[Credit Amount]],"")</f>
        <v>-295.51</v>
      </c>
      <c r="N3070">
        <v>10008</v>
      </c>
      <c r="O3070" t="s">
        <v>2489</v>
      </c>
      <c r="P3070" t="s">
        <v>2497</v>
      </c>
      <c r="Q3070" t="s">
        <v>290</v>
      </c>
      <c r="R3070">
        <v>10008</v>
      </c>
      <c r="S3070" t="s">
        <v>2489</v>
      </c>
      <c r="T3070" t="s">
        <v>2497</v>
      </c>
      <c r="U3070" t="s">
        <v>290</v>
      </c>
      <c r="V3070" t="s">
        <v>177</v>
      </c>
      <c r="W3070">
        <v>100002553</v>
      </c>
      <c r="X3070">
        <v>8005551554</v>
      </c>
      <c r="Y3070" t="s">
        <v>2595</v>
      </c>
      <c r="Z3070" t="s">
        <v>4149</v>
      </c>
      <c r="AA3070" s="13">
        <v>-295.51</v>
      </c>
      <c r="AB3070" s="14">
        <v>42490</v>
      </c>
      <c r="AC3070" t="s">
        <v>36</v>
      </c>
    </row>
    <row r="3071" spans="1:29" x14ac:dyDescent="0.25">
      <c r="A3071" t="str">
        <f>CONCATENATE("Q",ROUNDUP(MONTH(Table1[[#This Row],[Month]])/3,0))</f>
        <v>Q2</v>
      </c>
      <c r="B3071" s="14">
        <f>EOMONTH(Table1[[#This Row],[Credit Date]],-1)+1</f>
        <v>42491</v>
      </c>
      <c r="C3071" t="str">
        <f>CONCATENATE(Table1[[#This Row],[Issuer Last Name]],", ",Table1[[#This Row],[Issuer First Name]])</f>
        <v>No. 008, Employee</v>
      </c>
      <c r="D3071" t="str">
        <f>CONCATENATE(Table1[[#This Row],[Approver Last Name]],", ",Table1[[#This Row],[Approver First Name]])</f>
        <v>No. 008, Employee</v>
      </c>
      <c r="E3071" t="str">
        <f>CONCATENATE(Table1[[#This Row],[Customer Last Name]],", ",Table1[[#This Row],[Customer First Name]])</f>
        <v>No. 12027, Client</v>
      </c>
      <c r="F30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1" t="str">
        <f>IF(Table1[[#This Row],[Transaction Type]]="Maintenance","Non-Sales","Sales")</f>
        <v>Non-Sales</v>
      </c>
      <c r="H3071">
        <f>IF(Table1[[#This Row],[Quarter]]="q2",1,"")</f>
        <v>1</v>
      </c>
      <c r="I3071" t="str">
        <f>IF(Table1[[#This Row],[Quarter]]="q3",1,"")</f>
        <v/>
      </c>
      <c r="J3071">
        <f>IF(Table1[[#This Row],[Quarter]]="Q2",Table1[[#This Row],[Credit Amount]],"")</f>
        <v>-169.06</v>
      </c>
      <c r="K3071" t="str">
        <f>IF(Table1[[#This Row],[Quarter]]="Q3",Table1[[#This Row],[Credit Amount]],"")</f>
        <v/>
      </c>
      <c r="L3071" t="str">
        <f>IF(Table1[[#This Row],[Transaction Type]]="Upgrade",Table1[[#This Row],[Credit Amount]],IF(Table1[[#This Row],[Transaction Type]]="Activation",Table1[[#This Row],[Credit Amount]],""))</f>
        <v/>
      </c>
      <c r="M3071">
        <f>IF(Table1[[#This Row],[Transaction Type]]="Maintenance",Table1[[#This Row],[Credit Amount]],"")</f>
        <v>-169.06</v>
      </c>
      <c r="N3071">
        <v>10008</v>
      </c>
      <c r="O3071" t="s">
        <v>2489</v>
      </c>
      <c r="P3071" t="s">
        <v>2497</v>
      </c>
      <c r="Q3071" t="s">
        <v>290</v>
      </c>
      <c r="R3071">
        <v>10008</v>
      </c>
      <c r="S3071" t="s">
        <v>2489</v>
      </c>
      <c r="T3071" t="s">
        <v>2497</v>
      </c>
      <c r="U3071" t="s">
        <v>290</v>
      </c>
      <c r="V3071" t="s">
        <v>177</v>
      </c>
      <c r="W3071">
        <v>100003026</v>
      </c>
      <c r="X3071">
        <v>8005552027</v>
      </c>
      <c r="Y3071" t="s">
        <v>2595</v>
      </c>
      <c r="Z3071" t="s">
        <v>4622</v>
      </c>
      <c r="AA3071" s="13">
        <v>-169.06</v>
      </c>
      <c r="AB3071" s="14">
        <v>42493</v>
      </c>
      <c r="AC3071" t="s">
        <v>36</v>
      </c>
    </row>
    <row r="3072" spans="1:29" x14ac:dyDescent="0.25">
      <c r="A3072" t="str">
        <f>CONCATENATE("Q",ROUNDUP(MONTH(Table1[[#This Row],[Month]])/3,0))</f>
        <v>Q2</v>
      </c>
      <c r="B3072" s="14">
        <f>EOMONTH(Table1[[#This Row],[Credit Date]],-1)+1</f>
        <v>42491</v>
      </c>
      <c r="C3072" t="str">
        <f>CONCATENATE(Table1[[#This Row],[Issuer Last Name]],", ",Table1[[#This Row],[Issuer First Name]])</f>
        <v>No. 008, Employee</v>
      </c>
      <c r="D3072" t="str">
        <f>CONCATENATE(Table1[[#This Row],[Approver Last Name]],", ",Table1[[#This Row],[Approver First Name]])</f>
        <v>No. 008, Employee</v>
      </c>
      <c r="E3072" t="str">
        <f>CONCATENATE(Table1[[#This Row],[Customer Last Name]],", ",Table1[[#This Row],[Customer First Name]])</f>
        <v>No. 10015, Client</v>
      </c>
      <c r="F30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2" t="str">
        <f>IF(Table1[[#This Row],[Transaction Type]]="Maintenance","Non-Sales","Sales")</f>
        <v>Sales</v>
      </c>
      <c r="H3072">
        <f>IF(Table1[[#This Row],[Quarter]]="q2",1,"")</f>
        <v>1</v>
      </c>
      <c r="I3072" t="str">
        <f>IF(Table1[[#This Row],[Quarter]]="q3",1,"")</f>
        <v/>
      </c>
      <c r="J3072">
        <f>IF(Table1[[#This Row],[Quarter]]="Q2",Table1[[#This Row],[Credit Amount]],"")</f>
        <v>-285.3</v>
      </c>
      <c r="K3072" t="str">
        <f>IF(Table1[[#This Row],[Quarter]]="Q3",Table1[[#This Row],[Credit Amount]],"")</f>
        <v/>
      </c>
      <c r="L3072">
        <f>IF(Table1[[#This Row],[Transaction Type]]="Upgrade",Table1[[#This Row],[Credit Amount]],IF(Table1[[#This Row],[Transaction Type]]="Activation",Table1[[#This Row],[Credit Amount]],""))</f>
        <v>-285.3</v>
      </c>
      <c r="M3072" t="str">
        <f>IF(Table1[[#This Row],[Transaction Type]]="Maintenance",Table1[[#This Row],[Credit Amount]],"")</f>
        <v/>
      </c>
      <c r="N3072">
        <v>10008</v>
      </c>
      <c r="O3072" t="s">
        <v>2489</v>
      </c>
      <c r="P3072" t="s">
        <v>2497</v>
      </c>
      <c r="Q3072" t="s">
        <v>290</v>
      </c>
      <c r="R3072">
        <v>10008</v>
      </c>
      <c r="S3072" t="s">
        <v>2489</v>
      </c>
      <c r="T3072" t="s">
        <v>2497</v>
      </c>
      <c r="U3072" t="s">
        <v>290</v>
      </c>
      <c r="V3072" t="s">
        <v>177</v>
      </c>
      <c r="W3072">
        <v>100001014</v>
      </c>
      <c r="X3072">
        <v>8005550015</v>
      </c>
      <c r="Y3072" t="s">
        <v>2595</v>
      </c>
      <c r="Z3072" t="s">
        <v>2610</v>
      </c>
      <c r="AA3072" s="13">
        <v>-285.3</v>
      </c>
      <c r="AB3072" s="14">
        <v>42509</v>
      </c>
      <c r="AC3072" t="s">
        <v>35</v>
      </c>
    </row>
    <row r="3073" spans="1:29" x14ac:dyDescent="0.25">
      <c r="A3073" t="str">
        <f>CONCATENATE("Q",ROUNDUP(MONTH(Table1[[#This Row],[Month]])/3,0))</f>
        <v>Q2</v>
      </c>
      <c r="B3073" s="14">
        <f>EOMONTH(Table1[[#This Row],[Credit Date]],-1)+1</f>
        <v>42491</v>
      </c>
      <c r="C3073" t="str">
        <f>CONCATENATE(Table1[[#This Row],[Issuer Last Name]],", ",Table1[[#This Row],[Issuer First Name]])</f>
        <v>No. 008, Employee</v>
      </c>
      <c r="D3073" t="str">
        <f>CONCATENATE(Table1[[#This Row],[Approver Last Name]],", ",Table1[[#This Row],[Approver First Name]])</f>
        <v>No. 008, Employee</v>
      </c>
      <c r="E3073" t="str">
        <f>CONCATENATE(Table1[[#This Row],[Customer Last Name]],", ",Table1[[#This Row],[Customer First Name]])</f>
        <v>No. 10425, Client</v>
      </c>
      <c r="F30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3" t="str">
        <f>IF(Table1[[#This Row],[Transaction Type]]="Maintenance","Non-Sales","Sales")</f>
        <v>Non-Sales</v>
      </c>
      <c r="H3073">
        <f>IF(Table1[[#This Row],[Quarter]]="q2",1,"")</f>
        <v>1</v>
      </c>
      <c r="I3073" t="str">
        <f>IF(Table1[[#This Row],[Quarter]]="q3",1,"")</f>
        <v/>
      </c>
      <c r="J3073">
        <f>IF(Table1[[#This Row],[Quarter]]="Q2",Table1[[#This Row],[Credit Amount]],"")</f>
        <v>-270.14</v>
      </c>
      <c r="K3073" t="str">
        <f>IF(Table1[[#This Row],[Quarter]]="Q3",Table1[[#This Row],[Credit Amount]],"")</f>
        <v/>
      </c>
      <c r="L3073" t="str">
        <f>IF(Table1[[#This Row],[Transaction Type]]="Upgrade",Table1[[#This Row],[Credit Amount]],IF(Table1[[#This Row],[Transaction Type]]="Activation",Table1[[#This Row],[Credit Amount]],""))</f>
        <v/>
      </c>
      <c r="M3073">
        <f>IF(Table1[[#This Row],[Transaction Type]]="Maintenance",Table1[[#This Row],[Credit Amount]],"")</f>
        <v>-270.14</v>
      </c>
      <c r="N3073">
        <v>10008</v>
      </c>
      <c r="O3073" t="s">
        <v>2489</v>
      </c>
      <c r="P3073" t="s">
        <v>2497</v>
      </c>
      <c r="Q3073" t="s">
        <v>290</v>
      </c>
      <c r="R3073">
        <v>10008</v>
      </c>
      <c r="S3073" t="s">
        <v>2489</v>
      </c>
      <c r="T3073" t="s">
        <v>2497</v>
      </c>
      <c r="U3073" t="s">
        <v>290</v>
      </c>
      <c r="V3073" t="s">
        <v>177</v>
      </c>
      <c r="W3073">
        <v>100001424</v>
      </c>
      <c r="X3073">
        <v>8005550425</v>
      </c>
      <c r="Y3073" t="s">
        <v>2595</v>
      </c>
      <c r="Z3073" t="s">
        <v>3020</v>
      </c>
      <c r="AA3073" s="13">
        <v>-270.14</v>
      </c>
      <c r="AB3073" s="14">
        <v>42514</v>
      </c>
      <c r="AC3073" t="s">
        <v>36</v>
      </c>
    </row>
    <row r="3074" spans="1:29" x14ac:dyDescent="0.25">
      <c r="A3074" t="str">
        <f>CONCATENATE("Q",ROUNDUP(MONTH(Table1[[#This Row],[Month]])/3,0))</f>
        <v>Q2</v>
      </c>
      <c r="B3074" s="14">
        <f>EOMONTH(Table1[[#This Row],[Credit Date]],-1)+1</f>
        <v>42491</v>
      </c>
      <c r="C3074" t="str">
        <f>CONCATENATE(Table1[[#This Row],[Issuer Last Name]],", ",Table1[[#This Row],[Issuer First Name]])</f>
        <v>No. 008, Employee</v>
      </c>
      <c r="D3074" t="str">
        <f>CONCATENATE(Table1[[#This Row],[Approver Last Name]],", ",Table1[[#This Row],[Approver First Name]])</f>
        <v>No. 008, Employee</v>
      </c>
      <c r="E3074" t="str">
        <f>CONCATENATE(Table1[[#This Row],[Customer Last Name]],", ",Table1[[#This Row],[Customer First Name]])</f>
        <v>No. 11054, Client</v>
      </c>
      <c r="F30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4" t="str">
        <f>IF(Table1[[#This Row],[Transaction Type]]="Maintenance","Non-Sales","Sales")</f>
        <v>Sales</v>
      </c>
      <c r="H3074">
        <f>IF(Table1[[#This Row],[Quarter]]="q2",1,"")</f>
        <v>1</v>
      </c>
      <c r="I3074" t="str">
        <f>IF(Table1[[#This Row],[Quarter]]="q3",1,"")</f>
        <v/>
      </c>
      <c r="J3074">
        <f>IF(Table1[[#This Row],[Quarter]]="Q2",Table1[[#This Row],[Credit Amount]],"")</f>
        <v>-236.91</v>
      </c>
      <c r="K3074" t="str">
        <f>IF(Table1[[#This Row],[Quarter]]="Q3",Table1[[#This Row],[Credit Amount]],"")</f>
        <v/>
      </c>
      <c r="L3074">
        <f>IF(Table1[[#This Row],[Transaction Type]]="Upgrade",Table1[[#This Row],[Credit Amount]],IF(Table1[[#This Row],[Transaction Type]]="Activation",Table1[[#This Row],[Credit Amount]],""))</f>
        <v>-236.91</v>
      </c>
      <c r="M3074" t="str">
        <f>IF(Table1[[#This Row],[Transaction Type]]="Maintenance",Table1[[#This Row],[Credit Amount]],"")</f>
        <v/>
      </c>
      <c r="N3074">
        <v>10008</v>
      </c>
      <c r="O3074" t="s">
        <v>2489</v>
      </c>
      <c r="P3074" t="s">
        <v>2497</v>
      </c>
      <c r="Q3074" t="s">
        <v>290</v>
      </c>
      <c r="R3074">
        <v>10008</v>
      </c>
      <c r="S3074" t="s">
        <v>2489</v>
      </c>
      <c r="T3074" t="s">
        <v>2497</v>
      </c>
      <c r="U3074" t="s">
        <v>290</v>
      </c>
      <c r="V3074" t="s">
        <v>177</v>
      </c>
      <c r="W3074">
        <v>100002053</v>
      </c>
      <c r="X3074">
        <v>8005551054</v>
      </c>
      <c r="Y3074" t="s">
        <v>2595</v>
      </c>
      <c r="Z3074" t="s">
        <v>3649</v>
      </c>
      <c r="AA3074" s="13">
        <v>-236.91</v>
      </c>
      <c r="AB3074" s="14">
        <v>42515</v>
      </c>
      <c r="AC3074" t="s">
        <v>35</v>
      </c>
    </row>
    <row r="3075" spans="1:29" x14ac:dyDescent="0.25">
      <c r="A3075" t="str">
        <f>CONCATENATE("Q",ROUNDUP(MONTH(Table1[[#This Row],[Month]])/3,0))</f>
        <v>Q2</v>
      </c>
      <c r="B3075" s="14">
        <f>EOMONTH(Table1[[#This Row],[Credit Date]],-1)+1</f>
        <v>42522</v>
      </c>
      <c r="C3075" t="str">
        <f>CONCATENATE(Table1[[#This Row],[Issuer Last Name]],", ",Table1[[#This Row],[Issuer First Name]])</f>
        <v>No. 008, Employee</v>
      </c>
      <c r="D3075" t="str">
        <f>CONCATENATE(Table1[[#This Row],[Approver Last Name]],", ",Table1[[#This Row],[Approver First Name]])</f>
        <v>No. 008, Employee</v>
      </c>
      <c r="E3075" t="str">
        <f>CONCATENATE(Table1[[#This Row],[Customer Last Name]],", ",Table1[[#This Row],[Customer First Name]])</f>
        <v>No. 10975, Client</v>
      </c>
      <c r="F30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5" t="str">
        <f>IF(Table1[[#This Row],[Transaction Type]]="Maintenance","Non-Sales","Sales")</f>
        <v>Non-Sales</v>
      </c>
      <c r="H3075">
        <f>IF(Table1[[#This Row],[Quarter]]="q2",1,"")</f>
        <v>1</v>
      </c>
      <c r="I3075" t="str">
        <f>IF(Table1[[#This Row],[Quarter]]="q3",1,"")</f>
        <v/>
      </c>
      <c r="J3075">
        <f>IF(Table1[[#This Row],[Quarter]]="Q2",Table1[[#This Row],[Credit Amount]],"")</f>
        <v>-144.74</v>
      </c>
      <c r="K3075" t="str">
        <f>IF(Table1[[#This Row],[Quarter]]="Q3",Table1[[#This Row],[Credit Amount]],"")</f>
        <v/>
      </c>
      <c r="L3075" t="str">
        <f>IF(Table1[[#This Row],[Transaction Type]]="Upgrade",Table1[[#This Row],[Credit Amount]],IF(Table1[[#This Row],[Transaction Type]]="Activation",Table1[[#This Row],[Credit Amount]],""))</f>
        <v/>
      </c>
      <c r="M3075">
        <f>IF(Table1[[#This Row],[Transaction Type]]="Maintenance",Table1[[#This Row],[Credit Amount]],"")</f>
        <v>-144.74</v>
      </c>
      <c r="N3075">
        <v>10008</v>
      </c>
      <c r="O3075" t="s">
        <v>2489</v>
      </c>
      <c r="P3075" t="s">
        <v>2497</v>
      </c>
      <c r="Q3075" t="s">
        <v>290</v>
      </c>
      <c r="R3075">
        <v>10008</v>
      </c>
      <c r="S3075" t="s">
        <v>2489</v>
      </c>
      <c r="T3075" t="s">
        <v>2497</v>
      </c>
      <c r="U3075" t="s">
        <v>290</v>
      </c>
      <c r="V3075" t="s">
        <v>177</v>
      </c>
      <c r="W3075">
        <v>100001974</v>
      </c>
      <c r="X3075">
        <v>8005550975</v>
      </c>
      <c r="Y3075" t="s">
        <v>2595</v>
      </c>
      <c r="Z3075" t="s">
        <v>3570</v>
      </c>
      <c r="AA3075" s="13">
        <v>-144.74</v>
      </c>
      <c r="AB3075" s="14">
        <v>42524</v>
      </c>
      <c r="AC3075" t="s">
        <v>36</v>
      </c>
    </row>
    <row r="3076" spans="1:29" x14ac:dyDescent="0.25">
      <c r="A3076" t="str">
        <f>CONCATENATE("Q",ROUNDUP(MONTH(Table1[[#This Row],[Month]])/3,0))</f>
        <v>Q2</v>
      </c>
      <c r="B3076" s="14">
        <f>EOMONTH(Table1[[#This Row],[Credit Date]],-1)+1</f>
        <v>42522</v>
      </c>
      <c r="C3076" t="str">
        <f>CONCATENATE(Table1[[#This Row],[Issuer Last Name]],", ",Table1[[#This Row],[Issuer First Name]])</f>
        <v>No. 008, Employee</v>
      </c>
      <c r="D3076" t="str">
        <f>CONCATENATE(Table1[[#This Row],[Approver Last Name]],", ",Table1[[#This Row],[Approver First Name]])</f>
        <v>No. 008, Employee</v>
      </c>
      <c r="E3076" t="str">
        <f>CONCATENATE(Table1[[#This Row],[Customer Last Name]],", ",Table1[[#This Row],[Customer First Name]])</f>
        <v>No. 13767, Client</v>
      </c>
      <c r="F30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6" t="str">
        <f>IF(Table1[[#This Row],[Transaction Type]]="Maintenance","Non-Sales","Sales")</f>
        <v>Non-Sales</v>
      </c>
      <c r="H3076">
        <f>IF(Table1[[#This Row],[Quarter]]="q2",1,"")</f>
        <v>1</v>
      </c>
      <c r="I3076" t="str">
        <f>IF(Table1[[#This Row],[Quarter]]="q3",1,"")</f>
        <v/>
      </c>
      <c r="J3076">
        <f>IF(Table1[[#This Row],[Quarter]]="Q2",Table1[[#This Row],[Credit Amount]],"")</f>
        <v>-339.3</v>
      </c>
      <c r="K3076" t="str">
        <f>IF(Table1[[#This Row],[Quarter]]="Q3",Table1[[#This Row],[Credit Amount]],"")</f>
        <v/>
      </c>
      <c r="L3076" t="str">
        <f>IF(Table1[[#This Row],[Transaction Type]]="Upgrade",Table1[[#This Row],[Credit Amount]],IF(Table1[[#This Row],[Transaction Type]]="Activation",Table1[[#This Row],[Credit Amount]],""))</f>
        <v/>
      </c>
      <c r="M3076">
        <f>IF(Table1[[#This Row],[Transaction Type]]="Maintenance",Table1[[#This Row],[Credit Amount]],"")</f>
        <v>-339.3</v>
      </c>
      <c r="N3076">
        <v>10008</v>
      </c>
      <c r="O3076" t="s">
        <v>2489</v>
      </c>
      <c r="P3076" t="s">
        <v>2497</v>
      </c>
      <c r="Q3076" t="s">
        <v>290</v>
      </c>
      <c r="R3076">
        <v>10008</v>
      </c>
      <c r="S3076" t="s">
        <v>2489</v>
      </c>
      <c r="T3076" t="s">
        <v>2497</v>
      </c>
      <c r="U3076" t="s">
        <v>290</v>
      </c>
      <c r="V3076" t="s">
        <v>177</v>
      </c>
      <c r="W3076">
        <v>100004766</v>
      </c>
      <c r="X3076">
        <v>8005553767</v>
      </c>
      <c r="Y3076" t="s">
        <v>2595</v>
      </c>
      <c r="Z3076" t="s">
        <v>6355</v>
      </c>
      <c r="AA3076" s="13">
        <v>-339.3</v>
      </c>
      <c r="AB3076" s="14">
        <v>42531</v>
      </c>
      <c r="AC3076" t="s">
        <v>36</v>
      </c>
    </row>
    <row r="3077" spans="1:29" x14ac:dyDescent="0.25">
      <c r="A3077" t="str">
        <f>CONCATENATE("Q",ROUNDUP(MONTH(Table1[[#This Row],[Month]])/3,0))</f>
        <v>Q2</v>
      </c>
      <c r="B3077" s="14">
        <f>EOMONTH(Table1[[#This Row],[Credit Date]],-1)+1</f>
        <v>42522</v>
      </c>
      <c r="C3077" t="str">
        <f>CONCATENATE(Table1[[#This Row],[Issuer Last Name]],", ",Table1[[#This Row],[Issuer First Name]])</f>
        <v>No. 008, Employee</v>
      </c>
      <c r="D3077" t="str">
        <f>CONCATENATE(Table1[[#This Row],[Approver Last Name]],", ",Table1[[#This Row],[Approver First Name]])</f>
        <v>No. 008, Employee</v>
      </c>
      <c r="E3077" t="str">
        <f>CONCATENATE(Table1[[#This Row],[Customer Last Name]],", ",Table1[[#This Row],[Customer First Name]])</f>
        <v>No. 13565, Client</v>
      </c>
      <c r="F30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7" t="str">
        <f>IF(Table1[[#This Row],[Transaction Type]]="Maintenance","Non-Sales","Sales")</f>
        <v>Non-Sales</v>
      </c>
      <c r="H3077">
        <f>IF(Table1[[#This Row],[Quarter]]="q2",1,"")</f>
        <v>1</v>
      </c>
      <c r="I3077" t="str">
        <f>IF(Table1[[#This Row],[Quarter]]="q3",1,"")</f>
        <v/>
      </c>
      <c r="J3077">
        <f>IF(Table1[[#This Row],[Quarter]]="Q2",Table1[[#This Row],[Credit Amount]],"")</f>
        <v>-259.20999999999998</v>
      </c>
      <c r="K3077" t="str">
        <f>IF(Table1[[#This Row],[Quarter]]="Q3",Table1[[#This Row],[Credit Amount]],"")</f>
        <v/>
      </c>
      <c r="L3077" t="str">
        <f>IF(Table1[[#This Row],[Transaction Type]]="Upgrade",Table1[[#This Row],[Credit Amount]],IF(Table1[[#This Row],[Transaction Type]]="Activation",Table1[[#This Row],[Credit Amount]],""))</f>
        <v/>
      </c>
      <c r="M3077">
        <f>IF(Table1[[#This Row],[Transaction Type]]="Maintenance",Table1[[#This Row],[Credit Amount]],"")</f>
        <v>-259.20999999999998</v>
      </c>
      <c r="N3077">
        <v>10008</v>
      </c>
      <c r="O3077" t="s">
        <v>2489</v>
      </c>
      <c r="P3077" t="s">
        <v>2497</v>
      </c>
      <c r="Q3077" t="s">
        <v>290</v>
      </c>
      <c r="R3077">
        <v>10008</v>
      </c>
      <c r="S3077" t="s">
        <v>2489</v>
      </c>
      <c r="T3077" t="s">
        <v>2497</v>
      </c>
      <c r="U3077" t="s">
        <v>290</v>
      </c>
      <c r="V3077" t="s">
        <v>177</v>
      </c>
      <c r="W3077">
        <v>100004564</v>
      </c>
      <c r="X3077">
        <v>8005553565</v>
      </c>
      <c r="Y3077" t="s">
        <v>2595</v>
      </c>
      <c r="Z3077" t="s">
        <v>6153</v>
      </c>
      <c r="AA3077" s="13">
        <v>-259.20999999999998</v>
      </c>
      <c r="AB3077" s="14">
        <v>42532</v>
      </c>
      <c r="AC3077" t="s">
        <v>36</v>
      </c>
    </row>
    <row r="3078" spans="1:29" x14ac:dyDescent="0.25">
      <c r="A3078" t="str">
        <f>CONCATENATE("Q",ROUNDUP(MONTH(Table1[[#This Row],[Month]])/3,0))</f>
        <v>Q2</v>
      </c>
      <c r="B3078" s="14">
        <f>EOMONTH(Table1[[#This Row],[Credit Date]],-1)+1</f>
        <v>42522</v>
      </c>
      <c r="C3078" t="str">
        <f>CONCATENATE(Table1[[#This Row],[Issuer Last Name]],", ",Table1[[#This Row],[Issuer First Name]])</f>
        <v>No. 008, Employee</v>
      </c>
      <c r="D3078" t="str">
        <f>CONCATENATE(Table1[[#This Row],[Approver Last Name]],", ",Table1[[#This Row],[Approver First Name]])</f>
        <v>No. 008, Employee</v>
      </c>
      <c r="E3078" t="str">
        <f>CONCATENATE(Table1[[#This Row],[Customer Last Name]],", ",Table1[[#This Row],[Customer First Name]])</f>
        <v>No. 13253, Client</v>
      </c>
      <c r="F30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8" t="str">
        <f>IF(Table1[[#This Row],[Transaction Type]]="Maintenance","Non-Sales","Sales")</f>
        <v>Non-Sales</v>
      </c>
      <c r="H3078">
        <f>IF(Table1[[#This Row],[Quarter]]="q2",1,"")</f>
        <v>1</v>
      </c>
      <c r="I3078" t="str">
        <f>IF(Table1[[#This Row],[Quarter]]="q3",1,"")</f>
        <v/>
      </c>
      <c r="J3078">
        <f>IF(Table1[[#This Row],[Quarter]]="Q2",Table1[[#This Row],[Credit Amount]],"")</f>
        <v>-230.02</v>
      </c>
      <c r="K3078" t="str">
        <f>IF(Table1[[#This Row],[Quarter]]="Q3",Table1[[#This Row],[Credit Amount]],"")</f>
        <v/>
      </c>
      <c r="L3078" t="str">
        <f>IF(Table1[[#This Row],[Transaction Type]]="Upgrade",Table1[[#This Row],[Credit Amount]],IF(Table1[[#This Row],[Transaction Type]]="Activation",Table1[[#This Row],[Credit Amount]],""))</f>
        <v/>
      </c>
      <c r="M3078">
        <f>IF(Table1[[#This Row],[Transaction Type]]="Maintenance",Table1[[#This Row],[Credit Amount]],"")</f>
        <v>-230.02</v>
      </c>
      <c r="N3078">
        <v>10008</v>
      </c>
      <c r="O3078" t="s">
        <v>2489</v>
      </c>
      <c r="P3078" t="s">
        <v>2497</v>
      </c>
      <c r="Q3078" t="s">
        <v>290</v>
      </c>
      <c r="R3078">
        <v>10008</v>
      </c>
      <c r="S3078" t="s">
        <v>2489</v>
      </c>
      <c r="T3078" t="s">
        <v>2497</v>
      </c>
      <c r="U3078" t="s">
        <v>290</v>
      </c>
      <c r="V3078" t="s">
        <v>177</v>
      </c>
      <c r="W3078">
        <v>100004252</v>
      </c>
      <c r="X3078">
        <v>8005553253</v>
      </c>
      <c r="Y3078" t="s">
        <v>2595</v>
      </c>
      <c r="Z3078" t="s">
        <v>5841</v>
      </c>
      <c r="AA3078" s="13">
        <v>-230.02</v>
      </c>
      <c r="AB3078" s="14">
        <v>42532</v>
      </c>
      <c r="AC3078" t="s">
        <v>36</v>
      </c>
    </row>
    <row r="3079" spans="1:29" x14ac:dyDescent="0.25">
      <c r="A3079" t="str">
        <f>CONCATENATE("Q",ROUNDUP(MONTH(Table1[[#This Row],[Month]])/3,0))</f>
        <v>Q2</v>
      </c>
      <c r="B3079" s="14">
        <f>EOMONTH(Table1[[#This Row],[Credit Date]],-1)+1</f>
        <v>42522</v>
      </c>
      <c r="C3079" t="str">
        <f>CONCATENATE(Table1[[#This Row],[Issuer Last Name]],", ",Table1[[#This Row],[Issuer First Name]])</f>
        <v>No. 008, Employee</v>
      </c>
      <c r="D3079" t="str">
        <f>CONCATENATE(Table1[[#This Row],[Approver Last Name]],", ",Table1[[#This Row],[Approver First Name]])</f>
        <v>No. 008, Employee</v>
      </c>
      <c r="E3079" t="str">
        <f>CONCATENATE(Table1[[#This Row],[Customer Last Name]],", ",Table1[[#This Row],[Customer First Name]])</f>
        <v>No. 13287, Client</v>
      </c>
      <c r="F30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79" t="str">
        <f>IF(Table1[[#This Row],[Transaction Type]]="Maintenance","Non-Sales","Sales")</f>
        <v>Sales</v>
      </c>
      <c r="H3079">
        <f>IF(Table1[[#This Row],[Quarter]]="q2",1,"")</f>
        <v>1</v>
      </c>
      <c r="I3079" t="str">
        <f>IF(Table1[[#This Row],[Quarter]]="q3",1,"")</f>
        <v/>
      </c>
      <c r="J3079">
        <f>IF(Table1[[#This Row],[Quarter]]="Q2",Table1[[#This Row],[Credit Amount]],"")</f>
        <v>-228.82</v>
      </c>
      <c r="K3079" t="str">
        <f>IF(Table1[[#This Row],[Quarter]]="Q3",Table1[[#This Row],[Credit Amount]],"")</f>
        <v/>
      </c>
      <c r="L3079">
        <f>IF(Table1[[#This Row],[Transaction Type]]="Upgrade",Table1[[#This Row],[Credit Amount]],IF(Table1[[#This Row],[Transaction Type]]="Activation",Table1[[#This Row],[Credit Amount]],""))</f>
        <v>-228.82</v>
      </c>
      <c r="M3079" t="str">
        <f>IF(Table1[[#This Row],[Transaction Type]]="Maintenance",Table1[[#This Row],[Credit Amount]],"")</f>
        <v/>
      </c>
      <c r="N3079">
        <v>10008</v>
      </c>
      <c r="O3079" t="s">
        <v>2489</v>
      </c>
      <c r="P3079" t="s">
        <v>2497</v>
      </c>
      <c r="Q3079" t="s">
        <v>290</v>
      </c>
      <c r="R3079">
        <v>10008</v>
      </c>
      <c r="S3079" t="s">
        <v>2489</v>
      </c>
      <c r="T3079" t="s">
        <v>2497</v>
      </c>
      <c r="U3079" t="s">
        <v>290</v>
      </c>
      <c r="V3079" t="s">
        <v>177</v>
      </c>
      <c r="W3079">
        <v>100004286</v>
      </c>
      <c r="X3079">
        <v>8005553287</v>
      </c>
      <c r="Y3079" t="s">
        <v>2595</v>
      </c>
      <c r="Z3079" t="s">
        <v>5875</v>
      </c>
      <c r="AA3079" s="13">
        <v>-228.82</v>
      </c>
      <c r="AB3079" s="14">
        <v>42533</v>
      </c>
      <c r="AC3079" t="s">
        <v>35</v>
      </c>
    </row>
    <row r="3080" spans="1:29" x14ac:dyDescent="0.25">
      <c r="A3080" t="str">
        <f>CONCATENATE("Q",ROUNDUP(MONTH(Table1[[#This Row],[Month]])/3,0))</f>
        <v>Q2</v>
      </c>
      <c r="B3080" s="14">
        <f>EOMONTH(Table1[[#This Row],[Credit Date]],-1)+1</f>
        <v>42522</v>
      </c>
      <c r="C3080" t="str">
        <f>CONCATENATE(Table1[[#This Row],[Issuer Last Name]],", ",Table1[[#This Row],[Issuer First Name]])</f>
        <v>No. 008, Employee</v>
      </c>
      <c r="D3080" t="str">
        <f>CONCATENATE(Table1[[#This Row],[Approver Last Name]],", ",Table1[[#This Row],[Approver First Name]])</f>
        <v>No. 008, Employee</v>
      </c>
      <c r="E3080" t="str">
        <f>CONCATENATE(Table1[[#This Row],[Customer Last Name]],", ",Table1[[#This Row],[Customer First Name]])</f>
        <v>No. 13377, Client</v>
      </c>
      <c r="F30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0" t="str">
        <f>IF(Table1[[#This Row],[Transaction Type]]="Maintenance","Non-Sales","Sales")</f>
        <v>Non-Sales</v>
      </c>
      <c r="H3080">
        <f>IF(Table1[[#This Row],[Quarter]]="q2",1,"")</f>
        <v>1</v>
      </c>
      <c r="I3080" t="str">
        <f>IF(Table1[[#This Row],[Quarter]]="q3",1,"")</f>
        <v/>
      </c>
      <c r="J3080">
        <f>IF(Table1[[#This Row],[Quarter]]="Q2",Table1[[#This Row],[Credit Amount]],"")</f>
        <v>-337.43</v>
      </c>
      <c r="K3080" t="str">
        <f>IF(Table1[[#This Row],[Quarter]]="Q3",Table1[[#This Row],[Credit Amount]],"")</f>
        <v/>
      </c>
      <c r="L3080" t="str">
        <f>IF(Table1[[#This Row],[Transaction Type]]="Upgrade",Table1[[#This Row],[Credit Amount]],IF(Table1[[#This Row],[Transaction Type]]="Activation",Table1[[#This Row],[Credit Amount]],""))</f>
        <v/>
      </c>
      <c r="M3080">
        <f>IF(Table1[[#This Row],[Transaction Type]]="Maintenance",Table1[[#This Row],[Credit Amount]],"")</f>
        <v>-337.43</v>
      </c>
      <c r="N3080">
        <v>10008</v>
      </c>
      <c r="O3080" t="s">
        <v>2489</v>
      </c>
      <c r="P3080" t="s">
        <v>2497</v>
      </c>
      <c r="Q3080" t="s">
        <v>290</v>
      </c>
      <c r="R3080">
        <v>10008</v>
      </c>
      <c r="S3080" t="s">
        <v>2489</v>
      </c>
      <c r="T3080" t="s">
        <v>2497</v>
      </c>
      <c r="U3080" t="s">
        <v>290</v>
      </c>
      <c r="V3080" t="s">
        <v>177</v>
      </c>
      <c r="W3080">
        <v>100004376</v>
      </c>
      <c r="X3080">
        <v>8005553377</v>
      </c>
      <c r="Y3080" t="s">
        <v>2595</v>
      </c>
      <c r="Z3080" t="s">
        <v>5965</v>
      </c>
      <c r="AA3080" s="13">
        <v>-337.43</v>
      </c>
      <c r="AB3080" s="14">
        <v>42533</v>
      </c>
      <c r="AC3080" t="s">
        <v>36</v>
      </c>
    </row>
    <row r="3081" spans="1:29" x14ac:dyDescent="0.25">
      <c r="A3081" t="str">
        <f>CONCATENATE("Q",ROUNDUP(MONTH(Table1[[#This Row],[Month]])/3,0))</f>
        <v>Q2</v>
      </c>
      <c r="B3081" s="14">
        <f>EOMONTH(Table1[[#This Row],[Credit Date]],-1)+1</f>
        <v>42522</v>
      </c>
      <c r="C3081" t="str">
        <f>CONCATENATE(Table1[[#This Row],[Issuer Last Name]],", ",Table1[[#This Row],[Issuer First Name]])</f>
        <v>No. 008, Employee</v>
      </c>
      <c r="D3081" t="str">
        <f>CONCATENATE(Table1[[#This Row],[Approver Last Name]],", ",Table1[[#This Row],[Approver First Name]])</f>
        <v>No. 008, Employee</v>
      </c>
      <c r="E3081" t="str">
        <f>CONCATENATE(Table1[[#This Row],[Customer Last Name]],", ",Table1[[#This Row],[Customer First Name]])</f>
        <v>No. 11683, Client</v>
      </c>
      <c r="F30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1" t="str">
        <f>IF(Table1[[#This Row],[Transaction Type]]="Maintenance","Non-Sales","Sales")</f>
        <v>Non-Sales</v>
      </c>
      <c r="H3081">
        <f>IF(Table1[[#This Row],[Quarter]]="q2",1,"")</f>
        <v>1</v>
      </c>
      <c r="I3081" t="str">
        <f>IF(Table1[[#This Row],[Quarter]]="q3",1,"")</f>
        <v/>
      </c>
      <c r="J3081">
        <f>IF(Table1[[#This Row],[Quarter]]="Q2",Table1[[#This Row],[Credit Amount]],"")</f>
        <v>-312.10000000000002</v>
      </c>
      <c r="K3081" t="str">
        <f>IF(Table1[[#This Row],[Quarter]]="Q3",Table1[[#This Row],[Credit Amount]],"")</f>
        <v/>
      </c>
      <c r="L3081" t="str">
        <f>IF(Table1[[#This Row],[Transaction Type]]="Upgrade",Table1[[#This Row],[Credit Amount]],IF(Table1[[#This Row],[Transaction Type]]="Activation",Table1[[#This Row],[Credit Amount]],""))</f>
        <v/>
      </c>
      <c r="M3081">
        <f>IF(Table1[[#This Row],[Transaction Type]]="Maintenance",Table1[[#This Row],[Credit Amount]],"")</f>
        <v>-312.10000000000002</v>
      </c>
      <c r="N3081">
        <v>10008</v>
      </c>
      <c r="O3081" t="s">
        <v>2489</v>
      </c>
      <c r="P3081" t="s">
        <v>2497</v>
      </c>
      <c r="Q3081" t="s">
        <v>290</v>
      </c>
      <c r="R3081">
        <v>10008</v>
      </c>
      <c r="S3081" t="s">
        <v>2489</v>
      </c>
      <c r="T3081" t="s">
        <v>2497</v>
      </c>
      <c r="U3081" t="s">
        <v>290</v>
      </c>
      <c r="V3081" t="s">
        <v>177</v>
      </c>
      <c r="W3081">
        <v>100002682</v>
      </c>
      <c r="X3081">
        <v>8005551683</v>
      </c>
      <c r="Y3081" t="s">
        <v>2595</v>
      </c>
      <c r="Z3081" t="s">
        <v>4278</v>
      </c>
      <c r="AA3081" s="13">
        <v>-312.10000000000002</v>
      </c>
      <c r="AB3081" s="14">
        <v>42535</v>
      </c>
      <c r="AC3081" t="s">
        <v>36</v>
      </c>
    </row>
    <row r="3082" spans="1:29" x14ac:dyDescent="0.25">
      <c r="A3082" t="str">
        <f>CONCATENATE("Q",ROUNDUP(MONTH(Table1[[#This Row],[Month]])/3,0))</f>
        <v>Q2</v>
      </c>
      <c r="B3082" s="14">
        <f>EOMONTH(Table1[[#This Row],[Credit Date]],-1)+1</f>
        <v>42522</v>
      </c>
      <c r="C3082" t="str">
        <f>CONCATENATE(Table1[[#This Row],[Issuer Last Name]],", ",Table1[[#This Row],[Issuer First Name]])</f>
        <v>No. 008, Employee</v>
      </c>
      <c r="D3082" t="str">
        <f>CONCATENATE(Table1[[#This Row],[Approver Last Name]],", ",Table1[[#This Row],[Approver First Name]])</f>
        <v>No. 008, Employee</v>
      </c>
      <c r="E3082" t="str">
        <f>CONCATENATE(Table1[[#This Row],[Customer Last Name]],", ",Table1[[#This Row],[Customer First Name]])</f>
        <v>No. 11672, Client</v>
      </c>
      <c r="F30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2" t="str">
        <f>IF(Table1[[#This Row],[Transaction Type]]="Maintenance","Non-Sales","Sales")</f>
        <v>Non-Sales</v>
      </c>
      <c r="H3082">
        <f>IF(Table1[[#This Row],[Quarter]]="q2",1,"")</f>
        <v>1</v>
      </c>
      <c r="I3082" t="str">
        <f>IF(Table1[[#This Row],[Quarter]]="q3",1,"")</f>
        <v/>
      </c>
      <c r="J3082">
        <f>IF(Table1[[#This Row],[Quarter]]="Q2",Table1[[#This Row],[Credit Amount]],"")</f>
        <v>-471.04</v>
      </c>
      <c r="K3082" t="str">
        <f>IF(Table1[[#This Row],[Quarter]]="Q3",Table1[[#This Row],[Credit Amount]],"")</f>
        <v/>
      </c>
      <c r="L3082" t="str">
        <f>IF(Table1[[#This Row],[Transaction Type]]="Upgrade",Table1[[#This Row],[Credit Amount]],IF(Table1[[#This Row],[Transaction Type]]="Activation",Table1[[#This Row],[Credit Amount]],""))</f>
        <v/>
      </c>
      <c r="M3082">
        <f>IF(Table1[[#This Row],[Transaction Type]]="Maintenance",Table1[[#This Row],[Credit Amount]],"")</f>
        <v>-471.04</v>
      </c>
      <c r="N3082">
        <v>10008</v>
      </c>
      <c r="O3082" t="s">
        <v>2489</v>
      </c>
      <c r="P3082" t="s">
        <v>2497</v>
      </c>
      <c r="Q3082" t="s">
        <v>290</v>
      </c>
      <c r="R3082">
        <v>10008</v>
      </c>
      <c r="S3082" t="s">
        <v>2489</v>
      </c>
      <c r="T3082" t="s">
        <v>2497</v>
      </c>
      <c r="U3082" t="s">
        <v>290</v>
      </c>
      <c r="V3082" t="s">
        <v>177</v>
      </c>
      <c r="W3082">
        <v>100002671</v>
      </c>
      <c r="X3082">
        <v>8005551672</v>
      </c>
      <c r="Y3082" t="s">
        <v>2595</v>
      </c>
      <c r="Z3082" t="s">
        <v>4267</v>
      </c>
      <c r="AA3082" s="13">
        <v>-471.04</v>
      </c>
      <c r="AB3082" s="14">
        <v>42536</v>
      </c>
      <c r="AC3082" t="s">
        <v>36</v>
      </c>
    </row>
    <row r="3083" spans="1:29" x14ac:dyDescent="0.25">
      <c r="A3083" t="str">
        <f>CONCATENATE("Q",ROUNDUP(MONTH(Table1[[#This Row],[Month]])/3,0))</f>
        <v>Q2</v>
      </c>
      <c r="B3083" s="14">
        <f>EOMONTH(Table1[[#This Row],[Credit Date]],-1)+1</f>
        <v>42522</v>
      </c>
      <c r="C3083" t="str">
        <f>CONCATENATE(Table1[[#This Row],[Issuer Last Name]],", ",Table1[[#This Row],[Issuer First Name]])</f>
        <v>No. 008, Employee</v>
      </c>
      <c r="D3083" t="str">
        <f>CONCATENATE(Table1[[#This Row],[Approver Last Name]],", ",Table1[[#This Row],[Approver First Name]])</f>
        <v>No. 008, Employee</v>
      </c>
      <c r="E3083" t="str">
        <f>CONCATENATE(Table1[[#This Row],[Customer Last Name]],", ",Table1[[#This Row],[Customer First Name]])</f>
        <v>No. 11283, Client</v>
      </c>
      <c r="F30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3" t="str">
        <f>IF(Table1[[#This Row],[Transaction Type]]="Maintenance","Non-Sales","Sales")</f>
        <v>Non-Sales</v>
      </c>
      <c r="H3083">
        <f>IF(Table1[[#This Row],[Quarter]]="q2",1,"")</f>
        <v>1</v>
      </c>
      <c r="I3083" t="str">
        <f>IF(Table1[[#This Row],[Quarter]]="q3",1,"")</f>
        <v/>
      </c>
      <c r="J3083">
        <f>IF(Table1[[#This Row],[Quarter]]="Q2",Table1[[#This Row],[Credit Amount]],"")</f>
        <v>-442.03</v>
      </c>
      <c r="K3083" t="str">
        <f>IF(Table1[[#This Row],[Quarter]]="Q3",Table1[[#This Row],[Credit Amount]],"")</f>
        <v/>
      </c>
      <c r="L3083" t="str">
        <f>IF(Table1[[#This Row],[Transaction Type]]="Upgrade",Table1[[#This Row],[Credit Amount]],IF(Table1[[#This Row],[Transaction Type]]="Activation",Table1[[#This Row],[Credit Amount]],""))</f>
        <v/>
      </c>
      <c r="M3083">
        <f>IF(Table1[[#This Row],[Transaction Type]]="Maintenance",Table1[[#This Row],[Credit Amount]],"")</f>
        <v>-442.03</v>
      </c>
      <c r="N3083">
        <v>10008</v>
      </c>
      <c r="O3083" t="s">
        <v>2489</v>
      </c>
      <c r="P3083" t="s">
        <v>2497</v>
      </c>
      <c r="Q3083" t="s">
        <v>290</v>
      </c>
      <c r="R3083">
        <v>10008</v>
      </c>
      <c r="S3083" t="s">
        <v>2489</v>
      </c>
      <c r="T3083" t="s">
        <v>2497</v>
      </c>
      <c r="U3083" t="s">
        <v>290</v>
      </c>
      <c r="V3083" t="s">
        <v>177</v>
      </c>
      <c r="W3083">
        <v>100002282</v>
      </c>
      <c r="X3083">
        <v>8005551283</v>
      </c>
      <c r="Y3083" t="s">
        <v>2595</v>
      </c>
      <c r="Z3083" t="s">
        <v>3878</v>
      </c>
      <c r="AA3083" s="13">
        <v>-442.03</v>
      </c>
      <c r="AB3083" s="14">
        <v>42539</v>
      </c>
      <c r="AC3083" t="s">
        <v>36</v>
      </c>
    </row>
    <row r="3084" spans="1:29" x14ac:dyDescent="0.25">
      <c r="A3084" t="str">
        <f>CONCATENATE("Q",ROUNDUP(MONTH(Table1[[#This Row],[Month]])/3,0))</f>
        <v>Q2</v>
      </c>
      <c r="B3084" s="14">
        <f>EOMONTH(Table1[[#This Row],[Credit Date]],-1)+1</f>
        <v>42522</v>
      </c>
      <c r="C3084" t="str">
        <f>CONCATENATE(Table1[[#This Row],[Issuer Last Name]],", ",Table1[[#This Row],[Issuer First Name]])</f>
        <v>No. 008, Employee</v>
      </c>
      <c r="D3084" t="str">
        <f>CONCATENATE(Table1[[#This Row],[Approver Last Name]],", ",Table1[[#This Row],[Approver First Name]])</f>
        <v>No. 008, Employee</v>
      </c>
      <c r="E3084" t="str">
        <f>CONCATENATE(Table1[[#This Row],[Customer Last Name]],", ",Table1[[#This Row],[Customer First Name]])</f>
        <v>No. 14055, Client</v>
      </c>
      <c r="F30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4" t="str">
        <f>IF(Table1[[#This Row],[Transaction Type]]="Maintenance","Non-Sales","Sales")</f>
        <v>Sales</v>
      </c>
      <c r="H3084">
        <f>IF(Table1[[#This Row],[Quarter]]="q2",1,"")</f>
        <v>1</v>
      </c>
      <c r="I3084" t="str">
        <f>IF(Table1[[#This Row],[Quarter]]="q3",1,"")</f>
        <v/>
      </c>
      <c r="J3084">
        <f>IF(Table1[[#This Row],[Quarter]]="Q2",Table1[[#This Row],[Credit Amount]],"")</f>
        <v>-352.05</v>
      </c>
      <c r="K3084" t="str">
        <f>IF(Table1[[#This Row],[Quarter]]="Q3",Table1[[#This Row],[Credit Amount]],"")</f>
        <v/>
      </c>
      <c r="L3084">
        <f>IF(Table1[[#This Row],[Transaction Type]]="Upgrade",Table1[[#This Row],[Credit Amount]],IF(Table1[[#This Row],[Transaction Type]]="Activation",Table1[[#This Row],[Credit Amount]],""))</f>
        <v>-352.05</v>
      </c>
      <c r="M3084" t="str">
        <f>IF(Table1[[#This Row],[Transaction Type]]="Maintenance",Table1[[#This Row],[Credit Amount]],"")</f>
        <v/>
      </c>
      <c r="N3084">
        <v>10008</v>
      </c>
      <c r="O3084" t="s">
        <v>2489</v>
      </c>
      <c r="P3084" t="s">
        <v>2497</v>
      </c>
      <c r="Q3084" t="s">
        <v>290</v>
      </c>
      <c r="R3084">
        <v>10008</v>
      </c>
      <c r="S3084" t="s">
        <v>2489</v>
      </c>
      <c r="T3084" t="s">
        <v>2497</v>
      </c>
      <c r="U3084" t="s">
        <v>290</v>
      </c>
      <c r="V3084" t="s">
        <v>177</v>
      </c>
      <c r="W3084">
        <v>100005054</v>
      </c>
      <c r="X3084">
        <v>8005554055</v>
      </c>
      <c r="Y3084" t="s">
        <v>2595</v>
      </c>
      <c r="Z3084" t="s">
        <v>6643</v>
      </c>
      <c r="AA3084" s="13">
        <v>-352.05</v>
      </c>
      <c r="AB3084" s="14">
        <v>42543</v>
      </c>
      <c r="AC3084" t="s">
        <v>35</v>
      </c>
    </row>
    <row r="3085" spans="1:29" x14ac:dyDescent="0.25">
      <c r="A3085" t="str">
        <f>CONCATENATE("Q",ROUNDUP(MONTH(Table1[[#This Row],[Month]])/3,0))</f>
        <v>Q3</v>
      </c>
      <c r="B3085" s="14">
        <f>EOMONTH(Table1[[#This Row],[Credit Date]],-1)+1</f>
        <v>42552</v>
      </c>
      <c r="C3085" t="str">
        <f>CONCATENATE(Table1[[#This Row],[Issuer Last Name]],", ",Table1[[#This Row],[Issuer First Name]])</f>
        <v>No. 008, Employee</v>
      </c>
      <c r="D3085" t="str">
        <f>CONCATENATE(Table1[[#This Row],[Approver Last Name]],", ",Table1[[#This Row],[Approver First Name]])</f>
        <v>No. 008, Employee</v>
      </c>
      <c r="E3085" t="str">
        <f>CONCATENATE(Table1[[#This Row],[Customer Last Name]],", ",Table1[[#This Row],[Customer First Name]])</f>
        <v>No. 13260, Client</v>
      </c>
      <c r="F30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5" t="str">
        <f>IF(Table1[[#This Row],[Transaction Type]]="Maintenance","Non-Sales","Sales")</f>
        <v>Sales</v>
      </c>
      <c r="H3085" t="str">
        <f>IF(Table1[[#This Row],[Quarter]]="q2",1,"")</f>
        <v/>
      </c>
      <c r="I3085">
        <f>IF(Table1[[#This Row],[Quarter]]="q3",1,"")</f>
        <v>1</v>
      </c>
      <c r="J3085" t="str">
        <f>IF(Table1[[#This Row],[Quarter]]="Q2",Table1[[#This Row],[Credit Amount]],"")</f>
        <v/>
      </c>
      <c r="K3085">
        <f>IF(Table1[[#This Row],[Quarter]]="Q3",Table1[[#This Row],[Credit Amount]],"")</f>
        <v>-323.89999999999998</v>
      </c>
      <c r="L3085">
        <f>IF(Table1[[#This Row],[Transaction Type]]="Upgrade",Table1[[#This Row],[Credit Amount]],IF(Table1[[#This Row],[Transaction Type]]="Activation",Table1[[#This Row],[Credit Amount]],""))</f>
        <v>-323.89999999999998</v>
      </c>
      <c r="M3085" t="str">
        <f>IF(Table1[[#This Row],[Transaction Type]]="Maintenance",Table1[[#This Row],[Credit Amount]],"")</f>
        <v/>
      </c>
      <c r="N3085">
        <v>10008</v>
      </c>
      <c r="O3085" t="s">
        <v>2489</v>
      </c>
      <c r="P3085" t="s">
        <v>2497</v>
      </c>
      <c r="Q3085" t="s">
        <v>290</v>
      </c>
      <c r="R3085">
        <v>10008</v>
      </c>
      <c r="S3085" t="s">
        <v>2489</v>
      </c>
      <c r="T3085" t="s">
        <v>2497</v>
      </c>
      <c r="U3085" t="s">
        <v>290</v>
      </c>
      <c r="V3085" t="s">
        <v>177</v>
      </c>
      <c r="W3085">
        <v>100004259</v>
      </c>
      <c r="X3085">
        <v>8005553260</v>
      </c>
      <c r="Y3085" t="s">
        <v>2595</v>
      </c>
      <c r="Z3085" t="s">
        <v>5848</v>
      </c>
      <c r="AA3085" s="13">
        <v>-323.89999999999998</v>
      </c>
      <c r="AB3085" s="14">
        <v>42553</v>
      </c>
      <c r="AC3085" t="s">
        <v>37</v>
      </c>
    </row>
    <row r="3086" spans="1:29" x14ac:dyDescent="0.25">
      <c r="A3086" t="str">
        <f>CONCATENATE("Q",ROUNDUP(MONTH(Table1[[#This Row],[Month]])/3,0))</f>
        <v>Q3</v>
      </c>
      <c r="B3086" s="14">
        <f>EOMONTH(Table1[[#This Row],[Credit Date]],-1)+1</f>
        <v>42552</v>
      </c>
      <c r="C3086" t="str">
        <f>CONCATENATE(Table1[[#This Row],[Issuer Last Name]],", ",Table1[[#This Row],[Issuer First Name]])</f>
        <v>No. 008, Employee</v>
      </c>
      <c r="D3086" t="str">
        <f>CONCATENATE(Table1[[#This Row],[Approver Last Name]],", ",Table1[[#This Row],[Approver First Name]])</f>
        <v>No. 008, Employee</v>
      </c>
      <c r="E3086" t="str">
        <f>CONCATENATE(Table1[[#This Row],[Customer Last Name]],", ",Table1[[#This Row],[Customer First Name]])</f>
        <v>No. 11682, Client</v>
      </c>
      <c r="F30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6" t="str">
        <f>IF(Table1[[#This Row],[Transaction Type]]="Maintenance","Non-Sales","Sales")</f>
        <v>Non-Sales</v>
      </c>
      <c r="H3086" t="str">
        <f>IF(Table1[[#This Row],[Quarter]]="q2",1,"")</f>
        <v/>
      </c>
      <c r="I3086">
        <f>IF(Table1[[#This Row],[Quarter]]="q3",1,"")</f>
        <v>1</v>
      </c>
      <c r="J3086" t="str">
        <f>IF(Table1[[#This Row],[Quarter]]="Q2",Table1[[#This Row],[Credit Amount]],"")</f>
        <v/>
      </c>
      <c r="K3086">
        <f>IF(Table1[[#This Row],[Quarter]]="Q3",Table1[[#This Row],[Credit Amount]],"")</f>
        <v>-159.81</v>
      </c>
      <c r="L3086" t="str">
        <f>IF(Table1[[#This Row],[Transaction Type]]="Upgrade",Table1[[#This Row],[Credit Amount]],IF(Table1[[#This Row],[Transaction Type]]="Activation",Table1[[#This Row],[Credit Amount]],""))</f>
        <v/>
      </c>
      <c r="M3086">
        <f>IF(Table1[[#This Row],[Transaction Type]]="Maintenance",Table1[[#This Row],[Credit Amount]],"")</f>
        <v>-159.81</v>
      </c>
      <c r="N3086">
        <v>10008</v>
      </c>
      <c r="O3086" t="s">
        <v>2489</v>
      </c>
      <c r="P3086" t="s">
        <v>2497</v>
      </c>
      <c r="Q3086" t="s">
        <v>290</v>
      </c>
      <c r="R3086">
        <v>10008</v>
      </c>
      <c r="S3086" t="s">
        <v>2489</v>
      </c>
      <c r="T3086" t="s">
        <v>2497</v>
      </c>
      <c r="U3086" t="s">
        <v>290</v>
      </c>
      <c r="V3086" t="s">
        <v>177</v>
      </c>
      <c r="W3086">
        <v>100002681</v>
      </c>
      <c r="X3086">
        <v>8005551682</v>
      </c>
      <c r="Y3086" t="s">
        <v>2595</v>
      </c>
      <c r="Z3086" t="s">
        <v>4277</v>
      </c>
      <c r="AA3086" s="13">
        <v>-159.81</v>
      </c>
      <c r="AB3086" s="14">
        <v>42561</v>
      </c>
      <c r="AC3086" t="s">
        <v>36</v>
      </c>
    </row>
    <row r="3087" spans="1:29" x14ac:dyDescent="0.25">
      <c r="A3087" t="str">
        <f>CONCATENATE("Q",ROUNDUP(MONTH(Table1[[#This Row],[Month]])/3,0))</f>
        <v>Q3</v>
      </c>
      <c r="B3087" s="14">
        <f>EOMONTH(Table1[[#This Row],[Credit Date]],-1)+1</f>
        <v>42552</v>
      </c>
      <c r="C3087" t="str">
        <f>CONCATENATE(Table1[[#This Row],[Issuer Last Name]],", ",Table1[[#This Row],[Issuer First Name]])</f>
        <v>No. 008, Employee</v>
      </c>
      <c r="D3087" t="str">
        <f>CONCATENATE(Table1[[#This Row],[Approver Last Name]],", ",Table1[[#This Row],[Approver First Name]])</f>
        <v>No. 008, Employee</v>
      </c>
      <c r="E3087" t="str">
        <f>CONCATENATE(Table1[[#This Row],[Customer Last Name]],", ",Table1[[#This Row],[Customer First Name]])</f>
        <v>No. 11913, Client</v>
      </c>
      <c r="F30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7" t="str">
        <f>IF(Table1[[#This Row],[Transaction Type]]="Maintenance","Non-Sales","Sales")</f>
        <v>Non-Sales</v>
      </c>
      <c r="H3087" t="str">
        <f>IF(Table1[[#This Row],[Quarter]]="q2",1,"")</f>
        <v/>
      </c>
      <c r="I3087">
        <f>IF(Table1[[#This Row],[Quarter]]="q3",1,"")</f>
        <v>1</v>
      </c>
      <c r="J3087" t="str">
        <f>IF(Table1[[#This Row],[Quarter]]="Q2",Table1[[#This Row],[Credit Amount]],"")</f>
        <v/>
      </c>
      <c r="K3087">
        <f>IF(Table1[[#This Row],[Quarter]]="Q3",Table1[[#This Row],[Credit Amount]],"")</f>
        <v>-428.76</v>
      </c>
      <c r="L3087" t="str">
        <f>IF(Table1[[#This Row],[Transaction Type]]="Upgrade",Table1[[#This Row],[Credit Amount]],IF(Table1[[#This Row],[Transaction Type]]="Activation",Table1[[#This Row],[Credit Amount]],""))</f>
        <v/>
      </c>
      <c r="M3087">
        <f>IF(Table1[[#This Row],[Transaction Type]]="Maintenance",Table1[[#This Row],[Credit Amount]],"")</f>
        <v>-428.76</v>
      </c>
      <c r="N3087">
        <v>10008</v>
      </c>
      <c r="O3087" t="s">
        <v>2489</v>
      </c>
      <c r="P3087" t="s">
        <v>2497</v>
      </c>
      <c r="Q3087" t="s">
        <v>290</v>
      </c>
      <c r="R3087">
        <v>10008</v>
      </c>
      <c r="S3087" t="s">
        <v>2489</v>
      </c>
      <c r="T3087" t="s">
        <v>2497</v>
      </c>
      <c r="U3087" t="s">
        <v>290</v>
      </c>
      <c r="V3087" t="s">
        <v>177</v>
      </c>
      <c r="W3087">
        <v>100002912</v>
      </c>
      <c r="X3087">
        <v>8005551913</v>
      </c>
      <c r="Y3087" t="s">
        <v>2595</v>
      </c>
      <c r="Z3087" t="s">
        <v>4508</v>
      </c>
      <c r="AA3087" s="13">
        <v>-428.76</v>
      </c>
      <c r="AB3087" s="14">
        <v>42563</v>
      </c>
      <c r="AC3087" t="s">
        <v>36</v>
      </c>
    </row>
    <row r="3088" spans="1:29" x14ac:dyDescent="0.25">
      <c r="A3088" t="str">
        <f>CONCATENATE("Q",ROUNDUP(MONTH(Table1[[#This Row],[Month]])/3,0))</f>
        <v>Q3</v>
      </c>
      <c r="B3088" s="14">
        <f>EOMONTH(Table1[[#This Row],[Credit Date]],-1)+1</f>
        <v>42552</v>
      </c>
      <c r="C3088" t="str">
        <f>CONCATENATE(Table1[[#This Row],[Issuer Last Name]],", ",Table1[[#This Row],[Issuer First Name]])</f>
        <v>No. 008, Employee</v>
      </c>
      <c r="D3088" t="str">
        <f>CONCATENATE(Table1[[#This Row],[Approver Last Name]],", ",Table1[[#This Row],[Approver First Name]])</f>
        <v>No. 008, Employee</v>
      </c>
      <c r="E3088" t="str">
        <f>CONCATENATE(Table1[[#This Row],[Customer Last Name]],", ",Table1[[#This Row],[Customer First Name]])</f>
        <v>No. 13560, Client</v>
      </c>
      <c r="F30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8" t="str">
        <f>IF(Table1[[#This Row],[Transaction Type]]="Maintenance","Non-Sales","Sales")</f>
        <v>Non-Sales</v>
      </c>
      <c r="H3088" t="str">
        <f>IF(Table1[[#This Row],[Quarter]]="q2",1,"")</f>
        <v/>
      </c>
      <c r="I3088">
        <f>IF(Table1[[#This Row],[Quarter]]="q3",1,"")</f>
        <v>1</v>
      </c>
      <c r="J3088" t="str">
        <f>IF(Table1[[#This Row],[Quarter]]="Q2",Table1[[#This Row],[Credit Amount]],"")</f>
        <v/>
      </c>
      <c r="K3088">
        <f>IF(Table1[[#This Row],[Quarter]]="Q3",Table1[[#This Row],[Credit Amount]],"")</f>
        <v>-50.28</v>
      </c>
      <c r="L3088" t="str">
        <f>IF(Table1[[#This Row],[Transaction Type]]="Upgrade",Table1[[#This Row],[Credit Amount]],IF(Table1[[#This Row],[Transaction Type]]="Activation",Table1[[#This Row],[Credit Amount]],""))</f>
        <v/>
      </c>
      <c r="M3088">
        <f>IF(Table1[[#This Row],[Transaction Type]]="Maintenance",Table1[[#This Row],[Credit Amount]],"")</f>
        <v>-50.28</v>
      </c>
      <c r="N3088">
        <v>10008</v>
      </c>
      <c r="O3088" t="s">
        <v>2489</v>
      </c>
      <c r="P3088" t="s">
        <v>2497</v>
      </c>
      <c r="Q3088" t="s">
        <v>290</v>
      </c>
      <c r="R3088">
        <v>10008</v>
      </c>
      <c r="S3088" t="s">
        <v>2489</v>
      </c>
      <c r="T3088" t="s">
        <v>2497</v>
      </c>
      <c r="U3088" t="s">
        <v>290</v>
      </c>
      <c r="V3088" t="s">
        <v>177</v>
      </c>
      <c r="W3088">
        <v>100004559</v>
      </c>
      <c r="X3088">
        <v>8005553560</v>
      </c>
      <c r="Y3088" t="s">
        <v>2595</v>
      </c>
      <c r="Z3088" t="s">
        <v>6148</v>
      </c>
      <c r="AA3088" s="13">
        <v>-50.28</v>
      </c>
      <c r="AB3088" s="14">
        <v>42568</v>
      </c>
      <c r="AC3088" t="s">
        <v>36</v>
      </c>
    </row>
    <row r="3089" spans="1:29" x14ac:dyDescent="0.25">
      <c r="A3089" t="str">
        <f>CONCATENATE("Q",ROUNDUP(MONTH(Table1[[#This Row],[Month]])/3,0))</f>
        <v>Q3</v>
      </c>
      <c r="B3089" s="14">
        <f>EOMONTH(Table1[[#This Row],[Credit Date]],-1)+1</f>
        <v>42552</v>
      </c>
      <c r="C3089" t="str">
        <f>CONCATENATE(Table1[[#This Row],[Issuer Last Name]],", ",Table1[[#This Row],[Issuer First Name]])</f>
        <v>No. 008, Employee</v>
      </c>
      <c r="D3089" t="str">
        <f>CONCATENATE(Table1[[#This Row],[Approver Last Name]],", ",Table1[[#This Row],[Approver First Name]])</f>
        <v>No. 008, Employee</v>
      </c>
      <c r="E3089" t="str">
        <f>CONCATENATE(Table1[[#This Row],[Customer Last Name]],", ",Table1[[#This Row],[Customer First Name]])</f>
        <v>No. 11786, Client</v>
      </c>
      <c r="F30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89" t="str">
        <f>IF(Table1[[#This Row],[Transaction Type]]="Maintenance","Non-Sales","Sales")</f>
        <v>Sales</v>
      </c>
      <c r="H3089" t="str">
        <f>IF(Table1[[#This Row],[Quarter]]="q2",1,"")</f>
        <v/>
      </c>
      <c r="I3089">
        <f>IF(Table1[[#This Row],[Quarter]]="q3",1,"")</f>
        <v>1</v>
      </c>
      <c r="J3089" t="str">
        <f>IF(Table1[[#This Row],[Quarter]]="Q2",Table1[[#This Row],[Credit Amount]],"")</f>
        <v/>
      </c>
      <c r="K3089">
        <f>IF(Table1[[#This Row],[Quarter]]="Q3",Table1[[#This Row],[Credit Amount]],"")</f>
        <v>-430.29</v>
      </c>
      <c r="L3089">
        <f>IF(Table1[[#This Row],[Transaction Type]]="Upgrade",Table1[[#This Row],[Credit Amount]],IF(Table1[[#This Row],[Transaction Type]]="Activation",Table1[[#This Row],[Credit Amount]],""))</f>
        <v>-430.29</v>
      </c>
      <c r="M3089" t="str">
        <f>IF(Table1[[#This Row],[Transaction Type]]="Maintenance",Table1[[#This Row],[Credit Amount]],"")</f>
        <v/>
      </c>
      <c r="N3089">
        <v>10008</v>
      </c>
      <c r="O3089" t="s">
        <v>2489</v>
      </c>
      <c r="P3089" t="s">
        <v>2497</v>
      </c>
      <c r="Q3089" t="s">
        <v>290</v>
      </c>
      <c r="R3089">
        <v>10008</v>
      </c>
      <c r="S3089" t="s">
        <v>2489</v>
      </c>
      <c r="T3089" t="s">
        <v>2497</v>
      </c>
      <c r="U3089" t="s">
        <v>290</v>
      </c>
      <c r="V3089" t="s">
        <v>177</v>
      </c>
      <c r="W3089">
        <v>100002785</v>
      </c>
      <c r="X3089">
        <v>8005551786</v>
      </c>
      <c r="Y3089" t="s">
        <v>2595</v>
      </c>
      <c r="Z3089" t="s">
        <v>4381</v>
      </c>
      <c r="AA3089" s="13">
        <v>-430.29</v>
      </c>
      <c r="AB3089" s="14">
        <v>42578</v>
      </c>
      <c r="AC3089" t="s">
        <v>35</v>
      </c>
    </row>
    <row r="3090" spans="1:29" x14ac:dyDescent="0.25">
      <c r="A3090" t="str">
        <f>CONCATENATE("Q",ROUNDUP(MONTH(Table1[[#This Row],[Month]])/3,0))</f>
        <v>Q3</v>
      </c>
      <c r="B3090" s="14">
        <f>EOMONTH(Table1[[#This Row],[Credit Date]],-1)+1</f>
        <v>42552</v>
      </c>
      <c r="C3090" t="str">
        <f>CONCATENATE(Table1[[#This Row],[Issuer Last Name]],", ",Table1[[#This Row],[Issuer First Name]])</f>
        <v>No. 008, Employee</v>
      </c>
      <c r="D3090" t="str">
        <f>CONCATENATE(Table1[[#This Row],[Approver Last Name]],", ",Table1[[#This Row],[Approver First Name]])</f>
        <v>No. 008, Employee</v>
      </c>
      <c r="E3090" t="str">
        <f>CONCATENATE(Table1[[#This Row],[Customer Last Name]],", ",Table1[[#This Row],[Customer First Name]])</f>
        <v>No. 12005, Client</v>
      </c>
      <c r="F30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0" t="str">
        <f>IF(Table1[[#This Row],[Transaction Type]]="Maintenance","Non-Sales","Sales")</f>
        <v>Non-Sales</v>
      </c>
      <c r="H3090" t="str">
        <f>IF(Table1[[#This Row],[Quarter]]="q2",1,"")</f>
        <v/>
      </c>
      <c r="I3090">
        <f>IF(Table1[[#This Row],[Quarter]]="q3",1,"")</f>
        <v>1</v>
      </c>
      <c r="J3090" t="str">
        <f>IF(Table1[[#This Row],[Quarter]]="Q2",Table1[[#This Row],[Credit Amount]],"")</f>
        <v/>
      </c>
      <c r="K3090">
        <f>IF(Table1[[#This Row],[Quarter]]="Q3",Table1[[#This Row],[Credit Amount]],"")</f>
        <v>-94.72</v>
      </c>
      <c r="L3090" t="str">
        <f>IF(Table1[[#This Row],[Transaction Type]]="Upgrade",Table1[[#This Row],[Credit Amount]],IF(Table1[[#This Row],[Transaction Type]]="Activation",Table1[[#This Row],[Credit Amount]],""))</f>
        <v/>
      </c>
      <c r="M3090">
        <f>IF(Table1[[#This Row],[Transaction Type]]="Maintenance",Table1[[#This Row],[Credit Amount]],"")</f>
        <v>-94.72</v>
      </c>
      <c r="N3090">
        <v>10008</v>
      </c>
      <c r="O3090" t="s">
        <v>2489</v>
      </c>
      <c r="P3090" t="s">
        <v>2497</v>
      </c>
      <c r="Q3090" t="s">
        <v>290</v>
      </c>
      <c r="R3090">
        <v>10008</v>
      </c>
      <c r="S3090" t="s">
        <v>2489</v>
      </c>
      <c r="T3090" t="s">
        <v>2497</v>
      </c>
      <c r="U3090" t="s">
        <v>290</v>
      </c>
      <c r="V3090" t="s">
        <v>177</v>
      </c>
      <c r="W3090">
        <v>100003004</v>
      </c>
      <c r="X3090">
        <v>8005552005</v>
      </c>
      <c r="Y3090" t="s">
        <v>2595</v>
      </c>
      <c r="Z3090" t="s">
        <v>4600</v>
      </c>
      <c r="AA3090" s="13">
        <v>-94.72</v>
      </c>
      <c r="AB3090" s="14">
        <v>42578</v>
      </c>
      <c r="AC3090" t="s">
        <v>36</v>
      </c>
    </row>
    <row r="3091" spans="1:29" x14ac:dyDescent="0.25">
      <c r="A3091" t="str">
        <f>CONCATENATE("Q",ROUNDUP(MONTH(Table1[[#This Row],[Month]])/3,0))</f>
        <v>Q3</v>
      </c>
      <c r="B3091" s="14">
        <f>EOMONTH(Table1[[#This Row],[Credit Date]],-1)+1</f>
        <v>42552</v>
      </c>
      <c r="C3091" t="str">
        <f>CONCATENATE(Table1[[#This Row],[Issuer Last Name]],", ",Table1[[#This Row],[Issuer First Name]])</f>
        <v>No. 008, Employee</v>
      </c>
      <c r="D3091" t="str">
        <f>CONCATENATE(Table1[[#This Row],[Approver Last Name]],", ",Table1[[#This Row],[Approver First Name]])</f>
        <v>No. 008, Employee</v>
      </c>
      <c r="E3091" t="str">
        <f>CONCATENATE(Table1[[#This Row],[Customer Last Name]],", ",Table1[[#This Row],[Customer First Name]])</f>
        <v>No. 12167, Client</v>
      </c>
      <c r="F30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1" t="str">
        <f>IF(Table1[[#This Row],[Transaction Type]]="Maintenance","Non-Sales","Sales")</f>
        <v>Non-Sales</v>
      </c>
      <c r="H3091" t="str">
        <f>IF(Table1[[#This Row],[Quarter]]="q2",1,"")</f>
        <v/>
      </c>
      <c r="I3091">
        <f>IF(Table1[[#This Row],[Quarter]]="q3",1,"")</f>
        <v>1</v>
      </c>
      <c r="J3091" t="str">
        <f>IF(Table1[[#This Row],[Quarter]]="Q2",Table1[[#This Row],[Credit Amount]],"")</f>
        <v/>
      </c>
      <c r="K3091">
        <f>IF(Table1[[#This Row],[Quarter]]="Q3",Table1[[#This Row],[Credit Amount]],"")</f>
        <v>-344.76</v>
      </c>
      <c r="L3091" t="str">
        <f>IF(Table1[[#This Row],[Transaction Type]]="Upgrade",Table1[[#This Row],[Credit Amount]],IF(Table1[[#This Row],[Transaction Type]]="Activation",Table1[[#This Row],[Credit Amount]],""))</f>
        <v/>
      </c>
      <c r="M3091">
        <f>IF(Table1[[#This Row],[Transaction Type]]="Maintenance",Table1[[#This Row],[Credit Amount]],"")</f>
        <v>-344.76</v>
      </c>
      <c r="N3091">
        <v>10008</v>
      </c>
      <c r="O3091" t="s">
        <v>2489</v>
      </c>
      <c r="P3091" t="s">
        <v>2497</v>
      </c>
      <c r="Q3091" t="s">
        <v>290</v>
      </c>
      <c r="R3091">
        <v>10008</v>
      </c>
      <c r="S3091" t="s">
        <v>2489</v>
      </c>
      <c r="T3091" t="s">
        <v>2497</v>
      </c>
      <c r="U3091" t="s">
        <v>290</v>
      </c>
      <c r="V3091" t="s">
        <v>177</v>
      </c>
      <c r="W3091">
        <v>100003166</v>
      </c>
      <c r="X3091">
        <v>8005552167</v>
      </c>
      <c r="Y3091" t="s">
        <v>2595</v>
      </c>
      <c r="Z3091" t="s">
        <v>4762</v>
      </c>
      <c r="AA3091" s="13">
        <v>-344.76</v>
      </c>
      <c r="AB3091" s="14">
        <v>42578</v>
      </c>
      <c r="AC3091" t="s">
        <v>36</v>
      </c>
    </row>
    <row r="3092" spans="1:29" x14ac:dyDescent="0.25">
      <c r="A3092" t="str">
        <f>CONCATENATE("Q",ROUNDUP(MONTH(Table1[[#This Row],[Month]])/3,0))</f>
        <v>Q3</v>
      </c>
      <c r="B3092" s="14">
        <f>EOMONTH(Table1[[#This Row],[Credit Date]],-1)+1</f>
        <v>42552</v>
      </c>
      <c r="C3092" t="str">
        <f>CONCATENATE(Table1[[#This Row],[Issuer Last Name]],", ",Table1[[#This Row],[Issuer First Name]])</f>
        <v>No. 008, Employee</v>
      </c>
      <c r="D3092" t="str">
        <f>CONCATENATE(Table1[[#This Row],[Approver Last Name]],", ",Table1[[#This Row],[Approver First Name]])</f>
        <v>No. 008, Employee</v>
      </c>
      <c r="E3092" t="str">
        <f>CONCATENATE(Table1[[#This Row],[Customer Last Name]],", ",Table1[[#This Row],[Customer First Name]])</f>
        <v>No. 10147, Client</v>
      </c>
      <c r="F30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2" t="str">
        <f>IF(Table1[[#This Row],[Transaction Type]]="Maintenance","Non-Sales","Sales")</f>
        <v>Non-Sales</v>
      </c>
      <c r="H3092" t="str">
        <f>IF(Table1[[#This Row],[Quarter]]="q2",1,"")</f>
        <v/>
      </c>
      <c r="I3092">
        <f>IF(Table1[[#This Row],[Quarter]]="q3",1,"")</f>
        <v>1</v>
      </c>
      <c r="J3092" t="str">
        <f>IF(Table1[[#This Row],[Quarter]]="Q2",Table1[[#This Row],[Credit Amount]],"")</f>
        <v/>
      </c>
      <c r="K3092">
        <f>IF(Table1[[#This Row],[Quarter]]="Q3",Table1[[#This Row],[Credit Amount]],"")</f>
        <v>-72.08</v>
      </c>
      <c r="L3092" t="str">
        <f>IF(Table1[[#This Row],[Transaction Type]]="Upgrade",Table1[[#This Row],[Credit Amount]],IF(Table1[[#This Row],[Transaction Type]]="Activation",Table1[[#This Row],[Credit Amount]],""))</f>
        <v/>
      </c>
      <c r="M3092">
        <f>IF(Table1[[#This Row],[Transaction Type]]="Maintenance",Table1[[#This Row],[Credit Amount]],"")</f>
        <v>-72.08</v>
      </c>
      <c r="N3092">
        <v>10008</v>
      </c>
      <c r="O3092" t="s">
        <v>2489</v>
      </c>
      <c r="P3092" t="s">
        <v>2497</v>
      </c>
      <c r="Q3092" t="s">
        <v>290</v>
      </c>
      <c r="R3092">
        <v>10008</v>
      </c>
      <c r="S3092" t="s">
        <v>2489</v>
      </c>
      <c r="T3092" t="s">
        <v>2497</v>
      </c>
      <c r="U3092" t="s">
        <v>290</v>
      </c>
      <c r="V3092" t="s">
        <v>177</v>
      </c>
      <c r="W3092">
        <v>100001146</v>
      </c>
      <c r="X3092">
        <v>8005550147</v>
      </c>
      <c r="Y3092" t="s">
        <v>2595</v>
      </c>
      <c r="Z3092" t="s">
        <v>2742</v>
      </c>
      <c r="AA3092" s="13">
        <v>-72.08</v>
      </c>
      <c r="AB3092" s="14">
        <v>42580</v>
      </c>
      <c r="AC3092" t="s">
        <v>36</v>
      </c>
    </row>
    <row r="3093" spans="1:29" x14ac:dyDescent="0.25">
      <c r="A3093" t="str">
        <f>CONCATENATE("Q",ROUNDUP(MONTH(Table1[[#This Row],[Month]])/3,0))</f>
        <v>Q3</v>
      </c>
      <c r="B3093" s="14">
        <f>EOMONTH(Table1[[#This Row],[Credit Date]],-1)+1</f>
        <v>42583</v>
      </c>
      <c r="C3093" t="str">
        <f>CONCATENATE(Table1[[#This Row],[Issuer Last Name]],", ",Table1[[#This Row],[Issuer First Name]])</f>
        <v>No. 008, Employee</v>
      </c>
      <c r="D3093" t="str">
        <f>CONCATENATE(Table1[[#This Row],[Approver Last Name]],", ",Table1[[#This Row],[Approver First Name]])</f>
        <v>No. 008, Employee</v>
      </c>
      <c r="E3093" t="str">
        <f>CONCATENATE(Table1[[#This Row],[Customer Last Name]],", ",Table1[[#This Row],[Customer First Name]])</f>
        <v>No. 10612, Client</v>
      </c>
      <c r="F30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3" t="str">
        <f>IF(Table1[[#This Row],[Transaction Type]]="Maintenance","Non-Sales","Sales")</f>
        <v>Non-Sales</v>
      </c>
      <c r="H3093" t="str">
        <f>IF(Table1[[#This Row],[Quarter]]="q2",1,"")</f>
        <v/>
      </c>
      <c r="I3093">
        <f>IF(Table1[[#This Row],[Quarter]]="q3",1,"")</f>
        <v>1</v>
      </c>
      <c r="J3093" t="str">
        <f>IF(Table1[[#This Row],[Quarter]]="Q2",Table1[[#This Row],[Credit Amount]],"")</f>
        <v/>
      </c>
      <c r="K3093">
        <f>IF(Table1[[#This Row],[Quarter]]="Q3",Table1[[#This Row],[Credit Amount]],"")</f>
        <v>-95.43</v>
      </c>
      <c r="L3093" t="str">
        <f>IF(Table1[[#This Row],[Transaction Type]]="Upgrade",Table1[[#This Row],[Credit Amount]],IF(Table1[[#This Row],[Transaction Type]]="Activation",Table1[[#This Row],[Credit Amount]],""))</f>
        <v/>
      </c>
      <c r="M3093">
        <f>IF(Table1[[#This Row],[Transaction Type]]="Maintenance",Table1[[#This Row],[Credit Amount]],"")</f>
        <v>-95.43</v>
      </c>
      <c r="N3093">
        <v>10008</v>
      </c>
      <c r="O3093" t="s">
        <v>2489</v>
      </c>
      <c r="P3093" t="s">
        <v>2497</v>
      </c>
      <c r="Q3093" t="s">
        <v>290</v>
      </c>
      <c r="R3093">
        <v>10008</v>
      </c>
      <c r="S3093" t="s">
        <v>2489</v>
      </c>
      <c r="T3093" t="s">
        <v>2497</v>
      </c>
      <c r="U3093" t="s">
        <v>290</v>
      </c>
      <c r="V3093" t="s">
        <v>177</v>
      </c>
      <c r="W3093">
        <v>100001611</v>
      </c>
      <c r="X3093">
        <v>8005550612</v>
      </c>
      <c r="Y3093" t="s">
        <v>2595</v>
      </c>
      <c r="Z3093" t="s">
        <v>3207</v>
      </c>
      <c r="AA3093" s="13">
        <v>-95.43</v>
      </c>
      <c r="AB3093" s="14">
        <v>42583</v>
      </c>
      <c r="AC3093" t="s">
        <v>36</v>
      </c>
    </row>
    <row r="3094" spans="1:29" x14ac:dyDescent="0.25">
      <c r="A3094" t="str">
        <f>CONCATENATE("Q",ROUNDUP(MONTH(Table1[[#This Row],[Month]])/3,0))</f>
        <v>Q3</v>
      </c>
      <c r="B3094" s="14">
        <f>EOMONTH(Table1[[#This Row],[Credit Date]],-1)+1</f>
        <v>42583</v>
      </c>
      <c r="C3094" t="str">
        <f>CONCATENATE(Table1[[#This Row],[Issuer Last Name]],", ",Table1[[#This Row],[Issuer First Name]])</f>
        <v>No. 008, Employee</v>
      </c>
      <c r="D3094" t="str">
        <f>CONCATENATE(Table1[[#This Row],[Approver Last Name]],", ",Table1[[#This Row],[Approver First Name]])</f>
        <v>No. 008, Employee</v>
      </c>
      <c r="E3094" t="str">
        <f>CONCATENATE(Table1[[#This Row],[Customer Last Name]],", ",Table1[[#This Row],[Customer First Name]])</f>
        <v>No. 13266, Client</v>
      </c>
      <c r="F30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4" t="str">
        <f>IF(Table1[[#This Row],[Transaction Type]]="Maintenance","Non-Sales","Sales")</f>
        <v>Non-Sales</v>
      </c>
      <c r="H3094" t="str">
        <f>IF(Table1[[#This Row],[Quarter]]="q2",1,"")</f>
        <v/>
      </c>
      <c r="I3094">
        <f>IF(Table1[[#This Row],[Quarter]]="q3",1,"")</f>
        <v>1</v>
      </c>
      <c r="J3094" t="str">
        <f>IF(Table1[[#This Row],[Quarter]]="Q2",Table1[[#This Row],[Credit Amount]],"")</f>
        <v/>
      </c>
      <c r="K3094">
        <f>IF(Table1[[#This Row],[Quarter]]="Q3",Table1[[#This Row],[Credit Amount]],"")</f>
        <v>-433.1</v>
      </c>
      <c r="L3094" t="str">
        <f>IF(Table1[[#This Row],[Transaction Type]]="Upgrade",Table1[[#This Row],[Credit Amount]],IF(Table1[[#This Row],[Transaction Type]]="Activation",Table1[[#This Row],[Credit Amount]],""))</f>
        <v/>
      </c>
      <c r="M3094">
        <f>IF(Table1[[#This Row],[Transaction Type]]="Maintenance",Table1[[#This Row],[Credit Amount]],"")</f>
        <v>-433.1</v>
      </c>
      <c r="N3094">
        <v>10008</v>
      </c>
      <c r="O3094" t="s">
        <v>2489</v>
      </c>
      <c r="P3094" t="s">
        <v>2497</v>
      </c>
      <c r="Q3094" t="s">
        <v>290</v>
      </c>
      <c r="R3094">
        <v>10008</v>
      </c>
      <c r="S3094" t="s">
        <v>2489</v>
      </c>
      <c r="T3094" t="s">
        <v>2497</v>
      </c>
      <c r="U3094" t="s">
        <v>290</v>
      </c>
      <c r="V3094" t="s">
        <v>177</v>
      </c>
      <c r="W3094">
        <v>100004265</v>
      </c>
      <c r="X3094">
        <v>8005553266</v>
      </c>
      <c r="Y3094" t="s">
        <v>2595</v>
      </c>
      <c r="Z3094" t="s">
        <v>5854</v>
      </c>
      <c r="AA3094" s="13">
        <v>-433.1</v>
      </c>
      <c r="AB3094" s="14">
        <v>42585</v>
      </c>
      <c r="AC3094" t="s">
        <v>36</v>
      </c>
    </row>
    <row r="3095" spans="1:29" x14ac:dyDescent="0.25">
      <c r="A3095" t="str">
        <f>CONCATENATE("Q",ROUNDUP(MONTH(Table1[[#This Row],[Month]])/3,0))</f>
        <v>Q3</v>
      </c>
      <c r="B3095" s="14">
        <f>EOMONTH(Table1[[#This Row],[Credit Date]],-1)+1</f>
        <v>42583</v>
      </c>
      <c r="C3095" t="str">
        <f>CONCATENATE(Table1[[#This Row],[Issuer Last Name]],", ",Table1[[#This Row],[Issuer First Name]])</f>
        <v>No. 008, Employee</v>
      </c>
      <c r="D3095" t="str">
        <f>CONCATENATE(Table1[[#This Row],[Approver Last Name]],", ",Table1[[#This Row],[Approver First Name]])</f>
        <v>No. 008, Employee</v>
      </c>
      <c r="E3095" t="str">
        <f>CONCATENATE(Table1[[#This Row],[Customer Last Name]],", ",Table1[[#This Row],[Customer First Name]])</f>
        <v>No. 13031, Client</v>
      </c>
      <c r="F30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5" t="str">
        <f>IF(Table1[[#This Row],[Transaction Type]]="Maintenance","Non-Sales","Sales")</f>
        <v>Sales</v>
      </c>
      <c r="H3095" t="str">
        <f>IF(Table1[[#This Row],[Quarter]]="q2",1,"")</f>
        <v/>
      </c>
      <c r="I3095">
        <f>IF(Table1[[#This Row],[Quarter]]="q3",1,"")</f>
        <v>1</v>
      </c>
      <c r="J3095" t="str">
        <f>IF(Table1[[#This Row],[Quarter]]="Q2",Table1[[#This Row],[Credit Amount]],"")</f>
        <v/>
      </c>
      <c r="K3095">
        <f>IF(Table1[[#This Row],[Quarter]]="Q3",Table1[[#This Row],[Credit Amount]],"")</f>
        <v>-402.14</v>
      </c>
      <c r="L3095">
        <f>IF(Table1[[#This Row],[Transaction Type]]="Upgrade",Table1[[#This Row],[Credit Amount]],IF(Table1[[#This Row],[Transaction Type]]="Activation",Table1[[#This Row],[Credit Amount]],""))</f>
        <v>-402.14</v>
      </c>
      <c r="M3095" t="str">
        <f>IF(Table1[[#This Row],[Transaction Type]]="Maintenance",Table1[[#This Row],[Credit Amount]],"")</f>
        <v/>
      </c>
      <c r="N3095">
        <v>10008</v>
      </c>
      <c r="O3095" t="s">
        <v>2489</v>
      </c>
      <c r="P3095" t="s">
        <v>2497</v>
      </c>
      <c r="Q3095" t="s">
        <v>290</v>
      </c>
      <c r="R3095">
        <v>10008</v>
      </c>
      <c r="S3095" t="s">
        <v>2489</v>
      </c>
      <c r="T3095" t="s">
        <v>2497</v>
      </c>
      <c r="U3095" t="s">
        <v>290</v>
      </c>
      <c r="V3095" t="s">
        <v>177</v>
      </c>
      <c r="W3095">
        <v>100004030</v>
      </c>
      <c r="X3095">
        <v>8005553031</v>
      </c>
      <c r="Y3095" t="s">
        <v>2595</v>
      </c>
      <c r="Z3095" t="s">
        <v>5619</v>
      </c>
      <c r="AA3095" s="13">
        <v>-402.14</v>
      </c>
      <c r="AB3095" s="14">
        <v>42590</v>
      </c>
      <c r="AC3095" t="s">
        <v>35</v>
      </c>
    </row>
    <row r="3096" spans="1:29" x14ac:dyDescent="0.25">
      <c r="A3096" t="str">
        <f>CONCATENATE("Q",ROUNDUP(MONTH(Table1[[#This Row],[Month]])/3,0))</f>
        <v>Q3</v>
      </c>
      <c r="B3096" s="14">
        <f>EOMONTH(Table1[[#This Row],[Credit Date]],-1)+1</f>
        <v>42583</v>
      </c>
      <c r="C3096" t="str">
        <f>CONCATENATE(Table1[[#This Row],[Issuer Last Name]],", ",Table1[[#This Row],[Issuer First Name]])</f>
        <v>No. 008, Employee</v>
      </c>
      <c r="D3096" t="str">
        <f>CONCATENATE(Table1[[#This Row],[Approver Last Name]],", ",Table1[[#This Row],[Approver First Name]])</f>
        <v>No. 008, Employee</v>
      </c>
      <c r="E3096" t="str">
        <f>CONCATENATE(Table1[[#This Row],[Customer Last Name]],", ",Table1[[#This Row],[Customer First Name]])</f>
        <v>No. 11509, Client</v>
      </c>
      <c r="F30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6" t="str">
        <f>IF(Table1[[#This Row],[Transaction Type]]="Maintenance","Non-Sales","Sales")</f>
        <v>Non-Sales</v>
      </c>
      <c r="H3096" t="str">
        <f>IF(Table1[[#This Row],[Quarter]]="q2",1,"")</f>
        <v/>
      </c>
      <c r="I3096">
        <f>IF(Table1[[#This Row],[Quarter]]="q3",1,"")</f>
        <v>1</v>
      </c>
      <c r="J3096" t="str">
        <f>IF(Table1[[#This Row],[Quarter]]="Q2",Table1[[#This Row],[Credit Amount]],"")</f>
        <v/>
      </c>
      <c r="K3096">
        <f>IF(Table1[[#This Row],[Quarter]]="Q3",Table1[[#This Row],[Credit Amount]],"")</f>
        <v>-345.2</v>
      </c>
      <c r="L3096" t="str">
        <f>IF(Table1[[#This Row],[Transaction Type]]="Upgrade",Table1[[#This Row],[Credit Amount]],IF(Table1[[#This Row],[Transaction Type]]="Activation",Table1[[#This Row],[Credit Amount]],""))</f>
        <v/>
      </c>
      <c r="M3096">
        <f>IF(Table1[[#This Row],[Transaction Type]]="Maintenance",Table1[[#This Row],[Credit Amount]],"")</f>
        <v>-345.2</v>
      </c>
      <c r="N3096">
        <v>10008</v>
      </c>
      <c r="O3096" t="s">
        <v>2489</v>
      </c>
      <c r="P3096" t="s">
        <v>2497</v>
      </c>
      <c r="Q3096" t="s">
        <v>290</v>
      </c>
      <c r="R3096">
        <v>10008</v>
      </c>
      <c r="S3096" t="s">
        <v>2489</v>
      </c>
      <c r="T3096" t="s">
        <v>2497</v>
      </c>
      <c r="U3096" t="s">
        <v>290</v>
      </c>
      <c r="V3096" t="s">
        <v>177</v>
      </c>
      <c r="W3096">
        <v>100002508</v>
      </c>
      <c r="X3096">
        <v>8005551509</v>
      </c>
      <c r="Y3096" t="s">
        <v>2595</v>
      </c>
      <c r="Z3096" t="s">
        <v>4104</v>
      </c>
      <c r="AA3096" s="13">
        <v>-345.2</v>
      </c>
      <c r="AB3096" s="14">
        <v>42590</v>
      </c>
      <c r="AC3096" t="s">
        <v>36</v>
      </c>
    </row>
    <row r="3097" spans="1:29" x14ac:dyDescent="0.25">
      <c r="A3097" t="str">
        <f>CONCATENATE("Q",ROUNDUP(MONTH(Table1[[#This Row],[Month]])/3,0))</f>
        <v>Q3</v>
      </c>
      <c r="B3097" s="14">
        <f>EOMONTH(Table1[[#This Row],[Credit Date]],-1)+1</f>
        <v>42583</v>
      </c>
      <c r="C3097" t="str">
        <f>CONCATENATE(Table1[[#This Row],[Issuer Last Name]],", ",Table1[[#This Row],[Issuer First Name]])</f>
        <v>No. 008, Employee</v>
      </c>
      <c r="D3097" t="str">
        <f>CONCATENATE(Table1[[#This Row],[Approver Last Name]],", ",Table1[[#This Row],[Approver First Name]])</f>
        <v>No. 008, Employee</v>
      </c>
      <c r="E3097" t="str">
        <f>CONCATENATE(Table1[[#This Row],[Customer Last Name]],", ",Table1[[#This Row],[Customer First Name]])</f>
        <v>No. 12186, Client</v>
      </c>
      <c r="F30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7" t="str">
        <f>IF(Table1[[#This Row],[Transaction Type]]="Maintenance","Non-Sales","Sales")</f>
        <v>Non-Sales</v>
      </c>
      <c r="H3097" t="str">
        <f>IF(Table1[[#This Row],[Quarter]]="q2",1,"")</f>
        <v/>
      </c>
      <c r="I3097">
        <f>IF(Table1[[#This Row],[Quarter]]="q3",1,"")</f>
        <v>1</v>
      </c>
      <c r="J3097" t="str">
        <f>IF(Table1[[#This Row],[Quarter]]="Q2",Table1[[#This Row],[Credit Amount]],"")</f>
        <v/>
      </c>
      <c r="K3097">
        <f>IF(Table1[[#This Row],[Quarter]]="Q3",Table1[[#This Row],[Credit Amount]],"")</f>
        <v>-213.78</v>
      </c>
      <c r="L3097" t="str">
        <f>IF(Table1[[#This Row],[Transaction Type]]="Upgrade",Table1[[#This Row],[Credit Amount]],IF(Table1[[#This Row],[Transaction Type]]="Activation",Table1[[#This Row],[Credit Amount]],""))</f>
        <v/>
      </c>
      <c r="M3097">
        <f>IF(Table1[[#This Row],[Transaction Type]]="Maintenance",Table1[[#This Row],[Credit Amount]],"")</f>
        <v>-213.78</v>
      </c>
      <c r="N3097">
        <v>10008</v>
      </c>
      <c r="O3097" t="s">
        <v>2489</v>
      </c>
      <c r="P3097" t="s">
        <v>2497</v>
      </c>
      <c r="Q3097" t="s">
        <v>290</v>
      </c>
      <c r="R3097">
        <v>10008</v>
      </c>
      <c r="S3097" t="s">
        <v>2489</v>
      </c>
      <c r="T3097" t="s">
        <v>2497</v>
      </c>
      <c r="U3097" t="s">
        <v>290</v>
      </c>
      <c r="V3097" t="s">
        <v>177</v>
      </c>
      <c r="W3097">
        <v>100003185</v>
      </c>
      <c r="X3097">
        <v>8005552186</v>
      </c>
      <c r="Y3097" t="s">
        <v>2595</v>
      </c>
      <c r="Z3097" t="s">
        <v>4781</v>
      </c>
      <c r="AA3097" s="13">
        <v>-213.78</v>
      </c>
      <c r="AB3097" s="14">
        <v>42600</v>
      </c>
      <c r="AC3097" t="s">
        <v>36</v>
      </c>
    </row>
    <row r="3098" spans="1:29" x14ac:dyDescent="0.25">
      <c r="A3098" t="str">
        <f>CONCATENATE("Q",ROUNDUP(MONTH(Table1[[#This Row],[Month]])/3,0))</f>
        <v>Q3</v>
      </c>
      <c r="B3098" s="14">
        <f>EOMONTH(Table1[[#This Row],[Credit Date]],-1)+1</f>
        <v>42583</v>
      </c>
      <c r="C3098" t="str">
        <f>CONCATENATE(Table1[[#This Row],[Issuer Last Name]],", ",Table1[[#This Row],[Issuer First Name]])</f>
        <v>No. 008, Employee</v>
      </c>
      <c r="D3098" t="str">
        <f>CONCATENATE(Table1[[#This Row],[Approver Last Name]],", ",Table1[[#This Row],[Approver First Name]])</f>
        <v>No. 008, Employee</v>
      </c>
      <c r="E3098" t="str">
        <f>CONCATENATE(Table1[[#This Row],[Customer Last Name]],", ",Table1[[#This Row],[Customer First Name]])</f>
        <v>No. 12640, Client</v>
      </c>
      <c r="F30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8" t="str">
        <f>IF(Table1[[#This Row],[Transaction Type]]="Maintenance","Non-Sales","Sales")</f>
        <v>Sales</v>
      </c>
      <c r="H3098" t="str">
        <f>IF(Table1[[#This Row],[Quarter]]="q2",1,"")</f>
        <v/>
      </c>
      <c r="I3098">
        <f>IF(Table1[[#This Row],[Quarter]]="q3",1,"")</f>
        <v>1</v>
      </c>
      <c r="J3098" t="str">
        <f>IF(Table1[[#This Row],[Quarter]]="Q2",Table1[[#This Row],[Credit Amount]],"")</f>
        <v/>
      </c>
      <c r="K3098">
        <f>IF(Table1[[#This Row],[Quarter]]="Q3",Table1[[#This Row],[Credit Amount]],"")</f>
        <v>-133.97999999999999</v>
      </c>
      <c r="L3098">
        <f>IF(Table1[[#This Row],[Transaction Type]]="Upgrade",Table1[[#This Row],[Credit Amount]],IF(Table1[[#This Row],[Transaction Type]]="Activation",Table1[[#This Row],[Credit Amount]],""))</f>
        <v>-133.97999999999999</v>
      </c>
      <c r="M3098" t="str">
        <f>IF(Table1[[#This Row],[Transaction Type]]="Maintenance",Table1[[#This Row],[Credit Amount]],"")</f>
        <v/>
      </c>
      <c r="N3098">
        <v>10008</v>
      </c>
      <c r="O3098" t="s">
        <v>2489</v>
      </c>
      <c r="P3098" t="s">
        <v>2497</v>
      </c>
      <c r="Q3098" t="s">
        <v>290</v>
      </c>
      <c r="R3098">
        <v>10008</v>
      </c>
      <c r="S3098" t="s">
        <v>2489</v>
      </c>
      <c r="T3098" t="s">
        <v>2497</v>
      </c>
      <c r="U3098" t="s">
        <v>290</v>
      </c>
      <c r="V3098" t="s">
        <v>177</v>
      </c>
      <c r="W3098">
        <v>100003639</v>
      </c>
      <c r="X3098">
        <v>8005552640</v>
      </c>
      <c r="Y3098" t="s">
        <v>2595</v>
      </c>
      <c r="Z3098" t="s">
        <v>5235</v>
      </c>
      <c r="AA3098" s="13">
        <v>-133.97999999999999</v>
      </c>
      <c r="AB3098" s="14">
        <v>42608</v>
      </c>
      <c r="AC3098" t="s">
        <v>35</v>
      </c>
    </row>
    <row r="3099" spans="1:29" x14ac:dyDescent="0.25">
      <c r="A3099" t="str">
        <f>CONCATENATE("Q",ROUNDUP(MONTH(Table1[[#This Row],[Month]])/3,0))</f>
        <v>Q3</v>
      </c>
      <c r="B3099" s="14">
        <f>EOMONTH(Table1[[#This Row],[Credit Date]],-1)+1</f>
        <v>42583</v>
      </c>
      <c r="C3099" t="str">
        <f>CONCATENATE(Table1[[#This Row],[Issuer Last Name]],", ",Table1[[#This Row],[Issuer First Name]])</f>
        <v>No. 008, Employee</v>
      </c>
      <c r="D3099" t="str">
        <f>CONCATENATE(Table1[[#This Row],[Approver Last Name]],", ",Table1[[#This Row],[Approver First Name]])</f>
        <v>No. 008, Employee</v>
      </c>
      <c r="E3099" t="str">
        <f>CONCATENATE(Table1[[#This Row],[Customer Last Name]],", ",Table1[[#This Row],[Customer First Name]])</f>
        <v>No. 12297, Client</v>
      </c>
      <c r="F30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099" t="str">
        <f>IF(Table1[[#This Row],[Transaction Type]]="Maintenance","Non-Sales","Sales")</f>
        <v>Non-Sales</v>
      </c>
      <c r="H3099" t="str">
        <f>IF(Table1[[#This Row],[Quarter]]="q2",1,"")</f>
        <v/>
      </c>
      <c r="I3099">
        <f>IF(Table1[[#This Row],[Quarter]]="q3",1,"")</f>
        <v>1</v>
      </c>
      <c r="J3099" t="str">
        <f>IF(Table1[[#This Row],[Quarter]]="Q2",Table1[[#This Row],[Credit Amount]],"")</f>
        <v/>
      </c>
      <c r="K3099">
        <f>IF(Table1[[#This Row],[Quarter]]="Q3",Table1[[#This Row],[Credit Amount]],"")</f>
        <v>-115.94</v>
      </c>
      <c r="L3099" t="str">
        <f>IF(Table1[[#This Row],[Transaction Type]]="Upgrade",Table1[[#This Row],[Credit Amount]],IF(Table1[[#This Row],[Transaction Type]]="Activation",Table1[[#This Row],[Credit Amount]],""))</f>
        <v/>
      </c>
      <c r="M3099">
        <f>IF(Table1[[#This Row],[Transaction Type]]="Maintenance",Table1[[#This Row],[Credit Amount]],"")</f>
        <v>-115.94</v>
      </c>
      <c r="N3099">
        <v>10008</v>
      </c>
      <c r="O3099" t="s">
        <v>2489</v>
      </c>
      <c r="P3099" t="s">
        <v>2497</v>
      </c>
      <c r="Q3099" t="s">
        <v>290</v>
      </c>
      <c r="R3099">
        <v>10008</v>
      </c>
      <c r="S3099" t="s">
        <v>2489</v>
      </c>
      <c r="T3099" t="s">
        <v>2497</v>
      </c>
      <c r="U3099" t="s">
        <v>290</v>
      </c>
      <c r="V3099" t="s">
        <v>177</v>
      </c>
      <c r="W3099">
        <v>100003296</v>
      </c>
      <c r="X3099">
        <v>8005552297</v>
      </c>
      <c r="Y3099" t="s">
        <v>2595</v>
      </c>
      <c r="Z3099" t="s">
        <v>4892</v>
      </c>
      <c r="AA3099" s="13">
        <v>-115.94</v>
      </c>
      <c r="AB3099" s="14">
        <v>42610</v>
      </c>
      <c r="AC3099" t="s">
        <v>36</v>
      </c>
    </row>
    <row r="3100" spans="1:29" x14ac:dyDescent="0.25">
      <c r="A3100" t="str">
        <f>CONCATENATE("Q",ROUNDUP(MONTH(Table1[[#This Row],[Month]])/3,0))</f>
        <v>Q3</v>
      </c>
      <c r="B3100" s="14">
        <f>EOMONTH(Table1[[#This Row],[Credit Date]],-1)+1</f>
        <v>42583</v>
      </c>
      <c r="C3100" t="str">
        <f>CONCATENATE(Table1[[#This Row],[Issuer Last Name]],", ",Table1[[#This Row],[Issuer First Name]])</f>
        <v>No. 008, Employee</v>
      </c>
      <c r="D3100" t="str">
        <f>CONCATENATE(Table1[[#This Row],[Approver Last Name]],", ",Table1[[#This Row],[Approver First Name]])</f>
        <v>No. 008, Employee</v>
      </c>
      <c r="E3100" t="str">
        <f>CONCATENATE(Table1[[#This Row],[Customer Last Name]],", ",Table1[[#This Row],[Customer First Name]])</f>
        <v>No. 11549, Client</v>
      </c>
      <c r="F31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0" t="str">
        <f>IF(Table1[[#This Row],[Transaction Type]]="Maintenance","Non-Sales","Sales")</f>
        <v>Non-Sales</v>
      </c>
      <c r="H3100" t="str">
        <f>IF(Table1[[#This Row],[Quarter]]="q2",1,"")</f>
        <v/>
      </c>
      <c r="I3100">
        <f>IF(Table1[[#This Row],[Quarter]]="q3",1,"")</f>
        <v>1</v>
      </c>
      <c r="J3100" t="str">
        <f>IF(Table1[[#This Row],[Quarter]]="Q2",Table1[[#This Row],[Credit Amount]],"")</f>
        <v/>
      </c>
      <c r="K3100">
        <f>IF(Table1[[#This Row],[Quarter]]="Q3",Table1[[#This Row],[Credit Amount]],"")</f>
        <v>-454.92</v>
      </c>
      <c r="L3100" t="str">
        <f>IF(Table1[[#This Row],[Transaction Type]]="Upgrade",Table1[[#This Row],[Credit Amount]],IF(Table1[[#This Row],[Transaction Type]]="Activation",Table1[[#This Row],[Credit Amount]],""))</f>
        <v/>
      </c>
      <c r="M3100">
        <f>IF(Table1[[#This Row],[Transaction Type]]="Maintenance",Table1[[#This Row],[Credit Amount]],"")</f>
        <v>-454.92</v>
      </c>
      <c r="N3100">
        <v>10008</v>
      </c>
      <c r="O3100" t="s">
        <v>2489</v>
      </c>
      <c r="P3100" t="s">
        <v>2497</v>
      </c>
      <c r="Q3100" t="s">
        <v>290</v>
      </c>
      <c r="R3100">
        <v>10008</v>
      </c>
      <c r="S3100" t="s">
        <v>2489</v>
      </c>
      <c r="T3100" t="s">
        <v>2497</v>
      </c>
      <c r="U3100" t="s">
        <v>290</v>
      </c>
      <c r="V3100" t="s">
        <v>177</v>
      </c>
      <c r="W3100">
        <v>100002548</v>
      </c>
      <c r="X3100">
        <v>8005551549</v>
      </c>
      <c r="Y3100" t="s">
        <v>2595</v>
      </c>
      <c r="Z3100" t="s">
        <v>4144</v>
      </c>
      <c r="AA3100" s="13">
        <v>-454.92</v>
      </c>
      <c r="AB3100" s="14">
        <v>42612</v>
      </c>
      <c r="AC3100" t="s">
        <v>36</v>
      </c>
    </row>
    <row r="3101" spans="1:29" x14ac:dyDescent="0.25">
      <c r="A3101" t="str">
        <f>CONCATENATE("Q",ROUNDUP(MONTH(Table1[[#This Row],[Month]])/3,0))</f>
        <v>Q3</v>
      </c>
      <c r="B3101" s="14">
        <f>EOMONTH(Table1[[#This Row],[Credit Date]],-1)+1</f>
        <v>42614</v>
      </c>
      <c r="C3101" t="str">
        <f>CONCATENATE(Table1[[#This Row],[Issuer Last Name]],", ",Table1[[#This Row],[Issuer First Name]])</f>
        <v>No. 008, Employee</v>
      </c>
      <c r="D3101" t="str">
        <f>CONCATENATE(Table1[[#This Row],[Approver Last Name]],", ",Table1[[#This Row],[Approver First Name]])</f>
        <v>No. 008, Employee</v>
      </c>
      <c r="E3101" t="str">
        <f>CONCATENATE(Table1[[#This Row],[Customer Last Name]],", ",Table1[[#This Row],[Customer First Name]])</f>
        <v>No. 11266, Client</v>
      </c>
      <c r="F31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1" t="str">
        <f>IF(Table1[[#This Row],[Transaction Type]]="Maintenance","Non-Sales","Sales")</f>
        <v>Sales</v>
      </c>
      <c r="H3101" t="str">
        <f>IF(Table1[[#This Row],[Quarter]]="q2",1,"")</f>
        <v/>
      </c>
      <c r="I3101">
        <f>IF(Table1[[#This Row],[Quarter]]="q3",1,"")</f>
        <v>1</v>
      </c>
      <c r="J3101" t="str">
        <f>IF(Table1[[#This Row],[Quarter]]="Q2",Table1[[#This Row],[Credit Amount]],"")</f>
        <v/>
      </c>
      <c r="K3101">
        <f>IF(Table1[[#This Row],[Quarter]]="Q3",Table1[[#This Row],[Credit Amount]],"")</f>
        <v>-490.91</v>
      </c>
      <c r="L3101">
        <f>IF(Table1[[#This Row],[Transaction Type]]="Upgrade",Table1[[#This Row],[Credit Amount]],IF(Table1[[#This Row],[Transaction Type]]="Activation",Table1[[#This Row],[Credit Amount]],""))</f>
        <v>-490.91</v>
      </c>
      <c r="M3101" t="str">
        <f>IF(Table1[[#This Row],[Transaction Type]]="Maintenance",Table1[[#This Row],[Credit Amount]],"")</f>
        <v/>
      </c>
      <c r="N3101">
        <v>10008</v>
      </c>
      <c r="O3101" t="s">
        <v>2489</v>
      </c>
      <c r="P3101" t="s">
        <v>2497</v>
      </c>
      <c r="Q3101" t="s">
        <v>290</v>
      </c>
      <c r="R3101">
        <v>10008</v>
      </c>
      <c r="S3101" t="s">
        <v>2489</v>
      </c>
      <c r="T3101" t="s">
        <v>2497</v>
      </c>
      <c r="U3101" t="s">
        <v>290</v>
      </c>
      <c r="V3101" t="s">
        <v>177</v>
      </c>
      <c r="W3101">
        <v>100002265</v>
      </c>
      <c r="X3101">
        <v>8005551266</v>
      </c>
      <c r="Y3101" t="s">
        <v>2595</v>
      </c>
      <c r="Z3101" t="s">
        <v>3861</v>
      </c>
      <c r="AA3101" s="13">
        <v>-490.91</v>
      </c>
      <c r="AB3101" s="14">
        <v>42615</v>
      </c>
      <c r="AC3101" t="s">
        <v>37</v>
      </c>
    </row>
    <row r="3102" spans="1:29" x14ac:dyDescent="0.25">
      <c r="A3102" t="str">
        <f>CONCATENATE("Q",ROUNDUP(MONTH(Table1[[#This Row],[Month]])/3,0))</f>
        <v>Q3</v>
      </c>
      <c r="B3102" s="14">
        <f>EOMONTH(Table1[[#This Row],[Credit Date]],-1)+1</f>
        <v>42614</v>
      </c>
      <c r="C3102" t="str">
        <f>CONCATENATE(Table1[[#This Row],[Issuer Last Name]],", ",Table1[[#This Row],[Issuer First Name]])</f>
        <v>No. 008, Employee</v>
      </c>
      <c r="D3102" t="str">
        <f>CONCATENATE(Table1[[#This Row],[Approver Last Name]],", ",Table1[[#This Row],[Approver First Name]])</f>
        <v>No. 008, Employee</v>
      </c>
      <c r="E3102" t="str">
        <f>CONCATENATE(Table1[[#This Row],[Customer Last Name]],", ",Table1[[#This Row],[Customer First Name]])</f>
        <v>No. 10285, Client</v>
      </c>
      <c r="F31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2" t="str">
        <f>IF(Table1[[#This Row],[Transaction Type]]="Maintenance","Non-Sales","Sales")</f>
        <v>Sales</v>
      </c>
      <c r="H3102" t="str">
        <f>IF(Table1[[#This Row],[Quarter]]="q2",1,"")</f>
        <v/>
      </c>
      <c r="I3102">
        <f>IF(Table1[[#This Row],[Quarter]]="q3",1,"")</f>
        <v>1</v>
      </c>
      <c r="J3102" t="str">
        <f>IF(Table1[[#This Row],[Quarter]]="Q2",Table1[[#This Row],[Credit Amount]],"")</f>
        <v/>
      </c>
      <c r="K3102">
        <f>IF(Table1[[#This Row],[Quarter]]="Q3",Table1[[#This Row],[Credit Amount]],"")</f>
        <v>-56.01</v>
      </c>
      <c r="L3102">
        <f>IF(Table1[[#This Row],[Transaction Type]]="Upgrade",Table1[[#This Row],[Credit Amount]],IF(Table1[[#This Row],[Transaction Type]]="Activation",Table1[[#This Row],[Credit Amount]],""))</f>
        <v>-56.01</v>
      </c>
      <c r="M3102" t="str">
        <f>IF(Table1[[#This Row],[Transaction Type]]="Maintenance",Table1[[#This Row],[Credit Amount]],"")</f>
        <v/>
      </c>
      <c r="N3102">
        <v>10008</v>
      </c>
      <c r="O3102" t="s">
        <v>2489</v>
      </c>
      <c r="P3102" t="s">
        <v>2497</v>
      </c>
      <c r="Q3102" t="s">
        <v>290</v>
      </c>
      <c r="R3102">
        <v>10008</v>
      </c>
      <c r="S3102" t="s">
        <v>2489</v>
      </c>
      <c r="T3102" t="s">
        <v>2497</v>
      </c>
      <c r="U3102" t="s">
        <v>290</v>
      </c>
      <c r="V3102" t="s">
        <v>177</v>
      </c>
      <c r="W3102">
        <v>100001284</v>
      </c>
      <c r="X3102">
        <v>8005550285</v>
      </c>
      <c r="Y3102" t="s">
        <v>2595</v>
      </c>
      <c r="Z3102" t="s">
        <v>2880</v>
      </c>
      <c r="AA3102" s="13">
        <v>-56.01</v>
      </c>
      <c r="AB3102" s="14">
        <v>42624</v>
      </c>
      <c r="AC3102" t="s">
        <v>35</v>
      </c>
    </row>
    <row r="3103" spans="1:29" x14ac:dyDescent="0.25">
      <c r="A3103" t="str">
        <f>CONCATENATE("Q",ROUNDUP(MONTH(Table1[[#This Row],[Month]])/3,0))</f>
        <v>Q3</v>
      </c>
      <c r="B3103" s="14">
        <f>EOMONTH(Table1[[#This Row],[Credit Date]],-1)+1</f>
        <v>42614</v>
      </c>
      <c r="C3103" t="str">
        <f>CONCATENATE(Table1[[#This Row],[Issuer Last Name]],", ",Table1[[#This Row],[Issuer First Name]])</f>
        <v>No. 008, Employee</v>
      </c>
      <c r="D3103" t="str">
        <f>CONCATENATE(Table1[[#This Row],[Approver Last Name]],", ",Table1[[#This Row],[Approver First Name]])</f>
        <v>No. 008, Employee</v>
      </c>
      <c r="E3103" t="str">
        <f>CONCATENATE(Table1[[#This Row],[Customer Last Name]],", ",Table1[[#This Row],[Customer First Name]])</f>
        <v>No. 13920, Client</v>
      </c>
      <c r="F31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3" t="str">
        <f>IF(Table1[[#This Row],[Transaction Type]]="Maintenance","Non-Sales","Sales")</f>
        <v>Non-Sales</v>
      </c>
      <c r="H3103" t="str">
        <f>IF(Table1[[#This Row],[Quarter]]="q2",1,"")</f>
        <v/>
      </c>
      <c r="I3103">
        <f>IF(Table1[[#This Row],[Quarter]]="q3",1,"")</f>
        <v>1</v>
      </c>
      <c r="J3103" t="str">
        <f>IF(Table1[[#This Row],[Quarter]]="Q2",Table1[[#This Row],[Credit Amount]],"")</f>
        <v/>
      </c>
      <c r="K3103">
        <f>IF(Table1[[#This Row],[Quarter]]="Q3",Table1[[#This Row],[Credit Amount]],"")</f>
        <v>-145.06</v>
      </c>
      <c r="L3103" t="str">
        <f>IF(Table1[[#This Row],[Transaction Type]]="Upgrade",Table1[[#This Row],[Credit Amount]],IF(Table1[[#This Row],[Transaction Type]]="Activation",Table1[[#This Row],[Credit Amount]],""))</f>
        <v/>
      </c>
      <c r="M3103">
        <f>IF(Table1[[#This Row],[Transaction Type]]="Maintenance",Table1[[#This Row],[Credit Amount]],"")</f>
        <v>-145.06</v>
      </c>
      <c r="N3103">
        <v>10008</v>
      </c>
      <c r="O3103" t="s">
        <v>2489</v>
      </c>
      <c r="P3103" t="s">
        <v>2497</v>
      </c>
      <c r="Q3103" t="s">
        <v>290</v>
      </c>
      <c r="R3103">
        <v>10008</v>
      </c>
      <c r="S3103" t="s">
        <v>2489</v>
      </c>
      <c r="T3103" t="s">
        <v>2497</v>
      </c>
      <c r="U3103" t="s">
        <v>290</v>
      </c>
      <c r="V3103" t="s">
        <v>177</v>
      </c>
      <c r="W3103">
        <v>100004919</v>
      </c>
      <c r="X3103">
        <v>8005553920</v>
      </c>
      <c r="Y3103" t="s">
        <v>2595</v>
      </c>
      <c r="Z3103" t="s">
        <v>6508</v>
      </c>
      <c r="AA3103" s="13">
        <v>-145.06</v>
      </c>
      <c r="AB3103" s="14">
        <v>42631</v>
      </c>
      <c r="AC3103" t="s">
        <v>36</v>
      </c>
    </row>
    <row r="3104" spans="1:29" x14ac:dyDescent="0.25">
      <c r="A3104" t="str">
        <f>CONCATENATE("Q",ROUNDUP(MONTH(Table1[[#This Row],[Month]])/3,0))</f>
        <v>Q3</v>
      </c>
      <c r="B3104" s="14">
        <f>EOMONTH(Table1[[#This Row],[Credit Date]],-1)+1</f>
        <v>42614</v>
      </c>
      <c r="C3104" t="str">
        <f>CONCATENATE(Table1[[#This Row],[Issuer Last Name]],", ",Table1[[#This Row],[Issuer First Name]])</f>
        <v>No. 008, Employee</v>
      </c>
      <c r="D3104" t="str">
        <f>CONCATENATE(Table1[[#This Row],[Approver Last Name]],", ",Table1[[#This Row],[Approver First Name]])</f>
        <v>No. 008, Employee</v>
      </c>
      <c r="E3104" t="str">
        <f>CONCATENATE(Table1[[#This Row],[Customer Last Name]],", ",Table1[[#This Row],[Customer First Name]])</f>
        <v>No. 12335, Client</v>
      </c>
      <c r="F31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4" t="str">
        <f>IF(Table1[[#This Row],[Transaction Type]]="Maintenance","Non-Sales","Sales")</f>
        <v>Non-Sales</v>
      </c>
      <c r="H3104" t="str">
        <f>IF(Table1[[#This Row],[Quarter]]="q2",1,"")</f>
        <v/>
      </c>
      <c r="I3104">
        <f>IF(Table1[[#This Row],[Quarter]]="q3",1,"")</f>
        <v>1</v>
      </c>
      <c r="J3104" t="str">
        <f>IF(Table1[[#This Row],[Quarter]]="Q2",Table1[[#This Row],[Credit Amount]],"")</f>
        <v/>
      </c>
      <c r="K3104">
        <f>IF(Table1[[#This Row],[Quarter]]="Q3",Table1[[#This Row],[Credit Amount]],"")</f>
        <v>-246.11</v>
      </c>
      <c r="L3104" t="str">
        <f>IF(Table1[[#This Row],[Transaction Type]]="Upgrade",Table1[[#This Row],[Credit Amount]],IF(Table1[[#This Row],[Transaction Type]]="Activation",Table1[[#This Row],[Credit Amount]],""))</f>
        <v/>
      </c>
      <c r="M3104">
        <f>IF(Table1[[#This Row],[Transaction Type]]="Maintenance",Table1[[#This Row],[Credit Amount]],"")</f>
        <v>-246.11</v>
      </c>
      <c r="N3104">
        <v>10008</v>
      </c>
      <c r="O3104" t="s">
        <v>2489</v>
      </c>
      <c r="P3104" t="s">
        <v>2497</v>
      </c>
      <c r="Q3104" t="s">
        <v>290</v>
      </c>
      <c r="R3104">
        <v>10008</v>
      </c>
      <c r="S3104" t="s">
        <v>2489</v>
      </c>
      <c r="T3104" t="s">
        <v>2497</v>
      </c>
      <c r="U3104" t="s">
        <v>290</v>
      </c>
      <c r="V3104" t="s">
        <v>177</v>
      </c>
      <c r="W3104">
        <v>100003334</v>
      </c>
      <c r="X3104">
        <v>8005552335</v>
      </c>
      <c r="Y3104" t="s">
        <v>2595</v>
      </c>
      <c r="Z3104" t="s">
        <v>4930</v>
      </c>
      <c r="AA3104" s="13">
        <v>-246.11</v>
      </c>
      <c r="AB3104" s="14">
        <v>42639</v>
      </c>
      <c r="AC3104" t="s">
        <v>36</v>
      </c>
    </row>
    <row r="3105" spans="1:29" x14ac:dyDescent="0.25">
      <c r="A3105" t="str">
        <f>CONCATENATE("Q",ROUNDUP(MONTH(Table1[[#This Row],[Month]])/3,0))</f>
        <v>Q3</v>
      </c>
      <c r="B3105" s="14">
        <f>EOMONTH(Table1[[#This Row],[Credit Date]],-1)+1</f>
        <v>42614</v>
      </c>
      <c r="C3105" t="str">
        <f>CONCATENATE(Table1[[#This Row],[Issuer Last Name]],", ",Table1[[#This Row],[Issuer First Name]])</f>
        <v>No. 008, Employee</v>
      </c>
      <c r="D3105" t="str">
        <f>CONCATENATE(Table1[[#This Row],[Approver Last Name]],", ",Table1[[#This Row],[Approver First Name]])</f>
        <v>No. 008, Employee</v>
      </c>
      <c r="E3105" t="str">
        <f>CONCATENATE(Table1[[#This Row],[Customer Last Name]],", ",Table1[[#This Row],[Customer First Name]])</f>
        <v>No. 10849, Client</v>
      </c>
      <c r="F31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5" t="str">
        <f>IF(Table1[[#This Row],[Transaction Type]]="Maintenance","Non-Sales","Sales")</f>
        <v>Sales</v>
      </c>
      <c r="H3105" t="str">
        <f>IF(Table1[[#This Row],[Quarter]]="q2",1,"")</f>
        <v/>
      </c>
      <c r="I3105">
        <f>IF(Table1[[#This Row],[Quarter]]="q3",1,"")</f>
        <v>1</v>
      </c>
      <c r="J3105" t="str">
        <f>IF(Table1[[#This Row],[Quarter]]="Q2",Table1[[#This Row],[Credit Amount]],"")</f>
        <v/>
      </c>
      <c r="K3105">
        <f>IF(Table1[[#This Row],[Quarter]]="Q3",Table1[[#This Row],[Credit Amount]],"")</f>
        <v>-133.93</v>
      </c>
      <c r="L3105">
        <f>IF(Table1[[#This Row],[Transaction Type]]="Upgrade",Table1[[#This Row],[Credit Amount]],IF(Table1[[#This Row],[Transaction Type]]="Activation",Table1[[#This Row],[Credit Amount]],""))</f>
        <v>-133.93</v>
      </c>
      <c r="M3105" t="str">
        <f>IF(Table1[[#This Row],[Transaction Type]]="Maintenance",Table1[[#This Row],[Credit Amount]],"")</f>
        <v/>
      </c>
      <c r="N3105">
        <v>10008</v>
      </c>
      <c r="O3105" t="s">
        <v>2489</v>
      </c>
      <c r="P3105" t="s">
        <v>2497</v>
      </c>
      <c r="Q3105" t="s">
        <v>290</v>
      </c>
      <c r="R3105">
        <v>10008</v>
      </c>
      <c r="S3105" t="s">
        <v>2489</v>
      </c>
      <c r="T3105" t="s">
        <v>2497</v>
      </c>
      <c r="U3105" t="s">
        <v>290</v>
      </c>
      <c r="V3105" t="s">
        <v>177</v>
      </c>
      <c r="W3105">
        <v>100001848</v>
      </c>
      <c r="X3105">
        <v>8005550849</v>
      </c>
      <c r="Y3105" t="s">
        <v>2595</v>
      </c>
      <c r="Z3105" t="s">
        <v>3444</v>
      </c>
      <c r="AA3105" s="13">
        <v>-133.93</v>
      </c>
      <c r="AB3105" s="14">
        <v>42643</v>
      </c>
      <c r="AC3105" t="s">
        <v>37</v>
      </c>
    </row>
    <row r="3106" spans="1:29" x14ac:dyDescent="0.25">
      <c r="A3106" t="str">
        <f>CONCATENATE("Q",ROUNDUP(MONTH(Table1[[#This Row],[Month]])/3,0))</f>
        <v>Q2</v>
      </c>
      <c r="B3106" s="14">
        <f>EOMONTH(Table1[[#This Row],[Credit Date]],-1)+1</f>
        <v>42461</v>
      </c>
      <c r="C3106" t="str">
        <f>CONCATENATE(Table1[[#This Row],[Issuer Last Name]],", ",Table1[[#This Row],[Issuer First Name]])</f>
        <v>No. 052, Employee</v>
      </c>
      <c r="D3106" t="str">
        <f>CONCATENATE(Table1[[#This Row],[Approver Last Name]],", ",Table1[[#This Row],[Approver First Name]])</f>
        <v>No. 052, Employee</v>
      </c>
      <c r="E3106" t="str">
        <f>CONCATENATE(Table1[[#This Row],[Customer Last Name]],", ",Table1[[#This Row],[Customer First Name]])</f>
        <v>No. 11772, Client</v>
      </c>
      <c r="F31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6" t="str">
        <f>IF(Table1[[#This Row],[Transaction Type]]="Maintenance","Non-Sales","Sales")</f>
        <v>Non-Sales</v>
      </c>
      <c r="H3106">
        <f>IF(Table1[[#This Row],[Quarter]]="q2",1,"")</f>
        <v>1</v>
      </c>
      <c r="I3106" t="str">
        <f>IF(Table1[[#This Row],[Quarter]]="q3",1,"")</f>
        <v/>
      </c>
      <c r="J3106">
        <f>IF(Table1[[#This Row],[Quarter]]="Q2",Table1[[#This Row],[Credit Amount]],"")</f>
        <v>-306.35000000000002</v>
      </c>
      <c r="K3106" t="str">
        <f>IF(Table1[[#This Row],[Quarter]]="Q3",Table1[[#This Row],[Credit Amount]],"")</f>
        <v/>
      </c>
      <c r="L3106" t="str">
        <f>IF(Table1[[#This Row],[Transaction Type]]="Upgrade",Table1[[#This Row],[Credit Amount]],IF(Table1[[#This Row],[Transaction Type]]="Activation",Table1[[#This Row],[Credit Amount]],""))</f>
        <v/>
      </c>
      <c r="M3106">
        <f>IF(Table1[[#This Row],[Transaction Type]]="Maintenance",Table1[[#This Row],[Credit Amount]],"")</f>
        <v>-306.35000000000002</v>
      </c>
      <c r="N3106">
        <v>10052</v>
      </c>
      <c r="O3106" t="s">
        <v>2489</v>
      </c>
      <c r="P3106" t="s">
        <v>2541</v>
      </c>
      <c r="Q3106" t="s">
        <v>2340</v>
      </c>
      <c r="R3106">
        <v>10052</v>
      </c>
      <c r="S3106" t="s">
        <v>2489</v>
      </c>
      <c r="T3106" t="s">
        <v>2541</v>
      </c>
      <c r="U3106" t="s">
        <v>2340</v>
      </c>
      <c r="V3106" t="s">
        <v>196</v>
      </c>
      <c r="W3106">
        <v>100002771</v>
      </c>
      <c r="X3106">
        <v>8005551772</v>
      </c>
      <c r="Y3106" t="s">
        <v>2595</v>
      </c>
      <c r="Z3106" t="s">
        <v>4367</v>
      </c>
      <c r="AA3106" s="13">
        <v>-306.35000000000002</v>
      </c>
      <c r="AB3106" s="14">
        <v>42461</v>
      </c>
      <c r="AC3106" t="s">
        <v>36</v>
      </c>
    </row>
    <row r="3107" spans="1:29" x14ac:dyDescent="0.25">
      <c r="A3107" t="str">
        <f>CONCATENATE("Q",ROUNDUP(MONTH(Table1[[#This Row],[Month]])/3,0))</f>
        <v>Q2</v>
      </c>
      <c r="B3107" s="14">
        <f>EOMONTH(Table1[[#This Row],[Credit Date]],-1)+1</f>
        <v>42461</v>
      </c>
      <c r="C3107" t="str">
        <f>CONCATENATE(Table1[[#This Row],[Issuer Last Name]],", ",Table1[[#This Row],[Issuer First Name]])</f>
        <v>No. 052, Employee</v>
      </c>
      <c r="D3107" t="str">
        <f>CONCATENATE(Table1[[#This Row],[Approver Last Name]],", ",Table1[[#This Row],[Approver First Name]])</f>
        <v>No. 052, Employee</v>
      </c>
      <c r="E3107" t="str">
        <f>CONCATENATE(Table1[[#This Row],[Customer Last Name]],", ",Table1[[#This Row],[Customer First Name]])</f>
        <v>No. 11236, Client</v>
      </c>
      <c r="F31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7" t="str">
        <f>IF(Table1[[#This Row],[Transaction Type]]="Maintenance","Non-Sales","Sales")</f>
        <v>Non-Sales</v>
      </c>
      <c r="H3107">
        <f>IF(Table1[[#This Row],[Quarter]]="q2",1,"")</f>
        <v>1</v>
      </c>
      <c r="I3107" t="str">
        <f>IF(Table1[[#This Row],[Quarter]]="q3",1,"")</f>
        <v/>
      </c>
      <c r="J3107">
        <f>IF(Table1[[#This Row],[Quarter]]="Q2",Table1[[#This Row],[Credit Amount]],"")</f>
        <v>-412.09</v>
      </c>
      <c r="K3107" t="str">
        <f>IF(Table1[[#This Row],[Quarter]]="Q3",Table1[[#This Row],[Credit Amount]],"")</f>
        <v/>
      </c>
      <c r="L3107" t="str">
        <f>IF(Table1[[#This Row],[Transaction Type]]="Upgrade",Table1[[#This Row],[Credit Amount]],IF(Table1[[#This Row],[Transaction Type]]="Activation",Table1[[#This Row],[Credit Amount]],""))</f>
        <v/>
      </c>
      <c r="M3107">
        <f>IF(Table1[[#This Row],[Transaction Type]]="Maintenance",Table1[[#This Row],[Credit Amount]],"")</f>
        <v>-412.09</v>
      </c>
      <c r="N3107">
        <v>10052</v>
      </c>
      <c r="O3107" t="s">
        <v>2489</v>
      </c>
      <c r="P3107" t="s">
        <v>2541</v>
      </c>
      <c r="Q3107" t="s">
        <v>2340</v>
      </c>
      <c r="R3107">
        <v>10052</v>
      </c>
      <c r="S3107" t="s">
        <v>2489</v>
      </c>
      <c r="T3107" t="s">
        <v>2541</v>
      </c>
      <c r="U3107" t="s">
        <v>2340</v>
      </c>
      <c r="V3107" t="s">
        <v>196</v>
      </c>
      <c r="W3107">
        <v>100002235</v>
      </c>
      <c r="X3107">
        <v>8005551236</v>
      </c>
      <c r="Y3107" t="s">
        <v>2595</v>
      </c>
      <c r="Z3107" t="s">
        <v>3831</v>
      </c>
      <c r="AA3107" s="13">
        <v>-412.09</v>
      </c>
      <c r="AB3107" s="14">
        <v>42463</v>
      </c>
      <c r="AC3107" t="s">
        <v>36</v>
      </c>
    </row>
    <row r="3108" spans="1:29" x14ac:dyDescent="0.25">
      <c r="A3108" t="str">
        <f>CONCATENATE("Q",ROUNDUP(MONTH(Table1[[#This Row],[Month]])/3,0))</f>
        <v>Q2</v>
      </c>
      <c r="B3108" s="14">
        <f>EOMONTH(Table1[[#This Row],[Credit Date]],-1)+1</f>
        <v>42461</v>
      </c>
      <c r="C3108" t="str">
        <f>CONCATENATE(Table1[[#This Row],[Issuer Last Name]],", ",Table1[[#This Row],[Issuer First Name]])</f>
        <v>No. 052, Employee</v>
      </c>
      <c r="D3108" t="str">
        <f>CONCATENATE(Table1[[#This Row],[Approver Last Name]],", ",Table1[[#This Row],[Approver First Name]])</f>
        <v>No. 052, Employee</v>
      </c>
      <c r="E3108" t="str">
        <f>CONCATENATE(Table1[[#This Row],[Customer Last Name]],", ",Table1[[#This Row],[Customer First Name]])</f>
        <v>No. 10954, Client</v>
      </c>
      <c r="F31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8" t="str">
        <f>IF(Table1[[#This Row],[Transaction Type]]="Maintenance","Non-Sales","Sales")</f>
        <v>Non-Sales</v>
      </c>
      <c r="H3108">
        <f>IF(Table1[[#This Row],[Quarter]]="q2",1,"")</f>
        <v>1</v>
      </c>
      <c r="I3108" t="str">
        <f>IF(Table1[[#This Row],[Quarter]]="q3",1,"")</f>
        <v/>
      </c>
      <c r="J3108">
        <f>IF(Table1[[#This Row],[Quarter]]="Q2",Table1[[#This Row],[Credit Amount]],"")</f>
        <v>-189.98</v>
      </c>
      <c r="K3108" t="str">
        <f>IF(Table1[[#This Row],[Quarter]]="Q3",Table1[[#This Row],[Credit Amount]],"")</f>
        <v/>
      </c>
      <c r="L3108" t="str">
        <f>IF(Table1[[#This Row],[Transaction Type]]="Upgrade",Table1[[#This Row],[Credit Amount]],IF(Table1[[#This Row],[Transaction Type]]="Activation",Table1[[#This Row],[Credit Amount]],""))</f>
        <v/>
      </c>
      <c r="M3108">
        <f>IF(Table1[[#This Row],[Transaction Type]]="Maintenance",Table1[[#This Row],[Credit Amount]],"")</f>
        <v>-189.98</v>
      </c>
      <c r="N3108">
        <v>10052</v>
      </c>
      <c r="O3108" t="s">
        <v>2489</v>
      </c>
      <c r="P3108" t="s">
        <v>2541</v>
      </c>
      <c r="Q3108" t="s">
        <v>2340</v>
      </c>
      <c r="R3108">
        <v>10052</v>
      </c>
      <c r="S3108" t="s">
        <v>2489</v>
      </c>
      <c r="T3108" t="s">
        <v>2541</v>
      </c>
      <c r="U3108" t="s">
        <v>2340</v>
      </c>
      <c r="V3108" t="s">
        <v>196</v>
      </c>
      <c r="W3108">
        <v>100001953</v>
      </c>
      <c r="X3108">
        <v>8005550954</v>
      </c>
      <c r="Y3108" t="s">
        <v>2595</v>
      </c>
      <c r="Z3108" t="s">
        <v>3549</v>
      </c>
      <c r="AA3108" s="13">
        <v>-189.98</v>
      </c>
      <c r="AB3108" s="14">
        <v>42464</v>
      </c>
      <c r="AC3108" t="s">
        <v>36</v>
      </c>
    </row>
    <row r="3109" spans="1:29" x14ac:dyDescent="0.25">
      <c r="A3109" t="str">
        <f>CONCATENATE("Q",ROUNDUP(MONTH(Table1[[#This Row],[Month]])/3,0))</f>
        <v>Q2</v>
      </c>
      <c r="B3109" s="14">
        <f>EOMONTH(Table1[[#This Row],[Credit Date]],-1)+1</f>
        <v>42461</v>
      </c>
      <c r="C3109" t="str">
        <f>CONCATENATE(Table1[[#This Row],[Issuer Last Name]],", ",Table1[[#This Row],[Issuer First Name]])</f>
        <v>No. 052, Employee</v>
      </c>
      <c r="D3109" t="str">
        <f>CONCATENATE(Table1[[#This Row],[Approver Last Name]],", ",Table1[[#This Row],[Approver First Name]])</f>
        <v>No. 052, Employee</v>
      </c>
      <c r="E3109" t="str">
        <f>CONCATENATE(Table1[[#This Row],[Customer Last Name]],", ",Table1[[#This Row],[Customer First Name]])</f>
        <v>No. 13390, Client</v>
      </c>
      <c r="F31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09" t="str">
        <f>IF(Table1[[#This Row],[Transaction Type]]="Maintenance","Non-Sales","Sales")</f>
        <v>Non-Sales</v>
      </c>
      <c r="H3109">
        <f>IF(Table1[[#This Row],[Quarter]]="q2",1,"")</f>
        <v>1</v>
      </c>
      <c r="I3109" t="str">
        <f>IF(Table1[[#This Row],[Quarter]]="q3",1,"")</f>
        <v/>
      </c>
      <c r="J3109">
        <f>IF(Table1[[#This Row],[Quarter]]="Q2",Table1[[#This Row],[Credit Amount]],"")</f>
        <v>-465.5</v>
      </c>
      <c r="K3109" t="str">
        <f>IF(Table1[[#This Row],[Quarter]]="Q3",Table1[[#This Row],[Credit Amount]],"")</f>
        <v/>
      </c>
      <c r="L3109" t="str">
        <f>IF(Table1[[#This Row],[Transaction Type]]="Upgrade",Table1[[#This Row],[Credit Amount]],IF(Table1[[#This Row],[Transaction Type]]="Activation",Table1[[#This Row],[Credit Amount]],""))</f>
        <v/>
      </c>
      <c r="M3109">
        <f>IF(Table1[[#This Row],[Transaction Type]]="Maintenance",Table1[[#This Row],[Credit Amount]],"")</f>
        <v>-465.5</v>
      </c>
      <c r="N3109">
        <v>10052</v>
      </c>
      <c r="O3109" t="s">
        <v>2489</v>
      </c>
      <c r="P3109" t="s">
        <v>2541</v>
      </c>
      <c r="Q3109" t="s">
        <v>2340</v>
      </c>
      <c r="R3109">
        <v>10052</v>
      </c>
      <c r="S3109" t="s">
        <v>2489</v>
      </c>
      <c r="T3109" t="s">
        <v>2541</v>
      </c>
      <c r="U3109" t="s">
        <v>2340</v>
      </c>
      <c r="V3109" t="s">
        <v>196</v>
      </c>
      <c r="W3109">
        <v>100004389</v>
      </c>
      <c r="X3109">
        <v>8005553390</v>
      </c>
      <c r="Y3109" t="s">
        <v>2595</v>
      </c>
      <c r="Z3109" t="s">
        <v>5978</v>
      </c>
      <c r="AA3109" s="13">
        <v>-465.5</v>
      </c>
      <c r="AB3109" s="14">
        <v>42465</v>
      </c>
      <c r="AC3109" t="s">
        <v>36</v>
      </c>
    </row>
    <row r="3110" spans="1:29" x14ac:dyDescent="0.25">
      <c r="A3110" t="str">
        <f>CONCATENATE("Q",ROUNDUP(MONTH(Table1[[#This Row],[Month]])/3,0))</f>
        <v>Q2</v>
      </c>
      <c r="B3110" s="14">
        <f>EOMONTH(Table1[[#This Row],[Credit Date]],-1)+1</f>
        <v>42461</v>
      </c>
      <c r="C3110" t="str">
        <f>CONCATENATE(Table1[[#This Row],[Issuer Last Name]],", ",Table1[[#This Row],[Issuer First Name]])</f>
        <v>No. 052, Employee</v>
      </c>
      <c r="D3110" t="str">
        <f>CONCATENATE(Table1[[#This Row],[Approver Last Name]],", ",Table1[[#This Row],[Approver First Name]])</f>
        <v>No. 052, Employee</v>
      </c>
      <c r="E3110" t="str">
        <f>CONCATENATE(Table1[[#This Row],[Customer Last Name]],", ",Table1[[#This Row],[Customer First Name]])</f>
        <v>No. 12326, Client</v>
      </c>
      <c r="F31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0" t="str">
        <f>IF(Table1[[#This Row],[Transaction Type]]="Maintenance","Non-Sales","Sales")</f>
        <v>Sales</v>
      </c>
      <c r="H3110">
        <f>IF(Table1[[#This Row],[Quarter]]="q2",1,"")</f>
        <v>1</v>
      </c>
      <c r="I3110" t="str">
        <f>IF(Table1[[#This Row],[Quarter]]="q3",1,"")</f>
        <v/>
      </c>
      <c r="J3110">
        <f>IF(Table1[[#This Row],[Quarter]]="Q2",Table1[[#This Row],[Credit Amount]],"")</f>
        <v>-160.02000000000001</v>
      </c>
      <c r="K3110" t="str">
        <f>IF(Table1[[#This Row],[Quarter]]="Q3",Table1[[#This Row],[Credit Amount]],"")</f>
        <v/>
      </c>
      <c r="L3110">
        <f>IF(Table1[[#This Row],[Transaction Type]]="Upgrade",Table1[[#This Row],[Credit Amount]],IF(Table1[[#This Row],[Transaction Type]]="Activation",Table1[[#This Row],[Credit Amount]],""))</f>
        <v>-160.02000000000001</v>
      </c>
      <c r="M3110" t="str">
        <f>IF(Table1[[#This Row],[Transaction Type]]="Maintenance",Table1[[#This Row],[Credit Amount]],"")</f>
        <v/>
      </c>
      <c r="N3110">
        <v>10052</v>
      </c>
      <c r="O3110" t="s">
        <v>2489</v>
      </c>
      <c r="P3110" t="s">
        <v>2541</v>
      </c>
      <c r="Q3110" t="s">
        <v>2340</v>
      </c>
      <c r="R3110">
        <v>10052</v>
      </c>
      <c r="S3110" t="s">
        <v>2489</v>
      </c>
      <c r="T3110" t="s">
        <v>2541</v>
      </c>
      <c r="U3110" t="s">
        <v>2340</v>
      </c>
      <c r="V3110" t="s">
        <v>196</v>
      </c>
      <c r="W3110">
        <v>100003325</v>
      </c>
      <c r="X3110">
        <v>8005552326</v>
      </c>
      <c r="Y3110" t="s">
        <v>2595</v>
      </c>
      <c r="Z3110" t="s">
        <v>4921</v>
      </c>
      <c r="AA3110" s="13">
        <v>-160.02000000000001</v>
      </c>
      <c r="AB3110" s="14">
        <v>42470</v>
      </c>
      <c r="AC3110" t="s">
        <v>35</v>
      </c>
    </row>
    <row r="3111" spans="1:29" x14ac:dyDescent="0.25">
      <c r="A3111" t="str">
        <f>CONCATENATE("Q",ROUNDUP(MONTH(Table1[[#This Row],[Month]])/3,0))</f>
        <v>Q2</v>
      </c>
      <c r="B3111" s="14">
        <f>EOMONTH(Table1[[#This Row],[Credit Date]],-1)+1</f>
        <v>42461</v>
      </c>
      <c r="C3111" t="str">
        <f>CONCATENATE(Table1[[#This Row],[Issuer Last Name]],", ",Table1[[#This Row],[Issuer First Name]])</f>
        <v>No. 052, Employee</v>
      </c>
      <c r="D3111" t="str">
        <f>CONCATENATE(Table1[[#This Row],[Approver Last Name]],", ",Table1[[#This Row],[Approver First Name]])</f>
        <v>No. 052, Employee</v>
      </c>
      <c r="E3111" t="str">
        <f>CONCATENATE(Table1[[#This Row],[Customer Last Name]],", ",Table1[[#This Row],[Customer First Name]])</f>
        <v>No. 11032, Client</v>
      </c>
      <c r="F31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1" t="str">
        <f>IF(Table1[[#This Row],[Transaction Type]]="Maintenance","Non-Sales","Sales")</f>
        <v>Non-Sales</v>
      </c>
      <c r="H3111">
        <f>IF(Table1[[#This Row],[Quarter]]="q2",1,"")</f>
        <v>1</v>
      </c>
      <c r="I3111" t="str">
        <f>IF(Table1[[#This Row],[Quarter]]="q3",1,"")</f>
        <v/>
      </c>
      <c r="J3111">
        <f>IF(Table1[[#This Row],[Quarter]]="Q2",Table1[[#This Row],[Credit Amount]],"")</f>
        <v>-232.67</v>
      </c>
      <c r="K3111" t="str">
        <f>IF(Table1[[#This Row],[Quarter]]="Q3",Table1[[#This Row],[Credit Amount]],"")</f>
        <v/>
      </c>
      <c r="L3111" t="str">
        <f>IF(Table1[[#This Row],[Transaction Type]]="Upgrade",Table1[[#This Row],[Credit Amount]],IF(Table1[[#This Row],[Transaction Type]]="Activation",Table1[[#This Row],[Credit Amount]],""))</f>
        <v/>
      </c>
      <c r="M3111">
        <f>IF(Table1[[#This Row],[Transaction Type]]="Maintenance",Table1[[#This Row],[Credit Amount]],"")</f>
        <v>-232.67</v>
      </c>
      <c r="N3111">
        <v>10052</v>
      </c>
      <c r="O3111" t="s">
        <v>2489</v>
      </c>
      <c r="P3111" t="s">
        <v>2541</v>
      </c>
      <c r="Q3111" t="s">
        <v>2340</v>
      </c>
      <c r="R3111">
        <v>10052</v>
      </c>
      <c r="S3111" t="s">
        <v>2489</v>
      </c>
      <c r="T3111" t="s">
        <v>2541</v>
      </c>
      <c r="U3111" t="s">
        <v>2340</v>
      </c>
      <c r="V3111" t="s">
        <v>196</v>
      </c>
      <c r="W3111">
        <v>100002031</v>
      </c>
      <c r="X3111">
        <v>8005551032</v>
      </c>
      <c r="Y3111" t="s">
        <v>2595</v>
      </c>
      <c r="Z3111" t="s">
        <v>3627</v>
      </c>
      <c r="AA3111" s="13">
        <v>-232.67</v>
      </c>
      <c r="AB3111" s="14">
        <v>42472</v>
      </c>
      <c r="AC3111" t="s">
        <v>36</v>
      </c>
    </row>
    <row r="3112" spans="1:29" x14ac:dyDescent="0.25">
      <c r="A3112" t="str">
        <f>CONCATENATE("Q",ROUNDUP(MONTH(Table1[[#This Row],[Month]])/3,0))</f>
        <v>Q2</v>
      </c>
      <c r="B3112" s="14">
        <f>EOMONTH(Table1[[#This Row],[Credit Date]],-1)+1</f>
        <v>42461</v>
      </c>
      <c r="C3112" t="str">
        <f>CONCATENATE(Table1[[#This Row],[Issuer Last Name]],", ",Table1[[#This Row],[Issuer First Name]])</f>
        <v>No. 052, Employee</v>
      </c>
      <c r="D3112" t="str">
        <f>CONCATENATE(Table1[[#This Row],[Approver Last Name]],", ",Table1[[#This Row],[Approver First Name]])</f>
        <v>No. 052, Employee</v>
      </c>
      <c r="E3112" t="str">
        <f>CONCATENATE(Table1[[#This Row],[Customer Last Name]],", ",Table1[[#This Row],[Customer First Name]])</f>
        <v>No. 10836, Client</v>
      </c>
      <c r="F31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2" t="str">
        <f>IF(Table1[[#This Row],[Transaction Type]]="Maintenance","Non-Sales","Sales")</f>
        <v>Sales</v>
      </c>
      <c r="H3112">
        <f>IF(Table1[[#This Row],[Quarter]]="q2",1,"")</f>
        <v>1</v>
      </c>
      <c r="I3112" t="str">
        <f>IF(Table1[[#This Row],[Quarter]]="q3",1,"")</f>
        <v/>
      </c>
      <c r="J3112">
        <f>IF(Table1[[#This Row],[Quarter]]="Q2",Table1[[#This Row],[Credit Amount]],"")</f>
        <v>-246.51</v>
      </c>
      <c r="K3112" t="str">
        <f>IF(Table1[[#This Row],[Quarter]]="Q3",Table1[[#This Row],[Credit Amount]],"")</f>
        <v/>
      </c>
      <c r="L3112">
        <f>IF(Table1[[#This Row],[Transaction Type]]="Upgrade",Table1[[#This Row],[Credit Amount]],IF(Table1[[#This Row],[Transaction Type]]="Activation",Table1[[#This Row],[Credit Amount]],""))</f>
        <v>-246.51</v>
      </c>
      <c r="M3112" t="str">
        <f>IF(Table1[[#This Row],[Transaction Type]]="Maintenance",Table1[[#This Row],[Credit Amount]],"")</f>
        <v/>
      </c>
      <c r="N3112">
        <v>10052</v>
      </c>
      <c r="O3112" t="s">
        <v>2489</v>
      </c>
      <c r="P3112" t="s">
        <v>2541</v>
      </c>
      <c r="Q3112" t="s">
        <v>2340</v>
      </c>
      <c r="R3112">
        <v>10052</v>
      </c>
      <c r="S3112" t="s">
        <v>2489</v>
      </c>
      <c r="T3112" t="s">
        <v>2541</v>
      </c>
      <c r="U3112" t="s">
        <v>2340</v>
      </c>
      <c r="V3112" t="s">
        <v>196</v>
      </c>
      <c r="W3112">
        <v>100001835</v>
      </c>
      <c r="X3112">
        <v>8005550836</v>
      </c>
      <c r="Y3112" t="s">
        <v>2595</v>
      </c>
      <c r="Z3112" t="s">
        <v>3431</v>
      </c>
      <c r="AA3112" s="13">
        <v>-246.51</v>
      </c>
      <c r="AB3112" s="14">
        <v>42478</v>
      </c>
      <c r="AC3112" t="s">
        <v>37</v>
      </c>
    </row>
    <row r="3113" spans="1:29" x14ac:dyDescent="0.25">
      <c r="A3113" t="str">
        <f>CONCATENATE("Q",ROUNDUP(MONTH(Table1[[#This Row],[Month]])/3,0))</f>
        <v>Q2</v>
      </c>
      <c r="B3113" s="14">
        <f>EOMONTH(Table1[[#This Row],[Credit Date]],-1)+1</f>
        <v>42461</v>
      </c>
      <c r="C3113" t="str">
        <f>CONCATENATE(Table1[[#This Row],[Issuer Last Name]],", ",Table1[[#This Row],[Issuer First Name]])</f>
        <v>No. 052, Employee</v>
      </c>
      <c r="D3113" t="str">
        <f>CONCATENATE(Table1[[#This Row],[Approver Last Name]],", ",Table1[[#This Row],[Approver First Name]])</f>
        <v>No. 052, Employee</v>
      </c>
      <c r="E3113" t="str">
        <f>CONCATENATE(Table1[[#This Row],[Customer Last Name]],", ",Table1[[#This Row],[Customer First Name]])</f>
        <v>No. 11110, Client</v>
      </c>
      <c r="F31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3" t="str">
        <f>IF(Table1[[#This Row],[Transaction Type]]="Maintenance","Non-Sales","Sales")</f>
        <v>Non-Sales</v>
      </c>
      <c r="H3113">
        <f>IF(Table1[[#This Row],[Quarter]]="q2",1,"")</f>
        <v>1</v>
      </c>
      <c r="I3113" t="str">
        <f>IF(Table1[[#This Row],[Quarter]]="q3",1,"")</f>
        <v/>
      </c>
      <c r="J3113">
        <f>IF(Table1[[#This Row],[Quarter]]="Q2",Table1[[#This Row],[Credit Amount]],"")</f>
        <v>-65.73</v>
      </c>
      <c r="K3113" t="str">
        <f>IF(Table1[[#This Row],[Quarter]]="Q3",Table1[[#This Row],[Credit Amount]],"")</f>
        <v/>
      </c>
      <c r="L3113" t="str">
        <f>IF(Table1[[#This Row],[Transaction Type]]="Upgrade",Table1[[#This Row],[Credit Amount]],IF(Table1[[#This Row],[Transaction Type]]="Activation",Table1[[#This Row],[Credit Amount]],""))</f>
        <v/>
      </c>
      <c r="M3113">
        <f>IF(Table1[[#This Row],[Transaction Type]]="Maintenance",Table1[[#This Row],[Credit Amount]],"")</f>
        <v>-65.73</v>
      </c>
      <c r="N3113">
        <v>10052</v>
      </c>
      <c r="O3113" t="s">
        <v>2489</v>
      </c>
      <c r="P3113" t="s">
        <v>2541</v>
      </c>
      <c r="Q3113" t="s">
        <v>2340</v>
      </c>
      <c r="R3113">
        <v>10052</v>
      </c>
      <c r="S3113" t="s">
        <v>2489</v>
      </c>
      <c r="T3113" t="s">
        <v>2541</v>
      </c>
      <c r="U3113" t="s">
        <v>2340</v>
      </c>
      <c r="V3113" t="s">
        <v>196</v>
      </c>
      <c r="W3113">
        <v>100002109</v>
      </c>
      <c r="X3113">
        <v>8005551110</v>
      </c>
      <c r="Y3113" t="s">
        <v>2595</v>
      </c>
      <c r="Z3113" t="s">
        <v>3705</v>
      </c>
      <c r="AA3113" s="13">
        <v>-65.73</v>
      </c>
      <c r="AB3113" s="14">
        <v>42479</v>
      </c>
      <c r="AC3113" t="s">
        <v>36</v>
      </c>
    </row>
    <row r="3114" spans="1:29" x14ac:dyDescent="0.25">
      <c r="A3114" t="str">
        <f>CONCATENATE("Q",ROUNDUP(MONTH(Table1[[#This Row],[Month]])/3,0))</f>
        <v>Q2</v>
      </c>
      <c r="B3114" s="14">
        <f>EOMONTH(Table1[[#This Row],[Credit Date]],-1)+1</f>
        <v>42461</v>
      </c>
      <c r="C3114" t="str">
        <f>CONCATENATE(Table1[[#This Row],[Issuer Last Name]],", ",Table1[[#This Row],[Issuer First Name]])</f>
        <v>No. 052, Employee</v>
      </c>
      <c r="D3114" t="str">
        <f>CONCATENATE(Table1[[#This Row],[Approver Last Name]],", ",Table1[[#This Row],[Approver First Name]])</f>
        <v>No. 052, Employee</v>
      </c>
      <c r="E3114" t="str">
        <f>CONCATENATE(Table1[[#This Row],[Customer Last Name]],", ",Table1[[#This Row],[Customer First Name]])</f>
        <v>No. 11462, Client</v>
      </c>
      <c r="F31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4" t="str">
        <f>IF(Table1[[#This Row],[Transaction Type]]="Maintenance","Non-Sales","Sales")</f>
        <v>Non-Sales</v>
      </c>
      <c r="H3114">
        <f>IF(Table1[[#This Row],[Quarter]]="q2",1,"")</f>
        <v>1</v>
      </c>
      <c r="I3114" t="str">
        <f>IF(Table1[[#This Row],[Quarter]]="q3",1,"")</f>
        <v/>
      </c>
      <c r="J3114">
        <f>IF(Table1[[#This Row],[Quarter]]="Q2",Table1[[#This Row],[Credit Amount]],"")</f>
        <v>-154.13999999999999</v>
      </c>
      <c r="K3114" t="str">
        <f>IF(Table1[[#This Row],[Quarter]]="Q3",Table1[[#This Row],[Credit Amount]],"")</f>
        <v/>
      </c>
      <c r="L3114" t="str">
        <f>IF(Table1[[#This Row],[Transaction Type]]="Upgrade",Table1[[#This Row],[Credit Amount]],IF(Table1[[#This Row],[Transaction Type]]="Activation",Table1[[#This Row],[Credit Amount]],""))</f>
        <v/>
      </c>
      <c r="M3114">
        <f>IF(Table1[[#This Row],[Transaction Type]]="Maintenance",Table1[[#This Row],[Credit Amount]],"")</f>
        <v>-154.13999999999999</v>
      </c>
      <c r="N3114">
        <v>10052</v>
      </c>
      <c r="O3114" t="s">
        <v>2489</v>
      </c>
      <c r="P3114" t="s">
        <v>2541</v>
      </c>
      <c r="Q3114" t="s">
        <v>2340</v>
      </c>
      <c r="R3114">
        <v>10052</v>
      </c>
      <c r="S3114" t="s">
        <v>2489</v>
      </c>
      <c r="T3114" t="s">
        <v>2541</v>
      </c>
      <c r="U3114" t="s">
        <v>2340</v>
      </c>
      <c r="V3114" t="s">
        <v>196</v>
      </c>
      <c r="W3114">
        <v>100002461</v>
      </c>
      <c r="X3114">
        <v>8005551462</v>
      </c>
      <c r="Y3114" t="s">
        <v>2595</v>
      </c>
      <c r="Z3114" t="s">
        <v>4057</v>
      </c>
      <c r="AA3114" s="13">
        <v>-154.13999999999999</v>
      </c>
      <c r="AB3114" s="14">
        <v>42481</v>
      </c>
      <c r="AC3114" t="s">
        <v>36</v>
      </c>
    </row>
    <row r="3115" spans="1:29" x14ac:dyDescent="0.25">
      <c r="A3115" t="str">
        <f>CONCATENATE("Q",ROUNDUP(MONTH(Table1[[#This Row],[Month]])/3,0))</f>
        <v>Q2</v>
      </c>
      <c r="B3115" s="14">
        <f>EOMONTH(Table1[[#This Row],[Credit Date]],-1)+1</f>
        <v>42461</v>
      </c>
      <c r="C3115" t="str">
        <f>CONCATENATE(Table1[[#This Row],[Issuer Last Name]],", ",Table1[[#This Row],[Issuer First Name]])</f>
        <v>No. 052, Employee</v>
      </c>
      <c r="D3115" t="str">
        <f>CONCATENATE(Table1[[#This Row],[Approver Last Name]],", ",Table1[[#This Row],[Approver First Name]])</f>
        <v>No. 052, Employee</v>
      </c>
      <c r="E3115" t="str">
        <f>CONCATENATE(Table1[[#This Row],[Customer Last Name]],", ",Table1[[#This Row],[Customer First Name]])</f>
        <v>No. 10621, Client</v>
      </c>
      <c r="F31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5" t="str">
        <f>IF(Table1[[#This Row],[Transaction Type]]="Maintenance","Non-Sales","Sales")</f>
        <v>Sales</v>
      </c>
      <c r="H3115">
        <f>IF(Table1[[#This Row],[Quarter]]="q2",1,"")</f>
        <v>1</v>
      </c>
      <c r="I3115" t="str">
        <f>IF(Table1[[#This Row],[Quarter]]="q3",1,"")</f>
        <v/>
      </c>
      <c r="J3115">
        <f>IF(Table1[[#This Row],[Quarter]]="Q2",Table1[[#This Row],[Credit Amount]],"")</f>
        <v>-483.2</v>
      </c>
      <c r="K3115" t="str">
        <f>IF(Table1[[#This Row],[Quarter]]="Q3",Table1[[#This Row],[Credit Amount]],"")</f>
        <v/>
      </c>
      <c r="L3115">
        <f>IF(Table1[[#This Row],[Transaction Type]]="Upgrade",Table1[[#This Row],[Credit Amount]],IF(Table1[[#This Row],[Transaction Type]]="Activation",Table1[[#This Row],[Credit Amount]],""))</f>
        <v>-483.2</v>
      </c>
      <c r="M3115" t="str">
        <f>IF(Table1[[#This Row],[Transaction Type]]="Maintenance",Table1[[#This Row],[Credit Amount]],"")</f>
        <v/>
      </c>
      <c r="N3115">
        <v>10052</v>
      </c>
      <c r="O3115" t="s">
        <v>2489</v>
      </c>
      <c r="P3115" t="s">
        <v>2541</v>
      </c>
      <c r="Q3115" t="s">
        <v>2340</v>
      </c>
      <c r="R3115">
        <v>10052</v>
      </c>
      <c r="S3115" t="s">
        <v>2489</v>
      </c>
      <c r="T3115" t="s">
        <v>2541</v>
      </c>
      <c r="U3115" t="s">
        <v>2340</v>
      </c>
      <c r="V3115" t="s">
        <v>196</v>
      </c>
      <c r="W3115">
        <v>100001620</v>
      </c>
      <c r="X3115">
        <v>8005550621</v>
      </c>
      <c r="Y3115" t="s">
        <v>2595</v>
      </c>
      <c r="Z3115" t="s">
        <v>3216</v>
      </c>
      <c r="AA3115" s="13">
        <v>-483.2</v>
      </c>
      <c r="AB3115" s="14">
        <v>42484</v>
      </c>
      <c r="AC3115" t="s">
        <v>37</v>
      </c>
    </row>
    <row r="3116" spans="1:29" x14ac:dyDescent="0.25">
      <c r="A3116" t="str">
        <f>CONCATENATE("Q",ROUNDUP(MONTH(Table1[[#This Row],[Month]])/3,0))</f>
        <v>Q2</v>
      </c>
      <c r="B3116" s="14">
        <f>EOMONTH(Table1[[#This Row],[Credit Date]],-1)+1</f>
        <v>42461</v>
      </c>
      <c r="C3116" t="str">
        <f>CONCATENATE(Table1[[#This Row],[Issuer Last Name]],", ",Table1[[#This Row],[Issuer First Name]])</f>
        <v>No. 052, Employee</v>
      </c>
      <c r="D3116" t="str">
        <f>CONCATENATE(Table1[[#This Row],[Approver Last Name]],", ",Table1[[#This Row],[Approver First Name]])</f>
        <v>No. 052, Employee</v>
      </c>
      <c r="E3116" t="str">
        <f>CONCATENATE(Table1[[#This Row],[Customer Last Name]],", ",Table1[[#This Row],[Customer First Name]])</f>
        <v>No. 12220, Client</v>
      </c>
      <c r="F31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6" t="str">
        <f>IF(Table1[[#This Row],[Transaction Type]]="Maintenance","Non-Sales","Sales")</f>
        <v>Non-Sales</v>
      </c>
      <c r="H3116">
        <f>IF(Table1[[#This Row],[Quarter]]="q2",1,"")</f>
        <v>1</v>
      </c>
      <c r="I3116" t="str">
        <f>IF(Table1[[#This Row],[Quarter]]="q3",1,"")</f>
        <v/>
      </c>
      <c r="J3116">
        <f>IF(Table1[[#This Row],[Quarter]]="Q2",Table1[[#This Row],[Credit Amount]],"")</f>
        <v>-52.23</v>
      </c>
      <c r="K3116" t="str">
        <f>IF(Table1[[#This Row],[Quarter]]="Q3",Table1[[#This Row],[Credit Amount]],"")</f>
        <v/>
      </c>
      <c r="L3116" t="str">
        <f>IF(Table1[[#This Row],[Transaction Type]]="Upgrade",Table1[[#This Row],[Credit Amount]],IF(Table1[[#This Row],[Transaction Type]]="Activation",Table1[[#This Row],[Credit Amount]],""))</f>
        <v/>
      </c>
      <c r="M3116">
        <f>IF(Table1[[#This Row],[Transaction Type]]="Maintenance",Table1[[#This Row],[Credit Amount]],"")</f>
        <v>-52.23</v>
      </c>
      <c r="N3116">
        <v>10052</v>
      </c>
      <c r="O3116" t="s">
        <v>2489</v>
      </c>
      <c r="P3116" t="s">
        <v>2541</v>
      </c>
      <c r="Q3116" t="s">
        <v>2340</v>
      </c>
      <c r="R3116">
        <v>10052</v>
      </c>
      <c r="S3116" t="s">
        <v>2489</v>
      </c>
      <c r="T3116" t="s">
        <v>2541</v>
      </c>
      <c r="U3116" t="s">
        <v>2340</v>
      </c>
      <c r="V3116" t="s">
        <v>196</v>
      </c>
      <c r="W3116">
        <v>100003219</v>
      </c>
      <c r="X3116">
        <v>8005552220</v>
      </c>
      <c r="Y3116" t="s">
        <v>2595</v>
      </c>
      <c r="Z3116" t="s">
        <v>4815</v>
      </c>
      <c r="AA3116" s="13">
        <v>-52.23</v>
      </c>
      <c r="AB3116" s="14">
        <v>42485</v>
      </c>
      <c r="AC3116" t="s">
        <v>36</v>
      </c>
    </row>
    <row r="3117" spans="1:29" x14ac:dyDescent="0.25">
      <c r="A3117" t="str">
        <f>CONCATENATE("Q",ROUNDUP(MONTH(Table1[[#This Row],[Month]])/3,0))</f>
        <v>Q2</v>
      </c>
      <c r="B3117" s="14">
        <f>EOMONTH(Table1[[#This Row],[Credit Date]],-1)+1</f>
        <v>42491</v>
      </c>
      <c r="C3117" t="str">
        <f>CONCATENATE(Table1[[#This Row],[Issuer Last Name]],", ",Table1[[#This Row],[Issuer First Name]])</f>
        <v>No. 052, Employee</v>
      </c>
      <c r="D3117" t="str">
        <f>CONCATENATE(Table1[[#This Row],[Approver Last Name]],", ",Table1[[#This Row],[Approver First Name]])</f>
        <v>No. 052, Employee</v>
      </c>
      <c r="E3117" t="str">
        <f>CONCATENATE(Table1[[#This Row],[Customer Last Name]],", ",Table1[[#This Row],[Customer First Name]])</f>
        <v>No. 10089, Client</v>
      </c>
      <c r="F31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7" t="str">
        <f>IF(Table1[[#This Row],[Transaction Type]]="Maintenance","Non-Sales","Sales")</f>
        <v>Non-Sales</v>
      </c>
      <c r="H3117">
        <f>IF(Table1[[#This Row],[Quarter]]="q2",1,"")</f>
        <v>1</v>
      </c>
      <c r="I3117" t="str">
        <f>IF(Table1[[#This Row],[Quarter]]="q3",1,"")</f>
        <v/>
      </c>
      <c r="J3117">
        <f>IF(Table1[[#This Row],[Quarter]]="Q2",Table1[[#This Row],[Credit Amount]],"")</f>
        <v>-314.01</v>
      </c>
      <c r="K3117" t="str">
        <f>IF(Table1[[#This Row],[Quarter]]="Q3",Table1[[#This Row],[Credit Amount]],"")</f>
        <v/>
      </c>
      <c r="L3117" t="str">
        <f>IF(Table1[[#This Row],[Transaction Type]]="Upgrade",Table1[[#This Row],[Credit Amount]],IF(Table1[[#This Row],[Transaction Type]]="Activation",Table1[[#This Row],[Credit Amount]],""))</f>
        <v/>
      </c>
      <c r="M3117">
        <f>IF(Table1[[#This Row],[Transaction Type]]="Maintenance",Table1[[#This Row],[Credit Amount]],"")</f>
        <v>-314.01</v>
      </c>
      <c r="N3117">
        <v>10052</v>
      </c>
      <c r="O3117" t="s">
        <v>2489</v>
      </c>
      <c r="P3117" t="s">
        <v>2541</v>
      </c>
      <c r="Q3117" t="s">
        <v>2340</v>
      </c>
      <c r="R3117">
        <v>10052</v>
      </c>
      <c r="S3117" t="s">
        <v>2489</v>
      </c>
      <c r="T3117" t="s">
        <v>2541</v>
      </c>
      <c r="U3117" t="s">
        <v>2340</v>
      </c>
      <c r="V3117" t="s">
        <v>196</v>
      </c>
      <c r="W3117">
        <v>100001088</v>
      </c>
      <c r="X3117">
        <v>8005550089</v>
      </c>
      <c r="Y3117" t="s">
        <v>2595</v>
      </c>
      <c r="Z3117" t="s">
        <v>2684</v>
      </c>
      <c r="AA3117" s="13">
        <v>-314.01</v>
      </c>
      <c r="AB3117" s="14">
        <v>42492</v>
      </c>
      <c r="AC3117" t="s">
        <v>36</v>
      </c>
    </row>
    <row r="3118" spans="1:29" x14ac:dyDescent="0.25">
      <c r="A3118" t="str">
        <f>CONCATENATE("Q",ROUNDUP(MONTH(Table1[[#This Row],[Month]])/3,0))</f>
        <v>Q2</v>
      </c>
      <c r="B3118" s="14">
        <f>EOMONTH(Table1[[#This Row],[Credit Date]],-1)+1</f>
        <v>42491</v>
      </c>
      <c r="C3118" t="str">
        <f>CONCATENATE(Table1[[#This Row],[Issuer Last Name]],", ",Table1[[#This Row],[Issuer First Name]])</f>
        <v>No. 052, Employee</v>
      </c>
      <c r="D3118" t="str">
        <f>CONCATENATE(Table1[[#This Row],[Approver Last Name]],", ",Table1[[#This Row],[Approver First Name]])</f>
        <v>No. 052, Employee</v>
      </c>
      <c r="E3118" t="str">
        <f>CONCATENATE(Table1[[#This Row],[Customer Last Name]],", ",Table1[[#This Row],[Customer First Name]])</f>
        <v>No. 12104, Client</v>
      </c>
      <c r="F31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8" t="str">
        <f>IF(Table1[[#This Row],[Transaction Type]]="Maintenance","Non-Sales","Sales")</f>
        <v>Sales</v>
      </c>
      <c r="H3118">
        <f>IF(Table1[[#This Row],[Quarter]]="q2",1,"")</f>
        <v>1</v>
      </c>
      <c r="I3118" t="str">
        <f>IF(Table1[[#This Row],[Quarter]]="q3",1,"")</f>
        <v/>
      </c>
      <c r="J3118">
        <f>IF(Table1[[#This Row],[Quarter]]="Q2",Table1[[#This Row],[Credit Amount]],"")</f>
        <v>-136.32</v>
      </c>
      <c r="K3118" t="str">
        <f>IF(Table1[[#This Row],[Quarter]]="Q3",Table1[[#This Row],[Credit Amount]],"")</f>
        <v/>
      </c>
      <c r="L3118">
        <f>IF(Table1[[#This Row],[Transaction Type]]="Upgrade",Table1[[#This Row],[Credit Amount]],IF(Table1[[#This Row],[Transaction Type]]="Activation",Table1[[#This Row],[Credit Amount]],""))</f>
        <v>-136.32</v>
      </c>
      <c r="M3118" t="str">
        <f>IF(Table1[[#This Row],[Transaction Type]]="Maintenance",Table1[[#This Row],[Credit Amount]],"")</f>
        <v/>
      </c>
      <c r="N3118">
        <v>10052</v>
      </c>
      <c r="O3118" t="s">
        <v>2489</v>
      </c>
      <c r="P3118" t="s">
        <v>2541</v>
      </c>
      <c r="Q3118" t="s">
        <v>2340</v>
      </c>
      <c r="R3118">
        <v>10052</v>
      </c>
      <c r="S3118" t="s">
        <v>2489</v>
      </c>
      <c r="T3118" t="s">
        <v>2541</v>
      </c>
      <c r="U3118" t="s">
        <v>2340</v>
      </c>
      <c r="V3118" t="s">
        <v>196</v>
      </c>
      <c r="W3118">
        <v>100003103</v>
      </c>
      <c r="X3118">
        <v>8005552104</v>
      </c>
      <c r="Y3118" t="s">
        <v>2595</v>
      </c>
      <c r="Z3118" t="s">
        <v>4699</v>
      </c>
      <c r="AA3118" s="13">
        <v>-136.32</v>
      </c>
      <c r="AB3118" s="14">
        <v>42495</v>
      </c>
      <c r="AC3118" t="s">
        <v>35</v>
      </c>
    </row>
    <row r="3119" spans="1:29" x14ac:dyDescent="0.25">
      <c r="A3119" t="str">
        <f>CONCATENATE("Q",ROUNDUP(MONTH(Table1[[#This Row],[Month]])/3,0))</f>
        <v>Q2</v>
      </c>
      <c r="B3119" s="14">
        <f>EOMONTH(Table1[[#This Row],[Credit Date]],-1)+1</f>
        <v>42491</v>
      </c>
      <c r="C3119" t="str">
        <f>CONCATENATE(Table1[[#This Row],[Issuer Last Name]],", ",Table1[[#This Row],[Issuer First Name]])</f>
        <v>No. 052, Employee</v>
      </c>
      <c r="D3119" t="str">
        <f>CONCATENATE(Table1[[#This Row],[Approver Last Name]],", ",Table1[[#This Row],[Approver First Name]])</f>
        <v>No. 052, Employee</v>
      </c>
      <c r="E3119" t="str">
        <f>CONCATENATE(Table1[[#This Row],[Customer Last Name]],", ",Table1[[#This Row],[Customer First Name]])</f>
        <v>No. 13442, Client</v>
      </c>
      <c r="F31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19" t="str">
        <f>IF(Table1[[#This Row],[Transaction Type]]="Maintenance","Non-Sales","Sales")</f>
        <v>Non-Sales</v>
      </c>
      <c r="H3119">
        <f>IF(Table1[[#This Row],[Quarter]]="q2",1,"")</f>
        <v>1</v>
      </c>
      <c r="I3119" t="str">
        <f>IF(Table1[[#This Row],[Quarter]]="q3",1,"")</f>
        <v/>
      </c>
      <c r="J3119">
        <f>IF(Table1[[#This Row],[Quarter]]="Q2",Table1[[#This Row],[Credit Amount]],"")</f>
        <v>-417.25</v>
      </c>
      <c r="K3119" t="str">
        <f>IF(Table1[[#This Row],[Quarter]]="Q3",Table1[[#This Row],[Credit Amount]],"")</f>
        <v/>
      </c>
      <c r="L3119" t="str">
        <f>IF(Table1[[#This Row],[Transaction Type]]="Upgrade",Table1[[#This Row],[Credit Amount]],IF(Table1[[#This Row],[Transaction Type]]="Activation",Table1[[#This Row],[Credit Amount]],""))</f>
        <v/>
      </c>
      <c r="M3119">
        <f>IF(Table1[[#This Row],[Transaction Type]]="Maintenance",Table1[[#This Row],[Credit Amount]],"")</f>
        <v>-417.25</v>
      </c>
      <c r="N3119">
        <v>10052</v>
      </c>
      <c r="O3119" t="s">
        <v>2489</v>
      </c>
      <c r="P3119" t="s">
        <v>2541</v>
      </c>
      <c r="Q3119" t="s">
        <v>2340</v>
      </c>
      <c r="R3119">
        <v>10052</v>
      </c>
      <c r="S3119" t="s">
        <v>2489</v>
      </c>
      <c r="T3119" t="s">
        <v>2541</v>
      </c>
      <c r="U3119" t="s">
        <v>2340</v>
      </c>
      <c r="V3119" t="s">
        <v>196</v>
      </c>
      <c r="W3119">
        <v>100004441</v>
      </c>
      <c r="X3119">
        <v>8005553442</v>
      </c>
      <c r="Y3119" t="s">
        <v>2595</v>
      </c>
      <c r="Z3119" t="s">
        <v>6030</v>
      </c>
      <c r="AA3119" s="13">
        <v>-417.25</v>
      </c>
      <c r="AB3119" s="14">
        <v>42501</v>
      </c>
      <c r="AC3119" t="s">
        <v>36</v>
      </c>
    </row>
    <row r="3120" spans="1:29" x14ac:dyDescent="0.25">
      <c r="A3120" t="str">
        <f>CONCATENATE("Q",ROUNDUP(MONTH(Table1[[#This Row],[Month]])/3,0))</f>
        <v>Q2</v>
      </c>
      <c r="B3120" s="14">
        <f>EOMONTH(Table1[[#This Row],[Credit Date]],-1)+1</f>
        <v>42491</v>
      </c>
      <c r="C3120" t="str">
        <f>CONCATENATE(Table1[[#This Row],[Issuer Last Name]],", ",Table1[[#This Row],[Issuer First Name]])</f>
        <v>No. 052, Employee</v>
      </c>
      <c r="D3120" t="str">
        <f>CONCATENATE(Table1[[#This Row],[Approver Last Name]],", ",Table1[[#This Row],[Approver First Name]])</f>
        <v>No. 052, Employee</v>
      </c>
      <c r="E3120" t="str">
        <f>CONCATENATE(Table1[[#This Row],[Customer Last Name]],", ",Table1[[#This Row],[Customer First Name]])</f>
        <v>No. 11586, Client</v>
      </c>
      <c r="F31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0" t="str">
        <f>IF(Table1[[#This Row],[Transaction Type]]="Maintenance","Non-Sales","Sales")</f>
        <v>Non-Sales</v>
      </c>
      <c r="H3120">
        <f>IF(Table1[[#This Row],[Quarter]]="q2",1,"")</f>
        <v>1</v>
      </c>
      <c r="I3120" t="str">
        <f>IF(Table1[[#This Row],[Quarter]]="q3",1,"")</f>
        <v/>
      </c>
      <c r="J3120">
        <f>IF(Table1[[#This Row],[Quarter]]="Q2",Table1[[#This Row],[Credit Amount]],"")</f>
        <v>-417.08</v>
      </c>
      <c r="K3120" t="str">
        <f>IF(Table1[[#This Row],[Quarter]]="Q3",Table1[[#This Row],[Credit Amount]],"")</f>
        <v/>
      </c>
      <c r="L3120" t="str">
        <f>IF(Table1[[#This Row],[Transaction Type]]="Upgrade",Table1[[#This Row],[Credit Amount]],IF(Table1[[#This Row],[Transaction Type]]="Activation",Table1[[#This Row],[Credit Amount]],""))</f>
        <v/>
      </c>
      <c r="M3120">
        <f>IF(Table1[[#This Row],[Transaction Type]]="Maintenance",Table1[[#This Row],[Credit Amount]],"")</f>
        <v>-417.08</v>
      </c>
      <c r="N3120">
        <v>10052</v>
      </c>
      <c r="O3120" t="s">
        <v>2489</v>
      </c>
      <c r="P3120" t="s">
        <v>2541</v>
      </c>
      <c r="Q3120" t="s">
        <v>2340</v>
      </c>
      <c r="R3120">
        <v>10052</v>
      </c>
      <c r="S3120" t="s">
        <v>2489</v>
      </c>
      <c r="T3120" t="s">
        <v>2541</v>
      </c>
      <c r="U3120" t="s">
        <v>2340</v>
      </c>
      <c r="V3120" t="s">
        <v>196</v>
      </c>
      <c r="W3120">
        <v>100002585</v>
      </c>
      <c r="X3120">
        <v>8005551586</v>
      </c>
      <c r="Y3120" t="s">
        <v>2595</v>
      </c>
      <c r="Z3120" t="s">
        <v>4181</v>
      </c>
      <c r="AA3120" s="13">
        <v>-417.08</v>
      </c>
      <c r="AB3120" s="14">
        <v>42503</v>
      </c>
      <c r="AC3120" t="s">
        <v>36</v>
      </c>
    </row>
    <row r="3121" spans="1:29" x14ac:dyDescent="0.25">
      <c r="A3121" t="str">
        <f>CONCATENATE("Q",ROUNDUP(MONTH(Table1[[#This Row],[Month]])/3,0))</f>
        <v>Q2</v>
      </c>
      <c r="B3121" s="14">
        <f>EOMONTH(Table1[[#This Row],[Credit Date]],-1)+1</f>
        <v>42491</v>
      </c>
      <c r="C3121" t="str">
        <f>CONCATENATE(Table1[[#This Row],[Issuer Last Name]],", ",Table1[[#This Row],[Issuer First Name]])</f>
        <v>No. 052, Employee</v>
      </c>
      <c r="D3121" t="str">
        <f>CONCATENATE(Table1[[#This Row],[Approver Last Name]],", ",Table1[[#This Row],[Approver First Name]])</f>
        <v>No. 052, Employee</v>
      </c>
      <c r="E3121" t="str">
        <f>CONCATENATE(Table1[[#This Row],[Customer Last Name]],", ",Table1[[#This Row],[Customer First Name]])</f>
        <v>No. 11294, Client</v>
      </c>
      <c r="F31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1" t="str">
        <f>IF(Table1[[#This Row],[Transaction Type]]="Maintenance","Non-Sales","Sales")</f>
        <v>Non-Sales</v>
      </c>
      <c r="H3121">
        <f>IF(Table1[[#This Row],[Quarter]]="q2",1,"")</f>
        <v>1</v>
      </c>
      <c r="I3121" t="str">
        <f>IF(Table1[[#This Row],[Quarter]]="q3",1,"")</f>
        <v/>
      </c>
      <c r="J3121">
        <f>IF(Table1[[#This Row],[Quarter]]="Q2",Table1[[#This Row],[Credit Amount]],"")</f>
        <v>-132.96</v>
      </c>
      <c r="K3121" t="str">
        <f>IF(Table1[[#This Row],[Quarter]]="Q3",Table1[[#This Row],[Credit Amount]],"")</f>
        <v/>
      </c>
      <c r="L3121" t="str">
        <f>IF(Table1[[#This Row],[Transaction Type]]="Upgrade",Table1[[#This Row],[Credit Amount]],IF(Table1[[#This Row],[Transaction Type]]="Activation",Table1[[#This Row],[Credit Amount]],""))</f>
        <v/>
      </c>
      <c r="M3121">
        <f>IF(Table1[[#This Row],[Transaction Type]]="Maintenance",Table1[[#This Row],[Credit Amount]],"")</f>
        <v>-132.96</v>
      </c>
      <c r="N3121">
        <v>10052</v>
      </c>
      <c r="O3121" t="s">
        <v>2489</v>
      </c>
      <c r="P3121" t="s">
        <v>2541</v>
      </c>
      <c r="Q3121" t="s">
        <v>2340</v>
      </c>
      <c r="R3121">
        <v>10052</v>
      </c>
      <c r="S3121" t="s">
        <v>2489</v>
      </c>
      <c r="T3121" t="s">
        <v>2541</v>
      </c>
      <c r="U3121" t="s">
        <v>2340</v>
      </c>
      <c r="V3121" t="s">
        <v>196</v>
      </c>
      <c r="W3121">
        <v>100002293</v>
      </c>
      <c r="X3121">
        <v>8005551294</v>
      </c>
      <c r="Y3121" t="s">
        <v>2595</v>
      </c>
      <c r="Z3121" t="s">
        <v>3889</v>
      </c>
      <c r="AA3121" s="13">
        <v>-132.96</v>
      </c>
      <c r="AB3121" s="14">
        <v>42517</v>
      </c>
      <c r="AC3121" t="s">
        <v>36</v>
      </c>
    </row>
    <row r="3122" spans="1:29" x14ac:dyDescent="0.25">
      <c r="A3122" t="str">
        <f>CONCATENATE("Q",ROUNDUP(MONTH(Table1[[#This Row],[Month]])/3,0))</f>
        <v>Q2</v>
      </c>
      <c r="B3122" s="14">
        <f>EOMONTH(Table1[[#This Row],[Credit Date]],-1)+1</f>
        <v>42491</v>
      </c>
      <c r="C3122" t="str">
        <f>CONCATENATE(Table1[[#This Row],[Issuer Last Name]],", ",Table1[[#This Row],[Issuer First Name]])</f>
        <v>No. 052, Employee</v>
      </c>
      <c r="D3122" t="str">
        <f>CONCATENATE(Table1[[#This Row],[Approver Last Name]],", ",Table1[[#This Row],[Approver First Name]])</f>
        <v>No. 052, Employee</v>
      </c>
      <c r="E3122" t="str">
        <f>CONCATENATE(Table1[[#This Row],[Customer Last Name]],", ",Table1[[#This Row],[Customer First Name]])</f>
        <v>No. 13720, Client</v>
      </c>
      <c r="F31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2" t="str">
        <f>IF(Table1[[#This Row],[Transaction Type]]="Maintenance","Non-Sales","Sales")</f>
        <v>Non-Sales</v>
      </c>
      <c r="H3122">
        <f>IF(Table1[[#This Row],[Quarter]]="q2",1,"")</f>
        <v>1</v>
      </c>
      <c r="I3122" t="str">
        <f>IF(Table1[[#This Row],[Quarter]]="q3",1,"")</f>
        <v/>
      </c>
      <c r="J3122">
        <f>IF(Table1[[#This Row],[Quarter]]="Q2",Table1[[#This Row],[Credit Amount]],"")</f>
        <v>-402.51</v>
      </c>
      <c r="K3122" t="str">
        <f>IF(Table1[[#This Row],[Quarter]]="Q3",Table1[[#This Row],[Credit Amount]],"")</f>
        <v/>
      </c>
      <c r="L3122" t="str">
        <f>IF(Table1[[#This Row],[Transaction Type]]="Upgrade",Table1[[#This Row],[Credit Amount]],IF(Table1[[#This Row],[Transaction Type]]="Activation",Table1[[#This Row],[Credit Amount]],""))</f>
        <v/>
      </c>
      <c r="M3122">
        <f>IF(Table1[[#This Row],[Transaction Type]]="Maintenance",Table1[[#This Row],[Credit Amount]],"")</f>
        <v>-402.51</v>
      </c>
      <c r="N3122">
        <v>10052</v>
      </c>
      <c r="O3122" t="s">
        <v>2489</v>
      </c>
      <c r="P3122" t="s">
        <v>2541</v>
      </c>
      <c r="Q3122" t="s">
        <v>2340</v>
      </c>
      <c r="R3122">
        <v>10052</v>
      </c>
      <c r="S3122" t="s">
        <v>2489</v>
      </c>
      <c r="T3122" t="s">
        <v>2541</v>
      </c>
      <c r="U3122" t="s">
        <v>2340</v>
      </c>
      <c r="V3122" t="s">
        <v>196</v>
      </c>
      <c r="W3122">
        <v>100004719</v>
      </c>
      <c r="X3122">
        <v>8005553720</v>
      </c>
      <c r="Y3122" t="s">
        <v>2595</v>
      </c>
      <c r="Z3122" t="s">
        <v>6308</v>
      </c>
      <c r="AA3122" s="13">
        <v>-402.51</v>
      </c>
      <c r="AB3122" s="14">
        <v>42519</v>
      </c>
      <c r="AC3122" t="s">
        <v>36</v>
      </c>
    </row>
    <row r="3123" spans="1:29" x14ac:dyDescent="0.25">
      <c r="A3123" t="str">
        <f>CONCATENATE("Q",ROUNDUP(MONTH(Table1[[#This Row],[Month]])/3,0))</f>
        <v>Q2</v>
      </c>
      <c r="B3123" s="14">
        <f>EOMONTH(Table1[[#This Row],[Credit Date]],-1)+1</f>
        <v>42491</v>
      </c>
      <c r="C3123" t="str">
        <f>CONCATENATE(Table1[[#This Row],[Issuer Last Name]],", ",Table1[[#This Row],[Issuer First Name]])</f>
        <v>No. 052, Employee</v>
      </c>
      <c r="D3123" t="str">
        <f>CONCATENATE(Table1[[#This Row],[Approver Last Name]],", ",Table1[[#This Row],[Approver First Name]])</f>
        <v>No. 052, Employee</v>
      </c>
      <c r="E3123" t="str">
        <f>CONCATENATE(Table1[[#This Row],[Customer Last Name]],", ",Table1[[#This Row],[Customer First Name]])</f>
        <v>No. 13124, Client</v>
      </c>
      <c r="F31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3" t="str">
        <f>IF(Table1[[#This Row],[Transaction Type]]="Maintenance","Non-Sales","Sales")</f>
        <v>Non-Sales</v>
      </c>
      <c r="H3123">
        <f>IF(Table1[[#This Row],[Quarter]]="q2",1,"")</f>
        <v>1</v>
      </c>
      <c r="I3123" t="str">
        <f>IF(Table1[[#This Row],[Quarter]]="q3",1,"")</f>
        <v/>
      </c>
      <c r="J3123">
        <f>IF(Table1[[#This Row],[Quarter]]="Q2",Table1[[#This Row],[Credit Amount]],"")</f>
        <v>-447.02</v>
      </c>
      <c r="K3123" t="str">
        <f>IF(Table1[[#This Row],[Quarter]]="Q3",Table1[[#This Row],[Credit Amount]],"")</f>
        <v/>
      </c>
      <c r="L3123" t="str">
        <f>IF(Table1[[#This Row],[Transaction Type]]="Upgrade",Table1[[#This Row],[Credit Amount]],IF(Table1[[#This Row],[Transaction Type]]="Activation",Table1[[#This Row],[Credit Amount]],""))</f>
        <v/>
      </c>
      <c r="M3123">
        <f>IF(Table1[[#This Row],[Transaction Type]]="Maintenance",Table1[[#This Row],[Credit Amount]],"")</f>
        <v>-447.02</v>
      </c>
      <c r="N3123">
        <v>10052</v>
      </c>
      <c r="O3123" t="s">
        <v>2489</v>
      </c>
      <c r="P3123" t="s">
        <v>2541</v>
      </c>
      <c r="Q3123" t="s">
        <v>2340</v>
      </c>
      <c r="R3123">
        <v>10052</v>
      </c>
      <c r="S3123" t="s">
        <v>2489</v>
      </c>
      <c r="T3123" t="s">
        <v>2541</v>
      </c>
      <c r="U3123" t="s">
        <v>2340</v>
      </c>
      <c r="V3123" t="s">
        <v>196</v>
      </c>
      <c r="W3123">
        <v>100004123</v>
      </c>
      <c r="X3123">
        <v>8005553124</v>
      </c>
      <c r="Y3123" t="s">
        <v>2595</v>
      </c>
      <c r="Z3123" t="s">
        <v>5712</v>
      </c>
      <c r="AA3123" s="13">
        <v>-447.02</v>
      </c>
      <c r="AB3123" s="14">
        <v>42520</v>
      </c>
      <c r="AC3123" t="s">
        <v>36</v>
      </c>
    </row>
    <row r="3124" spans="1:29" x14ac:dyDescent="0.25">
      <c r="A3124" t="str">
        <f>CONCATENATE("Q",ROUNDUP(MONTH(Table1[[#This Row],[Month]])/3,0))</f>
        <v>Q2</v>
      </c>
      <c r="B3124" s="14">
        <f>EOMONTH(Table1[[#This Row],[Credit Date]],-1)+1</f>
        <v>42522</v>
      </c>
      <c r="C3124" t="str">
        <f>CONCATENATE(Table1[[#This Row],[Issuer Last Name]],", ",Table1[[#This Row],[Issuer First Name]])</f>
        <v>No. 052, Employee</v>
      </c>
      <c r="D3124" t="str">
        <f>CONCATENATE(Table1[[#This Row],[Approver Last Name]],", ",Table1[[#This Row],[Approver First Name]])</f>
        <v>No. 052, Employee</v>
      </c>
      <c r="E3124" t="str">
        <f>CONCATENATE(Table1[[#This Row],[Customer Last Name]],", ",Table1[[#This Row],[Customer First Name]])</f>
        <v>No. 10567, Client</v>
      </c>
      <c r="F31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4" t="str">
        <f>IF(Table1[[#This Row],[Transaction Type]]="Maintenance","Non-Sales","Sales")</f>
        <v>Sales</v>
      </c>
      <c r="H3124">
        <f>IF(Table1[[#This Row],[Quarter]]="q2",1,"")</f>
        <v>1</v>
      </c>
      <c r="I3124" t="str">
        <f>IF(Table1[[#This Row],[Quarter]]="q3",1,"")</f>
        <v/>
      </c>
      <c r="J3124">
        <f>IF(Table1[[#This Row],[Quarter]]="Q2",Table1[[#This Row],[Credit Amount]],"")</f>
        <v>-296.48</v>
      </c>
      <c r="K3124" t="str">
        <f>IF(Table1[[#This Row],[Quarter]]="Q3",Table1[[#This Row],[Credit Amount]],"")</f>
        <v/>
      </c>
      <c r="L3124">
        <f>IF(Table1[[#This Row],[Transaction Type]]="Upgrade",Table1[[#This Row],[Credit Amount]],IF(Table1[[#This Row],[Transaction Type]]="Activation",Table1[[#This Row],[Credit Amount]],""))</f>
        <v>-296.48</v>
      </c>
      <c r="M3124" t="str">
        <f>IF(Table1[[#This Row],[Transaction Type]]="Maintenance",Table1[[#This Row],[Credit Amount]],"")</f>
        <v/>
      </c>
      <c r="N3124">
        <v>10052</v>
      </c>
      <c r="O3124" t="s">
        <v>2489</v>
      </c>
      <c r="P3124" t="s">
        <v>2541</v>
      </c>
      <c r="Q3124" t="s">
        <v>2340</v>
      </c>
      <c r="R3124">
        <v>10052</v>
      </c>
      <c r="S3124" t="s">
        <v>2489</v>
      </c>
      <c r="T3124" t="s">
        <v>2541</v>
      </c>
      <c r="U3124" t="s">
        <v>2340</v>
      </c>
      <c r="V3124" t="s">
        <v>196</v>
      </c>
      <c r="W3124">
        <v>100001566</v>
      </c>
      <c r="X3124">
        <v>8005550567</v>
      </c>
      <c r="Y3124" t="s">
        <v>2595</v>
      </c>
      <c r="Z3124" t="s">
        <v>3162</v>
      </c>
      <c r="AA3124" s="13">
        <v>-296.48</v>
      </c>
      <c r="AB3124" s="14">
        <v>42522</v>
      </c>
      <c r="AC3124" t="s">
        <v>37</v>
      </c>
    </row>
    <row r="3125" spans="1:29" x14ac:dyDescent="0.25">
      <c r="A3125" t="str">
        <f>CONCATENATE("Q",ROUNDUP(MONTH(Table1[[#This Row],[Month]])/3,0))</f>
        <v>Q2</v>
      </c>
      <c r="B3125" s="14">
        <f>EOMONTH(Table1[[#This Row],[Credit Date]],-1)+1</f>
        <v>42522</v>
      </c>
      <c r="C3125" t="str">
        <f>CONCATENATE(Table1[[#This Row],[Issuer Last Name]],", ",Table1[[#This Row],[Issuer First Name]])</f>
        <v>No. 052, Employee</v>
      </c>
      <c r="D3125" t="str">
        <f>CONCATENATE(Table1[[#This Row],[Approver Last Name]],", ",Table1[[#This Row],[Approver First Name]])</f>
        <v>No. 052, Employee</v>
      </c>
      <c r="E3125" t="str">
        <f>CONCATENATE(Table1[[#This Row],[Customer Last Name]],", ",Table1[[#This Row],[Customer First Name]])</f>
        <v>No. 10908, Client</v>
      </c>
      <c r="F31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5" t="str">
        <f>IF(Table1[[#This Row],[Transaction Type]]="Maintenance","Non-Sales","Sales")</f>
        <v>Non-Sales</v>
      </c>
      <c r="H3125">
        <f>IF(Table1[[#This Row],[Quarter]]="q2",1,"")</f>
        <v>1</v>
      </c>
      <c r="I3125" t="str">
        <f>IF(Table1[[#This Row],[Quarter]]="q3",1,"")</f>
        <v/>
      </c>
      <c r="J3125">
        <f>IF(Table1[[#This Row],[Quarter]]="Q2",Table1[[#This Row],[Credit Amount]],"")</f>
        <v>-76.37</v>
      </c>
      <c r="K3125" t="str">
        <f>IF(Table1[[#This Row],[Quarter]]="Q3",Table1[[#This Row],[Credit Amount]],"")</f>
        <v/>
      </c>
      <c r="L3125" t="str">
        <f>IF(Table1[[#This Row],[Transaction Type]]="Upgrade",Table1[[#This Row],[Credit Amount]],IF(Table1[[#This Row],[Transaction Type]]="Activation",Table1[[#This Row],[Credit Amount]],""))</f>
        <v/>
      </c>
      <c r="M3125">
        <f>IF(Table1[[#This Row],[Transaction Type]]="Maintenance",Table1[[#This Row],[Credit Amount]],"")</f>
        <v>-76.37</v>
      </c>
      <c r="N3125">
        <v>10052</v>
      </c>
      <c r="O3125" t="s">
        <v>2489</v>
      </c>
      <c r="P3125" t="s">
        <v>2541</v>
      </c>
      <c r="Q3125" t="s">
        <v>2340</v>
      </c>
      <c r="R3125">
        <v>10052</v>
      </c>
      <c r="S3125" t="s">
        <v>2489</v>
      </c>
      <c r="T3125" t="s">
        <v>2541</v>
      </c>
      <c r="U3125" t="s">
        <v>2340</v>
      </c>
      <c r="V3125" t="s">
        <v>196</v>
      </c>
      <c r="W3125">
        <v>100001907</v>
      </c>
      <c r="X3125">
        <v>8005550908</v>
      </c>
      <c r="Y3125" t="s">
        <v>2595</v>
      </c>
      <c r="Z3125" t="s">
        <v>3503</v>
      </c>
      <c r="AA3125" s="13">
        <v>-76.37</v>
      </c>
      <c r="AB3125" s="14">
        <v>42532</v>
      </c>
      <c r="AC3125" t="s">
        <v>36</v>
      </c>
    </row>
    <row r="3126" spans="1:29" x14ac:dyDescent="0.25">
      <c r="A3126" t="str">
        <f>CONCATENATE("Q",ROUNDUP(MONTH(Table1[[#This Row],[Month]])/3,0))</f>
        <v>Q2</v>
      </c>
      <c r="B3126" s="14">
        <f>EOMONTH(Table1[[#This Row],[Credit Date]],-1)+1</f>
        <v>42522</v>
      </c>
      <c r="C3126" t="str">
        <f>CONCATENATE(Table1[[#This Row],[Issuer Last Name]],", ",Table1[[#This Row],[Issuer First Name]])</f>
        <v>No. 052, Employee</v>
      </c>
      <c r="D3126" t="str">
        <f>CONCATENATE(Table1[[#This Row],[Approver Last Name]],", ",Table1[[#This Row],[Approver First Name]])</f>
        <v>No. 052, Employee</v>
      </c>
      <c r="E3126" t="str">
        <f>CONCATENATE(Table1[[#This Row],[Customer Last Name]],", ",Table1[[#This Row],[Customer First Name]])</f>
        <v>No. 12150, Client</v>
      </c>
      <c r="F31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6" t="str">
        <f>IF(Table1[[#This Row],[Transaction Type]]="Maintenance","Non-Sales","Sales")</f>
        <v>Non-Sales</v>
      </c>
      <c r="H3126">
        <f>IF(Table1[[#This Row],[Quarter]]="q2",1,"")</f>
        <v>1</v>
      </c>
      <c r="I3126" t="str">
        <f>IF(Table1[[#This Row],[Quarter]]="q3",1,"")</f>
        <v/>
      </c>
      <c r="J3126">
        <f>IF(Table1[[#This Row],[Quarter]]="Q2",Table1[[#This Row],[Credit Amount]],"")</f>
        <v>-69.02</v>
      </c>
      <c r="K3126" t="str">
        <f>IF(Table1[[#This Row],[Quarter]]="Q3",Table1[[#This Row],[Credit Amount]],"")</f>
        <v/>
      </c>
      <c r="L3126" t="str">
        <f>IF(Table1[[#This Row],[Transaction Type]]="Upgrade",Table1[[#This Row],[Credit Amount]],IF(Table1[[#This Row],[Transaction Type]]="Activation",Table1[[#This Row],[Credit Amount]],""))</f>
        <v/>
      </c>
      <c r="M3126">
        <f>IF(Table1[[#This Row],[Transaction Type]]="Maintenance",Table1[[#This Row],[Credit Amount]],"")</f>
        <v>-69.02</v>
      </c>
      <c r="N3126">
        <v>10052</v>
      </c>
      <c r="O3126" t="s">
        <v>2489</v>
      </c>
      <c r="P3126" t="s">
        <v>2541</v>
      </c>
      <c r="Q3126" t="s">
        <v>2340</v>
      </c>
      <c r="R3126">
        <v>10052</v>
      </c>
      <c r="S3126" t="s">
        <v>2489</v>
      </c>
      <c r="T3126" t="s">
        <v>2541</v>
      </c>
      <c r="U3126" t="s">
        <v>2340</v>
      </c>
      <c r="V3126" t="s">
        <v>196</v>
      </c>
      <c r="W3126">
        <v>100003149</v>
      </c>
      <c r="X3126">
        <v>8005552150</v>
      </c>
      <c r="Y3126" t="s">
        <v>2595</v>
      </c>
      <c r="Z3126" t="s">
        <v>4745</v>
      </c>
      <c r="AA3126" s="13">
        <v>-69.02</v>
      </c>
      <c r="AB3126" s="14">
        <v>42532</v>
      </c>
      <c r="AC3126" t="s">
        <v>36</v>
      </c>
    </row>
    <row r="3127" spans="1:29" x14ac:dyDescent="0.25">
      <c r="A3127" t="str">
        <f>CONCATENATE("Q",ROUNDUP(MONTH(Table1[[#This Row],[Month]])/3,0))</f>
        <v>Q2</v>
      </c>
      <c r="B3127" s="14">
        <f>EOMONTH(Table1[[#This Row],[Credit Date]],-1)+1</f>
        <v>42522</v>
      </c>
      <c r="C3127" t="str">
        <f>CONCATENATE(Table1[[#This Row],[Issuer Last Name]],", ",Table1[[#This Row],[Issuer First Name]])</f>
        <v>No. 052, Employee</v>
      </c>
      <c r="D3127" t="str">
        <f>CONCATENATE(Table1[[#This Row],[Approver Last Name]],", ",Table1[[#This Row],[Approver First Name]])</f>
        <v>No. 052, Employee</v>
      </c>
      <c r="E3127" t="str">
        <f>CONCATENATE(Table1[[#This Row],[Customer Last Name]],", ",Table1[[#This Row],[Customer First Name]])</f>
        <v>No. 12119, Client</v>
      </c>
      <c r="F31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7" t="str">
        <f>IF(Table1[[#This Row],[Transaction Type]]="Maintenance","Non-Sales","Sales")</f>
        <v>Sales</v>
      </c>
      <c r="H3127">
        <f>IF(Table1[[#This Row],[Quarter]]="q2",1,"")</f>
        <v>1</v>
      </c>
      <c r="I3127" t="str">
        <f>IF(Table1[[#This Row],[Quarter]]="q3",1,"")</f>
        <v/>
      </c>
      <c r="J3127">
        <f>IF(Table1[[#This Row],[Quarter]]="Q2",Table1[[#This Row],[Credit Amount]],"")</f>
        <v>-477.54</v>
      </c>
      <c r="K3127" t="str">
        <f>IF(Table1[[#This Row],[Quarter]]="Q3",Table1[[#This Row],[Credit Amount]],"")</f>
        <v/>
      </c>
      <c r="L3127">
        <f>IF(Table1[[#This Row],[Transaction Type]]="Upgrade",Table1[[#This Row],[Credit Amount]],IF(Table1[[#This Row],[Transaction Type]]="Activation",Table1[[#This Row],[Credit Amount]],""))</f>
        <v>-477.54</v>
      </c>
      <c r="M3127" t="str">
        <f>IF(Table1[[#This Row],[Transaction Type]]="Maintenance",Table1[[#This Row],[Credit Amount]],"")</f>
        <v/>
      </c>
      <c r="N3127">
        <v>10052</v>
      </c>
      <c r="O3127" t="s">
        <v>2489</v>
      </c>
      <c r="P3127" t="s">
        <v>2541</v>
      </c>
      <c r="Q3127" t="s">
        <v>2340</v>
      </c>
      <c r="R3127">
        <v>10052</v>
      </c>
      <c r="S3127" t="s">
        <v>2489</v>
      </c>
      <c r="T3127" t="s">
        <v>2541</v>
      </c>
      <c r="U3127" t="s">
        <v>2340</v>
      </c>
      <c r="V3127" t="s">
        <v>196</v>
      </c>
      <c r="W3127">
        <v>100003118</v>
      </c>
      <c r="X3127">
        <v>8005552119</v>
      </c>
      <c r="Y3127" t="s">
        <v>2595</v>
      </c>
      <c r="Z3127" t="s">
        <v>4714</v>
      </c>
      <c r="AA3127" s="13">
        <v>-477.54</v>
      </c>
      <c r="AB3127" s="14">
        <v>42533</v>
      </c>
      <c r="AC3127" t="s">
        <v>37</v>
      </c>
    </row>
    <row r="3128" spans="1:29" x14ac:dyDescent="0.25">
      <c r="A3128" t="str">
        <f>CONCATENATE("Q",ROUNDUP(MONTH(Table1[[#This Row],[Month]])/3,0))</f>
        <v>Q2</v>
      </c>
      <c r="B3128" s="14">
        <f>EOMONTH(Table1[[#This Row],[Credit Date]],-1)+1</f>
        <v>42522</v>
      </c>
      <c r="C3128" t="str">
        <f>CONCATENATE(Table1[[#This Row],[Issuer Last Name]],", ",Table1[[#This Row],[Issuer First Name]])</f>
        <v>No. 052, Employee</v>
      </c>
      <c r="D3128" t="str">
        <f>CONCATENATE(Table1[[#This Row],[Approver Last Name]],", ",Table1[[#This Row],[Approver First Name]])</f>
        <v>No. 052, Employee</v>
      </c>
      <c r="E3128" t="str">
        <f>CONCATENATE(Table1[[#This Row],[Customer Last Name]],", ",Table1[[#This Row],[Customer First Name]])</f>
        <v>No. 14023, Client</v>
      </c>
      <c r="F31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8" t="str">
        <f>IF(Table1[[#This Row],[Transaction Type]]="Maintenance","Non-Sales","Sales")</f>
        <v>Non-Sales</v>
      </c>
      <c r="H3128">
        <f>IF(Table1[[#This Row],[Quarter]]="q2",1,"")</f>
        <v>1</v>
      </c>
      <c r="I3128" t="str">
        <f>IF(Table1[[#This Row],[Quarter]]="q3",1,"")</f>
        <v/>
      </c>
      <c r="J3128">
        <f>IF(Table1[[#This Row],[Quarter]]="Q2",Table1[[#This Row],[Credit Amount]],"")</f>
        <v>-231.03</v>
      </c>
      <c r="K3128" t="str">
        <f>IF(Table1[[#This Row],[Quarter]]="Q3",Table1[[#This Row],[Credit Amount]],"")</f>
        <v/>
      </c>
      <c r="L3128" t="str">
        <f>IF(Table1[[#This Row],[Transaction Type]]="Upgrade",Table1[[#This Row],[Credit Amount]],IF(Table1[[#This Row],[Transaction Type]]="Activation",Table1[[#This Row],[Credit Amount]],""))</f>
        <v/>
      </c>
      <c r="M3128">
        <f>IF(Table1[[#This Row],[Transaction Type]]="Maintenance",Table1[[#This Row],[Credit Amount]],"")</f>
        <v>-231.03</v>
      </c>
      <c r="N3128">
        <v>10052</v>
      </c>
      <c r="O3128" t="s">
        <v>2489</v>
      </c>
      <c r="P3128" t="s">
        <v>2541</v>
      </c>
      <c r="Q3128" t="s">
        <v>2340</v>
      </c>
      <c r="R3128">
        <v>10052</v>
      </c>
      <c r="S3128" t="s">
        <v>2489</v>
      </c>
      <c r="T3128" t="s">
        <v>2541</v>
      </c>
      <c r="U3128" t="s">
        <v>2340</v>
      </c>
      <c r="V3128" t="s">
        <v>196</v>
      </c>
      <c r="W3128">
        <v>100005022</v>
      </c>
      <c r="X3128">
        <v>8005554023</v>
      </c>
      <c r="Y3128" t="s">
        <v>2595</v>
      </c>
      <c r="Z3128" t="s">
        <v>6611</v>
      </c>
      <c r="AA3128" s="13">
        <v>-231.03</v>
      </c>
      <c r="AB3128" s="14">
        <v>42537</v>
      </c>
      <c r="AC3128" t="s">
        <v>36</v>
      </c>
    </row>
    <row r="3129" spans="1:29" x14ac:dyDescent="0.25">
      <c r="A3129" t="str">
        <f>CONCATENATE("Q",ROUNDUP(MONTH(Table1[[#This Row],[Month]])/3,0))</f>
        <v>Q2</v>
      </c>
      <c r="B3129" s="14">
        <f>EOMONTH(Table1[[#This Row],[Credit Date]],-1)+1</f>
        <v>42522</v>
      </c>
      <c r="C3129" t="str">
        <f>CONCATENATE(Table1[[#This Row],[Issuer Last Name]],", ",Table1[[#This Row],[Issuer First Name]])</f>
        <v>No. 052, Employee</v>
      </c>
      <c r="D3129" t="str">
        <f>CONCATENATE(Table1[[#This Row],[Approver Last Name]],", ",Table1[[#This Row],[Approver First Name]])</f>
        <v>No. 052, Employee</v>
      </c>
      <c r="E3129" t="str">
        <f>CONCATENATE(Table1[[#This Row],[Customer Last Name]],", ",Table1[[#This Row],[Customer First Name]])</f>
        <v>No. 13688, Client</v>
      </c>
      <c r="F31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29" t="str">
        <f>IF(Table1[[#This Row],[Transaction Type]]="Maintenance","Non-Sales","Sales")</f>
        <v>Non-Sales</v>
      </c>
      <c r="H3129">
        <f>IF(Table1[[#This Row],[Quarter]]="q2",1,"")</f>
        <v>1</v>
      </c>
      <c r="I3129" t="str">
        <f>IF(Table1[[#This Row],[Quarter]]="q3",1,"")</f>
        <v/>
      </c>
      <c r="J3129">
        <f>IF(Table1[[#This Row],[Quarter]]="Q2",Table1[[#This Row],[Credit Amount]],"")</f>
        <v>-490.15</v>
      </c>
      <c r="K3129" t="str">
        <f>IF(Table1[[#This Row],[Quarter]]="Q3",Table1[[#This Row],[Credit Amount]],"")</f>
        <v/>
      </c>
      <c r="L3129" t="str">
        <f>IF(Table1[[#This Row],[Transaction Type]]="Upgrade",Table1[[#This Row],[Credit Amount]],IF(Table1[[#This Row],[Transaction Type]]="Activation",Table1[[#This Row],[Credit Amount]],""))</f>
        <v/>
      </c>
      <c r="M3129">
        <f>IF(Table1[[#This Row],[Transaction Type]]="Maintenance",Table1[[#This Row],[Credit Amount]],"")</f>
        <v>-490.15</v>
      </c>
      <c r="N3129">
        <v>10052</v>
      </c>
      <c r="O3129" t="s">
        <v>2489</v>
      </c>
      <c r="P3129" t="s">
        <v>2541</v>
      </c>
      <c r="Q3129" t="s">
        <v>2340</v>
      </c>
      <c r="R3129">
        <v>10052</v>
      </c>
      <c r="S3129" t="s">
        <v>2489</v>
      </c>
      <c r="T3129" t="s">
        <v>2541</v>
      </c>
      <c r="U3129" t="s">
        <v>2340</v>
      </c>
      <c r="V3129" t="s">
        <v>196</v>
      </c>
      <c r="W3129">
        <v>100004687</v>
      </c>
      <c r="X3129">
        <v>8005553688</v>
      </c>
      <c r="Y3129" t="s">
        <v>2595</v>
      </c>
      <c r="Z3129" t="s">
        <v>6276</v>
      </c>
      <c r="AA3129" s="13">
        <v>-490.15</v>
      </c>
      <c r="AB3129" s="14">
        <v>42539</v>
      </c>
      <c r="AC3129" t="s">
        <v>36</v>
      </c>
    </row>
    <row r="3130" spans="1:29" x14ac:dyDescent="0.25">
      <c r="A3130" t="str">
        <f>CONCATENATE("Q",ROUNDUP(MONTH(Table1[[#This Row],[Month]])/3,0))</f>
        <v>Q2</v>
      </c>
      <c r="B3130" s="14">
        <f>EOMONTH(Table1[[#This Row],[Credit Date]],-1)+1</f>
        <v>42522</v>
      </c>
      <c r="C3130" t="str">
        <f>CONCATENATE(Table1[[#This Row],[Issuer Last Name]],", ",Table1[[#This Row],[Issuer First Name]])</f>
        <v>No. 052, Employee</v>
      </c>
      <c r="D3130" t="str">
        <f>CONCATENATE(Table1[[#This Row],[Approver Last Name]],", ",Table1[[#This Row],[Approver First Name]])</f>
        <v>No. 052, Employee</v>
      </c>
      <c r="E3130" t="str">
        <f>CONCATENATE(Table1[[#This Row],[Customer Last Name]],", ",Table1[[#This Row],[Customer First Name]])</f>
        <v>No. 12279, Client</v>
      </c>
      <c r="F31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0" t="str">
        <f>IF(Table1[[#This Row],[Transaction Type]]="Maintenance","Non-Sales","Sales")</f>
        <v>Non-Sales</v>
      </c>
      <c r="H3130">
        <f>IF(Table1[[#This Row],[Quarter]]="q2",1,"")</f>
        <v>1</v>
      </c>
      <c r="I3130" t="str">
        <f>IF(Table1[[#This Row],[Quarter]]="q3",1,"")</f>
        <v/>
      </c>
      <c r="J3130">
        <f>IF(Table1[[#This Row],[Quarter]]="Q2",Table1[[#This Row],[Credit Amount]],"")</f>
        <v>-238.38</v>
      </c>
      <c r="K3130" t="str">
        <f>IF(Table1[[#This Row],[Quarter]]="Q3",Table1[[#This Row],[Credit Amount]],"")</f>
        <v/>
      </c>
      <c r="L3130" t="str">
        <f>IF(Table1[[#This Row],[Transaction Type]]="Upgrade",Table1[[#This Row],[Credit Amount]],IF(Table1[[#This Row],[Transaction Type]]="Activation",Table1[[#This Row],[Credit Amount]],""))</f>
        <v/>
      </c>
      <c r="M3130">
        <f>IF(Table1[[#This Row],[Transaction Type]]="Maintenance",Table1[[#This Row],[Credit Amount]],"")</f>
        <v>-238.38</v>
      </c>
      <c r="N3130">
        <v>10052</v>
      </c>
      <c r="O3130" t="s">
        <v>2489</v>
      </c>
      <c r="P3130" t="s">
        <v>2541</v>
      </c>
      <c r="Q3130" t="s">
        <v>2340</v>
      </c>
      <c r="R3130">
        <v>10052</v>
      </c>
      <c r="S3130" t="s">
        <v>2489</v>
      </c>
      <c r="T3130" t="s">
        <v>2541</v>
      </c>
      <c r="U3130" t="s">
        <v>2340</v>
      </c>
      <c r="V3130" t="s">
        <v>196</v>
      </c>
      <c r="W3130">
        <v>100003278</v>
      </c>
      <c r="X3130">
        <v>8005552279</v>
      </c>
      <c r="Y3130" t="s">
        <v>2595</v>
      </c>
      <c r="Z3130" t="s">
        <v>4874</v>
      </c>
      <c r="AA3130" s="13">
        <v>-238.38</v>
      </c>
      <c r="AB3130" s="14">
        <v>42542</v>
      </c>
      <c r="AC3130" t="s">
        <v>36</v>
      </c>
    </row>
    <row r="3131" spans="1:29" x14ac:dyDescent="0.25">
      <c r="A3131" t="str">
        <f>CONCATENATE("Q",ROUNDUP(MONTH(Table1[[#This Row],[Month]])/3,0))</f>
        <v>Q2</v>
      </c>
      <c r="B3131" s="14">
        <f>EOMONTH(Table1[[#This Row],[Credit Date]],-1)+1</f>
        <v>42522</v>
      </c>
      <c r="C3131" t="str">
        <f>CONCATENATE(Table1[[#This Row],[Issuer Last Name]],", ",Table1[[#This Row],[Issuer First Name]])</f>
        <v>No. 052, Employee</v>
      </c>
      <c r="D3131" t="str">
        <f>CONCATENATE(Table1[[#This Row],[Approver Last Name]],", ",Table1[[#This Row],[Approver First Name]])</f>
        <v>No. 052, Employee</v>
      </c>
      <c r="E3131" t="str">
        <f>CONCATENATE(Table1[[#This Row],[Customer Last Name]],", ",Table1[[#This Row],[Customer First Name]])</f>
        <v>No. 13486, Client</v>
      </c>
      <c r="F31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1" t="str">
        <f>IF(Table1[[#This Row],[Transaction Type]]="Maintenance","Non-Sales","Sales")</f>
        <v>Non-Sales</v>
      </c>
      <c r="H3131">
        <f>IF(Table1[[#This Row],[Quarter]]="q2",1,"")</f>
        <v>1</v>
      </c>
      <c r="I3131" t="str">
        <f>IF(Table1[[#This Row],[Quarter]]="q3",1,"")</f>
        <v/>
      </c>
      <c r="J3131">
        <f>IF(Table1[[#This Row],[Quarter]]="Q2",Table1[[#This Row],[Credit Amount]],"")</f>
        <v>-458.71</v>
      </c>
      <c r="K3131" t="str">
        <f>IF(Table1[[#This Row],[Quarter]]="Q3",Table1[[#This Row],[Credit Amount]],"")</f>
        <v/>
      </c>
      <c r="L3131" t="str">
        <f>IF(Table1[[#This Row],[Transaction Type]]="Upgrade",Table1[[#This Row],[Credit Amount]],IF(Table1[[#This Row],[Transaction Type]]="Activation",Table1[[#This Row],[Credit Amount]],""))</f>
        <v/>
      </c>
      <c r="M3131">
        <f>IF(Table1[[#This Row],[Transaction Type]]="Maintenance",Table1[[#This Row],[Credit Amount]],"")</f>
        <v>-458.71</v>
      </c>
      <c r="N3131">
        <v>10052</v>
      </c>
      <c r="O3131" t="s">
        <v>2489</v>
      </c>
      <c r="P3131" t="s">
        <v>2541</v>
      </c>
      <c r="Q3131" t="s">
        <v>2340</v>
      </c>
      <c r="R3131">
        <v>10052</v>
      </c>
      <c r="S3131" t="s">
        <v>2489</v>
      </c>
      <c r="T3131" t="s">
        <v>2541</v>
      </c>
      <c r="U3131" t="s">
        <v>2340</v>
      </c>
      <c r="V3131" t="s">
        <v>196</v>
      </c>
      <c r="W3131">
        <v>100004485</v>
      </c>
      <c r="X3131">
        <v>8005553486</v>
      </c>
      <c r="Y3131" t="s">
        <v>2595</v>
      </c>
      <c r="Z3131" t="s">
        <v>6074</v>
      </c>
      <c r="AA3131" s="13">
        <v>-458.71</v>
      </c>
      <c r="AB3131" s="14">
        <v>42542</v>
      </c>
      <c r="AC3131" t="s">
        <v>36</v>
      </c>
    </row>
    <row r="3132" spans="1:29" x14ac:dyDescent="0.25">
      <c r="A3132" t="str">
        <f>CONCATENATE("Q",ROUNDUP(MONTH(Table1[[#This Row],[Month]])/3,0))</f>
        <v>Q2</v>
      </c>
      <c r="B3132" s="14">
        <f>EOMONTH(Table1[[#This Row],[Credit Date]],-1)+1</f>
        <v>42522</v>
      </c>
      <c r="C3132" t="str">
        <f>CONCATENATE(Table1[[#This Row],[Issuer Last Name]],", ",Table1[[#This Row],[Issuer First Name]])</f>
        <v>No. 052, Employee</v>
      </c>
      <c r="D3132" t="str">
        <f>CONCATENATE(Table1[[#This Row],[Approver Last Name]],", ",Table1[[#This Row],[Approver First Name]])</f>
        <v>No. 052, Employee</v>
      </c>
      <c r="E3132" t="str">
        <f>CONCATENATE(Table1[[#This Row],[Customer Last Name]],", ",Table1[[#This Row],[Customer First Name]])</f>
        <v>No. 10712, Client</v>
      </c>
      <c r="F31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2" t="str">
        <f>IF(Table1[[#This Row],[Transaction Type]]="Maintenance","Non-Sales","Sales")</f>
        <v>Sales</v>
      </c>
      <c r="H3132">
        <f>IF(Table1[[#This Row],[Quarter]]="q2",1,"")</f>
        <v>1</v>
      </c>
      <c r="I3132" t="str">
        <f>IF(Table1[[#This Row],[Quarter]]="q3",1,"")</f>
        <v/>
      </c>
      <c r="J3132">
        <f>IF(Table1[[#This Row],[Quarter]]="Q2",Table1[[#This Row],[Credit Amount]],"")</f>
        <v>-449.73</v>
      </c>
      <c r="K3132" t="str">
        <f>IF(Table1[[#This Row],[Quarter]]="Q3",Table1[[#This Row],[Credit Amount]],"")</f>
        <v/>
      </c>
      <c r="L3132">
        <f>IF(Table1[[#This Row],[Transaction Type]]="Upgrade",Table1[[#This Row],[Credit Amount]],IF(Table1[[#This Row],[Transaction Type]]="Activation",Table1[[#This Row],[Credit Amount]],""))</f>
        <v>-449.73</v>
      </c>
      <c r="M3132" t="str">
        <f>IF(Table1[[#This Row],[Transaction Type]]="Maintenance",Table1[[#This Row],[Credit Amount]],"")</f>
        <v/>
      </c>
      <c r="N3132">
        <v>10052</v>
      </c>
      <c r="O3132" t="s">
        <v>2489</v>
      </c>
      <c r="P3132" t="s">
        <v>2541</v>
      </c>
      <c r="Q3132" t="s">
        <v>2340</v>
      </c>
      <c r="R3132">
        <v>10052</v>
      </c>
      <c r="S3132" t="s">
        <v>2489</v>
      </c>
      <c r="T3132" t="s">
        <v>2541</v>
      </c>
      <c r="U3132" t="s">
        <v>2340</v>
      </c>
      <c r="V3132" t="s">
        <v>196</v>
      </c>
      <c r="W3132">
        <v>100001711</v>
      </c>
      <c r="X3132">
        <v>8005550712</v>
      </c>
      <c r="Y3132" t="s">
        <v>2595</v>
      </c>
      <c r="Z3132" t="s">
        <v>3307</v>
      </c>
      <c r="AA3132" s="13">
        <v>-449.73</v>
      </c>
      <c r="AB3132" s="14">
        <v>42546</v>
      </c>
      <c r="AC3132" t="s">
        <v>37</v>
      </c>
    </row>
    <row r="3133" spans="1:29" x14ac:dyDescent="0.25">
      <c r="A3133" t="str">
        <f>CONCATENATE("Q",ROUNDUP(MONTH(Table1[[#This Row],[Month]])/3,0))</f>
        <v>Q2</v>
      </c>
      <c r="B3133" s="14">
        <f>EOMONTH(Table1[[#This Row],[Credit Date]],-1)+1</f>
        <v>42522</v>
      </c>
      <c r="C3133" t="str">
        <f>CONCATENATE(Table1[[#This Row],[Issuer Last Name]],", ",Table1[[#This Row],[Issuer First Name]])</f>
        <v>No. 052, Employee</v>
      </c>
      <c r="D3133" t="str">
        <f>CONCATENATE(Table1[[#This Row],[Approver Last Name]],", ",Table1[[#This Row],[Approver First Name]])</f>
        <v>No. 052, Employee</v>
      </c>
      <c r="E3133" t="str">
        <f>CONCATENATE(Table1[[#This Row],[Customer Last Name]],", ",Table1[[#This Row],[Customer First Name]])</f>
        <v>No. 13804, Client</v>
      </c>
      <c r="F31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3" t="str">
        <f>IF(Table1[[#This Row],[Transaction Type]]="Maintenance","Non-Sales","Sales")</f>
        <v>Non-Sales</v>
      </c>
      <c r="H3133">
        <f>IF(Table1[[#This Row],[Quarter]]="q2",1,"")</f>
        <v>1</v>
      </c>
      <c r="I3133" t="str">
        <f>IF(Table1[[#This Row],[Quarter]]="q3",1,"")</f>
        <v/>
      </c>
      <c r="J3133">
        <f>IF(Table1[[#This Row],[Quarter]]="Q2",Table1[[#This Row],[Credit Amount]],"")</f>
        <v>-371.28</v>
      </c>
      <c r="K3133" t="str">
        <f>IF(Table1[[#This Row],[Quarter]]="Q3",Table1[[#This Row],[Credit Amount]],"")</f>
        <v/>
      </c>
      <c r="L3133" t="str">
        <f>IF(Table1[[#This Row],[Transaction Type]]="Upgrade",Table1[[#This Row],[Credit Amount]],IF(Table1[[#This Row],[Transaction Type]]="Activation",Table1[[#This Row],[Credit Amount]],""))</f>
        <v/>
      </c>
      <c r="M3133">
        <f>IF(Table1[[#This Row],[Transaction Type]]="Maintenance",Table1[[#This Row],[Credit Amount]],"")</f>
        <v>-371.28</v>
      </c>
      <c r="N3133">
        <v>10052</v>
      </c>
      <c r="O3133" t="s">
        <v>2489</v>
      </c>
      <c r="P3133" t="s">
        <v>2541</v>
      </c>
      <c r="Q3133" t="s">
        <v>2340</v>
      </c>
      <c r="R3133">
        <v>10052</v>
      </c>
      <c r="S3133" t="s">
        <v>2489</v>
      </c>
      <c r="T3133" t="s">
        <v>2541</v>
      </c>
      <c r="U3133" t="s">
        <v>2340</v>
      </c>
      <c r="V3133" t="s">
        <v>196</v>
      </c>
      <c r="W3133">
        <v>100004803</v>
      </c>
      <c r="X3133">
        <v>8005553804</v>
      </c>
      <c r="Y3133" t="s">
        <v>2595</v>
      </c>
      <c r="Z3133" t="s">
        <v>6392</v>
      </c>
      <c r="AA3133" s="13">
        <v>-371.28</v>
      </c>
      <c r="AB3133" s="14">
        <v>42551</v>
      </c>
      <c r="AC3133" t="s">
        <v>36</v>
      </c>
    </row>
    <row r="3134" spans="1:29" x14ac:dyDescent="0.25">
      <c r="A3134" t="str">
        <f>CONCATENATE("Q",ROUNDUP(MONTH(Table1[[#This Row],[Month]])/3,0))</f>
        <v>Q2</v>
      </c>
      <c r="B3134" s="14">
        <f>EOMONTH(Table1[[#This Row],[Credit Date]],-1)+1</f>
        <v>42522</v>
      </c>
      <c r="C3134" t="str">
        <f>CONCATENATE(Table1[[#This Row],[Issuer Last Name]],", ",Table1[[#This Row],[Issuer First Name]])</f>
        <v>No. 052, Employee</v>
      </c>
      <c r="D3134" t="str">
        <f>CONCATENATE(Table1[[#This Row],[Approver Last Name]],", ",Table1[[#This Row],[Approver First Name]])</f>
        <v>No. 052, Employee</v>
      </c>
      <c r="E3134" t="str">
        <f>CONCATENATE(Table1[[#This Row],[Customer Last Name]],", ",Table1[[#This Row],[Customer First Name]])</f>
        <v>No. 10898, Client</v>
      </c>
      <c r="F31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4" t="str">
        <f>IF(Table1[[#This Row],[Transaction Type]]="Maintenance","Non-Sales","Sales")</f>
        <v>Non-Sales</v>
      </c>
      <c r="H3134">
        <f>IF(Table1[[#This Row],[Quarter]]="q2",1,"")</f>
        <v>1</v>
      </c>
      <c r="I3134" t="str">
        <f>IF(Table1[[#This Row],[Quarter]]="q3",1,"")</f>
        <v/>
      </c>
      <c r="J3134">
        <f>IF(Table1[[#This Row],[Quarter]]="Q2",Table1[[#This Row],[Credit Amount]],"")</f>
        <v>-187.61</v>
      </c>
      <c r="K3134" t="str">
        <f>IF(Table1[[#This Row],[Quarter]]="Q3",Table1[[#This Row],[Credit Amount]],"")</f>
        <v/>
      </c>
      <c r="L3134" t="str">
        <f>IF(Table1[[#This Row],[Transaction Type]]="Upgrade",Table1[[#This Row],[Credit Amount]],IF(Table1[[#This Row],[Transaction Type]]="Activation",Table1[[#This Row],[Credit Amount]],""))</f>
        <v/>
      </c>
      <c r="M3134">
        <f>IF(Table1[[#This Row],[Transaction Type]]="Maintenance",Table1[[#This Row],[Credit Amount]],"")</f>
        <v>-187.61</v>
      </c>
      <c r="N3134">
        <v>10052</v>
      </c>
      <c r="O3134" t="s">
        <v>2489</v>
      </c>
      <c r="P3134" t="s">
        <v>2541</v>
      </c>
      <c r="Q3134" t="s">
        <v>2340</v>
      </c>
      <c r="R3134">
        <v>10052</v>
      </c>
      <c r="S3134" t="s">
        <v>2489</v>
      </c>
      <c r="T3134" t="s">
        <v>2541</v>
      </c>
      <c r="U3134" t="s">
        <v>2340</v>
      </c>
      <c r="V3134" t="s">
        <v>196</v>
      </c>
      <c r="W3134">
        <v>100001897</v>
      </c>
      <c r="X3134">
        <v>8005550898</v>
      </c>
      <c r="Y3134" t="s">
        <v>2595</v>
      </c>
      <c r="Z3134" t="s">
        <v>3493</v>
      </c>
      <c r="AA3134" s="13">
        <v>-187.61</v>
      </c>
      <c r="AB3134" s="14">
        <v>42551</v>
      </c>
      <c r="AC3134" t="s">
        <v>36</v>
      </c>
    </row>
    <row r="3135" spans="1:29" x14ac:dyDescent="0.25">
      <c r="A3135" t="str">
        <f>CONCATENATE("Q",ROUNDUP(MONTH(Table1[[#This Row],[Month]])/3,0))</f>
        <v>Q3</v>
      </c>
      <c r="B3135" s="14">
        <f>EOMONTH(Table1[[#This Row],[Credit Date]],-1)+1</f>
        <v>42552</v>
      </c>
      <c r="C3135" t="str">
        <f>CONCATENATE(Table1[[#This Row],[Issuer Last Name]],", ",Table1[[#This Row],[Issuer First Name]])</f>
        <v>No. 052, Employee</v>
      </c>
      <c r="D3135" t="str">
        <f>CONCATENATE(Table1[[#This Row],[Approver Last Name]],", ",Table1[[#This Row],[Approver First Name]])</f>
        <v>No. 052, Employee</v>
      </c>
      <c r="E3135" t="str">
        <f>CONCATENATE(Table1[[#This Row],[Customer Last Name]],", ",Table1[[#This Row],[Customer First Name]])</f>
        <v>No. 11588, Client</v>
      </c>
      <c r="F31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5" t="str">
        <f>IF(Table1[[#This Row],[Transaction Type]]="Maintenance","Non-Sales","Sales")</f>
        <v>Non-Sales</v>
      </c>
      <c r="H3135" t="str">
        <f>IF(Table1[[#This Row],[Quarter]]="q2",1,"")</f>
        <v/>
      </c>
      <c r="I3135">
        <f>IF(Table1[[#This Row],[Quarter]]="q3",1,"")</f>
        <v>1</v>
      </c>
      <c r="J3135" t="str">
        <f>IF(Table1[[#This Row],[Quarter]]="Q2",Table1[[#This Row],[Credit Amount]],"")</f>
        <v/>
      </c>
      <c r="K3135">
        <f>IF(Table1[[#This Row],[Quarter]]="Q3",Table1[[#This Row],[Credit Amount]],"")</f>
        <v>-90.11</v>
      </c>
      <c r="L3135" t="str">
        <f>IF(Table1[[#This Row],[Transaction Type]]="Upgrade",Table1[[#This Row],[Credit Amount]],IF(Table1[[#This Row],[Transaction Type]]="Activation",Table1[[#This Row],[Credit Amount]],""))</f>
        <v/>
      </c>
      <c r="M3135">
        <f>IF(Table1[[#This Row],[Transaction Type]]="Maintenance",Table1[[#This Row],[Credit Amount]],"")</f>
        <v>-90.11</v>
      </c>
      <c r="N3135">
        <v>10052</v>
      </c>
      <c r="O3135" t="s">
        <v>2489</v>
      </c>
      <c r="P3135" t="s">
        <v>2541</v>
      </c>
      <c r="Q3135" t="s">
        <v>2340</v>
      </c>
      <c r="R3135">
        <v>10052</v>
      </c>
      <c r="S3135" t="s">
        <v>2489</v>
      </c>
      <c r="T3135" t="s">
        <v>2541</v>
      </c>
      <c r="U3135" t="s">
        <v>2340</v>
      </c>
      <c r="V3135" t="s">
        <v>196</v>
      </c>
      <c r="W3135">
        <v>100002587</v>
      </c>
      <c r="X3135">
        <v>8005551588</v>
      </c>
      <c r="Y3135" t="s">
        <v>2595</v>
      </c>
      <c r="Z3135" t="s">
        <v>4183</v>
      </c>
      <c r="AA3135" s="13">
        <v>-90.11</v>
      </c>
      <c r="AB3135" s="14">
        <v>42554</v>
      </c>
      <c r="AC3135" t="s">
        <v>36</v>
      </c>
    </row>
    <row r="3136" spans="1:29" x14ac:dyDescent="0.25">
      <c r="A3136" t="str">
        <f>CONCATENATE("Q",ROUNDUP(MONTH(Table1[[#This Row],[Month]])/3,0))</f>
        <v>Q3</v>
      </c>
      <c r="B3136" s="14">
        <f>EOMONTH(Table1[[#This Row],[Credit Date]],-1)+1</f>
        <v>42552</v>
      </c>
      <c r="C3136" t="str">
        <f>CONCATENATE(Table1[[#This Row],[Issuer Last Name]],", ",Table1[[#This Row],[Issuer First Name]])</f>
        <v>No. 052, Employee</v>
      </c>
      <c r="D3136" t="str">
        <f>CONCATENATE(Table1[[#This Row],[Approver Last Name]],", ",Table1[[#This Row],[Approver First Name]])</f>
        <v>No. 052, Employee</v>
      </c>
      <c r="E3136" t="str">
        <f>CONCATENATE(Table1[[#This Row],[Customer Last Name]],", ",Table1[[#This Row],[Customer First Name]])</f>
        <v>No. 11172, Client</v>
      </c>
      <c r="F31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6" t="str">
        <f>IF(Table1[[#This Row],[Transaction Type]]="Maintenance","Non-Sales","Sales")</f>
        <v>Non-Sales</v>
      </c>
      <c r="H3136" t="str">
        <f>IF(Table1[[#This Row],[Quarter]]="q2",1,"")</f>
        <v/>
      </c>
      <c r="I3136">
        <f>IF(Table1[[#This Row],[Quarter]]="q3",1,"")</f>
        <v>1</v>
      </c>
      <c r="J3136" t="str">
        <f>IF(Table1[[#This Row],[Quarter]]="Q2",Table1[[#This Row],[Credit Amount]],"")</f>
        <v/>
      </c>
      <c r="K3136">
        <f>IF(Table1[[#This Row],[Quarter]]="Q3",Table1[[#This Row],[Credit Amount]],"")</f>
        <v>-296.57</v>
      </c>
      <c r="L3136" t="str">
        <f>IF(Table1[[#This Row],[Transaction Type]]="Upgrade",Table1[[#This Row],[Credit Amount]],IF(Table1[[#This Row],[Transaction Type]]="Activation",Table1[[#This Row],[Credit Amount]],""))</f>
        <v/>
      </c>
      <c r="M3136">
        <f>IF(Table1[[#This Row],[Transaction Type]]="Maintenance",Table1[[#This Row],[Credit Amount]],"")</f>
        <v>-296.57</v>
      </c>
      <c r="N3136">
        <v>10052</v>
      </c>
      <c r="O3136" t="s">
        <v>2489</v>
      </c>
      <c r="P3136" t="s">
        <v>2541</v>
      </c>
      <c r="Q3136" t="s">
        <v>2340</v>
      </c>
      <c r="R3136">
        <v>10052</v>
      </c>
      <c r="S3136" t="s">
        <v>2489</v>
      </c>
      <c r="T3136" t="s">
        <v>2541</v>
      </c>
      <c r="U3136" t="s">
        <v>2340</v>
      </c>
      <c r="V3136" t="s">
        <v>196</v>
      </c>
      <c r="W3136">
        <v>100002171</v>
      </c>
      <c r="X3136">
        <v>8005551172</v>
      </c>
      <c r="Y3136" t="s">
        <v>2595</v>
      </c>
      <c r="Z3136" t="s">
        <v>3767</v>
      </c>
      <c r="AA3136" s="13">
        <v>-296.57</v>
      </c>
      <c r="AB3136" s="14">
        <v>42572</v>
      </c>
      <c r="AC3136" t="s">
        <v>36</v>
      </c>
    </row>
    <row r="3137" spans="1:29" x14ac:dyDescent="0.25">
      <c r="A3137" t="str">
        <f>CONCATENATE("Q",ROUNDUP(MONTH(Table1[[#This Row],[Month]])/3,0))</f>
        <v>Q3</v>
      </c>
      <c r="B3137" s="14">
        <f>EOMONTH(Table1[[#This Row],[Credit Date]],-1)+1</f>
        <v>42583</v>
      </c>
      <c r="C3137" t="str">
        <f>CONCATENATE(Table1[[#This Row],[Issuer Last Name]],", ",Table1[[#This Row],[Issuer First Name]])</f>
        <v>No. 052, Employee</v>
      </c>
      <c r="D3137" t="str">
        <f>CONCATENATE(Table1[[#This Row],[Approver Last Name]],", ",Table1[[#This Row],[Approver First Name]])</f>
        <v>No. 052, Employee</v>
      </c>
      <c r="E3137" t="str">
        <f>CONCATENATE(Table1[[#This Row],[Customer Last Name]],", ",Table1[[#This Row],[Customer First Name]])</f>
        <v>No. 10140, Client</v>
      </c>
      <c r="F31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7" t="str">
        <f>IF(Table1[[#This Row],[Transaction Type]]="Maintenance","Non-Sales","Sales")</f>
        <v>Non-Sales</v>
      </c>
      <c r="H3137" t="str">
        <f>IF(Table1[[#This Row],[Quarter]]="q2",1,"")</f>
        <v/>
      </c>
      <c r="I3137">
        <f>IF(Table1[[#This Row],[Quarter]]="q3",1,"")</f>
        <v>1</v>
      </c>
      <c r="J3137" t="str">
        <f>IF(Table1[[#This Row],[Quarter]]="Q2",Table1[[#This Row],[Credit Amount]],"")</f>
        <v/>
      </c>
      <c r="K3137">
        <f>IF(Table1[[#This Row],[Quarter]]="Q3",Table1[[#This Row],[Credit Amount]],"")</f>
        <v>-215.39</v>
      </c>
      <c r="L3137" t="str">
        <f>IF(Table1[[#This Row],[Transaction Type]]="Upgrade",Table1[[#This Row],[Credit Amount]],IF(Table1[[#This Row],[Transaction Type]]="Activation",Table1[[#This Row],[Credit Amount]],""))</f>
        <v/>
      </c>
      <c r="M3137">
        <f>IF(Table1[[#This Row],[Transaction Type]]="Maintenance",Table1[[#This Row],[Credit Amount]],"")</f>
        <v>-215.39</v>
      </c>
      <c r="N3137">
        <v>10052</v>
      </c>
      <c r="O3137" t="s">
        <v>2489</v>
      </c>
      <c r="P3137" t="s">
        <v>2541</v>
      </c>
      <c r="Q3137" t="s">
        <v>2340</v>
      </c>
      <c r="R3137">
        <v>10052</v>
      </c>
      <c r="S3137" t="s">
        <v>2489</v>
      </c>
      <c r="T3137" t="s">
        <v>2541</v>
      </c>
      <c r="U3137" t="s">
        <v>2340</v>
      </c>
      <c r="V3137" t="s">
        <v>196</v>
      </c>
      <c r="W3137">
        <v>100001139</v>
      </c>
      <c r="X3137">
        <v>8005550140</v>
      </c>
      <c r="Y3137" t="s">
        <v>2595</v>
      </c>
      <c r="Z3137" t="s">
        <v>2735</v>
      </c>
      <c r="AA3137" s="13">
        <v>-215.39</v>
      </c>
      <c r="AB3137" s="14">
        <v>42586</v>
      </c>
      <c r="AC3137" t="s">
        <v>36</v>
      </c>
    </row>
    <row r="3138" spans="1:29" x14ac:dyDescent="0.25">
      <c r="A3138" t="str">
        <f>CONCATENATE("Q",ROUNDUP(MONTH(Table1[[#This Row],[Month]])/3,0))</f>
        <v>Q3</v>
      </c>
      <c r="B3138" s="14">
        <f>EOMONTH(Table1[[#This Row],[Credit Date]],-1)+1</f>
        <v>42583</v>
      </c>
      <c r="C3138" t="str">
        <f>CONCATENATE(Table1[[#This Row],[Issuer Last Name]],", ",Table1[[#This Row],[Issuer First Name]])</f>
        <v>No. 052, Employee</v>
      </c>
      <c r="D3138" t="str">
        <f>CONCATENATE(Table1[[#This Row],[Approver Last Name]],", ",Table1[[#This Row],[Approver First Name]])</f>
        <v>No. 052, Employee</v>
      </c>
      <c r="E3138" t="str">
        <f>CONCATENATE(Table1[[#This Row],[Customer Last Name]],", ",Table1[[#This Row],[Customer First Name]])</f>
        <v>No. 14053, Client</v>
      </c>
      <c r="F31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8" t="str">
        <f>IF(Table1[[#This Row],[Transaction Type]]="Maintenance","Non-Sales","Sales")</f>
        <v>Non-Sales</v>
      </c>
      <c r="H3138" t="str">
        <f>IF(Table1[[#This Row],[Quarter]]="q2",1,"")</f>
        <v/>
      </c>
      <c r="I3138">
        <f>IF(Table1[[#This Row],[Quarter]]="q3",1,"")</f>
        <v>1</v>
      </c>
      <c r="J3138" t="str">
        <f>IF(Table1[[#This Row],[Quarter]]="Q2",Table1[[#This Row],[Credit Amount]],"")</f>
        <v/>
      </c>
      <c r="K3138">
        <f>IF(Table1[[#This Row],[Quarter]]="Q3",Table1[[#This Row],[Credit Amount]],"")</f>
        <v>-420.62</v>
      </c>
      <c r="L3138" t="str">
        <f>IF(Table1[[#This Row],[Transaction Type]]="Upgrade",Table1[[#This Row],[Credit Amount]],IF(Table1[[#This Row],[Transaction Type]]="Activation",Table1[[#This Row],[Credit Amount]],""))</f>
        <v/>
      </c>
      <c r="M3138">
        <f>IF(Table1[[#This Row],[Transaction Type]]="Maintenance",Table1[[#This Row],[Credit Amount]],"")</f>
        <v>-420.62</v>
      </c>
      <c r="N3138">
        <v>10052</v>
      </c>
      <c r="O3138" t="s">
        <v>2489</v>
      </c>
      <c r="P3138" t="s">
        <v>2541</v>
      </c>
      <c r="Q3138" t="s">
        <v>2340</v>
      </c>
      <c r="R3138">
        <v>10052</v>
      </c>
      <c r="S3138" t="s">
        <v>2489</v>
      </c>
      <c r="T3138" t="s">
        <v>2541</v>
      </c>
      <c r="U3138" t="s">
        <v>2340</v>
      </c>
      <c r="V3138" t="s">
        <v>196</v>
      </c>
      <c r="W3138">
        <v>100005052</v>
      </c>
      <c r="X3138">
        <v>8005554053</v>
      </c>
      <c r="Y3138" t="s">
        <v>2595</v>
      </c>
      <c r="Z3138" t="s">
        <v>6641</v>
      </c>
      <c r="AA3138" s="13">
        <v>-420.62</v>
      </c>
      <c r="AB3138" s="14">
        <v>42586</v>
      </c>
      <c r="AC3138" t="s">
        <v>36</v>
      </c>
    </row>
    <row r="3139" spans="1:29" x14ac:dyDescent="0.25">
      <c r="A3139" t="str">
        <f>CONCATENATE("Q",ROUNDUP(MONTH(Table1[[#This Row],[Month]])/3,0))</f>
        <v>Q3</v>
      </c>
      <c r="B3139" s="14">
        <f>EOMONTH(Table1[[#This Row],[Credit Date]],-1)+1</f>
        <v>42583</v>
      </c>
      <c r="C3139" t="str">
        <f>CONCATENATE(Table1[[#This Row],[Issuer Last Name]],", ",Table1[[#This Row],[Issuer First Name]])</f>
        <v>No. 052, Employee</v>
      </c>
      <c r="D3139" t="str">
        <f>CONCATENATE(Table1[[#This Row],[Approver Last Name]],", ",Table1[[#This Row],[Approver First Name]])</f>
        <v>No. 052, Employee</v>
      </c>
      <c r="E3139" t="str">
        <f>CONCATENATE(Table1[[#This Row],[Customer Last Name]],", ",Table1[[#This Row],[Customer First Name]])</f>
        <v>No. 11673, Client</v>
      </c>
      <c r="F31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39" t="str">
        <f>IF(Table1[[#This Row],[Transaction Type]]="Maintenance","Non-Sales","Sales")</f>
        <v>Non-Sales</v>
      </c>
      <c r="H3139" t="str">
        <f>IF(Table1[[#This Row],[Quarter]]="q2",1,"")</f>
        <v/>
      </c>
      <c r="I3139">
        <f>IF(Table1[[#This Row],[Quarter]]="q3",1,"")</f>
        <v>1</v>
      </c>
      <c r="J3139" t="str">
        <f>IF(Table1[[#This Row],[Quarter]]="Q2",Table1[[#This Row],[Credit Amount]],"")</f>
        <v/>
      </c>
      <c r="K3139">
        <f>IF(Table1[[#This Row],[Quarter]]="Q3",Table1[[#This Row],[Credit Amount]],"")</f>
        <v>-109.26</v>
      </c>
      <c r="L3139" t="str">
        <f>IF(Table1[[#This Row],[Transaction Type]]="Upgrade",Table1[[#This Row],[Credit Amount]],IF(Table1[[#This Row],[Transaction Type]]="Activation",Table1[[#This Row],[Credit Amount]],""))</f>
        <v/>
      </c>
      <c r="M3139">
        <f>IF(Table1[[#This Row],[Transaction Type]]="Maintenance",Table1[[#This Row],[Credit Amount]],"")</f>
        <v>-109.26</v>
      </c>
      <c r="N3139">
        <v>10052</v>
      </c>
      <c r="O3139" t="s">
        <v>2489</v>
      </c>
      <c r="P3139" t="s">
        <v>2541</v>
      </c>
      <c r="Q3139" t="s">
        <v>2340</v>
      </c>
      <c r="R3139">
        <v>10052</v>
      </c>
      <c r="S3139" t="s">
        <v>2489</v>
      </c>
      <c r="T3139" t="s">
        <v>2541</v>
      </c>
      <c r="U3139" t="s">
        <v>2340</v>
      </c>
      <c r="V3139" t="s">
        <v>196</v>
      </c>
      <c r="W3139">
        <v>100002672</v>
      </c>
      <c r="X3139">
        <v>8005551673</v>
      </c>
      <c r="Y3139" t="s">
        <v>2595</v>
      </c>
      <c r="Z3139" t="s">
        <v>4268</v>
      </c>
      <c r="AA3139" s="13">
        <v>-109.26</v>
      </c>
      <c r="AB3139" s="14">
        <v>42587</v>
      </c>
      <c r="AC3139" t="s">
        <v>36</v>
      </c>
    </row>
    <row r="3140" spans="1:29" x14ac:dyDescent="0.25">
      <c r="A3140" t="str">
        <f>CONCATENATE("Q",ROUNDUP(MONTH(Table1[[#This Row],[Month]])/3,0))</f>
        <v>Q3</v>
      </c>
      <c r="B3140" s="14">
        <f>EOMONTH(Table1[[#This Row],[Credit Date]],-1)+1</f>
        <v>42583</v>
      </c>
      <c r="C3140" t="str">
        <f>CONCATENATE(Table1[[#This Row],[Issuer Last Name]],", ",Table1[[#This Row],[Issuer First Name]])</f>
        <v>No. 052, Employee</v>
      </c>
      <c r="D3140" t="str">
        <f>CONCATENATE(Table1[[#This Row],[Approver Last Name]],", ",Table1[[#This Row],[Approver First Name]])</f>
        <v>No. 052, Employee</v>
      </c>
      <c r="E3140" t="str">
        <f>CONCATENATE(Table1[[#This Row],[Customer Last Name]],", ",Table1[[#This Row],[Customer First Name]])</f>
        <v>No. 11914, Client</v>
      </c>
      <c r="F31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0" t="str">
        <f>IF(Table1[[#This Row],[Transaction Type]]="Maintenance","Non-Sales","Sales")</f>
        <v>Non-Sales</v>
      </c>
      <c r="H3140" t="str">
        <f>IF(Table1[[#This Row],[Quarter]]="q2",1,"")</f>
        <v/>
      </c>
      <c r="I3140">
        <f>IF(Table1[[#This Row],[Quarter]]="q3",1,"")</f>
        <v>1</v>
      </c>
      <c r="J3140" t="str">
        <f>IF(Table1[[#This Row],[Quarter]]="Q2",Table1[[#This Row],[Credit Amount]],"")</f>
        <v/>
      </c>
      <c r="K3140">
        <f>IF(Table1[[#This Row],[Quarter]]="Q3",Table1[[#This Row],[Credit Amount]],"")</f>
        <v>-209.93</v>
      </c>
      <c r="L3140" t="str">
        <f>IF(Table1[[#This Row],[Transaction Type]]="Upgrade",Table1[[#This Row],[Credit Amount]],IF(Table1[[#This Row],[Transaction Type]]="Activation",Table1[[#This Row],[Credit Amount]],""))</f>
        <v/>
      </c>
      <c r="M3140">
        <f>IF(Table1[[#This Row],[Transaction Type]]="Maintenance",Table1[[#This Row],[Credit Amount]],"")</f>
        <v>-209.93</v>
      </c>
      <c r="N3140">
        <v>10052</v>
      </c>
      <c r="O3140" t="s">
        <v>2489</v>
      </c>
      <c r="P3140" t="s">
        <v>2541</v>
      </c>
      <c r="Q3140" t="s">
        <v>2340</v>
      </c>
      <c r="R3140">
        <v>10052</v>
      </c>
      <c r="S3140" t="s">
        <v>2489</v>
      </c>
      <c r="T3140" t="s">
        <v>2541</v>
      </c>
      <c r="U3140" t="s">
        <v>2340</v>
      </c>
      <c r="V3140" t="s">
        <v>196</v>
      </c>
      <c r="W3140">
        <v>100002913</v>
      </c>
      <c r="X3140">
        <v>8005551914</v>
      </c>
      <c r="Y3140" t="s">
        <v>2595</v>
      </c>
      <c r="Z3140" t="s">
        <v>4509</v>
      </c>
      <c r="AA3140" s="13">
        <v>-209.93</v>
      </c>
      <c r="AB3140" s="14">
        <v>42587</v>
      </c>
      <c r="AC3140" t="s">
        <v>36</v>
      </c>
    </row>
    <row r="3141" spans="1:29" x14ac:dyDescent="0.25">
      <c r="A3141" t="str">
        <f>CONCATENATE("Q",ROUNDUP(MONTH(Table1[[#This Row],[Month]])/3,0))</f>
        <v>Q3</v>
      </c>
      <c r="B3141" s="14">
        <f>EOMONTH(Table1[[#This Row],[Credit Date]],-1)+1</f>
        <v>42583</v>
      </c>
      <c r="C3141" t="str">
        <f>CONCATENATE(Table1[[#This Row],[Issuer Last Name]],", ",Table1[[#This Row],[Issuer First Name]])</f>
        <v>No. 052, Employee</v>
      </c>
      <c r="D3141" t="str">
        <f>CONCATENATE(Table1[[#This Row],[Approver Last Name]],", ",Table1[[#This Row],[Approver First Name]])</f>
        <v>No. 052, Employee</v>
      </c>
      <c r="E3141" t="str">
        <f>CONCATENATE(Table1[[#This Row],[Customer Last Name]],", ",Table1[[#This Row],[Customer First Name]])</f>
        <v>No. 12397, Client</v>
      </c>
      <c r="F31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1" t="str">
        <f>IF(Table1[[#This Row],[Transaction Type]]="Maintenance","Non-Sales","Sales")</f>
        <v>Sales</v>
      </c>
      <c r="H3141" t="str">
        <f>IF(Table1[[#This Row],[Quarter]]="q2",1,"")</f>
        <v/>
      </c>
      <c r="I3141">
        <f>IF(Table1[[#This Row],[Quarter]]="q3",1,"")</f>
        <v>1</v>
      </c>
      <c r="J3141" t="str">
        <f>IF(Table1[[#This Row],[Quarter]]="Q2",Table1[[#This Row],[Credit Amount]],"")</f>
        <v/>
      </c>
      <c r="K3141">
        <f>IF(Table1[[#This Row],[Quarter]]="Q3",Table1[[#This Row],[Credit Amount]],"")</f>
        <v>-280.92</v>
      </c>
      <c r="L3141">
        <f>IF(Table1[[#This Row],[Transaction Type]]="Upgrade",Table1[[#This Row],[Credit Amount]],IF(Table1[[#This Row],[Transaction Type]]="Activation",Table1[[#This Row],[Credit Amount]],""))</f>
        <v>-280.92</v>
      </c>
      <c r="M3141" t="str">
        <f>IF(Table1[[#This Row],[Transaction Type]]="Maintenance",Table1[[#This Row],[Credit Amount]],"")</f>
        <v/>
      </c>
      <c r="N3141">
        <v>10052</v>
      </c>
      <c r="O3141" t="s">
        <v>2489</v>
      </c>
      <c r="P3141" t="s">
        <v>2541</v>
      </c>
      <c r="Q3141" t="s">
        <v>2340</v>
      </c>
      <c r="R3141">
        <v>10052</v>
      </c>
      <c r="S3141" t="s">
        <v>2489</v>
      </c>
      <c r="T3141" t="s">
        <v>2541</v>
      </c>
      <c r="U3141" t="s">
        <v>2340</v>
      </c>
      <c r="V3141" t="s">
        <v>196</v>
      </c>
      <c r="W3141">
        <v>100003396</v>
      </c>
      <c r="X3141">
        <v>8005552397</v>
      </c>
      <c r="Y3141" t="s">
        <v>2595</v>
      </c>
      <c r="Z3141" t="s">
        <v>4992</v>
      </c>
      <c r="AA3141" s="13">
        <v>-280.92</v>
      </c>
      <c r="AB3141" s="14">
        <v>42591</v>
      </c>
      <c r="AC3141" t="s">
        <v>37</v>
      </c>
    </row>
    <row r="3142" spans="1:29" x14ac:dyDescent="0.25">
      <c r="A3142" t="str">
        <f>CONCATENATE("Q",ROUNDUP(MONTH(Table1[[#This Row],[Month]])/3,0))</f>
        <v>Q3</v>
      </c>
      <c r="B3142" s="14">
        <f>EOMONTH(Table1[[#This Row],[Credit Date]],-1)+1</f>
        <v>42583</v>
      </c>
      <c r="C3142" t="str">
        <f>CONCATENATE(Table1[[#This Row],[Issuer Last Name]],", ",Table1[[#This Row],[Issuer First Name]])</f>
        <v>No. 052, Employee</v>
      </c>
      <c r="D3142" t="str">
        <f>CONCATENATE(Table1[[#This Row],[Approver Last Name]],", ",Table1[[#This Row],[Approver First Name]])</f>
        <v>No. 052, Employee</v>
      </c>
      <c r="E3142" t="str">
        <f>CONCATENATE(Table1[[#This Row],[Customer Last Name]],", ",Table1[[#This Row],[Customer First Name]])</f>
        <v>No. 10791, Client</v>
      </c>
      <c r="F31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2" t="str">
        <f>IF(Table1[[#This Row],[Transaction Type]]="Maintenance","Non-Sales","Sales")</f>
        <v>Non-Sales</v>
      </c>
      <c r="H3142" t="str">
        <f>IF(Table1[[#This Row],[Quarter]]="q2",1,"")</f>
        <v/>
      </c>
      <c r="I3142">
        <f>IF(Table1[[#This Row],[Quarter]]="q3",1,"")</f>
        <v>1</v>
      </c>
      <c r="J3142" t="str">
        <f>IF(Table1[[#This Row],[Quarter]]="Q2",Table1[[#This Row],[Credit Amount]],"")</f>
        <v/>
      </c>
      <c r="K3142">
        <f>IF(Table1[[#This Row],[Quarter]]="Q3",Table1[[#This Row],[Credit Amount]],"")</f>
        <v>-300.72000000000003</v>
      </c>
      <c r="L3142" t="str">
        <f>IF(Table1[[#This Row],[Transaction Type]]="Upgrade",Table1[[#This Row],[Credit Amount]],IF(Table1[[#This Row],[Transaction Type]]="Activation",Table1[[#This Row],[Credit Amount]],""))</f>
        <v/>
      </c>
      <c r="M3142">
        <f>IF(Table1[[#This Row],[Transaction Type]]="Maintenance",Table1[[#This Row],[Credit Amount]],"")</f>
        <v>-300.72000000000003</v>
      </c>
      <c r="N3142">
        <v>10052</v>
      </c>
      <c r="O3142" t="s">
        <v>2489</v>
      </c>
      <c r="P3142" t="s">
        <v>2541</v>
      </c>
      <c r="Q3142" t="s">
        <v>2340</v>
      </c>
      <c r="R3142">
        <v>10052</v>
      </c>
      <c r="S3142" t="s">
        <v>2489</v>
      </c>
      <c r="T3142" t="s">
        <v>2541</v>
      </c>
      <c r="U3142" t="s">
        <v>2340</v>
      </c>
      <c r="V3142" t="s">
        <v>196</v>
      </c>
      <c r="W3142">
        <v>100001790</v>
      </c>
      <c r="X3142">
        <v>8005550791</v>
      </c>
      <c r="Y3142" t="s">
        <v>2595</v>
      </c>
      <c r="Z3142" t="s">
        <v>3386</v>
      </c>
      <c r="AA3142" s="13">
        <v>-300.72000000000003</v>
      </c>
      <c r="AB3142" s="14">
        <v>42594</v>
      </c>
      <c r="AC3142" t="s">
        <v>36</v>
      </c>
    </row>
    <row r="3143" spans="1:29" x14ac:dyDescent="0.25">
      <c r="A3143" t="str">
        <f>CONCATENATE("Q",ROUNDUP(MONTH(Table1[[#This Row],[Month]])/3,0))</f>
        <v>Q3</v>
      </c>
      <c r="B3143" s="14">
        <f>EOMONTH(Table1[[#This Row],[Credit Date]],-1)+1</f>
        <v>42583</v>
      </c>
      <c r="C3143" t="str">
        <f>CONCATENATE(Table1[[#This Row],[Issuer Last Name]],", ",Table1[[#This Row],[Issuer First Name]])</f>
        <v>No. 052, Employee</v>
      </c>
      <c r="D3143" t="str">
        <f>CONCATENATE(Table1[[#This Row],[Approver Last Name]],", ",Table1[[#This Row],[Approver First Name]])</f>
        <v>No. 052, Employee</v>
      </c>
      <c r="E3143" t="str">
        <f>CONCATENATE(Table1[[#This Row],[Customer Last Name]],", ",Table1[[#This Row],[Customer First Name]])</f>
        <v>No. 11920, Client</v>
      </c>
      <c r="F31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3" t="str">
        <f>IF(Table1[[#This Row],[Transaction Type]]="Maintenance","Non-Sales","Sales")</f>
        <v>Non-Sales</v>
      </c>
      <c r="H3143" t="str">
        <f>IF(Table1[[#This Row],[Quarter]]="q2",1,"")</f>
        <v/>
      </c>
      <c r="I3143">
        <f>IF(Table1[[#This Row],[Quarter]]="q3",1,"")</f>
        <v>1</v>
      </c>
      <c r="J3143" t="str">
        <f>IF(Table1[[#This Row],[Quarter]]="Q2",Table1[[#This Row],[Credit Amount]],"")</f>
        <v/>
      </c>
      <c r="K3143">
        <f>IF(Table1[[#This Row],[Quarter]]="Q3",Table1[[#This Row],[Credit Amount]],"")</f>
        <v>-61.29</v>
      </c>
      <c r="L3143" t="str">
        <f>IF(Table1[[#This Row],[Transaction Type]]="Upgrade",Table1[[#This Row],[Credit Amount]],IF(Table1[[#This Row],[Transaction Type]]="Activation",Table1[[#This Row],[Credit Amount]],""))</f>
        <v/>
      </c>
      <c r="M3143">
        <f>IF(Table1[[#This Row],[Transaction Type]]="Maintenance",Table1[[#This Row],[Credit Amount]],"")</f>
        <v>-61.29</v>
      </c>
      <c r="N3143">
        <v>10052</v>
      </c>
      <c r="O3143" t="s">
        <v>2489</v>
      </c>
      <c r="P3143" t="s">
        <v>2541</v>
      </c>
      <c r="Q3143" t="s">
        <v>2340</v>
      </c>
      <c r="R3143">
        <v>10052</v>
      </c>
      <c r="S3143" t="s">
        <v>2489</v>
      </c>
      <c r="T3143" t="s">
        <v>2541</v>
      </c>
      <c r="U3143" t="s">
        <v>2340</v>
      </c>
      <c r="V3143" t="s">
        <v>196</v>
      </c>
      <c r="W3143">
        <v>100002919</v>
      </c>
      <c r="X3143">
        <v>8005551920</v>
      </c>
      <c r="Y3143" t="s">
        <v>2595</v>
      </c>
      <c r="Z3143" t="s">
        <v>4515</v>
      </c>
      <c r="AA3143" s="13">
        <v>-61.29</v>
      </c>
      <c r="AB3143" s="14">
        <v>42594</v>
      </c>
      <c r="AC3143" t="s">
        <v>36</v>
      </c>
    </row>
    <row r="3144" spans="1:29" x14ac:dyDescent="0.25">
      <c r="A3144" t="str">
        <f>CONCATENATE("Q",ROUNDUP(MONTH(Table1[[#This Row],[Month]])/3,0))</f>
        <v>Q3</v>
      </c>
      <c r="B3144" s="14">
        <f>EOMONTH(Table1[[#This Row],[Credit Date]],-1)+1</f>
        <v>42583</v>
      </c>
      <c r="C3144" t="str">
        <f>CONCATENATE(Table1[[#This Row],[Issuer Last Name]],", ",Table1[[#This Row],[Issuer First Name]])</f>
        <v>No. 052, Employee</v>
      </c>
      <c r="D3144" t="str">
        <f>CONCATENATE(Table1[[#This Row],[Approver Last Name]],", ",Table1[[#This Row],[Approver First Name]])</f>
        <v>No. 052, Employee</v>
      </c>
      <c r="E3144" t="str">
        <f>CONCATENATE(Table1[[#This Row],[Customer Last Name]],", ",Table1[[#This Row],[Customer First Name]])</f>
        <v>No. 11797, Client</v>
      </c>
      <c r="F31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4" t="str">
        <f>IF(Table1[[#This Row],[Transaction Type]]="Maintenance","Non-Sales","Sales")</f>
        <v>Sales</v>
      </c>
      <c r="H3144" t="str">
        <f>IF(Table1[[#This Row],[Quarter]]="q2",1,"")</f>
        <v/>
      </c>
      <c r="I3144">
        <f>IF(Table1[[#This Row],[Quarter]]="q3",1,"")</f>
        <v>1</v>
      </c>
      <c r="J3144" t="str">
        <f>IF(Table1[[#This Row],[Quarter]]="Q2",Table1[[#This Row],[Credit Amount]],"")</f>
        <v/>
      </c>
      <c r="K3144">
        <f>IF(Table1[[#This Row],[Quarter]]="Q3",Table1[[#This Row],[Credit Amount]],"")</f>
        <v>-77.98</v>
      </c>
      <c r="L3144">
        <f>IF(Table1[[#This Row],[Transaction Type]]="Upgrade",Table1[[#This Row],[Credit Amount]],IF(Table1[[#This Row],[Transaction Type]]="Activation",Table1[[#This Row],[Credit Amount]],""))</f>
        <v>-77.98</v>
      </c>
      <c r="M3144" t="str">
        <f>IF(Table1[[#This Row],[Transaction Type]]="Maintenance",Table1[[#This Row],[Credit Amount]],"")</f>
        <v/>
      </c>
      <c r="N3144">
        <v>10052</v>
      </c>
      <c r="O3144" t="s">
        <v>2489</v>
      </c>
      <c r="P3144" t="s">
        <v>2541</v>
      </c>
      <c r="Q3144" t="s">
        <v>2340</v>
      </c>
      <c r="R3144">
        <v>10052</v>
      </c>
      <c r="S3144" t="s">
        <v>2489</v>
      </c>
      <c r="T3144" t="s">
        <v>2541</v>
      </c>
      <c r="U3144" t="s">
        <v>2340</v>
      </c>
      <c r="V3144" t="s">
        <v>196</v>
      </c>
      <c r="W3144">
        <v>100002796</v>
      </c>
      <c r="X3144">
        <v>8005551797</v>
      </c>
      <c r="Y3144" t="s">
        <v>2595</v>
      </c>
      <c r="Z3144" t="s">
        <v>4392</v>
      </c>
      <c r="AA3144" s="13">
        <v>-77.98</v>
      </c>
      <c r="AB3144" s="14">
        <v>42598</v>
      </c>
      <c r="AC3144" t="s">
        <v>37</v>
      </c>
    </row>
    <row r="3145" spans="1:29" x14ac:dyDescent="0.25">
      <c r="A3145" t="str">
        <f>CONCATENATE("Q",ROUNDUP(MONTH(Table1[[#This Row],[Month]])/3,0))</f>
        <v>Q3</v>
      </c>
      <c r="B3145" s="14">
        <f>EOMONTH(Table1[[#This Row],[Credit Date]],-1)+1</f>
        <v>42583</v>
      </c>
      <c r="C3145" t="str">
        <f>CONCATENATE(Table1[[#This Row],[Issuer Last Name]],", ",Table1[[#This Row],[Issuer First Name]])</f>
        <v>No. 052, Employee</v>
      </c>
      <c r="D3145" t="str">
        <f>CONCATENATE(Table1[[#This Row],[Approver Last Name]],", ",Table1[[#This Row],[Approver First Name]])</f>
        <v>No. 052, Employee</v>
      </c>
      <c r="E3145" t="str">
        <f>CONCATENATE(Table1[[#This Row],[Customer Last Name]],", ",Table1[[#This Row],[Customer First Name]])</f>
        <v>No. 13844, Client</v>
      </c>
      <c r="F31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5" t="str">
        <f>IF(Table1[[#This Row],[Transaction Type]]="Maintenance","Non-Sales","Sales")</f>
        <v>Non-Sales</v>
      </c>
      <c r="H3145" t="str">
        <f>IF(Table1[[#This Row],[Quarter]]="q2",1,"")</f>
        <v/>
      </c>
      <c r="I3145">
        <f>IF(Table1[[#This Row],[Quarter]]="q3",1,"")</f>
        <v>1</v>
      </c>
      <c r="J3145" t="str">
        <f>IF(Table1[[#This Row],[Quarter]]="Q2",Table1[[#This Row],[Credit Amount]],"")</f>
        <v/>
      </c>
      <c r="K3145">
        <f>IF(Table1[[#This Row],[Quarter]]="Q3",Table1[[#This Row],[Credit Amount]],"")</f>
        <v>-138.75</v>
      </c>
      <c r="L3145" t="str">
        <f>IF(Table1[[#This Row],[Transaction Type]]="Upgrade",Table1[[#This Row],[Credit Amount]],IF(Table1[[#This Row],[Transaction Type]]="Activation",Table1[[#This Row],[Credit Amount]],""))</f>
        <v/>
      </c>
      <c r="M3145">
        <f>IF(Table1[[#This Row],[Transaction Type]]="Maintenance",Table1[[#This Row],[Credit Amount]],"")</f>
        <v>-138.75</v>
      </c>
      <c r="N3145">
        <v>10052</v>
      </c>
      <c r="O3145" t="s">
        <v>2489</v>
      </c>
      <c r="P3145" t="s">
        <v>2541</v>
      </c>
      <c r="Q3145" t="s">
        <v>2340</v>
      </c>
      <c r="R3145">
        <v>10052</v>
      </c>
      <c r="S3145" t="s">
        <v>2489</v>
      </c>
      <c r="T3145" t="s">
        <v>2541</v>
      </c>
      <c r="U3145" t="s">
        <v>2340</v>
      </c>
      <c r="V3145" t="s">
        <v>196</v>
      </c>
      <c r="W3145">
        <v>100004843</v>
      </c>
      <c r="X3145">
        <v>8005553844</v>
      </c>
      <c r="Y3145" t="s">
        <v>2595</v>
      </c>
      <c r="Z3145" t="s">
        <v>6432</v>
      </c>
      <c r="AA3145" s="13">
        <v>-138.75</v>
      </c>
      <c r="AB3145" s="14">
        <v>42599</v>
      </c>
      <c r="AC3145" t="s">
        <v>36</v>
      </c>
    </row>
    <row r="3146" spans="1:29" x14ac:dyDescent="0.25">
      <c r="A3146" t="str">
        <f>CONCATENATE("Q",ROUNDUP(MONTH(Table1[[#This Row],[Month]])/3,0))</f>
        <v>Q3</v>
      </c>
      <c r="B3146" s="14">
        <f>EOMONTH(Table1[[#This Row],[Credit Date]],-1)+1</f>
        <v>42583</v>
      </c>
      <c r="C3146" t="str">
        <f>CONCATENATE(Table1[[#This Row],[Issuer Last Name]],", ",Table1[[#This Row],[Issuer First Name]])</f>
        <v>No. 052, Employee</v>
      </c>
      <c r="D3146" t="str">
        <f>CONCATENATE(Table1[[#This Row],[Approver Last Name]],", ",Table1[[#This Row],[Approver First Name]])</f>
        <v>No. 052, Employee</v>
      </c>
      <c r="E3146" t="str">
        <f>CONCATENATE(Table1[[#This Row],[Customer Last Name]],", ",Table1[[#This Row],[Customer First Name]])</f>
        <v>No. 13291, Client</v>
      </c>
      <c r="F31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6" t="str">
        <f>IF(Table1[[#This Row],[Transaction Type]]="Maintenance","Non-Sales","Sales")</f>
        <v>Sales</v>
      </c>
      <c r="H3146" t="str">
        <f>IF(Table1[[#This Row],[Quarter]]="q2",1,"")</f>
        <v/>
      </c>
      <c r="I3146">
        <f>IF(Table1[[#This Row],[Quarter]]="q3",1,"")</f>
        <v>1</v>
      </c>
      <c r="J3146" t="str">
        <f>IF(Table1[[#This Row],[Quarter]]="Q2",Table1[[#This Row],[Credit Amount]],"")</f>
        <v/>
      </c>
      <c r="K3146">
        <f>IF(Table1[[#This Row],[Quarter]]="Q3",Table1[[#This Row],[Credit Amount]],"")</f>
        <v>-484.57</v>
      </c>
      <c r="L3146">
        <f>IF(Table1[[#This Row],[Transaction Type]]="Upgrade",Table1[[#This Row],[Credit Amount]],IF(Table1[[#This Row],[Transaction Type]]="Activation",Table1[[#This Row],[Credit Amount]],""))</f>
        <v>-484.57</v>
      </c>
      <c r="M3146" t="str">
        <f>IF(Table1[[#This Row],[Transaction Type]]="Maintenance",Table1[[#This Row],[Credit Amount]],"")</f>
        <v/>
      </c>
      <c r="N3146">
        <v>10052</v>
      </c>
      <c r="O3146" t="s">
        <v>2489</v>
      </c>
      <c r="P3146" t="s">
        <v>2541</v>
      </c>
      <c r="Q3146" t="s">
        <v>2340</v>
      </c>
      <c r="R3146">
        <v>10052</v>
      </c>
      <c r="S3146" t="s">
        <v>2489</v>
      </c>
      <c r="T3146" t="s">
        <v>2541</v>
      </c>
      <c r="U3146" t="s">
        <v>2340</v>
      </c>
      <c r="V3146" t="s">
        <v>196</v>
      </c>
      <c r="W3146">
        <v>100004290</v>
      </c>
      <c r="X3146">
        <v>8005553291</v>
      </c>
      <c r="Y3146" t="s">
        <v>2595</v>
      </c>
      <c r="Z3146" t="s">
        <v>5879</v>
      </c>
      <c r="AA3146" s="13">
        <v>-484.57</v>
      </c>
      <c r="AB3146" s="14">
        <v>42610</v>
      </c>
      <c r="AC3146" t="s">
        <v>35</v>
      </c>
    </row>
    <row r="3147" spans="1:29" x14ac:dyDescent="0.25">
      <c r="A3147" t="str">
        <f>CONCATENATE("Q",ROUNDUP(MONTH(Table1[[#This Row],[Month]])/3,0))</f>
        <v>Q3</v>
      </c>
      <c r="B3147" s="14">
        <f>EOMONTH(Table1[[#This Row],[Credit Date]],-1)+1</f>
        <v>42583</v>
      </c>
      <c r="C3147" t="str">
        <f>CONCATENATE(Table1[[#This Row],[Issuer Last Name]],", ",Table1[[#This Row],[Issuer First Name]])</f>
        <v>No. 052, Employee</v>
      </c>
      <c r="D3147" t="str">
        <f>CONCATENATE(Table1[[#This Row],[Approver Last Name]],", ",Table1[[#This Row],[Approver First Name]])</f>
        <v>No. 052, Employee</v>
      </c>
      <c r="E3147" t="str">
        <f>CONCATENATE(Table1[[#This Row],[Customer Last Name]],", ",Table1[[#This Row],[Customer First Name]])</f>
        <v>No. 12292, Client</v>
      </c>
      <c r="F31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7" t="str">
        <f>IF(Table1[[#This Row],[Transaction Type]]="Maintenance","Non-Sales","Sales")</f>
        <v>Non-Sales</v>
      </c>
      <c r="H3147" t="str">
        <f>IF(Table1[[#This Row],[Quarter]]="q2",1,"")</f>
        <v/>
      </c>
      <c r="I3147">
        <f>IF(Table1[[#This Row],[Quarter]]="q3",1,"")</f>
        <v>1</v>
      </c>
      <c r="J3147" t="str">
        <f>IF(Table1[[#This Row],[Quarter]]="Q2",Table1[[#This Row],[Credit Amount]],"")</f>
        <v/>
      </c>
      <c r="K3147">
        <f>IF(Table1[[#This Row],[Quarter]]="Q3",Table1[[#This Row],[Credit Amount]],"")</f>
        <v>-100.58</v>
      </c>
      <c r="L3147" t="str">
        <f>IF(Table1[[#This Row],[Transaction Type]]="Upgrade",Table1[[#This Row],[Credit Amount]],IF(Table1[[#This Row],[Transaction Type]]="Activation",Table1[[#This Row],[Credit Amount]],""))</f>
        <v/>
      </c>
      <c r="M3147">
        <f>IF(Table1[[#This Row],[Transaction Type]]="Maintenance",Table1[[#This Row],[Credit Amount]],"")</f>
        <v>-100.58</v>
      </c>
      <c r="N3147">
        <v>10052</v>
      </c>
      <c r="O3147" t="s">
        <v>2489</v>
      </c>
      <c r="P3147" t="s">
        <v>2541</v>
      </c>
      <c r="Q3147" t="s">
        <v>2340</v>
      </c>
      <c r="R3147">
        <v>10052</v>
      </c>
      <c r="S3147" t="s">
        <v>2489</v>
      </c>
      <c r="T3147" t="s">
        <v>2541</v>
      </c>
      <c r="U3147" t="s">
        <v>2340</v>
      </c>
      <c r="V3147" t="s">
        <v>196</v>
      </c>
      <c r="W3147">
        <v>100003291</v>
      </c>
      <c r="X3147">
        <v>8005552292</v>
      </c>
      <c r="Y3147" t="s">
        <v>2595</v>
      </c>
      <c r="Z3147" t="s">
        <v>4887</v>
      </c>
      <c r="AA3147" s="13">
        <v>-100.58</v>
      </c>
      <c r="AB3147" s="14">
        <v>42612</v>
      </c>
      <c r="AC3147" t="s">
        <v>36</v>
      </c>
    </row>
    <row r="3148" spans="1:29" x14ac:dyDescent="0.25">
      <c r="A3148" t="str">
        <f>CONCATENATE("Q",ROUNDUP(MONTH(Table1[[#This Row],[Month]])/3,0))</f>
        <v>Q3</v>
      </c>
      <c r="B3148" s="14">
        <f>EOMONTH(Table1[[#This Row],[Credit Date]],-1)+1</f>
        <v>42614</v>
      </c>
      <c r="C3148" t="str">
        <f>CONCATENATE(Table1[[#This Row],[Issuer Last Name]],", ",Table1[[#This Row],[Issuer First Name]])</f>
        <v>No. 052, Employee</v>
      </c>
      <c r="D3148" t="str">
        <f>CONCATENATE(Table1[[#This Row],[Approver Last Name]],", ",Table1[[#This Row],[Approver First Name]])</f>
        <v>No. 052, Employee</v>
      </c>
      <c r="E3148" t="str">
        <f>CONCATENATE(Table1[[#This Row],[Customer Last Name]],", ",Table1[[#This Row],[Customer First Name]])</f>
        <v>No. 10745, Client</v>
      </c>
      <c r="F31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8" t="str">
        <f>IF(Table1[[#This Row],[Transaction Type]]="Maintenance","Non-Sales","Sales")</f>
        <v>Sales</v>
      </c>
      <c r="H3148" t="str">
        <f>IF(Table1[[#This Row],[Quarter]]="q2",1,"")</f>
        <v/>
      </c>
      <c r="I3148">
        <f>IF(Table1[[#This Row],[Quarter]]="q3",1,"")</f>
        <v>1</v>
      </c>
      <c r="J3148" t="str">
        <f>IF(Table1[[#This Row],[Quarter]]="Q2",Table1[[#This Row],[Credit Amount]],"")</f>
        <v/>
      </c>
      <c r="K3148">
        <f>IF(Table1[[#This Row],[Quarter]]="Q3",Table1[[#This Row],[Credit Amount]],"")</f>
        <v>-497.03</v>
      </c>
      <c r="L3148">
        <f>IF(Table1[[#This Row],[Transaction Type]]="Upgrade",Table1[[#This Row],[Credit Amount]],IF(Table1[[#This Row],[Transaction Type]]="Activation",Table1[[#This Row],[Credit Amount]],""))</f>
        <v>-497.03</v>
      </c>
      <c r="M3148" t="str">
        <f>IF(Table1[[#This Row],[Transaction Type]]="Maintenance",Table1[[#This Row],[Credit Amount]],"")</f>
        <v/>
      </c>
      <c r="N3148">
        <v>10052</v>
      </c>
      <c r="O3148" t="s">
        <v>2489</v>
      </c>
      <c r="P3148" t="s">
        <v>2541</v>
      </c>
      <c r="Q3148" t="s">
        <v>2340</v>
      </c>
      <c r="R3148">
        <v>10052</v>
      </c>
      <c r="S3148" t="s">
        <v>2489</v>
      </c>
      <c r="T3148" t="s">
        <v>2541</v>
      </c>
      <c r="U3148" t="s">
        <v>2340</v>
      </c>
      <c r="V3148" t="s">
        <v>196</v>
      </c>
      <c r="W3148">
        <v>100001744</v>
      </c>
      <c r="X3148">
        <v>8005550745</v>
      </c>
      <c r="Y3148" t="s">
        <v>2595</v>
      </c>
      <c r="Z3148" t="s">
        <v>3340</v>
      </c>
      <c r="AA3148" s="13">
        <v>-497.03</v>
      </c>
      <c r="AB3148" s="14">
        <v>42617</v>
      </c>
      <c r="AC3148" t="s">
        <v>35</v>
      </c>
    </row>
    <row r="3149" spans="1:29" x14ac:dyDescent="0.25">
      <c r="A3149" t="str">
        <f>CONCATENATE("Q",ROUNDUP(MONTH(Table1[[#This Row],[Month]])/3,0))</f>
        <v>Q3</v>
      </c>
      <c r="B3149" s="14">
        <f>EOMONTH(Table1[[#This Row],[Credit Date]],-1)+1</f>
        <v>42614</v>
      </c>
      <c r="C3149" t="str">
        <f>CONCATENATE(Table1[[#This Row],[Issuer Last Name]],", ",Table1[[#This Row],[Issuer First Name]])</f>
        <v>No. 052, Employee</v>
      </c>
      <c r="D3149" t="str">
        <f>CONCATENATE(Table1[[#This Row],[Approver Last Name]],", ",Table1[[#This Row],[Approver First Name]])</f>
        <v>No. 052, Employee</v>
      </c>
      <c r="E3149" t="str">
        <f>CONCATENATE(Table1[[#This Row],[Customer Last Name]],", ",Table1[[#This Row],[Customer First Name]])</f>
        <v>No. 10348, Client</v>
      </c>
      <c r="F31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49" t="str">
        <f>IF(Table1[[#This Row],[Transaction Type]]="Maintenance","Non-Sales","Sales")</f>
        <v>Non-Sales</v>
      </c>
      <c r="H3149" t="str">
        <f>IF(Table1[[#This Row],[Quarter]]="q2",1,"")</f>
        <v/>
      </c>
      <c r="I3149">
        <f>IF(Table1[[#This Row],[Quarter]]="q3",1,"")</f>
        <v>1</v>
      </c>
      <c r="J3149" t="str">
        <f>IF(Table1[[#This Row],[Quarter]]="Q2",Table1[[#This Row],[Credit Amount]],"")</f>
        <v/>
      </c>
      <c r="K3149">
        <f>IF(Table1[[#This Row],[Quarter]]="Q3",Table1[[#This Row],[Credit Amount]],"")</f>
        <v>-349.01</v>
      </c>
      <c r="L3149" t="str">
        <f>IF(Table1[[#This Row],[Transaction Type]]="Upgrade",Table1[[#This Row],[Credit Amount]],IF(Table1[[#This Row],[Transaction Type]]="Activation",Table1[[#This Row],[Credit Amount]],""))</f>
        <v/>
      </c>
      <c r="M3149">
        <f>IF(Table1[[#This Row],[Transaction Type]]="Maintenance",Table1[[#This Row],[Credit Amount]],"")</f>
        <v>-349.01</v>
      </c>
      <c r="N3149">
        <v>10052</v>
      </c>
      <c r="O3149" t="s">
        <v>2489</v>
      </c>
      <c r="P3149" t="s">
        <v>2541</v>
      </c>
      <c r="Q3149" t="s">
        <v>2340</v>
      </c>
      <c r="R3149">
        <v>10052</v>
      </c>
      <c r="S3149" t="s">
        <v>2489</v>
      </c>
      <c r="T3149" t="s">
        <v>2541</v>
      </c>
      <c r="U3149" t="s">
        <v>2340</v>
      </c>
      <c r="V3149" t="s">
        <v>196</v>
      </c>
      <c r="W3149">
        <v>100001347</v>
      </c>
      <c r="X3149">
        <v>8005550348</v>
      </c>
      <c r="Y3149" t="s">
        <v>2595</v>
      </c>
      <c r="Z3149" t="s">
        <v>2943</v>
      </c>
      <c r="AA3149" s="13">
        <v>-349.01</v>
      </c>
      <c r="AB3149" s="14">
        <v>42618</v>
      </c>
      <c r="AC3149" t="s">
        <v>36</v>
      </c>
    </row>
    <row r="3150" spans="1:29" x14ac:dyDescent="0.25">
      <c r="A3150" t="str">
        <f>CONCATENATE("Q",ROUNDUP(MONTH(Table1[[#This Row],[Month]])/3,0))</f>
        <v>Q3</v>
      </c>
      <c r="B3150" s="14">
        <f>EOMONTH(Table1[[#This Row],[Credit Date]],-1)+1</f>
        <v>42614</v>
      </c>
      <c r="C3150" t="str">
        <f>CONCATENATE(Table1[[#This Row],[Issuer Last Name]],", ",Table1[[#This Row],[Issuer First Name]])</f>
        <v>No. 052, Employee</v>
      </c>
      <c r="D3150" t="str">
        <f>CONCATENATE(Table1[[#This Row],[Approver Last Name]],", ",Table1[[#This Row],[Approver First Name]])</f>
        <v>No. 052, Employee</v>
      </c>
      <c r="E3150" t="str">
        <f>CONCATENATE(Table1[[#This Row],[Customer Last Name]],", ",Table1[[#This Row],[Customer First Name]])</f>
        <v>No. 13870, Client</v>
      </c>
      <c r="F31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0" t="str">
        <f>IF(Table1[[#This Row],[Transaction Type]]="Maintenance","Non-Sales","Sales")</f>
        <v>Non-Sales</v>
      </c>
      <c r="H3150" t="str">
        <f>IF(Table1[[#This Row],[Quarter]]="q2",1,"")</f>
        <v/>
      </c>
      <c r="I3150">
        <f>IF(Table1[[#This Row],[Quarter]]="q3",1,"")</f>
        <v>1</v>
      </c>
      <c r="J3150" t="str">
        <f>IF(Table1[[#This Row],[Quarter]]="Q2",Table1[[#This Row],[Credit Amount]],"")</f>
        <v/>
      </c>
      <c r="K3150">
        <f>IF(Table1[[#This Row],[Quarter]]="Q3",Table1[[#This Row],[Credit Amount]],"")</f>
        <v>-115.24</v>
      </c>
      <c r="L3150" t="str">
        <f>IF(Table1[[#This Row],[Transaction Type]]="Upgrade",Table1[[#This Row],[Credit Amount]],IF(Table1[[#This Row],[Transaction Type]]="Activation",Table1[[#This Row],[Credit Amount]],""))</f>
        <v/>
      </c>
      <c r="M3150">
        <f>IF(Table1[[#This Row],[Transaction Type]]="Maintenance",Table1[[#This Row],[Credit Amount]],"")</f>
        <v>-115.24</v>
      </c>
      <c r="N3150">
        <v>10052</v>
      </c>
      <c r="O3150" t="s">
        <v>2489</v>
      </c>
      <c r="P3150" t="s">
        <v>2541</v>
      </c>
      <c r="Q3150" t="s">
        <v>2340</v>
      </c>
      <c r="R3150">
        <v>10052</v>
      </c>
      <c r="S3150" t="s">
        <v>2489</v>
      </c>
      <c r="T3150" t="s">
        <v>2541</v>
      </c>
      <c r="U3150" t="s">
        <v>2340</v>
      </c>
      <c r="V3150" t="s">
        <v>196</v>
      </c>
      <c r="W3150">
        <v>100004869</v>
      </c>
      <c r="X3150">
        <v>8005553870</v>
      </c>
      <c r="Y3150" t="s">
        <v>2595</v>
      </c>
      <c r="Z3150" t="s">
        <v>6458</v>
      </c>
      <c r="AA3150" s="13">
        <v>-115.24</v>
      </c>
      <c r="AB3150" s="14">
        <v>42621</v>
      </c>
      <c r="AC3150" t="s">
        <v>36</v>
      </c>
    </row>
    <row r="3151" spans="1:29" x14ac:dyDescent="0.25">
      <c r="A3151" t="str">
        <f>CONCATENATE("Q",ROUNDUP(MONTH(Table1[[#This Row],[Month]])/3,0))</f>
        <v>Q3</v>
      </c>
      <c r="B3151" s="14">
        <f>EOMONTH(Table1[[#This Row],[Credit Date]],-1)+1</f>
        <v>42614</v>
      </c>
      <c r="C3151" t="str">
        <f>CONCATENATE(Table1[[#This Row],[Issuer Last Name]],", ",Table1[[#This Row],[Issuer First Name]])</f>
        <v>No. 052, Employee</v>
      </c>
      <c r="D3151" t="str">
        <f>CONCATENATE(Table1[[#This Row],[Approver Last Name]],", ",Table1[[#This Row],[Approver First Name]])</f>
        <v>No. 052, Employee</v>
      </c>
      <c r="E3151" t="str">
        <f>CONCATENATE(Table1[[#This Row],[Customer Last Name]],", ",Table1[[#This Row],[Customer First Name]])</f>
        <v>No. 12442, Client</v>
      </c>
      <c r="F31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1" t="str">
        <f>IF(Table1[[#This Row],[Transaction Type]]="Maintenance","Non-Sales","Sales")</f>
        <v>Non-Sales</v>
      </c>
      <c r="H3151" t="str">
        <f>IF(Table1[[#This Row],[Quarter]]="q2",1,"")</f>
        <v/>
      </c>
      <c r="I3151">
        <f>IF(Table1[[#This Row],[Quarter]]="q3",1,"")</f>
        <v>1</v>
      </c>
      <c r="J3151" t="str">
        <f>IF(Table1[[#This Row],[Quarter]]="Q2",Table1[[#This Row],[Credit Amount]],"")</f>
        <v/>
      </c>
      <c r="K3151">
        <f>IF(Table1[[#This Row],[Quarter]]="Q3",Table1[[#This Row],[Credit Amount]],"")</f>
        <v>-389.89</v>
      </c>
      <c r="L3151" t="str">
        <f>IF(Table1[[#This Row],[Transaction Type]]="Upgrade",Table1[[#This Row],[Credit Amount]],IF(Table1[[#This Row],[Transaction Type]]="Activation",Table1[[#This Row],[Credit Amount]],""))</f>
        <v/>
      </c>
      <c r="M3151">
        <f>IF(Table1[[#This Row],[Transaction Type]]="Maintenance",Table1[[#This Row],[Credit Amount]],"")</f>
        <v>-389.89</v>
      </c>
      <c r="N3151">
        <v>10052</v>
      </c>
      <c r="O3151" t="s">
        <v>2489</v>
      </c>
      <c r="P3151" t="s">
        <v>2541</v>
      </c>
      <c r="Q3151" t="s">
        <v>2340</v>
      </c>
      <c r="R3151">
        <v>10052</v>
      </c>
      <c r="S3151" t="s">
        <v>2489</v>
      </c>
      <c r="T3151" t="s">
        <v>2541</v>
      </c>
      <c r="U3151" t="s">
        <v>2340</v>
      </c>
      <c r="V3151" t="s">
        <v>196</v>
      </c>
      <c r="W3151">
        <v>100003441</v>
      </c>
      <c r="X3151">
        <v>8005552442</v>
      </c>
      <c r="Y3151" t="s">
        <v>2595</v>
      </c>
      <c r="Z3151" t="s">
        <v>5037</v>
      </c>
      <c r="AA3151" s="13">
        <v>-389.89</v>
      </c>
      <c r="AB3151" s="14">
        <v>42622</v>
      </c>
      <c r="AC3151" t="s">
        <v>36</v>
      </c>
    </row>
    <row r="3152" spans="1:29" x14ac:dyDescent="0.25">
      <c r="A3152" t="str">
        <f>CONCATENATE("Q",ROUNDUP(MONTH(Table1[[#This Row],[Month]])/3,0))</f>
        <v>Q3</v>
      </c>
      <c r="B3152" s="14">
        <f>EOMONTH(Table1[[#This Row],[Credit Date]],-1)+1</f>
        <v>42614</v>
      </c>
      <c r="C3152" t="str">
        <f>CONCATENATE(Table1[[#This Row],[Issuer Last Name]],", ",Table1[[#This Row],[Issuer First Name]])</f>
        <v>No. 052, Employee</v>
      </c>
      <c r="D3152" t="str">
        <f>CONCATENATE(Table1[[#This Row],[Approver Last Name]],", ",Table1[[#This Row],[Approver First Name]])</f>
        <v>No. 052, Employee</v>
      </c>
      <c r="E3152" t="str">
        <f>CONCATENATE(Table1[[#This Row],[Customer Last Name]],", ",Table1[[#This Row],[Customer First Name]])</f>
        <v>No. 12559, Client</v>
      </c>
      <c r="F31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2" t="str">
        <f>IF(Table1[[#This Row],[Transaction Type]]="Maintenance","Non-Sales","Sales")</f>
        <v>Non-Sales</v>
      </c>
      <c r="H3152" t="str">
        <f>IF(Table1[[#This Row],[Quarter]]="q2",1,"")</f>
        <v/>
      </c>
      <c r="I3152">
        <f>IF(Table1[[#This Row],[Quarter]]="q3",1,"")</f>
        <v>1</v>
      </c>
      <c r="J3152" t="str">
        <f>IF(Table1[[#This Row],[Quarter]]="Q2",Table1[[#This Row],[Credit Amount]],"")</f>
        <v/>
      </c>
      <c r="K3152">
        <f>IF(Table1[[#This Row],[Quarter]]="Q3",Table1[[#This Row],[Credit Amount]],"")</f>
        <v>-268.02999999999997</v>
      </c>
      <c r="L3152" t="str">
        <f>IF(Table1[[#This Row],[Transaction Type]]="Upgrade",Table1[[#This Row],[Credit Amount]],IF(Table1[[#This Row],[Transaction Type]]="Activation",Table1[[#This Row],[Credit Amount]],""))</f>
        <v/>
      </c>
      <c r="M3152">
        <f>IF(Table1[[#This Row],[Transaction Type]]="Maintenance",Table1[[#This Row],[Credit Amount]],"")</f>
        <v>-268.02999999999997</v>
      </c>
      <c r="N3152">
        <v>10052</v>
      </c>
      <c r="O3152" t="s">
        <v>2489</v>
      </c>
      <c r="P3152" t="s">
        <v>2541</v>
      </c>
      <c r="Q3152" t="s">
        <v>2340</v>
      </c>
      <c r="R3152">
        <v>10052</v>
      </c>
      <c r="S3152" t="s">
        <v>2489</v>
      </c>
      <c r="T3152" t="s">
        <v>2541</v>
      </c>
      <c r="U3152" t="s">
        <v>2340</v>
      </c>
      <c r="V3152" t="s">
        <v>196</v>
      </c>
      <c r="W3152">
        <v>100003558</v>
      </c>
      <c r="X3152">
        <v>8005552559</v>
      </c>
      <c r="Y3152" t="s">
        <v>2595</v>
      </c>
      <c r="Z3152" t="s">
        <v>5154</v>
      </c>
      <c r="AA3152" s="13">
        <v>-268.02999999999997</v>
      </c>
      <c r="AB3152" s="14">
        <v>42625</v>
      </c>
      <c r="AC3152" t="s">
        <v>36</v>
      </c>
    </row>
    <row r="3153" spans="1:29" x14ac:dyDescent="0.25">
      <c r="A3153" t="str">
        <f>CONCATENATE("Q",ROUNDUP(MONTH(Table1[[#This Row],[Month]])/3,0))</f>
        <v>Q3</v>
      </c>
      <c r="B3153" s="14">
        <f>EOMONTH(Table1[[#This Row],[Credit Date]],-1)+1</f>
        <v>42614</v>
      </c>
      <c r="C3153" t="str">
        <f>CONCATENATE(Table1[[#This Row],[Issuer Last Name]],", ",Table1[[#This Row],[Issuer First Name]])</f>
        <v>No. 052, Employee</v>
      </c>
      <c r="D3153" t="str">
        <f>CONCATENATE(Table1[[#This Row],[Approver Last Name]],", ",Table1[[#This Row],[Approver First Name]])</f>
        <v>No. 052, Employee</v>
      </c>
      <c r="E3153" t="str">
        <f>CONCATENATE(Table1[[#This Row],[Customer Last Name]],", ",Table1[[#This Row],[Customer First Name]])</f>
        <v>No. 11467, Client</v>
      </c>
      <c r="F31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3" t="str">
        <f>IF(Table1[[#This Row],[Transaction Type]]="Maintenance","Non-Sales","Sales")</f>
        <v>Sales</v>
      </c>
      <c r="H3153" t="str">
        <f>IF(Table1[[#This Row],[Quarter]]="q2",1,"")</f>
        <v/>
      </c>
      <c r="I3153">
        <f>IF(Table1[[#This Row],[Quarter]]="q3",1,"")</f>
        <v>1</v>
      </c>
      <c r="J3153" t="str">
        <f>IF(Table1[[#This Row],[Quarter]]="Q2",Table1[[#This Row],[Credit Amount]],"")</f>
        <v/>
      </c>
      <c r="K3153">
        <f>IF(Table1[[#This Row],[Quarter]]="Q3",Table1[[#This Row],[Credit Amount]],"")</f>
        <v>-357.09</v>
      </c>
      <c r="L3153">
        <f>IF(Table1[[#This Row],[Transaction Type]]="Upgrade",Table1[[#This Row],[Credit Amount]],IF(Table1[[#This Row],[Transaction Type]]="Activation",Table1[[#This Row],[Credit Amount]],""))</f>
        <v>-357.09</v>
      </c>
      <c r="M3153" t="str">
        <f>IF(Table1[[#This Row],[Transaction Type]]="Maintenance",Table1[[#This Row],[Credit Amount]],"")</f>
        <v/>
      </c>
      <c r="N3153">
        <v>10052</v>
      </c>
      <c r="O3153" t="s">
        <v>2489</v>
      </c>
      <c r="P3153" t="s">
        <v>2541</v>
      </c>
      <c r="Q3153" t="s">
        <v>2340</v>
      </c>
      <c r="R3153">
        <v>10052</v>
      </c>
      <c r="S3153" t="s">
        <v>2489</v>
      </c>
      <c r="T3153" t="s">
        <v>2541</v>
      </c>
      <c r="U3153" t="s">
        <v>2340</v>
      </c>
      <c r="V3153" t="s">
        <v>196</v>
      </c>
      <c r="W3153">
        <v>100002466</v>
      </c>
      <c r="X3153">
        <v>8005551467</v>
      </c>
      <c r="Y3153" t="s">
        <v>2595</v>
      </c>
      <c r="Z3153" t="s">
        <v>4062</v>
      </c>
      <c r="AA3153" s="13">
        <v>-357.09</v>
      </c>
      <c r="AB3153" s="14">
        <v>42626</v>
      </c>
      <c r="AC3153" t="s">
        <v>35</v>
      </c>
    </row>
    <row r="3154" spans="1:29" x14ac:dyDescent="0.25">
      <c r="A3154" t="str">
        <f>CONCATENATE("Q",ROUNDUP(MONTH(Table1[[#This Row],[Month]])/3,0))</f>
        <v>Q3</v>
      </c>
      <c r="B3154" s="14">
        <f>EOMONTH(Table1[[#This Row],[Credit Date]],-1)+1</f>
        <v>42614</v>
      </c>
      <c r="C3154" t="str">
        <f>CONCATENATE(Table1[[#This Row],[Issuer Last Name]],", ",Table1[[#This Row],[Issuer First Name]])</f>
        <v>No. 052, Employee</v>
      </c>
      <c r="D3154" t="str">
        <f>CONCATENATE(Table1[[#This Row],[Approver Last Name]],", ",Table1[[#This Row],[Approver First Name]])</f>
        <v>No. 052, Employee</v>
      </c>
      <c r="E3154" t="str">
        <f>CONCATENATE(Table1[[#This Row],[Customer Last Name]],", ",Table1[[#This Row],[Customer First Name]])</f>
        <v>No. 13580, Client</v>
      </c>
      <c r="F31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4" t="str">
        <f>IF(Table1[[#This Row],[Transaction Type]]="Maintenance","Non-Sales","Sales")</f>
        <v>Non-Sales</v>
      </c>
      <c r="H3154" t="str">
        <f>IF(Table1[[#This Row],[Quarter]]="q2",1,"")</f>
        <v/>
      </c>
      <c r="I3154">
        <f>IF(Table1[[#This Row],[Quarter]]="q3",1,"")</f>
        <v>1</v>
      </c>
      <c r="J3154" t="str">
        <f>IF(Table1[[#This Row],[Quarter]]="Q2",Table1[[#This Row],[Credit Amount]],"")</f>
        <v/>
      </c>
      <c r="K3154">
        <f>IF(Table1[[#This Row],[Quarter]]="Q3",Table1[[#This Row],[Credit Amount]],"")</f>
        <v>-272.87</v>
      </c>
      <c r="L3154" t="str">
        <f>IF(Table1[[#This Row],[Transaction Type]]="Upgrade",Table1[[#This Row],[Credit Amount]],IF(Table1[[#This Row],[Transaction Type]]="Activation",Table1[[#This Row],[Credit Amount]],""))</f>
        <v/>
      </c>
      <c r="M3154">
        <f>IF(Table1[[#This Row],[Transaction Type]]="Maintenance",Table1[[#This Row],[Credit Amount]],"")</f>
        <v>-272.87</v>
      </c>
      <c r="N3154">
        <v>10052</v>
      </c>
      <c r="O3154" t="s">
        <v>2489</v>
      </c>
      <c r="P3154" t="s">
        <v>2541</v>
      </c>
      <c r="Q3154" t="s">
        <v>2340</v>
      </c>
      <c r="R3154">
        <v>10052</v>
      </c>
      <c r="S3154" t="s">
        <v>2489</v>
      </c>
      <c r="T3154" t="s">
        <v>2541</v>
      </c>
      <c r="U3154" t="s">
        <v>2340</v>
      </c>
      <c r="V3154" t="s">
        <v>196</v>
      </c>
      <c r="W3154">
        <v>100004579</v>
      </c>
      <c r="X3154">
        <v>8005553580</v>
      </c>
      <c r="Y3154" t="s">
        <v>2595</v>
      </c>
      <c r="Z3154" t="s">
        <v>6168</v>
      </c>
      <c r="AA3154" s="13">
        <v>-272.87</v>
      </c>
      <c r="AB3154" s="14">
        <v>42628</v>
      </c>
      <c r="AC3154" t="s">
        <v>36</v>
      </c>
    </row>
    <row r="3155" spans="1:29" x14ac:dyDescent="0.25">
      <c r="A3155" t="str">
        <f>CONCATENATE("Q",ROUNDUP(MONTH(Table1[[#This Row],[Month]])/3,0))</f>
        <v>Q3</v>
      </c>
      <c r="B3155" s="14">
        <f>EOMONTH(Table1[[#This Row],[Credit Date]],-1)+1</f>
        <v>42614</v>
      </c>
      <c r="C3155" t="str">
        <f>CONCATENATE(Table1[[#This Row],[Issuer Last Name]],", ",Table1[[#This Row],[Issuer First Name]])</f>
        <v>No. 052, Employee</v>
      </c>
      <c r="D3155" t="str">
        <f>CONCATENATE(Table1[[#This Row],[Approver Last Name]],", ",Table1[[#This Row],[Approver First Name]])</f>
        <v>No. 052, Employee</v>
      </c>
      <c r="E3155" t="str">
        <f>CONCATENATE(Table1[[#This Row],[Customer Last Name]],", ",Table1[[#This Row],[Customer First Name]])</f>
        <v>No. 10470, Client</v>
      </c>
      <c r="F31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5" t="str">
        <f>IF(Table1[[#This Row],[Transaction Type]]="Maintenance","Non-Sales","Sales")</f>
        <v>Non-Sales</v>
      </c>
      <c r="H3155" t="str">
        <f>IF(Table1[[#This Row],[Quarter]]="q2",1,"")</f>
        <v/>
      </c>
      <c r="I3155">
        <f>IF(Table1[[#This Row],[Quarter]]="q3",1,"")</f>
        <v>1</v>
      </c>
      <c r="J3155" t="str">
        <f>IF(Table1[[#This Row],[Quarter]]="Q2",Table1[[#This Row],[Credit Amount]],"")</f>
        <v/>
      </c>
      <c r="K3155">
        <f>IF(Table1[[#This Row],[Quarter]]="Q3",Table1[[#This Row],[Credit Amount]],"")</f>
        <v>-171.3</v>
      </c>
      <c r="L3155" t="str">
        <f>IF(Table1[[#This Row],[Transaction Type]]="Upgrade",Table1[[#This Row],[Credit Amount]],IF(Table1[[#This Row],[Transaction Type]]="Activation",Table1[[#This Row],[Credit Amount]],""))</f>
        <v/>
      </c>
      <c r="M3155">
        <f>IF(Table1[[#This Row],[Transaction Type]]="Maintenance",Table1[[#This Row],[Credit Amount]],"")</f>
        <v>-171.3</v>
      </c>
      <c r="N3155">
        <v>10052</v>
      </c>
      <c r="O3155" t="s">
        <v>2489</v>
      </c>
      <c r="P3155" t="s">
        <v>2541</v>
      </c>
      <c r="Q3155" t="s">
        <v>2340</v>
      </c>
      <c r="R3155">
        <v>10052</v>
      </c>
      <c r="S3155" t="s">
        <v>2489</v>
      </c>
      <c r="T3155" t="s">
        <v>2541</v>
      </c>
      <c r="U3155" t="s">
        <v>2340</v>
      </c>
      <c r="V3155" t="s">
        <v>196</v>
      </c>
      <c r="W3155">
        <v>100001469</v>
      </c>
      <c r="X3155">
        <v>8005550470</v>
      </c>
      <c r="Y3155" t="s">
        <v>2595</v>
      </c>
      <c r="Z3155" t="s">
        <v>3065</v>
      </c>
      <c r="AA3155" s="13">
        <v>-171.3</v>
      </c>
      <c r="AB3155" s="14">
        <v>42630</v>
      </c>
      <c r="AC3155" t="s">
        <v>36</v>
      </c>
    </row>
    <row r="3156" spans="1:29" x14ac:dyDescent="0.25">
      <c r="A3156" t="str">
        <f>CONCATENATE("Q",ROUNDUP(MONTH(Table1[[#This Row],[Month]])/3,0))</f>
        <v>Q3</v>
      </c>
      <c r="B3156" s="14">
        <f>EOMONTH(Table1[[#This Row],[Credit Date]],-1)+1</f>
        <v>42614</v>
      </c>
      <c r="C3156" t="str">
        <f>CONCATENATE(Table1[[#This Row],[Issuer Last Name]],", ",Table1[[#This Row],[Issuer First Name]])</f>
        <v>No. 052, Employee</v>
      </c>
      <c r="D3156" t="str">
        <f>CONCATENATE(Table1[[#This Row],[Approver Last Name]],", ",Table1[[#This Row],[Approver First Name]])</f>
        <v>No. 052, Employee</v>
      </c>
      <c r="E3156" t="str">
        <f>CONCATENATE(Table1[[#This Row],[Customer Last Name]],", ",Table1[[#This Row],[Customer First Name]])</f>
        <v>No. 12448, Client</v>
      </c>
      <c r="F31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6" t="str">
        <f>IF(Table1[[#This Row],[Transaction Type]]="Maintenance","Non-Sales","Sales")</f>
        <v>Non-Sales</v>
      </c>
      <c r="H3156" t="str">
        <f>IF(Table1[[#This Row],[Quarter]]="q2",1,"")</f>
        <v/>
      </c>
      <c r="I3156">
        <f>IF(Table1[[#This Row],[Quarter]]="q3",1,"")</f>
        <v>1</v>
      </c>
      <c r="J3156" t="str">
        <f>IF(Table1[[#This Row],[Quarter]]="Q2",Table1[[#This Row],[Credit Amount]],"")</f>
        <v/>
      </c>
      <c r="K3156">
        <f>IF(Table1[[#This Row],[Quarter]]="Q3",Table1[[#This Row],[Credit Amount]],"")</f>
        <v>-89.58</v>
      </c>
      <c r="L3156" t="str">
        <f>IF(Table1[[#This Row],[Transaction Type]]="Upgrade",Table1[[#This Row],[Credit Amount]],IF(Table1[[#This Row],[Transaction Type]]="Activation",Table1[[#This Row],[Credit Amount]],""))</f>
        <v/>
      </c>
      <c r="M3156">
        <f>IF(Table1[[#This Row],[Transaction Type]]="Maintenance",Table1[[#This Row],[Credit Amount]],"")</f>
        <v>-89.58</v>
      </c>
      <c r="N3156">
        <v>10052</v>
      </c>
      <c r="O3156" t="s">
        <v>2489</v>
      </c>
      <c r="P3156" t="s">
        <v>2541</v>
      </c>
      <c r="Q3156" t="s">
        <v>2340</v>
      </c>
      <c r="R3156">
        <v>10052</v>
      </c>
      <c r="S3156" t="s">
        <v>2489</v>
      </c>
      <c r="T3156" t="s">
        <v>2541</v>
      </c>
      <c r="U3156" t="s">
        <v>2340</v>
      </c>
      <c r="V3156" t="s">
        <v>196</v>
      </c>
      <c r="W3156">
        <v>100003447</v>
      </c>
      <c r="X3156">
        <v>8005552448</v>
      </c>
      <c r="Y3156" t="s">
        <v>2595</v>
      </c>
      <c r="Z3156" t="s">
        <v>5043</v>
      </c>
      <c r="AA3156" s="13">
        <v>-89.58</v>
      </c>
      <c r="AB3156" s="14">
        <v>42631</v>
      </c>
      <c r="AC3156" t="s">
        <v>36</v>
      </c>
    </row>
    <row r="3157" spans="1:29" x14ac:dyDescent="0.25">
      <c r="A3157" t="str">
        <f>CONCATENATE("Q",ROUNDUP(MONTH(Table1[[#This Row],[Month]])/3,0))</f>
        <v>Q3</v>
      </c>
      <c r="B3157" s="14">
        <f>EOMONTH(Table1[[#This Row],[Credit Date]],-1)+1</f>
        <v>42614</v>
      </c>
      <c r="C3157" t="str">
        <f>CONCATENATE(Table1[[#This Row],[Issuer Last Name]],", ",Table1[[#This Row],[Issuer First Name]])</f>
        <v>No. 052, Employee</v>
      </c>
      <c r="D3157" t="str">
        <f>CONCATENATE(Table1[[#This Row],[Approver Last Name]],", ",Table1[[#This Row],[Approver First Name]])</f>
        <v>No. 052, Employee</v>
      </c>
      <c r="E3157" t="str">
        <f>CONCATENATE(Table1[[#This Row],[Customer Last Name]],", ",Table1[[#This Row],[Customer First Name]])</f>
        <v>No. 11950, Client</v>
      </c>
      <c r="F31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7" t="str">
        <f>IF(Table1[[#This Row],[Transaction Type]]="Maintenance","Non-Sales","Sales")</f>
        <v>Non-Sales</v>
      </c>
      <c r="H3157" t="str">
        <f>IF(Table1[[#This Row],[Quarter]]="q2",1,"")</f>
        <v/>
      </c>
      <c r="I3157">
        <f>IF(Table1[[#This Row],[Quarter]]="q3",1,"")</f>
        <v>1</v>
      </c>
      <c r="J3157" t="str">
        <f>IF(Table1[[#This Row],[Quarter]]="Q2",Table1[[#This Row],[Credit Amount]],"")</f>
        <v/>
      </c>
      <c r="K3157">
        <f>IF(Table1[[#This Row],[Quarter]]="Q3",Table1[[#This Row],[Credit Amount]],"")</f>
        <v>-104.67</v>
      </c>
      <c r="L3157" t="str">
        <f>IF(Table1[[#This Row],[Transaction Type]]="Upgrade",Table1[[#This Row],[Credit Amount]],IF(Table1[[#This Row],[Transaction Type]]="Activation",Table1[[#This Row],[Credit Amount]],""))</f>
        <v/>
      </c>
      <c r="M3157">
        <f>IF(Table1[[#This Row],[Transaction Type]]="Maintenance",Table1[[#This Row],[Credit Amount]],"")</f>
        <v>-104.67</v>
      </c>
      <c r="N3157">
        <v>10052</v>
      </c>
      <c r="O3157" t="s">
        <v>2489</v>
      </c>
      <c r="P3157" t="s">
        <v>2541</v>
      </c>
      <c r="Q3157" t="s">
        <v>2340</v>
      </c>
      <c r="R3157">
        <v>10052</v>
      </c>
      <c r="S3157" t="s">
        <v>2489</v>
      </c>
      <c r="T3157" t="s">
        <v>2541</v>
      </c>
      <c r="U3157" t="s">
        <v>2340</v>
      </c>
      <c r="V3157" t="s">
        <v>196</v>
      </c>
      <c r="W3157">
        <v>100002949</v>
      </c>
      <c r="X3157">
        <v>8005551950</v>
      </c>
      <c r="Y3157" t="s">
        <v>2595</v>
      </c>
      <c r="Z3157" t="s">
        <v>4545</v>
      </c>
      <c r="AA3157" s="13">
        <v>-104.67</v>
      </c>
      <c r="AB3157" s="14">
        <v>42633</v>
      </c>
      <c r="AC3157" t="s">
        <v>36</v>
      </c>
    </row>
    <row r="3158" spans="1:29" x14ac:dyDescent="0.25">
      <c r="A3158" t="str">
        <f>CONCATENATE("Q",ROUNDUP(MONTH(Table1[[#This Row],[Month]])/3,0))</f>
        <v>Q3</v>
      </c>
      <c r="B3158" s="14">
        <f>EOMONTH(Table1[[#This Row],[Credit Date]],-1)+1</f>
        <v>42614</v>
      </c>
      <c r="C3158" t="str">
        <f>CONCATENATE(Table1[[#This Row],[Issuer Last Name]],", ",Table1[[#This Row],[Issuer First Name]])</f>
        <v>No. 052, Employee</v>
      </c>
      <c r="D3158" t="str">
        <f>CONCATENATE(Table1[[#This Row],[Approver Last Name]],", ",Table1[[#This Row],[Approver First Name]])</f>
        <v>No. 052, Employee</v>
      </c>
      <c r="E3158" t="str">
        <f>CONCATENATE(Table1[[#This Row],[Customer Last Name]],", ",Table1[[#This Row],[Customer First Name]])</f>
        <v>No. 10729, Client</v>
      </c>
      <c r="F31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8" t="str">
        <f>IF(Table1[[#This Row],[Transaction Type]]="Maintenance","Non-Sales","Sales")</f>
        <v>Sales</v>
      </c>
      <c r="H3158" t="str">
        <f>IF(Table1[[#This Row],[Quarter]]="q2",1,"")</f>
        <v/>
      </c>
      <c r="I3158">
        <f>IF(Table1[[#This Row],[Quarter]]="q3",1,"")</f>
        <v>1</v>
      </c>
      <c r="J3158" t="str">
        <f>IF(Table1[[#This Row],[Quarter]]="Q2",Table1[[#This Row],[Credit Amount]],"")</f>
        <v/>
      </c>
      <c r="K3158">
        <f>IF(Table1[[#This Row],[Quarter]]="Q3",Table1[[#This Row],[Credit Amount]],"")</f>
        <v>-228.14</v>
      </c>
      <c r="L3158">
        <f>IF(Table1[[#This Row],[Transaction Type]]="Upgrade",Table1[[#This Row],[Credit Amount]],IF(Table1[[#This Row],[Transaction Type]]="Activation",Table1[[#This Row],[Credit Amount]],""))</f>
        <v>-228.14</v>
      </c>
      <c r="M3158" t="str">
        <f>IF(Table1[[#This Row],[Transaction Type]]="Maintenance",Table1[[#This Row],[Credit Amount]],"")</f>
        <v/>
      </c>
      <c r="N3158">
        <v>10052</v>
      </c>
      <c r="O3158" t="s">
        <v>2489</v>
      </c>
      <c r="P3158" t="s">
        <v>2541</v>
      </c>
      <c r="Q3158" t="s">
        <v>2340</v>
      </c>
      <c r="R3158">
        <v>10052</v>
      </c>
      <c r="S3158" t="s">
        <v>2489</v>
      </c>
      <c r="T3158" t="s">
        <v>2541</v>
      </c>
      <c r="U3158" t="s">
        <v>2340</v>
      </c>
      <c r="V3158" t="s">
        <v>196</v>
      </c>
      <c r="W3158">
        <v>100001728</v>
      </c>
      <c r="X3158">
        <v>8005550729</v>
      </c>
      <c r="Y3158" t="s">
        <v>2595</v>
      </c>
      <c r="Z3158" t="s">
        <v>3324</v>
      </c>
      <c r="AA3158" s="13">
        <v>-228.14</v>
      </c>
      <c r="AB3158" s="14">
        <v>42635</v>
      </c>
      <c r="AC3158" t="s">
        <v>35</v>
      </c>
    </row>
    <row r="3159" spans="1:29" x14ac:dyDescent="0.25">
      <c r="A3159" t="str">
        <f>CONCATENATE("Q",ROUNDUP(MONTH(Table1[[#This Row],[Month]])/3,0))</f>
        <v>Q3</v>
      </c>
      <c r="B3159" s="14">
        <f>EOMONTH(Table1[[#This Row],[Credit Date]],-1)+1</f>
        <v>42614</v>
      </c>
      <c r="C3159" t="str">
        <f>CONCATENATE(Table1[[#This Row],[Issuer Last Name]],", ",Table1[[#This Row],[Issuer First Name]])</f>
        <v>No. 052, Employee</v>
      </c>
      <c r="D3159" t="str">
        <f>CONCATENATE(Table1[[#This Row],[Approver Last Name]],", ",Table1[[#This Row],[Approver First Name]])</f>
        <v>No. 052, Employee</v>
      </c>
      <c r="E3159" t="str">
        <f>CONCATENATE(Table1[[#This Row],[Customer Last Name]],", ",Table1[[#This Row],[Customer First Name]])</f>
        <v>No. 12054, Client</v>
      </c>
      <c r="F31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59" t="str">
        <f>IF(Table1[[#This Row],[Transaction Type]]="Maintenance","Non-Sales","Sales")</f>
        <v>Non-Sales</v>
      </c>
      <c r="H3159" t="str">
        <f>IF(Table1[[#This Row],[Quarter]]="q2",1,"")</f>
        <v/>
      </c>
      <c r="I3159">
        <f>IF(Table1[[#This Row],[Quarter]]="q3",1,"")</f>
        <v>1</v>
      </c>
      <c r="J3159" t="str">
        <f>IF(Table1[[#This Row],[Quarter]]="Q2",Table1[[#This Row],[Credit Amount]],"")</f>
        <v/>
      </c>
      <c r="K3159">
        <f>IF(Table1[[#This Row],[Quarter]]="Q3",Table1[[#This Row],[Credit Amount]],"")</f>
        <v>-176.1</v>
      </c>
      <c r="L3159" t="str">
        <f>IF(Table1[[#This Row],[Transaction Type]]="Upgrade",Table1[[#This Row],[Credit Amount]],IF(Table1[[#This Row],[Transaction Type]]="Activation",Table1[[#This Row],[Credit Amount]],""))</f>
        <v/>
      </c>
      <c r="M3159">
        <f>IF(Table1[[#This Row],[Transaction Type]]="Maintenance",Table1[[#This Row],[Credit Amount]],"")</f>
        <v>-176.1</v>
      </c>
      <c r="N3159">
        <v>10052</v>
      </c>
      <c r="O3159" t="s">
        <v>2489</v>
      </c>
      <c r="P3159" t="s">
        <v>2541</v>
      </c>
      <c r="Q3159" t="s">
        <v>2340</v>
      </c>
      <c r="R3159">
        <v>10052</v>
      </c>
      <c r="S3159" t="s">
        <v>2489</v>
      </c>
      <c r="T3159" t="s">
        <v>2541</v>
      </c>
      <c r="U3159" t="s">
        <v>2340</v>
      </c>
      <c r="V3159" t="s">
        <v>196</v>
      </c>
      <c r="W3159">
        <v>100003053</v>
      </c>
      <c r="X3159">
        <v>8005552054</v>
      </c>
      <c r="Y3159" t="s">
        <v>2595</v>
      </c>
      <c r="Z3159" t="s">
        <v>4649</v>
      </c>
      <c r="AA3159" s="13">
        <v>-176.1</v>
      </c>
      <c r="AB3159" s="14">
        <v>42638</v>
      </c>
      <c r="AC3159" t="s">
        <v>36</v>
      </c>
    </row>
    <row r="3160" spans="1:29" x14ac:dyDescent="0.25">
      <c r="A3160" t="str">
        <f>CONCATENATE("Q",ROUNDUP(MONTH(Table1[[#This Row],[Month]])/3,0))</f>
        <v>Q3</v>
      </c>
      <c r="B3160" s="14">
        <f>EOMONTH(Table1[[#This Row],[Credit Date]],-1)+1</f>
        <v>42614</v>
      </c>
      <c r="C3160" t="str">
        <f>CONCATENATE(Table1[[#This Row],[Issuer Last Name]],", ",Table1[[#This Row],[Issuer First Name]])</f>
        <v>No. 052, Employee</v>
      </c>
      <c r="D3160" t="str">
        <f>CONCATENATE(Table1[[#This Row],[Approver Last Name]],", ",Table1[[#This Row],[Approver First Name]])</f>
        <v>No. 052, Employee</v>
      </c>
      <c r="E3160" t="str">
        <f>CONCATENATE(Table1[[#This Row],[Customer Last Name]],", ",Table1[[#This Row],[Customer First Name]])</f>
        <v>No. 12948, Client</v>
      </c>
      <c r="F31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60" t="str">
        <f>IF(Table1[[#This Row],[Transaction Type]]="Maintenance","Non-Sales","Sales")</f>
        <v>Non-Sales</v>
      </c>
      <c r="H3160" t="str">
        <f>IF(Table1[[#This Row],[Quarter]]="q2",1,"")</f>
        <v/>
      </c>
      <c r="I3160">
        <f>IF(Table1[[#This Row],[Quarter]]="q3",1,"")</f>
        <v>1</v>
      </c>
      <c r="J3160" t="str">
        <f>IF(Table1[[#This Row],[Quarter]]="Q2",Table1[[#This Row],[Credit Amount]],"")</f>
        <v/>
      </c>
      <c r="K3160">
        <f>IF(Table1[[#This Row],[Quarter]]="Q3",Table1[[#This Row],[Credit Amount]],"")</f>
        <v>-85.78</v>
      </c>
      <c r="L3160" t="str">
        <f>IF(Table1[[#This Row],[Transaction Type]]="Upgrade",Table1[[#This Row],[Credit Amount]],IF(Table1[[#This Row],[Transaction Type]]="Activation",Table1[[#This Row],[Credit Amount]],""))</f>
        <v/>
      </c>
      <c r="M3160">
        <f>IF(Table1[[#This Row],[Transaction Type]]="Maintenance",Table1[[#This Row],[Credit Amount]],"")</f>
        <v>-85.78</v>
      </c>
      <c r="N3160">
        <v>10052</v>
      </c>
      <c r="O3160" t="s">
        <v>2489</v>
      </c>
      <c r="P3160" t="s">
        <v>2541</v>
      </c>
      <c r="Q3160" t="s">
        <v>2340</v>
      </c>
      <c r="R3160">
        <v>10052</v>
      </c>
      <c r="S3160" t="s">
        <v>2489</v>
      </c>
      <c r="T3160" t="s">
        <v>2541</v>
      </c>
      <c r="U3160" t="s">
        <v>2340</v>
      </c>
      <c r="V3160" t="s">
        <v>196</v>
      </c>
      <c r="W3160">
        <v>100003947</v>
      </c>
      <c r="X3160">
        <v>8005552948</v>
      </c>
      <c r="Y3160" t="s">
        <v>2595</v>
      </c>
      <c r="Z3160" t="s">
        <v>5538</v>
      </c>
      <c r="AA3160" s="13">
        <v>-85.78</v>
      </c>
      <c r="AB3160" s="14">
        <v>42639</v>
      </c>
      <c r="AC3160" t="s">
        <v>36</v>
      </c>
    </row>
    <row r="3161" spans="1:29" x14ac:dyDescent="0.25">
      <c r="A3161" t="str">
        <f>CONCATENATE("Q",ROUNDUP(MONTH(Table1[[#This Row],[Month]])/3,0))</f>
        <v>Q2</v>
      </c>
      <c r="B3161" s="14">
        <f>EOMONTH(Table1[[#This Row],[Credit Date]],-1)+1</f>
        <v>42461</v>
      </c>
      <c r="C3161" t="str">
        <f>CONCATENATE(Table1[[#This Row],[Issuer Last Name]],", ",Table1[[#This Row],[Issuer First Name]])</f>
        <v>No. 039, Employee</v>
      </c>
      <c r="D3161" t="str">
        <f>CONCATENATE(Table1[[#This Row],[Approver Last Name]],", ",Table1[[#This Row],[Approver First Name]])</f>
        <v>No. 042, Employee</v>
      </c>
      <c r="E3161" t="str">
        <f>CONCATENATE(Table1[[#This Row],[Customer Last Name]],", ",Table1[[#This Row],[Customer First Name]])</f>
        <v>No. 11526, Client</v>
      </c>
      <c r="F3161" t="str">
        <f>IF(Table1[[#This Row],[Credit Amount]]&gt;-19.99,"Less than 19.99",IF(Table1[[#This Row],[Credit Amount]]=-20,"20",IF(Table1[[#This Row],[Credit Amount]]&gt;-49.98,"20.01-49.98",IF(Table1[[#This Row],[Credit Amount]]=-49.99,"49.99",IF(Table1[[#This Row],[Credit Amount]]=-50,"50",IF(Table1[[#This Row],[Credit Amount]]&lt;-50.01,"Greater than 50"))))))</f>
        <v>20.01-49.98</v>
      </c>
      <c r="G3161" t="str">
        <f>IF(Table1[[#This Row],[Transaction Type]]="Maintenance","Non-Sales","Sales")</f>
        <v>Non-Sales</v>
      </c>
      <c r="H3161">
        <f>IF(Table1[[#This Row],[Quarter]]="q2",1,"")</f>
        <v>1</v>
      </c>
      <c r="I3161" t="str">
        <f>IF(Table1[[#This Row],[Quarter]]="q3",1,"")</f>
        <v/>
      </c>
      <c r="J3161">
        <f>IF(Table1[[#This Row],[Quarter]]="Q2",Table1[[#This Row],[Credit Amount]],"")</f>
        <v>-21.62</v>
      </c>
      <c r="K3161" t="str">
        <f>IF(Table1[[#This Row],[Quarter]]="Q3",Table1[[#This Row],[Credit Amount]],"")</f>
        <v/>
      </c>
      <c r="L3161" t="str">
        <f>IF(Table1[[#This Row],[Transaction Type]]="Upgrade",Table1[[#This Row],[Credit Amount]],IF(Table1[[#This Row],[Transaction Type]]="Activation",Table1[[#This Row],[Credit Amount]],""))</f>
        <v/>
      </c>
      <c r="M3161">
        <f>IF(Table1[[#This Row],[Transaction Type]]="Maintenance",Table1[[#This Row],[Credit Amount]],"")</f>
        <v>-21.62</v>
      </c>
      <c r="N3161">
        <v>10039</v>
      </c>
      <c r="O3161" t="s">
        <v>2489</v>
      </c>
      <c r="P3161" t="s">
        <v>2528</v>
      </c>
      <c r="Q3161" t="s">
        <v>289</v>
      </c>
      <c r="R3161">
        <v>10042</v>
      </c>
      <c r="S3161" t="s">
        <v>2489</v>
      </c>
      <c r="T3161" t="s">
        <v>2531</v>
      </c>
      <c r="U3161" t="s">
        <v>290</v>
      </c>
      <c r="V3161" t="s">
        <v>196</v>
      </c>
      <c r="W3161">
        <v>100002525</v>
      </c>
      <c r="X3161">
        <v>8005551526</v>
      </c>
      <c r="Y3161" t="s">
        <v>2595</v>
      </c>
      <c r="Z3161" t="s">
        <v>4121</v>
      </c>
      <c r="AA3161" s="13">
        <v>-21.62</v>
      </c>
      <c r="AB3161" s="14">
        <v>42464</v>
      </c>
      <c r="AC3161" t="s">
        <v>36</v>
      </c>
    </row>
    <row r="3162" spans="1:29" x14ac:dyDescent="0.25">
      <c r="A3162" t="str">
        <f>CONCATENATE("Q",ROUNDUP(MONTH(Table1[[#This Row],[Month]])/3,0))</f>
        <v>Q2</v>
      </c>
      <c r="B3162" s="14">
        <f>EOMONTH(Table1[[#This Row],[Credit Date]],-1)+1</f>
        <v>42461</v>
      </c>
      <c r="C3162" t="str">
        <f>CONCATENATE(Table1[[#This Row],[Issuer Last Name]],", ",Table1[[#This Row],[Issuer First Name]])</f>
        <v>No. 039, Employee</v>
      </c>
      <c r="D3162" t="str">
        <f>CONCATENATE(Table1[[#This Row],[Approver Last Name]],", ",Table1[[#This Row],[Approver First Name]])</f>
        <v>No. 042, Employee</v>
      </c>
      <c r="E3162" t="str">
        <f>CONCATENATE(Table1[[#This Row],[Customer Last Name]],", ",Table1[[#This Row],[Customer First Name]])</f>
        <v>No. 10447, Client</v>
      </c>
      <c r="F31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62" t="str">
        <f>IF(Table1[[#This Row],[Transaction Type]]="Maintenance","Non-Sales","Sales")</f>
        <v>Non-Sales</v>
      </c>
      <c r="H3162">
        <f>IF(Table1[[#This Row],[Quarter]]="q2",1,"")</f>
        <v>1</v>
      </c>
      <c r="I3162" t="str">
        <f>IF(Table1[[#This Row],[Quarter]]="q3",1,"")</f>
        <v/>
      </c>
      <c r="J3162">
        <f>IF(Table1[[#This Row],[Quarter]]="Q2",Table1[[#This Row],[Credit Amount]],"")</f>
        <v>-94.93</v>
      </c>
      <c r="K3162" t="str">
        <f>IF(Table1[[#This Row],[Quarter]]="Q3",Table1[[#This Row],[Credit Amount]],"")</f>
        <v/>
      </c>
      <c r="L3162" t="str">
        <f>IF(Table1[[#This Row],[Transaction Type]]="Upgrade",Table1[[#This Row],[Credit Amount]],IF(Table1[[#This Row],[Transaction Type]]="Activation",Table1[[#This Row],[Credit Amount]],""))</f>
        <v/>
      </c>
      <c r="M3162">
        <f>IF(Table1[[#This Row],[Transaction Type]]="Maintenance",Table1[[#This Row],[Credit Amount]],"")</f>
        <v>-94.93</v>
      </c>
      <c r="N3162">
        <v>10039</v>
      </c>
      <c r="O3162" t="s">
        <v>2489</v>
      </c>
      <c r="P3162" t="s">
        <v>2528</v>
      </c>
      <c r="Q3162" t="s">
        <v>289</v>
      </c>
      <c r="R3162">
        <v>10042</v>
      </c>
      <c r="S3162" t="s">
        <v>2489</v>
      </c>
      <c r="T3162" t="s">
        <v>2531</v>
      </c>
      <c r="U3162" t="s">
        <v>290</v>
      </c>
      <c r="V3162" t="s">
        <v>196</v>
      </c>
      <c r="W3162">
        <v>100001446</v>
      </c>
      <c r="X3162">
        <v>8005550447</v>
      </c>
      <c r="Y3162" t="s">
        <v>2595</v>
      </c>
      <c r="Z3162" t="s">
        <v>3042</v>
      </c>
      <c r="AA3162" s="13">
        <v>-94.93</v>
      </c>
      <c r="AB3162" s="14">
        <v>42468</v>
      </c>
      <c r="AC3162" t="s">
        <v>36</v>
      </c>
    </row>
    <row r="3163" spans="1:29" x14ac:dyDescent="0.25">
      <c r="A3163" t="str">
        <f>CONCATENATE("Q",ROUNDUP(MONTH(Table1[[#This Row],[Month]])/3,0))</f>
        <v>Q2</v>
      </c>
      <c r="B3163" s="14">
        <f>EOMONTH(Table1[[#This Row],[Credit Date]],-1)+1</f>
        <v>42461</v>
      </c>
      <c r="C3163" t="str">
        <f>CONCATENATE(Table1[[#This Row],[Issuer Last Name]],", ",Table1[[#This Row],[Issuer First Name]])</f>
        <v>No. 039, Employee</v>
      </c>
      <c r="D3163" t="str">
        <f>CONCATENATE(Table1[[#This Row],[Approver Last Name]],", ",Table1[[#This Row],[Approver First Name]])</f>
        <v>No. 042, Employee</v>
      </c>
      <c r="E3163" t="str">
        <f>CONCATENATE(Table1[[#This Row],[Customer Last Name]],", ",Table1[[#This Row],[Customer First Name]])</f>
        <v>No. 12277, Client</v>
      </c>
      <c r="F3163" t="str">
        <f>IF(Table1[[#This Row],[Credit Amount]]&gt;-19.99,"Less than 19.99",IF(Table1[[#This Row],[Credit Amount]]=-20,"20",IF(Table1[[#This Row],[Credit Amount]]&gt;-49.98,"20.01-49.98",IF(Table1[[#This Row],[Credit Amount]]=-49.99,"49.99",IF(Table1[[#This Row],[Credit Amount]]=-50,"50",IF(Table1[[#This Row],[Credit Amount]]&lt;-50.01,"Greater than 50"))))))</f>
        <v>20.01-49.98</v>
      </c>
      <c r="G3163" t="str">
        <f>IF(Table1[[#This Row],[Transaction Type]]="Maintenance","Non-Sales","Sales")</f>
        <v>Sales</v>
      </c>
      <c r="H3163">
        <f>IF(Table1[[#This Row],[Quarter]]="q2",1,"")</f>
        <v>1</v>
      </c>
      <c r="I3163" t="str">
        <f>IF(Table1[[#This Row],[Quarter]]="q3",1,"")</f>
        <v/>
      </c>
      <c r="J3163">
        <f>IF(Table1[[#This Row],[Quarter]]="Q2",Table1[[#This Row],[Credit Amount]],"")</f>
        <v>-24.39</v>
      </c>
      <c r="K3163" t="str">
        <f>IF(Table1[[#This Row],[Quarter]]="Q3",Table1[[#This Row],[Credit Amount]],"")</f>
        <v/>
      </c>
      <c r="L3163">
        <f>IF(Table1[[#This Row],[Transaction Type]]="Upgrade",Table1[[#This Row],[Credit Amount]],IF(Table1[[#This Row],[Transaction Type]]="Activation",Table1[[#This Row],[Credit Amount]],""))</f>
        <v>-24.39</v>
      </c>
      <c r="M3163" t="str">
        <f>IF(Table1[[#This Row],[Transaction Type]]="Maintenance",Table1[[#This Row],[Credit Amount]],"")</f>
        <v/>
      </c>
      <c r="N3163">
        <v>10039</v>
      </c>
      <c r="O3163" t="s">
        <v>2489</v>
      </c>
      <c r="P3163" t="s">
        <v>2528</v>
      </c>
      <c r="Q3163" t="s">
        <v>289</v>
      </c>
      <c r="R3163">
        <v>10042</v>
      </c>
      <c r="S3163" t="s">
        <v>2489</v>
      </c>
      <c r="T3163" t="s">
        <v>2531</v>
      </c>
      <c r="U3163" t="s">
        <v>290</v>
      </c>
      <c r="V3163" t="s">
        <v>196</v>
      </c>
      <c r="W3163">
        <v>100003276</v>
      </c>
      <c r="X3163">
        <v>8005552277</v>
      </c>
      <c r="Y3163" t="s">
        <v>2595</v>
      </c>
      <c r="Z3163" t="s">
        <v>4872</v>
      </c>
      <c r="AA3163" s="13">
        <v>-24.39</v>
      </c>
      <c r="AB3163" s="14">
        <v>42469</v>
      </c>
      <c r="AC3163" t="s">
        <v>37</v>
      </c>
    </row>
    <row r="3164" spans="1:29" x14ac:dyDescent="0.25">
      <c r="A3164" t="str">
        <f>CONCATENATE("Q",ROUNDUP(MONTH(Table1[[#This Row],[Month]])/3,0))</f>
        <v>Q2</v>
      </c>
      <c r="B3164" s="14">
        <f>EOMONTH(Table1[[#This Row],[Credit Date]],-1)+1</f>
        <v>42461</v>
      </c>
      <c r="C3164" t="str">
        <f>CONCATENATE(Table1[[#This Row],[Issuer Last Name]],", ",Table1[[#This Row],[Issuer First Name]])</f>
        <v>No. 039, Employee</v>
      </c>
      <c r="D3164" t="str">
        <f>CONCATENATE(Table1[[#This Row],[Approver Last Name]],", ",Table1[[#This Row],[Approver First Name]])</f>
        <v>No. 042, Employee</v>
      </c>
      <c r="E3164" t="str">
        <f>CONCATENATE(Table1[[#This Row],[Customer Last Name]],", ",Table1[[#This Row],[Customer First Name]])</f>
        <v>No. 11824, Client</v>
      </c>
      <c r="F3164" t="str">
        <f>IF(Table1[[#This Row],[Credit Amount]]&gt;-19.99,"Less than 19.99",IF(Table1[[#This Row],[Credit Amount]]=-20,"20",IF(Table1[[#This Row],[Credit Amount]]&gt;-49.98,"20.01-49.98",IF(Table1[[#This Row],[Credit Amount]]=-49.99,"49.99",IF(Table1[[#This Row],[Credit Amount]]=-50,"50",IF(Table1[[#This Row],[Credit Amount]]&lt;-50.01,"Greater than 50"))))))</f>
        <v>20.01-49.98</v>
      </c>
      <c r="G3164" t="str">
        <f>IF(Table1[[#This Row],[Transaction Type]]="Maintenance","Non-Sales","Sales")</f>
        <v>Non-Sales</v>
      </c>
      <c r="H3164">
        <f>IF(Table1[[#This Row],[Quarter]]="q2",1,"")</f>
        <v>1</v>
      </c>
      <c r="I3164" t="str">
        <f>IF(Table1[[#This Row],[Quarter]]="q3",1,"")</f>
        <v/>
      </c>
      <c r="J3164">
        <f>IF(Table1[[#This Row],[Quarter]]="Q2",Table1[[#This Row],[Credit Amount]],"")</f>
        <v>-22.94</v>
      </c>
      <c r="K3164" t="str">
        <f>IF(Table1[[#This Row],[Quarter]]="Q3",Table1[[#This Row],[Credit Amount]],"")</f>
        <v/>
      </c>
      <c r="L3164" t="str">
        <f>IF(Table1[[#This Row],[Transaction Type]]="Upgrade",Table1[[#This Row],[Credit Amount]],IF(Table1[[#This Row],[Transaction Type]]="Activation",Table1[[#This Row],[Credit Amount]],""))</f>
        <v/>
      </c>
      <c r="M3164">
        <f>IF(Table1[[#This Row],[Transaction Type]]="Maintenance",Table1[[#This Row],[Credit Amount]],"")</f>
        <v>-22.94</v>
      </c>
      <c r="N3164">
        <v>10039</v>
      </c>
      <c r="O3164" t="s">
        <v>2489</v>
      </c>
      <c r="P3164" t="s">
        <v>2528</v>
      </c>
      <c r="Q3164" t="s">
        <v>289</v>
      </c>
      <c r="R3164">
        <v>10042</v>
      </c>
      <c r="S3164" t="s">
        <v>2489</v>
      </c>
      <c r="T3164" t="s">
        <v>2531</v>
      </c>
      <c r="U3164" t="s">
        <v>290</v>
      </c>
      <c r="V3164" t="s">
        <v>196</v>
      </c>
      <c r="W3164">
        <v>100002823</v>
      </c>
      <c r="X3164">
        <v>8005551824</v>
      </c>
      <c r="Y3164" t="s">
        <v>2595</v>
      </c>
      <c r="Z3164" t="s">
        <v>4419</v>
      </c>
      <c r="AA3164" s="13">
        <v>-22.94</v>
      </c>
      <c r="AB3164" s="14">
        <v>42471</v>
      </c>
      <c r="AC3164" t="s">
        <v>36</v>
      </c>
    </row>
    <row r="3165" spans="1:29" x14ac:dyDescent="0.25">
      <c r="A3165" t="str">
        <f>CONCATENATE("Q",ROUNDUP(MONTH(Table1[[#This Row],[Month]])/3,0))</f>
        <v>Q2</v>
      </c>
      <c r="B3165" s="14">
        <f>EOMONTH(Table1[[#This Row],[Credit Date]],-1)+1</f>
        <v>42461</v>
      </c>
      <c r="C3165" t="str">
        <f>CONCATENATE(Table1[[#This Row],[Issuer Last Name]],", ",Table1[[#This Row],[Issuer First Name]])</f>
        <v>No. 039, Employee</v>
      </c>
      <c r="D3165" t="str">
        <f>CONCATENATE(Table1[[#This Row],[Approver Last Name]],", ",Table1[[#This Row],[Approver First Name]])</f>
        <v>No. 042, Employee</v>
      </c>
      <c r="E3165" t="str">
        <f>CONCATENATE(Table1[[#This Row],[Customer Last Name]],", ",Table1[[#This Row],[Customer First Name]])</f>
        <v>No. 13065, Client</v>
      </c>
      <c r="F31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65" t="str">
        <f>IF(Table1[[#This Row],[Transaction Type]]="Maintenance","Non-Sales","Sales")</f>
        <v>Non-Sales</v>
      </c>
      <c r="H3165">
        <f>IF(Table1[[#This Row],[Quarter]]="q2",1,"")</f>
        <v>1</v>
      </c>
      <c r="I3165" t="str">
        <f>IF(Table1[[#This Row],[Quarter]]="q3",1,"")</f>
        <v/>
      </c>
      <c r="J3165">
        <f>IF(Table1[[#This Row],[Quarter]]="Q2",Table1[[#This Row],[Credit Amount]],"")</f>
        <v>-71.66</v>
      </c>
      <c r="K3165" t="str">
        <f>IF(Table1[[#This Row],[Quarter]]="Q3",Table1[[#This Row],[Credit Amount]],"")</f>
        <v/>
      </c>
      <c r="L3165" t="str">
        <f>IF(Table1[[#This Row],[Transaction Type]]="Upgrade",Table1[[#This Row],[Credit Amount]],IF(Table1[[#This Row],[Transaction Type]]="Activation",Table1[[#This Row],[Credit Amount]],""))</f>
        <v/>
      </c>
      <c r="M3165">
        <f>IF(Table1[[#This Row],[Transaction Type]]="Maintenance",Table1[[#This Row],[Credit Amount]],"")</f>
        <v>-71.66</v>
      </c>
      <c r="N3165">
        <v>10039</v>
      </c>
      <c r="O3165" t="s">
        <v>2489</v>
      </c>
      <c r="P3165" t="s">
        <v>2528</v>
      </c>
      <c r="Q3165" t="s">
        <v>289</v>
      </c>
      <c r="R3165">
        <v>10042</v>
      </c>
      <c r="S3165" t="s">
        <v>2489</v>
      </c>
      <c r="T3165" t="s">
        <v>2531</v>
      </c>
      <c r="U3165" t="s">
        <v>290</v>
      </c>
      <c r="V3165" t="s">
        <v>196</v>
      </c>
      <c r="W3165">
        <v>100004064</v>
      </c>
      <c r="X3165">
        <v>8005553065</v>
      </c>
      <c r="Y3165" t="s">
        <v>2595</v>
      </c>
      <c r="Z3165" t="s">
        <v>5653</v>
      </c>
      <c r="AA3165" s="13">
        <v>-71.66</v>
      </c>
      <c r="AB3165" s="14">
        <v>42475</v>
      </c>
      <c r="AC3165" t="s">
        <v>36</v>
      </c>
    </row>
    <row r="3166" spans="1:29" x14ac:dyDescent="0.25">
      <c r="A3166" t="str">
        <f>CONCATENATE("Q",ROUNDUP(MONTH(Table1[[#This Row],[Month]])/3,0))</f>
        <v>Q2</v>
      </c>
      <c r="B3166" s="14">
        <f>EOMONTH(Table1[[#This Row],[Credit Date]],-1)+1</f>
        <v>42461</v>
      </c>
      <c r="C3166" t="str">
        <f>CONCATENATE(Table1[[#This Row],[Issuer Last Name]],", ",Table1[[#This Row],[Issuer First Name]])</f>
        <v>No. 039, Employee</v>
      </c>
      <c r="D3166" t="str">
        <f>CONCATENATE(Table1[[#This Row],[Approver Last Name]],", ",Table1[[#This Row],[Approver First Name]])</f>
        <v>No. 042, Employee</v>
      </c>
      <c r="E3166" t="str">
        <f>CONCATENATE(Table1[[#This Row],[Customer Last Name]],", ",Table1[[#This Row],[Customer First Name]])</f>
        <v>No. 10235, Client</v>
      </c>
      <c r="F3166" t="str">
        <f>IF(Table1[[#This Row],[Credit Amount]]&gt;-19.99,"Less than 19.99",IF(Table1[[#This Row],[Credit Amount]]=-20,"20",IF(Table1[[#This Row],[Credit Amount]]&gt;-49.98,"20.01-49.98",IF(Table1[[#This Row],[Credit Amount]]=-49.99,"49.99",IF(Table1[[#This Row],[Credit Amount]]=-50,"50",IF(Table1[[#This Row],[Credit Amount]]&lt;-50.01,"Greater than 50"))))))</f>
        <v>20.01-49.98</v>
      </c>
      <c r="G3166" t="str">
        <f>IF(Table1[[#This Row],[Transaction Type]]="Maintenance","Non-Sales","Sales")</f>
        <v>Non-Sales</v>
      </c>
      <c r="H3166">
        <f>IF(Table1[[#This Row],[Quarter]]="q2",1,"")</f>
        <v>1</v>
      </c>
      <c r="I3166" t="str">
        <f>IF(Table1[[#This Row],[Quarter]]="q3",1,"")</f>
        <v/>
      </c>
      <c r="J3166">
        <f>IF(Table1[[#This Row],[Quarter]]="Q2",Table1[[#This Row],[Credit Amount]],"")</f>
        <v>-46.24</v>
      </c>
      <c r="K3166" t="str">
        <f>IF(Table1[[#This Row],[Quarter]]="Q3",Table1[[#This Row],[Credit Amount]],"")</f>
        <v/>
      </c>
      <c r="L3166" t="str">
        <f>IF(Table1[[#This Row],[Transaction Type]]="Upgrade",Table1[[#This Row],[Credit Amount]],IF(Table1[[#This Row],[Transaction Type]]="Activation",Table1[[#This Row],[Credit Amount]],""))</f>
        <v/>
      </c>
      <c r="M3166">
        <f>IF(Table1[[#This Row],[Transaction Type]]="Maintenance",Table1[[#This Row],[Credit Amount]],"")</f>
        <v>-46.24</v>
      </c>
      <c r="N3166">
        <v>10039</v>
      </c>
      <c r="O3166" t="s">
        <v>2489</v>
      </c>
      <c r="P3166" t="s">
        <v>2528</v>
      </c>
      <c r="Q3166" t="s">
        <v>289</v>
      </c>
      <c r="R3166">
        <v>10042</v>
      </c>
      <c r="S3166" t="s">
        <v>2489</v>
      </c>
      <c r="T3166" t="s">
        <v>2531</v>
      </c>
      <c r="U3166" t="s">
        <v>290</v>
      </c>
      <c r="V3166" t="s">
        <v>196</v>
      </c>
      <c r="W3166">
        <v>100001234</v>
      </c>
      <c r="X3166">
        <v>8005550235</v>
      </c>
      <c r="Y3166" t="s">
        <v>2595</v>
      </c>
      <c r="Z3166" t="s">
        <v>2830</v>
      </c>
      <c r="AA3166" s="13">
        <v>-46.24</v>
      </c>
      <c r="AB3166" s="14">
        <v>42475</v>
      </c>
      <c r="AC3166" t="s">
        <v>36</v>
      </c>
    </row>
    <row r="3167" spans="1:29" x14ac:dyDescent="0.25">
      <c r="A3167" t="str">
        <f>CONCATENATE("Q",ROUNDUP(MONTH(Table1[[#This Row],[Month]])/3,0))</f>
        <v>Q2</v>
      </c>
      <c r="B3167" s="14">
        <f>EOMONTH(Table1[[#This Row],[Credit Date]],-1)+1</f>
        <v>42461</v>
      </c>
      <c r="C3167" t="str">
        <f>CONCATENATE(Table1[[#This Row],[Issuer Last Name]],", ",Table1[[#This Row],[Issuer First Name]])</f>
        <v>No. 039, Employee</v>
      </c>
      <c r="D3167" t="str">
        <f>CONCATENATE(Table1[[#This Row],[Approver Last Name]],", ",Table1[[#This Row],[Approver First Name]])</f>
        <v>No. 042, Employee</v>
      </c>
      <c r="E3167" t="str">
        <f>CONCATENATE(Table1[[#This Row],[Customer Last Name]],", ",Table1[[#This Row],[Customer First Name]])</f>
        <v>No. 13032, Client</v>
      </c>
      <c r="F31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67" t="str">
        <f>IF(Table1[[#This Row],[Transaction Type]]="Maintenance","Non-Sales","Sales")</f>
        <v>Sales</v>
      </c>
      <c r="H3167">
        <f>IF(Table1[[#This Row],[Quarter]]="q2",1,"")</f>
        <v>1</v>
      </c>
      <c r="I3167" t="str">
        <f>IF(Table1[[#This Row],[Quarter]]="q3",1,"")</f>
        <v/>
      </c>
      <c r="J3167">
        <f>IF(Table1[[#This Row],[Quarter]]="Q2",Table1[[#This Row],[Credit Amount]],"")</f>
        <v>-70.44</v>
      </c>
      <c r="K3167" t="str">
        <f>IF(Table1[[#This Row],[Quarter]]="Q3",Table1[[#This Row],[Credit Amount]],"")</f>
        <v/>
      </c>
      <c r="L3167">
        <f>IF(Table1[[#This Row],[Transaction Type]]="Upgrade",Table1[[#This Row],[Credit Amount]],IF(Table1[[#This Row],[Transaction Type]]="Activation",Table1[[#This Row],[Credit Amount]],""))</f>
        <v>-70.44</v>
      </c>
      <c r="M3167" t="str">
        <f>IF(Table1[[#This Row],[Transaction Type]]="Maintenance",Table1[[#This Row],[Credit Amount]],"")</f>
        <v/>
      </c>
      <c r="N3167">
        <v>10039</v>
      </c>
      <c r="O3167" t="s">
        <v>2489</v>
      </c>
      <c r="P3167" t="s">
        <v>2528</v>
      </c>
      <c r="Q3167" t="s">
        <v>289</v>
      </c>
      <c r="R3167">
        <v>10042</v>
      </c>
      <c r="S3167" t="s">
        <v>2489</v>
      </c>
      <c r="T3167" t="s">
        <v>2531</v>
      </c>
      <c r="U3167" t="s">
        <v>290</v>
      </c>
      <c r="V3167" t="s">
        <v>196</v>
      </c>
      <c r="W3167">
        <v>100004031</v>
      </c>
      <c r="X3167">
        <v>8005553032</v>
      </c>
      <c r="Y3167" t="s">
        <v>2595</v>
      </c>
      <c r="Z3167" t="s">
        <v>5620</v>
      </c>
      <c r="AA3167" s="13">
        <v>-70.44</v>
      </c>
      <c r="AB3167" s="14">
        <v>42476</v>
      </c>
      <c r="AC3167" t="s">
        <v>35</v>
      </c>
    </row>
    <row r="3168" spans="1:29" x14ac:dyDescent="0.25">
      <c r="A3168" t="str">
        <f>CONCATENATE("Q",ROUNDUP(MONTH(Table1[[#This Row],[Month]])/3,0))</f>
        <v>Q2</v>
      </c>
      <c r="B3168" s="14">
        <f>EOMONTH(Table1[[#This Row],[Credit Date]],-1)+1</f>
        <v>42461</v>
      </c>
      <c r="C3168" t="str">
        <f>CONCATENATE(Table1[[#This Row],[Issuer Last Name]],", ",Table1[[#This Row],[Issuer First Name]])</f>
        <v>No. 039, Employee</v>
      </c>
      <c r="D3168" t="str">
        <f>CONCATENATE(Table1[[#This Row],[Approver Last Name]],", ",Table1[[#This Row],[Approver First Name]])</f>
        <v>No. 042, Employee</v>
      </c>
      <c r="E3168" t="str">
        <f>CONCATENATE(Table1[[#This Row],[Customer Last Name]],", ",Table1[[#This Row],[Customer First Name]])</f>
        <v>No. 10701, Client</v>
      </c>
      <c r="F3168" t="str">
        <f>IF(Table1[[#This Row],[Credit Amount]]&gt;-19.99,"Less than 19.99",IF(Table1[[#This Row],[Credit Amount]]=-20,"20",IF(Table1[[#This Row],[Credit Amount]]&gt;-49.98,"20.01-49.98",IF(Table1[[#This Row],[Credit Amount]]=-49.99,"49.99",IF(Table1[[#This Row],[Credit Amount]]=-50,"50",IF(Table1[[#This Row],[Credit Amount]]&lt;-50.01,"Greater than 50"))))))</f>
        <v>20.01-49.98</v>
      </c>
      <c r="G3168" t="str">
        <f>IF(Table1[[#This Row],[Transaction Type]]="Maintenance","Non-Sales","Sales")</f>
        <v>Non-Sales</v>
      </c>
      <c r="H3168">
        <f>IF(Table1[[#This Row],[Quarter]]="q2",1,"")</f>
        <v>1</v>
      </c>
      <c r="I3168" t="str">
        <f>IF(Table1[[#This Row],[Quarter]]="q3",1,"")</f>
        <v/>
      </c>
      <c r="J3168">
        <f>IF(Table1[[#This Row],[Quarter]]="Q2",Table1[[#This Row],[Credit Amount]],"")</f>
        <v>-33.729999999999997</v>
      </c>
      <c r="K3168" t="str">
        <f>IF(Table1[[#This Row],[Quarter]]="Q3",Table1[[#This Row],[Credit Amount]],"")</f>
        <v/>
      </c>
      <c r="L3168" t="str">
        <f>IF(Table1[[#This Row],[Transaction Type]]="Upgrade",Table1[[#This Row],[Credit Amount]],IF(Table1[[#This Row],[Transaction Type]]="Activation",Table1[[#This Row],[Credit Amount]],""))</f>
        <v/>
      </c>
      <c r="M3168">
        <f>IF(Table1[[#This Row],[Transaction Type]]="Maintenance",Table1[[#This Row],[Credit Amount]],"")</f>
        <v>-33.729999999999997</v>
      </c>
      <c r="N3168">
        <v>10039</v>
      </c>
      <c r="O3168" t="s">
        <v>2489</v>
      </c>
      <c r="P3168" t="s">
        <v>2528</v>
      </c>
      <c r="Q3168" t="s">
        <v>289</v>
      </c>
      <c r="R3168">
        <v>10042</v>
      </c>
      <c r="S3168" t="s">
        <v>2489</v>
      </c>
      <c r="T3168" t="s">
        <v>2531</v>
      </c>
      <c r="U3168" t="s">
        <v>290</v>
      </c>
      <c r="V3168" t="s">
        <v>196</v>
      </c>
      <c r="W3168">
        <v>100001700</v>
      </c>
      <c r="X3168">
        <v>8005550701</v>
      </c>
      <c r="Y3168" t="s">
        <v>2595</v>
      </c>
      <c r="Z3168" t="s">
        <v>3296</v>
      </c>
      <c r="AA3168" s="13">
        <v>-33.729999999999997</v>
      </c>
      <c r="AB3168" s="14">
        <v>42484</v>
      </c>
      <c r="AC3168" t="s">
        <v>36</v>
      </c>
    </row>
    <row r="3169" spans="1:29" x14ac:dyDescent="0.25">
      <c r="A3169" t="str">
        <f>CONCATENATE("Q",ROUNDUP(MONTH(Table1[[#This Row],[Month]])/3,0))</f>
        <v>Q2</v>
      </c>
      <c r="B3169" s="14">
        <f>EOMONTH(Table1[[#This Row],[Credit Date]],-1)+1</f>
        <v>42491</v>
      </c>
      <c r="C3169" t="str">
        <f>CONCATENATE(Table1[[#This Row],[Issuer Last Name]],", ",Table1[[#This Row],[Issuer First Name]])</f>
        <v>No. 039, Employee</v>
      </c>
      <c r="D3169" t="str">
        <f>CONCATENATE(Table1[[#This Row],[Approver Last Name]],", ",Table1[[#This Row],[Approver First Name]])</f>
        <v>No. 042, Employee</v>
      </c>
      <c r="E3169" t="str">
        <f>CONCATENATE(Table1[[#This Row],[Customer Last Name]],", ",Table1[[#This Row],[Customer First Name]])</f>
        <v>No. 12099, Client</v>
      </c>
      <c r="F31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69" t="str">
        <f>IF(Table1[[#This Row],[Transaction Type]]="Maintenance","Non-Sales","Sales")</f>
        <v>Non-Sales</v>
      </c>
      <c r="H3169">
        <f>IF(Table1[[#This Row],[Quarter]]="q2",1,"")</f>
        <v>1</v>
      </c>
      <c r="I3169" t="str">
        <f>IF(Table1[[#This Row],[Quarter]]="q3",1,"")</f>
        <v/>
      </c>
      <c r="J3169">
        <f>IF(Table1[[#This Row],[Quarter]]="Q2",Table1[[#This Row],[Credit Amount]],"")</f>
        <v>-71.66</v>
      </c>
      <c r="K3169" t="str">
        <f>IF(Table1[[#This Row],[Quarter]]="Q3",Table1[[#This Row],[Credit Amount]],"")</f>
        <v/>
      </c>
      <c r="L3169" t="str">
        <f>IF(Table1[[#This Row],[Transaction Type]]="Upgrade",Table1[[#This Row],[Credit Amount]],IF(Table1[[#This Row],[Transaction Type]]="Activation",Table1[[#This Row],[Credit Amount]],""))</f>
        <v/>
      </c>
      <c r="M3169">
        <f>IF(Table1[[#This Row],[Transaction Type]]="Maintenance",Table1[[#This Row],[Credit Amount]],"")</f>
        <v>-71.66</v>
      </c>
      <c r="N3169">
        <v>10039</v>
      </c>
      <c r="O3169" t="s">
        <v>2489</v>
      </c>
      <c r="P3169" t="s">
        <v>2528</v>
      </c>
      <c r="Q3169" t="s">
        <v>289</v>
      </c>
      <c r="R3169">
        <v>10042</v>
      </c>
      <c r="S3169" t="s">
        <v>2489</v>
      </c>
      <c r="T3169" t="s">
        <v>2531</v>
      </c>
      <c r="U3169" t="s">
        <v>290</v>
      </c>
      <c r="V3169" t="s">
        <v>196</v>
      </c>
      <c r="W3169">
        <v>100003098</v>
      </c>
      <c r="X3169">
        <v>8005552099</v>
      </c>
      <c r="Y3169" t="s">
        <v>2595</v>
      </c>
      <c r="Z3169" t="s">
        <v>4694</v>
      </c>
      <c r="AA3169" s="13">
        <v>-71.66</v>
      </c>
      <c r="AB3169" s="14">
        <v>42496</v>
      </c>
      <c r="AC3169" t="s">
        <v>36</v>
      </c>
    </row>
    <row r="3170" spans="1:29" x14ac:dyDescent="0.25">
      <c r="A3170" t="str">
        <f>CONCATENATE("Q",ROUNDUP(MONTH(Table1[[#This Row],[Month]])/3,0))</f>
        <v>Q2</v>
      </c>
      <c r="B3170" s="14">
        <f>EOMONTH(Table1[[#This Row],[Credit Date]],-1)+1</f>
        <v>42491</v>
      </c>
      <c r="C3170" t="str">
        <f>CONCATENATE(Table1[[#This Row],[Issuer Last Name]],", ",Table1[[#This Row],[Issuer First Name]])</f>
        <v>No. 039, Employee</v>
      </c>
      <c r="D3170" t="str">
        <f>CONCATENATE(Table1[[#This Row],[Approver Last Name]],", ",Table1[[#This Row],[Approver First Name]])</f>
        <v>No. 042, Employee</v>
      </c>
      <c r="E3170" t="str">
        <f>CONCATENATE(Table1[[#This Row],[Customer Last Name]],", ",Table1[[#This Row],[Customer First Name]])</f>
        <v>No. 13370, Client</v>
      </c>
      <c r="F31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0" t="str">
        <f>IF(Table1[[#This Row],[Transaction Type]]="Maintenance","Non-Sales","Sales")</f>
        <v>Sales</v>
      </c>
      <c r="H3170">
        <f>IF(Table1[[#This Row],[Quarter]]="q2",1,"")</f>
        <v>1</v>
      </c>
      <c r="I3170" t="str">
        <f>IF(Table1[[#This Row],[Quarter]]="q3",1,"")</f>
        <v/>
      </c>
      <c r="J3170">
        <f>IF(Table1[[#This Row],[Quarter]]="Q2",Table1[[#This Row],[Credit Amount]],"")</f>
        <v>-97.04</v>
      </c>
      <c r="K3170" t="str">
        <f>IF(Table1[[#This Row],[Quarter]]="Q3",Table1[[#This Row],[Credit Amount]],"")</f>
        <v/>
      </c>
      <c r="L3170">
        <f>IF(Table1[[#This Row],[Transaction Type]]="Upgrade",Table1[[#This Row],[Credit Amount]],IF(Table1[[#This Row],[Transaction Type]]="Activation",Table1[[#This Row],[Credit Amount]],""))</f>
        <v>-97.04</v>
      </c>
      <c r="M3170" t="str">
        <f>IF(Table1[[#This Row],[Transaction Type]]="Maintenance",Table1[[#This Row],[Credit Amount]],"")</f>
        <v/>
      </c>
      <c r="N3170">
        <v>10039</v>
      </c>
      <c r="O3170" t="s">
        <v>2489</v>
      </c>
      <c r="P3170" t="s">
        <v>2528</v>
      </c>
      <c r="Q3170" t="s">
        <v>289</v>
      </c>
      <c r="R3170">
        <v>10042</v>
      </c>
      <c r="S3170" t="s">
        <v>2489</v>
      </c>
      <c r="T3170" t="s">
        <v>2531</v>
      </c>
      <c r="U3170" t="s">
        <v>290</v>
      </c>
      <c r="V3170" t="s">
        <v>196</v>
      </c>
      <c r="W3170">
        <v>100004369</v>
      </c>
      <c r="X3170">
        <v>8005553370</v>
      </c>
      <c r="Y3170" t="s">
        <v>2595</v>
      </c>
      <c r="Z3170" t="s">
        <v>5958</v>
      </c>
      <c r="AA3170" s="13">
        <v>-97.04</v>
      </c>
      <c r="AB3170" s="14">
        <v>42501</v>
      </c>
      <c r="AC3170" t="s">
        <v>37</v>
      </c>
    </row>
    <row r="3171" spans="1:29" x14ac:dyDescent="0.25">
      <c r="A3171" t="str">
        <f>CONCATENATE("Q",ROUNDUP(MONTH(Table1[[#This Row],[Month]])/3,0))</f>
        <v>Q2</v>
      </c>
      <c r="B3171" s="14">
        <f>EOMONTH(Table1[[#This Row],[Credit Date]],-1)+1</f>
        <v>42491</v>
      </c>
      <c r="C3171" t="str">
        <f>CONCATENATE(Table1[[#This Row],[Issuer Last Name]],", ",Table1[[#This Row],[Issuer First Name]])</f>
        <v>No. 039, Employee</v>
      </c>
      <c r="D3171" t="str">
        <f>CONCATENATE(Table1[[#This Row],[Approver Last Name]],", ",Table1[[#This Row],[Approver First Name]])</f>
        <v>No. 042, Employee</v>
      </c>
      <c r="E3171" t="str">
        <f>CONCATENATE(Table1[[#This Row],[Customer Last Name]],", ",Table1[[#This Row],[Customer First Name]])</f>
        <v>No. 12551, Client</v>
      </c>
      <c r="F31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1" t="str">
        <f>IF(Table1[[#This Row],[Transaction Type]]="Maintenance","Non-Sales","Sales")</f>
        <v>Non-Sales</v>
      </c>
      <c r="H3171">
        <f>IF(Table1[[#This Row],[Quarter]]="q2",1,"")</f>
        <v>1</v>
      </c>
      <c r="I3171" t="str">
        <f>IF(Table1[[#This Row],[Quarter]]="q3",1,"")</f>
        <v/>
      </c>
      <c r="J3171">
        <f>IF(Table1[[#This Row],[Quarter]]="Q2",Table1[[#This Row],[Credit Amount]],"")</f>
        <v>-61.9</v>
      </c>
      <c r="K3171" t="str">
        <f>IF(Table1[[#This Row],[Quarter]]="Q3",Table1[[#This Row],[Credit Amount]],"")</f>
        <v/>
      </c>
      <c r="L3171" t="str">
        <f>IF(Table1[[#This Row],[Transaction Type]]="Upgrade",Table1[[#This Row],[Credit Amount]],IF(Table1[[#This Row],[Transaction Type]]="Activation",Table1[[#This Row],[Credit Amount]],""))</f>
        <v/>
      </c>
      <c r="M3171">
        <f>IF(Table1[[#This Row],[Transaction Type]]="Maintenance",Table1[[#This Row],[Credit Amount]],"")</f>
        <v>-61.9</v>
      </c>
      <c r="N3171">
        <v>10039</v>
      </c>
      <c r="O3171" t="s">
        <v>2489</v>
      </c>
      <c r="P3171" t="s">
        <v>2528</v>
      </c>
      <c r="Q3171" t="s">
        <v>289</v>
      </c>
      <c r="R3171">
        <v>10042</v>
      </c>
      <c r="S3171" t="s">
        <v>2489</v>
      </c>
      <c r="T3171" t="s">
        <v>2531</v>
      </c>
      <c r="U3171" t="s">
        <v>290</v>
      </c>
      <c r="V3171" t="s">
        <v>196</v>
      </c>
      <c r="W3171">
        <v>100003550</v>
      </c>
      <c r="X3171">
        <v>8005552551</v>
      </c>
      <c r="Y3171" t="s">
        <v>2595</v>
      </c>
      <c r="Z3171" t="s">
        <v>5146</v>
      </c>
      <c r="AA3171" s="13">
        <v>-61.9</v>
      </c>
      <c r="AB3171" s="14">
        <v>42513</v>
      </c>
      <c r="AC3171" t="s">
        <v>36</v>
      </c>
    </row>
    <row r="3172" spans="1:29" x14ac:dyDescent="0.25">
      <c r="A3172" t="str">
        <f>CONCATENATE("Q",ROUNDUP(MONTH(Table1[[#This Row],[Month]])/3,0))</f>
        <v>Q2</v>
      </c>
      <c r="B3172" s="14">
        <f>EOMONTH(Table1[[#This Row],[Credit Date]],-1)+1</f>
        <v>42491</v>
      </c>
      <c r="C3172" t="str">
        <f>CONCATENATE(Table1[[#This Row],[Issuer Last Name]],", ",Table1[[#This Row],[Issuer First Name]])</f>
        <v>No. 039, Employee</v>
      </c>
      <c r="D3172" t="str">
        <f>CONCATENATE(Table1[[#This Row],[Approver Last Name]],", ",Table1[[#This Row],[Approver First Name]])</f>
        <v>No. 042, Employee</v>
      </c>
      <c r="E3172" t="str">
        <f>CONCATENATE(Table1[[#This Row],[Customer Last Name]],", ",Table1[[#This Row],[Customer First Name]])</f>
        <v>No. 12444, Client</v>
      </c>
      <c r="F31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2" t="str">
        <f>IF(Table1[[#This Row],[Transaction Type]]="Maintenance","Non-Sales","Sales")</f>
        <v>Non-Sales</v>
      </c>
      <c r="H3172">
        <f>IF(Table1[[#This Row],[Quarter]]="q2",1,"")</f>
        <v>1</v>
      </c>
      <c r="I3172" t="str">
        <f>IF(Table1[[#This Row],[Quarter]]="q3",1,"")</f>
        <v/>
      </c>
      <c r="J3172">
        <f>IF(Table1[[#This Row],[Quarter]]="Q2",Table1[[#This Row],[Credit Amount]],"")</f>
        <v>-72.5</v>
      </c>
      <c r="K3172" t="str">
        <f>IF(Table1[[#This Row],[Quarter]]="Q3",Table1[[#This Row],[Credit Amount]],"")</f>
        <v/>
      </c>
      <c r="L3172" t="str">
        <f>IF(Table1[[#This Row],[Transaction Type]]="Upgrade",Table1[[#This Row],[Credit Amount]],IF(Table1[[#This Row],[Transaction Type]]="Activation",Table1[[#This Row],[Credit Amount]],""))</f>
        <v/>
      </c>
      <c r="M3172">
        <f>IF(Table1[[#This Row],[Transaction Type]]="Maintenance",Table1[[#This Row],[Credit Amount]],"")</f>
        <v>-72.5</v>
      </c>
      <c r="N3172">
        <v>10039</v>
      </c>
      <c r="O3172" t="s">
        <v>2489</v>
      </c>
      <c r="P3172" t="s">
        <v>2528</v>
      </c>
      <c r="Q3172" t="s">
        <v>289</v>
      </c>
      <c r="R3172">
        <v>10042</v>
      </c>
      <c r="S3172" t="s">
        <v>2489</v>
      </c>
      <c r="T3172" t="s">
        <v>2531</v>
      </c>
      <c r="U3172" t="s">
        <v>290</v>
      </c>
      <c r="V3172" t="s">
        <v>196</v>
      </c>
      <c r="W3172">
        <v>100003443</v>
      </c>
      <c r="X3172">
        <v>8005552444</v>
      </c>
      <c r="Y3172" t="s">
        <v>2595</v>
      </c>
      <c r="Z3172" t="s">
        <v>5039</v>
      </c>
      <c r="AA3172" s="13">
        <v>-72.5</v>
      </c>
      <c r="AB3172" s="14">
        <v>42514</v>
      </c>
      <c r="AC3172" t="s">
        <v>36</v>
      </c>
    </row>
    <row r="3173" spans="1:29" x14ac:dyDescent="0.25">
      <c r="A3173" t="str">
        <f>CONCATENATE("Q",ROUNDUP(MONTH(Table1[[#This Row],[Month]])/3,0))</f>
        <v>Q2</v>
      </c>
      <c r="B3173" s="14">
        <f>EOMONTH(Table1[[#This Row],[Credit Date]],-1)+1</f>
        <v>42491</v>
      </c>
      <c r="C3173" t="str">
        <f>CONCATENATE(Table1[[#This Row],[Issuer Last Name]],", ",Table1[[#This Row],[Issuer First Name]])</f>
        <v>No. 039, Employee</v>
      </c>
      <c r="D3173" t="str">
        <f>CONCATENATE(Table1[[#This Row],[Approver Last Name]],", ",Table1[[#This Row],[Approver First Name]])</f>
        <v>No. 042, Employee</v>
      </c>
      <c r="E3173" t="str">
        <f>CONCATENATE(Table1[[#This Row],[Customer Last Name]],", ",Table1[[#This Row],[Customer First Name]])</f>
        <v>No. 11159, Client</v>
      </c>
      <c r="F3173" t="str">
        <f>IF(Table1[[#This Row],[Credit Amount]]&gt;-19.99,"Less than 19.99",IF(Table1[[#This Row],[Credit Amount]]=-20,"20",IF(Table1[[#This Row],[Credit Amount]]&gt;-49.98,"20.01-49.98",IF(Table1[[#This Row],[Credit Amount]]=-49.99,"49.99",IF(Table1[[#This Row],[Credit Amount]]=-50,"50",IF(Table1[[#This Row],[Credit Amount]]&lt;-50.01,"Greater than 50"))))))</f>
        <v>Less than 19.99</v>
      </c>
      <c r="G3173" t="str">
        <f>IF(Table1[[#This Row],[Transaction Type]]="Maintenance","Non-Sales","Sales")</f>
        <v>Non-Sales</v>
      </c>
      <c r="H3173">
        <f>IF(Table1[[#This Row],[Quarter]]="q2",1,"")</f>
        <v>1</v>
      </c>
      <c r="I3173" t="str">
        <f>IF(Table1[[#This Row],[Quarter]]="q3",1,"")</f>
        <v/>
      </c>
      <c r="J3173">
        <f>IF(Table1[[#This Row],[Quarter]]="Q2",Table1[[#This Row],[Credit Amount]],"")</f>
        <v>-9.3800000000000008</v>
      </c>
      <c r="K3173" t="str">
        <f>IF(Table1[[#This Row],[Quarter]]="Q3",Table1[[#This Row],[Credit Amount]],"")</f>
        <v/>
      </c>
      <c r="L3173" t="str">
        <f>IF(Table1[[#This Row],[Transaction Type]]="Upgrade",Table1[[#This Row],[Credit Amount]],IF(Table1[[#This Row],[Transaction Type]]="Activation",Table1[[#This Row],[Credit Amount]],""))</f>
        <v/>
      </c>
      <c r="M3173">
        <f>IF(Table1[[#This Row],[Transaction Type]]="Maintenance",Table1[[#This Row],[Credit Amount]],"")</f>
        <v>-9.3800000000000008</v>
      </c>
      <c r="N3173">
        <v>10039</v>
      </c>
      <c r="O3173" t="s">
        <v>2489</v>
      </c>
      <c r="P3173" t="s">
        <v>2528</v>
      </c>
      <c r="Q3173" t="s">
        <v>289</v>
      </c>
      <c r="R3173">
        <v>10042</v>
      </c>
      <c r="S3173" t="s">
        <v>2489</v>
      </c>
      <c r="T3173" t="s">
        <v>2531</v>
      </c>
      <c r="U3173" t="s">
        <v>290</v>
      </c>
      <c r="V3173" t="s">
        <v>196</v>
      </c>
      <c r="W3173">
        <v>100002158</v>
      </c>
      <c r="X3173">
        <v>8005551159</v>
      </c>
      <c r="Y3173" t="s">
        <v>2595</v>
      </c>
      <c r="Z3173" t="s">
        <v>3754</v>
      </c>
      <c r="AA3173" s="13">
        <v>-9.3800000000000008</v>
      </c>
      <c r="AB3173" s="14">
        <v>42516</v>
      </c>
      <c r="AC3173" t="s">
        <v>36</v>
      </c>
    </row>
    <row r="3174" spans="1:29" x14ac:dyDescent="0.25">
      <c r="A3174" t="str">
        <f>CONCATENATE("Q",ROUNDUP(MONTH(Table1[[#This Row],[Month]])/3,0))</f>
        <v>Q2</v>
      </c>
      <c r="B3174" s="14">
        <f>EOMONTH(Table1[[#This Row],[Credit Date]],-1)+1</f>
        <v>42491</v>
      </c>
      <c r="C3174" t="str">
        <f>CONCATENATE(Table1[[#This Row],[Issuer Last Name]],", ",Table1[[#This Row],[Issuer First Name]])</f>
        <v>No. 039, Employee</v>
      </c>
      <c r="D3174" t="str">
        <f>CONCATENATE(Table1[[#This Row],[Approver Last Name]],", ",Table1[[#This Row],[Approver First Name]])</f>
        <v>No. 042, Employee</v>
      </c>
      <c r="E3174" t="str">
        <f>CONCATENATE(Table1[[#This Row],[Customer Last Name]],", ",Table1[[#This Row],[Customer First Name]])</f>
        <v>No. 13606, Client</v>
      </c>
      <c r="F3174" t="str">
        <f>IF(Table1[[#This Row],[Credit Amount]]&gt;-19.99,"Less than 19.99",IF(Table1[[#This Row],[Credit Amount]]=-20,"20",IF(Table1[[#This Row],[Credit Amount]]&gt;-49.98,"20.01-49.98",IF(Table1[[#This Row],[Credit Amount]]=-49.99,"49.99",IF(Table1[[#This Row],[Credit Amount]]=-50,"50",IF(Table1[[#This Row],[Credit Amount]]&lt;-50.01,"Greater than 50"))))))</f>
        <v>20.01-49.98</v>
      </c>
      <c r="G3174" t="str">
        <f>IF(Table1[[#This Row],[Transaction Type]]="Maintenance","Non-Sales","Sales")</f>
        <v>Non-Sales</v>
      </c>
      <c r="H3174">
        <f>IF(Table1[[#This Row],[Quarter]]="q2",1,"")</f>
        <v>1</v>
      </c>
      <c r="I3174" t="str">
        <f>IF(Table1[[#This Row],[Quarter]]="q3",1,"")</f>
        <v/>
      </c>
      <c r="J3174">
        <f>IF(Table1[[#This Row],[Quarter]]="Q2",Table1[[#This Row],[Credit Amount]],"")</f>
        <v>-33.47</v>
      </c>
      <c r="K3174" t="str">
        <f>IF(Table1[[#This Row],[Quarter]]="Q3",Table1[[#This Row],[Credit Amount]],"")</f>
        <v/>
      </c>
      <c r="L3174" t="str">
        <f>IF(Table1[[#This Row],[Transaction Type]]="Upgrade",Table1[[#This Row],[Credit Amount]],IF(Table1[[#This Row],[Transaction Type]]="Activation",Table1[[#This Row],[Credit Amount]],""))</f>
        <v/>
      </c>
      <c r="M3174">
        <f>IF(Table1[[#This Row],[Transaction Type]]="Maintenance",Table1[[#This Row],[Credit Amount]],"")</f>
        <v>-33.47</v>
      </c>
      <c r="N3174">
        <v>10039</v>
      </c>
      <c r="O3174" t="s">
        <v>2489</v>
      </c>
      <c r="P3174" t="s">
        <v>2528</v>
      </c>
      <c r="Q3174" t="s">
        <v>289</v>
      </c>
      <c r="R3174">
        <v>10042</v>
      </c>
      <c r="S3174" t="s">
        <v>2489</v>
      </c>
      <c r="T3174" t="s">
        <v>2531</v>
      </c>
      <c r="U3174" t="s">
        <v>290</v>
      </c>
      <c r="V3174" t="s">
        <v>196</v>
      </c>
      <c r="W3174">
        <v>100004605</v>
      </c>
      <c r="X3174">
        <v>8005553606</v>
      </c>
      <c r="Y3174" t="s">
        <v>2595</v>
      </c>
      <c r="Z3174" t="s">
        <v>6194</v>
      </c>
      <c r="AA3174" s="13">
        <v>-33.47</v>
      </c>
      <c r="AB3174" s="14">
        <v>42518</v>
      </c>
      <c r="AC3174" t="s">
        <v>36</v>
      </c>
    </row>
    <row r="3175" spans="1:29" x14ac:dyDescent="0.25">
      <c r="A3175" t="str">
        <f>CONCATENATE("Q",ROUNDUP(MONTH(Table1[[#This Row],[Month]])/3,0))</f>
        <v>Q2</v>
      </c>
      <c r="B3175" s="14">
        <f>EOMONTH(Table1[[#This Row],[Credit Date]],-1)+1</f>
        <v>42522</v>
      </c>
      <c r="C3175" t="str">
        <f>CONCATENATE(Table1[[#This Row],[Issuer Last Name]],", ",Table1[[#This Row],[Issuer First Name]])</f>
        <v>No. 039, Employee</v>
      </c>
      <c r="D3175" t="str">
        <f>CONCATENATE(Table1[[#This Row],[Approver Last Name]],", ",Table1[[#This Row],[Approver First Name]])</f>
        <v>No. 042, Employee</v>
      </c>
      <c r="E3175" t="str">
        <f>CONCATENATE(Table1[[#This Row],[Customer Last Name]],", ",Table1[[#This Row],[Customer First Name]])</f>
        <v>No. 13918, Client</v>
      </c>
      <c r="F31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5" t="str">
        <f>IF(Table1[[#This Row],[Transaction Type]]="Maintenance","Non-Sales","Sales")</f>
        <v>Non-Sales</v>
      </c>
      <c r="H3175">
        <f>IF(Table1[[#This Row],[Quarter]]="q2",1,"")</f>
        <v>1</v>
      </c>
      <c r="I3175" t="str">
        <f>IF(Table1[[#This Row],[Quarter]]="q3",1,"")</f>
        <v/>
      </c>
      <c r="J3175">
        <f>IF(Table1[[#This Row],[Quarter]]="Q2",Table1[[#This Row],[Credit Amount]],"")</f>
        <v>-66.98</v>
      </c>
      <c r="K3175" t="str">
        <f>IF(Table1[[#This Row],[Quarter]]="Q3",Table1[[#This Row],[Credit Amount]],"")</f>
        <v/>
      </c>
      <c r="L3175" t="str">
        <f>IF(Table1[[#This Row],[Transaction Type]]="Upgrade",Table1[[#This Row],[Credit Amount]],IF(Table1[[#This Row],[Transaction Type]]="Activation",Table1[[#This Row],[Credit Amount]],""))</f>
        <v/>
      </c>
      <c r="M3175">
        <f>IF(Table1[[#This Row],[Transaction Type]]="Maintenance",Table1[[#This Row],[Credit Amount]],"")</f>
        <v>-66.98</v>
      </c>
      <c r="N3175">
        <v>10039</v>
      </c>
      <c r="O3175" t="s">
        <v>2489</v>
      </c>
      <c r="P3175" t="s">
        <v>2528</v>
      </c>
      <c r="Q3175" t="s">
        <v>289</v>
      </c>
      <c r="R3175">
        <v>10042</v>
      </c>
      <c r="S3175" t="s">
        <v>2489</v>
      </c>
      <c r="T3175" t="s">
        <v>2531</v>
      </c>
      <c r="U3175" t="s">
        <v>290</v>
      </c>
      <c r="V3175" t="s">
        <v>196</v>
      </c>
      <c r="W3175">
        <v>100004917</v>
      </c>
      <c r="X3175">
        <v>8005553918</v>
      </c>
      <c r="Y3175" t="s">
        <v>2595</v>
      </c>
      <c r="Z3175" t="s">
        <v>6506</v>
      </c>
      <c r="AA3175" s="13">
        <v>-66.98</v>
      </c>
      <c r="AB3175" s="14">
        <v>42523</v>
      </c>
      <c r="AC3175" t="s">
        <v>36</v>
      </c>
    </row>
    <row r="3176" spans="1:29" x14ac:dyDescent="0.25">
      <c r="A3176" t="str">
        <f>CONCATENATE("Q",ROUNDUP(MONTH(Table1[[#This Row],[Month]])/3,0))</f>
        <v>Q2</v>
      </c>
      <c r="B3176" s="14">
        <f>EOMONTH(Table1[[#This Row],[Credit Date]],-1)+1</f>
        <v>42522</v>
      </c>
      <c r="C3176" t="str">
        <f>CONCATENATE(Table1[[#This Row],[Issuer Last Name]],", ",Table1[[#This Row],[Issuer First Name]])</f>
        <v>No. 039, Employee</v>
      </c>
      <c r="D3176" t="str">
        <f>CONCATENATE(Table1[[#This Row],[Approver Last Name]],", ",Table1[[#This Row],[Approver First Name]])</f>
        <v>No. 042, Employee</v>
      </c>
      <c r="E3176" t="str">
        <f>CONCATENATE(Table1[[#This Row],[Customer Last Name]],", ",Table1[[#This Row],[Customer First Name]])</f>
        <v>No. 10563, Client</v>
      </c>
      <c r="F31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6" t="str">
        <f>IF(Table1[[#This Row],[Transaction Type]]="Maintenance","Non-Sales","Sales")</f>
        <v>Non-Sales</v>
      </c>
      <c r="H3176">
        <f>IF(Table1[[#This Row],[Quarter]]="q2",1,"")</f>
        <v>1</v>
      </c>
      <c r="I3176" t="str">
        <f>IF(Table1[[#This Row],[Quarter]]="q3",1,"")</f>
        <v/>
      </c>
      <c r="J3176">
        <f>IF(Table1[[#This Row],[Quarter]]="Q2",Table1[[#This Row],[Credit Amount]],"")</f>
        <v>-66.239999999999995</v>
      </c>
      <c r="K3176" t="str">
        <f>IF(Table1[[#This Row],[Quarter]]="Q3",Table1[[#This Row],[Credit Amount]],"")</f>
        <v/>
      </c>
      <c r="L3176" t="str">
        <f>IF(Table1[[#This Row],[Transaction Type]]="Upgrade",Table1[[#This Row],[Credit Amount]],IF(Table1[[#This Row],[Transaction Type]]="Activation",Table1[[#This Row],[Credit Amount]],""))</f>
        <v/>
      </c>
      <c r="M3176">
        <f>IF(Table1[[#This Row],[Transaction Type]]="Maintenance",Table1[[#This Row],[Credit Amount]],"")</f>
        <v>-66.239999999999995</v>
      </c>
      <c r="N3176">
        <v>10039</v>
      </c>
      <c r="O3176" t="s">
        <v>2489</v>
      </c>
      <c r="P3176" t="s">
        <v>2528</v>
      </c>
      <c r="Q3176" t="s">
        <v>289</v>
      </c>
      <c r="R3176">
        <v>10042</v>
      </c>
      <c r="S3176" t="s">
        <v>2489</v>
      </c>
      <c r="T3176" t="s">
        <v>2531</v>
      </c>
      <c r="U3176" t="s">
        <v>290</v>
      </c>
      <c r="V3176" t="s">
        <v>196</v>
      </c>
      <c r="W3176">
        <v>100001562</v>
      </c>
      <c r="X3176">
        <v>8005550563</v>
      </c>
      <c r="Y3176" t="s">
        <v>2595</v>
      </c>
      <c r="Z3176" t="s">
        <v>3158</v>
      </c>
      <c r="AA3176" s="13">
        <v>-66.239999999999995</v>
      </c>
      <c r="AB3176" s="14">
        <v>42530</v>
      </c>
      <c r="AC3176" t="s">
        <v>36</v>
      </c>
    </row>
    <row r="3177" spans="1:29" x14ac:dyDescent="0.25">
      <c r="A3177" t="str">
        <f>CONCATENATE("Q",ROUNDUP(MONTH(Table1[[#This Row],[Month]])/3,0))</f>
        <v>Q2</v>
      </c>
      <c r="B3177" s="14">
        <f>EOMONTH(Table1[[#This Row],[Credit Date]],-1)+1</f>
        <v>42522</v>
      </c>
      <c r="C3177" t="str">
        <f>CONCATENATE(Table1[[#This Row],[Issuer Last Name]],", ",Table1[[#This Row],[Issuer First Name]])</f>
        <v>No. 039, Employee</v>
      </c>
      <c r="D3177" t="str">
        <f>CONCATENATE(Table1[[#This Row],[Approver Last Name]],", ",Table1[[#This Row],[Approver First Name]])</f>
        <v>No. 042, Employee</v>
      </c>
      <c r="E3177" t="str">
        <f>CONCATENATE(Table1[[#This Row],[Customer Last Name]],", ",Table1[[#This Row],[Customer First Name]])</f>
        <v>No. 12491, Client</v>
      </c>
      <c r="F31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7" t="str">
        <f>IF(Table1[[#This Row],[Transaction Type]]="Maintenance","Non-Sales","Sales")</f>
        <v>Non-Sales</v>
      </c>
      <c r="H3177">
        <f>IF(Table1[[#This Row],[Quarter]]="q2",1,"")</f>
        <v>1</v>
      </c>
      <c r="I3177" t="str">
        <f>IF(Table1[[#This Row],[Quarter]]="q3",1,"")</f>
        <v/>
      </c>
      <c r="J3177">
        <f>IF(Table1[[#This Row],[Quarter]]="Q2",Table1[[#This Row],[Credit Amount]],"")</f>
        <v>-95.55</v>
      </c>
      <c r="K3177" t="str">
        <f>IF(Table1[[#This Row],[Quarter]]="Q3",Table1[[#This Row],[Credit Amount]],"")</f>
        <v/>
      </c>
      <c r="L3177" t="str">
        <f>IF(Table1[[#This Row],[Transaction Type]]="Upgrade",Table1[[#This Row],[Credit Amount]],IF(Table1[[#This Row],[Transaction Type]]="Activation",Table1[[#This Row],[Credit Amount]],""))</f>
        <v/>
      </c>
      <c r="M3177">
        <f>IF(Table1[[#This Row],[Transaction Type]]="Maintenance",Table1[[#This Row],[Credit Amount]],"")</f>
        <v>-95.55</v>
      </c>
      <c r="N3177">
        <v>10039</v>
      </c>
      <c r="O3177" t="s">
        <v>2489</v>
      </c>
      <c r="P3177" t="s">
        <v>2528</v>
      </c>
      <c r="Q3177" t="s">
        <v>289</v>
      </c>
      <c r="R3177">
        <v>10042</v>
      </c>
      <c r="S3177" t="s">
        <v>2489</v>
      </c>
      <c r="T3177" t="s">
        <v>2531</v>
      </c>
      <c r="U3177" t="s">
        <v>290</v>
      </c>
      <c r="V3177" t="s">
        <v>196</v>
      </c>
      <c r="W3177">
        <v>100003490</v>
      </c>
      <c r="X3177">
        <v>8005552491</v>
      </c>
      <c r="Y3177" t="s">
        <v>2595</v>
      </c>
      <c r="Z3177" t="s">
        <v>5086</v>
      </c>
      <c r="AA3177" s="13">
        <v>-95.55</v>
      </c>
      <c r="AB3177" s="14">
        <v>42531</v>
      </c>
      <c r="AC3177" t="s">
        <v>36</v>
      </c>
    </row>
    <row r="3178" spans="1:29" x14ac:dyDescent="0.25">
      <c r="A3178" t="str">
        <f>CONCATENATE("Q",ROUNDUP(MONTH(Table1[[#This Row],[Month]])/3,0))</f>
        <v>Q2</v>
      </c>
      <c r="B3178" s="14">
        <f>EOMONTH(Table1[[#This Row],[Credit Date]],-1)+1</f>
        <v>42522</v>
      </c>
      <c r="C3178" t="str">
        <f>CONCATENATE(Table1[[#This Row],[Issuer Last Name]],", ",Table1[[#This Row],[Issuer First Name]])</f>
        <v>No. 039, Employee</v>
      </c>
      <c r="D3178" t="str">
        <f>CONCATENATE(Table1[[#This Row],[Approver Last Name]],", ",Table1[[#This Row],[Approver First Name]])</f>
        <v>No. 042, Employee</v>
      </c>
      <c r="E3178" t="str">
        <f>CONCATENATE(Table1[[#This Row],[Customer Last Name]],", ",Table1[[#This Row],[Customer First Name]])</f>
        <v>No. 13282, Client</v>
      </c>
      <c r="F31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78" t="str">
        <f>IF(Table1[[#This Row],[Transaction Type]]="Maintenance","Non-Sales","Sales")</f>
        <v>Sales</v>
      </c>
      <c r="H3178">
        <f>IF(Table1[[#This Row],[Quarter]]="q2",1,"")</f>
        <v>1</v>
      </c>
      <c r="I3178" t="str">
        <f>IF(Table1[[#This Row],[Quarter]]="q3",1,"")</f>
        <v/>
      </c>
      <c r="J3178">
        <f>IF(Table1[[#This Row],[Quarter]]="Q2",Table1[[#This Row],[Credit Amount]],"")</f>
        <v>-57.36</v>
      </c>
      <c r="K3178" t="str">
        <f>IF(Table1[[#This Row],[Quarter]]="Q3",Table1[[#This Row],[Credit Amount]],"")</f>
        <v/>
      </c>
      <c r="L3178">
        <f>IF(Table1[[#This Row],[Transaction Type]]="Upgrade",Table1[[#This Row],[Credit Amount]],IF(Table1[[#This Row],[Transaction Type]]="Activation",Table1[[#This Row],[Credit Amount]],""))</f>
        <v>-57.36</v>
      </c>
      <c r="M3178" t="str">
        <f>IF(Table1[[#This Row],[Transaction Type]]="Maintenance",Table1[[#This Row],[Credit Amount]],"")</f>
        <v/>
      </c>
      <c r="N3178">
        <v>10039</v>
      </c>
      <c r="O3178" t="s">
        <v>2489</v>
      </c>
      <c r="P3178" t="s">
        <v>2528</v>
      </c>
      <c r="Q3178" t="s">
        <v>289</v>
      </c>
      <c r="R3178">
        <v>10042</v>
      </c>
      <c r="S3178" t="s">
        <v>2489</v>
      </c>
      <c r="T3178" t="s">
        <v>2531</v>
      </c>
      <c r="U3178" t="s">
        <v>290</v>
      </c>
      <c r="V3178" t="s">
        <v>196</v>
      </c>
      <c r="W3178">
        <v>100004281</v>
      </c>
      <c r="X3178">
        <v>8005553282</v>
      </c>
      <c r="Y3178" t="s">
        <v>2595</v>
      </c>
      <c r="Z3178" t="s">
        <v>5870</v>
      </c>
      <c r="AA3178" s="13">
        <v>-57.36</v>
      </c>
      <c r="AB3178" s="14">
        <v>42532</v>
      </c>
      <c r="AC3178" t="s">
        <v>35</v>
      </c>
    </row>
    <row r="3179" spans="1:29" x14ac:dyDescent="0.25">
      <c r="A3179" t="str">
        <f>CONCATENATE("Q",ROUNDUP(MONTH(Table1[[#This Row],[Month]])/3,0))</f>
        <v>Q2</v>
      </c>
      <c r="B3179" s="14">
        <f>EOMONTH(Table1[[#This Row],[Credit Date]],-1)+1</f>
        <v>42522</v>
      </c>
      <c r="C3179" t="str">
        <f>CONCATENATE(Table1[[#This Row],[Issuer Last Name]],", ",Table1[[#This Row],[Issuer First Name]])</f>
        <v>No. 039, Employee</v>
      </c>
      <c r="D3179" t="str">
        <f>CONCATENATE(Table1[[#This Row],[Approver Last Name]],", ",Table1[[#This Row],[Approver First Name]])</f>
        <v>No. 042, Employee</v>
      </c>
      <c r="E3179" t="str">
        <f>CONCATENATE(Table1[[#This Row],[Customer Last Name]],", ",Table1[[#This Row],[Customer First Name]])</f>
        <v>No. 11522, Client</v>
      </c>
      <c r="F3179" t="str">
        <f>IF(Table1[[#This Row],[Credit Amount]]&gt;-19.99,"Less than 19.99",IF(Table1[[#This Row],[Credit Amount]]=-20,"20",IF(Table1[[#This Row],[Credit Amount]]&gt;-49.98,"20.01-49.98",IF(Table1[[#This Row],[Credit Amount]]=-49.99,"49.99",IF(Table1[[#This Row],[Credit Amount]]=-50,"50",IF(Table1[[#This Row],[Credit Amount]]&lt;-50.01,"Greater than 50"))))))</f>
        <v>Less than 19.99</v>
      </c>
      <c r="G3179" t="str">
        <f>IF(Table1[[#This Row],[Transaction Type]]="Maintenance","Non-Sales","Sales")</f>
        <v>Non-Sales</v>
      </c>
      <c r="H3179">
        <f>IF(Table1[[#This Row],[Quarter]]="q2",1,"")</f>
        <v>1</v>
      </c>
      <c r="I3179" t="str">
        <f>IF(Table1[[#This Row],[Quarter]]="q3",1,"")</f>
        <v/>
      </c>
      <c r="J3179">
        <f>IF(Table1[[#This Row],[Quarter]]="Q2",Table1[[#This Row],[Credit Amount]],"")</f>
        <v>-14.39</v>
      </c>
      <c r="K3179" t="str">
        <f>IF(Table1[[#This Row],[Quarter]]="Q3",Table1[[#This Row],[Credit Amount]],"")</f>
        <v/>
      </c>
      <c r="L3179" t="str">
        <f>IF(Table1[[#This Row],[Transaction Type]]="Upgrade",Table1[[#This Row],[Credit Amount]],IF(Table1[[#This Row],[Transaction Type]]="Activation",Table1[[#This Row],[Credit Amount]],""))</f>
        <v/>
      </c>
      <c r="M3179">
        <f>IF(Table1[[#This Row],[Transaction Type]]="Maintenance",Table1[[#This Row],[Credit Amount]],"")</f>
        <v>-14.39</v>
      </c>
      <c r="N3179">
        <v>10039</v>
      </c>
      <c r="O3179" t="s">
        <v>2489</v>
      </c>
      <c r="P3179" t="s">
        <v>2528</v>
      </c>
      <c r="Q3179" t="s">
        <v>289</v>
      </c>
      <c r="R3179">
        <v>10042</v>
      </c>
      <c r="S3179" t="s">
        <v>2489</v>
      </c>
      <c r="T3179" t="s">
        <v>2531</v>
      </c>
      <c r="U3179" t="s">
        <v>290</v>
      </c>
      <c r="V3179" t="s">
        <v>196</v>
      </c>
      <c r="W3179">
        <v>100002521</v>
      </c>
      <c r="X3179">
        <v>8005551522</v>
      </c>
      <c r="Y3179" t="s">
        <v>2595</v>
      </c>
      <c r="Z3179" t="s">
        <v>4117</v>
      </c>
      <c r="AA3179" s="13">
        <v>-14.39</v>
      </c>
      <c r="AB3179" s="14">
        <v>42533</v>
      </c>
      <c r="AC3179" t="s">
        <v>36</v>
      </c>
    </row>
    <row r="3180" spans="1:29" x14ac:dyDescent="0.25">
      <c r="A3180" t="str">
        <f>CONCATENATE("Q",ROUNDUP(MONTH(Table1[[#This Row],[Month]])/3,0))</f>
        <v>Q2</v>
      </c>
      <c r="B3180" s="14">
        <f>EOMONTH(Table1[[#This Row],[Credit Date]],-1)+1</f>
        <v>42522</v>
      </c>
      <c r="C3180" t="str">
        <f>CONCATENATE(Table1[[#This Row],[Issuer Last Name]],", ",Table1[[#This Row],[Issuer First Name]])</f>
        <v>No. 039, Employee</v>
      </c>
      <c r="D3180" t="str">
        <f>CONCATENATE(Table1[[#This Row],[Approver Last Name]],", ",Table1[[#This Row],[Approver First Name]])</f>
        <v>No. 042, Employee</v>
      </c>
      <c r="E3180" t="str">
        <f>CONCATENATE(Table1[[#This Row],[Customer Last Name]],", ",Table1[[#This Row],[Customer First Name]])</f>
        <v>No. 10476, Client</v>
      </c>
      <c r="F3180" t="str">
        <f>IF(Table1[[#This Row],[Credit Amount]]&gt;-19.99,"Less than 19.99",IF(Table1[[#This Row],[Credit Amount]]=-20,"20",IF(Table1[[#This Row],[Credit Amount]]&gt;-49.98,"20.01-49.98",IF(Table1[[#This Row],[Credit Amount]]=-49.99,"49.99",IF(Table1[[#This Row],[Credit Amount]]=-50,"50",IF(Table1[[#This Row],[Credit Amount]]&lt;-50.01,"Greater than 50"))))))</f>
        <v>20.01-49.98</v>
      </c>
      <c r="G3180" t="str">
        <f>IF(Table1[[#This Row],[Transaction Type]]="Maintenance","Non-Sales","Sales")</f>
        <v>Non-Sales</v>
      </c>
      <c r="H3180">
        <f>IF(Table1[[#This Row],[Quarter]]="q2",1,"")</f>
        <v>1</v>
      </c>
      <c r="I3180" t="str">
        <f>IF(Table1[[#This Row],[Quarter]]="q3",1,"")</f>
        <v/>
      </c>
      <c r="J3180">
        <f>IF(Table1[[#This Row],[Quarter]]="Q2",Table1[[#This Row],[Credit Amount]],"")</f>
        <v>-40.69</v>
      </c>
      <c r="K3180" t="str">
        <f>IF(Table1[[#This Row],[Quarter]]="Q3",Table1[[#This Row],[Credit Amount]],"")</f>
        <v/>
      </c>
      <c r="L3180" t="str">
        <f>IF(Table1[[#This Row],[Transaction Type]]="Upgrade",Table1[[#This Row],[Credit Amount]],IF(Table1[[#This Row],[Transaction Type]]="Activation",Table1[[#This Row],[Credit Amount]],""))</f>
        <v/>
      </c>
      <c r="M3180">
        <f>IF(Table1[[#This Row],[Transaction Type]]="Maintenance",Table1[[#This Row],[Credit Amount]],"")</f>
        <v>-40.69</v>
      </c>
      <c r="N3180">
        <v>10039</v>
      </c>
      <c r="O3180" t="s">
        <v>2489</v>
      </c>
      <c r="P3180" t="s">
        <v>2528</v>
      </c>
      <c r="Q3180" t="s">
        <v>289</v>
      </c>
      <c r="R3180">
        <v>10042</v>
      </c>
      <c r="S3180" t="s">
        <v>2489</v>
      </c>
      <c r="T3180" t="s">
        <v>2531</v>
      </c>
      <c r="U3180" t="s">
        <v>290</v>
      </c>
      <c r="V3180" t="s">
        <v>196</v>
      </c>
      <c r="W3180">
        <v>100001475</v>
      </c>
      <c r="X3180">
        <v>8005550476</v>
      </c>
      <c r="Y3180" t="s">
        <v>2595</v>
      </c>
      <c r="Z3180" t="s">
        <v>3071</v>
      </c>
      <c r="AA3180" s="13">
        <v>-40.69</v>
      </c>
      <c r="AB3180" s="14">
        <v>42538</v>
      </c>
      <c r="AC3180" t="s">
        <v>36</v>
      </c>
    </row>
    <row r="3181" spans="1:29" x14ac:dyDescent="0.25">
      <c r="A3181" t="str">
        <f>CONCATENATE("Q",ROUNDUP(MONTH(Table1[[#This Row],[Month]])/3,0))</f>
        <v>Q2</v>
      </c>
      <c r="B3181" s="14">
        <f>EOMONTH(Table1[[#This Row],[Credit Date]],-1)+1</f>
        <v>42522</v>
      </c>
      <c r="C3181" t="str">
        <f>CONCATENATE(Table1[[#This Row],[Issuer Last Name]],", ",Table1[[#This Row],[Issuer First Name]])</f>
        <v>No. 039, Employee</v>
      </c>
      <c r="D3181" t="str">
        <f>CONCATENATE(Table1[[#This Row],[Approver Last Name]],", ",Table1[[#This Row],[Approver First Name]])</f>
        <v>No. 042, Employee</v>
      </c>
      <c r="E3181" t="str">
        <f>CONCATENATE(Table1[[#This Row],[Customer Last Name]],", ",Table1[[#This Row],[Customer First Name]])</f>
        <v>No. 10405, Client</v>
      </c>
      <c r="F3181" t="str">
        <f>IF(Table1[[#This Row],[Credit Amount]]&gt;-19.99,"Less than 19.99",IF(Table1[[#This Row],[Credit Amount]]=-20,"20",IF(Table1[[#This Row],[Credit Amount]]&gt;-49.98,"20.01-49.98",IF(Table1[[#This Row],[Credit Amount]]=-49.99,"49.99",IF(Table1[[#This Row],[Credit Amount]]=-50,"50",IF(Table1[[#This Row],[Credit Amount]]&lt;-50.01,"Greater than 50"))))))</f>
        <v>20.01-49.98</v>
      </c>
      <c r="G3181" t="str">
        <f>IF(Table1[[#This Row],[Transaction Type]]="Maintenance","Non-Sales","Sales")</f>
        <v>Non-Sales</v>
      </c>
      <c r="H3181">
        <f>IF(Table1[[#This Row],[Quarter]]="q2",1,"")</f>
        <v>1</v>
      </c>
      <c r="I3181" t="str">
        <f>IF(Table1[[#This Row],[Quarter]]="q3",1,"")</f>
        <v/>
      </c>
      <c r="J3181">
        <f>IF(Table1[[#This Row],[Quarter]]="Q2",Table1[[#This Row],[Credit Amount]],"")</f>
        <v>-45.41</v>
      </c>
      <c r="K3181" t="str">
        <f>IF(Table1[[#This Row],[Quarter]]="Q3",Table1[[#This Row],[Credit Amount]],"")</f>
        <v/>
      </c>
      <c r="L3181" t="str">
        <f>IF(Table1[[#This Row],[Transaction Type]]="Upgrade",Table1[[#This Row],[Credit Amount]],IF(Table1[[#This Row],[Transaction Type]]="Activation",Table1[[#This Row],[Credit Amount]],""))</f>
        <v/>
      </c>
      <c r="M3181">
        <f>IF(Table1[[#This Row],[Transaction Type]]="Maintenance",Table1[[#This Row],[Credit Amount]],"")</f>
        <v>-45.41</v>
      </c>
      <c r="N3181">
        <v>10039</v>
      </c>
      <c r="O3181" t="s">
        <v>2489</v>
      </c>
      <c r="P3181" t="s">
        <v>2528</v>
      </c>
      <c r="Q3181" t="s">
        <v>289</v>
      </c>
      <c r="R3181">
        <v>10042</v>
      </c>
      <c r="S3181" t="s">
        <v>2489</v>
      </c>
      <c r="T3181" t="s">
        <v>2531</v>
      </c>
      <c r="U3181" t="s">
        <v>290</v>
      </c>
      <c r="V3181" t="s">
        <v>196</v>
      </c>
      <c r="W3181">
        <v>100001404</v>
      </c>
      <c r="X3181">
        <v>8005550405</v>
      </c>
      <c r="Y3181" t="s">
        <v>2595</v>
      </c>
      <c r="Z3181" t="s">
        <v>3000</v>
      </c>
      <c r="AA3181" s="13">
        <v>-45.41</v>
      </c>
      <c r="AB3181" s="14">
        <v>42538</v>
      </c>
      <c r="AC3181" t="s">
        <v>36</v>
      </c>
    </row>
    <row r="3182" spans="1:29" x14ac:dyDescent="0.25">
      <c r="A3182" t="str">
        <f>CONCATENATE("Q",ROUNDUP(MONTH(Table1[[#This Row],[Month]])/3,0))</f>
        <v>Q2</v>
      </c>
      <c r="B3182" s="14">
        <f>EOMONTH(Table1[[#This Row],[Credit Date]],-1)+1</f>
        <v>42522</v>
      </c>
      <c r="C3182" t="str">
        <f>CONCATENATE(Table1[[#This Row],[Issuer Last Name]],", ",Table1[[#This Row],[Issuer First Name]])</f>
        <v>No. 039, Employee</v>
      </c>
      <c r="D3182" t="str">
        <f>CONCATENATE(Table1[[#This Row],[Approver Last Name]],", ",Table1[[#This Row],[Approver First Name]])</f>
        <v>No. 042, Employee</v>
      </c>
      <c r="E3182" t="str">
        <f>CONCATENATE(Table1[[#This Row],[Customer Last Name]],", ",Table1[[#This Row],[Customer First Name]])</f>
        <v>No. 11887, Client</v>
      </c>
      <c r="F31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82" t="str">
        <f>IF(Table1[[#This Row],[Transaction Type]]="Maintenance","Non-Sales","Sales")</f>
        <v>Sales</v>
      </c>
      <c r="H3182">
        <f>IF(Table1[[#This Row],[Quarter]]="q2",1,"")</f>
        <v>1</v>
      </c>
      <c r="I3182" t="str">
        <f>IF(Table1[[#This Row],[Quarter]]="q3",1,"")</f>
        <v/>
      </c>
      <c r="J3182">
        <f>IF(Table1[[#This Row],[Quarter]]="Q2",Table1[[#This Row],[Credit Amount]],"")</f>
        <v>-56.27</v>
      </c>
      <c r="K3182" t="str">
        <f>IF(Table1[[#This Row],[Quarter]]="Q3",Table1[[#This Row],[Credit Amount]],"")</f>
        <v/>
      </c>
      <c r="L3182">
        <f>IF(Table1[[#This Row],[Transaction Type]]="Upgrade",Table1[[#This Row],[Credit Amount]],IF(Table1[[#This Row],[Transaction Type]]="Activation",Table1[[#This Row],[Credit Amount]],""))</f>
        <v>-56.27</v>
      </c>
      <c r="M3182" t="str">
        <f>IF(Table1[[#This Row],[Transaction Type]]="Maintenance",Table1[[#This Row],[Credit Amount]],"")</f>
        <v/>
      </c>
      <c r="N3182">
        <v>10039</v>
      </c>
      <c r="O3182" t="s">
        <v>2489</v>
      </c>
      <c r="P3182" t="s">
        <v>2528</v>
      </c>
      <c r="Q3182" t="s">
        <v>289</v>
      </c>
      <c r="R3182">
        <v>10042</v>
      </c>
      <c r="S3182" t="s">
        <v>2489</v>
      </c>
      <c r="T3182" t="s">
        <v>2531</v>
      </c>
      <c r="U3182" t="s">
        <v>290</v>
      </c>
      <c r="V3182" t="s">
        <v>196</v>
      </c>
      <c r="W3182">
        <v>100002886</v>
      </c>
      <c r="X3182">
        <v>8005551887</v>
      </c>
      <c r="Y3182" t="s">
        <v>2595</v>
      </c>
      <c r="Z3182" t="s">
        <v>4482</v>
      </c>
      <c r="AA3182" s="13">
        <v>-56.27</v>
      </c>
      <c r="AB3182" s="14">
        <v>42539</v>
      </c>
      <c r="AC3182" t="s">
        <v>35</v>
      </c>
    </row>
    <row r="3183" spans="1:29" x14ac:dyDescent="0.25">
      <c r="A3183" t="str">
        <f>CONCATENATE("Q",ROUNDUP(MONTH(Table1[[#This Row],[Month]])/3,0))</f>
        <v>Q2</v>
      </c>
      <c r="B3183" s="14">
        <f>EOMONTH(Table1[[#This Row],[Credit Date]],-1)+1</f>
        <v>42522</v>
      </c>
      <c r="C3183" t="str">
        <f>CONCATENATE(Table1[[#This Row],[Issuer Last Name]],", ",Table1[[#This Row],[Issuer First Name]])</f>
        <v>No. 039, Employee</v>
      </c>
      <c r="D3183" t="str">
        <f>CONCATENATE(Table1[[#This Row],[Approver Last Name]],", ",Table1[[#This Row],[Approver First Name]])</f>
        <v>No. 042, Employee</v>
      </c>
      <c r="E3183" t="str">
        <f>CONCATENATE(Table1[[#This Row],[Customer Last Name]],", ",Table1[[#This Row],[Customer First Name]])</f>
        <v>No. 13433, Client</v>
      </c>
      <c r="F3183" t="str">
        <f>IF(Table1[[#This Row],[Credit Amount]]&gt;-19.99,"Less than 19.99",IF(Table1[[#This Row],[Credit Amount]]=-20,"20",IF(Table1[[#This Row],[Credit Amount]]&gt;-49.98,"20.01-49.98",IF(Table1[[#This Row],[Credit Amount]]=-49.99,"49.99",IF(Table1[[#This Row],[Credit Amount]]=-50,"50",IF(Table1[[#This Row],[Credit Amount]]&lt;-50.01,"Greater than 50"))))))</f>
        <v>Less than 19.99</v>
      </c>
      <c r="G3183" t="str">
        <f>IF(Table1[[#This Row],[Transaction Type]]="Maintenance","Non-Sales","Sales")</f>
        <v>Non-Sales</v>
      </c>
      <c r="H3183">
        <f>IF(Table1[[#This Row],[Quarter]]="q2",1,"")</f>
        <v>1</v>
      </c>
      <c r="I3183" t="str">
        <f>IF(Table1[[#This Row],[Quarter]]="q3",1,"")</f>
        <v/>
      </c>
      <c r="J3183">
        <f>IF(Table1[[#This Row],[Quarter]]="Q2",Table1[[#This Row],[Credit Amount]],"")</f>
        <v>-8.11</v>
      </c>
      <c r="K3183" t="str">
        <f>IF(Table1[[#This Row],[Quarter]]="Q3",Table1[[#This Row],[Credit Amount]],"")</f>
        <v/>
      </c>
      <c r="L3183" t="str">
        <f>IF(Table1[[#This Row],[Transaction Type]]="Upgrade",Table1[[#This Row],[Credit Amount]],IF(Table1[[#This Row],[Transaction Type]]="Activation",Table1[[#This Row],[Credit Amount]],""))</f>
        <v/>
      </c>
      <c r="M3183">
        <f>IF(Table1[[#This Row],[Transaction Type]]="Maintenance",Table1[[#This Row],[Credit Amount]],"")</f>
        <v>-8.11</v>
      </c>
      <c r="N3183">
        <v>10039</v>
      </c>
      <c r="O3183" t="s">
        <v>2489</v>
      </c>
      <c r="P3183" t="s">
        <v>2528</v>
      </c>
      <c r="Q3183" t="s">
        <v>289</v>
      </c>
      <c r="R3183">
        <v>10042</v>
      </c>
      <c r="S3183" t="s">
        <v>2489</v>
      </c>
      <c r="T3183" t="s">
        <v>2531</v>
      </c>
      <c r="U3183" t="s">
        <v>290</v>
      </c>
      <c r="V3183" t="s">
        <v>196</v>
      </c>
      <c r="W3183">
        <v>100004432</v>
      </c>
      <c r="X3183">
        <v>8005553433</v>
      </c>
      <c r="Y3183" t="s">
        <v>2595</v>
      </c>
      <c r="Z3183" t="s">
        <v>6021</v>
      </c>
      <c r="AA3183" s="13">
        <v>-8.11</v>
      </c>
      <c r="AB3183" s="14">
        <v>42544</v>
      </c>
      <c r="AC3183" t="s">
        <v>36</v>
      </c>
    </row>
    <row r="3184" spans="1:29" x14ac:dyDescent="0.25">
      <c r="A3184" t="str">
        <f>CONCATENATE("Q",ROUNDUP(MONTH(Table1[[#This Row],[Month]])/3,0))</f>
        <v>Q2</v>
      </c>
      <c r="B3184" s="14">
        <f>EOMONTH(Table1[[#This Row],[Credit Date]],-1)+1</f>
        <v>42522</v>
      </c>
      <c r="C3184" t="str">
        <f>CONCATENATE(Table1[[#This Row],[Issuer Last Name]],", ",Table1[[#This Row],[Issuer First Name]])</f>
        <v>No. 039, Employee</v>
      </c>
      <c r="D3184" t="str">
        <f>CONCATENATE(Table1[[#This Row],[Approver Last Name]],", ",Table1[[#This Row],[Approver First Name]])</f>
        <v>No. 042, Employee</v>
      </c>
      <c r="E3184" t="str">
        <f>CONCATENATE(Table1[[#This Row],[Customer Last Name]],", ",Table1[[#This Row],[Customer First Name]])</f>
        <v>No. 10204, Client</v>
      </c>
      <c r="F3184" t="str">
        <f>IF(Table1[[#This Row],[Credit Amount]]&gt;-19.99,"Less than 19.99",IF(Table1[[#This Row],[Credit Amount]]=-20,"20",IF(Table1[[#This Row],[Credit Amount]]&gt;-49.98,"20.01-49.98",IF(Table1[[#This Row],[Credit Amount]]=-49.99,"49.99",IF(Table1[[#This Row],[Credit Amount]]=-50,"50",IF(Table1[[#This Row],[Credit Amount]]&lt;-50.01,"Greater than 50"))))))</f>
        <v>20.01-49.98</v>
      </c>
      <c r="G3184" t="str">
        <f>IF(Table1[[#This Row],[Transaction Type]]="Maintenance","Non-Sales","Sales")</f>
        <v>Non-Sales</v>
      </c>
      <c r="H3184">
        <f>IF(Table1[[#This Row],[Quarter]]="q2",1,"")</f>
        <v>1</v>
      </c>
      <c r="I3184" t="str">
        <f>IF(Table1[[#This Row],[Quarter]]="q3",1,"")</f>
        <v/>
      </c>
      <c r="J3184">
        <f>IF(Table1[[#This Row],[Quarter]]="Q2",Table1[[#This Row],[Credit Amount]],"")</f>
        <v>-26.45</v>
      </c>
      <c r="K3184" t="str">
        <f>IF(Table1[[#This Row],[Quarter]]="Q3",Table1[[#This Row],[Credit Amount]],"")</f>
        <v/>
      </c>
      <c r="L3184" t="str">
        <f>IF(Table1[[#This Row],[Transaction Type]]="Upgrade",Table1[[#This Row],[Credit Amount]],IF(Table1[[#This Row],[Transaction Type]]="Activation",Table1[[#This Row],[Credit Amount]],""))</f>
        <v/>
      </c>
      <c r="M3184">
        <f>IF(Table1[[#This Row],[Transaction Type]]="Maintenance",Table1[[#This Row],[Credit Amount]],"")</f>
        <v>-26.45</v>
      </c>
      <c r="N3184">
        <v>10039</v>
      </c>
      <c r="O3184" t="s">
        <v>2489</v>
      </c>
      <c r="P3184" t="s">
        <v>2528</v>
      </c>
      <c r="Q3184" t="s">
        <v>289</v>
      </c>
      <c r="R3184">
        <v>10042</v>
      </c>
      <c r="S3184" t="s">
        <v>2489</v>
      </c>
      <c r="T3184" t="s">
        <v>2531</v>
      </c>
      <c r="U3184" t="s">
        <v>290</v>
      </c>
      <c r="V3184" t="s">
        <v>196</v>
      </c>
      <c r="W3184">
        <v>100001203</v>
      </c>
      <c r="X3184">
        <v>8005550204</v>
      </c>
      <c r="Y3184" t="s">
        <v>2595</v>
      </c>
      <c r="Z3184" t="s">
        <v>2799</v>
      </c>
      <c r="AA3184" s="13">
        <v>-26.45</v>
      </c>
      <c r="AB3184" s="14">
        <v>42549</v>
      </c>
      <c r="AC3184" t="s">
        <v>36</v>
      </c>
    </row>
    <row r="3185" spans="1:29" x14ac:dyDescent="0.25">
      <c r="A3185" t="str">
        <f>CONCATENATE("Q",ROUNDUP(MONTH(Table1[[#This Row],[Month]])/3,0))</f>
        <v>Q3</v>
      </c>
      <c r="B3185" s="14">
        <f>EOMONTH(Table1[[#This Row],[Credit Date]],-1)+1</f>
        <v>42552</v>
      </c>
      <c r="C3185" t="str">
        <f>CONCATENATE(Table1[[#This Row],[Issuer Last Name]],", ",Table1[[#This Row],[Issuer First Name]])</f>
        <v>No. 039, Employee</v>
      </c>
      <c r="D3185" t="str">
        <f>CONCATENATE(Table1[[#This Row],[Approver Last Name]],", ",Table1[[#This Row],[Approver First Name]])</f>
        <v>No. 042, Employee</v>
      </c>
      <c r="E3185" t="str">
        <f>CONCATENATE(Table1[[#This Row],[Customer Last Name]],", ",Table1[[#This Row],[Customer First Name]])</f>
        <v>No. 11429, Client</v>
      </c>
      <c r="F31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85" t="str">
        <f>IF(Table1[[#This Row],[Transaction Type]]="Maintenance","Non-Sales","Sales")</f>
        <v>Non-Sales</v>
      </c>
      <c r="H3185" t="str">
        <f>IF(Table1[[#This Row],[Quarter]]="q2",1,"")</f>
        <v/>
      </c>
      <c r="I3185">
        <f>IF(Table1[[#This Row],[Quarter]]="q3",1,"")</f>
        <v>1</v>
      </c>
      <c r="J3185" t="str">
        <f>IF(Table1[[#This Row],[Quarter]]="Q2",Table1[[#This Row],[Credit Amount]],"")</f>
        <v/>
      </c>
      <c r="K3185">
        <f>IF(Table1[[#This Row],[Quarter]]="Q3",Table1[[#This Row],[Credit Amount]],"")</f>
        <v>-76.62</v>
      </c>
      <c r="L3185" t="str">
        <f>IF(Table1[[#This Row],[Transaction Type]]="Upgrade",Table1[[#This Row],[Credit Amount]],IF(Table1[[#This Row],[Transaction Type]]="Activation",Table1[[#This Row],[Credit Amount]],""))</f>
        <v/>
      </c>
      <c r="M3185">
        <f>IF(Table1[[#This Row],[Transaction Type]]="Maintenance",Table1[[#This Row],[Credit Amount]],"")</f>
        <v>-76.62</v>
      </c>
      <c r="N3185">
        <v>10039</v>
      </c>
      <c r="O3185" t="s">
        <v>2489</v>
      </c>
      <c r="P3185" t="s">
        <v>2528</v>
      </c>
      <c r="Q3185" t="s">
        <v>289</v>
      </c>
      <c r="R3185">
        <v>10042</v>
      </c>
      <c r="S3185" t="s">
        <v>2489</v>
      </c>
      <c r="T3185" t="s">
        <v>2531</v>
      </c>
      <c r="U3185" t="s">
        <v>290</v>
      </c>
      <c r="V3185" t="s">
        <v>196</v>
      </c>
      <c r="W3185">
        <v>100002428</v>
      </c>
      <c r="X3185">
        <v>8005551429</v>
      </c>
      <c r="Y3185" t="s">
        <v>2595</v>
      </c>
      <c r="Z3185" t="s">
        <v>4024</v>
      </c>
      <c r="AA3185" s="13">
        <v>-76.62</v>
      </c>
      <c r="AB3185" s="14">
        <v>42552</v>
      </c>
      <c r="AC3185" t="s">
        <v>36</v>
      </c>
    </row>
    <row r="3186" spans="1:29" x14ac:dyDescent="0.25">
      <c r="A3186" t="str">
        <f>CONCATENATE("Q",ROUNDUP(MONTH(Table1[[#This Row],[Month]])/3,0))</f>
        <v>Q3</v>
      </c>
      <c r="B3186" s="14">
        <f>EOMONTH(Table1[[#This Row],[Credit Date]],-1)+1</f>
        <v>42552</v>
      </c>
      <c r="C3186" t="str">
        <f>CONCATENATE(Table1[[#This Row],[Issuer Last Name]],", ",Table1[[#This Row],[Issuer First Name]])</f>
        <v>No. 039, Employee</v>
      </c>
      <c r="D3186" t="str">
        <f>CONCATENATE(Table1[[#This Row],[Approver Last Name]],", ",Table1[[#This Row],[Approver First Name]])</f>
        <v>No. 042, Employee</v>
      </c>
      <c r="E3186" t="str">
        <f>CONCATENATE(Table1[[#This Row],[Customer Last Name]],", ",Table1[[#This Row],[Customer First Name]])</f>
        <v>No. 10550, Client</v>
      </c>
      <c r="F31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86" t="str">
        <f>IF(Table1[[#This Row],[Transaction Type]]="Maintenance","Non-Sales","Sales")</f>
        <v>Sales</v>
      </c>
      <c r="H3186" t="str">
        <f>IF(Table1[[#This Row],[Quarter]]="q2",1,"")</f>
        <v/>
      </c>
      <c r="I3186">
        <f>IF(Table1[[#This Row],[Quarter]]="q3",1,"")</f>
        <v>1</v>
      </c>
      <c r="J3186" t="str">
        <f>IF(Table1[[#This Row],[Quarter]]="Q2",Table1[[#This Row],[Credit Amount]],"")</f>
        <v/>
      </c>
      <c r="K3186">
        <f>IF(Table1[[#This Row],[Quarter]]="Q3",Table1[[#This Row],[Credit Amount]],"")</f>
        <v>-99.3</v>
      </c>
      <c r="L3186">
        <f>IF(Table1[[#This Row],[Transaction Type]]="Upgrade",Table1[[#This Row],[Credit Amount]],IF(Table1[[#This Row],[Transaction Type]]="Activation",Table1[[#This Row],[Credit Amount]],""))</f>
        <v>-99.3</v>
      </c>
      <c r="M3186" t="str">
        <f>IF(Table1[[#This Row],[Transaction Type]]="Maintenance",Table1[[#This Row],[Credit Amount]],"")</f>
        <v/>
      </c>
      <c r="N3186">
        <v>10039</v>
      </c>
      <c r="O3186" t="s">
        <v>2489</v>
      </c>
      <c r="P3186" t="s">
        <v>2528</v>
      </c>
      <c r="Q3186" t="s">
        <v>289</v>
      </c>
      <c r="R3186">
        <v>10042</v>
      </c>
      <c r="S3186" t="s">
        <v>2489</v>
      </c>
      <c r="T3186" t="s">
        <v>2531</v>
      </c>
      <c r="U3186" t="s">
        <v>290</v>
      </c>
      <c r="V3186" t="s">
        <v>196</v>
      </c>
      <c r="W3186">
        <v>100001549</v>
      </c>
      <c r="X3186">
        <v>8005550550</v>
      </c>
      <c r="Y3186" t="s">
        <v>2595</v>
      </c>
      <c r="Z3186" t="s">
        <v>3145</v>
      </c>
      <c r="AA3186" s="13">
        <v>-99.3</v>
      </c>
      <c r="AB3186" s="14">
        <v>42555</v>
      </c>
      <c r="AC3186" t="s">
        <v>35</v>
      </c>
    </row>
    <row r="3187" spans="1:29" x14ac:dyDescent="0.25">
      <c r="A3187" t="str">
        <f>CONCATENATE("Q",ROUNDUP(MONTH(Table1[[#This Row],[Month]])/3,0))</f>
        <v>Q3</v>
      </c>
      <c r="B3187" s="14">
        <f>EOMONTH(Table1[[#This Row],[Credit Date]],-1)+1</f>
        <v>42552</v>
      </c>
      <c r="C3187" t="str">
        <f>CONCATENATE(Table1[[#This Row],[Issuer Last Name]],", ",Table1[[#This Row],[Issuer First Name]])</f>
        <v>No. 039, Employee</v>
      </c>
      <c r="D3187" t="str">
        <f>CONCATENATE(Table1[[#This Row],[Approver Last Name]],", ",Table1[[#This Row],[Approver First Name]])</f>
        <v>No. 039, Employee</v>
      </c>
      <c r="E3187" t="str">
        <f>CONCATENATE(Table1[[#This Row],[Customer Last Name]],", ",Table1[[#This Row],[Customer First Name]])</f>
        <v>No. 10875, Client</v>
      </c>
      <c r="F3187" t="str">
        <f>IF(Table1[[#This Row],[Credit Amount]]&gt;-19.99,"Less than 19.99",IF(Table1[[#This Row],[Credit Amount]]=-20,"20",IF(Table1[[#This Row],[Credit Amount]]&gt;-49.98,"20.01-49.98",IF(Table1[[#This Row],[Credit Amount]]=-49.99,"49.99",IF(Table1[[#This Row],[Credit Amount]]=-50,"50",IF(Table1[[#This Row],[Credit Amount]]&lt;-50.01,"Greater than 50"))))))</f>
        <v>Less than 19.99</v>
      </c>
      <c r="G3187" t="str">
        <f>IF(Table1[[#This Row],[Transaction Type]]="Maintenance","Non-Sales","Sales")</f>
        <v>Non-Sales</v>
      </c>
      <c r="H3187" t="str">
        <f>IF(Table1[[#This Row],[Quarter]]="q2",1,"")</f>
        <v/>
      </c>
      <c r="I3187">
        <f>IF(Table1[[#This Row],[Quarter]]="q3",1,"")</f>
        <v>1</v>
      </c>
      <c r="J3187" t="str">
        <f>IF(Table1[[#This Row],[Quarter]]="Q2",Table1[[#This Row],[Credit Amount]],"")</f>
        <v/>
      </c>
      <c r="K3187">
        <f>IF(Table1[[#This Row],[Quarter]]="Q3",Table1[[#This Row],[Credit Amount]],"")</f>
        <v>-10.44</v>
      </c>
      <c r="L3187" t="str">
        <f>IF(Table1[[#This Row],[Transaction Type]]="Upgrade",Table1[[#This Row],[Credit Amount]],IF(Table1[[#This Row],[Transaction Type]]="Activation",Table1[[#This Row],[Credit Amount]],""))</f>
        <v/>
      </c>
      <c r="M3187">
        <f>IF(Table1[[#This Row],[Transaction Type]]="Maintenance",Table1[[#This Row],[Credit Amount]],"")</f>
        <v>-10.44</v>
      </c>
      <c r="N3187">
        <v>10039</v>
      </c>
      <c r="O3187" t="s">
        <v>2489</v>
      </c>
      <c r="P3187" t="s">
        <v>2528</v>
      </c>
      <c r="Q3187" t="s">
        <v>289</v>
      </c>
      <c r="R3187">
        <v>10039</v>
      </c>
      <c r="S3187" t="s">
        <v>2489</v>
      </c>
      <c r="T3187" t="s">
        <v>2528</v>
      </c>
      <c r="U3187" t="s">
        <v>289</v>
      </c>
      <c r="V3187" t="s">
        <v>196</v>
      </c>
      <c r="W3187">
        <v>100001874</v>
      </c>
      <c r="X3187">
        <v>8005550875</v>
      </c>
      <c r="Y3187" t="s">
        <v>2595</v>
      </c>
      <c r="Z3187" t="s">
        <v>3470</v>
      </c>
      <c r="AA3187" s="13">
        <v>-10.44</v>
      </c>
      <c r="AB3187" s="14">
        <v>42556</v>
      </c>
      <c r="AC3187" t="s">
        <v>36</v>
      </c>
    </row>
    <row r="3188" spans="1:29" x14ac:dyDescent="0.25">
      <c r="A3188" t="str">
        <f>CONCATENATE("Q",ROUNDUP(MONTH(Table1[[#This Row],[Month]])/3,0))</f>
        <v>Q3</v>
      </c>
      <c r="B3188" s="14">
        <f>EOMONTH(Table1[[#This Row],[Credit Date]],-1)+1</f>
        <v>42552</v>
      </c>
      <c r="C3188" t="str">
        <f>CONCATENATE(Table1[[#This Row],[Issuer Last Name]],", ",Table1[[#This Row],[Issuer First Name]])</f>
        <v>No. 039, Employee</v>
      </c>
      <c r="D3188" t="str">
        <f>CONCATENATE(Table1[[#This Row],[Approver Last Name]],", ",Table1[[#This Row],[Approver First Name]])</f>
        <v>No. 042, Employee</v>
      </c>
      <c r="E3188" t="str">
        <f>CONCATENATE(Table1[[#This Row],[Customer Last Name]],", ",Table1[[#This Row],[Customer First Name]])</f>
        <v>No. 13711, Client</v>
      </c>
      <c r="F31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88" t="str">
        <f>IF(Table1[[#This Row],[Transaction Type]]="Maintenance","Non-Sales","Sales")</f>
        <v>Non-Sales</v>
      </c>
      <c r="H3188" t="str">
        <f>IF(Table1[[#This Row],[Quarter]]="q2",1,"")</f>
        <v/>
      </c>
      <c r="I3188">
        <f>IF(Table1[[#This Row],[Quarter]]="q3",1,"")</f>
        <v>1</v>
      </c>
      <c r="J3188" t="str">
        <f>IF(Table1[[#This Row],[Quarter]]="Q2",Table1[[#This Row],[Credit Amount]],"")</f>
        <v/>
      </c>
      <c r="K3188">
        <f>IF(Table1[[#This Row],[Quarter]]="Q3",Table1[[#This Row],[Credit Amount]],"")</f>
        <v>-90.61</v>
      </c>
      <c r="L3188" t="str">
        <f>IF(Table1[[#This Row],[Transaction Type]]="Upgrade",Table1[[#This Row],[Credit Amount]],IF(Table1[[#This Row],[Transaction Type]]="Activation",Table1[[#This Row],[Credit Amount]],""))</f>
        <v/>
      </c>
      <c r="M3188">
        <f>IF(Table1[[#This Row],[Transaction Type]]="Maintenance",Table1[[#This Row],[Credit Amount]],"")</f>
        <v>-90.61</v>
      </c>
      <c r="N3188">
        <v>10039</v>
      </c>
      <c r="O3188" t="s">
        <v>2489</v>
      </c>
      <c r="P3188" t="s">
        <v>2528</v>
      </c>
      <c r="Q3188" t="s">
        <v>289</v>
      </c>
      <c r="R3188">
        <v>10042</v>
      </c>
      <c r="S3188" t="s">
        <v>2489</v>
      </c>
      <c r="T3188" t="s">
        <v>2531</v>
      </c>
      <c r="U3188" t="s">
        <v>290</v>
      </c>
      <c r="V3188" t="s">
        <v>196</v>
      </c>
      <c r="W3188">
        <v>100004710</v>
      </c>
      <c r="X3188">
        <v>8005553711</v>
      </c>
      <c r="Y3188" t="s">
        <v>2595</v>
      </c>
      <c r="Z3188" t="s">
        <v>6299</v>
      </c>
      <c r="AA3188" s="13">
        <v>-90.61</v>
      </c>
      <c r="AB3188" s="14">
        <v>42558</v>
      </c>
      <c r="AC3188" t="s">
        <v>36</v>
      </c>
    </row>
    <row r="3189" spans="1:29" x14ac:dyDescent="0.25">
      <c r="A3189" t="str">
        <f>CONCATENATE("Q",ROUNDUP(MONTH(Table1[[#This Row],[Month]])/3,0))</f>
        <v>Q3</v>
      </c>
      <c r="B3189" s="14">
        <f>EOMONTH(Table1[[#This Row],[Credit Date]],-1)+1</f>
        <v>42552</v>
      </c>
      <c r="C3189" t="str">
        <f>CONCATENATE(Table1[[#This Row],[Issuer Last Name]],", ",Table1[[#This Row],[Issuer First Name]])</f>
        <v>No. 039, Employee</v>
      </c>
      <c r="D3189" t="str">
        <f>CONCATENATE(Table1[[#This Row],[Approver Last Name]],", ",Table1[[#This Row],[Approver First Name]])</f>
        <v>No. 042, Employee</v>
      </c>
      <c r="E3189" t="str">
        <f>CONCATENATE(Table1[[#This Row],[Customer Last Name]],", ",Table1[[#This Row],[Customer First Name]])</f>
        <v>No. 13084, Client</v>
      </c>
      <c r="F31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89" t="str">
        <f>IF(Table1[[#This Row],[Transaction Type]]="Maintenance","Non-Sales","Sales")</f>
        <v>Non-Sales</v>
      </c>
      <c r="H3189" t="str">
        <f>IF(Table1[[#This Row],[Quarter]]="q2",1,"")</f>
        <v/>
      </c>
      <c r="I3189">
        <f>IF(Table1[[#This Row],[Quarter]]="q3",1,"")</f>
        <v>1</v>
      </c>
      <c r="J3189" t="str">
        <f>IF(Table1[[#This Row],[Quarter]]="Q2",Table1[[#This Row],[Credit Amount]],"")</f>
        <v/>
      </c>
      <c r="K3189">
        <f>IF(Table1[[#This Row],[Quarter]]="Q3",Table1[[#This Row],[Credit Amount]],"")</f>
        <v>-82.16</v>
      </c>
      <c r="L3189" t="str">
        <f>IF(Table1[[#This Row],[Transaction Type]]="Upgrade",Table1[[#This Row],[Credit Amount]],IF(Table1[[#This Row],[Transaction Type]]="Activation",Table1[[#This Row],[Credit Amount]],""))</f>
        <v/>
      </c>
      <c r="M3189">
        <f>IF(Table1[[#This Row],[Transaction Type]]="Maintenance",Table1[[#This Row],[Credit Amount]],"")</f>
        <v>-82.16</v>
      </c>
      <c r="N3189">
        <v>10039</v>
      </c>
      <c r="O3189" t="s">
        <v>2489</v>
      </c>
      <c r="P3189" t="s">
        <v>2528</v>
      </c>
      <c r="Q3189" t="s">
        <v>289</v>
      </c>
      <c r="R3189">
        <v>10042</v>
      </c>
      <c r="S3189" t="s">
        <v>2489</v>
      </c>
      <c r="T3189" t="s">
        <v>2531</v>
      </c>
      <c r="U3189" t="s">
        <v>290</v>
      </c>
      <c r="V3189" t="s">
        <v>196</v>
      </c>
      <c r="W3189">
        <v>100004083</v>
      </c>
      <c r="X3189">
        <v>8005553084</v>
      </c>
      <c r="Y3189" t="s">
        <v>2595</v>
      </c>
      <c r="Z3189" t="s">
        <v>5672</v>
      </c>
      <c r="AA3189" s="13">
        <v>-82.16</v>
      </c>
      <c r="AB3189" s="14">
        <v>42565</v>
      </c>
      <c r="AC3189" t="s">
        <v>36</v>
      </c>
    </row>
    <row r="3190" spans="1:29" x14ac:dyDescent="0.25">
      <c r="A3190" t="str">
        <f>CONCATENATE("Q",ROUNDUP(MONTH(Table1[[#This Row],[Month]])/3,0))</f>
        <v>Q3</v>
      </c>
      <c r="B3190" s="14">
        <f>EOMONTH(Table1[[#This Row],[Credit Date]],-1)+1</f>
        <v>42552</v>
      </c>
      <c r="C3190" t="str">
        <f>CONCATENATE(Table1[[#This Row],[Issuer Last Name]],", ",Table1[[#This Row],[Issuer First Name]])</f>
        <v>No. 039, Employee</v>
      </c>
      <c r="D3190" t="str">
        <f>CONCATENATE(Table1[[#This Row],[Approver Last Name]],", ",Table1[[#This Row],[Approver First Name]])</f>
        <v>No. 039, Employee</v>
      </c>
      <c r="E3190" t="str">
        <f>CONCATENATE(Table1[[#This Row],[Customer Last Name]],", ",Table1[[#This Row],[Customer First Name]])</f>
        <v>No. 13657, Client</v>
      </c>
      <c r="F3190" t="str">
        <f>IF(Table1[[#This Row],[Credit Amount]]&gt;-19.99,"Less than 19.99",IF(Table1[[#This Row],[Credit Amount]]=-20,"20",IF(Table1[[#This Row],[Credit Amount]]&gt;-49.98,"20.01-49.98",IF(Table1[[#This Row],[Credit Amount]]=-49.99,"49.99",IF(Table1[[#This Row],[Credit Amount]]=-50,"50",IF(Table1[[#This Row],[Credit Amount]]&lt;-50.01,"Greater than 50"))))))</f>
        <v>20.01-49.98</v>
      </c>
      <c r="G3190" t="str">
        <f>IF(Table1[[#This Row],[Transaction Type]]="Maintenance","Non-Sales","Sales")</f>
        <v>Non-Sales</v>
      </c>
      <c r="H3190" t="str">
        <f>IF(Table1[[#This Row],[Quarter]]="q2",1,"")</f>
        <v/>
      </c>
      <c r="I3190">
        <f>IF(Table1[[#This Row],[Quarter]]="q3",1,"")</f>
        <v>1</v>
      </c>
      <c r="J3190" t="str">
        <f>IF(Table1[[#This Row],[Quarter]]="Q2",Table1[[#This Row],[Credit Amount]],"")</f>
        <v/>
      </c>
      <c r="K3190">
        <f>IF(Table1[[#This Row],[Quarter]]="Q3",Table1[[#This Row],[Credit Amount]],"")</f>
        <v>-20.350000000000001</v>
      </c>
      <c r="L3190" t="str">
        <f>IF(Table1[[#This Row],[Transaction Type]]="Upgrade",Table1[[#This Row],[Credit Amount]],IF(Table1[[#This Row],[Transaction Type]]="Activation",Table1[[#This Row],[Credit Amount]],""))</f>
        <v/>
      </c>
      <c r="M3190">
        <f>IF(Table1[[#This Row],[Transaction Type]]="Maintenance",Table1[[#This Row],[Credit Amount]],"")</f>
        <v>-20.350000000000001</v>
      </c>
      <c r="N3190">
        <v>10039</v>
      </c>
      <c r="O3190" t="s">
        <v>2489</v>
      </c>
      <c r="P3190" t="s">
        <v>2528</v>
      </c>
      <c r="Q3190" t="s">
        <v>289</v>
      </c>
      <c r="R3190">
        <v>10039</v>
      </c>
      <c r="S3190" t="s">
        <v>2489</v>
      </c>
      <c r="T3190" t="s">
        <v>2528</v>
      </c>
      <c r="U3190" t="s">
        <v>289</v>
      </c>
      <c r="V3190" t="s">
        <v>196</v>
      </c>
      <c r="W3190">
        <v>100004656</v>
      </c>
      <c r="X3190">
        <v>8005553657</v>
      </c>
      <c r="Y3190" t="s">
        <v>2595</v>
      </c>
      <c r="Z3190" t="s">
        <v>6245</v>
      </c>
      <c r="AA3190" s="13">
        <v>-20.350000000000001</v>
      </c>
      <c r="AB3190" s="14">
        <v>42570</v>
      </c>
      <c r="AC3190" t="s">
        <v>36</v>
      </c>
    </row>
    <row r="3191" spans="1:29" x14ac:dyDescent="0.25">
      <c r="A3191" t="str">
        <f>CONCATENATE("Q",ROUNDUP(MONTH(Table1[[#This Row],[Month]])/3,0))</f>
        <v>Q3</v>
      </c>
      <c r="B3191" s="14">
        <f>EOMONTH(Table1[[#This Row],[Credit Date]],-1)+1</f>
        <v>42583</v>
      </c>
      <c r="C3191" t="str">
        <f>CONCATENATE(Table1[[#This Row],[Issuer Last Name]],", ",Table1[[#This Row],[Issuer First Name]])</f>
        <v>No. 039, Employee</v>
      </c>
      <c r="D3191" t="str">
        <f>CONCATENATE(Table1[[#This Row],[Approver Last Name]],", ",Table1[[#This Row],[Approver First Name]])</f>
        <v>No. 039, Employee</v>
      </c>
      <c r="E3191" t="str">
        <f>CONCATENATE(Table1[[#This Row],[Customer Last Name]],", ",Table1[[#This Row],[Customer First Name]])</f>
        <v>No. 10218, Client</v>
      </c>
      <c r="F3191" t="str">
        <f>IF(Table1[[#This Row],[Credit Amount]]&gt;-19.99,"Less than 19.99",IF(Table1[[#This Row],[Credit Amount]]=-20,"20",IF(Table1[[#This Row],[Credit Amount]]&gt;-49.98,"20.01-49.98",IF(Table1[[#This Row],[Credit Amount]]=-49.99,"49.99",IF(Table1[[#This Row],[Credit Amount]]=-50,"50",IF(Table1[[#This Row],[Credit Amount]]&lt;-50.01,"Greater than 50"))))))</f>
        <v>20.01-49.98</v>
      </c>
      <c r="G3191" t="str">
        <f>IF(Table1[[#This Row],[Transaction Type]]="Maintenance","Non-Sales","Sales")</f>
        <v>Non-Sales</v>
      </c>
      <c r="H3191" t="str">
        <f>IF(Table1[[#This Row],[Quarter]]="q2",1,"")</f>
        <v/>
      </c>
      <c r="I3191">
        <f>IF(Table1[[#This Row],[Quarter]]="q3",1,"")</f>
        <v>1</v>
      </c>
      <c r="J3191" t="str">
        <f>IF(Table1[[#This Row],[Quarter]]="Q2",Table1[[#This Row],[Credit Amount]],"")</f>
        <v/>
      </c>
      <c r="K3191">
        <f>IF(Table1[[#This Row],[Quarter]]="Q3",Table1[[#This Row],[Credit Amount]],"")</f>
        <v>-39.03</v>
      </c>
      <c r="L3191" t="str">
        <f>IF(Table1[[#This Row],[Transaction Type]]="Upgrade",Table1[[#This Row],[Credit Amount]],IF(Table1[[#This Row],[Transaction Type]]="Activation",Table1[[#This Row],[Credit Amount]],""))</f>
        <v/>
      </c>
      <c r="M3191">
        <f>IF(Table1[[#This Row],[Transaction Type]]="Maintenance",Table1[[#This Row],[Credit Amount]],"")</f>
        <v>-39.03</v>
      </c>
      <c r="N3191">
        <v>10039</v>
      </c>
      <c r="O3191" t="s">
        <v>2489</v>
      </c>
      <c r="P3191" t="s">
        <v>2528</v>
      </c>
      <c r="Q3191" t="s">
        <v>289</v>
      </c>
      <c r="R3191">
        <v>10039</v>
      </c>
      <c r="S3191" t="s">
        <v>2489</v>
      </c>
      <c r="T3191" t="s">
        <v>2528</v>
      </c>
      <c r="U3191" t="s">
        <v>289</v>
      </c>
      <c r="V3191" t="s">
        <v>196</v>
      </c>
      <c r="W3191">
        <v>100001217</v>
      </c>
      <c r="X3191">
        <v>8005550218</v>
      </c>
      <c r="Y3191" t="s">
        <v>2595</v>
      </c>
      <c r="Z3191" t="s">
        <v>2813</v>
      </c>
      <c r="AA3191" s="13">
        <v>-39.03</v>
      </c>
      <c r="AB3191" s="14">
        <v>42583</v>
      </c>
      <c r="AC3191" t="s">
        <v>36</v>
      </c>
    </row>
    <row r="3192" spans="1:29" x14ac:dyDescent="0.25">
      <c r="A3192" t="str">
        <f>CONCATENATE("Q",ROUNDUP(MONTH(Table1[[#This Row],[Month]])/3,0))</f>
        <v>Q3</v>
      </c>
      <c r="B3192" s="14">
        <f>EOMONTH(Table1[[#This Row],[Credit Date]],-1)+1</f>
        <v>42583</v>
      </c>
      <c r="C3192" t="str">
        <f>CONCATENATE(Table1[[#This Row],[Issuer Last Name]],", ",Table1[[#This Row],[Issuer First Name]])</f>
        <v>No. 039, Employee</v>
      </c>
      <c r="D3192" t="str">
        <f>CONCATENATE(Table1[[#This Row],[Approver Last Name]],", ",Table1[[#This Row],[Approver First Name]])</f>
        <v>No. 042, Employee</v>
      </c>
      <c r="E3192" t="str">
        <f>CONCATENATE(Table1[[#This Row],[Customer Last Name]],", ",Table1[[#This Row],[Customer First Name]])</f>
        <v>No. 13431, Client</v>
      </c>
      <c r="F31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92" t="str">
        <f>IF(Table1[[#This Row],[Transaction Type]]="Maintenance","Non-Sales","Sales")</f>
        <v>Sales</v>
      </c>
      <c r="H3192" t="str">
        <f>IF(Table1[[#This Row],[Quarter]]="q2",1,"")</f>
        <v/>
      </c>
      <c r="I3192">
        <f>IF(Table1[[#This Row],[Quarter]]="q3",1,"")</f>
        <v>1</v>
      </c>
      <c r="J3192" t="str">
        <f>IF(Table1[[#This Row],[Quarter]]="Q2",Table1[[#This Row],[Credit Amount]],"")</f>
        <v/>
      </c>
      <c r="K3192">
        <f>IF(Table1[[#This Row],[Quarter]]="Q3",Table1[[#This Row],[Credit Amount]],"")</f>
        <v>-80.67</v>
      </c>
      <c r="L3192">
        <f>IF(Table1[[#This Row],[Transaction Type]]="Upgrade",Table1[[#This Row],[Credit Amount]],IF(Table1[[#This Row],[Transaction Type]]="Activation",Table1[[#This Row],[Credit Amount]],""))</f>
        <v>-80.67</v>
      </c>
      <c r="M3192" t="str">
        <f>IF(Table1[[#This Row],[Transaction Type]]="Maintenance",Table1[[#This Row],[Credit Amount]],"")</f>
        <v/>
      </c>
      <c r="N3192">
        <v>10039</v>
      </c>
      <c r="O3192" t="s">
        <v>2489</v>
      </c>
      <c r="P3192" t="s">
        <v>2528</v>
      </c>
      <c r="Q3192" t="s">
        <v>289</v>
      </c>
      <c r="R3192">
        <v>10042</v>
      </c>
      <c r="S3192" t="s">
        <v>2489</v>
      </c>
      <c r="T3192" t="s">
        <v>2531</v>
      </c>
      <c r="U3192" t="s">
        <v>290</v>
      </c>
      <c r="V3192" t="s">
        <v>196</v>
      </c>
      <c r="W3192">
        <v>100004430</v>
      </c>
      <c r="X3192">
        <v>8005553431</v>
      </c>
      <c r="Y3192" t="s">
        <v>2595</v>
      </c>
      <c r="Z3192" t="s">
        <v>6019</v>
      </c>
      <c r="AA3192" s="13">
        <v>-80.67</v>
      </c>
      <c r="AB3192" s="14">
        <v>42593</v>
      </c>
      <c r="AC3192" t="s">
        <v>35</v>
      </c>
    </row>
    <row r="3193" spans="1:29" x14ac:dyDescent="0.25">
      <c r="A3193" t="str">
        <f>CONCATENATE("Q",ROUNDUP(MONTH(Table1[[#This Row],[Month]])/3,0))</f>
        <v>Q3</v>
      </c>
      <c r="B3193" s="14">
        <f>EOMONTH(Table1[[#This Row],[Credit Date]],-1)+1</f>
        <v>42583</v>
      </c>
      <c r="C3193" t="str">
        <f>CONCATENATE(Table1[[#This Row],[Issuer Last Name]],", ",Table1[[#This Row],[Issuer First Name]])</f>
        <v>No. 039, Employee</v>
      </c>
      <c r="D3193" t="str">
        <f>CONCATENATE(Table1[[#This Row],[Approver Last Name]],", ",Table1[[#This Row],[Approver First Name]])</f>
        <v>No. 039, Employee</v>
      </c>
      <c r="E3193" t="str">
        <f>CONCATENATE(Table1[[#This Row],[Customer Last Name]],", ",Table1[[#This Row],[Customer First Name]])</f>
        <v>No. 13675, Client</v>
      </c>
      <c r="F3193" t="str">
        <f>IF(Table1[[#This Row],[Credit Amount]]&gt;-19.99,"Less than 19.99",IF(Table1[[#This Row],[Credit Amount]]=-20,"20",IF(Table1[[#This Row],[Credit Amount]]&gt;-49.98,"20.01-49.98",IF(Table1[[#This Row],[Credit Amount]]=-49.99,"49.99",IF(Table1[[#This Row],[Credit Amount]]=-50,"50",IF(Table1[[#This Row],[Credit Amount]]&lt;-50.01,"Greater than 50"))))))</f>
        <v>Less than 19.99</v>
      </c>
      <c r="G3193" t="str">
        <f>IF(Table1[[#This Row],[Transaction Type]]="Maintenance","Non-Sales","Sales")</f>
        <v>Non-Sales</v>
      </c>
      <c r="H3193" t="str">
        <f>IF(Table1[[#This Row],[Quarter]]="q2",1,"")</f>
        <v/>
      </c>
      <c r="I3193">
        <f>IF(Table1[[#This Row],[Quarter]]="q3",1,"")</f>
        <v>1</v>
      </c>
      <c r="J3193" t="str">
        <f>IF(Table1[[#This Row],[Quarter]]="Q2",Table1[[#This Row],[Credit Amount]],"")</f>
        <v/>
      </c>
      <c r="K3193">
        <f>IF(Table1[[#This Row],[Quarter]]="Q3",Table1[[#This Row],[Credit Amount]],"")</f>
        <v>-17.36</v>
      </c>
      <c r="L3193" t="str">
        <f>IF(Table1[[#This Row],[Transaction Type]]="Upgrade",Table1[[#This Row],[Credit Amount]],IF(Table1[[#This Row],[Transaction Type]]="Activation",Table1[[#This Row],[Credit Amount]],""))</f>
        <v/>
      </c>
      <c r="M3193">
        <f>IF(Table1[[#This Row],[Transaction Type]]="Maintenance",Table1[[#This Row],[Credit Amount]],"")</f>
        <v>-17.36</v>
      </c>
      <c r="N3193">
        <v>10039</v>
      </c>
      <c r="O3193" t="s">
        <v>2489</v>
      </c>
      <c r="P3193" t="s">
        <v>2528</v>
      </c>
      <c r="Q3193" t="s">
        <v>289</v>
      </c>
      <c r="R3193">
        <v>10039</v>
      </c>
      <c r="S3193" t="s">
        <v>2489</v>
      </c>
      <c r="T3193" t="s">
        <v>2528</v>
      </c>
      <c r="U3193" t="s">
        <v>289</v>
      </c>
      <c r="V3193" t="s">
        <v>196</v>
      </c>
      <c r="W3193">
        <v>100004674</v>
      </c>
      <c r="X3193">
        <v>8005553675</v>
      </c>
      <c r="Y3193" t="s">
        <v>2595</v>
      </c>
      <c r="Z3193" t="s">
        <v>6263</v>
      </c>
      <c r="AA3193" s="13">
        <v>-17.36</v>
      </c>
      <c r="AB3193" s="14">
        <v>42596</v>
      </c>
      <c r="AC3193" t="s">
        <v>36</v>
      </c>
    </row>
    <row r="3194" spans="1:29" x14ac:dyDescent="0.25">
      <c r="A3194" t="str">
        <f>CONCATENATE("Q",ROUNDUP(MONTH(Table1[[#This Row],[Month]])/3,0))</f>
        <v>Q3</v>
      </c>
      <c r="B3194" s="14">
        <f>EOMONTH(Table1[[#This Row],[Credit Date]],-1)+1</f>
        <v>42583</v>
      </c>
      <c r="C3194" t="str">
        <f>CONCATENATE(Table1[[#This Row],[Issuer Last Name]],", ",Table1[[#This Row],[Issuer First Name]])</f>
        <v>No. 039, Employee</v>
      </c>
      <c r="D3194" t="str">
        <f>CONCATENATE(Table1[[#This Row],[Approver Last Name]],", ",Table1[[#This Row],[Approver First Name]])</f>
        <v>No. 039, Employee</v>
      </c>
      <c r="E3194" t="str">
        <f>CONCATENATE(Table1[[#This Row],[Customer Last Name]],", ",Table1[[#This Row],[Customer First Name]])</f>
        <v>No. 12008, Client</v>
      </c>
      <c r="F3194" t="str">
        <f>IF(Table1[[#This Row],[Credit Amount]]&gt;-19.99,"Less than 19.99",IF(Table1[[#This Row],[Credit Amount]]=-20,"20",IF(Table1[[#This Row],[Credit Amount]]&gt;-49.98,"20.01-49.98",IF(Table1[[#This Row],[Credit Amount]]=-49.99,"49.99",IF(Table1[[#This Row],[Credit Amount]]=-50,"50",IF(Table1[[#This Row],[Credit Amount]]&lt;-50.01,"Greater than 50"))))))</f>
        <v>20.01-49.98</v>
      </c>
      <c r="G3194" t="str">
        <f>IF(Table1[[#This Row],[Transaction Type]]="Maintenance","Non-Sales","Sales")</f>
        <v>Non-Sales</v>
      </c>
      <c r="H3194" t="str">
        <f>IF(Table1[[#This Row],[Quarter]]="q2",1,"")</f>
        <v/>
      </c>
      <c r="I3194">
        <f>IF(Table1[[#This Row],[Quarter]]="q3",1,"")</f>
        <v>1</v>
      </c>
      <c r="J3194" t="str">
        <f>IF(Table1[[#This Row],[Quarter]]="Q2",Table1[[#This Row],[Credit Amount]],"")</f>
        <v/>
      </c>
      <c r="K3194">
        <f>IF(Table1[[#This Row],[Quarter]]="Q3",Table1[[#This Row],[Credit Amount]],"")</f>
        <v>-26.88</v>
      </c>
      <c r="L3194" t="str">
        <f>IF(Table1[[#This Row],[Transaction Type]]="Upgrade",Table1[[#This Row],[Credit Amount]],IF(Table1[[#This Row],[Transaction Type]]="Activation",Table1[[#This Row],[Credit Amount]],""))</f>
        <v/>
      </c>
      <c r="M3194">
        <f>IF(Table1[[#This Row],[Transaction Type]]="Maintenance",Table1[[#This Row],[Credit Amount]],"")</f>
        <v>-26.88</v>
      </c>
      <c r="N3194">
        <v>10039</v>
      </c>
      <c r="O3194" t="s">
        <v>2489</v>
      </c>
      <c r="P3194" t="s">
        <v>2528</v>
      </c>
      <c r="Q3194" t="s">
        <v>289</v>
      </c>
      <c r="R3194">
        <v>10039</v>
      </c>
      <c r="S3194" t="s">
        <v>2489</v>
      </c>
      <c r="T3194" t="s">
        <v>2528</v>
      </c>
      <c r="U3194" t="s">
        <v>289</v>
      </c>
      <c r="V3194" t="s">
        <v>196</v>
      </c>
      <c r="W3194">
        <v>100003007</v>
      </c>
      <c r="X3194">
        <v>8005552008</v>
      </c>
      <c r="Y3194" t="s">
        <v>2595</v>
      </c>
      <c r="Z3194" t="s">
        <v>4603</v>
      </c>
      <c r="AA3194" s="13">
        <v>-26.88</v>
      </c>
      <c r="AB3194" s="14">
        <v>42597</v>
      </c>
      <c r="AC3194" t="s">
        <v>36</v>
      </c>
    </row>
    <row r="3195" spans="1:29" x14ac:dyDescent="0.25">
      <c r="A3195" t="str">
        <f>CONCATENATE("Q",ROUNDUP(MONTH(Table1[[#This Row],[Month]])/3,0))</f>
        <v>Q3</v>
      </c>
      <c r="B3195" s="14">
        <f>EOMONTH(Table1[[#This Row],[Credit Date]],-1)+1</f>
        <v>42583</v>
      </c>
      <c r="C3195" t="str">
        <f>CONCATENATE(Table1[[#This Row],[Issuer Last Name]],", ",Table1[[#This Row],[Issuer First Name]])</f>
        <v>No. 039, Employee</v>
      </c>
      <c r="D3195" t="str">
        <f>CONCATENATE(Table1[[#This Row],[Approver Last Name]],", ",Table1[[#This Row],[Approver First Name]])</f>
        <v>No. 042, Employee</v>
      </c>
      <c r="E3195" t="str">
        <f>CONCATENATE(Table1[[#This Row],[Customer Last Name]],", ",Table1[[#This Row],[Customer First Name]])</f>
        <v>No. 10165, Client</v>
      </c>
      <c r="F31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95" t="str">
        <f>IF(Table1[[#This Row],[Transaction Type]]="Maintenance","Non-Sales","Sales")</f>
        <v>Sales</v>
      </c>
      <c r="H3195" t="str">
        <f>IF(Table1[[#This Row],[Quarter]]="q2",1,"")</f>
        <v/>
      </c>
      <c r="I3195">
        <f>IF(Table1[[#This Row],[Quarter]]="q3",1,"")</f>
        <v>1</v>
      </c>
      <c r="J3195" t="str">
        <f>IF(Table1[[#This Row],[Quarter]]="Q2",Table1[[#This Row],[Credit Amount]],"")</f>
        <v/>
      </c>
      <c r="K3195">
        <f>IF(Table1[[#This Row],[Quarter]]="Q3",Table1[[#This Row],[Credit Amount]],"")</f>
        <v>-85.58</v>
      </c>
      <c r="L3195">
        <f>IF(Table1[[#This Row],[Transaction Type]]="Upgrade",Table1[[#This Row],[Credit Amount]],IF(Table1[[#This Row],[Transaction Type]]="Activation",Table1[[#This Row],[Credit Amount]],""))</f>
        <v>-85.58</v>
      </c>
      <c r="M3195" t="str">
        <f>IF(Table1[[#This Row],[Transaction Type]]="Maintenance",Table1[[#This Row],[Credit Amount]],"")</f>
        <v/>
      </c>
      <c r="N3195">
        <v>10039</v>
      </c>
      <c r="O3195" t="s">
        <v>2489</v>
      </c>
      <c r="P3195" t="s">
        <v>2528</v>
      </c>
      <c r="Q3195" t="s">
        <v>289</v>
      </c>
      <c r="R3195">
        <v>10042</v>
      </c>
      <c r="S3195" t="s">
        <v>2489</v>
      </c>
      <c r="T3195" t="s">
        <v>2531</v>
      </c>
      <c r="U3195" t="s">
        <v>290</v>
      </c>
      <c r="V3195" t="s">
        <v>196</v>
      </c>
      <c r="W3195">
        <v>100001164</v>
      </c>
      <c r="X3195">
        <v>8005550165</v>
      </c>
      <c r="Y3195" t="s">
        <v>2595</v>
      </c>
      <c r="Z3195" t="s">
        <v>2760</v>
      </c>
      <c r="AA3195" s="13">
        <v>-85.58</v>
      </c>
      <c r="AB3195" s="14">
        <v>42599</v>
      </c>
      <c r="AC3195" t="s">
        <v>35</v>
      </c>
    </row>
    <row r="3196" spans="1:29" x14ac:dyDescent="0.25">
      <c r="A3196" t="str">
        <f>CONCATENATE("Q",ROUNDUP(MONTH(Table1[[#This Row],[Month]])/3,0))</f>
        <v>Q3</v>
      </c>
      <c r="B3196" s="14">
        <f>EOMONTH(Table1[[#This Row],[Credit Date]],-1)+1</f>
        <v>42583</v>
      </c>
      <c r="C3196" t="str">
        <f>CONCATENATE(Table1[[#This Row],[Issuer Last Name]],", ",Table1[[#This Row],[Issuer First Name]])</f>
        <v>No. 039, Employee</v>
      </c>
      <c r="D3196" t="str">
        <f>CONCATENATE(Table1[[#This Row],[Approver Last Name]],", ",Table1[[#This Row],[Approver First Name]])</f>
        <v>No. 042, Employee</v>
      </c>
      <c r="E3196" t="str">
        <f>CONCATENATE(Table1[[#This Row],[Customer Last Name]],", ",Table1[[#This Row],[Customer First Name]])</f>
        <v>No. 13187, Client</v>
      </c>
      <c r="F31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196" t="str">
        <f>IF(Table1[[#This Row],[Transaction Type]]="Maintenance","Non-Sales","Sales")</f>
        <v>Non-Sales</v>
      </c>
      <c r="H3196" t="str">
        <f>IF(Table1[[#This Row],[Quarter]]="q2",1,"")</f>
        <v/>
      </c>
      <c r="I3196">
        <f>IF(Table1[[#This Row],[Quarter]]="q3",1,"")</f>
        <v>1</v>
      </c>
      <c r="J3196" t="str">
        <f>IF(Table1[[#This Row],[Quarter]]="Q2",Table1[[#This Row],[Credit Amount]],"")</f>
        <v/>
      </c>
      <c r="K3196">
        <f>IF(Table1[[#This Row],[Quarter]]="Q3",Table1[[#This Row],[Credit Amount]],"")</f>
        <v>-56.23</v>
      </c>
      <c r="L3196" t="str">
        <f>IF(Table1[[#This Row],[Transaction Type]]="Upgrade",Table1[[#This Row],[Credit Amount]],IF(Table1[[#This Row],[Transaction Type]]="Activation",Table1[[#This Row],[Credit Amount]],""))</f>
        <v/>
      </c>
      <c r="M3196">
        <f>IF(Table1[[#This Row],[Transaction Type]]="Maintenance",Table1[[#This Row],[Credit Amount]],"")</f>
        <v>-56.23</v>
      </c>
      <c r="N3196">
        <v>10039</v>
      </c>
      <c r="O3196" t="s">
        <v>2489</v>
      </c>
      <c r="P3196" t="s">
        <v>2528</v>
      </c>
      <c r="Q3196" t="s">
        <v>289</v>
      </c>
      <c r="R3196">
        <v>10042</v>
      </c>
      <c r="S3196" t="s">
        <v>2489</v>
      </c>
      <c r="T3196" t="s">
        <v>2531</v>
      </c>
      <c r="U3196" t="s">
        <v>290</v>
      </c>
      <c r="V3196" t="s">
        <v>196</v>
      </c>
      <c r="W3196">
        <v>100004186</v>
      </c>
      <c r="X3196">
        <v>8005553187</v>
      </c>
      <c r="Y3196" t="s">
        <v>2595</v>
      </c>
      <c r="Z3196" t="s">
        <v>5775</v>
      </c>
      <c r="AA3196" s="13">
        <v>-56.23</v>
      </c>
      <c r="AB3196" s="14">
        <v>42600</v>
      </c>
      <c r="AC3196" t="s">
        <v>36</v>
      </c>
    </row>
    <row r="3197" spans="1:29" x14ac:dyDescent="0.25">
      <c r="A3197" t="str">
        <f>CONCATENATE("Q",ROUNDUP(MONTH(Table1[[#This Row],[Month]])/3,0))</f>
        <v>Q3</v>
      </c>
      <c r="B3197" s="14">
        <f>EOMONTH(Table1[[#This Row],[Credit Date]],-1)+1</f>
        <v>42583</v>
      </c>
      <c r="C3197" t="str">
        <f>CONCATENATE(Table1[[#This Row],[Issuer Last Name]],", ",Table1[[#This Row],[Issuer First Name]])</f>
        <v>No. 039, Employee</v>
      </c>
      <c r="D3197" t="str">
        <f>CONCATENATE(Table1[[#This Row],[Approver Last Name]],", ",Table1[[#This Row],[Approver First Name]])</f>
        <v>No. 039, Employee</v>
      </c>
      <c r="E3197" t="str">
        <f>CONCATENATE(Table1[[#This Row],[Customer Last Name]],", ",Table1[[#This Row],[Customer First Name]])</f>
        <v>No. 13895, Client</v>
      </c>
      <c r="F3197" t="str">
        <f>IF(Table1[[#This Row],[Credit Amount]]&gt;-19.99,"Less than 19.99",IF(Table1[[#This Row],[Credit Amount]]=-20,"20",IF(Table1[[#This Row],[Credit Amount]]&gt;-49.98,"20.01-49.98",IF(Table1[[#This Row],[Credit Amount]]=-49.99,"49.99",IF(Table1[[#This Row],[Credit Amount]]=-50,"50",IF(Table1[[#This Row],[Credit Amount]]&lt;-50.01,"Greater than 50"))))))</f>
        <v>20.01-49.98</v>
      </c>
      <c r="G3197" t="str">
        <f>IF(Table1[[#This Row],[Transaction Type]]="Maintenance","Non-Sales","Sales")</f>
        <v>Sales</v>
      </c>
      <c r="H3197" t="str">
        <f>IF(Table1[[#This Row],[Quarter]]="q2",1,"")</f>
        <v/>
      </c>
      <c r="I3197">
        <f>IF(Table1[[#This Row],[Quarter]]="q3",1,"")</f>
        <v>1</v>
      </c>
      <c r="J3197" t="str">
        <f>IF(Table1[[#This Row],[Quarter]]="Q2",Table1[[#This Row],[Credit Amount]],"")</f>
        <v/>
      </c>
      <c r="K3197">
        <f>IF(Table1[[#This Row],[Quarter]]="Q3",Table1[[#This Row],[Credit Amount]],"")</f>
        <v>-41.51</v>
      </c>
      <c r="L3197">
        <f>IF(Table1[[#This Row],[Transaction Type]]="Upgrade",Table1[[#This Row],[Credit Amount]],IF(Table1[[#This Row],[Transaction Type]]="Activation",Table1[[#This Row],[Credit Amount]],""))</f>
        <v>-41.51</v>
      </c>
      <c r="M3197" t="str">
        <f>IF(Table1[[#This Row],[Transaction Type]]="Maintenance",Table1[[#This Row],[Credit Amount]],"")</f>
        <v/>
      </c>
      <c r="N3197">
        <v>10039</v>
      </c>
      <c r="O3197" t="s">
        <v>2489</v>
      </c>
      <c r="P3197" t="s">
        <v>2528</v>
      </c>
      <c r="Q3197" t="s">
        <v>289</v>
      </c>
      <c r="R3197">
        <v>10039</v>
      </c>
      <c r="S3197" t="s">
        <v>2489</v>
      </c>
      <c r="T3197" t="s">
        <v>2528</v>
      </c>
      <c r="U3197" t="s">
        <v>289</v>
      </c>
      <c r="V3197" t="s">
        <v>196</v>
      </c>
      <c r="W3197">
        <v>100004894</v>
      </c>
      <c r="X3197">
        <v>8005553895</v>
      </c>
      <c r="Y3197" t="s">
        <v>2595</v>
      </c>
      <c r="Z3197" t="s">
        <v>6483</v>
      </c>
      <c r="AA3197" s="13">
        <v>-41.51</v>
      </c>
      <c r="AB3197" s="14">
        <v>42603</v>
      </c>
      <c r="AC3197" t="s">
        <v>37</v>
      </c>
    </row>
    <row r="3198" spans="1:29" x14ac:dyDescent="0.25">
      <c r="A3198" t="str">
        <f>CONCATENATE("Q",ROUNDUP(MONTH(Table1[[#This Row],[Month]])/3,0))</f>
        <v>Q3</v>
      </c>
      <c r="B3198" s="14">
        <f>EOMONTH(Table1[[#This Row],[Credit Date]],-1)+1</f>
        <v>42583</v>
      </c>
      <c r="C3198" t="str">
        <f>CONCATENATE(Table1[[#This Row],[Issuer Last Name]],", ",Table1[[#This Row],[Issuer First Name]])</f>
        <v>No. 039, Employee</v>
      </c>
      <c r="D3198" t="str">
        <f>CONCATENATE(Table1[[#This Row],[Approver Last Name]],", ",Table1[[#This Row],[Approver First Name]])</f>
        <v>No. 039, Employee</v>
      </c>
      <c r="E3198" t="str">
        <f>CONCATENATE(Table1[[#This Row],[Customer Last Name]],", ",Table1[[#This Row],[Customer First Name]])</f>
        <v>No. 13506, Client</v>
      </c>
      <c r="F3198" t="str">
        <f>IF(Table1[[#This Row],[Credit Amount]]&gt;-19.99,"Less than 19.99",IF(Table1[[#This Row],[Credit Amount]]=-20,"20",IF(Table1[[#This Row],[Credit Amount]]&gt;-49.98,"20.01-49.98",IF(Table1[[#This Row],[Credit Amount]]=-49.99,"49.99",IF(Table1[[#This Row],[Credit Amount]]=-50,"50",IF(Table1[[#This Row],[Credit Amount]]&lt;-50.01,"Greater than 50"))))))</f>
        <v>20.01-49.98</v>
      </c>
      <c r="G3198" t="str">
        <f>IF(Table1[[#This Row],[Transaction Type]]="Maintenance","Non-Sales","Sales")</f>
        <v>Non-Sales</v>
      </c>
      <c r="H3198" t="str">
        <f>IF(Table1[[#This Row],[Quarter]]="q2",1,"")</f>
        <v/>
      </c>
      <c r="I3198">
        <f>IF(Table1[[#This Row],[Quarter]]="q3",1,"")</f>
        <v>1</v>
      </c>
      <c r="J3198" t="str">
        <f>IF(Table1[[#This Row],[Quarter]]="Q2",Table1[[#This Row],[Credit Amount]],"")</f>
        <v/>
      </c>
      <c r="K3198">
        <f>IF(Table1[[#This Row],[Quarter]]="Q3",Table1[[#This Row],[Credit Amount]],"")</f>
        <v>-22.48</v>
      </c>
      <c r="L3198" t="str">
        <f>IF(Table1[[#This Row],[Transaction Type]]="Upgrade",Table1[[#This Row],[Credit Amount]],IF(Table1[[#This Row],[Transaction Type]]="Activation",Table1[[#This Row],[Credit Amount]],""))</f>
        <v/>
      </c>
      <c r="M3198">
        <f>IF(Table1[[#This Row],[Transaction Type]]="Maintenance",Table1[[#This Row],[Credit Amount]],"")</f>
        <v>-22.48</v>
      </c>
      <c r="N3198">
        <v>10039</v>
      </c>
      <c r="O3198" t="s">
        <v>2489</v>
      </c>
      <c r="P3198" t="s">
        <v>2528</v>
      </c>
      <c r="Q3198" t="s">
        <v>289</v>
      </c>
      <c r="R3198">
        <v>10039</v>
      </c>
      <c r="S3198" t="s">
        <v>2489</v>
      </c>
      <c r="T3198" t="s">
        <v>2528</v>
      </c>
      <c r="U3198" t="s">
        <v>289</v>
      </c>
      <c r="V3198" t="s">
        <v>196</v>
      </c>
      <c r="W3198">
        <v>100004505</v>
      </c>
      <c r="X3198">
        <v>8005553506</v>
      </c>
      <c r="Y3198" t="s">
        <v>2595</v>
      </c>
      <c r="Z3198" t="s">
        <v>6094</v>
      </c>
      <c r="AA3198" s="13">
        <v>-22.48</v>
      </c>
      <c r="AB3198" s="14">
        <v>42605</v>
      </c>
      <c r="AC3198" t="s">
        <v>36</v>
      </c>
    </row>
    <row r="3199" spans="1:29" x14ac:dyDescent="0.25">
      <c r="A3199" t="str">
        <f>CONCATENATE("Q",ROUNDUP(MONTH(Table1[[#This Row],[Month]])/3,0))</f>
        <v>Q3</v>
      </c>
      <c r="B3199" s="14">
        <f>EOMONTH(Table1[[#This Row],[Credit Date]],-1)+1</f>
        <v>42583</v>
      </c>
      <c r="C3199" t="str">
        <f>CONCATENATE(Table1[[#This Row],[Issuer Last Name]],", ",Table1[[#This Row],[Issuer First Name]])</f>
        <v>No. 039, Employee</v>
      </c>
      <c r="D3199" t="str">
        <f>CONCATENATE(Table1[[#This Row],[Approver Last Name]],", ",Table1[[#This Row],[Approver First Name]])</f>
        <v>No. 039, Employee</v>
      </c>
      <c r="E3199" t="str">
        <f>CONCATENATE(Table1[[#This Row],[Customer Last Name]],", ",Table1[[#This Row],[Customer First Name]])</f>
        <v>No. 10844, Client</v>
      </c>
      <c r="F3199" t="str">
        <f>IF(Table1[[#This Row],[Credit Amount]]&gt;-19.99,"Less than 19.99",IF(Table1[[#This Row],[Credit Amount]]=-20,"20",IF(Table1[[#This Row],[Credit Amount]]&gt;-49.98,"20.01-49.98",IF(Table1[[#This Row],[Credit Amount]]=-49.99,"49.99",IF(Table1[[#This Row],[Credit Amount]]=-50,"50",IF(Table1[[#This Row],[Credit Amount]]&lt;-50.01,"Greater than 50"))))))</f>
        <v>Less than 19.99</v>
      </c>
      <c r="G3199" t="str">
        <f>IF(Table1[[#This Row],[Transaction Type]]="Maintenance","Non-Sales","Sales")</f>
        <v>Sales</v>
      </c>
      <c r="H3199" t="str">
        <f>IF(Table1[[#This Row],[Quarter]]="q2",1,"")</f>
        <v/>
      </c>
      <c r="I3199">
        <f>IF(Table1[[#This Row],[Quarter]]="q3",1,"")</f>
        <v>1</v>
      </c>
      <c r="J3199" t="str">
        <f>IF(Table1[[#This Row],[Quarter]]="Q2",Table1[[#This Row],[Credit Amount]],"")</f>
        <v/>
      </c>
      <c r="K3199">
        <f>IF(Table1[[#This Row],[Quarter]]="Q3",Table1[[#This Row],[Credit Amount]],"")</f>
        <v>-6.64</v>
      </c>
      <c r="L3199">
        <f>IF(Table1[[#This Row],[Transaction Type]]="Upgrade",Table1[[#This Row],[Credit Amount]],IF(Table1[[#This Row],[Transaction Type]]="Activation",Table1[[#This Row],[Credit Amount]],""))</f>
        <v>-6.64</v>
      </c>
      <c r="M3199" t="str">
        <f>IF(Table1[[#This Row],[Transaction Type]]="Maintenance",Table1[[#This Row],[Credit Amount]],"")</f>
        <v/>
      </c>
      <c r="N3199">
        <v>10039</v>
      </c>
      <c r="O3199" t="s">
        <v>2489</v>
      </c>
      <c r="P3199" t="s">
        <v>2528</v>
      </c>
      <c r="Q3199" t="s">
        <v>289</v>
      </c>
      <c r="R3199">
        <v>10039</v>
      </c>
      <c r="S3199" t="s">
        <v>2489</v>
      </c>
      <c r="T3199" t="s">
        <v>2528</v>
      </c>
      <c r="U3199" t="s">
        <v>289</v>
      </c>
      <c r="V3199" t="s">
        <v>196</v>
      </c>
      <c r="W3199">
        <v>100001843</v>
      </c>
      <c r="X3199">
        <v>8005550844</v>
      </c>
      <c r="Y3199" t="s">
        <v>2595</v>
      </c>
      <c r="Z3199" t="s">
        <v>3439</v>
      </c>
      <c r="AA3199" s="13">
        <v>-6.64</v>
      </c>
      <c r="AB3199" s="14">
        <v>42607</v>
      </c>
      <c r="AC3199" t="s">
        <v>37</v>
      </c>
    </row>
    <row r="3200" spans="1:29" x14ac:dyDescent="0.25">
      <c r="A3200" t="str">
        <f>CONCATENATE("Q",ROUNDUP(MONTH(Table1[[#This Row],[Month]])/3,0))</f>
        <v>Q3</v>
      </c>
      <c r="B3200" s="14">
        <f>EOMONTH(Table1[[#This Row],[Credit Date]],-1)+1</f>
        <v>42583</v>
      </c>
      <c r="C3200" t="str">
        <f>CONCATENATE(Table1[[#This Row],[Issuer Last Name]],", ",Table1[[#This Row],[Issuer First Name]])</f>
        <v>No. 039, Employee</v>
      </c>
      <c r="D3200" t="str">
        <f>CONCATENATE(Table1[[#This Row],[Approver Last Name]],", ",Table1[[#This Row],[Approver First Name]])</f>
        <v>No. 039, Employee</v>
      </c>
      <c r="E3200" t="str">
        <f>CONCATENATE(Table1[[#This Row],[Customer Last Name]],", ",Table1[[#This Row],[Customer First Name]])</f>
        <v>No. 10982, Client</v>
      </c>
      <c r="F3200" t="str">
        <f>IF(Table1[[#This Row],[Credit Amount]]&gt;-19.99,"Less than 19.99",IF(Table1[[#This Row],[Credit Amount]]=-20,"20",IF(Table1[[#This Row],[Credit Amount]]&gt;-49.98,"20.01-49.98",IF(Table1[[#This Row],[Credit Amount]]=-49.99,"49.99",IF(Table1[[#This Row],[Credit Amount]]=-50,"50",IF(Table1[[#This Row],[Credit Amount]]&lt;-50.01,"Greater than 50"))))))</f>
        <v>20.01-49.98</v>
      </c>
      <c r="G3200" t="str">
        <f>IF(Table1[[#This Row],[Transaction Type]]="Maintenance","Non-Sales","Sales")</f>
        <v>Non-Sales</v>
      </c>
      <c r="H3200" t="str">
        <f>IF(Table1[[#This Row],[Quarter]]="q2",1,"")</f>
        <v/>
      </c>
      <c r="I3200">
        <f>IF(Table1[[#This Row],[Quarter]]="q3",1,"")</f>
        <v>1</v>
      </c>
      <c r="J3200" t="str">
        <f>IF(Table1[[#This Row],[Quarter]]="Q2",Table1[[#This Row],[Credit Amount]],"")</f>
        <v/>
      </c>
      <c r="K3200">
        <f>IF(Table1[[#This Row],[Quarter]]="Q3",Table1[[#This Row],[Credit Amount]],"")</f>
        <v>-31.85</v>
      </c>
      <c r="L3200" t="str">
        <f>IF(Table1[[#This Row],[Transaction Type]]="Upgrade",Table1[[#This Row],[Credit Amount]],IF(Table1[[#This Row],[Transaction Type]]="Activation",Table1[[#This Row],[Credit Amount]],""))</f>
        <v/>
      </c>
      <c r="M3200">
        <f>IF(Table1[[#This Row],[Transaction Type]]="Maintenance",Table1[[#This Row],[Credit Amount]],"")</f>
        <v>-31.85</v>
      </c>
      <c r="N3200">
        <v>10039</v>
      </c>
      <c r="O3200" t="s">
        <v>2489</v>
      </c>
      <c r="P3200" t="s">
        <v>2528</v>
      </c>
      <c r="Q3200" t="s">
        <v>289</v>
      </c>
      <c r="R3200">
        <v>10039</v>
      </c>
      <c r="S3200" t="s">
        <v>2489</v>
      </c>
      <c r="T3200" t="s">
        <v>2528</v>
      </c>
      <c r="U3200" t="s">
        <v>289</v>
      </c>
      <c r="V3200" t="s">
        <v>196</v>
      </c>
      <c r="W3200">
        <v>100001981</v>
      </c>
      <c r="X3200">
        <v>8005550982</v>
      </c>
      <c r="Y3200" t="s">
        <v>2595</v>
      </c>
      <c r="Z3200" t="s">
        <v>3577</v>
      </c>
      <c r="AA3200" s="13">
        <v>-31.85</v>
      </c>
      <c r="AB3200" s="14">
        <v>42611</v>
      </c>
      <c r="AC3200" t="s">
        <v>36</v>
      </c>
    </row>
    <row r="3201" spans="1:29" x14ac:dyDescent="0.25">
      <c r="A3201" t="str">
        <f>CONCATENATE("Q",ROUNDUP(MONTH(Table1[[#This Row],[Month]])/3,0))</f>
        <v>Q3</v>
      </c>
      <c r="B3201" s="14">
        <f>EOMONTH(Table1[[#This Row],[Credit Date]],-1)+1</f>
        <v>42583</v>
      </c>
      <c r="C3201" t="str">
        <f>CONCATENATE(Table1[[#This Row],[Issuer Last Name]],", ",Table1[[#This Row],[Issuer First Name]])</f>
        <v>No. 039, Employee</v>
      </c>
      <c r="D3201" t="str">
        <f>CONCATENATE(Table1[[#This Row],[Approver Last Name]],", ",Table1[[#This Row],[Approver First Name]])</f>
        <v>No. 039, Employee</v>
      </c>
      <c r="E3201" t="str">
        <f>CONCATENATE(Table1[[#This Row],[Customer Last Name]],", ",Table1[[#This Row],[Customer First Name]])</f>
        <v>No. 12555, Client</v>
      </c>
      <c r="F3201" t="str">
        <f>IF(Table1[[#This Row],[Credit Amount]]&gt;-19.99,"Less than 19.99",IF(Table1[[#This Row],[Credit Amount]]=-20,"20",IF(Table1[[#This Row],[Credit Amount]]&gt;-49.98,"20.01-49.98",IF(Table1[[#This Row],[Credit Amount]]=-49.99,"49.99",IF(Table1[[#This Row],[Credit Amount]]=-50,"50",IF(Table1[[#This Row],[Credit Amount]]&lt;-50.01,"Greater than 50"))))))</f>
        <v>20.01-49.98</v>
      </c>
      <c r="G3201" t="str">
        <f>IF(Table1[[#This Row],[Transaction Type]]="Maintenance","Non-Sales","Sales")</f>
        <v>Non-Sales</v>
      </c>
      <c r="H3201" t="str">
        <f>IF(Table1[[#This Row],[Quarter]]="q2",1,"")</f>
        <v/>
      </c>
      <c r="I3201">
        <f>IF(Table1[[#This Row],[Quarter]]="q3",1,"")</f>
        <v>1</v>
      </c>
      <c r="J3201" t="str">
        <f>IF(Table1[[#This Row],[Quarter]]="Q2",Table1[[#This Row],[Credit Amount]],"")</f>
        <v/>
      </c>
      <c r="K3201">
        <f>IF(Table1[[#This Row],[Quarter]]="Q3",Table1[[#This Row],[Credit Amount]],"")</f>
        <v>-49.43</v>
      </c>
      <c r="L3201" t="str">
        <f>IF(Table1[[#This Row],[Transaction Type]]="Upgrade",Table1[[#This Row],[Credit Amount]],IF(Table1[[#This Row],[Transaction Type]]="Activation",Table1[[#This Row],[Credit Amount]],""))</f>
        <v/>
      </c>
      <c r="M3201">
        <f>IF(Table1[[#This Row],[Transaction Type]]="Maintenance",Table1[[#This Row],[Credit Amount]],"")</f>
        <v>-49.43</v>
      </c>
      <c r="N3201">
        <v>10039</v>
      </c>
      <c r="O3201" t="s">
        <v>2489</v>
      </c>
      <c r="P3201" t="s">
        <v>2528</v>
      </c>
      <c r="Q3201" t="s">
        <v>289</v>
      </c>
      <c r="R3201">
        <v>10039</v>
      </c>
      <c r="S3201" t="s">
        <v>2489</v>
      </c>
      <c r="T3201" t="s">
        <v>2528</v>
      </c>
      <c r="U3201" t="s">
        <v>289</v>
      </c>
      <c r="V3201" t="s">
        <v>196</v>
      </c>
      <c r="W3201">
        <v>100003554</v>
      </c>
      <c r="X3201">
        <v>8005552555</v>
      </c>
      <c r="Y3201" t="s">
        <v>2595</v>
      </c>
      <c r="Z3201" t="s">
        <v>5150</v>
      </c>
      <c r="AA3201" s="13">
        <v>-49.43</v>
      </c>
      <c r="AB3201" s="14">
        <v>42612</v>
      </c>
      <c r="AC3201" t="s">
        <v>36</v>
      </c>
    </row>
    <row r="3202" spans="1:29" x14ac:dyDescent="0.25">
      <c r="A3202" t="str">
        <f>CONCATENATE("Q",ROUNDUP(MONTH(Table1[[#This Row],[Month]])/3,0))</f>
        <v>Q3</v>
      </c>
      <c r="B3202" s="14">
        <f>EOMONTH(Table1[[#This Row],[Credit Date]],-1)+1</f>
        <v>42583</v>
      </c>
      <c r="C3202" t="str">
        <f>CONCATENATE(Table1[[#This Row],[Issuer Last Name]],", ",Table1[[#This Row],[Issuer First Name]])</f>
        <v>No. 039, Employee</v>
      </c>
      <c r="D3202" t="str">
        <f>CONCATENATE(Table1[[#This Row],[Approver Last Name]],", ",Table1[[#This Row],[Approver First Name]])</f>
        <v>No. 042, Employee</v>
      </c>
      <c r="E3202" t="str">
        <f>CONCATENATE(Table1[[#This Row],[Customer Last Name]],", ",Table1[[#This Row],[Customer First Name]])</f>
        <v>No. 12555, Client</v>
      </c>
      <c r="F3202" t="str">
        <f>IF(Table1[[#This Row],[Credit Amount]]&gt;-19.99,"Less than 19.99",IF(Table1[[#This Row],[Credit Amount]]=-20,"20",IF(Table1[[#This Row],[Credit Amount]]&gt;-49.98,"20.01-49.98",IF(Table1[[#This Row],[Credit Amount]]=-49.99,"49.99",IF(Table1[[#This Row],[Credit Amount]]=-50,"50",IF(Table1[[#This Row],[Credit Amount]]&lt;-50.01,"Greater than 50"))))))</f>
        <v>20.01-49.98</v>
      </c>
      <c r="G3202" t="str">
        <f>IF(Table1[[#This Row],[Transaction Type]]="Maintenance","Non-Sales","Sales")</f>
        <v>Non-Sales</v>
      </c>
      <c r="H3202" t="str">
        <f>IF(Table1[[#This Row],[Quarter]]="q2",1,"")</f>
        <v/>
      </c>
      <c r="I3202">
        <f>IF(Table1[[#This Row],[Quarter]]="q3",1,"")</f>
        <v>1</v>
      </c>
      <c r="J3202" t="str">
        <f>IF(Table1[[#This Row],[Quarter]]="Q2",Table1[[#This Row],[Credit Amount]],"")</f>
        <v/>
      </c>
      <c r="K3202">
        <f>IF(Table1[[#This Row],[Quarter]]="Q3",Table1[[#This Row],[Credit Amount]],"")</f>
        <v>-48</v>
      </c>
      <c r="L3202" t="str">
        <f>IF(Table1[[#This Row],[Transaction Type]]="Upgrade",Table1[[#This Row],[Credit Amount]],IF(Table1[[#This Row],[Transaction Type]]="Activation",Table1[[#This Row],[Credit Amount]],""))</f>
        <v/>
      </c>
      <c r="M3202">
        <f>IF(Table1[[#This Row],[Transaction Type]]="Maintenance",Table1[[#This Row],[Credit Amount]],"")</f>
        <v>-48</v>
      </c>
      <c r="N3202">
        <v>10039</v>
      </c>
      <c r="O3202" t="s">
        <v>2489</v>
      </c>
      <c r="P3202" t="s">
        <v>2528</v>
      </c>
      <c r="Q3202" t="s">
        <v>289</v>
      </c>
      <c r="R3202">
        <v>10042</v>
      </c>
      <c r="S3202" t="s">
        <v>2489</v>
      </c>
      <c r="T3202" t="s">
        <v>2531</v>
      </c>
      <c r="U3202" t="s">
        <v>290</v>
      </c>
      <c r="V3202" t="s">
        <v>196</v>
      </c>
      <c r="W3202">
        <v>100003554</v>
      </c>
      <c r="X3202">
        <v>8005552555</v>
      </c>
      <c r="Y3202" t="s">
        <v>2595</v>
      </c>
      <c r="Z3202" t="s">
        <v>5150</v>
      </c>
      <c r="AA3202" s="13">
        <v>-48</v>
      </c>
      <c r="AB3202" s="14">
        <v>42612</v>
      </c>
      <c r="AC3202" t="s">
        <v>36</v>
      </c>
    </row>
    <row r="3203" spans="1:29" x14ac:dyDescent="0.25">
      <c r="A3203" t="str">
        <f>CONCATENATE("Q",ROUNDUP(MONTH(Table1[[#This Row],[Month]])/3,0))</f>
        <v>Q3</v>
      </c>
      <c r="B3203" s="14">
        <f>EOMONTH(Table1[[#This Row],[Credit Date]],-1)+1</f>
        <v>42614</v>
      </c>
      <c r="C3203" t="str">
        <f>CONCATENATE(Table1[[#This Row],[Issuer Last Name]],", ",Table1[[#This Row],[Issuer First Name]])</f>
        <v>No. 039, Employee</v>
      </c>
      <c r="D3203" t="str">
        <f>CONCATENATE(Table1[[#This Row],[Approver Last Name]],", ",Table1[[#This Row],[Approver First Name]])</f>
        <v>No. 042, Employee</v>
      </c>
      <c r="E3203" t="str">
        <f>CONCATENATE(Table1[[#This Row],[Customer Last Name]],", ",Table1[[#This Row],[Customer First Name]])</f>
        <v>No. 10918, Client</v>
      </c>
      <c r="F32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03" t="str">
        <f>IF(Table1[[#This Row],[Transaction Type]]="Maintenance","Non-Sales","Sales")</f>
        <v>Non-Sales</v>
      </c>
      <c r="H3203" t="str">
        <f>IF(Table1[[#This Row],[Quarter]]="q2",1,"")</f>
        <v/>
      </c>
      <c r="I3203">
        <f>IF(Table1[[#This Row],[Quarter]]="q3",1,"")</f>
        <v>1</v>
      </c>
      <c r="J3203" t="str">
        <f>IF(Table1[[#This Row],[Quarter]]="Q2",Table1[[#This Row],[Credit Amount]],"")</f>
        <v/>
      </c>
      <c r="K3203">
        <f>IF(Table1[[#This Row],[Quarter]]="Q3",Table1[[#This Row],[Credit Amount]],"")</f>
        <v>-88.69</v>
      </c>
      <c r="L3203" t="str">
        <f>IF(Table1[[#This Row],[Transaction Type]]="Upgrade",Table1[[#This Row],[Credit Amount]],IF(Table1[[#This Row],[Transaction Type]]="Activation",Table1[[#This Row],[Credit Amount]],""))</f>
        <v/>
      </c>
      <c r="M3203">
        <f>IF(Table1[[#This Row],[Transaction Type]]="Maintenance",Table1[[#This Row],[Credit Amount]],"")</f>
        <v>-88.69</v>
      </c>
      <c r="N3203">
        <v>10039</v>
      </c>
      <c r="O3203" t="s">
        <v>2489</v>
      </c>
      <c r="P3203" t="s">
        <v>2528</v>
      </c>
      <c r="Q3203" t="s">
        <v>289</v>
      </c>
      <c r="R3203">
        <v>10042</v>
      </c>
      <c r="S3203" t="s">
        <v>2489</v>
      </c>
      <c r="T3203" t="s">
        <v>2531</v>
      </c>
      <c r="U3203" t="s">
        <v>290</v>
      </c>
      <c r="V3203" t="s">
        <v>196</v>
      </c>
      <c r="W3203">
        <v>100001917</v>
      </c>
      <c r="X3203">
        <v>8005550918</v>
      </c>
      <c r="Y3203" t="s">
        <v>2595</v>
      </c>
      <c r="Z3203" t="s">
        <v>3513</v>
      </c>
      <c r="AA3203" s="13">
        <v>-88.69</v>
      </c>
      <c r="AB3203" s="14">
        <v>42614</v>
      </c>
      <c r="AC3203" t="s">
        <v>36</v>
      </c>
    </row>
    <row r="3204" spans="1:29" x14ac:dyDescent="0.25">
      <c r="A3204" t="str">
        <f>CONCATENATE("Q",ROUNDUP(MONTH(Table1[[#This Row],[Month]])/3,0))</f>
        <v>Q3</v>
      </c>
      <c r="B3204" s="14">
        <f>EOMONTH(Table1[[#This Row],[Credit Date]],-1)+1</f>
        <v>42614</v>
      </c>
      <c r="C3204" t="str">
        <f>CONCATENATE(Table1[[#This Row],[Issuer Last Name]],", ",Table1[[#This Row],[Issuer First Name]])</f>
        <v>No. 039, Employee</v>
      </c>
      <c r="D3204" t="str">
        <f>CONCATENATE(Table1[[#This Row],[Approver Last Name]],", ",Table1[[#This Row],[Approver First Name]])</f>
        <v>No. 042, Employee</v>
      </c>
      <c r="E3204" t="str">
        <f>CONCATENATE(Table1[[#This Row],[Customer Last Name]],", ",Table1[[#This Row],[Customer First Name]])</f>
        <v>No. 13179, Client</v>
      </c>
      <c r="F32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04" t="str">
        <f>IF(Table1[[#This Row],[Transaction Type]]="Maintenance","Non-Sales","Sales")</f>
        <v>Non-Sales</v>
      </c>
      <c r="H3204" t="str">
        <f>IF(Table1[[#This Row],[Quarter]]="q2",1,"")</f>
        <v/>
      </c>
      <c r="I3204">
        <f>IF(Table1[[#This Row],[Quarter]]="q3",1,"")</f>
        <v>1</v>
      </c>
      <c r="J3204" t="str">
        <f>IF(Table1[[#This Row],[Quarter]]="Q2",Table1[[#This Row],[Credit Amount]],"")</f>
        <v/>
      </c>
      <c r="K3204">
        <f>IF(Table1[[#This Row],[Quarter]]="Q3",Table1[[#This Row],[Credit Amount]],"")</f>
        <v>-71.59</v>
      </c>
      <c r="L3204" t="str">
        <f>IF(Table1[[#This Row],[Transaction Type]]="Upgrade",Table1[[#This Row],[Credit Amount]],IF(Table1[[#This Row],[Transaction Type]]="Activation",Table1[[#This Row],[Credit Amount]],""))</f>
        <v/>
      </c>
      <c r="M3204">
        <f>IF(Table1[[#This Row],[Transaction Type]]="Maintenance",Table1[[#This Row],[Credit Amount]],"")</f>
        <v>-71.59</v>
      </c>
      <c r="N3204">
        <v>10039</v>
      </c>
      <c r="O3204" t="s">
        <v>2489</v>
      </c>
      <c r="P3204" t="s">
        <v>2528</v>
      </c>
      <c r="Q3204" t="s">
        <v>289</v>
      </c>
      <c r="R3204">
        <v>10042</v>
      </c>
      <c r="S3204" t="s">
        <v>2489</v>
      </c>
      <c r="T3204" t="s">
        <v>2531</v>
      </c>
      <c r="U3204" t="s">
        <v>290</v>
      </c>
      <c r="V3204" t="s">
        <v>196</v>
      </c>
      <c r="W3204">
        <v>100004178</v>
      </c>
      <c r="X3204">
        <v>8005553179</v>
      </c>
      <c r="Y3204" t="s">
        <v>2595</v>
      </c>
      <c r="Z3204" t="s">
        <v>5767</v>
      </c>
      <c r="AA3204" s="13">
        <v>-71.59</v>
      </c>
      <c r="AB3204" s="14">
        <v>42614</v>
      </c>
      <c r="AC3204" t="s">
        <v>36</v>
      </c>
    </row>
    <row r="3205" spans="1:29" x14ac:dyDescent="0.25">
      <c r="A3205" t="str">
        <f>CONCATENATE("Q",ROUNDUP(MONTH(Table1[[#This Row],[Month]])/3,0))</f>
        <v>Q3</v>
      </c>
      <c r="B3205" s="14">
        <f>EOMONTH(Table1[[#This Row],[Credit Date]],-1)+1</f>
        <v>42614</v>
      </c>
      <c r="C3205" t="str">
        <f>CONCATENATE(Table1[[#This Row],[Issuer Last Name]],", ",Table1[[#This Row],[Issuer First Name]])</f>
        <v>No. 039, Employee</v>
      </c>
      <c r="D3205" t="str">
        <f>CONCATENATE(Table1[[#This Row],[Approver Last Name]],", ",Table1[[#This Row],[Approver First Name]])</f>
        <v>No. 042, Employee</v>
      </c>
      <c r="E3205" t="str">
        <f>CONCATENATE(Table1[[#This Row],[Customer Last Name]],", ",Table1[[#This Row],[Customer First Name]])</f>
        <v>No. 13942, Client</v>
      </c>
      <c r="F32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05" t="str">
        <f>IF(Table1[[#This Row],[Transaction Type]]="Maintenance","Non-Sales","Sales")</f>
        <v>Non-Sales</v>
      </c>
      <c r="H3205" t="str">
        <f>IF(Table1[[#This Row],[Quarter]]="q2",1,"")</f>
        <v/>
      </c>
      <c r="I3205">
        <f>IF(Table1[[#This Row],[Quarter]]="q3",1,"")</f>
        <v>1</v>
      </c>
      <c r="J3205" t="str">
        <f>IF(Table1[[#This Row],[Quarter]]="Q2",Table1[[#This Row],[Credit Amount]],"")</f>
        <v/>
      </c>
      <c r="K3205">
        <f>IF(Table1[[#This Row],[Quarter]]="Q3",Table1[[#This Row],[Credit Amount]],"")</f>
        <v>-63.32</v>
      </c>
      <c r="L3205" t="str">
        <f>IF(Table1[[#This Row],[Transaction Type]]="Upgrade",Table1[[#This Row],[Credit Amount]],IF(Table1[[#This Row],[Transaction Type]]="Activation",Table1[[#This Row],[Credit Amount]],""))</f>
        <v/>
      </c>
      <c r="M3205">
        <f>IF(Table1[[#This Row],[Transaction Type]]="Maintenance",Table1[[#This Row],[Credit Amount]],"")</f>
        <v>-63.32</v>
      </c>
      <c r="N3205">
        <v>10039</v>
      </c>
      <c r="O3205" t="s">
        <v>2489</v>
      </c>
      <c r="P3205" t="s">
        <v>2528</v>
      </c>
      <c r="Q3205" t="s">
        <v>289</v>
      </c>
      <c r="R3205">
        <v>10042</v>
      </c>
      <c r="S3205" t="s">
        <v>2489</v>
      </c>
      <c r="T3205" t="s">
        <v>2531</v>
      </c>
      <c r="U3205" t="s">
        <v>290</v>
      </c>
      <c r="V3205" t="s">
        <v>196</v>
      </c>
      <c r="W3205">
        <v>100004941</v>
      </c>
      <c r="X3205">
        <v>8005553942</v>
      </c>
      <c r="Y3205" t="s">
        <v>2595</v>
      </c>
      <c r="Z3205" t="s">
        <v>6530</v>
      </c>
      <c r="AA3205" s="13">
        <v>-63.32</v>
      </c>
      <c r="AB3205" s="14">
        <v>42614</v>
      </c>
      <c r="AC3205" t="s">
        <v>36</v>
      </c>
    </row>
    <row r="3206" spans="1:29" x14ac:dyDescent="0.25">
      <c r="A3206" t="str">
        <f>CONCATENATE("Q",ROUNDUP(MONTH(Table1[[#This Row],[Month]])/3,0))</f>
        <v>Q3</v>
      </c>
      <c r="B3206" s="14">
        <f>EOMONTH(Table1[[#This Row],[Credit Date]],-1)+1</f>
        <v>42614</v>
      </c>
      <c r="C3206" t="str">
        <f>CONCATENATE(Table1[[#This Row],[Issuer Last Name]],", ",Table1[[#This Row],[Issuer First Name]])</f>
        <v>No. 039, Employee</v>
      </c>
      <c r="D3206" t="str">
        <f>CONCATENATE(Table1[[#This Row],[Approver Last Name]],", ",Table1[[#This Row],[Approver First Name]])</f>
        <v>No. 042, Employee</v>
      </c>
      <c r="E3206" t="str">
        <f>CONCATENATE(Table1[[#This Row],[Customer Last Name]],", ",Table1[[#This Row],[Customer First Name]])</f>
        <v>No. 11111, Client</v>
      </c>
      <c r="F32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06" t="str">
        <f>IF(Table1[[#This Row],[Transaction Type]]="Maintenance","Non-Sales","Sales")</f>
        <v>Non-Sales</v>
      </c>
      <c r="H3206" t="str">
        <f>IF(Table1[[#This Row],[Quarter]]="q2",1,"")</f>
        <v/>
      </c>
      <c r="I3206">
        <f>IF(Table1[[#This Row],[Quarter]]="q3",1,"")</f>
        <v>1</v>
      </c>
      <c r="J3206" t="str">
        <f>IF(Table1[[#This Row],[Quarter]]="Q2",Table1[[#This Row],[Credit Amount]],"")</f>
        <v/>
      </c>
      <c r="K3206">
        <f>IF(Table1[[#This Row],[Quarter]]="Q3",Table1[[#This Row],[Credit Amount]],"")</f>
        <v>-59.6</v>
      </c>
      <c r="L3206" t="str">
        <f>IF(Table1[[#This Row],[Transaction Type]]="Upgrade",Table1[[#This Row],[Credit Amount]],IF(Table1[[#This Row],[Transaction Type]]="Activation",Table1[[#This Row],[Credit Amount]],""))</f>
        <v/>
      </c>
      <c r="M3206">
        <f>IF(Table1[[#This Row],[Transaction Type]]="Maintenance",Table1[[#This Row],[Credit Amount]],"")</f>
        <v>-59.6</v>
      </c>
      <c r="N3206">
        <v>10039</v>
      </c>
      <c r="O3206" t="s">
        <v>2489</v>
      </c>
      <c r="P3206" t="s">
        <v>2528</v>
      </c>
      <c r="Q3206" t="s">
        <v>289</v>
      </c>
      <c r="R3206">
        <v>10042</v>
      </c>
      <c r="S3206" t="s">
        <v>2489</v>
      </c>
      <c r="T3206" t="s">
        <v>2531</v>
      </c>
      <c r="U3206" t="s">
        <v>290</v>
      </c>
      <c r="V3206" t="s">
        <v>196</v>
      </c>
      <c r="W3206">
        <v>100002110</v>
      </c>
      <c r="X3206">
        <v>8005551111</v>
      </c>
      <c r="Y3206" t="s">
        <v>2595</v>
      </c>
      <c r="Z3206" t="s">
        <v>3706</v>
      </c>
      <c r="AA3206" s="13">
        <v>-59.6</v>
      </c>
      <c r="AB3206" s="14">
        <v>42616</v>
      </c>
      <c r="AC3206" t="s">
        <v>36</v>
      </c>
    </row>
    <row r="3207" spans="1:29" x14ac:dyDescent="0.25">
      <c r="A3207" t="str">
        <f>CONCATENATE("Q",ROUNDUP(MONTH(Table1[[#This Row],[Month]])/3,0))</f>
        <v>Q3</v>
      </c>
      <c r="B3207" s="14">
        <f>EOMONTH(Table1[[#This Row],[Credit Date]],-1)+1</f>
        <v>42614</v>
      </c>
      <c r="C3207" t="str">
        <f>CONCATENATE(Table1[[#This Row],[Issuer Last Name]],", ",Table1[[#This Row],[Issuer First Name]])</f>
        <v>No. 039, Employee</v>
      </c>
      <c r="D3207" t="str">
        <f>CONCATENATE(Table1[[#This Row],[Approver Last Name]],", ",Table1[[#This Row],[Approver First Name]])</f>
        <v>No. 042, Employee</v>
      </c>
      <c r="E3207" t="str">
        <f>CONCATENATE(Table1[[#This Row],[Customer Last Name]],", ",Table1[[#This Row],[Customer First Name]])</f>
        <v>No. 12782, Client</v>
      </c>
      <c r="F32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07" t="str">
        <f>IF(Table1[[#This Row],[Transaction Type]]="Maintenance","Non-Sales","Sales")</f>
        <v>Non-Sales</v>
      </c>
      <c r="H3207" t="str">
        <f>IF(Table1[[#This Row],[Quarter]]="q2",1,"")</f>
        <v/>
      </c>
      <c r="I3207">
        <f>IF(Table1[[#This Row],[Quarter]]="q3",1,"")</f>
        <v>1</v>
      </c>
      <c r="J3207" t="str">
        <f>IF(Table1[[#This Row],[Quarter]]="Q2",Table1[[#This Row],[Credit Amount]],"")</f>
        <v/>
      </c>
      <c r="K3207">
        <f>IF(Table1[[#This Row],[Quarter]]="Q3",Table1[[#This Row],[Credit Amount]],"")</f>
        <v>-53</v>
      </c>
      <c r="L3207" t="str">
        <f>IF(Table1[[#This Row],[Transaction Type]]="Upgrade",Table1[[#This Row],[Credit Amount]],IF(Table1[[#This Row],[Transaction Type]]="Activation",Table1[[#This Row],[Credit Amount]],""))</f>
        <v/>
      </c>
      <c r="M3207">
        <f>IF(Table1[[#This Row],[Transaction Type]]="Maintenance",Table1[[#This Row],[Credit Amount]],"")</f>
        <v>-53</v>
      </c>
      <c r="N3207">
        <v>10039</v>
      </c>
      <c r="O3207" t="s">
        <v>2489</v>
      </c>
      <c r="P3207" t="s">
        <v>2528</v>
      </c>
      <c r="Q3207" t="s">
        <v>289</v>
      </c>
      <c r="R3207">
        <v>10042</v>
      </c>
      <c r="S3207" t="s">
        <v>2489</v>
      </c>
      <c r="T3207" t="s">
        <v>2531</v>
      </c>
      <c r="U3207" t="s">
        <v>290</v>
      </c>
      <c r="V3207" t="s">
        <v>196</v>
      </c>
      <c r="W3207">
        <v>100003781</v>
      </c>
      <c r="X3207">
        <v>8005552782</v>
      </c>
      <c r="Y3207" t="s">
        <v>2595</v>
      </c>
      <c r="Z3207" t="s">
        <v>5374</v>
      </c>
      <c r="AA3207" s="13">
        <v>-53</v>
      </c>
      <c r="AB3207" s="14">
        <v>42618</v>
      </c>
      <c r="AC3207" t="s">
        <v>36</v>
      </c>
    </row>
    <row r="3208" spans="1:29" x14ac:dyDescent="0.25">
      <c r="A3208" t="str">
        <f>CONCATENATE("Q",ROUNDUP(MONTH(Table1[[#This Row],[Month]])/3,0))</f>
        <v>Q3</v>
      </c>
      <c r="B3208" s="14">
        <f>EOMONTH(Table1[[#This Row],[Credit Date]],-1)+1</f>
        <v>42614</v>
      </c>
      <c r="C3208" t="str">
        <f>CONCATENATE(Table1[[#This Row],[Issuer Last Name]],", ",Table1[[#This Row],[Issuer First Name]])</f>
        <v>No. 039, Employee</v>
      </c>
      <c r="D3208" t="str">
        <f>CONCATENATE(Table1[[#This Row],[Approver Last Name]],", ",Table1[[#This Row],[Approver First Name]])</f>
        <v>No. 042, Employee</v>
      </c>
      <c r="E3208" t="str">
        <f>CONCATENATE(Table1[[#This Row],[Customer Last Name]],", ",Table1[[#This Row],[Customer First Name]])</f>
        <v>No. 12514, Client</v>
      </c>
      <c r="F32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08" t="str">
        <f>IF(Table1[[#This Row],[Transaction Type]]="Maintenance","Non-Sales","Sales")</f>
        <v>Non-Sales</v>
      </c>
      <c r="H3208" t="str">
        <f>IF(Table1[[#This Row],[Quarter]]="q2",1,"")</f>
        <v/>
      </c>
      <c r="I3208">
        <f>IF(Table1[[#This Row],[Quarter]]="q3",1,"")</f>
        <v>1</v>
      </c>
      <c r="J3208" t="str">
        <f>IF(Table1[[#This Row],[Quarter]]="Q2",Table1[[#This Row],[Credit Amount]],"")</f>
        <v/>
      </c>
      <c r="K3208">
        <f>IF(Table1[[#This Row],[Quarter]]="Q3",Table1[[#This Row],[Credit Amount]],"")</f>
        <v>-63.26</v>
      </c>
      <c r="L3208" t="str">
        <f>IF(Table1[[#This Row],[Transaction Type]]="Upgrade",Table1[[#This Row],[Credit Amount]],IF(Table1[[#This Row],[Transaction Type]]="Activation",Table1[[#This Row],[Credit Amount]],""))</f>
        <v/>
      </c>
      <c r="M3208">
        <f>IF(Table1[[#This Row],[Transaction Type]]="Maintenance",Table1[[#This Row],[Credit Amount]],"")</f>
        <v>-63.26</v>
      </c>
      <c r="N3208">
        <v>10039</v>
      </c>
      <c r="O3208" t="s">
        <v>2489</v>
      </c>
      <c r="P3208" t="s">
        <v>2528</v>
      </c>
      <c r="Q3208" t="s">
        <v>289</v>
      </c>
      <c r="R3208">
        <v>10042</v>
      </c>
      <c r="S3208" t="s">
        <v>2489</v>
      </c>
      <c r="T3208" t="s">
        <v>2531</v>
      </c>
      <c r="U3208" t="s">
        <v>290</v>
      </c>
      <c r="V3208" t="s">
        <v>196</v>
      </c>
      <c r="W3208">
        <v>100003513</v>
      </c>
      <c r="X3208">
        <v>8005552514</v>
      </c>
      <c r="Y3208" t="s">
        <v>2595</v>
      </c>
      <c r="Z3208" t="s">
        <v>5109</v>
      </c>
      <c r="AA3208" s="13">
        <v>-63.26</v>
      </c>
      <c r="AB3208" s="14">
        <v>42622</v>
      </c>
      <c r="AC3208" t="s">
        <v>36</v>
      </c>
    </row>
    <row r="3209" spans="1:29" x14ac:dyDescent="0.25">
      <c r="A3209" t="str">
        <f>CONCATENATE("Q",ROUNDUP(MONTH(Table1[[#This Row],[Month]])/3,0))</f>
        <v>Q3</v>
      </c>
      <c r="B3209" s="14">
        <f>EOMONTH(Table1[[#This Row],[Credit Date]],-1)+1</f>
        <v>42614</v>
      </c>
      <c r="C3209" t="str">
        <f>CONCATENATE(Table1[[#This Row],[Issuer Last Name]],", ",Table1[[#This Row],[Issuer First Name]])</f>
        <v>No. 039, Employee</v>
      </c>
      <c r="D3209" t="str">
        <f>CONCATENATE(Table1[[#This Row],[Approver Last Name]],", ",Table1[[#This Row],[Approver First Name]])</f>
        <v>No. 039, Employee</v>
      </c>
      <c r="E3209" t="str">
        <f>CONCATENATE(Table1[[#This Row],[Customer Last Name]],", ",Table1[[#This Row],[Customer First Name]])</f>
        <v>No. 13638, Client</v>
      </c>
      <c r="F3209" t="str">
        <f>IF(Table1[[#This Row],[Credit Amount]]&gt;-19.99,"Less than 19.99",IF(Table1[[#This Row],[Credit Amount]]=-20,"20",IF(Table1[[#This Row],[Credit Amount]]&gt;-49.98,"20.01-49.98",IF(Table1[[#This Row],[Credit Amount]]=-49.99,"49.99",IF(Table1[[#This Row],[Credit Amount]]=-50,"50",IF(Table1[[#This Row],[Credit Amount]]&lt;-50.01,"Greater than 50"))))))</f>
        <v>Less than 19.99</v>
      </c>
      <c r="G3209" t="str">
        <f>IF(Table1[[#This Row],[Transaction Type]]="Maintenance","Non-Sales","Sales")</f>
        <v>Non-Sales</v>
      </c>
      <c r="H3209" t="str">
        <f>IF(Table1[[#This Row],[Quarter]]="q2",1,"")</f>
        <v/>
      </c>
      <c r="I3209">
        <f>IF(Table1[[#This Row],[Quarter]]="q3",1,"")</f>
        <v>1</v>
      </c>
      <c r="J3209" t="str">
        <f>IF(Table1[[#This Row],[Quarter]]="Q2",Table1[[#This Row],[Credit Amount]],"")</f>
        <v/>
      </c>
      <c r="K3209">
        <f>IF(Table1[[#This Row],[Quarter]]="Q3",Table1[[#This Row],[Credit Amount]],"")</f>
        <v>-9.39</v>
      </c>
      <c r="L3209" t="str">
        <f>IF(Table1[[#This Row],[Transaction Type]]="Upgrade",Table1[[#This Row],[Credit Amount]],IF(Table1[[#This Row],[Transaction Type]]="Activation",Table1[[#This Row],[Credit Amount]],""))</f>
        <v/>
      </c>
      <c r="M3209">
        <f>IF(Table1[[#This Row],[Transaction Type]]="Maintenance",Table1[[#This Row],[Credit Amount]],"")</f>
        <v>-9.39</v>
      </c>
      <c r="N3209">
        <v>10039</v>
      </c>
      <c r="O3209" t="s">
        <v>2489</v>
      </c>
      <c r="P3209" t="s">
        <v>2528</v>
      </c>
      <c r="Q3209" t="s">
        <v>289</v>
      </c>
      <c r="R3209">
        <v>10039</v>
      </c>
      <c r="S3209" t="s">
        <v>2489</v>
      </c>
      <c r="T3209" t="s">
        <v>2528</v>
      </c>
      <c r="U3209" t="s">
        <v>289</v>
      </c>
      <c r="V3209" t="s">
        <v>196</v>
      </c>
      <c r="W3209">
        <v>100004637</v>
      </c>
      <c r="X3209">
        <v>8005553638</v>
      </c>
      <c r="Y3209" t="s">
        <v>2595</v>
      </c>
      <c r="Z3209" t="s">
        <v>6226</v>
      </c>
      <c r="AA3209" s="13">
        <v>-9.39</v>
      </c>
      <c r="AB3209" s="14">
        <v>42624</v>
      </c>
      <c r="AC3209" t="s">
        <v>36</v>
      </c>
    </row>
    <row r="3210" spans="1:29" x14ac:dyDescent="0.25">
      <c r="A3210" t="str">
        <f>CONCATENATE("Q",ROUNDUP(MONTH(Table1[[#This Row],[Month]])/3,0))</f>
        <v>Q3</v>
      </c>
      <c r="B3210" s="14">
        <f>EOMONTH(Table1[[#This Row],[Credit Date]],-1)+1</f>
        <v>42614</v>
      </c>
      <c r="C3210" t="str">
        <f>CONCATENATE(Table1[[#This Row],[Issuer Last Name]],", ",Table1[[#This Row],[Issuer First Name]])</f>
        <v>No. 039, Employee</v>
      </c>
      <c r="D3210" t="str">
        <f>CONCATENATE(Table1[[#This Row],[Approver Last Name]],", ",Table1[[#This Row],[Approver First Name]])</f>
        <v>No. 039, Employee</v>
      </c>
      <c r="E3210" t="str">
        <f>CONCATENATE(Table1[[#This Row],[Customer Last Name]],", ",Table1[[#This Row],[Customer First Name]])</f>
        <v>No. 12842, Client</v>
      </c>
      <c r="F3210" t="str">
        <f>IF(Table1[[#This Row],[Credit Amount]]&gt;-19.99,"Less than 19.99",IF(Table1[[#This Row],[Credit Amount]]=-20,"20",IF(Table1[[#This Row],[Credit Amount]]&gt;-49.98,"20.01-49.98",IF(Table1[[#This Row],[Credit Amount]]=-49.99,"49.99",IF(Table1[[#This Row],[Credit Amount]]=-50,"50",IF(Table1[[#This Row],[Credit Amount]]&lt;-50.01,"Greater than 50"))))))</f>
        <v>20.01-49.98</v>
      </c>
      <c r="G3210" t="str">
        <f>IF(Table1[[#This Row],[Transaction Type]]="Maintenance","Non-Sales","Sales")</f>
        <v>Non-Sales</v>
      </c>
      <c r="H3210" t="str">
        <f>IF(Table1[[#This Row],[Quarter]]="q2",1,"")</f>
        <v/>
      </c>
      <c r="I3210">
        <f>IF(Table1[[#This Row],[Quarter]]="q3",1,"")</f>
        <v>1</v>
      </c>
      <c r="J3210" t="str">
        <f>IF(Table1[[#This Row],[Quarter]]="Q2",Table1[[#This Row],[Credit Amount]],"")</f>
        <v/>
      </c>
      <c r="K3210">
        <f>IF(Table1[[#This Row],[Quarter]]="Q3",Table1[[#This Row],[Credit Amount]],"")</f>
        <v>-49</v>
      </c>
      <c r="L3210" t="str">
        <f>IF(Table1[[#This Row],[Transaction Type]]="Upgrade",Table1[[#This Row],[Credit Amount]],IF(Table1[[#This Row],[Transaction Type]]="Activation",Table1[[#This Row],[Credit Amount]],""))</f>
        <v/>
      </c>
      <c r="M3210">
        <f>IF(Table1[[#This Row],[Transaction Type]]="Maintenance",Table1[[#This Row],[Credit Amount]],"")</f>
        <v>-49</v>
      </c>
      <c r="N3210">
        <v>10039</v>
      </c>
      <c r="O3210" t="s">
        <v>2489</v>
      </c>
      <c r="P3210" t="s">
        <v>2528</v>
      </c>
      <c r="Q3210" t="s">
        <v>289</v>
      </c>
      <c r="R3210">
        <v>10039</v>
      </c>
      <c r="S3210" t="s">
        <v>2489</v>
      </c>
      <c r="T3210" t="s">
        <v>2528</v>
      </c>
      <c r="U3210" t="s">
        <v>289</v>
      </c>
      <c r="V3210" t="s">
        <v>196</v>
      </c>
      <c r="W3210">
        <v>100003841</v>
      </c>
      <c r="X3210">
        <v>8005552842</v>
      </c>
      <c r="Y3210" t="s">
        <v>2595</v>
      </c>
      <c r="Z3210" t="s">
        <v>5433</v>
      </c>
      <c r="AA3210" s="13">
        <v>-49</v>
      </c>
      <c r="AB3210" s="14">
        <v>42624</v>
      </c>
      <c r="AC3210" t="s">
        <v>36</v>
      </c>
    </row>
    <row r="3211" spans="1:29" x14ac:dyDescent="0.25">
      <c r="A3211" t="str">
        <f>CONCATENATE("Q",ROUNDUP(MONTH(Table1[[#This Row],[Month]])/3,0))</f>
        <v>Q3</v>
      </c>
      <c r="B3211" s="14">
        <f>EOMONTH(Table1[[#This Row],[Credit Date]],-1)+1</f>
        <v>42614</v>
      </c>
      <c r="C3211" t="str">
        <f>CONCATENATE(Table1[[#This Row],[Issuer Last Name]],", ",Table1[[#This Row],[Issuer First Name]])</f>
        <v>No. 039, Employee</v>
      </c>
      <c r="D3211" t="str">
        <f>CONCATENATE(Table1[[#This Row],[Approver Last Name]],", ",Table1[[#This Row],[Approver First Name]])</f>
        <v>No. 039, Employee</v>
      </c>
      <c r="E3211" t="str">
        <f>CONCATENATE(Table1[[#This Row],[Customer Last Name]],", ",Table1[[#This Row],[Customer First Name]])</f>
        <v>No. 12842, Client</v>
      </c>
      <c r="F3211" t="str">
        <f>IF(Table1[[#This Row],[Credit Amount]]&gt;-19.99,"Less than 19.99",IF(Table1[[#This Row],[Credit Amount]]=-20,"20",IF(Table1[[#This Row],[Credit Amount]]&gt;-49.98,"20.01-49.98",IF(Table1[[#This Row],[Credit Amount]]=-49.99,"49.99",IF(Table1[[#This Row],[Credit Amount]]=-50,"50",IF(Table1[[#This Row],[Credit Amount]]&lt;-50.01,"Greater than 50"))))))</f>
        <v>20.01-49.98</v>
      </c>
      <c r="G3211" t="str">
        <f>IF(Table1[[#This Row],[Transaction Type]]="Maintenance","Non-Sales","Sales")</f>
        <v>Non-Sales</v>
      </c>
      <c r="H3211" t="str">
        <f>IF(Table1[[#This Row],[Quarter]]="q2",1,"")</f>
        <v/>
      </c>
      <c r="I3211">
        <f>IF(Table1[[#This Row],[Quarter]]="q3",1,"")</f>
        <v>1</v>
      </c>
      <c r="J3211" t="str">
        <f>IF(Table1[[#This Row],[Quarter]]="Q2",Table1[[#This Row],[Credit Amount]],"")</f>
        <v/>
      </c>
      <c r="K3211">
        <f>IF(Table1[[#This Row],[Quarter]]="Q3",Table1[[#This Row],[Credit Amount]],"")</f>
        <v>-21.33</v>
      </c>
      <c r="L3211" t="str">
        <f>IF(Table1[[#This Row],[Transaction Type]]="Upgrade",Table1[[#This Row],[Credit Amount]],IF(Table1[[#This Row],[Transaction Type]]="Activation",Table1[[#This Row],[Credit Amount]],""))</f>
        <v/>
      </c>
      <c r="M3211">
        <f>IF(Table1[[#This Row],[Transaction Type]]="Maintenance",Table1[[#This Row],[Credit Amount]],"")</f>
        <v>-21.33</v>
      </c>
      <c r="N3211">
        <v>10039</v>
      </c>
      <c r="O3211" t="s">
        <v>2489</v>
      </c>
      <c r="P3211" t="s">
        <v>2528</v>
      </c>
      <c r="Q3211" t="s">
        <v>289</v>
      </c>
      <c r="R3211">
        <v>10039</v>
      </c>
      <c r="S3211" t="s">
        <v>2489</v>
      </c>
      <c r="T3211" t="s">
        <v>2528</v>
      </c>
      <c r="U3211" t="s">
        <v>289</v>
      </c>
      <c r="V3211" t="s">
        <v>196</v>
      </c>
      <c r="W3211">
        <v>100003841</v>
      </c>
      <c r="X3211">
        <v>8005552842</v>
      </c>
      <c r="Y3211" t="s">
        <v>2595</v>
      </c>
      <c r="Z3211" t="s">
        <v>5433</v>
      </c>
      <c r="AA3211" s="13">
        <v>-21.33</v>
      </c>
      <c r="AB3211" s="14">
        <v>42624</v>
      </c>
      <c r="AC3211" t="s">
        <v>36</v>
      </c>
    </row>
    <row r="3212" spans="1:29" x14ac:dyDescent="0.25">
      <c r="A3212" t="str">
        <f>CONCATENATE("Q",ROUNDUP(MONTH(Table1[[#This Row],[Month]])/3,0))</f>
        <v>Q3</v>
      </c>
      <c r="B3212" s="14">
        <f>EOMONTH(Table1[[#This Row],[Credit Date]],-1)+1</f>
        <v>42614</v>
      </c>
      <c r="C3212" t="str">
        <f>CONCATENATE(Table1[[#This Row],[Issuer Last Name]],", ",Table1[[#This Row],[Issuer First Name]])</f>
        <v>No. 039, Employee</v>
      </c>
      <c r="D3212" t="str">
        <f>CONCATENATE(Table1[[#This Row],[Approver Last Name]],", ",Table1[[#This Row],[Approver First Name]])</f>
        <v>No. 042, Employee</v>
      </c>
      <c r="E3212" t="str">
        <f>CONCATENATE(Table1[[#This Row],[Customer Last Name]],", ",Table1[[#This Row],[Customer First Name]])</f>
        <v>No. 10486, Client</v>
      </c>
      <c r="F32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12" t="str">
        <f>IF(Table1[[#This Row],[Transaction Type]]="Maintenance","Non-Sales","Sales")</f>
        <v>Non-Sales</v>
      </c>
      <c r="H3212" t="str">
        <f>IF(Table1[[#This Row],[Quarter]]="q2",1,"")</f>
        <v/>
      </c>
      <c r="I3212">
        <f>IF(Table1[[#This Row],[Quarter]]="q3",1,"")</f>
        <v>1</v>
      </c>
      <c r="J3212" t="str">
        <f>IF(Table1[[#This Row],[Quarter]]="Q2",Table1[[#This Row],[Credit Amount]],"")</f>
        <v/>
      </c>
      <c r="K3212">
        <f>IF(Table1[[#This Row],[Quarter]]="Q3",Table1[[#This Row],[Credit Amount]],"")</f>
        <v>-74.95</v>
      </c>
      <c r="L3212" t="str">
        <f>IF(Table1[[#This Row],[Transaction Type]]="Upgrade",Table1[[#This Row],[Credit Amount]],IF(Table1[[#This Row],[Transaction Type]]="Activation",Table1[[#This Row],[Credit Amount]],""))</f>
        <v/>
      </c>
      <c r="M3212">
        <f>IF(Table1[[#This Row],[Transaction Type]]="Maintenance",Table1[[#This Row],[Credit Amount]],"")</f>
        <v>-74.95</v>
      </c>
      <c r="N3212">
        <v>10039</v>
      </c>
      <c r="O3212" t="s">
        <v>2489</v>
      </c>
      <c r="P3212" t="s">
        <v>2528</v>
      </c>
      <c r="Q3212" t="s">
        <v>289</v>
      </c>
      <c r="R3212">
        <v>10042</v>
      </c>
      <c r="S3212" t="s">
        <v>2489</v>
      </c>
      <c r="T3212" t="s">
        <v>2531</v>
      </c>
      <c r="U3212" t="s">
        <v>290</v>
      </c>
      <c r="V3212" t="s">
        <v>196</v>
      </c>
      <c r="W3212">
        <v>100001485</v>
      </c>
      <c r="X3212">
        <v>8005550486</v>
      </c>
      <c r="Y3212" t="s">
        <v>2595</v>
      </c>
      <c r="Z3212" t="s">
        <v>3081</v>
      </c>
      <c r="AA3212" s="13">
        <v>-74.95</v>
      </c>
      <c r="AB3212" s="14">
        <v>42636</v>
      </c>
      <c r="AC3212" t="s">
        <v>36</v>
      </c>
    </row>
    <row r="3213" spans="1:29" x14ac:dyDescent="0.25">
      <c r="A3213" t="str">
        <f>CONCATENATE("Q",ROUNDUP(MONTH(Table1[[#This Row],[Month]])/3,0))</f>
        <v>Q3</v>
      </c>
      <c r="B3213" s="14">
        <f>EOMONTH(Table1[[#This Row],[Credit Date]],-1)+1</f>
        <v>42614</v>
      </c>
      <c r="C3213" t="str">
        <f>CONCATENATE(Table1[[#This Row],[Issuer Last Name]],", ",Table1[[#This Row],[Issuer First Name]])</f>
        <v>No. 039, Employee</v>
      </c>
      <c r="D3213" t="str">
        <f>CONCATENATE(Table1[[#This Row],[Approver Last Name]],", ",Table1[[#This Row],[Approver First Name]])</f>
        <v>No. 039, Employee</v>
      </c>
      <c r="E3213" t="str">
        <f>CONCATENATE(Table1[[#This Row],[Customer Last Name]],", ",Table1[[#This Row],[Customer First Name]])</f>
        <v>No. 12340, Client</v>
      </c>
      <c r="F3213" t="str">
        <f>IF(Table1[[#This Row],[Credit Amount]]&gt;-19.99,"Less than 19.99",IF(Table1[[#This Row],[Credit Amount]]=-20,"20",IF(Table1[[#This Row],[Credit Amount]]&gt;-49.98,"20.01-49.98",IF(Table1[[#This Row],[Credit Amount]]=-49.99,"49.99",IF(Table1[[#This Row],[Credit Amount]]=-50,"50",IF(Table1[[#This Row],[Credit Amount]]&lt;-50.01,"Greater than 50"))))))</f>
        <v>20.01-49.98</v>
      </c>
      <c r="G3213" t="str">
        <f>IF(Table1[[#This Row],[Transaction Type]]="Maintenance","Non-Sales","Sales")</f>
        <v>Non-Sales</v>
      </c>
      <c r="H3213" t="str">
        <f>IF(Table1[[#This Row],[Quarter]]="q2",1,"")</f>
        <v/>
      </c>
      <c r="I3213">
        <f>IF(Table1[[#This Row],[Quarter]]="q3",1,"")</f>
        <v>1</v>
      </c>
      <c r="J3213" t="str">
        <f>IF(Table1[[#This Row],[Quarter]]="Q2",Table1[[#This Row],[Credit Amount]],"")</f>
        <v/>
      </c>
      <c r="K3213">
        <f>IF(Table1[[#This Row],[Quarter]]="Q3",Table1[[#This Row],[Credit Amount]],"")</f>
        <v>-45.19</v>
      </c>
      <c r="L3213" t="str">
        <f>IF(Table1[[#This Row],[Transaction Type]]="Upgrade",Table1[[#This Row],[Credit Amount]],IF(Table1[[#This Row],[Transaction Type]]="Activation",Table1[[#This Row],[Credit Amount]],""))</f>
        <v/>
      </c>
      <c r="M3213">
        <f>IF(Table1[[#This Row],[Transaction Type]]="Maintenance",Table1[[#This Row],[Credit Amount]],"")</f>
        <v>-45.19</v>
      </c>
      <c r="N3213">
        <v>10039</v>
      </c>
      <c r="O3213" t="s">
        <v>2489</v>
      </c>
      <c r="P3213" t="s">
        <v>2528</v>
      </c>
      <c r="Q3213" t="s">
        <v>289</v>
      </c>
      <c r="R3213">
        <v>10039</v>
      </c>
      <c r="S3213" t="s">
        <v>2489</v>
      </c>
      <c r="T3213" t="s">
        <v>2528</v>
      </c>
      <c r="U3213" t="s">
        <v>289</v>
      </c>
      <c r="V3213" t="s">
        <v>196</v>
      </c>
      <c r="W3213">
        <v>100003339</v>
      </c>
      <c r="X3213">
        <v>8005552340</v>
      </c>
      <c r="Y3213" t="s">
        <v>2595</v>
      </c>
      <c r="Z3213" t="s">
        <v>4935</v>
      </c>
      <c r="AA3213" s="13">
        <v>-45.19</v>
      </c>
      <c r="AB3213" s="14">
        <v>42639</v>
      </c>
      <c r="AC3213" t="s">
        <v>36</v>
      </c>
    </row>
    <row r="3214" spans="1:29" x14ac:dyDescent="0.25">
      <c r="A3214" t="str">
        <f>CONCATENATE("Q",ROUNDUP(MONTH(Table1[[#This Row],[Month]])/3,0))</f>
        <v>Q3</v>
      </c>
      <c r="B3214" s="14">
        <f>EOMONTH(Table1[[#This Row],[Credit Date]],-1)+1</f>
        <v>42614</v>
      </c>
      <c r="C3214" t="str">
        <f>CONCATENATE(Table1[[#This Row],[Issuer Last Name]],", ",Table1[[#This Row],[Issuer First Name]])</f>
        <v>No. 039, Employee</v>
      </c>
      <c r="D3214" t="str">
        <f>CONCATENATE(Table1[[#This Row],[Approver Last Name]],", ",Table1[[#This Row],[Approver First Name]])</f>
        <v>No. 042, Employee</v>
      </c>
      <c r="E3214" t="str">
        <f>CONCATENATE(Table1[[#This Row],[Customer Last Name]],", ",Table1[[#This Row],[Customer First Name]])</f>
        <v>No. 12146, Client</v>
      </c>
      <c r="F32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14" t="str">
        <f>IF(Table1[[#This Row],[Transaction Type]]="Maintenance","Non-Sales","Sales")</f>
        <v>Non-Sales</v>
      </c>
      <c r="H3214" t="str">
        <f>IF(Table1[[#This Row],[Quarter]]="q2",1,"")</f>
        <v/>
      </c>
      <c r="I3214">
        <f>IF(Table1[[#This Row],[Quarter]]="q3",1,"")</f>
        <v>1</v>
      </c>
      <c r="J3214" t="str">
        <f>IF(Table1[[#This Row],[Quarter]]="Q2",Table1[[#This Row],[Credit Amount]],"")</f>
        <v/>
      </c>
      <c r="K3214">
        <f>IF(Table1[[#This Row],[Quarter]]="Q3",Table1[[#This Row],[Credit Amount]],"")</f>
        <v>-72.790000000000006</v>
      </c>
      <c r="L3214" t="str">
        <f>IF(Table1[[#This Row],[Transaction Type]]="Upgrade",Table1[[#This Row],[Credit Amount]],IF(Table1[[#This Row],[Transaction Type]]="Activation",Table1[[#This Row],[Credit Amount]],""))</f>
        <v/>
      </c>
      <c r="M3214">
        <f>IF(Table1[[#This Row],[Transaction Type]]="Maintenance",Table1[[#This Row],[Credit Amount]],"")</f>
        <v>-72.790000000000006</v>
      </c>
      <c r="N3214">
        <v>10039</v>
      </c>
      <c r="O3214" t="s">
        <v>2489</v>
      </c>
      <c r="P3214" t="s">
        <v>2528</v>
      </c>
      <c r="Q3214" t="s">
        <v>289</v>
      </c>
      <c r="R3214">
        <v>10042</v>
      </c>
      <c r="S3214" t="s">
        <v>2489</v>
      </c>
      <c r="T3214" t="s">
        <v>2531</v>
      </c>
      <c r="U3214" t="s">
        <v>290</v>
      </c>
      <c r="V3214" t="s">
        <v>196</v>
      </c>
      <c r="W3214">
        <v>100003145</v>
      </c>
      <c r="X3214">
        <v>8005552146</v>
      </c>
      <c r="Y3214" t="s">
        <v>2595</v>
      </c>
      <c r="Z3214" t="s">
        <v>4741</v>
      </c>
      <c r="AA3214" s="13">
        <v>-72.790000000000006</v>
      </c>
      <c r="AB3214" s="14">
        <v>42641</v>
      </c>
      <c r="AC3214" t="s">
        <v>36</v>
      </c>
    </row>
    <row r="3215" spans="1:29" x14ac:dyDescent="0.25">
      <c r="A3215" t="str">
        <f>CONCATENATE("Q",ROUNDUP(MONTH(Table1[[#This Row],[Month]])/3,0))</f>
        <v>Q2</v>
      </c>
      <c r="B3215" s="14">
        <f>EOMONTH(Table1[[#This Row],[Credit Date]],-1)+1</f>
        <v>42461</v>
      </c>
      <c r="C3215" t="str">
        <f>CONCATENATE(Table1[[#This Row],[Issuer Last Name]],", ",Table1[[#This Row],[Issuer First Name]])</f>
        <v>No. 054, Employee</v>
      </c>
      <c r="D3215" t="str">
        <f>CONCATENATE(Table1[[#This Row],[Approver Last Name]],", ",Table1[[#This Row],[Approver First Name]])</f>
        <v>No. 042, Employee</v>
      </c>
      <c r="E3215" t="str">
        <f>CONCATENATE(Table1[[#This Row],[Customer Last Name]],", ",Table1[[#This Row],[Customer First Name]])</f>
        <v>No. 12458, Client</v>
      </c>
      <c r="F3215" t="str">
        <f>IF(Table1[[#This Row],[Credit Amount]]&gt;-19.99,"Less than 19.99",IF(Table1[[#This Row],[Credit Amount]]=-20,"20",IF(Table1[[#This Row],[Credit Amount]]&gt;-49.98,"20.01-49.98",IF(Table1[[#This Row],[Credit Amount]]=-49.99,"49.99",IF(Table1[[#This Row],[Credit Amount]]=-50,"50",IF(Table1[[#This Row],[Credit Amount]]&lt;-50.01,"Greater than 50"))))))</f>
        <v>Less than 19.99</v>
      </c>
      <c r="G3215" t="str">
        <f>IF(Table1[[#This Row],[Transaction Type]]="Maintenance","Non-Sales","Sales")</f>
        <v>Non-Sales</v>
      </c>
      <c r="H3215">
        <f>IF(Table1[[#This Row],[Quarter]]="q2",1,"")</f>
        <v>1</v>
      </c>
      <c r="I3215" t="str">
        <f>IF(Table1[[#This Row],[Quarter]]="q3",1,"")</f>
        <v/>
      </c>
      <c r="J3215">
        <f>IF(Table1[[#This Row],[Quarter]]="Q2",Table1[[#This Row],[Credit Amount]],"")</f>
        <v>-13.69</v>
      </c>
      <c r="K3215" t="str">
        <f>IF(Table1[[#This Row],[Quarter]]="Q3",Table1[[#This Row],[Credit Amount]],"")</f>
        <v/>
      </c>
      <c r="L3215" t="str">
        <f>IF(Table1[[#This Row],[Transaction Type]]="Upgrade",Table1[[#This Row],[Credit Amount]],IF(Table1[[#This Row],[Transaction Type]]="Activation",Table1[[#This Row],[Credit Amount]],""))</f>
        <v/>
      </c>
      <c r="M3215">
        <f>IF(Table1[[#This Row],[Transaction Type]]="Maintenance",Table1[[#This Row],[Credit Amount]],"")</f>
        <v>-13.69</v>
      </c>
      <c r="N3215">
        <v>10054</v>
      </c>
      <c r="O3215" t="s">
        <v>2489</v>
      </c>
      <c r="P3215" t="s">
        <v>2543</v>
      </c>
      <c r="Q3215" t="s">
        <v>289</v>
      </c>
      <c r="R3215">
        <v>10042</v>
      </c>
      <c r="S3215" t="s">
        <v>2489</v>
      </c>
      <c r="T3215" t="s">
        <v>2531</v>
      </c>
      <c r="U3215" t="s">
        <v>290</v>
      </c>
      <c r="V3215" t="s">
        <v>196</v>
      </c>
      <c r="W3215">
        <v>100003457</v>
      </c>
      <c r="X3215">
        <v>8005552458</v>
      </c>
      <c r="Y3215" t="s">
        <v>2595</v>
      </c>
      <c r="Z3215" t="s">
        <v>5053</v>
      </c>
      <c r="AA3215" s="13">
        <v>-13.69</v>
      </c>
      <c r="AB3215" s="14">
        <v>42471</v>
      </c>
      <c r="AC3215" t="s">
        <v>36</v>
      </c>
    </row>
    <row r="3216" spans="1:29" x14ac:dyDescent="0.25">
      <c r="A3216" t="str">
        <f>CONCATENATE("Q",ROUNDUP(MONTH(Table1[[#This Row],[Month]])/3,0))</f>
        <v>Q2</v>
      </c>
      <c r="B3216" s="14">
        <f>EOMONTH(Table1[[#This Row],[Credit Date]],-1)+1</f>
        <v>42461</v>
      </c>
      <c r="C3216" t="str">
        <f>CONCATENATE(Table1[[#This Row],[Issuer Last Name]],", ",Table1[[#This Row],[Issuer First Name]])</f>
        <v>No. 054, Employee</v>
      </c>
      <c r="D3216" t="str">
        <f>CONCATENATE(Table1[[#This Row],[Approver Last Name]],", ",Table1[[#This Row],[Approver First Name]])</f>
        <v>No. 042, Employee</v>
      </c>
      <c r="E3216" t="str">
        <f>CONCATENATE(Table1[[#This Row],[Customer Last Name]],", ",Table1[[#This Row],[Customer First Name]])</f>
        <v>No. 11678, Client</v>
      </c>
      <c r="F32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16" t="str">
        <f>IF(Table1[[#This Row],[Transaction Type]]="Maintenance","Non-Sales","Sales")</f>
        <v>Non-Sales</v>
      </c>
      <c r="H3216">
        <f>IF(Table1[[#This Row],[Quarter]]="q2",1,"")</f>
        <v>1</v>
      </c>
      <c r="I3216" t="str">
        <f>IF(Table1[[#This Row],[Quarter]]="q3",1,"")</f>
        <v/>
      </c>
      <c r="J3216">
        <f>IF(Table1[[#This Row],[Quarter]]="Q2",Table1[[#This Row],[Credit Amount]],"")</f>
        <v>-52.96</v>
      </c>
      <c r="K3216" t="str">
        <f>IF(Table1[[#This Row],[Quarter]]="Q3",Table1[[#This Row],[Credit Amount]],"")</f>
        <v/>
      </c>
      <c r="L3216" t="str">
        <f>IF(Table1[[#This Row],[Transaction Type]]="Upgrade",Table1[[#This Row],[Credit Amount]],IF(Table1[[#This Row],[Transaction Type]]="Activation",Table1[[#This Row],[Credit Amount]],""))</f>
        <v/>
      </c>
      <c r="M3216">
        <f>IF(Table1[[#This Row],[Transaction Type]]="Maintenance",Table1[[#This Row],[Credit Amount]],"")</f>
        <v>-52.96</v>
      </c>
      <c r="N3216">
        <v>10054</v>
      </c>
      <c r="O3216" t="s">
        <v>2489</v>
      </c>
      <c r="P3216" t="s">
        <v>2543</v>
      </c>
      <c r="Q3216" t="s">
        <v>289</v>
      </c>
      <c r="R3216">
        <v>10042</v>
      </c>
      <c r="S3216" t="s">
        <v>2489</v>
      </c>
      <c r="T3216" t="s">
        <v>2531</v>
      </c>
      <c r="U3216" t="s">
        <v>290</v>
      </c>
      <c r="V3216" t="s">
        <v>196</v>
      </c>
      <c r="W3216">
        <v>100002677</v>
      </c>
      <c r="X3216">
        <v>8005551678</v>
      </c>
      <c r="Y3216" t="s">
        <v>2595</v>
      </c>
      <c r="Z3216" t="s">
        <v>4273</v>
      </c>
      <c r="AA3216" s="13">
        <v>-52.96</v>
      </c>
      <c r="AB3216" s="14">
        <v>42477</v>
      </c>
      <c r="AC3216" t="s">
        <v>36</v>
      </c>
    </row>
    <row r="3217" spans="1:29" x14ac:dyDescent="0.25">
      <c r="A3217" t="str">
        <f>CONCATENATE("Q",ROUNDUP(MONTH(Table1[[#This Row],[Month]])/3,0))</f>
        <v>Q2</v>
      </c>
      <c r="B3217" s="14">
        <f>EOMONTH(Table1[[#This Row],[Credit Date]],-1)+1</f>
        <v>42461</v>
      </c>
      <c r="C3217" t="str">
        <f>CONCATENATE(Table1[[#This Row],[Issuer Last Name]],", ",Table1[[#This Row],[Issuer First Name]])</f>
        <v>No. 054, Employee</v>
      </c>
      <c r="D3217" t="str">
        <f>CONCATENATE(Table1[[#This Row],[Approver Last Name]],", ",Table1[[#This Row],[Approver First Name]])</f>
        <v>No. 042, Employee</v>
      </c>
      <c r="E3217" t="str">
        <f>CONCATENATE(Table1[[#This Row],[Customer Last Name]],", ",Table1[[#This Row],[Customer First Name]])</f>
        <v>No. 13625, Client</v>
      </c>
      <c r="F3217" t="str">
        <f>IF(Table1[[#This Row],[Credit Amount]]&gt;-19.99,"Less than 19.99",IF(Table1[[#This Row],[Credit Amount]]=-20,"20",IF(Table1[[#This Row],[Credit Amount]]&gt;-49.98,"20.01-49.98",IF(Table1[[#This Row],[Credit Amount]]=-49.99,"49.99",IF(Table1[[#This Row],[Credit Amount]]=-50,"50",IF(Table1[[#This Row],[Credit Amount]]&lt;-50.01,"Greater than 50"))))))</f>
        <v>Less than 19.99</v>
      </c>
      <c r="G3217" t="str">
        <f>IF(Table1[[#This Row],[Transaction Type]]="Maintenance","Non-Sales","Sales")</f>
        <v>Non-Sales</v>
      </c>
      <c r="H3217">
        <f>IF(Table1[[#This Row],[Quarter]]="q2",1,"")</f>
        <v>1</v>
      </c>
      <c r="I3217" t="str">
        <f>IF(Table1[[#This Row],[Quarter]]="q3",1,"")</f>
        <v/>
      </c>
      <c r="J3217">
        <f>IF(Table1[[#This Row],[Quarter]]="Q2",Table1[[#This Row],[Credit Amount]],"")</f>
        <v>-18.25</v>
      </c>
      <c r="K3217" t="str">
        <f>IF(Table1[[#This Row],[Quarter]]="Q3",Table1[[#This Row],[Credit Amount]],"")</f>
        <v/>
      </c>
      <c r="L3217" t="str">
        <f>IF(Table1[[#This Row],[Transaction Type]]="Upgrade",Table1[[#This Row],[Credit Amount]],IF(Table1[[#This Row],[Transaction Type]]="Activation",Table1[[#This Row],[Credit Amount]],""))</f>
        <v/>
      </c>
      <c r="M3217">
        <f>IF(Table1[[#This Row],[Transaction Type]]="Maintenance",Table1[[#This Row],[Credit Amount]],"")</f>
        <v>-18.25</v>
      </c>
      <c r="N3217">
        <v>10054</v>
      </c>
      <c r="O3217" t="s">
        <v>2489</v>
      </c>
      <c r="P3217" t="s">
        <v>2543</v>
      </c>
      <c r="Q3217" t="s">
        <v>289</v>
      </c>
      <c r="R3217">
        <v>10042</v>
      </c>
      <c r="S3217" t="s">
        <v>2489</v>
      </c>
      <c r="T3217" t="s">
        <v>2531</v>
      </c>
      <c r="U3217" t="s">
        <v>290</v>
      </c>
      <c r="V3217" t="s">
        <v>196</v>
      </c>
      <c r="W3217">
        <v>100004624</v>
      </c>
      <c r="X3217">
        <v>8005553625</v>
      </c>
      <c r="Y3217" t="s">
        <v>2595</v>
      </c>
      <c r="Z3217" t="s">
        <v>6213</v>
      </c>
      <c r="AA3217" s="13">
        <v>-18.25</v>
      </c>
      <c r="AB3217" s="14">
        <v>42485</v>
      </c>
      <c r="AC3217" t="s">
        <v>36</v>
      </c>
    </row>
    <row r="3218" spans="1:29" x14ac:dyDescent="0.25">
      <c r="A3218" t="str">
        <f>CONCATENATE("Q",ROUNDUP(MONTH(Table1[[#This Row],[Month]])/3,0))</f>
        <v>Q2</v>
      </c>
      <c r="B3218" s="14">
        <f>EOMONTH(Table1[[#This Row],[Credit Date]],-1)+1</f>
        <v>42491</v>
      </c>
      <c r="C3218" t="str">
        <f>CONCATENATE(Table1[[#This Row],[Issuer Last Name]],", ",Table1[[#This Row],[Issuer First Name]])</f>
        <v>No. 054, Employee</v>
      </c>
      <c r="D3218" t="str">
        <f>CONCATENATE(Table1[[#This Row],[Approver Last Name]],", ",Table1[[#This Row],[Approver First Name]])</f>
        <v>No. 042, Employee</v>
      </c>
      <c r="E3218" t="str">
        <f>CONCATENATE(Table1[[#This Row],[Customer Last Name]],", ",Table1[[#This Row],[Customer First Name]])</f>
        <v>No. 10418, Client</v>
      </c>
      <c r="F32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18" t="str">
        <f>IF(Table1[[#This Row],[Transaction Type]]="Maintenance","Non-Sales","Sales")</f>
        <v>Sales</v>
      </c>
      <c r="H3218">
        <f>IF(Table1[[#This Row],[Quarter]]="q2",1,"")</f>
        <v>1</v>
      </c>
      <c r="I3218" t="str">
        <f>IF(Table1[[#This Row],[Quarter]]="q3",1,"")</f>
        <v/>
      </c>
      <c r="J3218">
        <f>IF(Table1[[#This Row],[Quarter]]="Q2",Table1[[#This Row],[Credit Amount]],"")</f>
        <v>-98.95</v>
      </c>
      <c r="K3218" t="str">
        <f>IF(Table1[[#This Row],[Quarter]]="Q3",Table1[[#This Row],[Credit Amount]],"")</f>
        <v/>
      </c>
      <c r="L3218">
        <f>IF(Table1[[#This Row],[Transaction Type]]="Upgrade",Table1[[#This Row],[Credit Amount]],IF(Table1[[#This Row],[Transaction Type]]="Activation",Table1[[#This Row],[Credit Amount]],""))</f>
        <v>-98.95</v>
      </c>
      <c r="M3218" t="str">
        <f>IF(Table1[[#This Row],[Transaction Type]]="Maintenance",Table1[[#This Row],[Credit Amount]],"")</f>
        <v/>
      </c>
      <c r="N3218">
        <v>10054</v>
      </c>
      <c r="O3218" t="s">
        <v>2489</v>
      </c>
      <c r="P3218" t="s">
        <v>2543</v>
      </c>
      <c r="Q3218" t="s">
        <v>289</v>
      </c>
      <c r="R3218">
        <v>10042</v>
      </c>
      <c r="S3218" t="s">
        <v>2489</v>
      </c>
      <c r="T3218" t="s">
        <v>2531</v>
      </c>
      <c r="U3218" t="s">
        <v>290</v>
      </c>
      <c r="V3218" t="s">
        <v>196</v>
      </c>
      <c r="W3218">
        <v>100001417</v>
      </c>
      <c r="X3218">
        <v>8005550418</v>
      </c>
      <c r="Y3218" t="s">
        <v>2595</v>
      </c>
      <c r="Z3218" t="s">
        <v>3013</v>
      </c>
      <c r="AA3218" s="13">
        <v>-98.95</v>
      </c>
      <c r="AB3218" s="14">
        <v>42492</v>
      </c>
      <c r="AC3218" t="s">
        <v>37</v>
      </c>
    </row>
    <row r="3219" spans="1:29" x14ac:dyDescent="0.25">
      <c r="A3219" t="str">
        <f>CONCATENATE("Q",ROUNDUP(MONTH(Table1[[#This Row],[Month]])/3,0))</f>
        <v>Q2</v>
      </c>
      <c r="B3219" s="14">
        <f>EOMONTH(Table1[[#This Row],[Credit Date]],-1)+1</f>
        <v>42491</v>
      </c>
      <c r="C3219" t="str">
        <f>CONCATENATE(Table1[[#This Row],[Issuer Last Name]],", ",Table1[[#This Row],[Issuer First Name]])</f>
        <v>No. 054, Employee</v>
      </c>
      <c r="D3219" t="str">
        <f>CONCATENATE(Table1[[#This Row],[Approver Last Name]],", ",Table1[[#This Row],[Approver First Name]])</f>
        <v>No. 042, Employee</v>
      </c>
      <c r="E3219" t="str">
        <f>CONCATENATE(Table1[[#This Row],[Customer Last Name]],", ",Table1[[#This Row],[Customer First Name]])</f>
        <v>No. 11750, Client</v>
      </c>
      <c r="F32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19" t="str">
        <f>IF(Table1[[#This Row],[Transaction Type]]="Maintenance","Non-Sales","Sales")</f>
        <v>Non-Sales</v>
      </c>
      <c r="H3219">
        <f>IF(Table1[[#This Row],[Quarter]]="q2",1,"")</f>
        <v>1</v>
      </c>
      <c r="I3219" t="str">
        <f>IF(Table1[[#This Row],[Quarter]]="q3",1,"")</f>
        <v/>
      </c>
      <c r="J3219">
        <f>IF(Table1[[#This Row],[Quarter]]="Q2",Table1[[#This Row],[Credit Amount]],"")</f>
        <v>-83.82</v>
      </c>
      <c r="K3219" t="str">
        <f>IF(Table1[[#This Row],[Quarter]]="Q3",Table1[[#This Row],[Credit Amount]],"")</f>
        <v/>
      </c>
      <c r="L3219" t="str">
        <f>IF(Table1[[#This Row],[Transaction Type]]="Upgrade",Table1[[#This Row],[Credit Amount]],IF(Table1[[#This Row],[Transaction Type]]="Activation",Table1[[#This Row],[Credit Amount]],""))</f>
        <v/>
      </c>
      <c r="M3219">
        <f>IF(Table1[[#This Row],[Transaction Type]]="Maintenance",Table1[[#This Row],[Credit Amount]],"")</f>
        <v>-83.82</v>
      </c>
      <c r="N3219">
        <v>10054</v>
      </c>
      <c r="O3219" t="s">
        <v>2489</v>
      </c>
      <c r="P3219" t="s">
        <v>2543</v>
      </c>
      <c r="Q3219" t="s">
        <v>289</v>
      </c>
      <c r="R3219">
        <v>10042</v>
      </c>
      <c r="S3219" t="s">
        <v>2489</v>
      </c>
      <c r="T3219" t="s">
        <v>2531</v>
      </c>
      <c r="U3219" t="s">
        <v>290</v>
      </c>
      <c r="V3219" t="s">
        <v>196</v>
      </c>
      <c r="W3219">
        <v>100002749</v>
      </c>
      <c r="X3219">
        <v>8005551750</v>
      </c>
      <c r="Y3219" t="s">
        <v>2595</v>
      </c>
      <c r="Z3219" t="s">
        <v>4345</v>
      </c>
      <c r="AA3219" s="13">
        <v>-83.82</v>
      </c>
      <c r="AB3219" s="14">
        <v>42495</v>
      </c>
      <c r="AC3219" t="s">
        <v>36</v>
      </c>
    </row>
    <row r="3220" spans="1:29" x14ac:dyDescent="0.25">
      <c r="A3220" t="str">
        <f>CONCATENATE("Q",ROUNDUP(MONTH(Table1[[#This Row],[Month]])/3,0))</f>
        <v>Q2</v>
      </c>
      <c r="B3220" s="14">
        <f>EOMONTH(Table1[[#This Row],[Credit Date]],-1)+1</f>
        <v>42491</v>
      </c>
      <c r="C3220" t="str">
        <f>CONCATENATE(Table1[[#This Row],[Issuer Last Name]],", ",Table1[[#This Row],[Issuer First Name]])</f>
        <v>No. 054, Employee</v>
      </c>
      <c r="D3220" t="str">
        <f>CONCATENATE(Table1[[#This Row],[Approver Last Name]],", ",Table1[[#This Row],[Approver First Name]])</f>
        <v>No. 042, Employee</v>
      </c>
      <c r="E3220" t="str">
        <f>CONCATENATE(Table1[[#This Row],[Customer Last Name]],", ",Table1[[#This Row],[Customer First Name]])</f>
        <v>No. 11712, Client</v>
      </c>
      <c r="F3220" t="str">
        <f>IF(Table1[[#This Row],[Credit Amount]]&gt;-19.99,"Less than 19.99",IF(Table1[[#This Row],[Credit Amount]]=-20,"20",IF(Table1[[#This Row],[Credit Amount]]&gt;-49.98,"20.01-49.98",IF(Table1[[#This Row],[Credit Amount]]=-49.99,"49.99",IF(Table1[[#This Row],[Credit Amount]]=-50,"50",IF(Table1[[#This Row],[Credit Amount]]&lt;-50.01,"Greater than 50"))))))</f>
        <v>Less than 19.99</v>
      </c>
      <c r="G3220" t="str">
        <f>IF(Table1[[#This Row],[Transaction Type]]="Maintenance","Non-Sales","Sales")</f>
        <v>Sales</v>
      </c>
      <c r="H3220">
        <f>IF(Table1[[#This Row],[Quarter]]="q2",1,"")</f>
        <v>1</v>
      </c>
      <c r="I3220" t="str">
        <f>IF(Table1[[#This Row],[Quarter]]="q3",1,"")</f>
        <v/>
      </c>
      <c r="J3220">
        <f>IF(Table1[[#This Row],[Quarter]]="Q2",Table1[[#This Row],[Credit Amount]],"")</f>
        <v>-11.17</v>
      </c>
      <c r="K3220" t="str">
        <f>IF(Table1[[#This Row],[Quarter]]="Q3",Table1[[#This Row],[Credit Amount]],"")</f>
        <v/>
      </c>
      <c r="L3220">
        <f>IF(Table1[[#This Row],[Transaction Type]]="Upgrade",Table1[[#This Row],[Credit Amount]],IF(Table1[[#This Row],[Transaction Type]]="Activation",Table1[[#This Row],[Credit Amount]],""))</f>
        <v>-11.17</v>
      </c>
      <c r="M3220" t="str">
        <f>IF(Table1[[#This Row],[Transaction Type]]="Maintenance",Table1[[#This Row],[Credit Amount]],"")</f>
        <v/>
      </c>
      <c r="N3220">
        <v>10054</v>
      </c>
      <c r="O3220" t="s">
        <v>2489</v>
      </c>
      <c r="P3220" t="s">
        <v>2543</v>
      </c>
      <c r="Q3220" t="s">
        <v>289</v>
      </c>
      <c r="R3220">
        <v>10042</v>
      </c>
      <c r="S3220" t="s">
        <v>2489</v>
      </c>
      <c r="T3220" t="s">
        <v>2531</v>
      </c>
      <c r="U3220" t="s">
        <v>290</v>
      </c>
      <c r="V3220" t="s">
        <v>196</v>
      </c>
      <c r="W3220">
        <v>100002711</v>
      </c>
      <c r="X3220">
        <v>8005551712</v>
      </c>
      <c r="Y3220" t="s">
        <v>2595</v>
      </c>
      <c r="Z3220" t="s">
        <v>4307</v>
      </c>
      <c r="AA3220" s="13">
        <v>-11.17</v>
      </c>
      <c r="AB3220" s="14">
        <v>42496</v>
      </c>
      <c r="AC3220" t="s">
        <v>35</v>
      </c>
    </row>
    <row r="3221" spans="1:29" x14ac:dyDescent="0.25">
      <c r="A3221" t="str">
        <f>CONCATENATE("Q",ROUNDUP(MONTH(Table1[[#This Row],[Month]])/3,0))</f>
        <v>Q2</v>
      </c>
      <c r="B3221" s="14">
        <f>EOMONTH(Table1[[#This Row],[Credit Date]],-1)+1</f>
        <v>42491</v>
      </c>
      <c r="C3221" t="str">
        <f>CONCATENATE(Table1[[#This Row],[Issuer Last Name]],", ",Table1[[#This Row],[Issuer First Name]])</f>
        <v>No. 054, Employee</v>
      </c>
      <c r="D3221" t="str">
        <f>CONCATENATE(Table1[[#This Row],[Approver Last Name]],", ",Table1[[#This Row],[Approver First Name]])</f>
        <v>No. 042, Employee</v>
      </c>
      <c r="E3221" t="str">
        <f>CONCATENATE(Table1[[#This Row],[Customer Last Name]],", ",Table1[[#This Row],[Customer First Name]])</f>
        <v>No. 14011, Client</v>
      </c>
      <c r="F3221" t="str">
        <f>IF(Table1[[#This Row],[Credit Amount]]&gt;-19.99,"Less than 19.99",IF(Table1[[#This Row],[Credit Amount]]=-20,"20",IF(Table1[[#This Row],[Credit Amount]]&gt;-49.98,"20.01-49.98",IF(Table1[[#This Row],[Credit Amount]]=-49.99,"49.99",IF(Table1[[#This Row],[Credit Amount]]=-50,"50",IF(Table1[[#This Row],[Credit Amount]]&lt;-50.01,"Greater than 50"))))))</f>
        <v>Less than 19.99</v>
      </c>
      <c r="G3221" t="str">
        <f>IF(Table1[[#This Row],[Transaction Type]]="Maintenance","Non-Sales","Sales")</f>
        <v>Non-Sales</v>
      </c>
      <c r="H3221">
        <f>IF(Table1[[#This Row],[Quarter]]="q2",1,"")</f>
        <v>1</v>
      </c>
      <c r="I3221" t="str">
        <f>IF(Table1[[#This Row],[Quarter]]="q3",1,"")</f>
        <v/>
      </c>
      <c r="J3221">
        <f>IF(Table1[[#This Row],[Quarter]]="Q2",Table1[[#This Row],[Credit Amount]],"")</f>
        <v>-6.76</v>
      </c>
      <c r="K3221" t="str">
        <f>IF(Table1[[#This Row],[Quarter]]="Q3",Table1[[#This Row],[Credit Amount]],"")</f>
        <v/>
      </c>
      <c r="L3221" t="str">
        <f>IF(Table1[[#This Row],[Transaction Type]]="Upgrade",Table1[[#This Row],[Credit Amount]],IF(Table1[[#This Row],[Transaction Type]]="Activation",Table1[[#This Row],[Credit Amount]],""))</f>
        <v/>
      </c>
      <c r="M3221">
        <f>IF(Table1[[#This Row],[Transaction Type]]="Maintenance",Table1[[#This Row],[Credit Amount]],"")</f>
        <v>-6.76</v>
      </c>
      <c r="N3221">
        <v>10054</v>
      </c>
      <c r="O3221" t="s">
        <v>2489</v>
      </c>
      <c r="P3221" t="s">
        <v>2543</v>
      </c>
      <c r="Q3221" t="s">
        <v>289</v>
      </c>
      <c r="R3221">
        <v>10042</v>
      </c>
      <c r="S3221" t="s">
        <v>2489</v>
      </c>
      <c r="T3221" t="s">
        <v>2531</v>
      </c>
      <c r="U3221" t="s">
        <v>290</v>
      </c>
      <c r="V3221" t="s">
        <v>196</v>
      </c>
      <c r="W3221">
        <v>100005010</v>
      </c>
      <c r="X3221">
        <v>8005554011</v>
      </c>
      <c r="Y3221" t="s">
        <v>2595</v>
      </c>
      <c r="Z3221" t="s">
        <v>6599</v>
      </c>
      <c r="AA3221" s="13">
        <v>-6.76</v>
      </c>
      <c r="AB3221" s="14">
        <v>42497</v>
      </c>
      <c r="AC3221" t="s">
        <v>36</v>
      </c>
    </row>
    <row r="3222" spans="1:29" x14ac:dyDescent="0.25">
      <c r="A3222" t="str">
        <f>CONCATENATE("Q",ROUNDUP(MONTH(Table1[[#This Row],[Month]])/3,0))</f>
        <v>Q2</v>
      </c>
      <c r="B3222" s="14">
        <f>EOMONTH(Table1[[#This Row],[Credit Date]],-1)+1</f>
        <v>42491</v>
      </c>
      <c r="C3222" t="str">
        <f>CONCATENATE(Table1[[#This Row],[Issuer Last Name]],", ",Table1[[#This Row],[Issuer First Name]])</f>
        <v>No. 054, Employee</v>
      </c>
      <c r="D3222" t="str">
        <f>CONCATENATE(Table1[[#This Row],[Approver Last Name]],", ",Table1[[#This Row],[Approver First Name]])</f>
        <v>No. 042, Employee</v>
      </c>
      <c r="E3222" t="str">
        <f>CONCATENATE(Table1[[#This Row],[Customer Last Name]],", ",Table1[[#This Row],[Customer First Name]])</f>
        <v>No. 10395, Client</v>
      </c>
      <c r="F3222" t="str">
        <f>IF(Table1[[#This Row],[Credit Amount]]&gt;-19.99,"Less than 19.99",IF(Table1[[#This Row],[Credit Amount]]=-20,"20",IF(Table1[[#This Row],[Credit Amount]]&gt;-49.98,"20.01-49.98",IF(Table1[[#This Row],[Credit Amount]]=-49.99,"49.99",IF(Table1[[#This Row],[Credit Amount]]=-50,"50",IF(Table1[[#This Row],[Credit Amount]]&lt;-50.01,"Greater than 50"))))))</f>
        <v>20.01-49.98</v>
      </c>
      <c r="G3222" t="str">
        <f>IF(Table1[[#This Row],[Transaction Type]]="Maintenance","Non-Sales","Sales")</f>
        <v>Sales</v>
      </c>
      <c r="H3222">
        <f>IF(Table1[[#This Row],[Quarter]]="q2",1,"")</f>
        <v>1</v>
      </c>
      <c r="I3222" t="str">
        <f>IF(Table1[[#This Row],[Quarter]]="q3",1,"")</f>
        <v/>
      </c>
      <c r="J3222">
        <f>IF(Table1[[#This Row],[Quarter]]="Q2",Table1[[#This Row],[Credit Amount]],"")</f>
        <v>-38.880000000000003</v>
      </c>
      <c r="K3222" t="str">
        <f>IF(Table1[[#This Row],[Quarter]]="Q3",Table1[[#This Row],[Credit Amount]],"")</f>
        <v/>
      </c>
      <c r="L3222">
        <f>IF(Table1[[#This Row],[Transaction Type]]="Upgrade",Table1[[#This Row],[Credit Amount]],IF(Table1[[#This Row],[Transaction Type]]="Activation",Table1[[#This Row],[Credit Amount]],""))</f>
        <v>-38.880000000000003</v>
      </c>
      <c r="M3222" t="str">
        <f>IF(Table1[[#This Row],[Transaction Type]]="Maintenance",Table1[[#This Row],[Credit Amount]],"")</f>
        <v/>
      </c>
      <c r="N3222">
        <v>10054</v>
      </c>
      <c r="O3222" t="s">
        <v>2489</v>
      </c>
      <c r="P3222" t="s">
        <v>2543</v>
      </c>
      <c r="Q3222" t="s">
        <v>289</v>
      </c>
      <c r="R3222">
        <v>10042</v>
      </c>
      <c r="S3222" t="s">
        <v>2489</v>
      </c>
      <c r="T3222" t="s">
        <v>2531</v>
      </c>
      <c r="U3222" t="s">
        <v>290</v>
      </c>
      <c r="V3222" t="s">
        <v>196</v>
      </c>
      <c r="W3222">
        <v>100001394</v>
      </c>
      <c r="X3222">
        <v>8005550395</v>
      </c>
      <c r="Y3222" t="s">
        <v>2595</v>
      </c>
      <c r="Z3222" t="s">
        <v>2990</v>
      </c>
      <c r="AA3222" s="13">
        <v>-38.880000000000003</v>
      </c>
      <c r="AB3222" s="14">
        <v>42504</v>
      </c>
      <c r="AC3222" t="s">
        <v>37</v>
      </c>
    </row>
    <row r="3223" spans="1:29" x14ac:dyDescent="0.25">
      <c r="A3223" t="str">
        <f>CONCATENATE("Q",ROUNDUP(MONTH(Table1[[#This Row],[Month]])/3,0))</f>
        <v>Q2</v>
      </c>
      <c r="B3223" s="14">
        <f>EOMONTH(Table1[[#This Row],[Credit Date]],-1)+1</f>
        <v>42491</v>
      </c>
      <c r="C3223" t="str">
        <f>CONCATENATE(Table1[[#This Row],[Issuer Last Name]],", ",Table1[[#This Row],[Issuer First Name]])</f>
        <v>No. 054, Employee</v>
      </c>
      <c r="D3223" t="str">
        <f>CONCATENATE(Table1[[#This Row],[Approver Last Name]],", ",Table1[[#This Row],[Approver First Name]])</f>
        <v>No. 042, Employee</v>
      </c>
      <c r="E3223" t="str">
        <f>CONCATENATE(Table1[[#This Row],[Customer Last Name]],", ",Table1[[#This Row],[Customer First Name]])</f>
        <v>No. 13474, Client</v>
      </c>
      <c r="F32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23" t="str">
        <f>IF(Table1[[#This Row],[Transaction Type]]="Maintenance","Non-Sales","Sales")</f>
        <v>Non-Sales</v>
      </c>
      <c r="H3223">
        <f>IF(Table1[[#This Row],[Quarter]]="q2",1,"")</f>
        <v>1</v>
      </c>
      <c r="I3223" t="str">
        <f>IF(Table1[[#This Row],[Quarter]]="q3",1,"")</f>
        <v/>
      </c>
      <c r="J3223">
        <f>IF(Table1[[#This Row],[Quarter]]="Q2",Table1[[#This Row],[Credit Amount]],"")</f>
        <v>-50.88</v>
      </c>
      <c r="K3223" t="str">
        <f>IF(Table1[[#This Row],[Quarter]]="Q3",Table1[[#This Row],[Credit Amount]],"")</f>
        <v/>
      </c>
      <c r="L3223" t="str">
        <f>IF(Table1[[#This Row],[Transaction Type]]="Upgrade",Table1[[#This Row],[Credit Amount]],IF(Table1[[#This Row],[Transaction Type]]="Activation",Table1[[#This Row],[Credit Amount]],""))</f>
        <v/>
      </c>
      <c r="M3223">
        <f>IF(Table1[[#This Row],[Transaction Type]]="Maintenance",Table1[[#This Row],[Credit Amount]],"")</f>
        <v>-50.88</v>
      </c>
      <c r="N3223">
        <v>10054</v>
      </c>
      <c r="O3223" t="s">
        <v>2489</v>
      </c>
      <c r="P3223" t="s">
        <v>2543</v>
      </c>
      <c r="Q3223" t="s">
        <v>289</v>
      </c>
      <c r="R3223">
        <v>10042</v>
      </c>
      <c r="S3223" t="s">
        <v>2489</v>
      </c>
      <c r="T3223" t="s">
        <v>2531</v>
      </c>
      <c r="U3223" t="s">
        <v>290</v>
      </c>
      <c r="V3223" t="s">
        <v>196</v>
      </c>
      <c r="W3223">
        <v>100004473</v>
      </c>
      <c r="X3223">
        <v>8005553474</v>
      </c>
      <c r="Y3223" t="s">
        <v>2595</v>
      </c>
      <c r="Z3223" t="s">
        <v>6062</v>
      </c>
      <c r="AA3223" s="13">
        <v>-50.88</v>
      </c>
      <c r="AB3223" s="14">
        <v>42508</v>
      </c>
      <c r="AC3223" t="s">
        <v>36</v>
      </c>
    </row>
    <row r="3224" spans="1:29" x14ac:dyDescent="0.25">
      <c r="A3224" t="str">
        <f>CONCATENATE("Q",ROUNDUP(MONTH(Table1[[#This Row],[Month]])/3,0))</f>
        <v>Q2</v>
      </c>
      <c r="B3224" s="14">
        <f>EOMONTH(Table1[[#This Row],[Credit Date]],-1)+1</f>
        <v>42491</v>
      </c>
      <c r="C3224" t="str">
        <f>CONCATENATE(Table1[[#This Row],[Issuer Last Name]],", ",Table1[[#This Row],[Issuer First Name]])</f>
        <v>No. 054, Employee</v>
      </c>
      <c r="D3224" t="str">
        <f>CONCATENATE(Table1[[#This Row],[Approver Last Name]],", ",Table1[[#This Row],[Approver First Name]])</f>
        <v>No. 042, Employee</v>
      </c>
      <c r="E3224" t="str">
        <f>CONCATENATE(Table1[[#This Row],[Customer Last Name]],", ",Table1[[#This Row],[Customer First Name]])</f>
        <v>No. 10062, Client</v>
      </c>
      <c r="F3224" t="str">
        <f>IF(Table1[[#This Row],[Credit Amount]]&gt;-19.99,"Less than 19.99",IF(Table1[[#This Row],[Credit Amount]]=-20,"20",IF(Table1[[#This Row],[Credit Amount]]&gt;-49.98,"20.01-49.98",IF(Table1[[#This Row],[Credit Amount]]=-49.99,"49.99",IF(Table1[[#This Row],[Credit Amount]]=-50,"50",IF(Table1[[#This Row],[Credit Amount]]&lt;-50.01,"Greater than 50"))))))</f>
        <v>20.01-49.98</v>
      </c>
      <c r="G3224" t="str">
        <f>IF(Table1[[#This Row],[Transaction Type]]="Maintenance","Non-Sales","Sales")</f>
        <v>Sales</v>
      </c>
      <c r="H3224">
        <f>IF(Table1[[#This Row],[Quarter]]="q2",1,"")</f>
        <v>1</v>
      </c>
      <c r="I3224" t="str">
        <f>IF(Table1[[#This Row],[Quarter]]="q3",1,"")</f>
        <v/>
      </c>
      <c r="J3224">
        <f>IF(Table1[[#This Row],[Quarter]]="Q2",Table1[[#This Row],[Credit Amount]],"")</f>
        <v>-30.21</v>
      </c>
      <c r="K3224" t="str">
        <f>IF(Table1[[#This Row],[Quarter]]="Q3",Table1[[#This Row],[Credit Amount]],"")</f>
        <v/>
      </c>
      <c r="L3224">
        <f>IF(Table1[[#This Row],[Transaction Type]]="Upgrade",Table1[[#This Row],[Credit Amount]],IF(Table1[[#This Row],[Transaction Type]]="Activation",Table1[[#This Row],[Credit Amount]],""))</f>
        <v>-30.21</v>
      </c>
      <c r="M3224" t="str">
        <f>IF(Table1[[#This Row],[Transaction Type]]="Maintenance",Table1[[#This Row],[Credit Amount]],"")</f>
        <v/>
      </c>
      <c r="N3224">
        <v>10054</v>
      </c>
      <c r="O3224" t="s">
        <v>2489</v>
      </c>
      <c r="P3224" t="s">
        <v>2543</v>
      </c>
      <c r="Q3224" t="s">
        <v>289</v>
      </c>
      <c r="R3224">
        <v>10042</v>
      </c>
      <c r="S3224" t="s">
        <v>2489</v>
      </c>
      <c r="T3224" t="s">
        <v>2531</v>
      </c>
      <c r="U3224" t="s">
        <v>290</v>
      </c>
      <c r="V3224" t="s">
        <v>196</v>
      </c>
      <c r="W3224">
        <v>100001061</v>
      </c>
      <c r="X3224">
        <v>8005550062</v>
      </c>
      <c r="Y3224" t="s">
        <v>2595</v>
      </c>
      <c r="Z3224" t="s">
        <v>2657</v>
      </c>
      <c r="AA3224" s="13">
        <v>-30.21</v>
      </c>
      <c r="AB3224" s="14">
        <v>42513</v>
      </c>
      <c r="AC3224" t="s">
        <v>37</v>
      </c>
    </row>
    <row r="3225" spans="1:29" x14ac:dyDescent="0.25">
      <c r="A3225" t="str">
        <f>CONCATENATE("Q",ROUNDUP(MONTH(Table1[[#This Row],[Month]])/3,0))</f>
        <v>Q2</v>
      </c>
      <c r="B3225" s="14">
        <f>EOMONTH(Table1[[#This Row],[Credit Date]],-1)+1</f>
        <v>42491</v>
      </c>
      <c r="C3225" t="str">
        <f>CONCATENATE(Table1[[#This Row],[Issuer Last Name]],", ",Table1[[#This Row],[Issuer First Name]])</f>
        <v>No. 054, Employee</v>
      </c>
      <c r="D3225" t="str">
        <f>CONCATENATE(Table1[[#This Row],[Approver Last Name]],", ",Table1[[#This Row],[Approver First Name]])</f>
        <v>No. 042, Employee</v>
      </c>
      <c r="E3225" t="str">
        <f>CONCATENATE(Table1[[#This Row],[Customer Last Name]],", ",Table1[[#This Row],[Customer First Name]])</f>
        <v>No. 12544, Client</v>
      </c>
      <c r="F3225" t="str">
        <f>IF(Table1[[#This Row],[Credit Amount]]&gt;-19.99,"Less than 19.99",IF(Table1[[#This Row],[Credit Amount]]=-20,"20",IF(Table1[[#This Row],[Credit Amount]]&gt;-49.98,"20.01-49.98",IF(Table1[[#This Row],[Credit Amount]]=-49.99,"49.99",IF(Table1[[#This Row],[Credit Amount]]=-50,"50",IF(Table1[[#This Row],[Credit Amount]]&lt;-50.01,"Greater than 50"))))))</f>
        <v>20.01-49.98</v>
      </c>
      <c r="G3225" t="str">
        <f>IF(Table1[[#This Row],[Transaction Type]]="Maintenance","Non-Sales","Sales")</f>
        <v>Non-Sales</v>
      </c>
      <c r="H3225">
        <f>IF(Table1[[#This Row],[Quarter]]="q2",1,"")</f>
        <v>1</v>
      </c>
      <c r="I3225" t="str">
        <f>IF(Table1[[#This Row],[Quarter]]="q3",1,"")</f>
        <v/>
      </c>
      <c r="J3225">
        <f>IF(Table1[[#This Row],[Quarter]]="Q2",Table1[[#This Row],[Credit Amount]],"")</f>
        <v>-32.49</v>
      </c>
      <c r="K3225" t="str">
        <f>IF(Table1[[#This Row],[Quarter]]="Q3",Table1[[#This Row],[Credit Amount]],"")</f>
        <v/>
      </c>
      <c r="L3225" t="str">
        <f>IF(Table1[[#This Row],[Transaction Type]]="Upgrade",Table1[[#This Row],[Credit Amount]],IF(Table1[[#This Row],[Transaction Type]]="Activation",Table1[[#This Row],[Credit Amount]],""))</f>
        <v/>
      </c>
      <c r="M3225">
        <f>IF(Table1[[#This Row],[Transaction Type]]="Maintenance",Table1[[#This Row],[Credit Amount]],"")</f>
        <v>-32.49</v>
      </c>
      <c r="N3225">
        <v>10054</v>
      </c>
      <c r="O3225" t="s">
        <v>2489</v>
      </c>
      <c r="P3225" t="s">
        <v>2543</v>
      </c>
      <c r="Q3225" t="s">
        <v>289</v>
      </c>
      <c r="R3225">
        <v>10042</v>
      </c>
      <c r="S3225" t="s">
        <v>2489</v>
      </c>
      <c r="T3225" t="s">
        <v>2531</v>
      </c>
      <c r="U3225" t="s">
        <v>290</v>
      </c>
      <c r="V3225" t="s">
        <v>196</v>
      </c>
      <c r="W3225">
        <v>100003543</v>
      </c>
      <c r="X3225">
        <v>8005552544</v>
      </c>
      <c r="Y3225" t="s">
        <v>2595</v>
      </c>
      <c r="Z3225" t="s">
        <v>5139</v>
      </c>
      <c r="AA3225" s="13">
        <v>-32.49</v>
      </c>
      <c r="AB3225" s="14">
        <v>42517</v>
      </c>
      <c r="AC3225" t="s">
        <v>36</v>
      </c>
    </row>
    <row r="3226" spans="1:29" x14ac:dyDescent="0.25">
      <c r="A3226" t="str">
        <f>CONCATENATE("Q",ROUNDUP(MONTH(Table1[[#This Row],[Month]])/3,0))</f>
        <v>Q2</v>
      </c>
      <c r="B3226" s="14">
        <f>EOMONTH(Table1[[#This Row],[Credit Date]],-1)+1</f>
        <v>42491</v>
      </c>
      <c r="C3226" t="str">
        <f>CONCATENATE(Table1[[#This Row],[Issuer Last Name]],", ",Table1[[#This Row],[Issuer First Name]])</f>
        <v>No. 054, Employee</v>
      </c>
      <c r="D3226" t="str">
        <f>CONCATENATE(Table1[[#This Row],[Approver Last Name]],", ",Table1[[#This Row],[Approver First Name]])</f>
        <v>No. 042, Employee</v>
      </c>
      <c r="E3226" t="str">
        <f>CONCATENATE(Table1[[#This Row],[Customer Last Name]],", ",Table1[[#This Row],[Customer First Name]])</f>
        <v>No. 11185, Client</v>
      </c>
      <c r="F32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26" t="str">
        <f>IF(Table1[[#This Row],[Transaction Type]]="Maintenance","Non-Sales","Sales")</f>
        <v>Non-Sales</v>
      </c>
      <c r="H3226">
        <f>IF(Table1[[#This Row],[Quarter]]="q2",1,"")</f>
        <v>1</v>
      </c>
      <c r="I3226" t="str">
        <f>IF(Table1[[#This Row],[Quarter]]="q3",1,"")</f>
        <v/>
      </c>
      <c r="J3226">
        <f>IF(Table1[[#This Row],[Quarter]]="Q2",Table1[[#This Row],[Credit Amount]],"")</f>
        <v>-80.19</v>
      </c>
      <c r="K3226" t="str">
        <f>IF(Table1[[#This Row],[Quarter]]="Q3",Table1[[#This Row],[Credit Amount]],"")</f>
        <v/>
      </c>
      <c r="L3226" t="str">
        <f>IF(Table1[[#This Row],[Transaction Type]]="Upgrade",Table1[[#This Row],[Credit Amount]],IF(Table1[[#This Row],[Transaction Type]]="Activation",Table1[[#This Row],[Credit Amount]],""))</f>
        <v/>
      </c>
      <c r="M3226">
        <f>IF(Table1[[#This Row],[Transaction Type]]="Maintenance",Table1[[#This Row],[Credit Amount]],"")</f>
        <v>-80.19</v>
      </c>
      <c r="N3226">
        <v>10054</v>
      </c>
      <c r="O3226" t="s">
        <v>2489</v>
      </c>
      <c r="P3226" t="s">
        <v>2543</v>
      </c>
      <c r="Q3226" t="s">
        <v>289</v>
      </c>
      <c r="R3226">
        <v>10042</v>
      </c>
      <c r="S3226" t="s">
        <v>2489</v>
      </c>
      <c r="T3226" t="s">
        <v>2531</v>
      </c>
      <c r="U3226" t="s">
        <v>290</v>
      </c>
      <c r="V3226" t="s">
        <v>196</v>
      </c>
      <c r="W3226">
        <v>100002184</v>
      </c>
      <c r="X3226">
        <v>8005551185</v>
      </c>
      <c r="Y3226" t="s">
        <v>2595</v>
      </c>
      <c r="Z3226" t="s">
        <v>3780</v>
      </c>
      <c r="AA3226" s="13">
        <v>-80.19</v>
      </c>
      <c r="AB3226" s="14">
        <v>42519</v>
      </c>
      <c r="AC3226" t="s">
        <v>36</v>
      </c>
    </row>
    <row r="3227" spans="1:29" x14ac:dyDescent="0.25">
      <c r="A3227" t="str">
        <f>CONCATENATE("Q",ROUNDUP(MONTH(Table1[[#This Row],[Month]])/3,0))</f>
        <v>Q2</v>
      </c>
      <c r="B3227" s="14">
        <f>EOMONTH(Table1[[#This Row],[Credit Date]],-1)+1</f>
        <v>42522</v>
      </c>
      <c r="C3227" t="str">
        <f>CONCATENATE(Table1[[#This Row],[Issuer Last Name]],", ",Table1[[#This Row],[Issuer First Name]])</f>
        <v>No. 054, Employee</v>
      </c>
      <c r="D3227" t="str">
        <f>CONCATENATE(Table1[[#This Row],[Approver Last Name]],", ",Table1[[#This Row],[Approver First Name]])</f>
        <v>No. 042, Employee</v>
      </c>
      <c r="E3227" t="str">
        <f>CONCATENATE(Table1[[#This Row],[Customer Last Name]],", ",Table1[[#This Row],[Customer First Name]])</f>
        <v>No. 10249, Client</v>
      </c>
      <c r="F32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27" t="str">
        <f>IF(Table1[[#This Row],[Transaction Type]]="Maintenance","Non-Sales","Sales")</f>
        <v>Non-Sales</v>
      </c>
      <c r="H3227">
        <f>IF(Table1[[#This Row],[Quarter]]="q2",1,"")</f>
        <v>1</v>
      </c>
      <c r="I3227" t="str">
        <f>IF(Table1[[#This Row],[Quarter]]="q3",1,"")</f>
        <v/>
      </c>
      <c r="J3227">
        <f>IF(Table1[[#This Row],[Quarter]]="Q2",Table1[[#This Row],[Credit Amount]],"")</f>
        <v>-71.28</v>
      </c>
      <c r="K3227" t="str">
        <f>IF(Table1[[#This Row],[Quarter]]="Q3",Table1[[#This Row],[Credit Amount]],"")</f>
        <v/>
      </c>
      <c r="L3227" t="str">
        <f>IF(Table1[[#This Row],[Transaction Type]]="Upgrade",Table1[[#This Row],[Credit Amount]],IF(Table1[[#This Row],[Transaction Type]]="Activation",Table1[[#This Row],[Credit Amount]],""))</f>
        <v/>
      </c>
      <c r="M3227">
        <f>IF(Table1[[#This Row],[Transaction Type]]="Maintenance",Table1[[#This Row],[Credit Amount]],"")</f>
        <v>-71.28</v>
      </c>
      <c r="N3227">
        <v>10054</v>
      </c>
      <c r="O3227" t="s">
        <v>2489</v>
      </c>
      <c r="P3227" t="s">
        <v>2543</v>
      </c>
      <c r="Q3227" t="s">
        <v>289</v>
      </c>
      <c r="R3227">
        <v>10042</v>
      </c>
      <c r="S3227" t="s">
        <v>2489</v>
      </c>
      <c r="T3227" t="s">
        <v>2531</v>
      </c>
      <c r="U3227" t="s">
        <v>290</v>
      </c>
      <c r="V3227" t="s">
        <v>196</v>
      </c>
      <c r="W3227">
        <v>100001248</v>
      </c>
      <c r="X3227">
        <v>8005550249</v>
      </c>
      <c r="Y3227" t="s">
        <v>2595</v>
      </c>
      <c r="Z3227" t="s">
        <v>2844</v>
      </c>
      <c r="AA3227" s="13">
        <v>-71.28</v>
      </c>
      <c r="AB3227" s="14">
        <v>42526</v>
      </c>
      <c r="AC3227" t="s">
        <v>36</v>
      </c>
    </row>
    <row r="3228" spans="1:29" x14ac:dyDescent="0.25">
      <c r="A3228" t="str">
        <f>CONCATENATE("Q",ROUNDUP(MONTH(Table1[[#This Row],[Month]])/3,0))</f>
        <v>Q2</v>
      </c>
      <c r="B3228" s="14">
        <f>EOMONTH(Table1[[#This Row],[Credit Date]],-1)+1</f>
        <v>42522</v>
      </c>
      <c r="C3228" t="str">
        <f>CONCATENATE(Table1[[#This Row],[Issuer Last Name]],", ",Table1[[#This Row],[Issuer First Name]])</f>
        <v>No. 054, Employee</v>
      </c>
      <c r="D3228" t="str">
        <f>CONCATENATE(Table1[[#This Row],[Approver Last Name]],", ",Table1[[#This Row],[Approver First Name]])</f>
        <v>No. 042, Employee</v>
      </c>
      <c r="E3228" t="str">
        <f>CONCATENATE(Table1[[#This Row],[Customer Last Name]],", ",Table1[[#This Row],[Customer First Name]])</f>
        <v>No. 11059, Client</v>
      </c>
      <c r="F32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28" t="str">
        <f>IF(Table1[[#This Row],[Transaction Type]]="Maintenance","Non-Sales","Sales")</f>
        <v>Non-Sales</v>
      </c>
      <c r="H3228">
        <f>IF(Table1[[#This Row],[Quarter]]="q2",1,"")</f>
        <v>1</v>
      </c>
      <c r="I3228" t="str">
        <f>IF(Table1[[#This Row],[Quarter]]="q3",1,"")</f>
        <v/>
      </c>
      <c r="J3228">
        <f>IF(Table1[[#This Row],[Quarter]]="Q2",Table1[[#This Row],[Credit Amount]],"")</f>
        <v>-82.89</v>
      </c>
      <c r="K3228" t="str">
        <f>IF(Table1[[#This Row],[Quarter]]="Q3",Table1[[#This Row],[Credit Amount]],"")</f>
        <v/>
      </c>
      <c r="L3228" t="str">
        <f>IF(Table1[[#This Row],[Transaction Type]]="Upgrade",Table1[[#This Row],[Credit Amount]],IF(Table1[[#This Row],[Transaction Type]]="Activation",Table1[[#This Row],[Credit Amount]],""))</f>
        <v/>
      </c>
      <c r="M3228">
        <f>IF(Table1[[#This Row],[Transaction Type]]="Maintenance",Table1[[#This Row],[Credit Amount]],"")</f>
        <v>-82.89</v>
      </c>
      <c r="N3228">
        <v>10054</v>
      </c>
      <c r="O3228" t="s">
        <v>2489</v>
      </c>
      <c r="P3228" t="s">
        <v>2543</v>
      </c>
      <c r="Q3228" t="s">
        <v>289</v>
      </c>
      <c r="R3228">
        <v>10042</v>
      </c>
      <c r="S3228" t="s">
        <v>2489</v>
      </c>
      <c r="T3228" t="s">
        <v>2531</v>
      </c>
      <c r="U3228" t="s">
        <v>290</v>
      </c>
      <c r="V3228" t="s">
        <v>196</v>
      </c>
      <c r="W3228">
        <v>100002058</v>
      </c>
      <c r="X3228">
        <v>8005551059</v>
      </c>
      <c r="Y3228" t="s">
        <v>2595</v>
      </c>
      <c r="Z3228" t="s">
        <v>3654</v>
      </c>
      <c r="AA3228" s="13">
        <v>-82.89</v>
      </c>
      <c r="AB3228" s="14">
        <v>42531</v>
      </c>
      <c r="AC3228" t="s">
        <v>36</v>
      </c>
    </row>
    <row r="3229" spans="1:29" x14ac:dyDescent="0.25">
      <c r="A3229" t="str">
        <f>CONCATENATE("Q",ROUNDUP(MONTH(Table1[[#This Row],[Month]])/3,0))</f>
        <v>Q2</v>
      </c>
      <c r="B3229" s="14">
        <f>EOMONTH(Table1[[#This Row],[Credit Date]],-1)+1</f>
        <v>42522</v>
      </c>
      <c r="C3229" t="str">
        <f>CONCATENATE(Table1[[#This Row],[Issuer Last Name]],", ",Table1[[#This Row],[Issuer First Name]])</f>
        <v>No. 054, Employee</v>
      </c>
      <c r="D3229" t="str">
        <f>CONCATENATE(Table1[[#This Row],[Approver Last Name]],", ",Table1[[#This Row],[Approver First Name]])</f>
        <v>No. 042, Employee</v>
      </c>
      <c r="E3229" t="str">
        <f>CONCATENATE(Table1[[#This Row],[Customer Last Name]],", ",Table1[[#This Row],[Customer First Name]])</f>
        <v>No. 10794, Client</v>
      </c>
      <c r="F3229" t="str">
        <f>IF(Table1[[#This Row],[Credit Amount]]&gt;-19.99,"Less than 19.99",IF(Table1[[#This Row],[Credit Amount]]=-20,"20",IF(Table1[[#This Row],[Credit Amount]]&gt;-49.98,"20.01-49.98",IF(Table1[[#This Row],[Credit Amount]]=-49.99,"49.99",IF(Table1[[#This Row],[Credit Amount]]=-50,"50",IF(Table1[[#This Row],[Credit Amount]]&lt;-50.01,"Greater than 50"))))))</f>
        <v>20.01-49.98</v>
      </c>
      <c r="G3229" t="str">
        <f>IF(Table1[[#This Row],[Transaction Type]]="Maintenance","Non-Sales","Sales")</f>
        <v>Sales</v>
      </c>
      <c r="H3229">
        <f>IF(Table1[[#This Row],[Quarter]]="q2",1,"")</f>
        <v>1</v>
      </c>
      <c r="I3229" t="str">
        <f>IF(Table1[[#This Row],[Quarter]]="q3",1,"")</f>
        <v/>
      </c>
      <c r="J3229">
        <f>IF(Table1[[#This Row],[Quarter]]="Q2",Table1[[#This Row],[Credit Amount]],"")</f>
        <v>-38.28</v>
      </c>
      <c r="K3229" t="str">
        <f>IF(Table1[[#This Row],[Quarter]]="Q3",Table1[[#This Row],[Credit Amount]],"")</f>
        <v/>
      </c>
      <c r="L3229">
        <f>IF(Table1[[#This Row],[Transaction Type]]="Upgrade",Table1[[#This Row],[Credit Amount]],IF(Table1[[#This Row],[Transaction Type]]="Activation",Table1[[#This Row],[Credit Amount]],""))</f>
        <v>-38.28</v>
      </c>
      <c r="M3229" t="str">
        <f>IF(Table1[[#This Row],[Transaction Type]]="Maintenance",Table1[[#This Row],[Credit Amount]],"")</f>
        <v/>
      </c>
      <c r="N3229">
        <v>10054</v>
      </c>
      <c r="O3229" t="s">
        <v>2489</v>
      </c>
      <c r="P3229" t="s">
        <v>2543</v>
      </c>
      <c r="Q3229" t="s">
        <v>289</v>
      </c>
      <c r="R3229">
        <v>10042</v>
      </c>
      <c r="S3229" t="s">
        <v>2489</v>
      </c>
      <c r="T3229" t="s">
        <v>2531</v>
      </c>
      <c r="U3229" t="s">
        <v>290</v>
      </c>
      <c r="V3229" t="s">
        <v>196</v>
      </c>
      <c r="W3229">
        <v>100001793</v>
      </c>
      <c r="X3229">
        <v>8005550794</v>
      </c>
      <c r="Y3229" t="s">
        <v>2595</v>
      </c>
      <c r="Z3229" t="s">
        <v>3389</v>
      </c>
      <c r="AA3229" s="13">
        <v>-38.28</v>
      </c>
      <c r="AB3229" s="14">
        <v>42534</v>
      </c>
      <c r="AC3229" t="s">
        <v>37</v>
      </c>
    </row>
    <row r="3230" spans="1:29" x14ac:dyDescent="0.25">
      <c r="A3230" t="str">
        <f>CONCATENATE("Q",ROUNDUP(MONTH(Table1[[#This Row],[Month]])/3,0))</f>
        <v>Q2</v>
      </c>
      <c r="B3230" s="14">
        <f>EOMONTH(Table1[[#This Row],[Credit Date]],-1)+1</f>
        <v>42522</v>
      </c>
      <c r="C3230" t="str">
        <f>CONCATENATE(Table1[[#This Row],[Issuer Last Name]],", ",Table1[[#This Row],[Issuer First Name]])</f>
        <v>No. 054, Employee</v>
      </c>
      <c r="D3230" t="str">
        <f>CONCATENATE(Table1[[#This Row],[Approver Last Name]],", ",Table1[[#This Row],[Approver First Name]])</f>
        <v>No. 042, Employee</v>
      </c>
      <c r="E3230" t="str">
        <f>CONCATENATE(Table1[[#This Row],[Customer Last Name]],", ",Table1[[#This Row],[Customer First Name]])</f>
        <v>No. 10667, Client</v>
      </c>
      <c r="F3230" t="str">
        <f>IF(Table1[[#This Row],[Credit Amount]]&gt;-19.99,"Less than 19.99",IF(Table1[[#This Row],[Credit Amount]]=-20,"20",IF(Table1[[#This Row],[Credit Amount]]&gt;-49.98,"20.01-49.98",IF(Table1[[#This Row],[Credit Amount]]=-49.99,"49.99",IF(Table1[[#This Row],[Credit Amount]]=-50,"50",IF(Table1[[#This Row],[Credit Amount]]&lt;-50.01,"Greater than 50"))))))</f>
        <v>20.01-49.98</v>
      </c>
      <c r="G3230" t="str">
        <f>IF(Table1[[#This Row],[Transaction Type]]="Maintenance","Non-Sales","Sales")</f>
        <v>Non-Sales</v>
      </c>
      <c r="H3230">
        <f>IF(Table1[[#This Row],[Quarter]]="q2",1,"")</f>
        <v>1</v>
      </c>
      <c r="I3230" t="str">
        <f>IF(Table1[[#This Row],[Quarter]]="q3",1,"")</f>
        <v/>
      </c>
      <c r="J3230">
        <f>IF(Table1[[#This Row],[Quarter]]="Q2",Table1[[#This Row],[Credit Amount]],"")</f>
        <v>-39.99</v>
      </c>
      <c r="K3230" t="str">
        <f>IF(Table1[[#This Row],[Quarter]]="Q3",Table1[[#This Row],[Credit Amount]],"")</f>
        <v/>
      </c>
      <c r="L3230" t="str">
        <f>IF(Table1[[#This Row],[Transaction Type]]="Upgrade",Table1[[#This Row],[Credit Amount]],IF(Table1[[#This Row],[Transaction Type]]="Activation",Table1[[#This Row],[Credit Amount]],""))</f>
        <v/>
      </c>
      <c r="M3230">
        <f>IF(Table1[[#This Row],[Transaction Type]]="Maintenance",Table1[[#This Row],[Credit Amount]],"")</f>
        <v>-39.99</v>
      </c>
      <c r="N3230">
        <v>10054</v>
      </c>
      <c r="O3230" t="s">
        <v>2489</v>
      </c>
      <c r="P3230" t="s">
        <v>2543</v>
      </c>
      <c r="Q3230" t="s">
        <v>289</v>
      </c>
      <c r="R3230">
        <v>10042</v>
      </c>
      <c r="S3230" t="s">
        <v>2489</v>
      </c>
      <c r="T3230" t="s">
        <v>2531</v>
      </c>
      <c r="U3230" t="s">
        <v>290</v>
      </c>
      <c r="V3230" t="s">
        <v>196</v>
      </c>
      <c r="W3230">
        <v>100001666</v>
      </c>
      <c r="X3230">
        <v>8005550667</v>
      </c>
      <c r="Y3230" t="s">
        <v>2595</v>
      </c>
      <c r="Z3230" t="s">
        <v>3262</v>
      </c>
      <c r="AA3230" s="13">
        <v>-39.99</v>
      </c>
      <c r="AB3230" s="14">
        <v>42539</v>
      </c>
      <c r="AC3230" t="s">
        <v>36</v>
      </c>
    </row>
    <row r="3231" spans="1:29" x14ac:dyDescent="0.25">
      <c r="A3231" t="str">
        <f>CONCATENATE("Q",ROUNDUP(MONTH(Table1[[#This Row],[Month]])/3,0))</f>
        <v>Q2</v>
      </c>
      <c r="B3231" s="14">
        <f>EOMONTH(Table1[[#This Row],[Credit Date]],-1)+1</f>
        <v>42522</v>
      </c>
      <c r="C3231" t="str">
        <f>CONCATENATE(Table1[[#This Row],[Issuer Last Name]],", ",Table1[[#This Row],[Issuer First Name]])</f>
        <v>No. 054, Employee</v>
      </c>
      <c r="D3231" t="str">
        <f>CONCATENATE(Table1[[#This Row],[Approver Last Name]],", ",Table1[[#This Row],[Approver First Name]])</f>
        <v>No. 042, Employee</v>
      </c>
      <c r="E3231" t="str">
        <f>CONCATENATE(Table1[[#This Row],[Customer Last Name]],", ",Table1[[#This Row],[Customer First Name]])</f>
        <v>No. 13141, Client</v>
      </c>
      <c r="F3231" t="str">
        <f>IF(Table1[[#This Row],[Credit Amount]]&gt;-19.99,"Less than 19.99",IF(Table1[[#This Row],[Credit Amount]]=-20,"20",IF(Table1[[#This Row],[Credit Amount]]&gt;-49.98,"20.01-49.98",IF(Table1[[#This Row],[Credit Amount]]=-49.99,"49.99",IF(Table1[[#This Row],[Credit Amount]]=-50,"50",IF(Table1[[#This Row],[Credit Amount]]&lt;-50.01,"Greater than 50"))))))</f>
        <v>20.01-49.98</v>
      </c>
      <c r="G3231" t="str">
        <f>IF(Table1[[#This Row],[Transaction Type]]="Maintenance","Non-Sales","Sales")</f>
        <v>Sales</v>
      </c>
      <c r="H3231">
        <f>IF(Table1[[#This Row],[Quarter]]="q2",1,"")</f>
        <v>1</v>
      </c>
      <c r="I3231" t="str">
        <f>IF(Table1[[#This Row],[Quarter]]="q3",1,"")</f>
        <v/>
      </c>
      <c r="J3231">
        <f>IF(Table1[[#This Row],[Quarter]]="Q2",Table1[[#This Row],[Credit Amount]],"")</f>
        <v>-29.7</v>
      </c>
      <c r="K3231" t="str">
        <f>IF(Table1[[#This Row],[Quarter]]="Q3",Table1[[#This Row],[Credit Amount]],"")</f>
        <v/>
      </c>
      <c r="L3231">
        <f>IF(Table1[[#This Row],[Transaction Type]]="Upgrade",Table1[[#This Row],[Credit Amount]],IF(Table1[[#This Row],[Transaction Type]]="Activation",Table1[[#This Row],[Credit Amount]],""))</f>
        <v>-29.7</v>
      </c>
      <c r="M3231" t="str">
        <f>IF(Table1[[#This Row],[Transaction Type]]="Maintenance",Table1[[#This Row],[Credit Amount]],"")</f>
        <v/>
      </c>
      <c r="N3231">
        <v>10054</v>
      </c>
      <c r="O3231" t="s">
        <v>2489</v>
      </c>
      <c r="P3231" t="s">
        <v>2543</v>
      </c>
      <c r="Q3231" t="s">
        <v>289</v>
      </c>
      <c r="R3231">
        <v>10042</v>
      </c>
      <c r="S3231" t="s">
        <v>2489</v>
      </c>
      <c r="T3231" t="s">
        <v>2531</v>
      </c>
      <c r="U3231" t="s">
        <v>290</v>
      </c>
      <c r="V3231" t="s">
        <v>196</v>
      </c>
      <c r="W3231">
        <v>100004140</v>
      </c>
      <c r="X3231">
        <v>8005553141</v>
      </c>
      <c r="Y3231" t="s">
        <v>2595</v>
      </c>
      <c r="Z3231" t="s">
        <v>5729</v>
      </c>
      <c r="AA3231" s="13">
        <v>-29.7</v>
      </c>
      <c r="AB3231" s="14">
        <v>42540</v>
      </c>
      <c r="AC3231" t="s">
        <v>37</v>
      </c>
    </row>
    <row r="3232" spans="1:29" x14ac:dyDescent="0.25">
      <c r="A3232" t="str">
        <f>CONCATENATE("Q",ROUNDUP(MONTH(Table1[[#This Row],[Month]])/3,0))</f>
        <v>Q3</v>
      </c>
      <c r="B3232" s="14">
        <f>EOMONTH(Table1[[#This Row],[Credit Date]],-1)+1</f>
        <v>42552</v>
      </c>
      <c r="C3232" t="str">
        <f>CONCATENATE(Table1[[#This Row],[Issuer Last Name]],", ",Table1[[#This Row],[Issuer First Name]])</f>
        <v>No. 054, Employee</v>
      </c>
      <c r="D3232" t="str">
        <f>CONCATENATE(Table1[[#This Row],[Approver Last Name]],", ",Table1[[#This Row],[Approver First Name]])</f>
        <v>No. 042, Employee</v>
      </c>
      <c r="E3232" t="str">
        <f>CONCATENATE(Table1[[#This Row],[Customer Last Name]],", ",Table1[[#This Row],[Customer First Name]])</f>
        <v>No. 12422, Client</v>
      </c>
      <c r="F32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32" t="str">
        <f>IF(Table1[[#This Row],[Transaction Type]]="Maintenance","Non-Sales","Sales")</f>
        <v>Non-Sales</v>
      </c>
      <c r="H3232" t="str">
        <f>IF(Table1[[#This Row],[Quarter]]="q2",1,"")</f>
        <v/>
      </c>
      <c r="I3232">
        <f>IF(Table1[[#This Row],[Quarter]]="q3",1,"")</f>
        <v>1</v>
      </c>
      <c r="J3232" t="str">
        <f>IF(Table1[[#This Row],[Quarter]]="Q2",Table1[[#This Row],[Credit Amount]],"")</f>
        <v/>
      </c>
      <c r="K3232">
        <f>IF(Table1[[#This Row],[Quarter]]="Q3",Table1[[#This Row],[Credit Amount]],"")</f>
        <v>-83.52</v>
      </c>
      <c r="L3232" t="str">
        <f>IF(Table1[[#This Row],[Transaction Type]]="Upgrade",Table1[[#This Row],[Credit Amount]],IF(Table1[[#This Row],[Transaction Type]]="Activation",Table1[[#This Row],[Credit Amount]],""))</f>
        <v/>
      </c>
      <c r="M3232">
        <f>IF(Table1[[#This Row],[Transaction Type]]="Maintenance",Table1[[#This Row],[Credit Amount]],"")</f>
        <v>-83.52</v>
      </c>
      <c r="N3232">
        <v>10054</v>
      </c>
      <c r="O3232" t="s">
        <v>2489</v>
      </c>
      <c r="P3232" t="s">
        <v>2543</v>
      </c>
      <c r="Q3232" t="s">
        <v>289</v>
      </c>
      <c r="R3232">
        <v>10042</v>
      </c>
      <c r="S3232" t="s">
        <v>2489</v>
      </c>
      <c r="T3232" t="s">
        <v>2531</v>
      </c>
      <c r="U3232" t="s">
        <v>290</v>
      </c>
      <c r="V3232" t="s">
        <v>196</v>
      </c>
      <c r="W3232">
        <v>100003421</v>
      </c>
      <c r="X3232">
        <v>8005552422</v>
      </c>
      <c r="Y3232" t="s">
        <v>2595</v>
      </c>
      <c r="Z3232" t="s">
        <v>5017</v>
      </c>
      <c r="AA3232" s="13">
        <v>-83.52</v>
      </c>
      <c r="AB3232" s="14">
        <v>42554</v>
      </c>
      <c r="AC3232" t="s">
        <v>36</v>
      </c>
    </row>
    <row r="3233" spans="1:29" x14ac:dyDescent="0.25">
      <c r="A3233" t="str">
        <f>CONCATENATE("Q",ROUNDUP(MONTH(Table1[[#This Row],[Month]])/3,0))</f>
        <v>Q3</v>
      </c>
      <c r="B3233" s="14">
        <f>EOMONTH(Table1[[#This Row],[Credit Date]],-1)+1</f>
        <v>42552</v>
      </c>
      <c r="C3233" t="str">
        <f>CONCATENATE(Table1[[#This Row],[Issuer Last Name]],", ",Table1[[#This Row],[Issuer First Name]])</f>
        <v>No. 054, Employee</v>
      </c>
      <c r="D3233" t="str">
        <f>CONCATENATE(Table1[[#This Row],[Approver Last Name]],", ",Table1[[#This Row],[Approver First Name]])</f>
        <v>No. 042, Employee</v>
      </c>
      <c r="E3233" t="str">
        <f>CONCATENATE(Table1[[#This Row],[Customer Last Name]],", ",Table1[[#This Row],[Customer First Name]])</f>
        <v>No. 14015, Client</v>
      </c>
      <c r="F32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33" t="str">
        <f>IF(Table1[[#This Row],[Transaction Type]]="Maintenance","Non-Sales","Sales")</f>
        <v>Non-Sales</v>
      </c>
      <c r="H3233" t="str">
        <f>IF(Table1[[#This Row],[Quarter]]="q2",1,"")</f>
        <v/>
      </c>
      <c r="I3233">
        <f>IF(Table1[[#This Row],[Quarter]]="q3",1,"")</f>
        <v>1</v>
      </c>
      <c r="J3233" t="str">
        <f>IF(Table1[[#This Row],[Quarter]]="Q2",Table1[[#This Row],[Credit Amount]],"")</f>
        <v/>
      </c>
      <c r="K3233">
        <f>IF(Table1[[#This Row],[Quarter]]="Q3",Table1[[#This Row],[Credit Amount]],"")</f>
        <v>-86.94</v>
      </c>
      <c r="L3233" t="str">
        <f>IF(Table1[[#This Row],[Transaction Type]]="Upgrade",Table1[[#This Row],[Credit Amount]],IF(Table1[[#This Row],[Transaction Type]]="Activation",Table1[[#This Row],[Credit Amount]],""))</f>
        <v/>
      </c>
      <c r="M3233">
        <f>IF(Table1[[#This Row],[Transaction Type]]="Maintenance",Table1[[#This Row],[Credit Amount]],"")</f>
        <v>-86.94</v>
      </c>
      <c r="N3233">
        <v>10054</v>
      </c>
      <c r="O3233" t="s">
        <v>2489</v>
      </c>
      <c r="P3233" t="s">
        <v>2543</v>
      </c>
      <c r="Q3233" t="s">
        <v>289</v>
      </c>
      <c r="R3233">
        <v>10042</v>
      </c>
      <c r="S3233" t="s">
        <v>2489</v>
      </c>
      <c r="T3233" t="s">
        <v>2531</v>
      </c>
      <c r="U3233" t="s">
        <v>290</v>
      </c>
      <c r="V3233" t="s">
        <v>196</v>
      </c>
      <c r="W3233">
        <v>100005014</v>
      </c>
      <c r="X3233">
        <v>8005554015</v>
      </c>
      <c r="Y3233" t="s">
        <v>2595</v>
      </c>
      <c r="Z3233" t="s">
        <v>6603</v>
      </c>
      <c r="AA3233" s="13">
        <v>-86.94</v>
      </c>
      <c r="AB3233" s="14">
        <v>42560</v>
      </c>
      <c r="AC3233" t="s">
        <v>36</v>
      </c>
    </row>
    <row r="3234" spans="1:29" x14ac:dyDescent="0.25">
      <c r="A3234" t="str">
        <f>CONCATENATE("Q",ROUNDUP(MONTH(Table1[[#This Row],[Month]])/3,0))</f>
        <v>Q3</v>
      </c>
      <c r="B3234" s="14">
        <f>EOMONTH(Table1[[#This Row],[Credit Date]],-1)+1</f>
        <v>42552</v>
      </c>
      <c r="C3234" t="str">
        <f>CONCATENATE(Table1[[#This Row],[Issuer Last Name]],", ",Table1[[#This Row],[Issuer First Name]])</f>
        <v>No. 054, Employee</v>
      </c>
      <c r="D3234" t="str">
        <f>CONCATENATE(Table1[[#This Row],[Approver Last Name]],", ",Table1[[#This Row],[Approver First Name]])</f>
        <v>No. 054, Employee</v>
      </c>
      <c r="E3234" t="str">
        <f>CONCATENATE(Table1[[#This Row],[Customer Last Name]],", ",Table1[[#This Row],[Customer First Name]])</f>
        <v>No. 14024, Client</v>
      </c>
      <c r="F3234" t="str">
        <f>IF(Table1[[#This Row],[Credit Amount]]&gt;-19.99,"Less than 19.99",IF(Table1[[#This Row],[Credit Amount]]=-20,"20",IF(Table1[[#This Row],[Credit Amount]]&gt;-49.98,"20.01-49.98",IF(Table1[[#This Row],[Credit Amount]]=-49.99,"49.99",IF(Table1[[#This Row],[Credit Amount]]=-50,"50",IF(Table1[[#This Row],[Credit Amount]]&lt;-50.01,"Greater than 50"))))))</f>
        <v>20.01-49.98</v>
      </c>
      <c r="G3234" t="str">
        <f>IF(Table1[[#This Row],[Transaction Type]]="Maintenance","Non-Sales","Sales")</f>
        <v>Non-Sales</v>
      </c>
      <c r="H3234" t="str">
        <f>IF(Table1[[#This Row],[Quarter]]="q2",1,"")</f>
        <v/>
      </c>
      <c r="I3234">
        <f>IF(Table1[[#This Row],[Quarter]]="q3",1,"")</f>
        <v>1</v>
      </c>
      <c r="J3234" t="str">
        <f>IF(Table1[[#This Row],[Quarter]]="Q2",Table1[[#This Row],[Credit Amount]],"")</f>
        <v/>
      </c>
      <c r="K3234">
        <f>IF(Table1[[#This Row],[Quarter]]="Q3",Table1[[#This Row],[Credit Amount]],"")</f>
        <v>-48.26</v>
      </c>
      <c r="L3234" t="str">
        <f>IF(Table1[[#This Row],[Transaction Type]]="Upgrade",Table1[[#This Row],[Credit Amount]],IF(Table1[[#This Row],[Transaction Type]]="Activation",Table1[[#This Row],[Credit Amount]],""))</f>
        <v/>
      </c>
      <c r="M3234">
        <f>IF(Table1[[#This Row],[Transaction Type]]="Maintenance",Table1[[#This Row],[Credit Amount]],"")</f>
        <v>-48.26</v>
      </c>
      <c r="N3234">
        <v>10054</v>
      </c>
      <c r="O3234" t="s">
        <v>2489</v>
      </c>
      <c r="P3234" t="s">
        <v>2543</v>
      </c>
      <c r="Q3234" t="s">
        <v>289</v>
      </c>
      <c r="R3234">
        <v>10054</v>
      </c>
      <c r="S3234" t="s">
        <v>2489</v>
      </c>
      <c r="T3234" t="s">
        <v>2543</v>
      </c>
      <c r="U3234" t="s">
        <v>289</v>
      </c>
      <c r="V3234" t="s">
        <v>196</v>
      </c>
      <c r="W3234">
        <v>100005023</v>
      </c>
      <c r="X3234">
        <v>8005554024</v>
      </c>
      <c r="Y3234" t="s">
        <v>2595</v>
      </c>
      <c r="Z3234" t="s">
        <v>6612</v>
      </c>
      <c r="AA3234" s="13">
        <v>-48.26</v>
      </c>
      <c r="AB3234" s="14">
        <v>42561</v>
      </c>
      <c r="AC3234" t="s">
        <v>36</v>
      </c>
    </row>
    <row r="3235" spans="1:29" x14ac:dyDescent="0.25">
      <c r="A3235" t="str">
        <f>CONCATENATE("Q",ROUNDUP(MONTH(Table1[[#This Row],[Month]])/3,0))</f>
        <v>Q3</v>
      </c>
      <c r="B3235" s="14">
        <f>EOMONTH(Table1[[#This Row],[Credit Date]],-1)+1</f>
        <v>42552</v>
      </c>
      <c r="C3235" t="str">
        <f>CONCATENATE(Table1[[#This Row],[Issuer Last Name]],", ",Table1[[#This Row],[Issuer First Name]])</f>
        <v>No. 054, Employee</v>
      </c>
      <c r="D3235" t="str">
        <f>CONCATENATE(Table1[[#This Row],[Approver Last Name]],", ",Table1[[#This Row],[Approver First Name]])</f>
        <v>No. 054, Employee</v>
      </c>
      <c r="E3235" t="str">
        <f>CONCATENATE(Table1[[#This Row],[Customer Last Name]],", ",Table1[[#This Row],[Customer First Name]])</f>
        <v>No. 13445, Client</v>
      </c>
      <c r="F3235" t="str">
        <f>IF(Table1[[#This Row],[Credit Amount]]&gt;-19.99,"Less than 19.99",IF(Table1[[#This Row],[Credit Amount]]=-20,"20",IF(Table1[[#This Row],[Credit Amount]]&gt;-49.98,"20.01-49.98",IF(Table1[[#This Row],[Credit Amount]]=-49.99,"49.99",IF(Table1[[#This Row],[Credit Amount]]=-50,"50",IF(Table1[[#This Row],[Credit Amount]]&lt;-50.01,"Greater than 50"))))))</f>
        <v>20.01-49.98</v>
      </c>
      <c r="G3235" t="str">
        <f>IF(Table1[[#This Row],[Transaction Type]]="Maintenance","Non-Sales","Sales")</f>
        <v>Non-Sales</v>
      </c>
      <c r="H3235" t="str">
        <f>IF(Table1[[#This Row],[Quarter]]="q2",1,"")</f>
        <v/>
      </c>
      <c r="I3235">
        <f>IF(Table1[[#This Row],[Quarter]]="q3",1,"")</f>
        <v>1</v>
      </c>
      <c r="J3235" t="str">
        <f>IF(Table1[[#This Row],[Quarter]]="Q2",Table1[[#This Row],[Credit Amount]],"")</f>
        <v/>
      </c>
      <c r="K3235">
        <f>IF(Table1[[#This Row],[Quarter]]="Q3",Table1[[#This Row],[Credit Amount]],"")</f>
        <v>-44.83</v>
      </c>
      <c r="L3235" t="str">
        <f>IF(Table1[[#This Row],[Transaction Type]]="Upgrade",Table1[[#This Row],[Credit Amount]],IF(Table1[[#This Row],[Transaction Type]]="Activation",Table1[[#This Row],[Credit Amount]],""))</f>
        <v/>
      </c>
      <c r="M3235">
        <f>IF(Table1[[#This Row],[Transaction Type]]="Maintenance",Table1[[#This Row],[Credit Amount]],"")</f>
        <v>-44.83</v>
      </c>
      <c r="N3235">
        <v>10054</v>
      </c>
      <c r="O3235" t="s">
        <v>2489</v>
      </c>
      <c r="P3235" t="s">
        <v>2543</v>
      </c>
      <c r="Q3235" t="s">
        <v>289</v>
      </c>
      <c r="R3235">
        <v>10054</v>
      </c>
      <c r="S3235" t="s">
        <v>2489</v>
      </c>
      <c r="T3235" t="s">
        <v>2543</v>
      </c>
      <c r="U3235" t="s">
        <v>289</v>
      </c>
      <c r="V3235" t="s">
        <v>196</v>
      </c>
      <c r="W3235">
        <v>100004444</v>
      </c>
      <c r="X3235">
        <v>8005553445</v>
      </c>
      <c r="Y3235" t="s">
        <v>2595</v>
      </c>
      <c r="Z3235" t="s">
        <v>6033</v>
      </c>
      <c r="AA3235" s="13">
        <v>-44.83</v>
      </c>
      <c r="AB3235" s="14">
        <v>42566</v>
      </c>
      <c r="AC3235" t="s">
        <v>36</v>
      </c>
    </row>
    <row r="3236" spans="1:29" x14ac:dyDescent="0.25">
      <c r="A3236" t="str">
        <f>CONCATENATE("Q",ROUNDUP(MONTH(Table1[[#This Row],[Month]])/3,0))</f>
        <v>Q3</v>
      </c>
      <c r="B3236" s="14">
        <f>EOMONTH(Table1[[#This Row],[Credit Date]],-1)+1</f>
        <v>42552</v>
      </c>
      <c r="C3236" t="str">
        <f>CONCATENATE(Table1[[#This Row],[Issuer Last Name]],", ",Table1[[#This Row],[Issuer First Name]])</f>
        <v>No. 054, Employee</v>
      </c>
      <c r="D3236" t="str">
        <f>CONCATENATE(Table1[[#This Row],[Approver Last Name]],", ",Table1[[#This Row],[Approver First Name]])</f>
        <v>No. 054, Employee</v>
      </c>
      <c r="E3236" t="str">
        <f>CONCATENATE(Table1[[#This Row],[Customer Last Name]],", ",Table1[[#This Row],[Customer First Name]])</f>
        <v>No. 14000, Client</v>
      </c>
      <c r="F3236" t="str">
        <f>IF(Table1[[#This Row],[Credit Amount]]&gt;-19.99,"Less than 19.99",IF(Table1[[#This Row],[Credit Amount]]=-20,"20",IF(Table1[[#This Row],[Credit Amount]]&gt;-49.98,"20.01-49.98",IF(Table1[[#This Row],[Credit Amount]]=-49.99,"49.99",IF(Table1[[#This Row],[Credit Amount]]=-50,"50",IF(Table1[[#This Row],[Credit Amount]]&lt;-50.01,"Greater than 50"))))))</f>
        <v>Less than 19.99</v>
      </c>
      <c r="G3236" t="str">
        <f>IF(Table1[[#This Row],[Transaction Type]]="Maintenance","Non-Sales","Sales")</f>
        <v>Sales</v>
      </c>
      <c r="H3236" t="str">
        <f>IF(Table1[[#This Row],[Quarter]]="q2",1,"")</f>
        <v/>
      </c>
      <c r="I3236">
        <f>IF(Table1[[#This Row],[Quarter]]="q3",1,"")</f>
        <v>1</v>
      </c>
      <c r="J3236" t="str">
        <f>IF(Table1[[#This Row],[Quarter]]="Q2",Table1[[#This Row],[Credit Amount]],"")</f>
        <v/>
      </c>
      <c r="K3236">
        <f>IF(Table1[[#This Row],[Quarter]]="Q3",Table1[[#This Row],[Credit Amount]],"")</f>
        <v>-5.84</v>
      </c>
      <c r="L3236">
        <f>IF(Table1[[#This Row],[Transaction Type]]="Upgrade",Table1[[#This Row],[Credit Amount]],IF(Table1[[#This Row],[Transaction Type]]="Activation",Table1[[#This Row],[Credit Amount]],""))</f>
        <v>-5.84</v>
      </c>
      <c r="M3236" t="str">
        <f>IF(Table1[[#This Row],[Transaction Type]]="Maintenance",Table1[[#This Row],[Credit Amount]],"")</f>
        <v/>
      </c>
      <c r="N3236">
        <v>10054</v>
      </c>
      <c r="O3236" t="s">
        <v>2489</v>
      </c>
      <c r="P3236" t="s">
        <v>2543</v>
      </c>
      <c r="Q3236" t="s">
        <v>289</v>
      </c>
      <c r="R3236">
        <v>10054</v>
      </c>
      <c r="S3236" t="s">
        <v>2489</v>
      </c>
      <c r="T3236" t="s">
        <v>2543</v>
      </c>
      <c r="U3236" t="s">
        <v>289</v>
      </c>
      <c r="V3236" t="s">
        <v>196</v>
      </c>
      <c r="W3236">
        <v>100004999</v>
      </c>
      <c r="X3236">
        <v>8005554000</v>
      </c>
      <c r="Y3236" t="s">
        <v>2595</v>
      </c>
      <c r="Z3236" t="s">
        <v>6588</v>
      </c>
      <c r="AA3236" s="13">
        <v>-5.84</v>
      </c>
      <c r="AB3236" s="14">
        <v>42570</v>
      </c>
      <c r="AC3236" t="s">
        <v>35</v>
      </c>
    </row>
    <row r="3237" spans="1:29" x14ac:dyDescent="0.25">
      <c r="A3237" t="str">
        <f>CONCATENATE("Q",ROUNDUP(MONTH(Table1[[#This Row],[Month]])/3,0))</f>
        <v>Q3</v>
      </c>
      <c r="B3237" s="14">
        <f>EOMONTH(Table1[[#This Row],[Credit Date]],-1)+1</f>
        <v>42583</v>
      </c>
      <c r="C3237" t="str">
        <f>CONCATENATE(Table1[[#This Row],[Issuer Last Name]],", ",Table1[[#This Row],[Issuer First Name]])</f>
        <v>No. 054, Employee</v>
      </c>
      <c r="D3237" t="str">
        <f>CONCATENATE(Table1[[#This Row],[Approver Last Name]],", ",Table1[[#This Row],[Approver First Name]])</f>
        <v>No. 054, Employee</v>
      </c>
      <c r="E3237" t="str">
        <f>CONCATENATE(Table1[[#This Row],[Customer Last Name]],", ",Table1[[#This Row],[Customer First Name]])</f>
        <v>No. 10406, Client</v>
      </c>
      <c r="F3237" t="str">
        <f>IF(Table1[[#This Row],[Credit Amount]]&gt;-19.99,"Less than 19.99",IF(Table1[[#This Row],[Credit Amount]]=-20,"20",IF(Table1[[#This Row],[Credit Amount]]&gt;-49.98,"20.01-49.98",IF(Table1[[#This Row],[Credit Amount]]=-49.99,"49.99",IF(Table1[[#This Row],[Credit Amount]]=-50,"50",IF(Table1[[#This Row],[Credit Amount]]&lt;-50.01,"Greater than 50"))))))</f>
        <v>Less than 19.99</v>
      </c>
      <c r="G3237" t="str">
        <f>IF(Table1[[#This Row],[Transaction Type]]="Maintenance","Non-Sales","Sales")</f>
        <v>Non-Sales</v>
      </c>
      <c r="H3237" t="str">
        <f>IF(Table1[[#This Row],[Quarter]]="q2",1,"")</f>
        <v/>
      </c>
      <c r="I3237">
        <f>IF(Table1[[#This Row],[Quarter]]="q3",1,"")</f>
        <v>1</v>
      </c>
      <c r="J3237" t="str">
        <f>IF(Table1[[#This Row],[Quarter]]="Q2",Table1[[#This Row],[Credit Amount]],"")</f>
        <v/>
      </c>
      <c r="K3237">
        <f>IF(Table1[[#This Row],[Quarter]]="Q3",Table1[[#This Row],[Credit Amount]],"")</f>
        <v>-12.01</v>
      </c>
      <c r="L3237" t="str">
        <f>IF(Table1[[#This Row],[Transaction Type]]="Upgrade",Table1[[#This Row],[Credit Amount]],IF(Table1[[#This Row],[Transaction Type]]="Activation",Table1[[#This Row],[Credit Amount]],""))</f>
        <v/>
      </c>
      <c r="M3237">
        <f>IF(Table1[[#This Row],[Transaction Type]]="Maintenance",Table1[[#This Row],[Credit Amount]],"")</f>
        <v>-12.01</v>
      </c>
      <c r="N3237">
        <v>10054</v>
      </c>
      <c r="O3237" t="s">
        <v>2489</v>
      </c>
      <c r="P3237" t="s">
        <v>2543</v>
      </c>
      <c r="Q3237" t="s">
        <v>289</v>
      </c>
      <c r="R3237">
        <v>10054</v>
      </c>
      <c r="S3237" t="s">
        <v>2489</v>
      </c>
      <c r="T3237" t="s">
        <v>2543</v>
      </c>
      <c r="U3237" t="s">
        <v>289</v>
      </c>
      <c r="V3237" t="s">
        <v>196</v>
      </c>
      <c r="W3237">
        <v>100001405</v>
      </c>
      <c r="X3237">
        <v>8005550406</v>
      </c>
      <c r="Y3237" t="s">
        <v>2595</v>
      </c>
      <c r="Z3237" t="s">
        <v>3001</v>
      </c>
      <c r="AA3237" s="13">
        <v>-12.01</v>
      </c>
      <c r="AB3237" s="14">
        <v>42585</v>
      </c>
      <c r="AC3237" t="s">
        <v>36</v>
      </c>
    </row>
    <row r="3238" spans="1:29" x14ac:dyDescent="0.25">
      <c r="A3238" t="str">
        <f>CONCATENATE("Q",ROUNDUP(MONTH(Table1[[#This Row],[Month]])/3,0))</f>
        <v>Q3</v>
      </c>
      <c r="B3238" s="14">
        <f>EOMONTH(Table1[[#This Row],[Credit Date]],-1)+1</f>
        <v>42583</v>
      </c>
      <c r="C3238" t="str">
        <f>CONCATENATE(Table1[[#This Row],[Issuer Last Name]],", ",Table1[[#This Row],[Issuer First Name]])</f>
        <v>No. 054, Employee</v>
      </c>
      <c r="D3238" t="str">
        <f>CONCATENATE(Table1[[#This Row],[Approver Last Name]],", ",Table1[[#This Row],[Approver First Name]])</f>
        <v>No. 042, Employee</v>
      </c>
      <c r="E3238" t="str">
        <f>CONCATENATE(Table1[[#This Row],[Customer Last Name]],", ",Table1[[#This Row],[Customer First Name]])</f>
        <v>No. 12238, Client</v>
      </c>
      <c r="F32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38" t="str">
        <f>IF(Table1[[#This Row],[Transaction Type]]="Maintenance","Non-Sales","Sales")</f>
        <v>Non-Sales</v>
      </c>
      <c r="H3238" t="str">
        <f>IF(Table1[[#This Row],[Quarter]]="q2",1,"")</f>
        <v/>
      </c>
      <c r="I3238">
        <f>IF(Table1[[#This Row],[Quarter]]="q3",1,"")</f>
        <v>1</v>
      </c>
      <c r="J3238" t="str">
        <f>IF(Table1[[#This Row],[Quarter]]="Q2",Table1[[#This Row],[Credit Amount]],"")</f>
        <v/>
      </c>
      <c r="K3238">
        <f>IF(Table1[[#This Row],[Quarter]]="Q3",Table1[[#This Row],[Credit Amount]],"")</f>
        <v>-56.49</v>
      </c>
      <c r="L3238" t="str">
        <f>IF(Table1[[#This Row],[Transaction Type]]="Upgrade",Table1[[#This Row],[Credit Amount]],IF(Table1[[#This Row],[Transaction Type]]="Activation",Table1[[#This Row],[Credit Amount]],""))</f>
        <v/>
      </c>
      <c r="M3238">
        <f>IF(Table1[[#This Row],[Transaction Type]]="Maintenance",Table1[[#This Row],[Credit Amount]],"")</f>
        <v>-56.49</v>
      </c>
      <c r="N3238">
        <v>10054</v>
      </c>
      <c r="O3238" t="s">
        <v>2489</v>
      </c>
      <c r="P3238" t="s">
        <v>2543</v>
      </c>
      <c r="Q3238" t="s">
        <v>289</v>
      </c>
      <c r="R3238">
        <v>10042</v>
      </c>
      <c r="S3238" t="s">
        <v>2489</v>
      </c>
      <c r="T3238" t="s">
        <v>2531</v>
      </c>
      <c r="U3238" t="s">
        <v>290</v>
      </c>
      <c r="V3238" t="s">
        <v>196</v>
      </c>
      <c r="W3238">
        <v>100003237</v>
      </c>
      <c r="X3238">
        <v>8005552238</v>
      </c>
      <c r="Y3238" t="s">
        <v>2595</v>
      </c>
      <c r="Z3238" t="s">
        <v>4833</v>
      </c>
      <c r="AA3238" s="13">
        <v>-56.49</v>
      </c>
      <c r="AB3238" s="14">
        <v>42590</v>
      </c>
      <c r="AC3238" t="s">
        <v>36</v>
      </c>
    </row>
    <row r="3239" spans="1:29" x14ac:dyDescent="0.25">
      <c r="A3239" t="str">
        <f>CONCATENATE("Q",ROUNDUP(MONTH(Table1[[#This Row],[Month]])/3,0))</f>
        <v>Q3</v>
      </c>
      <c r="B3239" s="14">
        <f>EOMONTH(Table1[[#This Row],[Credit Date]],-1)+1</f>
        <v>42583</v>
      </c>
      <c r="C3239" t="str">
        <f>CONCATENATE(Table1[[#This Row],[Issuer Last Name]],", ",Table1[[#This Row],[Issuer First Name]])</f>
        <v>No. 054, Employee</v>
      </c>
      <c r="D3239" t="str">
        <f>CONCATENATE(Table1[[#This Row],[Approver Last Name]],", ",Table1[[#This Row],[Approver First Name]])</f>
        <v>No. 042, Employee</v>
      </c>
      <c r="E3239" t="str">
        <f>CONCATENATE(Table1[[#This Row],[Customer Last Name]],", ",Table1[[#This Row],[Customer First Name]])</f>
        <v>No. 10840, Client</v>
      </c>
      <c r="F32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39" t="str">
        <f>IF(Table1[[#This Row],[Transaction Type]]="Maintenance","Non-Sales","Sales")</f>
        <v>Non-Sales</v>
      </c>
      <c r="H3239" t="str">
        <f>IF(Table1[[#This Row],[Quarter]]="q2",1,"")</f>
        <v/>
      </c>
      <c r="I3239">
        <f>IF(Table1[[#This Row],[Quarter]]="q3",1,"")</f>
        <v>1</v>
      </c>
      <c r="J3239" t="str">
        <f>IF(Table1[[#This Row],[Quarter]]="Q2",Table1[[#This Row],[Credit Amount]],"")</f>
        <v/>
      </c>
      <c r="K3239">
        <f>IF(Table1[[#This Row],[Quarter]]="Q3",Table1[[#This Row],[Credit Amount]],"")</f>
        <v>-87.78</v>
      </c>
      <c r="L3239" t="str">
        <f>IF(Table1[[#This Row],[Transaction Type]]="Upgrade",Table1[[#This Row],[Credit Amount]],IF(Table1[[#This Row],[Transaction Type]]="Activation",Table1[[#This Row],[Credit Amount]],""))</f>
        <v/>
      </c>
      <c r="M3239">
        <f>IF(Table1[[#This Row],[Transaction Type]]="Maintenance",Table1[[#This Row],[Credit Amount]],"")</f>
        <v>-87.78</v>
      </c>
      <c r="N3239">
        <v>10054</v>
      </c>
      <c r="O3239" t="s">
        <v>2489</v>
      </c>
      <c r="P3239" t="s">
        <v>2543</v>
      </c>
      <c r="Q3239" t="s">
        <v>289</v>
      </c>
      <c r="R3239">
        <v>10042</v>
      </c>
      <c r="S3239" t="s">
        <v>2489</v>
      </c>
      <c r="T3239" t="s">
        <v>2531</v>
      </c>
      <c r="U3239" t="s">
        <v>290</v>
      </c>
      <c r="V3239" t="s">
        <v>196</v>
      </c>
      <c r="W3239">
        <v>100001839</v>
      </c>
      <c r="X3239">
        <v>8005550840</v>
      </c>
      <c r="Y3239" t="s">
        <v>2595</v>
      </c>
      <c r="Z3239" t="s">
        <v>3435</v>
      </c>
      <c r="AA3239" s="13">
        <v>-87.78</v>
      </c>
      <c r="AB3239" s="14">
        <v>42591</v>
      </c>
      <c r="AC3239" t="s">
        <v>36</v>
      </c>
    </row>
    <row r="3240" spans="1:29" x14ac:dyDescent="0.25">
      <c r="A3240" t="str">
        <f>CONCATENATE("Q",ROUNDUP(MONTH(Table1[[#This Row],[Month]])/3,0))</f>
        <v>Q3</v>
      </c>
      <c r="B3240" s="14">
        <f>EOMONTH(Table1[[#This Row],[Credit Date]],-1)+1</f>
        <v>42583</v>
      </c>
      <c r="C3240" t="str">
        <f>CONCATENATE(Table1[[#This Row],[Issuer Last Name]],", ",Table1[[#This Row],[Issuer First Name]])</f>
        <v>No. 054, Employee</v>
      </c>
      <c r="D3240" t="str">
        <f>CONCATENATE(Table1[[#This Row],[Approver Last Name]],", ",Table1[[#This Row],[Approver First Name]])</f>
        <v>No. 054, Employee</v>
      </c>
      <c r="E3240" t="str">
        <f>CONCATENATE(Table1[[#This Row],[Customer Last Name]],", ",Table1[[#This Row],[Customer First Name]])</f>
        <v>No. 13037, Client</v>
      </c>
      <c r="F3240" t="str">
        <f>IF(Table1[[#This Row],[Credit Amount]]&gt;-19.99,"Less than 19.99",IF(Table1[[#This Row],[Credit Amount]]=-20,"20",IF(Table1[[#This Row],[Credit Amount]]&gt;-49.98,"20.01-49.98",IF(Table1[[#This Row],[Credit Amount]]=-49.99,"49.99",IF(Table1[[#This Row],[Credit Amount]]=-50,"50",IF(Table1[[#This Row],[Credit Amount]]&lt;-50.01,"Greater than 50"))))))</f>
        <v>20.01-49.98</v>
      </c>
      <c r="G3240" t="str">
        <f>IF(Table1[[#This Row],[Transaction Type]]="Maintenance","Non-Sales","Sales")</f>
        <v>Sales</v>
      </c>
      <c r="H3240" t="str">
        <f>IF(Table1[[#This Row],[Quarter]]="q2",1,"")</f>
        <v/>
      </c>
      <c r="I3240">
        <f>IF(Table1[[#This Row],[Quarter]]="q3",1,"")</f>
        <v>1</v>
      </c>
      <c r="J3240" t="str">
        <f>IF(Table1[[#This Row],[Quarter]]="Q2",Table1[[#This Row],[Credit Amount]],"")</f>
        <v/>
      </c>
      <c r="K3240">
        <f>IF(Table1[[#This Row],[Quarter]]="Q3",Table1[[#This Row],[Credit Amount]],"")</f>
        <v>-24.93</v>
      </c>
      <c r="L3240">
        <f>IF(Table1[[#This Row],[Transaction Type]]="Upgrade",Table1[[#This Row],[Credit Amount]],IF(Table1[[#This Row],[Transaction Type]]="Activation",Table1[[#This Row],[Credit Amount]],""))</f>
        <v>-24.93</v>
      </c>
      <c r="M3240" t="str">
        <f>IF(Table1[[#This Row],[Transaction Type]]="Maintenance",Table1[[#This Row],[Credit Amount]],"")</f>
        <v/>
      </c>
      <c r="N3240">
        <v>10054</v>
      </c>
      <c r="O3240" t="s">
        <v>2489</v>
      </c>
      <c r="P3240" t="s">
        <v>2543</v>
      </c>
      <c r="Q3240" t="s">
        <v>289</v>
      </c>
      <c r="R3240">
        <v>10054</v>
      </c>
      <c r="S3240" t="s">
        <v>2489</v>
      </c>
      <c r="T3240" t="s">
        <v>2543</v>
      </c>
      <c r="U3240" t="s">
        <v>289</v>
      </c>
      <c r="V3240" t="s">
        <v>196</v>
      </c>
      <c r="W3240">
        <v>100004036</v>
      </c>
      <c r="X3240">
        <v>8005553037</v>
      </c>
      <c r="Y3240" t="s">
        <v>2595</v>
      </c>
      <c r="Z3240" t="s">
        <v>5625</v>
      </c>
      <c r="AA3240" s="13">
        <v>-24.93</v>
      </c>
      <c r="AB3240" s="14">
        <v>42597</v>
      </c>
      <c r="AC3240" t="s">
        <v>35</v>
      </c>
    </row>
    <row r="3241" spans="1:29" x14ac:dyDescent="0.25">
      <c r="A3241" t="str">
        <f>CONCATENATE("Q",ROUNDUP(MONTH(Table1[[#This Row],[Month]])/3,0))</f>
        <v>Q3</v>
      </c>
      <c r="B3241" s="14">
        <f>EOMONTH(Table1[[#This Row],[Credit Date]],-1)+1</f>
        <v>42583</v>
      </c>
      <c r="C3241" t="str">
        <f>CONCATENATE(Table1[[#This Row],[Issuer Last Name]],", ",Table1[[#This Row],[Issuer First Name]])</f>
        <v>No. 054, Employee</v>
      </c>
      <c r="D3241" t="str">
        <f>CONCATENATE(Table1[[#This Row],[Approver Last Name]],", ",Table1[[#This Row],[Approver First Name]])</f>
        <v>No. 054, Employee</v>
      </c>
      <c r="E3241" t="str">
        <f>CONCATENATE(Table1[[#This Row],[Customer Last Name]],", ",Table1[[#This Row],[Customer First Name]])</f>
        <v>No. 12012, Client</v>
      </c>
      <c r="F3241" t="str">
        <f>IF(Table1[[#This Row],[Credit Amount]]&gt;-19.99,"Less than 19.99",IF(Table1[[#This Row],[Credit Amount]]=-20,"20",IF(Table1[[#This Row],[Credit Amount]]&gt;-49.98,"20.01-49.98",IF(Table1[[#This Row],[Credit Amount]]=-49.99,"49.99",IF(Table1[[#This Row],[Credit Amount]]=-50,"50",IF(Table1[[#This Row],[Credit Amount]]&lt;-50.01,"Greater than 50"))))))</f>
        <v>20.01-49.98</v>
      </c>
      <c r="G3241" t="str">
        <f>IF(Table1[[#This Row],[Transaction Type]]="Maintenance","Non-Sales","Sales")</f>
        <v>Sales</v>
      </c>
      <c r="H3241" t="str">
        <f>IF(Table1[[#This Row],[Quarter]]="q2",1,"")</f>
        <v/>
      </c>
      <c r="I3241">
        <f>IF(Table1[[#This Row],[Quarter]]="q3",1,"")</f>
        <v>1</v>
      </c>
      <c r="J3241" t="str">
        <f>IF(Table1[[#This Row],[Quarter]]="Q2",Table1[[#This Row],[Credit Amount]],"")</f>
        <v/>
      </c>
      <c r="K3241">
        <f>IF(Table1[[#This Row],[Quarter]]="Q3",Table1[[#This Row],[Credit Amount]],"")</f>
        <v>-38.08</v>
      </c>
      <c r="L3241">
        <f>IF(Table1[[#This Row],[Transaction Type]]="Upgrade",Table1[[#This Row],[Credit Amount]],IF(Table1[[#This Row],[Transaction Type]]="Activation",Table1[[#This Row],[Credit Amount]],""))</f>
        <v>-38.08</v>
      </c>
      <c r="M3241" t="str">
        <f>IF(Table1[[#This Row],[Transaction Type]]="Maintenance",Table1[[#This Row],[Credit Amount]],"")</f>
        <v/>
      </c>
      <c r="N3241">
        <v>10054</v>
      </c>
      <c r="O3241" t="s">
        <v>2489</v>
      </c>
      <c r="P3241" t="s">
        <v>2543</v>
      </c>
      <c r="Q3241" t="s">
        <v>289</v>
      </c>
      <c r="R3241">
        <v>10054</v>
      </c>
      <c r="S3241" t="s">
        <v>2489</v>
      </c>
      <c r="T3241" t="s">
        <v>2543</v>
      </c>
      <c r="U3241" t="s">
        <v>289</v>
      </c>
      <c r="V3241" t="s">
        <v>196</v>
      </c>
      <c r="W3241">
        <v>100003011</v>
      </c>
      <c r="X3241">
        <v>8005552012</v>
      </c>
      <c r="Y3241" t="s">
        <v>2595</v>
      </c>
      <c r="Z3241" t="s">
        <v>4607</v>
      </c>
      <c r="AA3241" s="13">
        <v>-38.08</v>
      </c>
      <c r="AB3241" s="14">
        <v>42599</v>
      </c>
      <c r="AC3241" t="s">
        <v>37</v>
      </c>
    </row>
    <row r="3242" spans="1:29" x14ac:dyDescent="0.25">
      <c r="A3242" t="str">
        <f>CONCATENATE("Q",ROUNDUP(MONTH(Table1[[#This Row],[Month]])/3,0))</f>
        <v>Q3</v>
      </c>
      <c r="B3242" s="14">
        <f>EOMONTH(Table1[[#This Row],[Credit Date]],-1)+1</f>
        <v>42583</v>
      </c>
      <c r="C3242" t="str">
        <f>CONCATENATE(Table1[[#This Row],[Issuer Last Name]],", ",Table1[[#This Row],[Issuer First Name]])</f>
        <v>No. 054, Employee</v>
      </c>
      <c r="D3242" t="str">
        <f>CONCATENATE(Table1[[#This Row],[Approver Last Name]],", ",Table1[[#This Row],[Approver First Name]])</f>
        <v>No. 054, Employee</v>
      </c>
      <c r="E3242" t="str">
        <f>CONCATENATE(Table1[[#This Row],[Customer Last Name]],", ",Table1[[#This Row],[Customer First Name]])</f>
        <v>No. 12434, Client</v>
      </c>
      <c r="F3242" t="str">
        <f>IF(Table1[[#This Row],[Credit Amount]]&gt;-19.99,"Less than 19.99",IF(Table1[[#This Row],[Credit Amount]]=-20,"20",IF(Table1[[#This Row],[Credit Amount]]&gt;-49.98,"20.01-49.98",IF(Table1[[#This Row],[Credit Amount]]=-49.99,"49.99",IF(Table1[[#This Row],[Credit Amount]]=-50,"50",IF(Table1[[#This Row],[Credit Amount]]&lt;-50.01,"Greater than 50"))))))</f>
        <v>Less than 19.99</v>
      </c>
      <c r="G3242" t="str">
        <f>IF(Table1[[#This Row],[Transaction Type]]="Maintenance","Non-Sales","Sales")</f>
        <v>Non-Sales</v>
      </c>
      <c r="H3242" t="str">
        <f>IF(Table1[[#This Row],[Quarter]]="q2",1,"")</f>
        <v/>
      </c>
      <c r="I3242">
        <f>IF(Table1[[#This Row],[Quarter]]="q3",1,"")</f>
        <v>1</v>
      </c>
      <c r="J3242" t="str">
        <f>IF(Table1[[#This Row],[Quarter]]="Q2",Table1[[#This Row],[Credit Amount]],"")</f>
        <v/>
      </c>
      <c r="K3242">
        <f>IF(Table1[[#This Row],[Quarter]]="Q3",Table1[[#This Row],[Credit Amount]],"")</f>
        <v>-18.11</v>
      </c>
      <c r="L3242" t="str">
        <f>IF(Table1[[#This Row],[Transaction Type]]="Upgrade",Table1[[#This Row],[Credit Amount]],IF(Table1[[#This Row],[Transaction Type]]="Activation",Table1[[#This Row],[Credit Amount]],""))</f>
        <v/>
      </c>
      <c r="M3242">
        <f>IF(Table1[[#This Row],[Transaction Type]]="Maintenance",Table1[[#This Row],[Credit Amount]],"")</f>
        <v>-18.11</v>
      </c>
      <c r="N3242">
        <v>10054</v>
      </c>
      <c r="O3242" t="s">
        <v>2489</v>
      </c>
      <c r="P3242" t="s">
        <v>2543</v>
      </c>
      <c r="Q3242" t="s">
        <v>289</v>
      </c>
      <c r="R3242">
        <v>10054</v>
      </c>
      <c r="S3242" t="s">
        <v>2489</v>
      </c>
      <c r="T3242" t="s">
        <v>2543</v>
      </c>
      <c r="U3242" t="s">
        <v>289</v>
      </c>
      <c r="V3242" t="s">
        <v>196</v>
      </c>
      <c r="W3242">
        <v>100003433</v>
      </c>
      <c r="X3242">
        <v>8005552434</v>
      </c>
      <c r="Y3242" t="s">
        <v>2595</v>
      </c>
      <c r="Z3242" t="s">
        <v>5029</v>
      </c>
      <c r="AA3242" s="13">
        <v>-18.11</v>
      </c>
      <c r="AB3242" s="14">
        <v>42609</v>
      </c>
      <c r="AC3242" t="s">
        <v>36</v>
      </c>
    </row>
    <row r="3243" spans="1:29" x14ac:dyDescent="0.25">
      <c r="A3243" t="str">
        <f>CONCATENATE("Q",ROUNDUP(MONTH(Table1[[#This Row],[Month]])/3,0))</f>
        <v>Q3</v>
      </c>
      <c r="B3243" s="14">
        <f>EOMONTH(Table1[[#This Row],[Credit Date]],-1)+1</f>
        <v>42614</v>
      </c>
      <c r="C3243" t="str">
        <f>CONCATENATE(Table1[[#This Row],[Issuer Last Name]],", ",Table1[[#This Row],[Issuer First Name]])</f>
        <v>No. 054, Employee</v>
      </c>
      <c r="D3243" t="str">
        <f>CONCATENATE(Table1[[#This Row],[Approver Last Name]],", ",Table1[[#This Row],[Approver First Name]])</f>
        <v>No. 054, Employee</v>
      </c>
      <c r="E3243" t="str">
        <f>CONCATENATE(Table1[[#This Row],[Customer Last Name]],", ",Table1[[#This Row],[Customer First Name]])</f>
        <v>No. 10674, Client</v>
      </c>
      <c r="F3243" t="str">
        <f>IF(Table1[[#This Row],[Credit Amount]]&gt;-19.99,"Less than 19.99",IF(Table1[[#This Row],[Credit Amount]]=-20,"20",IF(Table1[[#This Row],[Credit Amount]]&gt;-49.98,"20.01-49.98",IF(Table1[[#This Row],[Credit Amount]]=-49.99,"49.99",IF(Table1[[#This Row],[Credit Amount]]=-50,"50",IF(Table1[[#This Row],[Credit Amount]]&lt;-50.01,"Greater than 50"))))))</f>
        <v>Less than 19.99</v>
      </c>
      <c r="G3243" t="str">
        <f>IF(Table1[[#This Row],[Transaction Type]]="Maintenance","Non-Sales","Sales")</f>
        <v>Sales</v>
      </c>
      <c r="H3243" t="str">
        <f>IF(Table1[[#This Row],[Quarter]]="q2",1,"")</f>
        <v/>
      </c>
      <c r="I3243">
        <f>IF(Table1[[#This Row],[Quarter]]="q3",1,"")</f>
        <v>1</v>
      </c>
      <c r="J3243" t="str">
        <f>IF(Table1[[#This Row],[Quarter]]="Q2",Table1[[#This Row],[Credit Amount]],"")</f>
        <v/>
      </c>
      <c r="K3243">
        <f>IF(Table1[[#This Row],[Quarter]]="Q3",Table1[[#This Row],[Credit Amount]],"")</f>
        <v>-17.420000000000002</v>
      </c>
      <c r="L3243">
        <f>IF(Table1[[#This Row],[Transaction Type]]="Upgrade",Table1[[#This Row],[Credit Amount]],IF(Table1[[#This Row],[Transaction Type]]="Activation",Table1[[#This Row],[Credit Amount]],""))</f>
        <v>-17.420000000000002</v>
      </c>
      <c r="M3243" t="str">
        <f>IF(Table1[[#This Row],[Transaction Type]]="Maintenance",Table1[[#This Row],[Credit Amount]],"")</f>
        <v/>
      </c>
      <c r="N3243">
        <v>10054</v>
      </c>
      <c r="O3243" t="s">
        <v>2489</v>
      </c>
      <c r="P3243" t="s">
        <v>2543</v>
      </c>
      <c r="Q3243" t="s">
        <v>289</v>
      </c>
      <c r="R3243">
        <v>10054</v>
      </c>
      <c r="S3243" t="s">
        <v>2489</v>
      </c>
      <c r="T3243" t="s">
        <v>2543</v>
      </c>
      <c r="U3243" t="s">
        <v>289</v>
      </c>
      <c r="V3243" t="s">
        <v>196</v>
      </c>
      <c r="W3243">
        <v>100001673</v>
      </c>
      <c r="X3243">
        <v>8005550674</v>
      </c>
      <c r="Y3243" t="s">
        <v>2595</v>
      </c>
      <c r="Z3243" t="s">
        <v>3269</v>
      </c>
      <c r="AA3243" s="13">
        <v>-17.420000000000002</v>
      </c>
      <c r="AB3243" s="14">
        <v>42617</v>
      </c>
      <c r="AC3243" t="s">
        <v>35</v>
      </c>
    </row>
    <row r="3244" spans="1:29" x14ac:dyDescent="0.25">
      <c r="A3244" t="str">
        <f>CONCATENATE("Q",ROUNDUP(MONTH(Table1[[#This Row],[Month]])/3,0))</f>
        <v>Q3</v>
      </c>
      <c r="B3244" s="14">
        <f>EOMONTH(Table1[[#This Row],[Credit Date]],-1)+1</f>
        <v>42614</v>
      </c>
      <c r="C3244" t="str">
        <f>CONCATENATE(Table1[[#This Row],[Issuer Last Name]],", ",Table1[[#This Row],[Issuer First Name]])</f>
        <v>No. 054, Employee</v>
      </c>
      <c r="D3244" t="str">
        <f>CONCATENATE(Table1[[#This Row],[Approver Last Name]],", ",Table1[[#This Row],[Approver First Name]])</f>
        <v>No. 042, Employee</v>
      </c>
      <c r="E3244" t="str">
        <f>CONCATENATE(Table1[[#This Row],[Customer Last Name]],", ",Table1[[#This Row],[Customer First Name]])</f>
        <v>No. 12823, Client</v>
      </c>
      <c r="F32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44" t="str">
        <f>IF(Table1[[#This Row],[Transaction Type]]="Maintenance","Non-Sales","Sales")</f>
        <v>Non-Sales</v>
      </c>
      <c r="H3244" t="str">
        <f>IF(Table1[[#This Row],[Quarter]]="q2",1,"")</f>
        <v/>
      </c>
      <c r="I3244">
        <f>IF(Table1[[#This Row],[Quarter]]="q3",1,"")</f>
        <v>1</v>
      </c>
      <c r="J3244" t="str">
        <f>IF(Table1[[#This Row],[Quarter]]="Q2",Table1[[#This Row],[Credit Amount]],"")</f>
        <v/>
      </c>
      <c r="K3244">
        <f>IF(Table1[[#This Row],[Quarter]]="Q3",Table1[[#This Row],[Credit Amount]],"")</f>
        <v>-55.06</v>
      </c>
      <c r="L3244" t="str">
        <f>IF(Table1[[#This Row],[Transaction Type]]="Upgrade",Table1[[#This Row],[Credit Amount]],IF(Table1[[#This Row],[Transaction Type]]="Activation",Table1[[#This Row],[Credit Amount]],""))</f>
        <v/>
      </c>
      <c r="M3244">
        <f>IF(Table1[[#This Row],[Transaction Type]]="Maintenance",Table1[[#This Row],[Credit Amount]],"")</f>
        <v>-55.06</v>
      </c>
      <c r="N3244">
        <v>10054</v>
      </c>
      <c r="O3244" t="s">
        <v>2489</v>
      </c>
      <c r="P3244" t="s">
        <v>2543</v>
      </c>
      <c r="Q3244" t="s">
        <v>289</v>
      </c>
      <c r="R3244">
        <v>10042</v>
      </c>
      <c r="S3244" t="s">
        <v>2489</v>
      </c>
      <c r="T3244" t="s">
        <v>2531</v>
      </c>
      <c r="U3244" t="s">
        <v>290</v>
      </c>
      <c r="V3244" t="s">
        <v>196</v>
      </c>
      <c r="W3244">
        <v>100003822</v>
      </c>
      <c r="X3244">
        <v>8005552823</v>
      </c>
      <c r="Y3244" t="s">
        <v>2595</v>
      </c>
      <c r="Z3244" t="s">
        <v>5415</v>
      </c>
      <c r="AA3244" s="13">
        <v>-55.06</v>
      </c>
      <c r="AB3244" s="14">
        <v>42621</v>
      </c>
      <c r="AC3244" t="s">
        <v>36</v>
      </c>
    </row>
    <row r="3245" spans="1:29" x14ac:dyDescent="0.25">
      <c r="A3245" t="str">
        <f>CONCATENATE("Q",ROUNDUP(MONTH(Table1[[#This Row],[Month]])/3,0))</f>
        <v>Q3</v>
      </c>
      <c r="B3245" s="14">
        <f>EOMONTH(Table1[[#This Row],[Credit Date]],-1)+1</f>
        <v>42614</v>
      </c>
      <c r="C3245" t="str">
        <f>CONCATENATE(Table1[[#This Row],[Issuer Last Name]],", ",Table1[[#This Row],[Issuer First Name]])</f>
        <v>No. 054, Employee</v>
      </c>
      <c r="D3245" t="str">
        <f>CONCATENATE(Table1[[#This Row],[Approver Last Name]],", ",Table1[[#This Row],[Approver First Name]])</f>
        <v>No. 054, Employee</v>
      </c>
      <c r="E3245" t="str">
        <f>CONCATENATE(Table1[[#This Row],[Customer Last Name]],", ",Table1[[#This Row],[Customer First Name]])</f>
        <v>No. 13958, Client</v>
      </c>
      <c r="F3245" t="str">
        <f>IF(Table1[[#This Row],[Credit Amount]]&gt;-19.99,"Less than 19.99",IF(Table1[[#This Row],[Credit Amount]]=-20,"20",IF(Table1[[#This Row],[Credit Amount]]&gt;-49.98,"20.01-49.98",IF(Table1[[#This Row],[Credit Amount]]=-49.99,"49.99",IF(Table1[[#This Row],[Credit Amount]]=-50,"50",IF(Table1[[#This Row],[Credit Amount]]&lt;-50.01,"Greater than 50"))))))</f>
        <v>20.01-49.98</v>
      </c>
      <c r="G3245" t="str">
        <f>IF(Table1[[#This Row],[Transaction Type]]="Maintenance","Non-Sales","Sales")</f>
        <v>Non-Sales</v>
      </c>
      <c r="H3245" t="str">
        <f>IF(Table1[[#This Row],[Quarter]]="q2",1,"")</f>
        <v/>
      </c>
      <c r="I3245">
        <f>IF(Table1[[#This Row],[Quarter]]="q3",1,"")</f>
        <v>1</v>
      </c>
      <c r="J3245" t="str">
        <f>IF(Table1[[#This Row],[Quarter]]="Q2",Table1[[#This Row],[Credit Amount]],"")</f>
        <v/>
      </c>
      <c r="K3245">
        <f>IF(Table1[[#This Row],[Quarter]]="Q3",Table1[[#This Row],[Credit Amount]],"")</f>
        <v>-32.72</v>
      </c>
      <c r="L3245" t="str">
        <f>IF(Table1[[#This Row],[Transaction Type]]="Upgrade",Table1[[#This Row],[Credit Amount]],IF(Table1[[#This Row],[Transaction Type]]="Activation",Table1[[#This Row],[Credit Amount]],""))</f>
        <v/>
      </c>
      <c r="M3245">
        <f>IF(Table1[[#This Row],[Transaction Type]]="Maintenance",Table1[[#This Row],[Credit Amount]],"")</f>
        <v>-32.72</v>
      </c>
      <c r="N3245">
        <v>10054</v>
      </c>
      <c r="O3245" t="s">
        <v>2489</v>
      </c>
      <c r="P3245" t="s">
        <v>2543</v>
      </c>
      <c r="Q3245" t="s">
        <v>289</v>
      </c>
      <c r="R3245">
        <v>10054</v>
      </c>
      <c r="S3245" t="s">
        <v>2489</v>
      </c>
      <c r="T3245" t="s">
        <v>2543</v>
      </c>
      <c r="U3245" t="s">
        <v>289</v>
      </c>
      <c r="V3245" t="s">
        <v>196</v>
      </c>
      <c r="W3245">
        <v>100004957</v>
      </c>
      <c r="X3245">
        <v>8005553958</v>
      </c>
      <c r="Y3245" t="s">
        <v>2595</v>
      </c>
      <c r="Z3245" t="s">
        <v>6546</v>
      </c>
      <c r="AA3245" s="13">
        <v>-32.72</v>
      </c>
      <c r="AB3245" s="14">
        <v>42623</v>
      </c>
      <c r="AC3245" t="s">
        <v>36</v>
      </c>
    </row>
    <row r="3246" spans="1:29" x14ac:dyDescent="0.25">
      <c r="A3246" t="str">
        <f>CONCATENATE("Q",ROUNDUP(MONTH(Table1[[#This Row],[Month]])/3,0))</f>
        <v>Q3</v>
      </c>
      <c r="B3246" s="14">
        <f>EOMONTH(Table1[[#This Row],[Credit Date]],-1)+1</f>
        <v>42614</v>
      </c>
      <c r="C3246" t="str">
        <f>CONCATENATE(Table1[[#This Row],[Issuer Last Name]],", ",Table1[[#This Row],[Issuer First Name]])</f>
        <v>No. 054, Employee</v>
      </c>
      <c r="D3246" t="str">
        <f>CONCATENATE(Table1[[#This Row],[Approver Last Name]],", ",Table1[[#This Row],[Approver First Name]])</f>
        <v>No. 042, Employee</v>
      </c>
      <c r="E3246" t="str">
        <f>CONCATENATE(Table1[[#This Row],[Customer Last Name]],", ",Table1[[#This Row],[Customer First Name]])</f>
        <v>No. 10391, Client</v>
      </c>
      <c r="F32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46" t="str">
        <f>IF(Table1[[#This Row],[Transaction Type]]="Maintenance","Non-Sales","Sales")</f>
        <v>Non-Sales</v>
      </c>
      <c r="H3246" t="str">
        <f>IF(Table1[[#This Row],[Quarter]]="q2",1,"")</f>
        <v/>
      </c>
      <c r="I3246">
        <f>IF(Table1[[#This Row],[Quarter]]="q3",1,"")</f>
        <v>1</v>
      </c>
      <c r="J3246" t="str">
        <f>IF(Table1[[#This Row],[Quarter]]="Q2",Table1[[#This Row],[Credit Amount]],"")</f>
        <v/>
      </c>
      <c r="K3246">
        <f>IF(Table1[[#This Row],[Quarter]]="Q3",Table1[[#This Row],[Credit Amount]],"")</f>
        <v>-87.89</v>
      </c>
      <c r="L3246" t="str">
        <f>IF(Table1[[#This Row],[Transaction Type]]="Upgrade",Table1[[#This Row],[Credit Amount]],IF(Table1[[#This Row],[Transaction Type]]="Activation",Table1[[#This Row],[Credit Amount]],""))</f>
        <v/>
      </c>
      <c r="M3246">
        <f>IF(Table1[[#This Row],[Transaction Type]]="Maintenance",Table1[[#This Row],[Credit Amount]],"")</f>
        <v>-87.89</v>
      </c>
      <c r="N3246">
        <v>10054</v>
      </c>
      <c r="O3246" t="s">
        <v>2489</v>
      </c>
      <c r="P3246" t="s">
        <v>2543</v>
      </c>
      <c r="Q3246" t="s">
        <v>289</v>
      </c>
      <c r="R3246">
        <v>10042</v>
      </c>
      <c r="S3246" t="s">
        <v>2489</v>
      </c>
      <c r="T3246" t="s">
        <v>2531</v>
      </c>
      <c r="U3246" t="s">
        <v>290</v>
      </c>
      <c r="V3246" t="s">
        <v>196</v>
      </c>
      <c r="W3246">
        <v>100001390</v>
      </c>
      <c r="X3246">
        <v>8005550391</v>
      </c>
      <c r="Y3246" t="s">
        <v>2595</v>
      </c>
      <c r="Z3246" t="s">
        <v>2986</v>
      </c>
      <c r="AA3246" s="13">
        <v>-87.89</v>
      </c>
      <c r="AB3246" s="14">
        <v>42624</v>
      </c>
      <c r="AC3246" t="s">
        <v>36</v>
      </c>
    </row>
    <row r="3247" spans="1:29" x14ac:dyDescent="0.25">
      <c r="A3247" t="str">
        <f>CONCATENATE("Q",ROUNDUP(MONTH(Table1[[#This Row],[Month]])/3,0))</f>
        <v>Q3</v>
      </c>
      <c r="B3247" s="14">
        <f>EOMONTH(Table1[[#This Row],[Credit Date]],-1)+1</f>
        <v>42614</v>
      </c>
      <c r="C3247" t="str">
        <f>CONCATENATE(Table1[[#This Row],[Issuer Last Name]],", ",Table1[[#This Row],[Issuer First Name]])</f>
        <v>No. 054, Employee</v>
      </c>
      <c r="D3247" t="str">
        <f>CONCATENATE(Table1[[#This Row],[Approver Last Name]],", ",Table1[[#This Row],[Approver First Name]])</f>
        <v>No. 054, Employee</v>
      </c>
      <c r="E3247" t="str">
        <f>CONCATENATE(Table1[[#This Row],[Customer Last Name]],", ",Table1[[#This Row],[Customer First Name]])</f>
        <v>No. 13765, Client</v>
      </c>
      <c r="F3247" t="str">
        <f>IF(Table1[[#This Row],[Credit Amount]]&gt;-19.99,"Less than 19.99",IF(Table1[[#This Row],[Credit Amount]]=-20,"20",IF(Table1[[#This Row],[Credit Amount]]&gt;-49.98,"20.01-49.98",IF(Table1[[#This Row],[Credit Amount]]=-49.99,"49.99",IF(Table1[[#This Row],[Credit Amount]]=-50,"50",IF(Table1[[#This Row],[Credit Amount]]&lt;-50.01,"Greater than 50"))))))</f>
        <v>20.01-49.98</v>
      </c>
      <c r="G3247" t="str">
        <f>IF(Table1[[#This Row],[Transaction Type]]="Maintenance","Non-Sales","Sales")</f>
        <v>Non-Sales</v>
      </c>
      <c r="H3247" t="str">
        <f>IF(Table1[[#This Row],[Quarter]]="q2",1,"")</f>
        <v/>
      </c>
      <c r="I3247">
        <f>IF(Table1[[#This Row],[Quarter]]="q3",1,"")</f>
        <v>1</v>
      </c>
      <c r="J3247" t="str">
        <f>IF(Table1[[#This Row],[Quarter]]="Q2",Table1[[#This Row],[Credit Amount]],"")</f>
        <v/>
      </c>
      <c r="K3247">
        <f>IF(Table1[[#This Row],[Quarter]]="Q3",Table1[[#This Row],[Credit Amount]],"")</f>
        <v>-46.9</v>
      </c>
      <c r="L3247" t="str">
        <f>IF(Table1[[#This Row],[Transaction Type]]="Upgrade",Table1[[#This Row],[Credit Amount]],IF(Table1[[#This Row],[Transaction Type]]="Activation",Table1[[#This Row],[Credit Amount]],""))</f>
        <v/>
      </c>
      <c r="M3247">
        <f>IF(Table1[[#This Row],[Transaction Type]]="Maintenance",Table1[[#This Row],[Credit Amount]],"")</f>
        <v>-46.9</v>
      </c>
      <c r="N3247">
        <v>10054</v>
      </c>
      <c r="O3247" t="s">
        <v>2489</v>
      </c>
      <c r="P3247" t="s">
        <v>2543</v>
      </c>
      <c r="Q3247" t="s">
        <v>289</v>
      </c>
      <c r="R3247">
        <v>10054</v>
      </c>
      <c r="S3247" t="s">
        <v>2489</v>
      </c>
      <c r="T3247" t="s">
        <v>2543</v>
      </c>
      <c r="U3247" t="s">
        <v>289</v>
      </c>
      <c r="V3247" t="s">
        <v>196</v>
      </c>
      <c r="W3247">
        <v>100004764</v>
      </c>
      <c r="X3247">
        <v>8005553765</v>
      </c>
      <c r="Y3247" t="s">
        <v>2595</v>
      </c>
      <c r="Z3247" t="s">
        <v>6353</v>
      </c>
      <c r="AA3247" s="13">
        <v>-46.9</v>
      </c>
      <c r="AB3247" s="14">
        <v>42629</v>
      </c>
      <c r="AC3247" t="s">
        <v>36</v>
      </c>
    </row>
    <row r="3248" spans="1:29" x14ac:dyDescent="0.25">
      <c r="A3248" t="str">
        <f>CONCATENATE("Q",ROUNDUP(MONTH(Table1[[#This Row],[Month]])/3,0))</f>
        <v>Q3</v>
      </c>
      <c r="B3248" s="14">
        <f>EOMONTH(Table1[[#This Row],[Credit Date]],-1)+1</f>
        <v>42614</v>
      </c>
      <c r="C3248" t="str">
        <f>CONCATENATE(Table1[[#This Row],[Issuer Last Name]],", ",Table1[[#This Row],[Issuer First Name]])</f>
        <v>No. 054, Employee</v>
      </c>
      <c r="D3248" t="str">
        <f>CONCATENATE(Table1[[#This Row],[Approver Last Name]],", ",Table1[[#This Row],[Approver First Name]])</f>
        <v>No. 042, Employee</v>
      </c>
      <c r="E3248" t="str">
        <f>CONCATENATE(Table1[[#This Row],[Customer Last Name]],", ",Table1[[#This Row],[Customer First Name]])</f>
        <v>No. 13907, Client</v>
      </c>
      <c r="F32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48" t="str">
        <f>IF(Table1[[#This Row],[Transaction Type]]="Maintenance","Non-Sales","Sales")</f>
        <v>Non-Sales</v>
      </c>
      <c r="H3248" t="str">
        <f>IF(Table1[[#This Row],[Quarter]]="q2",1,"")</f>
        <v/>
      </c>
      <c r="I3248">
        <f>IF(Table1[[#This Row],[Quarter]]="q3",1,"")</f>
        <v>1</v>
      </c>
      <c r="J3248" t="str">
        <f>IF(Table1[[#This Row],[Quarter]]="Q2",Table1[[#This Row],[Credit Amount]],"")</f>
        <v/>
      </c>
      <c r="K3248">
        <f>IF(Table1[[#This Row],[Quarter]]="Q3",Table1[[#This Row],[Credit Amount]],"")</f>
        <v>-51.18</v>
      </c>
      <c r="L3248" t="str">
        <f>IF(Table1[[#This Row],[Transaction Type]]="Upgrade",Table1[[#This Row],[Credit Amount]],IF(Table1[[#This Row],[Transaction Type]]="Activation",Table1[[#This Row],[Credit Amount]],""))</f>
        <v/>
      </c>
      <c r="M3248">
        <f>IF(Table1[[#This Row],[Transaction Type]]="Maintenance",Table1[[#This Row],[Credit Amount]],"")</f>
        <v>-51.18</v>
      </c>
      <c r="N3248">
        <v>10054</v>
      </c>
      <c r="O3248" t="s">
        <v>2489</v>
      </c>
      <c r="P3248" t="s">
        <v>2543</v>
      </c>
      <c r="Q3248" t="s">
        <v>289</v>
      </c>
      <c r="R3248">
        <v>10042</v>
      </c>
      <c r="S3248" t="s">
        <v>2489</v>
      </c>
      <c r="T3248" t="s">
        <v>2531</v>
      </c>
      <c r="U3248" t="s">
        <v>290</v>
      </c>
      <c r="V3248" t="s">
        <v>196</v>
      </c>
      <c r="W3248">
        <v>100004906</v>
      </c>
      <c r="X3248">
        <v>8005553907</v>
      </c>
      <c r="Y3248" t="s">
        <v>2595</v>
      </c>
      <c r="Z3248" t="s">
        <v>6495</v>
      </c>
      <c r="AA3248" s="13">
        <v>-51.18</v>
      </c>
      <c r="AB3248" s="14">
        <v>42629</v>
      </c>
      <c r="AC3248" t="s">
        <v>36</v>
      </c>
    </row>
    <row r="3249" spans="1:29" x14ac:dyDescent="0.25">
      <c r="A3249" t="str">
        <f>CONCATENATE("Q",ROUNDUP(MONTH(Table1[[#This Row],[Month]])/3,0))</f>
        <v>Q3</v>
      </c>
      <c r="B3249" s="14">
        <f>EOMONTH(Table1[[#This Row],[Credit Date]],-1)+1</f>
        <v>42614</v>
      </c>
      <c r="C3249" t="str">
        <f>CONCATENATE(Table1[[#This Row],[Issuer Last Name]],", ",Table1[[#This Row],[Issuer First Name]])</f>
        <v>No. 054, Employee</v>
      </c>
      <c r="D3249" t="str">
        <f>CONCATENATE(Table1[[#This Row],[Approver Last Name]],", ",Table1[[#This Row],[Approver First Name]])</f>
        <v>No. 042, Employee</v>
      </c>
      <c r="E3249" t="str">
        <f>CONCATENATE(Table1[[#This Row],[Customer Last Name]],", ",Table1[[#This Row],[Customer First Name]])</f>
        <v>No. 11861, Client</v>
      </c>
      <c r="F32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49" t="str">
        <f>IF(Table1[[#This Row],[Transaction Type]]="Maintenance","Non-Sales","Sales")</f>
        <v>Sales</v>
      </c>
      <c r="H3249" t="str">
        <f>IF(Table1[[#This Row],[Quarter]]="q2",1,"")</f>
        <v/>
      </c>
      <c r="I3249">
        <f>IF(Table1[[#This Row],[Quarter]]="q3",1,"")</f>
        <v>1</v>
      </c>
      <c r="J3249" t="str">
        <f>IF(Table1[[#This Row],[Quarter]]="Q2",Table1[[#This Row],[Credit Amount]],"")</f>
        <v/>
      </c>
      <c r="K3249">
        <f>IF(Table1[[#This Row],[Quarter]]="Q3",Table1[[#This Row],[Credit Amount]],"")</f>
        <v>-50.25</v>
      </c>
      <c r="L3249">
        <f>IF(Table1[[#This Row],[Transaction Type]]="Upgrade",Table1[[#This Row],[Credit Amount]],IF(Table1[[#This Row],[Transaction Type]]="Activation",Table1[[#This Row],[Credit Amount]],""))</f>
        <v>-50.25</v>
      </c>
      <c r="M3249" t="str">
        <f>IF(Table1[[#This Row],[Transaction Type]]="Maintenance",Table1[[#This Row],[Credit Amount]],"")</f>
        <v/>
      </c>
      <c r="N3249">
        <v>10054</v>
      </c>
      <c r="O3249" t="s">
        <v>2489</v>
      </c>
      <c r="P3249" t="s">
        <v>2543</v>
      </c>
      <c r="Q3249" t="s">
        <v>289</v>
      </c>
      <c r="R3249">
        <v>10042</v>
      </c>
      <c r="S3249" t="s">
        <v>2489</v>
      </c>
      <c r="T3249" t="s">
        <v>2531</v>
      </c>
      <c r="U3249" t="s">
        <v>290</v>
      </c>
      <c r="V3249" t="s">
        <v>196</v>
      </c>
      <c r="W3249">
        <v>100002860</v>
      </c>
      <c r="X3249">
        <v>8005551861</v>
      </c>
      <c r="Y3249" t="s">
        <v>2595</v>
      </c>
      <c r="Z3249" t="s">
        <v>4456</v>
      </c>
      <c r="AA3249" s="13">
        <v>-50.25</v>
      </c>
      <c r="AB3249" s="14">
        <v>42634</v>
      </c>
      <c r="AC3249" t="s">
        <v>35</v>
      </c>
    </row>
    <row r="3250" spans="1:29" x14ac:dyDescent="0.25">
      <c r="A3250" t="str">
        <f>CONCATENATE("Q",ROUNDUP(MONTH(Table1[[#This Row],[Month]])/3,0))</f>
        <v>Q3</v>
      </c>
      <c r="B3250" s="14">
        <f>EOMONTH(Table1[[#This Row],[Credit Date]],-1)+1</f>
        <v>42614</v>
      </c>
      <c r="C3250" t="str">
        <f>CONCATENATE(Table1[[#This Row],[Issuer Last Name]],", ",Table1[[#This Row],[Issuer First Name]])</f>
        <v>No. 054, Employee</v>
      </c>
      <c r="D3250" t="str">
        <f>CONCATENATE(Table1[[#This Row],[Approver Last Name]],", ",Table1[[#This Row],[Approver First Name]])</f>
        <v>No. 054, Employee</v>
      </c>
      <c r="E3250" t="str">
        <f>CONCATENATE(Table1[[#This Row],[Customer Last Name]],", ",Table1[[#This Row],[Customer First Name]])</f>
        <v>No. 13668, Client</v>
      </c>
      <c r="F3250" t="str">
        <f>IF(Table1[[#This Row],[Credit Amount]]&gt;-19.99,"Less than 19.99",IF(Table1[[#This Row],[Credit Amount]]=-20,"20",IF(Table1[[#This Row],[Credit Amount]]&gt;-49.98,"20.01-49.98",IF(Table1[[#This Row],[Credit Amount]]=-49.99,"49.99",IF(Table1[[#This Row],[Credit Amount]]=-50,"50",IF(Table1[[#This Row],[Credit Amount]]&lt;-50.01,"Greater than 50"))))))</f>
        <v>20.01-49.98</v>
      </c>
      <c r="G3250" t="str">
        <f>IF(Table1[[#This Row],[Transaction Type]]="Maintenance","Non-Sales","Sales")</f>
        <v>Non-Sales</v>
      </c>
      <c r="H3250" t="str">
        <f>IF(Table1[[#This Row],[Quarter]]="q2",1,"")</f>
        <v/>
      </c>
      <c r="I3250">
        <f>IF(Table1[[#This Row],[Quarter]]="q3",1,"")</f>
        <v>1</v>
      </c>
      <c r="J3250" t="str">
        <f>IF(Table1[[#This Row],[Quarter]]="Q2",Table1[[#This Row],[Credit Amount]],"")</f>
        <v/>
      </c>
      <c r="K3250">
        <f>IF(Table1[[#This Row],[Quarter]]="Q3",Table1[[#This Row],[Credit Amount]],"")</f>
        <v>-36.229999999999997</v>
      </c>
      <c r="L3250" t="str">
        <f>IF(Table1[[#This Row],[Transaction Type]]="Upgrade",Table1[[#This Row],[Credit Amount]],IF(Table1[[#This Row],[Transaction Type]]="Activation",Table1[[#This Row],[Credit Amount]],""))</f>
        <v/>
      </c>
      <c r="M3250">
        <f>IF(Table1[[#This Row],[Transaction Type]]="Maintenance",Table1[[#This Row],[Credit Amount]],"")</f>
        <v>-36.229999999999997</v>
      </c>
      <c r="N3250">
        <v>10054</v>
      </c>
      <c r="O3250" t="s">
        <v>2489</v>
      </c>
      <c r="P3250" t="s">
        <v>2543</v>
      </c>
      <c r="Q3250" t="s">
        <v>289</v>
      </c>
      <c r="R3250">
        <v>10054</v>
      </c>
      <c r="S3250" t="s">
        <v>2489</v>
      </c>
      <c r="T3250" t="s">
        <v>2543</v>
      </c>
      <c r="U3250" t="s">
        <v>289</v>
      </c>
      <c r="V3250" t="s">
        <v>196</v>
      </c>
      <c r="W3250">
        <v>100004667</v>
      </c>
      <c r="X3250">
        <v>8005553668</v>
      </c>
      <c r="Y3250" t="s">
        <v>2595</v>
      </c>
      <c r="Z3250" t="s">
        <v>6256</v>
      </c>
      <c r="AA3250" s="13">
        <v>-36.229999999999997</v>
      </c>
      <c r="AB3250" s="14">
        <v>42637</v>
      </c>
      <c r="AC3250" t="s">
        <v>36</v>
      </c>
    </row>
    <row r="3251" spans="1:29" x14ac:dyDescent="0.25">
      <c r="A3251" t="str">
        <f>CONCATENATE("Q",ROUNDUP(MONTH(Table1[[#This Row],[Month]])/3,0))</f>
        <v>Q3</v>
      </c>
      <c r="B3251" s="14">
        <f>EOMONTH(Table1[[#This Row],[Credit Date]],-1)+1</f>
        <v>42614</v>
      </c>
      <c r="C3251" t="str">
        <f>CONCATENATE(Table1[[#This Row],[Issuer Last Name]],", ",Table1[[#This Row],[Issuer First Name]])</f>
        <v>No. 054, Employee</v>
      </c>
      <c r="D3251" t="str">
        <f>CONCATENATE(Table1[[#This Row],[Approver Last Name]],", ",Table1[[#This Row],[Approver First Name]])</f>
        <v>No. 042, Employee</v>
      </c>
      <c r="E3251" t="str">
        <f>CONCATENATE(Table1[[#This Row],[Customer Last Name]],", ",Table1[[#This Row],[Customer First Name]])</f>
        <v>No. 13012, Client</v>
      </c>
      <c r="F32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1" t="str">
        <f>IF(Table1[[#This Row],[Transaction Type]]="Maintenance","Non-Sales","Sales")</f>
        <v>Non-Sales</v>
      </c>
      <c r="H3251" t="str">
        <f>IF(Table1[[#This Row],[Quarter]]="q2",1,"")</f>
        <v/>
      </c>
      <c r="I3251">
        <f>IF(Table1[[#This Row],[Quarter]]="q3",1,"")</f>
        <v>1</v>
      </c>
      <c r="J3251" t="str">
        <f>IF(Table1[[#This Row],[Quarter]]="Q2",Table1[[#This Row],[Credit Amount]],"")</f>
        <v/>
      </c>
      <c r="K3251">
        <f>IF(Table1[[#This Row],[Quarter]]="Q3",Table1[[#This Row],[Credit Amount]],"")</f>
        <v>-55.42</v>
      </c>
      <c r="L3251" t="str">
        <f>IF(Table1[[#This Row],[Transaction Type]]="Upgrade",Table1[[#This Row],[Credit Amount]],IF(Table1[[#This Row],[Transaction Type]]="Activation",Table1[[#This Row],[Credit Amount]],""))</f>
        <v/>
      </c>
      <c r="M3251">
        <f>IF(Table1[[#This Row],[Transaction Type]]="Maintenance",Table1[[#This Row],[Credit Amount]],"")</f>
        <v>-55.42</v>
      </c>
      <c r="N3251">
        <v>10054</v>
      </c>
      <c r="O3251" t="s">
        <v>2489</v>
      </c>
      <c r="P3251" t="s">
        <v>2543</v>
      </c>
      <c r="Q3251" t="s">
        <v>289</v>
      </c>
      <c r="R3251">
        <v>10042</v>
      </c>
      <c r="S3251" t="s">
        <v>2489</v>
      </c>
      <c r="T3251" t="s">
        <v>2531</v>
      </c>
      <c r="U3251" t="s">
        <v>290</v>
      </c>
      <c r="V3251" t="s">
        <v>196</v>
      </c>
      <c r="W3251">
        <v>100004011</v>
      </c>
      <c r="X3251">
        <v>8005553012</v>
      </c>
      <c r="Y3251" t="s">
        <v>2595</v>
      </c>
      <c r="Z3251" t="s">
        <v>5600</v>
      </c>
      <c r="AA3251" s="13">
        <v>-55.42</v>
      </c>
      <c r="AB3251" s="14">
        <v>42640</v>
      </c>
      <c r="AC3251" t="s">
        <v>36</v>
      </c>
    </row>
    <row r="3252" spans="1:29" x14ac:dyDescent="0.25">
      <c r="A3252" t="str">
        <f>CONCATENATE("Q",ROUNDUP(MONTH(Table1[[#This Row],[Month]])/3,0))</f>
        <v>Q3</v>
      </c>
      <c r="B3252" s="14">
        <f>EOMONTH(Table1[[#This Row],[Credit Date]],-1)+1</f>
        <v>42614</v>
      </c>
      <c r="C3252" t="str">
        <f>CONCATENATE(Table1[[#This Row],[Issuer Last Name]],", ",Table1[[#This Row],[Issuer First Name]])</f>
        <v>No. 054, Employee</v>
      </c>
      <c r="D3252" t="str">
        <f>CONCATENATE(Table1[[#This Row],[Approver Last Name]],", ",Table1[[#This Row],[Approver First Name]])</f>
        <v>No. 042, Employee</v>
      </c>
      <c r="E3252" t="str">
        <f>CONCATENATE(Table1[[#This Row],[Customer Last Name]],", ",Table1[[#This Row],[Customer First Name]])</f>
        <v>No. 13636, Client</v>
      </c>
      <c r="F32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2" t="str">
        <f>IF(Table1[[#This Row],[Transaction Type]]="Maintenance","Non-Sales","Sales")</f>
        <v>Non-Sales</v>
      </c>
      <c r="H3252" t="str">
        <f>IF(Table1[[#This Row],[Quarter]]="q2",1,"")</f>
        <v/>
      </c>
      <c r="I3252">
        <f>IF(Table1[[#This Row],[Quarter]]="q3",1,"")</f>
        <v>1</v>
      </c>
      <c r="J3252" t="str">
        <f>IF(Table1[[#This Row],[Quarter]]="Q2",Table1[[#This Row],[Credit Amount]],"")</f>
        <v/>
      </c>
      <c r="K3252">
        <f>IF(Table1[[#This Row],[Quarter]]="Q3",Table1[[#This Row],[Credit Amount]],"")</f>
        <v>-87.75</v>
      </c>
      <c r="L3252" t="str">
        <f>IF(Table1[[#This Row],[Transaction Type]]="Upgrade",Table1[[#This Row],[Credit Amount]],IF(Table1[[#This Row],[Transaction Type]]="Activation",Table1[[#This Row],[Credit Amount]],""))</f>
        <v/>
      </c>
      <c r="M3252">
        <f>IF(Table1[[#This Row],[Transaction Type]]="Maintenance",Table1[[#This Row],[Credit Amount]],"")</f>
        <v>-87.75</v>
      </c>
      <c r="N3252">
        <v>10054</v>
      </c>
      <c r="O3252" t="s">
        <v>2489</v>
      </c>
      <c r="P3252" t="s">
        <v>2543</v>
      </c>
      <c r="Q3252" t="s">
        <v>289</v>
      </c>
      <c r="R3252">
        <v>10042</v>
      </c>
      <c r="S3252" t="s">
        <v>2489</v>
      </c>
      <c r="T3252" t="s">
        <v>2531</v>
      </c>
      <c r="U3252" t="s">
        <v>290</v>
      </c>
      <c r="V3252" t="s">
        <v>196</v>
      </c>
      <c r="W3252">
        <v>100004635</v>
      </c>
      <c r="X3252">
        <v>8005553636</v>
      </c>
      <c r="Y3252" t="s">
        <v>2595</v>
      </c>
      <c r="Z3252" t="s">
        <v>6224</v>
      </c>
      <c r="AA3252" s="13">
        <v>-87.75</v>
      </c>
      <c r="AB3252" s="14">
        <v>42640</v>
      </c>
      <c r="AC3252" t="s">
        <v>36</v>
      </c>
    </row>
    <row r="3253" spans="1:29" x14ac:dyDescent="0.25">
      <c r="A3253" t="str">
        <f>CONCATENATE("Q",ROUNDUP(MONTH(Table1[[#This Row],[Month]])/3,0))</f>
        <v>Q3</v>
      </c>
      <c r="B3253" s="14">
        <f>EOMONTH(Table1[[#This Row],[Credit Date]],-1)+1</f>
        <v>42614</v>
      </c>
      <c r="C3253" t="str">
        <f>CONCATENATE(Table1[[#This Row],[Issuer Last Name]],", ",Table1[[#This Row],[Issuer First Name]])</f>
        <v>No. 054, Employee</v>
      </c>
      <c r="D3253" t="str">
        <f>CONCATENATE(Table1[[#This Row],[Approver Last Name]],", ",Table1[[#This Row],[Approver First Name]])</f>
        <v>No. 042, Employee</v>
      </c>
      <c r="E3253" t="str">
        <f>CONCATENATE(Table1[[#This Row],[Customer Last Name]],", ",Table1[[#This Row],[Customer First Name]])</f>
        <v>No. 10871, Client</v>
      </c>
      <c r="F32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3" t="str">
        <f>IF(Table1[[#This Row],[Transaction Type]]="Maintenance","Non-Sales","Sales")</f>
        <v>Non-Sales</v>
      </c>
      <c r="H3253" t="str">
        <f>IF(Table1[[#This Row],[Quarter]]="q2",1,"")</f>
        <v/>
      </c>
      <c r="I3253">
        <f>IF(Table1[[#This Row],[Quarter]]="q3",1,"")</f>
        <v>1</v>
      </c>
      <c r="J3253" t="str">
        <f>IF(Table1[[#This Row],[Quarter]]="Q2",Table1[[#This Row],[Credit Amount]],"")</f>
        <v/>
      </c>
      <c r="K3253">
        <f>IF(Table1[[#This Row],[Quarter]]="Q3",Table1[[#This Row],[Credit Amount]],"")</f>
        <v>-57.52</v>
      </c>
      <c r="L3253" t="str">
        <f>IF(Table1[[#This Row],[Transaction Type]]="Upgrade",Table1[[#This Row],[Credit Amount]],IF(Table1[[#This Row],[Transaction Type]]="Activation",Table1[[#This Row],[Credit Amount]],""))</f>
        <v/>
      </c>
      <c r="M3253">
        <f>IF(Table1[[#This Row],[Transaction Type]]="Maintenance",Table1[[#This Row],[Credit Amount]],"")</f>
        <v>-57.52</v>
      </c>
      <c r="N3253">
        <v>10054</v>
      </c>
      <c r="O3253" t="s">
        <v>2489</v>
      </c>
      <c r="P3253" t="s">
        <v>2543</v>
      </c>
      <c r="Q3253" t="s">
        <v>289</v>
      </c>
      <c r="R3253">
        <v>10042</v>
      </c>
      <c r="S3253" t="s">
        <v>2489</v>
      </c>
      <c r="T3253" t="s">
        <v>2531</v>
      </c>
      <c r="U3253" t="s">
        <v>290</v>
      </c>
      <c r="V3253" t="s">
        <v>196</v>
      </c>
      <c r="W3253">
        <v>100001870</v>
      </c>
      <c r="X3253">
        <v>8005550871</v>
      </c>
      <c r="Y3253" t="s">
        <v>2595</v>
      </c>
      <c r="Z3253" t="s">
        <v>3466</v>
      </c>
      <c r="AA3253" s="13">
        <v>-57.52</v>
      </c>
      <c r="AB3253" s="14">
        <v>42640</v>
      </c>
      <c r="AC3253" t="s">
        <v>36</v>
      </c>
    </row>
    <row r="3254" spans="1:29" x14ac:dyDescent="0.25">
      <c r="A3254" t="str">
        <f>CONCATENATE("Q",ROUNDUP(MONTH(Table1[[#This Row],[Month]])/3,0))</f>
        <v>Q3</v>
      </c>
      <c r="B3254" s="14">
        <f>EOMONTH(Table1[[#This Row],[Credit Date]],-1)+1</f>
        <v>42614</v>
      </c>
      <c r="C3254" t="str">
        <f>CONCATENATE(Table1[[#This Row],[Issuer Last Name]],", ",Table1[[#This Row],[Issuer First Name]])</f>
        <v>No. 054, Employee</v>
      </c>
      <c r="D3254" t="str">
        <f>CONCATENATE(Table1[[#This Row],[Approver Last Name]],", ",Table1[[#This Row],[Approver First Name]])</f>
        <v>No. 042, Employee</v>
      </c>
      <c r="E3254" t="str">
        <f>CONCATENATE(Table1[[#This Row],[Customer Last Name]],", ",Table1[[#This Row],[Customer First Name]])</f>
        <v>No. 12731, Client</v>
      </c>
      <c r="F32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4" t="str">
        <f>IF(Table1[[#This Row],[Transaction Type]]="Maintenance","Non-Sales","Sales")</f>
        <v>Non-Sales</v>
      </c>
      <c r="H3254" t="str">
        <f>IF(Table1[[#This Row],[Quarter]]="q2",1,"")</f>
        <v/>
      </c>
      <c r="I3254">
        <f>IF(Table1[[#This Row],[Quarter]]="q3",1,"")</f>
        <v>1</v>
      </c>
      <c r="J3254" t="str">
        <f>IF(Table1[[#This Row],[Quarter]]="Q2",Table1[[#This Row],[Credit Amount]],"")</f>
        <v/>
      </c>
      <c r="K3254">
        <f>IF(Table1[[#This Row],[Quarter]]="Q3",Table1[[#This Row],[Credit Amount]],"")</f>
        <v>-79.61</v>
      </c>
      <c r="L3254" t="str">
        <f>IF(Table1[[#This Row],[Transaction Type]]="Upgrade",Table1[[#This Row],[Credit Amount]],IF(Table1[[#This Row],[Transaction Type]]="Activation",Table1[[#This Row],[Credit Amount]],""))</f>
        <v/>
      </c>
      <c r="M3254">
        <f>IF(Table1[[#This Row],[Transaction Type]]="Maintenance",Table1[[#This Row],[Credit Amount]],"")</f>
        <v>-79.61</v>
      </c>
      <c r="N3254">
        <v>10054</v>
      </c>
      <c r="O3254" t="s">
        <v>2489</v>
      </c>
      <c r="P3254" t="s">
        <v>2543</v>
      </c>
      <c r="Q3254" t="s">
        <v>289</v>
      </c>
      <c r="R3254">
        <v>10042</v>
      </c>
      <c r="S3254" t="s">
        <v>2489</v>
      </c>
      <c r="T3254" t="s">
        <v>2531</v>
      </c>
      <c r="U3254" t="s">
        <v>290</v>
      </c>
      <c r="V3254" t="s">
        <v>196</v>
      </c>
      <c r="W3254">
        <v>100003730</v>
      </c>
      <c r="X3254">
        <v>8005552731</v>
      </c>
      <c r="Y3254" t="s">
        <v>2595</v>
      </c>
      <c r="Z3254" t="s">
        <v>5323</v>
      </c>
      <c r="AA3254" s="13">
        <v>-79.61</v>
      </c>
      <c r="AB3254" s="14">
        <v>42643</v>
      </c>
      <c r="AC3254" t="s">
        <v>36</v>
      </c>
    </row>
    <row r="3255" spans="1:29" x14ac:dyDescent="0.25">
      <c r="A3255" t="str">
        <f>CONCATENATE("Q",ROUNDUP(MONTH(Table1[[#This Row],[Month]])/3,0))</f>
        <v>Q2</v>
      </c>
      <c r="B3255" s="14">
        <f>EOMONTH(Table1[[#This Row],[Credit Date]],-1)+1</f>
        <v>42461</v>
      </c>
      <c r="C3255" t="str">
        <f>CONCATENATE(Table1[[#This Row],[Issuer Last Name]],", ",Table1[[#This Row],[Issuer First Name]])</f>
        <v>No. 081, Employee</v>
      </c>
      <c r="D3255" t="str">
        <f>CONCATENATE(Table1[[#This Row],[Approver Last Name]],", ",Table1[[#This Row],[Approver First Name]])</f>
        <v>No. 042, Employee</v>
      </c>
      <c r="E3255" t="str">
        <f>CONCATENATE(Table1[[#This Row],[Customer Last Name]],", ",Table1[[#This Row],[Customer First Name]])</f>
        <v>No. 10014, Client</v>
      </c>
      <c r="F32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5" t="str">
        <f>IF(Table1[[#This Row],[Transaction Type]]="Maintenance","Non-Sales","Sales")</f>
        <v>Non-Sales</v>
      </c>
      <c r="H3255">
        <f>IF(Table1[[#This Row],[Quarter]]="q2",1,"")</f>
        <v>1</v>
      </c>
      <c r="I3255" t="str">
        <f>IF(Table1[[#This Row],[Quarter]]="q3",1,"")</f>
        <v/>
      </c>
      <c r="J3255">
        <f>IF(Table1[[#This Row],[Quarter]]="Q2",Table1[[#This Row],[Credit Amount]],"")</f>
        <v>-68.39</v>
      </c>
      <c r="K3255" t="str">
        <f>IF(Table1[[#This Row],[Quarter]]="Q3",Table1[[#This Row],[Credit Amount]],"")</f>
        <v/>
      </c>
      <c r="L3255" t="str">
        <f>IF(Table1[[#This Row],[Transaction Type]]="Upgrade",Table1[[#This Row],[Credit Amount]],IF(Table1[[#This Row],[Transaction Type]]="Activation",Table1[[#This Row],[Credit Amount]],""))</f>
        <v/>
      </c>
      <c r="M3255">
        <f>IF(Table1[[#This Row],[Transaction Type]]="Maintenance",Table1[[#This Row],[Credit Amount]],"")</f>
        <v>-68.39</v>
      </c>
      <c r="N3255">
        <v>10081</v>
      </c>
      <c r="O3255" t="s">
        <v>2489</v>
      </c>
      <c r="P3255" t="s">
        <v>2570</v>
      </c>
      <c r="Q3255" t="s">
        <v>289</v>
      </c>
      <c r="R3255">
        <v>10042</v>
      </c>
      <c r="S3255" t="s">
        <v>2489</v>
      </c>
      <c r="T3255" t="s">
        <v>2531</v>
      </c>
      <c r="U3255" t="s">
        <v>290</v>
      </c>
      <c r="V3255" t="s">
        <v>196</v>
      </c>
      <c r="W3255">
        <v>100001013</v>
      </c>
      <c r="X3255">
        <v>8005550014</v>
      </c>
      <c r="Y3255" t="s">
        <v>2595</v>
      </c>
      <c r="Z3255" t="s">
        <v>2609</v>
      </c>
      <c r="AA3255" s="13">
        <v>-68.39</v>
      </c>
      <c r="AB3255" s="14">
        <v>42461</v>
      </c>
      <c r="AC3255" t="s">
        <v>36</v>
      </c>
    </row>
    <row r="3256" spans="1:29" x14ac:dyDescent="0.25">
      <c r="A3256" t="str">
        <f>CONCATENATE("Q",ROUNDUP(MONTH(Table1[[#This Row],[Month]])/3,0))</f>
        <v>Q2</v>
      </c>
      <c r="B3256" s="14">
        <f>EOMONTH(Table1[[#This Row],[Credit Date]],-1)+1</f>
        <v>42461</v>
      </c>
      <c r="C3256" t="str">
        <f>CONCATENATE(Table1[[#This Row],[Issuer Last Name]],", ",Table1[[#This Row],[Issuer First Name]])</f>
        <v>No. 081, Employee</v>
      </c>
      <c r="D3256" t="str">
        <f>CONCATENATE(Table1[[#This Row],[Approver Last Name]],", ",Table1[[#This Row],[Approver First Name]])</f>
        <v>No. 042, Employee</v>
      </c>
      <c r="E3256" t="str">
        <f>CONCATENATE(Table1[[#This Row],[Customer Last Name]],", ",Table1[[#This Row],[Customer First Name]])</f>
        <v>No. 13421, Client</v>
      </c>
      <c r="F3256" t="str">
        <f>IF(Table1[[#This Row],[Credit Amount]]&gt;-19.99,"Less than 19.99",IF(Table1[[#This Row],[Credit Amount]]=-20,"20",IF(Table1[[#This Row],[Credit Amount]]&gt;-49.98,"20.01-49.98",IF(Table1[[#This Row],[Credit Amount]]=-49.99,"49.99",IF(Table1[[#This Row],[Credit Amount]]=-50,"50",IF(Table1[[#This Row],[Credit Amount]]&lt;-50.01,"Greater than 50"))))))</f>
        <v>Less than 19.99</v>
      </c>
      <c r="G3256" t="str">
        <f>IF(Table1[[#This Row],[Transaction Type]]="Maintenance","Non-Sales","Sales")</f>
        <v>Non-Sales</v>
      </c>
      <c r="H3256">
        <f>IF(Table1[[#This Row],[Quarter]]="q2",1,"")</f>
        <v>1</v>
      </c>
      <c r="I3256" t="str">
        <f>IF(Table1[[#This Row],[Quarter]]="q3",1,"")</f>
        <v/>
      </c>
      <c r="J3256">
        <f>IF(Table1[[#This Row],[Quarter]]="Q2",Table1[[#This Row],[Credit Amount]],"")</f>
        <v>-18.760000000000002</v>
      </c>
      <c r="K3256" t="str">
        <f>IF(Table1[[#This Row],[Quarter]]="Q3",Table1[[#This Row],[Credit Amount]],"")</f>
        <v/>
      </c>
      <c r="L3256" t="str">
        <f>IF(Table1[[#This Row],[Transaction Type]]="Upgrade",Table1[[#This Row],[Credit Amount]],IF(Table1[[#This Row],[Transaction Type]]="Activation",Table1[[#This Row],[Credit Amount]],""))</f>
        <v/>
      </c>
      <c r="M3256">
        <f>IF(Table1[[#This Row],[Transaction Type]]="Maintenance",Table1[[#This Row],[Credit Amount]],"")</f>
        <v>-18.760000000000002</v>
      </c>
      <c r="N3256">
        <v>10081</v>
      </c>
      <c r="O3256" t="s">
        <v>2489</v>
      </c>
      <c r="P3256" t="s">
        <v>2570</v>
      </c>
      <c r="Q3256" t="s">
        <v>289</v>
      </c>
      <c r="R3256">
        <v>10042</v>
      </c>
      <c r="S3256" t="s">
        <v>2489</v>
      </c>
      <c r="T3256" t="s">
        <v>2531</v>
      </c>
      <c r="U3256" t="s">
        <v>290</v>
      </c>
      <c r="V3256" t="s">
        <v>196</v>
      </c>
      <c r="W3256">
        <v>100004420</v>
      </c>
      <c r="X3256">
        <v>8005553421</v>
      </c>
      <c r="Y3256" t="s">
        <v>2595</v>
      </c>
      <c r="Z3256" t="s">
        <v>6009</v>
      </c>
      <c r="AA3256" s="13">
        <v>-18.760000000000002</v>
      </c>
      <c r="AB3256" s="14">
        <v>42462</v>
      </c>
      <c r="AC3256" t="s">
        <v>36</v>
      </c>
    </row>
    <row r="3257" spans="1:29" x14ac:dyDescent="0.25">
      <c r="A3257" t="str">
        <f>CONCATENATE("Q",ROUNDUP(MONTH(Table1[[#This Row],[Month]])/3,0))</f>
        <v>Q2</v>
      </c>
      <c r="B3257" s="14">
        <f>EOMONTH(Table1[[#This Row],[Credit Date]],-1)+1</f>
        <v>42461</v>
      </c>
      <c r="C3257" t="str">
        <f>CONCATENATE(Table1[[#This Row],[Issuer Last Name]],", ",Table1[[#This Row],[Issuer First Name]])</f>
        <v>No. 081, Employee</v>
      </c>
      <c r="D3257" t="str">
        <f>CONCATENATE(Table1[[#This Row],[Approver Last Name]],", ",Table1[[#This Row],[Approver First Name]])</f>
        <v>No. 042, Employee</v>
      </c>
      <c r="E3257" t="str">
        <f>CONCATENATE(Table1[[#This Row],[Customer Last Name]],", ",Table1[[#This Row],[Customer First Name]])</f>
        <v>No. 13790, Client</v>
      </c>
      <c r="F3257" t="str">
        <f>IF(Table1[[#This Row],[Credit Amount]]&gt;-19.99,"Less than 19.99",IF(Table1[[#This Row],[Credit Amount]]=-20,"20",IF(Table1[[#This Row],[Credit Amount]]&gt;-49.98,"20.01-49.98",IF(Table1[[#This Row],[Credit Amount]]=-49.99,"49.99",IF(Table1[[#This Row],[Credit Amount]]=-50,"50",IF(Table1[[#This Row],[Credit Amount]]&lt;-50.01,"Greater than 50"))))))</f>
        <v>Less than 19.99</v>
      </c>
      <c r="G3257" t="str">
        <f>IF(Table1[[#This Row],[Transaction Type]]="Maintenance","Non-Sales","Sales")</f>
        <v>Non-Sales</v>
      </c>
      <c r="H3257">
        <f>IF(Table1[[#This Row],[Quarter]]="q2",1,"")</f>
        <v>1</v>
      </c>
      <c r="I3257" t="str">
        <f>IF(Table1[[#This Row],[Quarter]]="q3",1,"")</f>
        <v/>
      </c>
      <c r="J3257">
        <f>IF(Table1[[#This Row],[Quarter]]="Q2",Table1[[#This Row],[Credit Amount]],"")</f>
        <v>-11.4</v>
      </c>
      <c r="K3257" t="str">
        <f>IF(Table1[[#This Row],[Quarter]]="Q3",Table1[[#This Row],[Credit Amount]],"")</f>
        <v/>
      </c>
      <c r="L3257" t="str">
        <f>IF(Table1[[#This Row],[Transaction Type]]="Upgrade",Table1[[#This Row],[Credit Amount]],IF(Table1[[#This Row],[Transaction Type]]="Activation",Table1[[#This Row],[Credit Amount]],""))</f>
        <v/>
      </c>
      <c r="M3257">
        <f>IF(Table1[[#This Row],[Transaction Type]]="Maintenance",Table1[[#This Row],[Credit Amount]],"")</f>
        <v>-11.4</v>
      </c>
      <c r="N3257">
        <v>10081</v>
      </c>
      <c r="O3257" t="s">
        <v>2489</v>
      </c>
      <c r="P3257" t="s">
        <v>2570</v>
      </c>
      <c r="Q3257" t="s">
        <v>289</v>
      </c>
      <c r="R3257">
        <v>10042</v>
      </c>
      <c r="S3257" t="s">
        <v>2489</v>
      </c>
      <c r="T3257" t="s">
        <v>2531</v>
      </c>
      <c r="U3257" t="s">
        <v>290</v>
      </c>
      <c r="V3257" t="s">
        <v>196</v>
      </c>
      <c r="W3257">
        <v>100004789</v>
      </c>
      <c r="X3257">
        <v>8005553790</v>
      </c>
      <c r="Y3257" t="s">
        <v>2595</v>
      </c>
      <c r="Z3257" t="s">
        <v>6378</v>
      </c>
      <c r="AA3257" s="13">
        <v>-11.4</v>
      </c>
      <c r="AB3257" s="14">
        <v>42481</v>
      </c>
      <c r="AC3257" t="s">
        <v>36</v>
      </c>
    </row>
    <row r="3258" spans="1:29" x14ac:dyDescent="0.25">
      <c r="A3258" t="str">
        <f>CONCATENATE("Q",ROUNDUP(MONTH(Table1[[#This Row],[Month]])/3,0))</f>
        <v>Q2</v>
      </c>
      <c r="B3258" s="14">
        <f>EOMONTH(Table1[[#This Row],[Credit Date]],-1)+1</f>
        <v>42461</v>
      </c>
      <c r="C3258" t="str">
        <f>CONCATENATE(Table1[[#This Row],[Issuer Last Name]],", ",Table1[[#This Row],[Issuer First Name]])</f>
        <v>No. 081, Employee</v>
      </c>
      <c r="D3258" t="str">
        <f>CONCATENATE(Table1[[#This Row],[Approver Last Name]],", ",Table1[[#This Row],[Approver First Name]])</f>
        <v>No. 042, Employee</v>
      </c>
      <c r="E3258" t="str">
        <f>CONCATENATE(Table1[[#This Row],[Customer Last Name]],", ",Table1[[#This Row],[Customer First Name]])</f>
        <v>No. 13965, Client</v>
      </c>
      <c r="F3258" t="str">
        <f>IF(Table1[[#This Row],[Credit Amount]]&gt;-19.99,"Less than 19.99",IF(Table1[[#This Row],[Credit Amount]]=-20,"20",IF(Table1[[#This Row],[Credit Amount]]&gt;-49.98,"20.01-49.98",IF(Table1[[#This Row],[Credit Amount]]=-49.99,"49.99",IF(Table1[[#This Row],[Credit Amount]]=-50,"50",IF(Table1[[#This Row],[Credit Amount]]&lt;-50.01,"Greater than 50"))))))</f>
        <v>20.01-49.98</v>
      </c>
      <c r="G3258" t="str">
        <f>IF(Table1[[#This Row],[Transaction Type]]="Maintenance","Non-Sales","Sales")</f>
        <v>Sales</v>
      </c>
      <c r="H3258">
        <f>IF(Table1[[#This Row],[Quarter]]="q2",1,"")</f>
        <v>1</v>
      </c>
      <c r="I3258" t="str">
        <f>IF(Table1[[#This Row],[Quarter]]="q3",1,"")</f>
        <v/>
      </c>
      <c r="J3258">
        <f>IF(Table1[[#This Row],[Quarter]]="Q2",Table1[[#This Row],[Credit Amount]],"")</f>
        <v>-33.14</v>
      </c>
      <c r="K3258" t="str">
        <f>IF(Table1[[#This Row],[Quarter]]="Q3",Table1[[#This Row],[Credit Amount]],"")</f>
        <v/>
      </c>
      <c r="L3258">
        <f>IF(Table1[[#This Row],[Transaction Type]]="Upgrade",Table1[[#This Row],[Credit Amount]],IF(Table1[[#This Row],[Transaction Type]]="Activation",Table1[[#This Row],[Credit Amount]],""))</f>
        <v>-33.14</v>
      </c>
      <c r="M3258" t="str">
        <f>IF(Table1[[#This Row],[Transaction Type]]="Maintenance",Table1[[#This Row],[Credit Amount]],"")</f>
        <v/>
      </c>
      <c r="N3258">
        <v>10081</v>
      </c>
      <c r="O3258" t="s">
        <v>2489</v>
      </c>
      <c r="P3258" t="s">
        <v>2570</v>
      </c>
      <c r="Q3258" t="s">
        <v>289</v>
      </c>
      <c r="R3258">
        <v>10042</v>
      </c>
      <c r="S3258" t="s">
        <v>2489</v>
      </c>
      <c r="T3258" t="s">
        <v>2531</v>
      </c>
      <c r="U3258" t="s">
        <v>290</v>
      </c>
      <c r="V3258" t="s">
        <v>196</v>
      </c>
      <c r="W3258">
        <v>100004964</v>
      </c>
      <c r="X3258">
        <v>8005553965</v>
      </c>
      <c r="Y3258" t="s">
        <v>2595</v>
      </c>
      <c r="Z3258" t="s">
        <v>6553</v>
      </c>
      <c r="AA3258" s="13">
        <v>-33.14</v>
      </c>
      <c r="AB3258" s="14">
        <v>42482</v>
      </c>
      <c r="AC3258" t="s">
        <v>37</v>
      </c>
    </row>
    <row r="3259" spans="1:29" x14ac:dyDescent="0.25">
      <c r="A3259" t="str">
        <f>CONCATENATE("Q",ROUNDUP(MONTH(Table1[[#This Row],[Month]])/3,0))</f>
        <v>Q2</v>
      </c>
      <c r="B3259" s="14">
        <f>EOMONTH(Table1[[#This Row],[Credit Date]],-1)+1</f>
        <v>42461</v>
      </c>
      <c r="C3259" t="str">
        <f>CONCATENATE(Table1[[#This Row],[Issuer Last Name]],", ",Table1[[#This Row],[Issuer First Name]])</f>
        <v>No. 081, Employee</v>
      </c>
      <c r="D3259" t="str">
        <f>CONCATENATE(Table1[[#This Row],[Approver Last Name]],", ",Table1[[#This Row],[Approver First Name]])</f>
        <v>No. 042, Employee</v>
      </c>
      <c r="E3259" t="str">
        <f>CONCATENATE(Table1[[#This Row],[Customer Last Name]],", ",Table1[[#This Row],[Customer First Name]])</f>
        <v>No. 13600, Client</v>
      </c>
      <c r="F32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59" t="str">
        <f>IF(Table1[[#This Row],[Transaction Type]]="Maintenance","Non-Sales","Sales")</f>
        <v>Non-Sales</v>
      </c>
      <c r="H3259">
        <f>IF(Table1[[#This Row],[Quarter]]="q2",1,"")</f>
        <v>1</v>
      </c>
      <c r="I3259" t="str">
        <f>IF(Table1[[#This Row],[Quarter]]="q3",1,"")</f>
        <v/>
      </c>
      <c r="J3259">
        <f>IF(Table1[[#This Row],[Quarter]]="Q2",Table1[[#This Row],[Credit Amount]],"")</f>
        <v>-60.71</v>
      </c>
      <c r="K3259" t="str">
        <f>IF(Table1[[#This Row],[Quarter]]="Q3",Table1[[#This Row],[Credit Amount]],"")</f>
        <v/>
      </c>
      <c r="L3259" t="str">
        <f>IF(Table1[[#This Row],[Transaction Type]]="Upgrade",Table1[[#This Row],[Credit Amount]],IF(Table1[[#This Row],[Transaction Type]]="Activation",Table1[[#This Row],[Credit Amount]],""))</f>
        <v/>
      </c>
      <c r="M3259">
        <f>IF(Table1[[#This Row],[Transaction Type]]="Maintenance",Table1[[#This Row],[Credit Amount]],"")</f>
        <v>-60.71</v>
      </c>
      <c r="N3259">
        <v>10081</v>
      </c>
      <c r="O3259" t="s">
        <v>2489</v>
      </c>
      <c r="P3259" t="s">
        <v>2570</v>
      </c>
      <c r="Q3259" t="s">
        <v>289</v>
      </c>
      <c r="R3259">
        <v>10042</v>
      </c>
      <c r="S3259" t="s">
        <v>2489</v>
      </c>
      <c r="T3259" t="s">
        <v>2531</v>
      </c>
      <c r="U3259" t="s">
        <v>290</v>
      </c>
      <c r="V3259" t="s">
        <v>196</v>
      </c>
      <c r="W3259">
        <v>100004599</v>
      </c>
      <c r="X3259">
        <v>8005553600</v>
      </c>
      <c r="Y3259" t="s">
        <v>2595</v>
      </c>
      <c r="Z3259" t="s">
        <v>6188</v>
      </c>
      <c r="AA3259" s="13">
        <v>-60.71</v>
      </c>
      <c r="AB3259" s="14">
        <v>42489</v>
      </c>
      <c r="AC3259" t="s">
        <v>36</v>
      </c>
    </row>
    <row r="3260" spans="1:29" x14ac:dyDescent="0.25">
      <c r="A3260" t="str">
        <f>CONCATENATE("Q",ROUNDUP(MONTH(Table1[[#This Row],[Month]])/3,0))</f>
        <v>Q2</v>
      </c>
      <c r="B3260" s="14">
        <f>EOMONTH(Table1[[#This Row],[Credit Date]],-1)+1</f>
        <v>42491</v>
      </c>
      <c r="C3260" t="str">
        <f>CONCATENATE(Table1[[#This Row],[Issuer Last Name]],", ",Table1[[#This Row],[Issuer First Name]])</f>
        <v>No. 081, Employee</v>
      </c>
      <c r="D3260" t="str">
        <f>CONCATENATE(Table1[[#This Row],[Approver Last Name]],", ",Table1[[#This Row],[Approver First Name]])</f>
        <v>No. 042, Employee</v>
      </c>
      <c r="E3260" t="str">
        <f>CONCATENATE(Table1[[#This Row],[Customer Last Name]],", ",Table1[[#This Row],[Customer First Name]])</f>
        <v>No. 12556, Client</v>
      </c>
      <c r="F32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0" t="str">
        <f>IF(Table1[[#This Row],[Transaction Type]]="Maintenance","Non-Sales","Sales")</f>
        <v>Sales</v>
      </c>
      <c r="H3260">
        <f>IF(Table1[[#This Row],[Quarter]]="q2",1,"")</f>
        <v>1</v>
      </c>
      <c r="I3260" t="str">
        <f>IF(Table1[[#This Row],[Quarter]]="q3",1,"")</f>
        <v/>
      </c>
      <c r="J3260">
        <f>IF(Table1[[#This Row],[Quarter]]="Q2",Table1[[#This Row],[Credit Amount]],"")</f>
        <v>-58.31</v>
      </c>
      <c r="K3260" t="str">
        <f>IF(Table1[[#This Row],[Quarter]]="Q3",Table1[[#This Row],[Credit Amount]],"")</f>
        <v/>
      </c>
      <c r="L3260">
        <f>IF(Table1[[#This Row],[Transaction Type]]="Upgrade",Table1[[#This Row],[Credit Amount]],IF(Table1[[#This Row],[Transaction Type]]="Activation",Table1[[#This Row],[Credit Amount]],""))</f>
        <v>-58.31</v>
      </c>
      <c r="M3260" t="str">
        <f>IF(Table1[[#This Row],[Transaction Type]]="Maintenance",Table1[[#This Row],[Credit Amount]],"")</f>
        <v/>
      </c>
      <c r="N3260">
        <v>10081</v>
      </c>
      <c r="O3260" t="s">
        <v>2489</v>
      </c>
      <c r="P3260" t="s">
        <v>2570</v>
      </c>
      <c r="Q3260" t="s">
        <v>289</v>
      </c>
      <c r="R3260">
        <v>10042</v>
      </c>
      <c r="S3260" t="s">
        <v>2489</v>
      </c>
      <c r="T3260" t="s">
        <v>2531</v>
      </c>
      <c r="U3260" t="s">
        <v>290</v>
      </c>
      <c r="V3260" t="s">
        <v>196</v>
      </c>
      <c r="W3260">
        <v>100003555</v>
      </c>
      <c r="X3260">
        <v>8005552556</v>
      </c>
      <c r="Y3260" t="s">
        <v>2595</v>
      </c>
      <c r="Z3260" t="s">
        <v>5151</v>
      </c>
      <c r="AA3260" s="13">
        <v>-58.31</v>
      </c>
      <c r="AB3260" s="14">
        <v>42494</v>
      </c>
      <c r="AC3260" t="s">
        <v>37</v>
      </c>
    </row>
    <row r="3261" spans="1:29" x14ac:dyDescent="0.25">
      <c r="A3261" t="str">
        <f>CONCATENATE("Q",ROUNDUP(MONTH(Table1[[#This Row],[Month]])/3,0))</f>
        <v>Q2</v>
      </c>
      <c r="B3261" s="14">
        <f>EOMONTH(Table1[[#This Row],[Credit Date]],-1)+1</f>
        <v>42491</v>
      </c>
      <c r="C3261" t="str">
        <f>CONCATENATE(Table1[[#This Row],[Issuer Last Name]],", ",Table1[[#This Row],[Issuer First Name]])</f>
        <v>No. 081, Employee</v>
      </c>
      <c r="D3261" t="str">
        <f>CONCATENATE(Table1[[#This Row],[Approver Last Name]],", ",Table1[[#This Row],[Approver First Name]])</f>
        <v>No. 042, Employee</v>
      </c>
      <c r="E3261" t="str">
        <f>CONCATENATE(Table1[[#This Row],[Customer Last Name]],", ",Table1[[#This Row],[Customer First Name]])</f>
        <v>No. 10907, Client</v>
      </c>
      <c r="F32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1" t="str">
        <f>IF(Table1[[#This Row],[Transaction Type]]="Maintenance","Non-Sales","Sales")</f>
        <v>Non-Sales</v>
      </c>
      <c r="H3261">
        <f>IF(Table1[[#This Row],[Quarter]]="q2",1,"")</f>
        <v>1</v>
      </c>
      <c r="I3261" t="str">
        <f>IF(Table1[[#This Row],[Quarter]]="q3",1,"")</f>
        <v/>
      </c>
      <c r="J3261">
        <f>IF(Table1[[#This Row],[Quarter]]="Q2",Table1[[#This Row],[Credit Amount]],"")</f>
        <v>-98.73</v>
      </c>
      <c r="K3261" t="str">
        <f>IF(Table1[[#This Row],[Quarter]]="Q3",Table1[[#This Row],[Credit Amount]],"")</f>
        <v/>
      </c>
      <c r="L3261" t="str">
        <f>IF(Table1[[#This Row],[Transaction Type]]="Upgrade",Table1[[#This Row],[Credit Amount]],IF(Table1[[#This Row],[Transaction Type]]="Activation",Table1[[#This Row],[Credit Amount]],""))</f>
        <v/>
      </c>
      <c r="M3261">
        <f>IF(Table1[[#This Row],[Transaction Type]]="Maintenance",Table1[[#This Row],[Credit Amount]],"")</f>
        <v>-98.73</v>
      </c>
      <c r="N3261">
        <v>10081</v>
      </c>
      <c r="O3261" t="s">
        <v>2489</v>
      </c>
      <c r="P3261" t="s">
        <v>2570</v>
      </c>
      <c r="Q3261" t="s">
        <v>289</v>
      </c>
      <c r="R3261">
        <v>10042</v>
      </c>
      <c r="S3261" t="s">
        <v>2489</v>
      </c>
      <c r="T3261" t="s">
        <v>2531</v>
      </c>
      <c r="U3261" t="s">
        <v>290</v>
      </c>
      <c r="V3261" t="s">
        <v>196</v>
      </c>
      <c r="W3261">
        <v>100001906</v>
      </c>
      <c r="X3261">
        <v>8005550907</v>
      </c>
      <c r="Y3261" t="s">
        <v>2595</v>
      </c>
      <c r="Z3261" t="s">
        <v>3502</v>
      </c>
      <c r="AA3261" s="13">
        <v>-98.73</v>
      </c>
      <c r="AB3261" s="14">
        <v>42501</v>
      </c>
      <c r="AC3261" t="s">
        <v>36</v>
      </c>
    </row>
    <row r="3262" spans="1:29" x14ac:dyDescent="0.25">
      <c r="A3262" t="str">
        <f>CONCATENATE("Q",ROUNDUP(MONTH(Table1[[#This Row],[Month]])/3,0))</f>
        <v>Q2</v>
      </c>
      <c r="B3262" s="14">
        <f>EOMONTH(Table1[[#This Row],[Credit Date]],-1)+1</f>
        <v>42491</v>
      </c>
      <c r="C3262" t="str">
        <f>CONCATENATE(Table1[[#This Row],[Issuer Last Name]],", ",Table1[[#This Row],[Issuer First Name]])</f>
        <v>No. 081, Employee</v>
      </c>
      <c r="D3262" t="str">
        <f>CONCATENATE(Table1[[#This Row],[Approver Last Name]],", ",Table1[[#This Row],[Approver First Name]])</f>
        <v>No. 042, Employee</v>
      </c>
      <c r="E3262" t="str">
        <f>CONCATENATE(Table1[[#This Row],[Customer Last Name]],", ",Table1[[#This Row],[Customer First Name]])</f>
        <v>No. 11557, Client</v>
      </c>
      <c r="F32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2" t="str">
        <f>IF(Table1[[#This Row],[Transaction Type]]="Maintenance","Non-Sales","Sales")</f>
        <v>Non-Sales</v>
      </c>
      <c r="H3262">
        <f>IF(Table1[[#This Row],[Quarter]]="q2",1,"")</f>
        <v>1</v>
      </c>
      <c r="I3262" t="str">
        <f>IF(Table1[[#This Row],[Quarter]]="q3",1,"")</f>
        <v/>
      </c>
      <c r="J3262">
        <f>IF(Table1[[#This Row],[Quarter]]="Q2",Table1[[#This Row],[Credit Amount]],"")</f>
        <v>-56.58</v>
      </c>
      <c r="K3262" t="str">
        <f>IF(Table1[[#This Row],[Quarter]]="Q3",Table1[[#This Row],[Credit Amount]],"")</f>
        <v/>
      </c>
      <c r="L3262" t="str">
        <f>IF(Table1[[#This Row],[Transaction Type]]="Upgrade",Table1[[#This Row],[Credit Amount]],IF(Table1[[#This Row],[Transaction Type]]="Activation",Table1[[#This Row],[Credit Amount]],""))</f>
        <v/>
      </c>
      <c r="M3262">
        <f>IF(Table1[[#This Row],[Transaction Type]]="Maintenance",Table1[[#This Row],[Credit Amount]],"")</f>
        <v>-56.58</v>
      </c>
      <c r="N3262">
        <v>10081</v>
      </c>
      <c r="O3262" t="s">
        <v>2489</v>
      </c>
      <c r="P3262" t="s">
        <v>2570</v>
      </c>
      <c r="Q3262" t="s">
        <v>289</v>
      </c>
      <c r="R3262">
        <v>10042</v>
      </c>
      <c r="S3262" t="s">
        <v>2489</v>
      </c>
      <c r="T3262" t="s">
        <v>2531</v>
      </c>
      <c r="U3262" t="s">
        <v>290</v>
      </c>
      <c r="V3262" t="s">
        <v>196</v>
      </c>
      <c r="W3262">
        <v>100002556</v>
      </c>
      <c r="X3262">
        <v>8005551557</v>
      </c>
      <c r="Y3262" t="s">
        <v>2595</v>
      </c>
      <c r="Z3262" t="s">
        <v>4152</v>
      </c>
      <c r="AA3262" s="13">
        <v>-56.58</v>
      </c>
      <c r="AB3262" s="14">
        <v>42502</v>
      </c>
      <c r="AC3262" t="s">
        <v>36</v>
      </c>
    </row>
    <row r="3263" spans="1:29" x14ac:dyDescent="0.25">
      <c r="A3263" t="str">
        <f>CONCATENATE("Q",ROUNDUP(MONTH(Table1[[#This Row],[Month]])/3,0))</f>
        <v>Q2</v>
      </c>
      <c r="B3263" s="14">
        <f>EOMONTH(Table1[[#This Row],[Credit Date]],-1)+1</f>
        <v>42491</v>
      </c>
      <c r="C3263" t="str">
        <f>CONCATENATE(Table1[[#This Row],[Issuer Last Name]],", ",Table1[[#This Row],[Issuer First Name]])</f>
        <v>No. 081, Employee</v>
      </c>
      <c r="D3263" t="str">
        <f>CONCATENATE(Table1[[#This Row],[Approver Last Name]],", ",Table1[[#This Row],[Approver First Name]])</f>
        <v>No. 042, Employee</v>
      </c>
      <c r="E3263" t="str">
        <f>CONCATENATE(Table1[[#This Row],[Customer Last Name]],", ",Table1[[#This Row],[Customer First Name]])</f>
        <v>No. 13586, Client</v>
      </c>
      <c r="F3263" t="str">
        <f>IF(Table1[[#This Row],[Credit Amount]]&gt;-19.99,"Less than 19.99",IF(Table1[[#This Row],[Credit Amount]]=-20,"20",IF(Table1[[#This Row],[Credit Amount]]&gt;-49.98,"20.01-49.98",IF(Table1[[#This Row],[Credit Amount]]=-49.99,"49.99",IF(Table1[[#This Row],[Credit Amount]]=-50,"50",IF(Table1[[#This Row],[Credit Amount]]&lt;-50.01,"Greater than 50"))))))</f>
        <v>20.01-49.98</v>
      </c>
      <c r="G3263" t="str">
        <f>IF(Table1[[#This Row],[Transaction Type]]="Maintenance","Non-Sales","Sales")</f>
        <v>Non-Sales</v>
      </c>
      <c r="H3263">
        <f>IF(Table1[[#This Row],[Quarter]]="q2",1,"")</f>
        <v>1</v>
      </c>
      <c r="I3263" t="str">
        <f>IF(Table1[[#This Row],[Quarter]]="q3",1,"")</f>
        <v/>
      </c>
      <c r="J3263">
        <f>IF(Table1[[#This Row],[Quarter]]="Q2",Table1[[#This Row],[Credit Amount]],"")</f>
        <v>-20.23</v>
      </c>
      <c r="K3263" t="str">
        <f>IF(Table1[[#This Row],[Quarter]]="Q3",Table1[[#This Row],[Credit Amount]],"")</f>
        <v/>
      </c>
      <c r="L3263" t="str">
        <f>IF(Table1[[#This Row],[Transaction Type]]="Upgrade",Table1[[#This Row],[Credit Amount]],IF(Table1[[#This Row],[Transaction Type]]="Activation",Table1[[#This Row],[Credit Amount]],""))</f>
        <v/>
      </c>
      <c r="M3263">
        <f>IF(Table1[[#This Row],[Transaction Type]]="Maintenance",Table1[[#This Row],[Credit Amount]],"")</f>
        <v>-20.23</v>
      </c>
      <c r="N3263">
        <v>10081</v>
      </c>
      <c r="O3263" t="s">
        <v>2489</v>
      </c>
      <c r="P3263" t="s">
        <v>2570</v>
      </c>
      <c r="Q3263" t="s">
        <v>289</v>
      </c>
      <c r="R3263">
        <v>10042</v>
      </c>
      <c r="S3263" t="s">
        <v>2489</v>
      </c>
      <c r="T3263" t="s">
        <v>2531</v>
      </c>
      <c r="U3263" t="s">
        <v>290</v>
      </c>
      <c r="V3263" t="s">
        <v>196</v>
      </c>
      <c r="W3263">
        <v>100004585</v>
      </c>
      <c r="X3263">
        <v>8005553586</v>
      </c>
      <c r="Y3263" t="s">
        <v>2595</v>
      </c>
      <c r="Z3263" t="s">
        <v>6174</v>
      </c>
      <c r="AA3263" s="13">
        <v>-20.23</v>
      </c>
      <c r="AB3263" s="14">
        <v>42505</v>
      </c>
      <c r="AC3263" t="s">
        <v>36</v>
      </c>
    </row>
    <row r="3264" spans="1:29" x14ac:dyDescent="0.25">
      <c r="A3264" t="str">
        <f>CONCATENATE("Q",ROUNDUP(MONTH(Table1[[#This Row],[Month]])/3,0))</f>
        <v>Q2</v>
      </c>
      <c r="B3264" s="14">
        <f>EOMONTH(Table1[[#This Row],[Credit Date]],-1)+1</f>
        <v>42491</v>
      </c>
      <c r="C3264" t="str">
        <f>CONCATENATE(Table1[[#This Row],[Issuer Last Name]],", ",Table1[[#This Row],[Issuer First Name]])</f>
        <v>No. 081, Employee</v>
      </c>
      <c r="D3264" t="str">
        <f>CONCATENATE(Table1[[#This Row],[Approver Last Name]],", ",Table1[[#This Row],[Approver First Name]])</f>
        <v>No. 042, Employee</v>
      </c>
      <c r="E3264" t="str">
        <f>CONCATENATE(Table1[[#This Row],[Customer Last Name]],", ",Table1[[#This Row],[Customer First Name]])</f>
        <v>No. 11056, Client</v>
      </c>
      <c r="F32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4" t="str">
        <f>IF(Table1[[#This Row],[Transaction Type]]="Maintenance","Non-Sales","Sales")</f>
        <v>Non-Sales</v>
      </c>
      <c r="H3264">
        <f>IF(Table1[[#This Row],[Quarter]]="q2",1,"")</f>
        <v>1</v>
      </c>
      <c r="I3264" t="str">
        <f>IF(Table1[[#This Row],[Quarter]]="q3",1,"")</f>
        <v/>
      </c>
      <c r="J3264">
        <f>IF(Table1[[#This Row],[Quarter]]="Q2",Table1[[#This Row],[Credit Amount]],"")</f>
        <v>-75.58</v>
      </c>
      <c r="K3264" t="str">
        <f>IF(Table1[[#This Row],[Quarter]]="Q3",Table1[[#This Row],[Credit Amount]],"")</f>
        <v/>
      </c>
      <c r="L3264" t="str">
        <f>IF(Table1[[#This Row],[Transaction Type]]="Upgrade",Table1[[#This Row],[Credit Amount]],IF(Table1[[#This Row],[Transaction Type]]="Activation",Table1[[#This Row],[Credit Amount]],""))</f>
        <v/>
      </c>
      <c r="M3264">
        <f>IF(Table1[[#This Row],[Transaction Type]]="Maintenance",Table1[[#This Row],[Credit Amount]],"")</f>
        <v>-75.58</v>
      </c>
      <c r="N3264">
        <v>10081</v>
      </c>
      <c r="O3264" t="s">
        <v>2489</v>
      </c>
      <c r="P3264" t="s">
        <v>2570</v>
      </c>
      <c r="Q3264" t="s">
        <v>289</v>
      </c>
      <c r="R3264">
        <v>10042</v>
      </c>
      <c r="S3264" t="s">
        <v>2489</v>
      </c>
      <c r="T3264" t="s">
        <v>2531</v>
      </c>
      <c r="U3264" t="s">
        <v>290</v>
      </c>
      <c r="V3264" t="s">
        <v>196</v>
      </c>
      <c r="W3264">
        <v>100002055</v>
      </c>
      <c r="X3264">
        <v>8005551056</v>
      </c>
      <c r="Y3264" t="s">
        <v>2595</v>
      </c>
      <c r="Z3264" t="s">
        <v>3651</v>
      </c>
      <c r="AA3264" s="13">
        <v>-75.58</v>
      </c>
      <c r="AB3264" s="14">
        <v>42510</v>
      </c>
      <c r="AC3264" t="s">
        <v>36</v>
      </c>
    </row>
    <row r="3265" spans="1:29" x14ac:dyDescent="0.25">
      <c r="A3265" t="str">
        <f>CONCATENATE("Q",ROUNDUP(MONTH(Table1[[#This Row],[Month]])/3,0))</f>
        <v>Q2</v>
      </c>
      <c r="B3265" s="14">
        <f>EOMONTH(Table1[[#This Row],[Credit Date]],-1)+1</f>
        <v>42491</v>
      </c>
      <c r="C3265" t="str">
        <f>CONCATENATE(Table1[[#This Row],[Issuer Last Name]],", ",Table1[[#This Row],[Issuer First Name]])</f>
        <v>No. 081, Employee</v>
      </c>
      <c r="D3265" t="str">
        <f>CONCATENATE(Table1[[#This Row],[Approver Last Name]],", ",Table1[[#This Row],[Approver First Name]])</f>
        <v>No. 042, Employee</v>
      </c>
      <c r="E3265" t="str">
        <f>CONCATENATE(Table1[[#This Row],[Customer Last Name]],", ",Table1[[#This Row],[Customer First Name]])</f>
        <v>No. 13699, Client</v>
      </c>
      <c r="F32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5" t="str">
        <f>IF(Table1[[#This Row],[Transaction Type]]="Maintenance","Non-Sales","Sales")</f>
        <v>Non-Sales</v>
      </c>
      <c r="H3265">
        <f>IF(Table1[[#This Row],[Quarter]]="q2",1,"")</f>
        <v>1</v>
      </c>
      <c r="I3265" t="str">
        <f>IF(Table1[[#This Row],[Quarter]]="q3",1,"")</f>
        <v/>
      </c>
      <c r="J3265">
        <f>IF(Table1[[#This Row],[Quarter]]="Q2",Table1[[#This Row],[Credit Amount]],"")</f>
        <v>-78.099999999999994</v>
      </c>
      <c r="K3265" t="str">
        <f>IF(Table1[[#This Row],[Quarter]]="Q3",Table1[[#This Row],[Credit Amount]],"")</f>
        <v/>
      </c>
      <c r="L3265" t="str">
        <f>IF(Table1[[#This Row],[Transaction Type]]="Upgrade",Table1[[#This Row],[Credit Amount]],IF(Table1[[#This Row],[Transaction Type]]="Activation",Table1[[#This Row],[Credit Amount]],""))</f>
        <v/>
      </c>
      <c r="M3265">
        <f>IF(Table1[[#This Row],[Transaction Type]]="Maintenance",Table1[[#This Row],[Credit Amount]],"")</f>
        <v>-78.099999999999994</v>
      </c>
      <c r="N3265">
        <v>10081</v>
      </c>
      <c r="O3265" t="s">
        <v>2489</v>
      </c>
      <c r="P3265" t="s">
        <v>2570</v>
      </c>
      <c r="Q3265" t="s">
        <v>289</v>
      </c>
      <c r="R3265">
        <v>10042</v>
      </c>
      <c r="S3265" t="s">
        <v>2489</v>
      </c>
      <c r="T3265" t="s">
        <v>2531</v>
      </c>
      <c r="U3265" t="s">
        <v>290</v>
      </c>
      <c r="V3265" t="s">
        <v>196</v>
      </c>
      <c r="W3265">
        <v>100004698</v>
      </c>
      <c r="X3265">
        <v>8005553699</v>
      </c>
      <c r="Y3265" t="s">
        <v>2595</v>
      </c>
      <c r="Z3265" t="s">
        <v>6287</v>
      </c>
      <c r="AA3265" s="13">
        <v>-78.099999999999994</v>
      </c>
      <c r="AB3265" s="14">
        <v>42512</v>
      </c>
      <c r="AC3265" t="s">
        <v>36</v>
      </c>
    </row>
    <row r="3266" spans="1:29" x14ac:dyDescent="0.25">
      <c r="A3266" t="str">
        <f>CONCATENATE("Q",ROUNDUP(MONTH(Table1[[#This Row],[Month]])/3,0))</f>
        <v>Q2</v>
      </c>
      <c r="B3266" s="14">
        <f>EOMONTH(Table1[[#This Row],[Credit Date]],-1)+1</f>
        <v>42491</v>
      </c>
      <c r="C3266" t="str">
        <f>CONCATENATE(Table1[[#This Row],[Issuer Last Name]],", ",Table1[[#This Row],[Issuer First Name]])</f>
        <v>No. 081, Employee</v>
      </c>
      <c r="D3266" t="str">
        <f>CONCATENATE(Table1[[#This Row],[Approver Last Name]],", ",Table1[[#This Row],[Approver First Name]])</f>
        <v>No. 042, Employee</v>
      </c>
      <c r="E3266" t="str">
        <f>CONCATENATE(Table1[[#This Row],[Customer Last Name]],", ",Table1[[#This Row],[Customer First Name]])</f>
        <v>No. 13539, Client</v>
      </c>
      <c r="F3266" t="str">
        <f>IF(Table1[[#This Row],[Credit Amount]]&gt;-19.99,"Less than 19.99",IF(Table1[[#This Row],[Credit Amount]]=-20,"20",IF(Table1[[#This Row],[Credit Amount]]&gt;-49.98,"20.01-49.98",IF(Table1[[#This Row],[Credit Amount]]=-49.99,"49.99",IF(Table1[[#This Row],[Credit Amount]]=-50,"50",IF(Table1[[#This Row],[Credit Amount]]&lt;-50.01,"Greater than 50"))))))</f>
        <v>Less than 19.99</v>
      </c>
      <c r="G3266" t="str">
        <f>IF(Table1[[#This Row],[Transaction Type]]="Maintenance","Non-Sales","Sales")</f>
        <v>Non-Sales</v>
      </c>
      <c r="H3266">
        <f>IF(Table1[[#This Row],[Quarter]]="q2",1,"")</f>
        <v>1</v>
      </c>
      <c r="I3266" t="str">
        <f>IF(Table1[[#This Row],[Quarter]]="q3",1,"")</f>
        <v/>
      </c>
      <c r="J3266">
        <f>IF(Table1[[#This Row],[Quarter]]="Q2",Table1[[#This Row],[Credit Amount]],"")</f>
        <v>-17.920000000000002</v>
      </c>
      <c r="K3266" t="str">
        <f>IF(Table1[[#This Row],[Quarter]]="Q3",Table1[[#This Row],[Credit Amount]],"")</f>
        <v/>
      </c>
      <c r="L3266" t="str">
        <f>IF(Table1[[#This Row],[Transaction Type]]="Upgrade",Table1[[#This Row],[Credit Amount]],IF(Table1[[#This Row],[Transaction Type]]="Activation",Table1[[#This Row],[Credit Amount]],""))</f>
        <v/>
      </c>
      <c r="M3266">
        <f>IF(Table1[[#This Row],[Transaction Type]]="Maintenance",Table1[[#This Row],[Credit Amount]],"")</f>
        <v>-17.920000000000002</v>
      </c>
      <c r="N3266">
        <v>10081</v>
      </c>
      <c r="O3266" t="s">
        <v>2489</v>
      </c>
      <c r="P3266" t="s">
        <v>2570</v>
      </c>
      <c r="Q3266" t="s">
        <v>289</v>
      </c>
      <c r="R3266">
        <v>10042</v>
      </c>
      <c r="S3266" t="s">
        <v>2489</v>
      </c>
      <c r="T3266" t="s">
        <v>2531</v>
      </c>
      <c r="U3266" t="s">
        <v>290</v>
      </c>
      <c r="V3266" t="s">
        <v>196</v>
      </c>
      <c r="W3266">
        <v>100004538</v>
      </c>
      <c r="X3266">
        <v>8005553539</v>
      </c>
      <c r="Y3266" t="s">
        <v>2595</v>
      </c>
      <c r="Z3266" t="s">
        <v>6127</v>
      </c>
      <c r="AA3266" s="13">
        <v>-17.920000000000002</v>
      </c>
      <c r="AB3266" s="14">
        <v>42516</v>
      </c>
      <c r="AC3266" t="s">
        <v>36</v>
      </c>
    </row>
    <row r="3267" spans="1:29" x14ac:dyDescent="0.25">
      <c r="A3267" t="str">
        <f>CONCATENATE("Q",ROUNDUP(MONTH(Table1[[#This Row],[Month]])/3,0))</f>
        <v>Q2</v>
      </c>
      <c r="B3267" s="14">
        <f>EOMONTH(Table1[[#This Row],[Credit Date]],-1)+1</f>
        <v>42491</v>
      </c>
      <c r="C3267" t="str">
        <f>CONCATENATE(Table1[[#This Row],[Issuer Last Name]],", ",Table1[[#This Row],[Issuer First Name]])</f>
        <v>No. 081, Employee</v>
      </c>
      <c r="D3267" t="str">
        <f>CONCATENATE(Table1[[#This Row],[Approver Last Name]],", ",Table1[[#This Row],[Approver First Name]])</f>
        <v>No. 042, Employee</v>
      </c>
      <c r="E3267" t="str">
        <f>CONCATENATE(Table1[[#This Row],[Customer Last Name]],", ",Table1[[#This Row],[Customer First Name]])</f>
        <v>No. 12553, Client</v>
      </c>
      <c r="F3267" t="str">
        <f>IF(Table1[[#This Row],[Credit Amount]]&gt;-19.99,"Less than 19.99",IF(Table1[[#This Row],[Credit Amount]]=-20,"20",IF(Table1[[#This Row],[Credit Amount]]&gt;-49.98,"20.01-49.98",IF(Table1[[#This Row],[Credit Amount]]=-49.99,"49.99",IF(Table1[[#This Row],[Credit Amount]]=-50,"50",IF(Table1[[#This Row],[Credit Amount]]&lt;-50.01,"Greater than 50"))))))</f>
        <v>20.01-49.98</v>
      </c>
      <c r="G3267" t="str">
        <f>IF(Table1[[#This Row],[Transaction Type]]="Maintenance","Non-Sales","Sales")</f>
        <v>Non-Sales</v>
      </c>
      <c r="H3267">
        <f>IF(Table1[[#This Row],[Quarter]]="q2",1,"")</f>
        <v>1</v>
      </c>
      <c r="I3267" t="str">
        <f>IF(Table1[[#This Row],[Quarter]]="q3",1,"")</f>
        <v/>
      </c>
      <c r="J3267">
        <f>IF(Table1[[#This Row],[Quarter]]="Q2",Table1[[#This Row],[Credit Amount]],"")</f>
        <v>-23.97</v>
      </c>
      <c r="K3267" t="str">
        <f>IF(Table1[[#This Row],[Quarter]]="Q3",Table1[[#This Row],[Credit Amount]],"")</f>
        <v/>
      </c>
      <c r="L3267" t="str">
        <f>IF(Table1[[#This Row],[Transaction Type]]="Upgrade",Table1[[#This Row],[Credit Amount]],IF(Table1[[#This Row],[Transaction Type]]="Activation",Table1[[#This Row],[Credit Amount]],""))</f>
        <v/>
      </c>
      <c r="M3267">
        <f>IF(Table1[[#This Row],[Transaction Type]]="Maintenance",Table1[[#This Row],[Credit Amount]],"")</f>
        <v>-23.97</v>
      </c>
      <c r="N3267">
        <v>10081</v>
      </c>
      <c r="O3267" t="s">
        <v>2489</v>
      </c>
      <c r="P3267" t="s">
        <v>2570</v>
      </c>
      <c r="Q3267" t="s">
        <v>289</v>
      </c>
      <c r="R3267">
        <v>10042</v>
      </c>
      <c r="S3267" t="s">
        <v>2489</v>
      </c>
      <c r="T3267" t="s">
        <v>2531</v>
      </c>
      <c r="U3267" t="s">
        <v>290</v>
      </c>
      <c r="V3267" t="s">
        <v>196</v>
      </c>
      <c r="W3267">
        <v>100003552</v>
      </c>
      <c r="X3267">
        <v>8005552553</v>
      </c>
      <c r="Y3267" t="s">
        <v>2595</v>
      </c>
      <c r="Z3267" t="s">
        <v>5148</v>
      </c>
      <c r="AA3267" s="13">
        <v>-23.97</v>
      </c>
      <c r="AB3267" s="14">
        <v>42516</v>
      </c>
      <c r="AC3267" t="s">
        <v>36</v>
      </c>
    </row>
    <row r="3268" spans="1:29" x14ac:dyDescent="0.25">
      <c r="A3268" t="str">
        <f>CONCATENATE("Q",ROUNDUP(MONTH(Table1[[#This Row],[Month]])/3,0))</f>
        <v>Q2</v>
      </c>
      <c r="B3268" s="14">
        <f>EOMONTH(Table1[[#This Row],[Credit Date]],-1)+1</f>
        <v>42491</v>
      </c>
      <c r="C3268" t="str">
        <f>CONCATENATE(Table1[[#This Row],[Issuer Last Name]],", ",Table1[[#This Row],[Issuer First Name]])</f>
        <v>No. 081, Employee</v>
      </c>
      <c r="D3268" t="str">
        <f>CONCATENATE(Table1[[#This Row],[Approver Last Name]],", ",Table1[[#This Row],[Approver First Name]])</f>
        <v>No. 042, Employee</v>
      </c>
      <c r="E3268" t="str">
        <f>CONCATENATE(Table1[[#This Row],[Customer Last Name]],", ",Table1[[#This Row],[Customer First Name]])</f>
        <v>No. 10984, Client</v>
      </c>
      <c r="F32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8" t="str">
        <f>IF(Table1[[#This Row],[Transaction Type]]="Maintenance","Non-Sales","Sales")</f>
        <v>Non-Sales</v>
      </c>
      <c r="H3268">
        <f>IF(Table1[[#This Row],[Quarter]]="q2",1,"")</f>
        <v>1</v>
      </c>
      <c r="I3268" t="str">
        <f>IF(Table1[[#This Row],[Quarter]]="q3",1,"")</f>
        <v/>
      </c>
      <c r="J3268">
        <f>IF(Table1[[#This Row],[Quarter]]="Q2",Table1[[#This Row],[Credit Amount]],"")</f>
        <v>-99.65</v>
      </c>
      <c r="K3268" t="str">
        <f>IF(Table1[[#This Row],[Quarter]]="Q3",Table1[[#This Row],[Credit Amount]],"")</f>
        <v/>
      </c>
      <c r="L3268" t="str">
        <f>IF(Table1[[#This Row],[Transaction Type]]="Upgrade",Table1[[#This Row],[Credit Amount]],IF(Table1[[#This Row],[Transaction Type]]="Activation",Table1[[#This Row],[Credit Amount]],""))</f>
        <v/>
      </c>
      <c r="M3268">
        <f>IF(Table1[[#This Row],[Transaction Type]]="Maintenance",Table1[[#This Row],[Credit Amount]],"")</f>
        <v>-99.65</v>
      </c>
      <c r="N3268">
        <v>10081</v>
      </c>
      <c r="O3268" t="s">
        <v>2489</v>
      </c>
      <c r="P3268" t="s">
        <v>2570</v>
      </c>
      <c r="Q3268" t="s">
        <v>289</v>
      </c>
      <c r="R3268">
        <v>10042</v>
      </c>
      <c r="S3268" t="s">
        <v>2489</v>
      </c>
      <c r="T3268" t="s">
        <v>2531</v>
      </c>
      <c r="U3268" t="s">
        <v>290</v>
      </c>
      <c r="V3268" t="s">
        <v>196</v>
      </c>
      <c r="W3268">
        <v>100001983</v>
      </c>
      <c r="X3268">
        <v>8005550984</v>
      </c>
      <c r="Y3268" t="s">
        <v>2595</v>
      </c>
      <c r="Z3268" t="s">
        <v>3579</v>
      </c>
      <c r="AA3268" s="13">
        <v>-99.65</v>
      </c>
      <c r="AB3268" s="14">
        <v>42516</v>
      </c>
      <c r="AC3268" t="s">
        <v>36</v>
      </c>
    </row>
    <row r="3269" spans="1:29" x14ac:dyDescent="0.25">
      <c r="A3269" t="str">
        <f>CONCATENATE("Q",ROUNDUP(MONTH(Table1[[#This Row],[Month]])/3,0))</f>
        <v>Q2</v>
      </c>
      <c r="B3269" s="14">
        <f>EOMONTH(Table1[[#This Row],[Credit Date]],-1)+1</f>
        <v>42491</v>
      </c>
      <c r="C3269" t="str">
        <f>CONCATENATE(Table1[[#This Row],[Issuer Last Name]],", ",Table1[[#This Row],[Issuer First Name]])</f>
        <v>No. 081, Employee</v>
      </c>
      <c r="D3269" t="str">
        <f>CONCATENATE(Table1[[#This Row],[Approver Last Name]],", ",Table1[[#This Row],[Approver First Name]])</f>
        <v>No. 042, Employee</v>
      </c>
      <c r="E3269" t="str">
        <f>CONCATENATE(Table1[[#This Row],[Customer Last Name]],", ",Table1[[#This Row],[Customer First Name]])</f>
        <v>No. 11904, Client</v>
      </c>
      <c r="F32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69" t="str">
        <f>IF(Table1[[#This Row],[Transaction Type]]="Maintenance","Non-Sales","Sales")</f>
        <v>Non-Sales</v>
      </c>
      <c r="H3269">
        <f>IF(Table1[[#This Row],[Quarter]]="q2",1,"")</f>
        <v>1</v>
      </c>
      <c r="I3269" t="str">
        <f>IF(Table1[[#This Row],[Quarter]]="q3",1,"")</f>
        <v/>
      </c>
      <c r="J3269">
        <f>IF(Table1[[#This Row],[Quarter]]="Q2",Table1[[#This Row],[Credit Amount]],"")</f>
        <v>-61.62</v>
      </c>
      <c r="K3269" t="str">
        <f>IF(Table1[[#This Row],[Quarter]]="Q3",Table1[[#This Row],[Credit Amount]],"")</f>
        <v/>
      </c>
      <c r="L3269" t="str">
        <f>IF(Table1[[#This Row],[Transaction Type]]="Upgrade",Table1[[#This Row],[Credit Amount]],IF(Table1[[#This Row],[Transaction Type]]="Activation",Table1[[#This Row],[Credit Amount]],""))</f>
        <v/>
      </c>
      <c r="M3269">
        <f>IF(Table1[[#This Row],[Transaction Type]]="Maintenance",Table1[[#This Row],[Credit Amount]],"")</f>
        <v>-61.62</v>
      </c>
      <c r="N3269">
        <v>10081</v>
      </c>
      <c r="O3269" t="s">
        <v>2489</v>
      </c>
      <c r="P3269" t="s">
        <v>2570</v>
      </c>
      <c r="Q3269" t="s">
        <v>289</v>
      </c>
      <c r="R3269">
        <v>10042</v>
      </c>
      <c r="S3269" t="s">
        <v>2489</v>
      </c>
      <c r="T3269" t="s">
        <v>2531</v>
      </c>
      <c r="U3269" t="s">
        <v>290</v>
      </c>
      <c r="V3269" t="s">
        <v>196</v>
      </c>
      <c r="W3269">
        <v>100002903</v>
      </c>
      <c r="X3269">
        <v>8005551904</v>
      </c>
      <c r="Y3269" t="s">
        <v>2595</v>
      </c>
      <c r="Z3269" t="s">
        <v>4499</v>
      </c>
      <c r="AA3269" s="13">
        <v>-61.62</v>
      </c>
      <c r="AB3269" s="14">
        <v>42519</v>
      </c>
      <c r="AC3269" t="s">
        <v>36</v>
      </c>
    </row>
    <row r="3270" spans="1:29" x14ac:dyDescent="0.25">
      <c r="A3270" t="str">
        <f>CONCATENATE("Q",ROUNDUP(MONTH(Table1[[#This Row],[Month]])/3,0))</f>
        <v>Q2</v>
      </c>
      <c r="B3270" s="14">
        <f>EOMONTH(Table1[[#This Row],[Credit Date]],-1)+1</f>
        <v>42491</v>
      </c>
      <c r="C3270" t="str">
        <f>CONCATENATE(Table1[[#This Row],[Issuer Last Name]],", ",Table1[[#This Row],[Issuer First Name]])</f>
        <v>No. 081, Employee</v>
      </c>
      <c r="D3270" t="str">
        <f>CONCATENATE(Table1[[#This Row],[Approver Last Name]],", ",Table1[[#This Row],[Approver First Name]])</f>
        <v>No. 042, Employee</v>
      </c>
      <c r="E3270" t="str">
        <f>CONCATENATE(Table1[[#This Row],[Customer Last Name]],", ",Table1[[#This Row],[Customer First Name]])</f>
        <v>No. 12312, Client</v>
      </c>
      <c r="F3270" t="str">
        <f>IF(Table1[[#This Row],[Credit Amount]]&gt;-19.99,"Less than 19.99",IF(Table1[[#This Row],[Credit Amount]]=-20,"20",IF(Table1[[#This Row],[Credit Amount]]&gt;-49.98,"20.01-49.98",IF(Table1[[#This Row],[Credit Amount]]=-49.99,"49.99",IF(Table1[[#This Row],[Credit Amount]]=-50,"50",IF(Table1[[#This Row],[Credit Amount]]&lt;-50.01,"Greater than 50"))))))</f>
        <v>Less than 19.99</v>
      </c>
      <c r="G3270" t="str">
        <f>IF(Table1[[#This Row],[Transaction Type]]="Maintenance","Non-Sales","Sales")</f>
        <v>Non-Sales</v>
      </c>
      <c r="H3270">
        <f>IF(Table1[[#This Row],[Quarter]]="q2",1,"")</f>
        <v>1</v>
      </c>
      <c r="I3270" t="str">
        <f>IF(Table1[[#This Row],[Quarter]]="q3",1,"")</f>
        <v/>
      </c>
      <c r="J3270">
        <f>IF(Table1[[#This Row],[Quarter]]="Q2",Table1[[#This Row],[Credit Amount]],"")</f>
        <v>-8.9</v>
      </c>
      <c r="K3270" t="str">
        <f>IF(Table1[[#This Row],[Quarter]]="Q3",Table1[[#This Row],[Credit Amount]],"")</f>
        <v/>
      </c>
      <c r="L3270" t="str">
        <f>IF(Table1[[#This Row],[Transaction Type]]="Upgrade",Table1[[#This Row],[Credit Amount]],IF(Table1[[#This Row],[Transaction Type]]="Activation",Table1[[#This Row],[Credit Amount]],""))</f>
        <v/>
      </c>
      <c r="M3270">
        <f>IF(Table1[[#This Row],[Transaction Type]]="Maintenance",Table1[[#This Row],[Credit Amount]],"")</f>
        <v>-8.9</v>
      </c>
      <c r="N3270">
        <v>10081</v>
      </c>
      <c r="O3270" t="s">
        <v>2489</v>
      </c>
      <c r="P3270" t="s">
        <v>2570</v>
      </c>
      <c r="Q3270" t="s">
        <v>289</v>
      </c>
      <c r="R3270">
        <v>10042</v>
      </c>
      <c r="S3270" t="s">
        <v>2489</v>
      </c>
      <c r="T3270" t="s">
        <v>2531</v>
      </c>
      <c r="U3270" t="s">
        <v>290</v>
      </c>
      <c r="V3270" t="s">
        <v>196</v>
      </c>
      <c r="W3270">
        <v>100003311</v>
      </c>
      <c r="X3270">
        <v>8005552312</v>
      </c>
      <c r="Y3270" t="s">
        <v>2595</v>
      </c>
      <c r="Z3270" t="s">
        <v>4907</v>
      </c>
      <c r="AA3270" s="13">
        <v>-8.9</v>
      </c>
      <c r="AB3270" s="14">
        <v>42519</v>
      </c>
      <c r="AC3270" t="s">
        <v>36</v>
      </c>
    </row>
    <row r="3271" spans="1:29" x14ac:dyDescent="0.25">
      <c r="A3271" t="str">
        <f>CONCATENATE("Q",ROUNDUP(MONTH(Table1[[#This Row],[Month]])/3,0))</f>
        <v>Q2</v>
      </c>
      <c r="B3271" s="14">
        <f>EOMONTH(Table1[[#This Row],[Credit Date]],-1)+1</f>
        <v>42491</v>
      </c>
      <c r="C3271" t="str">
        <f>CONCATENATE(Table1[[#This Row],[Issuer Last Name]],", ",Table1[[#This Row],[Issuer First Name]])</f>
        <v>No. 081, Employee</v>
      </c>
      <c r="D3271" t="str">
        <f>CONCATENATE(Table1[[#This Row],[Approver Last Name]],", ",Table1[[#This Row],[Approver First Name]])</f>
        <v>No. 042, Employee</v>
      </c>
      <c r="E3271" t="str">
        <f>CONCATENATE(Table1[[#This Row],[Customer Last Name]],", ",Table1[[#This Row],[Customer First Name]])</f>
        <v>No. 11986, Client</v>
      </c>
      <c r="F3271" t="str">
        <f>IF(Table1[[#This Row],[Credit Amount]]&gt;-19.99,"Less than 19.99",IF(Table1[[#This Row],[Credit Amount]]=-20,"20",IF(Table1[[#This Row],[Credit Amount]]&gt;-49.98,"20.01-49.98",IF(Table1[[#This Row],[Credit Amount]]=-49.99,"49.99",IF(Table1[[#This Row],[Credit Amount]]=-50,"50",IF(Table1[[#This Row],[Credit Amount]]&lt;-50.01,"Greater than 50"))))))</f>
        <v>Less than 19.99</v>
      </c>
      <c r="G3271" t="str">
        <f>IF(Table1[[#This Row],[Transaction Type]]="Maintenance","Non-Sales","Sales")</f>
        <v>Sales</v>
      </c>
      <c r="H3271">
        <f>IF(Table1[[#This Row],[Quarter]]="q2",1,"")</f>
        <v>1</v>
      </c>
      <c r="I3271" t="str">
        <f>IF(Table1[[#This Row],[Quarter]]="q3",1,"")</f>
        <v/>
      </c>
      <c r="J3271">
        <f>IF(Table1[[#This Row],[Quarter]]="Q2",Table1[[#This Row],[Credit Amount]],"")</f>
        <v>-18.690000000000001</v>
      </c>
      <c r="K3271" t="str">
        <f>IF(Table1[[#This Row],[Quarter]]="Q3",Table1[[#This Row],[Credit Amount]],"")</f>
        <v/>
      </c>
      <c r="L3271">
        <f>IF(Table1[[#This Row],[Transaction Type]]="Upgrade",Table1[[#This Row],[Credit Amount]],IF(Table1[[#This Row],[Transaction Type]]="Activation",Table1[[#This Row],[Credit Amount]],""))</f>
        <v>-18.690000000000001</v>
      </c>
      <c r="M3271" t="str">
        <f>IF(Table1[[#This Row],[Transaction Type]]="Maintenance",Table1[[#This Row],[Credit Amount]],"")</f>
        <v/>
      </c>
      <c r="N3271">
        <v>10081</v>
      </c>
      <c r="O3271" t="s">
        <v>2489</v>
      </c>
      <c r="P3271" t="s">
        <v>2570</v>
      </c>
      <c r="Q3271" t="s">
        <v>289</v>
      </c>
      <c r="R3271">
        <v>10042</v>
      </c>
      <c r="S3271" t="s">
        <v>2489</v>
      </c>
      <c r="T3271" t="s">
        <v>2531</v>
      </c>
      <c r="U3271" t="s">
        <v>290</v>
      </c>
      <c r="V3271" t="s">
        <v>196</v>
      </c>
      <c r="W3271">
        <v>100002985</v>
      </c>
      <c r="X3271">
        <v>8005551986</v>
      </c>
      <c r="Y3271" t="s">
        <v>2595</v>
      </c>
      <c r="Z3271" t="s">
        <v>4581</v>
      </c>
      <c r="AA3271" s="13">
        <v>-18.690000000000001</v>
      </c>
      <c r="AB3271" s="14">
        <v>42520</v>
      </c>
      <c r="AC3271" t="s">
        <v>37</v>
      </c>
    </row>
    <row r="3272" spans="1:29" x14ac:dyDescent="0.25">
      <c r="A3272" t="str">
        <f>CONCATENATE("Q",ROUNDUP(MONTH(Table1[[#This Row],[Month]])/3,0))</f>
        <v>Q2</v>
      </c>
      <c r="B3272" s="14">
        <f>EOMONTH(Table1[[#This Row],[Credit Date]],-1)+1</f>
        <v>42522</v>
      </c>
      <c r="C3272" t="str">
        <f>CONCATENATE(Table1[[#This Row],[Issuer Last Name]],", ",Table1[[#This Row],[Issuer First Name]])</f>
        <v>No. 081, Employee</v>
      </c>
      <c r="D3272" t="str">
        <f>CONCATENATE(Table1[[#This Row],[Approver Last Name]],", ",Table1[[#This Row],[Approver First Name]])</f>
        <v>No. 042, Employee</v>
      </c>
      <c r="E3272" t="str">
        <f>CONCATENATE(Table1[[#This Row],[Customer Last Name]],", ",Table1[[#This Row],[Customer First Name]])</f>
        <v>No. 11097, Client</v>
      </c>
      <c r="F3272" t="str">
        <f>IF(Table1[[#This Row],[Credit Amount]]&gt;-19.99,"Less than 19.99",IF(Table1[[#This Row],[Credit Amount]]=-20,"20",IF(Table1[[#This Row],[Credit Amount]]&gt;-49.98,"20.01-49.98",IF(Table1[[#This Row],[Credit Amount]]=-49.99,"49.99",IF(Table1[[#This Row],[Credit Amount]]=-50,"50",IF(Table1[[#This Row],[Credit Amount]]&lt;-50.01,"Greater than 50"))))))</f>
        <v>20.01-49.98</v>
      </c>
      <c r="G3272" t="str">
        <f>IF(Table1[[#This Row],[Transaction Type]]="Maintenance","Non-Sales","Sales")</f>
        <v>Non-Sales</v>
      </c>
      <c r="H3272">
        <f>IF(Table1[[#This Row],[Quarter]]="q2",1,"")</f>
        <v>1</v>
      </c>
      <c r="I3272" t="str">
        <f>IF(Table1[[#This Row],[Quarter]]="q3",1,"")</f>
        <v/>
      </c>
      <c r="J3272">
        <f>IF(Table1[[#This Row],[Quarter]]="Q2",Table1[[#This Row],[Credit Amount]],"")</f>
        <v>-30.86</v>
      </c>
      <c r="K3272" t="str">
        <f>IF(Table1[[#This Row],[Quarter]]="Q3",Table1[[#This Row],[Credit Amount]],"")</f>
        <v/>
      </c>
      <c r="L3272" t="str">
        <f>IF(Table1[[#This Row],[Transaction Type]]="Upgrade",Table1[[#This Row],[Credit Amount]],IF(Table1[[#This Row],[Transaction Type]]="Activation",Table1[[#This Row],[Credit Amount]],""))</f>
        <v/>
      </c>
      <c r="M3272">
        <f>IF(Table1[[#This Row],[Transaction Type]]="Maintenance",Table1[[#This Row],[Credit Amount]],"")</f>
        <v>-30.86</v>
      </c>
      <c r="N3272">
        <v>10081</v>
      </c>
      <c r="O3272" t="s">
        <v>2489</v>
      </c>
      <c r="P3272" t="s">
        <v>2570</v>
      </c>
      <c r="Q3272" t="s">
        <v>289</v>
      </c>
      <c r="R3272">
        <v>10042</v>
      </c>
      <c r="S3272" t="s">
        <v>2489</v>
      </c>
      <c r="T3272" t="s">
        <v>2531</v>
      </c>
      <c r="U3272" t="s">
        <v>290</v>
      </c>
      <c r="V3272" t="s">
        <v>196</v>
      </c>
      <c r="W3272">
        <v>100002096</v>
      </c>
      <c r="X3272">
        <v>8005551097</v>
      </c>
      <c r="Y3272" t="s">
        <v>2595</v>
      </c>
      <c r="Z3272" t="s">
        <v>3692</v>
      </c>
      <c r="AA3272" s="13">
        <v>-30.86</v>
      </c>
      <c r="AB3272" s="14">
        <v>42525</v>
      </c>
      <c r="AC3272" t="s">
        <v>36</v>
      </c>
    </row>
    <row r="3273" spans="1:29" x14ac:dyDescent="0.25">
      <c r="A3273" t="str">
        <f>CONCATENATE("Q",ROUNDUP(MONTH(Table1[[#This Row],[Month]])/3,0))</f>
        <v>Q2</v>
      </c>
      <c r="B3273" s="14">
        <f>EOMONTH(Table1[[#This Row],[Credit Date]],-1)+1</f>
        <v>42522</v>
      </c>
      <c r="C3273" t="str">
        <f>CONCATENATE(Table1[[#This Row],[Issuer Last Name]],", ",Table1[[#This Row],[Issuer First Name]])</f>
        <v>No. 081, Employee</v>
      </c>
      <c r="D3273" t="str">
        <f>CONCATENATE(Table1[[#This Row],[Approver Last Name]],", ",Table1[[#This Row],[Approver First Name]])</f>
        <v>No. 042, Employee</v>
      </c>
      <c r="E3273" t="str">
        <f>CONCATENATE(Table1[[#This Row],[Customer Last Name]],", ",Table1[[#This Row],[Customer First Name]])</f>
        <v>No. 13789, Client</v>
      </c>
      <c r="F32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73" t="str">
        <f>IF(Table1[[#This Row],[Transaction Type]]="Maintenance","Non-Sales","Sales")</f>
        <v>Non-Sales</v>
      </c>
      <c r="H3273">
        <f>IF(Table1[[#This Row],[Quarter]]="q2",1,"")</f>
        <v>1</v>
      </c>
      <c r="I3273" t="str">
        <f>IF(Table1[[#This Row],[Quarter]]="q3",1,"")</f>
        <v/>
      </c>
      <c r="J3273">
        <f>IF(Table1[[#This Row],[Quarter]]="Q2",Table1[[#This Row],[Credit Amount]],"")</f>
        <v>-65.680000000000007</v>
      </c>
      <c r="K3273" t="str">
        <f>IF(Table1[[#This Row],[Quarter]]="Q3",Table1[[#This Row],[Credit Amount]],"")</f>
        <v/>
      </c>
      <c r="L3273" t="str">
        <f>IF(Table1[[#This Row],[Transaction Type]]="Upgrade",Table1[[#This Row],[Credit Amount]],IF(Table1[[#This Row],[Transaction Type]]="Activation",Table1[[#This Row],[Credit Amount]],""))</f>
        <v/>
      </c>
      <c r="M3273">
        <f>IF(Table1[[#This Row],[Transaction Type]]="Maintenance",Table1[[#This Row],[Credit Amount]],"")</f>
        <v>-65.680000000000007</v>
      </c>
      <c r="N3273">
        <v>10081</v>
      </c>
      <c r="O3273" t="s">
        <v>2489</v>
      </c>
      <c r="P3273" t="s">
        <v>2570</v>
      </c>
      <c r="Q3273" t="s">
        <v>289</v>
      </c>
      <c r="R3273">
        <v>10042</v>
      </c>
      <c r="S3273" t="s">
        <v>2489</v>
      </c>
      <c r="T3273" t="s">
        <v>2531</v>
      </c>
      <c r="U3273" t="s">
        <v>290</v>
      </c>
      <c r="V3273" t="s">
        <v>196</v>
      </c>
      <c r="W3273">
        <v>100004788</v>
      </c>
      <c r="X3273">
        <v>8005553789</v>
      </c>
      <c r="Y3273" t="s">
        <v>2595</v>
      </c>
      <c r="Z3273" t="s">
        <v>6377</v>
      </c>
      <c r="AA3273" s="13">
        <v>-65.680000000000007</v>
      </c>
      <c r="AB3273" s="14">
        <v>42529</v>
      </c>
      <c r="AC3273" t="s">
        <v>36</v>
      </c>
    </row>
    <row r="3274" spans="1:29" x14ac:dyDescent="0.25">
      <c r="A3274" t="str">
        <f>CONCATENATE("Q",ROUNDUP(MONTH(Table1[[#This Row],[Month]])/3,0))</f>
        <v>Q2</v>
      </c>
      <c r="B3274" s="14">
        <f>EOMONTH(Table1[[#This Row],[Credit Date]],-1)+1</f>
        <v>42522</v>
      </c>
      <c r="C3274" t="str">
        <f>CONCATENATE(Table1[[#This Row],[Issuer Last Name]],", ",Table1[[#This Row],[Issuer First Name]])</f>
        <v>No. 081, Employee</v>
      </c>
      <c r="D3274" t="str">
        <f>CONCATENATE(Table1[[#This Row],[Approver Last Name]],", ",Table1[[#This Row],[Approver First Name]])</f>
        <v>No. 042, Employee</v>
      </c>
      <c r="E3274" t="str">
        <f>CONCATENATE(Table1[[#This Row],[Customer Last Name]],", ",Table1[[#This Row],[Customer First Name]])</f>
        <v>No. 11785, Client</v>
      </c>
      <c r="F3274" t="str">
        <f>IF(Table1[[#This Row],[Credit Amount]]&gt;-19.99,"Less than 19.99",IF(Table1[[#This Row],[Credit Amount]]=-20,"20",IF(Table1[[#This Row],[Credit Amount]]&gt;-49.98,"20.01-49.98",IF(Table1[[#This Row],[Credit Amount]]=-49.99,"49.99",IF(Table1[[#This Row],[Credit Amount]]=-50,"50",IF(Table1[[#This Row],[Credit Amount]]&lt;-50.01,"Greater than 50"))))))</f>
        <v>20.01-49.98</v>
      </c>
      <c r="G3274" t="str">
        <f>IF(Table1[[#This Row],[Transaction Type]]="Maintenance","Non-Sales","Sales")</f>
        <v>Sales</v>
      </c>
      <c r="H3274">
        <f>IF(Table1[[#This Row],[Quarter]]="q2",1,"")</f>
        <v>1</v>
      </c>
      <c r="I3274" t="str">
        <f>IF(Table1[[#This Row],[Quarter]]="q3",1,"")</f>
        <v/>
      </c>
      <c r="J3274">
        <f>IF(Table1[[#This Row],[Quarter]]="Q2",Table1[[#This Row],[Credit Amount]],"")</f>
        <v>-49.91</v>
      </c>
      <c r="K3274" t="str">
        <f>IF(Table1[[#This Row],[Quarter]]="Q3",Table1[[#This Row],[Credit Amount]],"")</f>
        <v/>
      </c>
      <c r="L3274">
        <f>IF(Table1[[#This Row],[Transaction Type]]="Upgrade",Table1[[#This Row],[Credit Amount]],IF(Table1[[#This Row],[Transaction Type]]="Activation",Table1[[#This Row],[Credit Amount]],""))</f>
        <v>-49.91</v>
      </c>
      <c r="M3274" t="str">
        <f>IF(Table1[[#This Row],[Transaction Type]]="Maintenance",Table1[[#This Row],[Credit Amount]],"")</f>
        <v/>
      </c>
      <c r="N3274">
        <v>10081</v>
      </c>
      <c r="O3274" t="s">
        <v>2489</v>
      </c>
      <c r="P3274" t="s">
        <v>2570</v>
      </c>
      <c r="Q3274" t="s">
        <v>289</v>
      </c>
      <c r="R3274">
        <v>10042</v>
      </c>
      <c r="S3274" t="s">
        <v>2489</v>
      </c>
      <c r="T3274" t="s">
        <v>2531</v>
      </c>
      <c r="U3274" t="s">
        <v>290</v>
      </c>
      <c r="V3274" t="s">
        <v>196</v>
      </c>
      <c r="W3274">
        <v>100002784</v>
      </c>
      <c r="X3274">
        <v>8005551785</v>
      </c>
      <c r="Y3274" t="s">
        <v>2595</v>
      </c>
      <c r="Z3274" t="s">
        <v>4380</v>
      </c>
      <c r="AA3274" s="13">
        <v>-49.91</v>
      </c>
      <c r="AB3274" s="14">
        <v>42532</v>
      </c>
      <c r="AC3274" t="s">
        <v>37</v>
      </c>
    </row>
    <row r="3275" spans="1:29" x14ac:dyDescent="0.25">
      <c r="A3275" t="str">
        <f>CONCATENATE("Q",ROUNDUP(MONTH(Table1[[#This Row],[Month]])/3,0))</f>
        <v>Q2</v>
      </c>
      <c r="B3275" s="14">
        <f>EOMONTH(Table1[[#This Row],[Credit Date]],-1)+1</f>
        <v>42522</v>
      </c>
      <c r="C3275" t="str">
        <f>CONCATENATE(Table1[[#This Row],[Issuer Last Name]],", ",Table1[[#This Row],[Issuer First Name]])</f>
        <v>No. 081, Employee</v>
      </c>
      <c r="D3275" t="str">
        <f>CONCATENATE(Table1[[#This Row],[Approver Last Name]],", ",Table1[[#This Row],[Approver First Name]])</f>
        <v>No. 042, Employee</v>
      </c>
      <c r="E3275" t="str">
        <f>CONCATENATE(Table1[[#This Row],[Customer Last Name]],", ",Table1[[#This Row],[Customer First Name]])</f>
        <v>No. 11533, Client</v>
      </c>
      <c r="F3275" t="str">
        <f>IF(Table1[[#This Row],[Credit Amount]]&gt;-19.99,"Less than 19.99",IF(Table1[[#This Row],[Credit Amount]]=-20,"20",IF(Table1[[#This Row],[Credit Amount]]&gt;-49.98,"20.01-49.98",IF(Table1[[#This Row],[Credit Amount]]=-49.99,"49.99",IF(Table1[[#This Row],[Credit Amount]]=-50,"50",IF(Table1[[#This Row],[Credit Amount]]&lt;-50.01,"Greater than 50"))))))</f>
        <v>20.01-49.98</v>
      </c>
      <c r="G3275" t="str">
        <f>IF(Table1[[#This Row],[Transaction Type]]="Maintenance","Non-Sales","Sales")</f>
        <v>Sales</v>
      </c>
      <c r="H3275">
        <f>IF(Table1[[#This Row],[Quarter]]="q2",1,"")</f>
        <v>1</v>
      </c>
      <c r="I3275" t="str">
        <f>IF(Table1[[#This Row],[Quarter]]="q3",1,"")</f>
        <v/>
      </c>
      <c r="J3275">
        <f>IF(Table1[[#This Row],[Quarter]]="Q2",Table1[[#This Row],[Credit Amount]],"")</f>
        <v>-40.26</v>
      </c>
      <c r="K3275" t="str">
        <f>IF(Table1[[#This Row],[Quarter]]="Q3",Table1[[#This Row],[Credit Amount]],"")</f>
        <v/>
      </c>
      <c r="L3275">
        <f>IF(Table1[[#This Row],[Transaction Type]]="Upgrade",Table1[[#This Row],[Credit Amount]],IF(Table1[[#This Row],[Transaction Type]]="Activation",Table1[[#This Row],[Credit Amount]],""))</f>
        <v>-40.26</v>
      </c>
      <c r="M3275" t="str">
        <f>IF(Table1[[#This Row],[Transaction Type]]="Maintenance",Table1[[#This Row],[Credit Amount]],"")</f>
        <v/>
      </c>
      <c r="N3275">
        <v>10081</v>
      </c>
      <c r="O3275" t="s">
        <v>2489</v>
      </c>
      <c r="P3275" t="s">
        <v>2570</v>
      </c>
      <c r="Q3275" t="s">
        <v>289</v>
      </c>
      <c r="R3275">
        <v>10042</v>
      </c>
      <c r="S3275" t="s">
        <v>2489</v>
      </c>
      <c r="T3275" t="s">
        <v>2531</v>
      </c>
      <c r="U3275" t="s">
        <v>290</v>
      </c>
      <c r="V3275" t="s">
        <v>196</v>
      </c>
      <c r="W3275">
        <v>100002532</v>
      </c>
      <c r="X3275">
        <v>8005551533</v>
      </c>
      <c r="Y3275" t="s">
        <v>2595</v>
      </c>
      <c r="Z3275" t="s">
        <v>4128</v>
      </c>
      <c r="AA3275" s="13">
        <v>-40.26</v>
      </c>
      <c r="AB3275" s="14">
        <v>42532</v>
      </c>
      <c r="AC3275" t="s">
        <v>37</v>
      </c>
    </row>
    <row r="3276" spans="1:29" x14ac:dyDescent="0.25">
      <c r="A3276" t="str">
        <f>CONCATENATE("Q",ROUNDUP(MONTH(Table1[[#This Row],[Month]])/3,0))</f>
        <v>Q2</v>
      </c>
      <c r="B3276" s="14">
        <f>EOMONTH(Table1[[#This Row],[Credit Date]],-1)+1</f>
        <v>42522</v>
      </c>
      <c r="C3276" t="str">
        <f>CONCATENATE(Table1[[#This Row],[Issuer Last Name]],", ",Table1[[#This Row],[Issuer First Name]])</f>
        <v>No. 081, Employee</v>
      </c>
      <c r="D3276" t="str">
        <f>CONCATENATE(Table1[[#This Row],[Approver Last Name]],", ",Table1[[#This Row],[Approver First Name]])</f>
        <v>No. 042, Employee</v>
      </c>
      <c r="E3276" t="str">
        <f>CONCATENATE(Table1[[#This Row],[Customer Last Name]],", ",Table1[[#This Row],[Customer First Name]])</f>
        <v>No. 13198, Client</v>
      </c>
      <c r="F32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76" t="str">
        <f>IF(Table1[[#This Row],[Transaction Type]]="Maintenance","Non-Sales","Sales")</f>
        <v>Sales</v>
      </c>
      <c r="H3276">
        <f>IF(Table1[[#This Row],[Quarter]]="q2",1,"")</f>
        <v>1</v>
      </c>
      <c r="I3276" t="str">
        <f>IF(Table1[[#This Row],[Quarter]]="q3",1,"")</f>
        <v/>
      </c>
      <c r="J3276">
        <f>IF(Table1[[#This Row],[Quarter]]="Q2",Table1[[#This Row],[Credit Amount]],"")</f>
        <v>-55.45</v>
      </c>
      <c r="K3276" t="str">
        <f>IF(Table1[[#This Row],[Quarter]]="Q3",Table1[[#This Row],[Credit Amount]],"")</f>
        <v/>
      </c>
      <c r="L3276">
        <f>IF(Table1[[#This Row],[Transaction Type]]="Upgrade",Table1[[#This Row],[Credit Amount]],IF(Table1[[#This Row],[Transaction Type]]="Activation",Table1[[#This Row],[Credit Amount]],""))</f>
        <v>-55.45</v>
      </c>
      <c r="M3276" t="str">
        <f>IF(Table1[[#This Row],[Transaction Type]]="Maintenance",Table1[[#This Row],[Credit Amount]],"")</f>
        <v/>
      </c>
      <c r="N3276">
        <v>10081</v>
      </c>
      <c r="O3276" t="s">
        <v>2489</v>
      </c>
      <c r="P3276" t="s">
        <v>2570</v>
      </c>
      <c r="Q3276" t="s">
        <v>289</v>
      </c>
      <c r="R3276">
        <v>10042</v>
      </c>
      <c r="S3276" t="s">
        <v>2489</v>
      </c>
      <c r="T3276" t="s">
        <v>2531</v>
      </c>
      <c r="U3276" t="s">
        <v>290</v>
      </c>
      <c r="V3276" t="s">
        <v>196</v>
      </c>
      <c r="W3276">
        <v>100004197</v>
      </c>
      <c r="X3276">
        <v>8005553198</v>
      </c>
      <c r="Y3276" t="s">
        <v>2595</v>
      </c>
      <c r="Z3276" t="s">
        <v>5786</v>
      </c>
      <c r="AA3276" s="13">
        <v>-55.45</v>
      </c>
      <c r="AB3276" s="14">
        <v>42538</v>
      </c>
      <c r="AC3276" t="s">
        <v>35</v>
      </c>
    </row>
    <row r="3277" spans="1:29" x14ac:dyDescent="0.25">
      <c r="A3277" t="str">
        <f>CONCATENATE("Q",ROUNDUP(MONTH(Table1[[#This Row],[Month]])/3,0))</f>
        <v>Q2</v>
      </c>
      <c r="B3277" s="14">
        <f>EOMONTH(Table1[[#This Row],[Credit Date]],-1)+1</f>
        <v>42522</v>
      </c>
      <c r="C3277" t="str">
        <f>CONCATENATE(Table1[[#This Row],[Issuer Last Name]],", ",Table1[[#This Row],[Issuer First Name]])</f>
        <v>No. 081, Employee</v>
      </c>
      <c r="D3277" t="str">
        <f>CONCATENATE(Table1[[#This Row],[Approver Last Name]],", ",Table1[[#This Row],[Approver First Name]])</f>
        <v>No. 042, Employee</v>
      </c>
      <c r="E3277" t="str">
        <f>CONCATENATE(Table1[[#This Row],[Customer Last Name]],", ",Table1[[#This Row],[Customer First Name]])</f>
        <v>No. 11721, Client</v>
      </c>
      <c r="F32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77" t="str">
        <f>IF(Table1[[#This Row],[Transaction Type]]="Maintenance","Non-Sales","Sales")</f>
        <v>Non-Sales</v>
      </c>
      <c r="H3277">
        <f>IF(Table1[[#This Row],[Quarter]]="q2",1,"")</f>
        <v>1</v>
      </c>
      <c r="I3277" t="str">
        <f>IF(Table1[[#This Row],[Quarter]]="q3",1,"")</f>
        <v/>
      </c>
      <c r="J3277">
        <f>IF(Table1[[#This Row],[Quarter]]="Q2",Table1[[#This Row],[Credit Amount]],"")</f>
        <v>-97.3</v>
      </c>
      <c r="K3277" t="str">
        <f>IF(Table1[[#This Row],[Quarter]]="Q3",Table1[[#This Row],[Credit Amount]],"")</f>
        <v/>
      </c>
      <c r="L3277" t="str">
        <f>IF(Table1[[#This Row],[Transaction Type]]="Upgrade",Table1[[#This Row],[Credit Amount]],IF(Table1[[#This Row],[Transaction Type]]="Activation",Table1[[#This Row],[Credit Amount]],""))</f>
        <v/>
      </c>
      <c r="M3277">
        <f>IF(Table1[[#This Row],[Transaction Type]]="Maintenance",Table1[[#This Row],[Credit Amount]],"")</f>
        <v>-97.3</v>
      </c>
      <c r="N3277">
        <v>10081</v>
      </c>
      <c r="O3277" t="s">
        <v>2489</v>
      </c>
      <c r="P3277" t="s">
        <v>2570</v>
      </c>
      <c r="Q3277" t="s">
        <v>289</v>
      </c>
      <c r="R3277">
        <v>10042</v>
      </c>
      <c r="S3277" t="s">
        <v>2489</v>
      </c>
      <c r="T3277" t="s">
        <v>2531</v>
      </c>
      <c r="U3277" t="s">
        <v>290</v>
      </c>
      <c r="V3277" t="s">
        <v>196</v>
      </c>
      <c r="W3277">
        <v>100002720</v>
      </c>
      <c r="X3277">
        <v>8005551721</v>
      </c>
      <c r="Y3277" t="s">
        <v>2595</v>
      </c>
      <c r="Z3277" t="s">
        <v>4316</v>
      </c>
      <c r="AA3277" s="13">
        <v>-97.3</v>
      </c>
      <c r="AB3277" s="14">
        <v>42542</v>
      </c>
      <c r="AC3277" t="s">
        <v>36</v>
      </c>
    </row>
    <row r="3278" spans="1:29" x14ac:dyDescent="0.25">
      <c r="A3278" t="str">
        <f>CONCATENATE("Q",ROUNDUP(MONTH(Table1[[#This Row],[Month]])/3,0))</f>
        <v>Q2</v>
      </c>
      <c r="B3278" s="14">
        <f>EOMONTH(Table1[[#This Row],[Credit Date]],-1)+1</f>
        <v>42522</v>
      </c>
      <c r="C3278" t="str">
        <f>CONCATENATE(Table1[[#This Row],[Issuer Last Name]],", ",Table1[[#This Row],[Issuer First Name]])</f>
        <v>No. 081, Employee</v>
      </c>
      <c r="D3278" t="str">
        <f>CONCATENATE(Table1[[#This Row],[Approver Last Name]],", ",Table1[[#This Row],[Approver First Name]])</f>
        <v>No. 042, Employee</v>
      </c>
      <c r="E3278" t="str">
        <f>CONCATENATE(Table1[[#This Row],[Customer Last Name]],", ",Table1[[#This Row],[Customer First Name]])</f>
        <v>No. 12699, Client</v>
      </c>
      <c r="F3278" t="str">
        <f>IF(Table1[[#This Row],[Credit Amount]]&gt;-19.99,"Less than 19.99",IF(Table1[[#This Row],[Credit Amount]]=-20,"20",IF(Table1[[#This Row],[Credit Amount]]&gt;-49.98,"20.01-49.98",IF(Table1[[#This Row],[Credit Amount]]=-49.99,"49.99",IF(Table1[[#This Row],[Credit Amount]]=-50,"50",IF(Table1[[#This Row],[Credit Amount]]&lt;-50.01,"Greater than 50"))))))</f>
        <v>20.01-49.98</v>
      </c>
      <c r="G3278" t="str">
        <f>IF(Table1[[#This Row],[Transaction Type]]="Maintenance","Non-Sales","Sales")</f>
        <v>Sales</v>
      </c>
      <c r="H3278">
        <f>IF(Table1[[#This Row],[Quarter]]="q2",1,"")</f>
        <v>1</v>
      </c>
      <c r="I3278" t="str">
        <f>IF(Table1[[#This Row],[Quarter]]="q3",1,"")</f>
        <v/>
      </c>
      <c r="J3278">
        <f>IF(Table1[[#This Row],[Quarter]]="Q2",Table1[[#This Row],[Credit Amount]],"")</f>
        <v>-32.99</v>
      </c>
      <c r="K3278" t="str">
        <f>IF(Table1[[#This Row],[Quarter]]="Q3",Table1[[#This Row],[Credit Amount]],"")</f>
        <v/>
      </c>
      <c r="L3278">
        <f>IF(Table1[[#This Row],[Transaction Type]]="Upgrade",Table1[[#This Row],[Credit Amount]],IF(Table1[[#This Row],[Transaction Type]]="Activation",Table1[[#This Row],[Credit Amount]],""))</f>
        <v>-32.99</v>
      </c>
      <c r="M3278" t="str">
        <f>IF(Table1[[#This Row],[Transaction Type]]="Maintenance",Table1[[#This Row],[Credit Amount]],"")</f>
        <v/>
      </c>
      <c r="N3278">
        <v>10081</v>
      </c>
      <c r="O3278" t="s">
        <v>2489</v>
      </c>
      <c r="P3278" t="s">
        <v>2570</v>
      </c>
      <c r="Q3278" t="s">
        <v>289</v>
      </c>
      <c r="R3278">
        <v>10042</v>
      </c>
      <c r="S3278" t="s">
        <v>2489</v>
      </c>
      <c r="T3278" t="s">
        <v>2531</v>
      </c>
      <c r="U3278" t="s">
        <v>290</v>
      </c>
      <c r="V3278" t="s">
        <v>196</v>
      </c>
      <c r="W3278">
        <v>100003698</v>
      </c>
      <c r="X3278">
        <v>8005552699</v>
      </c>
      <c r="Y3278" t="s">
        <v>2595</v>
      </c>
      <c r="Z3278" t="s">
        <v>5293</v>
      </c>
      <c r="AA3278" s="13">
        <v>-32.99</v>
      </c>
      <c r="AB3278" s="14">
        <v>42543</v>
      </c>
      <c r="AC3278" t="s">
        <v>35</v>
      </c>
    </row>
    <row r="3279" spans="1:29" x14ac:dyDescent="0.25">
      <c r="A3279" t="str">
        <f>CONCATENATE("Q",ROUNDUP(MONTH(Table1[[#This Row],[Month]])/3,0))</f>
        <v>Q2</v>
      </c>
      <c r="B3279" s="14">
        <f>EOMONTH(Table1[[#This Row],[Credit Date]],-1)+1</f>
        <v>42522</v>
      </c>
      <c r="C3279" t="str">
        <f>CONCATENATE(Table1[[#This Row],[Issuer Last Name]],", ",Table1[[#This Row],[Issuer First Name]])</f>
        <v>No. 081, Employee</v>
      </c>
      <c r="D3279" t="str">
        <f>CONCATENATE(Table1[[#This Row],[Approver Last Name]],", ",Table1[[#This Row],[Approver First Name]])</f>
        <v>No. 042, Employee</v>
      </c>
      <c r="E3279" t="str">
        <f>CONCATENATE(Table1[[#This Row],[Customer Last Name]],", ",Table1[[#This Row],[Customer First Name]])</f>
        <v>No. 12751, Client</v>
      </c>
      <c r="F3279" t="str">
        <f>IF(Table1[[#This Row],[Credit Amount]]&gt;-19.99,"Less than 19.99",IF(Table1[[#This Row],[Credit Amount]]=-20,"20",IF(Table1[[#This Row],[Credit Amount]]&gt;-49.98,"20.01-49.98",IF(Table1[[#This Row],[Credit Amount]]=-49.99,"49.99",IF(Table1[[#This Row],[Credit Amount]]=-50,"50",IF(Table1[[#This Row],[Credit Amount]]&lt;-50.01,"Greater than 50"))))))</f>
        <v>20.01-49.98</v>
      </c>
      <c r="G3279" t="str">
        <f>IF(Table1[[#This Row],[Transaction Type]]="Maintenance","Non-Sales","Sales")</f>
        <v>Non-Sales</v>
      </c>
      <c r="H3279">
        <f>IF(Table1[[#This Row],[Quarter]]="q2",1,"")</f>
        <v>1</v>
      </c>
      <c r="I3279" t="str">
        <f>IF(Table1[[#This Row],[Quarter]]="q3",1,"")</f>
        <v/>
      </c>
      <c r="J3279">
        <f>IF(Table1[[#This Row],[Quarter]]="Q2",Table1[[#This Row],[Credit Amount]],"")</f>
        <v>-31.83</v>
      </c>
      <c r="K3279" t="str">
        <f>IF(Table1[[#This Row],[Quarter]]="Q3",Table1[[#This Row],[Credit Amount]],"")</f>
        <v/>
      </c>
      <c r="L3279" t="str">
        <f>IF(Table1[[#This Row],[Transaction Type]]="Upgrade",Table1[[#This Row],[Credit Amount]],IF(Table1[[#This Row],[Transaction Type]]="Activation",Table1[[#This Row],[Credit Amount]],""))</f>
        <v/>
      </c>
      <c r="M3279">
        <f>IF(Table1[[#This Row],[Transaction Type]]="Maintenance",Table1[[#This Row],[Credit Amount]],"")</f>
        <v>-31.83</v>
      </c>
      <c r="N3279">
        <v>10081</v>
      </c>
      <c r="O3279" t="s">
        <v>2489</v>
      </c>
      <c r="P3279" t="s">
        <v>2570</v>
      </c>
      <c r="Q3279" t="s">
        <v>289</v>
      </c>
      <c r="R3279">
        <v>10042</v>
      </c>
      <c r="S3279" t="s">
        <v>2489</v>
      </c>
      <c r="T3279" t="s">
        <v>2531</v>
      </c>
      <c r="U3279" t="s">
        <v>290</v>
      </c>
      <c r="V3279" t="s">
        <v>196</v>
      </c>
      <c r="W3279">
        <v>100003750</v>
      </c>
      <c r="X3279">
        <v>8005552751</v>
      </c>
      <c r="Y3279" t="s">
        <v>2595</v>
      </c>
      <c r="Z3279" t="s">
        <v>5343</v>
      </c>
      <c r="AA3279" s="13">
        <v>-31.83</v>
      </c>
      <c r="AB3279" s="14">
        <v>42546</v>
      </c>
      <c r="AC3279" t="s">
        <v>36</v>
      </c>
    </row>
    <row r="3280" spans="1:29" x14ac:dyDescent="0.25">
      <c r="A3280" t="str">
        <f>CONCATENATE("Q",ROUNDUP(MONTH(Table1[[#This Row],[Month]])/3,0))</f>
        <v>Q2</v>
      </c>
      <c r="B3280" s="14">
        <f>EOMONTH(Table1[[#This Row],[Credit Date]],-1)+1</f>
        <v>42522</v>
      </c>
      <c r="C3280" t="str">
        <f>CONCATENATE(Table1[[#This Row],[Issuer Last Name]],", ",Table1[[#This Row],[Issuer First Name]])</f>
        <v>No. 081, Employee</v>
      </c>
      <c r="D3280" t="str">
        <f>CONCATENATE(Table1[[#This Row],[Approver Last Name]],", ",Table1[[#This Row],[Approver First Name]])</f>
        <v>No. 042, Employee</v>
      </c>
      <c r="E3280" t="str">
        <f>CONCATENATE(Table1[[#This Row],[Customer Last Name]],", ",Table1[[#This Row],[Customer First Name]])</f>
        <v>No. 11983, Client</v>
      </c>
      <c r="F3280" t="str">
        <f>IF(Table1[[#This Row],[Credit Amount]]&gt;-19.99,"Less than 19.99",IF(Table1[[#This Row],[Credit Amount]]=-20,"20",IF(Table1[[#This Row],[Credit Amount]]&gt;-49.98,"20.01-49.98",IF(Table1[[#This Row],[Credit Amount]]=-49.99,"49.99",IF(Table1[[#This Row],[Credit Amount]]=-50,"50",IF(Table1[[#This Row],[Credit Amount]]&lt;-50.01,"Greater than 50"))))))</f>
        <v>Less than 19.99</v>
      </c>
      <c r="G3280" t="str">
        <f>IF(Table1[[#This Row],[Transaction Type]]="Maintenance","Non-Sales","Sales")</f>
        <v>Non-Sales</v>
      </c>
      <c r="H3280">
        <f>IF(Table1[[#This Row],[Quarter]]="q2",1,"")</f>
        <v>1</v>
      </c>
      <c r="I3280" t="str">
        <f>IF(Table1[[#This Row],[Quarter]]="q3",1,"")</f>
        <v/>
      </c>
      <c r="J3280">
        <f>IF(Table1[[#This Row],[Quarter]]="Q2",Table1[[#This Row],[Credit Amount]],"")</f>
        <v>-19.079999999999998</v>
      </c>
      <c r="K3280" t="str">
        <f>IF(Table1[[#This Row],[Quarter]]="Q3",Table1[[#This Row],[Credit Amount]],"")</f>
        <v/>
      </c>
      <c r="L3280" t="str">
        <f>IF(Table1[[#This Row],[Transaction Type]]="Upgrade",Table1[[#This Row],[Credit Amount]],IF(Table1[[#This Row],[Transaction Type]]="Activation",Table1[[#This Row],[Credit Amount]],""))</f>
        <v/>
      </c>
      <c r="M3280">
        <f>IF(Table1[[#This Row],[Transaction Type]]="Maintenance",Table1[[#This Row],[Credit Amount]],"")</f>
        <v>-19.079999999999998</v>
      </c>
      <c r="N3280">
        <v>10081</v>
      </c>
      <c r="O3280" t="s">
        <v>2489</v>
      </c>
      <c r="P3280" t="s">
        <v>2570</v>
      </c>
      <c r="Q3280" t="s">
        <v>289</v>
      </c>
      <c r="R3280">
        <v>10042</v>
      </c>
      <c r="S3280" t="s">
        <v>2489</v>
      </c>
      <c r="T3280" t="s">
        <v>2531</v>
      </c>
      <c r="U3280" t="s">
        <v>290</v>
      </c>
      <c r="V3280" t="s">
        <v>196</v>
      </c>
      <c r="W3280">
        <v>100002982</v>
      </c>
      <c r="X3280">
        <v>8005551983</v>
      </c>
      <c r="Y3280" t="s">
        <v>2595</v>
      </c>
      <c r="Z3280" t="s">
        <v>4578</v>
      </c>
      <c r="AA3280" s="13">
        <v>-19.079999999999998</v>
      </c>
      <c r="AB3280" s="14">
        <v>42546</v>
      </c>
      <c r="AC3280" t="s">
        <v>36</v>
      </c>
    </row>
    <row r="3281" spans="1:29" x14ac:dyDescent="0.25">
      <c r="A3281" t="str">
        <f>CONCATENATE("Q",ROUNDUP(MONTH(Table1[[#This Row],[Month]])/3,0))</f>
        <v>Q2</v>
      </c>
      <c r="B3281" s="14">
        <f>EOMONTH(Table1[[#This Row],[Credit Date]],-1)+1</f>
        <v>42522</v>
      </c>
      <c r="C3281" t="str">
        <f>CONCATENATE(Table1[[#This Row],[Issuer Last Name]],", ",Table1[[#This Row],[Issuer First Name]])</f>
        <v>No. 081, Employee</v>
      </c>
      <c r="D3281" t="str">
        <f>CONCATENATE(Table1[[#This Row],[Approver Last Name]],", ",Table1[[#This Row],[Approver First Name]])</f>
        <v>No. 042, Employee</v>
      </c>
      <c r="E3281" t="str">
        <f>CONCATENATE(Table1[[#This Row],[Customer Last Name]],", ",Table1[[#This Row],[Customer First Name]])</f>
        <v>No. 10793, Client</v>
      </c>
      <c r="F3281" t="str">
        <f>IF(Table1[[#This Row],[Credit Amount]]&gt;-19.99,"Less than 19.99",IF(Table1[[#This Row],[Credit Amount]]=-20,"20",IF(Table1[[#This Row],[Credit Amount]]&gt;-49.98,"20.01-49.98",IF(Table1[[#This Row],[Credit Amount]]=-49.99,"49.99",IF(Table1[[#This Row],[Credit Amount]]=-50,"50",IF(Table1[[#This Row],[Credit Amount]]&lt;-50.01,"Greater than 50"))))))</f>
        <v>20.01-49.98</v>
      </c>
      <c r="G3281" t="str">
        <f>IF(Table1[[#This Row],[Transaction Type]]="Maintenance","Non-Sales","Sales")</f>
        <v>Non-Sales</v>
      </c>
      <c r="H3281">
        <f>IF(Table1[[#This Row],[Quarter]]="q2",1,"")</f>
        <v>1</v>
      </c>
      <c r="I3281" t="str">
        <f>IF(Table1[[#This Row],[Quarter]]="q3",1,"")</f>
        <v/>
      </c>
      <c r="J3281">
        <f>IF(Table1[[#This Row],[Quarter]]="Q2",Table1[[#This Row],[Credit Amount]],"")</f>
        <v>-21.7</v>
      </c>
      <c r="K3281" t="str">
        <f>IF(Table1[[#This Row],[Quarter]]="Q3",Table1[[#This Row],[Credit Amount]],"")</f>
        <v/>
      </c>
      <c r="L3281" t="str">
        <f>IF(Table1[[#This Row],[Transaction Type]]="Upgrade",Table1[[#This Row],[Credit Amount]],IF(Table1[[#This Row],[Transaction Type]]="Activation",Table1[[#This Row],[Credit Amount]],""))</f>
        <v/>
      </c>
      <c r="M3281">
        <f>IF(Table1[[#This Row],[Transaction Type]]="Maintenance",Table1[[#This Row],[Credit Amount]],"")</f>
        <v>-21.7</v>
      </c>
      <c r="N3281">
        <v>10081</v>
      </c>
      <c r="O3281" t="s">
        <v>2489</v>
      </c>
      <c r="P3281" t="s">
        <v>2570</v>
      </c>
      <c r="Q3281" t="s">
        <v>289</v>
      </c>
      <c r="R3281">
        <v>10042</v>
      </c>
      <c r="S3281" t="s">
        <v>2489</v>
      </c>
      <c r="T3281" t="s">
        <v>2531</v>
      </c>
      <c r="U3281" t="s">
        <v>290</v>
      </c>
      <c r="V3281" t="s">
        <v>196</v>
      </c>
      <c r="W3281">
        <v>100001792</v>
      </c>
      <c r="X3281">
        <v>8005550793</v>
      </c>
      <c r="Y3281" t="s">
        <v>2595</v>
      </c>
      <c r="Z3281" t="s">
        <v>3388</v>
      </c>
      <c r="AA3281" s="13">
        <v>-21.7</v>
      </c>
      <c r="AB3281" s="14">
        <v>42548</v>
      </c>
      <c r="AC3281" t="s">
        <v>36</v>
      </c>
    </row>
    <row r="3282" spans="1:29" x14ac:dyDescent="0.25">
      <c r="A3282" t="str">
        <f>CONCATENATE("Q",ROUNDUP(MONTH(Table1[[#This Row],[Month]])/3,0))</f>
        <v>Q3</v>
      </c>
      <c r="B3282" s="14">
        <f>EOMONTH(Table1[[#This Row],[Credit Date]],-1)+1</f>
        <v>42552</v>
      </c>
      <c r="C3282" t="str">
        <f>CONCATENATE(Table1[[#This Row],[Issuer Last Name]],", ",Table1[[#This Row],[Issuer First Name]])</f>
        <v>No. 081, Employee</v>
      </c>
      <c r="D3282" t="str">
        <f>CONCATENATE(Table1[[#This Row],[Approver Last Name]],", ",Table1[[#This Row],[Approver First Name]])</f>
        <v>No. 042, Employee</v>
      </c>
      <c r="E3282" t="str">
        <f>CONCATENATE(Table1[[#This Row],[Customer Last Name]],", ",Table1[[#This Row],[Customer First Name]])</f>
        <v>No. 13785, Client</v>
      </c>
      <c r="F32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82" t="str">
        <f>IF(Table1[[#This Row],[Transaction Type]]="Maintenance","Non-Sales","Sales")</f>
        <v>Non-Sales</v>
      </c>
      <c r="H3282" t="str">
        <f>IF(Table1[[#This Row],[Quarter]]="q2",1,"")</f>
        <v/>
      </c>
      <c r="I3282">
        <f>IF(Table1[[#This Row],[Quarter]]="q3",1,"")</f>
        <v>1</v>
      </c>
      <c r="J3282" t="str">
        <f>IF(Table1[[#This Row],[Quarter]]="Q2",Table1[[#This Row],[Credit Amount]],"")</f>
        <v/>
      </c>
      <c r="K3282">
        <f>IF(Table1[[#This Row],[Quarter]]="Q3",Table1[[#This Row],[Credit Amount]],"")</f>
        <v>-52.85</v>
      </c>
      <c r="L3282" t="str">
        <f>IF(Table1[[#This Row],[Transaction Type]]="Upgrade",Table1[[#This Row],[Credit Amount]],IF(Table1[[#This Row],[Transaction Type]]="Activation",Table1[[#This Row],[Credit Amount]],""))</f>
        <v/>
      </c>
      <c r="M3282">
        <f>IF(Table1[[#This Row],[Transaction Type]]="Maintenance",Table1[[#This Row],[Credit Amount]],"")</f>
        <v>-52.85</v>
      </c>
      <c r="N3282">
        <v>10081</v>
      </c>
      <c r="O3282" t="s">
        <v>2489</v>
      </c>
      <c r="P3282" t="s">
        <v>2570</v>
      </c>
      <c r="Q3282" t="s">
        <v>289</v>
      </c>
      <c r="R3282">
        <v>10042</v>
      </c>
      <c r="S3282" t="s">
        <v>2489</v>
      </c>
      <c r="T3282" t="s">
        <v>2531</v>
      </c>
      <c r="U3282" t="s">
        <v>290</v>
      </c>
      <c r="V3282" t="s">
        <v>196</v>
      </c>
      <c r="W3282">
        <v>100004784</v>
      </c>
      <c r="X3282">
        <v>8005553785</v>
      </c>
      <c r="Y3282" t="s">
        <v>2595</v>
      </c>
      <c r="Z3282" t="s">
        <v>6373</v>
      </c>
      <c r="AA3282" s="13">
        <v>-52.85</v>
      </c>
      <c r="AB3282" s="14">
        <v>42557</v>
      </c>
      <c r="AC3282" t="s">
        <v>36</v>
      </c>
    </row>
    <row r="3283" spans="1:29" x14ac:dyDescent="0.25">
      <c r="A3283" t="str">
        <f>CONCATENATE("Q",ROUNDUP(MONTH(Table1[[#This Row],[Month]])/3,0))</f>
        <v>Q3</v>
      </c>
      <c r="B3283" s="14">
        <f>EOMONTH(Table1[[#This Row],[Credit Date]],-1)+1</f>
        <v>42552</v>
      </c>
      <c r="C3283" t="str">
        <f>CONCATENATE(Table1[[#This Row],[Issuer Last Name]],", ",Table1[[#This Row],[Issuer First Name]])</f>
        <v>No. 081, Employee</v>
      </c>
      <c r="D3283" t="str">
        <f>CONCATENATE(Table1[[#This Row],[Approver Last Name]],", ",Table1[[#This Row],[Approver First Name]])</f>
        <v>No. 042, Employee</v>
      </c>
      <c r="E3283" t="str">
        <f>CONCATENATE(Table1[[#This Row],[Customer Last Name]],", ",Table1[[#This Row],[Customer First Name]])</f>
        <v>No. 14006, Client</v>
      </c>
      <c r="F32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83" t="str">
        <f>IF(Table1[[#This Row],[Transaction Type]]="Maintenance","Non-Sales","Sales")</f>
        <v>Non-Sales</v>
      </c>
      <c r="H3283" t="str">
        <f>IF(Table1[[#This Row],[Quarter]]="q2",1,"")</f>
        <v/>
      </c>
      <c r="I3283">
        <f>IF(Table1[[#This Row],[Quarter]]="q3",1,"")</f>
        <v>1</v>
      </c>
      <c r="J3283" t="str">
        <f>IF(Table1[[#This Row],[Quarter]]="Q2",Table1[[#This Row],[Credit Amount]],"")</f>
        <v/>
      </c>
      <c r="K3283">
        <f>IF(Table1[[#This Row],[Quarter]]="Q3",Table1[[#This Row],[Credit Amount]],"")</f>
        <v>-92.42</v>
      </c>
      <c r="L3283" t="str">
        <f>IF(Table1[[#This Row],[Transaction Type]]="Upgrade",Table1[[#This Row],[Credit Amount]],IF(Table1[[#This Row],[Transaction Type]]="Activation",Table1[[#This Row],[Credit Amount]],""))</f>
        <v/>
      </c>
      <c r="M3283">
        <f>IF(Table1[[#This Row],[Transaction Type]]="Maintenance",Table1[[#This Row],[Credit Amount]],"")</f>
        <v>-92.42</v>
      </c>
      <c r="N3283">
        <v>10081</v>
      </c>
      <c r="O3283" t="s">
        <v>2489</v>
      </c>
      <c r="P3283" t="s">
        <v>2570</v>
      </c>
      <c r="Q3283" t="s">
        <v>289</v>
      </c>
      <c r="R3283">
        <v>10042</v>
      </c>
      <c r="S3283" t="s">
        <v>2489</v>
      </c>
      <c r="T3283" t="s">
        <v>2531</v>
      </c>
      <c r="U3283" t="s">
        <v>290</v>
      </c>
      <c r="V3283" t="s">
        <v>196</v>
      </c>
      <c r="W3283">
        <v>100005005</v>
      </c>
      <c r="X3283">
        <v>8005554006</v>
      </c>
      <c r="Y3283" t="s">
        <v>2595</v>
      </c>
      <c r="Z3283" t="s">
        <v>6594</v>
      </c>
      <c r="AA3283" s="13">
        <v>-92.42</v>
      </c>
      <c r="AB3283" s="14">
        <v>42560</v>
      </c>
      <c r="AC3283" t="s">
        <v>36</v>
      </c>
    </row>
    <row r="3284" spans="1:29" x14ac:dyDescent="0.25">
      <c r="A3284" t="str">
        <f>CONCATENATE("Q",ROUNDUP(MONTH(Table1[[#This Row],[Month]])/3,0))</f>
        <v>Q3</v>
      </c>
      <c r="B3284" s="14">
        <f>EOMONTH(Table1[[#This Row],[Credit Date]],-1)+1</f>
        <v>42552</v>
      </c>
      <c r="C3284" t="str">
        <f>CONCATENATE(Table1[[#This Row],[Issuer Last Name]],", ",Table1[[#This Row],[Issuer First Name]])</f>
        <v>No. 081, Employee</v>
      </c>
      <c r="D3284" t="str">
        <f>CONCATENATE(Table1[[#This Row],[Approver Last Name]],", ",Table1[[#This Row],[Approver First Name]])</f>
        <v>No. 081, Employee</v>
      </c>
      <c r="E3284" t="str">
        <f>CONCATENATE(Table1[[#This Row],[Customer Last Name]],", ",Table1[[#This Row],[Customer First Name]])</f>
        <v>No. 10607, Client</v>
      </c>
      <c r="F3284" t="str">
        <f>IF(Table1[[#This Row],[Credit Amount]]&gt;-19.99,"Less than 19.99",IF(Table1[[#This Row],[Credit Amount]]=-20,"20",IF(Table1[[#This Row],[Credit Amount]]&gt;-49.98,"20.01-49.98",IF(Table1[[#This Row],[Credit Amount]]=-49.99,"49.99",IF(Table1[[#This Row],[Credit Amount]]=-50,"50",IF(Table1[[#This Row],[Credit Amount]]&lt;-50.01,"Greater than 50"))))))</f>
        <v>20.01-49.98</v>
      </c>
      <c r="G3284" t="str">
        <f>IF(Table1[[#This Row],[Transaction Type]]="Maintenance","Non-Sales","Sales")</f>
        <v>Non-Sales</v>
      </c>
      <c r="H3284" t="str">
        <f>IF(Table1[[#This Row],[Quarter]]="q2",1,"")</f>
        <v/>
      </c>
      <c r="I3284">
        <f>IF(Table1[[#This Row],[Quarter]]="q3",1,"")</f>
        <v>1</v>
      </c>
      <c r="J3284" t="str">
        <f>IF(Table1[[#This Row],[Quarter]]="Q2",Table1[[#This Row],[Credit Amount]],"")</f>
        <v/>
      </c>
      <c r="K3284">
        <f>IF(Table1[[#This Row],[Quarter]]="Q3",Table1[[#This Row],[Credit Amount]],"")</f>
        <v>-31.2</v>
      </c>
      <c r="L3284" t="str">
        <f>IF(Table1[[#This Row],[Transaction Type]]="Upgrade",Table1[[#This Row],[Credit Amount]],IF(Table1[[#This Row],[Transaction Type]]="Activation",Table1[[#This Row],[Credit Amount]],""))</f>
        <v/>
      </c>
      <c r="M3284">
        <f>IF(Table1[[#This Row],[Transaction Type]]="Maintenance",Table1[[#This Row],[Credit Amount]],"")</f>
        <v>-31.2</v>
      </c>
      <c r="N3284">
        <v>10081</v>
      </c>
      <c r="O3284" t="s">
        <v>2489</v>
      </c>
      <c r="P3284" t="s">
        <v>2570</v>
      </c>
      <c r="Q3284" t="s">
        <v>289</v>
      </c>
      <c r="R3284">
        <v>10081</v>
      </c>
      <c r="S3284" t="s">
        <v>2489</v>
      </c>
      <c r="T3284" t="s">
        <v>2570</v>
      </c>
      <c r="U3284" t="s">
        <v>289</v>
      </c>
      <c r="V3284" t="s">
        <v>196</v>
      </c>
      <c r="W3284">
        <v>100001606</v>
      </c>
      <c r="X3284">
        <v>8005550607</v>
      </c>
      <c r="Y3284" t="s">
        <v>2595</v>
      </c>
      <c r="Z3284" t="s">
        <v>3202</v>
      </c>
      <c r="AA3284" s="13">
        <v>-31.2</v>
      </c>
      <c r="AB3284" s="14">
        <v>42561</v>
      </c>
      <c r="AC3284" t="s">
        <v>36</v>
      </c>
    </row>
    <row r="3285" spans="1:29" x14ac:dyDescent="0.25">
      <c r="A3285" t="str">
        <f>CONCATENATE("Q",ROUNDUP(MONTH(Table1[[#This Row],[Month]])/3,0))</f>
        <v>Q3</v>
      </c>
      <c r="B3285" s="14">
        <f>EOMONTH(Table1[[#This Row],[Credit Date]],-1)+1</f>
        <v>42552</v>
      </c>
      <c r="C3285" t="str">
        <f>CONCATENATE(Table1[[#This Row],[Issuer Last Name]],", ",Table1[[#This Row],[Issuer First Name]])</f>
        <v>No. 081, Employee</v>
      </c>
      <c r="D3285" t="str">
        <f>CONCATENATE(Table1[[#This Row],[Approver Last Name]],", ",Table1[[#This Row],[Approver First Name]])</f>
        <v>No. 081, Employee</v>
      </c>
      <c r="E3285" t="str">
        <f>CONCATENATE(Table1[[#This Row],[Customer Last Name]],", ",Table1[[#This Row],[Customer First Name]])</f>
        <v>No. 11312, Client</v>
      </c>
      <c r="F3285" t="str">
        <f>IF(Table1[[#This Row],[Credit Amount]]&gt;-19.99,"Less than 19.99",IF(Table1[[#This Row],[Credit Amount]]=-20,"20",IF(Table1[[#This Row],[Credit Amount]]&gt;-49.98,"20.01-49.98",IF(Table1[[#This Row],[Credit Amount]]=-49.99,"49.99",IF(Table1[[#This Row],[Credit Amount]]=-50,"50",IF(Table1[[#This Row],[Credit Amount]]&lt;-50.01,"Greater than 50"))))))</f>
        <v>20.01-49.98</v>
      </c>
      <c r="G3285" t="str">
        <f>IF(Table1[[#This Row],[Transaction Type]]="Maintenance","Non-Sales","Sales")</f>
        <v>Sales</v>
      </c>
      <c r="H3285" t="str">
        <f>IF(Table1[[#This Row],[Quarter]]="q2",1,"")</f>
        <v/>
      </c>
      <c r="I3285">
        <f>IF(Table1[[#This Row],[Quarter]]="q3",1,"")</f>
        <v>1</v>
      </c>
      <c r="J3285" t="str">
        <f>IF(Table1[[#This Row],[Quarter]]="Q2",Table1[[#This Row],[Credit Amount]],"")</f>
        <v/>
      </c>
      <c r="K3285">
        <f>IF(Table1[[#This Row],[Quarter]]="Q3",Table1[[#This Row],[Credit Amount]],"")</f>
        <v>-28.43</v>
      </c>
      <c r="L3285">
        <f>IF(Table1[[#This Row],[Transaction Type]]="Upgrade",Table1[[#This Row],[Credit Amount]],IF(Table1[[#This Row],[Transaction Type]]="Activation",Table1[[#This Row],[Credit Amount]],""))</f>
        <v>-28.43</v>
      </c>
      <c r="M3285" t="str">
        <f>IF(Table1[[#This Row],[Transaction Type]]="Maintenance",Table1[[#This Row],[Credit Amount]],"")</f>
        <v/>
      </c>
      <c r="N3285">
        <v>10081</v>
      </c>
      <c r="O3285" t="s">
        <v>2489</v>
      </c>
      <c r="P3285" t="s">
        <v>2570</v>
      </c>
      <c r="Q3285" t="s">
        <v>289</v>
      </c>
      <c r="R3285">
        <v>10081</v>
      </c>
      <c r="S3285" t="s">
        <v>2489</v>
      </c>
      <c r="T3285" t="s">
        <v>2570</v>
      </c>
      <c r="U3285" t="s">
        <v>289</v>
      </c>
      <c r="V3285" t="s">
        <v>196</v>
      </c>
      <c r="W3285">
        <v>100002311</v>
      </c>
      <c r="X3285">
        <v>8005551312</v>
      </c>
      <c r="Y3285" t="s">
        <v>2595</v>
      </c>
      <c r="Z3285" t="s">
        <v>3907</v>
      </c>
      <c r="AA3285" s="13">
        <v>-28.43</v>
      </c>
      <c r="AB3285" s="14">
        <v>42564</v>
      </c>
      <c r="AC3285" t="s">
        <v>37</v>
      </c>
    </row>
    <row r="3286" spans="1:29" x14ac:dyDescent="0.25">
      <c r="A3286" t="str">
        <f>CONCATENATE("Q",ROUNDUP(MONTH(Table1[[#This Row],[Month]])/3,0))</f>
        <v>Q3</v>
      </c>
      <c r="B3286" s="14">
        <f>EOMONTH(Table1[[#This Row],[Credit Date]],-1)+1</f>
        <v>42552</v>
      </c>
      <c r="C3286" t="str">
        <f>CONCATENATE(Table1[[#This Row],[Issuer Last Name]],", ",Table1[[#This Row],[Issuer First Name]])</f>
        <v>No. 081, Employee</v>
      </c>
      <c r="D3286" t="str">
        <f>CONCATENATE(Table1[[#This Row],[Approver Last Name]],", ",Table1[[#This Row],[Approver First Name]])</f>
        <v>No. 042, Employee</v>
      </c>
      <c r="E3286" t="str">
        <f>CONCATENATE(Table1[[#This Row],[Customer Last Name]],", ",Table1[[#This Row],[Customer First Name]])</f>
        <v>No. 13300, Client</v>
      </c>
      <c r="F32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86" t="str">
        <f>IF(Table1[[#This Row],[Transaction Type]]="Maintenance","Non-Sales","Sales")</f>
        <v>Non-Sales</v>
      </c>
      <c r="H3286" t="str">
        <f>IF(Table1[[#This Row],[Quarter]]="q2",1,"")</f>
        <v/>
      </c>
      <c r="I3286">
        <f>IF(Table1[[#This Row],[Quarter]]="q3",1,"")</f>
        <v>1</v>
      </c>
      <c r="J3286" t="str">
        <f>IF(Table1[[#This Row],[Quarter]]="Q2",Table1[[#This Row],[Credit Amount]],"")</f>
        <v/>
      </c>
      <c r="K3286">
        <f>IF(Table1[[#This Row],[Quarter]]="Q3",Table1[[#This Row],[Credit Amount]],"")</f>
        <v>-79.83</v>
      </c>
      <c r="L3286" t="str">
        <f>IF(Table1[[#This Row],[Transaction Type]]="Upgrade",Table1[[#This Row],[Credit Amount]],IF(Table1[[#This Row],[Transaction Type]]="Activation",Table1[[#This Row],[Credit Amount]],""))</f>
        <v/>
      </c>
      <c r="M3286">
        <f>IF(Table1[[#This Row],[Transaction Type]]="Maintenance",Table1[[#This Row],[Credit Amount]],"")</f>
        <v>-79.83</v>
      </c>
      <c r="N3286">
        <v>10081</v>
      </c>
      <c r="O3286" t="s">
        <v>2489</v>
      </c>
      <c r="P3286" t="s">
        <v>2570</v>
      </c>
      <c r="Q3286" t="s">
        <v>289</v>
      </c>
      <c r="R3286">
        <v>10042</v>
      </c>
      <c r="S3286" t="s">
        <v>2489</v>
      </c>
      <c r="T3286" t="s">
        <v>2531</v>
      </c>
      <c r="U3286" t="s">
        <v>290</v>
      </c>
      <c r="V3286" t="s">
        <v>196</v>
      </c>
      <c r="W3286">
        <v>100004299</v>
      </c>
      <c r="X3286">
        <v>8005553300</v>
      </c>
      <c r="Y3286" t="s">
        <v>2595</v>
      </c>
      <c r="Z3286" t="s">
        <v>5888</v>
      </c>
      <c r="AA3286" s="13">
        <v>-79.83</v>
      </c>
      <c r="AB3286" s="14">
        <v>42565</v>
      </c>
      <c r="AC3286" t="s">
        <v>36</v>
      </c>
    </row>
    <row r="3287" spans="1:29" x14ac:dyDescent="0.25">
      <c r="A3287" t="str">
        <f>CONCATENATE("Q",ROUNDUP(MONTH(Table1[[#This Row],[Month]])/3,0))</f>
        <v>Q3</v>
      </c>
      <c r="B3287" s="14">
        <f>EOMONTH(Table1[[#This Row],[Credit Date]],-1)+1</f>
        <v>42552</v>
      </c>
      <c r="C3287" t="str">
        <f>CONCATENATE(Table1[[#This Row],[Issuer Last Name]],", ",Table1[[#This Row],[Issuer First Name]])</f>
        <v>No. 081, Employee</v>
      </c>
      <c r="D3287" t="str">
        <f>CONCATENATE(Table1[[#This Row],[Approver Last Name]],", ",Table1[[#This Row],[Approver First Name]])</f>
        <v>No. 081, Employee</v>
      </c>
      <c r="E3287" t="str">
        <f>CONCATENATE(Table1[[#This Row],[Customer Last Name]],", ",Table1[[#This Row],[Customer First Name]])</f>
        <v>No. 12334, Client</v>
      </c>
      <c r="F3287" t="str">
        <f>IF(Table1[[#This Row],[Credit Amount]]&gt;-19.99,"Less than 19.99",IF(Table1[[#This Row],[Credit Amount]]=-20,"20",IF(Table1[[#This Row],[Credit Amount]]&gt;-49.98,"20.01-49.98",IF(Table1[[#This Row],[Credit Amount]]=-49.99,"49.99",IF(Table1[[#This Row],[Credit Amount]]=-50,"50",IF(Table1[[#This Row],[Credit Amount]]&lt;-50.01,"Greater than 50"))))))</f>
        <v>20.01-49.98</v>
      </c>
      <c r="G3287" t="str">
        <f>IF(Table1[[#This Row],[Transaction Type]]="Maintenance","Non-Sales","Sales")</f>
        <v>Non-Sales</v>
      </c>
      <c r="H3287" t="str">
        <f>IF(Table1[[#This Row],[Quarter]]="q2",1,"")</f>
        <v/>
      </c>
      <c r="I3287">
        <f>IF(Table1[[#This Row],[Quarter]]="q3",1,"")</f>
        <v>1</v>
      </c>
      <c r="J3287" t="str">
        <f>IF(Table1[[#This Row],[Quarter]]="Q2",Table1[[#This Row],[Credit Amount]],"")</f>
        <v/>
      </c>
      <c r="K3287">
        <f>IF(Table1[[#This Row],[Quarter]]="Q3",Table1[[#This Row],[Credit Amount]],"")</f>
        <v>-42.93</v>
      </c>
      <c r="L3287" t="str">
        <f>IF(Table1[[#This Row],[Transaction Type]]="Upgrade",Table1[[#This Row],[Credit Amount]],IF(Table1[[#This Row],[Transaction Type]]="Activation",Table1[[#This Row],[Credit Amount]],""))</f>
        <v/>
      </c>
      <c r="M3287">
        <f>IF(Table1[[#This Row],[Transaction Type]]="Maintenance",Table1[[#This Row],[Credit Amount]],"")</f>
        <v>-42.93</v>
      </c>
      <c r="N3287">
        <v>10081</v>
      </c>
      <c r="O3287" t="s">
        <v>2489</v>
      </c>
      <c r="P3287" t="s">
        <v>2570</v>
      </c>
      <c r="Q3287" t="s">
        <v>289</v>
      </c>
      <c r="R3287">
        <v>10081</v>
      </c>
      <c r="S3287" t="s">
        <v>2489</v>
      </c>
      <c r="T3287" t="s">
        <v>2570</v>
      </c>
      <c r="U3287" t="s">
        <v>289</v>
      </c>
      <c r="V3287" t="s">
        <v>196</v>
      </c>
      <c r="W3287">
        <v>100003333</v>
      </c>
      <c r="X3287">
        <v>8005552334</v>
      </c>
      <c r="Y3287" t="s">
        <v>2595</v>
      </c>
      <c r="Z3287" t="s">
        <v>4929</v>
      </c>
      <c r="AA3287" s="13">
        <v>-42.93</v>
      </c>
      <c r="AB3287" s="14">
        <v>42565</v>
      </c>
      <c r="AC3287" t="s">
        <v>36</v>
      </c>
    </row>
    <row r="3288" spans="1:29" x14ac:dyDescent="0.25">
      <c r="A3288" t="str">
        <f>CONCATENATE("Q",ROUNDUP(MONTH(Table1[[#This Row],[Month]])/3,0))</f>
        <v>Q3</v>
      </c>
      <c r="B3288" s="14">
        <f>EOMONTH(Table1[[#This Row],[Credit Date]],-1)+1</f>
        <v>42552</v>
      </c>
      <c r="C3288" t="str">
        <f>CONCATENATE(Table1[[#This Row],[Issuer Last Name]],", ",Table1[[#This Row],[Issuer First Name]])</f>
        <v>No. 081, Employee</v>
      </c>
      <c r="D3288" t="str">
        <f>CONCATENATE(Table1[[#This Row],[Approver Last Name]],", ",Table1[[#This Row],[Approver First Name]])</f>
        <v>No. 081, Employee</v>
      </c>
      <c r="E3288" t="str">
        <f>CONCATENATE(Table1[[#This Row],[Customer Last Name]],", ",Table1[[#This Row],[Customer First Name]])</f>
        <v>No. 11895, Client</v>
      </c>
      <c r="F3288" t="str">
        <f>IF(Table1[[#This Row],[Credit Amount]]&gt;-19.99,"Less than 19.99",IF(Table1[[#This Row],[Credit Amount]]=-20,"20",IF(Table1[[#This Row],[Credit Amount]]&gt;-49.98,"20.01-49.98",IF(Table1[[#This Row],[Credit Amount]]=-49.99,"49.99",IF(Table1[[#This Row],[Credit Amount]]=-50,"50",IF(Table1[[#This Row],[Credit Amount]]&lt;-50.01,"Greater than 50"))))))</f>
        <v>20.01-49.98</v>
      </c>
      <c r="G3288" t="str">
        <f>IF(Table1[[#This Row],[Transaction Type]]="Maintenance","Non-Sales","Sales")</f>
        <v>Sales</v>
      </c>
      <c r="H3288" t="str">
        <f>IF(Table1[[#This Row],[Quarter]]="q2",1,"")</f>
        <v/>
      </c>
      <c r="I3288">
        <f>IF(Table1[[#This Row],[Quarter]]="q3",1,"")</f>
        <v>1</v>
      </c>
      <c r="J3288" t="str">
        <f>IF(Table1[[#This Row],[Quarter]]="Q2",Table1[[#This Row],[Credit Amount]],"")</f>
        <v/>
      </c>
      <c r="K3288">
        <f>IF(Table1[[#This Row],[Quarter]]="Q3",Table1[[#This Row],[Credit Amount]],"")</f>
        <v>-36.119999999999997</v>
      </c>
      <c r="L3288">
        <f>IF(Table1[[#This Row],[Transaction Type]]="Upgrade",Table1[[#This Row],[Credit Amount]],IF(Table1[[#This Row],[Transaction Type]]="Activation",Table1[[#This Row],[Credit Amount]],""))</f>
        <v>-36.119999999999997</v>
      </c>
      <c r="M3288" t="str">
        <f>IF(Table1[[#This Row],[Transaction Type]]="Maintenance",Table1[[#This Row],[Credit Amount]],"")</f>
        <v/>
      </c>
      <c r="N3288">
        <v>10081</v>
      </c>
      <c r="O3288" t="s">
        <v>2489</v>
      </c>
      <c r="P3288" t="s">
        <v>2570</v>
      </c>
      <c r="Q3288" t="s">
        <v>289</v>
      </c>
      <c r="R3288">
        <v>10081</v>
      </c>
      <c r="S3288" t="s">
        <v>2489</v>
      </c>
      <c r="T3288" t="s">
        <v>2570</v>
      </c>
      <c r="U3288" t="s">
        <v>289</v>
      </c>
      <c r="V3288" t="s">
        <v>196</v>
      </c>
      <c r="W3288">
        <v>100002894</v>
      </c>
      <c r="X3288">
        <v>8005551895</v>
      </c>
      <c r="Y3288" t="s">
        <v>2595</v>
      </c>
      <c r="Z3288" t="s">
        <v>4490</v>
      </c>
      <c r="AA3288" s="13">
        <v>-36.119999999999997</v>
      </c>
      <c r="AB3288" s="14">
        <v>42566</v>
      </c>
      <c r="AC3288" t="s">
        <v>37</v>
      </c>
    </row>
    <row r="3289" spans="1:29" x14ac:dyDescent="0.25">
      <c r="A3289" t="str">
        <f>CONCATENATE("Q",ROUNDUP(MONTH(Table1[[#This Row],[Month]])/3,0))</f>
        <v>Q3</v>
      </c>
      <c r="B3289" s="14">
        <f>EOMONTH(Table1[[#This Row],[Credit Date]],-1)+1</f>
        <v>42552</v>
      </c>
      <c r="C3289" t="str">
        <f>CONCATENATE(Table1[[#This Row],[Issuer Last Name]],", ",Table1[[#This Row],[Issuer First Name]])</f>
        <v>No. 081, Employee</v>
      </c>
      <c r="D3289" t="str">
        <f>CONCATENATE(Table1[[#This Row],[Approver Last Name]],", ",Table1[[#This Row],[Approver First Name]])</f>
        <v>No. 042, Employee</v>
      </c>
      <c r="E3289" t="str">
        <f>CONCATENATE(Table1[[#This Row],[Customer Last Name]],", ",Table1[[#This Row],[Customer First Name]])</f>
        <v>No. 12184, Client</v>
      </c>
      <c r="F32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89" t="str">
        <f>IF(Table1[[#This Row],[Transaction Type]]="Maintenance","Non-Sales","Sales")</f>
        <v>Sales</v>
      </c>
      <c r="H3289" t="str">
        <f>IF(Table1[[#This Row],[Quarter]]="q2",1,"")</f>
        <v/>
      </c>
      <c r="I3289">
        <f>IF(Table1[[#This Row],[Quarter]]="q3",1,"")</f>
        <v>1</v>
      </c>
      <c r="J3289" t="str">
        <f>IF(Table1[[#This Row],[Quarter]]="Q2",Table1[[#This Row],[Credit Amount]],"")</f>
        <v/>
      </c>
      <c r="K3289">
        <f>IF(Table1[[#This Row],[Quarter]]="Q3",Table1[[#This Row],[Credit Amount]],"")</f>
        <v>-63.55</v>
      </c>
      <c r="L3289">
        <f>IF(Table1[[#This Row],[Transaction Type]]="Upgrade",Table1[[#This Row],[Credit Amount]],IF(Table1[[#This Row],[Transaction Type]]="Activation",Table1[[#This Row],[Credit Amount]],""))</f>
        <v>-63.55</v>
      </c>
      <c r="M3289" t="str">
        <f>IF(Table1[[#This Row],[Transaction Type]]="Maintenance",Table1[[#This Row],[Credit Amount]],"")</f>
        <v/>
      </c>
      <c r="N3289">
        <v>10081</v>
      </c>
      <c r="O3289" t="s">
        <v>2489</v>
      </c>
      <c r="P3289" t="s">
        <v>2570</v>
      </c>
      <c r="Q3289" t="s">
        <v>289</v>
      </c>
      <c r="R3289">
        <v>10042</v>
      </c>
      <c r="S3289" t="s">
        <v>2489</v>
      </c>
      <c r="T3289" t="s">
        <v>2531</v>
      </c>
      <c r="U3289" t="s">
        <v>290</v>
      </c>
      <c r="V3289" t="s">
        <v>196</v>
      </c>
      <c r="W3289">
        <v>100003183</v>
      </c>
      <c r="X3289">
        <v>8005552184</v>
      </c>
      <c r="Y3289" t="s">
        <v>2595</v>
      </c>
      <c r="Z3289" t="s">
        <v>4779</v>
      </c>
      <c r="AA3289" s="13">
        <v>-63.55</v>
      </c>
      <c r="AB3289" s="14">
        <v>42567</v>
      </c>
      <c r="AC3289" t="s">
        <v>37</v>
      </c>
    </row>
    <row r="3290" spans="1:29" x14ac:dyDescent="0.25">
      <c r="A3290" t="str">
        <f>CONCATENATE("Q",ROUNDUP(MONTH(Table1[[#This Row],[Month]])/3,0))</f>
        <v>Q3</v>
      </c>
      <c r="B3290" s="14">
        <f>EOMONTH(Table1[[#This Row],[Credit Date]],-1)+1</f>
        <v>42552</v>
      </c>
      <c r="C3290" t="str">
        <f>CONCATENATE(Table1[[#This Row],[Issuer Last Name]],", ",Table1[[#This Row],[Issuer First Name]])</f>
        <v>No. 081, Employee</v>
      </c>
      <c r="D3290" t="str">
        <f>CONCATENATE(Table1[[#This Row],[Approver Last Name]],", ",Table1[[#This Row],[Approver First Name]])</f>
        <v>No. 042, Employee</v>
      </c>
      <c r="E3290" t="str">
        <f>CONCATENATE(Table1[[#This Row],[Customer Last Name]],", ",Table1[[#This Row],[Customer First Name]])</f>
        <v>No. 11044, Client</v>
      </c>
      <c r="F32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90" t="str">
        <f>IF(Table1[[#This Row],[Transaction Type]]="Maintenance","Non-Sales","Sales")</f>
        <v>Sales</v>
      </c>
      <c r="H3290" t="str">
        <f>IF(Table1[[#This Row],[Quarter]]="q2",1,"")</f>
        <v/>
      </c>
      <c r="I3290">
        <f>IF(Table1[[#This Row],[Quarter]]="q3",1,"")</f>
        <v>1</v>
      </c>
      <c r="J3290" t="str">
        <f>IF(Table1[[#This Row],[Quarter]]="Q2",Table1[[#This Row],[Credit Amount]],"")</f>
        <v/>
      </c>
      <c r="K3290">
        <f>IF(Table1[[#This Row],[Quarter]]="Q3",Table1[[#This Row],[Credit Amount]],"")</f>
        <v>-51.77</v>
      </c>
      <c r="L3290">
        <f>IF(Table1[[#This Row],[Transaction Type]]="Upgrade",Table1[[#This Row],[Credit Amount]],IF(Table1[[#This Row],[Transaction Type]]="Activation",Table1[[#This Row],[Credit Amount]],""))</f>
        <v>-51.77</v>
      </c>
      <c r="M3290" t="str">
        <f>IF(Table1[[#This Row],[Transaction Type]]="Maintenance",Table1[[#This Row],[Credit Amount]],"")</f>
        <v/>
      </c>
      <c r="N3290">
        <v>10081</v>
      </c>
      <c r="O3290" t="s">
        <v>2489</v>
      </c>
      <c r="P3290" t="s">
        <v>2570</v>
      </c>
      <c r="Q3290" t="s">
        <v>289</v>
      </c>
      <c r="R3290">
        <v>10042</v>
      </c>
      <c r="S3290" t="s">
        <v>2489</v>
      </c>
      <c r="T3290" t="s">
        <v>2531</v>
      </c>
      <c r="U3290" t="s">
        <v>290</v>
      </c>
      <c r="V3290" t="s">
        <v>196</v>
      </c>
      <c r="W3290">
        <v>100002043</v>
      </c>
      <c r="X3290">
        <v>8005551044</v>
      </c>
      <c r="Y3290" t="s">
        <v>2595</v>
      </c>
      <c r="Z3290" t="s">
        <v>3639</v>
      </c>
      <c r="AA3290" s="13">
        <v>-51.77</v>
      </c>
      <c r="AB3290" s="14">
        <v>42570</v>
      </c>
      <c r="AC3290" t="s">
        <v>35</v>
      </c>
    </row>
    <row r="3291" spans="1:29" x14ac:dyDescent="0.25">
      <c r="A3291" t="str">
        <f>CONCATENATE("Q",ROUNDUP(MONTH(Table1[[#This Row],[Month]])/3,0))</f>
        <v>Q3</v>
      </c>
      <c r="B3291" s="14">
        <f>EOMONTH(Table1[[#This Row],[Credit Date]],-1)+1</f>
        <v>42552</v>
      </c>
      <c r="C3291" t="str">
        <f>CONCATENATE(Table1[[#This Row],[Issuer Last Name]],", ",Table1[[#This Row],[Issuer First Name]])</f>
        <v>No. 081, Employee</v>
      </c>
      <c r="D3291" t="str">
        <f>CONCATENATE(Table1[[#This Row],[Approver Last Name]],", ",Table1[[#This Row],[Approver First Name]])</f>
        <v>No. 081, Employee</v>
      </c>
      <c r="E3291" t="str">
        <f>CONCATENATE(Table1[[#This Row],[Customer Last Name]],", ",Table1[[#This Row],[Customer First Name]])</f>
        <v>No. 13645, Client</v>
      </c>
      <c r="F3291" t="str">
        <f>IF(Table1[[#This Row],[Credit Amount]]&gt;-19.99,"Less than 19.99",IF(Table1[[#This Row],[Credit Amount]]=-20,"20",IF(Table1[[#This Row],[Credit Amount]]&gt;-49.98,"20.01-49.98",IF(Table1[[#This Row],[Credit Amount]]=-49.99,"49.99",IF(Table1[[#This Row],[Credit Amount]]=-50,"50",IF(Table1[[#This Row],[Credit Amount]]&lt;-50.01,"Greater than 50"))))))</f>
        <v>20.01-49.98</v>
      </c>
      <c r="G3291" t="str">
        <f>IF(Table1[[#This Row],[Transaction Type]]="Maintenance","Non-Sales","Sales")</f>
        <v>Non-Sales</v>
      </c>
      <c r="H3291" t="str">
        <f>IF(Table1[[#This Row],[Quarter]]="q2",1,"")</f>
        <v/>
      </c>
      <c r="I3291">
        <f>IF(Table1[[#This Row],[Quarter]]="q3",1,"")</f>
        <v>1</v>
      </c>
      <c r="J3291" t="str">
        <f>IF(Table1[[#This Row],[Quarter]]="Q2",Table1[[#This Row],[Credit Amount]],"")</f>
        <v/>
      </c>
      <c r="K3291">
        <f>IF(Table1[[#This Row],[Quarter]]="Q3",Table1[[#This Row],[Credit Amount]],"")</f>
        <v>-48.67</v>
      </c>
      <c r="L3291" t="str">
        <f>IF(Table1[[#This Row],[Transaction Type]]="Upgrade",Table1[[#This Row],[Credit Amount]],IF(Table1[[#This Row],[Transaction Type]]="Activation",Table1[[#This Row],[Credit Amount]],""))</f>
        <v/>
      </c>
      <c r="M3291">
        <f>IF(Table1[[#This Row],[Transaction Type]]="Maintenance",Table1[[#This Row],[Credit Amount]],"")</f>
        <v>-48.67</v>
      </c>
      <c r="N3291">
        <v>10081</v>
      </c>
      <c r="O3291" t="s">
        <v>2489</v>
      </c>
      <c r="P3291" t="s">
        <v>2570</v>
      </c>
      <c r="Q3291" t="s">
        <v>289</v>
      </c>
      <c r="R3291">
        <v>10081</v>
      </c>
      <c r="S3291" t="s">
        <v>2489</v>
      </c>
      <c r="T3291" t="s">
        <v>2570</v>
      </c>
      <c r="U3291" t="s">
        <v>289</v>
      </c>
      <c r="V3291" t="s">
        <v>196</v>
      </c>
      <c r="W3291">
        <v>100004644</v>
      </c>
      <c r="X3291">
        <v>8005553645</v>
      </c>
      <c r="Y3291" t="s">
        <v>2595</v>
      </c>
      <c r="Z3291" t="s">
        <v>6233</v>
      </c>
      <c r="AA3291" s="13">
        <v>-48.67</v>
      </c>
      <c r="AB3291" s="14">
        <v>42574</v>
      </c>
      <c r="AC3291" t="s">
        <v>36</v>
      </c>
    </row>
    <row r="3292" spans="1:29" x14ac:dyDescent="0.25">
      <c r="A3292" t="str">
        <f>CONCATENATE("Q",ROUNDUP(MONTH(Table1[[#This Row],[Month]])/3,0))</f>
        <v>Q3</v>
      </c>
      <c r="B3292" s="14">
        <f>EOMONTH(Table1[[#This Row],[Credit Date]],-1)+1</f>
        <v>42552</v>
      </c>
      <c r="C3292" t="str">
        <f>CONCATENATE(Table1[[#This Row],[Issuer Last Name]],", ",Table1[[#This Row],[Issuer First Name]])</f>
        <v>No. 081, Employee</v>
      </c>
      <c r="D3292" t="str">
        <f>CONCATENATE(Table1[[#This Row],[Approver Last Name]],", ",Table1[[#This Row],[Approver First Name]])</f>
        <v>No. 081, Employee</v>
      </c>
      <c r="E3292" t="str">
        <f>CONCATENATE(Table1[[#This Row],[Customer Last Name]],", ",Table1[[#This Row],[Customer First Name]])</f>
        <v>No. 11882, Client</v>
      </c>
      <c r="F3292" t="str">
        <f>IF(Table1[[#This Row],[Credit Amount]]&gt;-19.99,"Less than 19.99",IF(Table1[[#This Row],[Credit Amount]]=-20,"20",IF(Table1[[#This Row],[Credit Amount]]&gt;-49.98,"20.01-49.98",IF(Table1[[#This Row],[Credit Amount]]=-49.99,"49.99",IF(Table1[[#This Row],[Credit Amount]]=-50,"50",IF(Table1[[#This Row],[Credit Amount]]&lt;-50.01,"Greater than 50"))))))</f>
        <v>Less than 19.99</v>
      </c>
      <c r="G3292" t="str">
        <f>IF(Table1[[#This Row],[Transaction Type]]="Maintenance","Non-Sales","Sales")</f>
        <v>Non-Sales</v>
      </c>
      <c r="H3292" t="str">
        <f>IF(Table1[[#This Row],[Quarter]]="q2",1,"")</f>
        <v/>
      </c>
      <c r="I3292">
        <f>IF(Table1[[#This Row],[Quarter]]="q3",1,"")</f>
        <v>1</v>
      </c>
      <c r="J3292" t="str">
        <f>IF(Table1[[#This Row],[Quarter]]="Q2",Table1[[#This Row],[Credit Amount]],"")</f>
        <v/>
      </c>
      <c r="K3292">
        <f>IF(Table1[[#This Row],[Quarter]]="Q3",Table1[[#This Row],[Credit Amount]],"")</f>
        <v>-19.22</v>
      </c>
      <c r="L3292" t="str">
        <f>IF(Table1[[#This Row],[Transaction Type]]="Upgrade",Table1[[#This Row],[Credit Amount]],IF(Table1[[#This Row],[Transaction Type]]="Activation",Table1[[#This Row],[Credit Amount]],""))</f>
        <v/>
      </c>
      <c r="M3292">
        <f>IF(Table1[[#This Row],[Transaction Type]]="Maintenance",Table1[[#This Row],[Credit Amount]],"")</f>
        <v>-19.22</v>
      </c>
      <c r="N3292">
        <v>10081</v>
      </c>
      <c r="O3292" t="s">
        <v>2489</v>
      </c>
      <c r="P3292" t="s">
        <v>2570</v>
      </c>
      <c r="Q3292" t="s">
        <v>289</v>
      </c>
      <c r="R3292">
        <v>10081</v>
      </c>
      <c r="S3292" t="s">
        <v>2489</v>
      </c>
      <c r="T3292" t="s">
        <v>2570</v>
      </c>
      <c r="U3292" t="s">
        <v>289</v>
      </c>
      <c r="V3292" t="s">
        <v>196</v>
      </c>
      <c r="W3292">
        <v>100002881</v>
      </c>
      <c r="X3292">
        <v>8005551882</v>
      </c>
      <c r="Y3292" t="s">
        <v>2595</v>
      </c>
      <c r="Z3292" t="s">
        <v>4477</v>
      </c>
      <c r="AA3292" s="13">
        <v>-19.22</v>
      </c>
      <c r="AB3292" s="14">
        <v>42574</v>
      </c>
      <c r="AC3292" t="s">
        <v>36</v>
      </c>
    </row>
    <row r="3293" spans="1:29" x14ac:dyDescent="0.25">
      <c r="A3293" t="str">
        <f>CONCATENATE("Q",ROUNDUP(MONTH(Table1[[#This Row],[Month]])/3,0))</f>
        <v>Q3</v>
      </c>
      <c r="B3293" s="14">
        <f>EOMONTH(Table1[[#This Row],[Credit Date]],-1)+1</f>
        <v>42552</v>
      </c>
      <c r="C3293" t="str">
        <f>CONCATENATE(Table1[[#This Row],[Issuer Last Name]],", ",Table1[[#This Row],[Issuer First Name]])</f>
        <v>No. 081, Employee</v>
      </c>
      <c r="D3293" t="str">
        <f>CONCATENATE(Table1[[#This Row],[Approver Last Name]],", ",Table1[[#This Row],[Approver First Name]])</f>
        <v>No. 042, Employee</v>
      </c>
      <c r="E3293" t="str">
        <f>CONCATENATE(Table1[[#This Row],[Customer Last Name]],", ",Table1[[#This Row],[Customer First Name]])</f>
        <v>No. 10830, Client</v>
      </c>
      <c r="F32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93" t="str">
        <f>IF(Table1[[#This Row],[Transaction Type]]="Maintenance","Non-Sales","Sales")</f>
        <v>Non-Sales</v>
      </c>
      <c r="H3293" t="str">
        <f>IF(Table1[[#This Row],[Quarter]]="q2",1,"")</f>
        <v/>
      </c>
      <c r="I3293">
        <f>IF(Table1[[#This Row],[Quarter]]="q3",1,"")</f>
        <v>1</v>
      </c>
      <c r="J3293" t="str">
        <f>IF(Table1[[#This Row],[Quarter]]="Q2",Table1[[#This Row],[Credit Amount]],"")</f>
        <v/>
      </c>
      <c r="K3293">
        <f>IF(Table1[[#This Row],[Quarter]]="Q3",Table1[[#This Row],[Credit Amount]],"")</f>
        <v>-99.96</v>
      </c>
      <c r="L3293" t="str">
        <f>IF(Table1[[#This Row],[Transaction Type]]="Upgrade",Table1[[#This Row],[Credit Amount]],IF(Table1[[#This Row],[Transaction Type]]="Activation",Table1[[#This Row],[Credit Amount]],""))</f>
        <v/>
      </c>
      <c r="M3293">
        <f>IF(Table1[[#This Row],[Transaction Type]]="Maintenance",Table1[[#This Row],[Credit Amount]],"")</f>
        <v>-99.96</v>
      </c>
      <c r="N3293">
        <v>10081</v>
      </c>
      <c r="O3293" t="s">
        <v>2489</v>
      </c>
      <c r="P3293" t="s">
        <v>2570</v>
      </c>
      <c r="Q3293" t="s">
        <v>289</v>
      </c>
      <c r="R3293">
        <v>10042</v>
      </c>
      <c r="S3293" t="s">
        <v>2489</v>
      </c>
      <c r="T3293" t="s">
        <v>2531</v>
      </c>
      <c r="U3293" t="s">
        <v>290</v>
      </c>
      <c r="V3293" t="s">
        <v>196</v>
      </c>
      <c r="W3293">
        <v>100001829</v>
      </c>
      <c r="X3293">
        <v>8005550830</v>
      </c>
      <c r="Y3293" t="s">
        <v>2595</v>
      </c>
      <c r="Z3293" t="s">
        <v>3425</v>
      </c>
      <c r="AA3293" s="13">
        <v>-99.96</v>
      </c>
      <c r="AB3293" s="14">
        <v>42576</v>
      </c>
      <c r="AC3293" t="s">
        <v>36</v>
      </c>
    </row>
    <row r="3294" spans="1:29" x14ac:dyDescent="0.25">
      <c r="A3294" t="str">
        <f>CONCATENATE("Q",ROUNDUP(MONTH(Table1[[#This Row],[Month]])/3,0))</f>
        <v>Q3</v>
      </c>
      <c r="B3294" s="14">
        <f>EOMONTH(Table1[[#This Row],[Credit Date]],-1)+1</f>
        <v>42552</v>
      </c>
      <c r="C3294" t="str">
        <f>CONCATENATE(Table1[[#This Row],[Issuer Last Name]],", ",Table1[[#This Row],[Issuer First Name]])</f>
        <v>No. 081, Employee</v>
      </c>
      <c r="D3294" t="str">
        <f>CONCATENATE(Table1[[#This Row],[Approver Last Name]],", ",Table1[[#This Row],[Approver First Name]])</f>
        <v>No. 042, Employee</v>
      </c>
      <c r="E3294" t="str">
        <f>CONCATENATE(Table1[[#This Row],[Customer Last Name]],", ",Table1[[#This Row],[Customer First Name]])</f>
        <v>No. 13748, Client</v>
      </c>
      <c r="F32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94" t="str">
        <f>IF(Table1[[#This Row],[Transaction Type]]="Maintenance","Non-Sales","Sales")</f>
        <v>Non-Sales</v>
      </c>
      <c r="H3294" t="str">
        <f>IF(Table1[[#This Row],[Quarter]]="q2",1,"")</f>
        <v/>
      </c>
      <c r="I3294">
        <f>IF(Table1[[#This Row],[Quarter]]="q3",1,"")</f>
        <v>1</v>
      </c>
      <c r="J3294" t="str">
        <f>IF(Table1[[#This Row],[Quarter]]="Q2",Table1[[#This Row],[Credit Amount]],"")</f>
        <v/>
      </c>
      <c r="K3294">
        <f>IF(Table1[[#This Row],[Quarter]]="Q3",Table1[[#This Row],[Credit Amount]],"")</f>
        <v>-85.08</v>
      </c>
      <c r="L3294" t="str">
        <f>IF(Table1[[#This Row],[Transaction Type]]="Upgrade",Table1[[#This Row],[Credit Amount]],IF(Table1[[#This Row],[Transaction Type]]="Activation",Table1[[#This Row],[Credit Amount]],""))</f>
        <v/>
      </c>
      <c r="M3294">
        <f>IF(Table1[[#This Row],[Transaction Type]]="Maintenance",Table1[[#This Row],[Credit Amount]],"")</f>
        <v>-85.08</v>
      </c>
      <c r="N3294">
        <v>10081</v>
      </c>
      <c r="O3294" t="s">
        <v>2489</v>
      </c>
      <c r="P3294" t="s">
        <v>2570</v>
      </c>
      <c r="Q3294" t="s">
        <v>289</v>
      </c>
      <c r="R3294">
        <v>10042</v>
      </c>
      <c r="S3294" t="s">
        <v>2489</v>
      </c>
      <c r="T3294" t="s">
        <v>2531</v>
      </c>
      <c r="U3294" t="s">
        <v>290</v>
      </c>
      <c r="V3294" t="s">
        <v>196</v>
      </c>
      <c r="W3294">
        <v>100004747</v>
      </c>
      <c r="X3294">
        <v>8005553748</v>
      </c>
      <c r="Y3294" t="s">
        <v>2595</v>
      </c>
      <c r="Z3294" t="s">
        <v>6336</v>
      </c>
      <c r="AA3294" s="13">
        <v>-85.08</v>
      </c>
      <c r="AB3294" s="14">
        <v>42577</v>
      </c>
      <c r="AC3294" t="s">
        <v>36</v>
      </c>
    </row>
    <row r="3295" spans="1:29" x14ac:dyDescent="0.25">
      <c r="A3295" t="str">
        <f>CONCATENATE("Q",ROUNDUP(MONTH(Table1[[#This Row],[Month]])/3,0))</f>
        <v>Q3</v>
      </c>
      <c r="B3295" s="14">
        <f>EOMONTH(Table1[[#This Row],[Credit Date]],-1)+1</f>
        <v>42583</v>
      </c>
      <c r="C3295" t="str">
        <f>CONCATENATE(Table1[[#This Row],[Issuer Last Name]],", ",Table1[[#This Row],[Issuer First Name]])</f>
        <v>No. 081, Employee</v>
      </c>
      <c r="D3295" t="str">
        <f>CONCATENATE(Table1[[#This Row],[Approver Last Name]],", ",Table1[[#This Row],[Approver First Name]])</f>
        <v>No. 081, Employee</v>
      </c>
      <c r="E3295" t="str">
        <f>CONCATENATE(Table1[[#This Row],[Customer Last Name]],", ",Table1[[#This Row],[Customer First Name]])</f>
        <v>No. 11157, Client</v>
      </c>
      <c r="F3295" t="str">
        <f>IF(Table1[[#This Row],[Credit Amount]]&gt;-19.99,"Less than 19.99",IF(Table1[[#This Row],[Credit Amount]]=-20,"20",IF(Table1[[#This Row],[Credit Amount]]&gt;-49.98,"20.01-49.98",IF(Table1[[#This Row],[Credit Amount]]=-49.99,"49.99",IF(Table1[[#This Row],[Credit Amount]]=-50,"50",IF(Table1[[#This Row],[Credit Amount]]&lt;-50.01,"Greater than 50"))))))</f>
        <v>20.01-49.98</v>
      </c>
      <c r="G3295" t="str">
        <f>IF(Table1[[#This Row],[Transaction Type]]="Maintenance","Non-Sales","Sales")</f>
        <v>Non-Sales</v>
      </c>
      <c r="H3295" t="str">
        <f>IF(Table1[[#This Row],[Quarter]]="q2",1,"")</f>
        <v/>
      </c>
      <c r="I3295">
        <f>IF(Table1[[#This Row],[Quarter]]="q3",1,"")</f>
        <v>1</v>
      </c>
      <c r="J3295" t="str">
        <f>IF(Table1[[#This Row],[Quarter]]="Q2",Table1[[#This Row],[Credit Amount]],"")</f>
        <v/>
      </c>
      <c r="K3295">
        <f>IF(Table1[[#This Row],[Quarter]]="Q3",Table1[[#This Row],[Credit Amount]],"")</f>
        <v>-35.54</v>
      </c>
      <c r="L3295" t="str">
        <f>IF(Table1[[#This Row],[Transaction Type]]="Upgrade",Table1[[#This Row],[Credit Amount]],IF(Table1[[#This Row],[Transaction Type]]="Activation",Table1[[#This Row],[Credit Amount]],""))</f>
        <v/>
      </c>
      <c r="M3295">
        <f>IF(Table1[[#This Row],[Transaction Type]]="Maintenance",Table1[[#This Row],[Credit Amount]],"")</f>
        <v>-35.54</v>
      </c>
      <c r="N3295">
        <v>10081</v>
      </c>
      <c r="O3295" t="s">
        <v>2489</v>
      </c>
      <c r="P3295" t="s">
        <v>2570</v>
      </c>
      <c r="Q3295" t="s">
        <v>289</v>
      </c>
      <c r="R3295">
        <v>10081</v>
      </c>
      <c r="S3295" t="s">
        <v>2489</v>
      </c>
      <c r="T3295" t="s">
        <v>2570</v>
      </c>
      <c r="U3295" t="s">
        <v>289</v>
      </c>
      <c r="V3295" t="s">
        <v>196</v>
      </c>
      <c r="W3295">
        <v>100002156</v>
      </c>
      <c r="X3295">
        <v>8005551157</v>
      </c>
      <c r="Y3295" t="s">
        <v>2595</v>
      </c>
      <c r="Z3295" t="s">
        <v>3752</v>
      </c>
      <c r="AA3295" s="13">
        <v>-35.54</v>
      </c>
      <c r="AB3295" s="14">
        <v>42590</v>
      </c>
      <c r="AC3295" t="s">
        <v>36</v>
      </c>
    </row>
    <row r="3296" spans="1:29" x14ac:dyDescent="0.25">
      <c r="A3296" t="str">
        <f>CONCATENATE("Q",ROUNDUP(MONTH(Table1[[#This Row],[Month]])/3,0))</f>
        <v>Q3</v>
      </c>
      <c r="B3296" s="14">
        <f>EOMONTH(Table1[[#This Row],[Credit Date]],-1)+1</f>
        <v>42583</v>
      </c>
      <c r="C3296" t="str">
        <f>CONCATENATE(Table1[[#This Row],[Issuer Last Name]],", ",Table1[[#This Row],[Issuer First Name]])</f>
        <v>No. 081, Employee</v>
      </c>
      <c r="D3296" t="str">
        <f>CONCATENATE(Table1[[#This Row],[Approver Last Name]],", ",Table1[[#This Row],[Approver First Name]])</f>
        <v>No. 042, Employee</v>
      </c>
      <c r="E3296" t="str">
        <f>CONCATENATE(Table1[[#This Row],[Customer Last Name]],", ",Table1[[#This Row],[Customer First Name]])</f>
        <v>No. 13088, Client</v>
      </c>
      <c r="F32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96" t="str">
        <f>IF(Table1[[#This Row],[Transaction Type]]="Maintenance","Non-Sales","Sales")</f>
        <v>Non-Sales</v>
      </c>
      <c r="H3296" t="str">
        <f>IF(Table1[[#This Row],[Quarter]]="q2",1,"")</f>
        <v/>
      </c>
      <c r="I3296">
        <f>IF(Table1[[#This Row],[Quarter]]="q3",1,"")</f>
        <v>1</v>
      </c>
      <c r="J3296" t="str">
        <f>IF(Table1[[#This Row],[Quarter]]="Q2",Table1[[#This Row],[Credit Amount]],"")</f>
        <v/>
      </c>
      <c r="K3296">
        <f>IF(Table1[[#This Row],[Quarter]]="Q3",Table1[[#This Row],[Credit Amount]],"")</f>
        <v>-93.2</v>
      </c>
      <c r="L3296" t="str">
        <f>IF(Table1[[#This Row],[Transaction Type]]="Upgrade",Table1[[#This Row],[Credit Amount]],IF(Table1[[#This Row],[Transaction Type]]="Activation",Table1[[#This Row],[Credit Amount]],""))</f>
        <v/>
      </c>
      <c r="M3296">
        <f>IF(Table1[[#This Row],[Transaction Type]]="Maintenance",Table1[[#This Row],[Credit Amount]],"")</f>
        <v>-93.2</v>
      </c>
      <c r="N3296">
        <v>10081</v>
      </c>
      <c r="O3296" t="s">
        <v>2489</v>
      </c>
      <c r="P3296" t="s">
        <v>2570</v>
      </c>
      <c r="Q3296" t="s">
        <v>289</v>
      </c>
      <c r="R3296">
        <v>10042</v>
      </c>
      <c r="S3296" t="s">
        <v>2489</v>
      </c>
      <c r="T3296" t="s">
        <v>2531</v>
      </c>
      <c r="U3296" t="s">
        <v>290</v>
      </c>
      <c r="V3296" t="s">
        <v>196</v>
      </c>
      <c r="W3296">
        <v>100004087</v>
      </c>
      <c r="X3296">
        <v>8005553088</v>
      </c>
      <c r="Y3296" t="s">
        <v>2595</v>
      </c>
      <c r="Z3296" t="s">
        <v>5676</v>
      </c>
      <c r="AA3296" s="13">
        <v>-93.2</v>
      </c>
      <c r="AB3296" s="14">
        <v>42592</v>
      </c>
      <c r="AC3296" t="s">
        <v>36</v>
      </c>
    </row>
    <row r="3297" spans="1:29" x14ac:dyDescent="0.25">
      <c r="A3297" t="str">
        <f>CONCATENATE("Q",ROUNDUP(MONTH(Table1[[#This Row],[Month]])/3,0))</f>
        <v>Q3</v>
      </c>
      <c r="B3297" s="14">
        <f>EOMONTH(Table1[[#This Row],[Credit Date]],-1)+1</f>
        <v>42583</v>
      </c>
      <c r="C3297" t="str">
        <f>CONCATENATE(Table1[[#This Row],[Issuer Last Name]],", ",Table1[[#This Row],[Issuer First Name]])</f>
        <v>No. 081, Employee</v>
      </c>
      <c r="D3297" t="str">
        <f>CONCATENATE(Table1[[#This Row],[Approver Last Name]],", ",Table1[[#This Row],[Approver First Name]])</f>
        <v>No. 042, Employee</v>
      </c>
      <c r="E3297" t="str">
        <f>CONCATENATE(Table1[[#This Row],[Customer Last Name]],", ",Table1[[#This Row],[Customer First Name]])</f>
        <v>No. 10615, Client</v>
      </c>
      <c r="F32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97" t="str">
        <f>IF(Table1[[#This Row],[Transaction Type]]="Maintenance","Non-Sales","Sales")</f>
        <v>Sales</v>
      </c>
      <c r="H3297" t="str">
        <f>IF(Table1[[#This Row],[Quarter]]="q2",1,"")</f>
        <v/>
      </c>
      <c r="I3297">
        <f>IF(Table1[[#This Row],[Quarter]]="q3",1,"")</f>
        <v>1</v>
      </c>
      <c r="J3297" t="str">
        <f>IF(Table1[[#This Row],[Quarter]]="Q2",Table1[[#This Row],[Credit Amount]],"")</f>
        <v/>
      </c>
      <c r="K3297">
        <f>IF(Table1[[#This Row],[Quarter]]="Q3",Table1[[#This Row],[Credit Amount]],"")</f>
        <v>-59.77</v>
      </c>
      <c r="L3297">
        <f>IF(Table1[[#This Row],[Transaction Type]]="Upgrade",Table1[[#This Row],[Credit Amount]],IF(Table1[[#This Row],[Transaction Type]]="Activation",Table1[[#This Row],[Credit Amount]],""))</f>
        <v>-59.77</v>
      </c>
      <c r="M3297" t="str">
        <f>IF(Table1[[#This Row],[Transaction Type]]="Maintenance",Table1[[#This Row],[Credit Amount]],"")</f>
        <v/>
      </c>
      <c r="N3297">
        <v>10081</v>
      </c>
      <c r="O3297" t="s">
        <v>2489</v>
      </c>
      <c r="P3297" t="s">
        <v>2570</v>
      </c>
      <c r="Q3297" t="s">
        <v>289</v>
      </c>
      <c r="R3297">
        <v>10042</v>
      </c>
      <c r="S3297" t="s">
        <v>2489</v>
      </c>
      <c r="T3297" t="s">
        <v>2531</v>
      </c>
      <c r="U3297" t="s">
        <v>290</v>
      </c>
      <c r="V3297" t="s">
        <v>196</v>
      </c>
      <c r="W3297">
        <v>100001614</v>
      </c>
      <c r="X3297">
        <v>8005550615</v>
      </c>
      <c r="Y3297" t="s">
        <v>2595</v>
      </c>
      <c r="Z3297" t="s">
        <v>3210</v>
      </c>
      <c r="AA3297" s="13">
        <v>-59.77</v>
      </c>
      <c r="AB3297" s="14">
        <v>42595</v>
      </c>
      <c r="AC3297" t="s">
        <v>37</v>
      </c>
    </row>
    <row r="3298" spans="1:29" x14ac:dyDescent="0.25">
      <c r="A3298" t="str">
        <f>CONCATENATE("Q",ROUNDUP(MONTH(Table1[[#This Row],[Month]])/3,0))</f>
        <v>Q3</v>
      </c>
      <c r="B3298" s="14">
        <f>EOMONTH(Table1[[#This Row],[Credit Date]],-1)+1</f>
        <v>42583</v>
      </c>
      <c r="C3298" t="str">
        <f>CONCATENATE(Table1[[#This Row],[Issuer Last Name]],", ",Table1[[#This Row],[Issuer First Name]])</f>
        <v>No. 081, Employee</v>
      </c>
      <c r="D3298" t="str">
        <f>CONCATENATE(Table1[[#This Row],[Approver Last Name]],", ",Table1[[#This Row],[Approver First Name]])</f>
        <v>No. 081, Employee</v>
      </c>
      <c r="E3298" t="str">
        <f>CONCATENATE(Table1[[#This Row],[Customer Last Name]],", ",Table1[[#This Row],[Customer First Name]])</f>
        <v>No. 13193, Client</v>
      </c>
      <c r="F3298" t="str">
        <f>IF(Table1[[#This Row],[Credit Amount]]&gt;-19.99,"Less than 19.99",IF(Table1[[#This Row],[Credit Amount]]=-20,"20",IF(Table1[[#This Row],[Credit Amount]]&gt;-49.98,"20.01-49.98",IF(Table1[[#This Row],[Credit Amount]]=-49.99,"49.99",IF(Table1[[#This Row],[Credit Amount]]=-50,"50",IF(Table1[[#This Row],[Credit Amount]]&lt;-50.01,"Greater than 50"))))))</f>
        <v>20.01-49.98</v>
      </c>
      <c r="G3298" t="str">
        <f>IF(Table1[[#This Row],[Transaction Type]]="Maintenance","Non-Sales","Sales")</f>
        <v>Non-Sales</v>
      </c>
      <c r="H3298" t="str">
        <f>IF(Table1[[#This Row],[Quarter]]="q2",1,"")</f>
        <v/>
      </c>
      <c r="I3298">
        <f>IF(Table1[[#This Row],[Quarter]]="q3",1,"")</f>
        <v>1</v>
      </c>
      <c r="J3298" t="str">
        <f>IF(Table1[[#This Row],[Quarter]]="Q2",Table1[[#This Row],[Credit Amount]],"")</f>
        <v/>
      </c>
      <c r="K3298">
        <f>IF(Table1[[#This Row],[Quarter]]="Q3",Table1[[#This Row],[Credit Amount]],"")</f>
        <v>-35.42</v>
      </c>
      <c r="L3298" t="str">
        <f>IF(Table1[[#This Row],[Transaction Type]]="Upgrade",Table1[[#This Row],[Credit Amount]],IF(Table1[[#This Row],[Transaction Type]]="Activation",Table1[[#This Row],[Credit Amount]],""))</f>
        <v/>
      </c>
      <c r="M3298">
        <f>IF(Table1[[#This Row],[Transaction Type]]="Maintenance",Table1[[#This Row],[Credit Amount]],"")</f>
        <v>-35.42</v>
      </c>
      <c r="N3298">
        <v>10081</v>
      </c>
      <c r="O3298" t="s">
        <v>2489</v>
      </c>
      <c r="P3298" t="s">
        <v>2570</v>
      </c>
      <c r="Q3298" t="s">
        <v>289</v>
      </c>
      <c r="R3298">
        <v>10081</v>
      </c>
      <c r="S3298" t="s">
        <v>2489</v>
      </c>
      <c r="T3298" t="s">
        <v>2570</v>
      </c>
      <c r="U3298" t="s">
        <v>289</v>
      </c>
      <c r="V3298" t="s">
        <v>196</v>
      </c>
      <c r="W3298">
        <v>100004192</v>
      </c>
      <c r="X3298">
        <v>8005553193</v>
      </c>
      <c r="Y3298" t="s">
        <v>2595</v>
      </c>
      <c r="Z3298" t="s">
        <v>5781</v>
      </c>
      <c r="AA3298" s="13">
        <v>-35.42</v>
      </c>
      <c r="AB3298" s="14">
        <v>42598</v>
      </c>
      <c r="AC3298" t="s">
        <v>36</v>
      </c>
    </row>
    <row r="3299" spans="1:29" x14ac:dyDescent="0.25">
      <c r="A3299" t="str">
        <f>CONCATENATE("Q",ROUNDUP(MONTH(Table1[[#This Row],[Month]])/3,0))</f>
        <v>Q3</v>
      </c>
      <c r="B3299" s="14">
        <f>EOMONTH(Table1[[#This Row],[Credit Date]],-1)+1</f>
        <v>42583</v>
      </c>
      <c r="C3299" t="str">
        <f>CONCATENATE(Table1[[#This Row],[Issuer Last Name]],", ",Table1[[#This Row],[Issuer First Name]])</f>
        <v>No. 081, Employee</v>
      </c>
      <c r="D3299" t="str">
        <f>CONCATENATE(Table1[[#This Row],[Approver Last Name]],", ",Table1[[#This Row],[Approver First Name]])</f>
        <v>No. 042, Employee</v>
      </c>
      <c r="E3299" t="str">
        <f>CONCATENATE(Table1[[#This Row],[Customer Last Name]],", ",Table1[[#This Row],[Customer First Name]])</f>
        <v>No. 11114, Client</v>
      </c>
      <c r="F32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299" t="str">
        <f>IF(Table1[[#This Row],[Transaction Type]]="Maintenance","Non-Sales","Sales")</f>
        <v>Sales</v>
      </c>
      <c r="H3299" t="str">
        <f>IF(Table1[[#This Row],[Quarter]]="q2",1,"")</f>
        <v/>
      </c>
      <c r="I3299">
        <f>IF(Table1[[#This Row],[Quarter]]="q3",1,"")</f>
        <v>1</v>
      </c>
      <c r="J3299" t="str">
        <f>IF(Table1[[#This Row],[Quarter]]="Q2",Table1[[#This Row],[Credit Amount]],"")</f>
        <v/>
      </c>
      <c r="K3299">
        <f>IF(Table1[[#This Row],[Quarter]]="Q3",Table1[[#This Row],[Credit Amount]],"")</f>
        <v>-80.88</v>
      </c>
      <c r="L3299">
        <f>IF(Table1[[#This Row],[Transaction Type]]="Upgrade",Table1[[#This Row],[Credit Amount]],IF(Table1[[#This Row],[Transaction Type]]="Activation",Table1[[#This Row],[Credit Amount]],""))</f>
        <v>-80.88</v>
      </c>
      <c r="M3299" t="str">
        <f>IF(Table1[[#This Row],[Transaction Type]]="Maintenance",Table1[[#This Row],[Credit Amount]],"")</f>
        <v/>
      </c>
      <c r="N3299">
        <v>10081</v>
      </c>
      <c r="O3299" t="s">
        <v>2489</v>
      </c>
      <c r="P3299" t="s">
        <v>2570</v>
      </c>
      <c r="Q3299" t="s">
        <v>289</v>
      </c>
      <c r="R3299">
        <v>10042</v>
      </c>
      <c r="S3299" t="s">
        <v>2489</v>
      </c>
      <c r="T3299" t="s">
        <v>2531</v>
      </c>
      <c r="U3299" t="s">
        <v>290</v>
      </c>
      <c r="V3299" t="s">
        <v>196</v>
      </c>
      <c r="W3299">
        <v>100002113</v>
      </c>
      <c r="X3299">
        <v>8005551114</v>
      </c>
      <c r="Y3299" t="s">
        <v>2595</v>
      </c>
      <c r="Z3299" t="s">
        <v>3709</v>
      </c>
      <c r="AA3299" s="13">
        <v>-80.88</v>
      </c>
      <c r="AB3299" s="14">
        <v>42599</v>
      </c>
      <c r="AC3299" t="s">
        <v>35</v>
      </c>
    </row>
    <row r="3300" spans="1:29" x14ac:dyDescent="0.25">
      <c r="A3300" t="str">
        <f>CONCATENATE("Q",ROUNDUP(MONTH(Table1[[#This Row],[Month]])/3,0))</f>
        <v>Q3</v>
      </c>
      <c r="B3300" s="14">
        <f>EOMONTH(Table1[[#This Row],[Credit Date]],-1)+1</f>
        <v>42583</v>
      </c>
      <c r="C3300" t="str">
        <f>CONCATENATE(Table1[[#This Row],[Issuer Last Name]],", ",Table1[[#This Row],[Issuer First Name]])</f>
        <v>No. 081, Employee</v>
      </c>
      <c r="D3300" t="str">
        <f>CONCATENATE(Table1[[#This Row],[Approver Last Name]],", ",Table1[[#This Row],[Approver First Name]])</f>
        <v>No. 042, Employee</v>
      </c>
      <c r="E3300" t="str">
        <f>CONCATENATE(Table1[[#This Row],[Customer Last Name]],", ",Table1[[#This Row],[Customer First Name]])</f>
        <v>No. 11995, Client</v>
      </c>
      <c r="F33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00" t="str">
        <f>IF(Table1[[#This Row],[Transaction Type]]="Maintenance","Non-Sales","Sales")</f>
        <v>Non-Sales</v>
      </c>
      <c r="H3300" t="str">
        <f>IF(Table1[[#This Row],[Quarter]]="q2",1,"")</f>
        <v/>
      </c>
      <c r="I3300">
        <f>IF(Table1[[#This Row],[Quarter]]="q3",1,"")</f>
        <v>1</v>
      </c>
      <c r="J3300" t="str">
        <f>IF(Table1[[#This Row],[Quarter]]="Q2",Table1[[#This Row],[Credit Amount]],"")</f>
        <v/>
      </c>
      <c r="K3300">
        <f>IF(Table1[[#This Row],[Quarter]]="Q3",Table1[[#This Row],[Credit Amount]],"")</f>
        <v>-89.84</v>
      </c>
      <c r="L3300" t="str">
        <f>IF(Table1[[#This Row],[Transaction Type]]="Upgrade",Table1[[#This Row],[Credit Amount]],IF(Table1[[#This Row],[Transaction Type]]="Activation",Table1[[#This Row],[Credit Amount]],""))</f>
        <v/>
      </c>
      <c r="M3300">
        <f>IF(Table1[[#This Row],[Transaction Type]]="Maintenance",Table1[[#This Row],[Credit Amount]],"")</f>
        <v>-89.84</v>
      </c>
      <c r="N3300">
        <v>10081</v>
      </c>
      <c r="O3300" t="s">
        <v>2489</v>
      </c>
      <c r="P3300" t="s">
        <v>2570</v>
      </c>
      <c r="Q3300" t="s">
        <v>289</v>
      </c>
      <c r="R3300">
        <v>10042</v>
      </c>
      <c r="S3300" t="s">
        <v>2489</v>
      </c>
      <c r="T3300" t="s">
        <v>2531</v>
      </c>
      <c r="U3300" t="s">
        <v>290</v>
      </c>
      <c r="V3300" t="s">
        <v>196</v>
      </c>
      <c r="W3300">
        <v>100002994</v>
      </c>
      <c r="X3300">
        <v>8005551995</v>
      </c>
      <c r="Y3300" t="s">
        <v>2595</v>
      </c>
      <c r="Z3300" t="s">
        <v>4590</v>
      </c>
      <c r="AA3300" s="13">
        <v>-89.84</v>
      </c>
      <c r="AB3300" s="14">
        <v>42607</v>
      </c>
      <c r="AC3300" t="s">
        <v>36</v>
      </c>
    </row>
    <row r="3301" spans="1:29" x14ac:dyDescent="0.25">
      <c r="A3301" t="str">
        <f>CONCATENATE("Q",ROUNDUP(MONTH(Table1[[#This Row],[Month]])/3,0))</f>
        <v>Q3</v>
      </c>
      <c r="B3301" s="14">
        <f>EOMONTH(Table1[[#This Row],[Credit Date]],-1)+1</f>
        <v>42583</v>
      </c>
      <c r="C3301" t="str">
        <f>CONCATENATE(Table1[[#This Row],[Issuer Last Name]],", ",Table1[[#This Row],[Issuer First Name]])</f>
        <v>No. 081, Employee</v>
      </c>
      <c r="D3301" t="str">
        <f>CONCATENATE(Table1[[#This Row],[Approver Last Name]],", ",Table1[[#This Row],[Approver First Name]])</f>
        <v>No. 081, Employee</v>
      </c>
      <c r="E3301" t="str">
        <f>CONCATENATE(Table1[[#This Row],[Customer Last Name]],", ",Table1[[#This Row],[Customer First Name]])</f>
        <v>No. 11051, Client</v>
      </c>
      <c r="F3301" t="str">
        <f>IF(Table1[[#This Row],[Credit Amount]]&gt;-19.99,"Less than 19.99",IF(Table1[[#This Row],[Credit Amount]]=-20,"20",IF(Table1[[#This Row],[Credit Amount]]&gt;-49.98,"20.01-49.98",IF(Table1[[#This Row],[Credit Amount]]=-49.99,"49.99",IF(Table1[[#This Row],[Credit Amount]]=-50,"50",IF(Table1[[#This Row],[Credit Amount]]&lt;-50.01,"Greater than 50"))))))</f>
        <v>Less than 19.99</v>
      </c>
      <c r="G3301" t="str">
        <f>IF(Table1[[#This Row],[Transaction Type]]="Maintenance","Non-Sales","Sales")</f>
        <v>Sales</v>
      </c>
      <c r="H3301" t="str">
        <f>IF(Table1[[#This Row],[Quarter]]="q2",1,"")</f>
        <v/>
      </c>
      <c r="I3301">
        <f>IF(Table1[[#This Row],[Quarter]]="q3",1,"")</f>
        <v>1</v>
      </c>
      <c r="J3301" t="str">
        <f>IF(Table1[[#This Row],[Quarter]]="Q2",Table1[[#This Row],[Credit Amount]],"")</f>
        <v/>
      </c>
      <c r="K3301">
        <f>IF(Table1[[#This Row],[Quarter]]="Q3",Table1[[#This Row],[Credit Amount]],"")</f>
        <v>-5.1100000000000003</v>
      </c>
      <c r="L3301">
        <f>IF(Table1[[#This Row],[Transaction Type]]="Upgrade",Table1[[#This Row],[Credit Amount]],IF(Table1[[#This Row],[Transaction Type]]="Activation",Table1[[#This Row],[Credit Amount]],""))</f>
        <v>-5.1100000000000003</v>
      </c>
      <c r="M3301" t="str">
        <f>IF(Table1[[#This Row],[Transaction Type]]="Maintenance",Table1[[#This Row],[Credit Amount]],"")</f>
        <v/>
      </c>
      <c r="N3301">
        <v>10081</v>
      </c>
      <c r="O3301" t="s">
        <v>2489</v>
      </c>
      <c r="P3301" t="s">
        <v>2570</v>
      </c>
      <c r="Q3301" t="s">
        <v>289</v>
      </c>
      <c r="R3301">
        <v>10081</v>
      </c>
      <c r="S3301" t="s">
        <v>2489</v>
      </c>
      <c r="T3301" t="s">
        <v>2570</v>
      </c>
      <c r="U3301" t="s">
        <v>289</v>
      </c>
      <c r="V3301" t="s">
        <v>196</v>
      </c>
      <c r="W3301">
        <v>100002050</v>
      </c>
      <c r="X3301">
        <v>8005551051</v>
      </c>
      <c r="Y3301" t="s">
        <v>2595</v>
      </c>
      <c r="Z3301" t="s">
        <v>3646</v>
      </c>
      <c r="AA3301" s="13">
        <v>-5.1100000000000003</v>
      </c>
      <c r="AB3301" s="14">
        <v>42609</v>
      </c>
      <c r="AC3301" t="s">
        <v>35</v>
      </c>
    </row>
    <row r="3302" spans="1:29" x14ac:dyDescent="0.25">
      <c r="A3302" t="str">
        <f>CONCATENATE("Q",ROUNDUP(MONTH(Table1[[#This Row],[Month]])/3,0))</f>
        <v>Q3</v>
      </c>
      <c r="B3302" s="14">
        <f>EOMONTH(Table1[[#This Row],[Credit Date]],-1)+1</f>
        <v>42583</v>
      </c>
      <c r="C3302" t="str">
        <f>CONCATENATE(Table1[[#This Row],[Issuer Last Name]],", ",Table1[[#This Row],[Issuer First Name]])</f>
        <v>No. 081, Employee</v>
      </c>
      <c r="D3302" t="str">
        <f>CONCATENATE(Table1[[#This Row],[Approver Last Name]],", ",Table1[[#This Row],[Approver First Name]])</f>
        <v>No. 042, Employee</v>
      </c>
      <c r="E3302" t="str">
        <f>CONCATENATE(Table1[[#This Row],[Customer Last Name]],", ",Table1[[#This Row],[Customer First Name]])</f>
        <v>No. 11329, Client</v>
      </c>
      <c r="F33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02" t="str">
        <f>IF(Table1[[#This Row],[Transaction Type]]="Maintenance","Non-Sales","Sales")</f>
        <v>Sales</v>
      </c>
      <c r="H3302" t="str">
        <f>IF(Table1[[#This Row],[Quarter]]="q2",1,"")</f>
        <v/>
      </c>
      <c r="I3302">
        <f>IF(Table1[[#This Row],[Quarter]]="q3",1,"")</f>
        <v>1</v>
      </c>
      <c r="J3302" t="str">
        <f>IF(Table1[[#This Row],[Quarter]]="Q2",Table1[[#This Row],[Credit Amount]],"")</f>
        <v/>
      </c>
      <c r="K3302">
        <f>IF(Table1[[#This Row],[Quarter]]="Q3",Table1[[#This Row],[Credit Amount]],"")</f>
        <v>-99.74</v>
      </c>
      <c r="L3302">
        <f>IF(Table1[[#This Row],[Transaction Type]]="Upgrade",Table1[[#This Row],[Credit Amount]],IF(Table1[[#This Row],[Transaction Type]]="Activation",Table1[[#This Row],[Credit Amount]],""))</f>
        <v>-99.74</v>
      </c>
      <c r="M3302" t="str">
        <f>IF(Table1[[#This Row],[Transaction Type]]="Maintenance",Table1[[#This Row],[Credit Amount]],"")</f>
        <v/>
      </c>
      <c r="N3302">
        <v>10081</v>
      </c>
      <c r="O3302" t="s">
        <v>2489</v>
      </c>
      <c r="P3302" t="s">
        <v>2570</v>
      </c>
      <c r="Q3302" t="s">
        <v>289</v>
      </c>
      <c r="R3302">
        <v>10042</v>
      </c>
      <c r="S3302" t="s">
        <v>2489</v>
      </c>
      <c r="T3302" t="s">
        <v>2531</v>
      </c>
      <c r="U3302" t="s">
        <v>290</v>
      </c>
      <c r="V3302" t="s">
        <v>196</v>
      </c>
      <c r="W3302">
        <v>100002328</v>
      </c>
      <c r="X3302">
        <v>8005551329</v>
      </c>
      <c r="Y3302" t="s">
        <v>2595</v>
      </c>
      <c r="Z3302" t="s">
        <v>3924</v>
      </c>
      <c r="AA3302" s="13">
        <v>-99.74</v>
      </c>
      <c r="AB3302" s="14">
        <v>42609</v>
      </c>
      <c r="AC3302" t="s">
        <v>35</v>
      </c>
    </row>
    <row r="3303" spans="1:29" x14ac:dyDescent="0.25">
      <c r="A3303" t="str">
        <f>CONCATENATE("Q",ROUNDUP(MONTH(Table1[[#This Row],[Month]])/3,0))</f>
        <v>Q3</v>
      </c>
      <c r="B3303" s="14">
        <f>EOMONTH(Table1[[#This Row],[Credit Date]],-1)+1</f>
        <v>42614</v>
      </c>
      <c r="C3303" t="str">
        <f>CONCATENATE(Table1[[#This Row],[Issuer Last Name]],", ",Table1[[#This Row],[Issuer First Name]])</f>
        <v>No. 081, Employee</v>
      </c>
      <c r="D3303" t="str">
        <f>CONCATENATE(Table1[[#This Row],[Approver Last Name]],", ",Table1[[#This Row],[Approver First Name]])</f>
        <v>No. 081, Employee</v>
      </c>
      <c r="E3303" t="str">
        <f>CONCATENATE(Table1[[#This Row],[Customer Last Name]],", ",Table1[[#This Row],[Customer First Name]])</f>
        <v>No. 13678, Client</v>
      </c>
      <c r="F3303" t="str">
        <f>IF(Table1[[#This Row],[Credit Amount]]&gt;-19.99,"Less than 19.99",IF(Table1[[#This Row],[Credit Amount]]=-20,"20",IF(Table1[[#This Row],[Credit Amount]]&gt;-49.98,"20.01-49.98",IF(Table1[[#This Row],[Credit Amount]]=-49.99,"49.99",IF(Table1[[#This Row],[Credit Amount]]=-50,"50",IF(Table1[[#This Row],[Credit Amount]]&lt;-50.01,"Greater than 50"))))))</f>
        <v>20.01-49.98</v>
      </c>
      <c r="G3303" t="str">
        <f>IF(Table1[[#This Row],[Transaction Type]]="Maintenance","Non-Sales","Sales")</f>
        <v>Non-Sales</v>
      </c>
      <c r="H3303" t="str">
        <f>IF(Table1[[#This Row],[Quarter]]="q2",1,"")</f>
        <v/>
      </c>
      <c r="I3303">
        <f>IF(Table1[[#This Row],[Quarter]]="q3",1,"")</f>
        <v>1</v>
      </c>
      <c r="J3303" t="str">
        <f>IF(Table1[[#This Row],[Quarter]]="Q2",Table1[[#This Row],[Credit Amount]],"")</f>
        <v/>
      </c>
      <c r="K3303">
        <f>IF(Table1[[#This Row],[Quarter]]="Q3",Table1[[#This Row],[Credit Amount]],"")</f>
        <v>-20.61</v>
      </c>
      <c r="L3303" t="str">
        <f>IF(Table1[[#This Row],[Transaction Type]]="Upgrade",Table1[[#This Row],[Credit Amount]],IF(Table1[[#This Row],[Transaction Type]]="Activation",Table1[[#This Row],[Credit Amount]],""))</f>
        <v/>
      </c>
      <c r="M3303">
        <f>IF(Table1[[#This Row],[Transaction Type]]="Maintenance",Table1[[#This Row],[Credit Amount]],"")</f>
        <v>-20.61</v>
      </c>
      <c r="N3303">
        <v>10081</v>
      </c>
      <c r="O3303" t="s">
        <v>2489</v>
      </c>
      <c r="P3303" t="s">
        <v>2570</v>
      </c>
      <c r="Q3303" t="s">
        <v>289</v>
      </c>
      <c r="R3303">
        <v>10081</v>
      </c>
      <c r="S3303" t="s">
        <v>2489</v>
      </c>
      <c r="T3303" t="s">
        <v>2570</v>
      </c>
      <c r="U3303" t="s">
        <v>289</v>
      </c>
      <c r="V3303" t="s">
        <v>196</v>
      </c>
      <c r="W3303">
        <v>100004677</v>
      </c>
      <c r="X3303">
        <v>8005553678</v>
      </c>
      <c r="Y3303" t="s">
        <v>2595</v>
      </c>
      <c r="Z3303" t="s">
        <v>6266</v>
      </c>
      <c r="AA3303" s="13">
        <v>-20.61</v>
      </c>
      <c r="AB3303" s="14">
        <v>42619</v>
      </c>
      <c r="AC3303" t="s">
        <v>36</v>
      </c>
    </row>
    <row r="3304" spans="1:29" x14ac:dyDescent="0.25">
      <c r="A3304" t="str">
        <f>CONCATENATE("Q",ROUNDUP(MONTH(Table1[[#This Row],[Month]])/3,0))</f>
        <v>Q3</v>
      </c>
      <c r="B3304" s="14">
        <f>EOMONTH(Table1[[#This Row],[Credit Date]],-1)+1</f>
        <v>42614</v>
      </c>
      <c r="C3304" t="str">
        <f>CONCATENATE(Table1[[#This Row],[Issuer Last Name]],", ",Table1[[#This Row],[Issuer First Name]])</f>
        <v>No. 081, Employee</v>
      </c>
      <c r="D3304" t="str">
        <f>CONCATENATE(Table1[[#This Row],[Approver Last Name]],", ",Table1[[#This Row],[Approver First Name]])</f>
        <v>No. 042, Employee</v>
      </c>
      <c r="E3304" t="str">
        <f>CONCATENATE(Table1[[#This Row],[Customer Last Name]],", ",Table1[[#This Row],[Customer First Name]])</f>
        <v>No. 11335, Client</v>
      </c>
      <c r="F33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04" t="str">
        <f>IF(Table1[[#This Row],[Transaction Type]]="Maintenance","Non-Sales","Sales")</f>
        <v>Non-Sales</v>
      </c>
      <c r="H3304" t="str">
        <f>IF(Table1[[#This Row],[Quarter]]="q2",1,"")</f>
        <v/>
      </c>
      <c r="I3304">
        <f>IF(Table1[[#This Row],[Quarter]]="q3",1,"")</f>
        <v>1</v>
      </c>
      <c r="J3304" t="str">
        <f>IF(Table1[[#This Row],[Quarter]]="Q2",Table1[[#This Row],[Credit Amount]],"")</f>
        <v/>
      </c>
      <c r="K3304">
        <f>IF(Table1[[#This Row],[Quarter]]="Q3",Table1[[#This Row],[Credit Amount]],"")</f>
        <v>-84.95</v>
      </c>
      <c r="L3304" t="str">
        <f>IF(Table1[[#This Row],[Transaction Type]]="Upgrade",Table1[[#This Row],[Credit Amount]],IF(Table1[[#This Row],[Transaction Type]]="Activation",Table1[[#This Row],[Credit Amount]],""))</f>
        <v/>
      </c>
      <c r="M3304">
        <f>IF(Table1[[#This Row],[Transaction Type]]="Maintenance",Table1[[#This Row],[Credit Amount]],"")</f>
        <v>-84.95</v>
      </c>
      <c r="N3304">
        <v>10081</v>
      </c>
      <c r="O3304" t="s">
        <v>2489</v>
      </c>
      <c r="P3304" t="s">
        <v>2570</v>
      </c>
      <c r="Q3304" t="s">
        <v>289</v>
      </c>
      <c r="R3304">
        <v>10042</v>
      </c>
      <c r="S3304" t="s">
        <v>2489</v>
      </c>
      <c r="T3304" t="s">
        <v>2531</v>
      </c>
      <c r="U3304" t="s">
        <v>290</v>
      </c>
      <c r="V3304" t="s">
        <v>196</v>
      </c>
      <c r="W3304">
        <v>100002334</v>
      </c>
      <c r="X3304">
        <v>8005551335</v>
      </c>
      <c r="Y3304" t="s">
        <v>2595</v>
      </c>
      <c r="Z3304" t="s">
        <v>3930</v>
      </c>
      <c r="AA3304" s="13">
        <v>-84.95</v>
      </c>
      <c r="AB3304" s="14">
        <v>42625</v>
      </c>
      <c r="AC3304" t="s">
        <v>36</v>
      </c>
    </row>
    <row r="3305" spans="1:29" x14ac:dyDescent="0.25">
      <c r="A3305" t="str">
        <f>CONCATENATE("Q",ROUNDUP(MONTH(Table1[[#This Row],[Month]])/3,0))</f>
        <v>Q3</v>
      </c>
      <c r="B3305" s="14">
        <f>EOMONTH(Table1[[#This Row],[Credit Date]],-1)+1</f>
        <v>42614</v>
      </c>
      <c r="C3305" t="str">
        <f>CONCATENATE(Table1[[#This Row],[Issuer Last Name]],", ",Table1[[#This Row],[Issuer First Name]])</f>
        <v>No. 081, Employee</v>
      </c>
      <c r="D3305" t="str">
        <f>CONCATENATE(Table1[[#This Row],[Approver Last Name]],", ",Table1[[#This Row],[Approver First Name]])</f>
        <v>No. 081, Employee</v>
      </c>
      <c r="E3305" t="str">
        <f>CONCATENATE(Table1[[#This Row],[Customer Last Name]],", ",Table1[[#This Row],[Customer First Name]])</f>
        <v>No. 10795, Client</v>
      </c>
      <c r="F3305" t="str">
        <f>IF(Table1[[#This Row],[Credit Amount]]&gt;-19.99,"Less than 19.99",IF(Table1[[#This Row],[Credit Amount]]=-20,"20",IF(Table1[[#This Row],[Credit Amount]]&gt;-49.98,"20.01-49.98",IF(Table1[[#This Row],[Credit Amount]]=-49.99,"49.99",IF(Table1[[#This Row],[Credit Amount]]=-50,"50",IF(Table1[[#This Row],[Credit Amount]]&lt;-50.01,"Greater than 50"))))))</f>
        <v>Less than 19.99</v>
      </c>
      <c r="G3305" t="str">
        <f>IF(Table1[[#This Row],[Transaction Type]]="Maintenance","Non-Sales","Sales")</f>
        <v>Sales</v>
      </c>
      <c r="H3305" t="str">
        <f>IF(Table1[[#This Row],[Quarter]]="q2",1,"")</f>
        <v/>
      </c>
      <c r="I3305">
        <f>IF(Table1[[#This Row],[Quarter]]="q3",1,"")</f>
        <v>1</v>
      </c>
      <c r="J3305" t="str">
        <f>IF(Table1[[#This Row],[Quarter]]="Q2",Table1[[#This Row],[Credit Amount]],"")</f>
        <v/>
      </c>
      <c r="K3305">
        <f>IF(Table1[[#This Row],[Quarter]]="Q3",Table1[[#This Row],[Credit Amount]],"")</f>
        <v>-10.79</v>
      </c>
      <c r="L3305">
        <f>IF(Table1[[#This Row],[Transaction Type]]="Upgrade",Table1[[#This Row],[Credit Amount]],IF(Table1[[#This Row],[Transaction Type]]="Activation",Table1[[#This Row],[Credit Amount]],""))</f>
        <v>-10.79</v>
      </c>
      <c r="M3305" t="str">
        <f>IF(Table1[[#This Row],[Transaction Type]]="Maintenance",Table1[[#This Row],[Credit Amount]],"")</f>
        <v/>
      </c>
      <c r="N3305">
        <v>10081</v>
      </c>
      <c r="O3305" t="s">
        <v>2489</v>
      </c>
      <c r="P3305" t="s">
        <v>2570</v>
      </c>
      <c r="Q3305" t="s">
        <v>289</v>
      </c>
      <c r="R3305">
        <v>10081</v>
      </c>
      <c r="S3305" t="s">
        <v>2489</v>
      </c>
      <c r="T3305" t="s">
        <v>2570</v>
      </c>
      <c r="U3305" t="s">
        <v>289</v>
      </c>
      <c r="V3305" t="s">
        <v>196</v>
      </c>
      <c r="W3305">
        <v>100001794</v>
      </c>
      <c r="X3305">
        <v>8005550795</v>
      </c>
      <c r="Y3305" t="s">
        <v>2595</v>
      </c>
      <c r="Z3305" t="s">
        <v>3390</v>
      </c>
      <c r="AA3305" s="13">
        <v>-10.79</v>
      </c>
      <c r="AB3305" s="14">
        <v>42626</v>
      </c>
      <c r="AC3305" t="s">
        <v>37</v>
      </c>
    </row>
    <row r="3306" spans="1:29" x14ac:dyDescent="0.25">
      <c r="A3306" t="str">
        <f>CONCATENATE("Q",ROUNDUP(MONTH(Table1[[#This Row],[Month]])/3,0))</f>
        <v>Q3</v>
      </c>
      <c r="B3306" s="14">
        <f>EOMONTH(Table1[[#This Row],[Credit Date]],-1)+1</f>
        <v>42614</v>
      </c>
      <c r="C3306" t="str">
        <f>CONCATENATE(Table1[[#This Row],[Issuer Last Name]],", ",Table1[[#This Row],[Issuer First Name]])</f>
        <v>No. 081, Employee</v>
      </c>
      <c r="D3306" t="str">
        <f>CONCATENATE(Table1[[#This Row],[Approver Last Name]],", ",Table1[[#This Row],[Approver First Name]])</f>
        <v>No. 081, Employee</v>
      </c>
      <c r="E3306" t="str">
        <f>CONCATENATE(Table1[[#This Row],[Customer Last Name]],", ",Table1[[#This Row],[Customer First Name]])</f>
        <v>No. 12534, Client</v>
      </c>
      <c r="F3306" t="str">
        <f>IF(Table1[[#This Row],[Credit Amount]]&gt;-19.99,"Less than 19.99",IF(Table1[[#This Row],[Credit Amount]]=-20,"20",IF(Table1[[#This Row],[Credit Amount]]&gt;-49.98,"20.01-49.98",IF(Table1[[#This Row],[Credit Amount]]=-49.99,"49.99",IF(Table1[[#This Row],[Credit Amount]]=-50,"50",IF(Table1[[#This Row],[Credit Amount]]&lt;-50.01,"Greater than 50"))))))</f>
        <v>20.01-49.98</v>
      </c>
      <c r="G3306" t="str">
        <f>IF(Table1[[#This Row],[Transaction Type]]="Maintenance","Non-Sales","Sales")</f>
        <v>Non-Sales</v>
      </c>
      <c r="H3306" t="str">
        <f>IF(Table1[[#This Row],[Quarter]]="q2",1,"")</f>
        <v/>
      </c>
      <c r="I3306">
        <f>IF(Table1[[#This Row],[Quarter]]="q3",1,"")</f>
        <v>1</v>
      </c>
      <c r="J3306" t="str">
        <f>IF(Table1[[#This Row],[Quarter]]="Q2",Table1[[#This Row],[Credit Amount]],"")</f>
        <v/>
      </c>
      <c r="K3306">
        <f>IF(Table1[[#This Row],[Quarter]]="Q3",Table1[[#This Row],[Credit Amount]],"")</f>
        <v>-22.86</v>
      </c>
      <c r="L3306" t="str">
        <f>IF(Table1[[#This Row],[Transaction Type]]="Upgrade",Table1[[#This Row],[Credit Amount]],IF(Table1[[#This Row],[Transaction Type]]="Activation",Table1[[#This Row],[Credit Amount]],""))</f>
        <v/>
      </c>
      <c r="M3306">
        <f>IF(Table1[[#This Row],[Transaction Type]]="Maintenance",Table1[[#This Row],[Credit Amount]],"")</f>
        <v>-22.86</v>
      </c>
      <c r="N3306">
        <v>10081</v>
      </c>
      <c r="O3306" t="s">
        <v>2489</v>
      </c>
      <c r="P3306" t="s">
        <v>2570</v>
      </c>
      <c r="Q3306" t="s">
        <v>289</v>
      </c>
      <c r="R3306">
        <v>10081</v>
      </c>
      <c r="S3306" t="s">
        <v>2489</v>
      </c>
      <c r="T3306" t="s">
        <v>2570</v>
      </c>
      <c r="U3306" t="s">
        <v>289</v>
      </c>
      <c r="V3306" t="s">
        <v>196</v>
      </c>
      <c r="W3306">
        <v>100003533</v>
      </c>
      <c r="X3306">
        <v>8005552534</v>
      </c>
      <c r="Y3306" t="s">
        <v>2595</v>
      </c>
      <c r="Z3306" t="s">
        <v>5129</v>
      </c>
      <c r="AA3306" s="13">
        <v>-22.86</v>
      </c>
      <c r="AB3306" s="14">
        <v>42628</v>
      </c>
      <c r="AC3306" t="s">
        <v>36</v>
      </c>
    </row>
    <row r="3307" spans="1:29" x14ac:dyDescent="0.25">
      <c r="A3307" t="str">
        <f>CONCATENATE("Q",ROUNDUP(MONTH(Table1[[#This Row],[Month]])/3,0))</f>
        <v>Q3</v>
      </c>
      <c r="B3307" s="14">
        <f>EOMONTH(Table1[[#This Row],[Credit Date]],-1)+1</f>
        <v>42614</v>
      </c>
      <c r="C3307" t="str">
        <f>CONCATENATE(Table1[[#This Row],[Issuer Last Name]],", ",Table1[[#This Row],[Issuer First Name]])</f>
        <v>No. 081, Employee</v>
      </c>
      <c r="D3307" t="str">
        <f>CONCATENATE(Table1[[#This Row],[Approver Last Name]],", ",Table1[[#This Row],[Approver First Name]])</f>
        <v>No. 042, Employee</v>
      </c>
      <c r="E3307" t="str">
        <f>CONCATENATE(Table1[[#This Row],[Customer Last Name]],", ",Table1[[#This Row],[Customer First Name]])</f>
        <v>No. 10805, Client</v>
      </c>
      <c r="F33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07" t="str">
        <f>IF(Table1[[#This Row],[Transaction Type]]="Maintenance","Non-Sales","Sales")</f>
        <v>Non-Sales</v>
      </c>
      <c r="H3307" t="str">
        <f>IF(Table1[[#This Row],[Quarter]]="q2",1,"")</f>
        <v/>
      </c>
      <c r="I3307">
        <f>IF(Table1[[#This Row],[Quarter]]="q3",1,"")</f>
        <v>1</v>
      </c>
      <c r="J3307" t="str">
        <f>IF(Table1[[#This Row],[Quarter]]="Q2",Table1[[#This Row],[Credit Amount]],"")</f>
        <v/>
      </c>
      <c r="K3307">
        <f>IF(Table1[[#This Row],[Quarter]]="Q3",Table1[[#This Row],[Credit Amount]],"")</f>
        <v>-84.34</v>
      </c>
      <c r="L3307" t="str">
        <f>IF(Table1[[#This Row],[Transaction Type]]="Upgrade",Table1[[#This Row],[Credit Amount]],IF(Table1[[#This Row],[Transaction Type]]="Activation",Table1[[#This Row],[Credit Amount]],""))</f>
        <v/>
      </c>
      <c r="M3307">
        <f>IF(Table1[[#This Row],[Transaction Type]]="Maintenance",Table1[[#This Row],[Credit Amount]],"")</f>
        <v>-84.34</v>
      </c>
      <c r="N3307">
        <v>10081</v>
      </c>
      <c r="O3307" t="s">
        <v>2489</v>
      </c>
      <c r="P3307" t="s">
        <v>2570</v>
      </c>
      <c r="Q3307" t="s">
        <v>289</v>
      </c>
      <c r="R3307">
        <v>10042</v>
      </c>
      <c r="S3307" t="s">
        <v>2489</v>
      </c>
      <c r="T3307" t="s">
        <v>2531</v>
      </c>
      <c r="U3307" t="s">
        <v>290</v>
      </c>
      <c r="V3307" t="s">
        <v>196</v>
      </c>
      <c r="W3307">
        <v>100001804</v>
      </c>
      <c r="X3307">
        <v>8005550805</v>
      </c>
      <c r="Y3307" t="s">
        <v>2595</v>
      </c>
      <c r="Z3307" t="s">
        <v>3400</v>
      </c>
      <c r="AA3307" s="13">
        <v>-84.34</v>
      </c>
      <c r="AB3307" s="14">
        <v>42630</v>
      </c>
      <c r="AC3307" t="s">
        <v>36</v>
      </c>
    </row>
    <row r="3308" spans="1:29" x14ac:dyDescent="0.25">
      <c r="A3308" t="str">
        <f>CONCATENATE("Q",ROUNDUP(MONTH(Table1[[#This Row],[Month]])/3,0))</f>
        <v>Q3</v>
      </c>
      <c r="B3308" s="14">
        <f>EOMONTH(Table1[[#This Row],[Credit Date]],-1)+1</f>
        <v>42614</v>
      </c>
      <c r="C3308" t="str">
        <f>CONCATENATE(Table1[[#This Row],[Issuer Last Name]],", ",Table1[[#This Row],[Issuer First Name]])</f>
        <v>No. 081, Employee</v>
      </c>
      <c r="D3308" t="str">
        <f>CONCATENATE(Table1[[#This Row],[Approver Last Name]],", ",Table1[[#This Row],[Approver First Name]])</f>
        <v>No. 081, Employee</v>
      </c>
      <c r="E3308" t="str">
        <f>CONCATENATE(Table1[[#This Row],[Customer Last Name]],", ",Table1[[#This Row],[Customer First Name]])</f>
        <v>No. 13073, Client</v>
      </c>
      <c r="F3308" t="str">
        <f>IF(Table1[[#This Row],[Credit Amount]]&gt;-19.99,"Less than 19.99",IF(Table1[[#This Row],[Credit Amount]]=-20,"20",IF(Table1[[#This Row],[Credit Amount]]&gt;-49.98,"20.01-49.98",IF(Table1[[#This Row],[Credit Amount]]=-49.99,"49.99",IF(Table1[[#This Row],[Credit Amount]]=-50,"50",IF(Table1[[#This Row],[Credit Amount]]&lt;-50.01,"Greater than 50"))))))</f>
        <v>20.01-49.98</v>
      </c>
      <c r="G3308" t="str">
        <f>IF(Table1[[#This Row],[Transaction Type]]="Maintenance","Non-Sales","Sales")</f>
        <v>Sales</v>
      </c>
      <c r="H3308" t="str">
        <f>IF(Table1[[#This Row],[Quarter]]="q2",1,"")</f>
        <v/>
      </c>
      <c r="I3308">
        <f>IF(Table1[[#This Row],[Quarter]]="q3",1,"")</f>
        <v>1</v>
      </c>
      <c r="J3308" t="str">
        <f>IF(Table1[[#This Row],[Quarter]]="Q2",Table1[[#This Row],[Credit Amount]],"")</f>
        <v/>
      </c>
      <c r="K3308">
        <f>IF(Table1[[#This Row],[Quarter]]="Q3",Table1[[#This Row],[Credit Amount]],"")</f>
        <v>-37.590000000000003</v>
      </c>
      <c r="L3308">
        <f>IF(Table1[[#This Row],[Transaction Type]]="Upgrade",Table1[[#This Row],[Credit Amount]],IF(Table1[[#This Row],[Transaction Type]]="Activation",Table1[[#This Row],[Credit Amount]],""))</f>
        <v>-37.590000000000003</v>
      </c>
      <c r="M3308" t="str">
        <f>IF(Table1[[#This Row],[Transaction Type]]="Maintenance",Table1[[#This Row],[Credit Amount]],"")</f>
        <v/>
      </c>
      <c r="N3308">
        <v>10081</v>
      </c>
      <c r="O3308" t="s">
        <v>2489</v>
      </c>
      <c r="P3308" t="s">
        <v>2570</v>
      </c>
      <c r="Q3308" t="s">
        <v>289</v>
      </c>
      <c r="R3308">
        <v>10081</v>
      </c>
      <c r="S3308" t="s">
        <v>2489</v>
      </c>
      <c r="T3308" t="s">
        <v>2570</v>
      </c>
      <c r="U3308" t="s">
        <v>289</v>
      </c>
      <c r="V3308" t="s">
        <v>196</v>
      </c>
      <c r="W3308">
        <v>100004072</v>
      </c>
      <c r="X3308">
        <v>8005553073</v>
      </c>
      <c r="Y3308" t="s">
        <v>2595</v>
      </c>
      <c r="Z3308" t="s">
        <v>5661</v>
      </c>
      <c r="AA3308" s="13">
        <v>-37.590000000000003</v>
      </c>
      <c r="AB3308" s="14">
        <v>42630</v>
      </c>
      <c r="AC3308" t="s">
        <v>35</v>
      </c>
    </row>
    <row r="3309" spans="1:29" x14ac:dyDescent="0.25">
      <c r="A3309" t="str">
        <f>CONCATENATE("Q",ROUNDUP(MONTH(Table1[[#This Row],[Month]])/3,0))</f>
        <v>Q3</v>
      </c>
      <c r="B3309" s="14">
        <f>EOMONTH(Table1[[#This Row],[Credit Date]],-1)+1</f>
        <v>42614</v>
      </c>
      <c r="C3309" t="str">
        <f>CONCATENATE(Table1[[#This Row],[Issuer Last Name]],", ",Table1[[#This Row],[Issuer First Name]])</f>
        <v>No. 081, Employee</v>
      </c>
      <c r="D3309" t="str">
        <f>CONCATENATE(Table1[[#This Row],[Approver Last Name]],", ",Table1[[#This Row],[Approver First Name]])</f>
        <v>No. 042, Employee</v>
      </c>
      <c r="E3309" t="str">
        <f>CONCATENATE(Table1[[#This Row],[Customer Last Name]],", ",Table1[[#This Row],[Customer First Name]])</f>
        <v>No. 10548, Client</v>
      </c>
      <c r="F33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09" t="str">
        <f>IF(Table1[[#This Row],[Transaction Type]]="Maintenance","Non-Sales","Sales")</f>
        <v>Non-Sales</v>
      </c>
      <c r="H3309" t="str">
        <f>IF(Table1[[#This Row],[Quarter]]="q2",1,"")</f>
        <v/>
      </c>
      <c r="I3309">
        <f>IF(Table1[[#This Row],[Quarter]]="q3",1,"")</f>
        <v>1</v>
      </c>
      <c r="J3309" t="str">
        <f>IF(Table1[[#This Row],[Quarter]]="Q2",Table1[[#This Row],[Credit Amount]],"")</f>
        <v/>
      </c>
      <c r="K3309">
        <f>IF(Table1[[#This Row],[Quarter]]="Q3",Table1[[#This Row],[Credit Amount]],"")</f>
        <v>-63.95</v>
      </c>
      <c r="L3309" t="str">
        <f>IF(Table1[[#This Row],[Transaction Type]]="Upgrade",Table1[[#This Row],[Credit Amount]],IF(Table1[[#This Row],[Transaction Type]]="Activation",Table1[[#This Row],[Credit Amount]],""))</f>
        <v/>
      </c>
      <c r="M3309">
        <f>IF(Table1[[#This Row],[Transaction Type]]="Maintenance",Table1[[#This Row],[Credit Amount]],"")</f>
        <v>-63.95</v>
      </c>
      <c r="N3309">
        <v>10081</v>
      </c>
      <c r="O3309" t="s">
        <v>2489</v>
      </c>
      <c r="P3309" t="s">
        <v>2570</v>
      </c>
      <c r="Q3309" t="s">
        <v>289</v>
      </c>
      <c r="R3309">
        <v>10042</v>
      </c>
      <c r="S3309" t="s">
        <v>2489</v>
      </c>
      <c r="T3309" t="s">
        <v>2531</v>
      </c>
      <c r="U3309" t="s">
        <v>290</v>
      </c>
      <c r="V3309" t="s">
        <v>196</v>
      </c>
      <c r="W3309">
        <v>100001547</v>
      </c>
      <c r="X3309">
        <v>8005550548</v>
      </c>
      <c r="Y3309" t="s">
        <v>2595</v>
      </c>
      <c r="Z3309" t="s">
        <v>3143</v>
      </c>
      <c r="AA3309" s="13">
        <v>-63.95</v>
      </c>
      <c r="AB3309" s="14">
        <v>42634</v>
      </c>
      <c r="AC3309" t="s">
        <v>36</v>
      </c>
    </row>
    <row r="3310" spans="1:29" x14ac:dyDescent="0.25">
      <c r="A3310" t="str">
        <f>CONCATENATE("Q",ROUNDUP(MONTH(Table1[[#This Row],[Month]])/3,0))</f>
        <v>Q3</v>
      </c>
      <c r="B3310" s="14">
        <f>EOMONTH(Table1[[#This Row],[Credit Date]],-1)+1</f>
        <v>42614</v>
      </c>
      <c r="C3310" t="str">
        <f>CONCATENATE(Table1[[#This Row],[Issuer Last Name]],", ",Table1[[#This Row],[Issuer First Name]])</f>
        <v>No. 081, Employee</v>
      </c>
      <c r="D3310" t="str">
        <f>CONCATENATE(Table1[[#This Row],[Approver Last Name]],", ",Table1[[#This Row],[Approver First Name]])</f>
        <v>No. 081, Employee</v>
      </c>
      <c r="E3310" t="str">
        <f>CONCATENATE(Table1[[#This Row],[Customer Last Name]],", ",Table1[[#This Row],[Customer First Name]])</f>
        <v>No. 10639, Client</v>
      </c>
      <c r="F3310" t="str">
        <f>IF(Table1[[#This Row],[Credit Amount]]&gt;-19.99,"Less than 19.99",IF(Table1[[#This Row],[Credit Amount]]=-20,"20",IF(Table1[[#This Row],[Credit Amount]]&gt;-49.98,"20.01-49.98",IF(Table1[[#This Row],[Credit Amount]]=-49.99,"49.99",IF(Table1[[#This Row],[Credit Amount]]=-50,"50",IF(Table1[[#This Row],[Credit Amount]]&lt;-50.01,"Greater than 50"))))))</f>
        <v>20.01-49.98</v>
      </c>
      <c r="G3310" t="str">
        <f>IF(Table1[[#This Row],[Transaction Type]]="Maintenance","Non-Sales","Sales")</f>
        <v>Non-Sales</v>
      </c>
      <c r="H3310" t="str">
        <f>IF(Table1[[#This Row],[Quarter]]="q2",1,"")</f>
        <v/>
      </c>
      <c r="I3310">
        <f>IF(Table1[[#This Row],[Quarter]]="q3",1,"")</f>
        <v>1</v>
      </c>
      <c r="J3310" t="str">
        <f>IF(Table1[[#This Row],[Quarter]]="Q2",Table1[[#This Row],[Credit Amount]],"")</f>
        <v/>
      </c>
      <c r="K3310">
        <f>IF(Table1[[#This Row],[Quarter]]="Q3",Table1[[#This Row],[Credit Amount]],"")</f>
        <v>-36.840000000000003</v>
      </c>
      <c r="L3310" t="str">
        <f>IF(Table1[[#This Row],[Transaction Type]]="Upgrade",Table1[[#This Row],[Credit Amount]],IF(Table1[[#This Row],[Transaction Type]]="Activation",Table1[[#This Row],[Credit Amount]],""))</f>
        <v/>
      </c>
      <c r="M3310">
        <f>IF(Table1[[#This Row],[Transaction Type]]="Maintenance",Table1[[#This Row],[Credit Amount]],"")</f>
        <v>-36.840000000000003</v>
      </c>
      <c r="N3310">
        <v>10081</v>
      </c>
      <c r="O3310" t="s">
        <v>2489</v>
      </c>
      <c r="P3310" t="s">
        <v>2570</v>
      </c>
      <c r="Q3310" t="s">
        <v>289</v>
      </c>
      <c r="R3310">
        <v>10081</v>
      </c>
      <c r="S3310" t="s">
        <v>2489</v>
      </c>
      <c r="T3310" t="s">
        <v>2570</v>
      </c>
      <c r="U3310" t="s">
        <v>289</v>
      </c>
      <c r="V3310" t="s">
        <v>196</v>
      </c>
      <c r="W3310">
        <v>100001638</v>
      </c>
      <c r="X3310">
        <v>8005550639</v>
      </c>
      <c r="Y3310" t="s">
        <v>2595</v>
      </c>
      <c r="Z3310" t="s">
        <v>3234</v>
      </c>
      <c r="AA3310" s="13">
        <v>-36.840000000000003</v>
      </c>
      <c r="AB3310" s="14">
        <v>42634</v>
      </c>
      <c r="AC3310" t="s">
        <v>36</v>
      </c>
    </row>
    <row r="3311" spans="1:29" x14ac:dyDescent="0.25">
      <c r="A3311" t="str">
        <f>CONCATENATE("Q",ROUNDUP(MONTH(Table1[[#This Row],[Month]])/3,0))</f>
        <v>Q3</v>
      </c>
      <c r="B3311" s="14">
        <f>EOMONTH(Table1[[#This Row],[Credit Date]],-1)+1</f>
        <v>42614</v>
      </c>
      <c r="C3311" t="str">
        <f>CONCATENATE(Table1[[#This Row],[Issuer Last Name]],", ",Table1[[#This Row],[Issuer First Name]])</f>
        <v>No. 081, Employee</v>
      </c>
      <c r="D3311" t="str">
        <f>CONCATENATE(Table1[[#This Row],[Approver Last Name]],", ",Table1[[#This Row],[Approver First Name]])</f>
        <v>No. 042, Employee</v>
      </c>
      <c r="E3311" t="str">
        <f>CONCATENATE(Table1[[#This Row],[Customer Last Name]],", ",Table1[[#This Row],[Customer First Name]])</f>
        <v>No. 13403, Client</v>
      </c>
      <c r="F33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1" t="str">
        <f>IF(Table1[[#This Row],[Transaction Type]]="Maintenance","Non-Sales","Sales")</f>
        <v>Sales</v>
      </c>
      <c r="H3311" t="str">
        <f>IF(Table1[[#This Row],[Quarter]]="q2",1,"")</f>
        <v/>
      </c>
      <c r="I3311">
        <f>IF(Table1[[#This Row],[Quarter]]="q3",1,"")</f>
        <v>1</v>
      </c>
      <c r="J3311" t="str">
        <f>IF(Table1[[#This Row],[Quarter]]="Q2",Table1[[#This Row],[Credit Amount]],"")</f>
        <v/>
      </c>
      <c r="K3311">
        <f>IF(Table1[[#This Row],[Quarter]]="Q3",Table1[[#This Row],[Credit Amount]],"")</f>
        <v>-88.48</v>
      </c>
      <c r="L3311">
        <f>IF(Table1[[#This Row],[Transaction Type]]="Upgrade",Table1[[#This Row],[Credit Amount]],IF(Table1[[#This Row],[Transaction Type]]="Activation",Table1[[#This Row],[Credit Amount]],""))</f>
        <v>-88.48</v>
      </c>
      <c r="M3311" t="str">
        <f>IF(Table1[[#This Row],[Transaction Type]]="Maintenance",Table1[[#This Row],[Credit Amount]],"")</f>
        <v/>
      </c>
      <c r="N3311">
        <v>10081</v>
      </c>
      <c r="O3311" t="s">
        <v>2489</v>
      </c>
      <c r="P3311" t="s">
        <v>2570</v>
      </c>
      <c r="Q3311" t="s">
        <v>289</v>
      </c>
      <c r="R3311">
        <v>10042</v>
      </c>
      <c r="S3311" t="s">
        <v>2489</v>
      </c>
      <c r="T3311" t="s">
        <v>2531</v>
      </c>
      <c r="U3311" t="s">
        <v>290</v>
      </c>
      <c r="V3311" t="s">
        <v>196</v>
      </c>
      <c r="W3311">
        <v>100004402</v>
      </c>
      <c r="X3311">
        <v>8005553403</v>
      </c>
      <c r="Y3311" t="s">
        <v>2595</v>
      </c>
      <c r="Z3311" t="s">
        <v>5991</v>
      </c>
      <c r="AA3311" s="13">
        <v>-88.48</v>
      </c>
      <c r="AB3311" s="14">
        <v>42639</v>
      </c>
      <c r="AC3311" t="s">
        <v>37</v>
      </c>
    </row>
    <row r="3312" spans="1:29" x14ac:dyDescent="0.25">
      <c r="A3312" t="str">
        <f>CONCATENATE("Q",ROUNDUP(MONTH(Table1[[#This Row],[Month]])/3,0))</f>
        <v>Q3</v>
      </c>
      <c r="B3312" s="14">
        <f>EOMONTH(Table1[[#This Row],[Credit Date]],-1)+1</f>
        <v>42614</v>
      </c>
      <c r="C3312" t="str">
        <f>CONCATENATE(Table1[[#This Row],[Issuer Last Name]],", ",Table1[[#This Row],[Issuer First Name]])</f>
        <v>No. 081, Employee</v>
      </c>
      <c r="D3312" t="str">
        <f>CONCATENATE(Table1[[#This Row],[Approver Last Name]],", ",Table1[[#This Row],[Approver First Name]])</f>
        <v>No. 042, Employee</v>
      </c>
      <c r="E3312" t="str">
        <f>CONCATENATE(Table1[[#This Row],[Customer Last Name]],", ",Table1[[#This Row],[Customer First Name]])</f>
        <v>No. 10303, Client</v>
      </c>
      <c r="F33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2" t="str">
        <f>IF(Table1[[#This Row],[Transaction Type]]="Maintenance","Non-Sales","Sales")</f>
        <v>Non-Sales</v>
      </c>
      <c r="H3312" t="str">
        <f>IF(Table1[[#This Row],[Quarter]]="q2",1,"")</f>
        <v/>
      </c>
      <c r="I3312">
        <f>IF(Table1[[#This Row],[Quarter]]="q3",1,"")</f>
        <v>1</v>
      </c>
      <c r="J3312" t="str">
        <f>IF(Table1[[#This Row],[Quarter]]="Q2",Table1[[#This Row],[Credit Amount]],"")</f>
        <v/>
      </c>
      <c r="K3312">
        <f>IF(Table1[[#This Row],[Quarter]]="Q3",Table1[[#This Row],[Credit Amount]],"")</f>
        <v>-89.49</v>
      </c>
      <c r="L3312" t="str">
        <f>IF(Table1[[#This Row],[Transaction Type]]="Upgrade",Table1[[#This Row],[Credit Amount]],IF(Table1[[#This Row],[Transaction Type]]="Activation",Table1[[#This Row],[Credit Amount]],""))</f>
        <v/>
      </c>
      <c r="M3312">
        <f>IF(Table1[[#This Row],[Transaction Type]]="Maintenance",Table1[[#This Row],[Credit Amount]],"")</f>
        <v>-89.49</v>
      </c>
      <c r="N3312">
        <v>10081</v>
      </c>
      <c r="O3312" t="s">
        <v>2489</v>
      </c>
      <c r="P3312" t="s">
        <v>2570</v>
      </c>
      <c r="Q3312" t="s">
        <v>289</v>
      </c>
      <c r="R3312">
        <v>10042</v>
      </c>
      <c r="S3312" t="s">
        <v>2489</v>
      </c>
      <c r="T3312" t="s">
        <v>2531</v>
      </c>
      <c r="U3312" t="s">
        <v>290</v>
      </c>
      <c r="V3312" t="s">
        <v>196</v>
      </c>
      <c r="W3312">
        <v>100001302</v>
      </c>
      <c r="X3312">
        <v>8005550303</v>
      </c>
      <c r="Y3312" t="s">
        <v>2595</v>
      </c>
      <c r="Z3312" t="s">
        <v>2898</v>
      </c>
      <c r="AA3312" s="13">
        <v>-89.49</v>
      </c>
      <c r="AB3312" s="14">
        <v>42639</v>
      </c>
      <c r="AC3312" t="s">
        <v>36</v>
      </c>
    </row>
    <row r="3313" spans="1:29" x14ac:dyDescent="0.25">
      <c r="A3313" t="str">
        <f>CONCATENATE("Q",ROUNDUP(MONTH(Table1[[#This Row],[Month]])/3,0))</f>
        <v>Q3</v>
      </c>
      <c r="B3313" s="14">
        <f>EOMONTH(Table1[[#This Row],[Credit Date]],-1)+1</f>
        <v>42614</v>
      </c>
      <c r="C3313" t="str">
        <f>CONCATENATE(Table1[[#This Row],[Issuer Last Name]],", ",Table1[[#This Row],[Issuer First Name]])</f>
        <v>No. 081, Employee</v>
      </c>
      <c r="D3313" t="str">
        <f>CONCATENATE(Table1[[#This Row],[Approver Last Name]],", ",Table1[[#This Row],[Approver First Name]])</f>
        <v>No. 042, Employee</v>
      </c>
      <c r="E3313" t="str">
        <f>CONCATENATE(Table1[[#This Row],[Customer Last Name]],", ",Table1[[#This Row],[Customer First Name]])</f>
        <v>No. 11840, Client</v>
      </c>
      <c r="F33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3" t="str">
        <f>IF(Table1[[#This Row],[Transaction Type]]="Maintenance","Non-Sales","Sales")</f>
        <v>Sales</v>
      </c>
      <c r="H3313" t="str">
        <f>IF(Table1[[#This Row],[Quarter]]="q2",1,"")</f>
        <v/>
      </c>
      <c r="I3313">
        <f>IF(Table1[[#This Row],[Quarter]]="q3",1,"")</f>
        <v>1</v>
      </c>
      <c r="J3313" t="str">
        <f>IF(Table1[[#This Row],[Quarter]]="Q2",Table1[[#This Row],[Credit Amount]],"")</f>
        <v/>
      </c>
      <c r="K3313">
        <f>IF(Table1[[#This Row],[Quarter]]="Q3",Table1[[#This Row],[Credit Amount]],"")</f>
        <v>-51.28</v>
      </c>
      <c r="L3313">
        <f>IF(Table1[[#This Row],[Transaction Type]]="Upgrade",Table1[[#This Row],[Credit Amount]],IF(Table1[[#This Row],[Transaction Type]]="Activation",Table1[[#This Row],[Credit Amount]],""))</f>
        <v>-51.28</v>
      </c>
      <c r="M3313" t="str">
        <f>IF(Table1[[#This Row],[Transaction Type]]="Maintenance",Table1[[#This Row],[Credit Amount]],"")</f>
        <v/>
      </c>
      <c r="N3313">
        <v>10081</v>
      </c>
      <c r="O3313" t="s">
        <v>2489</v>
      </c>
      <c r="P3313" t="s">
        <v>2570</v>
      </c>
      <c r="Q3313" t="s">
        <v>289</v>
      </c>
      <c r="R3313">
        <v>10042</v>
      </c>
      <c r="S3313" t="s">
        <v>2489</v>
      </c>
      <c r="T3313" t="s">
        <v>2531</v>
      </c>
      <c r="U3313" t="s">
        <v>290</v>
      </c>
      <c r="V3313" t="s">
        <v>196</v>
      </c>
      <c r="W3313">
        <v>100002839</v>
      </c>
      <c r="X3313">
        <v>8005551840</v>
      </c>
      <c r="Y3313" t="s">
        <v>2595</v>
      </c>
      <c r="Z3313" t="s">
        <v>4435</v>
      </c>
      <c r="AA3313" s="13">
        <v>-51.28</v>
      </c>
      <c r="AB3313" s="14">
        <v>42642</v>
      </c>
      <c r="AC3313" t="s">
        <v>37</v>
      </c>
    </row>
    <row r="3314" spans="1:29" x14ac:dyDescent="0.25">
      <c r="A3314" t="str">
        <f>CONCATENATE("Q",ROUNDUP(MONTH(Table1[[#This Row],[Month]])/3,0))</f>
        <v>Q3</v>
      </c>
      <c r="B3314" s="14">
        <f>EOMONTH(Table1[[#This Row],[Credit Date]],-1)+1</f>
        <v>42614</v>
      </c>
      <c r="C3314" t="str">
        <f>CONCATENATE(Table1[[#This Row],[Issuer Last Name]],", ",Table1[[#This Row],[Issuer First Name]])</f>
        <v>No. 081, Employee</v>
      </c>
      <c r="D3314" t="str">
        <f>CONCATENATE(Table1[[#This Row],[Approver Last Name]],", ",Table1[[#This Row],[Approver First Name]])</f>
        <v>No. 042, Employee</v>
      </c>
      <c r="E3314" t="str">
        <f>CONCATENATE(Table1[[#This Row],[Customer Last Name]],", ",Table1[[#This Row],[Customer First Name]])</f>
        <v>No. 12643, Client</v>
      </c>
      <c r="F33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4" t="str">
        <f>IF(Table1[[#This Row],[Transaction Type]]="Maintenance","Non-Sales","Sales")</f>
        <v>Non-Sales</v>
      </c>
      <c r="H3314" t="str">
        <f>IF(Table1[[#This Row],[Quarter]]="q2",1,"")</f>
        <v/>
      </c>
      <c r="I3314">
        <f>IF(Table1[[#This Row],[Quarter]]="q3",1,"")</f>
        <v>1</v>
      </c>
      <c r="J3314" t="str">
        <f>IF(Table1[[#This Row],[Quarter]]="Q2",Table1[[#This Row],[Credit Amount]],"")</f>
        <v/>
      </c>
      <c r="K3314">
        <f>IF(Table1[[#This Row],[Quarter]]="Q3",Table1[[#This Row],[Credit Amount]],"")</f>
        <v>-71.52</v>
      </c>
      <c r="L3314" t="str">
        <f>IF(Table1[[#This Row],[Transaction Type]]="Upgrade",Table1[[#This Row],[Credit Amount]],IF(Table1[[#This Row],[Transaction Type]]="Activation",Table1[[#This Row],[Credit Amount]],""))</f>
        <v/>
      </c>
      <c r="M3314">
        <f>IF(Table1[[#This Row],[Transaction Type]]="Maintenance",Table1[[#This Row],[Credit Amount]],"")</f>
        <v>-71.52</v>
      </c>
      <c r="N3314">
        <v>10081</v>
      </c>
      <c r="O3314" t="s">
        <v>2489</v>
      </c>
      <c r="P3314" t="s">
        <v>2570</v>
      </c>
      <c r="Q3314" t="s">
        <v>289</v>
      </c>
      <c r="R3314">
        <v>10042</v>
      </c>
      <c r="S3314" t="s">
        <v>2489</v>
      </c>
      <c r="T3314" t="s">
        <v>2531</v>
      </c>
      <c r="U3314" t="s">
        <v>290</v>
      </c>
      <c r="V3314" t="s">
        <v>196</v>
      </c>
      <c r="W3314">
        <v>100003642</v>
      </c>
      <c r="X3314">
        <v>8005552643</v>
      </c>
      <c r="Y3314" t="s">
        <v>2595</v>
      </c>
      <c r="Z3314" t="s">
        <v>5238</v>
      </c>
      <c r="AA3314" s="13">
        <v>-71.52</v>
      </c>
      <c r="AB3314" s="14">
        <v>42642</v>
      </c>
      <c r="AC3314" t="s">
        <v>36</v>
      </c>
    </row>
    <row r="3315" spans="1:29" x14ac:dyDescent="0.25">
      <c r="A3315" t="str">
        <f>CONCATENATE("Q",ROUNDUP(MONTH(Table1[[#This Row],[Month]])/3,0))</f>
        <v>Q3</v>
      </c>
      <c r="B3315" s="14">
        <f>EOMONTH(Table1[[#This Row],[Credit Date]],-1)+1</f>
        <v>42614</v>
      </c>
      <c r="C3315" t="str">
        <f>CONCATENATE(Table1[[#This Row],[Issuer Last Name]],", ",Table1[[#This Row],[Issuer First Name]])</f>
        <v>No. 081, Employee</v>
      </c>
      <c r="D3315" t="str">
        <f>CONCATENATE(Table1[[#This Row],[Approver Last Name]],", ",Table1[[#This Row],[Approver First Name]])</f>
        <v>No. 081, Employee</v>
      </c>
      <c r="E3315" t="str">
        <f>CONCATENATE(Table1[[#This Row],[Customer Last Name]],", ",Table1[[#This Row],[Customer First Name]])</f>
        <v>No. 11347, Client</v>
      </c>
      <c r="F3315" t="str">
        <f>IF(Table1[[#This Row],[Credit Amount]]&gt;-19.99,"Less than 19.99",IF(Table1[[#This Row],[Credit Amount]]=-20,"20",IF(Table1[[#This Row],[Credit Amount]]&gt;-49.98,"20.01-49.98",IF(Table1[[#This Row],[Credit Amount]]=-49.99,"49.99",IF(Table1[[#This Row],[Credit Amount]]=-50,"50",IF(Table1[[#This Row],[Credit Amount]]&lt;-50.01,"Greater than 50"))))))</f>
        <v>20.01-49.98</v>
      </c>
      <c r="G3315" t="str">
        <f>IF(Table1[[#This Row],[Transaction Type]]="Maintenance","Non-Sales","Sales")</f>
        <v>Non-Sales</v>
      </c>
      <c r="H3315" t="str">
        <f>IF(Table1[[#This Row],[Quarter]]="q2",1,"")</f>
        <v/>
      </c>
      <c r="I3315">
        <f>IF(Table1[[#This Row],[Quarter]]="q3",1,"")</f>
        <v>1</v>
      </c>
      <c r="J3315" t="str">
        <f>IF(Table1[[#This Row],[Quarter]]="Q2",Table1[[#This Row],[Credit Amount]],"")</f>
        <v/>
      </c>
      <c r="K3315">
        <f>IF(Table1[[#This Row],[Quarter]]="Q3",Table1[[#This Row],[Credit Amount]],"")</f>
        <v>-23.35</v>
      </c>
      <c r="L3315" t="str">
        <f>IF(Table1[[#This Row],[Transaction Type]]="Upgrade",Table1[[#This Row],[Credit Amount]],IF(Table1[[#This Row],[Transaction Type]]="Activation",Table1[[#This Row],[Credit Amount]],""))</f>
        <v/>
      </c>
      <c r="M3315">
        <f>IF(Table1[[#This Row],[Transaction Type]]="Maintenance",Table1[[#This Row],[Credit Amount]],"")</f>
        <v>-23.35</v>
      </c>
      <c r="N3315">
        <v>10081</v>
      </c>
      <c r="O3315" t="s">
        <v>2489</v>
      </c>
      <c r="P3315" t="s">
        <v>2570</v>
      </c>
      <c r="Q3315" t="s">
        <v>289</v>
      </c>
      <c r="R3315">
        <v>10081</v>
      </c>
      <c r="S3315" t="s">
        <v>2489</v>
      </c>
      <c r="T3315" t="s">
        <v>2570</v>
      </c>
      <c r="U3315" t="s">
        <v>289</v>
      </c>
      <c r="V3315" t="s">
        <v>196</v>
      </c>
      <c r="W3315">
        <v>100002346</v>
      </c>
      <c r="X3315">
        <v>8005551347</v>
      </c>
      <c r="Y3315" t="s">
        <v>2595</v>
      </c>
      <c r="Z3315" t="s">
        <v>3942</v>
      </c>
      <c r="AA3315" s="13">
        <v>-23.35</v>
      </c>
      <c r="AB3315" s="14">
        <v>42643</v>
      </c>
      <c r="AC3315" t="s">
        <v>36</v>
      </c>
    </row>
    <row r="3316" spans="1:29" x14ac:dyDescent="0.25">
      <c r="A3316" t="str">
        <f>CONCATENATE("Q",ROUNDUP(MONTH(Table1[[#This Row],[Month]])/3,0))</f>
        <v>Q2</v>
      </c>
      <c r="B3316" s="14">
        <f>EOMONTH(Table1[[#This Row],[Credit Date]],-1)+1</f>
        <v>42461</v>
      </c>
      <c r="C3316" t="str">
        <f>CONCATENATE(Table1[[#This Row],[Issuer Last Name]],", ",Table1[[#This Row],[Issuer First Name]])</f>
        <v>No. 044, Employee</v>
      </c>
      <c r="D3316" t="str">
        <f>CONCATENATE(Table1[[#This Row],[Approver Last Name]],", ",Table1[[#This Row],[Approver First Name]])</f>
        <v>No. 042, Employee</v>
      </c>
      <c r="E3316" t="str">
        <f>CONCATENATE(Table1[[#This Row],[Customer Last Name]],", ",Table1[[#This Row],[Customer First Name]])</f>
        <v>No. 13203, Client</v>
      </c>
      <c r="F33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6" t="str">
        <f>IF(Table1[[#This Row],[Transaction Type]]="Maintenance","Non-Sales","Sales")</f>
        <v>Non-Sales</v>
      </c>
      <c r="H3316">
        <f>IF(Table1[[#This Row],[Quarter]]="q2",1,"")</f>
        <v>1</v>
      </c>
      <c r="I3316" t="str">
        <f>IF(Table1[[#This Row],[Quarter]]="q3",1,"")</f>
        <v/>
      </c>
      <c r="J3316">
        <f>IF(Table1[[#This Row],[Quarter]]="Q2",Table1[[#This Row],[Credit Amount]],"")</f>
        <v>-81.3</v>
      </c>
      <c r="K3316" t="str">
        <f>IF(Table1[[#This Row],[Quarter]]="Q3",Table1[[#This Row],[Credit Amount]],"")</f>
        <v/>
      </c>
      <c r="L3316" t="str">
        <f>IF(Table1[[#This Row],[Transaction Type]]="Upgrade",Table1[[#This Row],[Credit Amount]],IF(Table1[[#This Row],[Transaction Type]]="Activation",Table1[[#This Row],[Credit Amount]],""))</f>
        <v/>
      </c>
      <c r="M3316">
        <f>IF(Table1[[#This Row],[Transaction Type]]="Maintenance",Table1[[#This Row],[Credit Amount]],"")</f>
        <v>-81.3</v>
      </c>
      <c r="N3316">
        <v>10044</v>
      </c>
      <c r="O3316" t="s">
        <v>2489</v>
      </c>
      <c r="P3316" t="s">
        <v>2533</v>
      </c>
      <c r="Q3316" t="s">
        <v>289</v>
      </c>
      <c r="R3316">
        <v>10042</v>
      </c>
      <c r="S3316" t="s">
        <v>2489</v>
      </c>
      <c r="T3316" t="s">
        <v>2531</v>
      </c>
      <c r="U3316" t="s">
        <v>290</v>
      </c>
      <c r="V3316" t="s">
        <v>196</v>
      </c>
      <c r="W3316">
        <v>100004202</v>
      </c>
      <c r="X3316">
        <v>8005553203</v>
      </c>
      <c r="Y3316" t="s">
        <v>2595</v>
      </c>
      <c r="Z3316" t="s">
        <v>5791</v>
      </c>
      <c r="AA3316" s="13">
        <v>-81.3</v>
      </c>
      <c r="AB3316" s="14">
        <v>42463</v>
      </c>
      <c r="AC3316" t="s">
        <v>36</v>
      </c>
    </row>
    <row r="3317" spans="1:29" x14ac:dyDescent="0.25">
      <c r="A3317" t="str">
        <f>CONCATENATE("Q",ROUNDUP(MONTH(Table1[[#This Row],[Month]])/3,0))</f>
        <v>Q2</v>
      </c>
      <c r="B3317" s="14">
        <f>EOMONTH(Table1[[#This Row],[Credit Date]],-1)+1</f>
        <v>42461</v>
      </c>
      <c r="C3317" t="str">
        <f>CONCATENATE(Table1[[#This Row],[Issuer Last Name]],", ",Table1[[#This Row],[Issuer First Name]])</f>
        <v>No. 044, Employee</v>
      </c>
      <c r="D3317" t="str">
        <f>CONCATENATE(Table1[[#This Row],[Approver Last Name]],", ",Table1[[#This Row],[Approver First Name]])</f>
        <v>No. 042, Employee</v>
      </c>
      <c r="E3317" t="str">
        <f>CONCATENATE(Table1[[#This Row],[Customer Last Name]],", ",Table1[[#This Row],[Customer First Name]])</f>
        <v>No. 13908, Client</v>
      </c>
      <c r="F33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7" t="str">
        <f>IF(Table1[[#This Row],[Transaction Type]]="Maintenance","Non-Sales","Sales")</f>
        <v>Non-Sales</v>
      </c>
      <c r="H3317">
        <f>IF(Table1[[#This Row],[Quarter]]="q2",1,"")</f>
        <v>1</v>
      </c>
      <c r="I3317" t="str">
        <f>IF(Table1[[#This Row],[Quarter]]="q3",1,"")</f>
        <v/>
      </c>
      <c r="J3317">
        <f>IF(Table1[[#This Row],[Quarter]]="Q2",Table1[[#This Row],[Credit Amount]],"")</f>
        <v>-99.78</v>
      </c>
      <c r="K3317" t="str">
        <f>IF(Table1[[#This Row],[Quarter]]="Q3",Table1[[#This Row],[Credit Amount]],"")</f>
        <v/>
      </c>
      <c r="L3317" t="str">
        <f>IF(Table1[[#This Row],[Transaction Type]]="Upgrade",Table1[[#This Row],[Credit Amount]],IF(Table1[[#This Row],[Transaction Type]]="Activation",Table1[[#This Row],[Credit Amount]],""))</f>
        <v/>
      </c>
      <c r="M3317">
        <f>IF(Table1[[#This Row],[Transaction Type]]="Maintenance",Table1[[#This Row],[Credit Amount]],"")</f>
        <v>-99.78</v>
      </c>
      <c r="N3317">
        <v>10044</v>
      </c>
      <c r="O3317" t="s">
        <v>2489</v>
      </c>
      <c r="P3317" t="s">
        <v>2533</v>
      </c>
      <c r="Q3317" t="s">
        <v>289</v>
      </c>
      <c r="R3317">
        <v>10042</v>
      </c>
      <c r="S3317" t="s">
        <v>2489</v>
      </c>
      <c r="T3317" t="s">
        <v>2531</v>
      </c>
      <c r="U3317" t="s">
        <v>290</v>
      </c>
      <c r="V3317" t="s">
        <v>196</v>
      </c>
      <c r="W3317">
        <v>100004907</v>
      </c>
      <c r="X3317">
        <v>8005553908</v>
      </c>
      <c r="Y3317" t="s">
        <v>2595</v>
      </c>
      <c r="Z3317" t="s">
        <v>6496</v>
      </c>
      <c r="AA3317" s="13">
        <v>-99.78</v>
      </c>
      <c r="AB3317" s="14">
        <v>42466</v>
      </c>
      <c r="AC3317" t="s">
        <v>36</v>
      </c>
    </row>
    <row r="3318" spans="1:29" x14ac:dyDescent="0.25">
      <c r="A3318" t="str">
        <f>CONCATENATE("Q",ROUNDUP(MONTH(Table1[[#This Row],[Month]])/3,0))</f>
        <v>Q2</v>
      </c>
      <c r="B3318" s="14">
        <f>EOMONTH(Table1[[#This Row],[Credit Date]],-1)+1</f>
        <v>42461</v>
      </c>
      <c r="C3318" t="str">
        <f>CONCATENATE(Table1[[#This Row],[Issuer Last Name]],", ",Table1[[#This Row],[Issuer First Name]])</f>
        <v>No. 044, Employee</v>
      </c>
      <c r="D3318" t="str">
        <f>CONCATENATE(Table1[[#This Row],[Approver Last Name]],", ",Table1[[#This Row],[Approver First Name]])</f>
        <v>No. 042, Employee</v>
      </c>
      <c r="E3318" t="str">
        <f>CONCATENATE(Table1[[#This Row],[Customer Last Name]],", ",Table1[[#This Row],[Customer First Name]])</f>
        <v>No. 10261, Client</v>
      </c>
      <c r="F33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8" t="str">
        <f>IF(Table1[[#This Row],[Transaction Type]]="Maintenance","Non-Sales","Sales")</f>
        <v>Non-Sales</v>
      </c>
      <c r="H3318">
        <f>IF(Table1[[#This Row],[Quarter]]="q2",1,"")</f>
        <v>1</v>
      </c>
      <c r="I3318" t="str">
        <f>IF(Table1[[#This Row],[Quarter]]="q3",1,"")</f>
        <v/>
      </c>
      <c r="J3318">
        <f>IF(Table1[[#This Row],[Quarter]]="Q2",Table1[[#This Row],[Credit Amount]],"")</f>
        <v>-63.46</v>
      </c>
      <c r="K3318" t="str">
        <f>IF(Table1[[#This Row],[Quarter]]="Q3",Table1[[#This Row],[Credit Amount]],"")</f>
        <v/>
      </c>
      <c r="L3318" t="str">
        <f>IF(Table1[[#This Row],[Transaction Type]]="Upgrade",Table1[[#This Row],[Credit Amount]],IF(Table1[[#This Row],[Transaction Type]]="Activation",Table1[[#This Row],[Credit Amount]],""))</f>
        <v/>
      </c>
      <c r="M3318">
        <f>IF(Table1[[#This Row],[Transaction Type]]="Maintenance",Table1[[#This Row],[Credit Amount]],"")</f>
        <v>-63.46</v>
      </c>
      <c r="N3318">
        <v>10044</v>
      </c>
      <c r="O3318" t="s">
        <v>2489</v>
      </c>
      <c r="P3318" t="s">
        <v>2533</v>
      </c>
      <c r="Q3318" t="s">
        <v>289</v>
      </c>
      <c r="R3318">
        <v>10042</v>
      </c>
      <c r="S3318" t="s">
        <v>2489</v>
      </c>
      <c r="T3318" t="s">
        <v>2531</v>
      </c>
      <c r="U3318" t="s">
        <v>290</v>
      </c>
      <c r="V3318" t="s">
        <v>196</v>
      </c>
      <c r="W3318">
        <v>100001260</v>
      </c>
      <c r="X3318">
        <v>8005550261</v>
      </c>
      <c r="Y3318" t="s">
        <v>2595</v>
      </c>
      <c r="Z3318" t="s">
        <v>2856</v>
      </c>
      <c r="AA3318" s="13">
        <v>-63.46</v>
      </c>
      <c r="AB3318" s="14">
        <v>42480</v>
      </c>
      <c r="AC3318" t="s">
        <v>36</v>
      </c>
    </row>
    <row r="3319" spans="1:29" x14ac:dyDescent="0.25">
      <c r="A3319" t="str">
        <f>CONCATENATE("Q",ROUNDUP(MONTH(Table1[[#This Row],[Month]])/3,0))</f>
        <v>Q2</v>
      </c>
      <c r="B3319" s="14">
        <f>EOMONTH(Table1[[#This Row],[Credit Date]],-1)+1</f>
        <v>42461</v>
      </c>
      <c r="C3319" t="str">
        <f>CONCATENATE(Table1[[#This Row],[Issuer Last Name]],", ",Table1[[#This Row],[Issuer First Name]])</f>
        <v>No. 044, Employee</v>
      </c>
      <c r="D3319" t="str">
        <f>CONCATENATE(Table1[[#This Row],[Approver Last Name]],", ",Table1[[#This Row],[Approver First Name]])</f>
        <v>No. 042, Employee</v>
      </c>
      <c r="E3319" t="str">
        <f>CONCATENATE(Table1[[#This Row],[Customer Last Name]],", ",Table1[[#This Row],[Customer First Name]])</f>
        <v>No. 10364, Client</v>
      </c>
      <c r="F33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19" t="str">
        <f>IF(Table1[[#This Row],[Transaction Type]]="Maintenance","Non-Sales","Sales")</f>
        <v>Non-Sales</v>
      </c>
      <c r="H3319">
        <f>IF(Table1[[#This Row],[Quarter]]="q2",1,"")</f>
        <v>1</v>
      </c>
      <c r="I3319" t="str">
        <f>IF(Table1[[#This Row],[Quarter]]="q3",1,"")</f>
        <v/>
      </c>
      <c r="J3319">
        <f>IF(Table1[[#This Row],[Quarter]]="Q2",Table1[[#This Row],[Credit Amount]],"")</f>
        <v>-97.08</v>
      </c>
      <c r="K3319" t="str">
        <f>IF(Table1[[#This Row],[Quarter]]="Q3",Table1[[#This Row],[Credit Amount]],"")</f>
        <v/>
      </c>
      <c r="L3319" t="str">
        <f>IF(Table1[[#This Row],[Transaction Type]]="Upgrade",Table1[[#This Row],[Credit Amount]],IF(Table1[[#This Row],[Transaction Type]]="Activation",Table1[[#This Row],[Credit Amount]],""))</f>
        <v/>
      </c>
      <c r="M3319">
        <f>IF(Table1[[#This Row],[Transaction Type]]="Maintenance",Table1[[#This Row],[Credit Amount]],"")</f>
        <v>-97.08</v>
      </c>
      <c r="N3319">
        <v>10044</v>
      </c>
      <c r="O3319" t="s">
        <v>2489</v>
      </c>
      <c r="P3319" t="s">
        <v>2533</v>
      </c>
      <c r="Q3319" t="s">
        <v>289</v>
      </c>
      <c r="R3319">
        <v>10042</v>
      </c>
      <c r="S3319" t="s">
        <v>2489</v>
      </c>
      <c r="T3319" t="s">
        <v>2531</v>
      </c>
      <c r="U3319" t="s">
        <v>290</v>
      </c>
      <c r="V3319" t="s">
        <v>196</v>
      </c>
      <c r="W3319">
        <v>100001363</v>
      </c>
      <c r="X3319">
        <v>8005550364</v>
      </c>
      <c r="Y3319" t="s">
        <v>2595</v>
      </c>
      <c r="Z3319" t="s">
        <v>2959</v>
      </c>
      <c r="AA3319" s="13">
        <v>-97.08</v>
      </c>
      <c r="AB3319" s="14">
        <v>42490</v>
      </c>
      <c r="AC3319" t="s">
        <v>36</v>
      </c>
    </row>
    <row r="3320" spans="1:29" x14ac:dyDescent="0.25">
      <c r="A3320" t="str">
        <f>CONCATENATE("Q",ROUNDUP(MONTH(Table1[[#This Row],[Month]])/3,0))</f>
        <v>Q2</v>
      </c>
      <c r="B3320" s="14">
        <f>EOMONTH(Table1[[#This Row],[Credit Date]],-1)+1</f>
        <v>42491</v>
      </c>
      <c r="C3320" t="str">
        <f>CONCATENATE(Table1[[#This Row],[Issuer Last Name]],", ",Table1[[#This Row],[Issuer First Name]])</f>
        <v>No. 044, Employee</v>
      </c>
      <c r="D3320" t="str">
        <f>CONCATENATE(Table1[[#This Row],[Approver Last Name]],", ",Table1[[#This Row],[Approver First Name]])</f>
        <v>No. 042, Employee</v>
      </c>
      <c r="E3320" t="str">
        <f>CONCATENATE(Table1[[#This Row],[Customer Last Name]],", ",Table1[[#This Row],[Customer First Name]])</f>
        <v>No. 11251, Client</v>
      </c>
      <c r="F33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0" t="str">
        <f>IF(Table1[[#This Row],[Transaction Type]]="Maintenance","Non-Sales","Sales")</f>
        <v>Non-Sales</v>
      </c>
      <c r="H3320">
        <f>IF(Table1[[#This Row],[Quarter]]="q2",1,"")</f>
        <v>1</v>
      </c>
      <c r="I3320" t="str">
        <f>IF(Table1[[#This Row],[Quarter]]="q3",1,"")</f>
        <v/>
      </c>
      <c r="J3320">
        <f>IF(Table1[[#This Row],[Quarter]]="Q2",Table1[[#This Row],[Credit Amount]],"")</f>
        <v>-93.61</v>
      </c>
      <c r="K3320" t="str">
        <f>IF(Table1[[#This Row],[Quarter]]="Q3",Table1[[#This Row],[Credit Amount]],"")</f>
        <v/>
      </c>
      <c r="L3320" t="str">
        <f>IF(Table1[[#This Row],[Transaction Type]]="Upgrade",Table1[[#This Row],[Credit Amount]],IF(Table1[[#This Row],[Transaction Type]]="Activation",Table1[[#This Row],[Credit Amount]],""))</f>
        <v/>
      </c>
      <c r="M3320">
        <f>IF(Table1[[#This Row],[Transaction Type]]="Maintenance",Table1[[#This Row],[Credit Amount]],"")</f>
        <v>-93.61</v>
      </c>
      <c r="N3320">
        <v>10044</v>
      </c>
      <c r="O3320" t="s">
        <v>2489</v>
      </c>
      <c r="P3320" t="s">
        <v>2533</v>
      </c>
      <c r="Q3320" t="s">
        <v>289</v>
      </c>
      <c r="R3320">
        <v>10042</v>
      </c>
      <c r="S3320" t="s">
        <v>2489</v>
      </c>
      <c r="T3320" t="s">
        <v>2531</v>
      </c>
      <c r="U3320" t="s">
        <v>290</v>
      </c>
      <c r="V3320" t="s">
        <v>196</v>
      </c>
      <c r="W3320">
        <v>100002250</v>
      </c>
      <c r="X3320">
        <v>8005551251</v>
      </c>
      <c r="Y3320" t="s">
        <v>2595</v>
      </c>
      <c r="Z3320" t="s">
        <v>3846</v>
      </c>
      <c r="AA3320" s="13">
        <v>-93.61</v>
      </c>
      <c r="AB3320" s="14">
        <v>42493</v>
      </c>
      <c r="AC3320" t="s">
        <v>36</v>
      </c>
    </row>
    <row r="3321" spans="1:29" x14ac:dyDescent="0.25">
      <c r="A3321" t="str">
        <f>CONCATENATE("Q",ROUNDUP(MONTH(Table1[[#This Row],[Month]])/3,0))</f>
        <v>Q2</v>
      </c>
      <c r="B3321" s="14">
        <f>EOMONTH(Table1[[#This Row],[Credit Date]],-1)+1</f>
        <v>42491</v>
      </c>
      <c r="C3321" t="str">
        <f>CONCATENATE(Table1[[#This Row],[Issuer Last Name]],", ",Table1[[#This Row],[Issuer First Name]])</f>
        <v>No. 044, Employee</v>
      </c>
      <c r="D3321" t="str">
        <f>CONCATENATE(Table1[[#This Row],[Approver Last Name]],", ",Table1[[#This Row],[Approver First Name]])</f>
        <v>No. 042, Employee</v>
      </c>
      <c r="E3321" t="str">
        <f>CONCATENATE(Table1[[#This Row],[Customer Last Name]],", ",Table1[[#This Row],[Customer First Name]])</f>
        <v>No. 10443, Client</v>
      </c>
      <c r="F33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1" t="str">
        <f>IF(Table1[[#This Row],[Transaction Type]]="Maintenance","Non-Sales","Sales")</f>
        <v>Non-Sales</v>
      </c>
      <c r="H3321">
        <f>IF(Table1[[#This Row],[Quarter]]="q2",1,"")</f>
        <v>1</v>
      </c>
      <c r="I3321" t="str">
        <f>IF(Table1[[#This Row],[Quarter]]="q3",1,"")</f>
        <v/>
      </c>
      <c r="J3321">
        <f>IF(Table1[[#This Row],[Quarter]]="Q2",Table1[[#This Row],[Credit Amount]],"")</f>
        <v>-56.38</v>
      </c>
      <c r="K3321" t="str">
        <f>IF(Table1[[#This Row],[Quarter]]="Q3",Table1[[#This Row],[Credit Amount]],"")</f>
        <v/>
      </c>
      <c r="L3321" t="str">
        <f>IF(Table1[[#This Row],[Transaction Type]]="Upgrade",Table1[[#This Row],[Credit Amount]],IF(Table1[[#This Row],[Transaction Type]]="Activation",Table1[[#This Row],[Credit Amount]],""))</f>
        <v/>
      </c>
      <c r="M3321">
        <f>IF(Table1[[#This Row],[Transaction Type]]="Maintenance",Table1[[#This Row],[Credit Amount]],"")</f>
        <v>-56.38</v>
      </c>
      <c r="N3321">
        <v>10044</v>
      </c>
      <c r="O3321" t="s">
        <v>2489</v>
      </c>
      <c r="P3321" t="s">
        <v>2533</v>
      </c>
      <c r="Q3321" t="s">
        <v>289</v>
      </c>
      <c r="R3321">
        <v>10042</v>
      </c>
      <c r="S3321" t="s">
        <v>2489</v>
      </c>
      <c r="T3321" t="s">
        <v>2531</v>
      </c>
      <c r="U3321" t="s">
        <v>290</v>
      </c>
      <c r="V3321" t="s">
        <v>196</v>
      </c>
      <c r="W3321">
        <v>100001442</v>
      </c>
      <c r="X3321">
        <v>8005550443</v>
      </c>
      <c r="Y3321" t="s">
        <v>2595</v>
      </c>
      <c r="Z3321" t="s">
        <v>3038</v>
      </c>
      <c r="AA3321" s="13">
        <v>-56.38</v>
      </c>
      <c r="AB3321" s="14">
        <v>42493</v>
      </c>
      <c r="AC3321" t="s">
        <v>36</v>
      </c>
    </row>
    <row r="3322" spans="1:29" x14ac:dyDescent="0.25">
      <c r="A3322" t="str">
        <f>CONCATENATE("Q",ROUNDUP(MONTH(Table1[[#This Row],[Month]])/3,0))</f>
        <v>Q2</v>
      </c>
      <c r="B3322" s="14">
        <f>EOMONTH(Table1[[#This Row],[Credit Date]],-1)+1</f>
        <v>42491</v>
      </c>
      <c r="C3322" t="str">
        <f>CONCATENATE(Table1[[#This Row],[Issuer Last Name]],", ",Table1[[#This Row],[Issuer First Name]])</f>
        <v>No. 044, Employee</v>
      </c>
      <c r="D3322" t="str">
        <f>CONCATENATE(Table1[[#This Row],[Approver Last Name]],", ",Table1[[#This Row],[Approver First Name]])</f>
        <v>No. 042, Employee</v>
      </c>
      <c r="E3322" t="str">
        <f>CONCATENATE(Table1[[#This Row],[Customer Last Name]],", ",Table1[[#This Row],[Customer First Name]])</f>
        <v>No. 12322, Client</v>
      </c>
      <c r="F33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2" t="str">
        <f>IF(Table1[[#This Row],[Transaction Type]]="Maintenance","Non-Sales","Sales")</f>
        <v>Sales</v>
      </c>
      <c r="H3322">
        <f>IF(Table1[[#This Row],[Quarter]]="q2",1,"")</f>
        <v>1</v>
      </c>
      <c r="I3322" t="str">
        <f>IF(Table1[[#This Row],[Quarter]]="q3",1,"")</f>
        <v/>
      </c>
      <c r="J3322">
        <f>IF(Table1[[#This Row],[Quarter]]="Q2",Table1[[#This Row],[Credit Amount]],"")</f>
        <v>-81.92</v>
      </c>
      <c r="K3322" t="str">
        <f>IF(Table1[[#This Row],[Quarter]]="Q3",Table1[[#This Row],[Credit Amount]],"")</f>
        <v/>
      </c>
      <c r="L3322">
        <f>IF(Table1[[#This Row],[Transaction Type]]="Upgrade",Table1[[#This Row],[Credit Amount]],IF(Table1[[#This Row],[Transaction Type]]="Activation",Table1[[#This Row],[Credit Amount]],""))</f>
        <v>-81.92</v>
      </c>
      <c r="M3322" t="str">
        <f>IF(Table1[[#This Row],[Transaction Type]]="Maintenance",Table1[[#This Row],[Credit Amount]],"")</f>
        <v/>
      </c>
      <c r="N3322">
        <v>10044</v>
      </c>
      <c r="O3322" t="s">
        <v>2489</v>
      </c>
      <c r="P3322" t="s">
        <v>2533</v>
      </c>
      <c r="Q3322" t="s">
        <v>289</v>
      </c>
      <c r="R3322">
        <v>10042</v>
      </c>
      <c r="S3322" t="s">
        <v>2489</v>
      </c>
      <c r="T3322" t="s">
        <v>2531</v>
      </c>
      <c r="U3322" t="s">
        <v>290</v>
      </c>
      <c r="V3322" t="s">
        <v>196</v>
      </c>
      <c r="W3322">
        <v>100003321</v>
      </c>
      <c r="X3322">
        <v>8005552322</v>
      </c>
      <c r="Y3322" t="s">
        <v>2595</v>
      </c>
      <c r="Z3322" t="s">
        <v>4917</v>
      </c>
      <c r="AA3322" s="13">
        <v>-81.92</v>
      </c>
      <c r="AB3322" s="14">
        <v>42499</v>
      </c>
      <c r="AC3322" t="s">
        <v>35</v>
      </c>
    </row>
    <row r="3323" spans="1:29" x14ac:dyDescent="0.25">
      <c r="A3323" t="str">
        <f>CONCATENATE("Q",ROUNDUP(MONTH(Table1[[#This Row],[Month]])/3,0))</f>
        <v>Q2</v>
      </c>
      <c r="B3323" s="14">
        <f>EOMONTH(Table1[[#This Row],[Credit Date]],-1)+1</f>
        <v>42491</v>
      </c>
      <c r="C3323" t="str">
        <f>CONCATENATE(Table1[[#This Row],[Issuer Last Name]],", ",Table1[[#This Row],[Issuer First Name]])</f>
        <v>No. 044, Employee</v>
      </c>
      <c r="D3323" t="str">
        <f>CONCATENATE(Table1[[#This Row],[Approver Last Name]],", ",Table1[[#This Row],[Approver First Name]])</f>
        <v>No. 042, Employee</v>
      </c>
      <c r="E3323" t="str">
        <f>CONCATENATE(Table1[[#This Row],[Customer Last Name]],", ",Table1[[#This Row],[Customer First Name]])</f>
        <v>No. 11510, Client</v>
      </c>
      <c r="F33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3" t="str">
        <f>IF(Table1[[#This Row],[Transaction Type]]="Maintenance","Non-Sales","Sales")</f>
        <v>Sales</v>
      </c>
      <c r="H3323">
        <f>IF(Table1[[#This Row],[Quarter]]="q2",1,"")</f>
        <v>1</v>
      </c>
      <c r="I3323" t="str">
        <f>IF(Table1[[#This Row],[Quarter]]="q3",1,"")</f>
        <v/>
      </c>
      <c r="J3323">
        <f>IF(Table1[[#This Row],[Quarter]]="Q2",Table1[[#This Row],[Credit Amount]],"")</f>
        <v>-82.04</v>
      </c>
      <c r="K3323" t="str">
        <f>IF(Table1[[#This Row],[Quarter]]="Q3",Table1[[#This Row],[Credit Amount]],"")</f>
        <v/>
      </c>
      <c r="L3323">
        <f>IF(Table1[[#This Row],[Transaction Type]]="Upgrade",Table1[[#This Row],[Credit Amount]],IF(Table1[[#This Row],[Transaction Type]]="Activation",Table1[[#This Row],[Credit Amount]],""))</f>
        <v>-82.04</v>
      </c>
      <c r="M3323" t="str">
        <f>IF(Table1[[#This Row],[Transaction Type]]="Maintenance",Table1[[#This Row],[Credit Amount]],"")</f>
        <v/>
      </c>
      <c r="N3323">
        <v>10044</v>
      </c>
      <c r="O3323" t="s">
        <v>2489</v>
      </c>
      <c r="P3323" t="s">
        <v>2533</v>
      </c>
      <c r="Q3323" t="s">
        <v>289</v>
      </c>
      <c r="R3323">
        <v>10042</v>
      </c>
      <c r="S3323" t="s">
        <v>2489</v>
      </c>
      <c r="T3323" t="s">
        <v>2531</v>
      </c>
      <c r="U3323" t="s">
        <v>290</v>
      </c>
      <c r="V3323" t="s">
        <v>196</v>
      </c>
      <c r="W3323">
        <v>100002509</v>
      </c>
      <c r="X3323">
        <v>8005551510</v>
      </c>
      <c r="Y3323" t="s">
        <v>2595</v>
      </c>
      <c r="Z3323" t="s">
        <v>4105</v>
      </c>
      <c r="AA3323" s="13">
        <v>-82.04</v>
      </c>
      <c r="AB3323" s="14">
        <v>42502</v>
      </c>
      <c r="AC3323" t="s">
        <v>35</v>
      </c>
    </row>
    <row r="3324" spans="1:29" x14ac:dyDescent="0.25">
      <c r="A3324" t="str">
        <f>CONCATENATE("Q",ROUNDUP(MONTH(Table1[[#This Row],[Month]])/3,0))</f>
        <v>Q2</v>
      </c>
      <c r="B3324" s="14">
        <f>EOMONTH(Table1[[#This Row],[Credit Date]],-1)+1</f>
        <v>42491</v>
      </c>
      <c r="C3324" t="str">
        <f>CONCATENATE(Table1[[#This Row],[Issuer Last Name]],", ",Table1[[#This Row],[Issuer First Name]])</f>
        <v>No. 044, Employee</v>
      </c>
      <c r="D3324" t="str">
        <f>CONCATENATE(Table1[[#This Row],[Approver Last Name]],", ",Table1[[#This Row],[Approver First Name]])</f>
        <v>No. 042, Employee</v>
      </c>
      <c r="E3324" t="str">
        <f>CONCATENATE(Table1[[#This Row],[Customer Last Name]],", ",Table1[[#This Row],[Customer First Name]])</f>
        <v>No. 10478, Client</v>
      </c>
      <c r="F3324" t="str">
        <f>IF(Table1[[#This Row],[Credit Amount]]&gt;-19.99,"Less than 19.99",IF(Table1[[#This Row],[Credit Amount]]=-20,"20",IF(Table1[[#This Row],[Credit Amount]]&gt;-49.98,"20.01-49.98",IF(Table1[[#This Row],[Credit Amount]]=-49.99,"49.99",IF(Table1[[#This Row],[Credit Amount]]=-50,"50",IF(Table1[[#This Row],[Credit Amount]]&lt;-50.01,"Greater than 50"))))))</f>
        <v>20.01-49.98</v>
      </c>
      <c r="G3324" t="str">
        <f>IF(Table1[[#This Row],[Transaction Type]]="Maintenance","Non-Sales","Sales")</f>
        <v>Non-Sales</v>
      </c>
      <c r="H3324">
        <f>IF(Table1[[#This Row],[Quarter]]="q2",1,"")</f>
        <v>1</v>
      </c>
      <c r="I3324" t="str">
        <f>IF(Table1[[#This Row],[Quarter]]="q3",1,"")</f>
        <v/>
      </c>
      <c r="J3324">
        <f>IF(Table1[[#This Row],[Quarter]]="Q2",Table1[[#This Row],[Credit Amount]],"")</f>
        <v>-23.98</v>
      </c>
      <c r="K3324" t="str">
        <f>IF(Table1[[#This Row],[Quarter]]="Q3",Table1[[#This Row],[Credit Amount]],"")</f>
        <v/>
      </c>
      <c r="L3324" t="str">
        <f>IF(Table1[[#This Row],[Transaction Type]]="Upgrade",Table1[[#This Row],[Credit Amount]],IF(Table1[[#This Row],[Transaction Type]]="Activation",Table1[[#This Row],[Credit Amount]],""))</f>
        <v/>
      </c>
      <c r="M3324">
        <f>IF(Table1[[#This Row],[Transaction Type]]="Maintenance",Table1[[#This Row],[Credit Amount]],"")</f>
        <v>-23.98</v>
      </c>
      <c r="N3324">
        <v>10044</v>
      </c>
      <c r="O3324" t="s">
        <v>2489</v>
      </c>
      <c r="P3324" t="s">
        <v>2533</v>
      </c>
      <c r="Q3324" t="s">
        <v>289</v>
      </c>
      <c r="R3324">
        <v>10042</v>
      </c>
      <c r="S3324" t="s">
        <v>2489</v>
      </c>
      <c r="T3324" t="s">
        <v>2531</v>
      </c>
      <c r="U3324" t="s">
        <v>290</v>
      </c>
      <c r="V3324" t="s">
        <v>196</v>
      </c>
      <c r="W3324">
        <v>100001477</v>
      </c>
      <c r="X3324">
        <v>8005550478</v>
      </c>
      <c r="Y3324" t="s">
        <v>2595</v>
      </c>
      <c r="Z3324" t="s">
        <v>3073</v>
      </c>
      <c r="AA3324" s="13">
        <v>-23.98</v>
      </c>
      <c r="AB3324" s="14">
        <v>42507</v>
      </c>
      <c r="AC3324" t="s">
        <v>36</v>
      </c>
    </row>
    <row r="3325" spans="1:29" x14ac:dyDescent="0.25">
      <c r="A3325" t="str">
        <f>CONCATENATE("Q",ROUNDUP(MONTH(Table1[[#This Row],[Month]])/3,0))</f>
        <v>Q2</v>
      </c>
      <c r="B3325" s="14">
        <f>EOMONTH(Table1[[#This Row],[Credit Date]],-1)+1</f>
        <v>42491</v>
      </c>
      <c r="C3325" t="str">
        <f>CONCATENATE(Table1[[#This Row],[Issuer Last Name]],", ",Table1[[#This Row],[Issuer First Name]])</f>
        <v>No. 044, Employee</v>
      </c>
      <c r="D3325" t="str">
        <f>CONCATENATE(Table1[[#This Row],[Approver Last Name]],", ",Table1[[#This Row],[Approver First Name]])</f>
        <v>No. 042, Employee</v>
      </c>
      <c r="E3325" t="str">
        <f>CONCATENATE(Table1[[#This Row],[Customer Last Name]],", ",Table1[[#This Row],[Customer First Name]])</f>
        <v>No. 10919, Client</v>
      </c>
      <c r="F3325" t="str">
        <f>IF(Table1[[#This Row],[Credit Amount]]&gt;-19.99,"Less than 19.99",IF(Table1[[#This Row],[Credit Amount]]=-20,"20",IF(Table1[[#This Row],[Credit Amount]]&gt;-49.98,"20.01-49.98",IF(Table1[[#This Row],[Credit Amount]]=-49.99,"49.99",IF(Table1[[#This Row],[Credit Amount]]=-50,"50",IF(Table1[[#This Row],[Credit Amount]]&lt;-50.01,"Greater than 50"))))))</f>
        <v>20.01-49.98</v>
      </c>
      <c r="G3325" t="str">
        <f>IF(Table1[[#This Row],[Transaction Type]]="Maintenance","Non-Sales","Sales")</f>
        <v>Non-Sales</v>
      </c>
      <c r="H3325">
        <f>IF(Table1[[#This Row],[Quarter]]="q2",1,"")</f>
        <v>1</v>
      </c>
      <c r="I3325" t="str">
        <f>IF(Table1[[#This Row],[Quarter]]="q3",1,"")</f>
        <v/>
      </c>
      <c r="J3325">
        <f>IF(Table1[[#This Row],[Quarter]]="Q2",Table1[[#This Row],[Credit Amount]],"")</f>
        <v>-49.2</v>
      </c>
      <c r="K3325" t="str">
        <f>IF(Table1[[#This Row],[Quarter]]="Q3",Table1[[#This Row],[Credit Amount]],"")</f>
        <v/>
      </c>
      <c r="L3325" t="str">
        <f>IF(Table1[[#This Row],[Transaction Type]]="Upgrade",Table1[[#This Row],[Credit Amount]],IF(Table1[[#This Row],[Transaction Type]]="Activation",Table1[[#This Row],[Credit Amount]],""))</f>
        <v/>
      </c>
      <c r="M3325">
        <f>IF(Table1[[#This Row],[Transaction Type]]="Maintenance",Table1[[#This Row],[Credit Amount]],"")</f>
        <v>-49.2</v>
      </c>
      <c r="N3325">
        <v>10044</v>
      </c>
      <c r="O3325" t="s">
        <v>2489</v>
      </c>
      <c r="P3325" t="s">
        <v>2533</v>
      </c>
      <c r="Q3325" t="s">
        <v>289</v>
      </c>
      <c r="R3325">
        <v>10042</v>
      </c>
      <c r="S3325" t="s">
        <v>2489</v>
      </c>
      <c r="T3325" t="s">
        <v>2531</v>
      </c>
      <c r="U3325" t="s">
        <v>290</v>
      </c>
      <c r="V3325" t="s">
        <v>196</v>
      </c>
      <c r="W3325">
        <v>100001918</v>
      </c>
      <c r="X3325">
        <v>8005550919</v>
      </c>
      <c r="Y3325" t="s">
        <v>2595</v>
      </c>
      <c r="Z3325" t="s">
        <v>3514</v>
      </c>
      <c r="AA3325" s="13">
        <v>-49.2</v>
      </c>
      <c r="AB3325" s="14">
        <v>42507</v>
      </c>
      <c r="AC3325" t="s">
        <v>36</v>
      </c>
    </row>
    <row r="3326" spans="1:29" x14ac:dyDescent="0.25">
      <c r="A3326" t="str">
        <f>CONCATENATE("Q",ROUNDUP(MONTH(Table1[[#This Row],[Month]])/3,0))</f>
        <v>Q2</v>
      </c>
      <c r="B3326" s="14">
        <f>EOMONTH(Table1[[#This Row],[Credit Date]],-1)+1</f>
        <v>42491</v>
      </c>
      <c r="C3326" t="str">
        <f>CONCATENATE(Table1[[#This Row],[Issuer Last Name]],", ",Table1[[#This Row],[Issuer First Name]])</f>
        <v>No. 044, Employee</v>
      </c>
      <c r="D3326" t="str">
        <f>CONCATENATE(Table1[[#This Row],[Approver Last Name]],", ",Table1[[#This Row],[Approver First Name]])</f>
        <v>No. 042, Employee</v>
      </c>
      <c r="E3326" t="str">
        <f>CONCATENATE(Table1[[#This Row],[Customer Last Name]],", ",Table1[[#This Row],[Customer First Name]])</f>
        <v>No. 10922, Client</v>
      </c>
      <c r="F33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6" t="str">
        <f>IF(Table1[[#This Row],[Transaction Type]]="Maintenance","Non-Sales","Sales")</f>
        <v>Sales</v>
      </c>
      <c r="H3326">
        <f>IF(Table1[[#This Row],[Quarter]]="q2",1,"")</f>
        <v>1</v>
      </c>
      <c r="I3326" t="str">
        <f>IF(Table1[[#This Row],[Quarter]]="q3",1,"")</f>
        <v/>
      </c>
      <c r="J3326">
        <f>IF(Table1[[#This Row],[Quarter]]="Q2",Table1[[#This Row],[Credit Amount]],"")</f>
        <v>-97.32</v>
      </c>
      <c r="K3326" t="str">
        <f>IF(Table1[[#This Row],[Quarter]]="Q3",Table1[[#This Row],[Credit Amount]],"")</f>
        <v/>
      </c>
      <c r="L3326">
        <f>IF(Table1[[#This Row],[Transaction Type]]="Upgrade",Table1[[#This Row],[Credit Amount]],IF(Table1[[#This Row],[Transaction Type]]="Activation",Table1[[#This Row],[Credit Amount]],""))</f>
        <v>-97.32</v>
      </c>
      <c r="M3326" t="str">
        <f>IF(Table1[[#This Row],[Transaction Type]]="Maintenance",Table1[[#This Row],[Credit Amount]],"")</f>
        <v/>
      </c>
      <c r="N3326">
        <v>10044</v>
      </c>
      <c r="O3326" t="s">
        <v>2489</v>
      </c>
      <c r="P3326" t="s">
        <v>2533</v>
      </c>
      <c r="Q3326" t="s">
        <v>289</v>
      </c>
      <c r="R3326">
        <v>10042</v>
      </c>
      <c r="S3326" t="s">
        <v>2489</v>
      </c>
      <c r="T3326" t="s">
        <v>2531</v>
      </c>
      <c r="U3326" t="s">
        <v>290</v>
      </c>
      <c r="V3326" t="s">
        <v>196</v>
      </c>
      <c r="W3326">
        <v>100001921</v>
      </c>
      <c r="X3326">
        <v>8005550922</v>
      </c>
      <c r="Y3326" t="s">
        <v>2595</v>
      </c>
      <c r="Z3326" t="s">
        <v>3517</v>
      </c>
      <c r="AA3326" s="13">
        <v>-97.32</v>
      </c>
      <c r="AB3326" s="14">
        <v>42507</v>
      </c>
      <c r="AC3326" t="s">
        <v>35</v>
      </c>
    </row>
    <row r="3327" spans="1:29" x14ac:dyDescent="0.25">
      <c r="A3327" t="str">
        <f>CONCATENATE("Q",ROUNDUP(MONTH(Table1[[#This Row],[Month]])/3,0))</f>
        <v>Q2</v>
      </c>
      <c r="B3327" s="14">
        <f>EOMONTH(Table1[[#This Row],[Credit Date]],-1)+1</f>
        <v>42491</v>
      </c>
      <c r="C3327" t="str">
        <f>CONCATENATE(Table1[[#This Row],[Issuer Last Name]],", ",Table1[[#This Row],[Issuer First Name]])</f>
        <v>No. 044, Employee</v>
      </c>
      <c r="D3327" t="str">
        <f>CONCATENATE(Table1[[#This Row],[Approver Last Name]],", ",Table1[[#This Row],[Approver First Name]])</f>
        <v>No. 042, Employee</v>
      </c>
      <c r="E3327" t="str">
        <f>CONCATENATE(Table1[[#This Row],[Customer Last Name]],", ",Table1[[#This Row],[Customer First Name]])</f>
        <v>No. 13518, Client</v>
      </c>
      <c r="F33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7" t="str">
        <f>IF(Table1[[#This Row],[Transaction Type]]="Maintenance","Non-Sales","Sales")</f>
        <v>Non-Sales</v>
      </c>
      <c r="H3327">
        <f>IF(Table1[[#This Row],[Quarter]]="q2",1,"")</f>
        <v>1</v>
      </c>
      <c r="I3327" t="str">
        <f>IF(Table1[[#This Row],[Quarter]]="q3",1,"")</f>
        <v/>
      </c>
      <c r="J3327">
        <f>IF(Table1[[#This Row],[Quarter]]="Q2",Table1[[#This Row],[Credit Amount]],"")</f>
        <v>-84.61</v>
      </c>
      <c r="K3327" t="str">
        <f>IF(Table1[[#This Row],[Quarter]]="Q3",Table1[[#This Row],[Credit Amount]],"")</f>
        <v/>
      </c>
      <c r="L3327" t="str">
        <f>IF(Table1[[#This Row],[Transaction Type]]="Upgrade",Table1[[#This Row],[Credit Amount]],IF(Table1[[#This Row],[Transaction Type]]="Activation",Table1[[#This Row],[Credit Amount]],""))</f>
        <v/>
      </c>
      <c r="M3327">
        <f>IF(Table1[[#This Row],[Transaction Type]]="Maintenance",Table1[[#This Row],[Credit Amount]],"")</f>
        <v>-84.61</v>
      </c>
      <c r="N3327">
        <v>10044</v>
      </c>
      <c r="O3327" t="s">
        <v>2489</v>
      </c>
      <c r="P3327" t="s">
        <v>2533</v>
      </c>
      <c r="Q3327" t="s">
        <v>289</v>
      </c>
      <c r="R3327">
        <v>10042</v>
      </c>
      <c r="S3327" t="s">
        <v>2489</v>
      </c>
      <c r="T3327" t="s">
        <v>2531</v>
      </c>
      <c r="U3327" t="s">
        <v>290</v>
      </c>
      <c r="V3327" t="s">
        <v>196</v>
      </c>
      <c r="W3327">
        <v>100004517</v>
      </c>
      <c r="X3327">
        <v>8005553518</v>
      </c>
      <c r="Y3327" t="s">
        <v>2595</v>
      </c>
      <c r="Z3327" t="s">
        <v>6106</v>
      </c>
      <c r="AA3327" s="13">
        <v>-84.61</v>
      </c>
      <c r="AB3327" s="14">
        <v>42508</v>
      </c>
      <c r="AC3327" t="s">
        <v>36</v>
      </c>
    </row>
    <row r="3328" spans="1:29" x14ac:dyDescent="0.25">
      <c r="A3328" t="str">
        <f>CONCATENATE("Q",ROUNDUP(MONTH(Table1[[#This Row],[Month]])/3,0))</f>
        <v>Q2</v>
      </c>
      <c r="B3328" s="14">
        <f>EOMONTH(Table1[[#This Row],[Credit Date]],-1)+1</f>
        <v>42491</v>
      </c>
      <c r="C3328" t="str">
        <f>CONCATENATE(Table1[[#This Row],[Issuer Last Name]],", ",Table1[[#This Row],[Issuer First Name]])</f>
        <v>No. 044, Employee</v>
      </c>
      <c r="D3328" t="str">
        <f>CONCATENATE(Table1[[#This Row],[Approver Last Name]],", ",Table1[[#This Row],[Approver First Name]])</f>
        <v>No. 042, Employee</v>
      </c>
      <c r="E3328" t="str">
        <f>CONCATENATE(Table1[[#This Row],[Customer Last Name]],", ",Table1[[#This Row],[Customer First Name]])</f>
        <v>No. 13964, Client</v>
      </c>
      <c r="F3328" t="str">
        <f>IF(Table1[[#This Row],[Credit Amount]]&gt;-19.99,"Less than 19.99",IF(Table1[[#This Row],[Credit Amount]]=-20,"20",IF(Table1[[#This Row],[Credit Amount]]&gt;-49.98,"20.01-49.98",IF(Table1[[#This Row],[Credit Amount]]=-49.99,"49.99",IF(Table1[[#This Row],[Credit Amount]]=-50,"50",IF(Table1[[#This Row],[Credit Amount]]&lt;-50.01,"Greater than 50"))))))</f>
        <v>20.01-49.98</v>
      </c>
      <c r="G3328" t="str">
        <f>IF(Table1[[#This Row],[Transaction Type]]="Maintenance","Non-Sales","Sales")</f>
        <v>Non-Sales</v>
      </c>
      <c r="H3328">
        <f>IF(Table1[[#This Row],[Quarter]]="q2",1,"")</f>
        <v>1</v>
      </c>
      <c r="I3328" t="str">
        <f>IF(Table1[[#This Row],[Quarter]]="q3",1,"")</f>
        <v/>
      </c>
      <c r="J3328">
        <f>IF(Table1[[#This Row],[Quarter]]="Q2",Table1[[#This Row],[Credit Amount]],"")</f>
        <v>-35.08</v>
      </c>
      <c r="K3328" t="str">
        <f>IF(Table1[[#This Row],[Quarter]]="Q3",Table1[[#This Row],[Credit Amount]],"")</f>
        <v/>
      </c>
      <c r="L3328" t="str">
        <f>IF(Table1[[#This Row],[Transaction Type]]="Upgrade",Table1[[#This Row],[Credit Amount]],IF(Table1[[#This Row],[Transaction Type]]="Activation",Table1[[#This Row],[Credit Amount]],""))</f>
        <v/>
      </c>
      <c r="M3328">
        <f>IF(Table1[[#This Row],[Transaction Type]]="Maintenance",Table1[[#This Row],[Credit Amount]],"")</f>
        <v>-35.08</v>
      </c>
      <c r="N3328">
        <v>10044</v>
      </c>
      <c r="O3328" t="s">
        <v>2489</v>
      </c>
      <c r="P3328" t="s">
        <v>2533</v>
      </c>
      <c r="Q3328" t="s">
        <v>289</v>
      </c>
      <c r="R3328">
        <v>10042</v>
      </c>
      <c r="S3328" t="s">
        <v>2489</v>
      </c>
      <c r="T3328" t="s">
        <v>2531</v>
      </c>
      <c r="U3328" t="s">
        <v>290</v>
      </c>
      <c r="V3328" t="s">
        <v>196</v>
      </c>
      <c r="W3328">
        <v>100004963</v>
      </c>
      <c r="X3328">
        <v>8005553964</v>
      </c>
      <c r="Y3328" t="s">
        <v>2595</v>
      </c>
      <c r="Z3328" t="s">
        <v>6552</v>
      </c>
      <c r="AA3328" s="13">
        <v>-35.08</v>
      </c>
      <c r="AB3328" s="14">
        <v>42511</v>
      </c>
      <c r="AC3328" t="s">
        <v>36</v>
      </c>
    </row>
    <row r="3329" spans="1:29" x14ac:dyDescent="0.25">
      <c r="A3329" t="str">
        <f>CONCATENATE("Q",ROUNDUP(MONTH(Table1[[#This Row],[Month]])/3,0))</f>
        <v>Q2</v>
      </c>
      <c r="B3329" s="14">
        <f>EOMONTH(Table1[[#This Row],[Credit Date]],-1)+1</f>
        <v>42491</v>
      </c>
      <c r="C3329" t="str">
        <f>CONCATENATE(Table1[[#This Row],[Issuer Last Name]],", ",Table1[[#This Row],[Issuer First Name]])</f>
        <v>No. 044, Employee</v>
      </c>
      <c r="D3329" t="str">
        <f>CONCATENATE(Table1[[#This Row],[Approver Last Name]],", ",Table1[[#This Row],[Approver First Name]])</f>
        <v>No. 042, Employee</v>
      </c>
      <c r="E3329" t="str">
        <f>CONCATENATE(Table1[[#This Row],[Customer Last Name]],", ",Table1[[#This Row],[Customer First Name]])</f>
        <v>No. 12485, Client</v>
      </c>
      <c r="F33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29" t="str">
        <f>IF(Table1[[#This Row],[Transaction Type]]="Maintenance","Non-Sales","Sales")</f>
        <v>Non-Sales</v>
      </c>
      <c r="H3329">
        <f>IF(Table1[[#This Row],[Quarter]]="q2",1,"")</f>
        <v>1</v>
      </c>
      <c r="I3329" t="str">
        <f>IF(Table1[[#This Row],[Quarter]]="q3",1,"")</f>
        <v/>
      </c>
      <c r="J3329">
        <f>IF(Table1[[#This Row],[Quarter]]="Q2",Table1[[#This Row],[Credit Amount]],"")</f>
        <v>-62.41</v>
      </c>
      <c r="K3329" t="str">
        <f>IF(Table1[[#This Row],[Quarter]]="Q3",Table1[[#This Row],[Credit Amount]],"")</f>
        <v/>
      </c>
      <c r="L3329" t="str">
        <f>IF(Table1[[#This Row],[Transaction Type]]="Upgrade",Table1[[#This Row],[Credit Amount]],IF(Table1[[#This Row],[Transaction Type]]="Activation",Table1[[#This Row],[Credit Amount]],""))</f>
        <v/>
      </c>
      <c r="M3329">
        <f>IF(Table1[[#This Row],[Transaction Type]]="Maintenance",Table1[[#This Row],[Credit Amount]],"")</f>
        <v>-62.41</v>
      </c>
      <c r="N3329">
        <v>10044</v>
      </c>
      <c r="O3329" t="s">
        <v>2489</v>
      </c>
      <c r="P3329" t="s">
        <v>2533</v>
      </c>
      <c r="Q3329" t="s">
        <v>289</v>
      </c>
      <c r="R3329">
        <v>10042</v>
      </c>
      <c r="S3329" t="s">
        <v>2489</v>
      </c>
      <c r="T3329" t="s">
        <v>2531</v>
      </c>
      <c r="U3329" t="s">
        <v>290</v>
      </c>
      <c r="V3329" t="s">
        <v>196</v>
      </c>
      <c r="W3329">
        <v>100003484</v>
      </c>
      <c r="X3329">
        <v>8005552485</v>
      </c>
      <c r="Y3329" t="s">
        <v>2595</v>
      </c>
      <c r="Z3329" t="s">
        <v>5080</v>
      </c>
      <c r="AA3329" s="13">
        <v>-62.41</v>
      </c>
      <c r="AB3329" s="14">
        <v>42520</v>
      </c>
      <c r="AC3329" t="s">
        <v>36</v>
      </c>
    </row>
    <row r="3330" spans="1:29" x14ac:dyDescent="0.25">
      <c r="A3330" t="str">
        <f>CONCATENATE("Q",ROUNDUP(MONTH(Table1[[#This Row],[Month]])/3,0))</f>
        <v>Q2</v>
      </c>
      <c r="B3330" s="14">
        <f>EOMONTH(Table1[[#This Row],[Credit Date]],-1)+1</f>
        <v>42522</v>
      </c>
      <c r="C3330" t="str">
        <f>CONCATENATE(Table1[[#This Row],[Issuer Last Name]],", ",Table1[[#This Row],[Issuer First Name]])</f>
        <v>No. 044, Employee</v>
      </c>
      <c r="D3330" t="str">
        <f>CONCATENATE(Table1[[#This Row],[Approver Last Name]],", ",Table1[[#This Row],[Approver First Name]])</f>
        <v>No. 042, Employee</v>
      </c>
      <c r="E3330" t="str">
        <f>CONCATENATE(Table1[[#This Row],[Customer Last Name]],", ",Table1[[#This Row],[Customer First Name]])</f>
        <v>No. 10622, Client</v>
      </c>
      <c r="F3330" t="str">
        <f>IF(Table1[[#This Row],[Credit Amount]]&gt;-19.99,"Less than 19.99",IF(Table1[[#This Row],[Credit Amount]]=-20,"20",IF(Table1[[#This Row],[Credit Amount]]&gt;-49.98,"20.01-49.98",IF(Table1[[#This Row],[Credit Amount]]=-49.99,"49.99",IF(Table1[[#This Row],[Credit Amount]]=-50,"50",IF(Table1[[#This Row],[Credit Amount]]&lt;-50.01,"Greater than 50"))))))</f>
        <v>20.01-49.98</v>
      </c>
      <c r="G3330" t="str">
        <f>IF(Table1[[#This Row],[Transaction Type]]="Maintenance","Non-Sales","Sales")</f>
        <v>Non-Sales</v>
      </c>
      <c r="H3330">
        <f>IF(Table1[[#This Row],[Quarter]]="q2",1,"")</f>
        <v>1</v>
      </c>
      <c r="I3330" t="str">
        <f>IF(Table1[[#This Row],[Quarter]]="q3",1,"")</f>
        <v/>
      </c>
      <c r="J3330">
        <f>IF(Table1[[#This Row],[Quarter]]="Q2",Table1[[#This Row],[Credit Amount]],"")</f>
        <v>-42.28</v>
      </c>
      <c r="K3330" t="str">
        <f>IF(Table1[[#This Row],[Quarter]]="Q3",Table1[[#This Row],[Credit Amount]],"")</f>
        <v/>
      </c>
      <c r="L3330" t="str">
        <f>IF(Table1[[#This Row],[Transaction Type]]="Upgrade",Table1[[#This Row],[Credit Amount]],IF(Table1[[#This Row],[Transaction Type]]="Activation",Table1[[#This Row],[Credit Amount]],""))</f>
        <v/>
      </c>
      <c r="M3330">
        <f>IF(Table1[[#This Row],[Transaction Type]]="Maintenance",Table1[[#This Row],[Credit Amount]],"")</f>
        <v>-42.28</v>
      </c>
      <c r="N3330">
        <v>10044</v>
      </c>
      <c r="O3330" t="s">
        <v>2489</v>
      </c>
      <c r="P3330" t="s">
        <v>2533</v>
      </c>
      <c r="Q3330" t="s">
        <v>289</v>
      </c>
      <c r="R3330">
        <v>10042</v>
      </c>
      <c r="S3330" t="s">
        <v>2489</v>
      </c>
      <c r="T3330" t="s">
        <v>2531</v>
      </c>
      <c r="U3330" t="s">
        <v>290</v>
      </c>
      <c r="V3330" t="s">
        <v>196</v>
      </c>
      <c r="W3330">
        <v>100001621</v>
      </c>
      <c r="X3330">
        <v>8005550622</v>
      </c>
      <c r="Y3330" t="s">
        <v>2595</v>
      </c>
      <c r="Z3330" t="s">
        <v>3217</v>
      </c>
      <c r="AA3330" s="13">
        <v>-42.28</v>
      </c>
      <c r="AB3330" s="14">
        <v>42525</v>
      </c>
      <c r="AC3330" t="s">
        <v>36</v>
      </c>
    </row>
    <row r="3331" spans="1:29" x14ac:dyDescent="0.25">
      <c r="A3331" t="str">
        <f>CONCATENATE("Q",ROUNDUP(MONTH(Table1[[#This Row],[Month]])/3,0))</f>
        <v>Q2</v>
      </c>
      <c r="B3331" s="14">
        <f>EOMONTH(Table1[[#This Row],[Credit Date]],-1)+1</f>
        <v>42522</v>
      </c>
      <c r="C3331" t="str">
        <f>CONCATENATE(Table1[[#This Row],[Issuer Last Name]],", ",Table1[[#This Row],[Issuer First Name]])</f>
        <v>No. 044, Employee</v>
      </c>
      <c r="D3331" t="str">
        <f>CONCATENATE(Table1[[#This Row],[Approver Last Name]],", ",Table1[[#This Row],[Approver First Name]])</f>
        <v>No. 042, Employee</v>
      </c>
      <c r="E3331" t="str">
        <f>CONCATENATE(Table1[[#This Row],[Customer Last Name]],", ",Table1[[#This Row],[Customer First Name]])</f>
        <v>No. 12819, Client</v>
      </c>
      <c r="F3331" t="str">
        <f>IF(Table1[[#This Row],[Credit Amount]]&gt;-19.99,"Less than 19.99",IF(Table1[[#This Row],[Credit Amount]]=-20,"20",IF(Table1[[#This Row],[Credit Amount]]&gt;-49.98,"20.01-49.98",IF(Table1[[#This Row],[Credit Amount]]=-49.99,"49.99",IF(Table1[[#This Row],[Credit Amount]]=-50,"50",IF(Table1[[#This Row],[Credit Amount]]&lt;-50.01,"Greater than 50"))))))</f>
        <v>Less than 19.99</v>
      </c>
      <c r="G3331" t="str">
        <f>IF(Table1[[#This Row],[Transaction Type]]="Maintenance","Non-Sales","Sales")</f>
        <v>Non-Sales</v>
      </c>
      <c r="H3331">
        <f>IF(Table1[[#This Row],[Quarter]]="q2",1,"")</f>
        <v>1</v>
      </c>
      <c r="I3331" t="str">
        <f>IF(Table1[[#This Row],[Quarter]]="q3",1,"")</f>
        <v/>
      </c>
      <c r="J3331">
        <f>IF(Table1[[#This Row],[Quarter]]="Q2",Table1[[#This Row],[Credit Amount]],"")</f>
        <v>-6.2</v>
      </c>
      <c r="K3331" t="str">
        <f>IF(Table1[[#This Row],[Quarter]]="Q3",Table1[[#This Row],[Credit Amount]],"")</f>
        <v/>
      </c>
      <c r="L3331" t="str">
        <f>IF(Table1[[#This Row],[Transaction Type]]="Upgrade",Table1[[#This Row],[Credit Amount]],IF(Table1[[#This Row],[Transaction Type]]="Activation",Table1[[#This Row],[Credit Amount]],""))</f>
        <v/>
      </c>
      <c r="M3331">
        <f>IF(Table1[[#This Row],[Transaction Type]]="Maintenance",Table1[[#This Row],[Credit Amount]],"")</f>
        <v>-6.2</v>
      </c>
      <c r="N3331">
        <v>10044</v>
      </c>
      <c r="O3331" t="s">
        <v>2489</v>
      </c>
      <c r="P3331" t="s">
        <v>2533</v>
      </c>
      <c r="Q3331" t="s">
        <v>289</v>
      </c>
      <c r="R3331">
        <v>10042</v>
      </c>
      <c r="S3331" t="s">
        <v>2489</v>
      </c>
      <c r="T3331" t="s">
        <v>2531</v>
      </c>
      <c r="U3331" t="s">
        <v>290</v>
      </c>
      <c r="V3331" t="s">
        <v>196</v>
      </c>
      <c r="W3331">
        <v>100003818</v>
      </c>
      <c r="X3331">
        <v>8005552819</v>
      </c>
      <c r="Y3331" t="s">
        <v>2595</v>
      </c>
      <c r="Z3331" t="s">
        <v>5411</v>
      </c>
      <c r="AA3331" s="13">
        <v>-6.2</v>
      </c>
      <c r="AB3331" s="14">
        <v>42529</v>
      </c>
      <c r="AC3331" t="s">
        <v>36</v>
      </c>
    </row>
    <row r="3332" spans="1:29" x14ac:dyDescent="0.25">
      <c r="A3332" t="str">
        <f>CONCATENATE("Q",ROUNDUP(MONTH(Table1[[#This Row],[Month]])/3,0))</f>
        <v>Q2</v>
      </c>
      <c r="B3332" s="14">
        <f>EOMONTH(Table1[[#This Row],[Credit Date]],-1)+1</f>
        <v>42522</v>
      </c>
      <c r="C3332" t="str">
        <f>CONCATENATE(Table1[[#This Row],[Issuer Last Name]],", ",Table1[[#This Row],[Issuer First Name]])</f>
        <v>No. 044, Employee</v>
      </c>
      <c r="D3332" t="str">
        <f>CONCATENATE(Table1[[#This Row],[Approver Last Name]],", ",Table1[[#This Row],[Approver First Name]])</f>
        <v>No. 042, Employee</v>
      </c>
      <c r="E3332" t="str">
        <f>CONCATENATE(Table1[[#This Row],[Customer Last Name]],", ",Table1[[#This Row],[Customer First Name]])</f>
        <v>No. 10317, Client</v>
      </c>
      <c r="F33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32" t="str">
        <f>IF(Table1[[#This Row],[Transaction Type]]="Maintenance","Non-Sales","Sales")</f>
        <v>Sales</v>
      </c>
      <c r="H3332">
        <f>IF(Table1[[#This Row],[Quarter]]="q2",1,"")</f>
        <v>1</v>
      </c>
      <c r="I3332" t="str">
        <f>IF(Table1[[#This Row],[Quarter]]="q3",1,"")</f>
        <v/>
      </c>
      <c r="J3332">
        <f>IF(Table1[[#This Row],[Quarter]]="Q2",Table1[[#This Row],[Credit Amount]],"")</f>
        <v>-81.22</v>
      </c>
      <c r="K3332" t="str">
        <f>IF(Table1[[#This Row],[Quarter]]="Q3",Table1[[#This Row],[Credit Amount]],"")</f>
        <v/>
      </c>
      <c r="L3332">
        <f>IF(Table1[[#This Row],[Transaction Type]]="Upgrade",Table1[[#This Row],[Credit Amount]],IF(Table1[[#This Row],[Transaction Type]]="Activation",Table1[[#This Row],[Credit Amount]],""))</f>
        <v>-81.22</v>
      </c>
      <c r="M3332" t="str">
        <f>IF(Table1[[#This Row],[Transaction Type]]="Maintenance",Table1[[#This Row],[Credit Amount]],"")</f>
        <v/>
      </c>
      <c r="N3332">
        <v>10044</v>
      </c>
      <c r="O3332" t="s">
        <v>2489</v>
      </c>
      <c r="P3332" t="s">
        <v>2533</v>
      </c>
      <c r="Q3332" t="s">
        <v>289</v>
      </c>
      <c r="R3332">
        <v>10042</v>
      </c>
      <c r="S3332" t="s">
        <v>2489</v>
      </c>
      <c r="T3332" t="s">
        <v>2531</v>
      </c>
      <c r="U3332" t="s">
        <v>290</v>
      </c>
      <c r="V3332" t="s">
        <v>196</v>
      </c>
      <c r="W3332">
        <v>100001316</v>
      </c>
      <c r="X3332">
        <v>8005550317</v>
      </c>
      <c r="Y3332" t="s">
        <v>2595</v>
      </c>
      <c r="Z3332" t="s">
        <v>2912</v>
      </c>
      <c r="AA3332" s="13">
        <v>-81.22</v>
      </c>
      <c r="AB3332" s="14">
        <v>42535</v>
      </c>
      <c r="AC3332" t="s">
        <v>35</v>
      </c>
    </row>
    <row r="3333" spans="1:29" x14ac:dyDescent="0.25">
      <c r="A3333" t="str">
        <f>CONCATENATE("Q",ROUNDUP(MONTH(Table1[[#This Row],[Month]])/3,0))</f>
        <v>Q2</v>
      </c>
      <c r="B3333" s="14">
        <f>EOMONTH(Table1[[#This Row],[Credit Date]],-1)+1</f>
        <v>42522</v>
      </c>
      <c r="C3333" t="str">
        <f>CONCATENATE(Table1[[#This Row],[Issuer Last Name]],", ",Table1[[#This Row],[Issuer First Name]])</f>
        <v>No. 044, Employee</v>
      </c>
      <c r="D3333" t="str">
        <f>CONCATENATE(Table1[[#This Row],[Approver Last Name]],", ",Table1[[#This Row],[Approver First Name]])</f>
        <v>No. 042, Employee</v>
      </c>
      <c r="E3333" t="str">
        <f>CONCATENATE(Table1[[#This Row],[Customer Last Name]],", ",Table1[[#This Row],[Customer First Name]])</f>
        <v>No. 10191, Client</v>
      </c>
      <c r="F33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33" t="str">
        <f>IF(Table1[[#This Row],[Transaction Type]]="Maintenance","Non-Sales","Sales")</f>
        <v>Non-Sales</v>
      </c>
      <c r="H3333">
        <f>IF(Table1[[#This Row],[Quarter]]="q2",1,"")</f>
        <v>1</v>
      </c>
      <c r="I3333" t="str">
        <f>IF(Table1[[#This Row],[Quarter]]="q3",1,"")</f>
        <v/>
      </c>
      <c r="J3333">
        <f>IF(Table1[[#This Row],[Quarter]]="Q2",Table1[[#This Row],[Credit Amount]],"")</f>
        <v>-94.41</v>
      </c>
      <c r="K3333" t="str">
        <f>IF(Table1[[#This Row],[Quarter]]="Q3",Table1[[#This Row],[Credit Amount]],"")</f>
        <v/>
      </c>
      <c r="L3333" t="str">
        <f>IF(Table1[[#This Row],[Transaction Type]]="Upgrade",Table1[[#This Row],[Credit Amount]],IF(Table1[[#This Row],[Transaction Type]]="Activation",Table1[[#This Row],[Credit Amount]],""))</f>
        <v/>
      </c>
      <c r="M3333">
        <f>IF(Table1[[#This Row],[Transaction Type]]="Maintenance",Table1[[#This Row],[Credit Amount]],"")</f>
        <v>-94.41</v>
      </c>
      <c r="N3333">
        <v>10044</v>
      </c>
      <c r="O3333" t="s">
        <v>2489</v>
      </c>
      <c r="P3333" t="s">
        <v>2533</v>
      </c>
      <c r="Q3333" t="s">
        <v>289</v>
      </c>
      <c r="R3333">
        <v>10042</v>
      </c>
      <c r="S3333" t="s">
        <v>2489</v>
      </c>
      <c r="T3333" t="s">
        <v>2531</v>
      </c>
      <c r="U3333" t="s">
        <v>290</v>
      </c>
      <c r="V3333" t="s">
        <v>196</v>
      </c>
      <c r="W3333">
        <v>100001190</v>
      </c>
      <c r="X3333">
        <v>8005550191</v>
      </c>
      <c r="Y3333" t="s">
        <v>2595</v>
      </c>
      <c r="Z3333" t="s">
        <v>2786</v>
      </c>
      <c r="AA3333" s="13">
        <v>-94.41</v>
      </c>
      <c r="AB3333" s="14">
        <v>42538</v>
      </c>
      <c r="AC3333" t="s">
        <v>36</v>
      </c>
    </row>
    <row r="3334" spans="1:29" x14ac:dyDescent="0.25">
      <c r="A3334" t="str">
        <f>CONCATENATE("Q",ROUNDUP(MONTH(Table1[[#This Row],[Month]])/3,0))</f>
        <v>Q2</v>
      </c>
      <c r="B3334" s="14">
        <f>EOMONTH(Table1[[#This Row],[Credit Date]],-1)+1</f>
        <v>42522</v>
      </c>
      <c r="C3334" t="str">
        <f>CONCATENATE(Table1[[#This Row],[Issuer Last Name]],", ",Table1[[#This Row],[Issuer First Name]])</f>
        <v>No. 044, Employee</v>
      </c>
      <c r="D3334" t="str">
        <f>CONCATENATE(Table1[[#This Row],[Approver Last Name]],", ",Table1[[#This Row],[Approver First Name]])</f>
        <v>No. 042, Employee</v>
      </c>
      <c r="E3334" t="str">
        <f>CONCATENATE(Table1[[#This Row],[Customer Last Name]],", ",Table1[[#This Row],[Customer First Name]])</f>
        <v>No. 12733, Client</v>
      </c>
      <c r="F3334" t="str">
        <f>IF(Table1[[#This Row],[Credit Amount]]&gt;-19.99,"Less than 19.99",IF(Table1[[#This Row],[Credit Amount]]=-20,"20",IF(Table1[[#This Row],[Credit Amount]]&gt;-49.98,"20.01-49.98",IF(Table1[[#This Row],[Credit Amount]]=-49.99,"49.99",IF(Table1[[#This Row],[Credit Amount]]=-50,"50",IF(Table1[[#This Row],[Credit Amount]]&lt;-50.01,"Greater than 50"))))))</f>
        <v>Less than 19.99</v>
      </c>
      <c r="G3334" t="str">
        <f>IF(Table1[[#This Row],[Transaction Type]]="Maintenance","Non-Sales","Sales")</f>
        <v>Non-Sales</v>
      </c>
      <c r="H3334">
        <f>IF(Table1[[#This Row],[Quarter]]="q2",1,"")</f>
        <v>1</v>
      </c>
      <c r="I3334" t="str">
        <f>IF(Table1[[#This Row],[Quarter]]="q3",1,"")</f>
        <v/>
      </c>
      <c r="J3334">
        <f>IF(Table1[[#This Row],[Quarter]]="Q2",Table1[[#This Row],[Credit Amount]],"")</f>
        <v>-19.100000000000001</v>
      </c>
      <c r="K3334" t="str">
        <f>IF(Table1[[#This Row],[Quarter]]="Q3",Table1[[#This Row],[Credit Amount]],"")</f>
        <v/>
      </c>
      <c r="L3334" t="str">
        <f>IF(Table1[[#This Row],[Transaction Type]]="Upgrade",Table1[[#This Row],[Credit Amount]],IF(Table1[[#This Row],[Transaction Type]]="Activation",Table1[[#This Row],[Credit Amount]],""))</f>
        <v/>
      </c>
      <c r="M3334">
        <f>IF(Table1[[#This Row],[Transaction Type]]="Maintenance",Table1[[#This Row],[Credit Amount]],"")</f>
        <v>-19.100000000000001</v>
      </c>
      <c r="N3334">
        <v>10044</v>
      </c>
      <c r="O3334" t="s">
        <v>2489</v>
      </c>
      <c r="P3334" t="s">
        <v>2533</v>
      </c>
      <c r="Q3334" t="s">
        <v>289</v>
      </c>
      <c r="R3334">
        <v>10042</v>
      </c>
      <c r="S3334" t="s">
        <v>2489</v>
      </c>
      <c r="T3334" t="s">
        <v>2531</v>
      </c>
      <c r="U3334" t="s">
        <v>290</v>
      </c>
      <c r="V3334" t="s">
        <v>196</v>
      </c>
      <c r="W3334">
        <v>100003732</v>
      </c>
      <c r="X3334">
        <v>8005552733</v>
      </c>
      <c r="Y3334" t="s">
        <v>2595</v>
      </c>
      <c r="Z3334" t="s">
        <v>5325</v>
      </c>
      <c r="AA3334" s="13">
        <v>-19.100000000000001</v>
      </c>
      <c r="AB3334" s="14">
        <v>42543</v>
      </c>
      <c r="AC3334" t="s">
        <v>36</v>
      </c>
    </row>
    <row r="3335" spans="1:29" x14ac:dyDescent="0.25">
      <c r="A3335" t="str">
        <f>CONCATENATE("Q",ROUNDUP(MONTH(Table1[[#This Row],[Month]])/3,0))</f>
        <v>Q2</v>
      </c>
      <c r="B3335" s="14">
        <f>EOMONTH(Table1[[#This Row],[Credit Date]],-1)+1</f>
        <v>42522</v>
      </c>
      <c r="C3335" t="str">
        <f>CONCATENATE(Table1[[#This Row],[Issuer Last Name]],", ",Table1[[#This Row],[Issuer First Name]])</f>
        <v>No. 044, Employee</v>
      </c>
      <c r="D3335" t="str">
        <f>CONCATENATE(Table1[[#This Row],[Approver Last Name]],", ",Table1[[#This Row],[Approver First Name]])</f>
        <v>No. 042, Employee</v>
      </c>
      <c r="E3335" t="str">
        <f>CONCATENATE(Table1[[#This Row],[Customer Last Name]],", ",Table1[[#This Row],[Customer First Name]])</f>
        <v>No. 12649, Client</v>
      </c>
      <c r="F3335" t="str">
        <f>IF(Table1[[#This Row],[Credit Amount]]&gt;-19.99,"Less than 19.99",IF(Table1[[#This Row],[Credit Amount]]=-20,"20",IF(Table1[[#This Row],[Credit Amount]]&gt;-49.98,"20.01-49.98",IF(Table1[[#This Row],[Credit Amount]]=-49.99,"49.99",IF(Table1[[#This Row],[Credit Amount]]=-50,"50",IF(Table1[[#This Row],[Credit Amount]]&lt;-50.01,"Greater than 50"))))))</f>
        <v>20.01-49.98</v>
      </c>
      <c r="G3335" t="str">
        <f>IF(Table1[[#This Row],[Transaction Type]]="Maintenance","Non-Sales","Sales")</f>
        <v>Non-Sales</v>
      </c>
      <c r="H3335">
        <f>IF(Table1[[#This Row],[Quarter]]="q2",1,"")</f>
        <v>1</v>
      </c>
      <c r="I3335" t="str">
        <f>IF(Table1[[#This Row],[Quarter]]="q3",1,"")</f>
        <v/>
      </c>
      <c r="J3335">
        <f>IF(Table1[[#This Row],[Quarter]]="Q2",Table1[[#This Row],[Credit Amount]],"")</f>
        <v>-47.25</v>
      </c>
      <c r="K3335" t="str">
        <f>IF(Table1[[#This Row],[Quarter]]="Q3",Table1[[#This Row],[Credit Amount]],"")</f>
        <v/>
      </c>
      <c r="L3335" t="str">
        <f>IF(Table1[[#This Row],[Transaction Type]]="Upgrade",Table1[[#This Row],[Credit Amount]],IF(Table1[[#This Row],[Transaction Type]]="Activation",Table1[[#This Row],[Credit Amount]],""))</f>
        <v/>
      </c>
      <c r="M3335">
        <f>IF(Table1[[#This Row],[Transaction Type]]="Maintenance",Table1[[#This Row],[Credit Amount]],"")</f>
        <v>-47.25</v>
      </c>
      <c r="N3335">
        <v>10044</v>
      </c>
      <c r="O3335" t="s">
        <v>2489</v>
      </c>
      <c r="P3335" t="s">
        <v>2533</v>
      </c>
      <c r="Q3335" t="s">
        <v>289</v>
      </c>
      <c r="R3335">
        <v>10042</v>
      </c>
      <c r="S3335" t="s">
        <v>2489</v>
      </c>
      <c r="T3335" t="s">
        <v>2531</v>
      </c>
      <c r="U3335" t="s">
        <v>290</v>
      </c>
      <c r="V3335" t="s">
        <v>196</v>
      </c>
      <c r="W3335">
        <v>100003648</v>
      </c>
      <c r="X3335">
        <v>8005552649</v>
      </c>
      <c r="Y3335" t="s">
        <v>2595</v>
      </c>
      <c r="Z3335" t="s">
        <v>5244</v>
      </c>
      <c r="AA3335" s="13">
        <v>-47.25</v>
      </c>
      <c r="AB3335" s="14">
        <v>42543</v>
      </c>
      <c r="AC3335" t="s">
        <v>36</v>
      </c>
    </row>
    <row r="3336" spans="1:29" x14ac:dyDescent="0.25">
      <c r="A3336" t="str">
        <f>CONCATENATE("Q",ROUNDUP(MONTH(Table1[[#This Row],[Month]])/3,0))</f>
        <v>Q2</v>
      </c>
      <c r="B3336" s="14">
        <f>EOMONTH(Table1[[#This Row],[Credit Date]],-1)+1</f>
        <v>42522</v>
      </c>
      <c r="C3336" t="str">
        <f>CONCATENATE(Table1[[#This Row],[Issuer Last Name]],", ",Table1[[#This Row],[Issuer First Name]])</f>
        <v>No. 044, Employee</v>
      </c>
      <c r="D3336" t="str">
        <f>CONCATENATE(Table1[[#This Row],[Approver Last Name]],", ",Table1[[#This Row],[Approver First Name]])</f>
        <v>No. 042, Employee</v>
      </c>
      <c r="E3336" t="str">
        <f>CONCATENATE(Table1[[#This Row],[Customer Last Name]],", ",Table1[[#This Row],[Customer First Name]])</f>
        <v>No. 10653, Client</v>
      </c>
      <c r="F33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36" t="str">
        <f>IF(Table1[[#This Row],[Transaction Type]]="Maintenance","Non-Sales","Sales")</f>
        <v>Non-Sales</v>
      </c>
      <c r="H3336">
        <f>IF(Table1[[#This Row],[Quarter]]="q2",1,"")</f>
        <v>1</v>
      </c>
      <c r="I3336" t="str">
        <f>IF(Table1[[#This Row],[Quarter]]="q3",1,"")</f>
        <v/>
      </c>
      <c r="J3336">
        <f>IF(Table1[[#This Row],[Quarter]]="Q2",Table1[[#This Row],[Credit Amount]],"")</f>
        <v>-87.72</v>
      </c>
      <c r="K3336" t="str">
        <f>IF(Table1[[#This Row],[Quarter]]="Q3",Table1[[#This Row],[Credit Amount]],"")</f>
        <v/>
      </c>
      <c r="L3336" t="str">
        <f>IF(Table1[[#This Row],[Transaction Type]]="Upgrade",Table1[[#This Row],[Credit Amount]],IF(Table1[[#This Row],[Transaction Type]]="Activation",Table1[[#This Row],[Credit Amount]],""))</f>
        <v/>
      </c>
      <c r="M3336">
        <f>IF(Table1[[#This Row],[Transaction Type]]="Maintenance",Table1[[#This Row],[Credit Amount]],"")</f>
        <v>-87.72</v>
      </c>
      <c r="N3336">
        <v>10044</v>
      </c>
      <c r="O3336" t="s">
        <v>2489</v>
      </c>
      <c r="P3336" t="s">
        <v>2533</v>
      </c>
      <c r="Q3336" t="s">
        <v>289</v>
      </c>
      <c r="R3336">
        <v>10042</v>
      </c>
      <c r="S3336" t="s">
        <v>2489</v>
      </c>
      <c r="T3336" t="s">
        <v>2531</v>
      </c>
      <c r="U3336" t="s">
        <v>290</v>
      </c>
      <c r="V3336" t="s">
        <v>196</v>
      </c>
      <c r="W3336">
        <v>100001652</v>
      </c>
      <c r="X3336">
        <v>8005550653</v>
      </c>
      <c r="Y3336" t="s">
        <v>2595</v>
      </c>
      <c r="Z3336" t="s">
        <v>3248</v>
      </c>
      <c r="AA3336" s="13">
        <v>-87.72</v>
      </c>
      <c r="AB3336" s="14">
        <v>42544</v>
      </c>
      <c r="AC3336" t="s">
        <v>36</v>
      </c>
    </row>
    <row r="3337" spans="1:29" x14ac:dyDescent="0.25">
      <c r="A3337" t="str">
        <f>CONCATENATE("Q",ROUNDUP(MONTH(Table1[[#This Row],[Month]])/3,0))</f>
        <v>Q2</v>
      </c>
      <c r="B3337" s="14">
        <f>EOMONTH(Table1[[#This Row],[Credit Date]],-1)+1</f>
        <v>42522</v>
      </c>
      <c r="C3337" t="str">
        <f>CONCATENATE(Table1[[#This Row],[Issuer Last Name]],", ",Table1[[#This Row],[Issuer First Name]])</f>
        <v>No. 044, Employee</v>
      </c>
      <c r="D3337" t="str">
        <f>CONCATENATE(Table1[[#This Row],[Approver Last Name]],", ",Table1[[#This Row],[Approver First Name]])</f>
        <v>No. 042, Employee</v>
      </c>
      <c r="E3337" t="str">
        <f>CONCATENATE(Table1[[#This Row],[Customer Last Name]],", ",Table1[[#This Row],[Customer First Name]])</f>
        <v>No. 13150, Client</v>
      </c>
      <c r="F33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37" t="str">
        <f>IF(Table1[[#This Row],[Transaction Type]]="Maintenance","Non-Sales","Sales")</f>
        <v>Non-Sales</v>
      </c>
      <c r="H3337">
        <f>IF(Table1[[#This Row],[Quarter]]="q2",1,"")</f>
        <v>1</v>
      </c>
      <c r="I3337" t="str">
        <f>IF(Table1[[#This Row],[Quarter]]="q3",1,"")</f>
        <v/>
      </c>
      <c r="J3337">
        <f>IF(Table1[[#This Row],[Quarter]]="Q2",Table1[[#This Row],[Credit Amount]],"")</f>
        <v>-62.49</v>
      </c>
      <c r="K3337" t="str">
        <f>IF(Table1[[#This Row],[Quarter]]="Q3",Table1[[#This Row],[Credit Amount]],"")</f>
        <v/>
      </c>
      <c r="L3337" t="str">
        <f>IF(Table1[[#This Row],[Transaction Type]]="Upgrade",Table1[[#This Row],[Credit Amount]],IF(Table1[[#This Row],[Transaction Type]]="Activation",Table1[[#This Row],[Credit Amount]],""))</f>
        <v/>
      </c>
      <c r="M3337">
        <f>IF(Table1[[#This Row],[Transaction Type]]="Maintenance",Table1[[#This Row],[Credit Amount]],"")</f>
        <v>-62.49</v>
      </c>
      <c r="N3337">
        <v>10044</v>
      </c>
      <c r="O3337" t="s">
        <v>2489</v>
      </c>
      <c r="P3337" t="s">
        <v>2533</v>
      </c>
      <c r="Q3337" t="s">
        <v>289</v>
      </c>
      <c r="R3337">
        <v>10042</v>
      </c>
      <c r="S3337" t="s">
        <v>2489</v>
      </c>
      <c r="T3337" t="s">
        <v>2531</v>
      </c>
      <c r="U3337" t="s">
        <v>290</v>
      </c>
      <c r="V3337" t="s">
        <v>196</v>
      </c>
      <c r="W3337">
        <v>100004149</v>
      </c>
      <c r="X3337">
        <v>8005553150</v>
      </c>
      <c r="Y3337" t="s">
        <v>2595</v>
      </c>
      <c r="Z3337" t="s">
        <v>5738</v>
      </c>
      <c r="AA3337" s="13">
        <v>-62.49</v>
      </c>
      <c r="AB3337" s="14">
        <v>42544</v>
      </c>
      <c r="AC3337" t="s">
        <v>36</v>
      </c>
    </row>
    <row r="3338" spans="1:29" x14ac:dyDescent="0.25">
      <c r="A3338" t="str">
        <f>CONCATENATE("Q",ROUNDUP(MONTH(Table1[[#This Row],[Month]])/3,0))</f>
        <v>Q2</v>
      </c>
      <c r="B3338" s="14">
        <f>EOMONTH(Table1[[#This Row],[Credit Date]],-1)+1</f>
        <v>42522</v>
      </c>
      <c r="C3338" t="str">
        <f>CONCATENATE(Table1[[#This Row],[Issuer Last Name]],", ",Table1[[#This Row],[Issuer First Name]])</f>
        <v>No. 044, Employee</v>
      </c>
      <c r="D3338" t="str">
        <f>CONCATENATE(Table1[[#This Row],[Approver Last Name]],", ",Table1[[#This Row],[Approver First Name]])</f>
        <v>No. 042, Employee</v>
      </c>
      <c r="E3338" t="str">
        <f>CONCATENATE(Table1[[#This Row],[Customer Last Name]],", ",Table1[[#This Row],[Customer First Name]])</f>
        <v>No. 11811, Client</v>
      </c>
      <c r="F33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38" t="str">
        <f>IF(Table1[[#This Row],[Transaction Type]]="Maintenance","Non-Sales","Sales")</f>
        <v>Non-Sales</v>
      </c>
      <c r="H3338">
        <f>IF(Table1[[#This Row],[Quarter]]="q2",1,"")</f>
        <v>1</v>
      </c>
      <c r="I3338" t="str">
        <f>IF(Table1[[#This Row],[Quarter]]="q3",1,"")</f>
        <v/>
      </c>
      <c r="J3338">
        <f>IF(Table1[[#This Row],[Quarter]]="Q2",Table1[[#This Row],[Credit Amount]],"")</f>
        <v>-92.05</v>
      </c>
      <c r="K3338" t="str">
        <f>IF(Table1[[#This Row],[Quarter]]="Q3",Table1[[#This Row],[Credit Amount]],"")</f>
        <v/>
      </c>
      <c r="L3338" t="str">
        <f>IF(Table1[[#This Row],[Transaction Type]]="Upgrade",Table1[[#This Row],[Credit Amount]],IF(Table1[[#This Row],[Transaction Type]]="Activation",Table1[[#This Row],[Credit Amount]],""))</f>
        <v/>
      </c>
      <c r="M3338">
        <f>IF(Table1[[#This Row],[Transaction Type]]="Maintenance",Table1[[#This Row],[Credit Amount]],"")</f>
        <v>-92.05</v>
      </c>
      <c r="N3338">
        <v>10044</v>
      </c>
      <c r="O3338" t="s">
        <v>2489</v>
      </c>
      <c r="P3338" t="s">
        <v>2533</v>
      </c>
      <c r="Q3338" t="s">
        <v>289</v>
      </c>
      <c r="R3338">
        <v>10042</v>
      </c>
      <c r="S3338" t="s">
        <v>2489</v>
      </c>
      <c r="T3338" t="s">
        <v>2531</v>
      </c>
      <c r="U3338" t="s">
        <v>290</v>
      </c>
      <c r="V3338" t="s">
        <v>196</v>
      </c>
      <c r="W3338">
        <v>100002810</v>
      </c>
      <c r="X3338">
        <v>8005551811</v>
      </c>
      <c r="Y3338" t="s">
        <v>2595</v>
      </c>
      <c r="Z3338" t="s">
        <v>4406</v>
      </c>
      <c r="AA3338" s="13">
        <v>-92.05</v>
      </c>
      <c r="AB3338" s="14">
        <v>42546</v>
      </c>
      <c r="AC3338" t="s">
        <v>36</v>
      </c>
    </row>
    <row r="3339" spans="1:29" x14ac:dyDescent="0.25">
      <c r="A3339" t="str">
        <f>CONCATENATE("Q",ROUNDUP(MONTH(Table1[[#This Row],[Month]])/3,0))</f>
        <v>Q3</v>
      </c>
      <c r="B3339" s="14">
        <f>EOMONTH(Table1[[#This Row],[Credit Date]],-1)+1</f>
        <v>42552</v>
      </c>
      <c r="C3339" t="str">
        <f>CONCATENATE(Table1[[#This Row],[Issuer Last Name]],", ",Table1[[#This Row],[Issuer First Name]])</f>
        <v>No. 044, Employee</v>
      </c>
      <c r="D3339" t="str">
        <f>CONCATENATE(Table1[[#This Row],[Approver Last Name]],", ",Table1[[#This Row],[Approver First Name]])</f>
        <v>No. 044, Employee</v>
      </c>
      <c r="E3339" t="str">
        <f>CONCATENATE(Table1[[#This Row],[Customer Last Name]],", ",Table1[[#This Row],[Customer First Name]])</f>
        <v>No. 11899, Client</v>
      </c>
      <c r="F3339" t="str">
        <f>IF(Table1[[#This Row],[Credit Amount]]&gt;-19.99,"Less than 19.99",IF(Table1[[#This Row],[Credit Amount]]=-20,"20",IF(Table1[[#This Row],[Credit Amount]]&gt;-49.98,"20.01-49.98",IF(Table1[[#This Row],[Credit Amount]]=-49.99,"49.99",IF(Table1[[#This Row],[Credit Amount]]=-50,"50",IF(Table1[[#This Row],[Credit Amount]]&lt;-50.01,"Greater than 50"))))))</f>
        <v>20.01-49.98</v>
      </c>
      <c r="G3339" t="str">
        <f>IF(Table1[[#This Row],[Transaction Type]]="Maintenance","Non-Sales","Sales")</f>
        <v>Non-Sales</v>
      </c>
      <c r="H3339" t="str">
        <f>IF(Table1[[#This Row],[Quarter]]="q2",1,"")</f>
        <v/>
      </c>
      <c r="I3339">
        <f>IF(Table1[[#This Row],[Quarter]]="q3",1,"")</f>
        <v>1</v>
      </c>
      <c r="J3339" t="str">
        <f>IF(Table1[[#This Row],[Quarter]]="Q2",Table1[[#This Row],[Credit Amount]],"")</f>
        <v/>
      </c>
      <c r="K3339">
        <f>IF(Table1[[#This Row],[Quarter]]="Q3",Table1[[#This Row],[Credit Amount]],"")</f>
        <v>-42.37</v>
      </c>
      <c r="L3339" t="str">
        <f>IF(Table1[[#This Row],[Transaction Type]]="Upgrade",Table1[[#This Row],[Credit Amount]],IF(Table1[[#This Row],[Transaction Type]]="Activation",Table1[[#This Row],[Credit Amount]],""))</f>
        <v/>
      </c>
      <c r="M3339">
        <f>IF(Table1[[#This Row],[Transaction Type]]="Maintenance",Table1[[#This Row],[Credit Amount]],"")</f>
        <v>-42.37</v>
      </c>
      <c r="N3339">
        <v>10044</v>
      </c>
      <c r="O3339" t="s">
        <v>2489</v>
      </c>
      <c r="P3339" t="s">
        <v>2533</v>
      </c>
      <c r="Q3339" t="s">
        <v>289</v>
      </c>
      <c r="R3339">
        <v>10044</v>
      </c>
      <c r="S3339" t="s">
        <v>2489</v>
      </c>
      <c r="T3339" t="s">
        <v>2533</v>
      </c>
      <c r="U3339" t="s">
        <v>289</v>
      </c>
      <c r="V3339" t="s">
        <v>196</v>
      </c>
      <c r="W3339">
        <v>100002898</v>
      </c>
      <c r="X3339">
        <v>8005551899</v>
      </c>
      <c r="Y3339" t="s">
        <v>2595</v>
      </c>
      <c r="Z3339" t="s">
        <v>4494</v>
      </c>
      <c r="AA3339" s="13">
        <v>-42.37</v>
      </c>
      <c r="AB3339" s="14">
        <v>42555</v>
      </c>
      <c r="AC3339" t="s">
        <v>36</v>
      </c>
    </row>
    <row r="3340" spans="1:29" x14ac:dyDescent="0.25">
      <c r="A3340" t="str">
        <f>CONCATENATE("Q",ROUNDUP(MONTH(Table1[[#This Row],[Month]])/3,0))</f>
        <v>Q3</v>
      </c>
      <c r="B3340" s="14">
        <f>EOMONTH(Table1[[#This Row],[Credit Date]],-1)+1</f>
        <v>42552</v>
      </c>
      <c r="C3340" t="str">
        <f>CONCATENATE(Table1[[#This Row],[Issuer Last Name]],", ",Table1[[#This Row],[Issuer First Name]])</f>
        <v>No. 044, Employee</v>
      </c>
      <c r="D3340" t="str">
        <f>CONCATENATE(Table1[[#This Row],[Approver Last Name]],", ",Table1[[#This Row],[Approver First Name]])</f>
        <v>No. 044, Employee</v>
      </c>
      <c r="E3340" t="str">
        <f>CONCATENATE(Table1[[#This Row],[Customer Last Name]],", ",Table1[[#This Row],[Customer First Name]])</f>
        <v>No. 13574, Client</v>
      </c>
      <c r="F3340" t="str">
        <f>IF(Table1[[#This Row],[Credit Amount]]&gt;-19.99,"Less than 19.99",IF(Table1[[#This Row],[Credit Amount]]=-20,"20",IF(Table1[[#This Row],[Credit Amount]]&gt;-49.98,"20.01-49.98",IF(Table1[[#This Row],[Credit Amount]]=-49.99,"49.99",IF(Table1[[#This Row],[Credit Amount]]=-50,"50",IF(Table1[[#This Row],[Credit Amount]]&lt;-50.01,"Greater than 50"))))))</f>
        <v>20.01-49.98</v>
      </c>
      <c r="G3340" t="str">
        <f>IF(Table1[[#This Row],[Transaction Type]]="Maintenance","Non-Sales","Sales")</f>
        <v>Non-Sales</v>
      </c>
      <c r="H3340" t="str">
        <f>IF(Table1[[#This Row],[Quarter]]="q2",1,"")</f>
        <v/>
      </c>
      <c r="I3340">
        <f>IF(Table1[[#This Row],[Quarter]]="q3",1,"")</f>
        <v>1</v>
      </c>
      <c r="J3340" t="str">
        <f>IF(Table1[[#This Row],[Quarter]]="Q2",Table1[[#This Row],[Credit Amount]],"")</f>
        <v/>
      </c>
      <c r="K3340">
        <f>IF(Table1[[#This Row],[Quarter]]="Q3",Table1[[#This Row],[Credit Amount]],"")</f>
        <v>-48.6</v>
      </c>
      <c r="L3340" t="str">
        <f>IF(Table1[[#This Row],[Transaction Type]]="Upgrade",Table1[[#This Row],[Credit Amount]],IF(Table1[[#This Row],[Transaction Type]]="Activation",Table1[[#This Row],[Credit Amount]],""))</f>
        <v/>
      </c>
      <c r="M3340">
        <f>IF(Table1[[#This Row],[Transaction Type]]="Maintenance",Table1[[#This Row],[Credit Amount]],"")</f>
        <v>-48.6</v>
      </c>
      <c r="N3340">
        <v>10044</v>
      </c>
      <c r="O3340" t="s">
        <v>2489</v>
      </c>
      <c r="P3340" t="s">
        <v>2533</v>
      </c>
      <c r="Q3340" t="s">
        <v>289</v>
      </c>
      <c r="R3340">
        <v>10044</v>
      </c>
      <c r="S3340" t="s">
        <v>2489</v>
      </c>
      <c r="T3340" t="s">
        <v>2533</v>
      </c>
      <c r="U3340" t="s">
        <v>289</v>
      </c>
      <c r="V3340" t="s">
        <v>196</v>
      </c>
      <c r="W3340">
        <v>100004573</v>
      </c>
      <c r="X3340">
        <v>8005553574</v>
      </c>
      <c r="Y3340" t="s">
        <v>2595</v>
      </c>
      <c r="Z3340" t="s">
        <v>6162</v>
      </c>
      <c r="AA3340" s="13">
        <v>-48.6</v>
      </c>
      <c r="AB3340" s="14">
        <v>42560</v>
      </c>
      <c r="AC3340" t="s">
        <v>36</v>
      </c>
    </row>
    <row r="3341" spans="1:29" x14ac:dyDescent="0.25">
      <c r="A3341" t="str">
        <f>CONCATENATE("Q",ROUNDUP(MONTH(Table1[[#This Row],[Month]])/3,0))</f>
        <v>Q3</v>
      </c>
      <c r="B3341" s="14">
        <f>EOMONTH(Table1[[#This Row],[Credit Date]],-1)+1</f>
        <v>42552</v>
      </c>
      <c r="C3341" t="str">
        <f>CONCATENATE(Table1[[#This Row],[Issuer Last Name]],", ",Table1[[#This Row],[Issuer First Name]])</f>
        <v>No. 044, Employee</v>
      </c>
      <c r="D3341" t="str">
        <f>CONCATENATE(Table1[[#This Row],[Approver Last Name]],", ",Table1[[#This Row],[Approver First Name]])</f>
        <v>No. 042, Employee</v>
      </c>
      <c r="E3341" t="str">
        <f>CONCATENATE(Table1[[#This Row],[Customer Last Name]],", ",Table1[[#This Row],[Customer First Name]])</f>
        <v>No. 10399, Client</v>
      </c>
      <c r="F33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41" t="str">
        <f>IF(Table1[[#This Row],[Transaction Type]]="Maintenance","Non-Sales","Sales")</f>
        <v>Non-Sales</v>
      </c>
      <c r="H3341" t="str">
        <f>IF(Table1[[#This Row],[Quarter]]="q2",1,"")</f>
        <v/>
      </c>
      <c r="I3341">
        <f>IF(Table1[[#This Row],[Quarter]]="q3",1,"")</f>
        <v>1</v>
      </c>
      <c r="J3341" t="str">
        <f>IF(Table1[[#This Row],[Quarter]]="Q2",Table1[[#This Row],[Credit Amount]],"")</f>
        <v/>
      </c>
      <c r="K3341">
        <f>IF(Table1[[#This Row],[Quarter]]="Q3",Table1[[#This Row],[Credit Amount]],"")</f>
        <v>-55.4</v>
      </c>
      <c r="L3341" t="str">
        <f>IF(Table1[[#This Row],[Transaction Type]]="Upgrade",Table1[[#This Row],[Credit Amount]],IF(Table1[[#This Row],[Transaction Type]]="Activation",Table1[[#This Row],[Credit Amount]],""))</f>
        <v/>
      </c>
      <c r="M3341">
        <f>IF(Table1[[#This Row],[Transaction Type]]="Maintenance",Table1[[#This Row],[Credit Amount]],"")</f>
        <v>-55.4</v>
      </c>
      <c r="N3341">
        <v>10044</v>
      </c>
      <c r="O3341" t="s">
        <v>2489</v>
      </c>
      <c r="P3341" t="s">
        <v>2533</v>
      </c>
      <c r="Q3341" t="s">
        <v>289</v>
      </c>
      <c r="R3341">
        <v>10042</v>
      </c>
      <c r="S3341" t="s">
        <v>2489</v>
      </c>
      <c r="T3341" t="s">
        <v>2531</v>
      </c>
      <c r="U3341" t="s">
        <v>290</v>
      </c>
      <c r="V3341" t="s">
        <v>196</v>
      </c>
      <c r="W3341">
        <v>100001398</v>
      </c>
      <c r="X3341">
        <v>8005550399</v>
      </c>
      <c r="Y3341" t="s">
        <v>2595</v>
      </c>
      <c r="Z3341" t="s">
        <v>2994</v>
      </c>
      <c r="AA3341" s="13">
        <v>-55.4</v>
      </c>
      <c r="AB3341" s="14">
        <v>42564</v>
      </c>
      <c r="AC3341" t="s">
        <v>36</v>
      </c>
    </row>
    <row r="3342" spans="1:29" x14ac:dyDescent="0.25">
      <c r="A3342" t="str">
        <f>CONCATENATE("Q",ROUNDUP(MONTH(Table1[[#This Row],[Month]])/3,0))</f>
        <v>Q3</v>
      </c>
      <c r="B3342" s="14">
        <f>EOMONTH(Table1[[#This Row],[Credit Date]],-1)+1</f>
        <v>42552</v>
      </c>
      <c r="C3342" t="str">
        <f>CONCATENATE(Table1[[#This Row],[Issuer Last Name]],", ",Table1[[#This Row],[Issuer First Name]])</f>
        <v>No. 044, Employee</v>
      </c>
      <c r="D3342" t="str">
        <f>CONCATENATE(Table1[[#This Row],[Approver Last Name]],", ",Table1[[#This Row],[Approver First Name]])</f>
        <v>No. 042, Employee</v>
      </c>
      <c r="E3342" t="str">
        <f>CONCATENATE(Table1[[#This Row],[Customer Last Name]],", ",Table1[[#This Row],[Customer First Name]])</f>
        <v>No. 12159, Client</v>
      </c>
      <c r="F33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42" t="str">
        <f>IF(Table1[[#This Row],[Transaction Type]]="Maintenance","Non-Sales","Sales")</f>
        <v>Sales</v>
      </c>
      <c r="H3342" t="str">
        <f>IF(Table1[[#This Row],[Quarter]]="q2",1,"")</f>
        <v/>
      </c>
      <c r="I3342">
        <f>IF(Table1[[#This Row],[Quarter]]="q3",1,"")</f>
        <v>1</v>
      </c>
      <c r="J3342" t="str">
        <f>IF(Table1[[#This Row],[Quarter]]="Q2",Table1[[#This Row],[Credit Amount]],"")</f>
        <v/>
      </c>
      <c r="K3342">
        <f>IF(Table1[[#This Row],[Quarter]]="Q3",Table1[[#This Row],[Credit Amount]],"")</f>
        <v>-93.76</v>
      </c>
      <c r="L3342">
        <f>IF(Table1[[#This Row],[Transaction Type]]="Upgrade",Table1[[#This Row],[Credit Amount]],IF(Table1[[#This Row],[Transaction Type]]="Activation",Table1[[#This Row],[Credit Amount]],""))</f>
        <v>-93.76</v>
      </c>
      <c r="M3342" t="str">
        <f>IF(Table1[[#This Row],[Transaction Type]]="Maintenance",Table1[[#This Row],[Credit Amount]],"")</f>
        <v/>
      </c>
      <c r="N3342">
        <v>10044</v>
      </c>
      <c r="O3342" t="s">
        <v>2489</v>
      </c>
      <c r="P3342" t="s">
        <v>2533</v>
      </c>
      <c r="Q3342" t="s">
        <v>289</v>
      </c>
      <c r="R3342">
        <v>10042</v>
      </c>
      <c r="S3342" t="s">
        <v>2489</v>
      </c>
      <c r="T3342" t="s">
        <v>2531</v>
      </c>
      <c r="U3342" t="s">
        <v>290</v>
      </c>
      <c r="V3342" t="s">
        <v>196</v>
      </c>
      <c r="W3342">
        <v>100003158</v>
      </c>
      <c r="X3342">
        <v>8005552159</v>
      </c>
      <c r="Y3342" t="s">
        <v>2595</v>
      </c>
      <c r="Z3342" t="s">
        <v>4754</v>
      </c>
      <c r="AA3342" s="13">
        <v>-93.76</v>
      </c>
      <c r="AB3342" s="14">
        <v>42565</v>
      </c>
      <c r="AC3342" t="s">
        <v>37</v>
      </c>
    </row>
    <row r="3343" spans="1:29" x14ac:dyDescent="0.25">
      <c r="A3343" t="str">
        <f>CONCATENATE("Q",ROUNDUP(MONTH(Table1[[#This Row],[Month]])/3,0))</f>
        <v>Q3</v>
      </c>
      <c r="B3343" s="14">
        <f>EOMONTH(Table1[[#This Row],[Credit Date]],-1)+1</f>
        <v>42552</v>
      </c>
      <c r="C3343" t="str">
        <f>CONCATENATE(Table1[[#This Row],[Issuer Last Name]],", ",Table1[[#This Row],[Issuer First Name]])</f>
        <v>No. 044, Employee</v>
      </c>
      <c r="D3343" t="str">
        <f>CONCATENATE(Table1[[#This Row],[Approver Last Name]],", ",Table1[[#This Row],[Approver First Name]])</f>
        <v>No. 042, Employee</v>
      </c>
      <c r="E3343" t="str">
        <f>CONCATENATE(Table1[[#This Row],[Customer Last Name]],", ",Table1[[#This Row],[Customer First Name]])</f>
        <v>No. 11827, Client</v>
      </c>
      <c r="F33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43" t="str">
        <f>IF(Table1[[#This Row],[Transaction Type]]="Maintenance","Non-Sales","Sales")</f>
        <v>Non-Sales</v>
      </c>
      <c r="H3343" t="str">
        <f>IF(Table1[[#This Row],[Quarter]]="q2",1,"")</f>
        <v/>
      </c>
      <c r="I3343">
        <f>IF(Table1[[#This Row],[Quarter]]="q3",1,"")</f>
        <v>1</v>
      </c>
      <c r="J3343" t="str">
        <f>IF(Table1[[#This Row],[Quarter]]="Q2",Table1[[#This Row],[Credit Amount]],"")</f>
        <v/>
      </c>
      <c r="K3343">
        <f>IF(Table1[[#This Row],[Quarter]]="Q3",Table1[[#This Row],[Credit Amount]],"")</f>
        <v>-70.34</v>
      </c>
      <c r="L3343" t="str">
        <f>IF(Table1[[#This Row],[Transaction Type]]="Upgrade",Table1[[#This Row],[Credit Amount]],IF(Table1[[#This Row],[Transaction Type]]="Activation",Table1[[#This Row],[Credit Amount]],""))</f>
        <v/>
      </c>
      <c r="M3343">
        <f>IF(Table1[[#This Row],[Transaction Type]]="Maintenance",Table1[[#This Row],[Credit Amount]],"")</f>
        <v>-70.34</v>
      </c>
      <c r="N3343">
        <v>10044</v>
      </c>
      <c r="O3343" t="s">
        <v>2489</v>
      </c>
      <c r="P3343" t="s">
        <v>2533</v>
      </c>
      <c r="Q3343" t="s">
        <v>289</v>
      </c>
      <c r="R3343">
        <v>10042</v>
      </c>
      <c r="S3343" t="s">
        <v>2489</v>
      </c>
      <c r="T3343" t="s">
        <v>2531</v>
      </c>
      <c r="U3343" t="s">
        <v>290</v>
      </c>
      <c r="V3343" t="s">
        <v>196</v>
      </c>
      <c r="W3343">
        <v>100002826</v>
      </c>
      <c r="X3343">
        <v>8005551827</v>
      </c>
      <c r="Y3343" t="s">
        <v>2595</v>
      </c>
      <c r="Z3343" t="s">
        <v>4422</v>
      </c>
      <c r="AA3343" s="13">
        <v>-70.34</v>
      </c>
      <c r="AB3343" s="14">
        <v>42573</v>
      </c>
      <c r="AC3343" t="s">
        <v>36</v>
      </c>
    </row>
    <row r="3344" spans="1:29" x14ac:dyDescent="0.25">
      <c r="A3344" t="str">
        <f>CONCATENATE("Q",ROUNDUP(MONTH(Table1[[#This Row],[Month]])/3,0))</f>
        <v>Q3</v>
      </c>
      <c r="B3344" s="14">
        <f>EOMONTH(Table1[[#This Row],[Credit Date]],-1)+1</f>
        <v>42583</v>
      </c>
      <c r="C3344" t="str">
        <f>CONCATENATE(Table1[[#This Row],[Issuer Last Name]],", ",Table1[[#This Row],[Issuer First Name]])</f>
        <v>No. 044, Employee</v>
      </c>
      <c r="D3344" t="str">
        <f>CONCATENATE(Table1[[#This Row],[Approver Last Name]],", ",Table1[[#This Row],[Approver First Name]])</f>
        <v>No. 044, Employee</v>
      </c>
      <c r="E3344" t="str">
        <f>CONCATENATE(Table1[[#This Row],[Customer Last Name]],", ",Table1[[#This Row],[Customer First Name]])</f>
        <v>No. 11838, Client</v>
      </c>
      <c r="F3344" t="str">
        <f>IF(Table1[[#This Row],[Credit Amount]]&gt;-19.99,"Less than 19.99",IF(Table1[[#This Row],[Credit Amount]]=-20,"20",IF(Table1[[#This Row],[Credit Amount]]&gt;-49.98,"20.01-49.98",IF(Table1[[#This Row],[Credit Amount]]=-49.99,"49.99",IF(Table1[[#This Row],[Credit Amount]]=-50,"50",IF(Table1[[#This Row],[Credit Amount]]&lt;-50.01,"Greater than 50"))))))</f>
        <v>Less than 19.99</v>
      </c>
      <c r="G3344" t="str">
        <f>IF(Table1[[#This Row],[Transaction Type]]="Maintenance","Non-Sales","Sales")</f>
        <v>Non-Sales</v>
      </c>
      <c r="H3344" t="str">
        <f>IF(Table1[[#This Row],[Quarter]]="q2",1,"")</f>
        <v/>
      </c>
      <c r="I3344">
        <f>IF(Table1[[#This Row],[Quarter]]="q3",1,"")</f>
        <v>1</v>
      </c>
      <c r="J3344" t="str">
        <f>IF(Table1[[#This Row],[Quarter]]="Q2",Table1[[#This Row],[Credit Amount]],"")</f>
        <v/>
      </c>
      <c r="K3344">
        <f>IF(Table1[[#This Row],[Quarter]]="Q3",Table1[[#This Row],[Credit Amount]],"")</f>
        <v>-15.06</v>
      </c>
      <c r="L3344" t="str">
        <f>IF(Table1[[#This Row],[Transaction Type]]="Upgrade",Table1[[#This Row],[Credit Amount]],IF(Table1[[#This Row],[Transaction Type]]="Activation",Table1[[#This Row],[Credit Amount]],""))</f>
        <v/>
      </c>
      <c r="M3344">
        <f>IF(Table1[[#This Row],[Transaction Type]]="Maintenance",Table1[[#This Row],[Credit Amount]],"")</f>
        <v>-15.06</v>
      </c>
      <c r="N3344">
        <v>10044</v>
      </c>
      <c r="O3344" t="s">
        <v>2489</v>
      </c>
      <c r="P3344" t="s">
        <v>2533</v>
      </c>
      <c r="Q3344" t="s">
        <v>289</v>
      </c>
      <c r="R3344">
        <v>10044</v>
      </c>
      <c r="S3344" t="s">
        <v>2489</v>
      </c>
      <c r="T3344" t="s">
        <v>2533</v>
      </c>
      <c r="U3344" t="s">
        <v>289</v>
      </c>
      <c r="V3344" t="s">
        <v>196</v>
      </c>
      <c r="W3344">
        <v>100002837</v>
      </c>
      <c r="X3344">
        <v>8005551838</v>
      </c>
      <c r="Y3344" t="s">
        <v>2595</v>
      </c>
      <c r="Z3344" t="s">
        <v>4433</v>
      </c>
      <c r="AA3344" s="13">
        <v>-15.06</v>
      </c>
      <c r="AB3344" s="14">
        <v>42584</v>
      </c>
      <c r="AC3344" t="s">
        <v>36</v>
      </c>
    </row>
    <row r="3345" spans="1:29" x14ac:dyDescent="0.25">
      <c r="A3345" t="str">
        <f>CONCATENATE("Q",ROUNDUP(MONTH(Table1[[#This Row],[Month]])/3,0))</f>
        <v>Q3</v>
      </c>
      <c r="B3345" s="14">
        <f>EOMONTH(Table1[[#This Row],[Credit Date]],-1)+1</f>
        <v>42583</v>
      </c>
      <c r="C3345" t="str">
        <f>CONCATENATE(Table1[[#This Row],[Issuer Last Name]],", ",Table1[[#This Row],[Issuer First Name]])</f>
        <v>No. 044, Employee</v>
      </c>
      <c r="D3345" t="str">
        <f>CONCATENATE(Table1[[#This Row],[Approver Last Name]],", ",Table1[[#This Row],[Approver First Name]])</f>
        <v>No. 044, Employee</v>
      </c>
      <c r="E3345" t="str">
        <f>CONCATENATE(Table1[[#This Row],[Customer Last Name]],", ",Table1[[#This Row],[Customer First Name]])</f>
        <v>No. 11808, Client</v>
      </c>
      <c r="F3345" t="str">
        <f>IF(Table1[[#This Row],[Credit Amount]]&gt;-19.99,"Less than 19.99",IF(Table1[[#This Row],[Credit Amount]]=-20,"20",IF(Table1[[#This Row],[Credit Amount]]&gt;-49.98,"20.01-49.98",IF(Table1[[#This Row],[Credit Amount]]=-49.99,"49.99",IF(Table1[[#This Row],[Credit Amount]]=-50,"50",IF(Table1[[#This Row],[Credit Amount]]&lt;-50.01,"Greater than 50"))))))</f>
        <v>20.01-49.98</v>
      </c>
      <c r="G3345" t="str">
        <f>IF(Table1[[#This Row],[Transaction Type]]="Maintenance","Non-Sales","Sales")</f>
        <v>Sales</v>
      </c>
      <c r="H3345" t="str">
        <f>IF(Table1[[#This Row],[Quarter]]="q2",1,"")</f>
        <v/>
      </c>
      <c r="I3345">
        <f>IF(Table1[[#This Row],[Quarter]]="q3",1,"")</f>
        <v>1</v>
      </c>
      <c r="J3345" t="str">
        <f>IF(Table1[[#This Row],[Quarter]]="Q2",Table1[[#This Row],[Credit Amount]],"")</f>
        <v/>
      </c>
      <c r="K3345">
        <f>IF(Table1[[#This Row],[Quarter]]="Q3",Table1[[#This Row],[Credit Amount]],"")</f>
        <v>-47.18</v>
      </c>
      <c r="L3345">
        <f>IF(Table1[[#This Row],[Transaction Type]]="Upgrade",Table1[[#This Row],[Credit Amount]],IF(Table1[[#This Row],[Transaction Type]]="Activation",Table1[[#This Row],[Credit Amount]],""))</f>
        <v>-47.18</v>
      </c>
      <c r="M3345" t="str">
        <f>IF(Table1[[#This Row],[Transaction Type]]="Maintenance",Table1[[#This Row],[Credit Amount]],"")</f>
        <v/>
      </c>
      <c r="N3345">
        <v>10044</v>
      </c>
      <c r="O3345" t="s">
        <v>2489</v>
      </c>
      <c r="P3345" t="s">
        <v>2533</v>
      </c>
      <c r="Q3345" t="s">
        <v>289</v>
      </c>
      <c r="R3345">
        <v>10044</v>
      </c>
      <c r="S3345" t="s">
        <v>2489</v>
      </c>
      <c r="T3345" t="s">
        <v>2533</v>
      </c>
      <c r="U3345" t="s">
        <v>289</v>
      </c>
      <c r="V3345" t="s">
        <v>196</v>
      </c>
      <c r="W3345">
        <v>100002807</v>
      </c>
      <c r="X3345">
        <v>8005551808</v>
      </c>
      <c r="Y3345" t="s">
        <v>2595</v>
      </c>
      <c r="Z3345" t="s">
        <v>4403</v>
      </c>
      <c r="AA3345" s="13">
        <v>-47.18</v>
      </c>
      <c r="AB3345" s="14">
        <v>42584</v>
      </c>
      <c r="AC3345" t="s">
        <v>35</v>
      </c>
    </row>
    <row r="3346" spans="1:29" x14ac:dyDescent="0.25">
      <c r="A3346" t="str">
        <f>CONCATENATE("Q",ROUNDUP(MONTH(Table1[[#This Row],[Month]])/3,0))</f>
        <v>Q3</v>
      </c>
      <c r="B3346" s="14">
        <f>EOMONTH(Table1[[#This Row],[Credit Date]],-1)+1</f>
        <v>42583</v>
      </c>
      <c r="C3346" t="str">
        <f>CONCATENATE(Table1[[#This Row],[Issuer Last Name]],", ",Table1[[#This Row],[Issuer First Name]])</f>
        <v>No. 044, Employee</v>
      </c>
      <c r="D3346" t="str">
        <f>CONCATENATE(Table1[[#This Row],[Approver Last Name]],", ",Table1[[#This Row],[Approver First Name]])</f>
        <v>No. 044, Employee</v>
      </c>
      <c r="E3346" t="str">
        <f>CONCATENATE(Table1[[#This Row],[Customer Last Name]],", ",Table1[[#This Row],[Customer First Name]])</f>
        <v>No. 12114, Client</v>
      </c>
      <c r="F3346" t="str">
        <f>IF(Table1[[#This Row],[Credit Amount]]&gt;-19.99,"Less than 19.99",IF(Table1[[#This Row],[Credit Amount]]=-20,"20",IF(Table1[[#This Row],[Credit Amount]]&gt;-49.98,"20.01-49.98",IF(Table1[[#This Row],[Credit Amount]]=-49.99,"49.99",IF(Table1[[#This Row],[Credit Amount]]=-50,"50",IF(Table1[[#This Row],[Credit Amount]]&lt;-50.01,"Greater than 50"))))))</f>
        <v>Less than 19.99</v>
      </c>
      <c r="G3346" t="str">
        <f>IF(Table1[[#This Row],[Transaction Type]]="Maintenance","Non-Sales","Sales")</f>
        <v>Non-Sales</v>
      </c>
      <c r="H3346" t="str">
        <f>IF(Table1[[#This Row],[Quarter]]="q2",1,"")</f>
        <v/>
      </c>
      <c r="I3346">
        <f>IF(Table1[[#This Row],[Quarter]]="q3",1,"")</f>
        <v>1</v>
      </c>
      <c r="J3346" t="str">
        <f>IF(Table1[[#This Row],[Quarter]]="Q2",Table1[[#This Row],[Credit Amount]],"")</f>
        <v/>
      </c>
      <c r="K3346">
        <f>IF(Table1[[#This Row],[Quarter]]="Q3",Table1[[#This Row],[Credit Amount]],"")</f>
        <v>-19.59</v>
      </c>
      <c r="L3346" t="str">
        <f>IF(Table1[[#This Row],[Transaction Type]]="Upgrade",Table1[[#This Row],[Credit Amount]],IF(Table1[[#This Row],[Transaction Type]]="Activation",Table1[[#This Row],[Credit Amount]],""))</f>
        <v/>
      </c>
      <c r="M3346">
        <f>IF(Table1[[#This Row],[Transaction Type]]="Maintenance",Table1[[#This Row],[Credit Amount]],"")</f>
        <v>-19.59</v>
      </c>
      <c r="N3346">
        <v>10044</v>
      </c>
      <c r="O3346" t="s">
        <v>2489</v>
      </c>
      <c r="P3346" t="s">
        <v>2533</v>
      </c>
      <c r="Q3346" t="s">
        <v>289</v>
      </c>
      <c r="R3346">
        <v>10044</v>
      </c>
      <c r="S3346" t="s">
        <v>2489</v>
      </c>
      <c r="T3346" t="s">
        <v>2533</v>
      </c>
      <c r="U3346" t="s">
        <v>289</v>
      </c>
      <c r="V3346" t="s">
        <v>196</v>
      </c>
      <c r="W3346">
        <v>100003113</v>
      </c>
      <c r="X3346">
        <v>8005552114</v>
      </c>
      <c r="Y3346" t="s">
        <v>2595</v>
      </c>
      <c r="Z3346" t="s">
        <v>4709</v>
      </c>
      <c r="AA3346" s="13">
        <v>-19.59</v>
      </c>
      <c r="AB3346" s="14">
        <v>42584</v>
      </c>
      <c r="AC3346" t="s">
        <v>36</v>
      </c>
    </row>
    <row r="3347" spans="1:29" x14ac:dyDescent="0.25">
      <c r="A3347" t="str">
        <f>CONCATENATE("Q",ROUNDUP(MONTH(Table1[[#This Row],[Month]])/3,0))</f>
        <v>Q3</v>
      </c>
      <c r="B3347" s="14">
        <f>EOMONTH(Table1[[#This Row],[Credit Date]],-1)+1</f>
        <v>42583</v>
      </c>
      <c r="C3347" t="str">
        <f>CONCATENATE(Table1[[#This Row],[Issuer Last Name]],", ",Table1[[#This Row],[Issuer First Name]])</f>
        <v>No. 044, Employee</v>
      </c>
      <c r="D3347" t="str">
        <f>CONCATENATE(Table1[[#This Row],[Approver Last Name]],", ",Table1[[#This Row],[Approver First Name]])</f>
        <v>No. 042, Employee</v>
      </c>
      <c r="E3347" t="str">
        <f>CONCATENATE(Table1[[#This Row],[Customer Last Name]],", ",Table1[[#This Row],[Customer First Name]])</f>
        <v>No. 12080, Client</v>
      </c>
      <c r="F33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47" t="str">
        <f>IF(Table1[[#This Row],[Transaction Type]]="Maintenance","Non-Sales","Sales")</f>
        <v>Sales</v>
      </c>
      <c r="H3347" t="str">
        <f>IF(Table1[[#This Row],[Quarter]]="q2",1,"")</f>
        <v/>
      </c>
      <c r="I3347">
        <f>IF(Table1[[#This Row],[Quarter]]="q3",1,"")</f>
        <v>1</v>
      </c>
      <c r="J3347" t="str">
        <f>IF(Table1[[#This Row],[Quarter]]="Q2",Table1[[#This Row],[Credit Amount]],"")</f>
        <v/>
      </c>
      <c r="K3347">
        <f>IF(Table1[[#This Row],[Quarter]]="Q3",Table1[[#This Row],[Credit Amount]],"")</f>
        <v>-87.16</v>
      </c>
      <c r="L3347">
        <f>IF(Table1[[#This Row],[Transaction Type]]="Upgrade",Table1[[#This Row],[Credit Amount]],IF(Table1[[#This Row],[Transaction Type]]="Activation",Table1[[#This Row],[Credit Amount]],""))</f>
        <v>-87.16</v>
      </c>
      <c r="M3347" t="str">
        <f>IF(Table1[[#This Row],[Transaction Type]]="Maintenance",Table1[[#This Row],[Credit Amount]],"")</f>
        <v/>
      </c>
      <c r="N3347">
        <v>10044</v>
      </c>
      <c r="O3347" t="s">
        <v>2489</v>
      </c>
      <c r="P3347" t="s">
        <v>2533</v>
      </c>
      <c r="Q3347" t="s">
        <v>289</v>
      </c>
      <c r="R3347">
        <v>10042</v>
      </c>
      <c r="S3347" t="s">
        <v>2489</v>
      </c>
      <c r="T3347" t="s">
        <v>2531</v>
      </c>
      <c r="U3347" t="s">
        <v>290</v>
      </c>
      <c r="V3347" t="s">
        <v>196</v>
      </c>
      <c r="W3347">
        <v>100003079</v>
      </c>
      <c r="X3347">
        <v>8005552080</v>
      </c>
      <c r="Y3347" t="s">
        <v>2595</v>
      </c>
      <c r="Z3347" t="s">
        <v>4675</v>
      </c>
      <c r="AA3347" s="13">
        <v>-87.16</v>
      </c>
      <c r="AB3347" s="14">
        <v>42585</v>
      </c>
      <c r="AC3347" t="s">
        <v>37</v>
      </c>
    </row>
    <row r="3348" spans="1:29" x14ac:dyDescent="0.25">
      <c r="A3348" t="str">
        <f>CONCATENATE("Q",ROUNDUP(MONTH(Table1[[#This Row],[Month]])/3,0))</f>
        <v>Q3</v>
      </c>
      <c r="B3348" s="14">
        <f>EOMONTH(Table1[[#This Row],[Credit Date]],-1)+1</f>
        <v>42583</v>
      </c>
      <c r="C3348" t="str">
        <f>CONCATENATE(Table1[[#This Row],[Issuer Last Name]],", ",Table1[[#This Row],[Issuer First Name]])</f>
        <v>No. 044, Employee</v>
      </c>
      <c r="D3348" t="str">
        <f>CONCATENATE(Table1[[#This Row],[Approver Last Name]],", ",Table1[[#This Row],[Approver First Name]])</f>
        <v>No. 042, Employee</v>
      </c>
      <c r="E3348" t="str">
        <f>CONCATENATE(Table1[[#This Row],[Customer Last Name]],", ",Table1[[#This Row],[Customer First Name]])</f>
        <v>No. 11538, Client</v>
      </c>
      <c r="F33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48" t="str">
        <f>IF(Table1[[#This Row],[Transaction Type]]="Maintenance","Non-Sales","Sales")</f>
        <v>Non-Sales</v>
      </c>
      <c r="H3348" t="str">
        <f>IF(Table1[[#This Row],[Quarter]]="q2",1,"")</f>
        <v/>
      </c>
      <c r="I3348">
        <f>IF(Table1[[#This Row],[Quarter]]="q3",1,"")</f>
        <v>1</v>
      </c>
      <c r="J3348" t="str">
        <f>IF(Table1[[#This Row],[Quarter]]="Q2",Table1[[#This Row],[Credit Amount]],"")</f>
        <v/>
      </c>
      <c r="K3348">
        <f>IF(Table1[[#This Row],[Quarter]]="Q3",Table1[[#This Row],[Credit Amount]],"")</f>
        <v>-66.48</v>
      </c>
      <c r="L3348" t="str">
        <f>IF(Table1[[#This Row],[Transaction Type]]="Upgrade",Table1[[#This Row],[Credit Amount]],IF(Table1[[#This Row],[Transaction Type]]="Activation",Table1[[#This Row],[Credit Amount]],""))</f>
        <v/>
      </c>
      <c r="M3348">
        <f>IF(Table1[[#This Row],[Transaction Type]]="Maintenance",Table1[[#This Row],[Credit Amount]],"")</f>
        <v>-66.48</v>
      </c>
      <c r="N3348">
        <v>10044</v>
      </c>
      <c r="O3348" t="s">
        <v>2489</v>
      </c>
      <c r="P3348" t="s">
        <v>2533</v>
      </c>
      <c r="Q3348" t="s">
        <v>289</v>
      </c>
      <c r="R3348">
        <v>10042</v>
      </c>
      <c r="S3348" t="s">
        <v>2489</v>
      </c>
      <c r="T3348" t="s">
        <v>2531</v>
      </c>
      <c r="U3348" t="s">
        <v>290</v>
      </c>
      <c r="V3348" t="s">
        <v>196</v>
      </c>
      <c r="W3348">
        <v>100002537</v>
      </c>
      <c r="X3348">
        <v>8005551538</v>
      </c>
      <c r="Y3348" t="s">
        <v>2595</v>
      </c>
      <c r="Z3348" t="s">
        <v>4133</v>
      </c>
      <c r="AA3348" s="13">
        <v>-66.48</v>
      </c>
      <c r="AB3348" s="14">
        <v>42591</v>
      </c>
      <c r="AC3348" t="s">
        <v>36</v>
      </c>
    </row>
    <row r="3349" spans="1:29" x14ac:dyDescent="0.25">
      <c r="A3349" t="str">
        <f>CONCATENATE("Q",ROUNDUP(MONTH(Table1[[#This Row],[Month]])/3,0))</f>
        <v>Q3</v>
      </c>
      <c r="B3349" s="14">
        <f>EOMONTH(Table1[[#This Row],[Credit Date]],-1)+1</f>
        <v>42583</v>
      </c>
      <c r="C3349" t="str">
        <f>CONCATENATE(Table1[[#This Row],[Issuer Last Name]],", ",Table1[[#This Row],[Issuer First Name]])</f>
        <v>No. 044, Employee</v>
      </c>
      <c r="D3349" t="str">
        <f>CONCATENATE(Table1[[#This Row],[Approver Last Name]],", ",Table1[[#This Row],[Approver First Name]])</f>
        <v>No. 044, Employee</v>
      </c>
      <c r="E3349" t="str">
        <f>CONCATENATE(Table1[[#This Row],[Customer Last Name]],", ",Table1[[#This Row],[Customer First Name]])</f>
        <v>No. 11419, Client</v>
      </c>
      <c r="F3349" t="str">
        <f>IF(Table1[[#This Row],[Credit Amount]]&gt;-19.99,"Less than 19.99",IF(Table1[[#This Row],[Credit Amount]]=-20,"20",IF(Table1[[#This Row],[Credit Amount]]&gt;-49.98,"20.01-49.98",IF(Table1[[#This Row],[Credit Amount]]=-49.99,"49.99",IF(Table1[[#This Row],[Credit Amount]]=-50,"50",IF(Table1[[#This Row],[Credit Amount]]&lt;-50.01,"Greater than 50"))))))</f>
        <v>Less than 19.99</v>
      </c>
      <c r="G3349" t="str">
        <f>IF(Table1[[#This Row],[Transaction Type]]="Maintenance","Non-Sales","Sales")</f>
        <v>Non-Sales</v>
      </c>
      <c r="H3349" t="str">
        <f>IF(Table1[[#This Row],[Quarter]]="q2",1,"")</f>
        <v/>
      </c>
      <c r="I3349">
        <f>IF(Table1[[#This Row],[Quarter]]="q3",1,"")</f>
        <v>1</v>
      </c>
      <c r="J3349" t="str">
        <f>IF(Table1[[#This Row],[Quarter]]="Q2",Table1[[#This Row],[Credit Amount]],"")</f>
        <v/>
      </c>
      <c r="K3349">
        <f>IF(Table1[[#This Row],[Quarter]]="Q3",Table1[[#This Row],[Credit Amount]],"")</f>
        <v>-11.06</v>
      </c>
      <c r="L3349" t="str">
        <f>IF(Table1[[#This Row],[Transaction Type]]="Upgrade",Table1[[#This Row],[Credit Amount]],IF(Table1[[#This Row],[Transaction Type]]="Activation",Table1[[#This Row],[Credit Amount]],""))</f>
        <v/>
      </c>
      <c r="M3349">
        <f>IF(Table1[[#This Row],[Transaction Type]]="Maintenance",Table1[[#This Row],[Credit Amount]],"")</f>
        <v>-11.06</v>
      </c>
      <c r="N3349">
        <v>10044</v>
      </c>
      <c r="O3349" t="s">
        <v>2489</v>
      </c>
      <c r="P3349" t="s">
        <v>2533</v>
      </c>
      <c r="Q3349" t="s">
        <v>289</v>
      </c>
      <c r="R3349">
        <v>10044</v>
      </c>
      <c r="S3349" t="s">
        <v>2489</v>
      </c>
      <c r="T3349" t="s">
        <v>2533</v>
      </c>
      <c r="U3349" t="s">
        <v>289</v>
      </c>
      <c r="V3349" t="s">
        <v>196</v>
      </c>
      <c r="W3349">
        <v>100002418</v>
      </c>
      <c r="X3349">
        <v>8005551419</v>
      </c>
      <c r="Y3349" t="s">
        <v>2595</v>
      </c>
      <c r="Z3349" t="s">
        <v>4014</v>
      </c>
      <c r="AA3349" s="13">
        <v>-11.06</v>
      </c>
      <c r="AB3349" s="14">
        <v>42591</v>
      </c>
      <c r="AC3349" t="s">
        <v>36</v>
      </c>
    </row>
    <row r="3350" spans="1:29" x14ac:dyDescent="0.25">
      <c r="A3350" t="str">
        <f>CONCATENATE("Q",ROUNDUP(MONTH(Table1[[#This Row],[Month]])/3,0))</f>
        <v>Q3</v>
      </c>
      <c r="B3350" s="14">
        <f>EOMONTH(Table1[[#This Row],[Credit Date]],-1)+1</f>
        <v>42583</v>
      </c>
      <c r="C3350" t="str">
        <f>CONCATENATE(Table1[[#This Row],[Issuer Last Name]],", ",Table1[[#This Row],[Issuer First Name]])</f>
        <v>No. 044, Employee</v>
      </c>
      <c r="D3350" t="str">
        <f>CONCATENATE(Table1[[#This Row],[Approver Last Name]],", ",Table1[[#This Row],[Approver First Name]])</f>
        <v>No. 044, Employee</v>
      </c>
      <c r="E3350" t="str">
        <f>CONCATENATE(Table1[[#This Row],[Customer Last Name]],", ",Table1[[#This Row],[Customer First Name]])</f>
        <v>No. 13756, Client</v>
      </c>
      <c r="F3350" t="str">
        <f>IF(Table1[[#This Row],[Credit Amount]]&gt;-19.99,"Less than 19.99",IF(Table1[[#This Row],[Credit Amount]]=-20,"20",IF(Table1[[#This Row],[Credit Amount]]&gt;-49.98,"20.01-49.98",IF(Table1[[#This Row],[Credit Amount]]=-49.99,"49.99",IF(Table1[[#This Row],[Credit Amount]]=-50,"50",IF(Table1[[#This Row],[Credit Amount]]&lt;-50.01,"Greater than 50"))))))</f>
        <v>Less than 19.99</v>
      </c>
      <c r="G3350" t="str">
        <f>IF(Table1[[#This Row],[Transaction Type]]="Maintenance","Non-Sales","Sales")</f>
        <v>Non-Sales</v>
      </c>
      <c r="H3350" t="str">
        <f>IF(Table1[[#This Row],[Quarter]]="q2",1,"")</f>
        <v/>
      </c>
      <c r="I3350">
        <f>IF(Table1[[#This Row],[Quarter]]="q3",1,"")</f>
        <v>1</v>
      </c>
      <c r="J3350" t="str">
        <f>IF(Table1[[#This Row],[Quarter]]="Q2",Table1[[#This Row],[Credit Amount]],"")</f>
        <v/>
      </c>
      <c r="K3350">
        <f>IF(Table1[[#This Row],[Quarter]]="Q3",Table1[[#This Row],[Credit Amount]],"")</f>
        <v>-13.25</v>
      </c>
      <c r="L3350" t="str">
        <f>IF(Table1[[#This Row],[Transaction Type]]="Upgrade",Table1[[#This Row],[Credit Amount]],IF(Table1[[#This Row],[Transaction Type]]="Activation",Table1[[#This Row],[Credit Amount]],""))</f>
        <v/>
      </c>
      <c r="M3350">
        <f>IF(Table1[[#This Row],[Transaction Type]]="Maintenance",Table1[[#This Row],[Credit Amount]],"")</f>
        <v>-13.25</v>
      </c>
      <c r="N3350">
        <v>10044</v>
      </c>
      <c r="O3350" t="s">
        <v>2489</v>
      </c>
      <c r="P3350" t="s">
        <v>2533</v>
      </c>
      <c r="Q3350" t="s">
        <v>289</v>
      </c>
      <c r="R3350">
        <v>10044</v>
      </c>
      <c r="S3350" t="s">
        <v>2489</v>
      </c>
      <c r="T3350" t="s">
        <v>2533</v>
      </c>
      <c r="U3350" t="s">
        <v>289</v>
      </c>
      <c r="V3350" t="s">
        <v>196</v>
      </c>
      <c r="W3350">
        <v>100004755</v>
      </c>
      <c r="X3350">
        <v>8005553756</v>
      </c>
      <c r="Y3350" t="s">
        <v>2595</v>
      </c>
      <c r="Z3350" t="s">
        <v>6344</v>
      </c>
      <c r="AA3350" s="13">
        <v>-13.25</v>
      </c>
      <c r="AB3350" s="14">
        <v>42593</v>
      </c>
      <c r="AC3350" t="s">
        <v>36</v>
      </c>
    </row>
    <row r="3351" spans="1:29" x14ac:dyDescent="0.25">
      <c r="A3351" t="str">
        <f>CONCATENATE("Q",ROUNDUP(MONTH(Table1[[#This Row],[Month]])/3,0))</f>
        <v>Q3</v>
      </c>
      <c r="B3351" s="14">
        <f>EOMONTH(Table1[[#This Row],[Credit Date]],-1)+1</f>
        <v>42583</v>
      </c>
      <c r="C3351" t="str">
        <f>CONCATENATE(Table1[[#This Row],[Issuer Last Name]],", ",Table1[[#This Row],[Issuer First Name]])</f>
        <v>No. 044, Employee</v>
      </c>
      <c r="D3351" t="str">
        <f>CONCATENATE(Table1[[#This Row],[Approver Last Name]],", ",Table1[[#This Row],[Approver First Name]])</f>
        <v>No. 044, Employee</v>
      </c>
      <c r="E3351" t="str">
        <f>CONCATENATE(Table1[[#This Row],[Customer Last Name]],", ",Table1[[#This Row],[Customer First Name]])</f>
        <v>No. 12868, Client</v>
      </c>
      <c r="F3351" t="str">
        <f>IF(Table1[[#This Row],[Credit Amount]]&gt;-19.99,"Less than 19.99",IF(Table1[[#This Row],[Credit Amount]]=-20,"20",IF(Table1[[#This Row],[Credit Amount]]&gt;-49.98,"20.01-49.98",IF(Table1[[#This Row],[Credit Amount]]=-49.99,"49.99",IF(Table1[[#This Row],[Credit Amount]]=-50,"50",IF(Table1[[#This Row],[Credit Amount]]&lt;-50.01,"Greater than 50"))))))</f>
        <v>Less than 19.99</v>
      </c>
      <c r="G3351" t="str">
        <f>IF(Table1[[#This Row],[Transaction Type]]="Maintenance","Non-Sales","Sales")</f>
        <v>Sales</v>
      </c>
      <c r="H3351" t="str">
        <f>IF(Table1[[#This Row],[Quarter]]="q2",1,"")</f>
        <v/>
      </c>
      <c r="I3351">
        <f>IF(Table1[[#This Row],[Quarter]]="q3",1,"")</f>
        <v>1</v>
      </c>
      <c r="J3351" t="str">
        <f>IF(Table1[[#This Row],[Quarter]]="Q2",Table1[[#This Row],[Credit Amount]],"")</f>
        <v/>
      </c>
      <c r="K3351">
        <f>IF(Table1[[#This Row],[Quarter]]="Q3",Table1[[#This Row],[Credit Amount]],"")</f>
        <v>-12.6</v>
      </c>
      <c r="L3351">
        <f>IF(Table1[[#This Row],[Transaction Type]]="Upgrade",Table1[[#This Row],[Credit Amount]],IF(Table1[[#This Row],[Transaction Type]]="Activation",Table1[[#This Row],[Credit Amount]],""))</f>
        <v>-12.6</v>
      </c>
      <c r="M3351" t="str">
        <f>IF(Table1[[#This Row],[Transaction Type]]="Maintenance",Table1[[#This Row],[Credit Amount]],"")</f>
        <v/>
      </c>
      <c r="N3351">
        <v>10044</v>
      </c>
      <c r="O3351" t="s">
        <v>2489</v>
      </c>
      <c r="P3351" t="s">
        <v>2533</v>
      </c>
      <c r="Q3351" t="s">
        <v>289</v>
      </c>
      <c r="R3351">
        <v>10044</v>
      </c>
      <c r="S3351" t="s">
        <v>2489</v>
      </c>
      <c r="T3351" t="s">
        <v>2533</v>
      </c>
      <c r="U3351" t="s">
        <v>289</v>
      </c>
      <c r="V3351" t="s">
        <v>196</v>
      </c>
      <c r="W3351">
        <v>100003867</v>
      </c>
      <c r="X3351">
        <v>8005552868</v>
      </c>
      <c r="Y3351" t="s">
        <v>2595</v>
      </c>
      <c r="Z3351" t="s">
        <v>5458</v>
      </c>
      <c r="AA3351" s="13">
        <v>-12.6</v>
      </c>
      <c r="AB3351" s="14">
        <v>42595</v>
      </c>
      <c r="AC3351" t="s">
        <v>37</v>
      </c>
    </row>
    <row r="3352" spans="1:29" x14ac:dyDescent="0.25">
      <c r="A3352" t="str">
        <f>CONCATENATE("Q",ROUNDUP(MONTH(Table1[[#This Row],[Month]])/3,0))</f>
        <v>Q3</v>
      </c>
      <c r="B3352" s="14">
        <f>EOMONTH(Table1[[#This Row],[Credit Date]],-1)+1</f>
        <v>42583</v>
      </c>
      <c r="C3352" t="str">
        <f>CONCATENATE(Table1[[#This Row],[Issuer Last Name]],", ",Table1[[#This Row],[Issuer First Name]])</f>
        <v>No. 044, Employee</v>
      </c>
      <c r="D3352" t="str">
        <f>CONCATENATE(Table1[[#This Row],[Approver Last Name]],", ",Table1[[#This Row],[Approver First Name]])</f>
        <v>No. 044, Employee</v>
      </c>
      <c r="E3352" t="str">
        <f>CONCATENATE(Table1[[#This Row],[Customer Last Name]],", ",Table1[[#This Row],[Customer First Name]])</f>
        <v>No. 11140, Client</v>
      </c>
      <c r="F3352" t="str">
        <f>IF(Table1[[#This Row],[Credit Amount]]&gt;-19.99,"Less than 19.99",IF(Table1[[#This Row],[Credit Amount]]=-20,"20",IF(Table1[[#This Row],[Credit Amount]]&gt;-49.98,"20.01-49.98",IF(Table1[[#This Row],[Credit Amount]]=-49.99,"49.99",IF(Table1[[#This Row],[Credit Amount]]=-50,"50",IF(Table1[[#This Row],[Credit Amount]]&lt;-50.01,"Greater than 50"))))))</f>
        <v>20.01-49.98</v>
      </c>
      <c r="G3352" t="str">
        <f>IF(Table1[[#This Row],[Transaction Type]]="Maintenance","Non-Sales","Sales")</f>
        <v>Non-Sales</v>
      </c>
      <c r="H3352" t="str">
        <f>IF(Table1[[#This Row],[Quarter]]="q2",1,"")</f>
        <v/>
      </c>
      <c r="I3352">
        <f>IF(Table1[[#This Row],[Quarter]]="q3",1,"")</f>
        <v>1</v>
      </c>
      <c r="J3352" t="str">
        <f>IF(Table1[[#This Row],[Quarter]]="Q2",Table1[[#This Row],[Credit Amount]],"")</f>
        <v/>
      </c>
      <c r="K3352">
        <f>IF(Table1[[#This Row],[Quarter]]="Q3",Table1[[#This Row],[Credit Amount]],"")</f>
        <v>-44.26</v>
      </c>
      <c r="L3352" t="str">
        <f>IF(Table1[[#This Row],[Transaction Type]]="Upgrade",Table1[[#This Row],[Credit Amount]],IF(Table1[[#This Row],[Transaction Type]]="Activation",Table1[[#This Row],[Credit Amount]],""))</f>
        <v/>
      </c>
      <c r="M3352">
        <f>IF(Table1[[#This Row],[Transaction Type]]="Maintenance",Table1[[#This Row],[Credit Amount]],"")</f>
        <v>-44.26</v>
      </c>
      <c r="N3352">
        <v>10044</v>
      </c>
      <c r="O3352" t="s">
        <v>2489</v>
      </c>
      <c r="P3352" t="s">
        <v>2533</v>
      </c>
      <c r="Q3352" t="s">
        <v>289</v>
      </c>
      <c r="R3352">
        <v>10044</v>
      </c>
      <c r="S3352" t="s">
        <v>2489</v>
      </c>
      <c r="T3352" t="s">
        <v>2533</v>
      </c>
      <c r="U3352" t="s">
        <v>289</v>
      </c>
      <c r="V3352" t="s">
        <v>196</v>
      </c>
      <c r="W3352">
        <v>100002139</v>
      </c>
      <c r="X3352">
        <v>8005551140</v>
      </c>
      <c r="Y3352" t="s">
        <v>2595</v>
      </c>
      <c r="Z3352" t="s">
        <v>3735</v>
      </c>
      <c r="AA3352" s="13">
        <v>-44.26</v>
      </c>
      <c r="AB3352" s="14">
        <v>42604</v>
      </c>
      <c r="AC3352" t="s">
        <v>36</v>
      </c>
    </row>
    <row r="3353" spans="1:29" x14ac:dyDescent="0.25">
      <c r="A3353" t="str">
        <f>CONCATENATE("Q",ROUNDUP(MONTH(Table1[[#This Row],[Month]])/3,0))</f>
        <v>Q3</v>
      </c>
      <c r="B3353" s="14">
        <f>EOMONTH(Table1[[#This Row],[Credit Date]],-1)+1</f>
        <v>42583</v>
      </c>
      <c r="C3353" t="str">
        <f>CONCATENATE(Table1[[#This Row],[Issuer Last Name]],", ",Table1[[#This Row],[Issuer First Name]])</f>
        <v>No. 044, Employee</v>
      </c>
      <c r="D3353" t="str">
        <f>CONCATENATE(Table1[[#This Row],[Approver Last Name]],", ",Table1[[#This Row],[Approver First Name]])</f>
        <v>No. 042, Employee</v>
      </c>
      <c r="E3353" t="str">
        <f>CONCATENATE(Table1[[#This Row],[Customer Last Name]],", ",Table1[[#This Row],[Customer First Name]])</f>
        <v>No. 14077, Client</v>
      </c>
      <c r="F33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53" t="str">
        <f>IF(Table1[[#This Row],[Transaction Type]]="Maintenance","Non-Sales","Sales")</f>
        <v>Non-Sales</v>
      </c>
      <c r="H3353" t="str">
        <f>IF(Table1[[#This Row],[Quarter]]="q2",1,"")</f>
        <v/>
      </c>
      <c r="I3353">
        <f>IF(Table1[[#This Row],[Quarter]]="q3",1,"")</f>
        <v>1</v>
      </c>
      <c r="J3353" t="str">
        <f>IF(Table1[[#This Row],[Quarter]]="Q2",Table1[[#This Row],[Credit Amount]],"")</f>
        <v/>
      </c>
      <c r="K3353">
        <f>IF(Table1[[#This Row],[Quarter]]="Q3",Table1[[#This Row],[Credit Amount]],"")</f>
        <v>-91.31</v>
      </c>
      <c r="L3353" t="str">
        <f>IF(Table1[[#This Row],[Transaction Type]]="Upgrade",Table1[[#This Row],[Credit Amount]],IF(Table1[[#This Row],[Transaction Type]]="Activation",Table1[[#This Row],[Credit Amount]],""))</f>
        <v/>
      </c>
      <c r="M3353">
        <f>IF(Table1[[#This Row],[Transaction Type]]="Maintenance",Table1[[#This Row],[Credit Amount]],"")</f>
        <v>-91.31</v>
      </c>
      <c r="N3353">
        <v>10044</v>
      </c>
      <c r="O3353" t="s">
        <v>2489</v>
      </c>
      <c r="P3353" t="s">
        <v>2533</v>
      </c>
      <c r="Q3353" t="s">
        <v>289</v>
      </c>
      <c r="R3353">
        <v>10042</v>
      </c>
      <c r="S3353" t="s">
        <v>2489</v>
      </c>
      <c r="T3353" t="s">
        <v>2531</v>
      </c>
      <c r="U3353" t="s">
        <v>290</v>
      </c>
      <c r="V3353" t="s">
        <v>196</v>
      </c>
      <c r="W3353">
        <v>100005076</v>
      </c>
      <c r="X3353">
        <v>8005554077</v>
      </c>
      <c r="Y3353" t="s">
        <v>2595</v>
      </c>
      <c r="Z3353" t="s">
        <v>6665</v>
      </c>
      <c r="AA3353" s="13">
        <v>-91.31</v>
      </c>
      <c r="AB3353" s="14">
        <v>42604</v>
      </c>
      <c r="AC3353" t="s">
        <v>36</v>
      </c>
    </row>
    <row r="3354" spans="1:29" x14ac:dyDescent="0.25">
      <c r="A3354" t="str">
        <f>CONCATENATE("Q",ROUNDUP(MONTH(Table1[[#This Row],[Month]])/3,0))</f>
        <v>Q3</v>
      </c>
      <c r="B3354" s="14">
        <f>EOMONTH(Table1[[#This Row],[Credit Date]],-1)+1</f>
        <v>42583</v>
      </c>
      <c r="C3354" t="str">
        <f>CONCATENATE(Table1[[#This Row],[Issuer Last Name]],", ",Table1[[#This Row],[Issuer First Name]])</f>
        <v>No. 044, Employee</v>
      </c>
      <c r="D3354" t="str">
        <f>CONCATENATE(Table1[[#This Row],[Approver Last Name]],", ",Table1[[#This Row],[Approver First Name]])</f>
        <v>No. 042, Employee</v>
      </c>
      <c r="E3354" t="str">
        <f>CONCATENATE(Table1[[#This Row],[Customer Last Name]],", ",Table1[[#This Row],[Customer First Name]])</f>
        <v>No. 12658, Client</v>
      </c>
      <c r="F33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54" t="str">
        <f>IF(Table1[[#This Row],[Transaction Type]]="Maintenance","Non-Sales","Sales")</f>
        <v>Non-Sales</v>
      </c>
      <c r="H3354" t="str">
        <f>IF(Table1[[#This Row],[Quarter]]="q2",1,"")</f>
        <v/>
      </c>
      <c r="I3354">
        <f>IF(Table1[[#This Row],[Quarter]]="q3",1,"")</f>
        <v>1</v>
      </c>
      <c r="J3354" t="str">
        <f>IF(Table1[[#This Row],[Quarter]]="Q2",Table1[[#This Row],[Credit Amount]],"")</f>
        <v/>
      </c>
      <c r="K3354">
        <f>IF(Table1[[#This Row],[Quarter]]="Q3",Table1[[#This Row],[Credit Amount]],"")</f>
        <v>-86.85</v>
      </c>
      <c r="L3354" t="str">
        <f>IF(Table1[[#This Row],[Transaction Type]]="Upgrade",Table1[[#This Row],[Credit Amount]],IF(Table1[[#This Row],[Transaction Type]]="Activation",Table1[[#This Row],[Credit Amount]],""))</f>
        <v/>
      </c>
      <c r="M3354">
        <f>IF(Table1[[#This Row],[Transaction Type]]="Maintenance",Table1[[#This Row],[Credit Amount]],"")</f>
        <v>-86.85</v>
      </c>
      <c r="N3354">
        <v>10044</v>
      </c>
      <c r="O3354" t="s">
        <v>2489</v>
      </c>
      <c r="P3354" t="s">
        <v>2533</v>
      </c>
      <c r="Q3354" t="s">
        <v>289</v>
      </c>
      <c r="R3354">
        <v>10042</v>
      </c>
      <c r="S3354" t="s">
        <v>2489</v>
      </c>
      <c r="T3354" t="s">
        <v>2531</v>
      </c>
      <c r="U3354" t="s">
        <v>290</v>
      </c>
      <c r="V3354" t="s">
        <v>196</v>
      </c>
      <c r="W3354">
        <v>100003657</v>
      </c>
      <c r="X3354">
        <v>8005552658</v>
      </c>
      <c r="Y3354" t="s">
        <v>2595</v>
      </c>
      <c r="Z3354" t="s">
        <v>5252</v>
      </c>
      <c r="AA3354" s="13">
        <v>-86.85</v>
      </c>
      <c r="AB3354" s="14">
        <v>42605</v>
      </c>
      <c r="AC3354" t="s">
        <v>36</v>
      </c>
    </row>
    <row r="3355" spans="1:29" x14ac:dyDescent="0.25">
      <c r="A3355" t="str">
        <f>CONCATENATE("Q",ROUNDUP(MONTH(Table1[[#This Row],[Month]])/3,0))</f>
        <v>Q3</v>
      </c>
      <c r="B3355" s="14">
        <f>EOMONTH(Table1[[#This Row],[Credit Date]],-1)+1</f>
        <v>42583</v>
      </c>
      <c r="C3355" t="str">
        <f>CONCATENATE(Table1[[#This Row],[Issuer Last Name]],", ",Table1[[#This Row],[Issuer First Name]])</f>
        <v>No. 044, Employee</v>
      </c>
      <c r="D3355" t="str">
        <f>CONCATENATE(Table1[[#This Row],[Approver Last Name]],", ",Table1[[#This Row],[Approver First Name]])</f>
        <v>No. 044, Employee</v>
      </c>
      <c r="E3355" t="str">
        <f>CONCATENATE(Table1[[#This Row],[Customer Last Name]],", ",Table1[[#This Row],[Customer First Name]])</f>
        <v>No. 11982, Client</v>
      </c>
      <c r="F3355" t="str">
        <f>IF(Table1[[#This Row],[Credit Amount]]&gt;-19.99,"Less than 19.99",IF(Table1[[#This Row],[Credit Amount]]=-20,"20",IF(Table1[[#This Row],[Credit Amount]]&gt;-49.98,"20.01-49.98",IF(Table1[[#This Row],[Credit Amount]]=-49.99,"49.99",IF(Table1[[#This Row],[Credit Amount]]=-50,"50",IF(Table1[[#This Row],[Credit Amount]]&lt;-50.01,"Greater than 50"))))))</f>
        <v>20.01-49.98</v>
      </c>
      <c r="G3355" t="str">
        <f>IF(Table1[[#This Row],[Transaction Type]]="Maintenance","Non-Sales","Sales")</f>
        <v>Non-Sales</v>
      </c>
      <c r="H3355" t="str">
        <f>IF(Table1[[#This Row],[Quarter]]="q2",1,"")</f>
        <v/>
      </c>
      <c r="I3355">
        <f>IF(Table1[[#This Row],[Quarter]]="q3",1,"")</f>
        <v>1</v>
      </c>
      <c r="J3355" t="str">
        <f>IF(Table1[[#This Row],[Quarter]]="Q2",Table1[[#This Row],[Credit Amount]],"")</f>
        <v/>
      </c>
      <c r="K3355">
        <f>IF(Table1[[#This Row],[Quarter]]="Q3",Table1[[#This Row],[Credit Amount]],"")</f>
        <v>-45.06</v>
      </c>
      <c r="L3355" t="str">
        <f>IF(Table1[[#This Row],[Transaction Type]]="Upgrade",Table1[[#This Row],[Credit Amount]],IF(Table1[[#This Row],[Transaction Type]]="Activation",Table1[[#This Row],[Credit Amount]],""))</f>
        <v/>
      </c>
      <c r="M3355">
        <f>IF(Table1[[#This Row],[Transaction Type]]="Maintenance",Table1[[#This Row],[Credit Amount]],"")</f>
        <v>-45.06</v>
      </c>
      <c r="N3355">
        <v>10044</v>
      </c>
      <c r="O3355" t="s">
        <v>2489</v>
      </c>
      <c r="P3355" t="s">
        <v>2533</v>
      </c>
      <c r="Q3355" t="s">
        <v>289</v>
      </c>
      <c r="R3355">
        <v>10044</v>
      </c>
      <c r="S3355" t="s">
        <v>2489</v>
      </c>
      <c r="T3355" t="s">
        <v>2533</v>
      </c>
      <c r="U3355" t="s">
        <v>289</v>
      </c>
      <c r="V3355" t="s">
        <v>196</v>
      </c>
      <c r="W3355">
        <v>100002981</v>
      </c>
      <c r="X3355">
        <v>8005551982</v>
      </c>
      <c r="Y3355" t="s">
        <v>2595</v>
      </c>
      <c r="Z3355" t="s">
        <v>4577</v>
      </c>
      <c r="AA3355" s="13">
        <v>-45.06</v>
      </c>
      <c r="AB3355" s="14">
        <v>42610</v>
      </c>
      <c r="AC3355" t="s">
        <v>36</v>
      </c>
    </row>
    <row r="3356" spans="1:29" x14ac:dyDescent="0.25">
      <c r="A3356" t="str">
        <f>CONCATENATE("Q",ROUNDUP(MONTH(Table1[[#This Row],[Month]])/3,0))</f>
        <v>Q3</v>
      </c>
      <c r="B3356" s="14">
        <f>EOMONTH(Table1[[#This Row],[Credit Date]],-1)+1</f>
        <v>42583</v>
      </c>
      <c r="C3356" t="str">
        <f>CONCATENATE(Table1[[#This Row],[Issuer Last Name]],", ",Table1[[#This Row],[Issuer First Name]])</f>
        <v>No. 044, Employee</v>
      </c>
      <c r="D3356" t="str">
        <f>CONCATENATE(Table1[[#This Row],[Approver Last Name]],", ",Table1[[#This Row],[Approver First Name]])</f>
        <v>No. 042, Employee</v>
      </c>
      <c r="E3356" t="str">
        <f>CONCATENATE(Table1[[#This Row],[Customer Last Name]],", ",Table1[[#This Row],[Customer First Name]])</f>
        <v>No. 10297, Client</v>
      </c>
      <c r="F33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56" t="str">
        <f>IF(Table1[[#This Row],[Transaction Type]]="Maintenance","Non-Sales","Sales")</f>
        <v>Sales</v>
      </c>
      <c r="H3356" t="str">
        <f>IF(Table1[[#This Row],[Quarter]]="q2",1,"")</f>
        <v/>
      </c>
      <c r="I3356">
        <f>IF(Table1[[#This Row],[Quarter]]="q3",1,"")</f>
        <v>1</v>
      </c>
      <c r="J3356" t="str">
        <f>IF(Table1[[#This Row],[Quarter]]="Q2",Table1[[#This Row],[Credit Amount]],"")</f>
        <v/>
      </c>
      <c r="K3356">
        <f>IF(Table1[[#This Row],[Quarter]]="Q3",Table1[[#This Row],[Credit Amount]],"")</f>
        <v>-54.83</v>
      </c>
      <c r="L3356">
        <f>IF(Table1[[#This Row],[Transaction Type]]="Upgrade",Table1[[#This Row],[Credit Amount]],IF(Table1[[#This Row],[Transaction Type]]="Activation",Table1[[#This Row],[Credit Amount]],""))</f>
        <v>-54.83</v>
      </c>
      <c r="M3356" t="str">
        <f>IF(Table1[[#This Row],[Transaction Type]]="Maintenance",Table1[[#This Row],[Credit Amount]],"")</f>
        <v/>
      </c>
      <c r="N3356">
        <v>10044</v>
      </c>
      <c r="O3356" t="s">
        <v>2489</v>
      </c>
      <c r="P3356" t="s">
        <v>2533</v>
      </c>
      <c r="Q3356" t="s">
        <v>289</v>
      </c>
      <c r="R3356">
        <v>10042</v>
      </c>
      <c r="S3356" t="s">
        <v>2489</v>
      </c>
      <c r="T3356" t="s">
        <v>2531</v>
      </c>
      <c r="U3356" t="s">
        <v>290</v>
      </c>
      <c r="V3356" t="s">
        <v>196</v>
      </c>
      <c r="W3356">
        <v>100001296</v>
      </c>
      <c r="X3356">
        <v>8005550297</v>
      </c>
      <c r="Y3356" t="s">
        <v>2595</v>
      </c>
      <c r="Z3356" t="s">
        <v>2892</v>
      </c>
      <c r="AA3356" s="13">
        <v>-54.83</v>
      </c>
      <c r="AB3356" s="14">
        <v>42612</v>
      </c>
      <c r="AC3356" t="s">
        <v>35</v>
      </c>
    </row>
    <row r="3357" spans="1:29" x14ac:dyDescent="0.25">
      <c r="A3357" t="str">
        <f>CONCATENATE("Q",ROUNDUP(MONTH(Table1[[#This Row],[Month]])/3,0))</f>
        <v>Q3</v>
      </c>
      <c r="B3357" s="14">
        <f>EOMONTH(Table1[[#This Row],[Credit Date]],-1)+1</f>
        <v>42614</v>
      </c>
      <c r="C3357" t="str">
        <f>CONCATENATE(Table1[[#This Row],[Issuer Last Name]],", ",Table1[[#This Row],[Issuer First Name]])</f>
        <v>No. 044, Employee</v>
      </c>
      <c r="D3357" t="str">
        <f>CONCATENATE(Table1[[#This Row],[Approver Last Name]],", ",Table1[[#This Row],[Approver First Name]])</f>
        <v>No. 044, Employee</v>
      </c>
      <c r="E3357" t="str">
        <f>CONCATENATE(Table1[[#This Row],[Customer Last Name]],", ",Table1[[#This Row],[Customer First Name]])</f>
        <v>No. 10923, Client</v>
      </c>
      <c r="F3357" t="str">
        <f>IF(Table1[[#This Row],[Credit Amount]]&gt;-19.99,"Less than 19.99",IF(Table1[[#This Row],[Credit Amount]]=-20,"20",IF(Table1[[#This Row],[Credit Amount]]&gt;-49.98,"20.01-49.98",IF(Table1[[#This Row],[Credit Amount]]=-49.99,"49.99",IF(Table1[[#This Row],[Credit Amount]]=-50,"50",IF(Table1[[#This Row],[Credit Amount]]&lt;-50.01,"Greater than 50"))))))</f>
        <v>20.01-49.98</v>
      </c>
      <c r="G3357" t="str">
        <f>IF(Table1[[#This Row],[Transaction Type]]="Maintenance","Non-Sales","Sales")</f>
        <v>Non-Sales</v>
      </c>
      <c r="H3357" t="str">
        <f>IF(Table1[[#This Row],[Quarter]]="q2",1,"")</f>
        <v/>
      </c>
      <c r="I3357">
        <f>IF(Table1[[#This Row],[Quarter]]="q3",1,"")</f>
        <v>1</v>
      </c>
      <c r="J3357" t="str">
        <f>IF(Table1[[#This Row],[Quarter]]="Q2",Table1[[#This Row],[Credit Amount]],"")</f>
        <v/>
      </c>
      <c r="K3357">
        <f>IF(Table1[[#This Row],[Quarter]]="Q3",Table1[[#This Row],[Credit Amount]],"")</f>
        <v>-43.52</v>
      </c>
      <c r="L3357" t="str">
        <f>IF(Table1[[#This Row],[Transaction Type]]="Upgrade",Table1[[#This Row],[Credit Amount]],IF(Table1[[#This Row],[Transaction Type]]="Activation",Table1[[#This Row],[Credit Amount]],""))</f>
        <v/>
      </c>
      <c r="M3357">
        <f>IF(Table1[[#This Row],[Transaction Type]]="Maintenance",Table1[[#This Row],[Credit Amount]],"")</f>
        <v>-43.52</v>
      </c>
      <c r="N3357">
        <v>10044</v>
      </c>
      <c r="O3357" t="s">
        <v>2489</v>
      </c>
      <c r="P3357" t="s">
        <v>2533</v>
      </c>
      <c r="Q3357" t="s">
        <v>289</v>
      </c>
      <c r="R3357">
        <v>10044</v>
      </c>
      <c r="S3357" t="s">
        <v>2489</v>
      </c>
      <c r="T3357" t="s">
        <v>2533</v>
      </c>
      <c r="U3357" t="s">
        <v>289</v>
      </c>
      <c r="V3357" t="s">
        <v>196</v>
      </c>
      <c r="W3357">
        <v>100001922</v>
      </c>
      <c r="X3357">
        <v>8005550923</v>
      </c>
      <c r="Y3357" t="s">
        <v>2595</v>
      </c>
      <c r="Z3357" t="s">
        <v>3518</v>
      </c>
      <c r="AA3357" s="13">
        <v>-43.52</v>
      </c>
      <c r="AB3357" s="14">
        <v>42614</v>
      </c>
      <c r="AC3357" t="s">
        <v>36</v>
      </c>
    </row>
    <row r="3358" spans="1:29" x14ac:dyDescent="0.25">
      <c r="A3358" t="str">
        <f>CONCATENATE("Q",ROUNDUP(MONTH(Table1[[#This Row],[Month]])/3,0))</f>
        <v>Q3</v>
      </c>
      <c r="B3358" s="14">
        <f>EOMONTH(Table1[[#This Row],[Credit Date]],-1)+1</f>
        <v>42614</v>
      </c>
      <c r="C3358" t="str">
        <f>CONCATENATE(Table1[[#This Row],[Issuer Last Name]],", ",Table1[[#This Row],[Issuer First Name]])</f>
        <v>No. 044, Employee</v>
      </c>
      <c r="D3358" t="str">
        <f>CONCATENATE(Table1[[#This Row],[Approver Last Name]],", ",Table1[[#This Row],[Approver First Name]])</f>
        <v>No. 042, Employee</v>
      </c>
      <c r="E3358" t="str">
        <f>CONCATENATE(Table1[[#This Row],[Customer Last Name]],", ",Table1[[#This Row],[Customer First Name]])</f>
        <v>No. 10500, Client</v>
      </c>
      <c r="F33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58" t="str">
        <f>IF(Table1[[#This Row],[Transaction Type]]="Maintenance","Non-Sales","Sales")</f>
        <v>Sales</v>
      </c>
      <c r="H3358" t="str">
        <f>IF(Table1[[#This Row],[Quarter]]="q2",1,"")</f>
        <v/>
      </c>
      <c r="I3358">
        <f>IF(Table1[[#This Row],[Quarter]]="q3",1,"")</f>
        <v>1</v>
      </c>
      <c r="J3358" t="str">
        <f>IF(Table1[[#This Row],[Quarter]]="Q2",Table1[[#This Row],[Credit Amount]],"")</f>
        <v/>
      </c>
      <c r="K3358">
        <f>IF(Table1[[#This Row],[Quarter]]="Q3",Table1[[#This Row],[Credit Amount]],"")</f>
        <v>-98.45</v>
      </c>
      <c r="L3358">
        <f>IF(Table1[[#This Row],[Transaction Type]]="Upgrade",Table1[[#This Row],[Credit Amount]],IF(Table1[[#This Row],[Transaction Type]]="Activation",Table1[[#This Row],[Credit Amount]],""))</f>
        <v>-98.45</v>
      </c>
      <c r="M3358" t="str">
        <f>IF(Table1[[#This Row],[Transaction Type]]="Maintenance",Table1[[#This Row],[Credit Amount]],"")</f>
        <v/>
      </c>
      <c r="N3358">
        <v>10044</v>
      </c>
      <c r="O3358" t="s">
        <v>2489</v>
      </c>
      <c r="P3358" t="s">
        <v>2533</v>
      </c>
      <c r="Q3358" t="s">
        <v>289</v>
      </c>
      <c r="R3358">
        <v>10042</v>
      </c>
      <c r="S3358" t="s">
        <v>2489</v>
      </c>
      <c r="T3358" t="s">
        <v>2531</v>
      </c>
      <c r="U3358" t="s">
        <v>290</v>
      </c>
      <c r="V3358" t="s">
        <v>196</v>
      </c>
      <c r="W3358">
        <v>100001499</v>
      </c>
      <c r="X3358">
        <v>8005550500</v>
      </c>
      <c r="Y3358" t="s">
        <v>2595</v>
      </c>
      <c r="Z3358" t="s">
        <v>3095</v>
      </c>
      <c r="AA3358" s="13">
        <v>-98.45</v>
      </c>
      <c r="AB3358" s="14">
        <v>42616</v>
      </c>
      <c r="AC3358" t="s">
        <v>35</v>
      </c>
    </row>
    <row r="3359" spans="1:29" x14ac:dyDescent="0.25">
      <c r="A3359" t="str">
        <f>CONCATENATE("Q",ROUNDUP(MONTH(Table1[[#This Row],[Month]])/3,0))</f>
        <v>Q3</v>
      </c>
      <c r="B3359" s="14">
        <f>EOMONTH(Table1[[#This Row],[Credit Date]],-1)+1</f>
        <v>42614</v>
      </c>
      <c r="C3359" t="str">
        <f>CONCATENATE(Table1[[#This Row],[Issuer Last Name]],", ",Table1[[#This Row],[Issuer First Name]])</f>
        <v>No. 044, Employee</v>
      </c>
      <c r="D3359" t="str">
        <f>CONCATENATE(Table1[[#This Row],[Approver Last Name]],", ",Table1[[#This Row],[Approver First Name]])</f>
        <v>No. 042, Employee</v>
      </c>
      <c r="E3359" t="str">
        <f>CONCATENATE(Table1[[#This Row],[Customer Last Name]],", ",Table1[[#This Row],[Customer First Name]])</f>
        <v>No. 11181, Client</v>
      </c>
      <c r="F33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59" t="str">
        <f>IF(Table1[[#This Row],[Transaction Type]]="Maintenance","Non-Sales","Sales")</f>
        <v>Non-Sales</v>
      </c>
      <c r="H3359" t="str">
        <f>IF(Table1[[#This Row],[Quarter]]="q2",1,"")</f>
        <v/>
      </c>
      <c r="I3359">
        <f>IF(Table1[[#This Row],[Quarter]]="q3",1,"")</f>
        <v>1</v>
      </c>
      <c r="J3359" t="str">
        <f>IF(Table1[[#This Row],[Quarter]]="Q2",Table1[[#This Row],[Credit Amount]],"")</f>
        <v/>
      </c>
      <c r="K3359">
        <f>IF(Table1[[#This Row],[Quarter]]="Q3",Table1[[#This Row],[Credit Amount]],"")</f>
        <v>-63.61</v>
      </c>
      <c r="L3359" t="str">
        <f>IF(Table1[[#This Row],[Transaction Type]]="Upgrade",Table1[[#This Row],[Credit Amount]],IF(Table1[[#This Row],[Transaction Type]]="Activation",Table1[[#This Row],[Credit Amount]],""))</f>
        <v/>
      </c>
      <c r="M3359">
        <f>IF(Table1[[#This Row],[Transaction Type]]="Maintenance",Table1[[#This Row],[Credit Amount]],"")</f>
        <v>-63.61</v>
      </c>
      <c r="N3359">
        <v>10044</v>
      </c>
      <c r="O3359" t="s">
        <v>2489</v>
      </c>
      <c r="P3359" t="s">
        <v>2533</v>
      </c>
      <c r="Q3359" t="s">
        <v>289</v>
      </c>
      <c r="R3359">
        <v>10042</v>
      </c>
      <c r="S3359" t="s">
        <v>2489</v>
      </c>
      <c r="T3359" t="s">
        <v>2531</v>
      </c>
      <c r="U3359" t="s">
        <v>290</v>
      </c>
      <c r="V3359" t="s">
        <v>196</v>
      </c>
      <c r="W3359">
        <v>100002180</v>
      </c>
      <c r="X3359">
        <v>8005551181</v>
      </c>
      <c r="Y3359" t="s">
        <v>2595</v>
      </c>
      <c r="Z3359" t="s">
        <v>3776</v>
      </c>
      <c r="AA3359" s="13">
        <v>-63.61</v>
      </c>
      <c r="AB3359" s="14">
        <v>42616</v>
      </c>
      <c r="AC3359" t="s">
        <v>36</v>
      </c>
    </row>
    <row r="3360" spans="1:29" x14ac:dyDescent="0.25">
      <c r="A3360" t="str">
        <f>CONCATENATE("Q",ROUNDUP(MONTH(Table1[[#This Row],[Month]])/3,0))</f>
        <v>Q3</v>
      </c>
      <c r="B3360" s="14">
        <f>EOMONTH(Table1[[#This Row],[Credit Date]],-1)+1</f>
        <v>42614</v>
      </c>
      <c r="C3360" t="str">
        <f>CONCATENATE(Table1[[#This Row],[Issuer Last Name]],", ",Table1[[#This Row],[Issuer First Name]])</f>
        <v>No. 044, Employee</v>
      </c>
      <c r="D3360" t="str">
        <f>CONCATENATE(Table1[[#This Row],[Approver Last Name]],", ",Table1[[#This Row],[Approver First Name]])</f>
        <v>No. 044, Employee</v>
      </c>
      <c r="E3360" t="str">
        <f>CONCATENATE(Table1[[#This Row],[Customer Last Name]],", ",Table1[[#This Row],[Customer First Name]])</f>
        <v>No. 10208, Client</v>
      </c>
      <c r="F3360" t="str">
        <f>IF(Table1[[#This Row],[Credit Amount]]&gt;-19.99,"Less than 19.99",IF(Table1[[#This Row],[Credit Amount]]=-20,"20",IF(Table1[[#This Row],[Credit Amount]]&gt;-49.98,"20.01-49.98",IF(Table1[[#This Row],[Credit Amount]]=-49.99,"49.99",IF(Table1[[#This Row],[Credit Amount]]=-50,"50",IF(Table1[[#This Row],[Credit Amount]]&lt;-50.01,"Greater than 50"))))))</f>
        <v>Less than 19.99</v>
      </c>
      <c r="G3360" t="str">
        <f>IF(Table1[[#This Row],[Transaction Type]]="Maintenance","Non-Sales","Sales")</f>
        <v>Non-Sales</v>
      </c>
      <c r="H3360" t="str">
        <f>IF(Table1[[#This Row],[Quarter]]="q2",1,"")</f>
        <v/>
      </c>
      <c r="I3360">
        <f>IF(Table1[[#This Row],[Quarter]]="q3",1,"")</f>
        <v>1</v>
      </c>
      <c r="J3360" t="str">
        <f>IF(Table1[[#This Row],[Quarter]]="Q2",Table1[[#This Row],[Credit Amount]],"")</f>
        <v/>
      </c>
      <c r="K3360">
        <f>IF(Table1[[#This Row],[Quarter]]="Q3",Table1[[#This Row],[Credit Amount]],"")</f>
        <v>-14.33</v>
      </c>
      <c r="L3360" t="str">
        <f>IF(Table1[[#This Row],[Transaction Type]]="Upgrade",Table1[[#This Row],[Credit Amount]],IF(Table1[[#This Row],[Transaction Type]]="Activation",Table1[[#This Row],[Credit Amount]],""))</f>
        <v/>
      </c>
      <c r="M3360">
        <f>IF(Table1[[#This Row],[Transaction Type]]="Maintenance",Table1[[#This Row],[Credit Amount]],"")</f>
        <v>-14.33</v>
      </c>
      <c r="N3360">
        <v>10044</v>
      </c>
      <c r="O3360" t="s">
        <v>2489</v>
      </c>
      <c r="P3360" t="s">
        <v>2533</v>
      </c>
      <c r="Q3360" t="s">
        <v>289</v>
      </c>
      <c r="R3360">
        <v>10044</v>
      </c>
      <c r="S3360" t="s">
        <v>2489</v>
      </c>
      <c r="T3360" t="s">
        <v>2533</v>
      </c>
      <c r="U3360" t="s">
        <v>289</v>
      </c>
      <c r="V3360" t="s">
        <v>196</v>
      </c>
      <c r="W3360">
        <v>100001207</v>
      </c>
      <c r="X3360">
        <v>8005550208</v>
      </c>
      <c r="Y3360" t="s">
        <v>2595</v>
      </c>
      <c r="Z3360" t="s">
        <v>2803</v>
      </c>
      <c r="AA3360" s="13">
        <v>-14.33</v>
      </c>
      <c r="AB3360" s="14">
        <v>42619</v>
      </c>
      <c r="AC3360" t="s">
        <v>36</v>
      </c>
    </row>
    <row r="3361" spans="1:29" x14ac:dyDescent="0.25">
      <c r="A3361" t="str">
        <f>CONCATENATE("Q",ROUNDUP(MONTH(Table1[[#This Row],[Month]])/3,0))</f>
        <v>Q3</v>
      </c>
      <c r="B3361" s="14">
        <f>EOMONTH(Table1[[#This Row],[Credit Date]],-1)+1</f>
        <v>42614</v>
      </c>
      <c r="C3361" t="str">
        <f>CONCATENATE(Table1[[#This Row],[Issuer Last Name]],", ",Table1[[#This Row],[Issuer First Name]])</f>
        <v>No. 044, Employee</v>
      </c>
      <c r="D3361" t="str">
        <f>CONCATENATE(Table1[[#This Row],[Approver Last Name]],", ",Table1[[#This Row],[Approver First Name]])</f>
        <v>No. 044, Employee</v>
      </c>
      <c r="E3361" t="str">
        <f>CONCATENATE(Table1[[#This Row],[Customer Last Name]],", ",Table1[[#This Row],[Customer First Name]])</f>
        <v>No. 10219, Client</v>
      </c>
      <c r="F3361" t="str">
        <f>IF(Table1[[#This Row],[Credit Amount]]&gt;-19.99,"Less than 19.99",IF(Table1[[#This Row],[Credit Amount]]=-20,"20",IF(Table1[[#This Row],[Credit Amount]]&gt;-49.98,"20.01-49.98",IF(Table1[[#This Row],[Credit Amount]]=-49.99,"49.99",IF(Table1[[#This Row],[Credit Amount]]=-50,"50",IF(Table1[[#This Row],[Credit Amount]]&lt;-50.01,"Greater than 50"))))))</f>
        <v>20.01-49.98</v>
      </c>
      <c r="G3361" t="str">
        <f>IF(Table1[[#This Row],[Transaction Type]]="Maintenance","Non-Sales","Sales")</f>
        <v>Non-Sales</v>
      </c>
      <c r="H3361" t="str">
        <f>IF(Table1[[#This Row],[Quarter]]="q2",1,"")</f>
        <v/>
      </c>
      <c r="I3361">
        <f>IF(Table1[[#This Row],[Quarter]]="q3",1,"")</f>
        <v>1</v>
      </c>
      <c r="J3361" t="str">
        <f>IF(Table1[[#This Row],[Quarter]]="Q2",Table1[[#This Row],[Credit Amount]],"")</f>
        <v/>
      </c>
      <c r="K3361">
        <f>IF(Table1[[#This Row],[Quarter]]="Q3",Table1[[#This Row],[Credit Amount]],"")</f>
        <v>-45.19</v>
      </c>
      <c r="L3361" t="str">
        <f>IF(Table1[[#This Row],[Transaction Type]]="Upgrade",Table1[[#This Row],[Credit Amount]],IF(Table1[[#This Row],[Transaction Type]]="Activation",Table1[[#This Row],[Credit Amount]],""))</f>
        <v/>
      </c>
      <c r="M3361">
        <f>IF(Table1[[#This Row],[Transaction Type]]="Maintenance",Table1[[#This Row],[Credit Amount]],"")</f>
        <v>-45.19</v>
      </c>
      <c r="N3361">
        <v>10044</v>
      </c>
      <c r="O3361" t="s">
        <v>2489</v>
      </c>
      <c r="P3361" t="s">
        <v>2533</v>
      </c>
      <c r="Q3361" t="s">
        <v>289</v>
      </c>
      <c r="R3361">
        <v>10044</v>
      </c>
      <c r="S3361" t="s">
        <v>2489</v>
      </c>
      <c r="T3361" t="s">
        <v>2533</v>
      </c>
      <c r="U3361" t="s">
        <v>289</v>
      </c>
      <c r="V3361" t="s">
        <v>196</v>
      </c>
      <c r="W3361">
        <v>100001218</v>
      </c>
      <c r="X3361">
        <v>8005550219</v>
      </c>
      <c r="Y3361" t="s">
        <v>2595</v>
      </c>
      <c r="Z3361" t="s">
        <v>2814</v>
      </c>
      <c r="AA3361" s="13">
        <v>-45.19</v>
      </c>
      <c r="AB3361" s="14">
        <v>42621</v>
      </c>
      <c r="AC3361" t="s">
        <v>36</v>
      </c>
    </row>
    <row r="3362" spans="1:29" x14ac:dyDescent="0.25">
      <c r="A3362" t="str">
        <f>CONCATENATE("Q",ROUNDUP(MONTH(Table1[[#This Row],[Month]])/3,0))</f>
        <v>Q3</v>
      </c>
      <c r="B3362" s="14">
        <f>EOMONTH(Table1[[#This Row],[Credit Date]],-1)+1</f>
        <v>42614</v>
      </c>
      <c r="C3362" t="str">
        <f>CONCATENATE(Table1[[#This Row],[Issuer Last Name]],", ",Table1[[#This Row],[Issuer First Name]])</f>
        <v>No. 044, Employee</v>
      </c>
      <c r="D3362" t="str">
        <f>CONCATENATE(Table1[[#This Row],[Approver Last Name]],", ",Table1[[#This Row],[Approver First Name]])</f>
        <v>No. 042, Employee</v>
      </c>
      <c r="E3362" t="str">
        <f>CONCATENATE(Table1[[#This Row],[Customer Last Name]],", ",Table1[[#This Row],[Customer First Name]])</f>
        <v>No. 10450, Client</v>
      </c>
      <c r="F33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62" t="str">
        <f>IF(Table1[[#This Row],[Transaction Type]]="Maintenance","Non-Sales","Sales")</f>
        <v>Non-Sales</v>
      </c>
      <c r="H3362" t="str">
        <f>IF(Table1[[#This Row],[Quarter]]="q2",1,"")</f>
        <v/>
      </c>
      <c r="I3362">
        <f>IF(Table1[[#This Row],[Quarter]]="q3",1,"")</f>
        <v>1</v>
      </c>
      <c r="J3362" t="str">
        <f>IF(Table1[[#This Row],[Quarter]]="Q2",Table1[[#This Row],[Credit Amount]],"")</f>
        <v/>
      </c>
      <c r="K3362">
        <f>IF(Table1[[#This Row],[Quarter]]="Q3",Table1[[#This Row],[Credit Amount]],"")</f>
        <v>-60.26</v>
      </c>
      <c r="L3362" t="str">
        <f>IF(Table1[[#This Row],[Transaction Type]]="Upgrade",Table1[[#This Row],[Credit Amount]],IF(Table1[[#This Row],[Transaction Type]]="Activation",Table1[[#This Row],[Credit Amount]],""))</f>
        <v/>
      </c>
      <c r="M3362">
        <f>IF(Table1[[#This Row],[Transaction Type]]="Maintenance",Table1[[#This Row],[Credit Amount]],"")</f>
        <v>-60.26</v>
      </c>
      <c r="N3362">
        <v>10044</v>
      </c>
      <c r="O3362" t="s">
        <v>2489</v>
      </c>
      <c r="P3362" t="s">
        <v>2533</v>
      </c>
      <c r="Q3362" t="s">
        <v>289</v>
      </c>
      <c r="R3362">
        <v>10042</v>
      </c>
      <c r="S3362" t="s">
        <v>2489</v>
      </c>
      <c r="T3362" t="s">
        <v>2531</v>
      </c>
      <c r="U3362" t="s">
        <v>290</v>
      </c>
      <c r="V3362" t="s">
        <v>196</v>
      </c>
      <c r="W3362">
        <v>100001449</v>
      </c>
      <c r="X3362">
        <v>8005550450</v>
      </c>
      <c r="Y3362" t="s">
        <v>2595</v>
      </c>
      <c r="Z3362" t="s">
        <v>3045</v>
      </c>
      <c r="AA3362" s="13">
        <v>-60.26</v>
      </c>
      <c r="AB3362" s="14">
        <v>42623</v>
      </c>
      <c r="AC3362" t="s">
        <v>36</v>
      </c>
    </row>
    <row r="3363" spans="1:29" x14ac:dyDescent="0.25">
      <c r="A3363" t="str">
        <f>CONCATENATE("Q",ROUNDUP(MONTH(Table1[[#This Row],[Month]])/3,0))</f>
        <v>Q3</v>
      </c>
      <c r="B3363" s="14">
        <f>EOMONTH(Table1[[#This Row],[Credit Date]],-1)+1</f>
        <v>42614</v>
      </c>
      <c r="C3363" t="str">
        <f>CONCATENATE(Table1[[#This Row],[Issuer Last Name]],", ",Table1[[#This Row],[Issuer First Name]])</f>
        <v>No. 044, Employee</v>
      </c>
      <c r="D3363" t="str">
        <f>CONCATENATE(Table1[[#This Row],[Approver Last Name]],", ",Table1[[#This Row],[Approver First Name]])</f>
        <v>No. 042, Employee</v>
      </c>
      <c r="E3363" t="str">
        <f>CONCATENATE(Table1[[#This Row],[Customer Last Name]],", ",Table1[[#This Row],[Customer First Name]])</f>
        <v>No. 13862, Client</v>
      </c>
      <c r="F33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63" t="str">
        <f>IF(Table1[[#This Row],[Transaction Type]]="Maintenance","Non-Sales","Sales")</f>
        <v>Non-Sales</v>
      </c>
      <c r="H3363" t="str">
        <f>IF(Table1[[#This Row],[Quarter]]="q2",1,"")</f>
        <v/>
      </c>
      <c r="I3363">
        <f>IF(Table1[[#This Row],[Quarter]]="q3",1,"")</f>
        <v>1</v>
      </c>
      <c r="J3363" t="str">
        <f>IF(Table1[[#This Row],[Quarter]]="Q2",Table1[[#This Row],[Credit Amount]],"")</f>
        <v/>
      </c>
      <c r="K3363">
        <f>IF(Table1[[#This Row],[Quarter]]="Q3",Table1[[#This Row],[Credit Amount]],"")</f>
        <v>-65.84</v>
      </c>
      <c r="L3363" t="str">
        <f>IF(Table1[[#This Row],[Transaction Type]]="Upgrade",Table1[[#This Row],[Credit Amount]],IF(Table1[[#This Row],[Transaction Type]]="Activation",Table1[[#This Row],[Credit Amount]],""))</f>
        <v/>
      </c>
      <c r="M3363">
        <f>IF(Table1[[#This Row],[Transaction Type]]="Maintenance",Table1[[#This Row],[Credit Amount]],"")</f>
        <v>-65.84</v>
      </c>
      <c r="N3363">
        <v>10044</v>
      </c>
      <c r="O3363" t="s">
        <v>2489</v>
      </c>
      <c r="P3363" t="s">
        <v>2533</v>
      </c>
      <c r="Q3363" t="s">
        <v>289</v>
      </c>
      <c r="R3363">
        <v>10042</v>
      </c>
      <c r="S3363" t="s">
        <v>2489</v>
      </c>
      <c r="T3363" t="s">
        <v>2531</v>
      </c>
      <c r="U3363" t="s">
        <v>290</v>
      </c>
      <c r="V3363" t="s">
        <v>196</v>
      </c>
      <c r="W3363">
        <v>100004861</v>
      </c>
      <c r="X3363">
        <v>8005553862</v>
      </c>
      <c r="Y3363" t="s">
        <v>2595</v>
      </c>
      <c r="Z3363" t="s">
        <v>6450</v>
      </c>
      <c r="AA3363" s="13">
        <v>-65.84</v>
      </c>
      <c r="AB3363" s="14">
        <v>42632</v>
      </c>
      <c r="AC3363" t="s">
        <v>36</v>
      </c>
    </row>
    <row r="3364" spans="1:29" x14ac:dyDescent="0.25">
      <c r="A3364" t="str">
        <f>CONCATENATE("Q",ROUNDUP(MONTH(Table1[[#This Row],[Month]])/3,0))</f>
        <v>Q3</v>
      </c>
      <c r="B3364" s="14">
        <f>EOMONTH(Table1[[#This Row],[Credit Date]],-1)+1</f>
        <v>42614</v>
      </c>
      <c r="C3364" t="str">
        <f>CONCATENATE(Table1[[#This Row],[Issuer Last Name]],", ",Table1[[#This Row],[Issuer First Name]])</f>
        <v>No. 044, Employee</v>
      </c>
      <c r="D3364" t="str">
        <f>CONCATENATE(Table1[[#This Row],[Approver Last Name]],", ",Table1[[#This Row],[Approver First Name]])</f>
        <v>No. 042, Employee</v>
      </c>
      <c r="E3364" t="str">
        <f>CONCATENATE(Table1[[#This Row],[Customer Last Name]],", ",Table1[[#This Row],[Customer First Name]])</f>
        <v>No. 11250, Client</v>
      </c>
      <c r="F33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64" t="str">
        <f>IF(Table1[[#This Row],[Transaction Type]]="Maintenance","Non-Sales","Sales")</f>
        <v>Sales</v>
      </c>
      <c r="H3364" t="str">
        <f>IF(Table1[[#This Row],[Quarter]]="q2",1,"")</f>
        <v/>
      </c>
      <c r="I3364">
        <f>IF(Table1[[#This Row],[Quarter]]="q3",1,"")</f>
        <v>1</v>
      </c>
      <c r="J3364" t="str">
        <f>IF(Table1[[#This Row],[Quarter]]="Q2",Table1[[#This Row],[Credit Amount]],"")</f>
        <v/>
      </c>
      <c r="K3364">
        <f>IF(Table1[[#This Row],[Quarter]]="Q3",Table1[[#This Row],[Credit Amount]],"")</f>
        <v>-75.11</v>
      </c>
      <c r="L3364">
        <f>IF(Table1[[#This Row],[Transaction Type]]="Upgrade",Table1[[#This Row],[Credit Amount]],IF(Table1[[#This Row],[Transaction Type]]="Activation",Table1[[#This Row],[Credit Amount]],""))</f>
        <v>-75.11</v>
      </c>
      <c r="M3364" t="str">
        <f>IF(Table1[[#This Row],[Transaction Type]]="Maintenance",Table1[[#This Row],[Credit Amount]],"")</f>
        <v/>
      </c>
      <c r="N3364">
        <v>10044</v>
      </c>
      <c r="O3364" t="s">
        <v>2489</v>
      </c>
      <c r="P3364" t="s">
        <v>2533</v>
      </c>
      <c r="Q3364" t="s">
        <v>289</v>
      </c>
      <c r="R3364">
        <v>10042</v>
      </c>
      <c r="S3364" t="s">
        <v>2489</v>
      </c>
      <c r="T3364" t="s">
        <v>2531</v>
      </c>
      <c r="U3364" t="s">
        <v>290</v>
      </c>
      <c r="V3364" t="s">
        <v>196</v>
      </c>
      <c r="W3364">
        <v>100002249</v>
      </c>
      <c r="X3364">
        <v>8005551250</v>
      </c>
      <c r="Y3364" t="s">
        <v>2595</v>
      </c>
      <c r="Z3364" t="s">
        <v>3845</v>
      </c>
      <c r="AA3364" s="13">
        <v>-75.11</v>
      </c>
      <c r="AB3364" s="14">
        <v>42633</v>
      </c>
      <c r="AC3364" t="s">
        <v>37</v>
      </c>
    </row>
    <row r="3365" spans="1:29" x14ac:dyDescent="0.25">
      <c r="A3365" t="str">
        <f>CONCATENATE("Q",ROUNDUP(MONTH(Table1[[#This Row],[Month]])/3,0))</f>
        <v>Q3</v>
      </c>
      <c r="B3365" s="14">
        <f>EOMONTH(Table1[[#This Row],[Credit Date]],-1)+1</f>
        <v>42614</v>
      </c>
      <c r="C3365" t="str">
        <f>CONCATENATE(Table1[[#This Row],[Issuer Last Name]],", ",Table1[[#This Row],[Issuer First Name]])</f>
        <v>No. 044, Employee</v>
      </c>
      <c r="D3365" t="str">
        <f>CONCATENATE(Table1[[#This Row],[Approver Last Name]],", ",Table1[[#This Row],[Approver First Name]])</f>
        <v>No. 044, Employee</v>
      </c>
      <c r="E3365" t="str">
        <f>CONCATENATE(Table1[[#This Row],[Customer Last Name]],", ",Table1[[#This Row],[Customer First Name]])</f>
        <v>No. 10790, Client</v>
      </c>
      <c r="F3365" t="str">
        <f>IF(Table1[[#This Row],[Credit Amount]]&gt;-19.99,"Less than 19.99",IF(Table1[[#This Row],[Credit Amount]]=-20,"20",IF(Table1[[#This Row],[Credit Amount]]&gt;-49.98,"20.01-49.98",IF(Table1[[#This Row],[Credit Amount]]=-49.99,"49.99",IF(Table1[[#This Row],[Credit Amount]]=-50,"50",IF(Table1[[#This Row],[Credit Amount]]&lt;-50.01,"Greater than 50"))))))</f>
        <v>Less than 19.99</v>
      </c>
      <c r="G3365" t="str">
        <f>IF(Table1[[#This Row],[Transaction Type]]="Maintenance","Non-Sales","Sales")</f>
        <v>Non-Sales</v>
      </c>
      <c r="H3365" t="str">
        <f>IF(Table1[[#This Row],[Quarter]]="q2",1,"")</f>
        <v/>
      </c>
      <c r="I3365">
        <f>IF(Table1[[#This Row],[Quarter]]="q3",1,"")</f>
        <v>1</v>
      </c>
      <c r="J3365" t="str">
        <f>IF(Table1[[#This Row],[Quarter]]="Q2",Table1[[#This Row],[Credit Amount]],"")</f>
        <v/>
      </c>
      <c r="K3365">
        <f>IF(Table1[[#This Row],[Quarter]]="Q3",Table1[[#This Row],[Credit Amount]],"")</f>
        <v>-16.309999999999999</v>
      </c>
      <c r="L3365" t="str">
        <f>IF(Table1[[#This Row],[Transaction Type]]="Upgrade",Table1[[#This Row],[Credit Amount]],IF(Table1[[#This Row],[Transaction Type]]="Activation",Table1[[#This Row],[Credit Amount]],""))</f>
        <v/>
      </c>
      <c r="M3365">
        <f>IF(Table1[[#This Row],[Transaction Type]]="Maintenance",Table1[[#This Row],[Credit Amount]],"")</f>
        <v>-16.309999999999999</v>
      </c>
      <c r="N3365">
        <v>10044</v>
      </c>
      <c r="O3365" t="s">
        <v>2489</v>
      </c>
      <c r="P3365" t="s">
        <v>2533</v>
      </c>
      <c r="Q3365" t="s">
        <v>289</v>
      </c>
      <c r="R3365">
        <v>10044</v>
      </c>
      <c r="S3365" t="s">
        <v>2489</v>
      </c>
      <c r="T3365" t="s">
        <v>2533</v>
      </c>
      <c r="U3365" t="s">
        <v>289</v>
      </c>
      <c r="V3365" t="s">
        <v>196</v>
      </c>
      <c r="W3365">
        <v>100001789</v>
      </c>
      <c r="X3365">
        <v>8005550790</v>
      </c>
      <c r="Y3365" t="s">
        <v>2595</v>
      </c>
      <c r="Z3365" t="s">
        <v>3385</v>
      </c>
      <c r="AA3365" s="13">
        <v>-16.309999999999999</v>
      </c>
      <c r="AB3365" s="14">
        <v>42638</v>
      </c>
      <c r="AC3365" t="s">
        <v>36</v>
      </c>
    </row>
    <row r="3366" spans="1:29" x14ac:dyDescent="0.25">
      <c r="A3366" t="str">
        <f>CONCATENATE("Q",ROUNDUP(MONTH(Table1[[#This Row],[Month]])/3,0))</f>
        <v>Q3</v>
      </c>
      <c r="B3366" s="14">
        <f>EOMONTH(Table1[[#This Row],[Credit Date]],-1)+1</f>
        <v>42614</v>
      </c>
      <c r="C3366" t="str">
        <f>CONCATENATE(Table1[[#This Row],[Issuer Last Name]],", ",Table1[[#This Row],[Issuer First Name]])</f>
        <v>No. 044, Employee</v>
      </c>
      <c r="D3366" t="str">
        <f>CONCATENATE(Table1[[#This Row],[Approver Last Name]],", ",Table1[[#This Row],[Approver First Name]])</f>
        <v>No. 044, Employee</v>
      </c>
      <c r="E3366" t="str">
        <f>CONCATENATE(Table1[[#This Row],[Customer Last Name]],", ",Table1[[#This Row],[Customer First Name]])</f>
        <v>No. 13829, Client</v>
      </c>
      <c r="F3366" t="str">
        <f>IF(Table1[[#This Row],[Credit Amount]]&gt;-19.99,"Less than 19.99",IF(Table1[[#This Row],[Credit Amount]]=-20,"20",IF(Table1[[#This Row],[Credit Amount]]&gt;-49.98,"20.01-49.98",IF(Table1[[#This Row],[Credit Amount]]=-49.99,"49.99",IF(Table1[[#This Row],[Credit Amount]]=-50,"50",IF(Table1[[#This Row],[Credit Amount]]&lt;-50.01,"Greater than 50"))))))</f>
        <v>20.01-49.98</v>
      </c>
      <c r="G3366" t="str">
        <f>IF(Table1[[#This Row],[Transaction Type]]="Maintenance","Non-Sales","Sales")</f>
        <v>Sales</v>
      </c>
      <c r="H3366" t="str">
        <f>IF(Table1[[#This Row],[Quarter]]="q2",1,"")</f>
        <v/>
      </c>
      <c r="I3366">
        <f>IF(Table1[[#This Row],[Quarter]]="q3",1,"")</f>
        <v>1</v>
      </c>
      <c r="J3366" t="str">
        <f>IF(Table1[[#This Row],[Quarter]]="Q2",Table1[[#This Row],[Credit Amount]],"")</f>
        <v/>
      </c>
      <c r="K3366">
        <f>IF(Table1[[#This Row],[Quarter]]="Q3",Table1[[#This Row],[Credit Amount]],"")</f>
        <v>-23.45</v>
      </c>
      <c r="L3366">
        <f>IF(Table1[[#This Row],[Transaction Type]]="Upgrade",Table1[[#This Row],[Credit Amount]],IF(Table1[[#This Row],[Transaction Type]]="Activation",Table1[[#This Row],[Credit Amount]],""))</f>
        <v>-23.45</v>
      </c>
      <c r="M3366" t="str">
        <f>IF(Table1[[#This Row],[Transaction Type]]="Maintenance",Table1[[#This Row],[Credit Amount]],"")</f>
        <v/>
      </c>
      <c r="N3366">
        <v>10044</v>
      </c>
      <c r="O3366" t="s">
        <v>2489</v>
      </c>
      <c r="P3366" t="s">
        <v>2533</v>
      </c>
      <c r="Q3366" t="s">
        <v>289</v>
      </c>
      <c r="R3366">
        <v>10044</v>
      </c>
      <c r="S3366" t="s">
        <v>2489</v>
      </c>
      <c r="T3366" t="s">
        <v>2533</v>
      </c>
      <c r="U3366" t="s">
        <v>289</v>
      </c>
      <c r="V3366" t="s">
        <v>196</v>
      </c>
      <c r="W3366">
        <v>100004828</v>
      </c>
      <c r="X3366">
        <v>8005553829</v>
      </c>
      <c r="Y3366" t="s">
        <v>2595</v>
      </c>
      <c r="Z3366" t="s">
        <v>6417</v>
      </c>
      <c r="AA3366" s="13">
        <v>-23.45</v>
      </c>
      <c r="AB3366" s="14">
        <v>42639</v>
      </c>
      <c r="AC3366" t="s">
        <v>35</v>
      </c>
    </row>
    <row r="3367" spans="1:29" x14ac:dyDescent="0.25">
      <c r="A3367" t="str">
        <f>CONCATENATE("Q",ROUNDUP(MONTH(Table1[[#This Row],[Month]])/3,0))</f>
        <v>Q3</v>
      </c>
      <c r="B3367" s="14">
        <f>EOMONTH(Table1[[#This Row],[Credit Date]],-1)+1</f>
        <v>42614</v>
      </c>
      <c r="C3367" t="str">
        <f>CONCATENATE(Table1[[#This Row],[Issuer Last Name]],", ",Table1[[#This Row],[Issuer First Name]])</f>
        <v>No. 044, Employee</v>
      </c>
      <c r="D3367" t="str">
        <f>CONCATENATE(Table1[[#This Row],[Approver Last Name]],", ",Table1[[#This Row],[Approver First Name]])</f>
        <v>No. 042, Employee</v>
      </c>
      <c r="E3367" t="str">
        <f>CONCATENATE(Table1[[#This Row],[Customer Last Name]],", ",Table1[[#This Row],[Customer First Name]])</f>
        <v>No. 11261, Client</v>
      </c>
      <c r="F33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67" t="str">
        <f>IF(Table1[[#This Row],[Transaction Type]]="Maintenance","Non-Sales","Sales")</f>
        <v>Non-Sales</v>
      </c>
      <c r="H3367" t="str">
        <f>IF(Table1[[#This Row],[Quarter]]="q2",1,"")</f>
        <v/>
      </c>
      <c r="I3367">
        <f>IF(Table1[[#This Row],[Quarter]]="q3",1,"")</f>
        <v>1</v>
      </c>
      <c r="J3367" t="str">
        <f>IF(Table1[[#This Row],[Quarter]]="Q2",Table1[[#This Row],[Credit Amount]],"")</f>
        <v/>
      </c>
      <c r="K3367">
        <f>IF(Table1[[#This Row],[Quarter]]="Q3",Table1[[#This Row],[Credit Amount]],"")</f>
        <v>-77.260000000000005</v>
      </c>
      <c r="L3367" t="str">
        <f>IF(Table1[[#This Row],[Transaction Type]]="Upgrade",Table1[[#This Row],[Credit Amount]],IF(Table1[[#This Row],[Transaction Type]]="Activation",Table1[[#This Row],[Credit Amount]],""))</f>
        <v/>
      </c>
      <c r="M3367">
        <f>IF(Table1[[#This Row],[Transaction Type]]="Maintenance",Table1[[#This Row],[Credit Amount]],"")</f>
        <v>-77.260000000000005</v>
      </c>
      <c r="N3367">
        <v>10044</v>
      </c>
      <c r="O3367" t="s">
        <v>2489</v>
      </c>
      <c r="P3367" t="s">
        <v>2533</v>
      </c>
      <c r="Q3367" t="s">
        <v>289</v>
      </c>
      <c r="R3367">
        <v>10042</v>
      </c>
      <c r="S3367" t="s">
        <v>2489</v>
      </c>
      <c r="T3367" t="s">
        <v>2531</v>
      </c>
      <c r="U3367" t="s">
        <v>290</v>
      </c>
      <c r="V3367" t="s">
        <v>196</v>
      </c>
      <c r="W3367">
        <v>100002260</v>
      </c>
      <c r="X3367">
        <v>8005551261</v>
      </c>
      <c r="Y3367" t="s">
        <v>2595</v>
      </c>
      <c r="Z3367" t="s">
        <v>3856</v>
      </c>
      <c r="AA3367" s="13">
        <v>-77.260000000000005</v>
      </c>
      <c r="AB3367" s="14">
        <v>42639</v>
      </c>
      <c r="AC3367" t="s">
        <v>36</v>
      </c>
    </row>
    <row r="3368" spans="1:29" x14ac:dyDescent="0.25">
      <c r="A3368" t="str">
        <f>CONCATENATE("Q",ROUNDUP(MONTH(Table1[[#This Row],[Month]])/3,0))</f>
        <v>Q2</v>
      </c>
      <c r="B3368" s="14">
        <f>EOMONTH(Table1[[#This Row],[Credit Date]],-1)+1</f>
        <v>42461</v>
      </c>
      <c r="C3368" t="str">
        <f>CONCATENATE(Table1[[#This Row],[Issuer Last Name]],", ",Table1[[#This Row],[Issuer First Name]])</f>
        <v>No. 033, Employee</v>
      </c>
      <c r="D3368" t="str">
        <f>CONCATENATE(Table1[[#This Row],[Approver Last Name]],", ",Table1[[#This Row],[Approver First Name]])</f>
        <v>No. 042, Employee</v>
      </c>
      <c r="E3368" t="str">
        <f>CONCATENATE(Table1[[#This Row],[Customer Last Name]],", ",Table1[[#This Row],[Customer First Name]])</f>
        <v>No. 10316, Client</v>
      </c>
      <c r="F33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68" t="str">
        <f>IF(Table1[[#This Row],[Transaction Type]]="Maintenance","Non-Sales","Sales")</f>
        <v>Non-Sales</v>
      </c>
      <c r="H3368">
        <f>IF(Table1[[#This Row],[Quarter]]="q2",1,"")</f>
        <v>1</v>
      </c>
      <c r="I3368" t="str">
        <f>IF(Table1[[#This Row],[Quarter]]="q3",1,"")</f>
        <v/>
      </c>
      <c r="J3368">
        <f>IF(Table1[[#This Row],[Quarter]]="Q2",Table1[[#This Row],[Credit Amount]],"")</f>
        <v>-51.56</v>
      </c>
      <c r="K3368" t="str">
        <f>IF(Table1[[#This Row],[Quarter]]="Q3",Table1[[#This Row],[Credit Amount]],"")</f>
        <v/>
      </c>
      <c r="L3368" t="str">
        <f>IF(Table1[[#This Row],[Transaction Type]]="Upgrade",Table1[[#This Row],[Credit Amount]],IF(Table1[[#This Row],[Transaction Type]]="Activation",Table1[[#This Row],[Credit Amount]],""))</f>
        <v/>
      </c>
      <c r="M3368">
        <f>IF(Table1[[#This Row],[Transaction Type]]="Maintenance",Table1[[#This Row],[Credit Amount]],"")</f>
        <v>-51.56</v>
      </c>
      <c r="N3368">
        <v>10033</v>
      </c>
      <c r="O3368" t="s">
        <v>2489</v>
      </c>
      <c r="P3368" t="s">
        <v>2522</v>
      </c>
      <c r="Q3368" t="s">
        <v>289</v>
      </c>
      <c r="R3368">
        <v>10042</v>
      </c>
      <c r="S3368" t="s">
        <v>2489</v>
      </c>
      <c r="T3368" t="s">
        <v>2531</v>
      </c>
      <c r="U3368" t="s">
        <v>290</v>
      </c>
      <c r="V3368" t="s">
        <v>196</v>
      </c>
      <c r="W3368">
        <v>100001315</v>
      </c>
      <c r="X3368">
        <v>8005550316</v>
      </c>
      <c r="Y3368" t="s">
        <v>2595</v>
      </c>
      <c r="Z3368" t="s">
        <v>2911</v>
      </c>
      <c r="AA3368" s="13">
        <v>-51.56</v>
      </c>
      <c r="AB3368" s="14">
        <v>42463</v>
      </c>
      <c r="AC3368" t="s">
        <v>36</v>
      </c>
    </row>
    <row r="3369" spans="1:29" x14ac:dyDescent="0.25">
      <c r="A3369" t="str">
        <f>CONCATENATE("Q",ROUNDUP(MONTH(Table1[[#This Row],[Month]])/3,0))</f>
        <v>Q2</v>
      </c>
      <c r="B3369" s="14">
        <f>EOMONTH(Table1[[#This Row],[Credit Date]],-1)+1</f>
        <v>42461</v>
      </c>
      <c r="C3369" t="str">
        <f>CONCATENATE(Table1[[#This Row],[Issuer Last Name]],", ",Table1[[#This Row],[Issuer First Name]])</f>
        <v>No. 033, Employee</v>
      </c>
      <c r="D3369" t="str">
        <f>CONCATENATE(Table1[[#This Row],[Approver Last Name]],", ",Table1[[#This Row],[Approver First Name]])</f>
        <v>No. 042, Employee</v>
      </c>
      <c r="E3369" t="str">
        <f>CONCATENATE(Table1[[#This Row],[Customer Last Name]],", ",Table1[[#This Row],[Customer First Name]])</f>
        <v>No. 11204, Client</v>
      </c>
      <c r="F3369" t="str">
        <f>IF(Table1[[#This Row],[Credit Amount]]&gt;-19.99,"Less than 19.99",IF(Table1[[#This Row],[Credit Amount]]=-20,"20",IF(Table1[[#This Row],[Credit Amount]]&gt;-49.98,"20.01-49.98",IF(Table1[[#This Row],[Credit Amount]]=-49.99,"49.99",IF(Table1[[#This Row],[Credit Amount]]=-50,"50",IF(Table1[[#This Row],[Credit Amount]]&lt;-50.01,"Greater than 50"))))))</f>
        <v>20.01-49.98</v>
      </c>
      <c r="G3369" t="str">
        <f>IF(Table1[[#This Row],[Transaction Type]]="Maintenance","Non-Sales","Sales")</f>
        <v>Non-Sales</v>
      </c>
      <c r="H3369">
        <f>IF(Table1[[#This Row],[Quarter]]="q2",1,"")</f>
        <v>1</v>
      </c>
      <c r="I3369" t="str">
        <f>IF(Table1[[#This Row],[Quarter]]="q3",1,"")</f>
        <v/>
      </c>
      <c r="J3369">
        <f>IF(Table1[[#This Row],[Quarter]]="Q2",Table1[[#This Row],[Credit Amount]],"")</f>
        <v>-34.119999999999997</v>
      </c>
      <c r="K3369" t="str">
        <f>IF(Table1[[#This Row],[Quarter]]="Q3",Table1[[#This Row],[Credit Amount]],"")</f>
        <v/>
      </c>
      <c r="L3369" t="str">
        <f>IF(Table1[[#This Row],[Transaction Type]]="Upgrade",Table1[[#This Row],[Credit Amount]],IF(Table1[[#This Row],[Transaction Type]]="Activation",Table1[[#This Row],[Credit Amount]],""))</f>
        <v/>
      </c>
      <c r="M3369">
        <f>IF(Table1[[#This Row],[Transaction Type]]="Maintenance",Table1[[#This Row],[Credit Amount]],"")</f>
        <v>-34.119999999999997</v>
      </c>
      <c r="N3369">
        <v>10033</v>
      </c>
      <c r="O3369" t="s">
        <v>2489</v>
      </c>
      <c r="P3369" t="s">
        <v>2522</v>
      </c>
      <c r="Q3369" t="s">
        <v>289</v>
      </c>
      <c r="R3369">
        <v>10042</v>
      </c>
      <c r="S3369" t="s">
        <v>2489</v>
      </c>
      <c r="T3369" t="s">
        <v>2531</v>
      </c>
      <c r="U3369" t="s">
        <v>290</v>
      </c>
      <c r="V3369" t="s">
        <v>196</v>
      </c>
      <c r="W3369">
        <v>100002203</v>
      </c>
      <c r="X3369">
        <v>8005551204</v>
      </c>
      <c r="Y3369" t="s">
        <v>2595</v>
      </c>
      <c r="Z3369" t="s">
        <v>3799</v>
      </c>
      <c r="AA3369" s="13">
        <v>-34.119999999999997</v>
      </c>
      <c r="AB3369" s="14">
        <v>42465</v>
      </c>
      <c r="AC3369" t="s">
        <v>36</v>
      </c>
    </row>
    <row r="3370" spans="1:29" x14ac:dyDescent="0.25">
      <c r="A3370" t="str">
        <f>CONCATENATE("Q",ROUNDUP(MONTH(Table1[[#This Row],[Month]])/3,0))</f>
        <v>Q2</v>
      </c>
      <c r="B3370" s="14">
        <f>EOMONTH(Table1[[#This Row],[Credit Date]],-1)+1</f>
        <v>42461</v>
      </c>
      <c r="C3370" t="str">
        <f>CONCATENATE(Table1[[#This Row],[Issuer Last Name]],", ",Table1[[#This Row],[Issuer First Name]])</f>
        <v>No. 033, Employee</v>
      </c>
      <c r="D3370" t="str">
        <f>CONCATENATE(Table1[[#This Row],[Approver Last Name]],", ",Table1[[#This Row],[Approver First Name]])</f>
        <v>No. 042, Employee</v>
      </c>
      <c r="E3370" t="str">
        <f>CONCATENATE(Table1[[#This Row],[Customer Last Name]],", ",Table1[[#This Row],[Customer First Name]])</f>
        <v>No. 13821, Client</v>
      </c>
      <c r="F33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0" t="str">
        <f>IF(Table1[[#This Row],[Transaction Type]]="Maintenance","Non-Sales","Sales")</f>
        <v>Non-Sales</v>
      </c>
      <c r="H3370">
        <f>IF(Table1[[#This Row],[Quarter]]="q2",1,"")</f>
        <v>1</v>
      </c>
      <c r="I3370" t="str">
        <f>IF(Table1[[#This Row],[Quarter]]="q3",1,"")</f>
        <v/>
      </c>
      <c r="J3370">
        <f>IF(Table1[[#This Row],[Quarter]]="Q2",Table1[[#This Row],[Credit Amount]],"")</f>
        <v>-61.17</v>
      </c>
      <c r="K3370" t="str">
        <f>IF(Table1[[#This Row],[Quarter]]="Q3",Table1[[#This Row],[Credit Amount]],"")</f>
        <v/>
      </c>
      <c r="L3370" t="str">
        <f>IF(Table1[[#This Row],[Transaction Type]]="Upgrade",Table1[[#This Row],[Credit Amount]],IF(Table1[[#This Row],[Transaction Type]]="Activation",Table1[[#This Row],[Credit Amount]],""))</f>
        <v/>
      </c>
      <c r="M3370">
        <f>IF(Table1[[#This Row],[Transaction Type]]="Maintenance",Table1[[#This Row],[Credit Amount]],"")</f>
        <v>-61.17</v>
      </c>
      <c r="N3370">
        <v>10033</v>
      </c>
      <c r="O3370" t="s">
        <v>2489</v>
      </c>
      <c r="P3370" t="s">
        <v>2522</v>
      </c>
      <c r="Q3370" t="s">
        <v>289</v>
      </c>
      <c r="R3370">
        <v>10042</v>
      </c>
      <c r="S3370" t="s">
        <v>2489</v>
      </c>
      <c r="T3370" t="s">
        <v>2531</v>
      </c>
      <c r="U3370" t="s">
        <v>290</v>
      </c>
      <c r="V3370" t="s">
        <v>196</v>
      </c>
      <c r="W3370">
        <v>100004820</v>
      </c>
      <c r="X3370">
        <v>8005553821</v>
      </c>
      <c r="Y3370" t="s">
        <v>2595</v>
      </c>
      <c r="Z3370" t="s">
        <v>6409</v>
      </c>
      <c r="AA3370" s="13">
        <v>-61.17</v>
      </c>
      <c r="AB3370" s="14">
        <v>42465</v>
      </c>
      <c r="AC3370" t="s">
        <v>36</v>
      </c>
    </row>
    <row r="3371" spans="1:29" x14ac:dyDescent="0.25">
      <c r="A3371" t="str">
        <f>CONCATENATE("Q",ROUNDUP(MONTH(Table1[[#This Row],[Month]])/3,0))</f>
        <v>Q2</v>
      </c>
      <c r="B3371" s="14">
        <f>EOMONTH(Table1[[#This Row],[Credit Date]],-1)+1</f>
        <v>42461</v>
      </c>
      <c r="C3371" t="str">
        <f>CONCATENATE(Table1[[#This Row],[Issuer Last Name]],", ",Table1[[#This Row],[Issuer First Name]])</f>
        <v>No. 033, Employee</v>
      </c>
      <c r="D3371" t="str">
        <f>CONCATENATE(Table1[[#This Row],[Approver Last Name]],", ",Table1[[#This Row],[Approver First Name]])</f>
        <v>No. 042, Employee</v>
      </c>
      <c r="E3371" t="str">
        <f>CONCATENATE(Table1[[#This Row],[Customer Last Name]],", ",Table1[[#This Row],[Customer First Name]])</f>
        <v>No. 12535, Client</v>
      </c>
      <c r="F33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1" t="str">
        <f>IF(Table1[[#This Row],[Transaction Type]]="Maintenance","Non-Sales","Sales")</f>
        <v>Sales</v>
      </c>
      <c r="H3371">
        <f>IF(Table1[[#This Row],[Quarter]]="q2",1,"")</f>
        <v>1</v>
      </c>
      <c r="I3371" t="str">
        <f>IF(Table1[[#This Row],[Quarter]]="q3",1,"")</f>
        <v/>
      </c>
      <c r="J3371">
        <f>IF(Table1[[#This Row],[Quarter]]="Q2",Table1[[#This Row],[Credit Amount]],"")</f>
        <v>-89.6</v>
      </c>
      <c r="K3371" t="str">
        <f>IF(Table1[[#This Row],[Quarter]]="Q3",Table1[[#This Row],[Credit Amount]],"")</f>
        <v/>
      </c>
      <c r="L3371">
        <f>IF(Table1[[#This Row],[Transaction Type]]="Upgrade",Table1[[#This Row],[Credit Amount]],IF(Table1[[#This Row],[Transaction Type]]="Activation",Table1[[#This Row],[Credit Amount]],""))</f>
        <v>-89.6</v>
      </c>
      <c r="M3371" t="str">
        <f>IF(Table1[[#This Row],[Transaction Type]]="Maintenance",Table1[[#This Row],[Credit Amount]],"")</f>
        <v/>
      </c>
      <c r="N3371">
        <v>10033</v>
      </c>
      <c r="O3371" t="s">
        <v>2489</v>
      </c>
      <c r="P3371" t="s">
        <v>2522</v>
      </c>
      <c r="Q3371" t="s">
        <v>289</v>
      </c>
      <c r="R3371">
        <v>10042</v>
      </c>
      <c r="S3371" t="s">
        <v>2489</v>
      </c>
      <c r="T3371" t="s">
        <v>2531</v>
      </c>
      <c r="U3371" t="s">
        <v>290</v>
      </c>
      <c r="V3371" t="s">
        <v>196</v>
      </c>
      <c r="W3371">
        <v>100003534</v>
      </c>
      <c r="X3371">
        <v>8005552535</v>
      </c>
      <c r="Y3371" t="s">
        <v>2595</v>
      </c>
      <c r="Z3371" t="s">
        <v>5130</v>
      </c>
      <c r="AA3371" s="13">
        <v>-89.6</v>
      </c>
      <c r="AB3371" s="14">
        <v>42471</v>
      </c>
      <c r="AC3371" t="s">
        <v>37</v>
      </c>
    </row>
    <row r="3372" spans="1:29" x14ac:dyDescent="0.25">
      <c r="A3372" t="str">
        <f>CONCATENATE("Q",ROUNDUP(MONTH(Table1[[#This Row],[Month]])/3,0))</f>
        <v>Q2</v>
      </c>
      <c r="B3372" s="14">
        <f>EOMONTH(Table1[[#This Row],[Credit Date]],-1)+1</f>
        <v>42461</v>
      </c>
      <c r="C3372" t="str">
        <f>CONCATENATE(Table1[[#This Row],[Issuer Last Name]],", ",Table1[[#This Row],[Issuer First Name]])</f>
        <v>No. 033, Employee</v>
      </c>
      <c r="D3372" t="str">
        <f>CONCATENATE(Table1[[#This Row],[Approver Last Name]],", ",Table1[[#This Row],[Approver First Name]])</f>
        <v>No. 042, Employee</v>
      </c>
      <c r="E3372" t="str">
        <f>CONCATENATE(Table1[[#This Row],[Customer Last Name]],", ",Table1[[#This Row],[Customer First Name]])</f>
        <v>No. 11886, Client</v>
      </c>
      <c r="F33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2" t="str">
        <f>IF(Table1[[#This Row],[Transaction Type]]="Maintenance","Non-Sales","Sales")</f>
        <v>Sales</v>
      </c>
      <c r="H3372">
        <f>IF(Table1[[#This Row],[Quarter]]="q2",1,"")</f>
        <v>1</v>
      </c>
      <c r="I3372" t="str">
        <f>IF(Table1[[#This Row],[Quarter]]="q3",1,"")</f>
        <v/>
      </c>
      <c r="J3372">
        <f>IF(Table1[[#This Row],[Quarter]]="Q2",Table1[[#This Row],[Credit Amount]],"")</f>
        <v>-60</v>
      </c>
      <c r="K3372" t="str">
        <f>IF(Table1[[#This Row],[Quarter]]="Q3",Table1[[#This Row],[Credit Amount]],"")</f>
        <v/>
      </c>
      <c r="L3372">
        <f>IF(Table1[[#This Row],[Transaction Type]]="Upgrade",Table1[[#This Row],[Credit Amount]],IF(Table1[[#This Row],[Transaction Type]]="Activation",Table1[[#This Row],[Credit Amount]],""))</f>
        <v>-60</v>
      </c>
      <c r="M3372" t="str">
        <f>IF(Table1[[#This Row],[Transaction Type]]="Maintenance",Table1[[#This Row],[Credit Amount]],"")</f>
        <v/>
      </c>
      <c r="N3372">
        <v>10033</v>
      </c>
      <c r="O3372" t="s">
        <v>2489</v>
      </c>
      <c r="P3372" t="s">
        <v>2522</v>
      </c>
      <c r="Q3372" t="s">
        <v>289</v>
      </c>
      <c r="R3372">
        <v>10042</v>
      </c>
      <c r="S3372" t="s">
        <v>2489</v>
      </c>
      <c r="T3372" t="s">
        <v>2531</v>
      </c>
      <c r="U3372" t="s">
        <v>290</v>
      </c>
      <c r="V3372" t="s">
        <v>196</v>
      </c>
      <c r="W3372">
        <v>100002885</v>
      </c>
      <c r="X3372">
        <v>8005551886</v>
      </c>
      <c r="Y3372" t="s">
        <v>2595</v>
      </c>
      <c r="Z3372" t="s">
        <v>4481</v>
      </c>
      <c r="AA3372" s="13">
        <v>-60</v>
      </c>
      <c r="AB3372" s="14">
        <v>42473</v>
      </c>
      <c r="AC3372" t="s">
        <v>35</v>
      </c>
    </row>
    <row r="3373" spans="1:29" x14ac:dyDescent="0.25">
      <c r="A3373" t="str">
        <f>CONCATENATE("Q",ROUNDUP(MONTH(Table1[[#This Row],[Month]])/3,0))</f>
        <v>Q2</v>
      </c>
      <c r="B3373" s="14">
        <f>EOMONTH(Table1[[#This Row],[Credit Date]],-1)+1</f>
        <v>42461</v>
      </c>
      <c r="C3373" t="str">
        <f>CONCATENATE(Table1[[#This Row],[Issuer Last Name]],", ",Table1[[#This Row],[Issuer First Name]])</f>
        <v>No. 033, Employee</v>
      </c>
      <c r="D3373" t="str">
        <f>CONCATENATE(Table1[[#This Row],[Approver Last Name]],", ",Table1[[#This Row],[Approver First Name]])</f>
        <v>No. 042, Employee</v>
      </c>
      <c r="E3373" t="str">
        <f>CONCATENATE(Table1[[#This Row],[Customer Last Name]],", ",Table1[[#This Row],[Customer First Name]])</f>
        <v>No. 12472, Client</v>
      </c>
      <c r="F3373" t="str">
        <f>IF(Table1[[#This Row],[Credit Amount]]&gt;-19.99,"Less than 19.99",IF(Table1[[#This Row],[Credit Amount]]=-20,"20",IF(Table1[[#This Row],[Credit Amount]]&gt;-49.98,"20.01-49.98",IF(Table1[[#This Row],[Credit Amount]]=-49.99,"49.99",IF(Table1[[#This Row],[Credit Amount]]=-50,"50",IF(Table1[[#This Row],[Credit Amount]]&lt;-50.01,"Greater than 50"))))))</f>
        <v>20.01-49.98</v>
      </c>
      <c r="G3373" t="str">
        <f>IF(Table1[[#This Row],[Transaction Type]]="Maintenance","Non-Sales","Sales")</f>
        <v>Non-Sales</v>
      </c>
      <c r="H3373">
        <f>IF(Table1[[#This Row],[Quarter]]="q2",1,"")</f>
        <v>1</v>
      </c>
      <c r="I3373" t="str">
        <f>IF(Table1[[#This Row],[Quarter]]="q3",1,"")</f>
        <v/>
      </c>
      <c r="J3373">
        <f>IF(Table1[[#This Row],[Quarter]]="Q2",Table1[[#This Row],[Credit Amount]],"")</f>
        <v>-34.229999999999997</v>
      </c>
      <c r="K3373" t="str">
        <f>IF(Table1[[#This Row],[Quarter]]="Q3",Table1[[#This Row],[Credit Amount]],"")</f>
        <v/>
      </c>
      <c r="L3373" t="str">
        <f>IF(Table1[[#This Row],[Transaction Type]]="Upgrade",Table1[[#This Row],[Credit Amount]],IF(Table1[[#This Row],[Transaction Type]]="Activation",Table1[[#This Row],[Credit Amount]],""))</f>
        <v/>
      </c>
      <c r="M3373">
        <f>IF(Table1[[#This Row],[Transaction Type]]="Maintenance",Table1[[#This Row],[Credit Amount]],"")</f>
        <v>-34.229999999999997</v>
      </c>
      <c r="N3373">
        <v>10033</v>
      </c>
      <c r="O3373" t="s">
        <v>2489</v>
      </c>
      <c r="P3373" t="s">
        <v>2522</v>
      </c>
      <c r="Q3373" t="s">
        <v>289</v>
      </c>
      <c r="R3373">
        <v>10042</v>
      </c>
      <c r="S3373" t="s">
        <v>2489</v>
      </c>
      <c r="T3373" t="s">
        <v>2531</v>
      </c>
      <c r="U3373" t="s">
        <v>290</v>
      </c>
      <c r="V3373" t="s">
        <v>196</v>
      </c>
      <c r="W3373">
        <v>100003471</v>
      </c>
      <c r="X3373">
        <v>8005552472</v>
      </c>
      <c r="Y3373" t="s">
        <v>2595</v>
      </c>
      <c r="Z3373" t="s">
        <v>5067</v>
      </c>
      <c r="AA3373" s="13">
        <v>-34.229999999999997</v>
      </c>
      <c r="AB3373" s="14">
        <v>42475</v>
      </c>
      <c r="AC3373" t="s">
        <v>36</v>
      </c>
    </row>
    <row r="3374" spans="1:29" x14ac:dyDescent="0.25">
      <c r="A3374" t="str">
        <f>CONCATENATE("Q",ROUNDUP(MONTH(Table1[[#This Row],[Month]])/3,0))</f>
        <v>Q2</v>
      </c>
      <c r="B3374" s="14">
        <f>EOMONTH(Table1[[#This Row],[Credit Date]],-1)+1</f>
        <v>42461</v>
      </c>
      <c r="C3374" t="str">
        <f>CONCATENATE(Table1[[#This Row],[Issuer Last Name]],", ",Table1[[#This Row],[Issuer First Name]])</f>
        <v>No. 033, Employee</v>
      </c>
      <c r="D3374" t="str">
        <f>CONCATENATE(Table1[[#This Row],[Approver Last Name]],", ",Table1[[#This Row],[Approver First Name]])</f>
        <v>No. 042, Employee</v>
      </c>
      <c r="E3374" t="str">
        <f>CONCATENATE(Table1[[#This Row],[Customer Last Name]],", ",Table1[[#This Row],[Customer First Name]])</f>
        <v>No. 14004, Client</v>
      </c>
      <c r="F3374" t="str">
        <f>IF(Table1[[#This Row],[Credit Amount]]&gt;-19.99,"Less than 19.99",IF(Table1[[#This Row],[Credit Amount]]=-20,"20",IF(Table1[[#This Row],[Credit Amount]]&gt;-49.98,"20.01-49.98",IF(Table1[[#This Row],[Credit Amount]]=-49.99,"49.99",IF(Table1[[#This Row],[Credit Amount]]=-50,"50",IF(Table1[[#This Row],[Credit Amount]]&lt;-50.01,"Greater than 50"))))))</f>
        <v>20.01-49.98</v>
      </c>
      <c r="G3374" t="str">
        <f>IF(Table1[[#This Row],[Transaction Type]]="Maintenance","Non-Sales","Sales")</f>
        <v>Non-Sales</v>
      </c>
      <c r="H3374">
        <f>IF(Table1[[#This Row],[Quarter]]="q2",1,"")</f>
        <v>1</v>
      </c>
      <c r="I3374" t="str">
        <f>IF(Table1[[#This Row],[Quarter]]="q3",1,"")</f>
        <v/>
      </c>
      <c r="J3374">
        <f>IF(Table1[[#This Row],[Quarter]]="Q2",Table1[[#This Row],[Credit Amount]],"")</f>
        <v>-21.35</v>
      </c>
      <c r="K3374" t="str">
        <f>IF(Table1[[#This Row],[Quarter]]="Q3",Table1[[#This Row],[Credit Amount]],"")</f>
        <v/>
      </c>
      <c r="L3374" t="str">
        <f>IF(Table1[[#This Row],[Transaction Type]]="Upgrade",Table1[[#This Row],[Credit Amount]],IF(Table1[[#This Row],[Transaction Type]]="Activation",Table1[[#This Row],[Credit Amount]],""))</f>
        <v/>
      </c>
      <c r="M3374">
        <f>IF(Table1[[#This Row],[Transaction Type]]="Maintenance",Table1[[#This Row],[Credit Amount]],"")</f>
        <v>-21.35</v>
      </c>
      <c r="N3374">
        <v>10033</v>
      </c>
      <c r="O3374" t="s">
        <v>2489</v>
      </c>
      <c r="P3374" t="s">
        <v>2522</v>
      </c>
      <c r="Q3374" t="s">
        <v>289</v>
      </c>
      <c r="R3374">
        <v>10042</v>
      </c>
      <c r="S3374" t="s">
        <v>2489</v>
      </c>
      <c r="T3374" t="s">
        <v>2531</v>
      </c>
      <c r="U3374" t="s">
        <v>290</v>
      </c>
      <c r="V3374" t="s">
        <v>196</v>
      </c>
      <c r="W3374">
        <v>100005003</v>
      </c>
      <c r="X3374">
        <v>8005554004</v>
      </c>
      <c r="Y3374" t="s">
        <v>2595</v>
      </c>
      <c r="Z3374" t="s">
        <v>6592</v>
      </c>
      <c r="AA3374" s="13">
        <v>-21.35</v>
      </c>
      <c r="AB3374" s="14">
        <v>42486</v>
      </c>
      <c r="AC3374" t="s">
        <v>36</v>
      </c>
    </row>
    <row r="3375" spans="1:29" x14ac:dyDescent="0.25">
      <c r="A3375" t="str">
        <f>CONCATENATE("Q",ROUNDUP(MONTH(Table1[[#This Row],[Month]])/3,0))</f>
        <v>Q2</v>
      </c>
      <c r="B3375" s="14">
        <f>EOMONTH(Table1[[#This Row],[Credit Date]],-1)+1</f>
        <v>42491</v>
      </c>
      <c r="C3375" t="str">
        <f>CONCATENATE(Table1[[#This Row],[Issuer Last Name]],", ",Table1[[#This Row],[Issuer First Name]])</f>
        <v>No. 033, Employee</v>
      </c>
      <c r="D3375" t="str">
        <f>CONCATENATE(Table1[[#This Row],[Approver Last Name]],", ",Table1[[#This Row],[Approver First Name]])</f>
        <v>No. 042, Employee</v>
      </c>
      <c r="E3375" t="str">
        <f>CONCATENATE(Table1[[#This Row],[Customer Last Name]],", ",Table1[[#This Row],[Customer First Name]])</f>
        <v>No. 12420, Client</v>
      </c>
      <c r="F33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5" t="str">
        <f>IF(Table1[[#This Row],[Transaction Type]]="Maintenance","Non-Sales","Sales")</f>
        <v>Sales</v>
      </c>
      <c r="H3375">
        <f>IF(Table1[[#This Row],[Quarter]]="q2",1,"")</f>
        <v>1</v>
      </c>
      <c r="I3375" t="str">
        <f>IF(Table1[[#This Row],[Quarter]]="q3",1,"")</f>
        <v/>
      </c>
      <c r="J3375">
        <f>IF(Table1[[#This Row],[Quarter]]="Q2",Table1[[#This Row],[Credit Amount]],"")</f>
        <v>-52.31</v>
      </c>
      <c r="K3375" t="str">
        <f>IF(Table1[[#This Row],[Quarter]]="Q3",Table1[[#This Row],[Credit Amount]],"")</f>
        <v/>
      </c>
      <c r="L3375">
        <f>IF(Table1[[#This Row],[Transaction Type]]="Upgrade",Table1[[#This Row],[Credit Amount]],IF(Table1[[#This Row],[Transaction Type]]="Activation",Table1[[#This Row],[Credit Amount]],""))</f>
        <v>-52.31</v>
      </c>
      <c r="M3375" t="str">
        <f>IF(Table1[[#This Row],[Transaction Type]]="Maintenance",Table1[[#This Row],[Credit Amount]],"")</f>
        <v/>
      </c>
      <c r="N3375">
        <v>10033</v>
      </c>
      <c r="O3375" t="s">
        <v>2489</v>
      </c>
      <c r="P3375" t="s">
        <v>2522</v>
      </c>
      <c r="Q3375" t="s">
        <v>289</v>
      </c>
      <c r="R3375">
        <v>10042</v>
      </c>
      <c r="S3375" t="s">
        <v>2489</v>
      </c>
      <c r="T3375" t="s">
        <v>2531</v>
      </c>
      <c r="U3375" t="s">
        <v>290</v>
      </c>
      <c r="V3375" t="s">
        <v>196</v>
      </c>
      <c r="W3375">
        <v>100003419</v>
      </c>
      <c r="X3375">
        <v>8005552420</v>
      </c>
      <c r="Y3375" t="s">
        <v>2595</v>
      </c>
      <c r="Z3375" t="s">
        <v>5015</v>
      </c>
      <c r="AA3375" s="13">
        <v>-52.31</v>
      </c>
      <c r="AB3375" s="14">
        <v>42493</v>
      </c>
      <c r="AC3375" t="s">
        <v>35</v>
      </c>
    </row>
    <row r="3376" spans="1:29" x14ac:dyDescent="0.25">
      <c r="A3376" t="str">
        <f>CONCATENATE("Q",ROUNDUP(MONTH(Table1[[#This Row],[Month]])/3,0))</f>
        <v>Q2</v>
      </c>
      <c r="B3376" s="14">
        <f>EOMONTH(Table1[[#This Row],[Credit Date]],-1)+1</f>
        <v>42522</v>
      </c>
      <c r="C3376" t="str">
        <f>CONCATENATE(Table1[[#This Row],[Issuer Last Name]],", ",Table1[[#This Row],[Issuer First Name]])</f>
        <v>No. 033, Employee</v>
      </c>
      <c r="D3376" t="str">
        <f>CONCATENATE(Table1[[#This Row],[Approver Last Name]],", ",Table1[[#This Row],[Approver First Name]])</f>
        <v>No. 042, Employee</v>
      </c>
      <c r="E3376" t="str">
        <f>CONCATENATE(Table1[[#This Row],[Customer Last Name]],", ",Table1[[#This Row],[Customer First Name]])</f>
        <v>No. 10482, Client</v>
      </c>
      <c r="F33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6" t="str">
        <f>IF(Table1[[#This Row],[Transaction Type]]="Maintenance","Non-Sales","Sales")</f>
        <v>Non-Sales</v>
      </c>
      <c r="H3376">
        <f>IF(Table1[[#This Row],[Quarter]]="q2",1,"")</f>
        <v>1</v>
      </c>
      <c r="I3376" t="str">
        <f>IF(Table1[[#This Row],[Quarter]]="q3",1,"")</f>
        <v/>
      </c>
      <c r="J3376">
        <f>IF(Table1[[#This Row],[Quarter]]="Q2",Table1[[#This Row],[Credit Amount]],"")</f>
        <v>-79.23</v>
      </c>
      <c r="K3376" t="str">
        <f>IF(Table1[[#This Row],[Quarter]]="Q3",Table1[[#This Row],[Credit Amount]],"")</f>
        <v/>
      </c>
      <c r="L3376" t="str">
        <f>IF(Table1[[#This Row],[Transaction Type]]="Upgrade",Table1[[#This Row],[Credit Amount]],IF(Table1[[#This Row],[Transaction Type]]="Activation",Table1[[#This Row],[Credit Amount]],""))</f>
        <v/>
      </c>
      <c r="M3376">
        <f>IF(Table1[[#This Row],[Transaction Type]]="Maintenance",Table1[[#This Row],[Credit Amount]],"")</f>
        <v>-79.23</v>
      </c>
      <c r="N3376">
        <v>10033</v>
      </c>
      <c r="O3376" t="s">
        <v>2489</v>
      </c>
      <c r="P3376" t="s">
        <v>2522</v>
      </c>
      <c r="Q3376" t="s">
        <v>289</v>
      </c>
      <c r="R3376">
        <v>10042</v>
      </c>
      <c r="S3376" t="s">
        <v>2489</v>
      </c>
      <c r="T3376" t="s">
        <v>2531</v>
      </c>
      <c r="U3376" t="s">
        <v>290</v>
      </c>
      <c r="V3376" t="s">
        <v>196</v>
      </c>
      <c r="W3376">
        <v>100001481</v>
      </c>
      <c r="X3376">
        <v>8005550482</v>
      </c>
      <c r="Y3376" t="s">
        <v>2595</v>
      </c>
      <c r="Z3376" t="s">
        <v>3077</v>
      </c>
      <c r="AA3376" s="13">
        <v>-79.23</v>
      </c>
      <c r="AB3376" s="14">
        <v>42528</v>
      </c>
      <c r="AC3376" t="s">
        <v>36</v>
      </c>
    </row>
    <row r="3377" spans="1:29" x14ac:dyDescent="0.25">
      <c r="A3377" t="str">
        <f>CONCATENATE("Q",ROUNDUP(MONTH(Table1[[#This Row],[Month]])/3,0))</f>
        <v>Q2</v>
      </c>
      <c r="B3377" s="14">
        <f>EOMONTH(Table1[[#This Row],[Credit Date]],-1)+1</f>
        <v>42522</v>
      </c>
      <c r="C3377" t="str">
        <f>CONCATENATE(Table1[[#This Row],[Issuer Last Name]],", ",Table1[[#This Row],[Issuer First Name]])</f>
        <v>No. 033, Employee</v>
      </c>
      <c r="D3377" t="str">
        <f>CONCATENATE(Table1[[#This Row],[Approver Last Name]],", ",Table1[[#This Row],[Approver First Name]])</f>
        <v>No. 042, Employee</v>
      </c>
      <c r="E3377" t="str">
        <f>CONCATENATE(Table1[[#This Row],[Customer Last Name]],", ",Table1[[#This Row],[Customer First Name]])</f>
        <v>No. 12500, Client</v>
      </c>
      <c r="F3377" t="str">
        <f>IF(Table1[[#This Row],[Credit Amount]]&gt;-19.99,"Less than 19.99",IF(Table1[[#This Row],[Credit Amount]]=-20,"20",IF(Table1[[#This Row],[Credit Amount]]&gt;-49.98,"20.01-49.98",IF(Table1[[#This Row],[Credit Amount]]=-49.99,"49.99",IF(Table1[[#This Row],[Credit Amount]]=-50,"50",IF(Table1[[#This Row],[Credit Amount]]&lt;-50.01,"Greater than 50"))))))</f>
        <v>20.01-49.98</v>
      </c>
      <c r="G3377" t="str">
        <f>IF(Table1[[#This Row],[Transaction Type]]="Maintenance","Non-Sales","Sales")</f>
        <v>Sales</v>
      </c>
      <c r="H3377">
        <f>IF(Table1[[#This Row],[Quarter]]="q2",1,"")</f>
        <v>1</v>
      </c>
      <c r="I3377" t="str">
        <f>IF(Table1[[#This Row],[Quarter]]="q3",1,"")</f>
        <v/>
      </c>
      <c r="J3377">
        <f>IF(Table1[[#This Row],[Quarter]]="Q2",Table1[[#This Row],[Credit Amount]],"")</f>
        <v>-32.5</v>
      </c>
      <c r="K3377" t="str">
        <f>IF(Table1[[#This Row],[Quarter]]="Q3",Table1[[#This Row],[Credit Amount]],"")</f>
        <v/>
      </c>
      <c r="L3377">
        <f>IF(Table1[[#This Row],[Transaction Type]]="Upgrade",Table1[[#This Row],[Credit Amount]],IF(Table1[[#This Row],[Transaction Type]]="Activation",Table1[[#This Row],[Credit Amount]],""))</f>
        <v>-32.5</v>
      </c>
      <c r="M3377" t="str">
        <f>IF(Table1[[#This Row],[Transaction Type]]="Maintenance",Table1[[#This Row],[Credit Amount]],"")</f>
        <v/>
      </c>
      <c r="N3377">
        <v>10033</v>
      </c>
      <c r="O3377" t="s">
        <v>2489</v>
      </c>
      <c r="P3377" t="s">
        <v>2522</v>
      </c>
      <c r="Q3377" t="s">
        <v>289</v>
      </c>
      <c r="R3377">
        <v>10042</v>
      </c>
      <c r="S3377" t="s">
        <v>2489</v>
      </c>
      <c r="T3377" t="s">
        <v>2531</v>
      </c>
      <c r="U3377" t="s">
        <v>290</v>
      </c>
      <c r="V3377" t="s">
        <v>196</v>
      </c>
      <c r="W3377">
        <v>100003499</v>
      </c>
      <c r="X3377">
        <v>8005552500</v>
      </c>
      <c r="Y3377" t="s">
        <v>2595</v>
      </c>
      <c r="Z3377" t="s">
        <v>5095</v>
      </c>
      <c r="AA3377" s="13">
        <v>-32.5</v>
      </c>
      <c r="AB3377" s="14">
        <v>42544</v>
      </c>
      <c r="AC3377" t="s">
        <v>35</v>
      </c>
    </row>
    <row r="3378" spans="1:29" x14ac:dyDescent="0.25">
      <c r="A3378" t="str">
        <f>CONCATENATE("Q",ROUNDUP(MONTH(Table1[[#This Row],[Month]])/3,0))</f>
        <v>Q2</v>
      </c>
      <c r="B3378" s="14">
        <f>EOMONTH(Table1[[#This Row],[Credit Date]],-1)+1</f>
        <v>42522</v>
      </c>
      <c r="C3378" t="str">
        <f>CONCATENATE(Table1[[#This Row],[Issuer Last Name]],", ",Table1[[#This Row],[Issuer First Name]])</f>
        <v>No. 033, Employee</v>
      </c>
      <c r="D3378" t="str">
        <f>CONCATENATE(Table1[[#This Row],[Approver Last Name]],", ",Table1[[#This Row],[Approver First Name]])</f>
        <v>No. 042, Employee</v>
      </c>
      <c r="E3378" t="str">
        <f>CONCATENATE(Table1[[#This Row],[Customer Last Name]],", ",Table1[[#This Row],[Customer First Name]])</f>
        <v>No. 12488, Client</v>
      </c>
      <c r="F33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78" t="str">
        <f>IF(Table1[[#This Row],[Transaction Type]]="Maintenance","Non-Sales","Sales")</f>
        <v>Sales</v>
      </c>
      <c r="H3378">
        <f>IF(Table1[[#This Row],[Quarter]]="q2",1,"")</f>
        <v>1</v>
      </c>
      <c r="I3378" t="str">
        <f>IF(Table1[[#This Row],[Quarter]]="q3",1,"")</f>
        <v/>
      </c>
      <c r="J3378">
        <f>IF(Table1[[#This Row],[Quarter]]="Q2",Table1[[#This Row],[Credit Amount]],"")</f>
        <v>-64.06</v>
      </c>
      <c r="K3378" t="str">
        <f>IF(Table1[[#This Row],[Quarter]]="Q3",Table1[[#This Row],[Credit Amount]],"")</f>
        <v/>
      </c>
      <c r="L3378">
        <f>IF(Table1[[#This Row],[Transaction Type]]="Upgrade",Table1[[#This Row],[Credit Amount]],IF(Table1[[#This Row],[Transaction Type]]="Activation",Table1[[#This Row],[Credit Amount]],""))</f>
        <v>-64.06</v>
      </c>
      <c r="M3378" t="str">
        <f>IF(Table1[[#This Row],[Transaction Type]]="Maintenance",Table1[[#This Row],[Credit Amount]],"")</f>
        <v/>
      </c>
      <c r="N3378">
        <v>10033</v>
      </c>
      <c r="O3378" t="s">
        <v>2489</v>
      </c>
      <c r="P3378" t="s">
        <v>2522</v>
      </c>
      <c r="Q3378" t="s">
        <v>289</v>
      </c>
      <c r="R3378">
        <v>10042</v>
      </c>
      <c r="S3378" t="s">
        <v>2489</v>
      </c>
      <c r="T3378" t="s">
        <v>2531</v>
      </c>
      <c r="U3378" t="s">
        <v>290</v>
      </c>
      <c r="V3378" t="s">
        <v>196</v>
      </c>
      <c r="W3378">
        <v>100003487</v>
      </c>
      <c r="X3378">
        <v>8005552488</v>
      </c>
      <c r="Y3378" t="s">
        <v>2595</v>
      </c>
      <c r="Z3378" t="s">
        <v>5083</v>
      </c>
      <c r="AA3378" s="13">
        <v>-64.06</v>
      </c>
      <c r="AB3378" s="14">
        <v>42546</v>
      </c>
      <c r="AC3378" t="s">
        <v>35</v>
      </c>
    </row>
    <row r="3379" spans="1:29" x14ac:dyDescent="0.25">
      <c r="A3379" t="str">
        <f>CONCATENATE("Q",ROUNDUP(MONTH(Table1[[#This Row],[Month]])/3,0))</f>
        <v>Q2</v>
      </c>
      <c r="B3379" s="14">
        <f>EOMONTH(Table1[[#This Row],[Credit Date]],-1)+1</f>
        <v>42522</v>
      </c>
      <c r="C3379" t="str">
        <f>CONCATENATE(Table1[[#This Row],[Issuer Last Name]],", ",Table1[[#This Row],[Issuer First Name]])</f>
        <v>No. 033, Employee</v>
      </c>
      <c r="D3379" t="str">
        <f>CONCATENATE(Table1[[#This Row],[Approver Last Name]],", ",Table1[[#This Row],[Approver First Name]])</f>
        <v>No. 042, Employee</v>
      </c>
      <c r="E3379" t="str">
        <f>CONCATENATE(Table1[[#This Row],[Customer Last Name]],", ",Table1[[#This Row],[Customer First Name]])</f>
        <v>No. 10358, Client</v>
      </c>
      <c r="F3379" t="str">
        <f>IF(Table1[[#This Row],[Credit Amount]]&gt;-19.99,"Less than 19.99",IF(Table1[[#This Row],[Credit Amount]]=-20,"20",IF(Table1[[#This Row],[Credit Amount]]&gt;-49.98,"20.01-49.98",IF(Table1[[#This Row],[Credit Amount]]=-49.99,"49.99",IF(Table1[[#This Row],[Credit Amount]]=-50,"50",IF(Table1[[#This Row],[Credit Amount]]&lt;-50.01,"Greater than 50"))))))</f>
        <v>20.01-49.98</v>
      </c>
      <c r="G3379" t="str">
        <f>IF(Table1[[#This Row],[Transaction Type]]="Maintenance","Non-Sales","Sales")</f>
        <v>Non-Sales</v>
      </c>
      <c r="H3379">
        <f>IF(Table1[[#This Row],[Quarter]]="q2",1,"")</f>
        <v>1</v>
      </c>
      <c r="I3379" t="str">
        <f>IF(Table1[[#This Row],[Quarter]]="q3",1,"")</f>
        <v/>
      </c>
      <c r="J3379">
        <f>IF(Table1[[#This Row],[Quarter]]="Q2",Table1[[#This Row],[Credit Amount]],"")</f>
        <v>-23.18</v>
      </c>
      <c r="K3379" t="str">
        <f>IF(Table1[[#This Row],[Quarter]]="Q3",Table1[[#This Row],[Credit Amount]],"")</f>
        <v/>
      </c>
      <c r="L3379" t="str">
        <f>IF(Table1[[#This Row],[Transaction Type]]="Upgrade",Table1[[#This Row],[Credit Amount]],IF(Table1[[#This Row],[Transaction Type]]="Activation",Table1[[#This Row],[Credit Amount]],""))</f>
        <v/>
      </c>
      <c r="M3379">
        <f>IF(Table1[[#This Row],[Transaction Type]]="Maintenance",Table1[[#This Row],[Credit Amount]],"")</f>
        <v>-23.18</v>
      </c>
      <c r="N3379">
        <v>10033</v>
      </c>
      <c r="O3379" t="s">
        <v>2489</v>
      </c>
      <c r="P3379" t="s">
        <v>2522</v>
      </c>
      <c r="Q3379" t="s">
        <v>289</v>
      </c>
      <c r="R3379">
        <v>10042</v>
      </c>
      <c r="S3379" t="s">
        <v>2489</v>
      </c>
      <c r="T3379" t="s">
        <v>2531</v>
      </c>
      <c r="U3379" t="s">
        <v>290</v>
      </c>
      <c r="V3379" t="s">
        <v>196</v>
      </c>
      <c r="W3379">
        <v>100001357</v>
      </c>
      <c r="X3379">
        <v>8005550358</v>
      </c>
      <c r="Y3379" t="s">
        <v>2595</v>
      </c>
      <c r="Z3379" t="s">
        <v>2953</v>
      </c>
      <c r="AA3379" s="13">
        <v>-23.18</v>
      </c>
      <c r="AB3379" s="14">
        <v>42550</v>
      </c>
      <c r="AC3379" t="s">
        <v>36</v>
      </c>
    </row>
    <row r="3380" spans="1:29" x14ac:dyDescent="0.25">
      <c r="A3380" t="str">
        <f>CONCATENATE("Q",ROUNDUP(MONTH(Table1[[#This Row],[Month]])/3,0))</f>
        <v>Q3</v>
      </c>
      <c r="B3380" s="14">
        <f>EOMONTH(Table1[[#This Row],[Credit Date]],-1)+1</f>
        <v>42552</v>
      </c>
      <c r="C3380" t="str">
        <f>CONCATENATE(Table1[[#This Row],[Issuer Last Name]],", ",Table1[[#This Row],[Issuer First Name]])</f>
        <v>No. 033, Employee</v>
      </c>
      <c r="D3380" t="str">
        <f>CONCATENATE(Table1[[#This Row],[Approver Last Name]],", ",Table1[[#This Row],[Approver First Name]])</f>
        <v>No. 033, Employee</v>
      </c>
      <c r="E3380" t="str">
        <f>CONCATENATE(Table1[[#This Row],[Customer Last Name]],", ",Table1[[#This Row],[Customer First Name]])</f>
        <v>No. 12064, Client</v>
      </c>
      <c r="F3380" t="str">
        <f>IF(Table1[[#This Row],[Credit Amount]]&gt;-19.99,"Less than 19.99",IF(Table1[[#This Row],[Credit Amount]]=-20,"20",IF(Table1[[#This Row],[Credit Amount]]&gt;-49.98,"20.01-49.98",IF(Table1[[#This Row],[Credit Amount]]=-49.99,"49.99",IF(Table1[[#This Row],[Credit Amount]]=-50,"50",IF(Table1[[#This Row],[Credit Amount]]&lt;-50.01,"Greater than 50"))))))</f>
        <v>20.01-49.98</v>
      </c>
      <c r="G3380" t="str">
        <f>IF(Table1[[#This Row],[Transaction Type]]="Maintenance","Non-Sales","Sales")</f>
        <v>Non-Sales</v>
      </c>
      <c r="H3380" t="str">
        <f>IF(Table1[[#This Row],[Quarter]]="q2",1,"")</f>
        <v/>
      </c>
      <c r="I3380">
        <f>IF(Table1[[#This Row],[Quarter]]="q3",1,"")</f>
        <v>1</v>
      </c>
      <c r="J3380" t="str">
        <f>IF(Table1[[#This Row],[Quarter]]="Q2",Table1[[#This Row],[Credit Amount]],"")</f>
        <v/>
      </c>
      <c r="K3380">
        <f>IF(Table1[[#This Row],[Quarter]]="Q3",Table1[[#This Row],[Credit Amount]],"")</f>
        <v>-23.39</v>
      </c>
      <c r="L3380" t="str">
        <f>IF(Table1[[#This Row],[Transaction Type]]="Upgrade",Table1[[#This Row],[Credit Amount]],IF(Table1[[#This Row],[Transaction Type]]="Activation",Table1[[#This Row],[Credit Amount]],""))</f>
        <v/>
      </c>
      <c r="M3380">
        <f>IF(Table1[[#This Row],[Transaction Type]]="Maintenance",Table1[[#This Row],[Credit Amount]],"")</f>
        <v>-23.39</v>
      </c>
      <c r="N3380">
        <v>10033</v>
      </c>
      <c r="O3380" t="s">
        <v>2489</v>
      </c>
      <c r="P3380" t="s">
        <v>2522</v>
      </c>
      <c r="Q3380" t="s">
        <v>289</v>
      </c>
      <c r="R3380">
        <v>10033</v>
      </c>
      <c r="S3380" t="s">
        <v>2489</v>
      </c>
      <c r="T3380" t="s">
        <v>2522</v>
      </c>
      <c r="U3380" t="s">
        <v>289</v>
      </c>
      <c r="V3380" t="s">
        <v>196</v>
      </c>
      <c r="W3380">
        <v>100003063</v>
      </c>
      <c r="X3380">
        <v>8005552064</v>
      </c>
      <c r="Y3380" t="s">
        <v>2595</v>
      </c>
      <c r="Z3380" t="s">
        <v>4659</v>
      </c>
      <c r="AA3380" s="13">
        <v>-23.39</v>
      </c>
      <c r="AB3380" s="14">
        <v>42558</v>
      </c>
      <c r="AC3380" t="s">
        <v>36</v>
      </c>
    </row>
    <row r="3381" spans="1:29" x14ac:dyDescent="0.25">
      <c r="A3381" t="str">
        <f>CONCATENATE("Q",ROUNDUP(MONTH(Table1[[#This Row],[Month]])/3,0))</f>
        <v>Q3</v>
      </c>
      <c r="B3381" s="14">
        <f>EOMONTH(Table1[[#This Row],[Credit Date]],-1)+1</f>
        <v>42552</v>
      </c>
      <c r="C3381" t="str">
        <f>CONCATENATE(Table1[[#This Row],[Issuer Last Name]],", ",Table1[[#This Row],[Issuer First Name]])</f>
        <v>No. 033, Employee</v>
      </c>
      <c r="D3381" t="str">
        <f>CONCATENATE(Table1[[#This Row],[Approver Last Name]],", ",Table1[[#This Row],[Approver First Name]])</f>
        <v>No. 042, Employee</v>
      </c>
      <c r="E3381" t="str">
        <f>CONCATENATE(Table1[[#This Row],[Customer Last Name]],", ",Table1[[#This Row],[Customer First Name]])</f>
        <v>No. 12874, Client</v>
      </c>
      <c r="F33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81" t="str">
        <f>IF(Table1[[#This Row],[Transaction Type]]="Maintenance","Non-Sales","Sales")</f>
        <v>Non-Sales</v>
      </c>
      <c r="H3381" t="str">
        <f>IF(Table1[[#This Row],[Quarter]]="q2",1,"")</f>
        <v/>
      </c>
      <c r="I3381">
        <f>IF(Table1[[#This Row],[Quarter]]="q3",1,"")</f>
        <v>1</v>
      </c>
      <c r="J3381" t="str">
        <f>IF(Table1[[#This Row],[Quarter]]="Q2",Table1[[#This Row],[Credit Amount]],"")</f>
        <v/>
      </c>
      <c r="K3381">
        <f>IF(Table1[[#This Row],[Quarter]]="Q3",Table1[[#This Row],[Credit Amount]],"")</f>
        <v>-73.010000000000005</v>
      </c>
      <c r="L3381" t="str">
        <f>IF(Table1[[#This Row],[Transaction Type]]="Upgrade",Table1[[#This Row],[Credit Amount]],IF(Table1[[#This Row],[Transaction Type]]="Activation",Table1[[#This Row],[Credit Amount]],""))</f>
        <v/>
      </c>
      <c r="M3381">
        <f>IF(Table1[[#This Row],[Transaction Type]]="Maintenance",Table1[[#This Row],[Credit Amount]],"")</f>
        <v>-73.010000000000005</v>
      </c>
      <c r="N3381">
        <v>10033</v>
      </c>
      <c r="O3381" t="s">
        <v>2489</v>
      </c>
      <c r="P3381" t="s">
        <v>2522</v>
      </c>
      <c r="Q3381" t="s">
        <v>289</v>
      </c>
      <c r="R3381">
        <v>10042</v>
      </c>
      <c r="S3381" t="s">
        <v>2489</v>
      </c>
      <c r="T3381" t="s">
        <v>2531</v>
      </c>
      <c r="U3381" t="s">
        <v>290</v>
      </c>
      <c r="V3381" t="s">
        <v>196</v>
      </c>
      <c r="W3381">
        <v>100003873</v>
      </c>
      <c r="X3381">
        <v>8005552874</v>
      </c>
      <c r="Y3381" t="s">
        <v>2595</v>
      </c>
      <c r="Z3381" t="s">
        <v>5464</v>
      </c>
      <c r="AA3381" s="13">
        <v>-73.010000000000005</v>
      </c>
      <c r="AB3381" s="14">
        <v>42570</v>
      </c>
      <c r="AC3381" t="s">
        <v>36</v>
      </c>
    </row>
    <row r="3382" spans="1:29" x14ac:dyDescent="0.25">
      <c r="A3382" t="str">
        <f>CONCATENATE("Q",ROUNDUP(MONTH(Table1[[#This Row],[Month]])/3,0))</f>
        <v>Q3</v>
      </c>
      <c r="B3382" s="14">
        <f>EOMONTH(Table1[[#This Row],[Credit Date]],-1)+1</f>
        <v>42552</v>
      </c>
      <c r="C3382" t="str">
        <f>CONCATENATE(Table1[[#This Row],[Issuer Last Name]],", ",Table1[[#This Row],[Issuer First Name]])</f>
        <v>No. 033, Employee</v>
      </c>
      <c r="D3382" t="str">
        <f>CONCATENATE(Table1[[#This Row],[Approver Last Name]],", ",Table1[[#This Row],[Approver First Name]])</f>
        <v>No. 042, Employee</v>
      </c>
      <c r="E3382" t="str">
        <f>CONCATENATE(Table1[[#This Row],[Customer Last Name]],", ",Table1[[#This Row],[Customer First Name]])</f>
        <v>No. 11170, Client</v>
      </c>
      <c r="F33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82" t="str">
        <f>IF(Table1[[#This Row],[Transaction Type]]="Maintenance","Non-Sales","Sales")</f>
        <v>Non-Sales</v>
      </c>
      <c r="H3382" t="str">
        <f>IF(Table1[[#This Row],[Quarter]]="q2",1,"")</f>
        <v/>
      </c>
      <c r="I3382">
        <f>IF(Table1[[#This Row],[Quarter]]="q3",1,"")</f>
        <v>1</v>
      </c>
      <c r="J3382" t="str">
        <f>IF(Table1[[#This Row],[Quarter]]="Q2",Table1[[#This Row],[Credit Amount]],"")</f>
        <v/>
      </c>
      <c r="K3382">
        <f>IF(Table1[[#This Row],[Quarter]]="Q3",Table1[[#This Row],[Credit Amount]],"")</f>
        <v>-67.77</v>
      </c>
      <c r="L3382" t="str">
        <f>IF(Table1[[#This Row],[Transaction Type]]="Upgrade",Table1[[#This Row],[Credit Amount]],IF(Table1[[#This Row],[Transaction Type]]="Activation",Table1[[#This Row],[Credit Amount]],""))</f>
        <v/>
      </c>
      <c r="M3382">
        <f>IF(Table1[[#This Row],[Transaction Type]]="Maintenance",Table1[[#This Row],[Credit Amount]],"")</f>
        <v>-67.77</v>
      </c>
      <c r="N3382">
        <v>10033</v>
      </c>
      <c r="O3382" t="s">
        <v>2489</v>
      </c>
      <c r="P3382" t="s">
        <v>2522</v>
      </c>
      <c r="Q3382" t="s">
        <v>289</v>
      </c>
      <c r="R3382">
        <v>10042</v>
      </c>
      <c r="S3382" t="s">
        <v>2489</v>
      </c>
      <c r="T3382" t="s">
        <v>2531</v>
      </c>
      <c r="U3382" t="s">
        <v>290</v>
      </c>
      <c r="V3382" t="s">
        <v>196</v>
      </c>
      <c r="W3382">
        <v>100002169</v>
      </c>
      <c r="X3382">
        <v>8005551170</v>
      </c>
      <c r="Y3382" t="s">
        <v>2595</v>
      </c>
      <c r="Z3382" t="s">
        <v>3765</v>
      </c>
      <c r="AA3382" s="13">
        <v>-67.77</v>
      </c>
      <c r="AB3382" s="14">
        <v>42571</v>
      </c>
      <c r="AC3382" t="s">
        <v>36</v>
      </c>
    </row>
    <row r="3383" spans="1:29" x14ac:dyDescent="0.25">
      <c r="A3383" t="str">
        <f>CONCATENATE("Q",ROUNDUP(MONTH(Table1[[#This Row],[Month]])/3,0))</f>
        <v>Q3</v>
      </c>
      <c r="B3383" s="14">
        <f>EOMONTH(Table1[[#This Row],[Credit Date]],-1)+1</f>
        <v>42552</v>
      </c>
      <c r="C3383" t="str">
        <f>CONCATENATE(Table1[[#This Row],[Issuer Last Name]],", ",Table1[[#This Row],[Issuer First Name]])</f>
        <v>No. 033, Employee</v>
      </c>
      <c r="D3383" t="str">
        <f>CONCATENATE(Table1[[#This Row],[Approver Last Name]],", ",Table1[[#This Row],[Approver First Name]])</f>
        <v>No. 042, Employee</v>
      </c>
      <c r="E3383" t="str">
        <f>CONCATENATE(Table1[[#This Row],[Customer Last Name]],", ",Table1[[#This Row],[Customer First Name]])</f>
        <v>No. 12984, Client</v>
      </c>
      <c r="F33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83" t="str">
        <f>IF(Table1[[#This Row],[Transaction Type]]="Maintenance","Non-Sales","Sales")</f>
        <v>Non-Sales</v>
      </c>
      <c r="H3383" t="str">
        <f>IF(Table1[[#This Row],[Quarter]]="q2",1,"")</f>
        <v/>
      </c>
      <c r="I3383">
        <f>IF(Table1[[#This Row],[Quarter]]="q3",1,"")</f>
        <v>1</v>
      </c>
      <c r="J3383" t="str">
        <f>IF(Table1[[#This Row],[Quarter]]="Q2",Table1[[#This Row],[Credit Amount]],"")</f>
        <v/>
      </c>
      <c r="K3383">
        <f>IF(Table1[[#This Row],[Quarter]]="Q3",Table1[[#This Row],[Credit Amount]],"")</f>
        <v>-56.8</v>
      </c>
      <c r="L3383" t="str">
        <f>IF(Table1[[#This Row],[Transaction Type]]="Upgrade",Table1[[#This Row],[Credit Amount]],IF(Table1[[#This Row],[Transaction Type]]="Activation",Table1[[#This Row],[Credit Amount]],""))</f>
        <v/>
      </c>
      <c r="M3383">
        <f>IF(Table1[[#This Row],[Transaction Type]]="Maintenance",Table1[[#This Row],[Credit Amount]],"")</f>
        <v>-56.8</v>
      </c>
      <c r="N3383">
        <v>10033</v>
      </c>
      <c r="O3383" t="s">
        <v>2489</v>
      </c>
      <c r="P3383" t="s">
        <v>2522</v>
      </c>
      <c r="Q3383" t="s">
        <v>289</v>
      </c>
      <c r="R3383">
        <v>10042</v>
      </c>
      <c r="S3383" t="s">
        <v>2489</v>
      </c>
      <c r="T3383" t="s">
        <v>2531</v>
      </c>
      <c r="U3383" t="s">
        <v>290</v>
      </c>
      <c r="V3383" t="s">
        <v>196</v>
      </c>
      <c r="W3383">
        <v>100003983</v>
      </c>
      <c r="X3383">
        <v>8005552984</v>
      </c>
      <c r="Y3383" t="s">
        <v>2595</v>
      </c>
      <c r="Z3383" t="s">
        <v>5572</v>
      </c>
      <c r="AA3383" s="13">
        <v>-56.8</v>
      </c>
      <c r="AB3383" s="14">
        <v>42572</v>
      </c>
      <c r="AC3383" t="s">
        <v>36</v>
      </c>
    </row>
    <row r="3384" spans="1:29" x14ac:dyDescent="0.25">
      <c r="A3384" t="str">
        <f>CONCATENATE("Q",ROUNDUP(MONTH(Table1[[#This Row],[Month]])/3,0))</f>
        <v>Q3</v>
      </c>
      <c r="B3384" s="14">
        <f>EOMONTH(Table1[[#This Row],[Credit Date]],-1)+1</f>
        <v>42552</v>
      </c>
      <c r="C3384" t="str">
        <f>CONCATENATE(Table1[[#This Row],[Issuer Last Name]],", ",Table1[[#This Row],[Issuer First Name]])</f>
        <v>No. 033, Employee</v>
      </c>
      <c r="D3384" t="str">
        <f>CONCATENATE(Table1[[#This Row],[Approver Last Name]],", ",Table1[[#This Row],[Approver First Name]])</f>
        <v>No. 033, Employee</v>
      </c>
      <c r="E3384" t="str">
        <f>CONCATENATE(Table1[[#This Row],[Customer Last Name]],", ",Table1[[#This Row],[Customer First Name]])</f>
        <v>No. 11974, Client</v>
      </c>
      <c r="F3384" t="str">
        <f>IF(Table1[[#This Row],[Credit Amount]]&gt;-19.99,"Less than 19.99",IF(Table1[[#This Row],[Credit Amount]]=-20,"20",IF(Table1[[#This Row],[Credit Amount]]&gt;-49.98,"20.01-49.98",IF(Table1[[#This Row],[Credit Amount]]=-49.99,"49.99",IF(Table1[[#This Row],[Credit Amount]]=-50,"50",IF(Table1[[#This Row],[Credit Amount]]&lt;-50.01,"Greater than 50"))))))</f>
        <v>Less than 19.99</v>
      </c>
      <c r="G3384" t="str">
        <f>IF(Table1[[#This Row],[Transaction Type]]="Maintenance","Non-Sales","Sales")</f>
        <v>Non-Sales</v>
      </c>
      <c r="H3384" t="str">
        <f>IF(Table1[[#This Row],[Quarter]]="q2",1,"")</f>
        <v/>
      </c>
      <c r="I3384">
        <f>IF(Table1[[#This Row],[Quarter]]="q3",1,"")</f>
        <v>1</v>
      </c>
      <c r="J3384" t="str">
        <f>IF(Table1[[#This Row],[Quarter]]="Q2",Table1[[#This Row],[Credit Amount]],"")</f>
        <v/>
      </c>
      <c r="K3384">
        <f>IF(Table1[[#This Row],[Quarter]]="Q3",Table1[[#This Row],[Credit Amount]],"")</f>
        <v>-11.74</v>
      </c>
      <c r="L3384" t="str">
        <f>IF(Table1[[#This Row],[Transaction Type]]="Upgrade",Table1[[#This Row],[Credit Amount]],IF(Table1[[#This Row],[Transaction Type]]="Activation",Table1[[#This Row],[Credit Amount]],""))</f>
        <v/>
      </c>
      <c r="M3384">
        <f>IF(Table1[[#This Row],[Transaction Type]]="Maintenance",Table1[[#This Row],[Credit Amount]],"")</f>
        <v>-11.74</v>
      </c>
      <c r="N3384">
        <v>10033</v>
      </c>
      <c r="O3384" t="s">
        <v>2489</v>
      </c>
      <c r="P3384" t="s">
        <v>2522</v>
      </c>
      <c r="Q3384" t="s">
        <v>289</v>
      </c>
      <c r="R3384">
        <v>10033</v>
      </c>
      <c r="S3384" t="s">
        <v>2489</v>
      </c>
      <c r="T3384" t="s">
        <v>2522</v>
      </c>
      <c r="U3384" t="s">
        <v>289</v>
      </c>
      <c r="V3384" t="s">
        <v>196</v>
      </c>
      <c r="W3384">
        <v>100002973</v>
      </c>
      <c r="X3384">
        <v>8005551974</v>
      </c>
      <c r="Y3384" t="s">
        <v>2595</v>
      </c>
      <c r="Z3384" t="s">
        <v>4569</v>
      </c>
      <c r="AA3384" s="13">
        <v>-11.74</v>
      </c>
      <c r="AB3384" s="14">
        <v>42574</v>
      </c>
      <c r="AC3384" t="s">
        <v>36</v>
      </c>
    </row>
    <row r="3385" spans="1:29" x14ac:dyDescent="0.25">
      <c r="A3385" t="str">
        <f>CONCATENATE("Q",ROUNDUP(MONTH(Table1[[#This Row],[Month]])/3,0))</f>
        <v>Q3</v>
      </c>
      <c r="B3385" s="14">
        <f>EOMONTH(Table1[[#This Row],[Credit Date]],-1)+1</f>
        <v>42583</v>
      </c>
      <c r="C3385" t="str">
        <f>CONCATENATE(Table1[[#This Row],[Issuer Last Name]],", ",Table1[[#This Row],[Issuer First Name]])</f>
        <v>No. 033, Employee</v>
      </c>
      <c r="D3385" t="str">
        <f>CONCATENATE(Table1[[#This Row],[Approver Last Name]],", ",Table1[[#This Row],[Approver First Name]])</f>
        <v>No. 033, Employee</v>
      </c>
      <c r="E3385" t="str">
        <f>CONCATENATE(Table1[[#This Row],[Customer Last Name]],", ",Table1[[#This Row],[Customer First Name]])</f>
        <v>No. 13834, Client</v>
      </c>
      <c r="F3385" t="str">
        <f>IF(Table1[[#This Row],[Credit Amount]]&gt;-19.99,"Less than 19.99",IF(Table1[[#This Row],[Credit Amount]]=-20,"20",IF(Table1[[#This Row],[Credit Amount]]&gt;-49.98,"20.01-49.98",IF(Table1[[#This Row],[Credit Amount]]=-49.99,"49.99",IF(Table1[[#This Row],[Credit Amount]]=-50,"50",IF(Table1[[#This Row],[Credit Amount]]&lt;-50.01,"Greater than 50"))))))</f>
        <v>Less than 19.99</v>
      </c>
      <c r="G3385" t="str">
        <f>IF(Table1[[#This Row],[Transaction Type]]="Maintenance","Non-Sales","Sales")</f>
        <v>Sales</v>
      </c>
      <c r="H3385" t="str">
        <f>IF(Table1[[#This Row],[Quarter]]="q2",1,"")</f>
        <v/>
      </c>
      <c r="I3385">
        <f>IF(Table1[[#This Row],[Quarter]]="q3",1,"")</f>
        <v>1</v>
      </c>
      <c r="J3385" t="str">
        <f>IF(Table1[[#This Row],[Quarter]]="Q2",Table1[[#This Row],[Credit Amount]],"")</f>
        <v/>
      </c>
      <c r="K3385">
        <f>IF(Table1[[#This Row],[Quarter]]="Q3",Table1[[#This Row],[Credit Amount]],"")</f>
        <v>-5.29</v>
      </c>
      <c r="L3385">
        <f>IF(Table1[[#This Row],[Transaction Type]]="Upgrade",Table1[[#This Row],[Credit Amount]],IF(Table1[[#This Row],[Transaction Type]]="Activation",Table1[[#This Row],[Credit Amount]],""))</f>
        <v>-5.29</v>
      </c>
      <c r="M3385" t="str">
        <f>IF(Table1[[#This Row],[Transaction Type]]="Maintenance",Table1[[#This Row],[Credit Amount]],"")</f>
        <v/>
      </c>
      <c r="N3385">
        <v>10033</v>
      </c>
      <c r="O3385" t="s">
        <v>2489</v>
      </c>
      <c r="P3385" t="s">
        <v>2522</v>
      </c>
      <c r="Q3385" t="s">
        <v>289</v>
      </c>
      <c r="R3385">
        <v>10033</v>
      </c>
      <c r="S3385" t="s">
        <v>2489</v>
      </c>
      <c r="T3385" t="s">
        <v>2522</v>
      </c>
      <c r="U3385" t="s">
        <v>289</v>
      </c>
      <c r="V3385" t="s">
        <v>196</v>
      </c>
      <c r="W3385">
        <v>100004833</v>
      </c>
      <c r="X3385">
        <v>8005553834</v>
      </c>
      <c r="Y3385" t="s">
        <v>2595</v>
      </c>
      <c r="Z3385" t="s">
        <v>6422</v>
      </c>
      <c r="AA3385" s="13">
        <v>-5.29</v>
      </c>
      <c r="AB3385" s="14">
        <v>42587</v>
      </c>
      <c r="AC3385" t="s">
        <v>35</v>
      </c>
    </row>
    <row r="3386" spans="1:29" x14ac:dyDescent="0.25">
      <c r="A3386" t="str">
        <f>CONCATENATE("Q",ROUNDUP(MONTH(Table1[[#This Row],[Month]])/3,0))</f>
        <v>Q3</v>
      </c>
      <c r="B3386" s="14">
        <f>EOMONTH(Table1[[#This Row],[Credit Date]],-1)+1</f>
        <v>42583</v>
      </c>
      <c r="C3386" t="str">
        <f>CONCATENATE(Table1[[#This Row],[Issuer Last Name]],", ",Table1[[#This Row],[Issuer First Name]])</f>
        <v>No. 033, Employee</v>
      </c>
      <c r="D3386" t="str">
        <f>CONCATENATE(Table1[[#This Row],[Approver Last Name]],", ",Table1[[#This Row],[Approver First Name]])</f>
        <v>No. 033, Employee</v>
      </c>
      <c r="E3386" t="str">
        <f>CONCATENATE(Table1[[#This Row],[Customer Last Name]],", ",Table1[[#This Row],[Customer First Name]])</f>
        <v>No. 10415, Client</v>
      </c>
      <c r="F3386" t="str">
        <f>IF(Table1[[#This Row],[Credit Amount]]&gt;-19.99,"Less than 19.99",IF(Table1[[#This Row],[Credit Amount]]=-20,"20",IF(Table1[[#This Row],[Credit Amount]]&gt;-49.98,"20.01-49.98",IF(Table1[[#This Row],[Credit Amount]]=-49.99,"49.99",IF(Table1[[#This Row],[Credit Amount]]=-50,"50",IF(Table1[[#This Row],[Credit Amount]]&lt;-50.01,"Greater than 50"))))))</f>
        <v>20.01-49.98</v>
      </c>
      <c r="G3386" t="str">
        <f>IF(Table1[[#This Row],[Transaction Type]]="Maintenance","Non-Sales","Sales")</f>
        <v>Non-Sales</v>
      </c>
      <c r="H3386" t="str">
        <f>IF(Table1[[#This Row],[Quarter]]="q2",1,"")</f>
        <v/>
      </c>
      <c r="I3386">
        <f>IF(Table1[[#This Row],[Quarter]]="q3",1,"")</f>
        <v>1</v>
      </c>
      <c r="J3386" t="str">
        <f>IF(Table1[[#This Row],[Quarter]]="Q2",Table1[[#This Row],[Credit Amount]],"")</f>
        <v/>
      </c>
      <c r="K3386">
        <f>IF(Table1[[#This Row],[Quarter]]="Q3",Table1[[#This Row],[Credit Amount]],"")</f>
        <v>-49.93</v>
      </c>
      <c r="L3386" t="str">
        <f>IF(Table1[[#This Row],[Transaction Type]]="Upgrade",Table1[[#This Row],[Credit Amount]],IF(Table1[[#This Row],[Transaction Type]]="Activation",Table1[[#This Row],[Credit Amount]],""))</f>
        <v/>
      </c>
      <c r="M3386">
        <f>IF(Table1[[#This Row],[Transaction Type]]="Maintenance",Table1[[#This Row],[Credit Amount]],"")</f>
        <v>-49.93</v>
      </c>
      <c r="N3386">
        <v>10033</v>
      </c>
      <c r="O3386" t="s">
        <v>2489</v>
      </c>
      <c r="P3386" t="s">
        <v>2522</v>
      </c>
      <c r="Q3386" t="s">
        <v>289</v>
      </c>
      <c r="R3386">
        <v>10033</v>
      </c>
      <c r="S3386" t="s">
        <v>2489</v>
      </c>
      <c r="T3386" t="s">
        <v>2522</v>
      </c>
      <c r="U3386" t="s">
        <v>289</v>
      </c>
      <c r="V3386" t="s">
        <v>196</v>
      </c>
      <c r="W3386">
        <v>100001414</v>
      </c>
      <c r="X3386">
        <v>8005550415</v>
      </c>
      <c r="Y3386" t="s">
        <v>2595</v>
      </c>
      <c r="Z3386" t="s">
        <v>3010</v>
      </c>
      <c r="AA3386" s="13">
        <v>-49.93</v>
      </c>
      <c r="AB3386" s="14">
        <v>42588</v>
      </c>
      <c r="AC3386" t="s">
        <v>36</v>
      </c>
    </row>
    <row r="3387" spans="1:29" x14ac:dyDescent="0.25">
      <c r="A3387" t="str">
        <f>CONCATENATE("Q",ROUNDUP(MONTH(Table1[[#This Row],[Month]])/3,0))</f>
        <v>Q3</v>
      </c>
      <c r="B3387" s="14">
        <f>EOMONTH(Table1[[#This Row],[Credit Date]],-1)+1</f>
        <v>42583</v>
      </c>
      <c r="C3387" t="str">
        <f>CONCATENATE(Table1[[#This Row],[Issuer Last Name]],", ",Table1[[#This Row],[Issuer First Name]])</f>
        <v>No. 033, Employee</v>
      </c>
      <c r="D3387" t="str">
        <f>CONCATENATE(Table1[[#This Row],[Approver Last Name]],", ",Table1[[#This Row],[Approver First Name]])</f>
        <v>No. 042, Employee</v>
      </c>
      <c r="E3387" t="str">
        <f>CONCATENATE(Table1[[#This Row],[Customer Last Name]],", ",Table1[[#This Row],[Customer First Name]])</f>
        <v>No. 13674, Client</v>
      </c>
      <c r="F33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87" t="str">
        <f>IF(Table1[[#This Row],[Transaction Type]]="Maintenance","Non-Sales","Sales")</f>
        <v>Non-Sales</v>
      </c>
      <c r="H3387" t="str">
        <f>IF(Table1[[#This Row],[Quarter]]="q2",1,"")</f>
        <v/>
      </c>
      <c r="I3387">
        <f>IF(Table1[[#This Row],[Quarter]]="q3",1,"")</f>
        <v>1</v>
      </c>
      <c r="J3387" t="str">
        <f>IF(Table1[[#This Row],[Quarter]]="Q2",Table1[[#This Row],[Credit Amount]],"")</f>
        <v/>
      </c>
      <c r="K3387">
        <f>IF(Table1[[#This Row],[Quarter]]="Q3",Table1[[#This Row],[Credit Amount]],"")</f>
        <v>-88.38</v>
      </c>
      <c r="L3387" t="str">
        <f>IF(Table1[[#This Row],[Transaction Type]]="Upgrade",Table1[[#This Row],[Credit Amount]],IF(Table1[[#This Row],[Transaction Type]]="Activation",Table1[[#This Row],[Credit Amount]],""))</f>
        <v/>
      </c>
      <c r="M3387">
        <f>IF(Table1[[#This Row],[Transaction Type]]="Maintenance",Table1[[#This Row],[Credit Amount]],"")</f>
        <v>-88.38</v>
      </c>
      <c r="N3387">
        <v>10033</v>
      </c>
      <c r="O3387" t="s">
        <v>2489</v>
      </c>
      <c r="P3387" t="s">
        <v>2522</v>
      </c>
      <c r="Q3387" t="s">
        <v>289</v>
      </c>
      <c r="R3387">
        <v>10042</v>
      </c>
      <c r="S3387" t="s">
        <v>2489</v>
      </c>
      <c r="T3387" t="s">
        <v>2531</v>
      </c>
      <c r="U3387" t="s">
        <v>290</v>
      </c>
      <c r="V3387" t="s">
        <v>196</v>
      </c>
      <c r="W3387">
        <v>100004673</v>
      </c>
      <c r="X3387">
        <v>8005553674</v>
      </c>
      <c r="Y3387" t="s">
        <v>2595</v>
      </c>
      <c r="Z3387" t="s">
        <v>6262</v>
      </c>
      <c r="AA3387" s="13">
        <v>-88.38</v>
      </c>
      <c r="AB3387" s="14">
        <v>42590</v>
      </c>
      <c r="AC3387" t="s">
        <v>36</v>
      </c>
    </row>
    <row r="3388" spans="1:29" x14ac:dyDescent="0.25">
      <c r="A3388" t="str">
        <f>CONCATENATE("Q",ROUNDUP(MONTH(Table1[[#This Row],[Month]])/3,0))</f>
        <v>Q3</v>
      </c>
      <c r="B3388" s="14">
        <f>EOMONTH(Table1[[#This Row],[Credit Date]],-1)+1</f>
        <v>42583</v>
      </c>
      <c r="C3388" t="str">
        <f>CONCATENATE(Table1[[#This Row],[Issuer Last Name]],", ",Table1[[#This Row],[Issuer First Name]])</f>
        <v>No. 033, Employee</v>
      </c>
      <c r="D3388" t="str">
        <f>CONCATENATE(Table1[[#This Row],[Approver Last Name]],", ",Table1[[#This Row],[Approver First Name]])</f>
        <v>No. 033, Employee</v>
      </c>
      <c r="E3388" t="str">
        <f>CONCATENATE(Table1[[#This Row],[Customer Last Name]],", ",Table1[[#This Row],[Customer First Name]])</f>
        <v>No. 12925, Client</v>
      </c>
      <c r="F3388" t="str">
        <f>IF(Table1[[#This Row],[Credit Amount]]&gt;-19.99,"Less than 19.99",IF(Table1[[#This Row],[Credit Amount]]=-20,"20",IF(Table1[[#This Row],[Credit Amount]]&gt;-49.98,"20.01-49.98",IF(Table1[[#This Row],[Credit Amount]]=-49.99,"49.99",IF(Table1[[#This Row],[Credit Amount]]=-50,"50",IF(Table1[[#This Row],[Credit Amount]]&lt;-50.01,"Greater than 50"))))))</f>
        <v>Less than 19.99</v>
      </c>
      <c r="G3388" t="str">
        <f>IF(Table1[[#This Row],[Transaction Type]]="Maintenance","Non-Sales","Sales")</f>
        <v>Non-Sales</v>
      </c>
      <c r="H3388" t="str">
        <f>IF(Table1[[#This Row],[Quarter]]="q2",1,"")</f>
        <v/>
      </c>
      <c r="I3388">
        <f>IF(Table1[[#This Row],[Quarter]]="q3",1,"")</f>
        <v>1</v>
      </c>
      <c r="J3388" t="str">
        <f>IF(Table1[[#This Row],[Quarter]]="Q2",Table1[[#This Row],[Credit Amount]],"")</f>
        <v/>
      </c>
      <c r="K3388">
        <f>IF(Table1[[#This Row],[Quarter]]="Q3",Table1[[#This Row],[Credit Amount]],"")</f>
        <v>-13.25</v>
      </c>
      <c r="L3388" t="str">
        <f>IF(Table1[[#This Row],[Transaction Type]]="Upgrade",Table1[[#This Row],[Credit Amount]],IF(Table1[[#This Row],[Transaction Type]]="Activation",Table1[[#This Row],[Credit Amount]],""))</f>
        <v/>
      </c>
      <c r="M3388">
        <f>IF(Table1[[#This Row],[Transaction Type]]="Maintenance",Table1[[#This Row],[Credit Amount]],"")</f>
        <v>-13.25</v>
      </c>
      <c r="N3388">
        <v>10033</v>
      </c>
      <c r="O3388" t="s">
        <v>2489</v>
      </c>
      <c r="P3388" t="s">
        <v>2522</v>
      </c>
      <c r="Q3388" t="s">
        <v>289</v>
      </c>
      <c r="R3388">
        <v>10033</v>
      </c>
      <c r="S3388" t="s">
        <v>2489</v>
      </c>
      <c r="T3388" t="s">
        <v>2522</v>
      </c>
      <c r="U3388" t="s">
        <v>289</v>
      </c>
      <c r="V3388" t="s">
        <v>196</v>
      </c>
      <c r="W3388">
        <v>100003924</v>
      </c>
      <c r="X3388">
        <v>8005552925</v>
      </c>
      <c r="Y3388" t="s">
        <v>2595</v>
      </c>
      <c r="Z3388" t="s">
        <v>5515</v>
      </c>
      <c r="AA3388" s="13">
        <v>-13.25</v>
      </c>
      <c r="AB3388" s="14">
        <v>42592</v>
      </c>
      <c r="AC3388" t="s">
        <v>36</v>
      </c>
    </row>
    <row r="3389" spans="1:29" x14ac:dyDescent="0.25">
      <c r="A3389" t="str">
        <f>CONCATENATE("Q",ROUNDUP(MONTH(Table1[[#This Row],[Month]])/3,0))</f>
        <v>Q3</v>
      </c>
      <c r="B3389" s="14">
        <f>EOMONTH(Table1[[#This Row],[Credit Date]],-1)+1</f>
        <v>42583</v>
      </c>
      <c r="C3389" t="str">
        <f>CONCATENATE(Table1[[#This Row],[Issuer Last Name]],", ",Table1[[#This Row],[Issuer First Name]])</f>
        <v>No. 033, Employee</v>
      </c>
      <c r="D3389" t="str">
        <f>CONCATENATE(Table1[[#This Row],[Approver Last Name]],", ",Table1[[#This Row],[Approver First Name]])</f>
        <v>No. 033, Employee</v>
      </c>
      <c r="E3389" t="str">
        <f>CONCATENATE(Table1[[#This Row],[Customer Last Name]],", ",Table1[[#This Row],[Customer First Name]])</f>
        <v>No. 10389, Client</v>
      </c>
      <c r="F3389" t="str">
        <f>IF(Table1[[#This Row],[Credit Amount]]&gt;-19.99,"Less than 19.99",IF(Table1[[#This Row],[Credit Amount]]=-20,"20",IF(Table1[[#This Row],[Credit Amount]]&gt;-49.98,"20.01-49.98",IF(Table1[[#This Row],[Credit Amount]]=-49.99,"49.99",IF(Table1[[#This Row],[Credit Amount]]=-50,"50",IF(Table1[[#This Row],[Credit Amount]]&lt;-50.01,"Greater than 50"))))))</f>
        <v>20.01-49.98</v>
      </c>
      <c r="G3389" t="str">
        <f>IF(Table1[[#This Row],[Transaction Type]]="Maintenance","Non-Sales","Sales")</f>
        <v>Non-Sales</v>
      </c>
      <c r="H3389" t="str">
        <f>IF(Table1[[#This Row],[Quarter]]="q2",1,"")</f>
        <v/>
      </c>
      <c r="I3389">
        <f>IF(Table1[[#This Row],[Quarter]]="q3",1,"")</f>
        <v>1</v>
      </c>
      <c r="J3389" t="str">
        <f>IF(Table1[[#This Row],[Quarter]]="Q2",Table1[[#This Row],[Credit Amount]],"")</f>
        <v/>
      </c>
      <c r="K3389">
        <f>IF(Table1[[#This Row],[Quarter]]="Q3",Table1[[#This Row],[Credit Amount]],"")</f>
        <v>-38.68</v>
      </c>
      <c r="L3389" t="str">
        <f>IF(Table1[[#This Row],[Transaction Type]]="Upgrade",Table1[[#This Row],[Credit Amount]],IF(Table1[[#This Row],[Transaction Type]]="Activation",Table1[[#This Row],[Credit Amount]],""))</f>
        <v/>
      </c>
      <c r="M3389">
        <f>IF(Table1[[#This Row],[Transaction Type]]="Maintenance",Table1[[#This Row],[Credit Amount]],"")</f>
        <v>-38.68</v>
      </c>
      <c r="N3389">
        <v>10033</v>
      </c>
      <c r="O3389" t="s">
        <v>2489</v>
      </c>
      <c r="P3389" t="s">
        <v>2522</v>
      </c>
      <c r="Q3389" t="s">
        <v>289</v>
      </c>
      <c r="R3389">
        <v>10033</v>
      </c>
      <c r="S3389" t="s">
        <v>2489</v>
      </c>
      <c r="T3389" t="s">
        <v>2522</v>
      </c>
      <c r="U3389" t="s">
        <v>289</v>
      </c>
      <c r="V3389" t="s">
        <v>196</v>
      </c>
      <c r="W3389">
        <v>100001388</v>
      </c>
      <c r="X3389">
        <v>8005550389</v>
      </c>
      <c r="Y3389" t="s">
        <v>2595</v>
      </c>
      <c r="Z3389" t="s">
        <v>2984</v>
      </c>
      <c r="AA3389" s="13">
        <v>-38.68</v>
      </c>
      <c r="AB3389" s="14">
        <v>42596</v>
      </c>
      <c r="AC3389" t="s">
        <v>36</v>
      </c>
    </row>
    <row r="3390" spans="1:29" x14ac:dyDescent="0.25">
      <c r="A3390" t="str">
        <f>CONCATENATE("Q",ROUNDUP(MONTH(Table1[[#This Row],[Month]])/3,0))</f>
        <v>Q3</v>
      </c>
      <c r="B3390" s="14">
        <f>EOMONTH(Table1[[#This Row],[Credit Date]],-1)+1</f>
        <v>42583</v>
      </c>
      <c r="C3390" t="str">
        <f>CONCATENATE(Table1[[#This Row],[Issuer Last Name]],", ",Table1[[#This Row],[Issuer First Name]])</f>
        <v>No. 033, Employee</v>
      </c>
      <c r="D3390" t="str">
        <f>CONCATENATE(Table1[[#This Row],[Approver Last Name]],", ",Table1[[#This Row],[Approver First Name]])</f>
        <v>No. 042, Employee</v>
      </c>
      <c r="E3390" t="str">
        <f>CONCATENATE(Table1[[#This Row],[Customer Last Name]],", ",Table1[[#This Row],[Customer First Name]])</f>
        <v>No. 10786, Client</v>
      </c>
      <c r="F33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0" t="str">
        <f>IF(Table1[[#This Row],[Transaction Type]]="Maintenance","Non-Sales","Sales")</f>
        <v>Non-Sales</v>
      </c>
      <c r="H3390" t="str">
        <f>IF(Table1[[#This Row],[Quarter]]="q2",1,"")</f>
        <v/>
      </c>
      <c r="I3390">
        <f>IF(Table1[[#This Row],[Quarter]]="q3",1,"")</f>
        <v>1</v>
      </c>
      <c r="J3390" t="str">
        <f>IF(Table1[[#This Row],[Quarter]]="Q2",Table1[[#This Row],[Credit Amount]],"")</f>
        <v/>
      </c>
      <c r="K3390">
        <f>IF(Table1[[#This Row],[Quarter]]="Q3",Table1[[#This Row],[Credit Amount]],"")</f>
        <v>-77.98</v>
      </c>
      <c r="L3390" t="str">
        <f>IF(Table1[[#This Row],[Transaction Type]]="Upgrade",Table1[[#This Row],[Credit Amount]],IF(Table1[[#This Row],[Transaction Type]]="Activation",Table1[[#This Row],[Credit Amount]],""))</f>
        <v/>
      </c>
      <c r="M3390">
        <f>IF(Table1[[#This Row],[Transaction Type]]="Maintenance",Table1[[#This Row],[Credit Amount]],"")</f>
        <v>-77.98</v>
      </c>
      <c r="N3390">
        <v>10033</v>
      </c>
      <c r="O3390" t="s">
        <v>2489</v>
      </c>
      <c r="P3390" t="s">
        <v>2522</v>
      </c>
      <c r="Q3390" t="s">
        <v>289</v>
      </c>
      <c r="R3390">
        <v>10042</v>
      </c>
      <c r="S3390" t="s">
        <v>2489</v>
      </c>
      <c r="T3390" t="s">
        <v>2531</v>
      </c>
      <c r="U3390" t="s">
        <v>290</v>
      </c>
      <c r="V3390" t="s">
        <v>196</v>
      </c>
      <c r="W3390">
        <v>100001785</v>
      </c>
      <c r="X3390">
        <v>8005550786</v>
      </c>
      <c r="Y3390" t="s">
        <v>2595</v>
      </c>
      <c r="Z3390" t="s">
        <v>3381</v>
      </c>
      <c r="AA3390" s="13">
        <v>-77.98</v>
      </c>
      <c r="AB3390" s="14">
        <v>42599</v>
      </c>
      <c r="AC3390" t="s">
        <v>36</v>
      </c>
    </row>
    <row r="3391" spans="1:29" x14ac:dyDescent="0.25">
      <c r="A3391" t="str">
        <f>CONCATENATE("Q",ROUNDUP(MONTH(Table1[[#This Row],[Month]])/3,0))</f>
        <v>Q3</v>
      </c>
      <c r="B3391" s="14">
        <f>EOMONTH(Table1[[#This Row],[Credit Date]],-1)+1</f>
        <v>42583</v>
      </c>
      <c r="C3391" t="str">
        <f>CONCATENATE(Table1[[#This Row],[Issuer Last Name]],", ",Table1[[#This Row],[Issuer First Name]])</f>
        <v>No. 033, Employee</v>
      </c>
      <c r="D3391" t="str">
        <f>CONCATENATE(Table1[[#This Row],[Approver Last Name]],", ",Table1[[#This Row],[Approver First Name]])</f>
        <v>No. 042, Employee</v>
      </c>
      <c r="E3391" t="str">
        <f>CONCATENATE(Table1[[#This Row],[Customer Last Name]],", ",Table1[[#This Row],[Customer First Name]])</f>
        <v>No. 14042, Client</v>
      </c>
      <c r="F33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1" t="str">
        <f>IF(Table1[[#This Row],[Transaction Type]]="Maintenance","Non-Sales","Sales")</f>
        <v>Non-Sales</v>
      </c>
      <c r="H3391" t="str">
        <f>IF(Table1[[#This Row],[Quarter]]="q2",1,"")</f>
        <v/>
      </c>
      <c r="I3391">
        <f>IF(Table1[[#This Row],[Quarter]]="q3",1,"")</f>
        <v>1</v>
      </c>
      <c r="J3391" t="str">
        <f>IF(Table1[[#This Row],[Quarter]]="Q2",Table1[[#This Row],[Credit Amount]],"")</f>
        <v/>
      </c>
      <c r="K3391">
        <f>IF(Table1[[#This Row],[Quarter]]="Q3",Table1[[#This Row],[Credit Amount]],"")</f>
        <v>-88.64</v>
      </c>
      <c r="L3391" t="str">
        <f>IF(Table1[[#This Row],[Transaction Type]]="Upgrade",Table1[[#This Row],[Credit Amount]],IF(Table1[[#This Row],[Transaction Type]]="Activation",Table1[[#This Row],[Credit Amount]],""))</f>
        <v/>
      </c>
      <c r="M3391">
        <f>IF(Table1[[#This Row],[Transaction Type]]="Maintenance",Table1[[#This Row],[Credit Amount]],"")</f>
        <v>-88.64</v>
      </c>
      <c r="N3391">
        <v>10033</v>
      </c>
      <c r="O3391" t="s">
        <v>2489</v>
      </c>
      <c r="P3391" t="s">
        <v>2522</v>
      </c>
      <c r="Q3391" t="s">
        <v>289</v>
      </c>
      <c r="R3391">
        <v>10042</v>
      </c>
      <c r="S3391" t="s">
        <v>2489</v>
      </c>
      <c r="T3391" t="s">
        <v>2531</v>
      </c>
      <c r="U3391" t="s">
        <v>290</v>
      </c>
      <c r="V3391" t="s">
        <v>196</v>
      </c>
      <c r="W3391">
        <v>100005041</v>
      </c>
      <c r="X3391">
        <v>8005554042</v>
      </c>
      <c r="Y3391" t="s">
        <v>2595</v>
      </c>
      <c r="Z3391" t="s">
        <v>6630</v>
      </c>
      <c r="AA3391" s="13">
        <v>-88.64</v>
      </c>
      <c r="AB3391" s="14">
        <v>42605</v>
      </c>
      <c r="AC3391" t="s">
        <v>36</v>
      </c>
    </row>
    <row r="3392" spans="1:29" x14ac:dyDescent="0.25">
      <c r="A3392" t="str">
        <f>CONCATENATE("Q",ROUNDUP(MONTH(Table1[[#This Row],[Month]])/3,0))</f>
        <v>Q3</v>
      </c>
      <c r="B3392" s="14">
        <f>EOMONTH(Table1[[#This Row],[Credit Date]],-1)+1</f>
        <v>42583</v>
      </c>
      <c r="C3392" t="str">
        <f>CONCATENATE(Table1[[#This Row],[Issuer Last Name]],", ",Table1[[#This Row],[Issuer First Name]])</f>
        <v>No. 033, Employee</v>
      </c>
      <c r="D3392" t="str">
        <f>CONCATENATE(Table1[[#This Row],[Approver Last Name]],", ",Table1[[#This Row],[Approver First Name]])</f>
        <v>No. 042, Employee</v>
      </c>
      <c r="E3392" t="str">
        <f>CONCATENATE(Table1[[#This Row],[Customer Last Name]],", ",Table1[[#This Row],[Customer First Name]])</f>
        <v>No. 11158, Client</v>
      </c>
      <c r="F33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2" t="str">
        <f>IF(Table1[[#This Row],[Transaction Type]]="Maintenance","Non-Sales","Sales")</f>
        <v>Non-Sales</v>
      </c>
      <c r="H3392" t="str">
        <f>IF(Table1[[#This Row],[Quarter]]="q2",1,"")</f>
        <v/>
      </c>
      <c r="I3392">
        <f>IF(Table1[[#This Row],[Quarter]]="q3",1,"")</f>
        <v>1</v>
      </c>
      <c r="J3392" t="str">
        <f>IF(Table1[[#This Row],[Quarter]]="Q2",Table1[[#This Row],[Credit Amount]],"")</f>
        <v/>
      </c>
      <c r="K3392">
        <f>IF(Table1[[#This Row],[Quarter]]="Q3",Table1[[#This Row],[Credit Amount]],"")</f>
        <v>-57.53</v>
      </c>
      <c r="L3392" t="str">
        <f>IF(Table1[[#This Row],[Transaction Type]]="Upgrade",Table1[[#This Row],[Credit Amount]],IF(Table1[[#This Row],[Transaction Type]]="Activation",Table1[[#This Row],[Credit Amount]],""))</f>
        <v/>
      </c>
      <c r="M3392">
        <f>IF(Table1[[#This Row],[Transaction Type]]="Maintenance",Table1[[#This Row],[Credit Amount]],"")</f>
        <v>-57.53</v>
      </c>
      <c r="N3392">
        <v>10033</v>
      </c>
      <c r="O3392" t="s">
        <v>2489</v>
      </c>
      <c r="P3392" t="s">
        <v>2522</v>
      </c>
      <c r="Q3392" t="s">
        <v>289</v>
      </c>
      <c r="R3392">
        <v>10042</v>
      </c>
      <c r="S3392" t="s">
        <v>2489</v>
      </c>
      <c r="T3392" t="s">
        <v>2531</v>
      </c>
      <c r="U3392" t="s">
        <v>290</v>
      </c>
      <c r="V3392" t="s">
        <v>196</v>
      </c>
      <c r="W3392">
        <v>100002157</v>
      </c>
      <c r="X3392">
        <v>8005551158</v>
      </c>
      <c r="Y3392" t="s">
        <v>2595</v>
      </c>
      <c r="Z3392" t="s">
        <v>3753</v>
      </c>
      <c r="AA3392" s="13">
        <v>-57.53</v>
      </c>
      <c r="AB3392" s="14">
        <v>42605</v>
      </c>
      <c r="AC3392" t="s">
        <v>36</v>
      </c>
    </row>
    <row r="3393" spans="1:29" x14ac:dyDescent="0.25">
      <c r="A3393" t="str">
        <f>CONCATENATE("Q",ROUNDUP(MONTH(Table1[[#This Row],[Month]])/3,0))</f>
        <v>Q3</v>
      </c>
      <c r="B3393" s="14">
        <f>EOMONTH(Table1[[#This Row],[Credit Date]],-1)+1</f>
        <v>42583</v>
      </c>
      <c r="C3393" t="str">
        <f>CONCATENATE(Table1[[#This Row],[Issuer Last Name]],", ",Table1[[#This Row],[Issuer First Name]])</f>
        <v>No. 033, Employee</v>
      </c>
      <c r="D3393" t="str">
        <f>CONCATENATE(Table1[[#This Row],[Approver Last Name]],", ",Table1[[#This Row],[Approver First Name]])</f>
        <v>No. 033, Employee</v>
      </c>
      <c r="E3393" t="str">
        <f>CONCATENATE(Table1[[#This Row],[Customer Last Name]],", ",Table1[[#This Row],[Customer First Name]])</f>
        <v>No. 10679, Client</v>
      </c>
      <c r="F3393" t="str">
        <f>IF(Table1[[#This Row],[Credit Amount]]&gt;-19.99,"Less than 19.99",IF(Table1[[#This Row],[Credit Amount]]=-20,"20",IF(Table1[[#This Row],[Credit Amount]]&gt;-49.98,"20.01-49.98",IF(Table1[[#This Row],[Credit Amount]]=-49.99,"49.99",IF(Table1[[#This Row],[Credit Amount]]=-50,"50",IF(Table1[[#This Row],[Credit Amount]]&lt;-50.01,"Greater than 50"))))))</f>
        <v>20.01-49.98</v>
      </c>
      <c r="G3393" t="str">
        <f>IF(Table1[[#This Row],[Transaction Type]]="Maintenance","Non-Sales","Sales")</f>
        <v>Non-Sales</v>
      </c>
      <c r="H3393" t="str">
        <f>IF(Table1[[#This Row],[Quarter]]="q2",1,"")</f>
        <v/>
      </c>
      <c r="I3393">
        <f>IF(Table1[[#This Row],[Quarter]]="q3",1,"")</f>
        <v>1</v>
      </c>
      <c r="J3393" t="str">
        <f>IF(Table1[[#This Row],[Quarter]]="Q2",Table1[[#This Row],[Credit Amount]],"")</f>
        <v/>
      </c>
      <c r="K3393">
        <f>IF(Table1[[#This Row],[Quarter]]="Q3",Table1[[#This Row],[Credit Amount]],"")</f>
        <v>-33.32</v>
      </c>
      <c r="L3393" t="str">
        <f>IF(Table1[[#This Row],[Transaction Type]]="Upgrade",Table1[[#This Row],[Credit Amount]],IF(Table1[[#This Row],[Transaction Type]]="Activation",Table1[[#This Row],[Credit Amount]],""))</f>
        <v/>
      </c>
      <c r="M3393">
        <f>IF(Table1[[#This Row],[Transaction Type]]="Maintenance",Table1[[#This Row],[Credit Amount]],"")</f>
        <v>-33.32</v>
      </c>
      <c r="N3393">
        <v>10033</v>
      </c>
      <c r="O3393" t="s">
        <v>2489</v>
      </c>
      <c r="P3393" t="s">
        <v>2522</v>
      </c>
      <c r="Q3393" t="s">
        <v>289</v>
      </c>
      <c r="R3393">
        <v>10033</v>
      </c>
      <c r="S3393" t="s">
        <v>2489</v>
      </c>
      <c r="T3393" t="s">
        <v>2522</v>
      </c>
      <c r="U3393" t="s">
        <v>289</v>
      </c>
      <c r="V3393" t="s">
        <v>196</v>
      </c>
      <c r="W3393">
        <v>100001678</v>
      </c>
      <c r="X3393">
        <v>8005550679</v>
      </c>
      <c r="Y3393" t="s">
        <v>2595</v>
      </c>
      <c r="Z3393" t="s">
        <v>3274</v>
      </c>
      <c r="AA3393" s="13">
        <v>-33.32</v>
      </c>
      <c r="AB3393" s="14">
        <v>42610</v>
      </c>
      <c r="AC3393" t="s">
        <v>36</v>
      </c>
    </row>
    <row r="3394" spans="1:29" x14ac:dyDescent="0.25">
      <c r="A3394" t="str">
        <f>CONCATENATE("Q",ROUNDUP(MONTH(Table1[[#This Row],[Month]])/3,0))</f>
        <v>Q3</v>
      </c>
      <c r="B3394" s="14">
        <f>EOMONTH(Table1[[#This Row],[Credit Date]],-1)+1</f>
        <v>42583</v>
      </c>
      <c r="C3394" t="str">
        <f>CONCATENATE(Table1[[#This Row],[Issuer Last Name]],", ",Table1[[#This Row],[Issuer First Name]])</f>
        <v>No. 033, Employee</v>
      </c>
      <c r="D3394" t="str">
        <f>CONCATENATE(Table1[[#This Row],[Approver Last Name]],", ",Table1[[#This Row],[Approver First Name]])</f>
        <v>No. 042, Employee</v>
      </c>
      <c r="E3394" t="str">
        <f>CONCATENATE(Table1[[#This Row],[Customer Last Name]],", ",Table1[[#This Row],[Customer First Name]])</f>
        <v>No. 11755, Client</v>
      </c>
      <c r="F33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4" t="str">
        <f>IF(Table1[[#This Row],[Transaction Type]]="Maintenance","Non-Sales","Sales")</f>
        <v>Non-Sales</v>
      </c>
      <c r="H3394" t="str">
        <f>IF(Table1[[#This Row],[Quarter]]="q2",1,"")</f>
        <v/>
      </c>
      <c r="I3394">
        <f>IF(Table1[[#This Row],[Quarter]]="q3",1,"")</f>
        <v>1</v>
      </c>
      <c r="J3394" t="str">
        <f>IF(Table1[[#This Row],[Quarter]]="Q2",Table1[[#This Row],[Credit Amount]],"")</f>
        <v/>
      </c>
      <c r="K3394">
        <f>IF(Table1[[#This Row],[Quarter]]="Q3",Table1[[#This Row],[Credit Amount]],"")</f>
        <v>-86.97</v>
      </c>
      <c r="L3394" t="str">
        <f>IF(Table1[[#This Row],[Transaction Type]]="Upgrade",Table1[[#This Row],[Credit Amount]],IF(Table1[[#This Row],[Transaction Type]]="Activation",Table1[[#This Row],[Credit Amount]],""))</f>
        <v/>
      </c>
      <c r="M3394">
        <f>IF(Table1[[#This Row],[Transaction Type]]="Maintenance",Table1[[#This Row],[Credit Amount]],"")</f>
        <v>-86.97</v>
      </c>
      <c r="N3394">
        <v>10033</v>
      </c>
      <c r="O3394" t="s">
        <v>2489</v>
      </c>
      <c r="P3394" t="s">
        <v>2522</v>
      </c>
      <c r="Q3394" t="s">
        <v>289</v>
      </c>
      <c r="R3394">
        <v>10042</v>
      </c>
      <c r="S3394" t="s">
        <v>2489</v>
      </c>
      <c r="T3394" t="s">
        <v>2531</v>
      </c>
      <c r="U3394" t="s">
        <v>290</v>
      </c>
      <c r="V3394" t="s">
        <v>196</v>
      </c>
      <c r="W3394">
        <v>100002754</v>
      </c>
      <c r="X3394">
        <v>8005551755</v>
      </c>
      <c r="Y3394" t="s">
        <v>2595</v>
      </c>
      <c r="Z3394" t="s">
        <v>4350</v>
      </c>
      <c r="AA3394" s="13">
        <v>-86.97</v>
      </c>
      <c r="AB3394" s="14">
        <v>42611</v>
      </c>
      <c r="AC3394" t="s">
        <v>36</v>
      </c>
    </row>
    <row r="3395" spans="1:29" x14ac:dyDescent="0.25">
      <c r="A3395" t="str">
        <f>CONCATENATE("Q",ROUNDUP(MONTH(Table1[[#This Row],[Month]])/3,0))</f>
        <v>Q3</v>
      </c>
      <c r="B3395" s="14">
        <f>EOMONTH(Table1[[#This Row],[Credit Date]],-1)+1</f>
        <v>42583</v>
      </c>
      <c r="C3395" t="str">
        <f>CONCATENATE(Table1[[#This Row],[Issuer Last Name]],", ",Table1[[#This Row],[Issuer First Name]])</f>
        <v>No. 033, Employee</v>
      </c>
      <c r="D3395" t="str">
        <f>CONCATENATE(Table1[[#This Row],[Approver Last Name]],", ",Table1[[#This Row],[Approver First Name]])</f>
        <v>No. 042, Employee</v>
      </c>
      <c r="E3395" t="str">
        <f>CONCATENATE(Table1[[#This Row],[Customer Last Name]],", ",Table1[[#This Row],[Customer First Name]])</f>
        <v>No. 11784, Client</v>
      </c>
      <c r="F33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5" t="str">
        <f>IF(Table1[[#This Row],[Transaction Type]]="Maintenance","Non-Sales","Sales")</f>
        <v>Non-Sales</v>
      </c>
      <c r="H3395" t="str">
        <f>IF(Table1[[#This Row],[Quarter]]="q2",1,"")</f>
        <v/>
      </c>
      <c r="I3395">
        <f>IF(Table1[[#This Row],[Quarter]]="q3",1,"")</f>
        <v>1</v>
      </c>
      <c r="J3395" t="str">
        <f>IF(Table1[[#This Row],[Quarter]]="Q2",Table1[[#This Row],[Credit Amount]],"")</f>
        <v/>
      </c>
      <c r="K3395">
        <f>IF(Table1[[#This Row],[Quarter]]="Q3",Table1[[#This Row],[Credit Amount]],"")</f>
        <v>-85.66</v>
      </c>
      <c r="L3395" t="str">
        <f>IF(Table1[[#This Row],[Transaction Type]]="Upgrade",Table1[[#This Row],[Credit Amount]],IF(Table1[[#This Row],[Transaction Type]]="Activation",Table1[[#This Row],[Credit Amount]],""))</f>
        <v/>
      </c>
      <c r="M3395">
        <f>IF(Table1[[#This Row],[Transaction Type]]="Maintenance",Table1[[#This Row],[Credit Amount]],"")</f>
        <v>-85.66</v>
      </c>
      <c r="N3395">
        <v>10033</v>
      </c>
      <c r="O3395" t="s">
        <v>2489</v>
      </c>
      <c r="P3395" t="s">
        <v>2522</v>
      </c>
      <c r="Q3395" t="s">
        <v>289</v>
      </c>
      <c r="R3395">
        <v>10042</v>
      </c>
      <c r="S3395" t="s">
        <v>2489</v>
      </c>
      <c r="T3395" t="s">
        <v>2531</v>
      </c>
      <c r="U3395" t="s">
        <v>290</v>
      </c>
      <c r="V3395" t="s">
        <v>196</v>
      </c>
      <c r="W3395">
        <v>100002783</v>
      </c>
      <c r="X3395">
        <v>8005551784</v>
      </c>
      <c r="Y3395" t="s">
        <v>2595</v>
      </c>
      <c r="Z3395" t="s">
        <v>4379</v>
      </c>
      <c r="AA3395" s="13">
        <v>-85.66</v>
      </c>
      <c r="AB3395" s="14">
        <v>42612</v>
      </c>
      <c r="AC3395" t="s">
        <v>36</v>
      </c>
    </row>
    <row r="3396" spans="1:29" x14ac:dyDescent="0.25">
      <c r="A3396" t="str">
        <f>CONCATENATE("Q",ROUNDUP(MONTH(Table1[[#This Row],[Month]])/3,0))</f>
        <v>Q3</v>
      </c>
      <c r="B3396" s="14">
        <f>EOMONTH(Table1[[#This Row],[Credit Date]],-1)+1</f>
        <v>42614</v>
      </c>
      <c r="C3396" t="str">
        <f>CONCATENATE(Table1[[#This Row],[Issuer Last Name]],", ",Table1[[#This Row],[Issuer First Name]])</f>
        <v>No. 033, Employee</v>
      </c>
      <c r="D3396" t="str">
        <f>CONCATENATE(Table1[[#This Row],[Approver Last Name]],", ",Table1[[#This Row],[Approver First Name]])</f>
        <v>No. 042, Employee</v>
      </c>
      <c r="E3396" t="str">
        <f>CONCATENATE(Table1[[#This Row],[Customer Last Name]],", ",Table1[[#This Row],[Customer First Name]])</f>
        <v>No. 11490, Client</v>
      </c>
      <c r="F33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6" t="str">
        <f>IF(Table1[[#This Row],[Transaction Type]]="Maintenance","Non-Sales","Sales")</f>
        <v>Non-Sales</v>
      </c>
      <c r="H3396" t="str">
        <f>IF(Table1[[#This Row],[Quarter]]="q2",1,"")</f>
        <v/>
      </c>
      <c r="I3396">
        <f>IF(Table1[[#This Row],[Quarter]]="q3",1,"")</f>
        <v>1</v>
      </c>
      <c r="J3396" t="str">
        <f>IF(Table1[[#This Row],[Quarter]]="Q2",Table1[[#This Row],[Credit Amount]],"")</f>
        <v/>
      </c>
      <c r="K3396">
        <f>IF(Table1[[#This Row],[Quarter]]="Q3",Table1[[#This Row],[Credit Amount]],"")</f>
        <v>-68.25</v>
      </c>
      <c r="L3396" t="str">
        <f>IF(Table1[[#This Row],[Transaction Type]]="Upgrade",Table1[[#This Row],[Credit Amount]],IF(Table1[[#This Row],[Transaction Type]]="Activation",Table1[[#This Row],[Credit Amount]],""))</f>
        <v/>
      </c>
      <c r="M3396">
        <f>IF(Table1[[#This Row],[Transaction Type]]="Maintenance",Table1[[#This Row],[Credit Amount]],"")</f>
        <v>-68.25</v>
      </c>
      <c r="N3396">
        <v>10033</v>
      </c>
      <c r="O3396" t="s">
        <v>2489</v>
      </c>
      <c r="P3396" t="s">
        <v>2522</v>
      </c>
      <c r="Q3396" t="s">
        <v>289</v>
      </c>
      <c r="R3396">
        <v>10042</v>
      </c>
      <c r="S3396" t="s">
        <v>2489</v>
      </c>
      <c r="T3396" t="s">
        <v>2531</v>
      </c>
      <c r="U3396" t="s">
        <v>290</v>
      </c>
      <c r="V3396" t="s">
        <v>196</v>
      </c>
      <c r="W3396">
        <v>100002489</v>
      </c>
      <c r="X3396">
        <v>8005551490</v>
      </c>
      <c r="Y3396" t="s">
        <v>2595</v>
      </c>
      <c r="Z3396" t="s">
        <v>4085</v>
      </c>
      <c r="AA3396" s="13">
        <v>-68.25</v>
      </c>
      <c r="AB3396" s="14">
        <v>42615</v>
      </c>
      <c r="AC3396" t="s">
        <v>36</v>
      </c>
    </row>
    <row r="3397" spans="1:29" x14ac:dyDescent="0.25">
      <c r="A3397" t="str">
        <f>CONCATENATE("Q",ROUNDUP(MONTH(Table1[[#This Row],[Month]])/3,0))</f>
        <v>Q3</v>
      </c>
      <c r="B3397" s="14">
        <f>EOMONTH(Table1[[#This Row],[Credit Date]],-1)+1</f>
        <v>42614</v>
      </c>
      <c r="C3397" t="str">
        <f>CONCATENATE(Table1[[#This Row],[Issuer Last Name]],", ",Table1[[#This Row],[Issuer First Name]])</f>
        <v>No. 033, Employee</v>
      </c>
      <c r="D3397" t="str">
        <f>CONCATENATE(Table1[[#This Row],[Approver Last Name]],", ",Table1[[#This Row],[Approver First Name]])</f>
        <v>No. 033, Employee</v>
      </c>
      <c r="E3397" t="str">
        <f>CONCATENATE(Table1[[#This Row],[Customer Last Name]],", ",Table1[[#This Row],[Customer First Name]])</f>
        <v>No. 11190, Client</v>
      </c>
      <c r="F3397" t="str">
        <f>IF(Table1[[#This Row],[Credit Amount]]&gt;-19.99,"Less than 19.99",IF(Table1[[#This Row],[Credit Amount]]=-20,"20",IF(Table1[[#This Row],[Credit Amount]]&gt;-49.98,"20.01-49.98",IF(Table1[[#This Row],[Credit Amount]]=-49.99,"49.99",IF(Table1[[#This Row],[Credit Amount]]=-50,"50",IF(Table1[[#This Row],[Credit Amount]]&lt;-50.01,"Greater than 50"))))))</f>
        <v>20.01-49.98</v>
      </c>
      <c r="G3397" t="str">
        <f>IF(Table1[[#This Row],[Transaction Type]]="Maintenance","Non-Sales","Sales")</f>
        <v>Sales</v>
      </c>
      <c r="H3397" t="str">
        <f>IF(Table1[[#This Row],[Quarter]]="q2",1,"")</f>
        <v/>
      </c>
      <c r="I3397">
        <f>IF(Table1[[#This Row],[Quarter]]="q3",1,"")</f>
        <v>1</v>
      </c>
      <c r="J3397" t="str">
        <f>IF(Table1[[#This Row],[Quarter]]="Q2",Table1[[#This Row],[Credit Amount]],"")</f>
        <v/>
      </c>
      <c r="K3397">
        <f>IF(Table1[[#This Row],[Quarter]]="Q3",Table1[[#This Row],[Credit Amount]],"")</f>
        <v>-38.94</v>
      </c>
      <c r="L3397">
        <f>IF(Table1[[#This Row],[Transaction Type]]="Upgrade",Table1[[#This Row],[Credit Amount]],IF(Table1[[#This Row],[Transaction Type]]="Activation",Table1[[#This Row],[Credit Amount]],""))</f>
        <v>-38.94</v>
      </c>
      <c r="M3397" t="str">
        <f>IF(Table1[[#This Row],[Transaction Type]]="Maintenance",Table1[[#This Row],[Credit Amount]],"")</f>
        <v/>
      </c>
      <c r="N3397">
        <v>10033</v>
      </c>
      <c r="O3397" t="s">
        <v>2489</v>
      </c>
      <c r="P3397" t="s">
        <v>2522</v>
      </c>
      <c r="Q3397" t="s">
        <v>289</v>
      </c>
      <c r="R3397">
        <v>10033</v>
      </c>
      <c r="S3397" t="s">
        <v>2489</v>
      </c>
      <c r="T3397" t="s">
        <v>2522</v>
      </c>
      <c r="U3397" t="s">
        <v>289</v>
      </c>
      <c r="V3397" t="s">
        <v>196</v>
      </c>
      <c r="W3397">
        <v>100002189</v>
      </c>
      <c r="X3397">
        <v>8005551190</v>
      </c>
      <c r="Y3397" t="s">
        <v>2595</v>
      </c>
      <c r="Z3397" t="s">
        <v>3785</v>
      </c>
      <c r="AA3397" s="13">
        <v>-38.94</v>
      </c>
      <c r="AB3397" s="14">
        <v>42616</v>
      </c>
      <c r="AC3397" t="s">
        <v>37</v>
      </c>
    </row>
    <row r="3398" spans="1:29" x14ac:dyDescent="0.25">
      <c r="A3398" t="str">
        <f>CONCATENATE("Q",ROUNDUP(MONTH(Table1[[#This Row],[Month]])/3,0))</f>
        <v>Q3</v>
      </c>
      <c r="B3398" s="14">
        <f>EOMONTH(Table1[[#This Row],[Credit Date]],-1)+1</f>
        <v>42614</v>
      </c>
      <c r="C3398" t="str">
        <f>CONCATENATE(Table1[[#This Row],[Issuer Last Name]],", ",Table1[[#This Row],[Issuer First Name]])</f>
        <v>No. 033, Employee</v>
      </c>
      <c r="D3398" t="str">
        <f>CONCATENATE(Table1[[#This Row],[Approver Last Name]],", ",Table1[[#This Row],[Approver First Name]])</f>
        <v>No. 033, Employee</v>
      </c>
      <c r="E3398" t="str">
        <f>CONCATENATE(Table1[[#This Row],[Customer Last Name]],", ",Table1[[#This Row],[Customer First Name]])</f>
        <v>No. 10151, Client</v>
      </c>
      <c r="F3398" t="str">
        <f>IF(Table1[[#This Row],[Credit Amount]]&gt;-19.99,"Less than 19.99",IF(Table1[[#This Row],[Credit Amount]]=-20,"20",IF(Table1[[#This Row],[Credit Amount]]&gt;-49.98,"20.01-49.98",IF(Table1[[#This Row],[Credit Amount]]=-49.99,"49.99",IF(Table1[[#This Row],[Credit Amount]]=-50,"50",IF(Table1[[#This Row],[Credit Amount]]&lt;-50.01,"Greater than 50"))))))</f>
        <v>20.01-49.98</v>
      </c>
      <c r="G3398" t="str">
        <f>IF(Table1[[#This Row],[Transaction Type]]="Maintenance","Non-Sales","Sales")</f>
        <v>Non-Sales</v>
      </c>
      <c r="H3398" t="str">
        <f>IF(Table1[[#This Row],[Quarter]]="q2",1,"")</f>
        <v/>
      </c>
      <c r="I3398">
        <f>IF(Table1[[#This Row],[Quarter]]="q3",1,"")</f>
        <v>1</v>
      </c>
      <c r="J3398" t="str">
        <f>IF(Table1[[#This Row],[Quarter]]="Q2",Table1[[#This Row],[Credit Amount]],"")</f>
        <v/>
      </c>
      <c r="K3398">
        <f>IF(Table1[[#This Row],[Quarter]]="Q3",Table1[[#This Row],[Credit Amount]],"")</f>
        <v>-28.57</v>
      </c>
      <c r="L3398" t="str">
        <f>IF(Table1[[#This Row],[Transaction Type]]="Upgrade",Table1[[#This Row],[Credit Amount]],IF(Table1[[#This Row],[Transaction Type]]="Activation",Table1[[#This Row],[Credit Amount]],""))</f>
        <v/>
      </c>
      <c r="M3398">
        <f>IF(Table1[[#This Row],[Transaction Type]]="Maintenance",Table1[[#This Row],[Credit Amount]],"")</f>
        <v>-28.57</v>
      </c>
      <c r="N3398">
        <v>10033</v>
      </c>
      <c r="O3398" t="s">
        <v>2489</v>
      </c>
      <c r="P3398" t="s">
        <v>2522</v>
      </c>
      <c r="Q3398" t="s">
        <v>289</v>
      </c>
      <c r="R3398">
        <v>10033</v>
      </c>
      <c r="S3398" t="s">
        <v>2489</v>
      </c>
      <c r="T3398" t="s">
        <v>2522</v>
      </c>
      <c r="U3398" t="s">
        <v>289</v>
      </c>
      <c r="V3398" t="s">
        <v>196</v>
      </c>
      <c r="W3398">
        <v>100001150</v>
      </c>
      <c r="X3398">
        <v>8005550151</v>
      </c>
      <c r="Y3398" t="s">
        <v>2595</v>
      </c>
      <c r="Z3398" t="s">
        <v>2746</v>
      </c>
      <c r="AA3398" s="13">
        <v>-28.57</v>
      </c>
      <c r="AB3398" s="14">
        <v>42616</v>
      </c>
      <c r="AC3398" t="s">
        <v>36</v>
      </c>
    </row>
    <row r="3399" spans="1:29" x14ac:dyDescent="0.25">
      <c r="A3399" t="str">
        <f>CONCATENATE("Q",ROUNDUP(MONTH(Table1[[#This Row],[Month]])/3,0))</f>
        <v>Q3</v>
      </c>
      <c r="B3399" s="14">
        <f>EOMONTH(Table1[[#This Row],[Credit Date]],-1)+1</f>
        <v>42614</v>
      </c>
      <c r="C3399" t="str">
        <f>CONCATENATE(Table1[[#This Row],[Issuer Last Name]],", ",Table1[[#This Row],[Issuer First Name]])</f>
        <v>No. 033, Employee</v>
      </c>
      <c r="D3399" t="str">
        <f>CONCATENATE(Table1[[#This Row],[Approver Last Name]],", ",Table1[[#This Row],[Approver First Name]])</f>
        <v>No. 042, Employee</v>
      </c>
      <c r="E3399" t="str">
        <f>CONCATENATE(Table1[[#This Row],[Customer Last Name]],", ",Table1[[#This Row],[Customer First Name]])</f>
        <v>No. 10659, Client</v>
      </c>
      <c r="F33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399" t="str">
        <f>IF(Table1[[#This Row],[Transaction Type]]="Maintenance","Non-Sales","Sales")</f>
        <v>Non-Sales</v>
      </c>
      <c r="H3399" t="str">
        <f>IF(Table1[[#This Row],[Quarter]]="q2",1,"")</f>
        <v/>
      </c>
      <c r="I3399">
        <f>IF(Table1[[#This Row],[Quarter]]="q3",1,"")</f>
        <v>1</v>
      </c>
      <c r="J3399" t="str">
        <f>IF(Table1[[#This Row],[Quarter]]="Q2",Table1[[#This Row],[Credit Amount]],"")</f>
        <v/>
      </c>
      <c r="K3399">
        <f>IF(Table1[[#This Row],[Quarter]]="Q3",Table1[[#This Row],[Credit Amount]],"")</f>
        <v>-69.69</v>
      </c>
      <c r="L3399" t="str">
        <f>IF(Table1[[#This Row],[Transaction Type]]="Upgrade",Table1[[#This Row],[Credit Amount]],IF(Table1[[#This Row],[Transaction Type]]="Activation",Table1[[#This Row],[Credit Amount]],""))</f>
        <v/>
      </c>
      <c r="M3399">
        <f>IF(Table1[[#This Row],[Transaction Type]]="Maintenance",Table1[[#This Row],[Credit Amount]],"")</f>
        <v>-69.69</v>
      </c>
      <c r="N3399">
        <v>10033</v>
      </c>
      <c r="O3399" t="s">
        <v>2489</v>
      </c>
      <c r="P3399" t="s">
        <v>2522</v>
      </c>
      <c r="Q3399" t="s">
        <v>289</v>
      </c>
      <c r="R3399">
        <v>10042</v>
      </c>
      <c r="S3399" t="s">
        <v>2489</v>
      </c>
      <c r="T3399" t="s">
        <v>2531</v>
      </c>
      <c r="U3399" t="s">
        <v>290</v>
      </c>
      <c r="V3399" t="s">
        <v>196</v>
      </c>
      <c r="W3399">
        <v>100001658</v>
      </c>
      <c r="X3399">
        <v>8005550659</v>
      </c>
      <c r="Y3399" t="s">
        <v>2595</v>
      </c>
      <c r="Z3399" t="s">
        <v>3254</v>
      </c>
      <c r="AA3399" s="13">
        <v>-69.69</v>
      </c>
      <c r="AB3399" s="14">
        <v>42617</v>
      </c>
      <c r="AC3399" t="s">
        <v>36</v>
      </c>
    </row>
    <row r="3400" spans="1:29" x14ac:dyDescent="0.25">
      <c r="A3400" t="str">
        <f>CONCATENATE("Q",ROUNDUP(MONTH(Table1[[#This Row],[Month]])/3,0))</f>
        <v>Q3</v>
      </c>
      <c r="B3400" s="14">
        <f>EOMONTH(Table1[[#This Row],[Credit Date]],-1)+1</f>
        <v>42614</v>
      </c>
      <c r="C3400" t="str">
        <f>CONCATENATE(Table1[[#This Row],[Issuer Last Name]],", ",Table1[[#This Row],[Issuer First Name]])</f>
        <v>No. 033, Employee</v>
      </c>
      <c r="D3400" t="str">
        <f>CONCATENATE(Table1[[#This Row],[Approver Last Name]],", ",Table1[[#This Row],[Approver First Name]])</f>
        <v>No. 042, Employee</v>
      </c>
      <c r="E3400" t="str">
        <f>CONCATENATE(Table1[[#This Row],[Customer Last Name]],", ",Table1[[#This Row],[Customer First Name]])</f>
        <v>No. 13698, Client</v>
      </c>
      <c r="F34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0" t="str">
        <f>IF(Table1[[#This Row],[Transaction Type]]="Maintenance","Non-Sales","Sales")</f>
        <v>Non-Sales</v>
      </c>
      <c r="H3400" t="str">
        <f>IF(Table1[[#This Row],[Quarter]]="q2",1,"")</f>
        <v/>
      </c>
      <c r="I3400">
        <f>IF(Table1[[#This Row],[Quarter]]="q3",1,"")</f>
        <v>1</v>
      </c>
      <c r="J3400" t="str">
        <f>IF(Table1[[#This Row],[Quarter]]="Q2",Table1[[#This Row],[Credit Amount]],"")</f>
        <v/>
      </c>
      <c r="K3400">
        <f>IF(Table1[[#This Row],[Quarter]]="Q3",Table1[[#This Row],[Credit Amount]],"")</f>
        <v>-69.39</v>
      </c>
      <c r="L3400" t="str">
        <f>IF(Table1[[#This Row],[Transaction Type]]="Upgrade",Table1[[#This Row],[Credit Amount]],IF(Table1[[#This Row],[Transaction Type]]="Activation",Table1[[#This Row],[Credit Amount]],""))</f>
        <v/>
      </c>
      <c r="M3400">
        <f>IF(Table1[[#This Row],[Transaction Type]]="Maintenance",Table1[[#This Row],[Credit Amount]],"")</f>
        <v>-69.39</v>
      </c>
      <c r="N3400">
        <v>10033</v>
      </c>
      <c r="O3400" t="s">
        <v>2489</v>
      </c>
      <c r="P3400" t="s">
        <v>2522</v>
      </c>
      <c r="Q3400" t="s">
        <v>289</v>
      </c>
      <c r="R3400">
        <v>10042</v>
      </c>
      <c r="S3400" t="s">
        <v>2489</v>
      </c>
      <c r="T3400" t="s">
        <v>2531</v>
      </c>
      <c r="U3400" t="s">
        <v>290</v>
      </c>
      <c r="V3400" t="s">
        <v>196</v>
      </c>
      <c r="W3400">
        <v>100004697</v>
      </c>
      <c r="X3400">
        <v>8005553698</v>
      </c>
      <c r="Y3400" t="s">
        <v>2595</v>
      </c>
      <c r="Z3400" t="s">
        <v>6286</v>
      </c>
      <c r="AA3400" s="13">
        <v>-69.39</v>
      </c>
      <c r="AB3400" s="14">
        <v>42617</v>
      </c>
      <c r="AC3400" t="s">
        <v>36</v>
      </c>
    </row>
    <row r="3401" spans="1:29" x14ac:dyDescent="0.25">
      <c r="A3401" t="str">
        <f>CONCATENATE("Q",ROUNDUP(MONTH(Table1[[#This Row],[Month]])/3,0))</f>
        <v>Q3</v>
      </c>
      <c r="B3401" s="14">
        <f>EOMONTH(Table1[[#This Row],[Credit Date]],-1)+1</f>
        <v>42614</v>
      </c>
      <c r="C3401" t="str">
        <f>CONCATENATE(Table1[[#This Row],[Issuer Last Name]],", ",Table1[[#This Row],[Issuer First Name]])</f>
        <v>No. 033, Employee</v>
      </c>
      <c r="D3401" t="str">
        <f>CONCATENATE(Table1[[#This Row],[Approver Last Name]],", ",Table1[[#This Row],[Approver First Name]])</f>
        <v>No. 042, Employee</v>
      </c>
      <c r="E3401" t="str">
        <f>CONCATENATE(Table1[[#This Row],[Customer Last Name]],", ",Table1[[#This Row],[Customer First Name]])</f>
        <v>No. 11793, Client</v>
      </c>
      <c r="F34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1" t="str">
        <f>IF(Table1[[#This Row],[Transaction Type]]="Maintenance","Non-Sales","Sales")</f>
        <v>Sales</v>
      </c>
      <c r="H3401" t="str">
        <f>IF(Table1[[#This Row],[Quarter]]="q2",1,"")</f>
        <v/>
      </c>
      <c r="I3401">
        <f>IF(Table1[[#This Row],[Quarter]]="q3",1,"")</f>
        <v>1</v>
      </c>
      <c r="J3401" t="str">
        <f>IF(Table1[[#This Row],[Quarter]]="Q2",Table1[[#This Row],[Credit Amount]],"")</f>
        <v/>
      </c>
      <c r="K3401">
        <f>IF(Table1[[#This Row],[Quarter]]="Q3",Table1[[#This Row],[Credit Amount]],"")</f>
        <v>-93.53</v>
      </c>
      <c r="L3401">
        <f>IF(Table1[[#This Row],[Transaction Type]]="Upgrade",Table1[[#This Row],[Credit Amount]],IF(Table1[[#This Row],[Transaction Type]]="Activation",Table1[[#This Row],[Credit Amount]],""))</f>
        <v>-93.53</v>
      </c>
      <c r="M3401" t="str">
        <f>IF(Table1[[#This Row],[Transaction Type]]="Maintenance",Table1[[#This Row],[Credit Amount]],"")</f>
        <v/>
      </c>
      <c r="N3401">
        <v>10033</v>
      </c>
      <c r="O3401" t="s">
        <v>2489</v>
      </c>
      <c r="P3401" t="s">
        <v>2522</v>
      </c>
      <c r="Q3401" t="s">
        <v>289</v>
      </c>
      <c r="R3401">
        <v>10042</v>
      </c>
      <c r="S3401" t="s">
        <v>2489</v>
      </c>
      <c r="T3401" t="s">
        <v>2531</v>
      </c>
      <c r="U3401" t="s">
        <v>290</v>
      </c>
      <c r="V3401" t="s">
        <v>196</v>
      </c>
      <c r="W3401">
        <v>100002792</v>
      </c>
      <c r="X3401">
        <v>8005551793</v>
      </c>
      <c r="Y3401" t="s">
        <v>2595</v>
      </c>
      <c r="Z3401" t="s">
        <v>4388</v>
      </c>
      <c r="AA3401" s="13">
        <v>-93.53</v>
      </c>
      <c r="AB3401" s="14">
        <v>42627</v>
      </c>
      <c r="AC3401" t="s">
        <v>35</v>
      </c>
    </row>
    <row r="3402" spans="1:29" x14ac:dyDescent="0.25">
      <c r="A3402" t="str">
        <f>CONCATENATE("Q",ROUNDUP(MONTH(Table1[[#This Row],[Month]])/3,0))</f>
        <v>Q3</v>
      </c>
      <c r="B3402" s="14">
        <f>EOMONTH(Table1[[#This Row],[Credit Date]],-1)+1</f>
        <v>42614</v>
      </c>
      <c r="C3402" t="str">
        <f>CONCATENATE(Table1[[#This Row],[Issuer Last Name]],", ",Table1[[#This Row],[Issuer First Name]])</f>
        <v>No. 033, Employee</v>
      </c>
      <c r="D3402" t="str">
        <f>CONCATENATE(Table1[[#This Row],[Approver Last Name]],", ",Table1[[#This Row],[Approver First Name]])</f>
        <v>No. 042, Employee</v>
      </c>
      <c r="E3402" t="str">
        <f>CONCATENATE(Table1[[#This Row],[Customer Last Name]],", ",Table1[[#This Row],[Customer First Name]])</f>
        <v>No. 10457, Client</v>
      </c>
      <c r="F34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2" t="str">
        <f>IF(Table1[[#This Row],[Transaction Type]]="Maintenance","Non-Sales","Sales")</f>
        <v>Non-Sales</v>
      </c>
      <c r="H3402" t="str">
        <f>IF(Table1[[#This Row],[Quarter]]="q2",1,"")</f>
        <v/>
      </c>
      <c r="I3402">
        <f>IF(Table1[[#This Row],[Quarter]]="q3",1,"")</f>
        <v>1</v>
      </c>
      <c r="J3402" t="str">
        <f>IF(Table1[[#This Row],[Quarter]]="Q2",Table1[[#This Row],[Credit Amount]],"")</f>
        <v/>
      </c>
      <c r="K3402">
        <f>IF(Table1[[#This Row],[Quarter]]="Q3",Table1[[#This Row],[Credit Amount]],"")</f>
        <v>-65.95</v>
      </c>
      <c r="L3402" t="str">
        <f>IF(Table1[[#This Row],[Transaction Type]]="Upgrade",Table1[[#This Row],[Credit Amount]],IF(Table1[[#This Row],[Transaction Type]]="Activation",Table1[[#This Row],[Credit Amount]],""))</f>
        <v/>
      </c>
      <c r="M3402">
        <f>IF(Table1[[#This Row],[Transaction Type]]="Maintenance",Table1[[#This Row],[Credit Amount]],"")</f>
        <v>-65.95</v>
      </c>
      <c r="N3402">
        <v>10033</v>
      </c>
      <c r="O3402" t="s">
        <v>2489</v>
      </c>
      <c r="P3402" t="s">
        <v>2522</v>
      </c>
      <c r="Q3402" t="s">
        <v>289</v>
      </c>
      <c r="R3402">
        <v>10042</v>
      </c>
      <c r="S3402" t="s">
        <v>2489</v>
      </c>
      <c r="T3402" t="s">
        <v>2531</v>
      </c>
      <c r="U3402" t="s">
        <v>290</v>
      </c>
      <c r="V3402" t="s">
        <v>196</v>
      </c>
      <c r="W3402">
        <v>100001456</v>
      </c>
      <c r="X3402">
        <v>8005550457</v>
      </c>
      <c r="Y3402" t="s">
        <v>2595</v>
      </c>
      <c r="Z3402" t="s">
        <v>3052</v>
      </c>
      <c r="AA3402" s="13">
        <v>-65.95</v>
      </c>
      <c r="AB3402" s="14">
        <v>42627</v>
      </c>
      <c r="AC3402" t="s">
        <v>36</v>
      </c>
    </row>
    <row r="3403" spans="1:29" x14ac:dyDescent="0.25">
      <c r="A3403" t="str">
        <f>CONCATENATE("Q",ROUNDUP(MONTH(Table1[[#This Row],[Month]])/3,0))</f>
        <v>Q3</v>
      </c>
      <c r="B3403" s="14">
        <f>EOMONTH(Table1[[#This Row],[Credit Date]],-1)+1</f>
        <v>42614</v>
      </c>
      <c r="C3403" t="str">
        <f>CONCATENATE(Table1[[#This Row],[Issuer Last Name]],", ",Table1[[#This Row],[Issuer First Name]])</f>
        <v>No. 033, Employee</v>
      </c>
      <c r="D3403" t="str">
        <f>CONCATENATE(Table1[[#This Row],[Approver Last Name]],", ",Table1[[#This Row],[Approver First Name]])</f>
        <v>No. 033, Employee</v>
      </c>
      <c r="E3403" t="str">
        <f>CONCATENATE(Table1[[#This Row],[Customer Last Name]],", ",Table1[[#This Row],[Customer First Name]])</f>
        <v>No. 12583, Client</v>
      </c>
      <c r="F3403" t="str">
        <f>IF(Table1[[#This Row],[Credit Amount]]&gt;-19.99,"Less than 19.99",IF(Table1[[#This Row],[Credit Amount]]=-20,"20",IF(Table1[[#This Row],[Credit Amount]]&gt;-49.98,"20.01-49.98",IF(Table1[[#This Row],[Credit Amount]]=-49.99,"49.99",IF(Table1[[#This Row],[Credit Amount]]=-50,"50",IF(Table1[[#This Row],[Credit Amount]]&lt;-50.01,"Greater than 50"))))))</f>
        <v>20.01-49.98</v>
      </c>
      <c r="G3403" t="str">
        <f>IF(Table1[[#This Row],[Transaction Type]]="Maintenance","Non-Sales","Sales")</f>
        <v>Non-Sales</v>
      </c>
      <c r="H3403" t="str">
        <f>IF(Table1[[#This Row],[Quarter]]="q2",1,"")</f>
        <v/>
      </c>
      <c r="I3403">
        <f>IF(Table1[[#This Row],[Quarter]]="q3",1,"")</f>
        <v>1</v>
      </c>
      <c r="J3403" t="str">
        <f>IF(Table1[[#This Row],[Quarter]]="Q2",Table1[[#This Row],[Credit Amount]],"")</f>
        <v/>
      </c>
      <c r="K3403">
        <f>IF(Table1[[#This Row],[Quarter]]="Q3",Table1[[#This Row],[Credit Amount]],"")</f>
        <v>-38.86</v>
      </c>
      <c r="L3403" t="str">
        <f>IF(Table1[[#This Row],[Transaction Type]]="Upgrade",Table1[[#This Row],[Credit Amount]],IF(Table1[[#This Row],[Transaction Type]]="Activation",Table1[[#This Row],[Credit Amount]],""))</f>
        <v/>
      </c>
      <c r="M3403">
        <f>IF(Table1[[#This Row],[Transaction Type]]="Maintenance",Table1[[#This Row],[Credit Amount]],"")</f>
        <v>-38.86</v>
      </c>
      <c r="N3403">
        <v>10033</v>
      </c>
      <c r="O3403" t="s">
        <v>2489</v>
      </c>
      <c r="P3403" t="s">
        <v>2522</v>
      </c>
      <c r="Q3403" t="s">
        <v>289</v>
      </c>
      <c r="R3403">
        <v>10033</v>
      </c>
      <c r="S3403" t="s">
        <v>2489</v>
      </c>
      <c r="T3403" t="s">
        <v>2522</v>
      </c>
      <c r="U3403" t="s">
        <v>289</v>
      </c>
      <c r="V3403" t="s">
        <v>196</v>
      </c>
      <c r="W3403">
        <v>100003582</v>
      </c>
      <c r="X3403">
        <v>8005552583</v>
      </c>
      <c r="Y3403" t="s">
        <v>2595</v>
      </c>
      <c r="Z3403" t="s">
        <v>5178</v>
      </c>
      <c r="AA3403" s="13">
        <v>-38.86</v>
      </c>
      <c r="AB3403" s="14">
        <v>42629</v>
      </c>
      <c r="AC3403" t="s">
        <v>36</v>
      </c>
    </row>
    <row r="3404" spans="1:29" x14ac:dyDescent="0.25">
      <c r="A3404" t="str">
        <f>CONCATENATE("Q",ROUNDUP(MONTH(Table1[[#This Row],[Month]])/3,0))</f>
        <v>Q2</v>
      </c>
      <c r="B3404" s="14">
        <f>EOMONTH(Table1[[#This Row],[Credit Date]],-1)+1</f>
        <v>42461</v>
      </c>
      <c r="C3404" t="str">
        <f>CONCATENATE(Table1[[#This Row],[Issuer Last Name]],", ",Table1[[#This Row],[Issuer First Name]])</f>
        <v>No. 070, Employee</v>
      </c>
      <c r="D3404" t="str">
        <f>CONCATENATE(Table1[[#This Row],[Approver Last Name]],", ",Table1[[#This Row],[Approver First Name]])</f>
        <v>No. 042, Employee</v>
      </c>
      <c r="E3404" t="str">
        <f>CONCATENATE(Table1[[#This Row],[Customer Last Name]],", ",Table1[[#This Row],[Customer First Name]])</f>
        <v>No. 13381, Client</v>
      </c>
      <c r="F34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4" t="str">
        <f>IF(Table1[[#This Row],[Transaction Type]]="Maintenance","Non-Sales","Sales")</f>
        <v>Non-Sales</v>
      </c>
      <c r="H3404">
        <f>IF(Table1[[#This Row],[Quarter]]="q2",1,"")</f>
        <v>1</v>
      </c>
      <c r="I3404" t="str">
        <f>IF(Table1[[#This Row],[Quarter]]="q3",1,"")</f>
        <v/>
      </c>
      <c r="J3404">
        <f>IF(Table1[[#This Row],[Quarter]]="Q2",Table1[[#This Row],[Credit Amount]],"")</f>
        <v>-56.09</v>
      </c>
      <c r="K3404" t="str">
        <f>IF(Table1[[#This Row],[Quarter]]="Q3",Table1[[#This Row],[Credit Amount]],"")</f>
        <v/>
      </c>
      <c r="L3404" t="str">
        <f>IF(Table1[[#This Row],[Transaction Type]]="Upgrade",Table1[[#This Row],[Credit Amount]],IF(Table1[[#This Row],[Transaction Type]]="Activation",Table1[[#This Row],[Credit Amount]],""))</f>
        <v/>
      </c>
      <c r="M3404">
        <f>IF(Table1[[#This Row],[Transaction Type]]="Maintenance",Table1[[#This Row],[Credit Amount]],"")</f>
        <v>-56.09</v>
      </c>
      <c r="N3404">
        <v>10070</v>
      </c>
      <c r="O3404" t="s">
        <v>2489</v>
      </c>
      <c r="P3404" t="s">
        <v>2559</v>
      </c>
      <c r="Q3404" t="s">
        <v>289</v>
      </c>
      <c r="R3404">
        <v>10042</v>
      </c>
      <c r="S3404" t="s">
        <v>2489</v>
      </c>
      <c r="T3404" t="s">
        <v>2531</v>
      </c>
      <c r="U3404" t="s">
        <v>290</v>
      </c>
      <c r="V3404" t="s">
        <v>196</v>
      </c>
      <c r="W3404">
        <v>100004380</v>
      </c>
      <c r="X3404">
        <v>8005553381</v>
      </c>
      <c r="Y3404" t="s">
        <v>2595</v>
      </c>
      <c r="Z3404" t="s">
        <v>5969</v>
      </c>
      <c r="AA3404" s="13">
        <v>-56.09</v>
      </c>
      <c r="AB3404" s="14">
        <v>42466</v>
      </c>
      <c r="AC3404" t="s">
        <v>36</v>
      </c>
    </row>
    <row r="3405" spans="1:29" x14ac:dyDescent="0.25">
      <c r="A3405" t="str">
        <f>CONCATENATE("Q",ROUNDUP(MONTH(Table1[[#This Row],[Month]])/3,0))</f>
        <v>Q2</v>
      </c>
      <c r="B3405" s="14">
        <f>EOMONTH(Table1[[#This Row],[Credit Date]],-1)+1</f>
        <v>42461</v>
      </c>
      <c r="C3405" t="str">
        <f>CONCATENATE(Table1[[#This Row],[Issuer Last Name]],", ",Table1[[#This Row],[Issuer First Name]])</f>
        <v>No. 070, Employee</v>
      </c>
      <c r="D3405" t="str">
        <f>CONCATENATE(Table1[[#This Row],[Approver Last Name]],", ",Table1[[#This Row],[Approver First Name]])</f>
        <v>No. 042, Employee</v>
      </c>
      <c r="E3405" t="str">
        <f>CONCATENATE(Table1[[#This Row],[Customer Last Name]],", ",Table1[[#This Row],[Customer First Name]])</f>
        <v>No. 11346, Client</v>
      </c>
      <c r="F34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5" t="str">
        <f>IF(Table1[[#This Row],[Transaction Type]]="Maintenance","Non-Sales","Sales")</f>
        <v>Non-Sales</v>
      </c>
      <c r="H3405">
        <f>IF(Table1[[#This Row],[Quarter]]="q2",1,"")</f>
        <v>1</v>
      </c>
      <c r="I3405" t="str">
        <f>IF(Table1[[#This Row],[Quarter]]="q3",1,"")</f>
        <v/>
      </c>
      <c r="J3405">
        <f>IF(Table1[[#This Row],[Quarter]]="Q2",Table1[[#This Row],[Credit Amount]],"")</f>
        <v>-59.51</v>
      </c>
      <c r="K3405" t="str">
        <f>IF(Table1[[#This Row],[Quarter]]="Q3",Table1[[#This Row],[Credit Amount]],"")</f>
        <v/>
      </c>
      <c r="L3405" t="str">
        <f>IF(Table1[[#This Row],[Transaction Type]]="Upgrade",Table1[[#This Row],[Credit Amount]],IF(Table1[[#This Row],[Transaction Type]]="Activation",Table1[[#This Row],[Credit Amount]],""))</f>
        <v/>
      </c>
      <c r="M3405">
        <f>IF(Table1[[#This Row],[Transaction Type]]="Maintenance",Table1[[#This Row],[Credit Amount]],"")</f>
        <v>-59.51</v>
      </c>
      <c r="N3405">
        <v>10070</v>
      </c>
      <c r="O3405" t="s">
        <v>2489</v>
      </c>
      <c r="P3405" t="s">
        <v>2559</v>
      </c>
      <c r="Q3405" t="s">
        <v>289</v>
      </c>
      <c r="R3405">
        <v>10042</v>
      </c>
      <c r="S3405" t="s">
        <v>2489</v>
      </c>
      <c r="T3405" t="s">
        <v>2531</v>
      </c>
      <c r="U3405" t="s">
        <v>290</v>
      </c>
      <c r="V3405" t="s">
        <v>196</v>
      </c>
      <c r="W3405">
        <v>100002345</v>
      </c>
      <c r="X3405">
        <v>8005551346</v>
      </c>
      <c r="Y3405" t="s">
        <v>2595</v>
      </c>
      <c r="Z3405" t="s">
        <v>3941</v>
      </c>
      <c r="AA3405" s="13">
        <v>-59.51</v>
      </c>
      <c r="AB3405" s="14">
        <v>42472</v>
      </c>
      <c r="AC3405" t="s">
        <v>36</v>
      </c>
    </row>
    <row r="3406" spans="1:29" x14ac:dyDescent="0.25">
      <c r="A3406" t="str">
        <f>CONCATENATE("Q",ROUNDUP(MONTH(Table1[[#This Row],[Month]])/3,0))</f>
        <v>Q2</v>
      </c>
      <c r="B3406" s="14">
        <f>EOMONTH(Table1[[#This Row],[Credit Date]],-1)+1</f>
        <v>42461</v>
      </c>
      <c r="C3406" t="str">
        <f>CONCATENATE(Table1[[#This Row],[Issuer Last Name]],", ",Table1[[#This Row],[Issuer First Name]])</f>
        <v>No. 070, Employee</v>
      </c>
      <c r="D3406" t="str">
        <f>CONCATENATE(Table1[[#This Row],[Approver Last Name]],", ",Table1[[#This Row],[Approver First Name]])</f>
        <v>No. 042, Employee</v>
      </c>
      <c r="E3406" t="str">
        <f>CONCATENATE(Table1[[#This Row],[Customer Last Name]],", ",Table1[[#This Row],[Customer First Name]])</f>
        <v>No. 13903, Client</v>
      </c>
      <c r="F3406" t="str">
        <f>IF(Table1[[#This Row],[Credit Amount]]&gt;-19.99,"Less than 19.99",IF(Table1[[#This Row],[Credit Amount]]=-20,"20",IF(Table1[[#This Row],[Credit Amount]]&gt;-49.98,"20.01-49.98",IF(Table1[[#This Row],[Credit Amount]]=-49.99,"49.99",IF(Table1[[#This Row],[Credit Amount]]=-50,"50",IF(Table1[[#This Row],[Credit Amount]]&lt;-50.01,"Greater than 50"))))))</f>
        <v>20.01-49.98</v>
      </c>
      <c r="G3406" t="str">
        <f>IF(Table1[[#This Row],[Transaction Type]]="Maintenance","Non-Sales","Sales")</f>
        <v>Non-Sales</v>
      </c>
      <c r="H3406">
        <f>IF(Table1[[#This Row],[Quarter]]="q2",1,"")</f>
        <v>1</v>
      </c>
      <c r="I3406" t="str">
        <f>IF(Table1[[#This Row],[Quarter]]="q3",1,"")</f>
        <v/>
      </c>
      <c r="J3406">
        <f>IF(Table1[[#This Row],[Quarter]]="Q2",Table1[[#This Row],[Credit Amount]],"")</f>
        <v>-27.5</v>
      </c>
      <c r="K3406" t="str">
        <f>IF(Table1[[#This Row],[Quarter]]="Q3",Table1[[#This Row],[Credit Amount]],"")</f>
        <v/>
      </c>
      <c r="L3406" t="str">
        <f>IF(Table1[[#This Row],[Transaction Type]]="Upgrade",Table1[[#This Row],[Credit Amount]],IF(Table1[[#This Row],[Transaction Type]]="Activation",Table1[[#This Row],[Credit Amount]],""))</f>
        <v/>
      </c>
      <c r="M3406">
        <f>IF(Table1[[#This Row],[Transaction Type]]="Maintenance",Table1[[#This Row],[Credit Amount]],"")</f>
        <v>-27.5</v>
      </c>
      <c r="N3406">
        <v>10070</v>
      </c>
      <c r="O3406" t="s">
        <v>2489</v>
      </c>
      <c r="P3406" t="s">
        <v>2559</v>
      </c>
      <c r="Q3406" t="s">
        <v>289</v>
      </c>
      <c r="R3406">
        <v>10042</v>
      </c>
      <c r="S3406" t="s">
        <v>2489</v>
      </c>
      <c r="T3406" t="s">
        <v>2531</v>
      </c>
      <c r="U3406" t="s">
        <v>290</v>
      </c>
      <c r="V3406" t="s">
        <v>196</v>
      </c>
      <c r="W3406">
        <v>100004902</v>
      </c>
      <c r="X3406">
        <v>8005553903</v>
      </c>
      <c r="Y3406" t="s">
        <v>2595</v>
      </c>
      <c r="Z3406" t="s">
        <v>6491</v>
      </c>
      <c r="AA3406" s="13">
        <v>-27.5</v>
      </c>
      <c r="AB3406" s="14">
        <v>42472</v>
      </c>
      <c r="AC3406" t="s">
        <v>36</v>
      </c>
    </row>
    <row r="3407" spans="1:29" x14ac:dyDescent="0.25">
      <c r="A3407" t="str">
        <f>CONCATENATE("Q",ROUNDUP(MONTH(Table1[[#This Row],[Month]])/3,0))</f>
        <v>Q2</v>
      </c>
      <c r="B3407" s="14">
        <f>EOMONTH(Table1[[#This Row],[Credit Date]],-1)+1</f>
        <v>42461</v>
      </c>
      <c r="C3407" t="str">
        <f>CONCATENATE(Table1[[#This Row],[Issuer Last Name]],", ",Table1[[#This Row],[Issuer First Name]])</f>
        <v>No. 070, Employee</v>
      </c>
      <c r="D3407" t="str">
        <f>CONCATENATE(Table1[[#This Row],[Approver Last Name]],", ",Table1[[#This Row],[Approver First Name]])</f>
        <v>No. 042, Employee</v>
      </c>
      <c r="E3407" t="str">
        <f>CONCATENATE(Table1[[#This Row],[Customer Last Name]],", ",Table1[[#This Row],[Customer First Name]])</f>
        <v>No. 11104, Client</v>
      </c>
      <c r="F34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7" t="str">
        <f>IF(Table1[[#This Row],[Transaction Type]]="Maintenance","Non-Sales","Sales")</f>
        <v>Non-Sales</v>
      </c>
      <c r="H3407">
        <f>IF(Table1[[#This Row],[Quarter]]="q2",1,"")</f>
        <v>1</v>
      </c>
      <c r="I3407" t="str">
        <f>IF(Table1[[#This Row],[Quarter]]="q3",1,"")</f>
        <v/>
      </c>
      <c r="J3407">
        <f>IF(Table1[[#This Row],[Quarter]]="Q2",Table1[[#This Row],[Credit Amount]],"")</f>
        <v>-61.17</v>
      </c>
      <c r="K3407" t="str">
        <f>IF(Table1[[#This Row],[Quarter]]="Q3",Table1[[#This Row],[Credit Amount]],"")</f>
        <v/>
      </c>
      <c r="L3407" t="str">
        <f>IF(Table1[[#This Row],[Transaction Type]]="Upgrade",Table1[[#This Row],[Credit Amount]],IF(Table1[[#This Row],[Transaction Type]]="Activation",Table1[[#This Row],[Credit Amount]],""))</f>
        <v/>
      </c>
      <c r="M3407">
        <f>IF(Table1[[#This Row],[Transaction Type]]="Maintenance",Table1[[#This Row],[Credit Amount]],"")</f>
        <v>-61.17</v>
      </c>
      <c r="N3407">
        <v>10070</v>
      </c>
      <c r="O3407" t="s">
        <v>2489</v>
      </c>
      <c r="P3407" t="s">
        <v>2559</v>
      </c>
      <c r="Q3407" t="s">
        <v>289</v>
      </c>
      <c r="R3407">
        <v>10042</v>
      </c>
      <c r="S3407" t="s">
        <v>2489</v>
      </c>
      <c r="T3407" t="s">
        <v>2531</v>
      </c>
      <c r="U3407" t="s">
        <v>290</v>
      </c>
      <c r="V3407" t="s">
        <v>196</v>
      </c>
      <c r="W3407">
        <v>100002103</v>
      </c>
      <c r="X3407">
        <v>8005551104</v>
      </c>
      <c r="Y3407" t="s">
        <v>2595</v>
      </c>
      <c r="Z3407" t="s">
        <v>3699</v>
      </c>
      <c r="AA3407" s="13">
        <v>-61.17</v>
      </c>
      <c r="AB3407" s="14">
        <v>42473</v>
      </c>
      <c r="AC3407" t="s">
        <v>36</v>
      </c>
    </row>
    <row r="3408" spans="1:29" x14ac:dyDescent="0.25">
      <c r="A3408" t="str">
        <f>CONCATENATE("Q",ROUNDUP(MONTH(Table1[[#This Row],[Month]])/3,0))</f>
        <v>Q2</v>
      </c>
      <c r="B3408" s="14">
        <f>EOMONTH(Table1[[#This Row],[Credit Date]],-1)+1</f>
        <v>42461</v>
      </c>
      <c r="C3408" t="str">
        <f>CONCATENATE(Table1[[#This Row],[Issuer Last Name]],", ",Table1[[#This Row],[Issuer First Name]])</f>
        <v>No. 070, Employee</v>
      </c>
      <c r="D3408" t="str">
        <f>CONCATENATE(Table1[[#This Row],[Approver Last Name]],", ",Table1[[#This Row],[Approver First Name]])</f>
        <v>No. 042, Employee</v>
      </c>
      <c r="E3408" t="str">
        <f>CONCATENATE(Table1[[#This Row],[Customer Last Name]],", ",Table1[[#This Row],[Customer First Name]])</f>
        <v>No. 13425, Client</v>
      </c>
      <c r="F3408" t="str">
        <f>IF(Table1[[#This Row],[Credit Amount]]&gt;-19.99,"Less than 19.99",IF(Table1[[#This Row],[Credit Amount]]=-20,"20",IF(Table1[[#This Row],[Credit Amount]]&gt;-49.98,"20.01-49.98",IF(Table1[[#This Row],[Credit Amount]]=-49.99,"49.99",IF(Table1[[#This Row],[Credit Amount]]=-50,"50",IF(Table1[[#This Row],[Credit Amount]]&lt;-50.01,"Greater than 50"))))))</f>
        <v>20.01-49.98</v>
      </c>
      <c r="G3408" t="str">
        <f>IF(Table1[[#This Row],[Transaction Type]]="Maintenance","Non-Sales","Sales")</f>
        <v>Sales</v>
      </c>
      <c r="H3408">
        <f>IF(Table1[[#This Row],[Quarter]]="q2",1,"")</f>
        <v>1</v>
      </c>
      <c r="I3408" t="str">
        <f>IF(Table1[[#This Row],[Quarter]]="q3",1,"")</f>
        <v/>
      </c>
      <c r="J3408">
        <f>IF(Table1[[#This Row],[Quarter]]="Q2",Table1[[#This Row],[Credit Amount]],"")</f>
        <v>-49.29</v>
      </c>
      <c r="K3408" t="str">
        <f>IF(Table1[[#This Row],[Quarter]]="Q3",Table1[[#This Row],[Credit Amount]],"")</f>
        <v/>
      </c>
      <c r="L3408">
        <f>IF(Table1[[#This Row],[Transaction Type]]="Upgrade",Table1[[#This Row],[Credit Amount]],IF(Table1[[#This Row],[Transaction Type]]="Activation",Table1[[#This Row],[Credit Amount]],""))</f>
        <v>-49.29</v>
      </c>
      <c r="M3408" t="str">
        <f>IF(Table1[[#This Row],[Transaction Type]]="Maintenance",Table1[[#This Row],[Credit Amount]],"")</f>
        <v/>
      </c>
      <c r="N3408">
        <v>10070</v>
      </c>
      <c r="O3408" t="s">
        <v>2489</v>
      </c>
      <c r="P3408" t="s">
        <v>2559</v>
      </c>
      <c r="Q3408" t="s">
        <v>289</v>
      </c>
      <c r="R3408">
        <v>10042</v>
      </c>
      <c r="S3408" t="s">
        <v>2489</v>
      </c>
      <c r="T3408" t="s">
        <v>2531</v>
      </c>
      <c r="U3408" t="s">
        <v>290</v>
      </c>
      <c r="V3408" t="s">
        <v>196</v>
      </c>
      <c r="W3408">
        <v>100004424</v>
      </c>
      <c r="X3408">
        <v>8005553425</v>
      </c>
      <c r="Y3408" t="s">
        <v>2595</v>
      </c>
      <c r="Z3408" t="s">
        <v>6013</v>
      </c>
      <c r="AA3408" s="13">
        <v>-49.29</v>
      </c>
      <c r="AB3408" s="14">
        <v>42477</v>
      </c>
      <c r="AC3408" t="s">
        <v>35</v>
      </c>
    </row>
    <row r="3409" spans="1:29" x14ac:dyDescent="0.25">
      <c r="A3409" t="str">
        <f>CONCATENATE("Q",ROUNDUP(MONTH(Table1[[#This Row],[Month]])/3,0))</f>
        <v>Q2</v>
      </c>
      <c r="B3409" s="14">
        <f>EOMONTH(Table1[[#This Row],[Credit Date]],-1)+1</f>
        <v>42461</v>
      </c>
      <c r="C3409" t="str">
        <f>CONCATENATE(Table1[[#This Row],[Issuer Last Name]],", ",Table1[[#This Row],[Issuer First Name]])</f>
        <v>No. 070, Employee</v>
      </c>
      <c r="D3409" t="str">
        <f>CONCATENATE(Table1[[#This Row],[Approver Last Name]],", ",Table1[[#This Row],[Approver First Name]])</f>
        <v>No. 042, Employee</v>
      </c>
      <c r="E3409" t="str">
        <f>CONCATENATE(Table1[[#This Row],[Customer Last Name]],", ",Table1[[#This Row],[Customer First Name]])</f>
        <v>No. 13210, Client</v>
      </c>
      <c r="F34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09" t="str">
        <f>IF(Table1[[#This Row],[Transaction Type]]="Maintenance","Non-Sales","Sales")</f>
        <v>Non-Sales</v>
      </c>
      <c r="H3409">
        <f>IF(Table1[[#This Row],[Quarter]]="q2",1,"")</f>
        <v>1</v>
      </c>
      <c r="I3409" t="str">
        <f>IF(Table1[[#This Row],[Quarter]]="q3",1,"")</f>
        <v/>
      </c>
      <c r="J3409">
        <f>IF(Table1[[#This Row],[Quarter]]="Q2",Table1[[#This Row],[Credit Amount]],"")</f>
        <v>-58.7</v>
      </c>
      <c r="K3409" t="str">
        <f>IF(Table1[[#This Row],[Quarter]]="Q3",Table1[[#This Row],[Credit Amount]],"")</f>
        <v/>
      </c>
      <c r="L3409" t="str">
        <f>IF(Table1[[#This Row],[Transaction Type]]="Upgrade",Table1[[#This Row],[Credit Amount]],IF(Table1[[#This Row],[Transaction Type]]="Activation",Table1[[#This Row],[Credit Amount]],""))</f>
        <v/>
      </c>
      <c r="M3409">
        <f>IF(Table1[[#This Row],[Transaction Type]]="Maintenance",Table1[[#This Row],[Credit Amount]],"")</f>
        <v>-58.7</v>
      </c>
      <c r="N3409">
        <v>10070</v>
      </c>
      <c r="O3409" t="s">
        <v>2489</v>
      </c>
      <c r="P3409" t="s">
        <v>2559</v>
      </c>
      <c r="Q3409" t="s">
        <v>289</v>
      </c>
      <c r="R3409">
        <v>10042</v>
      </c>
      <c r="S3409" t="s">
        <v>2489</v>
      </c>
      <c r="T3409" t="s">
        <v>2531</v>
      </c>
      <c r="U3409" t="s">
        <v>290</v>
      </c>
      <c r="V3409" t="s">
        <v>196</v>
      </c>
      <c r="W3409">
        <v>100004209</v>
      </c>
      <c r="X3409">
        <v>8005553210</v>
      </c>
      <c r="Y3409" t="s">
        <v>2595</v>
      </c>
      <c r="Z3409" t="s">
        <v>5798</v>
      </c>
      <c r="AA3409" s="13">
        <v>-58.7</v>
      </c>
      <c r="AB3409" s="14">
        <v>42481</v>
      </c>
      <c r="AC3409" t="s">
        <v>36</v>
      </c>
    </row>
    <row r="3410" spans="1:29" x14ac:dyDescent="0.25">
      <c r="A3410" t="str">
        <f>CONCATENATE("Q",ROUNDUP(MONTH(Table1[[#This Row],[Month]])/3,0))</f>
        <v>Q2</v>
      </c>
      <c r="B3410" s="14">
        <f>EOMONTH(Table1[[#This Row],[Credit Date]],-1)+1</f>
        <v>42461</v>
      </c>
      <c r="C3410" t="str">
        <f>CONCATENATE(Table1[[#This Row],[Issuer Last Name]],", ",Table1[[#This Row],[Issuer First Name]])</f>
        <v>No. 070, Employee</v>
      </c>
      <c r="D3410" t="str">
        <f>CONCATENATE(Table1[[#This Row],[Approver Last Name]],", ",Table1[[#This Row],[Approver First Name]])</f>
        <v>No. 042, Employee</v>
      </c>
      <c r="E3410" t="str">
        <f>CONCATENATE(Table1[[#This Row],[Customer Last Name]],", ",Table1[[#This Row],[Customer First Name]])</f>
        <v>No. 10515, Client</v>
      </c>
      <c r="F3410" t="str">
        <f>IF(Table1[[#This Row],[Credit Amount]]&gt;-19.99,"Less than 19.99",IF(Table1[[#This Row],[Credit Amount]]=-20,"20",IF(Table1[[#This Row],[Credit Amount]]&gt;-49.98,"20.01-49.98",IF(Table1[[#This Row],[Credit Amount]]=-49.99,"49.99",IF(Table1[[#This Row],[Credit Amount]]=-50,"50",IF(Table1[[#This Row],[Credit Amount]]&lt;-50.01,"Greater than 50"))))))</f>
        <v>Less than 19.99</v>
      </c>
      <c r="G3410" t="str">
        <f>IF(Table1[[#This Row],[Transaction Type]]="Maintenance","Non-Sales","Sales")</f>
        <v>Non-Sales</v>
      </c>
      <c r="H3410">
        <f>IF(Table1[[#This Row],[Quarter]]="q2",1,"")</f>
        <v>1</v>
      </c>
      <c r="I3410" t="str">
        <f>IF(Table1[[#This Row],[Quarter]]="q3",1,"")</f>
        <v/>
      </c>
      <c r="J3410">
        <f>IF(Table1[[#This Row],[Quarter]]="Q2",Table1[[#This Row],[Credit Amount]],"")</f>
        <v>-9.2899999999999991</v>
      </c>
      <c r="K3410" t="str">
        <f>IF(Table1[[#This Row],[Quarter]]="Q3",Table1[[#This Row],[Credit Amount]],"")</f>
        <v/>
      </c>
      <c r="L3410" t="str">
        <f>IF(Table1[[#This Row],[Transaction Type]]="Upgrade",Table1[[#This Row],[Credit Amount]],IF(Table1[[#This Row],[Transaction Type]]="Activation",Table1[[#This Row],[Credit Amount]],""))</f>
        <v/>
      </c>
      <c r="M3410">
        <f>IF(Table1[[#This Row],[Transaction Type]]="Maintenance",Table1[[#This Row],[Credit Amount]],"")</f>
        <v>-9.2899999999999991</v>
      </c>
      <c r="N3410">
        <v>10070</v>
      </c>
      <c r="O3410" t="s">
        <v>2489</v>
      </c>
      <c r="P3410" t="s">
        <v>2559</v>
      </c>
      <c r="Q3410" t="s">
        <v>289</v>
      </c>
      <c r="R3410">
        <v>10042</v>
      </c>
      <c r="S3410" t="s">
        <v>2489</v>
      </c>
      <c r="T3410" t="s">
        <v>2531</v>
      </c>
      <c r="U3410" t="s">
        <v>290</v>
      </c>
      <c r="V3410" t="s">
        <v>196</v>
      </c>
      <c r="W3410">
        <v>100001514</v>
      </c>
      <c r="X3410">
        <v>8005550515</v>
      </c>
      <c r="Y3410" t="s">
        <v>2595</v>
      </c>
      <c r="Z3410" t="s">
        <v>3110</v>
      </c>
      <c r="AA3410" s="13">
        <v>-9.2899999999999991</v>
      </c>
      <c r="AB3410" s="14">
        <v>42485</v>
      </c>
      <c r="AC3410" t="s">
        <v>36</v>
      </c>
    </row>
    <row r="3411" spans="1:29" x14ac:dyDescent="0.25">
      <c r="A3411" t="str">
        <f>CONCATENATE("Q",ROUNDUP(MONTH(Table1[[#This Row],[Month]])/3,0))</f>
        <v>Q2</v>
      </c>
      <c r="B3411" s="14">
        <f>EOMONTH(Table1[[#This Row],[Credit Date]],-1)+1</f>
        <v>42491</v>
      </c>
      <c r="C3411" t="str">
        <f>CONCATENATE(Table1[[#This Row],[Issuer Last Name]],", ",Table1[[#This Row],[Issuer First Name]])</f>
        <v>No. 070, Employee</v>
      </c>
      <c r="D3411" t="str">
        <f>CONCATENATE(Table1[[#This Row],[Approver Last Name]],", ",Table1[[#This Row],[Approver First Name]])</f>
        <v>No. 042, Employee</v>
      </c>
      <c r="E3411" t="str">
        <f>CONCATENATE(Table1[[#This Row],[Customer Last Name]],", ",Table1[[#This Row],[Customer First Name]])</f>
        <v>No. 11218, Client</v>
      </c>
      <c r="F34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1" t="str">
        <f>IF(Table1[[#This Row],[Transaction Type]]="Maintenance","Non-Sales","Sales")</f>
        <v>Non-Sales</v>
      </c>
      <c r="H3411">
        <f>IF(Table1[[#This Row],[Quarter]]="q2",1,"")</f>
        <v>1</v>
      </c>
      <c r="I3411" t="str">
        <f>IF(Table1[[#This Row],[Quarter]]="q3",1,"")</f>
        <v/>
      </c>
      <c r="J3411">
        <f>IF(Table1[[#This Row],[Quarter]]="Q2",Table1[[#This Row],[Credit Amount]],"")</f>
        <v>-54.66</v>
      </c>
      <c r="K3411" t="str">
        <f>IF(Table1[[#This Row],[Quarter]]="Q3",Table1[[#This Row],[Credit Amount]],"")</f>
        <v/>
      </c>
      <c r="L3411" t="str">
        <f>IF(Table1[[#This Row],[Transaction Type]]="Upgrade",Table1[[#This Row],[Credit Amount]],IF(Table1[[#This Row],[Transaction Type]]="Activation",Table1[[#This Row],[Credit Amount]],""))</f>
        <v/>
      </c>
      <c r="M3411">
        <f>IF(Table1[[#This Row],[Transaction Type]]="Maintenance",Table1[[#This Row],[Credit Amount]],"")</f>
        <v>-54.66</v>
      </c>
      <c r="N3411">
        <v>10070</v>
      </c>
      <c r="O3411" t="s">
        <v>2489</v>
      </c>
      <c r="P3411" t="s">
        <v>2559</v>
      </c>
      <c r="Q3411" t="s">
        <v>289</v>
      </c>
      <c r="R3411">
        <v>10042</v>
      </c>
      <c r="S3411" t="s">
        <v>2489</v>
      </c>
      <c r="T3411" t="s">
        <v>2531</v>
      </c>
      <c r="U3411" t="s">
        <v>290</v>
      </c>
      <c r="V3411" t="s">
        <v>196</v>
      </c>
      <c r="W3411">
        <v>100002217</v>
      </c>
      <c r="X3411">
        <v>8005551218</v>
      </c>
      <c r="Y3411" t="s">
        <v>2595</v>
      </c>
      <c r="Z3411" t="s">
        <v>3813</v>
      </c>
      <c r="AA3411" s="13">
        <v>-54.66</v>
      </c>
      <c r="AB3411" s="14">
        <v>42497</v>
      </c>
      <c r="AC3411" t="s">
        <v>36</v>
      </c>
    </row>
    <row r="3412" spans="1:29" x14ac:dyDescent="0.25">
      <c r="A3412" t="str">
        <f>CONCATENATE("Q",ROUNDUP(MONTH(Table1[[#This Row],[Month]])/3,0))</f>
        <v>Q2</v>
      </c>
      <c r="B3412" s="14">
        <f>EOMONTH(Table1[[#This Row],[Credit Date]],-1)+1</f>
        <v>42491</v>
      </c>
      <c r="C3412" t="str">
        <f>CONCATENATE(Table1[[#This Row],[Issuer Last Name]],", ",Table1[[#This Row],[Issuer First Name]])</f>
        <v>No. 070, Employee</v>
      </c>
      <c r="D3412" t="str">
        <f>CONCATENATE(Table1[[#This Row],[Approver Last Name]],", ",Table1[[#This Row],[Approver First Name]])</f>
        <v>No. 042, Employee</v>
      </c>
      <c r="E3412" t="str">
        <f>CONCATENATE(Table1[[#This Row],[Customer Last Name]],", ",Table1[[#This Row],[Customer First Name]])</f>
        <v>No. 10221, Client</v>
      </c>
      <c r="F3412" t="str">
        <f>IF(Table1[[#This Row],[Credit Amount]]&gt;-19.99,"Less than 19.99",IF(Table1[[#This Row],[Credit Amount]]=-20,"20",IF(Table1[[#This Row],[Credit Amount]]&gt;-49.98,"20.01-49.98",IF(Table1[[#This Row],[Credit Amount]]=-49.99,"49.99",IF(Table1[[#This Row],[Credit Amount]]=-50,"50",IF(Table1[[#This Row],[Credit Amount]]&lt;-50.01,"Greater than 50"))))))</f>
        <v>20.01-49.98</v>
      </c>
      <c r="G3412" t="str">
        <f>IF(Table1[[#This Row],[Transaction Type]]="Maintenance","Non-Sales","Sales")</f>
        <v>Non-Sales</v>
      </c>
      <c r="H3412">
        <f>IF(Table1[[#This Row],[Quarter]]="q2",1,"")</f>
        <v>1</v>
      </c>
      <c r="I3412" t="str">
        <f>IF(Table1[[#This Row],[Quarter]]="q3",1,"")</f>
        <v/>
      </c>
      <c r="J3412">
        <f>IF(Table1[[#This Row],[Quarter]]="Q2",Table1[[#This Row],[Credit Amount]],"")</f>
        <v>-30.87</v>
      </c>
      <c r="K3412" t="str">
        <f>IF(Table1[[#This Row],[Quarter]]="Q3",Table1[[#This Row],[Credit Amount]],"")</f>
        <v/>
      </c>
      <c r="L3412" t="str">
        <f>IF(Table1[[#This Row],[Transaction Type]]="Upgrade",Table1[[#This Row],[Credit Amount]],IF(Table1[[#This Row],[Transaction Type]]="Activation",Table1[[#This Row],[Credit Amount]],""))</f>
        <v/>
      </c>
      <c r="M3412">
        <f>IF(Table1[[#This Row],[Transaction Type]]="Maintenance",Table1[[#This Row],[Credit Amount]],"")</f>
        <v>-30.87</v>
      </c>
      <c r="N3412">
        <v>10070</v>
      </c>
      <c r="O3412" t="s">
        <v>2489</v>
      </c>
      <c r="P3412" t="s">
        <v>2559</v>
      </c>
      <c r="Q3412" t="s">
        <v>289</v>
      </c>
      <c r="R3412">
        <v>10042</v>
      </c>
      <c r="S3412" t="s">
        <v>2489</v>
      </c>
      <c r="T3412" t="s">
        <v>2531</v>
      </c>
      <c r="U3412" t="s">
        <v>290</v>
      </c>
      <c r="V3412" t="s">
        <v>196</v>
      </c>
      <c r="W3412">
        <v>100001220</v>
      </c>
      <c r="X3412">
        <v>8005550221</v>
      </c>
      <c r="Y3412" t="s">
        <v>2595</v>
      </c>
      <c r="Z3412" t="s">
        <v>2816</v>
      </c>
      <c r="AA3412" s="13">
        <v>-30.87</v>
      </c>
      <c r="AB3412" s="14">
        <v>42502</v>
      </c>
      <c r="AC3412" t="s">
        <v>36</v>
      </c>
    </row>
    <row r="3413" spans="1:29" x14ac:dyDescent="0.25">
      <c r="A3413" t="str">
        <f>CONCATENATE("Q",ROUNDUP(MONTH(Table1[[#This Row],[Month]])/3,0))</f>
        <v>Q2</v>
      </c>
      <c r="B3413" s="14">
        <f>EOMONTH(Table1[[#This Row],[Credit Date]],-1)+1</f>
        <v>42491</v>
      </c>
      <c r="C3413" t="str">
        <f>CONCATENATE(Table1[[#This Row],[Issuer Last Name]],", ",Table1[[#This Row],[Issuer First Name]])</f>
        <v>No. 070, Employee</v>
      </c>
      <c r="D3413" t="str">
        <f>CONCATENATE(Table1[[#This Row],[Approver Last Name]],", ",Table1[[#This Row],[Approver First Name]])</f>
        <v>No. 042, Employee</v>
      </c>
      <c r="E3413" t="str">
        <f>CONCATENATE(Table1[[#This Row],[Customer Last Name]],", ",Table1[[#This Row],[Customer First Name]])</f>
        <v>No. 13544, Client</v>
      </c>
      <c r="F34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3" t="str">
        <f>IF(Table1[[#This Row],[Transaction Type]]="Maintenance","Non-Sales","Sales")</f>
        <v>Non-Sales</v>
      </c>
      <c r="H3413">
        <f>IF(Table1[[#This Row],[Quarter]]="q2",1,"")</f>
        <v>1</v>
      </c>
      <c r="I3413" t="str">
        <f>IF(Table1[[#This Row],[Quarter]]="q3",1,"")</f>
        <v/>
      </c>
      <c r="J3413">
        <f>IF(Table1[[#This Row],[Quarter]]="Q2",Table1[[#This Row],[Credit Amount]],"")</f>
        <v>-92.79</v>
      </c>
      <c r="K3413" t="str">
        <f>IF(Table1[[#This Row],[Quarter]]="Q3",Table1[[#This Row],[Credit Amount]],"")</f>
        <v/>
      </c>
      <c r="L3413" t="str">
        <f>IF(Table1[[#This Row],[Transaction Type]]="Upgrade",Table1[[#This Row],[Credit Amount]],IF(Table1[[#This Row],[Transaction Type]]="Activation",Table1[[#This Row],[Credit Amount]],""))</f>
        <v/>
      </c>
      <c r="M3413">
        <f>IF(Table1[[#This Row],[Transaction Type]]="Maintenance",Table1[[#This Row],[Credit Amount]],"")</f>
        <v>-92.79</v>
      </c>
      <c r="N3413">
        <v>10070</v>
      </c>
      <c r="O3413" t="s">
        <v>2489</v>
      </c>
      <c r="P3413" t="s">
        <v>2559</v>
      </c>
      <c r="Q3413" t="s">
        <v>289</v>
      </c>
      <c r="R3413">
        <v>10042</v>
      </c>
      <c r="S3413" t="s">
        <v>2489</v>
      </c>
      <c r="T3413" t="s">
        <v>2531</v>
      </c>
      <c r="U3413" t="s">
        <v>290</v>
      </c>
      <c r="V3413" t="s">
        <v>196</v>
      </c>
      <c r="W3413">
        <v>100004543</v>
      </c>
      <c r="X3413">
        <v>8005553544</v>
      </c>
      <c r="Y3413" t="s">
        <v>2595</v>
      </c>
      <c r="Z3413" t="s">
        <v>6132</v>
      </c>
      <c r="AA3413" s="13">
        <v>-92.79</v>
      </c>
      <c r="AB3413" s="14">
        <v>42502</v>
      </c>
      <c r="AC3413" t="s">
        <v>36</v>
      </c>
    </row>
    <row r="3414" spans="1:29" x14ac:dyDescent="0.25">
      <c r="A3414" t="str">
        <f>CONCATENATE("Q",ROUNDUP(MONTH(Table1[[#This Row],[Month]])/3,0))</f>
        <v>Q2</v>
      </c>
      <c r="B3414" s="14">
        <f>EOMONTH(Table1[[#This Row],[Credit Date]],-1)+1</f>
        <v>42491</v>
      </c>
      <c r="C3414" t="str">
        <f>CONCATENATE(Table1[[#This Row],[Issuer Last Name]],", ",Table1[[#This Row],[Issuer First Name]])</f>
        <v>No. 070, Employee</v>
      </c>
      <c r="D3414" t="str">
        <f>CONCATENATE(Table1[[#This Row],[Approver Last Name]],", ",Table1[[#This Row],[Approver First Name]])</f>
        <v>No. 042, Employee</v>
      </c>
      <c r="E3414" t="str">
        <f>CONCATENATE(Table1[[#This Row],[Customer Last Name]],", ",Table1[[#This Row],[Customer First Name]])</f>
        <v>No. 12741, Client</v>
      </c>
      <c r="F34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4" t="str">
        <f>IF(Table1[[#This Row],[Transaction Type]]="Maintenance","Non-Sales","Sales")</f>
        <v>Sales</v>
      </c>
      <c r="H3414">
        <f>IF(Table1[[#This Row],[Quarter]]="q2",1,"")</f>
        <v>1</v>
      </c>
      <c r="I3414" t="str">
        <f>IF(Table1[[#This Row],[Quarter]]="q3",1,"")</f>
        <v/>
      </c>
      <c r="J3414">
        <f>IF(Table1[[#This Row],[Quarter]]="Q2",Table1[[#This Row],[Credit Amount]],"")</f>
        <v>-82.46</v>
      </c>
      <c r="K3414" t="str">
        <f>IF(Table1[[#This Row],[Quarter]]="Q3",Table1[[#This Row],[Credit Amount]],"")</f>
        <v/>
      </c>
      <c r="L3414">
        <f>IF(Table1[[#This Row],[Transaction Type]]="Upgrade",Table1[[#This Row],[Credit Amount]],IF(Table1[[#This Row],[Transaction Type]]="Activation",Table1[[#This Row],[Credit Amount]],""))</f>
        <v>-82.46</v>
      </c>
      <c r="M3414" t="str">
        <f>IF(Table1[[#This Row],[Transaction Type]]="Maintenance",Table1[[#This Row],[Credit Amount]],"")</f>
        <v/>
      </c>
      <c r="N3414">
        <v>10070</v>
      </c>
      <c r="O3414" t="s">
        <v>2489</v>
      </c>
      <c r="P3414" t="s">
        <v>2559</v>
      </c>
      <c r="Q3414" t="s">
        <v>289</v>
      </c>
      <c r="R3414">
        <v>10042</v>
      </c>
      <c r="S3414" t="s">
        <v>2489</v>
      </c>
      <c r="T3414" t="s">
        <v>2531</v>
      </c>
      <c r="U3414" t="s">
        <v>290</v>
      </c>
      <c r="V3414" t="s">
        <v>196</v>
      </c>
      <c r="W3414">
        <v>100003740</v>
      </c>
      <c r="X3414">
        <v>8005552741</v>
      </c>
      <c r="Y3414" t="s">
        <v>2595</v>
      </c>
      <c r="Z3414" t="s">
        <v>5333</v>
      </c>
      <c r="AA3414" s="13">
        <v>-82.46</v>
      </c>
      <c r="AB3414" s="14">
        <v>42503</v>
      </c>
      <c r="AC3414" t="s">
        <v>37</v>
      </c>
    </row>
    <row r="3415" spans="1:29" x14ac:dyDescent="0.25">
      <c r="A3415" t="str">
        <f>CONCATENATE("Q",ROUNDUP(MONTH(Table1[[#This Row],[Month]])/3,0))</f>
        <v>Q2</v>
      </c>
      <c r="B3415" s="14">
        <f>EOMONTH(Table1[[#This Row],[Credit Date]],-1)+1</f>
        <v>42491</v>
      </c>
      <c r="C3415" t="str">
        <f>CONCATENATE(Table1[[#This Row],[Issuer Last Name]],", ",Table1[[#This Row],[Issuer First Name]])</f>
        <v>No. 070, Employee</v>
      </c>
      <c r="D3415" t="str">
        <f>CONCATENATE(Table1[[#This Row],[Approver Last Name]],", ",Table1[[#This Row],[Approver First Name]])</f>
        <v>No. 042, Employee</v>
      </c>
      <c r="E3415" t="str">
        <f>CONCATENATE(Table1[[#This Row],[Customer Last Name]],", ",Table1[[#This Row],[Customer First Name]])</f>
        <v>No. 12537, Client</v>
      </c>
      <c r="F34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5" t="str">
        <f>IF(Table1[[#This Row],[Transaction Type]]="Maintenance","Non-Sales","Sales")</f>
        <v>Non-Sales</v>
      </c>
      <c r="H3415">
        <f>IF(Table1[[#This Row],[Quarter]]="q2",1,"")</f>
        <v>1</v>
      </c>
      <c r="I3415" t="str">
        <f>IF(Table1[[#This Row],[Quarter]]="q3",1,"")</f>
        <v/>
      </c>
      <c r="J3415">
        <f>IF(Table1[[#This Row],[Quarter]]="Q2",Table1[[#This Row],[Credit Amount]],"")</f>
        <v>-54.6</v>
      </c>
      <c r="K3415" t="str">
        <f>IF(Table1[[#This Row],[Quarter]]="Q3",Table1[[#This Row],[Credit Amount]],"")</f>
        <v/>
      </c>
      <c r="L3415" t="str">
        <f>IF(Table1[[#This Row],[Transaction Type]]="Upgrade",Table1[[#This Row],[Credit Amount]],IF(Table1[[#This Row],[Transaction Type]]="Activation",Table1[[#This Row],[Credit Amount]],""))</f>
        <v/>
      </c>
      <c r="M3415">
        <f>IF(Table1[[#This Row],[Transaction Type]]="Maintenance",Table1[[#This Row],[Credit Amount]],"")</f>
        <v>-54.6</v>
      </c>
      <c r="N3415">
        <v>10070</v>
      </c>
      <c r="O3415" t="s">
        <v>2489</v>
      </c>
      <c r="P3415" t="s">
        <v>2559</v>
      </c>
      <c r="Q3415" t="s">
        <v>289</v>
      </c>
      <c r="R3415">
        <v>10042</v>
      </c>
      <c r="S3415" t="s">
        <v>2489</v>
      </c>
      <c r="T3415" t="s">
        <v>2531</v>
      </c>
      <c r="U3415" t="s">
        <v>290</v>
      </c>
      <c r="V3415" t="s">
        <v>196</v>
      </c>
      <c r="W3415">
        <v>100003536</v>
      </c>
      <c r="X3415">
        <v>8005552537</v>
      </c>
      <c r="Y3415" t="s">
        <v>2595</v>
      </c>
      <c r="Z3415" t="s">
        <v>5132</v>
      </c>
      <c r="AA3415" s="13">
        <v>-54.6</v>
      </c>
      <c r="AB3415" s="14">
        <v>42508</v>
      </c>
      <c r="AC3415" t="s">
        <v>36</v>
      </c>
    </row>
    <row r="3416" spans="1:29" x14ac:dyDescent="0.25">
      <c r="A3416" t="str">
        <f>CONCATENATE("Q",ROUNDUP(MONTH(Table1[[#This Row],[Month]])/3,0))</f>
        <v>Q2</v>
      </c>
      <c r="B3416" s="14">
        <f>EOMONTH(Table1[[#This Row],[Credit Date]],-1)+1</f>
        <v>42491</v>
      </c>
      <c r="C3416" t="str">
        <f>CONCATENATE(Table1[[#This Row],[Issuer Last Name]],", ",Table1[[#This Row],[Issuer First Name]])</f>
        <v>No. 070, Employee</v>
      </c>
      <c r="D3416" t="str">
        <f>CONCATENATE(Table1[[#This Row],[Approver Last Name]],", ",Table1[[#This Row],[Approver First Name]])</f>
        <v>No. 042, Employee</v>
      </c>
      <c r="E3416" t="str">
        <f>CONCATENATE(Table1[[#This Row],[Customer Last Name]],", ",Table1[[#This Row],[Customer First Name]])</f>
        <v>No. 12798, Client</v>
      </c>
      <c r="F34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6" t="str">
        <f>IF(Table1[[#This Row],[Transaction Type]]="Maintenance","Non-Sales","Sales")</f>
        <v>Sales</v>
      </c>
      <c r="H3416">
        <f>IF(Table1[[#This Row],[Quarter]]="q2",1,"")</f>
        <v>1</v>
      </c>
      <c r="I3416" t="str">
        <f>IF(Table1[[#This Row],[Quarter]]="q3",1,"")</f>
        <v/>
      </c>
      <c r="J3416">
        <f>IF(Table1[[#This Row],[Quarter]]="Q2",Table1[[#This Row],[Credit Amount]],"")</f>
        <v>-96.54</v>
      </c>
      <c r="K3416" t="str">
        <f>IF(Table1[[#This Row],[Quarter]]="Q3",Table1[[#This Row],[Credit Amount]],"")</f>
        <v/>
      </c>
      <c r="L3416">
        <f>IF(Table1[[#This Row],[Transaction Type]]="Upgrade",Table1[[#This Row],[Credit Amount]],IF(Table1[[#This Row],[Transaction Type]]="Activation",Table1[[#This Row],[Credit Amount]],""))</f>
        <v>-96.54</v>
      </c>
      <c r="M3416" t="str">
        <f>IF(Table1[[#This Row],[Transaction Type]]="Maintenance",Table1[[#This Row],[Credit Amount]],"")</f>
        <v/>
      </c>
      <c r="N3416">
        <v>10070</v>
      </c>
      <c r="O3416" t="s">
        <v>2489</v>
      </c>
      <c r="P3416" t="s">
        <v>2559</v>
      </c>
      <c r="Q3416" t="s">
        <v>289</v>
      </c>
      <c r="R3416">
        <v>10042</v>
      </c>
      <c r="S3416" t="s">
        <v>2489</v>
      </c>
      <c r="T3416" t="s">
        <v>2531</v>
      </c>
      <c r="U3416" t="s">
        <v>290</v>
      </c>
      <c r="V3416" t="s">
        <v>196</v>
      </c>
      <c r="W3416">
        <v>100003797</v>
      </c>
      <c r="X3416">
        <v>8005552798</v>
      </c>
      <c r="Y3416" t="s">
        <v>2595</v>
      </c>
      <c r="Z3416" t="s">
        <v>5390</v>
      </c>
      <c r="AA3416" s="13">
        <v>-96.54</v>
      </c>
      <c r="AB3416" s="14">
        <v>42514</v>
      </c>
      <c r="AC3416" t="s">
        <v>37</v>
      </c>
    </row>
    <row r="3417" spans="1:29" x14ac:dyDescent="0.25">
      <c r="A3417" t="str">
        <f>CONCATENATE("Q",ROUNDUP(MONTH(Table1[[#This Row],[Month]])/3,0))</f>
        <v>Q2</v>
      </c>
      <c r="B3417" s="14">
        <f>EOMONTH(Table1[[#This Row],[Credit Date]],-1)+1</f>
        <v>42491</v>
      </c>
      <c r="C3417" t="str">
        <f>CONCATENATE(Table1[[#This Row],[Issuer Last Name]],", ",Table1[[#This Row],[Issuer First Name]])</f>
        <v>No. 070, Employee</v>
      </c>
      <c r="D3417" t="str">
        <f>CONCATENATE(Table1[[#This Row],[Approver Last Name]],", ",Table1[[#This Row],[Approver First Name]])</f>
        <v>No. 042, Employee</v>
      </c>
      <c r="E3417" t="str">
        <f>CONCATENATE(Table1[[#This Row],[Customer Last Name]],", ",Table1[[#This Row],[Customer First Name]])</f>
        <v>No. 13923, Client</v>
      </c>
      <c r="F34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7" t="str">
        <f>IF(Table1[[#This Row],[Transaction Type]]="Maintenance","Non-Sales","Sales")</f>
        <v>Non-Sales</v>
      </c>
      <c r="H3417">
        <f>IF(Table1[[#This Row],[Quarter]]="q2",1,"")</f>
        <v>1</v>
      </c>
      <c r="I3417" t="str">
        <f>IF(Table1[[#This Row],[Quarter]]="q3",1,"")</f>
        <v/>
      </c>
      <c r="J3417">
        <f>IF(Table1[[#This Row],[Quarter]]="Q2",Table1[[#This Row],[Credit Amount]],"")</f>
        <v>-83.46</v>
      </c>
      <c r="K3417" t="str">
        <f>IF(Table1[[#This Row],[Quarter]]="Q3",Table1[[#This Row],[Credit Amount]],"")</f>
        <v/>
      </c>
      <c r="L3417" t="str">
        <f>IF(Table1[[#This Row],[Transaction Type]]="Upgrade",Table1[[#This Row],[Credit Amount]],IF(Table1[[#This Row],[Transaction Type]]="Activation",Table1[[#This Row],[Credit Amount]],""))</f>
        <v/>
      </c>
      <c r="M3417">
        <f>IF(Table1[[#This Row],[Transaction Type]]="Maintenance",Table1[[#This Row],[Credit Amount]],"")</f>
        <v>-83.46</v>
      </c>
      <c r="N3417">
        <v>10070</v>
      </c>
      <c r="O3417" t="s">
        <v>2489</v>
      </c>
      <c r="P3417" t="s">
        <v>2559</v>
      </c>
      <c r="Q3417" t="s">
        <v>289</v>
      </c>
      <c r="R3417">
        <v>10042</v>
      </c>
      <c r="S3417" t="s">
        <v>2489</v>
      </c>
      <c r="T3417" t="s">
        <v>2531</v>
      </c>
      <c r="U3417" t="s">
        <v>290</v>
      </c>
      <c r="V3417" t="s">
        <v>196</v>
      </c>
      <c r="W3417">
        <v>100004922</v>
      </c>
      <c r="X3417">
        <v>8005553923</v>
      </c>
      <c r="Y3417" t="s">
        <v>2595</v>
      </c>
      <c r="Z3417" t="s">
        <v>6511</v>
      </c>
      <c r="AA3417" s="13">
        <v>-83.46</v>
      </c>
      <c r="AB3417" s="14">
        <v>42520</v>
      </c>
      <c r="AC3417" t="s">
        <v>36</v>
      </c>
    </row>
    <row r="3418" spans="1:29" x14ac:dyDescent="0.25">
      <c r="A3418" t="str">
        <f>CONCATENATE("Q",ROUNDUP(MONTH(Table1[[#This Row],[Month]])/3,0))</f>
        <v>Q2</v>
      </c>
      <c r="B3418" s="14">
        <f>EOMONTH(Table1[[#This Row],[Credit Date]],-1)+1</f>
        <v>42522</v>
      </c>
      <c r="C3418" t="str">
        <f>CONCATENATE(Table1[[#This Row],[Issuer Last Name]],", ",Table1[[#This Row],[Issuer First Name]])</f>
        <v>No. 070, Employee</v>
      </c>
      <c r="D3418" t="str">
        <f>CONCATENATE(Table1[[#This Row],[Approver Last Name]],", ",Table1[[#This Row],[Approver First Name]])</f>
        <v>No. 042, Employee</v>
      </c>
      <c r="E3418" t="str">
        <f>CONCATENATE(Table1[[#This Row],[Customer Last Name]],", ",Table1[[#This Row],[Customer First Name]])</f>
        <v>No. 12513, Client</v>
      </c>
      <c r="F3418" t="str">
        <f>IF(Table1[[#This Row],[Credit Amount]]&gt;-19.99,"Less than 19.99",IF(Table1[[#This Row],[Credit Amount]]=-20,"20",IF(Table1[[#This Row],[Credit Amount]]&gt;-49.98,"20.01-49.98",IF(Table1[[#This Row],[Credit Amount]]=-49.99,"49.99",IF(Table1[[#This Row],[Credit Amount]]=-50,"50",IF(Table1[[#This Row],[Credit Amount]]&lt;-50.01,"Greater than 50"))))))</f>
        <v>20.01-49.98</v>
      </c>
      <c r="G3418" t="str">
        <f>IF(Table1[[#This Row],[Transaction Type]]="Maintenance","Non-Sales","Sales")</f>
        <v>Non-Sales</v>
      </c>
      <c r="H3418">
        <f>IF(Table1[[#This Row],[Quarter]]="q2",1,"")</f>
        <v>1</v>
      </c>
      <c r="I3418" t="str">
        <f>IF(Table1[[#This Row],[Quarter]]="q3",1,"")</f>
        <v/>
      </c>
      <c r="J3418">
        <f>IF(Table1[[#This Row],[Quarter]]="Q2",Table1[[#This Row],[Credit Amount]],"")</f>
        <v>-46.09</v>
      </c>
      <c r="K3418" t="str">
        <f>IF(Table1[[#This Row],[Quarter]]="Q3",Table1[[#This Row],[Credit Amount]],"")</f>
        <v/>
      </c>
      <c r="L3418" t="str">
        <f>IF(Table1[[#This Row],[Transaction Type]]="Upgrade",Table1[[#This Row],[Credit Amount]],IF(Table1[[#This Row],[Transaction Type]]="Activation",Table1[[#This Row],[Credit Amount]],""))</f>
        <v/>
      </c>
      <c r="M3418">
        <f>IF(Table1[[#This Row],[Transaction Type]]="Maintenance",Table1[[#This Row],[Credit Amount]],"")</f>
        <v>-46.09</v>
      </c>
      <c r="N3418">
        <v>10070</v>
      </c>
      <c r="O3418" t="s">
        <v>2489</v>
      </c>
      <c r="P3418" t="s">
        <v>2559</v>
      </c>
      <c r="Q3418" t="s">
        <v>289</v>
      </c>
      <c r="R3418">
        <v>10042</v>
      </c>
      <c r="S3418" t="s">
        <v>2489</v>
      </c>
      <c r="T3418" t="s">
        <v>2531</v>
      </c>
      <c r="U3418" t="s">
        <v>290</v>
      </c>
      <c r="V3418" t="s">
        <v>196</v>
      </c>
      <c r="W3418">
        <v>100003512</v>
      </c>
      <c r="X3418">
        <v>8005552513</v>
      </c>
      <c r="Y3418" t="s">
        <v>2595</v>
      </c>
      <c r="Z3418" t="s">
        <v>5108</v>
      </c>
      <c r="AA3418" s="13">
        <v>-46.09</v>
      </c>
      <c r="AB3418" s="14">
        <v>42522</v>
      </c>
      <c r="AC3418" t="s">
        <v>36</v>
      </c>
    </row>
    <row r="3419" spans="1:29" x14ac:dyDescent="0.25">
      <c r="A3419" t="str">
        <f>CONCATENATE("Q",ROUNDUP(MONTH(Table1[[#This Row],[Month]])/3,0))</f>
        <v>Q2</v>
      </c>
      <c r="B3419" s="14">
        <f>EOMONTH(Table1[[#This Row],[Credit Date]],-1)+1</f>
        <v>42522</v>
      </c>
      <c r="C3419" t="str">
        <f>CONCATENATE(Table1[[#This Row],[Issuer Last Name]],", ",Table1[[#This Row],[Issuer First Name]])</f>
        <v>No. 070, Employee</v>
      </c>
      <c r="D3419" t="str">
        <f>CONCATENATE(Table1[[#This Row],[Approver Last Name]],", ",Table1[[#This Row],[Approver First Name]])</f>
        <v>No. 042, Employee</v>
      </c>
      <c r="E3419" t="str">
        <f>CONCATENATE(Table1[[#This Row],[Customer Last Name]],", ",Table1[[#This Row],[Customer First Name]])</f>
        <v>No. 11515, Client</v>
      </c>
      <c r="F34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19" t="str">
        <f>IF(Table1[[#This Row],[Transaction Type]]="Maintenance","Non-Sales","Sales")</f>
        <v>Non-Sales</v>
      </c>
      <c r="H3419">
        <f>IF(Table1[[#This Row],[Quarter]]="q2",1,"")</f>
        <v>1</v>
      </c>
      <c r="I3419" t="str">
        <f>IF(Table1[[#This Row],[Quarter]]="q3",1,"")</f>
        <v/>
      </c>
      <c r="J3419">
        <f>IF(Table1[[#This Row],[Quarter]]="Q2",Table1[[#This Row],[Credit Amount]],"")</f>
        <v>-53.14</v>
      </c>
      <c r="K3419" t="str">
        <f>IF(Table1[[#This Row],[Quarter]]="Q3",Table1[[#This Row],[Credit Amount]],"")</f>
        <v/>
      </c>
      <c r="L3419" t="str">
        <f>IF(Table1[[#This Row],[Transaction Type]]="Upgrade",Table1[[#This Row],[Credit Amount]],IF(Table1[[#This Row],[Transaction Type]]="Activation",Table1[[#This Row],[Credit Amount]],""))</f>
        <v/>
      </c>
      <c r="M3419">
        <f>IF(Table1[[#This Row],[Transaction Type]]="Maintenance",Table1[[#This Row],[Credit Amount]],"")</f>
        <v>-53.14</v>
      </c>
      <c r="N3419">
        <v>10070</v>
      </c>
      <c r="O3419" t="s">
        <v>2489</v>
      </c>
      <c r="P3419" t="s">
        <v>2559</v>
      </c>
      <c r="Q3419" t="s">
        <v>289</v>
      </c>
      <c r="R3419">
        <v>10042</v>
      </c>
      <c r="S3419" t="s">
        <v>2489</v>
      </c>
      <c r="T3419" t="s">
        <v>2531</v>
      </c>
      <c r="U3419" t="s">
        <v>290</v>
      </c>
      <c r="V3419" t="s">
        <v>196</v>
      </c>
      <c r="W3419">
        <v>100002514</v>
      </c>
      <c r="X3419">
        <v>8005551515</v>
      </c>
      <c r="Y3419" t="s">
        <v>2595</v>
      </c>
      <c r="Z3419" t="s">
        <v>4110</v>
      </c>
      <c r="AA3419" s="13">
        <v>-53.14</v>
      </c>
      <c r="AB3419" s="14">
        <v>42524</v>
      </c>
      <c r="AC3419" t="s">
        <v>36</v>
      </c>
    </row>
    <row r="3420" spans="1:29" x14ac:dyDescent="0.25">
      <c r="A3420" t="str">
        <f>CONCATENATE("Q",ROUNDUP(MONTH(Table1[[#This Row],[Month]])/3,0))</f>
        <v>Q2</v>
      </c>
      <c r="B3420" s="14">
        <f>EOMONTH(Table1[[#This Row],[Credit Date]],-1)+1</f>
        <v>42522</v>
      </c>
      <c r="C3420" t="str">
        <f>CONCATENATE(Table1[[#This Row],[Issuer Last Name]],", ",Table1[[#This Row],[Issuer First Name]])</f>
        <v>No. 070, Employee</v>
      </c>
      <c r="D3420" t="str">
        <f>CONCATENATE(Table1[[#This Row],[Approver Last Name]],", ",Table1[[#This Row],[Approver First Name]])</f>
        <v>No. 042, Employee</v>
      </c>
      <c r="E3420" t="str">
        <f>CONCATENATE(Table1[[#This Row],[Customer Last Name]],", ",Table1[[#This Row],[Customer First Name]])</f>
        <v>No. 12173, Client</v>
      </c>
      <c r="F3420" t="str">
        <f>IF(Table1[[#This Row],[Credit Amount]]&gt;-19.99,"Less than 19.99",IF(Table1[[#This Row],[Credit Amount]]=-20,"20",IF(Table1[[#This Row],[Credit Amount]]&gt;-49.98,"20.01-49.98",IF(Table1[[#This Row],[Credit Amount]]=-49.99,"49.99",IF(Table1[[#This Row],[Credit Amount]]=-50,"50",IF(Table1[[#This Row],[Credit Amount]]&lt;-50.01,"Greater than 50"))))))</f>
        <v>Less than 19.99</v>
      </c>
      <c r="G3420" t="str">
        <f>IF(Table1[[#This Row],[Transaction Type]]="Maintenance","Non-Sales","Sales")</f>
        <v>Non-Sales</v>
      </c>
      <c r="H3420">
        <f>IF(Table1[[#This Row],[Quarter]]="q2",1,"")</f>
        <v>1</v>
      </c>
      <c r="I3420" t="str">
        <f>IF(Table1[[#This Row],[Quarter]]="q3",1,"")</f>
        <v/>
      </c>
      <c r="J3420">
        <f>IF(Table1[[#This Row],[Quarter]]="Q2",Table1[[#This Row],[Credit Amount]],"")</f>
        <v>-19.86</v>
      </c>
      <c r="K3420" t="str">
        <f>IF(Table1[[#This Row],[Quarter]]="Q3",Table1[[#This Row],[Credit Amount]],"")</f>
        <v/>
      </c>
      <c r="L3420" t="str">
        <f>IF(Table1[[#This Row],[Transaction Type]]="Upgrade",Table1[[#This Row],[Credit Amount]],IF(Table1[[#This Row],[Transaction Type]]="Activation",Table1[[#This Row],[Credit Amount]],""))</f>
        <v/>
      </c>
      <c r="M3420">
        <f>IF(Table1[[#This Row],[Transaction Type]]="Maintenance",Table1[[#This Row],[Credit Amount]],"")</f>
        <v>-19.86</v>
      </c>
      <c r="N3420">
        <v>10070</v>
      </c>
      <c r="O3420" t="s">
        <v>2489</v>
      </c>
      <c r="P3420" t="s">
        <v>2559</v>
      </c>
      <c r="Q3420" t="s">
        <v>289</v>
      </c>
      <c r="R3420">
        <v>10042</v>
      </c>
      <c r="S3420" t="s">
        <v>2489</v>
      </c>
      <c r="T3420" t="s">
        <v>2531</v>
      </c>
      <c r="U3420" t="s">
        <v>290</v>
      </c>
      <c r="V3420" t="s">
        <v>196</v>
      </c>
      <c r="W3420">
        <v>100003172</v>
      </c>
      <c r="X3420">
        <v>8005552173</v>
      </c>
      <c r="Y3420" t="s">
        <v>2595</v>
      </c>
      <c r="Z3420" t="s">
        <v>4768</v>
      </c>
      <c r="AA3420" s="13">
        <v>-19.86</v>
      </c>
      <c r="AB3420" s="14">
        <v>42533</v>
      </c>
      <c r="AC3420" t="s">
        <v>36</v>
      </c>
    </row>
    <row r="3421" spans="1:29" x14ac:dyDescent="0.25">
      <c r="A3421" t="str">
        <f>CONCATENATE("Q",ROUNDUP(MONTH(Table1[[#This Row],[Month]])/3,0))</f>
        <v>Q2</v>
      </c>
      <c r="B3421" s="14">
        <f>EOMONTH(Table1[[#This Row],[Credit Date]],-1)+1</f>
        <v>42522</v>
      </c>
      <c r="C3421" t="str">
        <f>CONCATENATE(Table1[[#This Row],[Issuer Last Name]],", ",Table1[[#This Row],[Issuer First Name]])</f>
        <v>No. 070, Employee</v>
      </c>
      <c r="D3421" t="str">
        <f>CONCATENATE(Table1[[#This Row],[Approver Last Name]],", ",Table1[[#This Row],[Approver First Name]])</f>
        <v>No. 042, Employee</v>
      </c>
      <c r="E3421" t="str">
        <f>CONCATENATE(Table1[[#This Row],[Customer Last Name]],", ",Table1[[#This Row],[Customer First Name]])</f>
        <v>No. 10524, Client</v>
      </c>
      <c r="F3421" t="str">
        <f>IF(Table1[[#This Row],[Credit Amount]]&gt;-19.99,"Less than 19.99",IF(Table1[[#This Row],[Credit Amount]]=-20,"20",IF(Table1[[#This Row],[Credit Amount]]&gt;-49.98,"20.01-49.98",IF(Table1[[#This Row],[Credit Amount]]=-49.99,"49.99",IF(Table1[[#This Row],[Credit Amount]]=-50,"50",IF(Table1[[#This Row],[Credit Amount]]&lt;-50.01,"Greater than 50"))))))</f>
        <v>20.01-49.98</v>
      </c>
      <c r="G3421" t="str">
        <f>IF(Table1[[#This Row],[Transaction Type]]="Maintenance","Non-Sales","Sales")</f>
        <v>Non-Sales</v>
      </c>
      <c r="H3421">
        <f>IF(Table1[[#This Row],[Quarter]]="q2",1,"")</f>
        <v>1</v>
      </c>
      <c r="I3421" t="str">
        <f>IF(Table1[[#This Row],[Quarter]]="q3",1,"")</f>
        <v/>
      </c>
      <c r="J3421">
        <f>IF(Table1[[#This Row],[Quarter]]="Q2",Table1[[#This Row],[Credit Amount]],"")</f>
        <v>-49.1</v>
      </c>
      <c r="K3421" t="str">
        <f>IF(Table1[[#This Row],[Quarter]]="Q3",Table1[[#This Row],[Credit Amount]],"")</f>
        <v/>
      </c>
      <c r="L3421" t="str">
        <f>IF(Table1[[#This Row],[Transaction Type]]="Upgrade",Table1[[#This Row],[Credit Amount]],IF(Table1[[#This Row],[Transaction Type]]="Activation",Table1[[#This Row],[Credit Amount]],""))</f>
        <v/>
      </c>
      <c r="M3421">
        <f>IF(Table1[[#This Row],[Transaction Type]]="Maintenance",Table1[[#This Row],[Credit Amount]],"")</f>
        <v>-49.1</v>
      </c>
      <c r="N3421">
        <v>10070</v>
      </c>
      <c r="O3421" t="s">
        <v>2489</v>
      </c>
      <c r="P3421" t="s">
        <v>2559</v>
      </c>
      <c r="Q3421" t="s">
        <v>289</v>
      </c>
      <c r="R3421">
        <v>10042</v>
      </c>
      <c r="S3421" t="s">
        <v>2489</v>
      </c>
      <c r="T3421" t="s">
        <v>2531</v>
      </c>
      <c r="U3421" t="s">
        <v>290</v>
      </c>
      <c r="V3421" t="s">
        <v>196</v>
      </c>
      <c r="W3421">
        <v>100001523</v>
      </c>
      <c r="X3421">
        <v>8005550524</v>
      </c>
      <c r="Y3421" t="s">
        <v>2595</v>
      </c>
      <c r="Z3421" t="s">
        <v>3119</v>
      </c>
      <c r="AA3421" s="13">
        <v>-49.1</v>
      </c>
      <c r="AB3421" s="14">
        <v>42535</v>
      </c>
      <c r="AC3421" t="s">
        <v>36</v>
      </c>
    </row>
    <row r="3422" spans="1:29" x14ac:dyDescent="0.25">
      <c r="A3422" t="str">
        <f>CONCATENATE("Q",ROUNDUP(MONTH(Table1[[#This Row],[Month]])/3,0))</f>
        <v>Q2</v>
      </c>
      <c r="B3422" s="14">
        <f>EOMONTH(Table1[[#This Row],[Credit Date]],-1)+1</f>
        <v>42522</v>
      </c>
      <c r="C3422" t="str">
        <f>CONCATENATE(Table1[[#This Row],[Issuer Last Name]],", ",Table1[[#This Row],[Issuer First Name]])</f>
        <v>No. 070, Employee</v>
      </c>
      <c r="D3422" t="str">
        <f>CONCATENATE(Table1[[#This Row],[Approver Last Name]],", ",Table1[[#This Row],[Approver First Name]])</f>
        <v>No. 042, Employee</v>
      </c>
      <c r="E3422" t="str">
        <f>CONCATENATE(Table1[[#This Row],[Customer Last Name]],", ",Table1[[#This Row],[Customer First Name]])</f>
        <v>No. 13959, Client</v>
      </c>
      <c r="F34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22" t="str">
        <f>IF(Table1[[#This Row],[Transaction Type]]="Maintenance","Non-Sales","Sales")</f>
        <v>Non-Sales</v>
      </c>
      <c r="H3422">
        <f>IF(Table1[[#This Row],[Quarter]]="q2",1,"")</f>
        <v>1</v>
      </c>
      <c r="I3422" t="str">
        <f>IF(Table1[[#This Row],[Quarter]]="q3",1,"")</f>
        <v/>
      </c>
      <c r="J3422">
        <f>IF(Table1[[#This Row],[Quarter]]="Q2",Table1[[#This Row],[Credit Amount]],"")</f>
        <v>-64.48</v>
      </c>
      <c r="K3422" t="str">
        <f>IF(Table1[[#This Row],[Quarter]]="Q3",Table1[[#This Row],[Credit Amount]],"")</f>
        <v/>
      </c>
      <c r="L3422" t="str">
        <f>IF(Table1[[#This Row],[Transaction Type]]="Upgrade",Table1[[#This Row],[Credit Amount]],IF(Table1[[#This Row],[Transaction Type]]="Activation",Table1[[#This Row],[Credit Amount]],""))</f>
        <v/>
      </c>
      <c r="M3422">
        <f>IF(Table1[[#This Row],[Transaction Type]]="Maintenance",Table1[[#This Row],[Credit Amount]],"")</f>
        <v>-64.48</v>
      </c>
      <c r="N3422">
        <v>10070</v>
      </c>
      <c r="O3422" t="s">
        <v>2489</v>
      </c>
      <c r="P3422" t="s">
        <v>2559</v>
      </c>
      <c r="Q3422" t="s">
        <v>289</v>
      </c>
      <c r="R3422">
        <v>10042</v>
      </c>
      <c r="S3422" t="s">
        <v>2489</v>
      </c>
      <c r="T3422" t="s">
        <v>2531</v>
      </c>
      <c r="U3422" t="s">
        <v>290</v>
      </c>
      <c r="V3422" t="s">
        <v>196</v>
      </c>
      <c r="W3422">
        <v>100004958</v>
      </c>
      <c r="X3422">
        <v>8005553959</v>
      </c>
      <c r="Y3422" t="s">
        <v>2595</v>
      </c>
      <c r="Z3422" t="s">
        <v>6547</v>
      </c>
      <c r="AA3422" s="13">
        <v>-64.48</v>
      </c>
      <c r="AB3422" s="14">
        <v>42537</v>
      </c>
      <c r="AC3422" t="s">
        <v>36</v>
      </c>
    </row>
    <row r="3423" spans="1:29" x14ac:dyDescent="0.25">
      <c r="A3423" t="str">
        <f>CONCATENATE("Q",ROUNDUP(MONTH(Table1[[#This Row],[Month]])/3,0))</f>
        <v>Q2</v>
      </c>
      <c r="B3423" s="14">
        <f>EOMONTH(Table1[[#This Row],[Credit Date]],-1)+1</f>
        <v>42522</v>
      </c>
      <c r="C3423" t="str">
        <f>CONCATENATE(Table1[[#This Row],[Issuer Last Name]],", ",Table1[[#This Row],[Issuer First Name]])</f>
        <v>No. 070, Employee</v>
      </c>
      <c r="D3423" t="str">
        <f>CONCATENATE(Table1[[#This Row],[Approver Last Name]],", ",Table1[[#This Row],[Approver First Name]])</f>
        <v>No. 042, Employee</v>
      </c>
      <c r="E3423" t="str">
        <f>CONCATENATE(Table1[[#This Row],[Customer Last Name]],", ",Table1[[#This Row],[Customer First Name]])</f>
        <v>No. 11469, Client</v>
      </c>
      <c r="F3423" t="str">
        <f>IF(Table1[[#This Row],[Credit Amount]]&gt;-19.99,"Less than 19.99",IF(Table1[[#This Row],[Credit Amount]]=-20,"20",IF(Table1[[#This Row],[Credit Amount]]&gt;-49.98,"20.01-49.98",IF(Table1[[#This Row],[Credit Amount]]=-49.99,"49.99",IF(Table1[[#This Row],[Credit Amount]]=-50,"50",IF(Table1[[#This Row],[Credit Amount]]&lt;-50.01,"Greater than 50"))))))</f>
        <v>20.01-49.98</v>
      </c>
      <c r="G3423" t="str">
        <f>IF(Table1[[#This Row],[Transaction Type]]="Maintenance","Non-Sales","Sales")</f>
        <v>Non-Sales</v>
      </c>
      <c r="H3423">
        <f>IF(Table1[[#This Row],[Quarter]]="q2",1,"")</f>
        <v>1</v>
      </c>
      <c r="I3423" t="str">
        <f>IF(Table1[[#This Row],[Quarter]]="q3",1,"")</f>
        <v/>
      </c>
      <c r="J3423">
        <f>IF(Table1[[#This Row],[Quarter]]="Q2",Table1[[#This Row],[Credit Amount]],"")</f>
        <v>-47.09</v>
      </c>
      <c r="K3423" t="str">
        <f>IF(Table1[[#This Row],[Quarter]]="Q3",Table1[[#This Row],[Credit Amount]],"")</f>
        <v/>
      </c>
      <c r="L3423" t="str">
        <f>IF(Table1[[#This Row],[Transaction Type]]="Upgrade",Table1[[#This Row],[Credit Amount]],IF(Table1[[#This Row],[Transaction Type]]="Activation",Table1[[#This Row],[Credit Amount]],""))</f>
        <v/>
      </c>
      <c r="M3423">
        <f>IF(Table1[[#This Row],[Transaction Type]]="Maintenance",Table1[[#This Row],[Credit Amount]],"")</f>
        <v>-47.09</v>
      </c>
      <c r="N3423">
        <v>10070</v>
      </c>
      <c r="O3423" t="s">
        <v>2489</v>
      </c>
      <c r="P3423" t="s">
        <v>2559</v>
      </c>
      <c r="Q3423" t="s">
        <v>289</v>
      </c>
      <c r="R3423">
        <v>10042</v>
      </c>
      <c r="S3423" t="s">
        <v>2489</v>
      </c>
      <c r="T3423" t="s">
        <v>2531</v>
      </c>
      <c r="U3423" t="s">
        <v>290</v>
      </c>
      <c r="V3423" t="s">
        <v>196</v>
      </c>
      <c r="W3423">
        <v>100002468</v>
      </c>
      <c r="X3423">
        <v>8005551469</v>
      </c>
      <c r="Y3423" t="s">
        <v>2595</v>
      </c>
      <c r="Z3423" t="s">
        <v>4064</v>
      </c>
      <c r="AA3423" s="13">
        <v>-47.09</v>
      </c>
      <c r="AB3423" s="14">
        <v>42543</v>
      </c>
      <c r="AC3423" t="s">
        <v>36</v>
      </c>
    </row>
    <row r="3424" spans="1:29" x14ac:dyDescent="0.25">
      <c r="A3424" t="str">
        <f>CONCATENATE("Q",ROUNDUP(MONTH(Table1[[#This Row],[Month]])/3,0))</f>
        <v>Q2</v>
      </c>
      <c r="B3424" s="14">
        <f>EOMONTH(Table1[[#This Row],[Credit Date]],-1)+1</f>
        <v>42522</v>
      </c>
      <c r="C3424" t="str">
        <f>CONCATENATE(Table1[[#This Row],[Issuer Last Name]],", ",Table1[[#This Row],[Issuer First Name]])</f>
        <v>No. 070, Employee</v>
      </c>
      <c r="D3424" t="str">
        <f>CONCATENATE(Table1[[#This Row],[Approver Last Name]],", ",Table1[[#This Row],[Approver First Name]])</f>
        <v>No. 042, Employee</v>
      </c>
      <c r="E3424" t="str">
        <f>CONCATENATE(Table1[[#This Row],[Customer Last Name]],", ",Table1[[#This Row],[Customer First Name]])</f>
        <v>No. 12820, Client</v>
      </c>
      <c r="F34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24" t="str">
        <f>IF(Table1[[#This Row],[Transaction Type]]="Maintenance","Non-Sales","Sales")</f>
        <v>Sales</v>
      </c>
      <c r="H3424">
        <f>IF(Table1[[#This Row],[Quarter]]="q2",1,"")</f>
        <v>1</v>
      </c>
      <c r="I3424" t="str">
        <f>IF(Table1[[#This Row],[Quarter]]="q3",1,"")</f>
        <v/>
      </c>
      <c r="J3424">
        <f>IF(Table1[[#This Row],[Quarter]]="Q2",Table1[[#This Row],[Credit Amount]],"")</f>
        <v>-56.18</v>
      </c>
      <c r="K3424" t="str">
        <f>IF(Table1[[#This Row],[Quarter]]="Q3",Table1[[#This Row],[Credit Amount]],"")</f>
        <v/>
      </c>
      <c r="L3424">
        <f>IF(Table1[[#This Row],[Transaction Type]]="Upgrade",Table1[[#This Row],[Credit Amount]],IF(Table1[[#This Row],[Transaction Type]]="Activation",Table1[[#This Row],[Credit Amount]],""))</f>
        <v>-56.18</v>
      </c>
      <c r="M3424" t="str">
        <f>IF(Table1[[#This Row],[Transaction Type]]="Maintenance",Table1[[#This Row],[Credit Amount]],"")</f>
        <v/>
      </c>
      <c r="N3424">
        <v>10070</v>
      </c>
      <c r="O3424" t="s">
        <v>2489</v>
      </c>
      <c r="P3424" t="s">
        <v>2559</v>
      </c>
      <c r="Q3424" t="s">
        <v>289</v>
      </c>
      <c r="R3424">
        <v>10042</v>
      </c>
      <c r="S3424" t="s">
        <v>2489</v>
      </c>
      <c r="T3424" t="s">
        <v>2531</v>
      </c>
      <c r="U3424" t="s">
        <v>290</v>
      </c>
      <c r="V3424" t="s">
        <v>196</v>
      </c>
      <c r="W3424">
        <v>100003819</v>
      </c>
      <c r="X3424">
        <v>8005552820</v>
      </c>
      <c r="Y3424" t="s">
        <v>2595</v>
      </c>
      <c r="Z3424" t="s">
        <v>5412</v>
      </c>
      <c r="AA3424" s="13">
        <v>-56.18</v>
      </c>
      <c r="AB3424" s="14">
        <v>42545</v>
      </c>
      <c r="AC3424" t="s">
        <v>37</v>
      </c>
    </row>
    <row r="3425" spans="1:29" x14ac:dyDescent="0.25">
      <c r="A3425" t="str">
        <f>CONCATENATE("Q",ROUNDUP(MONTH(Table1[[#This Row],[Month]])/3,0))</f>
        <v>Q2</v>
      </c>
      <c r="B3425" s="14">
        <f>EOMONTH(Table1[[#This Row],[Credit Date]],-1)+1</f>
        <v>42522</v>
      </c>
      <c r="C3425" t="str">
        <f>CONCATENATE(Table1[[#This Row],[Issuer Last Name]],", ",Table1[[#This Row],[Issuer First Name]])</f>
        <v>No. 070, Employee</v>
      </c>
      <c r="D3425" t="str">
        <f>CONCATENATE(Table1[[#This Row],[Approver Last Name]],", ",Table1[[#This Row],[Approver First Name]])</f>
        <v>No. 042, Employee</v>
      </c>
      <c r="E3425" t="str">
        <f>CONCATENATE(Table1[[#This Row],[Customer Last Name]],", ",Table1[[#This Row],[Customer First Name]])</f>
        <v>No. 12711, Client</v>
      </c>
      <c r="F3425" t="str">
        <f>IF(Table1[[#This Row],[Credit Amount]]&gt;-19.99,"Less than 19.99",IF(Table1[[#This Row],[Credit Amount]]=-20,"20",IF(Table1[[#This Row],[Credit Amount]]&gt;-49.98,"20.01-49.98",IF(Table1[[#This Row],[Credit Amount]]=-49.99,"49.99",IF(Table1[[#This Row],[Credit Amount]]=-50,"50",IF(Table1[[#This Row],[Credit Amount]]&lt;-50.01,"Greater than 50"))))))</f>
        <v>20.01-49.98</v>
      </c>
      <c r="G3425" t="str">
        <f>IF(Table1[[#This Row],[Transaction Type]]="Maintenance","Non-Sales","Sales")</f>
        <v>Non-Sales</v>
      </c>
      <c r="H3425">
        <f>IF(Table1[[#This Row],[Quarter]]="q2",1,"")</f>
        <v>1</v>
      </c>
      <c r="I3425" t="str">
        <f>IF(Table1[[#This Row],[Quarter]]="q3",1,"")</f>
        <v/>
      </c>
      <c r="J3425">
        <f>IF(Table1[[#This Row],[Quarter]]="Q2",Table1[[#This Row],[Credit Amount]],"")</f>
        <v>-33.630000000000003</v>
      </c>
      <c r="K3425" t="str">
        <f>IF(Table1[[#This Row],[Quarter]]="Q3",Table1[[#This Row],[Credit Amount]],"")</f>
        <v/>
      </c>
      <c r="L3425" t="str">
        <f>IF(Table1[[#This Row],[Transaction Type]]="Upgrade",Table1[[#This Row],[Credit Amount]],IF(Table1[[#This Row],[Transaction Type]]="Activation",Table1[[#This Row],[Credit Amount]],""))</f>
        <v/>
      </c>
      <c r="M3425">
        <f>IF(Table1[[#This Row],[Transaction Type]]="Maintenance",Table1[[#This Row],[Credit Amount]],"")</f>
        <v>-33.630000000000003</v>
      </c>
      <c r="N3425">
        <v>10070</v>
      </c>
      <c r="O3425" t="s">
        <v>2489</v>
      </c>
      <c r="P3425" t="s">
        <v>2559</v>
      </c>
      <c r="Q3425" t="s">
        <v>289</v>
      </c>
      <c r="R3425">
        <v>10042</v>
      </c>
      <c r="S3425" t="s">
        <v>2489</v>
      </c>
      <c r="T3425" t="s">
        <v>2531</v>
      </c>
      <c r="U3425" t="s">
        <v>290</v>
      </c>
      <c r="V3425" t="s">
        <v>196</v>
      </c>
      <c r="W3425">
        <v>100003710</v>
      </c>
      <c r="X3425">
        <v>8005552711</v>
      </c>
      <c r="Y3425" t="s">
        <v>2595</v>
      </c>
      <c r="Z3425" t="s">
        <v>5304</v>
      </c>
      <c r="AA3425" s="13">
        <v>-33.630000000000003</v>
      </c>
      <c r="AB3425" s="14">
        <v>42548</v>
      </c>
      <c r="AC3425" t="s">
        <v>36</v>
      </c>
    </row>
    <row r="3426" spans="1:29" x14ac:dyDescent="0.25">
      <c r="A3426" t="str">
        <f>CONCATENATE("Q",ROUNDUP(MONTH(Table1[[#This Row],[Month]])/3,0))</f>
        <v>Q3</v>
      </c>
      <c r="B3426" s="14">
        <f>EOMONTH(Table1[[#This Row],[Credit Date]],-1)+1</f>
        <v>42552</v>
      </c>
      <c r="C3426" t="str">
        <f>CONCATENATE(Table1[[#This Row],[Issuer Last Name]],", ",Table1[[#This Row],[Issuer First Name]])</f>
        <v>No. 070, Employee</v>
      </c>
      <c r="D3426" t="str">
        <f>CONCATENATE(Table1[[#This Row],[Approver Last Name]],", ",Table1[[#This Row],[Approver First Name]])</f>
        <v>No. 070, Employee</v>
      </c>
      <c r="E3426" t="str">
        <f>CONCATENATE(Table1[[#This Row],[Customer Last Name]],", ",Table1[[#This Row],[Customer First Name]])</f>
        <v>No. 11346, Client</v>
      </c>
      <c r="F3426" t="str">
        <f>IF(Table1[[#This Row],[Credit Amount]]&gt;-19.99,"Less than 19.99",IF(Table1[[#This Row],[Credit Amount]]=-20,"20",IF(Table1[[#This Row],[Credit Amount]]&gt;-49.98,"20.01-49.98",IF(Table1[[#This Row],[Credit Amount]]=-49.99,"49.99",IF(Table1[[#This Row],[Credit Amount]]=-50,"50",IF(Table1[[#This Row],[Credit Amount]]&lt;-50.01,"Greater than 50"))))))</f>
        <v>49.99</v>
      </c>
      <c r="G3426" t="str">
        <f>IF(Table1[[#This Row],[Transaction Type]]="Maintenance","Non-Sales","Sales")</f>
        <v>Sales</v>
      </c>
      <c r="H3426" t="str">
        <f>IF(Table1[[#This Row],[Quarter]]="q2",1,"")</f>
        <v/>
      </c>
      <c r="I3426">
        <f>IF(Table1[[#This Row],[Quarter]]="q3",1,"")</f>
        <v>1</v>
      </c>
      <c r="J3426" t="str">
        <f>IF(Table1[[#This Row],[Quarter]]="Q2",Table1[[#This Row],[Credit Amount]],"")</f>
        <v/>
      </c>
      <c r="K3426">
        <f>IF(Table1[[#This Row],[Quarter]]="Q3",Table1[[#This Row],[Credit Amount]],"")</f>
        <v>-49.99</v>
      </c>
      <c r="L3426">
        <f>IF(Table1[[#This Row],[Transaction Type]]="Upgrade",Table1[[#This Row],[Credit Amount]],IF(Table1[[#This Row],[Transaction Type]]="Activation",Table1[[#This Row],[Credit Amount]],""))</f>
        <v>-49.99</v>
      </c>
      <c r="M3426" t="str">
        <f>IF(Table1[[#This Row],[Transaction Type]]="Maintenance",Table1[[#This Row],[Credit Amount]],"")</f>
        <v/>
      </c>
      <c r="N3426">
        <v>10070</v>
      </c>
      <c r="O3426" t="s">
        <v>2489</v>
      </c>
      <c r="P3426" t="s">
        <v>2559</v>
      </c>
      <c r="Q3426" t="s">
        <v>289</v>
      </c>
      <c r="R3426">
        <v>10070</v>
      </c>
      <c r="S3426" t="s">
        <v>2489</v>
      </c>
      <c r="T3426" t="s">
        <v>2559</v>
      </c>
      <c r="U3426" t="s">
        <v>289</v>
      </c>
      <c r="V3426" t="s">
        <v>196</v>
      </c>
      <c r="W3426">
        <v>100002345</v>
      </c>
      <c r="X3426">
        <v>8005551346</v>
      </c>
      <c r="Y3426" t="s">
        <v>2595</v>
      </c>
      <c r="Z3426" t="s">
        <v>3941</v>
      </c>
      <c r="AA3426" s="13">
        <v>-49.99</v>
      </c>
      <c r="AB3426" s="14">
        <v>42553</v>
      </c>
      <c r="AC3426" t="s">
        <v>35</v>
      </c>
    </row>
    <row r="3427" spans="1:29" x14ac:dyDescent="0.25">
      <c r="A3427" t="str">
        <f>CONCATENATE("Q",ROUNDUP(MONTH(Table1[[#This Row],[Month]])/3,0))</f>
        <v>Q3</v>
      </c>
      <c r="B3427" s="14">
        <f>EOMONTH(Table1[[#This Row],[Credit Date]],-1)+1</f>
        <v>42552</v>
      </c>
      <c r="C3427" t="str">
        <f>CONCATENATE(Table1[[#This Row],[Issuer Last Name]],", ",Table1[[#This Row],[Issuer First Name]])</f>
        <v>No. 070, Employee</v>
      </c>
      <c r="D3427" t="str">
        <f>CONCATENATE(Table1[[#This Row],[Approver Last Name]],", ",Table1[[#This Row],[Approver First Name]])</f>
        <v>No. 070, Employee</v>
      </c>
      <c r="E3427" t="str">
        <f>CONCATENATE(Table1[[#This Row],[Customer Last Name]],", ",Table1[[#This Row],[Customer First Name]])</f>
        <v>No. 11624, Client</v>
      </c>
      <c r="F3427" t="str">
        <f>IF(Table1[[#This Row],[Credit Amount]]&gt;-19.99,"Less than 19.99",IF(Table1[[#This Row],[Credit Amount]]=-20,"20",IF(Table1[[#This Row],[Credit Amount]]&gt;-49.98,"20.01-49.98",IF(Table1[[#This Row],[Credit Amount]]=-49.99,"49.99",IF(Table1[[#This Row],[Credit Amount]]=-50,"50",IF(Table1[[#This Row],[Credit Amount]]&lt;-50.01,"Greater than 50"))))))</f>
        <v>Less than 19.99</v>
      </c>
      <c r="G3427" t="str">
        <f>IF(Table1[[#This Row],[Transaction Type]]="Maintenance","Non-Sales","Sales")</f>
        <v>Non-Sales</v>
      </c>
      <c r="H3427" t="str">
        <f>IF(Table1[[#This Row],[Quarter]]="q2",1,"")</f>
        <v/>
      </c>
      <c r="I3427">
        <f>IF(Table1[[#This Row],[Quarter]]="q3",1,"")</f>
        <v>1</v>
      </c>
      <c r="J3427" t="str">
        <f>IF(Table1[[#This Row],[Quarter]]="Q2",Table1[[#This Row],[Credit Amount]],"")</f>
        <v/>
      </c>
      <c r="K3427">
        <f>IF(Table1[[#This Row],[Quarter]]="Q3",Table1[[#This Row],[Credit Amount]],"")</f>
        <v>-16.940000000000001</v>
      </c>
      <c r="L3427" t="str">
        <f>IF(Table1[[#This Row],[Transaction Type]]="Upgrade",Table1[[#This Row],[Credit Amount]],IF(Table1[[#This Row],[Transaction Type]]="Activation",Table1[[#This Row],[Credit Amount]],""))</f>
        <v/>
      </c>
      <c r="M3427">
        <f>IF(Table1[[#This Row],[Transaction Type]]="Maintenance",Table1[[#This Row],[Credit Amount]],"")</f>
        <v>-16.940000000000001</v>
      </c>
      <c r="N3427">
        <v>10070</v>
      </c>
      <c r="O3427" t="s">
        <v>2489</v>
      </c>
      <c r="P3427" t="s">
        <v>2559</v>
      </c>
      <c r="Q3427" t="s">
        <v>289</v>
      </c>
      <c r="R3427">
        <v>10070</v>
      </c>
      <c r="S3427" t="s">
        <v>2489</v>
      </c>
      <c r="T3427" t="s">
        <v>2559</v>
      </c>
      <c r="U3427" t="s">
        <v>289</v>
      </c>
      <c r="V3427" t="s">
        <v>196</v>
      </c>
      <c r="W3427">
        <v>100002623</v>
      </c>
      <c r="X3427">
        <v>8005551624</v>
      </c>
      <c r="Y3427" t="s">
        <v>2595</v>
      </c>
      <c r="Z3427" t="s">
        <v>4219</v>
      </c>
      <c r="AA3427" s="13">
        <v>-16.940000000000001</v>
      </c>
      <c r="AB3427" s="14">
        <v>42554</v>
      </c>
      <c r="AC3427" t="s">
        <v>36</v>
      </c>
    </row>
    <row r="3428" spans="1:29" x14ac:dyDescent="0.25">
      <c r="A3428" t="str">
        <f>CONCATENATE("Q",ROUNDUP(MONTH(Table1[[#This Row],[Month]])/3,0))</f>
        <v>Q3</v>
      </c>
      <c r="B3428" s="14">
        <f>EOMONTH(Table1[[#This Row],[Credit Date]],-1)+1</f>
        <v>42552</v>
      </c>
      <c r="C3428" t="str">
        <f>CONCATENATE(Table1[[#This Row],[Issuer Last Name]],", ",Table1[[#This Row],[Issuer First Name]])</f>
        <v>No. 070, Employee</v>
      </c>
      <c r="D3428" t="str">
        <f>CONCATENATE(Table1[[#This Row],[Approver Last Name]],", ",Table1[[#This Row],[Approver First Name]])</f>
        <v>No. 042, Employee</v>
      </c>
      <c r="E3428" t="str">
        <f>CONCATENATE(Table1[[#This Row],[Customer Last Name]],", ",Table1[[#This Row],[Customer First Name]])</f>
        <v>No. 10542, Client</v>
      </c>
      <c r="F34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28" t="str">
        <f>IF(Table1[[#This Row],[Transaction Type]]="Maintenance","Non-Sales","Sales")</f>
        <v>Sales</v>
      </c>
      <c r="H3428" t="str">
        <f>IF(Table1[[#This Row],[Quarter]]="q2",1,"")</f>
        <v/>
      </c>
      <c r="I3428">
        <f>IF(Table1[[#This Row],[Quarter]]="q3",1,"")</f>
        <v>1</v>
      </c>
      <c r="J3428" t="str">
        <f>IF(Table1[[#This Row],[Quarter]]="Q2",Table1[[#This Row],[Credit Amount]],"")</f>
        <v/>
      </c>
      <c r="K3428">
        <f>IF(Table1[[#This Row],[Quarter]]="Q3",Table1[[#This Row],[Credit Amount]],"")</f>
        <v>-75.44</v>
      </c>
      <c r="L3428">
        <f>IF(Table1[[#This Row],[Transaction Type]]="Upgrade",Table1[[#This Row],[Credit Amount]],IF(Table1[[#This Row],[Transaction Type]]="Activation",Table1[[#This Row],[Credit Amount]],""))</f>
        <v>-75.44</v>
      </c>
      <c r="M3428" t="str">
        <f>IF(Table1[[#This Row],[Transaction Type]]="Maintenance",Table1[[#This Row],[Credit Amount]],"")</f>
        <v/>
      </c>
      <c r="N3428">
        <v>10070</v>
      </c>
      <c r="O3428" t="s">
        <v>2489</v>
      </c>
      <c r="P3428" t="s">
        <v>2559</v>
      </c>
      <c r="Q3428" t="s">
        <v>289</v>
      </c>
      <c r="R3428">
        <v>10042</v>
      </c>
      <c r="S3428" t="s">
        <v>2489</v>
      </c>
      <c r="T3428" t="s">
        <v>2531</v>
      </c>
      <c r="U3428" t="s">
        <v>290</v>
      </c>
      <c r="V3428" t="s">
        <v>196</v>
      </c>
      <c r="W3428">
        <v>100001541</v>
      </c>
      <c r="X3428">
        <v>8005550542</v>
      </c>
      <c r="Y3428" t="s">
        <v>2595</v>
      </c>
      <c r="Z3428" t="s">
        <v>3137</v>
      </c>
      <c r="AA3428" s="13">
        <v>-75.44</v>
      </c>
      <c r="AB3428" s="14">
        <v>42575</v>
      </c>
      <c r="AC3428" t="s">
        <v>35</v>
      </c>
    </row>
    <row r="3429" spans="1:29" x14ac:dyDescent="0.25">
      <c r="A3429" t="str">
        <f>CONCATENATE("Q",ROUNDUP(MONTH(Table1[[#This Row],[Month]])/3,0))</f>
        <v>Q3</v>
      </c>
      <c r="B3429" s="14">
        <f>EOMONTH(Table1[[#This Row],[Credit Date]],-1)+1</f>
        <v>42583</v>
      </c>
      <c r="C3429" t="str">
        <f>CONCATENATE(Table1[[#This Row],[Issuer Last Name]],", ",Table1[[#This Row],[Issuer First Name]])</f>
        <v>No. 070, Employee</v>
      </c>
      <c r="D3429" t="str">
        <f>CONCATENATE(Table1[[#This Row],[Approver Last Name]],", ",Table1[[#This Row],[Approver First Name]])</f>
        <v>No. 070, Employee</v>
      </c>
      <c r="E3429" t="str">
        <f>CONCATENATE(Table1[[#This Row],[Customer Last Name]],", ",Table1[[#This Row],[Customer First Name]])</f>
        <v>No. 11346, Client</v>
      </c>
      <c r="F3429" t="str">
        <f>IF(Table1[[#This Row],[Credit Amount]]&gt;-19.99,"Less than 19.99",IF(Table1[[#This Row],[Credit Amount]]=-20,"20",IF(Table1[[#This Row],[Credit Amount]]&gt;-49.98,"20.01-49.98",IF(Table1[[#This Row],[Credit Amount]]=-49.99,"49.99",IF(Table1[[#This Row],[Credit Amount]]=-50,"50",IF(Table1[[#This Row],[Credit Amount]]&lt;-50.01,"Greater than 50"))))))</f>
        <v>49.99</v>
      </c>
      <c r="G3429" t="str">
        <f>IF(Table1[[#This Row],[Transaction Type]]="Maintenance","Non-Sales","Sales")</f>
        <v>Non-Sales</v>
      </c>
      <c r="H3429" t="str">
        <f>IF(Table1[[#This Row],[Quarter]]="q2",1,"")</f>
        <v/>
      </c>
      <c r="I3429">
        <f>IF(Table1[[#This Row],[Quarter]]="q3",1,"")</f>
        <v>1</v>
      </c>
      <c r="J3429" t="str">
        <f>IF(Table1[[#This Row],[Quarter]]="Q2",Table1[[#This Row],[Credit Amount]],"")</f>
        <v/>
      </c>
      <c r="K3429">
        <f>IF(Table1[[#This Row],[Quarter]]="Q3",Table1[[#This Row],[Credit Amount]],"")</f>
        <v>-49.99</v>
      </c>
      <c r="L3429" t="str">
        <f>IF(Table1[[#This Row],[Transaction Type]]="Upgrade",Table1[[#This Row],[Credit Amount]],IF(Table1[[#This Row],[Transaction Type]]="Activation",Table1[[#This Row],[Credit Amount]],""))</f>
        <v/>
      </c>
      <c r="M3429">
        <f>IF(Table1[[#This Row],[Transaction Type]]="Maintenance",Table1[[#This Row],[Credit Amount]],"")</f>
        <v>-49.99</v>
      </c>
      <c r="N3429">
        <v>10070</v>
      </c>
      <c r="O3429" t="s">
        <v>2489</v>
      </c>
      <c r="P3429" t="s">
        <v>2559</v>
      </c>
      <c r="Q3429" t="s">
        <v>289</v>
      </c>
      <c r="R3429">
        <v>10070</v>
      </c>
      <c r="S3429" t="s">
        <v>2489</v>
      </c>
      <c r="T3429" t="s">
        <v>2559</v>
      </c>
      <c r="U3429" t="s">
        <v>289</v>
      </c>
      <c r="V3429" t="s">
        <v>196</v>
      </c>
      <c r="W3429">
        <v>100002345</v>
      </c>
      <c r="X3429">
        <v>8005551346</v>
      </c>
      <c r="Y3429" t="s">
        <v>2595</v>
      </c>
      <c r="Z3429" t="s">
        <v>3941</v>
      </c>
      <c r="AA3429" s="13">
        <v>-49.99</v>
      </c>
      <c r="AB3429" s="14">
        <v>42584</v>
      </c>
      <c r="AC3429" t="s">
        <v>36</v>
      </c>
    </row>
    <row r="3430" spans="1:29" x14ac:dyDescent="0.25">
      <c r="A3430" t="str">
        <f>CONCATENATE("Q",ROUNDUP(MONTH(Table1[[#This Row],[Month]])/3,0))</f>
        <v>Q3</v>
      </c>
      <c r="B3430" s="14">
        <f>EOMONTH(Table1[[#This Row],[Credit Date]],-1)+1</f>
        <v>42583</v>
      </c>
      <c r="C3430" t="str">
        <f>CONCATENATE(Table1[[#This Row],[Issuer Last Name]],", ",Table1[[#This Row],[Issuer First Name]])</f>
        <v>No. 070, Employee</v>
      </c>
      <c r="D3430" t="str">
        <f>CONCATENATE(Table1[[#This Row],[Approver Last Name]],", ",Table1[[#This Row],[Approver First Name]])</f>
        <v>No. 042, Employee</v>
      </c>
      <c r="E3430" t="str">
        <f>CONCATENATE(Table1[[#This Row],[Customer Last Name]],", ",Table1[[#This Row],[Customer First Name]])</f>
        <v>No. 11930, Client</v>
      </c>
      <c r="F34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30" t="str">
        <f>IF(Table1[[#This Row],[Transaction Type]]="Maintenance","Non-Sales","Sales")</f>
        <v>Non-Sales</v>
      </c>
      <c r="H3430" t="str">
        <f>IF(Table1[[#This Row],[Quarter]]="q2",1,"")</f>
        <v/>
      </c>
      <c r="I3430">
        <f>IF(Table1[[#This Row],[Quarter]]="q3",1,"")</f>
        <v>1</v>
      </c>
      <c r="J3430" t="str">
        <f>IF(Table1[[#This Row],[Quarter]]="Q2",Table1[[#This Row],[Credit Amount]],"")</f>
        <v/>
      </c>
      <c r="K3430">
        <f>IF(Table1[[#This Row],[Quarter]]="Q3",Table1[[#This Row],[Credit Amount]],"")</f>
        <v>-70.489999999999995</v>
      </c>
      <c r="L3430" t="str">
        <f>IF(Table1[[#This Row],[Transaction Type]]="Upgrade",Table1[[#This Row],[Credit Amount]],IF(Table1[[#This Row],[Transaction Type]]="Activation",Table1[[#This Row],[Credit Amount]],""))</f>
        <v/>
      </c>
      <c r="M3430">
        <f>IF(Table1[[#This Row],[Transaction Type]]="Maintenance",Table1[[#This Row],[Credit Amount]],"")</f>
        <v>-70.489999999999995</v>
      </c>
      <c r="N3430">
        <v>10070</v>
      </c>
      <c r="O3430" t="s">
        <v>2489</v>
      </c>
      <c r="P3430" t="s">
        <v>2559</v>
      </c>
      <c r="Q3430" t="s">
        <v>289</v>
      </c>
      <c r="R3430">
        <v>10042</v>
      </c>
      <c r="S3430" t="s">
        <v>2489</v>
      </c>
      <c r="T3430" t="s">
        <v>2531</v>
      </c>
      <c r="U3430" t="s">
        <v>290</v>
      </c>
      <c r="V3430" t="s">
        <v>196</v>
      </c>
      <c r="W3430">
        <v>100002929</v>
      </c>
      <c r="X3430">
        <v>8005551930</v>
      </c>
      <c r="Y3430" t="s">
        <v>2595</v>
      </c>
      <c r="Z3430" t="s">
        <v>4525</v>
      </c>
      <c r="AA3430" s="13">
        <v>-70.489999999999995</v>
      </c>
      <c r="AB3430" s="14">
        <v>42592</v>
      </c>
      <c r="AC3430" t="s">
        <v>36</v>
      </c>
    </row>
    <row r="3431" spans="1:29" x14ac:dyDescent="0.25">
      <c r="A3431" t="str">
        <f>CONCATENATE("Q",ROUNDUP(MONTH(Table1[[#This Row],[Month]])/3,0))</f>
        <v>Q3</v>
      </c>
      <c r="B3431" s="14">
        <f>EOMONTH(Table1[[#This Row],[Credit Date]],-1)+1</f>
        <v>42583</v>
      </c>
      <c r="C3431" t="str">
        <f>CONCATENATE(Table1[[#This Row],[Issuer Last Name]],", ",Table1[[#This Row],[Issuer First Name]])</f>
        <v>No. 070, Employee</v>
      </c>
      <c r="D3431" t="str">
        <f>CONCATENATE(Table1[[#This Row],[Approver Last Name]],", ",Table1[[#This Row],[Approver First Name]])</f>
        <v>No. 070, Employee</v>
      </c>
      <c r="E3431" t="str">
        <f>CONCATENATE(Table1[[#This Row],[Customer Last Name]],", ",Table1[[#This Row],[Customer First Name]])</f>
        <v>No. 12565, Client</v>
      </c>
      <c r="F3431" t="str">
        <f>IF(Table1[[#This Row],[Credit Amount]]&gt;-19.99,"Less than 19.99",IF(Table1[[#This Row],[Credit Amount]]=-20,"20",IF(Table1[[#This Row],[Credit Amount]]&gt;-49.98,"20.01-49.98",IF(Table1[[#This Row],[Credit Amount]]=-49.99,"49.99",IF(Table1[[#This Row],[Credit Amount]]=-50,"50",IF(Table1[[#This Row],[Credit Amount]]&lt;-50.01,"Greater than 50"))))))</f>
        <v>Less than 19.99</v>
      </c>
      <c r="G3431" t="str">
        <f>IF(Table1[[#This Row],[Transaction Type]]="Maintenance","Non-Sales","Sales")</f>
        <v>Non-Sales</v>
      </c>
      <c r="H3431" t="str">
        <f>IF(Table1[[#This Row],[Quarter]]="q2",1,"")</f>
        <v/>
      </c>
      <c r="I3431">
        <f>IF(Table1[[#This Row],[Quarter]]="q3",1,"")</f>
        <v>1</v>
      </c>
      <c r="J3431" t="str">
        <f>IF(Table1[[#This Row],[Quarter]]="Q2",Table1[[#This Row],[Credit Amount]],"")</f>
        <v/>
      </c>
      <c r="K3431">
        <f>IF(Table1[[#This Row],[Quarter]]="Q3",Table1[[#This Row],[Credit Amount]],"")</f>
        <v>-19.82</v>
      </c>
      <c r="L3431" t="str">
        <f>IF(Table1[[#This Row],[Transaction Type]]="Upgrade",Table1[[#This Row],[Credit Amount]],IF(Table1[[#This Row],[Transaction Type]]="Activation",Table1[[#This Row],[Credit Amount]],""))</f>
        <v/>
      </c>
      <c r="M3431">
        <f>IF(Table1[[#This Row],[Transaction Type]]="Maintenance",Table1[[#This Row],[Credit Amount]],"")</f>
        <v>-19.82</v>
      </c>
      <c r="N3431">
        <v>10070</v>
      </c>
      <c r="O3431" t="s">
        <v>2489</v>
      </c>
      <c r="P3431" t="s">
        <v>2559</v>
      </c>
      <c r="Q3431" t="s">
        <v>289</v>
      </c>
      <c r="R3431">
        <v>10070</v>
      </c>
      <c r="S3431" t="s">
        <v>2489</v>
      </c>
      <c r="T3431" t="s">
        <v>2559</v>
      </c>
      <c r="U3431" t="s">
        <v>289</v>
      </c>
      <c r="V3431" t="s">
        <v>196</v>
      </c>
      <c r="W3431">
        <v>100003564</v>
      </c>
      <c r="X3431">
        <v>8005552565</v>
      </c>
      <c r="Y3431" t="s">
        <v>2595</v>
      </c>
      <c r="Z3431" t="s">
        <v>5160</v>
      </c>
      <c r="AA3431" s="13">
        <v>-19.82</v>
      </c>
      <c r="AB3431" s="14">
        <v>42594</v>
      </c>
      <c r="AC3431" t="s">
        <v>36</v>
      </c>
    </row>
    <row r="3432" spans="1:29" x14ac:dyDescent="0.25">
      <c r="A3432" t="str">
        <f>CONCATENATE("Q",ROUNDUP(MONTH(Table1[[#This Row],[Month]])/3,0))</f>
        <v>Q3</v>
      </c>
      <c r="B3432" s="14">
        <f>EOMONTH(Table1[[#This Row],[Credit Date]],-1)+1</f>
        <v>42583</v>
      </c>
      <c r="C3432" t="str">
        <f>CONCATENATE(Table1[[#This Row],[Issuer Last Name]],", ",Table1[[#This Row],[Issuer First Name]])</f>
        <v>No. 070, Employee</v>
      </c>
      <c r="D3432" t="str">
        <f>CONCATENATE(Table1[[#This Row],[Approver Last Name]],", ",Table1[[#This Row],[Approver First Name]])</f>
        <v>No. 070, Employee</v>
      </c>
      <c r="E3432" t="str">
        <f>CONCATENATE(Table1[[#This Row],[Customer Last Name]],", ",Table1[[#This Row],[Customer First Name]])</f>
        <v>No. 13536, Client</v>
      </c>
      <c r="F3432" t="str">
        <f>IF(Table1[[#This Row],[Credit Amount]]&gt;-19.99,"Less than 19.99",IF(Table1[[#This Row],[Credit Amount]]=-20,"20",IF(Table1[[#This Row],[Credit Amount]]&gt;-49.98,"20.01-49.98",IF(Table1[[#This Row],[Credit Amount]]=-49.99,"49.99",IF(Table1[[#This Row],[Credit Amount]]=-50,"50",IF(Table1[[#This Row],[Credit Amount]]&lt;-50.01,"Greater than 50"))))))</f>
        <v>Less than 19.99</v>
      </c>
      <c r="G3432" t="str">
        <f>IF(Table1[[#This Row],[Transaction Type]]="Maintenance","Non-Sales","Sales")</f>
        <v>Non-Sales</v>
      </c>
      <c r="H3432" t="str">
        <f>IF(Table1[[#This Row],[Quarter]]="q2",1,"")</f>
        <v/>
      </c>
      <c r="I3432">
        <f>IF(Table1[[#This Row],[Quarter]]="q3",1,"")</f>
        <v>1</v>
      </c>
      <c r="J3432" t="str">
        <f>IF(Table1[[#This Row],[Quarter]]="Q2",Table1[[#This Row],[Credit Amount]],"")</f>
        <v/>
      </c>
      <c r="K3432">
        <f>IF(Table1[[#This Row],[Quarter]]="Q3",Table1[[#This Row],[Credit Amount]],"")</f>
        <v>-17.86</v>
      </c>
      <c r="L3432" t="str">
        <f>IF(Table1[[#This Row],[Transaction Type]]="Upgrade",Table1[[#This Row],[Credit Amount]],IF(Table1[[#This Row],[Transaction Type]]="Activation",Table1[[#This Row],[Credit Amount]],""))</f>
        <v/>
      </c>
      <c r="M3432">
        <f>IF(Table1[[#This Row],[Transaction Type]]="Maintenance",Table1[[#This Row],[Credit Amount]],"")</f>
        <v>-17.86</v>
      </c>
      <c r="N3432">
        <v>10070</v>
      </c>
      <c r="O3432" t="s">
        <v>2489</v>
      </c>
      <c r="P3432" t="s">
        <v>2559</v>
      </c>
      <c r="Q3432" t="s">
        <v>289</v>
      </c>
      <c r="R3432">
        <v>10070</v>
      </c>
      <c r="S3432" t="s">
        <v>2489</v>
      </c>
      <c r="T3432" t="s">
        <v>2559</v>
      </c>
      <c r="U3432" t="s">
        <v>289</v>
      </c>
      <c r="V3432" t="s">
        <v>196</v>
      </c>
      <c r="W3432">
        <v>100004535</v>
      </c>
      <c r="X3432">
        <v>8005553536</v>
      </c>
      <c r="Y3432" t="s">
        <v>2595</v>
      </c>
      <c r="Z3432" t="s">
        <v>6124</v>
      </c>
      <c r="AA3432" s="13">
        <v>-17.86</v>
      </c>
      <c r="AB3432" s="14">
        <v>42595</v>
      </c>
      <c r="AC3432" t="s">
        <v>36</v>
      </c>
    </row>
    <row r="3433" spans="1:29" x14ac:dyDescent="0.25">
      <c r="A3433" t="str">
        <f>CONCATENATE("Q",ROUNDUP(MONTH(Table1[[#This Row],[Month]])/3,0))</f>
        <v>Q3</v>
      </c>
      <c r="B3433" s="14">
        <f>EOMONTH(Table1[[#This Row],[Credit Date]],-1)+1</f>
        <v>42583</v>
      </c>
      <c r="C3433" t="str">
        <f>CONCATENATE(Table1[[#This Row],[Issuer Last Name]],", ",Table1[[#This Row],[Issuer First Name]])</f>
        <v>No. 070, Employee</v>
      </c>
      <c r="D3433" t="str">
        <f>CONCATENATE(Table1[[#This Row],[Approver Last Name]],", ",Table1[[#This Row],[Approver First Name]])</f>
        <v>No. 070, Employee</v>
      </c>
      <c r="E3433" t="str">
        <f>CONCATENATE(Table1[[#This Row],[Customer Last Name]],", ",Table1[[#This Row],[Customer First Name]])</f>
        <v>No. 12170, Client</v>
      </c>
      <c r="F3433" t="str">
        <f>IF(Table1[[#This Row],[Credit Amount]]&gt;-19.99,"Less than 19.99",IF(Table1[[#This Row],[Credit Amount]]=-20,"20",IF(Table1[[#This Row],[Credit Amount]]&gt;-49.98,"20.01-49.98",IF(Table1[[#This Row],[Credit Amount]]=-49.99,"49.99",IF(Table1[[#This Row],[Credit Amount]]=-50,"50",IF(Table1[[#This Row],[Credit Amount]]&lt;-50.01,"Greater than 50"))))))</f>
        <v>20.01-49.98</v>
      </c>
      <c r="G3433" t="str">
        <f>IF(Table1[[#This Row],[Transaction Type]]="Maintenance","Non-Sales","Sales")</f>
        <v>Non-Sales</v>
      </c>
      <c r="H3433" t="str">
        <f>IF(Table1[[#This Row],[Quarter]]="q2",1,"")</f>
        <v/>
      </c>
      <c r="I3433">
        <f>IF(Table1[[#This Row],[Quarter]]="q3",1,"")</f>
        <v>1</v>
      </c>
      <c r="J3433" t="str">
        <f>IF(Table1[[#This Row],[Quarter]]="Q2",Table1[[#This Row],[Credit Amount]],"")</f>
        <v/>
      </c>
      <c r="K3433">
        <f>IF(Table1[[#This Row],[Quarter]]="Q3",Table1[[#This Row],[Credit Amount]],"")</f>
        <v>-28.31</v>
      </c>
      <c r="L3433" t="str">
        <f>IF(Table1[[#This Row],[Transaction Type]]="Upgrade",Table1[[#This Row],[Credit Amount]],IF(Table1[[#This Row],[Transaction Type]]="Activation",Table1[[#This Row],[Credit Amount]],""))</f>
        <v/>
      </c>
      <c r="M3433">
        <f>IF(Table1[[#This Row],[Transaction Type]]="Maintenance",Table1[[#This Row],[Credit Amount]],"")</f>
        <v>-28.31</v>
      </c>
      <c r="N3433">
        <v>10070</v>
      </c>
      <c r="O3433" t="s">
        <v>2489</v>
      </c>
      <c r="P3433" t="s">
        <v>2559</v>
      </c>
      <c r="Q3433" t="s">
        <v>289</v>
      </c>
      <c r="R3433">
        <v>10070</v>
      </c>
      <c r="S3433" t="s">
        <v>2489</v>
      </c>
      <c r="T3433" t="s">
        <v>2559</v>
      </c>
      <c r="U3433" t="s">
        <v>289</v>
      </c>
      <c r="V3433" t="s">
        <v>196</v>
      </c>
      <c r="W3433">
        <v>100003169</v>
      </c>
      <c r="X3433">
        <v>8005552170</v>
      </c>
      <c r="Y3433" t="s">
        <v>2595</v>
      </c>
      <c r="Z3433" t="s">
        <v>4765</v>
      </c>
      <c r="AA3433" s="13">
        <v>-28.31</v>
      </c>
      <c r="AB3433" s="14">
        <v>42595</v>
      </c>
      <c r="AC3433" t="s">
        <v>36</v>
      </c>
    </row>
    <row r="3434" spans="1:29" x14ac:dyDescent="0.25">
      <c r="A3434" t="str">
        <f>CONCATENATE("Q",ROUNDUP(MONTH(Table1[[#This Row],[Month]])/3,0))</f>
        <v>Q3</v>
      </c>
      <c r="B3434" s="14">
        <f>EOMONTH(Table1[[#This Row],[Credit Date]],-1)+1</f>
        <v>42583</v>
      </c>
      <c r="C3434" t="str">
        <f>CONCATENATE(Table1[[#This Row],[Issuer Last Name]],", ",Table1[[#This Row],[Issuer First Name]])</f>
        <v>No. 070, Employee</v>
      </c>
      <c r="D3434" t="str">
        <f>CONCATENATE(Table1[[#This Row],[Approver Last Name]],", ",Table1[[#This Row],[Approver First Name]])</f>
        <v>No. 042, Employee</v>
      </c>
      <c r="E3434" t="str">
        <f>CONCATENATE(Table1[[#This Row],[Customer Last Name]],", ",Table1[[#This Row],[Customer First Name]])</f>
        <v>No. 11162, Client</v>
      </c>
      <c r="F34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34" t="str">
        <f>IF(Table1[[#This Row],[Transaction Type]]="Maintenance","Non-Sales","Sales")</f>
        <v>Sales</v>
      </c>
      <c r="H3434" t="str">
        <f>IF(Table1[[#This Row],[Quarter]]="q2",1,"")</f>
        <v/>
      </c>
      <c r="I3434">
        <f>IF(Table1[[#This Row],[Quarter]]="q3",1,"")</f>
        <v>1</v>
      </c>
      <c r="J3434" t="str">
        <f>IF(Table1[[#This Row],[Quarter]]="Q2",Table1[[#This Row],[Credit Amount]],"")</f>
        <v/>
      </c>
      <c r="K3434">
        <f>IF(Table1[[#This Row],[Quarter]]="Q3",Table1[[#This Row],[Credit Amount]],"")</f>
        <v>-81.23</v>
      </c>
      <c r="L3434">
        <f>IF(Table1[[#This Row],[Transaction Type]]="Upgrade",Table1[[#This Row],[Credit Amount]],IF(Table1[[#This Row],[Transaction Type]]="Activation",Table1[[#This Row],[Credit Amount]],""))</f>
        <v>-81.23</v>
      </c>
      <c r="M3434" t="str">
        <f>IF(Table1[[#This Row],[Transaction Type]]="Maintenance",Table1[[#This Row],[Credit Amount]],"")</f>
        <v/>
      </c>
      <c r="N3434">
        <v>10070</v>
      </c>
      <c r="O3434" t="s">
        <v>2489</v>
      </c>
      <c r="P3434" t="s">
        <v>2559</v>
      </c>
      <c r="Q3434" t="s">
        <v>289</v>
      </c>
      <c r="R3434">
        <v>10042</v>
      </c>
      <c r="S3434" t="s">
        <v>2489</v>
      </c>
      <c r="T3434" t="s">
        <v>2531</v>
      </c>
      <c r="U3434" t="s">
        <v>290</v>
      </c>
      <c r="V3434" t="s">
        <v>196</v>
      </c>
      <c r="W3434">
        <v>100002161</v>
      </c>
      <c r="X3434">
        <v>8005551162</v>
      </c>
      <c r="Y3434" t="s">
        <v>2595</v>
      </c>
      <c r="Z3434" t="s">
        <v>3757</v>
      </c>
      <c r="AA3434" s="13">
        <v>-81.23</v>
      </c>
      <c r="AB3434" s="14">
        <v>42597</v>
      </c>
      <c r="AC3434" t="s">
        <v>35</v>
      </c>
    </row>
    <row r="3435" spans="1:29" x14ac:dyDescent="0.25">
      <c r="A3435" t="str">
        <f>CONCATENATE("Q",ROUNDUP(MONTH(Table1[[#This Row],[Month]])/3,0))</f>
        <v>Q3</v>
      </c>
      <c r="B3435" s="14">
        <f>EOMONTH(Table1[[#This Row],[Credit Date]],-1)+1</f>
        <v>42583</v>
      </c>
      <c r="C3435" t="str">
        <f>CONCATENATE(Table1[[#This Row],[Issuer Last Name]],", ",Table1[[#This Row],[Issuer First Name]])</f>
        <v>No. 070, Employee</v>
      </c>
      <c r="D3435" t="str">
        <f>CONCATENATE(Table1[[#This Row],[Approver Last Name]],", ",Table1[[#This Row],[Approver First Name]])</f>
        <v>No. 070, Employee</v>
      </c>
      <c r="E3435" t="str">
        <f>CONCATENATE(Table1[[#This Row],[Customer Last Name]],", ",Table1[[#This Row],[Customer First Name]])</f>
        <v>No. 12063, Client</v>
      </c>
      <c r="F3435" t="str">
        <f>IF(Table1[[#This Row],[Credit Amount]]&gt;-19.99,"Less than 19.99",IF(Table1[[#This Row],[Credit Amount]]=-20,"20",IF(Table1[[#This Row],[Credit Amount]]&gt;-49.98,"20.01-49.98",IF(Table1[[#This Row],[Credit Amount]]=-49.99,"49.99",IF(Table1[[#This Row],[Credit Amount]]=-50,"50",IF(Table1[[#This Row],[Credit Amount]]&lt;-50.01,"Greater than 50"))))))</f>
        <v>Less than 19.99</v>
      </c>
      <c r="G3435" t="str">
        <f>IF(Table1[[#This Row],[Transaction Type]]="Maintenance","Non-Sales","Sales")</f>
        <v>Non-Sales</v>
      </c>
      <c r="H3435" t="str">
        <f>IF(Table1[[#This Row],[Quarter]]="q2",1,"")</f>
        <v/>
      </c>
      <c r="I3435">
        <f>IF(Table1[[#This Row],[Quarter]]="q3",1,"")</f>
        <v>1</v>
      </c>
      <c r="J3435" t="str">
        <f>IF(Table1[[#This Row],[Quarter]]="Q2",Table1[[#This Row],[Credit Amount]],"")</f>
        <v/>
      </c>
      <c r="K3435">
        <f>IF(Table1[[#This Row],[Quarter]]="Q3",Table1[[#This Row],[Credit Amount]],"")</f>
        <v>-10.26</v>
      </c>
      <c r="L3435" t="str">
        <f>IF(Table1[[#This Row],[Transaction Type]]="Upgrade",Table1[[#This Row],[Credit Amount]],IF(Table1[[#This Row],[Transaction Type]]="Activation",Table1[[#This Row],[Credit Amount]],""))</f>
        <v/>
      </c>
      <c r="M3435">
        <f>IF(Table1[[#This Row],[Transaction Type]]="Maintenance",Table1[[#This Row],[Credit Amount]],"")</f>
        <v>-10.26</v>
      </c>
      <c r="N3435">
        <v>10070</v>
      </c>
      <c r="O3435" t="s">
        <v>2489</v>
      </c>
      <c r="P3435" t="s">
        <v>2559</v>
      </c>
      <c r="Q3435" t="s">
        <v>289</v>
      </c>
      <c r="R3435">
        <v>10070</v>
      </c>
      <c r="S3435" t="s">
        <v>2489</v>
      </c>
      <c r="T3435" t="s">
        <v>2559</v>
      </c>
      <c r="U3435" t="s">
        <v>289</v>
      </c>
      <c r="V3435" t="s">
        <v>196</v>
      </c>
      <c r="W3435">
        <v>100003062</v>
      </c>
      <c r="X3435">
        <v>8005552063</v>
      </c>
      <c r="Y3435" t="s">
        <v>2595</v>
      </c>
      <c r="Z3435" t="s">
        <v>4658</v>
      </c>
      <c r="AA3435" s="13">
        <v>-10.26</v>
      </c>
      <c r="AB3435" s="14">
        <v>42599</v>
      </c>
      <c r="AC3435" t="s">
        <v>36</v>
      </c>
    </row>
    <row r="3436" spans="1:29" x14ac:dyDescent="0.25">
      <c r="A3436" t="str">
        <f>CONCATENATE("Q",ROUNDUP(MONTH(Table1[[#This Row],[Month]])/3,0))</f>
        <v>Q3</v>
      </c>
      <c r="B3436" s="14">
        <f>EOMONTH(Table1[[#This Row],[Credit Date]],-1)+1</f>
        <v>42583</v>
      </c>
      <c r="C3436" t="str">
        <f>CONCATENATE(Table1[[#This Row],[Issuer Last Name]],", ",Table1[[#This Row],[Issuer First Name]])</f>
        <v>No. 070, Employee</v>
      </c>
      <c r="D3436" t="str">
        <f>CONCATENATE(Table1[[#This Row],[Approver Last Name]],", ",Table1[[#This Row],[Approver First Name]])</f>
        <v>No. 042, Employee</v>
      </c>
      <c r="E3436" t="str">
        <f>CONCATENATE(Table1[[#This Row],[Customer Last Name]],", ",Table1[[#This Row],[Customer First Name]])</f>
        <v>No. 11587, Client</v>
      </c>
      <c r="F34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36" t="str">
        <f>IF(Table1[[#This Row],[Transaction Type]]="Maintenance","Non-Sales","Sales")</f>
        <v>Sales</v>
      </c>
      <c r="H3436" t="str">
        <f>IF(Table1[[#This Row],[Quarter]]="q2",1,"")</f>
        <v/>
      </c>
      <c r="I3436">
        <f>IF(Table1[[#This Row],[Quarter]]="q3",1,"")</f>
        <v>1</v>
      </c>
      <c r="J3436" t="str">
        <f>IF(Table1[[#This Row],[Quarter]]="Q2",Table1[[#This Row],[Credit Amount]],"")</f>
        <v/>
      </c>
      <c r="K3436">
        <f>IF(Table1[[#This Row],[Quarter]]="Q3",Table1[[#This Row],[Credit Amount]],"")</f>
        <v>-89.63</v>
      </c>
      <c r="L3436">
        <f>IF(Table1[[#This Row],[Transaction Type]]="Upgrade",Table1[[#This Row],[Credit Amount]],IF(Table1[[#This Row],[Transaction Type]]="Activation",Table1[[#This Row],[Credit Amount]],""))</f>
        <v>-89.63</v>
      </c>
      <c r="M3436" t="str">
        <f>IF(Table1[[#This Row],[Transaction Type]]="Maintenance",Table1[[#This Row],[Credit Amount]],"")</f>
        <v/>
      </c>
      <c r="N3436">
        <v>10070</v>
      </c>
      <c r="O3436" t="s">
        <v>2489</v>
      </c>
      <c r="P3436" t="s">
        <v>2559</v>
      </c>
      <c r="Q3436" t="s">
        <v>289</v>
      </c>
      <c r="R3436">
        <v>10042</v>
      </c>
      <c r="S3436" t="s">
        <v>2489</v>
      </c>
      <c r="T3436" t="s">
        <v>2531</v>
      </c>
      <c r="U3436" t="s">
        <v>290</v>
      </c>
      <c r="V3436" t="s">
        <v>196</v>
      </c>
      <c r="W3436">
        <v>100002586</v>
      </c>
      <c r="X3436">
        <v>8005551587</v>
      </c>
      <c r="Y3436" t="s">
        <v>2595</v>
      </c>
      <c r="Z3436" t="s">
        <v>4182</v>
      </c>
      <c r="AA3436" s="13">
        <v>-89.63</v>
      </c>
      <c r="AB3436" s="14">
        <v>42605</v>
      </c>
      <c r="AC3436" t="s">
        <v>35</v>
      </c>
    </row>
    <row r="3437" spans="1:29" x14ac:dyDescent="0.25">
      <c r="A3437" t="str">
        <f>CONCATENATE("Q",ROUNDUP(MONTH(Table1[[#This Row],[Month]])/3,0))</f>
        <v>Q3</v>
      </c>
      <c r="B3437" s="14">
        <f>EOMONTH(Table1[[#This Row],[Credit Date]],-1)+1</f>
        <v>42583</v>
      </c>
      <c r="C3437" t="str">
        <f>CONCATENATE(Table1[[#This Row],[Issuer Last Name]],", ",Table1[[#This Row],[Issuer First Name]])</f>
        <v>No. 070, Employee</v>
      </c>
      <c r="D3437" t="str">
        <f>CONCATENATE(Table1[[#This Row],[Approver Last Name]],", ",Table1[[#This Row],[Approver First Name]])</f>
        <v>No. 070, Employee</v>
      </c>
      <c r="E3437" t="str">
        <f>CONCATENATE(Table1[[#This Row],[Customer Last Name]],", ",Table1[[#This Row],[Customer First Name]])</f>
        <v>No. 13003, Client</v>
      </c>
      <c r="F3437" t="str">
        <f>IF(Table1[[#This Row],[Credit Amount]]&gt;-19.99,"Less than 19.99",IF(Table1[[#This Row],[Credit Amount]]=-20,"20",IF(Table1[[#This Row],[Credit Amount]]&gt;-49.98,"20.01-49.98",IF(Table1[[#This Row],[Credit Amount]]=-49.99,"49.99",IF(Table1[[#This Row],[Credit Amount]]=-50,"50",IF(Table1[[#This Row],[Credit Amount]]&lt;-50.01,"Greater than 50"))))))</f>
        <v>20.01-49.98</v>
      </c>
      <c r="G3437" t="str">
        <f>IF(Table1[[#This Row],[Transaction Type]]="Maintenance","Non-Sales","Sales")</f>
        <v>Sales</v>
      </c>
      <c r="H3437" t="str">
        <f>IF(Table1[[#This Row],[Quarter]]="q2",1,"")</f>
        <v/>
      </c>
      <c r="I3437">
        <f>IF(Table1[[#This Row],[Quarter]]="q3",1,"")</f>
        <v>1</v>
      </c>
      <c r="J3437" t="str">
        <f>IF(Table1[[#This Row],[Quarter]]="Q2",Table1[[#This Row],[Credit Amount]],"")</f>
        <v/>
      </c>
      <c r="K3437">
        <f>IF(Table1[[#This Row],[Quarter]]="Q3",Table1[[#This Row],[Credit Amount]],"")</f>
        <v>-42.74</v>
      </c>
      <c r="L3437">
        <f>IF(Table1[[#This Row],[Transaction Type]]="Upgrade",Table1[[#This Row],[Credit Amount]],IF(Table1[[#This Row],[Transaction Type]]="Activation",Table1[[#This Row],[Credit Amount]],""))</f>
        <v>-42.74</v>
      </c>
      <c r="M3437" t="str">
        <f>IF(Table1[[#This Row],[Transaction Type]]="Maintenance",Table1[[#This Row],[Credit Amount]],"")</f>
        <v/>
      </c>
      <c r="N3437">
        <v>10070</v>
      </c>
      <c r="O3437" t="s">
        <v>2489</v>
      </c>
      <c r="P3437" t="s">
        <v>2559</v>
      </c>
      <c r="Q3437" t="s">
        <v>289</v>
      </c>
      <c r="R3437">
        <v>10070</v>
      </c>
      <c r="S3437" t="s">
        <v>2489</v>
      </c>
      <c r="T3437" t="s">
        <v>2559</v>
      </c>
      <c r="U3437" t="s">
        <v>289</v>
      </c>
      <c r="V3437" t="s">
        <v>196</v>
      </c>
      <c r="W3437">
        <v>100004002</v>
      </c>
      <c r="X3437">
        <v>8005553003</v>
      </c>
      <c r="Y3437" t="s">
        <v>2595</v>
      </c>
      <c r="Z3437" t="s">
        <v>5591</v>
      </c>
      <c r="AA3437" s="13">
        <v>-42.74</v>
      </c>
      <c r="AB3437" s="14">
        <v>42606</v>
      </c>
      <c r="AC3437" t="s">
        <v>35</v>
      </c>
    </row>
    <row r="3438" spans="1:29" x14ac:dyDescent="0.25">
      <c r="A3438" t="str">
        <f>CONCATENATE("Q",ROUNDUP(MONTH(Table1[[#This Row],[Month]])/3,0))</f>
        <v>Q3</v>
      </c>
      <c r="B3438" s="14">
        <f>EOMONTH(Table1[[#This Row],[Credit Date]],-1)+1</f>
        <v>42583</v>
      </c>
      <c r="C3438" t="str">
        <f>CONCATENATE(Table1[[#This Row],[Issuer Last Name]],", ",Table1[[#This Row],[Issuer First Name]])</f>
        <v>No. 070, Employee</v>
      </c>
      <c r="D3438" t="str">
        <f>CONCATENATE(Table1[[#This Row],[Approver Last Name]],", ",Table1[[#This Row],[Approver First Name]])</f>
        <v>No. 042, Employee</v>
      </c>
      <c r="E3438" t="str">
        <f>CONCATENATE(Table1[[#This Row],[Customer Last Name]],", ",Table1[[#This Row],[Customer First Name]])</f>
        <v>No. 10759, Client</v>
      </c>
      <c r="F34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38" t="str">
        <f>IF(Table1[[#This Row],[Transaction Type]]="Maintenance","Non-Sales","Sales")</f>
        <v>Sales</v>
      </c>
      <c r="H3438" t="str">
        <f>IF(Table1[[#This Row],[Quarter]]="q2",1,"")</f>
        <v/>
      </c>
      <c r="I3438">
        <f>IF(Table1[[#This Row],[Quarter]]="q3",1,"")</f>
        <v>1</v>
      </c>
      <c r="J3438" t="str">
        <f>IF(Table1[[#This Row],[Quarter]]="Q2",Table1[[#This Row],[Credit Amount]],"")</f>
        <v/>
      </c>
      <c r="K3438">
        <f>IF(Table1[[#This Row],[Quarter]]="Q3",Table1[[#This Row],[Credit Amount]],"")</f>
        <v>-66.31</v>
      </c>
      <c r="L3438">
        <f>IF(Table1[[#This Row],[Transaction Type]]="Upgrade",Table1[[#This Row],[Credit Amount]],IF(Table1[[#This Row],[Transaction Type]]="Activation",Table1[[#This Row],[Credit Amount]],""))</f>
        <v>-66.31</v>
      </c>
      <c r="M3438" t="str">
        <f>IF(Table1[[#This Row],[Transaction Type]]="Maintenance",Table1[[#This Row],[Credit Amount]],"")</f>
        <v/>
      </c>
      <c r="N3438">
        <v>10070</v>
      </c>
      <c r="O3438" t="s">
        <v>2489</v>
      </c>
      <c r="P3438" t="s">
        <v>2559</v>
      </c>
      <c r="Q3438" t="s">
        <v>289</v>
      </c>
      <c r="R3438">
        <v>10042</v>
      </c>
      <c r="S3438" t="s">
        <v>2489</v>
      </c>
      <c r="T3438" t="s">
        <v>2531</v>
      </c>
      <c r="U3438" t="s">
        <v>290</v>
      </c>
      <c r="V3438" t="s">
        <v>196</v>
      </c>
      <c r="W3438">
        <v>100001758</v>
      </c>
      <c r="X3438">
        <v>8005550759</v>
      </c>
      <c r="Y3438" t="s">
        <v>2595</v>
      </c>
      <c r="Z3438" t="s">
        <v>3354</v>
      </c>
      <c r="AA3438" s="13">
        <v>-66.31</v>
      </c>
      <c r="AB3438" s="14">
        <v>42606</v>
      </c>
      <c r="AC3438" t="s">
        <v>37</v>
      </c>
    </row>
    <row r="3439" spans="1:29" x14ac:dyDescent="0.25">
      <c r="A3439" t="str">
        <f>CONCATENATE("Q",ROUNDUP(MONTH(Table1[[#This Row],[Month]])/3,0))</f>
        <v>Q3</v>
      </c>
      <c r="B3439" s="14">
        <f>EOMONTH(Table1[[#This Row],[Credit Date]],-1)+1</f>
        <v>42583</v>
      </c>
      <c r="C3439" t="str">
        <f>CONCATENATE(Table1[[#This Row],[Issuer Last Name]],", ",Table1[[#This Row],[Issuer First Name]])</f>
        <v>No. 070, Employee</v>
      </c>
      <c r="D3439" t="str">
        <f>CONCATENATE(Table1[[#This Row],[Approver Last Name]],", ",Table1[[#This Row],[Approver First Name]])</f>
        <v>No. 042, Employee</v>
      </c>
      <c r="E3439" t="str">
        <f>CONCATENATE(Table1[[#This Row],[Customer Last Name]],", ",Table1[[#This Row],[Customer First Name]])</f>
        <v>No. 10495, Client</v>
      </c>
      <c r="F34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39" t="str">
        <f>IF(Table1[[#This Row],[Transaction Type]]="Maintenance","Non-Sales","Sales")</f>
        <v>Sales</v>
      </c>
      <c r="H3439" t="str">
        <f>IF(Table1[[#This Row],[Quarter]]="q2",1,"")</f>
        <v/>
      </c>
      <c r="I3439">
        <f>IF(Table1[[#This Row],[Quarter]]="q3",1,"")</f>
        <v>1</v>
      </c>
      <c r="J3439" t="str">
        <f>IF(Table1[[#This Row],[Quarter]]="Q2",Table1[[#This Row],[Credit Amount]],"")</f>
        <v/>
      </c>
      <c r="K3439">
        <f>IF(Table1[[#This Row],[Quarter]]="Q3",Table1[[#This Row],[Credit Amount]],"")</f>
        <v>-69.180000000000007</v>
      </c>
      <c r="L3439">
        <f>IF(Table1[[#This Row],[Transaction Type]]="Upgrade",Table1[[#This Row],[Credit Amount]],IF(Table1[[#This Row],[Transaction Type]]="Activation",Table1[[#This Row],[Credit Amount]],""))</f>
        <v>-69.180000000000007</v>
      </c>
      <c r="M3439" t="str">
        <f>IF(Table1[[#This Row],[Transaction Type]]="Maintenance",Table1[[#This Row],[Credit Amount]],"")</f>
        <v/>
      </c>
      <c r="N3439">
        <v>10070</v>
      </c>
      <c r="O3439" t="s">
        <v>2489</v>
      </c>
      <c r="P3439" t="s">
        <v>2559</v>
      </c>
      <c r="Q3439" t="s">
        <v>289</v>
      </c>
      <c r="R3439">
        <v>10042</v>
      </c>
      <c r="S3439" t="s">
        <v>2489</v>
      </c>
      <c r="T3439" t="s">
        <v>2531</v>
      </c>
      <c r="U3439" t="s">
        <v>290</v>
      </c>
      <c r="V3439" t="s">
        <v>196</v>
      </c>
      <c r="W3439">
        <v>100001494</v>
      </c>
      <c r="X3439">
        <v>8005550495</v>
      </c>
      <c r="Y3439" t="s">
        <v>2595</v>
      </c>
      <c r="Z3439" t="s">
        <v>3090</v>
      </c>
      <c r="AA3439" s="13">
        <v>-69.180000000000007</v>
      </c>
      <c r="AB3439" s="14">
        <v>42607</v>
      </c>
      <c r="AC3439" t="s">
        <v>35</v>
      </c>
    </row>
    <row r="3440" spans="1:29" x14ac:dyDescent="0.25">
      <c r="A3440" t="str">
        <f>CONCATENATE("Q",ROUNDUP(MONTH(Table1[[#This Row],[Month]])/3,0))</f>
        <v>Q3</v>
      </c>
      <c r="B3440" s="14">
        <f>EOMONTH(Table1[[#This Row],[Credit Date]],-1)+1</f>
        <v>42583</v>
      </c>
      <c r="C3440" t="str">
        <f>CONCATENATE(Table1[[#This Row],[Issuer Last Name]],", ",Table1[[#This Row],[Issuer First Name]])</f>
        <v>No. 070, Employee</v>
      </c>
      <c r="D3440" t="str">
        <f>CONCATENATE(Table1[[#This Row],[Approver Last Name]],", ",Table1[[#This Row],[Approver First Name]])</f>
        <v>No. 042, Employee</v>
      </c>
      <c r="E3440" t="str">
        <f>CONCATENATE(Table1[[#This Row],[Customer Last Name]],", ",Table1[[#This Row],[Customer First Name]])</f>
        <v>No. 10460, Client</v>
      </c>
      <c r="F34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40" t="str">
        <f>IF(Table1[[#This Row],[Transaction Type]]="Maintenance","Non-Sales","Sales")</f>
        <v>Non-Sales</v>
      </c>
      <c r="H3440" t="str">
        <f>IF(Table1[[#This Row],[Quarter]]="q2",1,"")</f>
        <v/>
      </c>
      <c r="I3440">
        <f>IF(Table1[[#This Row],[Quarter]]="q3",1,"")</f>
        <v>1</v>
      </c>
      <c r="J3440" t="str">
        <f>IF(Table1[[#This Row],[Quarter]]="Q2",Table1[[#This Row],[Credit Amount]],"")</f>
        <v/>
      </c>
      <c r="K3440">
        <f>IF(Table1[[#This Row],[Quarter]]="Q3",Table1[[#This Row],[Credit Amount]],"")</f>
        <v>-54.57</v>
      </c>
      <c r="L3440" t="str">
        <f>IF(Table1[[#This Row],[Transaction Type]]="Upgrade",Table1[[#This Row],[Credit Amount]],IF(Table1[[#This Row],[Transaction Type]]="Activation",Table1[[#This Row],[Credit Amount]],""))</f>
        <v/>
      </c>
      <c r="M3440">
        <f>IF(Table1[[#This Row],[Transaction Type]]="Maintenance",Table1[[#This Row],[Credit Amount]],"")</f>
        <v>-54.57</v>
      </c>
      <c r="N3440">
        <v>10070</v>
      </c>
      <c r="O3440" t="s">
        <v>2489</v>
      </c>
      <c r="P3440" t="s">
        <v>2559</v>
      </c>
      <c r="Q3440" t="s">
        <v>289</v>
      </c>
      <c r="R3440">
        <v>10042</v>
      </c>
      <c r="S3440" t="s">
        <v>2489</v>
      </c>
      <c r="T3440" t="s">
        <v>2531</v>
      </c>
      <c r="U3440" t="s">
        <v>290</v>
      </c>
      <c r="V3440" t="s">
        <v>196</v>
      </c>
      <c r="W3440">
        <v>100001459</v>
      </c>
      <c r="X3440">
        <v>8005550460</v>
      </c>
      <c r="Y3440" t="s">
        <v>2595</v>
      </c>
      <c r="Z3440" t="s">
        <v>3055</v>
      </c>
      <c r="AA3440" s="13">
        <v>-54.57</v>
      </c>
      <c r="AB3440" s="14">
        <v>42612</v>
      </c>
      <c r="AC3440" t="s">
        <v>36</v>
      </c>
    </row>
    <row r="3441" spans="1:29" x14ac:dyDescent="0.25">
      <c r="A3441" t="str">
        <f>CONCATENATE("Q",ROUNDUP(MONTH(Table1[[#This Row],[Month]])/3,0))</f>
        <v>Q3</v>
      </c>
      <c r="B3441" s="14">
        <f>EOMONTH(Table1[[#This Row],[Credit Date]],-1)+1</f>
        <v>42614</v>
      </c>
      <c r="C3441" t="str">
        <f>CONCATENATE(Table1[[#This Row],[Issuer Last Name]],", ",Table1[[#This Row],[Issuer First Name]])</f>
        <v>No. 070, Employee</v>
      </c>
      <c r="D3441" t="str">
        <f>CONCATENATE(Table1[[#This Row],[Approver Last Name]],", ",Table1[[#This Row],[Approver First Name]])</f>
        <v>No. 042, Employee</v>
      </c>
      <c r="E3441" t="str">
        <f>CONCATENATE(Table1[[#This Row],[Customer Last Name]],", ",Table1[[#This Row],[Customer First Name]])</f>
        <v>No. 12283, Client</v>
      </c>
      <c r="F34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41" t="str">
        <f>IF(Table1[[#This Row],[Transaction Type]]="Maintenance","Non-Sales","Sales")</f>
        <v>Non-Sales</v>
      </c>
      <c r="H3441" t="str">
        <f>IF(Table1[[#This Row],[Quarter]]="q2",1,"")</f>
        <v/>
      </c>
      <c r="I3441">
        <f>IF(Table1[[#This Row],[Quarter]]="q3",1,"")</f>
        <v>1</v>
      </c>
      <c r="J3441" t="str">
        <f>IF(Table1[[#This Row],[Quarter]]="Q2",Table1[[#This Row],[Credit Amount]],"")</f>
        <v/>
      </c>
      <c r="K3441">
        <f>IF(Table1[[#This Row],[Quarter]]="Q3",Table1[[#This Row],[Credit Amount]],"")</f>
        <v>-64.28</v>
      </c>
      <c r="L3441" t="str">
        <f>IF(Table1[[#This Row],[Transaction Type]]="Upgrade",Table1[[#This Row],[Credit Amount]],IF(Table1[[#This Row],[Transaction Type]]="Activation",Table1[[#This Row],[Credit Amount]],""))</f>
        <v/>
      </c>
      <c r="M3441">
        <f>IF(Table1[[#This Row],[Transaction Type]]="Maintenance",Table1[[#This Row],[Credit Amount]],"")</f>
        <v>-64.28</v>
      </c>
      <c r="N3441">
        <v>10070</v>
      </c>
      <c r="O3441" t="s">
        <v>2489</v>
      </c>
      <c r="P3441" t="s">
        <v>2559</v>
      </c>
      <c r="Q3441" t="s">
        <v>289</v>
      </c>
      <c r="R3441">
        <v>10042</v>
      </c>
      <c r="S3441" t="s">
        <v>2489</v>
      </c>
      <c r="T3441" t="s">
        <v>2531</v>
      </c>
      <c r="U3441" t="s">
        <v>290</v>
      </c>
      <c r="V3441" t="s">
        <v>196</v>
      </c>
      <c r="W3441">
        <v>100003282</v>
      </c>
      <c r="X3441">
        <v>8005552283</v>
      </c>
      <c r="Y3441" t="s">
        <v>2595</v>
      </c>
      <c r="Z3441" t="s">
        <v>4878</v>
      </c>
      <c r="AA3441" s="13">
        <v>-64.28</v>
      </c>
      <c r="AB3441" s="14">
        <v>42615</v>
      </c>
      <c r="AC3441" t="s">
        <v>36</v>
      </c>
    </row>
    <row r="3442" spans="1:29" x14ac:dyDescent="0.25">
      <c r="A3442" t="str">
        <f>CONCATENATE("Q",ROUNDUP(MONTH(Table1[[#This Row],[Month]])/3,0))</f>
        <v>Q3</v>
      </c>
      <c r="B3442" s="14">
        <f>EOMONTH(Table1[[#This Row],[Credit Date]],-1)+1</f>
        <v>42614</v>
      </c>
      <c r="C3442" t="str">
        <f>CONCATENATE(Table1[[#This Row],[Issuer Last Name]],", ",Table1[[#This Row],[Issuer First Name]])</f>
        <v>No. 070, Employee</v>
      </c>
      <c r="D3442" t="str">
        <f>CONCATENATE(Table1[[#This Row],[Approver Last Name]],", ",Table1[[#This Row],[Approver First Name]])</f>
        <v>No. 070, Employee</v>
      </c>
      <c r="E3442" t="str">
        <f>CONCATENATE(Table1[[#This Row],[Customer Last Name]],", ",Table1[[#This Row],[Customer First Name]])</f>
        <v>No. 11346, Client</v>
      </c>
      <c r="F3442" t="str">
        <f>IF(Table1[[#This Row],[Credit Amount]]&gt;-19.99,"Less than 19.99",IF(Table1[[#This Row],[Credit Amount]]=-20,"20",IF(Table1[[#This Row],[Credit Amount]]&gt;-49.98,"20.01-49.98",IF(Table1[[#This Row],[Credit Amount]]=-49.99,"49.99",IF(Table1[[#This Row],[Credit Amount]]=-50,"50",IF(Table1[[#This Row],[Credit Amount]]&lt;-50.01,"Greater than 50"))))))</f>
        <v>49.99</v>
      </c>
      <c r="G3442" t="str">
        <f>IF(Table1[[#This Row],[Transaction Type]]="Maintenance","Non-Sales","Sales")</f>
        <v>Sales</v>
      </c>
      <c r="H3442" t="str">
        <f>IF(Table1[[#This Row],[Quarter]]="q2",1,"")</f>
        <v/>
      </c>
      <c r="I3442">
        <f>IF(Table1[[#This Row],[Quarter]]="q3",1,"")</f>
        <v>1</v>
      </c>
      <c r="J3442" t="str">
        <f>IF(Table1[[#This Row],[Quarter]]="Q2",Table1[[#This Row],[Credit Amount]],"")</f>
        <v/>
      </c>
      <c r="K3442">
        <f>IF(Table1[[#This Row],[Quarter]]="Q3",Table1[[#This Row],[Credit Amount]],"")</f>
        <v>-49.99</v>
      </c>
      <c r="L3442">
        <f>IF(Table1[[#This Row],[Transaction Type]]="Upgrade",Table1[[#This Row],[Credit Amount]],IF(Table1[[#This Row],[Transaction Type]]="Activation",Table1[[#This Row],[Credit Amount]],""))</f>
        <v>-49.99</v>
      </c>
      <c r="M3442" t="str">
        <f>IF(Table1[[#This Row],[Transaction Type]]="Maintenance",Table1[[#This Row],[Credit Amount]],"")</f>
        <v/>
      </c>
      <c r="N3442">
        <v>10070</v>
      </c>
      <c r="O3442" t="s">
        <v>2489</v>
      </c>
      <c r="P3442" t="s">
        <v>2559</v>
      </c>
      <c r="Q3442" t="s">
        <v>289</v>
      </c>
      <c r="R3442">
        <v>10070</v>
      </c>
      <c r="S3442" t="s">
        <v>2489</v>
      </c>
      <c r="T3442" t="s">
        <v>2559</v>
      </c>
      <c r="U3442" t="s">
        <v>289</v>
      </c>
      <c r="V3442" t="s">
        <v>196</v>
      </c>
      <c r="W3442">
        <v>100002345</v>
      </c>
      <c r="X3442">
        <v>8005551346</v>
      </c>
      <c r="Y3442" t="s">
        <v>2595</v>
      </c>
      <c r="Z3442" t="s">
        <v>3941</v>
      </c>
      <c r="AA3442" s="13">
        <v>-49.99</v>
      </c>
      <c r="AB3442" s="14">
        <v>42616</v>
      </c>
      <c r="AC3442" t="s">
        <v>37</v>
      </c>
    </row>
    <row r="3443" spans="1:29" x14ac:dyDescent="0.25">
      <c r="A3443" t="str">
        <f>CONCATENATE("Q",ROUNDUP(MONTH(Table1[[#This Row],[Month]])/3,0))</f>
        <v>Q3</v>
      </c>
      <c r="B3443" s="14">
        <f>EOMONTH(Table1[[#This Row],[Credit Date]],-1)+1</f>
        <v>42614</v>
      </c>
      <c r="C3443" t="str">
        <f>CONCATENATE(Table1[[#This Row],[Issuer Last Name]],", ",Table1[[#This Row],[Issuer First Name]])</f>
        <v>No. 070, Employee</v>
      </c>
      <c r="D3443" t="str">
        <f>CONCATENATE(Table1[[#This Row],[Approver Last Name]],", ",Table1[[#This Row],[Approver First Name]])</f>
        <v>No. 070, Employee</v>
      </c>
      <c r="E3443" t="str">
        <f>CONCATENATE(Table1[[#This Row],[Customer Last Name]],", ",Table1[[#This Row],[Customer First Name]])</f>
        <v>No. 11039, Client</v>
      </c>
      <c r="F3443" t="str">
        <f>IF(Table1[[#This Row],[Credit Amount]]&gt;-19.99,"Less than 19.99",IF(Table1[[#This Row],[Credit Amount]]=-20,"20",IF(Table1[[#This Row],[Credit Amount]]&gt;-49.98,"20.01-49.98",IF(Table1[[#This Row],[Credit Amount]]=-49.99,"49.99",IF(Table1[[#This Row],[Credit Amount]]=-50,"50",IF(Table1[[#This Row],[Credit Amount]]&lt;-50.01,"Greater than 50"))))))</f>
        <v>Less than 19.99</v>
      </c>
      <c r="G3443" t="str">
        <f>IF(Table1[[#This Row],[Transaction Type]]="Maintenance","Non-Sales","Sales")</f>
        <v>Non-Sales</v>
      </c>
      <c r="H3443" t="str">
        <f>IF(Table1[[#This Row],[Quarter]]="q2",1,"")</f>
        <v/>
      </c>
      <c r="I3443">
        <f>IF(Table1[[#This Row],[Quarter]]="q3",1,"")</f>
        <v>1</v>
      </c>
      <c r="J3443" t="str">
        <f>IF(Table1[[#This Row],[Quarter]]="Q2",Table1[[#This Row],[Credit Amount]],"")</f>
        <v/>
      </c>
      <c r="K3443">
        <f>IF(Table1[[#This Row],[Quarter]]="Q3",Table1[[#This Row],[Credit Amount]],"")</f>
        <v>-14.36</v>
      </c>
      <c r="L3443" t="str">
        <f>IF(Table1[[#This Row],[Transaction Type]]="Upgrade",Table1[[#This Row],[Credit Amount]],IF(Table1[[#This Row],[Transaction Type]]="Activation",Table1[[#This Row],[Credit Amount]],""))</f>
        <v/>
      </c>
      <c r="M3443">
        <f>IF(Table1[[#This Row],[Transaction Type]]="Maintenance",Table1[[#This Row],[Credit Amount]],"")</f>
        <v>-14.36</v>
      </c>
      <c r="N3443">
        <v>10070</v>
      </c>
      <c r="O3443" t="s">
        <v>2489</v>
      </c>
      <c r="P3443" t="s">
        <v>2559</v>
      </c>
      <c r="Q3443" t="s">
        <v>289</v>
      </c>
      <c r="R3443">
        <v>10070</v>
      </c>
      <c r="S3443" t="s">
        <v>2489</v>
      </c>
      <c r="T3443" t="s">
        <v>2559</v>
      </c>
      <c r="U3443" t="s">
        <v>289</v>
      </c>
      <c r="V3443" t="s">
        <v>196</v>
      </c>
      <c r="W3443">
        <v>100002038</v>
      </c>
      <c r="X3443">
        <v>8005551039</v>
      </c>
      <c r="Y3443" t="s">
        <v>2595</v>
      </c>
      <c r="Z3443" t="s">
        <v>3634</v>
      </c>
      <c r="AA3443" s="13">
        <v>-14.36</v>
      </c>
      <c r="AB3443" s="14">
        <v>42624</v>
      </c>
      <c r="AC3443" t="s">
        <v>36</v>
      </c>
    </row>
    <row r="3444" spans="1:29" x14ac:dyDescent="0.25">
      <c r="A3444" t="str">
        <f>CONCATENATE("Q",ROUNDUP(MONTH(Table1[[#This Row],[Month]])/3,0))</f>
        <v>Q3</v>
      </c>
      <c r="B3444" s="14">
        <f>EOMONTH(Table1[[#This Row],[Credit Date]],-1)+1</f>
        <v>42614</v>
      </c>
      <c r="C3444" t="str">
        <f>CONCATENATE(Table1[[#This Row],[Issuer Last Name]],", ",Table1[[#This Row],[Issuer First Name]])</f>
        <v>No. 070, Employee</v>
      </c>
      <c r="D3444" t="str">
        <f>CONCATENATE(Table1[[#This Row],[Approver Last Name]],", ",Table1[[#This Row],[Approver First Name]])</f>
        <v>No. 070, Employee</v>
      </c>
      <c r="E3444" t="str">
        <f>CONCATENATE(Table1[[#This Row],[Customer Last Name]],", ",Table1[[#This Row],[Customer First Name]])</f>
        <v>No. 10748, Client</v>
      </c>
      <c r="F3444" t="str">
        <f>IF(Table1[[#This Row],[Credit Amount]]&gt;-19.99,"Less than 19.99",IF(Table1[[#This Row],[Credit Amount]]=-20,"20",IF(Table1[[#This Row],[Credit Amount]]&gt;-49.98,"20.01-49.98",IF(Table1[[#This Row],[Credit Amount]]=-49.99,"49.99",IF(Table1[[#This Row],[Credit Amount]]=-50,"50",IF(Table1[[#This Row],[Credit Amount]]&lt;-50.01,"Greater than 50"))))))</f>
        <v>20.01-49.98</v>
      </c>
      <c r="G3444" t="str">
        <f>IF(Table1[[#This Row],[Transaction Type]]="Maintenance","Non-Sales","Sales")</f>
        <v>Sales</v>
      </c>
      <c r="H3444" t="str">
        <f>IF(Table1[[#This Row],[Quarter]]="q2",1,"")</f>
        <v/>
      </c>
      <c r="I3444">
        <f>IF(Table1[[#This Row],[Quarter]]="q3",1,"")</f>
        <v>1</v>
      </c>
      <c r="J3444" t="str">
        <f>IF(Table1[[#This Row],[Quarter]]="Q2",Table1[[#This Row],[Credit Amount]],"")</f>
        <v/>
      </c>
      <c r="K3444">
        <f>IF(Table1[[#This Row],[Quarter]]="Q3",Table1[[#This Row],[Credit Amount]],"")</f>
        <v>-23.07</v>
      </c>
      <c r="L3444">
        <f>IF(Table1[[#This Row],[Transaction Type]]="Upgrade",Table1[[#This Row],[Credit Amount]],IF(Table1[[#This Row],[Transaction Type]]="Activation",Table1[[#This Row],[Credit Amount]],""))</f>
        <v>-23.07</v>
      </c>
      <c r="M3444" t="str">
        <f>IF(Table1[[#This Row],[Transaction Type]]="Maintenance",Table1[[#This Row],[Credit Amount]],"")</f>
        <v/>
      </c>
      <c r="N3444">
        <v>10070</v>
      </c>
      <c r="O3444" t="s">
        <v>2489</v>
      </c>
      <c r="P3444" t="s">
        <v>2559</v>
      </c>
      <c r="Q3444" t="s">
        <v>289</v>
      </c>
      <c r="R3444">
        <v>10070</v>
      </c>
      <c r="S3444" t="s">
        <v>2489</v>
      </c>
      <c r="T3444" t="s">
        <v>2559</v>
      </c>
      <c r="U3444" t="s">
        <v>289</v>
      </c>
      <c r="V3444" t="s">
        <v>196</v>
      </c>
      <c r="W3444">
        <v>100001747</v>
      </c>
      <c r="X3444">
        <v>8005550748</v>
      </c>
      <c r="Y3444" t="s">
        <v>2595</v>
      </c>
      <c r="Z3444" t="s">
        <v>3343</v>
      </c>
      <c r="AA3444" s="13">
        <v>-23.07</v>
      </c>
      <c r="AB3444" s="14">
        <v>42633</v>
      </c>
      <c r="AC3444" t="s">
        <v>37</v>
      </c>
    </row>
    <row r="3445" spans="1:29" x14ac:dyDescent="0.25">
      <c r="A3445" t="str">
        <f>CONCATENATE("Q",ROUNDUP(MONTH(Table1[[#This Row],[Month]])/3,0))</f>
        <v>Q3</v>
      </c>
      <c r="B3445" s="14">
        <f>EOMONTH(Table1[[#This Row],[Credit Date]],-1)+1</f>
        <v>42614</v>
      </c>
      <c r="C3445" t="str">
        <f>CONCATENATE(Table1[[#This Row],[Issuer Last Name]],", ",Table1[[#This Row],[Issuer First Name]])</f>
        <v>No. 070, Employee</v>
      </c>
      <c r="D3445" t="str">
        <f>CONCATENATE(Table1[[#This Row],[Approver Last Name]],", ",Table1[[#This Row],[Approver First Name]])</f>
        <v>No. 042, Employee</v>
      </c>
      <c r="E3445" t="str">
        <f>CONCATENATE(Table1[[#This Row],[Customer Last Name]],", ",Table1[[#This Row],[Customer First Name]])</f>
        <v>No. 11324, Client</v>
      </c>
      <c r="F34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45" t="str">
        <f>IF(Table1[[#This Row],[Transaction Type]]="Maintenance","Non-Sales","Sales")</f>
        <v>Non-Sales</v>
      </c>
      <c r="H3445" t="str">
        <f>IF(Table1[[#This Row],[Quarter]]="q2",1,"")</f>
        <v/>
      </c>
      <c r="I3445">
        <f>IF(Table1[[#This Row],[Quarter]]="q3",1,"")</f>
        <v>1</v>
      </c>
      <c r="J3445" t="str">
        <f>IF(Table1[[#This Row],[Quarter]]="Q2",Table1[[#This Row],[Credit Amount]],"")</f>
        <v/>
      </c>
      <c r="K3445">
        <f>IF(Table1[[#This Row],[Quarter]]="Q3",Table1[[#This Row],[Credit Amount]],"")</f>
        <v>-79.22</v>
      </c>
      <c r="L3445" t="str">
        <f>IF(Table1[[#This Row],[Transaction Type]]="Upgrade",Table1[[#This Row],[Credit Amount]],IF(Table1[[#This Row],[Transaction Type]]="Activation",Table1[[#This Row],[Credit Amount]],""))</f>
        <v/>
      </c>
      <c r="M3445">
        <f>IF(Table1[[#This Row],[Transaction Type]]="Maintenance",Table1[[#This Row],[Credit Amount]],"")</f>
        <v>-79.22</v>
      </c>
      <c r="N3445">
        <v>10070</v>
      </c>
      <c r="O3445" t="s">
        <v>2489</v>
      </c>
      <c r="P3445" t="s">
        <v>2559</v>
      </c>
      <c r="Q3445" t="s">
        <v>289</v>
      </c>
      <c r="R3445">
        <v>10042</v>
      </c>
      <c r="S3445" t="s">
        <v>2489</v>
      </c>
      <c r="T3445" t="s">
        <v>2531</v>
      </c>
      <c r="U3445" t="s">
        <v>290</v>
      </c>
      <c r="V3445" t="s">
        <v>196</v>
      </c>
      <c r="W3445">
        <v>100002323</v>
      </c>
      <c r="X3445">
        <v>8005551324</v>
      </c>
      <c r="Y3445" t="s">
        <v>2595</v>
      </c>
      <c r="Z3445" t="s">
        <v>3919</v>
      </c>
      <c r="AA3445" s="13">
        <v>-79.22</v>
      </c>
      <c r="AB3445" s="14">
        <v>42638</v>
      </c>
      <c r="AC3445" t="s">
        <v>36</v>
      </c>
    </row>
    <row r="3446" spans="1:29" x14ac:dyDescent="0.25">
      <c r="A3446" t="str">
        <f>CONCATENATE("Q",ROUNDUP(MONTH(Table1[[#This Row],[Month]])/3,0))</f>
        <v>Q2</v>
      </c>
      <c r="B3446" s="14">
        <f>EOMONTH(Table1[[#This Row],[Credit Date]],-1)+1</f>
        <v>42461</v>
      </c>
      <c r="C3446" t="str">
        <f>CONCATENATE(Table1[[#This Row],[Issuer Last Name]],", ",Table1[[#This Row],[Issuer First Name]])</f>
        <v>No. 005, Employee</v>
      </c>
      <c r="D3446" t="str">
        <f>CONCATENATE(Table1[[#This Row],[Approver Last Name]],", ",Table1[[#This Row],[Approver First Name]])</f>
        <v>No. 042, Employee</v>
      </c>
      <c r="E3446" t="str">
        <f>CONCATENATE(Table1[[#This Row],[Customer Last Name]],", ",Table1[[#This Row],[Customer First Name]])</f>
        <v>No. 13477, Client</v>
      </c>
      <c r="F3446" t="str">
        <f>IF(Table1[[#This Row],[Credit Amount]]&gt;-19.99,"Less than 19.99",IF(Table1[[#This Row],[Credit Amount]]=-20,"20",IF(Table1[[#This Row],[Credit Amount]]&gt;-49.98,"20.01-49.98",IF(Table1[[#This Row],[Credit Amount]]=-49.99,"49.99",IF(Table1[[#This Row],[Credit Amount]]=-50,"50",IF(Table1[[#This Row],[Credit Amount]]&lt;-50.01,"Greater than 50"))))))</f>
        <v>20.01-49.98</v>
      </c>
      <c r="G3446" t="str">
        <f>IF(Table1[[#This Row],[Transaction Type]]="Maintenance","Non-Sales","Sales")</f>
        <v>Non-Sales</v>
      </c>
      <c r="H3446">
        <f>IF(Table1[[#This Row],[Quarter]]="q2",1,"")</f>
        <v>1</v>
      </c>
      <c r="I3446" t="str">
        <f>IF(Table1[[#This Row],[Quarter]]="q3",1,"")</f>
        <v/>
      </c>
      <c r="J3446">
        <f>IF(Table1[[#This Row],[Quarter]]="Q2",Table1[[#This Row],[Credit Amount]],"")</f>
        <v>-25.74</v>
      </c>
      <c r="K3446" t="str">
        <f>IF(Table1[[#This Row],[Quarter]]="Q3",Table1[[#This Row],[Credit Amount]],"")</f>
        <v/>
      </c>
      <c r="L3446" t="str">
        <f>IF(Table1[[#This Row],[Transaction Type]]="Upgrade",Table1[[#This Row],[Credit Amount]],IF(Table1[[#This Row],[Transaction Type]]="Activation",Table1[[#This Row],[Credit Amount]],""))</f>
        <v/>
      </c>
      <c r="M3446">
        <f>IF(Table1[[#This Row],[Transaction Type]]="Maintenance",Table1[[#This Row],[Credit Amount]],"")</f>
        <v>-25.74</v>
      </c>
      <c r="N3446">
        <v>10005</v>
      </c>
      <c r="O3446" t="s">
        <v>2489</v>
      </c>
      <c r="P3446" t="s">
        <v>2494</v>
      </c>
      <c r="Q3446" t="s">
        <v>289</v>
      </c>
      <c r="R3446">
        <v>10042</v>
      </c>
      <c r="S3446" t="s">
        <v>2489</v>
      </c>
      <c r="T3446" t="s">
        <v>2531</v>
      </c>
      <c r="U3446" t="s">
        <v>290</v>
      </c>
      <c r="V3446" t="s">
        <v>196</v>
      </c>
      <c r="W3446">
        <v>100004476</v>
      </c>
      <c r="X3446">
        <v>8005553477</v>
      </c>
      <c r="Y3446" t="s">
        <v>2595</v>
      </c>
      <c r="Z3446" t="s">
        <v>6065</v>
      </c>
      <c r="AA3446" s="13">
        <v>-25.74</v>
      </c>
      <c r="AB3446" s="14">
        <v>42472</v>
      </c>
      <c r="AC3446" t="s">
        <v>36</v>
      </c>
    </row>
    <row r="3447" spans="1:29" x14ac:dyDescent="0.25">
      <c r="A3447" t="str">
        <f>CONCATENATE("Q",ROUNDUP(MONTH(Table1[[#This Row],[Month]])/3,0))</f>
        <v>Q2</v>
      </c>
      <c r="B3447" s="14">
        <f>EOMONTH(Table1[[#This Row],[Credit Date]],-1)+1</f>
        <v>42461</v>
      </c>
      <c r="C3447" t="str">
        <f>CONCATENATE(Table1[[#This Row],[Issuer Last Name]],", ",Table1[[#This Row],[Issuer First Name]])</f>
        <v>No. 005, Employee</v>
      </c>
      <c r="D3447" t="str">
        <f>CONCATENATE(Table1[[#This Row],[Approver Last Name]],", ",Table1[[#This Row],[Approver First Name]])</f>
        <v>No. 042, Employee</v>
      </c>
      <c r="E3447" t="str">
        <f>CONCATENATE(Table1[[#This Row],[Customer Last Name]],", ",Table1[[#This Row],[Customer First Name]])</f>
        <v>No. 12577, Client</v>
      </c>
      <c r="F3447" t="str">
        <f>IF(Table1[[#This Row],[Credit Amount]]&gt;-19.99,"Less than 19.99",IF(Table1[[#This Row],[Credit Amount]]=-20,"20",IF(Table1[[#This Row],[Credit Amount]]&gt;-49.98,"20.01-49.98",IF(Table1[[#This Row],[Credit Amount]]=-49.99,"49.99",IF(Table1[[#This Row],[Credit Amount]]=-50,"50",IF(Table1[[#This Row],[Credit Amount]]&lt;-50.01,"Greater than 50"))))))</f>
        <v>20.01-49.98</v>
      </c>
      <c r="G3447" t="str">
        <f>IF(Table1[[#This Row],[Transaction Type]]="Maintenance","Non-Sales","Sales")</f>
        <v>Sales</v>
      </c>
      <c r="H3447">
        <f>IF(Table1[[#This Row],[Quarter]]="q2",1,"")</f>
        <v>1</v>
      </c>
      <c r="I3447" t="str">
        <f>IF(Table1[[#This Row],[Quarter]]="q3",1,"")</f>
        <v/>
      </c>
      <c r="J3447">
        <f>IF(Table1[[#This Row],[Quarter]]="Q2",Table1[[#This Row],[Credit Amount]],"")</f>
        <v>-46.33</v>
      </c>
      <c r="K3447" t="str">
        <f>IF(Table1[[#This Row],[Quarter]]="Q3",Table1[[#This Row],[Credit Amount]],"")</f>
        <v/>
      </c>
      <c r="L3447">
        <f>IF(Table1[[#This Row],[Transaction Type]]="Upgrade",Table1[[#This Row],[Credit Amount]],IF(Table1[[#This Row],[Transaction Type]]="Activation",Table1[[#This Row],[Credit Amount]],""))</f>
        <v>-46.33</v>
      </c>
      <c r="M3447" t="str">
        <f>IF(Table1[[#This Row],[Transaction Type]]="Maintenance",Table1[[#This Row],[Credit Amount]],"")</f>
        <v/>
      </c>
      <c r="N3447">
        <v>10005</v>
      </c>
      <c r="O3447" t="s">
        <v>2489</v>
      </c>
      <c r="P3447" t="s">
        <v>2494</v>
      </c>
      <c r="Q3447" t="s">
        <v>289</v>
      </c>
      <c r="R3447">
        <v>10042</v>
      </c>
      <c r="S3447" t="s">
        <v>2489</v>
      </c>
      <c r="T3447" t="s">
        <v>2531</v>
      </c>
      <c r="U3447" t="s">
        <v>290</v>
      </c>
      <c r="V3447" t="s">
        <v>196</v>
      </c>
      <c r="W3447">
        <v>100003576</v>
      </c>
      <c r="X3447">
        <v>8005552577</v>
      </c>
      <c r="Y3447" t="s">
        <v>2595</v>
      </c>
      <c r="Z3447" t="s">
        <v>5172</v>
      </c>
      <c r="AA3447" s="13">
        <v>-46.33</v>
      </c>
      <c r="AB3447" s="14">
        <v>42483</v>
      </c>
      <c r="AC3447" t="s">
        <v>35</v>
      </c>
    </row>
    <row r="3448" spans="1:29" x14ac:dyDescent="0.25">
      <c r="A3448" t="str">
        <f>CONCATENATE("Q",ROUNDUP(MONTH(Table1[[#This Row],[Month]])/3,0))</f>
        <v>Q2</v>
      </c>
      <c r="B3448" s="14">
        <f>EOMONTH(Table1[[#This Row],[Credit Date]],-1)+1</f>
        <v>42491</v>
      </c>
      <c r="C3448" t="str">
        <f>CONCATENATE(Table1[[#This Row],[Issuer Last Name]],", ",Table1[[#This Row],[Issuer First Name]])</f>
        <v>No. 005, Employee</v>
      </c>
      <c r="D3448" t="str">
        <f>CONCATENATE(Table1[[#This Row],[Approver Last Name]],", ",Table1[[#This Row],[Approver First Name]])</f>
        <v>No. 042, Employee</v>
      </c>
      <c r="E3448" t="str">
        <f>CONCATENATE(Table1[[#This Row],[Customer Last Name]],", ",Table1[[#This Row],[Customer First Name]])</f>
        <v>No. 10504, Client</v>
      </c>
      <c r="F34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48" t="str">
        <f>IF(Table1[[#This Row],[Transaction Type]]="Maintenance","Non-Sales","Sales")</f>
        <v>Non-Sales</v>
      </c>
      <c r="H3448">
        <f>IF(Table1[[#This Row],[Quarter]]="q2",1,"")</f>
        <v>1</v>
      </c>
      <c r="I3448" t="str">
        <f>IF(Table1[[#This Row],[Quarter]]="q3",1,"")</f>
        <v/>
      </c>
      <c r="J3448">
        <f>IF(Table1[[#This Row],[Quarter]]="Q2",Table1[[#This Row],[Credit Amount]],"")</f>
        <v>-87.68</v>
      </c>
      <c r="K3448" t="str">
        <f>IF(Table1[[#This Row],[Quarter]]="Q3",Table1[[#This Row],[Credit Amount]],"")</f>
        <v/>
      </c>
      <c r="L3448" t="str">
        <f>IF(Table1[[#This Row],[Transaction Type]]="Upgrade",Table1[[#This Row],[Credit Amount]],IF(Table1[[#This Row],[Transaction Type]]="Activation",Table1[[#This Row],[Credit Amount]],""))</f>
        <v/>
      </c>
      <c r="M3448">
        <f>IF(Table1[[#This Row],[Transaction Type]]="Maintenance",Table1[[#This Row],[Credit Amount]],"")</f>
        <v>-87.68</v>
      </c>
      <c r="N3448">
        <v>10005</v>
      </c>
      <c r="O3448" t="s">
        <v>2489</v>
      </c>
      <c r="P3448" t="s">
        <v>2494</v>
      </c>
      <c r="Q3448" t="s">
        <v>289</v>
      </c>
      <c r="R3448">
        <v>10042</v>
      </c>
      <c r="S3448" t="s">
        <v>2489</v>
      </c>
      <c r="T3448" t="s">
        <v>2531</v>
      </c>
      <c r="U3448" t="s">
        <v>290</v>
      </c>
      <c r="V3448" t="s">
        <v>196</v>
      </c>
      <c r="W3448">
        <v>100001503</v>
      </c>
      <c r="X3448">
        <v>8005550504</v>
      </c>
      <c r="Y3448" t="s">
        <v>2595</v>
      </c>
      <c r="Z3448" t="s">
        <v>3099</v>
      </c>
      <c r="AA3448" s="13">
        <v>-87.68</v>
      </c>
      <c r="AB3448" s="14">
        <v>42493</v>
      </c>
      <c r="AC3448" t="s">
        <v>36</v>
      </c>
    </row>
    <row r="3449" spans="1:29" x14ac:dyDescent="0.25">
      <c r="A3449" t="str">
        <f>CONCATENATE("Q",ROUNDUP(MONTH(Table1[[#This Row],[Month]])/3,0))</f>
        <v>Q2</v>
      </c>
      <c r="B3449" s="14">
        <f>EOMONTH(Table1[[#This Row],[Credit Date]],-1)+1</f>
        <v>42491</v>
      </c>
      <c r="C3449" t="str">
        <f>CONCATENATE(Table1[[#This Row],[Issuer Last Name]],", ",Table1[[#This Row],[Issuer First Name]])</f>
        <v>No. 005, Employee</v>
      </c>
      <c r="D3449" t="str">
        <f>CONCATENATE(Table1[[#This Row],[Approver Last Name]],", ",Table1[[#This Row],[Approver First Name]])</f>
        <v>No. 042, Employee</v>
      </c>
      <c r="E3449" t="str">
        <f>CONCATENATE(Table1[[#This Row],[Customer Last Name]],", ",Table1[[#This Row],[Customer First Name]])</f>
        <v>No. 11333, Client</v>
      </c>
      <c r="F34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49" t="str">
        <f>IF(Table1[[#This Row],[Transaction Type]]="Maintenance","Non-Sales","Sales")</f>
        <v>Non-Sales</v>
      </c>
      <c r="H3449">
        <f>IF(Table1[[#This Row],[Quarter]]="q2",1,"")</f>
        <v>1</v>
      </c>
      <c r="I3449" t="str">
        <f>IF(Table1[[#This Row],[Quarter]]="q3",1,"")</f>
        <v/>
      </c>
      <c r="J3449">
        <f>IF(Table1[[#This Row],[Quarter]]="Q2",Table1[[#This Row],[Credit Amount]],"")</f>
        <v>-74.540000000000006</v>
      </c>
      <c r="K3449" t="str">
        <f>IF(Table1[[#This Row],[Quarter]]="Q3",Table1[[#This Row],[Credit Amount]],"")</f>
        <v/>
      </c>
      <c r="L3449" t="str">
        <f>IF(Table1[[#This Row],[Transaction Type]]="Upgrade",Table1[[#This Row],[Credit Amount]],IF(Table1[[#This Row],[Transaction Type]]="Activation",Table1[[#This Row],[Credit Amount]],""))</f>
        <v/>
      </c>
      <c r="M3449">
        <f>IF(Table1[[#This Row],[Transaction Type]]="Maintenance",Table1[[#This Row],[Credit Amount]],"")</f>
        <v>-74.540000000000006</v>
      </c>
      <c r="N3449">
        <v>10005</v>
      </c>
      <c r="O3449" t="s">
        <v>2489</v>
      </c>
      <c r="P3449" t="s">
        <v>2494</v>
      </c>
      <c r="Q3449" t="s">
        <v>289</v>
      </c>
      <c r="R3449">
        <v>10042</v>
      </c>
      <c r="S3449" t="s">
        <v>2489</v>
      </c>
      <c r="T3449" t="s">
        <v>2531</v>
      </c>
      <c r="U3449" t="s">
        <v>290</v>
      </c>
      <c r="V3449" t="s">
        <v>196</v>
      </c>
      <c r="W3449">
        <v>100002332</v>
      </c>
      <c r="X3449">
        <v>8005551333</v>
      </c>
      <c r="Y3449" t="s">
        <v>2595</v>
      </c>
      <c r="Z3449" t="s">
        <v>3928</v>
      </c>
      <c r="AA3449" s="13">
        <v>-74.540000000000006</v>
      </c>
      <c r="AB3449" s="14">
        <v>42497</v>
      </c>
      <c r="AC3449" t="s">
        <v>36</v>
      </c>
    </row>
    <row r="3450" spans="1:29" x14ac:dyDescent="0.25">
      <c r="A3450" t="str">
        <f>CONCATENATE("Q",ROUNDUP(MONTH(Table1[[#This Row],[Month]])/3,0))</f>
        <v>Q2</v>
      </c>
      <c r="B3450" s="14">
        <f>EOMONTH(Table1[[#This Row],[Credit Date]],-1)+1</f>
        <v>42491</v>
      </c>
      <c r="C3450" t="str">
        <f>CONCATENATE(Table1[[#This Row],[Issuer Last Name]],", ",Table1[[#This Row],[Issuer First Name]])</f>
        <v>No. 005, Employee</v>
      </c>
      <c r="D3450" t="str">
        <f>CONCATENATE(Table1[[#This Row],[Approver Last Name]],", ",Table1[[#This Row],[Approver First Name]])</f>
        <v>No. 042, Employee</v>
      </c>
      <c r="E3450" t="str">
        <f>CONCATENATE(Table1[[#This Row],[Customer Last Name]],", ",Table1[[#This Row],[Customer First Name]])</f>
        <v>No. 11800, Client</v>
      </c>
      <c r="F3450" t="str">
        <f>IF(Table1[[#This Row],[Credit Amount]]&gt;-19.99,"Less than 19.99",IF(Table1[[#This Row],[Credit Amount]]=-20,"20",IF(Table1[[#This Row],[Credit Amount]]&gt;-49.98,"20.01-49.98",IF(Table1[[#This Row],[Credit Amount]]=-49.99,"49.99",IF(Table1[[#This Row],[Credit Amount]]=-50,"50",IF(Table1[[#This Row],[Credit Amount]]&lt;-50.01,"Greater than 50"))))))</f>
        <v>Less than 19.99</v>
      </c>
      <c r="G3450" t="str">
        <f>IF(Table1[[#This Row],[Transaction Type]]="Maintenance","Non-Sales","Sales")</f>
        <v>Non-Sales</v>
      </c>
      <c r="H3450">
        <f>IF(Table1[[#This Row],[Quarter]]="q2",1,"")</f>
        <v>1</v>
      </c>
      <c r="I3450" t="str">
        <f>IF(Table1[[#This Row],[Quarter]]="q3",1,"")</f>
        <v/>
      </c>
      <c r="J3450">
        <f>IF(Table1[[#This Row],[Quarter]]="Q2",Table1[[#This Row],[Credit Amount]],"")</f>
        <v>-10.51</v>
      </c>
      <c r="K3450" t="str">
        <f>IF(Table1[[#This Row],[Quarter]]="Q3",Table1[[#This Row],[Credit Amount]],"")</f>
        <v/>
      </c>
      <c r="L3450" t="str">
        <f>IF(Table1[[#This Row],[Transaction Type]]="Upgrade",Table1[[#This Row],[Credit Amount]],IF(Table1[[#This Row],[Transaction Type]]="Activation",Table1[[#This Row],[Credit Amount]],""))</f>
        <v/>
      </c>
      <c r="M3450">
        <f>IF(Table1[[#This Row],[Transaction Type]]="Maintenance",Table1[[#This Row],[Credit Amount]],"")</f>
        <v>-10.51</v>
      </c>
      <c r="N3450">
        <v>10005</v>
      </c>
      <c r="O3450" t="s">
        <v>2489</v>
      </c>
      <c r="P3450" t="s">
        <v>2494</v>
      </c>
      <c r="Q3450" t="s">
        <v>289</v>
      </c>
      <c r="R3450">
        <v>10042</v>
      </c>
      <c r="S3450" t="s">
        <v>2489</v>
      </c>
      <c r="T3450" t="s">
        <v>2531</v>
      </c>
      <c r="U3450" t="s">
        <v>290</v>
      </c>
      <c r="V3450" t="s">
        <v>196</v>
      </c>
      <c r="W3450">
        <v>100002799</v>
      </c>
      <c r="X3450">
        <v>8005551800</v>
      </c>
      <c r="Y3450" t="s">
        <v>2595</v>
      </c>
      <c r="Z3450" t="s">
        <v>4395</v>
      </c>
      <c r="AA3450" s="13">
        <v>-10.51</v>
      </c>
      <c r="AB3450" s="14">
        <v>42506</v>
      </c>
      <c r="AC3450" t="s">
        <v>36</v>
      </c>
    </row>
    <row r="3451" spans="1:29" x14ac:dyDescent="0.25">
      <c r="A3451" t="str">
        <f>CONCATENATE("Q",ROUNDUP(MONTH(Table1[[#This Row],[Month]])/3,0))</f>
        <v>Q2</v>
      </c>
      <c r="B3451" s="14">
        <f>EOMONTH(Table1[[#This Row],[Credit Date]],-1)+1</f>
        <v>42491</v>
      </c>
      <c r="C3451" t="str">
        <f>CONCATENATE(Table1[[#This Row],[Issuer Last Name]],", ",Table1[[#This Row],[Issuer First Name]])</f>
        <v>No. 005, Employee</v>
      </c>
      <c r="D3451" t="str">
        <f>CONCATENATE(Table1[[#This Row],[Approver Last Name]],", ",Table1[[#This Row],[Approver First Name]])</f>
        <v>No. 042, Employee</v>
      </c>
      <c r="E3451" t="str">
        <f>CONCATENATE(Table1[[#This Row],[Customer Last Name]],", ",Table1[[#This Row],[Customer First Name]])</f>
        <v>No. 11486, Client</v>
      </c>
      <c r="F34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51" t="str">
        <f>IF(Table1[[#This Row],[Transaction Type]]="Maintenance","Non-Sales","Sales")</f>
        <v>Sales</v>
      </c>
      <c r="H3451">
        <f>IF(Table1[[#This Row],[Quarter]]="q2",1,"")</f>
        <v>1</v>
      </c>
      <c r="I3451" t="str">
        <f>IF(Table1[[#This Row],[Quarter]]="q3",1,"")</f>
        <v/>
      </c>
      <c r="J3451">
        <f>IF(Table1[[#This Row],[Quarter]]="Q2",Table1[[#This Row],[Credit Amount]],"")</f>
        <v>-60.59</v>
      </c>
      <c r="K3451" t="str">
        <f>IF(Table1[[#This Row],[Quarter]]="Q3",Table1[[#This Row],[Credit Amount]],"")</f>
        <v/>
      </c>
      <c r="L3451">
        <f>IF(Table1[[#This Row],[Transaction Type]]="Upgrade",Table1[[#This Row],[Credit Amount]],IF(Table1[[#This Row],[Transaction Type]]="Activation",Table1[[#This Row],[Credit Amount]],""))</f>
        <v>-60.59</v>
      </c>
      <c r="M3451" t="str">
        <f>IF(Table1[[#This Row],[Transaction Type]]="Maintenance",Table1[[#This Row],[Credit Amount]],"")</f>
        <v/>
      </c>
      <c r="N3451">
        <v>10005</v>
      </c>
      <c r="O3451" t="s">
        <v>2489</v>
      </c>
      <c r="P3451" t="s">
        <v>2494</v>
      </c>
      <c r="Q3451" t="s">
        <v>289</v>
      </c>
      <c r="R3451">
        <v>10042</v>
      </c>
      <c r="S3451" t="s">
        <v>2489</v>
      </c>
      <c r="T3451" t="s">
        <v>2531</v>
      </c>
      <c r="U3451" t="s">
        <v>290</v>
      </c>
      <c r="V3451" t="s">
        <v>196</v>
      </c>
      <c r="W3451">
        <v>100002485</v>
      </c>
      <c r="X3451">
        <v>8005551486</v>
      </c>
      <c r="Y3451" t="s">
        <v>2595</v>
      </c>
      <c r="Z3451" t="s">
        <v>4081</v>
      </c>
      <c r="AA3451" s="13">
        <v>-60.59</v>
      </c>
      <c r="AB3451" s="14">
        <v>42512</v>
      </c>
      <c r="AC3451" t="s">
        <v>35</v>
      </c>
    </row>
    <row r="3452" spans="1:29" x14ac:dyDescent="0.25">
      <c r="A3452" t="str">
        <f>CONCATENATE("Q",ROUNDUP(MONTH(Table1[[#This Row],[Month]])/3,0))</f>
        <v>Q2</v>
      </c>
      <c r="B3452" s="14">
        <f>EOMONTH(Table1[[#This Row],[Credit Date]],-1)+1</f>
        <v>42491</v>
      </c>
      <c r="C3452" t="str">
        <f>CONCATENATE(Table1[[#This Row],[Issuer Last Name]],", ",Table1[[#This Row],[Issuer First Name]])</f>
        <v>No. 005, Employee</v>
      </c>
      <c r="D3452" t="str">
        <f>CONCATENATE(Table1[[#This Row],[Approver Last Name]],", ",Table1[[#This Row],[Approver First Name]])</f>
        <v>No. 042, Employee</v>
      </c>
      <c r="E3452" t="str">
        <f>CONCATENATE(Table1[[#This Row],[Customer Last Name]],", ",Table1[[#This Row],[Customer First Name]])</f>
        <v>No. 10839, Client</v>
      </c>
      <c r="F3452" t="str">
        <f>IF(Table1[[#This Row],[Credit Amount]]&gt;-19.99,"Less than 19.99",IF(Table1[[#This Row],[Credit Amount]]=-20,"20",IF(Table1[[#This Row],[Credit Amount]]&gt;-49.98,"20.01-49.98",IF(Table1[[#This Row],[Credit Amount]]=-49.99,"49.99",IF(Table1[[#This Row],[Credit Amount]]=-50,"50",IF(Table1[[#This Row],[Credit Amount]]&lt;-50.01,"Greater than 50"))))))</f>
        <v>Less than 19.99</v>
      </c>
      <c r="G3452" t="str">
        <f>IF(Table1[[#This Row],[Transaction Type]]="Maintenance","Non-Sales","Sales")</f>
        <v>Sales</v>
      </c>
      <c r="H3452">
        <f>IF(Table1[[#This Row],[Quarter]]="q2",1,"")</f>
        <v>1</v>
      </c>
      <c r="I3452" t="str">
        <f>IF(Table1[[#This Row],[Quarter]]="q3",1,"")</f>
        <v/>
      </c>
      <c r="J3452">
        <f>IF(Table1[[#This Row],[Quarter]]="Q2",Table1[[#This Row],[Credit Amount]],"")</f>
        <v>-17.559999999999999</v>
      </c>
      <c r="K3452" t="str">
        <f>IF(Table1[[#This Row],[Quarter]]="Q3",Table1[[#This Row],[Credit Amount]],"")</f>
        <v/>
      </c>
      <c r="L3452">
        <f>IF(Table1[[#This Row],[Transaction Type]]="Upgrade",Table1[[#This Row],[Credit Amount]],IF(Table1[[#This Row],[Transaction Type]]="Activation",Table1[[#This Row],[Credit Amount]],""))</f>
        <v>-17.559999999999999</v>
      </c>
      <c r="M3452" t="str">
        <f>IF(Table1[[#This Row],[Transaction Type]]="Maintenance",Table1[[#This Row],[Credit Amount]],"")</f>
        <v/>
      </c>
      <c r="N3452">
        <v>10005</v>
      </c>
      <c r="O3452" t="s">
        <v>2489</v>
      </c>
      <c r="P3452" t="s">
        <v>2494</v>
      </c>
      <c r="Q3452" t="s">
        <v>289</v>
      </c>
      <c r="R3452">
        <v>10042</v>
      </c>
      <c r="S3452" t="s">
        <v>2489</v>
      </c>
      <c r="T3452" t="s">
        <v>2531</v>
      </c>
      <c r="U3452" t="s">
        <v>290</v>
      </c>
      <c r="V3452" t="s">
        <v>196</v>
      </c>
      <c r="W3452">
        <v>100001838</v>
      </c>
      <c r="X3452">
        <v>8005550839</v>
      </c>
      <c r="Y3452" t="s">
        <v>2595</v>
      </c>
      <c r="Z3452" t="s">
        <v>3434</v>
      </c>
      <c r="AA3452" s="13">
        <v>-17.559999999999999</v>
      </c>
      <c r="AB3452" s="14">
        <v>42517</v>
      </c>
      <c r="AC3452" t="s">
        <v>35</v>
      </c>
    </row>
    <row r="3453" spans="1:29" x14ac:dyDescent="0.25">
      <c r="A3453" t="str">
        <f>CONCATENATE("Q",ROUNDUP(MONTH(Table1[[#This Row],[Month]])/3,0))</f>
        <v>Q2</v>
      </c>
      <c r="B3453" s="14">
        <f>EOMONTH(Table1[[#This Row],[Credit Date]],-1)+1</f>
        <v>42491</v>
      </c>
      <c r="C3453" t="str">
        <f>CONCATENATE(Table1[[#This Row],[Issuer Last Name]],", ",Table1[[#This Row],[Issuer First Name]])</f>
        <v>No. 005, Employee</v>
      </c>
      <c r="D3453" t="str">
        <f>CONCATENATE(Table1[[#This Row],[Approver Last Name]],", ",Table1[[#This Row],[Approver First Name]])</f>
        <v>No. 042, Employee</v>
      </c>
      <c r="E3453" t="str">
        <f>CONCATENATE(Table1[[#This Row],[Customer Last Name]],", ",Table1[[#This Row],[Customer First Name]])</f>
        <v>No. 12082, Client</v>
      </c>
      <c r="F34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53" t="str">
        <f>IF(Table1[[#This Row],[Transaction Type]]="Maintenance","Non-Sales","Sales")</f>
        <v>Non-Sales</v>
      </c>
      <c r="H3453">
        <f>IF(Table1[[#This Row],[Quarter]]="q2",1,"")</f>
        <v>1</v>
      </c>
      <c r="I3453" t="str">
        <f>IF(Table1[[#This Row],[Quarter]]="q3",1,"")</f>
        <v/>
      </c>
      <c r="J3453">
        <f>IF(Table1[[#This Row],[Quarter]]="Q2",Table1[[#This Row],[Credit Amount]],"")</f>
        <v>-78.55</v>
      </c>
      <c r="K3453" t="str">
        <f>IF(Table1[[#This Row],[Quarter]]="Q3",Table1[[#This Row],[Credit Amount]],"")</f>
        <v/>
      </c>
      <c r="L3453" t="str">
        <f>IF(Table1[[#This Row],[Transaction Type]]="Upgrade",Table1[[#This Row],[Credit Amount]],IF(Table1[[#This Row],[Transaction Type]]="Activation",Table1[[#This Row],[Credit Amount]],""))</f>
        <v/>
      </c>
      <c r="M3453">
        <f>IF(Table1[[#This Row],[Transaction Type]]="Maintenance",Table1[[#This Row],[Credit Amount]],"")</f>
        <v>-78.55</v>
      </c>
      <c r="N3453">
        <v>10005</v>
      </c>
      <c r="O3453" t="s">
        <v>2489</v>
      </c>
      <c r="P3453" t="s">
        <v>2494</v>
      </c>
      <c r="Q3453" t="s">
        <v>289</v>
      </c>
      <c r="R3453">
        <v>10042</v>
      </c>
      <c r="S3453" t="s">
        <v>2489</v>
      </c>
      <c r="T3453" t="s">
        <v>2531</v>
      </c>
      <c r="U3453" t="s">
        <v>290</v>
      </c>
      <c r="V3453" t="s">
        <v>196</v>
      </c>
      <c r="W3453">
        <v>100003081</v>
      </c>
      <c r="X3453">
        <v>8005552082</v>
      </c>
      <c r="Y3453" t="s">
        <v>2595</v>
      </c>
      <c r="Z3453" t="s">
        <v>4677</v>
      </c>
      <c r="AA3453" s="13">
        <v>-78.55</v>
      </c>
      <c r="AB3453" s="14">
        <v>42518</v>
      </c>
      <c r="AC3453" t="s">
        <v>36</v>
      </c>
    </row>
    <row r="3454" spans="1:29" x14ac:dyDescent="0.25">
      <c r="A3454" t="str">
        <f>CONCATENATE("Q",ROUNDUP(MONTH(Table1[[#This Row],[Month]])/3,0))</f>
        <v>Q2</v>
      </c>
      <c r="B3454" s="14">
        <f>EOMONTH(Table1[[#This Row],[Credit Date]],-1)+1</f>
        <v>42522</v>
      </c>
      <c r="C3454" t="str">
        <f>CONCATENATE(Table1[[#This Row],[Issuer Last Name]],", ",Table1[[#This Row],[Issuer First Name]])</f>
        <v>No. 005, Employee</v>
      </c>
      <c r="D3454" t="str">
        <f>CONCATENATE(Table1[[#This Row],[Approver Last Name]],", ",Table1[[#This Row],[Approver First Name]])</f>
        <v>No. 042, Employee</v>
      </c>
      <c r="E3454" t="str">
        <f>CONCATENATE(Table1[[#This Row],[Customer Last Name]],", ",Table1[[#This Row],[Customer First Name]])</f>
        <v>No. 14032, Client</v>
      </c>
      <c r="F3454" t="str">
        <f>IF(Table1[[#This Row],[Credit Amount]]&gt;-19.99,"Less than 19.99",IF(Table1[[#This Row],[Credit Amount]]=-20,"20",IF(Table1[[#This Row],[Credit Amount]]&gt;-49.98,"20.01-49.98",IF(Table1[[#This Row],[Credit Amount]]=-49.99,"49.99",IF(Table1[[#This Row],[Credit Amount]]=-50,"50",IF(Table1[[#This Row],[Credit Amount]]&lt;-50.01,"Greater than 50"))))))</f>
        <v>20.01-49.98</v>
      </c>
      <c r="G3454" t="str">
        <f>IF(Table1[[#This Row],[Transaction Type]]="Maintenance","Non-Sales","Sales")</f>
        <v>Non-Sales</v>
      </c>
      <c r="H3454">
        <f>IF(Table1[[#This Row],[Quarter]]="q2",1,"")</f>
        <v>1</v>
      </c>
      <c r="I3454" t="str">
        <f>IF(Table1[[#This Row],[Quarter]]="q3",1,"")</f>
        <v/>
      </c>
      <c r="J3454">
        <f>IF(Table1[[#This Row],[Quarter]]="Q2",Table1[[#This Row],[Credit Amount]],"")</f>
        <v>-23.02</v>
      </c>
      <c r="K3454" t="str">
        <f>IF(Table1[[#This Row],[Quarter]]="Q3",Table1[[#This Row],[Credit Amount]],"")</f>
        <v/>
      </c>
      <c r="L3454" t="str">
        <f>IF(Table1[[#This Row],[Transaction Type]]="Upgrade",Table1[[#This Row],[Credit Amount]],IF(Table1[[#This Row],[Transaction Type]]="Activation",Table1[[#This Row],[Credit Amount]],""))</f>
        <v/>
      </c>
      <c r="M3454">
        <f>IF(Table1[[#This Row],[Transaction Type]]="Maintenance",Table1[[#This Row],[Credit Amount]],"")</f>
        <v>-23.02</v>
      </c>
      <c r="N3454">
        <v>10005</v>
      </c>
      <c r="O3454" t="s">
        <v>2489</v>
      </c>
      <c r="P3454" t="s">
        <v>2494</v>
      </c>
      <c r="Q3454" t="s">
        <v>289</v>
      </c>
      <c r="R3454">
        <v>10042</v>
      </c>
      <c r="S3454" t="s">
        <v>2489</v>
      </c>
      <c r="T3454" t="s">
        <v>2531</v>
      </c>
      <c r="U3454" t="s">
        <v>290</v>
      </c>
      <c r="V3454" t="s">
        <v>196</v>
      </c>
      <c r="W3454">
        <v>100005031</v>
      </c>
      <c r="X3454">
        <v>8005554032</v>
      </c>
      <c r="Y3454" t="s">
        <v>2595</v>
      </c>
      <c r="Z3454" t="s">
        <v>6620</v>
      </c>
      <c r="AA3454" s="13">
        <v>-23.02</v>
      </c>
      <c r="AB3454" s="14">
        <v>42525</v>
      </c>
      <c r="AC3454" t="s">
        <v>36</v>
      </c>
    </row>
    <row r="3455" spans="1:29" x14ac:dyDescent="0.25">
      <c r="A3455" t="str">
        <f>CONCATENATE("Q",ROUNDUP(MONTH(Table1[[#This Row],[Month]])/3,0))</f>
        <v>Q2</v>
      </c>
      <c r="B3455" s="14">
        <f>EOMONTH(Table1[[#This Row],[Credit Date]],-1)+1</f>
        <v>42522</v>
      </c>
      <c r="C3455" t="str">
        <f>CONCATENATE(Table1[[#This Row],[Issuer Last Name]],", ",Table1[[#This Row],[Issuer First Name]])</f>
        <v>No. 005, Employee</v>
      </c>
      <c r="D3455" t="str">
        <f>CONCATENATE(Table1[[#This Row],[Approver Last Name]],", ",Table1[[#This Row],[Approver First Name]])</f>
        <v>No. 042, Employee</v>
      </c>
      <c r="E3455" t="str">
        <f>CONCATENATE(Table1[[#This Row],[Customer Last Name]],", ",Table1[[#This Row],[Customer First Name]])</f>
        <v>No. 11029, Client</v>
      </c>
      <c r="F34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55" t="str">
        <f>IF(Table1[[#This Row],[Transaction Type]]="Maintenance","Non-Sales","Sales")</f>
        <v>Sales</v>
      </c>
      <c r="H3455">
        <f>IF(Table1[[#This Row],[Quarter]]="q2",1,"")</f>
        <v>1</v>
      </c>
      <c r="I3455" t="str">
        <f>IF(Table1[[#This Row],[Quarter]]="q3",1,"")</f>
        <v/>
      </c>
      <c r="J3455">
        <f>IF(Table1[[#This Row],[Quarter]]="Q2",Table1[[#This Row],[Credit Amount]],"")</f>
        <v>-59.27</v>
      </c>
      <c r="K3455" t="str">
        <f>IF(Table1[[#This Row],[Quarter]]="Q3",Table1[[#This Row],[Credit Amount]],"")</f>
        <v/>
      </c>
      <c r="L3455">
        <f>IF(Table1[[#This Row],[Transaction Type]]="Upgrade",Table1[[#This Row],[Credit Amount]],IF(Table1[[#This Row],[Transaction Type]]="Activation",Table1[[#This Row],[Credit Amount]],""))</f>
        <v>-59.27</v>
      </c>
      <c r="M3455" t="str">
        <f>IF(Table1[[#This Row],[Transaction Type]]="Maintenance",Table1[[#This Row],[Credit Amount]],"")</f>
        <v/>
      </c>
      <c r="N3455">
        <v>10005</v>
      </c>
      <c r="O3455" t="s">
        <v>2489</v>
      </c>
      <c r="P3455" t="s">
        <v>2494</v>
      </c>
      <c r="Q3455" t="s">
        <v>289</v>
      </c>
      <c r="R3455">
        <v>10042</v>
      </c>
      <c r="S3455" t="s">
        <v>2489</v>
      </c>
      <c r="T3455" t="s">
        <v>2531</v>
      </c>
      <c r="U3455" t="s">
        <v>290</v>
      </c>
      <c r="V3455" t="s">
        <v>196</v>
      </c>
      <c r="W3455">
        <v>100002028</v>
      </c>
      <c r="X3455">
        <v>8005551029</v>
      </c>
      <c r="Y3455" t="s">
        <v>2595</v>
      </c>
      <c r="Z3455" t="s">
        <v>3624</v>
      </c>
      <c r="AA3455" s="13">
        <v>-59.27</v>
      </c>
      <c r="AB3455" s="14">
        <v>42529</v>
      </c>
      <c r="AC3455" t="s">
        <v>35</v>
      </c>
    </row>
    <row r="3456" spans="1:29" x14ac:dyDescent="0.25">
      <c r="A3456" t="str">
        <f>CONCATENATE("Q",ROUNDUP(MONTH(Table1[[#This Row],[Month]])/3,0))</f>
        <v>Q2</v>
      </c>
      <c r="B3456" s="14">
        <f>EOMONTH(Table1[[#This Row],[Credit Date]],-1)+1</f>
        <v>42522</v>
      </c>
      <c r="C3456" t="str">
        <f>CONCATENATE(Table1[[#This Row],[Issuer Last Name]],", ",Table1[[#This Row],[Issuer First Name]])</f>
        <v>No. 005, Employee</v>
      </c>
      <c r="D3456" t="str">
        <f>CONCATENATE(Table1[[#This Row],[Approver Last Name]],", ",Table1[[#This Row],[Approver First Name]])</f>
        <v>No. 042, Employee</v>
      </c>
      <c r="E3456" t="str">
        <f>CONCATENATE(Table1[[#This Row],[Customer Last Name]],", ",Table1[[#This Row],[Customer First Name]])</f>
        <v>No. 13171, Client</v>
      </c>
      <c r="F3456" t="str">
        <f>IF(Table1[[#This Row],[Credit Amount]]&gt;-19.99,"Less than 19.99",IF(Table1[[#This Row],[Credit Amount]]=-20,"20",IF(Table1[[#This Row],[Credit Amount]]&gt;-49.98,"20.01-49.98",IF(Table1[[#This Row],[Credit Amount]]=-49.99,"49.99",IF(Table1[[#This Row],[Credit Amount]]=-50,"50",IF(Table1[[#This Row],[Credit Amount]]&lt;-50.01,"Greater than 50"))))))</f>
        <v>20.01-49.98</v>
      </c>
      <c r="G3456" t="str">
        <f>IF(Table1[[#This Row],[Transaction Type]]="Maintenance","Non-Sales","Sales")</f>
        <v>Non-Sales</v>
      </c>
      <c r="H3456">
        <f>IF(Table1[[#This Row],[Quarter]]="q2",1,"")</f>
        <v>1</v>
      </c>
      <c r="I3456" t="str">
        <f>IF(Table1[[#This Row],[Quarter]]="q3",1,"")</f>
        <v/>
      </c>
      <c r="J3456">
        <f>IF(Table1[[#This Row],[Quarter]]="Q2",Table1[[#This Row],[Credit Amount]],"")</f>
        <v>-34.22</v>
      </c>
      <c r="K3456" t="str">
        <f>IF(Table1[[#This Row],[Quarter]]="Q3",Table1[[#This Row],[Credit Amount]],"")</f>
        <v/>
      </c>
      <c r="L3456" t="str">
        <f>IF(Table1[[#This Row],[Transaction Type]]="Upgrade",Table1[[#This Row],[Credit Amount]],IF(Table1[[#This Row],[Transaction Type]]="Activation",Table1[[#This Row],[Credit Amount]],""))</f>
        <v/>
      </c>
      <c r="M3456">
        <f>IF(Table1[[#This Row],[Transaction Type]]="Maintenance",Table1[[#This Row],[Credit Amount]],"")</f>
        <v>-34.22</v>
      </c>
      <c r="N3456">
        <v>10005</v>
      </c>
      <c r="O3456" t="s">
        <v>2489</v>
      </c>
      <c r="P3456" t="s">
        <v>2494</v>
      </c>
      <c r="Q3456" t="s">
        <v>289</v>
      </c>
      <c r="R3456">
        <v>10042</v>
      </c>
      <c r="S3456" t="s">
        <v>2489</v>
      </c>
      <c r="T3456" t="s">
        <v>2531</v>
      </c>
      <c r="U3456" t="s">
        <v>290</v>
      </c>
      <c r="V3456" t="s">
        <v>196</v>
      </c>
      <c r="W3456">
        <v>100004170</v>
      </c>
      <c r="X3456">
        <v>8005553171</v>
      </c>
      <c r="Y3456" t="s">
        <v>2595</v>
      </c>
      <c r="Z3456" t="s">
        <v>5759</v>
      </c>
      <c r="AA3456" s="13">
        <v>-34.22</v>
      </c>
      <c r="AB3456" s="14">
        <v>42530</v>
      </c>
      <c r="AC3456" t="s">
        <v>36</v>
      </c>
    </row>
    <row r="3457" spans="1:29" x14ac:dyDescent="0.25">
      <c r="A3457" t="str">
        <f>CONCATENATE("Q",ROUNDUP(MONTH(Table1[[#This Row],[Month]])/3,0))</f>
        <v>Q2</v>
      </c>
      <c r="B3457" s="14">
        <f>EOMONTH(Table1[[#This Row],[Credit Date]],-1)+1</f>
        <v>42522</v>
      </c>
      <c r="C3457" t="str">
        <f>CONCATENATE(Table1[[#This Row],[Issuer Last Name]],", ",Table1[[#This Row],[Issuer First Name]])</f>
        <v>No. 005, Employee</v>
      </c>
      <c r="D3457" t="str">
        <f>CONCATENATE(Table1[[#This Row],[Approver Last Name]],", ",Table1[[#This Row],[Approver First Name]])</f>
        <v>No. 042, Employee</v>
      </c>
      <c r="E3457" t="str">
        <f>CONCATENATE(Table1[[#This Row],[Customer Last Name]],", ",Table1[[#This Row],[Customer First Name]])</f>
        <v>No. 12249, Client</v>
      </c>
      <c r="F3457" t="str">
        <f>IF(Table1[[#This Row],[Credit Amount]]&gt;-19.99,"Less than 19.99",IF(Table1[[#This Row],[Credit Amount]]=-20,"20",IF(Table1[[#This Row],[Credit Amount]]&gt;-49.98,"20.01-49.98",IF(Table1[[#This Row],[Credit Amount]]=-49.99,"49.99",IF(Table1[[#This Row],[Credit Amount]]=-50,"50",IF(Table1[[#This Row],[Credit Amount]]&lt;-50.01,"Greater than 50"))))))</f>
        <v>20.01-49.98</v>
      </c>
      <c r="G3457" t="str">
        <f>IF(Table1[[#This Row],[Transaction Type]]="Maintenance","Non-Sales","Sales")</f>
        <v>Non-Sales</v>
      </c>
      <c r="H3457">
        <f>IF(Table1[[#This Row],[Quarter]]="q2",1,"")</f>
        <v>1</v>
      </c>
      <c r="I3457" t="str">
        <f>IF(Table1[[#This Row],[Quarter]]="q3",1,"")</f>
        <v/>
      </c>
      <c r="J3457">
        <f>IF(Table1[[#This Row],[Quarter]]="Q2",Table1[[#This Row],[Credit Amount]],"")</f>
        <v>-31.73</v>
      </c>
      <c r="K3457" t="str">
        <f>IF(Table1[[#This Row],[Quarter]]="Q3",Table1[[#This Row],[Credit Amount]],"")</f>
        <v/>
      </c>
      <c r="L3457" t="str">
        <f>IF(Table1[[#This Row],[Transaction Type]]="Upgrade",Table1[[#This Row],[Credit Amount]],IF(Table1[[#This Row],[Transaction Type]]="Activation",Table1[[#This Row],[Credit Amount]],""))</f>
        <v/>
      </c>
      <c r="M3457">
        <f>IF(Table1[[#This Row],[Transaction Type]]="Maintenance",Table1[[#This Row],[Credit Amount]],"")</f>
        <v>-31.73</v>
      </c>
      <c r="N3457">
        <v>10005</v>
      </c>
      <c r="O3457" t="s">
        <v>2489</v>
      </c>
      <c r="P3457" t="s">
        <v>2494</v>
      </c>
      <c r="Q3457" t="s">
        <v>289</v>
      </c>
      <c r="R3457">
        <v>10042</v>
      </c>
      <c r="S3457" t="s">
        <v>2489</v>
      </c>
      <c r="T3457" t="s">
        <v>2531</v>
      </c>
      <c r="U3457" t="s">
        <v>290</v>
      </c>
      <c r="V3457" t="s">
        <v>196</v>
      </c>
      <c r="W3457">
        <v>100003248</v>
      </c>
      <c r="X3457">
        <v>8005552249</v>
      </c>
      <c r="Y3457" t="s">
        <v>2595</v>
      </c>
      <c r="Z3457" t="s">
        <v>4844</v>
      </c>
      <c r="AA3457" s="13">
        <v>-31.73</v>
      </c>
      <c r="AB3457" s="14">
        <v>42532</v>
      </c>
      <c r="AC3457" t="s">
        <v>36</v>
      </c>
    </row>
    <row r="3458" spans="1:29" x14ac:dyDescent="0.25">
      <c r="A3458" t="str">
        <f>CONCATENATE("Q",ROUNDUP(MONTH(Table1[[#This Row],[Month]])/3,0))</f>
        <v>Q2</v>
      </c>
      <c r="B3458" s="14">
        <f>EOMONTH(Table1[[#This Row],[Credit Date]],-1)+1</f>
        <v>42522</v>
      </c>
      <c r="C3458" t="str">
        <f>CONCATENATE(Table1[[#This Row],[Issuer Last Name]],", ",Table1[[#This Row],[Issuer First Name]])</f>
        <v>No. 005, Employee</v>
      </c>
      <c r="D3458" t="str">
        <f>CONCATENATE(Table1[[#This Row],[Approver Last Name]],", ",Table1[[#This Row],[Approver First Name]])</f>
        <v>No. 042, Employee</v>
      </c>
      <c r="E3458" t="str">
        <f>CONCATENATE(Table1[[#This Row],[Customer Last Name]],", ",Table1[[#This Row],[Customer First Name]])</f>
        <v>No. 10240, Client</v>
      </c>
      <c r="F3458" t="str">
        <f>IF(Table1[[#This Row],[Credit Amount]]&gt;-19.99,"Less than 19.99",IF(Table1[[#This Row],[Credit Amount]]=-20,"20",IF(Table1[[#This Row],[Credit Amount]]&gt;-49.98,"20.01-49.98",IF(Table1[[#This Row],[Credit Amount]]=-49.99,"49.99",IF(Table1[[#This Row],[Credit Amount]]=-50,"50",IF(Table1[[#This Row],[Credit Amount]]&lt;-50.01,"Greater than 50"))))))</f>
        <v>20.01-49.98</v>
      </c>
      <c r="G3458" t="str">
        <f>IF(Table1[[#This Row],[Transaction Type]]="Maintenance","Non-Sales","Sales")</f>
        <v>Non-Sales</v>
      </c>
      <c r="H3458">
        <f>IF(Table1[[#This Row],[Quarter]]="q2",1,"")</f>
        <v>1</v>
      </c>
      <c r="I3458" t="str">
        <f>IF(Table1[[#This Row],[Quarter]]="q3",1,"")</f>
        <v/>
      </c>
      <c r="J3458">
        <f>IF(Table1[[#This Row],[Quarter]]="Q2",Table1[[#This Row],[Credit Amount]],"")</f>
        <v>-31.62</v>
      </c>
      <c r="K3458" t="str">
        <f>IF(Table1[[#This Row],[Quarter]]="Q3",Table1[[#This Row],[Credit Amount]],"")</f>
        <v/>
      </c>
      <c r="L3458" t="str">
        <f>IF(Table1[[#This Row],[Transaction Type]]="Upgrade",Table1[[#This Row],[Credit Amount]],IF(Table1[[#This Row],[Transaction Type]]="Activation",Table1[[#This Row],[Credit Amount]],""))</f>
        <v/>
      </c>
      <c r="M3458">
        <f>IF(Table1[[#This Row],[Transaction Type]]="Maintenance",Table1[[#This Row],[Credit Amount]],"")</f>
        <v>-31.62</v>
      </c>
      <c r="N3458">
        <v>10005</v>
      </c>
      <c r="O3458" t="s">
        <v>2489</v>
      </c>
      <c r="P3458" t="s">
        <v>2494</v>
      </c>
      <c r="Q3458" t="s">
        <v>289</v>
      </c>
      <c r="R3458">
        <v>10042</v>
      </c>
      <c r="S3458" t="s">
        <v>2489</v>
      </c>
      <c r="T3458" t="s">
        <v>2531</v>
      </c>
      <c r="U3458" t="s">
        <v>290</v>
      </c>
      <c r="V3458" t="s">
        <v>196</v>
      </c>
      <c r="W3458">
        <v>100001239</v>
      </c>
      <c r="X3458">
        <v>8005550240</v>
      </c>
      <c r="Y3458" t="s">
        <v>2595</v>
      </c>
      <c r="Z3458" t="s">
        <v>2835</v>
      </c>
      <c r="AA3458" s="13">
        <v>-31.62</v>
      </c>
      <c r="AB3458" s="14">
        <v>42535</v>
      </c>
      <c r="AC3458" t="s">
        <v>36</v>
      </c>
    </row>
    <row r="3459" spans="1:29" x14ac:dyDescent="0.25">
      <c r="A3459" t="str">
        <f>CONCATENATE("Q",ROUNDUP(MONTH(Table1[[#This Row],[Month]])/3,0))</f>
        <v>Q2</v>
      </c>
      <c r="B3459" s="14">
        <f>EOMONTH(Table1[[#This Row],[Credit Date]],-1)+1</f>
        <v>42522</v>
      </c>
      <c r="C3459" t="str">
        <f>CONCATENATE(Table1[[#This Row],[Issuer Last Name]],", ",Table1[[#This Row],[Issuer First Name]])</f>
        <v>No. 005, Employee</v>
      </c>
      <c r="D3459" t="str">
        <f>CONCATENATE(Table1[[#This Row],[Approver Last Name]],", ",Table1[[#This Row],[Approver First Name]])</f>
        <v>No. 042, Employee</v>
      </c>
      <c r="E3459" t="str">
        <f>CONCATENATE(Table1[[#This Row],[Customer Last Name]],", ",Table1[[#This Row],[Customer First Name]])</f>
        <v>No. 10891, Client</v>
      </c>
      <c r="F34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59" t="str">
        <f>IF(Table1[[#This Row],[Transaction Type]]="Maintenance","Non-Sales","Sales")</f>
        <v>Non-Sales</v>
      </c>
      <c r="H3459">
        <f>IF(Table1[[#This Row],[Quarter]]="q2",1,"")</f>
        <v>1</v>
      </c>
      <c r="I3459" t="str">
        <f>IF(Table1[[#This Row],[Quarter]]="q3",1,"")</f>
        <v/>
      </c>
      <c r="J3459">
        <f>IF(Table1[[#This Row],[Quarter]]="Q2",Table1[[#This Row],[Credit Amount]],"")</f>
        <v>-83.18</v>
      </c>
      <c r="K3459" t="str">
        <f>IF(Table1[[#This Row],[Quarter]]="Q3",Table1[[#This Row],[Credit Amount]],"")</f>
        <v/>
      </c>
      <c r="L3459" t="str">
        <f>IF(Table1[[#This Row],[Transaction Type]]="Upgrade",Table1[[#This Row],[Credit Amount]],IF(Table1[[#This Row],[Transaction Type]]="Activation",Table1[[#This Row],[Credit Amount]],""))</f>
        <v/>
      </c>
      <c r="M3459">
        <f>IF(Table1[[#This Row],[Transaction Type]]="Maintenance",Table1[[#This Row],[Credit Amount]],"")</f>
        <v>-83.18</v>
      </c>
      <c r="N3459">
        <v>10005</v>
      </c>
      <c r="O3459" t="s">
        <v>2489</v>
      </c>
      <c r="P3459" t="s">
        <v>2494</v>
      </c>
      <c r="Q3459" t="s">
        <v>289</v>
      </c>
      <c r="R3459">
        <v>10042</v>
      </c>
      <c r="S3459" t="s">
        <v>2489</v>
      </c>
      <c r="T3459" t="s">
        <v>2531</v>
      </c>
      <c r="U3459" t="s">
        <v>290</v>
      </c>
      <c r="V3459" t="s">
        <v>196</v>
      </c>
      <c r="W3459">
        <v>100001890</v>
      </c>
      <c r="X3459">
        <v>8005550891</v>
      </c>
      <c r="Y3459" t="s">
        <v>2595</v>
      </c>
      <c r="Z3459" t="s">
        <v>3486</v>
      </c>
      <c r="AA3459" s="13">
        <v>-83.18</v>
      </c>
      <c r="AB3459" s="14">
        <v>42535</v>
      </c>
      <c r="AC3459" t="s">
        <v>36</v>
      </c>
    </row>
    <row r="3460" spans="1:29" x14ac:dyDescent="0.25">
      <c r="A3460" t="str">
        <f>CONCATENATE("Q",ROUNDUP(MONTH(Table1[[#This Row],[Month]])/3,0))</f>
        <v>Q2</v>
      </c>
      <c r="B3460" s="14">
        <f>EOMONTH(Table1[[#This Row],[Credit Date]],-1)+1</f>
        <v>42522</v>
      </c>
      <c r="C3460" t="str">
        <f>CONCATENATE(Table1[[#This Row],[Issuer Last Name]],", ",Table1[[#This Row],[Issuer First Name]])</f>
        <v>No. 005, Employee</v>
      </c>
      <c r="D3460" t="str">
        <f>CONCATENATE(Table1[[#This Row],[Approver Last Name]],", ",Table1[[#This Row],[Approver First Name]])</f>
        <v>No. 042, Employee</v>
      </c>
      <c r="E3460" t="str">
        <f>CONCATENATE(Table1[[#This Row],[Customer Last Name]],", ",Table1[[#This Row],[Customer First Name]])</f>
        <v>No. 13359, Client</v>
      </c>
      <c r="F34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0" t="str">
        <f>IF(Table1[[#This Row],[Transaction Type]]="Maintenance","Non-Sales","Sales")</f>
        <v>Sales</v>
      </c>
      <c r="H3460">
        <f>IF(Table1[[#This Row],[Quarter]]="q2",1,"")</f>
        <v>1</v>
      </c>
      <c r="I3460" t="str">
        <f>IF(Table1[[#This Row],[Quarter]]="q3",1,"")</f>
        <v/>
      </c>
      <c r="J3460">
        <f>IF(Table1[[#This Row],[Quarter]]="Q2",Table1[[#This Row],[Credit Amount]],"")</f>
        <v>-89.22</v>
      </c>
      <c r="K3460" t="str">
        <f>IF(Table1[[#This Row],[Quarter]]="Q3",Table1[[#This Row],[Credit Amount]],"")</f>
        <v/>
      </c>
      <c r="L3460">
        <f>IF(Table1[[#This Row],[Transaction Type]]="Upgrade",Table1[[#This Row],[Credit Amount]],IF(Table1[[#This Row],[Transaction Type]]="Activation",Table1[[#This Row],[Credit Amount]],""))</f>
        <v>-89.22</v>
      </c>
      <c r="M3460" t="str">
        <f>IF(Table1[[#This Row],[Transaction Type]]="Maintenance",Table1[[#This Row],[Credit Amount]],"")</f>
        <v/>
      </c>
      <c r="N3460">
        <v>10005</v>
      </c>
      <c r="O3460" t="s">
        <v>2489</v>
      </c>
      <c r="P3460" t="s">
        <v>2494</v>
      </c>
      <c r="Q3460" t="s">
        <v>289</v>
      </c>
      <c r="R3460">
        <v>10042</v>
      </c>
      <c r="S3460" t="s">
        <v>2489</v>
      </c>
      <c r="T3460" t="s">
        <v>2531</v>
      </c>
      <c r="U3460" t="s">
        <v>290</v>
      </c>
      <c r="V3460" t="s">
        <v>196</v>
      </c>
      <c r="W3460">
        <v>100004358</v>
      </c>
      <c r="X3460">
        <v>8005553359</v>
      </c>
      <c r="Y3460" t="s">
        <v>2595</v>
      </c>
      <c r="Z3460" t="s">
        <v>5947</v>
      </c>
      <c r="AA3460" s="13">
        <v>-89.22</v>
      </c>
      <c r="AB3460" s="14">
        <v>42539</v>
      </c>
      <c r="AC3460" t="s">
        <v>35</v>
      </c>
    </row>
    <row r="3461" spans="1:29" x14ac:dyDescent="0.25">
      <c r="A3461" t="str">
        <f>CONCATENATE("Q",ROUNDUP(MONTH(Table1[[#This Row],[Month]])/3,0))</f>
        <v>Q2</v>
      </c>
      <c r="B3461" s="14">
        <f>EOMONTH(Table1[[#This Row],[Credit Date]],-1)+1</f>
        <v>42522</v>
      </c>
      <c r="C3461" t="str">
        <f>CONCATENATE(Table1[[#This Row],[Issuer Last Name]],", ",Table1[[#This Row],[Issuer First Name]])</f>
        <v>No. 005, Employee</v>
      </c>
      <c r="D3461" t="str">
        <f>CONCATENATE(Table1[[#This Row],[Approver Last Name]],", ",Table1[[#This Row],[Approver First Name]])</f>
        <v>No. 042, Employee</v>
      </c>
      <c r="E3461" t="str">
        <f>CONCATENATE(Table1[[#This Row],[Customer Last Name]],", ",Table1[[#This Row],[Customer First Name]])</f>
        <v>No. 14072, Client</v>
      </c>
      <c r="F3461" t="str">
        <f>IF(Table1[[#This Row],[Credit Amount]]&gt;-19.99,"Less than 19.99",IF(Table1[[#This Row],[Credit Amount]]=-20,"20",IF(Table1[[#This Row],[Credit Amount]]&gt;-49.98,"20.01-49.98",IF(Table1[[#This Row],[Credit Amount]]=-49.99,"49.99",IF(Table1[[#This Row],[Credit Amount]]=-50,"50",IF(Table1[[#This Row],[Credit Amount]]&lt;-50.01,"Greater than 50"))))))</f>
        <v>20.01-49.98</v>
      </c>
      <c r="G3461" t="str">
        <f>IF(Table1[[#This Row],[Transaction Type]]="Maintenance","Non-Sales","Sales")</f>
        <v>Sales</v>
      </c>
      <c r="H3461">
        <f>IF(Table1[[#This Row],[Quarter]]="q2",1,"")</f>
        <v>1</v>
      </c>
      <c r="I3461" t="str">
        <f>IF(Table1[[#This Row],[Quarter]]="q3",1,"")</f>
        <v/>
      </c>
      <c r="J3461">
        <f>IF(Table1[[#This Row],[Quarter]]="Q2",Table1[[#This Row],[Credit Amount]],"")</f>
        <v>-23.86</v>
      </c>
      <c r="K3461" t="str">
        <f>IF(Table1[[#This Row],[Quarter]]="Q3",Table1[[#This Row],[Credit Amount]],"")</f>
        <v/>
      </c>
      <c r="L3461">
        <f>IF(Table1[[#This Row],[Transaction Type]]="Upgrade",Table1[[#This Row],[Credit Amount]],IF(Table1[[#This Row],[Transaction Type]]="Activation",Table1[[#This Row],[Credit Amount]],""))</f>
        <v>-23.86</v>
      </c>
      <c r="M3461" t="str">
        <f>IF(Table1[[#This Row],[Transaction Type]]="Maintenance",Table1[[#This Row],[Credit Amount]],"")</f>
        <v/>
      </c>
      <c r="N3461">
        <v>10005</v>
      </c>
      <c r="O3461" t="s">
        <v>2489</v>
      </c>
      <c r="P3461" t="s">
        <v>2494</v>
      </c>
      <c r="Q3461" t="s">
        <v>289</v>
      </c>
      <c r="R3461">
        <v>10042</v>
      </c>
      <c r="S3461" t="s">
        <v>2489</v>
      </c>
      <c r="T3461" t="s">
        <v>2531</v>
      </c>
      <c r="U3461" t="s">
        <v>290</v>
      </c>
      <c r="V3461" t="s">
        <v>196</v>
      </c>
      <c r="W3461">
        <v>100005071</v>
      </c>
      <c r="X3461">
        <v>8005554072</v>
      </c>
      <c r="Y3461" t="s">
        <v>2595</v>
      </c>
      <c r="Z3461" t="s">
        <v>6660</v>
      </c>
      <c r="AA3461" s="13">
        <v>-23.86</v>
      </c>
      <c r="AB3461" s="14">
        <v>42539</v>
      </c>
      <c r="AC3461" t="s">
        <v>37</v>
      </c>
    </row>
    <row r="3462" spans="1:29" x14ac:dyDescent="0.25">
      <c r="A3462" t="str">
        <f>CONCATENATE("Q",ROUNDUP(MONTH(Table1[[#This Row],[Month]])/3,0))</f>
        <v>Q3</v>
      </c>
      <c r="B3462" s="14">
        <f>EOMONTH(Table1[[#This Row],[Credit Date]],-1)+1</f>
        <v>42552</v>
      </c>
      <c r="C3462" t="str">
        <f>CONCATENATE(Table1[[#This Row],[Issuer Last Name]],", ",Table1[[#This Row],[Issuer First Name]])</f>
        <v>No. 005, Employee</v>
      </c>
      <c r="D3462" t="str">
        <f>CONCATENATE(Table1[[#This Row],[Approver Last Name]],", ",Table1[[#This Row],[Approver First Name]])</f>
        <v>No. 042, Employee</v>
      </c>
      <c r="E3462" t="str">
        <f>CONCATENATE(Table1[[#This Row],[Customer Last Name]],", ",Table1[[#This Row],[Customer First Name]])</f>
        <v>No. 10815, Client</v>
      </c>
      <c r="F34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2" t="str">
        <f>IF(Table1[[#This Row],[Transaction Type]]="Maintenance","Non-Sales","Sales")</f>
        <v>Sales</v>
      </c>
      <c r="H3462" t="str">
        <f>IF(Table1[[#This Row],[Quarter]]="q2",1,"")</f>
        <v/>
      </c>
      <c r="I3462">
        <f>IF(Table1[[#This Row],[Quarter]]="q3",1,"")</f>
        <v>1</v>
      </c>
      <c r="J3462" t="str">
        <f>IF(Table1[[#This Row],[Quarter]]="Q2",Table1[[#This Row],[Credit Amount]],"")</f>
        <v/>
      </c>
      <c r="K3462">
        <f>IF(Table1[[#This Row],[Quarter]]="Q3",Table1[[#This Row],[Credit Amount]],"")</f>
        <v>-95.54</v>
      </c>
      <c r="L3462">
        <f>IF(Table1[[#This Row],[Transaction Type]]="Upgrade",Table1[[#This Row],[Credit Amount]],IF(Table1[[#This Row],[Transaction Type]]="Activation",Table1[[#This Row],[Credit Amount]],""))</f>
        <v>-95.54</v>
      </c>
      <c r="M3462" t="str">
        <f>IF(Table1[[#This Row],[Transaction Type]]="Maintenance",Table1[[#This Row],[Credit Amount]],"")</f>
        <v/>
      </c>
      <c r="N3462">
        <v>10005</v>
      </c>
      <c r="O3462" t="s">
        <v>2489</v>
      </c>
      <c r="P3462" t="s">
        <v>2494</v>
      </c>
      <c r="Q3462" t="s">
        <v>289</v>
      </c>
      <c r="R3462">
        <v>10042</v>
      </c>
      <c r="S3462" t="s">
        <v>2489</v>
      </c>
      <c r="T3462" t="s">
        <v>2531</v>
      </c>
      <c r="U3462" t="s">
        <v>290</v>
      </c>
      <c r="V3462" t="s">
        <v>196</v>
      </c>
      <c r="W3462">
        <v>100001814</v>
      </c>
      <c r="X3462">
        <v>8005550815</v>
      </c>
      <c r="Y3462" t="s">
        <v>2595</v>
      </c>
      <c r="Z3462" t="s">
        <v>3410</v>
      </c>
      <c r="AA3462" s="13">
        <v>-95.54</v>
      </c>
      <c r="AB3462" s="14">
        <v>42552</v>
      </c>
      <c r="AC3462" t="s">
        <v>37</v>
      </c>
    </row>
    <row r="3463" spans="1:29" x14ac:dyDescent="0.25">
      <c r="A3463" t="str">
        <f>CONCATENATE("Q",ROUNDUP(MONTH(Table1[[#This Row],[Month]])/3,0))</f>
        <v>Q3</v>
      </c>
      <c r="B3463" s="14">
        <f>EOMONTH(Table1[[#This Row],[Credit Date]],-1)+1</f>
        <v>42552</v>
      </c>
      <c r="C3463" t="str">
        <f>CONCATENATE(Table1[[#This Row],[Issuer Last Name]],", ",Table1[[#This Row],[Issuer First Name]])</f>
        <v>No. 005, Employee</v>
      </c>
      <c r="D3463" t="str">
        <f>CONCATENATE(Table1[[#This Row],[Approver Last Name]],", ",Table1[[#This Row],[Approver First Name]])</f>
        <v>No. 042, Employee</v>
      </c>
      <c r="E3463" t="str">
        <f>CONCATENATE(Table1[[#This Row],[Customer Last Name]],", ",Table1[[#This Row],[Customer First Name]])</f>
        <v>No. 12989, Client</v>
      </c>
      <c r="F34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3" t="str">
        <f>IF(Table1[[#This Row],[Transaction Type]]="Maintenance","Non-Sales","Sales")</f>
        <v>Sales</v>
      </c>
      <c r="H3463" t="str">
        <f>IF(Table1[[#This Row],[Quarter]]="q2",1,"")</f>
        <v/>
      </c>
      <c r="I3463">
        <f>IF(Table1[[#This Row],[Quarter]]="q3",1,"")</f>
        <v>1</v>
      </c>
      <c r="J3463" t="str">
        <f>IF(Table1[[#This Row],[Quarter]]="Q2",Table1[[#This Row],[Credit Amount]],"")</f>
        <v/>
      </c>
      <c r="K3463">
        <f>IF(Table1[[#This Row],[Quarter]]="Q3",Table1[[#This Row],[Credit Amount]],"")</f>
        <v>-83.13</v>
      </c>
      <c r="L3463">
        <f>IF(Table1[[#This Row],[Transaction Type]]="Upgrade",Table1[[#This Row],[Credit Amount]],IF(Table1[[#This Row],[Transaction Type]]="Activation",Table1[[#This Row],[Credit Amount]],""))</f>
        <v>-83.13</v>
      </c>
      <c r="M3463" t="str">
        <f>IF(Table1[[#This Row],[Transaction Type]]="Maintenance",Table1[[#This Row],[Credit Amount]],"")</f>
        <v/>
      </c>
      <c r="N3463">
        <v>10005</v>
      </c>
      <c r="O3463" t="s">
        <v>2489</v>
      </c>
      <c r="P3463" t="s">
        <v>2494</v>
      </c>
      <c r="Q3463" t="s">
        <v>289</v>
      </c>
      <c r="R3463">
        <v>10042</v>
      </c>
      <c r="S3463" t="s">
        <v>2489</v>
      </c>
      <c r="T3463" t="s">
        <v>2531</v>
      </c>
      <c r="U3463" t="s">
        <v>290</v>
      </c>
      <c r="V3463" t="s">
        <v>196</v>
      </c>
      <c r="W3463">
        <v>100003988</v>
      </c>
      <c r="X3463">
        <v>8005552989</v>
      </c>
      <c r="Y3463" t="s">
        <v>2595</v>
      </c>
      <c r="Z3463" t="s">
        <v>5577</v>
      </c>
      <c r="AA3463" s="13">
        <v>-83.13</v>
      </c>
      <c r="AB3463" s="14">
        <v>42552</v>
      </c>
      <c r="AC3463" t="s">
        <v>35</v>
      </c>
    </row>
    <row r="3464" spans="1:29" x14ac:dyDescent="0.25">
      <c r="A3464" t="str">
        <f>CONCATENATE("Q",ROUNDUP(MONTH(Table1[[#This Row],[Month]])/3,0))</f>
        <v>Q3</v>
      </c>
      <c r="B3464" s="14">
        <f>EOMONTH(Table1[[#This Row],[Credit Date]],-1)+1</f>
        <v>42552</v>
      </c>
      <c r="C3464" t="str">
        <f>CONCATENATE(Table1[[#This Row],[Issuer Last Name]],", ",Table1[[#This Row],[Issuer First Name]])</f>
        <v>No. 005, Employee</v>
      </c>
      <c r="D3464" t="str">
        <f>CONCATENATE(Table1[[#This Row],[Approver Last Name]],", ",Table1[[#This Row],[Approver First Name]])</f>
        <v>No. 042, Employee</v>
      </c>
      <c r="E3464" t="str">
        <f>CONCATENATE(Table1[[#This Row],[Customer Last Name]],", ",Table1[[#This Row],[Customer First Name]])</f>
        <v>No. 12909, Client</v>
      </c>
      <c r="F34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4" t="str">
        <f>IF(Table1[[#This Row],[Transaction Type]]="Maintenance","Non-Sales","Sales")</f>
        <v>Non-Sales</v>
      </c>
      <c r="H3464" t="str">
        <f>IF(Table1[[#This Row],[Quarter]]="q2",1,"")</f>
        <v/>
      </c>
      <c r="I3464">
        <f>IF(Table1[[#This Row],[Quarter]]="q3",1,"")</f>
        <v>1</v>
      </c>
      <c r="J3464" t="str">
        <f>IF(Table1[[#This Row],[Quarter]]="Q2",Table1[[#This Row],[Credit Amount]],"")</f>
        <v/>
      </c>
      <c r="K3464">
        <f>IF(Table1[[#This Row],[Quarter]]="Q3",Table1[[#This Row],[Credit Amount]],"")</f>
        <v>-77.98</v>
      </c>
      <c r="L3464" t="str">
        <f>IF(Table1[[#This Row],[Transaction Type]]="Upgrade",Table1[[#This Row],[Credit Amount]],IF(Table1[[#This Row],[Transaction Type]]="Activation",Table1[[#This Row],[Credit Amount]],""))</f>
        <v/>
      </c>
      <c r="M3464">
        <f>IF(Table1[[#This Row],[Transaction Type]]="Maintenance",Table1[[#This Row],[Credit Amount]],"")</f>
        <v>-77.98</v>
      </c>
      <c r="N3464">
        <v>10005</v>
      </c>
      <c r="O3464" t="s">
        <v>2489</v>
      </c>
      <c r="P3464" t="s">
        <v>2494</v>
      </c>
      <c r="Q3464" t="s">
        <v>289</v>
      </c>
      <c r="R3464">
        <v>10042</v>
      </c>
      <c r="S3464" t="s">
        <v>2489</v>
      </c>
      <c r="T3464" t="s">
        <v>2531</v>
      </c>
      <c r="U3464" t="s">
        <v>290</v>
      </c>
      <c r="V3464" t="s">
        <v>196</v>
      </c>
      <c r="W3464">
        <v>100003908</v>
      </c>
      <c r="X3464">
        <v>8005552909</v>
      </c>
      <c r="Y3464" t="s">
        <v>2595</v>
      </c>
      <c r="Z3464" t="s">
        <v>5499</v>
      </c>
      <c r="AA3464" s="13">
        <v>-77.98</v>
      </c>
      <c r="AB3464" s="14">
        <v>42555</v>
      </c>
      <c r="AC3464" t="s">
        <v>36</v>
      </c>
    </row>
    <row r="3465" spans="1:29" x14ac:dyDescent="0.25">
      <c r="A3465" t="str">
        <f>CONCATENATE("Q",ROUNDUP(MONTH(Table1[[#This Row],[Month]])/3,0))</f>
        <v>Q3</v>
      </c>
      <c r="B3465" s="14">
        <f>EOMONTH(Table1[[#This Row],[Credit Date]],-1)+1</f>
        <v>42552</v>
      </c>
      <c r="C3465" t="str">
        <f>CONCATENATE(Table1[[#This Row],[Issuer Last Name]],", ",Table1[[#This Row],[Issuer First Name]])</f>
        <v>No. 005, Employee</v>
      </c>
      <c r="D3465" t="str">
        <f>CONCATENATE(Table1[[#This Row],[Approver Last Name]],", ",Table1[[#This Row],[Approver First Name]])</f>
        <v>No. 042, Employee</v>
      </c>
      <c r="E3465" t="str">
        <f>CONCATENATE(Table1[[#This Row],[Customer Last Name]],", ",Table1[[#This Row],[Customer First Name]])</f>
        <v>No. 14002, Client</v>
      </c>
      <c r="F34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5" t="str">
        <f>IF(Table1[[#This Row],[Transaction Type]]="Maintenance","Non-Sales","Sales")</f>
        <v>Non-Sales</v>
      </c>
      <c r="H3465" t="str">
        <f>IF(Table1[[#This Row],[Quarter]]="q2",1,"")</f>
        <v/>
      </c>
      <c r="I3465">
        <f>IF(Table1[[#This Row],[Quarter]]="q3",1,"")</f>
        <v>1</v>
      </c>
      <c r="J3465" t="str">
        <f>IF(Table1[[#This Row],[Quarter]]="Q2",Table1[[#This Row],[Credit Amount]],"")</f>
        <v/>
      </c>
      <c r="K3465">
        <f>IF(Table1[[#This Row],[Quarter]]="Q3",Table1[[#This Row],[Credit Amount]],"")</f>
        <v>-74.099999999999994</v>
      </c>
      <c r="L3465" t="str">
        <f>IF(Table1[[#This Row],[Transaction Type]]="Upgrade",Table1[[#This Row],[Credit Amount]],IF(Table1[[#This Row],[Transaction Type]]="Activation",Table1[[#This Row],[Credit Amount]],""))</f>
        <v/>
      </c>
      <c r="M3465">
        <f>IF(Table1[[#This Row],[Transaction Type]]="Maintenance",Table1[[#This Row],[Credit Amount]],"")</f>
        <v>-74.099999999999994</v>
      </c>
      <c r="N3465">
        <v>10005</v>
      </c>
      <c r="O3465" t="s">
        <v>2489</v>
      </c>
      <c r="P3465" t="s">
        <v>2494</v>
      </c>
      <c r="Q3465" t="s">
        <v>289</v>
      </c>
      <c r="R3465">
        <v>10042</v>
      </c>
      <c r="S3465" t="s">
        <v>2489</v>
      </c>
      <c r="T3465" t="s">
        <v>2531</v>
      </c>
      <c r="U3465" t="s">
        <v>290</v>
      </c>
      <c r="V3465" t="s">
        <v>196</v>
      </c>
      <c r="W3465">
        <v>100005001</v>
      </c>
      <c r="X3465">
        <v>8005554002</v>
      </c>
      <c r="Y3465" t="s">
        <v>2595</v>
      </c>
      <c r="Z3465" t="s">
        <v>6590</v>
      </c>
      <c r="AA3465" s="13">
        <v>-74.099999999999994</v>
      </c>
      <c r="AB3465" s="14">
        <v>42564</v>
      </c>
      <c r="AC3465" t="s">
        <v>36</v>
      </c>
    </row>
    <row r="3466" spans="1:29" x14ac:dyDescent="0.25">
      <c r="A3466" t="str">
        <f>CONCATENATE("Q",ROUNDUP(MONTH(Table1[[#This Row],[Month]])/3,0))</f>
        <v>Q3</v>
      </c>
      <c r="B3466" s="14">
        <f>EOMONTH(Table1[[#This Row],[Credit Date]],-1)+1</f>
        <v>42552</v>
      </c>
      <c r="C3466" t="str">
        <f>CONCATENATE(Table1[[#This Row],[Issuer Last Name]],", ",Table1[[#This Row],[Issuer First Name]])</f>
        <v>No. 005, Employee</v>
      </c>
      <c r="D3466" t="str">
        <f>CONCATENATE(Table1[[#This Row],[Approver Last Name]],", ",Table1[[#This Row],[Approver First Name]])</f>
        <v>No. 042, Employee</v>
      </c>
      <c r="E3466" t="str">
        <f>CONCATENATE(Table1[[#This Row],[Customer Last Name]],", ",Table1[[#This Row],[Customer First Name]])</f>
        <v>No. 13024, Client</v>
      </c>
      <c r="F34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6" t="str">
        <f>IF(Table1[[#This Row],[Transaction Type]]="Maintenance","Non-Sales","Sales")</f>
        <v>Non-Sales</v>
      </c>
      <c r="H3466" t="str">
        <f>IF(Table1[[#This Row],[Quarter]]="q2",1,"")</f>
        <v/>
      </c>
      <c r="I3466">
        <f>IF(Table1[[#This Row],[Quarter]]="q3",1,"")</f>
        <v>1</v>
      </c>
      <c r="J3466" t="str">
        <f>IF(Table1[[#This Row],[Quarter]]="Q2",Table1[[#This Row],[Credit Amount]],"")</f>
        <v/>
      </c>
      <c r="K3466">
        <f>IF(Table1[[#This Row],[Quarter]]="Q3",Table1[[#This Row],[Credit Amount]],"")</f>
        <v>-77.91</v>
      </c>
      <c r="L3466" t="str">
        <f>IF(Table1[[#This Row],[Transaction Type]]="Upgrade",Table1[[#This Row],[Credit Amount]],IF(Table1[[#This Row],[Transaction Type]]="Activation",Table1[[#This Row],[Credit Amount]],""))</f>
        <v/>
      </c>
      <c r="M3466">
        <f>IF(Table1[[#This Row],[Transaction Type]]="Maintenance",Table1[[#This Row],[Credit Amount]],"")</f>
        <v>-77.91</v>
      </c>
      <c r="N3466">
        <v>10005</v>
      </c>
      <c r="O3466" t="s">
        <v>2489</v>
      </c>
      <c r="P3466" t="s">
        <v>2494</v>
      </c>
      <c r="Q3466" t="s">
        <v>289</v>
      </c>
      <c r="R3466">
        <v>10042</v>
      </c>
      <c r="S3466" t="s">
        <v>2489</v>
      </c>
      <c r="T3466" t="s">
        <v>2531</v>
      </c>
      <c r="U3466" t="s">
        <v>290</v>
      </c>
      <c r="V3466" t="s">
        <v>196</v>
      </c>
      <c r="W3466">
        <v>100004023</v>
      </c>
      <c r="X3466">
        <v>8005553024</v>
      </c>
      <c r="Y3466" t="s">
        <v>2595</v>
      </c>
      <c r="Z3466" t="s">
        <v>5612</v>
      </c>
      <c r="AA3466" s="13">
        <v>-77.91</v>
      </c>
      <c r="AB3466" s="14">
        <v>42566</v>
      </c>
      <c r="AC3466" t="s">
        <v>36</v>
      </c>
    </row>
    <row r="3467" spans="1:29" x14ac:dyDescent="0.25">
      <c r="A3467" t="str">
        <f>CONCATENATE("Q",ROUNDUP(MONTH(Table1[[#This Row],[Month]])/3,0))</f>
        <v>Q3</v>
      </c>
      <c r="B3467" s="14">
        <f>EOMONTH(Table1[[#This Row],[Credit Date]],-1)+1</f>
        <v>42552</v>
      </c>
      <c r="C3467" t="str">
        <f>CONCATENATE(Table1[[#This Row],[Issuer Last Name]],", ",Table1[[#This Row],[Issuer First Name]])</f>
        <v>No. 005, Employee</v>
      </c>
      <c r="D3467" t="str">
        <f>CONCATENATE(Table1[[#This Row],[Approver Last Name]],", ",Table1[[#This Row],[Approver First Name]])</f>
        <v>No. 042, Employee</v>
      </c>
      <c r="E3467" t="str">
        <f>CONCATENATE(Table1[[#This Row],[Customer Last Name]],", ",Table1[[#This Row],[Customer First Name]])</f>
        <v>No. 10071, Client</v>
      </c>
      <c r="F34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7" t="str">
        <f>IF(Table1[[#This Row],[Transaction Type]]="Maintenance","Non-Sales","Sales")</f>
        <v>Non-Sales</v>
      </c>
      <c r="H3467" t="str">
        <f>IF(Table1[[#This Row],[Quarter]]="q2",1,"")</f>
        <v/>
      </c>
      <c r="I3467">
        <f>IF(Table1[[#This Row],[Quarter]]="q3",1,"")</f>
        <v>1</v>
      </c>
      <c r="J3467" t="str">
        <f>IF(Table1[[#This Row],[Quarter]]="Q2",Table1[[#This Row],[Credit Amount]],"")</f>
        <v/>
      </c>
      <c r="K3467">
        <f>IF(Table1[[#This Row],[Quarter]]="Q3",Table1[[#This Row],[Credit Amount]],"")</f>
        <v>-66.11</v>
      </c>
      <c r="L3467" t="str">
        <f>IF(Table1[[#This Row],[Transaction Type]]="Upgrade",Table1[[#This Row],[Credit Amount]],IF(Table1[[#This Row],[Transaction Type]]="Activation",Table1[[#This Row],[Credit Amount]],""))</f>
        <v/>
      </c>
      <c r="M3467">
        <f>IF(Table1[[#This Row],[Transaction Type]]="Maintenance",Table1[[#This Row],[Credit Amount]],"")</f>
        <v>-66.11</v>
      </c>
      <c r="N3467">
        <v>10005</v>
      </c>
      <c r="O3467" t="s">
        <v>2489</v>
      </c>
      <c r="P3467" t="s">
        <v>2494</v>
      </c>
      <c r="Q3467" t="s">
        <v>289</v>
      </c>
      <c r="R3467">
        <v>10042</v>
      </c>
      <c r="S3467" t="s">
        <v>2489</v>
      </c>
      <c r="T3467" t="s">
        <v>2531</v>
      </c>
      <c r="U3467" t="s">
        <v>290</v>
      </c>
      <c r="V3467" t="s">
        <v>196</v>
      </c>
      <c r="W3467">
        <v>100001070</v>
      </c>
      <c r="X3467">
        <v>8005550071</v>
      </c>
      <c r="Y3467" t="s">
        <v>2595</v>
      </c>
      <c r="Z3467" t="s">
        <v>2666</v>
      </c>
      <c r="AA3467" s="13">
        <v>-66.11</v>
      </c>
      <c r="AB3467" s="14">
        <v>42568</v>
      </c>
      <c r="AC3467" t="s">
        <v>36</v>
      </c>
    </row>
    <row r="3468" spans="1:29" x14ac:dyDescent="0.25">
      <c r="A3468" t="str">
        <f>CONCATENATE("Q",ROUNDUP(MONTH(Table1[[#This Row],[Month]])/3,0))</f>
        <v>Q3</v>
      </c>
      <c r="B3468" s="14">
        <f>EOMONTH(Table1[[#This Row],[Credit Date]],-1)+1</f>
        <v>42552</v>
      </c>
      <c r="C3468" t="str">
        <f>CONCATENATE(Table1[[#This Row],[Issuer Last Name]],", ",Table1[[#This Row],[Issuer First Name]])</f>
        <v>No. 005, Employee</v>
      </c>
      <c r="D3468" t="str">
        <f>CONCATENATE(Table1[[#This Row],[Approver Last Name]],", ",Table1[[#This Row],[Approver First Name]])</f>
        <v>No. 042, Employee</v>
      </c>
      <c r="E3468" t="str">
        <f>CONCATENATE(Table1[[#This Row],[Customer Last Name]],", ",Table1[[#This Row],[Customer First Name]])</f>
        <v>No. 13111, Client</v>
      </c>
      <c r="F34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68" t="str">
        <f>IF(Table1[[#This Row],[Transaction Type]]="Maintenance","Non-Sales","Sales")</f>
        <v>Sales</v>
      </c>
      <c r="H3468" t="str">
        <f>IF(Table1[[#This Row],[Quarter]]="q2",1,"")</f>
        <v/>
      </c>
      <c r="I3468">
        <f>IF(Table1[[#This Row],[Quarter]]="q3",1,"")</f>
        <v>1</v>
      </c>
      <c r="J3468" t="str">
        <f>IF(Table1[[#This Row],[Quarter]]="Q2",Table1[[#This Row],[Credit Amount]],"")</f>
        <v/>
      </c>
      <c r="K3468">
        <f>IF(Table1[[#This Row],[Quarter]]="Q3",Table1[[#This Row],[Credit Amount]],"")</f>
        <v>-98.24</v>
      </c>
      <c r="L3468">
        <f>IF(Table1[[#This Row],[Transaction Type]]="Upgrade",Table1[[#This Row],[Credit Amount]],IF(Table1[[#This Row],[Transaction Type]]="Activation",Table1[[#This Row],[Credit Amount]],""))</f>
        <v>-98.24</v>
      </c>
      <c r="M3468" t="str">
        <f>IF(Table1[[#This Row],[Transaction Type]]="Maintenance",Table1[[#This Row],[Credit Amount]],"")</f>
        <v/>
      </c>
      <c r="N3468">
        <v>10005</v>
      </c>
      <c r="O3468" t="s">
        <v>2489</v>
      </c>
      <c r="P3468" t="s">
        <v>2494</v>
      </c>
      <c r="Q3468" t="s">
        <v>289</v>
      </c>
      <c r="R3468">
        <v>10042</v>
      </c>
      <c r="S3468" t="s">
        <v>2489</v>
      </c>
      <c r="T3468" t="s">
        <v>2531</v>
      </c>
      <c r="U3468" t="s">
        <v>290</v>
      </c>
      <c r="V3468" t="s">
        <v>196</v>
      </c>
      <c r="W3468">
        <v>100004110</v>
      </c>
      <c r="X3468">
        <v>8005553111</v>
      </c>
      <c r="Y3468" t="s">
        <v>2595</v>
      </c>
      <c r="Z3468" t="s">
        <v>5699</v>
      </c>
      <c r="AA3468" s="13">
        <v>-98.24</v>
      </c>
      <c r="AB3468" s="14">
        <v>42572</v>
      </c>
      <c r="AC3468" t="s">
        <v>35</v>
      </c>
    </row>
    <row r="3469" spans="1:29" x14ac:dyDescent="0.25">
      <c r="A3469" t="str">
        <f>CONCATENATE("Q",ROUNDUP(MONTH(Table1[[#This Row],[Month]])/3,0))</f>
        <v>Q3</v>
      </c>
      <c r="B3469" s="14">
        <f>EOMONTH(Table1[[#This Row],[Credit Date]],-1)+1</f>
        <v>42552</v>
      </c>
      <c r="C3469" t="str">
        <f>CONCATENATE(Table1[[#This Row],[Issuer Last Name]],", ",Table1[[#This Row],[Issuer First Name]])</f>
        <v>No. 005, Employee</v>
      </c>
      <c r="D3469" t="str">
        <f>CONCATENATE(Table1[[#This Row],[Approver Last Name]],", ",Table1[[#This Row],[Approver First Name]])</f>
        <v>No. 005, Employee</v>
      </c>
      <c r="E3469" t="str">
        <f>CONCATENATE(Table1[[#This Row],[Customer Last Name]],", ",Table1[[#This Row],[Customer First Name]])</f>
        <v>No. 13627, Client</v>
      </c>
      <c r="F3469" t="str">
        <f>IF(Table1[[#This Row],[Credit Amount]]&gt;-19.99,"Less than 19.99",IF(Table1[[#This Row],[Credit Amount]]=-20,"20",IF(Table1[[#This Row],[Credit Amount]]&gt;-49.98,"20.01-49.98",IF(Table1[[#This Row],[Credit Amount]]=-49.99,"49.99",IF(Table1[[#This Row],[Credit Amount]]=-50,"50",IF(Table1[[#This Row],[Credit Amount]]&lt;-50.01,"Greater than 50"))))))</f>
        <v>20.01-49.98</v>
      </c>
      <c r="G3469" t="str">
        <f>IF(Table1[[#This Row],[Transaction Type]]="Maintenance","Non-Sales","Sales")</f>
        <v>Non-Sales</v>
      </c>
      <c r="H3469" t="str">
        <f>IF(Table1[[#This Row],[Quarter]]="q2",1,"")</f>
        <v/>
      </c>
      <c r="I3469">
        <f>IF(Table1[[#This Row],[Quarter]]="q3",1,"")</f>
        <v>1</v>
      </c>
      <c r="J3469" t="str">
        <f>IF(Table1[[#This Row],[Quarter]]="Q2",Table1[[#This Row],[Credit Amount]],"")</f>
        <v/>
      </c>
      <c r="K3469">
        <f>IF(Table1[[#This Row],[Quarter]]="Q3",Table1[[#This Row],[Credit Amount]],"")</f>
        <v>-39.25</v>
      </c>
      <c r="L3469" t="str">
        <f>IF(Table1[[#This Row],[Transaction Type]]="Upgrade",Table1[[#This Row],[Credit Amount]],IF(Table1[[#This Row],[Transaction Type]]="Activation",Table1[[#This Row],[Credit Amount]],""))</f>
        <v/>
      </c>
      <c r="M3469">
        <f>IF(Table1[[#This Row],[Transaction Type]]="Maintenance",Table1[[#This Row],[Credit Amount]],"")</f>
        <v>-39.25</v>
      </c>
      <c r="N3469">
        <v>10005</v>
      </c>
      <c r="O3469" t="s">
        <v>2489</v>
      </c>
      <c r="P3469" t="s">
        <v>2494</v>
      </c>
      <c r="Q3469" t="s">
        <v>289</v>
      </c>
      <c r="R3469">
        <v>10005</v>
      </c>
      <c r="S3469" t="s">
        <v>2489</v>
      </c>
      <c r="T3469" t="s">
        <v>2494</v>
      </c>
      <c r="U3469" t="s">
        <v>289</v>
      </c>
      <c r="V3469" t="s">
        <v>196</v>
      </c>
      <c r="W3469">
        <v>100004626</v>
      </c>
      <c r="X3469">
        <v>8005553627</v>
      </c>
      <c r="Y3469" t="s">
        <v>2595</v>
      </c>
      <c r="Z3469" t="s">
        <v>6215</v>
      </c>
      <c r="AA3469" s="13">
        <v>-39.25</v>
      </c>
      <c r="AB3469" s="14">
        <v>42572</v>
      </c>
      <c r="AC3469" t="s">
        <v>36</v>
      </c>
    </row>
    <row r="3470" spans="1:29" x14ac:dyDescent="0.25">
      <c r="A3470" t="str">
        <f>CONCATENATE("Q",ROUNDUP(MONTH(Table1[[#This Row],[Month]])/3,0))</f>
        <v>Q3</v>
      </c>
      <c r="B3470" s="14">
        <f>EOMONTH(Table1[[#This Row],[Credit Date]],-1)+1</f>
        <v>42552</v>
      </c>
      <c r="C3470" t="str">
        <f>CONCATENATE(Table1[[#This Row],[Issuer Last Name]],", ",Table1[[#This Row],[Issuer First Name]])</f>
        <v>No. 005, Employee</v>
      </c>
      <c r="D3470" t="str">
        <f>CONCATENATE(Table1[[#This Row],[Approver Last Name]],", ",Table1[[#This Row],[Approver First Name]])</f>
        <v>No. 042, Employee</v>
      </c>
      <c r="E3470" t="str">
        <f>CONCATENATE(Table1[[#This Row],[Customer Last Name]],", ",Table1[[#This Row],[Customer First Name]])</f>
        <v>No. 13106, Client</v>
      </c>
      <c r="F34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0" t="str">
        <f>IF(Table1[[#This Row],[Transaction Type]]="Maintenance","Non-Sales","Sales")</f>
        <v>Sales</v>
      </c>
      <c r="H3470" t="str">
        <f>IF(Table1[[#This Row],[Quarter]]="q2",1,"")</f>
        <v/>
      </c>
      <c r="I3470">
        <f>IF(Table1[[#This Row],[Quarter]]="q3",1,"")</f>
        <v>1</v>
      </c>
      <c r="J3470" t="str">
        <f>IF(Table1[[#This Row],[Quarter]]="Q2",Table1[[#This Row],[Credit Amount]],"")</f>
        <v/>
      </c>
      <c r="K3470">
        <f>IF(Table1[[#This Row],[Quarter]]="Q3",Table1[[#This Row],[Credit Amount]],"")</f>
        <v>-81.23</v>
      </c>
      <c r="L3470">
        <f>IF(Table1[[#This Row],[Transaction Type]]="Upgrade",Table1[[#This Row],[Credit Amount]],IF(Table1[[#This Row],[Transaction Type]]="Activation",Table1[[#This Row],[Credit Amount]],""))</f>
        <v>-81.23</v>
      </c>
      <c r="M3470" t="str">
        <f>IF(Table1[[#This Row],[Transaction Type]]="Maintenance",Table1[[#This Row],[Credit Amount]],"")</f>
        <v/>
      </c>
      <c r="N3470">
        <v>10005</v>
      </c>
      <c r="O3470" t="s">
        <v>2489</v>
      </c>
      <c r="P3470" t="s">
        <v>2494</v>
      </c>
      <c r="Q3470" t="s">
        <v>289</v>
      </c>
      <c r="R3470">
        <v>10042</v>
      </c>
      <c r="S3470" t="s">
        <v>2489</v>
      </c>
      <c r="T3470" t="s">
        <v>2531</v>
      </c>
      <c r="U3470" t="s">
        <v>290</v>
      </c>
      <c r="V3470" t="s">
        <v>196</v>
      </c>
      <c r="W3470">
        <v>100004105</v>
      </c>
      <c r="X3470">
        <v>8005553106</v>
      </c>
      <c r="Y3470" t="s">
        <v>2595</v>
      </c>
      <c r="Z3470" t="s">
        <v>5694</v>
      </c>
      <c r="AA3470" s="13">
        <v>-81.23</v>
      </c>
      <c r="AB3470" s="14">
        <v>42577</v>
      </c>
      <c r="AC3470" t="s">
        <v>37</v>
      </c>
    </row>
    <row r="3471" spans="1:29" x14ac:dyDescent="0.25">
      <c r="A3471" t="str">
        <f>CONCATENATE("Q",ROUNDUP(MONTH(Table1[[#This Row],[Month]])/3,0))</f>
        <v>Q3</v>
      </c>
      <c r="B3471" s="14">
        <f>EOMONTH(Table1[[#This Row],[Credit Date]],-1)+1</f>
        <v>42583</v>
      </c>
      <c r="C3471" t="str">
        <f>CONCATENATE(Table1[[#This Row],[Issuer Last Name]],", ",Table1[[#This Row],[Issuer First Name]])</f>
        <v>No. 005, Employee</v>
      </c>
      <c r="D3471" t="str">
        <f>CONCATENATE(Table1[[#This Row],[Approver Last Name]],", ",Table1[[#This Row],[Approver First Name]])</f>
        <v>No. 005, Employee</v>
      </c>
      <c r="E3471" t="str">
        <f>CONCATENATE(Table1[[#This Row],[Customer Last Name]],", ",Table1[[#This Row],[Customer First Name]])</f>
        <v>No. 10193, Client</v>
      </c>
      <c r="F3471" t="str">
        <f>IF(Table1[[#This Row],[Credit Amount]]&gt;-19.99,"Less than 19.99",IF(Table1[[#This Row],[Credit Amount]]=-20,"20",IF(Table1[[#This Row],[Credit Amount]]&gt;-49.98,"20.01-49.98",IF(Table1[[#This Row],[Credit Amount]]=-49.99,"49.99",IF(Table1[[#This Row],[Credit Amount]]=-50,"50",IF(Table1[[#This Row],[Credit Amount]]&lt;-50.01,"Greater than 50"))))))</f>
        <v>20.01-49.98</v>
      </c>
      <c r="G3471" t="str">
        <f>IF(Table1[[#This Row],[Transaction Type]]="Maintenance","Non-Sales","Sales")</f>
        <v>Non-Sales</v>
      </c>
      <c r="H3471" t="str">
        <f>IF(Table1[[#This Row],[Quarter]]="q2",1,"")</f>
        <v/>
      </c>
      <c r="I3471">
        <f>IF(Table1[[#This Row],[Quarter]]="q3",1,"")</f>
        <v>1</v>
      </c>
      <c r="J3471" t="str">
        <f>IF(Table1[[#This Row],[Quarter]]="Q2",Table1[[#This Row],[Credit Amount]],"")</f>
        <v/>
      </c>
      <c r="K3471">
        <f>IF(Table1[[#This Row],[Quarter]]="Q3",Table1[[#This Row],[Credit Amount]],"")</f>
        <v>-26.57</v>
      </c>
      <c r="L3471" t="str">
        <f>IF(Table1[[#This Row],[Transaction Type]]="Upgrade",Table1[[#This Row],[Credit Amount]],IF(Table1[[#This Row],[Transaction Type]]="Activation",Table1[[#This Row],[Credit Amount]],""))</f>
        <v/>
      </c>
      <c r="M3471">
        <f>IF(Table1[[#This Row],[Transaction Type]]="Maintenance",Table1[[#This Row],[Credit Amount]],"")</f>
        <v>-26.57</v>
      </c>
      <c r="N3471">
        <v>10005</v>
      </c>
      <c r="O3471" t="s">
        <v>2489</v>
      </c>
      <c r="P3471" t="s">
        <v>2494</v>
      </c>
      <c r="Q3471" t="s">
        <v>289</v>
      </c>
      <c r="R3471">
        <v>10005</v>
      </c>
      <c r="S3471" t="s">
        <v>2489</v>
      </c>
      <c r="T3471" t="s">
        <v>2494</v>
      </c>
      <c r="U3471" t="s">
        <v>289</v>
      </c>
      <c r="V3471" t="s">
        <v>196</v>
      </c>
      <c r="W3471">
        <v>100001192</v>
      </c>
      <c r="X3471">
        <v>8005550193</v>
      </c>
      <c r="Y3471" t="s">
        <v>2595</v>
      </c>
      <c r="Z3471" t="s">
        <v>2788</v>
      </c>
      <c r="AA3471" s="13">
        <v>-26.57</v>
      </c>
      <c r="AB3471" s="14">
        <v>42590</v>
      </c>
      <c r="AC3471" t="s">
        <v>36</v>
      </c>
    </row>
    <row r="3472" spans="1:29" x14ac:dyDescent="0.25">
      <c r="A3472" t="str">
        <f>CONCATENATE("Q",ROUNDUP(MONTH(Table1[[#This Row],[Month]])/3,0))</f>
        <v>Q3</v>
      </c>
      <c r="B3472" s="14">
        <f>EOMONTH(Table1[[#This Row],[Credit Date]],-1)+1</f>
        <v>42583</v>
      </c>
      <c r="C3472" t="str">
        <f>CONCATENATE(Table1[[#This Row],[Issuer Last Name]],", ",Table1[[#This Row],[Issuer First Name]])</f>
        <v>No. 005, Employee</v>
      </c>
      <c r="D3472" t="str">
        <f>CONCATENATE(Table1[[#This Row],[Approver Last Name]],", ",Table1[[#This Row],[Approver First Name]])</f>
        <v>No. 042, Employee</v>
      </c>
      <c r="E3472" t="str">
        <f>CONCATENATE(Table1[[#This Row],[Customer Last Name]],", ",Table1[[#This Row],[Customer First Name]])</f>
        <v>No. 11361, Client</v>
      </c>
      <c r="F34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2" t="str">
        <f>IF(Table1[[#This Row],[Transaction Type]]="Maintenance","Non-Sales","Sales")</f>
        <v>Non-Sales</v>
      </c>
      <c r="H3472" t="str">
        <f>IF(Table1[[#This Row],[Quarter]]="q2",1,"")</f>
        <v/>
      </c>
      <c r="I3472">
        <f>IF(Table1[[#This Row],[Quarter]]="q3",1,"")</f>
        <v>1</v>
      </c>
      <c r="J3472" t="str">
        <f>IF(Table1[[#This Row],[Quarter]]="Q2",Table1[[#This Row],[Credit Amount]],"")</f>
        <v/>
      </c>
      <c r="K3472">
        <f>IF(Table1[[#This Row],[Quarter]]="Q3",Table1[[#This Row],[Credit Amount]],"")</f>
        <v>-61.89</v>
      </c>
      <c r="L3472" t="str">
        <f>IF(Table1[[#This Row],[Transaction Type]]="Upgrade",Table1[[#This Row],[Credit Amount]],IF(Table1[[#This Row],[Transaction Type]]="Activation",Table1[[#This Row],[Credit Amount]],""))</f>
        <v/>
      </c>
      <c r="M3472">
        <f>IF(Table1[[#This Row],[Transaction Type]]="Maintenance",Table1[[#This Row],[Credit Amount]],"")</f>
        <v>-61.89</v>
      </c>
      <c r="N3472">
        <v>10005</v>
      </c>
      <c r="O3472" t="s">
        <v>2489</v>
      </c>
      <c r="P3472" t="s">
        <v>2494</v>
      </c>
      <c r="Q3472" t="s">
        <v>289</v>
      </c>
      <c r="R3472">
        <v>10042</v>
      </c>
      <c r="S3472" t="s">
        <v>2489</v>
      </c>
      <c r="T3472" t="s">
        <v>2531</v>
      </c>
      <c r="U3472" t="s">
        <v>290</v>
      </c>
      <c r="V3472" t="s">
        <v>196</v>
      </c>
      <c r="W3472">
        <v>100002360</v>
      </c>
      <c r="X3472">
        <v>8005551361</v>
      </c>
      <c r="Y3472" t="s">
        <v>2595</v>
      </c>
      <c r="Z3472" t="s">
        <v>3956</v>
      </c>
      <c r="AA3472" s="13">
        <v>-61.89</v>
      </c>
      <c r="AB3472" s="14">
        <v>42590</v>
      </c>
      <c r="AC3472" t="s">
        <v>36</v>
      </c>
    </row>
    <row r="3473" spans="1:29" x14ac:dyDescent="0.25">
      <c r="A3473" t="str">
        <f>CONCATENATE("Q",ROUNDUP(MONTH(Table1[[#This Row],[Month]])/3,0))</f>
        <v>Q3</v>
      </c>
      <c r="B3473" s="14">
        <f>EOMONTH(Table1[[#This Row],[Credit Date]],-1)+1</f>
        <v>42614</v>
      </c>
      <c r="C3473" t="str">
        <f>CONCATENATE(Table1[[#This Row],[Issuer Last Name]],", ",Table1[[#This Row],[Issuer First Name]])</f>
        <v>No. 005, Employee</v>
      </c>
      <c r="D3473" t="str">
        <f>CONCATENATE(Table1[[#This Row],[Approver Last Name]],", ",Table1[[#This Row],[Approver First Name]])</f>
        <v>No. 005, Employee</v>
      </c>
      <c r="E3473" t="str">
        <f>CONCATENATE(Table1[[#This Row],[Customer Last Name]],", ",Table1[[#This Row],[Customer First Name]])</f>
        <v>No. 10695, Client</v>
      </c>
      <c r="F3473" t="str">
        <f>IF(Table1[[#This Row],[Credit Amount]]&gt;-19.99,"Less than 19.99",IF(Table1[[#This Row],[Credit Amount]]=-20,"20",IF(Table1[[#This Row],[Credit Amount]]&gt;-49.98,"20.01-49.98",IF(Table1[[#This Row],[Credit Amount]]=-49.99,"49.99",IF(Table1[[#This Row],[Credit Amount]]=-50,"50",IF(Table1[[#This Row],[Credit Amount]]&lt;-50.01,"Greater than 50"))))))</f>
        <v>Less than 19.99</v>
      </c>
      <c r="G3473" t="str">
        <f>IF(Table1[[#This Row],[Transaction Type]]="Maintenance","Non-Sales","Sales")</f>
        <v>Sales</v>
      </c>
      <c r="H3473" t="str">
        <f>IF(Table1[[#This Row],[Quarter]]="q2",1,"")</f>
        <v/>
      </c>
      <c r="I3473">
        <f>IF(Table1[[#This Row],[Quarter]]="q3",1,"")</f>
        <v>1</v>
      </c>
      <c r="J3473" t="str">
        <f>IF(Table1[[#This Row],[Quarter]]="Q2",Table1[[#This Row],[Credit Amount]],"")</f>
        <v/>
      </c>
      <c r="K3473">
        <f>IF(Table1[[#This Row],[Quarter]]="Q3",Table1[[#This Row],[Credit Amount]],"")</f>
        <v>-14.82</v>
      </c>
      <c r="L3473">
        <f>IF(Table1[[#This Row],[Transaction Type]]="Upgrade",Table1[[#This Row],[Credit Amount]],IF(Table1[[#This Row],[Transaction Type]]="Activation",Table1[[#This Row],[Credit Amount]],""))</f>
        <v>-14.82</v>
      </c>
      <c r="M3473" t="str">
        <f>IF(Table1[[#This Row],[Transaction Type]]="Maintenance",Table1[[#This Row],[Credit Amount]],"")</f>
        <v/>
      </c>
      <c r="N3473">
        <v>10005</v>
      </c>
      <c r="O3473" t="s">
        <v>2489</v>
      </c>
      <c r="P3473" t="s">
        <v>2494</v>
      </c>
      <c r="Q3473" t="s">
        <v>289</v>
      </c>
      <c r="R3473">
        <v>10005</v>
      </c>
      <c r="S3473" t="s">
        <v>2489</v>
      </c>
      <c r="T3473" t="s">
        <v>2494</v>
      </c>
      <c r="U3473" t="s">
        <v>289</v>
      </c>
      <c r="V3473" t="s">
        <v>196</v>
      </c>
      <c r="W3473">
        <v>100001694</v>
      </c>
      <c r="X3473">
        <v>8005550695</v>
      </c>
      <c r="Y3473" t="s">
        <v>2595</v>
      </c>
      <c r="Z3473" t="s">
        <v>3290</v>
      </c>
      <c r="AA3473" s="13">
        <v>-14.82</v>
      </c>
      <c r="AB3473" s="14">
        <v>42632</v>
      </c>
      <c r="AC3473" t="s">
        <v>35</v>
      </c>
    </row>
    <row r="3474" spans="1:29" x14ac:dyDescent="0.25">
      <c r="A3474" t="str">
        <f>CONCATENATE("Q",ROUNDUP(MONTH(Table1[[#This Row],[Month]])/3,0))</f>
        <v>Q3</v>
      </c>
      <c r="B3474" s="14">
        <f>EOMONTH(Table1[[#This Row],[Credit Date]],-1)+1</f>
        <v>42614</v>
      </c>
      <c r="C3474" t="str">
        <f>CONCATENATE(Table1[[#This Row],[Issuer Last Name]],", ",Table1[[#This Row],[Issuer First Name]])</f>
        <v>No. 005, Employee</v>
      </c>
      <c r="D3474" t="str">
        <f>CONCATENATE(Table1[[#This Row],[Approver Last Name]],", ",Table1[[#This Row],[Approver First Name]])</f>
        <v>No. 042, Employee</v>
      </c>
      <c r="E3474" t="str">
        <f>CONCATENATE(Table1[[#This Row],[Customer Last Name]],", ",Table1[[#This Row],[Customer First Name]])</f>
        <v>No. 12767, Client</v>
      </c>
      <c r="F34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4" t="str">
        <f>IF(Table1[[#This Row],[Transaction Type]]="Maintenance","Non-Sales","Sales")</f>
        <v>Non-Sales</v>
      </c>
      <c r="H3474" t="str">
        <f>IF(Table1[[#This Row],[Quarter]]="q2",1,"")</f>
        <v/>
      </c>
      <c r="I3474">
        <f>IF(Table1[[#This Row],[Quarter]]="q3",1,"")</f>
        <v>1</v>
      </c>
      <c r="J3474" t="str">
        <f>IF(Table1[[#This Row],[Quarter]]="Q2",Table1[[#This Row],[Credit Amount]],"")</f>
        <v/>
      </c>
      <c r="K3474">
        <f>IF(Table1[[#This Row],[Quarter]]="Q3",Table1[[#This Row],[Credit Amount]],"")</f>
        <v>-62.74</v>
      </c>
      <c r="L3474" t="str">
        <f>IF(Table1[[#This Row],[Transaction Type]]="Upgrade",Table1[[#This Row],[Credit Amount]],IF(Table1[[#This Row],[Transaction Type]]="Activation",Table1[[#This Row],[Credit Amount]],""))</f>
        <v/>
      </c>
      <c r="M3474">
        <f>IF(Table1[[#This Row],[Transaction Type]]="Maintenance",Table1[[#This Row],[Credit Amount]],"")</f>
        <v>-62.74</v>
      </c>
      <c r="N3474">
        <v>10005</v>
      </c>
      <c r="O3474" t="s">
        <v>2489</v>
      </c>
      <c r="P3474" t="s">
        <v>2494</v>
      </c>
      <c r="Q3474" t="s">
        <v>289</v>
      </c>
      <c r="R3474">
        <v>10042</v>
      </c>
      <c r="S3474" t="s">
        <v>2489</v>
      </c>
      <c r="T3474" t="s">
        <v>2531</v>
      </c>
      <c r="U3474" t="s">
        <v>290</v>
      </c>
      <c r="V3474" t="s">
        <v>196</v>
      </c>
      <c r="W3474">
        <v>100003766</v>
      </c>
      <c r="X3474">
        <v>8005552767</v>
      </c>
      <c r="Y3474" t="s">
        <v>2595</v>
      </c>
      <c r="Z3474" t="s">
        <v>5359</v>
      </c>
      <c r="AA3474" s="13">
        <v>-62.74</v>
      </c>
      <c r="AB3474" s="14">
        <v>42637</v>
      </c>
      <c r="AC3474" t="s">
        <v>36</v>
      </c>
    </row>
    <row r="3475" spans="1:29" x14ac:dyDescent="0.25">
      <c r="A3475" t="str">
        <f>CONCATENATE("Q",ROUNDUP(MONTH(Table1[[#This Row],[Month]])/3,0))</f>
        <v>Q2</v>
      </c>
      <c r="B3475" s="14">
        <f>EOMONTH(Table1[[#This Row],[Credit Date]],-1)+1</f>
        <v>42461</v>
      </c>
      <c r="C3475" t="str">
        <f>CONCATENATE(Table1[[#This Row],[Issuer Last Name]],", ",Table1[[#This Row],[Issuer First Name]])</f>
        <v>No. 017, Employee</v>
      </c>
      <c r="D3475" t="str">
        <f>CONCATENATE(Table1[[#This Row],[Approver Last Name]],", ",Table1[[#This Row],[Approver First Name]])</f>
        <v>No. 042, Employee</v>
      </c>
      <c r="E3475" t="str">
        <f>CONCATENATE(Table1[[#This Row],[Customer Last Name]],", ",Table1[[#This Row],[Customer First Name]])</f>
        <v>No. 12561, Client</v>
      </c>
      <c r="F34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5" t="str">
        <f>IF(Table1[[#This Row],[Transaction Type]]="Maintenance","Non-Sales","Sales")</f>
        <v>Non-Sales</v>
      </c>
      <c r="H3475">
        <f>IF(Table1[[#This Row],[Quarter]]="q2",1,"")</f>
        <v>1</v>
      </c>
      <c r="I3475" t="str">
        <f>IF(Table1[[#This Row],[Quarter]]="q3",1,"")</f>
        <v/>
      </c>
      <c r="J3475">
        <f>IF(Table1[[#This Row],[Quarter]]="Q2",Table1[[#This Row],[Credit Amount]],"")</f>
        <v>-95.25</v>
      </c>
      <c r="K3475" t="str">
        <f>IF(Table1[[#This Row],[Quarter]]="Q3",Table1[[#This Row],[Credit Amount]],"")</f>
        <v/>
      </c>
      <c r="L3475" t="str">
        <f>IF(Table1[[#This Row],[Transaction Type]]="Upgrade",Table1[[#This Row],[Credit Amount]],IF(Table1[[#This Row],[Transaction Type]]="Activation",Table1[[#This Row],[Credit Amount]],""))</f>
        <v/>
      </c>
      <c r="M3475">
        <f>IF(Table1[[#This Row],[Transaction Type]]="Maintenance",Table1[[#This Row],[Credit Amount]],"")</f>
        <v>-95.25</v>
      </c>
      <c r="N3475">
        <v>10017</v>
      </c>
      <c r="O3475" t="s">
        <v>2489</v>
      </c>
      <c r="P3475" t="s">
        <v>2506</v>
      </c>
      <c r="Q3475" t="s">
        <v>289</v>
      </c>
      <c r="R3475">
        <v>10042</v>
      </c>
      <c r="S3475" t="s">
        <v>2489</v>
      </c>
      <c r="T3475" t="s">
        <v>2531</v>
      </c>
      <c r="U3475" t="s">
        <v>290</v>
      </c>
      <c r="V3475" t="s">
        <v>196</v>
      </c>
      <c r="W3475">
        <v>100003560</v>
      </c>
      <c r="X3475">
        <v>8005552561</v>
      </c>
      <c r="Y3475" t="s">
        <v>2595</v>
      </c>
      <c r="Z3475" t="s">
        <v>5156</v>
      </c>
      <c r="AA3475" s="13">
        <v>-95.25</v>
      </c>
      <c r="AB3475" s="14">
        <v>42465</v>
      </c>
      <c r="AC3475" t="s">
        <v>36</v>
      </c>
    </row>
    <row r="3476" spans="1:29" x14ac:dyDescent="0.25">
      <c r="A3476" t="str">
        <f>CONCATENATE("Q",ROUNDUP(MONTH(Table1[[#This Row],[Month]])/3,0))</f>
        <v>Q2</v>
      </c>
      <c r="B3476" s="14">
        <f>EOMONTH(Table1[[#This Row],[Credit Date]],-1)+1</f>
        <v>42461</v>
      </c>
      <c r="C3476" t="str">
        <f>CONCATENATE(Table1[[#This Row],[Issuer Last Name]],", ",Table1[[#This Row],[Issuer First Name]])</f>
        <v>No. 017, Employee</v>
      </c>
      <c r="D3476" t="str">
        <f>CONCATENATE(Table1[[#This Row],[Approver Last Name]],", ",Table1[[#This Row],[Approver First Name]])</f>
        <v>No. 042, Employee</v>
      </c>
      <c r="E3476" t="str">
        <f>CONCATENATE(Table1[[#This Row],[Customer Last Name]],", ",Table1[[#This Row],[Customer First Name]])</f>
        <v>No. 10560, Client</v>
      </c>
      <c r="F3476" t="str">
        <f>IF(Table1[[#This Row],[Credit Amount]]&gt;-19.99,"Less than 19.99",IF(Table1[[#This Row],[Credit Amount]]=-20,"20",IF(Table1[[#This Row],[Credit Amount]]&gt;-49.98,"20.01-49.98",IF(Table1[[#This Row],[Credit Amount]]=-49.99,"49.99",IF(Table1[[#This Row],[Credit Amount]]=-50,"50",IF(Table1[[#This Row],[Credit Amount]]&lt;-50.01,"Greater than 50"))))))</f>
        <v>20.01-49.98</v>
      </c>
      <c r="G3476" t="str">
        <f>IF(Table1[[#This Row],[Transaction Type]]="Maintenance","Non-Sales","Sales")</f>
        <v>Non-Sales</v>
      </c>
      <c r="H3476">
        <f>IF(Table1[[#This Row],[Quarter]]="q2",1,"")</f>
        <v>1</v>
      </c>
      <c r="I3476" t="str">
        <f>IF(Table1[[#This Row],[Quarter]]="q3",1,"")</f>
        <v/>
      </c>
      <c r="J3476">
        <f>IF(Table1[[#This Row],[Quarter]]="Q2",Table1[[#This Row],[Credit Amount]],"")</f>
        <v>-38.5</v>
      </c>
      <c r="K3476" t="str">
        <f>IF(Table1[[#This Row],[Quarter]]="Q3",Table1[[#This Row],[Credit Amount]],"")</f>
        <v/>
      </c>
      <c r="L3476" t="str">
        <f>IF(Table1[[#This Row],[Transaction Type]]="Upgrade",Table1[[#This Row],[Credit Amount]],IF(Table1[[#This Row],[Transaction Type]]="Activation",Table1[[#This Row],[Credit Amount]],""))</f>
        <v/>
      </c>
      <c r="M3476">
        <f>IF(Table1[[#This Row],[Transaction Type]]="Maintenance",Table1[[#This Row],[Credit Amount]],"")</f>
        <v>-38.5</v>
      </c>
      <c r="N3476">
        <v>10017</v>
      </c>
      <c r="O3476" t="s">
        <v>2489</v>
      </c>
      <c r="P3476" t="s">
        <v>2506</v>
      </c>
      <c r="Q3476" t="s">
        <v>289</v>
      </c>
      <c r="R3476">
        <v>10042</v>
      </c>
      <c r="S3476" t="s">
        <v>2489</v>
      </c>
      <c r="T3476" t="s">
        <v>2531</v>
      </c>
      <c r="U3476" t="s">
        <v>290</v>
      </c>
      <c r="V3476" t="s">
        <v>196</v>
      </c>
      <c r="W3476">
        <v>100001559</v>
      </c>
      <c r="X3476">
        <v>8005550560</v>
      </c>
      <c r="Y3476" t="s">
        <v>2595</v>
      </c>
      <c r="Z3476" t="s">
        <v>3155</v>
      </c>
      <c r="AA3476" s="13">
        <v>-38.5</v>
      </c>
      <c r="AB3476" s="14">
        <v>42467</v>
      </c>
      <c r="AC3476" t="s">
        <v>36</v>
      </c>
    </row>
    <row r="3477" spans="1:29" x14ac:dyDescent="0.25">
      <c r="A3477" t="str">
        <f>CONCATENATE("Q",ROUNDUP(MONTH(Table1[[#This Row],[Month]])/3,0))</f>
        <v>Q2</v>
      </c>
      <c r="B3477" s="14">
        <f>EOMONTH(Table1[[#This Row],[Credit Date]],-1)+1</f>
        <v>42461</v>
      </c>
      <c r="C3477" t="str">
        <f>CONCATENATE(Table1[[#This Row],[Issuer Last Name]],", ",Table1[[#This Row],[Issuer First Name]])</f>
        <v>No. 017, Employee</v>
      </c>
      <c r="D3477" t="str">
        <f>CONCATENATE(Table1[[#This Row],[Approver Last Name]],", ",Table1[[#This Row],[Approver First Name]])</f>
        <v>No. 042, Employee</v>
      </c>
      <c r="E3477" t="str">
        <f>CONCATENATE(Table1[[#This Row],[Customer Last Name]],", ",Table1[[#This Row],[Customer First Name]])</f>
        <v>No. 13705, Client</v>
      </c>
      <c r="F34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7" t="str">
        <f>IF(Table1[[#This Row],[Transaction Type]]="Maintenance","Non-Sales","Sales")</f>
        <v>Sales</v>
      </c>
      <c r="H3477">
        <f>IF(Table1[[#This Row],[Quarter]]="q2",1,"")</f>
        <v>1</v>
      </c>
      <c r="I3477" t="str">
        <f>IF(Table1[[#This Row],[Quarter]]="q3",1,"")</f>
        <v/>
      </c>
      <c r="J3477">
        <f>IF(Table1[[#This Row],[Quarter]]="Q2",Table1[[#This Row],[Credit Amount]],"")</f>
        <v>-76.56</v>
      </c>
      <c r="K3477" t="str">
        <f>IF(Table1[[#This Row],[Quarter]]="Q3",Table1[[#This Row],[Credit Amount]],"")</f>
        <v/>
      </c>
      <c r="L3477">
        <f>IF(Table1[[#This Row],[Transaction Type]]="Upgrade",Table1[[#This Row],[Credit Amount]],IF(Table1[[#This Row],[Transaction Type]]="Activation",Table1[[#This Row],[Credit Amount]],""))</f>
        <v>-76.56</v>
      </c>
      <c r="M3477" t="str">
        <f>IF(Table1[[#This Row],[Transaction Type]]="Maintenance",Table1[[#This Row],[Credit Amount]],"")</f>
        <v/>
      </c>
      <c r="N3477">
        <v>10017</v>
      </c>
      <c r="O3477" t="s">
        <v>2489</v>
      </c>
      <c r="P3477" t="s">
        <v>2506</v>
      </c>
      <c r="Q3477" t="s">
        <v>289</v>
      </c>
      <c r="R3477">
        <v>10042</v>
      </c>
      <c r="S3477" t="s">
        <v>2489</v>
      </c>
      <c r="T3477" t="s">
        <v>2531</v>
      </c>
      <c r="U3477" t="s">
        <v>290</v>
      </c>
      <c r="V3477" t="s">
        <v>196</v>
      </c>
      <c r="W3477">
        <v>100004704</v>
      </c>
      <c r="X3477">
        <v>8005553705</v>
      </c>
      <c r="Y3477" t="s">
        <v>2595</v>
      </c>
      <c r="Z3477" t="s">
        <v>6293</v>
      </c>
      <c r="AA3477" s="13">
        <v>-76.56</v>
      </c>
      <c r="AB3477" s="14">
        <v>42484</v>
      </c>
      <c r="AC3477" t="s">
        <v>35</v>
      </c>
    </row>
    <row r="3478" spans="1:29" x14ac:dyDescent="0.25">
      <c r="A3478" t="str">
        <f>CONCATENATE("Q",ROUNDUP(MONTH(Table1[[#This Row],[Month]])/3,0))</f>
        <v>Q2</v>
      </c>
      <c r="B3478" s="14">
        <f>EOMONTH(Table1[[#This Row],[Credit Date]],-1)+1</f>
        <v>42461</v>
      </c>
      <c r="C3478" t="str">
        <f>CONCATENATE(Table1[[#This Row],[Issuer Last Name]],", ",Table1[[#This Row],[Issuer First Name]])</f>
        <v>No. 017, Employee</v>
      </c>
      <c r="D3478" t="str">
        <f>CONCATENATE(Table1[[#This Row],[Approver Last Name]],", ",Table1[[#This Row],[Approver First Name]])</f>
        <v>No. 042, Employee</v>
      </c>
      <c r="E3478" t="str">
        <f>CONCATENATE(Table1[[#This Row],[Customer Last Name]],", ",Table1[[#This Row],[Customer First Name]])</f>
        <v>No. 12386, Client</v>
      </c>
      <c r="F34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8" t="str">
        <f>IF(Table1[[#This Row],[Transaction Type]]="Maintenance","Non-Sales","Sales")</f>
        <v>Sales</v>
      </c>
      <c r="H3478">
        <f>IF(Table1[[#This Row],[Quarter]]="q2",1,"")</f>
        <v>1</v>
      </c>
      <c r="I3478" t="str">
        <f>IF(Table1[[#This Row],[Quarter]]="q3",1,"")</f>
        <v/>
      </c>
      <c r="J3478">
        <f>IF(Table1[[#This Row],[Quarter]]="Q2",Table1[[#This Row],[Credit Amount]],"")</f>
        <v>-78.430000000000007</v>
      </c>
      <c r="K3478" t="str">
        <f>IF(Table1[[#This Row],[Quarter]]="Q3",Table1[[#This Row],[Credit Amount]],"")</f>
        <v/>
      </c>
      <c r="L3478">
        <f>IF(Table1[[#This Row],[Transaction Type]]="Upgrade",Table1[[#This Row],[Credit Amount]],IF(Table1[[#This Row],[Transaction Type]]="Activation",Table1[[#This Row],[Credit Amount]],""))</f>
        <v>-78.430000000000007</v>
      </c>
      <c r="M3478" t="str">
        <f>IF(Table1[[#This Row],[Transaction Type]]="Maintenance",Table1[[#This Row],[Credit Amount]],"")</f>
        <v/>
      </c>
      <c r="N3478">
        <v>10017</v>
      </c>
      <c r="O3478" t="s">
        <v>2489</v>
      </c>
      <c r="P3478" t="s">
        <v>2506</v>
      </c>
      <c r="Q3478" t="s">
        <v>289</v>
      </c>
      <c r="R3478">
        <v>10042</v>
      </c>
      <c r="S3478" t="s">
        <v>2489</v>
      </c>
      <c r="T3478" t="s">
        <v>2531</v>
      </c>
      <c r="U3478" t="s">
        <v>290</v>
      </c>
      <c r="V3478" t="s">
        <v>196</v>
      </c>
      <c r="W3478">
        <v>100003385</v>
      </c>
      <c r="X3478">
        <v>8005552386</v>
      </c>
      <c r="Y3478" t="s">
        <v>2595</v>
      </c>
      <c r="Z3478" t="s">
        <v>4981</v>
      </c>
      <c r="AA3478" s="13">
        <v>-78.430000000000007</v>
      </c>
      <c r="AB3478" s="14">
        <v>42488</v>
      </c>
      <c r="AC3478" t="s">
        <v>37</v>
      </c>
    </row>
    <row r="3479" spans="1:29" x14ac:dyDescent="0.25">
      <c r="A3479" t="str">
        <f>CONCATENATE("Q",ROUNDUP(MONTH(Table1[[#This Row],[Month]])/3,0))</f>
        <v>Q2</v>
      </c>
      <c r="B3479" s="14">
        <f>EOMONTH(Table1[[#This Row],[Credit Date]],-1)+1</f>
        <v>42491</v>
      </c>
      <c r="C3479" t="str">
        <f>CONCATENATE(Table1[[#This Row],[Issuer Last Name]],", ",Table1[[#This Row],[Issuer First Name]])</f>
        <v>No. 017, Employee</v>
      </c>
      <c r="D3479" t="str">
        <f>CONCATENATE(Table1[[#This Row],[Approver Last Name]],", ",Table1[[#This Row],[Approver First Name]])</f>
        <v>No. 042, Employee</v>
      </c>
      <c r="E3479" t="str">
        <f>CONCATENATE(Table1[[#This Row],[Customer Last Name]],", ",Table1[[#This Row],[Customer First Name]])</f>
        <v>No. 13394, Client</v>
      </c>
      <c r="F34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79" t="str">
        <f>IF(Table1[[#This Row],[Transaction Type]]="Maintenance","Non-Sales","Sales")</f>
        <v>Non-Sales</v>
      </c>
      <c r="H3479">
        <f>IF(Table1[[#This Row],[Quarter]]="q2",1,"")</f>
        <v>1</v>
      </c>
      <c r="I3479" t="str">
        <f>IF(Table1[[#This Row],[Quarter]]="q3",1,"")</f>
        <v/>
      </c>
      <c r="J3479">
        <f>IF(Table1[[#This Row],[Quarter]]="Q2",Table1[[#This Row],[Credit Amount]],"")</f>
        <v>-90.12</v>
      </c>
      <c r="K3479" t="str">
        <f>IF(Table1[[#This Row],[Quarter]]="Q3",Table1[[#This Row],[Credit Amount]],"")</f>
        <v/>
      </c>
      <c r="L3479" t="str">
        <f>IF(Table1[[#This Row],[Transaction Type]]="Upgrade",Table1[[#This Row],[Credit Amount]],IF(Table1[[#This Row],[Transaction Type]]="Activation",Table1[[#This Row],[Credit Amount]],""))</f>
        <v/>
      </c>
      <c r="M3479">
        <f>IF(Table1[[#This Row],[Transaction Type]]="Maintenance",Table1[[#This Row],[Credit Amount]],"")</f>
        <v>-90.12</v>
      </c>
      <c r="N3479">
        <v>10017</v>
      </c>
      <c r="O3479" t="s">
        <v>2489</v>
      </c>
      <c r="P3479" t="s">
        <v>2506</v>
      </c>
      <c r="Q3479" t="s">
        <v>289</v>
      </c>
      <c r="R3479">
        <v>10042</v>
      </c>
      <c r="S3479" t="s">
        <v>2489</v>
      </c>
      <c r="T3479" t="s">
        <v>2531</v>
      </c>
      <c r="U3479" t="s">
        <v>290</v>
      </c>
      <c r="V3479" t="s">
        <v>196</v>
      </c>
      <c r="W3479">
        <v>100004393</v>
      </c>
      <c r="X3479">
        <v>8005553394</v>
      </c>
      <c r="Y3479" t="s">
        <v>2595</v>
      </c>
      <c r="Z3479" t="s">
        <v>5982</v>
      </c>
      <c r="AA3479" s="13">
        <v>-90.12</v>
      </c>
      <c r="AB3479" s="14">
        <v>42506</v>
      </c>
      <c r="AC3479" t="s">
        <v>36</v>
      </c>
    </row>
    <row r="3480" spans="1:29" x14ac:dyDescent="0.25">
      <c r="A3480" t="str">
        <f>CONCATENATE("Q",ROUNDUP(MONTH(Table1[[#This Row],[Month]])/3,0))</f>
        <v>Q2</v>
      </c>
      <c r="B3480" s="14">
        <f>EOMONTH(Table1[[#This Row],[Credit Date]],-1)+1</f>
        <v>42491</v>
      </c>
      <c r="C3480" t="str">
        <f>CONCATENATE(Table1[[#This Row],[Issuer Last Name]],", ",Table1[[#This Row],[Issuer First Name]])</f>
        <v>No. 017, Employee</v>
      </c>
      <c r="D3480" t="str">
        <f>CONCATENATE(Table1[[#This Row],[Approver Last Name]],", ",Table1[[#This Row],[Approver First Name]])</f>
        <v>No. 042, Employee</v>
      </c>
      <c r="E3480" t="str">
        <f>CONCATENATE(Table1[[#This Row],[Customer Last Name]],", ",Table1[[#This Row],[Customer First Name]])</f>
        <v>No. 13676, Client</v>
      </c>
      <c r="F34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0" t="str">
        <f>IF(Table1[[#This Row],[Transaction Type]]="Maintenance","Non-Sales","Sales")</f>
        <v>Non-Sales</v>
      </c>
      <c r="H3480">
        <f>IF(Table1[[#This Row],[Quarter]]="q2",1,"")</f>
        <v>1</v>
      </c>
      <c r="I3480" t="str">
        <f>IF(Table1[[#This Row],[Quarter]]="q3",1,"")</f>
        <v/>
      </c>
      <c r="J3480">
        <f>IF(Table1[[#This Row],[Quarter]]="Q2",Table1[[#This Row],[Credit Amount]],"")</f>
        <v>-64.97</v>
      </c>
      <c r="K3480" t="str">
        <f>IF(Table1[[#This Row],[Quarter]]="Q3",Table1[[#This Row],[Credit Amount]],"")</f>
        <v/>
      </c>
      <c r="L3480" t="str">
        <f>IF(Table1[[#This Row],[Transaction Type]]="Upgrade",Table1[[#This Row],[Credit Amount]],IF(Table1[[#This Row],[Transaction Type]]="Activation",Table1[[#This Row],[Credit Amount]],""))</f>
        <v/>
      </c>
      <c r="M3480">
        <f>IF(Table1[[#This Row],[Transaction Type]]="Maintenance",Table1[[#This Row],[Credit Amount]],"")</f>
        <v>-64.97</v>
      </c>
      <c r="N3480">
        <v>10017</v>
      </c>
      <c r="O3480" t="s">
        <v>2489</v>
      </c>
      <c r="P3480" t="s">
        <v>2506</v>
      </c>
      <c r="Q3480" t="s">
        <v>289</v>
      </c>
      <c r="R3480">
        <v>10042</v>
      </c>
      <c r="S3480" t="s">
        <v>2489</v>
      </c>
      <c r="T3480" t="s">
        <v>2531</v>
      </c>
      <c r="U3480" t="s">
        <v>290</v>
      </c>
      <c r="V3480" t="s">
        <v>196</v>
      </c>
      <c r="W3480">
        <v>100004675</v>
      </c>
      <c r="X3480">
        <v>8005553676</v>
      </c>
      <c r="Y3480" t="s">
        <v>2595</v>
      </c>
      <c r="Z3480" t="s">
        <v>6264</v>
      </c>
      <c r="AA3480" s="13">
        <v>-64.97</v>
      </c>
      <c r="AB3480" s="14">
        <v>42512</v>
      </c>
      <c r="AC3480" t="s">
        <v>36</v>
      </c>
    </row>
    <row r="3481" spans="1:29" x14ac:dyDescent="0.25">
      <c r="A3481" t="str">
        <f>CONCATENATE("Q",ROUNDUP(MONTH(Table1[[#This Row],[Month]])/3,0))</f>
        <v>Q2</v>
      </c>
      <c r="B3481" s="14">
        <f>EOMONTH(Table1[[#This Row],[Credit Date]],-1)+1</f>
        <v>42491</v>
      </c>
      <c r="C3481" t="str">
        <f>CONCATENATE(Table1[[#This Row],[Issuer Last Name]],", ",Table1[[#This Row],[Issuer First Name]])</f>
        <v>No. 017, Employee</v>
      </c>
      <c r="D3481" t="str">
        <f>CONCATENATE(Table1[[#This Row],[Approver Last Name]],", ",Table1[[#This Row],[Approver First Name]])</f>
        <v>No. 042, Employee</v>
      </c>
      <c r="E3481" t="str">
        <f>CONCATENATE(Table1[[#This Row],[Customer Last Name]],", ",Table1[[#This Row],[Customer First Name]])</f>
        <v>No. 11385, Client</v>
      </c>
      <c r="F34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1" t="str">
        <f>IF(Table1[[#This Row],[Transaction Type]]="Maintenance","Non-Sales","Sales")</f>
        <v>Non-Sales</v>
      </c>
      <c r="H3481">
        <f>IF(Table1[[#This Row],[Quarter]]="q2",1,"")</f>
        <v>1</v>
      </c>
      <c r="I3481" t="str">
        <f>IF(Table1[[#This Row],[Quarter]]="q3",1,"")</f>
        <v/>
      </c>
      <c r="J3481">
        <f>IF(Table1[[#This Row],[Quarter]]="Q2",Table1[[#This Row],[Credit Amount]],"")</f>
        <v>-59.06</v>
      </c>
      <c r="K3481" t="str">
        <f>IF(Table1[[#This Row],[Quarter]]="Q3",Table1[[#This Row],[Credit Amount]],"")</f>
        <v/>
      </c>
      <c r="L3481" t="str">
        <f>IF(Table1[[#This Row],[Transaction Type]]="Upgrade",Table1[[#This Row],[Credit Amount]],IF(Table1[[#This Row],[Transaction Type]]="Activation",Table1[[#This Row],[Credit Amount]],""))</f>
        <v/>
      </c>
      <c r="M3481">
        <f>IF(Table1[[#This Row],[Transaction Type]]="Maintenance",Table1[[#This Row],[Credit Amount]],"")</f>
        <v>-59.06</v>
      </c>
      <c r="N3481">
        <v>10017</v>
      </c>
      <c r="O3481" t="s">
        <v>2489</v>
      </c>
      <c r="P3481" t="s">
        <v>2506</v>
      </c>
      <c r="Q3481" t="s">
        <v>289</v>
      </c>
      <c r="R3481">
        <v>10042</v>
      </c>
      <c r="S3481" t="s">
        <v>2489</v>
      </c>
      <c r="T3481" t="s">
        <v>2531</v>
      </c>
      <c r="U3481" t="s">
        <v>290</v>
      </c>
      <c r="V3481" t="s">
        <v>196</v>
      </c>
      <c r="W3481">
        <v>100002384</v>
      </c>
      <c r="X3481">
        <v>8005551385</v>
      </c>
      <c r="Y3481" t="s">
        <v>2595</v>
      </c>
      <c r="Z3481" t="s">
        <v>3980</v>
      </c>
      <c r="AA3481" s="13">
        <v>-59.06</v>
      </c>
      <c r="AB3481" s="14">
        <v>42517</v>
      </c>
      <c r="AC3481" t="s">
        <v>36</v>
      </c>
    </row>
    <row r="3482" spans="1:29" x14ac:dyDescent="0.25">
      <c r="A3482" t="str">
        <f>CONCATENATE("Q",ROUNDUP(MONTH(Table1[[#This Row],[Month]])/3,0))</f>
        <v>Q2</v>
      </c>
      <c r="B3482" s="14">
        <f>EOMONTH(Table1[[#This Row],[Credit Date]],-1)+1</f>
        <v>42491</v>
      </c>
      <c r="C3482" t="str">
        <f>CONCATENATE(Table1[[#This Row],[Issuer Last Name]],", ",Table1[[#This Row],[Issuer First Name]])</f>
        <v>No. 017, Employee</v>
      </c>
      <c r="D3482" t="str">
        <f>CONCATENATE(Table1[[#This Row],[Approver Last Name]],", ",Table1[[#This Row],[Approver First Name]])</f>
        <v>No. 042, Employee</v>
      </c>
      <c r="E3482" t="str">
        <f>CONCATENATE(Table1[[#This Row],[Customer Last Name]],", ",Table1[[#This Row],[Customer First Name]])</f>
        <v>No. 12543, Client</v>
      </c>
      <c r="F34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2" t="str">
        <f>IF(Table1[[#This Row],[Transaction Type]]="Maintenance","Non-Sales","Sales")</f>
        <v>Sales</v>
      </c>
      <c r="H3482">
        <f>IF(Table1[[#This Row],[Quarter]]="q2",1,"")</f>
        <v>1</v>
      </c>
      <c r="I3482" t="str">
        <f>IF(Table1[[#This Row],[Quarter]]="q3",1,"")</f>
        <v/>
      </c>
      <c r="J3482">
        <f>IF(Table1[[#This Row],[Quarter]]="Q2",Table1[[#This Row],[Credit Amount]],"")</f>
        <v>-63.89</v>
      </c>
      <c r="K3482" t="str">
        <f>IF(Table1[[#This Row],[Quarter]]="Q3",Table1[[#This Row],[Credit Amount]],"")</f>
        <v/>
      </c>
      <c r="L3482">
        <f>IF(Table1[[#This Row],[Transaction Type]]="Upgrade",Table1[[#This Row],[Credit Amount]],IF(Table1[[#This Row],[Transaction Type]]="Activation",Table1[[#This Row],[Credit Amount]],""))</f>
        <v>-63.89</v>
      </c>
      <c r="M3482" t="str">
        <f>IF(Table1[[#This Row],[Transaction Type]]="Maintenance",Table1[[#This Row],[Credit Amount]],"")</f>
        <v/>
      </c>
      <c r="N3482">
        <v>10017</v>
      </c>
      <c r="O3482" t="s">
        <v>2489</v>
      </c>
      <c r="P3482" t="s">
        <v>2506</v>
      </c>
      <c r="Q3482" t="s">
        <v>289</v>
      </c>
      <c r="R3482">
        <v>10042</v>
      </c>
      <c r="S3482" t="s">
        <v>2489</v>
      </c>
      <c r="T3482" t="s">
        <v>2531</v>
      </c>
      <c r="U3482" t="s">
        <v>290</v>
      </c>
      <c r="V3482" t="s">
        <v>196</v>
      </c>
      <c r="W3482">
        <v>100003542</v>
      </c>
      <c r="X3482">
        <v>8005552543</v>
      </c>
      <c r="Y3482" t="s">
        <v>2595</v>
      </c>
      <c r="Z3482" t="s">
        <v>5138</v>
      </c>
      <c r="AA3482" s="13">
        <v>-63.89</v>
      </c>
      <c r="AB3482" s="14">
        <v>42519</v>
      </c>
      <c r="AC3482" t="s">
        <v>35</v>
      </c>
    </row>
    <row r="3483" spans="1:29" x14ac:dyDescent="0.25">
      <c r="A3483" t="str">
        <f>CONCATENATE("Q",ROUNDUP(MONTH(Table1[[#This Row],[Month]])/3,0))</f>
        <v>Q2</v>
      </c>
      <c r="B3483" s="14">
        <f>EOMONTH(Table1[[#This Row],[Credit Date]],-1)+1</f>
        <v>42491</v>
      </c>
      <c r="C3483" t="str">
        <f>CONCATENATE(Table1[[#This Row],[Issuer Last Name]],", ",Table1[[#This Row],[Issuer First Name]])</f>
        <v>No. 017, Employee</v>
      </c>
      <c r="D3483" t="str">
        <f>CONCATENATE(Table1[[#This Row],[Approver Last Name]],", ",Table1[[#This Row],[Approver First Name]])</f>
        <v>No. 042, Employee</v>
      </c>
      <c r="E3483" t="str">
        <f>CONCATENATE(Table1[[#This Row],[Customer Last Name]],", ",Table1[[#This Row],[Customer First Name]])</f>
        <v>No. 10893, Client</v>
      </c>
      <c r="F3483" t="str">
        <f>IF(Table1[[#This Row],[Credit Amount]]&gt;-19.99,"Less than 19.99",IF(Table1[[#This Row],[Credit Amount]]=-20,"20",IF(Table1[[#This Row],[Credit Amount]]&gt;-49.98,"20.01-49.98",IF(Table1[[#This Row],[Credit Amount]]=-49.99,"49.99",IF(Table1[[#This Row],[Credit Amount]]=-50,"50",IF(Table1[[#This Row],[Credit Amount]]&lt;-50.01,"Greater than 50"))))))</f>
        <v>20.01-49.98</v>
      </c>
      <c r="G3483" t="str">
        <f>IF(Table1[[#This Row],[Transaction Type]]="Maintenance","Non-Sales","Sales")</f>
        <v>Sales</v>
      </c>
      <c r="H3483">
        <f>IF(Table1[[#This Row],[Quarter]]="q2",1,"")</f>
        <v>1</v>
      </c>
      <c r="I3483" t="str">
        <f>IF(Table1[[#This Row],[Quarter]]="q3",1,"")</f>
        <v/>
      </c>
      <c r="J3483">
        <f>IF(Table1[[#This Row],[Quarter]]="Q2",Table1[[#This Row],[Credit Amount]],"")</f>
        <v>-39.159999999999997</v>
      </c>
      <c r="K3483" t="str">
        <f>IF(Table1[[#This Row],[Quarter]]="Q3",Table1[[#This Row],[Credit Amount]],"")</f>
        <v/>
      </c>
      <c r="L3483">
        <f>IF(Table1[[#This Row],[Transaction Type]]="Upgrade",Table1[[#This Row],[Credit Amount]],IF(Table1[[#This Row],[Transaction Type]]="Activation",Table1[[#This Row],[Credit Amount]],""))</f>
        <v>-39.159999999999997</v>
      </c>
      <c r="M3483" t="str">
        <f>IF(Table1[[#This Row],[Transaction Type]]="Maintenance",Table1[[#This Row],[Credit Amount]],"")</f>
        <v/>
      </c>
      <c r="N3483">
        <v>10017</v>
      </c>
      <c r="O3483" t="s">
        <v>2489</v>
      </c>
      <c r="P3483" t="s">
        <v>2506</v>
      </c>
      <c r="Q3483" t="s">
        <v>289</v>
      </c>
      <c r="R3483">
        <v>10042</v>
      </c>
      <c r="S3483" t="s">
        <v>2489</v>
      </c>
      <c r="T3483" t="s">
        <v>2531</v>
      </c>
      <c r="U3483" t="s">
        <v>290</v>
      </c>
      <c r="V3483" t="s">
        <v>196</v>
      </c>
      <c r="W3483">
        <v>100001892</v>
      </c>
      <c r="X3483">
        <v>8005550893</v>
      </c>
      <c r="Y3483" t="s">
        <v>2595</v>
      </c>
      <c r="Z3483" t="s">
        <v>3488</v>
      </c>
      <c r="AA3483" s="13">
        <v>-39.159999999999997</v>
      </c>
      <c r="AB3483" s="14">
        <v>42520</v>
      </c>
      <c r="AC3483" t="s">
        <v>37</v>
      </c>
    </row>
    <row r="3484" spans="1:29" x14ac:dyDescent="0.25">
      <c r="A3484" t="str">
        <f>CONCATENATE("Q",ROUNDUP(MONTH(Table1[[#This Row],[Month]])/3,0))</f>
        <v>Q2</v>
      </c>
      <c r="B3484" s="14">
        <f>EOMONTH(Table1[[#This Row],[Credit Date]],-1)+1</f>
        <v>42522</v>
      </c>
      <c r="C3484" t="str">
        <f>CONCATENATE(Table1[[#This Row],[Issuer Last Name]],", ",Table1[[#This Row],[Issuer First Name]])</f>
        <v>No. 017, Employee</v>
      </c>
      <c r="D3484" t="str">
        <f>CONCATENATE(Table1[[#This Row],[Approver Last Name]],", ",Table1[[#This Row],[Approver First Name]])</f>
        <v>No. 042, Employee</v>
      </c>
      <c r="E3484" t="str">
        <f>CONCATENATE(Table1[[#This Row],[Customer Last Name]],", ",Table1[[#This Row],[Customer First Name]])</f>
        <v>No. 13152, Client</v>
      </c>
      <c r="F34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4" t="str">
        <f>IF(Table1[[#This Row],[Transaction Type]]="Maintenance","Non-Sales","Sales")</f>
        <v>Non-Sales</v>
      </c>
      <c r="H3484">
        <f>IF(Table1[[#This Row],[Quarter]]="q2",1,"")</f>
        <v>1</v>
      </c>
      <c r="I3484" t="str">
        <f>IF(Table1[[#This Row],[Quarter]]="q3",1,"")</f>
        <v/>
      </c>
      <c r="J3484">
        <f>IF(Table1[[#This Row],[Quarter]]="Q2",Table1[[#This Row],[Credit Amount]],"")</f>
        <v>-86.65</v>
      </c>
      <c r="K3484" t="str">
        <f>IF(Table1[[#This Row],[Quarter]]="Q3",Table1[[#This Row],[Credit Amount]],"")</f>
        <v/>
      </c>
      <c r="L3484" t="str">
        <f>IF(Table1[[#This Row],[Transaction Type]]="Upgrade",Table1[[#This Row],[Credit Amount]],IF(Table1[[#This Row],[Transaction Type]]="Activation",Table1[[#This Row],[Credit Amount]],""))</f>
        <v/>
      </c>
      <c r="M3484">
        <f>IF(Table1[[#This Row],[Transaction Type]]="Maintenance",Table1[[#This Row],[Credit Amount]],"")</f>
        <v>-86.65</v>
      </c>
      <c r="N3484">
        <v>10017</v>
      </c>
      <c r="O3484" t="s">
        <v>2489</v>
      </c>
      <c r="P3484" t="s">
        <v>2506</v>
      </c>
      <c r="Q3484" t="s">
        <v>289</v>
      </c>
      <c r="R3484">
        <v>10042</v>
      </c>
      <c r="S3484" t="s">
        <v>2489</v>
      </c>
      <c r="T3484" t="s">
        <v>2531</v>
      </c>
      <c r="U3484" t="s">
        <v>290</v>
      </c>
      <c r="V3484" t="s">
        <v>196</v>
      </c>
      <c r="W3484">
        <v>100004151</v>
      </c>
      <c r="X3484">
        <v>8005553152</v>
      </c>
      <c r="Y3484" t="s">
        <v>2595</v>
      </c>
      <c r="Z3484" t="s">
        <v>5740</v>
      </c>
      <c r="AA3484" s="13">
        <v>-86.65</v>
      </c>
      <c r="AB3484" s="14">
        <v>42522</v>
      </c>
      <c r="AC3484" t="s">
        <v>36</v>
      </c>
    </row>
    <row r="3485" spans="1:29" x14ac:dyDescent="0.25">
      <c r="A3485" t="str">
        <f>CONCATENATE("Q",ROUNDUP(MONTH(Table1[[#This Row],[Month]])/3,0))</f>
        <v>Q2</v>
      </c>
      <c r="B3485" s="14">
        <f>EOMONTH(Table1[[#This Row],[Credit Date]],-1)+1</f>
        <v>42522</v>
      </c>
      <c r="C3485" t="str">
        <f>CONCATENATE(Table1[[#This Row],[Issuer Last Name]],", ",Table1[[#This Row],[Issuer First Name]])</f>
        <v>No. 017, Employee</v>
      </c>
      <c r="D3485" t="str">
        <f>CONCATENATE(Table1[[#This Row],[Approver Last Name]],", ",Table1[[#This Row],[Approver First Name]])</f>
        <v>No. 042, Employee</v>
      </c>
      <c r="E3485" t="str">
        <f>CONCATENATE(Table1[[#This Row],[Customer Last Name]],", ",Table1[[#This Row],[Customer First Name]])</f>
        <v>No. 12600, Client</v>
      </c>
      <c r="F3485" t="str">
        <f>IF(Table1[[#This Row],[Credit Amount]]&gt;-19.99,"Less than 19.99",IF(Table1[[#This Row],[Credit Amount]]=-20,"20",IF(Table1[[#This Row],[Credit Amount]]&gt;-49.98,"20.01-49.98",IF(Table1[[#This Row],[Credit Amount]]=-49.99,"49.99",IF(Table1[[#This Row],[Credit Amount]]=-50,"50",IF(Table1[[#This Row],[Credit Amount]]&lt;-50.01,"Greater than 50"))))))</f>
        <v>20.01-49.98</v>
      </c>
      <c r="G3485" t="str">
        <f>IF(Table1[[#This Row],[Transaction Type]]="Maintenance","Non-Sales","Sales")</f>
        <v>Sales</v>
      </c>
      <c r="H3485">
        <f>IF(Table1[[#This Row],[Quarter]]="q2",1,"")</f>
        <v>1</v>
      </c>
      <c r="I3485" t="str">
        <f>IF(Table1[[#This Row],[Quarter]]="q3",1,"")</f>
        <v/>
      </c>
      <c r="J3485">
        <f>IF(Table1[[#This Row],[Quarter]]="Q2",Table1[[#This Row],[Credit Amount]],"")</f>
        <v>-30.89</v>
      </c>
      <c r="K3485" t="str">
        <f>IF(Table1[[#This Row],[Quarter]]="Q3",Table1[[#This Row],[Credit Amount]],"")</f>
        <v/>
      </c>
      <c r="L3485">
        <f>IF(Table1[[#This Row],[Transaction Type]]="Upgrade",Table1[[#This Row],[Credit Amount]],IF(Table1[[#This Row],[Transaction Type]]="Activation",Table1[[#This Row],[Credit Amount]],""))</f>
        <v>-30.89</v>
      </c>
      <c r="M3485" t="str">
        <f>IF(Table1[[#This Row],[Transaction Type]]="Maintenance",Table1[[#This Row],[Credit Amount]],"")</f>
        <v/>
      </c>
      <c r="N3485">
        <v>10017</v>
      </c>
      <c r="O3485" t="s">
        <v>2489</v>
      </c>
      <c r="P3485" t="s">
        <v>2506</v>
      </c>
      <c r="Q3485" t="s">
        <v>289</v>
      </c>
      <c r="R3485">
        <v>10042</v>
      </c>
      <c r="S3485" t="s">
        <v>2489</v>
      </c>
      <c r="T3485" t="s">
        <v>2531</v>
      </c>
      <c r="U3485" t="s">
        <v>290</v>
      </c>
      <c r="V3485" t="s">
        <v>196</v>
      </c>
      <c r="W3485">
        <v>100003599</v>
      </c>
      <c r="X3485">
        <v>8005552600</v>
      </c>
      <c r="Y3485" t="s">
        <v>2595</v>
      </c>
      <c r="Z3485" t="s">
        <v>5195</v>
      </c>
      <c r="AA3485" s="13">
        <v>-30.89</v>
      </c>
      <c r="AB3485" s="14">
        <v>42538</v>
      </c>
      <c r="AC3485" t="s">
        <v>37</v>
      </c>
    </row>
    <row r="3486" spans="1:29" x14ac:dyDescent="0.25">
      <c r="A3486" t="str">
        <f>CONCATENATE("Q",ROUNDUP(MONTH(Table1[[#This Row],[Month]])/3,0))</f>
        <v>Q2</v>
      </c>
      <c r="B3486" s="14">
        <f>EOMONTH(Table1[[#This Row],[Credit Date]],-1)+1</f>
        <v>42522</v>
      </c>
      <c r="C3486" t="str">
        <f>CONCATENATE(Table1[[#This Row],[Issuer Last Name]],", ",Table1[[#This Row],[Issuer First Name]])</f>
        <v>No. 017, Employee</v>
      </c>
      <c r="D3486" t="str">
        <f>CONCATENATE(Table1[[#This Row],[Approver Last Name]],", ",Table1[[#This Row],[Approver First Name]])</f>
        <v>No. 042, Employee</v>
      </c>
      <c r="E3486" t="str">
        <f>CONCATENATE(Table1[[#This Row],[Customer Last Name]],", ",Table1[[#This Row],[Customer First Name]])</f>
        <v>No. 12962, Client</v>
      </c>
      <c r="F34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6" t="str">
        <f>IF(Table1[[#This Row],[Transaction Type]]="Maintenance","Non-Sales","Sales")</f>
        <v>Non-Sales</v>
      </c>
      <c r="H3486">
        <f>IF(Table1[[#This Row],[Quarter]]="q2",1,"")</f>
        <v>1</v>
      </c>
      <c r="I3486" t="str">
        <f>IF(Table1[[#This Row],[Quarter]]="q3",1,"")</f>
        <v/>
      </c>
      <c r="J3486">
        <f>IF(Table1[[#This Row],[Quarter]]="Q2",Table1[[#This Row],[Credit Amount]],"")</f>
        <v>-77.55</v>
      </c>
      <c r="K3486" t="str">
        <f>IF(Table1[[#This Row],[Quarter]]="Q3",Table1[[#This Row],[Credit Amount]],"")</f>
        <v/>
      </c>
      <c r="L3486" t="str">
        <f>IF(Table1[[#This Row],[Transaction Type]]="Upgrade",Table1[[#This Row],[Credit Amount]],IF(Table1[[#This Row],[Transaction Type]]="Activation",Table1[[#This Row],[Credit Amount]],""))</f>
        <v/>
      </c>
      <c r="M3486">
        <f>IF(Table1[[#This Row],[Transaction Type]]="Maintenance",Table1[[#This Row],[Credit Amount]],"")</f>
        <v>-77.55</v>
      </c>
      <c r="N3486">
        <v>10017</v>
      </c>
      <c r="O3486" t="s">
        <v>2489</v>
      </c>
      <c r="P3486" t="s">
        <v>2506</v>
      </c>
      <c r="Q3486" t="s">
        <v>289</v>
      </c>
      <c r="R3486">
        <v>10042</v>
      </c>
      <c r="S3486" t="s">
        <v>2489</v>
      </c>
      <c r="T3486" t="s">
        <v>2531</v>
      </c>
      <c r="U3486" t="s">
        <v>290</v>
      </c>
      <c r="V3486" t="s">
        <v>196</v>
      </c>
      <c r="W3486">
        <v>100003961</v>
      </c>
      <c r="X3486">
        <v>8005552962</v>
      </c>
      <c r="Y3486" t="s">
        <v>2595</v>
      </c>
      <c r="Z3486" t="s">
        <v>5551</v>
      </c>
      <c r="AA3486" s="13">
        <v>-77.55</v>
      </c>
      <c r="AB3486" s="14">
        <v>42539</v>
      </c>
      <c r="AC3486" t="s">
        <v>36</v>
      </c>
    </row>
    <row r="3487" spans="1:29" x14ac:dyDescent="0.25">
      <c r="A3487" t="str">
        <f>CONCATENATE("Q",ROUNDUP(MONTH(Table1[[#This Row],[Month]])/3,0))</f>
        <v>Q2</v>
      </c>
      <c r="B3487" s="14">
        <f>EOMONTH(Table1[[#This Row],[Credit Date]],-1)+1</f>
        <v>42522</v>
      </c>
      <c r="C3487" t="str">
        <f>CONCATENATE(Table1[[#This Row],[Issuer Last Name]],", ",Table1[[#This Row],[Issuer First Name]])</f>
        <v>No. 017, Employee</v>
      </c>
      <c r="D3487" t="str">
        <f>CONCATENATE(Table1[[#This Row],[Approver Last Name]],", ",Table1[[#This Row],[Approver First Name]])</f>
        <v>No. 042, Employee</v>
      </c>
      <c r="E3487" t="str">
        <f>CONCATENATE(Table1[[#This Row],[Customer Last Name]],", ",Table1[[#This Row],[Customer First Name]])</f>
        <v>No. 10241, Client</v>
      </c>
      <c r="F3487" t="str">
        <f>IF(Table1[[#This Row],[Credit Amount]]&gt;-19.99,"Less than 19.99",IF(Table1[[#This Row],[Credit Amount]]=-20,"20",IF(Table1[[#This Row],[Credit Amount]]&gt;-49.98,"20.01-49.98",IF(Table1[[#This Row],[Credit Amount]]=-49.99,"49.99",IF(Table1[[#This Row],[Credit Amount]]=-50,"50",IF(Table1[[#This Row],[Credit Amount]]&lt;-50.01,"Greater than 50"))))))</f>
        <v>20.01-49.98</v>
      </c>
      <c r="G3487" t="str">
        <f>IF(Table1[[#This Row],[Transaction Type]]="Maintenance","Non-Sales","Sales")</f>
        <v>Non-Sales</v>
      </c>
      <c r="H3487">
        <f>IF(Table1[[#This Row],[Quarter]]="q2",1,"")</f>
        <v>1</v>
      </c>
      <c r="I3487" t="str">
        <f>IF(Table1[[#This Row],[Quarter]]="q3",1,"")</f>
        <v/>
      </c>
      <c r="J3487">
        <f>IF(Table1[[#This Row],[Quarter]]="Q2",Table1[[#This Row],[Credit Amount]],"")</f>
        <v>-25.86</v>
      </c>
      <c r="K3487" t="str">
        <f>IF(Table1[[#This Row],[Quarter]]="Q3",Table1[[#This Row],[Credit Amount]],"")</f>
        <v/>
      </c>
      <c r="L3487" t="str">
        <f>IF(Table1[[#This Row],[Transaction Type]]="Upgrade",Table1[[#This Row],[Credit Amount]],IF(Table1[[#This Row],[Transaction Type]]="Activation",Table1[[#This Row],[Credit Amount]],""))</f>
        <v/>
      </c>
      <c r="M3487">
        <f>IF(Table1[[#This Row],[Transaction Type]]="Maintenance",Table1[[#This Row],[Credit Amount]],"")</f>
        <v>-25.86</v>
      </c>
      <c r="N3487">
        <v>10017</v>
      </c>
      <c r="O3487" t="s">
        <v>2489</v>
      </c>
      <c r="P3487" t="s">
        <v>2506</v>
      </c>
      <c r="Q3487" t="s">
        <v>289</v>
      </c>
      <c r="R3487">
        <v>10042</v>
      </c>
      <c r="S3487" t="s">
        <v>2489</v>
      </c>
      <c r="T3487" t="s">
        <v>2531</v>
      </c>
      <c r="U3487" t="s">
        <v>290</v>
      </c>
      <c r="V3487" t="s">
        <v>196</v>
      </c>
      <c r="W3487">
        <v>100001240</v>
      </c>
      <c r="X3487">
        <v>8005550241</v>
      </c>
      <c r="Y3487" t="s">
        <v>2595</v>
      </c>
      <c r="Z3487" t="s">
        <v>2836</v>
      </c>
      <c r="AA3487" s="13">
        <v>-25.86</v>
      </c>
      <c r="AB3487" s="14">
        <v>42542</v>
      </c>
      <c r="AC3487" t="s">
        <v>36</v>
      </c>
    </row>
    <row r="3488" spans="1:29" x14ac:dyDescent="0.25">
      <c r="A3488" t="str">
        <f>CONCATENATE("Q",ROUNDUP(MONTH(Table1[[#This Row],[Month]])/3,0))</f>
        <v>Q2</v>
      </c>
      <c r="B3488" s="14">
        <f>EOMONTH(Table1[[#This Row],[Credit Date]],-1)+1</f>
        <v>42522</v>
      </c>
      <c r="C3488" t="str">
        <f>CONCATENATE(Table1[[#This Row],[Issuer Last Name]],", ",Table1[[#This Row],[Issuer First Name]])</f>
        <v>No. 017, Employee</v>
      </c>
      <c r="D3488" t="str">
        <f>CONCATENATE(Table1[[#This Row],[Approver Last Name]],", ",Table1[[#This Row],[Approver First Name]])</f>
        <v>No. 042, Employee</v>
      </c>
      <c r="E3488" t="str">
        <f>CONCATENATE(Table1[[#This Row],[Customer Last Name]],", ",Table1[[#This Row],[Customer First Name]])</f>
        <v>No. 10487, Client</v>
      </c>
      <c r="F34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8" t="str">
        <f>IF(Table1[[#This Row],[Transaction Type]]="Maintenance","Non-Sales","Sales")</f>
        <v>Non-Sales</v>
      </c>
      <c r="H3488">
        <f>IF(Table1[[#This Row],[Quarter]]="q2",1,"")</f>
        <v>1</v>
      </c>
      <c r="I3488" t="str">
        <f>IF(Table1[[#This Row],[Quarter]]="q3",1,"")</f>
        <v/>
      </c>
      <c r="J3488">
        <f>IF(Table1[[#This Row],[Quarter]]="Q2",Table1[[#This Row],[Credit Amount]],"")</f>
        <v>-93.54</v>
      </c>
      <c r="K3488" t="str">
        <f>IF(Table1[[#This Row],[Quarter]]="Q3",Table1[[#This Row],[Credit Amount]],"")</f>
        <v/>
      </c>
      <c r="L3488" t="str">
        <f>IF(Table1[[#This Row],[Transaction Type]]="Upgrade",Table1[[#This Row],[Credit Amount]],IF(Table1[[#This Row],[Transaction Type]]="Activation",Table1[[#This Row],[Credit Amount]],""))</f>
        <v/>
      </c>
      <c r="M3488">
        <f>IF(Table1[[#This Row],[Transaction Type]]="Maintenance",Table1[[#This Row],[Credit Amount]],"")</f>
        <v>-93.54</v>
      </c>
      <c r="N3488">
        <v>10017</v>
      </c>
      <c r="O3488" t="s">
        <v>2489</v>
      </c>
      <c r="P3488" t="s">
        <v>2506</v>
      </c>
      <c r="Q3488" t="s">
        <v>289</v>
      </c>
      <c r="R3488">
        <v>10042</v>
      </c>
      <c r="S3488" t="s">
        <v>2489</v>
      </c>
      <c r="T3488" t="s">
        <v>2531</v>
      </c>
      <c r="U3488" t="s">
        <v>290</v>
      </c>
      <c r="V3488" t="s">
        <v>196</v>
      </c>
      <c r="W3488">
        <v>100001486</v>
      </c>
      <c r="X3488">
        <v>8005550487</v>
      </c>
      <c r="Y3488" t="s">
        <v>2595</v>
      </c>
      <c r="Z3488" t="s">
        <v>3082</v>
      </c>
      <c r="AA3488" s="13">
        <v>-93.54</v>
      </c>
      <c r="AB3488" s="14">
        <v>42543</v>
      </c>
      <c r="AC3488" t="s">
        <v>36</v>
      </c>
    </row>
    <row r="3489" spans="1:29" x14ac:dyDescent="0.25">
      <c r="A3489" t="str">
        <f>CONCATENATE("Q",ROUNDUP(MONTH(Table1[[#This Row],[Month]])/3,0))</f>
        <v>Q2</v>
      </c>
      <c r="B3489" s="14">
        <f>EOMONTH(Table1[[#This Row],[Credit Date]],-1)+1</f>
        <v>42522</v>
      </c>
      <c r="C3489" t="str">
        <f>CONCATENATE(Table1[[#This Row],[Issuer Last Name]],", ",Table1[[#This Row],[Issuer First Name]])</f>
        <v>No. 017, Employee</v>
      </c>
      <c r="D3489" t="str">
        <f>CONCATENATE(Table1[[#This Row],[Approver Last Name]],", ",Table1[[#This Row],[Approver First Name]])</f>
        <v>No. 042, Employee</v>
      </c>
      <c r="E3489" t="str">
        <f>CONCATENATE(Table1[[#This Row],[Customer Last Name]],", ",Table1[[#This Row],[Customer First Name]])</f>
        <v>No. 10883, Client</v>
      </c>
      <c r="F34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89" t="str">
        <f>IF(Table1[[#This Row],[Transaction Type]]="Maintenance","Non-Sales","Sales")</f>
        <v>Sales</v>
      </c>
      <c r="H3489">
        <f>IF(Table1[[#This Row],[Quarter]]="q2",1,"")</f>
        <v>1</v>
      </c>
      <c r="I3489" t="str">
        <f>IF(Table1[[#This Row],[Quarter]]="q3",1,"")</f>
        <v/>
      </c>
      <c r="J3489">
        <f>IF(Table1[[#This Row],[Quarter]]="Q2",Table1[[#This Row],[Credit Amount]],"")</f>
        <v>-50.96</v>
      </c>
      <c r="K3489" t="str">
        <f>IF(Table1[[#This Row],[Quarter]]="Q3",Table1[[#This Row],[Credit Amount]],"")</f>
        <v/>
      </c>
      <c r="L3489">
        <f>IF(Table1[[#This Row],[Transaction Type]]="Upgrade",Table1[[#This Row],[Credit Amount]],IF(Table1[[#This Row],[Transaction Type]]="Activation",Table1[[#This Row],[Credit Amount]],""))</f>
        <v>-50.96</v>
      </c>
      <c r="M3489" t="str">
        <f>IF(Table1[[#This Row],[Transaction Type]]="Maintenance",Table1[[#This Row],[Credit Amount]],"")</f>
        <v/>
      </c>
      <c r="N3489">
        <v>10017</v>
      </c>
      <c r="O3489" t="s">
        <v>2489</v>
      </c>
      <c r="P3489" t="s">
        <v>2506</v>
      </c>
      <c r="Q3489" t="s">
        <v>289</v>
      </c>
      <c r="R3489">
        <v>10042</v>
      </c>
      <c r="S3489" t="s">
        <v>2489</v>
      </c>
      <c r="T3489" t="s">
        <v>2531</v>
      </c>
      <c r="U3489" t="s">
        <v>290</v>
      </c>
      <c r="V3489" t="s">
        <v>196</v>
      </c>
      <c r="W3489">
        <v>100001882</v>
      </c>
      <c r="X3489">
        <v>8005550883</v>
      </c>
      <c r="Y3489" t="s">
        <v>2595</v>
      </c>
      <c r="Z3489" t="s">
        <v>3478</v>
      </c>
      <c r="AA3489" s="13">
        <v>-50.96</v>
      </c>
      <c r="AB3489" s="14">
        <v>42544</v>
      </c>
      <c r="AC3489" t="s">
        <v>37</v>
      </c>
    </row>
    <row r="3490" spans="1:29" x14ac:dyDescent="0.25">
      <c r="A3490" t="str">
        <f>CONCATENATE("Q",ROUNDUP(MONTH(Table1[[#This Row],[Month]])/3,0))</f>
        <v>Q3</v>
      </c>
      <c r="B3490" s="14">
        <f>EOMONTH(Table1[[#This Row],[Credit Date]],-1)+1</f>
        <v>42552</v>
      </c>
      <c r="C3490" t="str">
        <f>CONCATENATE(Table1[[#This Row],[Issuer Last Name]],", ",Table1[[#This Row],[Issuer First Name]])</f>
        <v>No. 017, Employee</v>
      </c>
      <c r="D3490" t="str">
        <f>CONCATENATE(Table1[[#This Row],[Approver Last Name]],", ",Table1[[#This Row],[Approver First Name]])</f>
        <v>No. 017, Employee</v>
      </c>
      <c r="E3490" t="str">
        <f>CONCATENATE(Table1[[#This Row],[Customer Last Name]],", ",Table1[[#This Row],[Customer First Name]])</f>
        <v>No. 11923, Client</v>
      </c>
      <c r="F3490" t="str">
        <f>IF(Table1[[#This Row],[Credit Amount]]&gt;-19.99,"Less than 19.99",IF(Table1[[#This Row],[Credit Amount]]=-20,"20",IF(Table1[[#This Row],[Credit Amount]]&gt;-49.98,"20.01-49.98",IF(Table1[[#This Row],[Credit Amount]]=-49.99,"49.99",IF(Table1[[#This Row],[Credit Amount]]=-50,"50",IF(Table1[[#This Row],[Credit Amount]]&lt;-50.01,"Greater than 50"))))))</f>
        <v>20.01-49.98</v>
      </c>
      <c r="G3490" t="str">
        <f>IF(Table1[[#This Row],[Transaction Type]]="Maintenance","Non-Sales","Sales")</f>
        <v>Sales</v>
      </c>
      <c r="H3490" t="str">
        <f>IF(Table1[[#This Row],[Quarter]]="q2",1,"")</f>
        <v/>
      </c>
      <c r="I3490">
        <f>IF(Table1[[#This Row],[Quarter]]="q3",1,"")</f>
        <v>1</v>
      </c>
      <c r="J3490" t="str">
        <f>IF(Table1[[#This Row],[Quarter]]="Q2",Table1[[#This Row],[Credit Amount]],"")</f>
        <v/>
      </c>
      <c r="K3490">
        <f>IF(Table1[[#This Row],[Quarter]]="Q3",Table1[[#This Row],[Credit Amount]],"")</f>
        <v>-20.97</v>
      </c>
      <c r="L3490">
        <f>IF(Table1[[#This Row],[Transaction Type]]="Upgrade",Table1[[#This Row],[Credit Amount]],IF(Table1[[#This Row],[Transaction Type]]="Activation",Table1[[#This Row],[Credit Amount]],""))</f>
        <v>-20.97</v>
      </c>
      <c r="M3490" t="str">
        <f>IF(Table1[[#This Row],[Transaction Type]]="Maintenance",Table1[[#This Row],[Credit Amount]],"")</f>
        <v/>
      </c>
      <c r="N3490">
        <v>10017</v>
      </c>
      <c r="O3490" t="s">
        <v>2489</v>
      </c>
      <c r="P3490" t="s">
        <v>2506</v>
      </c>
      <c r="Q3490" t="s">
        <v>289</v>
      </c>
      <c r="R3490">
        <v>10017</v>
      </c>
      <c r="S3490" t="s">
        <v>2489</v>
      </c>
      <c r="T3490" t="s">
        <v>2506</v>
      </c>
      <c r="U3490" t="s">
        <v>289</v>
      </c>
      <c r="V3490" t="s">
        <v>196</v>
      </c>
      <c r="W3490">
        <v>100002922</v>
      </c>
      <c r="X3490">
        <v>8005551923</v>
      </c>
      <c r="Y3490" t="s">
        <v>2595</v>
      </c>
      <c r="Z3490" t="s">
        <v>4518</v>
      </c>
      <c r="AA3490" s="13">
        <v>-20.97</v>
      </c>
      <c r="AB3490" s="14">
        <v>42554</v>
      </c>
      <c r="AC3490" t="s">
        <v>35</v>
      </c>
    </row>
    <row r="3491" spans="1:29" x14ac:dyDescent="0.25">
      <c r="A3491" t="str">
        <f>CONCATENATE("Q",ROUNDUP(MONTH(Table1[[#This Row],[Month]])/3,0))</f>
        <v>Q3</v>
      </c>
      <c r="B3491" s="14">
        <f>EOMONTH(Table1[[#This Row],[Credit Date]],-1)+1</f>
        <v>42552</v>
      </c>
      <c r="C3491" t="str">
        <f>CONCATENATE(Table1[[#This Row],[Issuer Last Name]],", ",Table1[[#This Row],[Issuer First Name]])</f>
        <v>No. 017, Employee</v>
      </c>
      <c r="D3491" t="str">
        <f>CONCATENATE(Table1[[#This Row],[Approver Last Name]],", ",Table1[[#This Row],[Approver First Name]])</f>
        <v>No. 042, Employee</v>
      </c>
      <c r="E3491" t="str">
        <f>CONCATENATE(Table1[[#This Row],[Customer Last Name]],", ",Table1[[#This Row],[Customer First Name]])</f>
        <v>No. 12034, Client</v>
      </c>
      <c r="F34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91" t="str">
        <f>IF(Table1[[#This Row],[Transaction Type]]="Maintenance","Non-Sales","Sales")</f>
        <v>Non-Sales</v>
      </c>
      <c r="H3491" t="str">
        <f>IF(Table1[[#This Row],[Quarter]]="q2",1,"")</f>
        <v/>
      </c>
      <c r="I3491">
        <f>IF(Table1[[#This Row],[Quarter]]="q3",1,"")</f>
        <v>1</v>
      </c>
      <c r="J3491" t="str">
        <f>IF(Table1[[#This Row],[Quarter]]="Q2",Table1[[#This Row],[Credit Amount]],"")</f>
        <v/>
      </c>
      <c r="K3491">
        <f>IF(Table1[[#This Row],[Quarter]]="Q3",Table1[[#This Row],[Credit Amount]],"")</f>
        <v>-69.91</v>
      </c>
      <c r="L3491" t="str">
        <f>IF(Table1[[#This Row],[Transaction Type]]="Upgrade",Table1[[#This Row],[Credit Amount]],IF(Table1[[#This Row],[Transaction Type]]="Activation",Table1[[#This Row],[Credit Amount]],""))</f>
        <v/>
      </c>
      <c r="M3491">
        <f>IF(Table1[[#This Row],[Transaction Type]]="Maintenance",Table1[[#This Row],[Credit Amount]],"")</f>
        <v>-69.91</v>
      </c>
      <c r="N3491">
        <v>10017</v>
      </c>
      <c r="O3491" t="s">
        <v>2489</v>
      </c>
      <c r="P3491" t="s">
        <v>2506</v>
      </c>
      <c r="Q3491" t="s">
        <v>289</v>
      </c>
      <c r="R3491">
        <v>10042</v>
      </c>
      <c r="S3491" t="s">
        <v>2489</v>
      </c>
      <c r="T3491" t="s">
        <v>2531</v>
      </c>
      <c r="U3491" t="s">
        <v>290</v>
      </c>
      <c r="V3491" t="s">
        <v>196</v>
      </c>
      <c r="W3491">
        <v>100003033</v>
      </c>
      <c r="X3491">
        <v>8005552034</v>
      </c>
      <c r="Y3491" t="s">
        <v>2595</v>
      </c>
      <c r="Z3491" t="s">
        <v>4629</v>
      </c>
      <c r="AA3491" s="13">
        <v>-69.91</v>
      </c>
      <c r="AB3491" s="14">
        <v>42555</v>
      </c>
      <c r="AC3491" t="s">
        <v>36</v>
      </c>
    </row>
    <row r="3492" spans="1:29" x14ac:dyDescent="0.25">
      <c r="A3492" t="str">
        <f>CONCATENATE("Q",ROUNDUP(MONTH(Table1[[#This Row],[Month]])/3,0))</f>
        <v>Q3</v>
      </c>
      <c r="B3492" s="14">
        <f>EOMONTH(Table1[[#This Row],[Credit Date]],-1)+1</f>
        <v>42552</v>
      </c>
      <c r="C3492" t="str">
        <f>CONCATENATE(Table1[[#This Row],[Issuer Last Name]],", ",Table1[[#This Row],[Issuer First Name]])</f>
        <v>No. 017, Employee</v>
      </c>
      <c r="D3492" t="str">
        <f>CONCATENATE(Table1[[#This Row],[Approver Last Name]],", ",Table1[[#This Row],[Approver First Name]])</f>
        <v>No. 017, Employee</v>
      </c>
      <c r="E3492" t="str">
        <f>CONCATENATE(Table1[[#This Row],[Customer Last Name]],", ",Table1[[#This Row],[Customer First Name]])</f>
        <v>No. 12518, Client</v>
      </c>
      <c r="F3492" t="str">
        <f>IF(Table1[[#This Row],[Credit Amount]]&gt;-19.99,"Less than 19.99",IF(Table1[[#This Row],[Credit Amount]]=-20,"20",IF(Table1[[#This Row],[Credit Amount]]&gt;-49.98,"20.01-49.98",IF(Table1[[#This Row],[Credit Amount]]=-49.99,"49.99",IF(Table1[[#This Row],[Credit Amount]]=-50,"50",IF(Table1[[#This Row],[Credit Amount]]&lt;-50.01,"Greater than 50"))))))</f>
        <v>20.01-49.98</v>
      </c>
      <c r="G3492" t="str">
        <f>IF(Table1[[#This Row],[Transaction Type]]="Maintenance","Non-Sales","Sales")</f>
        <v>Sales</v>
      </c>
      <c r="H3492" t="str">
        <f>IF(Table1[[#This Row],[Quarter]]="q2",1,"")</f>
        <v/>
      </c>
      <c r="I3492">
        <f>IF(Table1[[#This Row],[Quarter]]="q3",1,"")</f>
        <v>1</v>
      </c>
      <c r="J3492" t="str">
        <f>IF(Table1[[#This Row],[Quarter]]="Q2",Table1[[#This Row],[Credit Amount]],"")</f>
        <v/>
      </c>
      <c r="K3492">
        <f>IF(Table1[[#This Row],[Quarter]]="Q3",Table1[[#This Row],[Credit Amount]],"")</f>
        <v>-36.14</v>
      </c>
      <c r="L3492">
        <f>IF(Table1[[#This Row],[Transaction Type]]="Upgrade",Table1[[#This Row],[Credit Amount]],IF(Table1[[#This Row],[Transaction Type]]="Activation",Table1[[#This Row],[Credit Amount]],""))</f>
        <v>-36.14</v>
      </c>
      <c r="M3492" t="str">
        <f>IF(Table1[[#This Row],[Transaction Type]]="Maintenance",Table1[[#This Row],[Credit Amount]],"")</f>
        <v/>
      </c>
      <c r="N3492">
        <v>10017</v>
      </c>
      <c r="O3492" t="s">
        <v>2489</v>
      </c>
      <c r="P3492" t="s">
        <v>2506</v>
      </c>
      <c r="Q3492" t="s">
        <v>289</v>
      </c>
      <c r="R3492">
        <v>10017</v>
      </c>
      <c r="S3492" t="s">
        <v>2489</v>
      </c>
      <c r="T3492" t="s">
        <v>2506</v>
      </c>
      <c r="U3492" t="s">
        <v>289</v>
      </c>
      <c r="V3492" t="s">
        <v>196</v>
      </c>
      <c r="W3492">
        <v>100003517</v>
      </c>
      <c r="X3492">
        <v>8005552518</v>
      </c>
      <c r="Y3492" t="s">
        <v>2595</v>
      </c>
      <c r="Z3492" t="s">
        <v>5113</v>
      </c>
      <c r="AA3492" s="13">
        <v>-36.14</v>
      </c>
      <c r="AB3492" s="14">
        <v>42558</v>
      </c>
      <c r="AC3492" t="s">
        <v>35</v>
      </c>
    </row>
    <row r="3493" spans="1:29" x14ac:dyDescent="0.25">
      <c r="A3493" t="str">
        <f>CONCATENATE("Q",ROUNDUP(MONTH(Table1[[#This Row],[Month]])/3,0))</f>
        <v>Q3</v>
      </c>
      <c r="B3493" s="14">
        <f>EOMONTH(Table1[[#This Row],[Credit Date]],-1)+1</f>
        <v>42552</v>
      </c>
      <c r="C3493" t="str">
        <f>CONCATENATE(Table1[[#This Row],[Issuer Last Name]],", ",Table1[[#This Row],[Issuer First Name]])</f>
        <v>No. 017, Employee</v>
      </c>
      <c r="D3493" t="str">
        <f>CONCATENATE(Table1[[#This Row],[Approver Last Name]],", ",Table1[[#This Row],[Approver First Name]])</f>
        <v>No. 042, Employee</v>
      </c>
      <c r="E3493" t="str">
        <f>CONCATENATE(Table1[[#This Row],[Customer Last Name]],", ",Table1[[#This Row],[Customer First Name]])</f>
        <v>No. 12757, Client</v>
      </c>
      <c r="F34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93" t="str">
        <f>IF(Table1[[#This Row],[Transaction Type]]="Maintenance","Non-Sales","Sales")</f>
        <v>Non-Sales</v>
      </c>
      <c r="H3493" t="str">
        <f>IF(Table1[[#This Row],[Quarter]]="q2",1,"")</f>
        <v/>
      </c>
      <c r="I3493">
        <f>IF(Table1[[#This Row],[Quarter]]="q3",1,"")</f>
        <v>1</v>
      </c>
      <c r="J3493" t="str">
        <f>IF(Table1[[#This Row],[Quarter]]="Q2",Table1[[#This Row],[Credit Amount]],"")</f>
        <v/>
      </c>
      <c r="K3493">
        <f>IF(Table1[[#This Row],[Quarter]]="Q3",Table1[[#This Row],[Credit Amount]],"")</f>
        <v>-77.14</v>
      </c>
      <c r="L3493" t="str">
        <f>IF(Table1[[#This Row],[Transaction Type]]="Upgrade",Table1[[#This Row],[Credit Amount]],IF(Table1[[#This Row],[Transaction Type]]="Activation",Table1[[#This Row],[Credit Amount]],""))</f>
        <v/>
      </c>
      <c r="M3493">
        <f>IF(Table1[[#This Row],[Transaction Type]]="Maintenance",Table1[[#This Row],[Credit Amount]],"")</f>
        <v>-77.14</v>
      </c>
      <c r="N3493">
        <v>10017</v>
      </c>
      <c r="O3493" t="s">
        <v>2489</v>
      </c>
      <c r="P3493" t="s">
        <v>2506</v>
      </c>
      <c r="Q3493" t="s">
        <v>289</v>
      </c>
      <c r="R3493">
        <v>10042</v>
      </c>
      <c r="S3493" t="s">
        <v>2489</v>
      </c>
      <c r="T3493" t="s">
        <v>2531</v>
      </c>
      <c r="U3493" t="s">
        <v>290</v>
      </c>
      <c r="V3493" t="s">
        <v>196</v>
      </c>
      <c r="W3493">
        <v>100003756</v>
      </c>
      <c r="X3493">
        <v>8005552757</v>
      </c>
      <c r="Y3493" t="s">
        <v>2595</v>
      </c>
      <c r="Z3493" t="s">
        <v>5349</v>
      </c>
      <c r="AA3493" s="13">
        <v>-77.14</v>
      </c>
      <c r="AB3493" s="14">
        <v>42558</v>
      </c>
      <c r="AC3493" t="s">
        <v>36</v>
      </c>
    </row>
    <row r="3494" spans="1:29" x14ac:dyDescent="0.25">
      <c r="A3494" t="str">
        <f>CONCATENATE("Q",ROUNDUP(MONTH(Table1[[#This Row],[Month]])/3,0))</f>
        <v>Q3</v>
      </c>
      <c r="B3494" s="14">
        <f>EOMONTH(Table1[[#This Row],[Credit Date]],-1)+1</f>
        <v>42552</v>
      </c>
      <c r="C3494" t="str">
        <f>CONCATENATE(Table1[[#This Row],[Issuer Last Name]],", ",Table1[[#This Row],[Issuer First Name]])</f>
        <v>No. 017, Employee</v>
      </c>
      <c r="D3494" t="str">
        <f>CONCATENATE(Table1[[#This Row],[Approver Last Name]],", ",Table1[[#This Row],[Approver First Name]])</f>
        <v>No. 042, Employee</v>
      </c>
      <c r="E3494" t="str">
        <f>CONCATENATE(Table1[[#This Row],[Customer Last Name]],", ",Table1[[#This Row],[Customer First Name]])</f>
        <v>No. 13480, Client</v>
      </c>
      <c r="F34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94" t="str">
        <f>IF(Table1[[#This Row],[Transaction Type]]="Maintenance","Non-Sales","Sales")</f>
        <v>Non-Sales</v>
      </c>
      <c r="H3494" t="str">
        <f>IF(Table1[[#This Row],[Quarter]]="q2",1,"")</f>
        <v/>
      </c>
      <c r="I3494">
        <f>IF(Table1[[#This Row],[Quarter]]="q3",1,"")</f>
        <v>1</v>
      </c>
      <c r="J3494" t="str">
        <f>IF(Table1[[#This Row],[Quarter]]="Q2",Table1[[#This Row],[Credit Amount]],"")</f>
        <v/>
      </c>
      <c r="K3494">
        <f>IF(Table1[[#This Row],[Quarter]]="Q3",Table1[[#This Row],[Credit Amount]],"")</f>
        <v>-74.05</v>
      </c>
      <c r="L3494" t="str">
        <f>IF(Table1[[#This Row],[Transaction Type]]="Upgrade",Table1[[#This Row],[Credit Amount]],IF(Table1[[#This Row],[Transaction Type]]="Activation",Table1[[#This Row],[Credit Amount]],""))</f>
        <v/>
      </c>
      <c r="M3494">
        <f>IF(Table1[[#This Row],[Transaction Type]]="Maintenance",Table1[[#This Row],[Credit Amount]],"")</f>
        <v>-74.05</v>
      </c>
      <c r="N3494">
        <v>10017</v>
      </c>
      <c r="O3494" t="s">
        <v>2489</v>
      </c>
      <c r="P3494" t="s">
        <v>2506</v>
      </c>
      <c r="Q3494" t="s">
        <v>289</v>
      </c>
      <c r="R3494">
        <v>10042</v>
      </c>
      <c r="S3494" t="s">
        <v>2489</v>
      </c>
      <c r="T3494" t="s">
        <v>2531</v>
      </c>
      <c r="U3494" t="s">
        <v>290</v>
      </c>
      <c r="V3494" t="s">
        <v>196</v>
      </c>
      <c r="W3494">
        <v>100004479</v>
      </c>
      <c r="X3494">
        <v>8005553480</v>
      </c>
      <c r="Y3494" t="s">
        <v>2595</v>
      </c>
      <c r="Z3494" t="s">
        <v>6068</v>
      </c>
      <c r="AA3494" s="13">
        <v>-74.05</v>
      </c>
      <c r="AB3494" s="14">
        <v>42559</v>
      </c>
      <c r="AC3494" t="s">
        <v>36</v>
      </c>
    </row>
    <row r="3495" spans="1:29" x14ac:dyDescent="0.25">
      <c r="A3495" t="str">
        <f>CONCATENATE("Q",ROUNDUP(MONTH(Table1[[#This Row],[Month]])/3,0))</f>
        <v>Q3</v>
      </c>
      <c r="B3495" s="14">
        <f>EOMONTH(Table1[[#This Row],[Credit Date]],-1)+1</f>
        <v>42552</v>
      </c>
      <c r="C3495" t="str">
        <f>CONCATENATE(Table1[[#This Row],[Issuer Last Name]],", ",Table1[[#This Row],[Issuer First Name]])</f>
        <v>No. 017, Employee</v>
      </c>
      <c r="D3495" t="str">
        <f>CONCATENATE(Table1[[#This Row],[Approver Last Name]],", ",Table1[[#This Row],[Approver First Name]])</f>
        <v>No. 042, Employee</v>
      </c>
      <c r="E3495" t="str">
        <f>CONCATENATE(Table1[[#This Row],[Customer Last Name]],", ",Table1[[#This Row],[Customer First Name]])</f>
        <v>No. 13564, Client</v>
      </c>
      <c r="F34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95" t="str">
        <f>IF(Table1[[#This Row],[Transaction Type]]="Maintenance","Non-Sales","Sales")</f>
        <v>Sales</v>
      </c>
      <c r="H3495" t="str">
        <f>IF(Table1[[#This Row],[Quarter]]="q2",1,"")</f>
        <v/>
      </c>
      <c r="I3495">
        <f>IF(Table1[[#This Row],[Quarter]]="q3",1,"")</f>
        <v>1</v>
      </c>
      <c r="J3495" t="str">
        <f>IF(Table1[[#This Row],[Quarter]]="Q2",Table1[[#This Row],[Credit Amount]],"")</f>
        <v/>
      </c>
      <c r="K3495">
        <f>IF(Table1[[#This Row],[Quarter]]="Q3",Table1[[#This Row],[Credit Amount]],"")</f>
        <v>-88.76</v>
      </c>
      <c r="L3495">
        <f>IF(Table1[[#This Row],[Transaction Type]]="Upgrade",Table1[[#This Row],[Credit Amount]],IF(Table1[[#This Row],[Transaction Type]]="Activation",Table1[[#This Row],[Credit Amount]],""))</f>
        <v>-88.76</v>
      </c>
      <c r="M3495" t="str">
        <f>IF(Table1[[#This Row],[Transaction Type]]="Maintenance",Table1[[#This Row],[Credit Amount]],"")</f>
        <v/>
      </c>
      <c r="N3495">
        <v>10017</v>
      </c>
      <c r="O3495" t="s">
        <v>2489</v>
      </c>
      <c r="P3495" t="s">
        <v>2506</v>
      </c>
      <c r="Q3495" t="s">
        <v>289</v>
      </c>
      <c r="R3495">
        <v>10042</v>
      </c>
      <c r="S3495" t="s">
        <v>2489</v>
      </c>
      <c r="T3495" t="s">
        <v>2531</v>
      </c>
      <c r="U3495" t="s">
        <v>290</v>
      </c>
      <c r="V3495" t="s">
        <v>196</v>
      </c>
      <c r="W3495">
        <v>100004563</v>
      </c>
      <c r="X3495">
        <v>8005553564</v>
      </c>
      <c r="Y3495" t="s">
        <v>2595</v>
      </c>
      <c r="Z3495" t="s">
        <v>6152</v>
      </c>
      <c r="AA3495" s="13">
        <v>-88.76</v>
      </c>
      <c r="AB3495" s="14">
        <v>42565</v>
      </c>
      <c r="AC3495" t="s">
        <v>37</v>
      </c>
    </row>
    <row r="3496" spans="1:29" x14ac:dyDescent="0.25">
      <c r="A3496" t="str">
        <f>CONCATENATE("Q",ROUNDUP(MONTH(Table1[[#This Row],[Month]])/3,0))</f>
        <v>Q3</v>
      </c>
      <c r="B3496" s="14">
        <f>EOMONTH(Table1[[#This Row],[Credit Date]],-1)+1</f>
        <v>42552</v>
      </c>
      <c r="C3496" t="str">
        <f>CONCATENATE(Table1[[#This Row],[Issuer Last Name]],", ",Table1[[#This Row],[Issuer First Name]])</f>
        <v>No. 017, Employee</v>
      </c>
      <c r="D3496" t="str">
        <f>CONCATENATE(Table1[[#This Row],[Approver Last Name]],", ",Table1[[#This Row],[Approver First Name]])</f>
        <v>No. 017, Employee</v>
      </c>
      <c r="E3496" t="str">
        <f>CONCATENATE(Table1[[#This Row],[Customer Last Name]],", ",Table1[[#This Row],[Customer First Name]])</f>
        <v>No. 11583, Client</v>
      </c>
      <c r="F3496" t="str">
        <f>IF(Table1[[#This Row],[Credit Amount]]&gt;-19.99,"Less than 19.99",IF(Table1[[#This Row],[Credit Amount]]=-20,"20",IF(Table1[[#This Row],[Credit Amount]]&gt;-49.98,"20.01-49.98",IF(Table1[[#This Row],[Credit Amount]]=-49.99,"49.99",IF(Table1[[#This Row],[Credit Amount]]=-50,"50",IF(Table1[[#This Row],[Credit Amount]]&lt;-50.01,"Greater than 50"))))))</f>
        <v>20.01-49.98</v>
      </c>
      <c r="G3496" t="str">
        <f>IF(Table1[[#This Row],[Transaction Type]]="Maintenance","Non-Sales","Sales")</f>
        <v>Sales</v>
      </c>
      <c r="H3496" t="str">
        <f>IF(Table1[[#This Row],[Quarter]]="q2",1,"")</f>
        <v/>
      </c>
      <c r="I3496">
        <f>IF(Table1[[#This Row],[Quarter]]="q3",1,"")</f>
        <v>1</v>
      </c>
      <c r="J3496" t="str">
        <f>IF(Table1[[#This Row],[Quarter]]="Q2",Table1[[#This Row],[Credit Amount]],"")</f>
        <v/>
      </c>
      <c r="K3496">
        <f>IF(Table1[[#This Row],[Quarter]]="Q3",Table1[[#This Row],[Credit Amount]],"")</f>
        <v>-28.61</v>
      </c>
      <c r="L3496">
        <f>IF(Table1[[#This Row],[Transaction Type]]="Upgrade",Table1[[#This Row],[Credit Amount]],IF(Table1[[#This Row],[Transaction Type]]="Activation",Table1[[#This Row],[Credit Amount]],""))</f>
        <v>-28.61</v>
      </c>
      <c r="M3496" t="str">
        <f>IF(Table1[[#This Row],[Transaction Type]]="Maintenance",Table1[[#This Row],[Credit Amount]],"")</f>
        <v/>
      </c>
      <c r="N3496">
        <v>10017</v>
      </c>
      <c r="O3496" t="s">
        <v>2489</v>
      </c>
      <c r="P3496" t="s">
        <v>2506</v>
      </c>
      <c r="Q3496" t="s">
        <v>289</v>
      </c>
      <c r="R3496">
        <v>10017</v>
      </c>
      <c r="S3496" t="s">
        <v>2489</v>
      </c>
      <c r="T3496" t="s">
        <v>2506</v>
      </c>
      <c r="U3496" t="s">
        <v>289</v>
      </c>
      <c r="V3496" t="s">
        <v>196</v>
      </c>
      <c r="W3496">
        <v>100002582</v>
      </c>
      <c r="X3496">
        <v>8005551583</v>
      </c>
      <c r="Y3496" t="s">
        <v>2595</v>
      </c>
      <c r="Z3496" t="s">
        <v>4178</v>
      </c>
      <c r="AA3496" s="13">
        <v>-28.61</v>
      </c>
      <c r="AB3496" s="14">
        <v>42566</v>
      </c>
      <c r="AC3496" t="s">
        <v>35</v>
      </c>
    </row>
    <row r="3497" spans="1:29" x14ac:dyDescent="0.25">
      <c r="A3497" t="str">
        <f>CONCATENATE("Q",ROUNDUP(MONTH(Table1[[#This Row],[Month]])/3,0))</f>
        <v>Q3</v>
      </c>
      <c r="B3497" s="14">
        <f>EOMONTH(Table1[[#This Row],[Credit Date]],-1)+1</f>
        <v>42552</v>
      </c>
      <c r="C3497" t="str">
        <f>CONCATENATE(Table1[[#This Row],[Issuer Last Name]],", ",Table1[[#This Row],[Issuer First Name]])</f>
        <v>No. 017, Employee</v>
      </c>
      <c r="D3497" t="str">
        <f>CONCATENATE(Table1[[#This Row],[Approver Last Name]],", ",Table1[[#This Row],[Approver First Name]])</f>
        <v>No. 017, Employee</v>
      </c>
      <c r="E3497" t="str">
        <f>CONCATENATE(Table1[[#This Row],[Customer Last Name]],", ",Table1[[#This Row],[Customer First Name]])</f>
        <v>No. 11823, Client</v>
      </c>
      <c r="F3497" t="str">
        <f>IF(Table1[[#This Row],[Credit Amount]]&gt;-19.99,"Less than 19.99",IF(Table1[[#This Row],[Credit Amount]]=-20,"20",IF(Table1[[#This Row],[Credit Amount]]&gt;-49.98,"20.01-49.98",IF(Table1[[#This Row],[Credit Amount]]=-49.99,"49.99",IF(Table1[[#This Row],[Credit Amount]]=-50,"50",IF(Table1[[#This Row],[Credit Amount]]&lt;-50.01,"Greater than 50"))))))</f>
        <v>20.01-49.98</v>
      </c>
      <c r="G3497" t="str">
        <f>IF(Table1[[#This Row],[Transaction Type]]="Maintenance","Non-Sales","Sales")</f>
        <v>Sales</v>
      </c>
      <c r="H3497" t="str">
        <f>IF(Table1[[#This Row],[Quarter]]="q2",1,"")</f>
        <v/>
      </c>
      <c r="I3497">
        <f>IF(Table1[[#This Row],[Quarter]]="q3",1,"")</f>
        <v>1</v>
      </c>
      <c r="J3497" t="str">
        <f>IF(Table1[[#This Row],[Quarter]]="Q2",Table1[[#This Row],[Credit Amount]],"")</f>
        <v/>
      </c>
      <c r="K3497">
        <f>IF(Table1[[#This Row],[Quarter]]="Q3",Table1[[#This Row],[Credit Amount]],"")</f>
        <v>-27.04</v>
      </c>
      <c r="L3497">
        <f>IF(Table1[[#This Row],[Transaction Type]]="Upgrade",Table1[[#This Row],[Credit Amount]],IF(Table1[[#This Row],[Transaction Type]]="Activation",Table1[[#This Row],[Credit Amount]],""))</f>
        <v>-27.04</v>
      </c>
      <c r="M3497" t="str">
        <f>IF(Table1[[#This Row],[Transaction Type]]="Maintenance",Table1[[#This Row],[Credit Amount]],"")</f>
        <v/>
      </c>
      <c r="N3497">
        <v>10017</v>
      </c>
      <c r="O3497" t="s">
        <v>2489</v>
      </c>
      <c r="P3497" t="s">
        <v>2506</v>
      </c>
      <c r="Q3497" t="s">
        <v>289</v>
      </c>
      <c r="R3497">
        <v>10017</v>
      </c>
      <c r="S3497" t="s">
        <v>2489</v>
      </c>
      <c r="T3497" t="s">
        <v>2506</v>
      </c>
      <c r="U3497" t="s">
        <v>289</v>
      </c>
      <c r="V3497" t="s">
        <v>196</v>
      </c>
      <c r="W3497">
        <v>100002822</v>
      </c>
      <c r="X3497">
        <v>8005551823</v>
      </c>
      <c r="Y3497" t="s">
        <v>2595</v>
      </c>
      <c r="Z3497" t="s">
        <v>4418</v>
      </c>
      <c r="AA3497" s="13">
        <v>-27.04</v>
      </c>
      <c r="AB3497" s="14">
        <v>42573</v>
      </c>
      <c r="AC3497" t="s">
        <v>35</v>
      </c>
    </row>
    <row r="3498" spans="1:29" x14ac:dyDescent="0.25">
      <c r="A3498" t="str">
        <f>CONCATENATE("Q",ROUNDUP(MONTH(Table1[[#This Row],[Month]])/3,0))</f>
        <v>Q3</v>
      </c>
      <c r="B3498" s="14">
        <f>EOMONTH(Table1[[#This Row],[Credit Date]],-1)+1</f>
        <v>42552</v>
      </c>
      <c r="C3498" t="str">
        <f>CONCATENATE(Table1[[#This Row],[Issuer Last Name]],", ",Table1[[#This Row],[Issuer First Name]])</f>
        <v>No. 017, Employee</v>
      </c>
      <c r="D3498" t="str">
        <f>CONCATENATE(Table1[[#This Row],[Approver Last Name]],", ",Table1[[#This Row],[Approver First Name]])</f>
        <v>No. 042, Employee</v>
      </c>
      <c r="E3498" t="str">
        <f>CONCATENATE(Table1[[#This Row],[Customer Last Name]],", ",Table1[[#This Row],[Customer First Name]])</f>
        <v>No. 11939, Client</v>
      </c>
      <c r="F34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98" t="str">
        <f>IF(Table1[[#This Row],[Transaction Type]]="Maintenance","Non-Sales","Sales")</f>
        <v>Sales</v>
      </c>
      <c r="H3498" t="str">
        <f>IF(Table1[[#This Row],[Quarter]]="q2",1,"")</f>
        <v/>
      </c>
      <c r="I3498">
        <f>IF(Table1[[#This Row],[Quarter]]="q3",1,"")</f>
        <v>1</v>
      </c>
      <c r="J3498" t="str">
        <f>IF(Table1[[#This Row],[Quarter]]="Q2",Table1[[#This Row],[Credit Amount]],"")</f>
        <v/>
      </c>
      <c r="K3498">
        <f>IF(Table1[[#This Row],[Quarter]]="Q3",Table1[[#This Row],[Credit Amount]],"")</f>
        <v>-82.72</v>
      </c>
      <c r="L3498">
        <f>IF(Table1[[#This Row],[Transaction Type]]="Upgrade",Table1[[#This Row],[Credit Amount]],IF(Table1[[#This Row],[Transaction Type]]="Activation",Table1[[#This Row],[Credit Amount]],""))</f>
        <v>-82.72</v>
      </c>
      <c r="M3498" t="str">
        <f>IF(Table1[[#This Row],[Transaction Type]]="Maintenance",Table1[[#This Row],[Credit Amount]],"")</f>
        <v/>
      </c>
      <c r="N3498">
        <v>10017</v>
      </c>
      <c r="O3498" t="s">
        <v>2489</v>
      </c>
      <c r="P3498" t="s">
        <v>2506</v>
      </c>
      <c r="Q3498" t="s">
        <v>289</v>
      </c>
      <c r="R3498">
        <v>10042</v>
      </c>
      <c r="S3498" t="s">
        <v>2489</v>
      </c>
      <c r="T3498" t="s">
        <v>2531</v>
      </c>
      <c r="U3498" t="s">
        <v>290</v>
      </c>
      <c r="V3498" t="s">
        <v>196</v>
      </c>
      <c r="W3498">
        <v>100002938</v>
      </c>
      <c r="X3498">
        <v>8005551939</v>
      </c>
      <c r="Y3498" t="s">
        <v>2595</v>
      </c>
      <c r="Z3498" t="s">
        <v>4534</v>
      </c>
      <c r="AA3498" s="13">
        <v>-82.72</v>
      </c>
      <c r="AB3498" s="14">
        <v>42573</v>
      </c>
      <c r="AC3498" t="s">
        <v>35</v>
      </c>
    </row>
    <row r="3499" spans="1:29" x14ac:dyDescent="0.25">
      <c r="A3499" t="str">
        <f>CONCATENATE("Q",ROUNDUP(MONTH(Table1[[#This Row],[Month]])/3,0))</f>
        <v>Q3</v>
      </c>
      <c r="B3499" s="14">
        <f>EOMONTH(Table1[[#This Row],[Credit Date]],-1)+1</f>
        <v>42552</v>
      </c>
      <c r="C3499" t="str">
        <f>CONCATENATE(Table1[[#This Row],[Issuer Last Name]],", ",Table1[[#This Row],[Issuer First Name]])</f>
        <v>No. 017, Employee</v>
      </c>
      <c r="D3499" t="str">
        <f>CONCATENATE(Table1[[#This Row],[Approver Last Name]],", ",Table1[[#This Row],[Approver First Name]])</f>
        <v>No. 042, Employee</v>
      </c>
      <c r="E3499" t="str">
        <f>CONCATENATE(Table1[[#This Row],[Customer Last Name]],", ",Table1[[#This Row],[Customer First Name]])</f>
        <v>No. 12400, Client</v>
      </c>
      <c r="F34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499" t="str">
        <f>IF(Table1[[#This Row],[Transaction Type]]="Maintenance","Non-Sales","Sales")</f>
        <v>Non-Sales</v>
      </c>
      <c r="H3499" t="str">
        <f>IF(Table1[[#This Row],[Quarter]]="q2",1,"")</f>
        <v/>
      </c>
      <c r="I3499">
        <f>IF(Table1[[#This Row],[Quarter]]="q3",1,"")</f>
        <v>1</v>
      </c>
      <c r="J3499" t="str">
        <f>IF(Table1[[#This Row],[Quarter]]="Q2",Table1[[#This Row],[Credit Amount]],"")</f>
        <v/>
      </c>
      <c r="K3499">
        <f>IF(Table1[[#This Row],[Quarter]]="Q3",Table1[[#This Row],[Credit Amount]],"")</f>
        <v>-77.03</v>
      </c>
      <c r="L3499" t="str">
        <f>IF(Table1[[#This Row],[Transaction Type]]="Upgrade",Table1[[#This Row],[Credit Amount]],IF(Table1[[#This Row],[Transaction Type]]="Activation",Table1[[#This Row],[Credit Amount]],""))</f>
        <v/>
      </c>
      <c r="M3499">
        <f>IF(Table1[[#This Row],[Transaction Type]]="Maintenance",Table1[[#This Row],[Credit Amount]],"")</f>
        <v>-77.03</v>
      </c>
      <c r="N3499">
        <v>10017</v>
      </c>
      <c r="O3499" t="s">
        <v>2489</v>
      </c>
      <c r="P3499" t="s">
        <v>2506</v>
      </c>
      <c r="Q3499" t="s">
        <v>289</v>
      </c>
      <c r="R3499">
        <v>10042</v>
      </c>
      <c r="S3499" t="s">
        <v>2489</v>
      </c>
      <c r="T3499" t="s">
        <v>2531</v>
      </c>
      <c r="U3499" t="s">
        <v>290</v>
      </c>
      <c r="V3499" t="s">
        <v>196</v>
      </c>
      <c r="W3499">
        <v>100003399</v>
      </c>
      <c r="X3499">
        <v>8005552400</v>
      </c>
      <c r="Y3499" t="s">
        <v>2595</v>
      </c>
      <c r="Z3499" t="s">
        <v>4995</v>
      </c>
      <c r="AA3499" s="13">
        <v>-77.03</v>
      </c>
      <c r="AB3499" s="14">
        <v>42574</v>
      </c>
      <c r="AC3499" t="s">
        <v>36</v>
      </c>
    </row>
    <row r="3500" spans="1:29" x14ac:dyDescent="0.25">
      <c r="A3500" t="str">
        <f>CONCATENATE("Q",ROUNDUP(MONTH(Table1[[#This Row],[Month]])/3,0))</f>
        <v>Q3</v>
      </c>
      <c r="B3500" s="14">
        <f>EOMONTH(Table1[[#This Row],[Credit Date]],-1)+1</f>
        <v>42552</v>
      </c>
      <c r="C3500" t="str">
        <f>CONCATENATE(Table1[[#This Row],[Issuer Last Name]],", ",Table1[[#This Row],[Issuer First Name]])</f>
        <v>No. 017, Employee</v>
      </c>
      <c r="D3500" t="str">
        <f>CONCATENATE(Table1[[#This Row],[Approver Last Name]],", ",Table1[[#This Row],[Approver First Name]])</f>
        <v>No. 042, Employee</v>
      </c>
      <c r="E3500" t="str">
        <f>CONCATENATE(Table1[[#This Row],[Customer Last Name]],", ",Table1[[#This Row],[Customer First Name]])</f>
        <v>No. 10258, Client</v>
      </c>
      <c r="F35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00" t="str">
        <f>IF(Table1[[#This Row],[Transaction Type]]="Maintenance","Non-Sales","Sales")</f>
        <v>Sales</v>
      </c>
      <c r="H3500" t="str">
        <f>IF(Table1[[#This Row],[Quarter]]="q2",1,"")</f>
        <v/>
      </c>
      <c r="I3500">
        <f>IF(Table1[[#This Row],[Quarter]]="q3",1,"")</f>
        <v>1</v>
      </c>
      <c r="J3500" t="str">
        <f>IF(Table1[[#This Row],[Quarter]]="Q2",Table1[[#This Row],[Credit Amount]],"")</f>
        <v/>
      </c>
      <c r="K3500">
        <f>IF(Table1[[#This Row],[Quarter]]="Q3",Table1[[#This Row],[Credit Amount]],"")</f>
        <v>-97.2</v>
      </c>
      <c r="L3500">
        <f>IF(Table1[[#This Row],[Transaction Type]]="Upgrade",Table1[[#This Row],[Credit Amount]],IF(Table1[[#This Row],[Transaction Type]]="Activation",Table1[[#This Row],[Credit Amount]],""))</f>
        <v>-97.2</v>
      </c>
      <c r="M3500" t="str">
        <f>IF(Table1[[#This Row],[Transaction Type]]="Maintenance",Table1[[#This Row],[Credit Amount]],"")</f>
        <v/>
      </c>
      <c r="N3500">
        <v>10017</v>
      </c>
      <c r="O3500" t="s">
        <v>2489</v>
      </c>
      <c r="P3500" t="s">
        <v>2506</v>
      </c>
      <c r="Q3500" t="s">
        <v>289</v>
      </c>
      <c r="R3500">
        <v>10042</v>
      </c>
      <c r="S3500" t="s">
        <v>2489</v>
      </c>
      <c r="T3500" t="s">
        <v>2531</v>
      </c>
      <c r="U3500" t="s">
        <v>290</v>
      </c>
      <c r="V3500" t="s">
        <v>196</v>
      </c>
      <c r="W3500">
        <v>100001257</v>
      </c>
      <c r="X3500">
        <v>8005550258</v>
      </c>
      <c r="Y3500" t="s">
        <v>2595</v>
      </c>
      <c r="Z3500" t="s">
        <v>2853</v>
      </c>
      <c r="AA3500" s="13">
        <v>-97.2</v>
      </c>
      <c r="AB3500" s="14">
        <v>42576</v>
      </c>
      <c r="AC3500" t="s">
        <v>35</v>
      </c>
    </row>
    <row r="3501" spans="1:29" x14ac:dyDescent="0.25">
      <c r="A3501" t="str">
        <f>CONCATENATE("Q",ROUNDUP(MONTH(Table1[[#This Row],[Month]])/3,0))</f>
        <v>Q3</v>
      </c>
      <c r="B3501" s="14">
        <f>EOMONTH(Table1[[#This Row],[Credit Date]],-1)+1</f>
        <v>42552</v>
      </c>
      <c r="C3501" t="str">
        <f>CONCATENATE(Table1[[#This Row],[Issuer Last Name]],", ",Table1[[#This Row],[Issuer First Name]])</f>
        <v>No. 017, Employee</v>
      </c>
      <c r="D3501" t="str">
        <f>CONCATENATE(Table1[[#This Row],[Approver Last Name]],", ",Table1[[#This Row],[Approver First Name]])</f>
        <v>No. 042, Employee</v>
      </c>
      <c r="E3501" t="str">
        <f>CONCATENATE(Table1[[#This Row],[Customer Last Name]],", ",Table1[[#This Row],[Customer First Name]])</f>
        <v>No. 13976, Client</v>
      </c>
      <c r="F35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01" t="str">
        <f>IF(Table1[[#This Row],[Transaction Type]]="Maintenance","Non-Sales","Sales")</f>
        <v>Non-Sales</v>
      </c>
      <c r="H3501" t="str">
        <f>IF(Table1[[#This Row],[Quarter]]="q2",1,"")</f>
        <v/>
      </c>
      <c r="I3501">
        <f>IF(Table1[[#This Row],[Quarter]]="q3",1,"")</f>
        <v>1</v>
      </c>
      <c r="J3501" t="str">
        <f>IF(Table1[[#This Row],[Quarter]]="Q2",Table1[[#This Row],[Credit Amount]],"")</f>
        <v/>
      </c>
      <c r="K3501">
        <f>IF(Table1[[#This Row],[Quarter]]="Q3",Table1[[#This Row],[Credit Amount]],"")</f>
        <v>-95.89</v>
      </c>
      <c r="L3501" t="str">
        <f>IF(Table1[[#This Row],[Transaction Type]]="Upgrade",Table1[[#This Row],[Credit Amount]],IF(Table1[[#This Row],[Transaction Type]]="Activation",Table1[[#This Row],[Credit Amount]],""))</f>
        <v/>
      </c>
      <c r="M3501">
        <f>IF(Table1[[#This Row],[Transaction Type]]="Maintenance",Table1[[#This Row],[Credit Amount]],"")</f>
        <v>-95.89</v>
      </c>
      <c r="N3501">
        <v>10017</v>
      </c>
      <c r="O3501" t="s">
        <v>2489</v>
      </c>
      <c r="P3501" t="s">
        <v>2506</v>
      </c>
      <c r="Q3501" t="s">
        <v>289</v>
      </c>
      <c r="R3501">
        <v>10042</v>
      </c>
      <c r="S3501" t="s">
        <v>2489</v>
      </c>
      <c r="T3501" t="s">
        <v>2531</v>
      </c>
      <c r="U3501" t="s">
        <v>290</v>
      </c>
      <c r="V3501" t="s">
        <v>196</v>
      </c>
      <c r="W3501">
        <v>100004975</v>
      </c>
      <c r="X3501">
        <v>8005553976</v>
      </c>
      <c r="Y3501" t="s">
        <v>2595</v>
      </c>
      <c r="Z3501" t="s">
        <v>6564</v>
      </c>
      <c r="AA3501" s="13">
        <v>-95.89</v>
      </c>
      <c r="AB3501" s="14">
        <v>42580</v>
      </c>
      <c r="AC3501" t="s">
        <v>36</v>
      </c>
    </row>
    <row r="3502" spans="1:29" x14ac:dyDescent="0.25">
      <c r="A3502" t="str">
        <f>CONCATENATE("Q",ROUNDUP(MONTH(Table1[[#This Row],[Month]])/3,0))</f>
        <v>Q3</v>
      </c>
      <c r="B3502" s="14">
        <f>EOMONTH(Table1[[#This Row],[Credit Date]],-1)+1</f>
        <v>42583</v>
      </c>
      <c r="C3502" t="str">
        <f>CONCATENATE(Table1[[#This Row],[Issuer Last Name]],", ",Table1[[#This Row],[Issuer First Name]])</f>
        <v>No. 017, Employee</v>
      </c>
      <c r="D3502" t="str">
        <f>CONCATENATE(Table1[[#This Row],[Approver Last Name]],", ",Table1[[#This Row],[Approver First Name]])</f>
        <v>No. 017, Employee</v>
      </c>
      <c r="E3502" t="str">
        <f>CONCATENATE(Table1[[#This Row],[Customer Last Name]],", ",Table1[[#This Row],[Customer First Name]])</f>
        <v>No. 12928, Client</v>
      </c>
      <c r="F3502" t="str">
        <f>IF(Table1[[#This Row],[Credit Amount]]&gt;-19.99,"Less than 19.99",IF(Table1[[#This Row],[Credit Amount]]=-20,"20",IF(Table1[[#This Row],[Credit Amount]]&gt;-49.98,"20.01-49.98",IF(Table1[[#This Row],[Credit Amount]]=-49.99,"49.99",IF(Table1[[#This Row],[Credit Amount]]=-50,"50",IF(Table1[[#This Row],[Credit Amount]]&lt;-50.01,"Greater than 50"))))))</f>
        <v>Less than 19.99</v>
      </c>
      <c r="G3502" t="str">
        <f>IF(Table1[[#This Row],[Transaction Type]]="Maintenance","Non-Sales","Sales")</f>
        <v>Sales</v>
      </c>
      <c r="H3502" t="str">
        <f>IF(Table1[[#This Row],[Quarter]]="q2",1,"")</f>
        <v/>
      </c>
      <c r="I3502">
        <f>IF(Table1[[#This Row],[Quarter]]="q3",1,"")</f>
        <v>1</v>
      </c>
      <c r="J3502" t="str">
        <f>IF(Table1[[#This Row],[Quarter]]="Q2",Table1[[#This Row],[Credit Amount]],"")</f>
        <v/>
      </c>
      <c r="K3502">
        <f>IF(Table1[[#This Row],[Quarter]]="Q3",Table1[[#This Row],[Credit Amount]],"")</f>
        <v>-15.73</v>
      </c>
      <c r="L3502">
        <f>IF(Table1[[#This Row],[Transaction Type]]="Upgrade",Table1[[#This Row],[Credit Amount]],IF(Table1[[#This Row],[Transaction Type]]="Activation",Table1[[#This Row],[Credit Amount]],""))</f>
        <v>-15.73</v>
      </c>
      <c r="M3502" t="str">
        <f>IF(Table1[[#This Row],[Transaction Type]]="Maintenance",Table1[[#This Row],[Credit Amount]],"")</f>
        <v/>
      </c>
      <c r="N3502">
        <v>10017</v>
      </c>
      <c r="O3502" t="s">
        <v>2489</v>
      </c>
      <c r="P3502" t="s">
        <v>2506</v>
      </c>
      <c r="Q3502" t="s">
        <v>289</v>
      </c>
      <c r="R3502">
        <v>10017</v>
      </c>
      <c r="S3502" t="s">
        <v>2489</v>
      </c>
      <c r="T3502" t="s">
        <v>2506</v>
      </c>
      <c r="U3502" t="s">
        <v>289</v>
      </c>
      <c r="V3502" t="s">
        <v>196</v>
      </c>
      <c r="W3502">
        <v>100003927</v>
      </c>
      <c r="X3502">
        <v>8005552928</v>
      </c>
      <c r="Y3502" t="s">
        <v>2595</v>
      </c>
      <c r="Z3502" t="s">
        <v>5518</v>
      </c>
      <c r="AA3502" s="13">
        <v>-15.73</v>
      </c>
      <c r="AB3502" s="14">
        <v>42589</v>
      </c>
      <c r="AC3502" t="s">
        <v>37</v>
      </c>
    </row>
    <row r="3503" spans="1:29" x14ac:dyDescent="0.25">
      <c r="A3503" t="str">
        <f>CONCATENATE("Q",ROUNDUP(MONTH(Table1[[#This Row],[Month]])/3,0))</f>
        <v>Q3</v>
      </c>
      <c r="B3503" s="14">
        <f>EOMONTH(Table1[[#This Row],[Credit Date]],-1)+1</f>
        <v>42583</v>
      </c>
      <c r="C3503" t="str">
        <f>CONCATENATE(Table1[[#This Row],[Issuer Last Name]],", ",Table1[[#This Row],[Issuer First Name]])</f>
        <v>No. 017, Employee</v>
      </c>
      <c r="D3503" t="str">
        <f>CONCATENATE(Table1[[#This Row],[Approver Last Name]],", ",Table1[[#This Row],[Approver First Name]])</f>
        <v>No. 042, Employee</v>
      </c>
      <c r="E3503" t="str">
        <f>CONCATENATE(Table1[[#This Row],[Customer Last Name]],", ",Table1[[#This Row],[Customer First Name]])</f>
        <v>No. 13589, Client</v>
      </c>
      <c r="F35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03" t="str">
        <f>IF(Table1[[#This Row],[Transaction Type]]="Maintenance","Non-Sales","Sales")</f>
        <v>Non-Sales</v>
      </c>
      <c r="H3503" t="str">
        <f>IF(Table1[[#This Row],[Quarter]]="q2",1,"")</f>
        <v/>
      </c>
      <c r="I3503">
        <f>IF(Table1[[#This Row],[Quarter]]="q3",1,"")</f>
        <v>1</v>
      </c>
      <c r="J3503" t="str">
        <f>IF(Table1[[#This Row],[Quarter]]="Q2",Table1[[#This Row],[Credit Amount]],"")</f>
        <v/>
      </c>
      <c r="K3503">
        <f>IF(Table1[[#This Row],[Quarter]]="Q3",Table1[[#This Row],[Credit Amount]],"")</f>
        <v>-61.57</v>
      </c>
      <c r="L3503" t="str">
        <f>IF(Table1[[#This Row],[Transaction Type]]="Upgrade",Table1[[#This Row],[Credit Amount]],IF(Table1[[#This Row],[Transaction Type]]="Activation",Table1[[#This Row],[Credit Amount]],""))</f>
        <v/>
      </c>
      <c r="M3503">
        <f>IF(Table1[[#This Row],[Transaction Type]]="Maintenance",Table1[[#This Row],[Credit Amount]],"")</f>
        <v>-61.57</v>
      </c>
      <c r="N3503">
        <v>10017</v>
      </c>
      <c r="O3503" t="s">
        <v>2489</v>
      </c>
      <c r="P3503" t="s">
        <v>2506</v>
      </c>
      <c r="Q3503" t="s">
        <v>289</v>
      </c>
      <c r="R3503">
        <v>10042</v>
      </c>
      <c r="S3503" t="s">
        <v>2489</v>
      </c>
      <c r="T3503" t="s">
        <v>2531</v>
      </c>
      <c r="U3503" t="s">
        <v>290</v>
      </c>
      <c r="V3503" t="s">
        <v>196</v>
      </c>
      <c r="W3503">
        <v>100004588</v>
      </c>
      <c r="X3503">
        <v>8005553589</v>
      </c>
      <c r="Y3503" t="s">
        <v>2595</v>
      </c>
      <c r="Z3503" t="s">
        <v>6177</v>
      </c>
      <c r="AA3503" s="13">
        <v>-61.57</v>
      </c>
      <c r="AB3503" s="14">
        <v>42591</v>
      </c>
      <c r="AC3503" t="s">
        <v>36</v>
      </c>
    </row>
    <row r="3504" spans="1:29" x14ac:dyDescent="0.25">
      <c r="A3504" t="str">
        <f>CONCATENATE("Q",ROUNDUP(MONTH(Table1[[#This Row],[Month]])/3,0))</f>
        <v>Q3</v>
      </c>
      <c r="B3504" s="14">
        <f>EOMONTH(Table1[[#This Row],[Credit Date]],-1)+1</f>
        <v>42583</v>
      </c>
      <c r="C3504" t="str">
        <f>CONCATENATE(Table1[[#This Row],[Issuer Last Name]],", ",Table1[[#This Row],[Issuer First Name]])</f>
        <v>No. 017, Employee</v>
      </c>
      <c r="D3504" t="str">
        <f>CONCATENATE(Table1[[#This Row],[Approver Last Name]],", ",Table1[[#This Row],[Approver First Name]])</f>
        <v>No. 017, Employee</v>
      </c>
      <c r="E3504" t="str">
        <f>CONCATENATE(Table1[[#This Row],[Customer Last Name]],", ",Table1[[#This Row],[Customer First Name]])</f>
        <v>No. 11271, Client</v>
      </c>
      <c r="F3504" t="str">
        <f>IF(Table1[[#This Row],[Credit Amount]]&gt;-19.99,"Less than 19.99",IF(Table1[[#This Row],[Credit Amount]]=-20,"20",IF(Table1[[#This Row],[Credit Amount]]&gt;-49.98,"20.01-49.98",IF(Table1[[#This Row],[Credit Amount]]=-49.99,"49.99",IF(Table1[[#This Row],[Credit Amount]]=-50,"50",IF(Table1[[#This Row],[Credit Amount]]&lt;-50.01,"Greater than 50"))))))</f>
        <v>Less than 19.99</v>
      </c>
      <c r="G3504" t="str">
        <f>IF(Table1[[#This Row],[Transaction Type]]="Maintenance","Non-Sales","Sales")</f>
        <v>Non-Sales</v>
      </c>
      <c r="H3504" t="str">
        <f>IF(Table1[[#This Row],[Quarter]]="q2",1,"")</f>
        <v/>
      </c>
      <c r="I3504">
        <f>IF(Table1[[#This Row],[Quarter]]="q3",1,"")</f>
        <v>1</v>
      </c>
      <c r="J3504" t="str">
        <f>IF(Table1[[#This Row],[Quarter]]="Q2",Table1[[#This Row],[Credit Amount]],"")</f>
        <v/>
      </c>
      <c r="K3504">
        <f>IF(Table1[[#This Row],[Quarter]]="Q3",Table1[[#This Row],[Credit Amount]],"")</f>
        <v>-7.18</v>
      </c>
      <c r="L3504" t="str">
        <f>IF(Table1[[#This Row],[Transaction Type]]="Upgrade",Table1[[#This Row],[Credit Amount]],IF(Table1[[#This Row],[Transaction Type]]="Activation",Table1[[#This Row],[Credit Amount]],""))</f>
        <v/>
      </c>
      <c r="M3504">
        <f>IF(Table1[[#This Row],[Transaction Type]]="Maintenance",Table1[[#This Row],[Credit Amount]],"")</f>
        <v>-7.18</v>
      </c>
      <c r="N3504">
        <v>10017</v>
      </c>
      <c r="O3504" t="s">
        <v>2489</v>
      </c>
      <c r="P3504" t="s">
        <v>2506</v>
      </c>
      <c r="Q3504" t="s">
        <v>289</v>
      </c>
      <c r="R3504">
        <v>10017</v>
      </c>
      <c r="S3504" t="s">
        <v>2489</v>
      </c>
      <c r="T3504" t="s">
        <v>2506</v>
      </c>
      <c r="U3504" t="s">
        <v>289</v>
      </c>
      <c r="V3504" t="s">
        <v>196</v>
      </c>
      <c r="W3504">
        <v>100002270</v>
      </c>
      <c r="X3504">
        <v>8005551271</v>
      </c>
      <c r="Y3504" t="s">
        <v>2595</v>
      </c>
      <c r="Z3504" t="s">
        <v>3866</v>
      </c>
      <c r="AA3504" s="13">
        <v>-7.18</v>
      </c>
      <c r="AB3504" s="14">
        <v>42598</v>
      </c>
      <c r="AC3504" t="s">
        <v>36</v>
      </c>
    </row>
    <row r="3505" spans="1:29" x14ac:dyDescent="0.25">
      <c r="A3505" t="str">
        <f>CONCATENATE("Q",ROUNDUP(MONTH(Table1[[#This Row],[Month]])/3,0))</f>
        <v>Q3</v>
      </c>
      <c r="B3505" s="14">
        <f>EOMONTH(Table1[[#This Row],[Credit Date]],-1)+1</f>
        <v>42583</v>
      </c>
      <c r="C3505" t="str">
        <f>CONCATENATE(Table1[[#This Row],[Issuer Last Name]],", ",Table1[[#This Row],[Issuer First Name]])</f>
        <v>No. 017, Employee</v>
      </c>
      <c r="D3505" t="str">
        <f>CONCATENATE(Table1[[#This Row],[Approver Last Name]],", ",Table1[[#This Row],[Approver First Name]])</f>
        <v>No. 042, Employee</v>
      </c>
      <c r="E3505" t="str">
        <f>CONCATENATE(Table1[[#This Row],[Customer Last Name]],", ",Table1[[#This Row],[Customer First Name]])</f>
        <v>No. 10518, Client</v>
      </c>
      <c r="F35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05" t="str">
        <f>IF(Table1[[#This Row],[Transaction Type]]="Maintenance","Non-Sales","Sales")</f>
        <v>Non-Sales</v>
      </c>
      <c r="H3505" t="str">
        <f>IF(Table1[[#This Row],[Quarter]]="q2",1,"")</f>
        <v/>
      </c>
      <c r="I3505">
        <f>IF(Table1[[#This Row],[Quarter]]="q3",1,"")</f>
        <v>1</v>
      </c>
      <c r="J3505" t="str">
        <f>IF(Table1[[#This Row],[Quarter]]="Q2",Table1[[#This Row],[Credit Amount]],"")</f>
        <v/>
      </c>
      <c r="K3505">
        <f>IF(Table1[[#This Row],[Quarter]]="Q3",Table1[[#This Row],[Credit Amount]],"")</f>
        <v>-61.37</v>
      </c>
      <c r="L3505" t="str">
        <f>IF(Table1[[#This Row],[Transaction Type]]="Upgrade",Table1[[#This Row],[Credit Amount]],IF(Table1[[#This Row],[Transaction Type]]="Activation",Table1[[#This Row],[Credit Amount]],""))</f>
        <v/>
      </c>
      <c r="M3505">
        <f>IF(Table1[[#This Row],[Transaction Type]]="Maintenance",Table1[[#This Row],[Credit Amount]],"")</f>
        <v>-61.37</v>
      </c>
      <c r="N3505">
        <v>10017</v>
      </c>
      <c r="O3505" t="s">
        <v>2489</v>
      </c>
      <c r="P3505" t="s">
        <v>2506</v>
      </c>
      <c r="Q3505" t="s">
        <v>289</v>
      </c>
      <c r="R3505">
        <v>10042</v>
      </c>
      <c r="S3505" t="s">
        <v>2489</v>
      </c>
      <c r="T3505" t="s">
        <v>2531</v>
      </c>
      <c r="U3505" t="s">
        <v>290</v>
      </c>
      <c r="V3505" t="s">
        <v>196</v>
      </c>
      <c r="W3505">
        <v>100001517</v>
      </c>
      <c r="X3505">
        <v>8005550518</v>
      </c>
      <c r="Y3505" t="s">
        <v>2595</v>
      </c>
      <c r="Z3505" t="s">
        <v>3113</v>
      </c>
      <c r="AA3505" s="13">
        <v>-61.37</v>
      </c>
      <c r="AB3505" s="14">
        <v>42599</v>
      </c>
      <c r="AC3505" t="s">
        <v>36</v>
      </c>
    </row>
    <row r="3506" spans="1:29" x14ac:dyDescent="0.25">
      <c r="A3506" t="str">
        <f>CONCATENATE("Q",ROUNDUP(MONTH(Table1[[#This Row],[Month]])/3,0))</f>
        <v>Q3</v>
      </c>
      <c r="B3506" s="14">
        <f>EOMONTH(Table1[[#This Row],[Credit Date]],-1)+1</f>
        <v>42583</v>
      </c>
      <c r="C3506" t="str">
        <f>CONCATENATE(Table1[[#This Row],[Issuer Last Name]],", ",Table1[[#This Row],[Issuer First Name]])</f>
        <v>No. 017, Employee</v>
      </c>
      <c r="D3506" t="str">
        <f>CONCATENATE(Table1[[#This Row],[Approver Last Name]],", ",Table1[[#This Row],[Approver First Name]])</f>
        <v>No. 042, Employee</v>
      </c>
      <c r="E3506" t="str">
        <f>CONCATENATE(Table1[[#This Row],[Customer Last Name]],", ",Table1[[#This Row],[Customer First Name]])</f>
        <v>No. 13471, Client</v>
      </c>
      <c r="F35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06" t="str">
        <f>IF(Table1[[#This Row],[Transaction Type]]="Maintenance","Non-Sales","Sales")</f>
        <v>Non-Sales</v>
      </c>
      <c r="H3506" t="str">
        <f>IF(Table1[[#This Row],[Quarter]]="q2",1,"")</f>
        <v/>
      </c>
      <c r="I3506">
        <f>IF(Table1[[#This Row],[Quarter]]="q3",1,"")</f>
        <v>1</v>
      </c>
      <c r="J3506" t="str">
        <f>IF(Table1[[#This Row],[Quarter]]="Q2",Table1[[#This Row],[Credit Amount]],"")</f>
        <v/>
      </c>
      <c r="K3506">
        <f>IF(Table1[[#This Row],[Quarter]]="Q3",Table1[[#This Row],[Credit Amount]],"")</f>
        <v>-64.069999999999993</v>
      </c>
      <c r="L3506" t="str">
        <f>IF(Table1[[#This Row],[Transaction Type]]="Upgrade",Table1[[#This Row],[Credit Amount]],IF(Table1[[#This Row],[Transaction Type]]="Activation",Table1[[#This Row],[Credit Amount]],""))</f>
        <v/>
      </c>
      <c r="M3506">
        <f>IF(Table1[[#This Row],[Transaction Type]]="Maintenance",Table1[[#This Row],[Credit Amount]],"")</f>
        <v>-64.069999999999993</v>
      </c>
      <c r="N3506">
        <v>10017</v>
      </c>
      <c r="O3506" t="s">
        <v>2489</v>
      </c>
      <c r="P3506" t="s">
        <v>2506</v>
      </c>
      <c r="Q3506" t="s">
        <v>289</v>
      </c>
      <c r="R3506">
        <v>10042</v>
      </c>
      <c r="S3506" t="s">
        <v>2489</v>
      </c>
      <c r="T3506" t="s">
        <v>2531</v>
      </c>
      <c r="U3506" t="s">
        <v>290</v>
      </c>
      <c r="V3506" t="s">
        <v>196</v>
      </c>
      <c r="W3506">
        <v>100004470</v>
      </c>
      <c r="X3506">
        <v>8005553471</v>
      </c>
      <c r="Y3506" t="s">
        <v>2595</v>
      </c>
      <c r="Z3506" t="s">
        <v>6059</v>
      </c>
      <c r="AA3506" s="13">
        <v>-64.069999999999993</v>
      </c>
      <c r="AB3506" s="14">
        <v>42602</v>
      </c>
      <c r="AC3506" t="s">
        <v>36</v>
      </c>
    </row>
    <row r="3507" spans="1:29" x14ac:dyDescent="0.25">
      <c r="A3507" t="str">
        <f>CONCATENATE("Q",ROUNDUP(MONTH(Table1[[#This Row],[Month]])/3,0))</f>
        <v>Q3</v>
      </c>
      <c r="B3507" s="14">
        <f>EOMONTH(Table1[[#This Row],[Credit Date]],-1)+1</f>
        <v>42583</v>
      </c>
      <c r="C3507" t="str">
        <f>CONCATENATE(Table1[[#This Row],[Issuer Last Name]],", ",Table1[[#This Row],[Issuer First Name]])</f>
        <v>No. 017, Employee</v>
      </c>
      <c r="D3507" t="str">
        <f>CONCATENATE(Table1[[#This Row],[Approver Last Name]],", ",Table1[[#This Row],[Approver First Name]])</f>
        <v>No. 042, Employee</v>
      </c>
      <c r="E3507" t="str">
        <f>CONCATENATE(Table1[[#This Row],[Customer Last Name]],", ",Table1[[#This Row],[Customer First Name]])</f>
        <v>No. 10192, Client</v>
      </c>
      <c r="F35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07" t="str">
        <f>IF(Table1[[#This Row],[Transaction Type]]="Maintenance","Non-Sales","Sales")</f>
        <v>Non-Sales</v>
      </c>
      <c r="H3507" t="str">
        <f>IF(Table1[[#This Row],[Quarter]]="q2",1,"")</f>
        <v/>
      </c>
      <c r="I3507">
        <f>IF(Table1[[#This Row],[Quarter]]="q3",1,"")</f>
        <v>1</v>
      </c>
      <c r="J3507" t="str">
        <f>IF(Table1[[#This Row],[Quarter]]="Q2",Table1[[#This Row],[Credit Amount]],"")</f>
        <v/>
      </c>
      <c r="K3507">
        <f>IF(Table1[[#This Row],[Quarter]]="Q3",Table1[[#This Row],[Credit Amount]],"")</f>
        <v>-69.73</v>
      </c>
      <c r="L3507" t="str">
        <f>IF(Table1[[#This Row],[Transaction Type]]="Upgrade",Table1[[#This Row],[Credit Amount]],IF(Table1[[#This Row],[Transaction Type]]="Activation",Table1[[#This Row],[Credit Amount]],""))</f>
        <v/>
      </c>
      <c r="M3507">
        <f>IF(Table1[[#This Row],[Transaction Type]]="Maintenance",Table1[[#This Row],[Credit Amount]],"")</f>
        <v>-69.73</v>
      </c>
      <c r="N3507">
        <v>10017</v>
      </c>
      <c r="O3507" t="s">
        <v>2489</v>
      </c>
      <c r="P3507" t="s">
        <v>2506</v>
      </c>
      <c r="Q3507" t="s">
        <v>289</v>
      </c>
      <c r="R3507">
        <v>10042</v>
      </c>
      <c r="S3507" t="s">
        <v>2489</v>
      </c>
      <c r="T3507" t="s">
        <v>2531</v>
      </c>
      <c r="U3507" t="s">
        <v>290</v>
      </c>
      <c r="V3507" t="s">
        <v>196</v>
      </c>
      <c r="W3507">
        <v>100001191</v>
      </c>
      <c r="X3507">
        <v>8005550192</v>
      </c>
      <c r="Y3507" t="s">
        <v>2595</v>
      </c>
      <c r="Z3507" t="s">
        <v>2787</v>
      </c>
      <c r="AA3507" s="13">
        <v>-69.73</v>
      </c>
      <c r="AB3507" s="14">
        <v>42603</v>
      </c>
      <c r="AC3507" t="s">
        <v>36</v>
      </c>
    </row>
    <row r="3508" spans="1:29" x14ac:dyDescent="0.25">
      <c r="A3508" t="str">
        <f>CONCATENATE("Q",ROUNDUP(MONTH(Table1[[#This Row],[Month]])/3,0))</f>
        <v>Q3</v>
      </c>
      <c r="B3508" s="14">
        <f>EOMONTH(Table1[[#This Row],[Credit Date]],-1)+1</f>
        <v>42583</v>
      </c>
      <c r="C3508" t="str">
        <f>CONCATENATE(Table1[[#This Row],[Issuer Last Name]],", ",Table1[[#This Row],[Issuer First Name]])</f>
        <v>No. 017, Employee</v>
      </c>
      <c r="D3508" t="str">
        <f>CONCATENATE(Table1[[#This Row],[Approver Last Name]],", ",Table1[[#This Row],[Approver First Name]])</f>
        <v>No. 017, Employee</v>
      </c>
      <c r="E3508" t="str">
        <f>CONCATENATE(Table1[[#This Row],[Customer Last Name]],", ",Table1[[#This Row],[Customer First Name]])</f>
        <v>No. 12825, Client</v>
      </c>
      <c r="F3508" t="str">
        <f>IF(Table1[[#This Row],[Credit Amount]]&gt;-19.99,"Less than 19.99",IF(Table1[[#This Row],[Credit Amount]]=-20,"20",IF(Table1[[#This Row],[Credit Amount]]&gt;-49.98,"20.01-49.98",IF(Table1[[#This Row],[Credit Amount]]=-49.99,"49.99",IF(Table1[[#This Row],[Credit Amount]]=-50,"50",IF(Table1[[#This Row],[Credit Amount]]&lt;-50.01,"Greater than 50"))))))</f>
        <v>20.01-49.98</v>
      </c>
      <c r="G3508" t="str">
        <f>IF(Table1[[#This Row],[Transaction Type]]="Maintenance","Non-Sales","Sales")</f>
        <v>Sales</v>
      </c>
      <c r="H3508" t="str">
        <f>IF(Table1[[#This Row],[Quarter]]="q2",1,"")</f>
        <v/>
      </c>
      <c r="I3508">
        <f>IF(Table1[[#This Row],[Quarter]]="q3",1,"")</f>
        <v>1</v>
      </c>
      <c r="J3508" t="str">
        <f>IF(Table1[[#This Row],[Quarter]]="Q2",Table1[[#This Row],[Credit Amount]],"")</f>
        <v/>
      </c>
      <c r="K3508">
        <f>IF(Table1[[#This Row],[Quarter]]="Q3",Table1[[#This Row],[Credit Amount]],"")</f>
        <v>-29.04</v>
      </c>
      <c r="L3508">
        <f>IF(Table1[[#This Row],[Transaction Type]]="Upgrade",Table1[[#This Row],[Credit Amount]],IF(Table1[[#This Row],[Transaction Type]]="Activation",Table1[[#This Row],[Credit Amount]],""))</f>
        <v>-29.04</v>
      </c>
      <c r="M3508" t="str">
        <f>IF(Table1[[#This Row],[Transaction Type]]="Maintenance",Table1[[#This Row],[Credit Amount]],"")</f>
        <v/>
      </c>
      <c r="N3508">
        <v>10017</v>
      </c>
      <c r="O3508" t="s">
        <v>2489</v>
      </c>
      <c r="P3508" t="s">
        <v>2506</v>
      </c>
      <c r="Q3508" t="s">
        <v>289</v>
      </c>
      <c r="R3508">
        <v>10017</v>
      </c>
      <c r="S3508" t="s">
        <v>2489</v>
      </c>
      <c r="T3508" t="s">
        <v>2506</v>
      </c>
      <c r="U3508" t="s">
        <v>289</v>
      </c>
      <c r="V3508" t="s">
        <v>196</v>
      </c>
      <c r="W3508">
        <v>100003824</v>
      </c>
      <c r="X3508">
        <v>8005552825</v>
      </c>
      <c r="Y3508" t="s">
        <v>2595</v>
      </c>
      <c r="Z3508" t="s">
        <v>5417</v>
      </c>
      <c r="AA3508" s="13">
        <v>-29.04</v>
      </c>
      <c r="AB3508" s="14">
        <v>42609</v>
      </c>
      <c r="AC3508" t="s">
        <v>37</v>
      </c>
    </row>
    <row r="3509" spans="1:29" x14ac:dyDescent="0.25">
      <c r="A3509" t="str">
        <f>CONCATENATE("Q",ROUNDUP(MONTH(Table1[[#This Row],[Month]])/3,0))</f>
        <v>Q3</v>
      </c>
      <c r="B3509" s="14">
        <f>EOMONTH(Table1[[#This Row],[Credit Date]],-1)+1</f>
        <v>42614</v>
      </c>
      <c r="C3509" t="str">
        <f>CONCATENATE(Table1[[#This Row],[Issuer Last Name]],", ",Table1[[#This Row],[Issuer First Name]])</f>
        <v>No. 017, Employee</v>
      </c>
      <c r="D3509" t="str">
        <f>CONCATENATE(Table1[[#This Row],[Approver Last Name]],", ",Table1[[#This Row],[Approver First Name]])</f>
        <v>No. 017, Employee</v>
      </c>
      <c r="E3509" t="str">
        <f>CONCATENATE(Table1[[#This Row],[Customer Last Name]],", ",Table1[[#This Row],[Customer First Name]])</f>
        <v>No. 12110, Client</v>
      </c>
      <c r="F3509" t="str">
        <f>IF(Table1[[#This Row],[Credit Amount]]&gt;-19.99,"Less than 19.99",IF(Table1[[#This Row],[Credit Amount]]=-20,"20",IF(Table1[[#This Row],[Credit Amount]]&gt;-49.98,"20.01-49.98",IF(Table1[[#This Row],[Credit Amount]]=-49.99,"49.99",IF(Table1[[#This Row],[Credit Amount]]=-50,"50",IF(Table1[[#This Row],[Credit Amount]]&lt;-50.01,"Greater than 50"))))))</f>
        <v>Less than 19.99</v>
      </c>
      <c r="G3509" t="str">
        <f>IF(Table1[[#This Row],[Transaction Type]]="Maintenance","Non-Sales","Sales")</f>
        <v>Non-Sales</v>
      </c>
      <c r="H3509" t="str">
        <f>IF(Table1[[#This Row],[Quarter]]="q2",1,"")</f>
        <v/>
      </c>
      <c r="I3509">
        <f>IF(Table1[[#This Row],[Quarter]]="q3",1,"")</f>
        <v>1</v>
      </c>
      <c r="J3509" t="str">
        <f>IF(Table1[[#This Row],[Quarter]]="Q2",Table1[[#This Row],[Credit Amount]],"")</f>
        <v/>
      </c>
      <c r="K3509">
        <f>IF(Table1[[#This Row],[Quarter]]="Q3",Table1[[#This Row],[Credit Amount]],"")</f>
        <v>-16.03</v>
      </c>
      <c r="L3509" t="str">
        <f>IF(Table1[[#This Row],[Transaction Type]]="Upgrade",Table1[[#This Row],[Credit Amount]],IF(Table1[[#This Row],[Transaction Type]]="Activation",Table1[[#This Row],[Credit Amount]],""))</f>
        <v/>
      </c>
      <c r="M3509">
        <f>IF(Table1[[#This Row],[Transaction Type]]="Maintenance",Table1[[#This Row],[Credit Amount]],"")</f>
        <v>-16.03</v>
      </c>
      <c r="N3509">
        <v>10017</v>
      </c>
      <c r="O3509" t="s">
        <v>2489</v>
      </c>
      <c r="P3509" t="s">
        <v>2506</v>
      </c>
      <c r="Q3509" t="s">
        <v>289</v>
      </c>
      <c r="R3509">
        <v>10017</v>
      </c>
      <c r="S3509" t="s">
        <v>2489</v>
      </c>
      <c r="T3509" t="s">
        <v>2506</v>
      </c>
      <c r="U3509" t="s">
        <v>289</v>
      </c>
      <c r="V3509" t="s">
        <v>196</v>
      </c>
      <c r="W3509">
        <v>100003109</v>
      </c>
      <c r="X3509">
        <v>8005552110</v>
      </c>
      <c r="Y3509" t="s">
        <v>2595</v>
      </c>
      <c r="Z3509" t="s">
        <v>4705</v>
      </c>
      <c r="AA3509" s="13">
        <v>-16.03</v>
      </c>
      <c r="AB3509" s="14">
        <v>42618</v>
      </c>
      <c r="AC3509" t="s">
        <v>36</v>
      </c>
    </row>
    <row r="3510" spans="1:29" x14ac:dyDescent="0.25">
      <c r="A3510" t="str">
        <f>CONCATENATE("Q",ROUNDUP(MONTH(Table1[[#This Row],[Month]])/3,0))</f>
        <v>Q3</v>
      </c>
      <c r="B3510" s="14">
        <f>EOMONTH(Table1[[#This Row],[Credit Date]],-1)+1</f>
        <v>42614</v>
      </c>
      <c r="C3510" t="str">
        <f>CONCATENATE(Table1[[#This Row],[Issuer Last Name]],", ",Table1[[#This Row],[Issuer First Name]])</f>
        <v>No. 017, Employee</v>
      </c>
      <c r="D3510" t="str">
        <f>CONCATENATE(Table1[[#This Row],[Approver Last Name]],", ",Table1[[#This Row],[Approver First Name]])</f>
        <v>No. 042, Employee</v>
      </c>
      <c r="E3510" t="str">
        <f>CONCATENATE(Table1[[#This Row],[Customer Last Name]],", ",Table1[[#This Row],[Customer First Name]])</f>
        <v>No. 10042, Client</v>
      </c>
      <c r="F35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0" t="str">
        <f>IF(Table1[[#This Row],[Transaction Type]]="Maintenance","Non-Sales","Sales")</f>
        <v>Sales</v>
      </c>
      <c r="H3510" t="str">
        <f>IF(Table1[[#This Row],[Quarter]]="q2",1,"")</f>
        <v/>
      </c>
      <c r="I3510">
        <f>IF(Table1[[#This Row],[Quarter]]="q3",1,"")</f>
        <v>1</v>
      </c>
      <c r="J3510" t="str">
        <f>IF(Table1[[#This Row],[Quarter]]="Q2",Table1[[#This Row],[Credit Amount]],"")</f>
        <v/>
      </c>
      <c r="K3510">
        <f>IF(Table1[[#This Row],[Quarter]]="Q3",Table1[[#This Row],[Credit Amount]],"")</f>
        <v>-70.040000000000006</v>
      </c>
      <c r="L3510">
        <f>IF(Table1[[#This Row],[Transaction Type]]="Upgrade",Table1[[#This Row],[Credit Amount]],IF(Table1[[#This Row],[Transaction Type]]="Activation",Table1[[#This Row],[Credit Amount]],""))</f>
        <v>-70.040000000000006</v>
      </c>
      <c r="M3510" t="str">
        <f>IF(Table1[[#This Row],[Transaction Type]]="Maintenance",Table1[[#This Row],[Credit Amount]],"")</f>
        <v/>
      </c>
      <c r="N3510">
        <v>10017</v>
      </c>
      <c r="O3510" t="s">
        <v>2489</v>
      </c>
      <c r="P3510" t="s">
        <v>2506</v>
      </c>
      <c r="Q3510" t="s">
        <v>289</v>
      </c>
      <c r="R3510">
        <v>10042</v>
      </c>
      <c r="S3510" t="s">
        <v>2489</v>
      </c>
      <c r="T3510" t="s">
        <v>2531</v>
      </c>
      <c r="U3510" t="s">
        <v>290</v>
      </c>
      <c r="V3510" t="s">
        <v>196</v>
      </c>
      <c r="W3510">
        <v>100001041</v>
      </c>
      <c r="X3510">
        <v>8005550042</v>
      </c>
      <c r="Y3510" t="s">
        <v>2595</v>
      </c>
      <c r="Z3510" t="s">
        <v>2637</v>
      </c>
      <c r="AA3510" s="13">
        <v>-70.040000000000006</v>
      </c>
      <c r="AB3510" s="14">
        <v>42625</v>
      </c>
      <c r="AC3510" t="s">
        <v>35</v>
      </c>
    </row>
    <row r="3511" spans="1:29" x14ac:dyDescent="0.25">
      <c r="A3511" t="str">
        <f>CONCATENATE("Q",ROUNDUP(MONTH(Table1[[#This Row],[Month]])/3,0))</f>
        <v>Q3</v>
      </c>
      <c r="B3511" s="14">
        <f>EOMONTH(Table1[[#This Row],[Credit Date]],-1)+1</f>
        <v>42614</v>
      </c>
      <c r="C3511" t="str">
        <f>CONCATENATE(Table1[[#This Row],[Issuer Last Name]],", ",Table1[[#This Row],[Issuer First Name]])</f>
        <v>No. 017, Employee</v>
      </c>
      <c r="D3511" t="str">
        <f>CONCATENATE(Table1[[#This Row],[Approver Last Name]],", ",Table1[[#This Row],[Approver First Name]])</f>
        <v>No. 017, Employee</v>
      </c>
      <c r="E3511" t="str">
        <f>CONCATENATE(Table1[[#This Row],[Customer Last Name]],", ",Table1[[#This Row],[Customer First Name]])</f>
        <v>No. 12416, Client</v>
      </c>
      <c r="F3511" t="str">
        <f>IF(Table1[[#This Row],[Credit Amount]]&gt;-19.99,"Less than 19.99",IF(Table1[[#This Row],[Credit Amount]]=-20,"20",IF(Table1[[#This Row],[Credit Amount]]&gt;-49.98,"20.01-49.98",IF(Table1[[#This Row],[Credit Amount]]=-49.99,"49.99",IF(Table1[[#This Row],[Credit Amount]]=-50,"50",IF(Table1[[#This Row],[Credit Amount]]&lt;-50.01,"Greater than 50"))))))</f>
        <v>Less than 19.99</v>
      </c>
      <c r="G3511" t="str">
        <f>IF(Table1[[#This Row],[Transaction Type]]="Maintenance","Non-Sales","Sales")</f>
        <v>Sales</v>
      </c>
      <c r="H3511" t="str">
        <f>IF(Table1[[#This Row],[Quarter]]="q2",1,"")</f>
        <v/>
      </c>
      <c r="I3511">
        <f>IF(Table1[[#This Row],[Quarter]]="q3",1,"")</f>
        <v>1</v>
      </c>
      <c r="J3511" t="str">
        <f>IF(Table1[[#This Row],[Quarter]]="Q2",Table1[[#This Row],[Credit Amount]],"")</f>
        <v/>
      </c>
      <c r="K3511">
        <f>IF(Table1[[#This Row],[Quarter]]="Q3",Table1[[#This Row],[Credit Amount]],"")</f>
        <v>-11.43</v>
      </c>
      <c r="L3511">
        <f>IF(Table1[[#This Row],[Transaction Type]]="Upgrade",Table1[[#This Row],[Credit Amount]],IF(Table1[[#This Row],[Transaction Type]]="Activation",Table1[[#This Row],[Credit Amount]],""))</f>
        <v>-11.43</v>
      </c>
      <c r="M3511" t="str">
        <f>IF(Table1[[#This Row],[Transaction Type]]="Maintenance",Table1[[#This Row],[Credit Amount]],"")</f>
        <v/>
      </c>
      <c r="N3511">
        <v>10017</v>
      </c>
      <c r="O3511" t="s">
        <v>2489</v>
      </c>
      <c r="P3511" t="s">
        <v>2506</v>
      </c>
      <c r="Q3511" t="s">
        <v>289</v>
      </c>
      <c r="R3511">
        <v>10017</v>
      </c>
      <c r="S3511" t="s">
        <v>2489</v>
      </c>
      <c r="T3511" t="s">
        <v>2506</v>
      </c>
      <c r="U3511" t="s">
        <v>289</v>
      </c>
      <c r="V3511" t="s">
        <v>196</v>
      </c>
      <c r="W3511">
        <v>100003415</v>
      </c>
      <c r="X3511">
        <v>8005552416</v>
      </c>
      <c r="Y3511" t="s">
        <v>2595</v>
      </c>
      <c r="Z3511" t="s">
        <v>5011</v>
      </c>
      <c r="AA3511" s="13">
        <v>-11.43</v>
      </c>
      <c r="AB3511" s="14">
        <v>42631</v>
      </c>
      <c r="AC3511" t="s">
        <v>35</v>
      </c>
    </row>
    <row r="3512" spans="1:29" x14ac:dyDescent="0.25">
      <c r="A3512" t="str">
        <f>CONCATENATE("Q",ROUNDUP(MONTH(Table1[[#This Row],[Month]])/3,0))</f>
        <v>Q3</v>
      </c>
      <c r="B3512" s="14">
        <f>EOMONTH(Table1[[#This Row],[Credit Date]],-1)+1</f>
        <v>42614</v>
      </c>
      <c r="C3512" t="str">
        <f>CONCATENATE(Table1[[#This Row],[Issuer Last Name]],", ",Table1[[#This Row],[Issuer First Name]])</f>
        <v>No. 017, Employee</v>
      </c>
      <c r="D3512" t="str">
        <f>CONCATENATE(Table1[[#This Row],[Approver Last Name]],", ",Table1[[#This Row],[Approver First Name]])</f>
        <v>No. 017, Employee</v>
      </c>
      <c r="E3512" t="str">
        <f>CONCATENATE(Table1[[#This Row],[Customer Last Name]],", ",Table1[[#This Row],[Customer First Name]])</f>
        <v>No. 12360, Client</v>
      </c>
      <c r="F3512" t="str">
        <f>IF(Table1[[#This Row],[Credit Amount]]&gt;-19.99,"Less than 19.99",IF(Table1[[#This Row],[Credit Amount]]=-20,"20",IF(Table1[[#This Row],[Credit Amount]]&gt;-49.98,"20.01-49.98",IF(Table1[[#This Row],[Credit Amount]]=-49.99,"49.99",IF(Table1[[#This Row],[Credit Amount]]=-50,"50",IF(Table1[[#This Row],[Credit Amount]]&lt;-50.01,"Greater than 50"))))))</f>
        <v>20.01-49.98</v>
      </c>
      <c r="G3512" t="str">
        <f>IF(Table1[[#This Row],[Transaction Type]]="Maintenance","Non-Sales","Sales")</f>
        <v>Non-Sales</v>
      </c>
      <c r="H3512" t="str">
        <f>IF(Table1[[#This Row],[Quarter]]="q2",1,"")</f>
        <v/>
      </c>
      <c r="I3512">
        <f>IF(Table1[[#This Row],[Quarter]]="q3",1,"")</f>
        <v>1</v>
      </c>
      <c r="J3512" t="str">
        <f>IF(Table1[[#This Row],[Quarter]]="Q2",Table1[[#This Row],[Credit Amount]],"")</f>
        <v/>
      </c>
      <c r="K3512">
        <f>IF(Table1[[#This Row],[Quarter]]="Q3",Table1[[#This Row],[Credit Amount]],"")</f>
        <v>-47.05</v>
      </c>
      <c r="L3512" t="str">
        <f>IF(Table1[[#This Row],[Transaction Type]]="Upgrade",Table1[[#This Row],[Credit Amount]],IF(Table1[[#This Row],[Transaction Type]]="Activation",Table1[[#This Row],[Credit Amount]],""))</f>
        <v/>
      </c>
      <c r="M3512">
        <f>IF(Table1[[#This Row],[Transaction Type]]="Maintenance",Table1[[#This Row],[Credit Amount]],"")</f>
        <v>-47.05</v>
      </c>
      <c r="N3512">
        <v>10017</v>
      </c>
      <c r="O3512" t="s">
        <v>2489</v>
      </c>
      <c r="P3512" t="s">
        <v>2506</v>
      </c>
      <c r="Q3512" t="s">
        <v>289</v>
      </c>
      <c r="R3512">
        <v>10017</v>
      </c>
      <c r="S3512" t="s">
        <v>2489</v>
      </c>
      <c r="T3512" t="s">
        <v>2506</v>
      </c>
      <c r="U3512" t="s">
        <v>289</v>
      </c>
      <c r="V3512" t="s">
        <v>196</v>
      </c>
      <c r="W3512">
        <v>100003359</v>
      </c>
      <c r="X3512">
        <v>8005552360</v>
      </c>
      <c r="Y3512" t="s">
        <v>2595</v>
      </c>
      <c r="Z3512" t="s">
        <v>4955</v>
      </c>
      <c r="AA3512" s="13">
        <v>-47.05</v>
      </c>
      <c r="AB3512" s="14">
        <v>42632</v>
      </c>
      <c r="AC3512" t="s">
        <v>36</v>
      </c>
    </row>
    <row r="3513" spans="1:29" x14ac:dyDescent="0.25">
      <c r="A3513" t="str">
        <f>CONCATENATE("Q",ROUNDUP(MONTH(Table1[[#This Row],[Month]])/3,0))</f>
        <v>Q3</v>
      </c>
      <c r="B3513" s="14">
        <f>EOMONTH(Table1[[#This Row],[Credit Date]],-1)+1</f>
        <v>42614</v>
      </c>
      <c r="C3513" t="str">
        <f>CONCATENATE(Table1[[#This Row],[Issuer Last Name]],", ",Table1[[#This Row],[Issuer First Name]])</f>
        <v>No. 017, Employee</v>
      </c>
      <c r="D3513" t="str">
        <f>CONCATENATE(Table1[[#This Row],[Approver Last Name]],", ",Table1[[#This Row],[Approver First Name]])</f>
        <v>No. 017, Employee</v>
      </c>
      <c r="E3513" t="str">
        <f>CONCATENATE(Table1[[#This Row],[Customer Last Name]],", ",Table1[[#This Row],[Customer First Name]])</f>
        <v>No. 12068, Client</v>
      </c>
      <c r="F3513" t="str">
        <f>IF(Table1[[#This Row],[Credit Amount]]&gt;-19.99,"Less than 19.99",IF(Table1[[#This Row],[Credit Amount]]=-20,"20",IF(Table1[[#This Row],[Credit Amount]]&gt;-49.98,"20.01-49.98",IF(Table1[[#This Row],[Credit Amount]]=-49.99,"49.99",IF(Table1[[#This Row],[Credit Amount]]=-50,"50",IF(Table1[[#This Row],[Credit Amount]]&lt;-50.01,"Greater than 50"))))))</f>
        <v>20.01-49.98</v>
      </c>
      <c r="G3513" t="str">
        <f>IF(Table1[[#This Row],[Transaction Type]]="Maintenance","Non-Sales","Sales")</f>
        <v>Non-Sales</v>
      </c>
      <c r="H3513" t="str">
        <f>IF(Table1[[#This Row],[Quarter]]="q2",1,"")</f>
        <v/>
      </c>
      <c r="I3513">
        <f>IF(Table1[[#This Row],[Quarter]]="q3",1,"")</f>
        <v>1</v>
      </c>
      <c r="J3513" t="str">
        <f>IF(Table1[[#This Row],[Quarter]]="Q2",Table1[[#This Row],[Credit Amount]],"")</f>
        <v/>
      </c>
      <c r="K3513">
        <f>IF(Table1[[#This Row],[Quarter]]="Q3",Table1[[#This Row],[Credit Amount]],"")</f>
        <v>-40.65</v>
      </c>
      <c r="L3513" t="str">
        <f>IF(Table1[[#This Row],[Transaction Type]]="Upgrade",Table1[[#This Row],[Credit Amount]],IF(Table1[[#This Row],[Transaction Type]]="Activation",Table1[[#This Row],[Credit Amount]],""))</f>
        <v/>
      </c>
      <c r="M3513">
        <f>IF(Table1[[#This Row],[Transaction Type]]="Maintenance",Table1[[#This Row],[Credit Amount]],"")</f>
        <v>-40.65</v>
      </c>
      <c r="N3513">
        <v>10017</v>
      </c>
      <c r="O3513" t="s">
        <v>2489</v>
      </c>
      <c r="P3513" t="s">
        <v>2506</v>
      </c>
      <c r="Q3513" t="s">
        <v>289</v>
      </c>
      <c r="R3513">
        <v>10017</v>
      </c>
      <c r="S3513" t="s">
        <v>2489</v>
      </c>
      <c r="T3513" t="s">
        <v>2506</v>
      </c>
      <c r="U3513" t="s">
        <v>289</v>
      </c>
      <c r="V3513" t="s">
        <v>196</v>
      </c>
      <c r="W3513">
        <v>100003067</v>
      </c>
      <c r="X3513">
        <v>8005552068</v>
      </c>
      <c r="Y3513" t="s">
        <v>2595</v>
      </c>
      <c r="Z3513" t="s">
        <v>4663</v>
      </c>
      <c r="AA3513" s="13">
        <v>-40.65</v>
      </c>
      <c r="AB3513" s="14">
        <v>42632</v>
      </c>
      <c r="AC3513" t="s">
        <v>36</v>
      </c>
    </row>
    <row r="3514" spans="1:29" x14ac:dyDescent="0.25">
      <c r="A3514" t="str">
        <f>CONCATENATE("Q",ROUNDUP(MONTH(Table1[[#This Row],[Month]])/3,0))</f>
        <v>Q3</v>
      </c>
      <c r="B3514" s="14">
        <f>EOMONTH(Table1[[#This Row],[Credit Date]],-1)+1</f>
        <v>42614</v>
      </c>
      <c r="C3514" t="str">
        <f>CONCATENATE(Table1[[#This Row],[Issuer Last Name]],", ",Table1[[#This Row],[Issuer First Name]])</f>
        <v>No. 017, Employee</v>
      </c>
      <c r="D3514" t="str">
        <f>CONCATENATE(Table1[[#This Row],[Approver Last Name]],", ",Table1[[#This Row],[Approver First Name]])</f>
        <v>No. 042, Employee</v>
      </c>
      <c r="E3514" t="str">
        <f>CONCATENATE(Table1[[#This Row],[Customer Last Name]],", ",Table1[[#This Row],[Customer First Name]])</f>
        <v>No. 12295, Client</v>
      </c>
      <c r="F35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4" t="str">
        <f>IF(Table1[[#This Row],[Transaction Type]]="Maintenance","Non-Sales","Sales")</f>
        <v>Sales</v>
      </c>
      <c r="H3514" t="str">
        <f>IF(Table1[[#This Row],[Quarter]]="q2",1,"")</f>
        <v/>
      </c>
      <c r="I3514">
        <f>IF(Table1[[#This Row],[Quarter]]="q3",1,"")</f>
        <v>1</v>
      </c>
      <c r="J3514" t="str">
        <f>IF(Table1[[#This Row],[Quarter]]="Q2",Table1[[#This Row],[Credit Amount]],"")</f>
        <v/>
      </c>
      <c r="K3514">
        <f>IF(Table1[[#This Row],[Quarter]]="Q3",Table1[[#This Row],[Credit Amount]],"")</f>
        <v>-81.86</v>
      </c>
      <c r="L3514">
        <f>IF(Table1[[#This Row],[Transaction Type]]="Upgrade",Table1[[#This Row],[Credit Amount]],IF(Table1[[#This Row],[Transaction Type]]="Activation",Table1[[#This Row],[Credit Amount]],""))</f>
        <v>-81.86</v>
      </c>
      <c r="M3514" t="str">
        <f>IF(Table1[[#This Row],[Transaction Type]]="Maintenance",Table1[[#This Row],[Credit Amount]],"")</f>
        <v/>
      </c>
      <c r="N3514">
        <v>10017</v>
      </c>
      <c r="O3514" t="s">
        <v>2489</v>
      </c>
      <c r="P3514" t="s">
        <v>2506</v>
      </c>
      <c r="Q3514" t="s">
        <v>289</v>
      </c>
      <c r="R3514">
        <v>10042</v>
      </c>
      <c r="S3514" t="s">
        <v>2489</v>
      </c>
      <c r="T3514" t="s">
        <v>2531</v>
      </c>
      <c r="U3514" t="s">
        <v>290</v>
      </c>
      <c r="V3514" t="s">
        <v>196</v>
      </c>
      <c r="W3514">
        <v>100003294</v>
      </c>
      <c r="X3514">
        <v>8005552295</v>
      </c>
      <c r="Y3514" t="s">
        <v>2595</v>
      </c>
      <c r="Z3514" t="s">
        <v>4890</v>
      </c>
      <c r="AA3514" s="13">
        <v>-81.86</v>
      </c>
      <c r="AB3514" s="14">
        <v>42637</v>
      </c>
      <c r="AC3514" t="s">
        <v>35</v>
      </c>
    </row>
    <row r="3515" spans="1:29" x14ac:dyDescent="0.25">
      <c r="A3515" t="str">
        <f>CONCATENATE("Q",ROUNDUP(MONTH(Table1[[#This Row],[Month]])/3,0))</f>
        <v>Q2</v>
      </c>
      <c r="B3515" s="14">
        <f>EOMONTH(Table1[[#This Row],[Credit Date]],-1)+1</f>
        <v>42461</v>
      </c>
      <c r="C3515" t="str">
        <f>CONCATENATE(Table1[[#This Row],[Issuer Last Name]],", ",Table1[[#This Row],[Issuer First Name]])</f>
        <v>No. 042, Employee</v>
      </c>
      <c r="D3515" t="str">
        <f>CONCATENATE(Table1[[#This Row],[Approver Last Name]],", ",Table1[[#This Row],[Approver First Name]])</f>
        <v>No. 042, Employee</v>
      </c>
      <c r="E3515" t="str">
        <f>CONCATENATE(Table1[[#This Row],[Customer Last Name]],", ",Table1[[#This Row],[Customer First Name]])</f>
        <v>No. 13460, Client</v>
      </c>
      <c r="F35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5" t="str">
        <f>IF(Table1[[#This Row],[Transaction Type]]="Maintenance","Non-Sales","Sales")</f>
        <v>Sales</v>
      </c>
      <c r="H3515">
        <f>IF(Table1[[#This Row],[Quarter]]="q2",1,"")</f>
        <v>1</v>
      </c>
      <c r="I3515" t="str">
        <f>IF(Table1[[#This Row],[Quarter]]="q3",1,"")</f>
        <v/>
      </c>
      <c r="J3515">
        <f>IF(Table1[[#This Row],[Quarter]]="Q2",Table1[[#This Row],[Credit Amount]],"")</f>
        <v>-67.97</v>
      </c>
      <c r="K3515" t="str">
        <f>IF(Table1[[#This Row],[Quarter]]="Q3",Table1[[#This Row],[Credit Amount]],"")</f>
        <v/>
      </c>
      <c r="L3515">
        <f>IF(Table1[[#This Row],[Transaction Type]]="Upgrade",Table1[[#This Row],[Credit Amount]],IF(Table1[[#This Row],[Transaction Type]]="Activation",Table1[[#This Row],[Credit Amount]],""))</f>
        <v>-67.97</v>
      </c>
      <c r="M3515" t="str">
        <f>IF(Table1[[#This Row],[Transaction Type]]="Maintenance",Table1[[#This Row],[Credit Amount]],"")</f>
        <v/>
      </c>
      <c r="N3515">
        <v>10042</v>
      </c>
      <c r="O3515" t="s">
        <v>2489</v>
      </c>
      <c r="P3515" t="s">
        <v>2531</v>
      </c>
      <c r="Q3515" t="s">
        <v>290</v>
      </c>
      <c r="R3515">
        <v>10042</v>
      </c>
      <c r="S3515" t="s">
        <v>2489</v>
      </c>
      <c r="T3515" t="s">
        <v>2531</v>
      </c>
      <c r="U3515" t="s">
        <v>290</v>
      </c>
      <c r="V3515" t="s">
        <v>196</v>
      </c>
      <c r="W3515">
        <v>100004459</v>
      </c>
      <c r="X3515">
        <v>8005553460</v>
      </c>
      <c r="Y3515" t="s">
        <v>2595</v>
      </c>
      <c r="Z3515" t="s">
        <v>6048</v>
      </c>
      <c r="AA3515" s="13">
        <v>-67.97</v>
      </c>
      <c r="AB3515" s="14">
        <v>42466</v>
      </c>
      <c r="AC3515" t="s">
        <v>37</v>
      </c>
    </row>
    <row r="3516" spans="1:29" x14ac:dyDescent="0.25">
      <c r="A3516" t="str">
        <f>CONCATENATE("Q",ROUNDUP(MONTH(Table1[[#This Row],[Month]])/3,0))</f>
        <v>Q2</v>
      </c>
      <c r="B3516" s="14">
        <f>EOMONTH(Table1[[#This Row],[Credit Date]],-1)+1</f>
        <v>42461</v>
      </c>
      <c r="C3516" t="str">
        <f>CONCATENATE(Table1[[#This Row],[Issuer Last Name]],", ",Table1[[#This Row],[Issuer First Name]])</f>
        <v>No. 042, Employee</v>
      </c>
      <c r="D3516" t="str">
        <f>CONCATENATE(Table1[[#This Row],[Approver Last Name]],", ",Table1[[#This Row],[Approver First Name]])</f>
        <v>No. 042, Employee</v>
      </c>
      <c r="E3516" t="str">
        <f>CONCATENATE(Table1[[#This Row],[Customer Last Name]],", ",Table1[[#This Row],[Customer First Name]])</f>
        <v>No. 11833, Client</v>
      </c>
      <c r="F35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6" t="str">
        <f>IF(Table1[[#This Row],[Transaction Type]]="Maintenance","Non-Sales","Sales")</f>
        <v>Non-Sales</v>
      </c>
      <c r="H3516">
        <f>IF(Table1[[#This Row],[Quarter]]="q2",1,"")</f>
        <v>1</v>
      </c>
      <c r="I3516" t="str">
        <f>IF(Table1[[#This Row],[Quarter]]="q3",1,"")</f>
        <v/>
      </c>
      <c r="J3516">
        <f>IF(Table1[[#This Row],[Quarter]]="Q2",Table1[[#This Row],[Credit Amount]],"")</f>
        <v>-178.27</v>
      </c>
      <c r="K3516" t="str">
        <f>IF(Table1[[#This Row],[Quarter]]="Q3",Table1[[#This Row],[Credit Amount]],"")</f>
        <v/>
      </c>
      <c r="L3516" t="str">
        <f>IF(Table1[[#This Row],[Transaction Type]]="Upgrade",Table1[[#This Row],[Credit Amount]],IF(Table1[[#This Row],[Transaction Type]]="Activation",Table1[[#This Row],[Credit Amount]],""))</f>
        <v/>
      </c>
      <c r="M3516">
        <f>IF(Table1[[#This Row],[Transaction Type]]="Maintenance",Table1[[#This Row],[Credit Amount]],"")</f>
        <v>-178.27</v>
      </c>
      <c r="N3516">
        <v>10042</v>
      </c>
      <c r="O3516" t="s">
        <v>2489</v>
      </c>
      <c r="P3516" t="s">
        <v>2531</v>
      </c>
      <c r="Q3516" t="s">
        <v>290</v>
      </c>
      <c r="R3516">
        <v>10042</v>
      </c>
      <c r="S3516" t="s">
        <v>2489</v>
      </c>
      <c r="T3516" t="s">
        <v>2531</v>
      </c>
      <c r="U3516" t="s">
        <v>290</v>
      </c>
      <c r="V3516" t="s">
        <v>196</v>
      </c>
      <c r="W3516">
        <v>100002832</v>
      </c>
      <c r="X3516">
        <v>8005551833</v>
      </c>
      <c r="Y3516" t="s">
        <v>2595</v>
      </c>
      <c r="Z3516" t="s">
        <v>4428</v>
      </c>
      <c r="AA3516" s="13">
        <v>-178.27</v>
      </c>
      <c r="AB3516" s="14">
        <v>42471</v>
      </c>
      <c r="AC3516" t="s">
        <v>36</v>
      </c>
    </row>
    <row r="3517" spans="1:29" x14ac:dyDescent="0.25">
      <c r="A3517" t="str">
        <f>CONCATENATE("Q",ROUNDUP(MONTH(Table1[[#This Row],[Month]])/3,0))</f>
        <v>Q2</v>
      </c>
      <c r="B3517" s="14">
        <f>EOMONTH(Table1[[#This Row],[Credit Date]],-1)+1</f>
        <v>42461</v>
      </c>
      <c r="C3517" t="str">
        <f>CONCATENATE(Table1[[#This Row],[Issuer Last Name]],", ",Table1[[#This Row],[Issuer First Name]])</f>
        <v>No. 042, Employee</v>
      </c>
      <c r="D3517" t="str">
        <f>CONCATENATE(Table1[[#This Row],[Approver Last Name]],", ",Table1[[#This Row],[Approver First Name]])</f>
        <v>No. 042, Employee</v>
      </c>
      <c r="E3517" t="str">
        <f>CONCATENATE(Table1[[#This Row],[Customer Last Name]],", ",Table1[[#This Row],[Customer First Name]])</f>
        <v>No. 10525, Client</v>
      </c>
      <c r="F35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7" t="str">
        <f>IF(Table1[[#This Row],[Transaction Type]]="Maintenance","Non-Sales","Sales")</f>
        <v>Non-Sales</v>
      </c>
      <c r="H3517">
        <f>IF(Table1[[#This Row],[Quarter]]="q2",1,"")</f>
        <v>1</v>
      </c>
      <c r="I3517" t="str">
        <f>IF(Table1[[#This Row],[Quarter]]="q3",1,"")</f>
        <v/>
      </c>
      <c r="J3517">
        <f>IF(Table1[[#This Row],[Quarter]]="Q2",Table1[[#This Row],[Credit Amount]],"")</f>
        <v>-371.54</v>
      </c>
      <c r="K3517" t="str">
        <f>IF(Table1[[#This Row],[Quarter]]="Q3",Table1[[#This Row],[Credit Amount]],"")</f>
        <v/>
      </c>
      <c r="L3517" t="str">
        <f>IF(Table1[[#This Row],[Transaction Type]]="Upgrade",Table1[[#This Row],[Credit Amount]],IF(Table1[[#This Row],[Transaction Type]]="Activation",Table1[[#This Row],[Credit Amount]],""))</f>
        <v/>
      </c>
      <c r="M3517">
        <f>IF(Table1[[#This Row],[Transaction Type]]="Maintenance",Table1[[#This Row],[Credit Amount]],"")</f>
        <v>-371.54</v>
      </c>
      <c r="N3517">
        <v>10042</v>
      </c>
      <c r="O3517" t="s">
        <v>2489</v>
      </c>
      <c r="P3517" t="s">
        <v>2531</v>
      </c>
      <c r="Q3517" t="s">
        <v>290</v>
      </c>
      <c r="R3517">
        <v>10042</v>
      </c>
      <c r="S3517" t="s">
        <v>2489</v>
      </c>
      <c r="T3517" t="s">
        <v>2531</v>
      </c>
      <c r="U3517" t="s">
        <v>290</v>
      </c>
      <c r="V3517" t="s">
        <v>196</v>
      </c>
      <c r="W3517">
        <v>100001524</v>
      </c>
      <c r="X3517">
        <v>8005550525</v>
      </c>
      <c r="Y3517" t="s">
        <v>2595</v>
      </c>
      <c r="Z3517" t="s">
        <v>3120</v>
      </c>
      <c r="AA3517" s="13">
        <v>-371.54</v>
      </c>
      <c r="AB3517" s="14">
        <v>42472</v>
      </c>
      <c r="AC3517" t="s">
        <v>36</v>
      </c>
    </row>
    <row r="3518" spans="1:29" x14ac:dyDescent="0.25">
      <c r="A3518" t="str">
        <f>CONCATENATE("Q",ROUNDUP(MONTH(Table1[[#This Row],[Month]])/3,0))</f>
        <v>Q2</v>
      </c>
      <c r="B3518" s="14">
        <f>EOMONTH(Table1[[#This Row],[Credit Date]],-1)+1</f>
        <v>42461</v>
      </c>
      <c r="C3518" t="str">
        <f>CONCATENATE(Table1[[#This Row],[Issuer Last Name]],", ",Table1[[#This Row],[Issuer First Name]])</f>
        <v>No. 042, Employee</v>
      </c>
      <c r="D3518" t="str">
        <f>CONCATENATE(Table1[[#This Row],[Approver Last Name]],", ",Table1[[#This Row],[Approver First Name]])</f>
        <v>No. 042, Employee</v>
      </c>
      <c r="E3518" t="str">
        <f>CONCATENATE(Table1[[#This Row],[Customer Last Name]],", ",Table1[[#This Row],[Customer First Name]])</f>
        <v>No. 12511, Client</v>
      </c>
      <c r="F35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8" t="str">
        <f>IF(Table1[[#This Row],[Transaction Type]]="Maintenance","Non-Sales","Sales")</f>
        <v>Non-Sales</v>
      </c>
      <c r="H3518">
        <f>IF(Table1[[#This Row],[Quarter]]="q2",1,"")</f>
        <v>1</v>
      </c>
      <c r="I3518" t="str">
        <f>IF(Table1[[#This Row],[Quarter]]="q3",1,"")</f>
        <v/>
      </c>
      <c r="J3518">
        <f>IF(Table1[[#This Row],[Quarter]]="Q2",Table1[[#This Row],[Credit Amount]],"")</f>
        <v>-492.76</v>
      </c>
      <c r="K3518" t="str">
        <f>IF(Table1[[#This Row],[Quarter]]="Q3",Table1[[#This Row],[Credit Amount]],"")</f>
        <v/>
      </c>
      <c r="L3518" t="str">
        <f>IF(Table1[[#This Row],[Transaction Type]]="Upgrade",Table1[[#This Row],[Credit Amount]],IF(Table1[[#This Row],[Transaction Type]]="Activation",Table1[[#This Row],[Credit Amount]],""))</f>
        <v/>
      </c>
      <c r="M3518">
        <f>IF(Table1[[#This Row],[Transaction Type]]="Maintenance",Table1[[#This Row],[Credit Amount]],"")</f>
        <v>-492.76</v>
      </c>
      <c r="N3518">
        <v>10042</v>
      </c>
      <c r="O3518" t="s">
        <v>2489</v>
      </c>
      <c r="P3518" t="s">
        <v>2531</v>
      </c>
      <c r="Q3518" t="s">
        <v>290</v>
      </c>
      <c r="R3518">
        <v>10042</v>
      </c>
      <c r="S3518" t="s">
        <v>2489</v>
      </c>
      <c r="T3518" t="s">
        <v>2531</v>
      </c>
      <c r="U3518" t="s">
        <v>290</v>
      </c>
      <c r="V3518" t="s">
        <v>196</v>
      </c>
      <c r="W3518">
        <v>100003510</v>
      </c>
      <c r="X3518">
        <v>8005552511</v>
      </c>
      <c r="Y3518" t="s">
        <v>2595</v>
      </c>
      <c r="Z3518" t="s">
        <v>5106</v>
      </c>
      <c r="AA3518" s="13">
        <v>-492.76</v>
      </c>
      <c r="AB3518" s="14">
        <v>42475</v>
      </c>
      <c r="AC3518" t="s">
        <v>36</v>
      </c>
    </row>
    <row r="3519" spans="1:29" x14ac:dyDescent="0.25">
      <c r="A3519" t="str">
        <f>CONCATENATE("Q",ROUNDUP(MONTH(Table1[[#This Row],[Month]])/3,0))</f>
        <v>Q2</v>
      </c>
      <c r="B3519" s="14">
        <f>EOMONTH(Table1[[#This Row],[Credit Date]],-1)+1</f>
        <v>42461</v>
      </c>
      <c r="C3519" t="str">
        <f>CONCATENATE(Table1[[#This Row],[Issuer Last Name]],", ",Table1[[#This Row],[Issuer First Name]])</f>
        <v>No. 042, Employee</v>
      </c>
      <c r="D3519" t="str">
        <f>CONCATENATE(Table1[[#This Row],[Approver Last Name]],", ",Table1[[#This Row],[Approver First Name]])</f>
        <v>No. 042, Employee</v>
      </c>
      <c r="E3519" t="str">
        <f>CONCATENATE(Table1[[#This Row],[Customer Last Name]],", ",Table1[[#This Row],[Customer First Name]])</f>
        <v>No. 11523, Client</v>
      </c>
      <c r="F35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19" t="str">
        <f>IF(Table1[[#This Row],[Transaction Type]]="Maintenance","Non-Sales","Sales")</f>
        <v>Non-Sales</v>
      </c>
      <c r="H3519">
        <f>IF(Table1[[#This Row],[Quarter]]="q2",1,"")</f>
        <v>1</v>
      </c>
      <c r="I3519" t="str">
        <f>IF(Table1[[#This Row],[Quarter]]="q3",1,"")</f>
        <v/>
      </c>
      <c r="J3519">
        <f>IF(Table1[[#This Row],[Quarter]]="Q2",Table1[[#This Row],[Credit Amount]],"")</f>
        <v>-200.8</v>
      </c>
      <c r="K3519" t="str">
        <f>IF(Table1[[#This Row],[Quarter]]="Q3",Table1[[#This Row],[Credit Amount]],"")</f>
        <v/>
      </c>
      <c r="L3519" t="str">
        <f>IF(Table1[[#This Row],[Transaction Type]]="Upgrade",Table1[[#This Row],[Credit Amount]],IF(Table1[[#This Row],[Transaction Type]]="Activation",Table1[[#This Row],[Credit Amount]],""))</f>
        <v/>
      </c>
      <c r="M3519">
        <f>IF(Table1[[#This Row],[Transaction Type]]="Maintenance",Table1[[#This Row],[Credit Amount]],"")</f>
        <v>-200.8</v>
      </c>
      <c r="N3519">
        <v>10042</v>
      </c>
      <c r="O3519" t="s">
        <v>2489</v>
      </c>
      <c r="P3519" t="s">
        <v>2531</v>
      </c>
      <c r="Q3519" t="s">
        <v>290</v>
      </c>
      <c r="R3519">
        <v>10042</v>
      </c>
      <c r="S3519" t="s">
        <v>2489</v>
      </c>
      <c r="T3519" t="s">
        <v>2531</v>
      </c>
      <c r="U3519" t="s">
        <v>290</v>
      </c>
      <c r="V3519" t="s">
        <v>196</v>
      </c>
      <c r="W3519">
        <v>100002522</v>
      </c>
      <c r="X3519">
        <v>8005551523</v>
      </c>
      <c r="Y3519" t="s">
        <v>2595</v>
      </c>
      <c r="Z3519" t="s">
        <v>4118</v>
      </c>
      <c r="AA3519" s="13">
        <v>-200.8</v>
      </c>
      <c r="AB3519" s="14">
        <v>42479</v>
      </c>
      <c r="AC3519" t="s">
        <v>36</v>
      </c>
    </row>
    <row r="3520" spans="1:29" x14ac:dyDescent="0.25">
      <c r="A3520" t="str">
        <f>CONCATENATE("Q",ROUNDUP(MONTH(Table1[[#This Row],[Month]])/3,0))</f>
        <v>Q2</v>
      </c>
      <c r="B3520" s="14">
        <f>EOMONTH(Table1[[#This Row],[Credit Date]],-1)+1</f>
        <v>42461</v>
      </c>
      <c r="C3520" t="str">
        <f>CONCATENATE(Table1[[#This Row],[Issuer Last Name]],", ",Table1[[#This Row],[Issuer First Name]])</f>
        <v>No. 042, Employee</v>
      </c>
      <c r="D3520" t="str">
        <f>CONCATENATE(Table1[[#This Row],[Approver Last Name]],", ",Table1[[#This Row],[Approver First Name]])</f>
        <v>No. 042, Employee</v>
      </c>
      <c r="E3520" t="str">
        <f>CONCATENATE(Table1[[#This Row],[Customer Last Name]],", ",Table1[[#This Row],[Customer First Name]])</f>
        <v>No. 11709, Client</v>
      </c>
      <c r="F35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0" t="str">
        <f>IF(Table1[[#This Row],[Transaction Type]]="Maintenance","Non-Sales","Sales")</f>
        <v>Non-Sales</v>
      </c>
      <c r="H3520">
        <f>IF(Table1[[#This Row],[Quarter]]="q2",1,"")</f>
        <v>1</v>
      </c>
      <c r="I3520" t="str">
        <f>IF(Table1[[#This Row],[Quarter]]="q3",1,"")</f>
        <v/>
      </c>
      <c r="J3520">
        <f>IF(Table1[[#This Row],[Quarter]]="Q2",Table1[[#This Row],[Credit Amount]],"")</f>
        <v>-171.11</v>
      </c>
      <c r="K3520" t="str">
        <f>IF(Table1[[#This Row],[Quarter]]="Q3",Table1[[#This Row],[Credit Amount]],"")</f>
        <v/>
      </c>
      <c r="L3520" t="str">
        <f>IF(Table1[[#This Row],[Transaction Type]]="Upgrade",Table1[[#This Row],[Credit Amount]],IF(Table1[[#This Row],[Transaction Type]]="Activation",Table1[[#This Row],[Credit Amount]],""))</f>
        <v/>
      </c>
      <c r="M3520">
        <f>IF(Table1[[#This Row],[Transaction Type]]="Maintenance",Table1[[#This Row],[Credit Amount]],"")</f>
        <v>-171.11</v>
      </c>
      <c r="N3520">
        <v>10042</v>
      </c>
      <c r="O3520" t="s">
        <v>2489</v>
      </c>
      <c r="P3520" t="s">
        <v>2531</v>
      </c>
      <c r="Q3520" t="s">
        <v>290</v>
      </c>
      <c r="R3520">
        <v>10042</v>
      </c>
      <c r="S3520" t="s">
        <v>2489</v>
      </c>
      <c r="T3520" t="s">
        <v>2531</v>
      </c>
      <c r="U3520" t="s">
        <v>290</v>
      </c>
      <c r="V3520" t="s">
        <v>196</v>
      </c>
      <c r="W3520">
        <v>100002708</v>
      </c>
      <c r="X3520">
        <v>8005551709</v>
      </c>
      <c r="Y3520" t="s">
        <v>2595</v>
      </c>
      <c r="Z3520" t="s">
        <v>4304</v>
      </c>
      <c r="AA3520" s="13">
        <v>-171.11</v>
      </c>
      <c r="AB3520" s="14">
        <v>42480</v>
      </c>
      <c r="AC3520" t="s">
        <v>36</v>
      </c>
    </row>
    <row r="3521" spans="1:29" x14ac:dyDescent="0.25">
      <c r="A3521" t="str">
        <f>CONCATENATE("Q",ROUNDUP(MONTH(Table1[[#This Row],[Month]])/3,0))</f>
        <v>Q2</v>
      </c>
      <c r="B3521" s="14">
        <f>EOMONTH(Table1[[#This Row],[Credit Date]],-1)+1</f>
        <v>42461</v>
      </c>
      <c r="C3521" t="str">
        <f>CONCATENATE(Table1[[#This Row],[Issuer Last Name]],", ",Table1[[#This Row],[Issuer First Name]])</f>
        <v>No. 042, Employee</v>
      </c>
      <c r="D3521" t="str">
        <f>CONCATENATE(Table1[[#This Row],[Approver Last Name]],", ",Table1[[#This Row],[Approver First Name]])</f>
        <v>No. 042, Employee</v>
      </c>
      <c r="E3521" t="str">
        <f>CONCATENATE(Table1[[#This Row],[Customer Last Name]],", ",Table1[[#This Row],[Customer First Name]])</f>
        <v>No. 11037, Client</v>
      </c>
      <c r="F35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1" t="str">
        <f>IF(Table1[[#This Row],[Transaction Type]]="Maintenance","Non-Sales","Sales")</f>
        <v>Non-Sales</v>
      </c>
      <c r="H3521">
        <f>IF(Table1[[#This Row],[Quarter]]="q2",1,"")</f>
        <v>1</v>
      </c>
      <c r="I3521" t="str">
        <f>IF(Table1[[#This Row],[Quarter]]="q3",1,"")</f>
        <v/>
      </c>
      <c r="J3521">
        <f>IF(Table1[[#This Row],[Quarter]]="Q2",Table1[[#This Row],[Credit Amount]],"")</f>
        <v>-438.42</v>
      </c>
      <c r="K3521" t="str">
        <f>IF(Table1[[#This Row],[Quarter]]="Q3",Table1[[#This Row],[Credit Amount]],"")</f>
        <v/>
      </c>
      <c r="L3521" t="str">
        <f>IF(Table1[[#This Row],[Transaction Type]]="Upgrade",Table1[[#This Row],[Credit Amount]],IF(Table1[[#This Row],[Transaction Type]]="Activation",Table1[[#This Row],[Credit Amount]],""))</f>
        <v/>
      </c>
      <c r="M3521">
        <f>IF(Table1[[#This Row],[Transaction Type]]="Maintenance",Table1[[#This Row],[Credit Amount]],"")</f>
        <v>-438.42</v>
      </c>
      <c r="N3521">
        <v>10042</v>
      </c>
      <c r="O3521" t="s">
        <v>2489</v>
      </c>
      <c r="P3521" t="s">
        <v>2531</v>
      </c>
      <c r="Q3521" t="s">
        <v>290</v>
      </c>
      <c r="R3521">
        <v>10042</v>
      </c>
      <c r="S3521" t="s">
        <v>2489</v>
      </c>
      <c r="T3521" t="s">
        <v>2531</v>
      </c>
      <c r="U3521" t="s">
        <v>290</v>
      </c>
      <c r="V3521" t="s">
        <v>196</v>
      </c>
      <c r="W3521">
        <v>100002036</v>
      </c>
      <c r="X3521">
        <v>8005551037</v>
      </c>
      <c r="Y3521" t="s">
        <v>2595</v>
      </c>
      <c r="Z3521" t="s">
        <v>3632</v>
      </c>
      <c r="AA3521" s="13">
        <v>-438.42</v>
      </c>
      <c r="AB3521" s="14">
        <v>42481</v>
      </c>
      <c r="AC3521" t="s">
        <v>36</v>
      </c>
    </row>
    <row r="3522" spans="1:29" x14ac:dyDescent="0.25">
      <c r="A3522" t="str">
        <f>CONCATENATE("Q",ROUNDUP(MONTH(Table1[[#This Row],[Month]])/3,0))</f>
        <v>Q2</v>
      </c>
      <c r="B3522" s="14">
        <f>EOMONTH(Table1[[#This Row],[Credit Date]],-1)+1</f>
        <v>42461</v>
      </c>
      <c r="C3522" t="str">
        <f>CONCATENATE(Table1[[#This Row],[Issuer Last Name]],", ",Table1[[#This Row],[Issuer First Name]])</f>
        <v>No. 042, Employee</v>
      </c>
      <c r="D3522" t="str">
        <f>CONCATENATE(Table1[[#This Row],[Approver Last Name]],", ",Table1[[#This Row],[Approver First Name]])</f>
        <v>No. 042, Employee</v>
      </c>
      <c r="E3522" t="str">
        <f>CONCATENATE(Table1[[#This Row],[Customer Last Name]],", ",Table1[[#This Row],[Customer First Name]])</f>
        <v>No. 11401, Client</v>
      </c>
      <c r="F35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2" t="str">
        <f>IF(Table1[[#This Row],[Transaction Type]]="Maintenance","Non-Sales","Sales")</f>
        <v>Non-Sales</v>
      </c>
      <c r="H3522">
        <f>IF(Table1[[#This Row],[Quarter]]="q2",1,"")</f>
        <v>1</v>
      </c>
      <c r="I3522" t="str">
        <f>IF(Table1[[#This Row],[Quarter]]="q3",1,"")</f>
        <v/>
      </c>
      <c r="J3522">
        <f>IF(Table1[[#This Row],[Quarter]]="Q2",Table1[[#This Row],[Credit Amount]],"")</f>
        <v>-139.13</v>
      </c>
      <c r="K3522" t="str">
        <f>IF(Table1[[#This Row],[Quarter]]="Q3",Table1[[#This Row],[Credit Amount]],"")</f>
        <v/>
      </c>
      <c r="L3522" t="str">
        <f>IF(Table1[[#This Row],[Transaction Type]]="Upgrade",Table1[[#This Row],[Credit Amount]],IF(Table1[[#This Row],[Transaction Type]]="Activation",Table1[[#This Row],[Credit Amount]],""))</f>
        <v/>
      </c>
      <c r="M3522">
        <f>IF(Table1[[#This Row],[Transaction Type]]="Maintenance",Table1[[#This Row],[Credit Amount]],"")</f>
        <v>-139.13</v>
      </c>
      <c r="N3522">
        <v>10042</v>
      </c>
      <c r="O3522" t="s">
        <v>2489</v>
      </c>
      <c r="P3522" t="s">
        <v>2531</v>
      </c>
      <c r="Q3522" t="s">
        <v>290</v>
      </c>
      <c r="R3522">
        <v>10042</v>
      </c>
      <c r="S3522" t="s">
        <v>2489</v>
      </c>
      <c r="T3522" t="s">
        <v>2531</v>
      </c>
      <c r="U3522" t="s">
        <v>290</v>
      </c>
      <c r="V3522" t="s">
        <v>196</v>
      </c>
      <c r="W3522">
        <v>100002400</v>
      </c>
      <c r="X3522">
        <v>8005551401</v>
      </c>
      <c r="Y3522" t="s">
        <v>2595</v>
      </c>
      <c r="Z3522" t="s">
        <v>3996</v>
      </c>
      <c r="AA3522" s="13">
        <v>-139.13</v>
      </c>
      <c r="AB3522" s="14">
        <v>42481</v>
      </c>
      <c r="AC3522" t="s">
        <v>36</v>
      </c>
    </row>
    <row r="3523" spans="1:29" x14ac:dyDescent="0.25">
      <c r="A3523" t="str">
        <f>CONCATENATE("Q",ROUNDUP(MONTH(Table1[[#This Row],[Month]])/3,0))</f>
        <v>Q2</v>
      </c>
      <c r="B3523" s="14">
        <f>EOMONTH(Table1[[#This Row],[Credit Date]],-1)+1</f>
        <v>42461</v>
      </c>
      <c r="C3523" t="str">
        <f>CONCATENATE(Table1[[#This Row],[Issuer Last Name]],", ",Table1[[#This Row],[Issuer First Name]])</f>
        <v>No. 042, Employee</v>
      </c>
      <c r="D3523" t="str">
        <f>CONCATENATE(Table1[[#This Row],[Approver Last Name]],", ",Table1[[#This Row],[Approver First Name]])</f>
        <v>No. 042, Employee</v>
      </c>
      <c r="E3523" t="str">
        <f>CONCATENATE(Table1[[#This Row],[Customer Last Name]],", ",Table1[[#This Row],[Customer First Name]])</f>
        <v>No. 13401, Client</v>
      </c>
      <c r="F35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3" t="str">
        <f>IF(Table1[[#This Row],[Transaction Type]]="Maintenance","Non-Sales","Sales")</f>
        <v>Non-Sales</v>
      </c>
      <c r="H3523">
        <f>IF(Table1[[#This Row],[Quarter]]="q2",1,"")</f>
        <v>1</v>
      </c>
      <c r="I3523" t="str">
        <f>IF(Table1[[#This Row],[Quarter]]="q3",1,"")</f>
        <v/>
      </c>
      <c r="J3523">
        <f>IF(Table1[[#This Row],[Quarter]]="Q2",Table1[[#This Row],[Credit Amount]],"")</f>
        <v>-490.36</v>
      </c>
      <c r="K3523" t="str">
        <f>IF(Table1[[#This Row],[Quarter]]="Q3",Table1[[#This Row],[Credit Amount]],"")</f>
        <v/>
      </c>
      <c r="L3523" t="str">
        <f>IF(Table1[[#This Row],[Transaction Type]]="Upgrade",Table1[[#This Row],[Credit Amount]],IF(Table1[[#This Row],[Transaction Type]]="Activation",Table1[[#This Row],[Credit Amount]],""))</f>
        <v/>
      </c>
      <c r="M3523">
        <f>IF(Table1[[#This Row],[Transaction Type]]="Maintenance",Table1[[#This Row],[Credit Amount]],"")</f>
        <v>-490.36</v>
      </c>
      <c r="N3523">
        <v>10042</v>
      </c>
      <c r="O3523" t="s">
        <v>2489</v>
      </c>
      <c r="P3523" t="s">
        <v>2531</v>
      </c>
      <c r="Q3523" t="s">
        <v>290</v>
      </c>
      <c r="R3523">
        <v>10042</v>
      </c>
      <c r="S3523" t="s">
        <v>2489</v>
      </c>
      <c r="T3523" t="s">
        <v>2531</v>
      </c>
      <c r="U3523" t="s">
        <v>290</v>
      </c>
      <c r="V3523" t="s">
        <v>196</v>
      </c>
      <c r="W3523">
        <v>100004400</v>
      </c>
      <c r="X3523">
        <v>8005553401</v>
      </c>
      <c r="Y3523" t="s">
        <v>2595</v>
      </c>
      <c r="Z3523" t="s">
        <v>5989</v>
      </c>
      <c r="AA3523" s="13">
        <v>-490.36</v>
      </c>
      <c r="AB3523" s="14">
        <v>42489</v>
      </c>
      <c r="AC3523" t="s">
        <v>36</v>
      </c>
    </row>
    <row r="3524" spans="1:29" x14ac:dyDescent="0.25">
      <c r="A3524" t="str">
        <f>CONCATENATE("Q",ROUNDUP(MONTH(Table1[[#This Row],[Month]])/3,0))</f>
        <v>Q2</v>
      </c>
      <c r="B3524" s="14">
        <f>EOMONTH(Table1[[#This Row],[Credit Date]],-1)+1</f>
        <v>42461</v>
      </c>
      <c r="C3524" t="str">
        <f>CONCATENATE(Table1[[#This Row],[Issuer Last Name]],", ",Table1[[#This Row],[Issuer First Name]])</f>
        <v>No. 042, Employee</v>
      </c>
      <c r="D3524" t="str">
        <f>CONCATENATE(Table1[[#This Row],[Approver Last Name]],", ",Table1[[#This Row],[Approver First Name]])</f>
        <v>No. 042, Employee</v>
      </c>
      <c r="E3524" t="str">
        <f>CONCATENATE(Table1[[#This Row],[Customer Last Name]],", ",Table1[[#This Row],[Customer First Name]])</f>
        <v>No. 13313, Client</v>
      </c>
      <c r="F35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4" t="str">
        <f>IF(Table1[[#This Row],[Transaction Type]]="Maintenance","Non-Sales","Sales")</f>
        <v>Non-Sales</v>
      </c>
      <c r="H3524">
        <f>IF(Table1[[#This Row],[Quarter]]="q2",1,"")</f>
        <v>1</v>
      </c>
      <c r="I3524" t="str">
        <f>IF(Table1[[#This Row],[Quarter]]="q3",1,"")</f>
        <v/>
      </c>
      <c r="J3524">
        <f>IF(Table1[[#This Row],[Quarter]]="Q2",Table1[[#This Row],[Credit Amount]],"")</f>
        <v>-244.64</v>
      </c>
      <c r="K3524" t="str">
        <f>IF(Table1[[#This Row],[Quarter]]="Q3",Table1[[#This Row],[Credit Amount]],"")</f>
        <v/>
      </c>
      <c r="L3524" t="str">
        <f>IF(Table1[[#This Row],[Transaction Type]]="Upgrade",Table1[[#This Row],[Credit Amount]],IF(Table1[[#This Row],[Transaction Type]]="Activation",Table1[[#This Row],[Credit Amount]],""))</f>
        <v/>
      </c>
      <c r="M3524">
        <f>IF(Table1[[#This Row],[Transaction Type]]="Maintenance",Table1[[#This Row],[Credit Amount]],"")</f>
        <v>-244.64</v>
      </c>
      <c r="N3524">
        <v>10042</v>
      </c>
      <c r="O3524" t="s">
        <v>2489</v>
      </c>
      <c r="P3524" t="s">
        <v>2531</v>
      </c>
      <c r="Q3524" t="s">
        <v>290</v>
      </c>
      <c r="R3524">
        <v>10042</v>
      </c>
      <c r="S3524" t="s">
        <v>2489</v>
      </c>
      <c r="T3524" t="s">
        <v>2531</v>
      </c>
      <c r="U3524" t="s">
        <v>290</v>
      </c>
      <c r="V3524" t="s">
        <v>196</v>
      </c>
      <c r="W3524">
        <v>100004312</v>
      </c>
      <c r="X3524">
        <v>8005553313</v>
      </c>
      <c r="Y3524" t="s">
        <v>2595</v>
      </c>
      <c r="Z3524" t="s">
        <v>5901</v>
      </c>
      <c r="AA3524" s="13">
        <v>-244.64</v>
      </c>
      <c r="AB3524" s="14">
        <v>42490</v>
      </c>
      <c r="AC3524" t="s">
        <v>36</v>
      </c>
    </row>
    <row r="3525" spans="1:29" x14ac:dyDescent="0.25">
      <c r="A3525" t="str">
        <f>CONCATENATE("Q",ROUNDUP(MONTH(Table1[[#This Row],[Month]])/3,0))</f>
        <v>Q2</v>
      </c>
      <c r="B3525" s="14">
        <f>EOMONTH(Table1[[#This Row],[Credit Date]],-1)+1</f>
        <v>42491</v>
      </c>
      <c r="C3525" t="str">
        <f>CONCATENATE(Table1[[#This Row],[Issuer Last Name]],", ",Table1[[#This Row],[Issuer First Name]])</f>
        <v>No. 042, Employee</v>
      </c>
      <c r="D3525" t="str">
        <f>CONCATENATE(Table1[[#This Row],[Approver Last Name]],", ",Table1[[#This Row],[Approver First Name]])</f>
        <v>No. 042, Employee</v>
      </c>
      <c r="E3525" t="str">
        <f>CONCATENATE(Table1[[#This Row],[Customer Last Name]],", ",Table1[[#This Row],[Customer First Name]])</f>
        <v>No. 12648, Client</v>
      </c>
      <c r="F35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5" t="str">
        <f>IF(Table1[[#This Row],[Transaction Type]]="Maintenance","Non-Sales","Sales")</f>
        <v>Non-Sales</v>
      </c>
      <c r="H3525">
        <f>IF(Table1[[#This Row],[Quarter]]="q2",1,"")</f>
        <v>1</v>
      </c>
      <c r="I3525" t="str">
        <f>IF(Table1[[#This Row],[Quarter]]="q3",1,"")</f>
        <v/>
      </c>
      <c r="J3525">
        <f>IF(Table1[[#This Row],[Quarter]]="Q2",Table1[[#This Row],[Credit Amount]],"")</f>
        <v>-244.52</v>
      </c>
      <c r="K3525" t="str">
        <f>IF(Table1[[#This Row],[Quarter]]="Q3",Table1[[#This Row],[Credit Amount]],"")</f>
        <v/>
      </c>
      <c r="L3525" t="str">
        <f>IF(Table1[[#This Row],[Transaction Type]]="Upgrade",Table1[[#This Row],[Credit Amount]],IF(Table1[[#This Row],[Transaction Type]]="Activation",Table1[[#This Row],[Credit Amount]],""))</f>
        <v/>
      </c>
      <c r="M3525">
        <f>IF(Table1[[#This Row],[Transaction Type]]="Maintenance",Table1[[#This Row],[Credit Amount]],"")</f>
        <v>-244.52</v>
      </c>
      <c r="N3525">
        <v>10042</v>
      </c>
      <c r="O3525" t="s">
        <v>2489</v>
      </c>
      <c r="P3525" t="s">
        <v>2531</v>
      </c>
      <c r="Q3525" t="s">
        <v>290</v>
      </c>
      <c r="R3525">
        <v>10042</v>
      </c>
      <c r="S3525" t="s">
        <v>2489</v>
      </c>
      <c r="T3525" t="s">
        <v>2531</v>
      </c>
      <c r="U3525" t="s">
        <v>290</v>
      </c>
      <c r="V3525" t="s">
        <v>196</v>
      </c>
      <c r="W3525">
        <v>100003647</v>
      </c>
      <c r="X3525">
        <v>8005552648</v>
      </c>
      <c r="Y3525" t="s">
        <v>2595</v>
      </c>
      <c r="Z3525" t="s">
        <v>5243</v>
      </c>
      <c r="AA3525" s="13">
        <v>-244.52</v>
      </c>
      <c r="AB3525" s="14">
        <v>42499</v>
      </c>
      <c r="AC3525" t="s">
        <v>36</v>
      </c>
    </row>
    <row r="3526" spans="1:29" x14ac:dyDescent="0.25">
      <c r="A3526" t="str">
        <f>CONCATENATE("Q",ROUNDUP(MONTH(Table1[[#This Row],[Month]])/3,0))</f>
        <v>Q2</v>
      </c>
      <c r="B3526" s="14">
        <f>EOMONTH(Table1[[#This Row],[Credit Date]],-1)+1</f>
        <v>42491</v>
      </c>
      <c r="C3526" t="str">
        <f>CONCATENATE(Table1[[#This Row],[Issuer Last Name]],", ",Table1[[#This Row],[Issuer First Name]])</f>
        <v>No. 042, Employee</v>
      </c>
      <c r="D3526" t="str">
        <f>CONCATENATE(Table1[[#This Row],[Approver Last Name]],", ",Table1[[#This Row],[Approver First Name]])</f>
        <v>No. 042, Employee</v>
      </c>
      <c r="E3526" t="str">
        <f>CONCATENATE(Table1[[#This Row],[Customer Last Name]],", ",Table1[[#This Row],[Customer First Name]])</f>
        <v>No. 11404, Client</v>
      </c>
      <c r="F35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6" t="str">
        <f>IF(Table1[[#This Row],[Transaction Type]]="Maintenance","Non-Sales","Sales")</f>
        <v>Non-Sales</v>
      </c>
      <c r="H3526">
        <f>IF(Table1[[#This Row],[Quarter]]="q2",1,"")</f>
        <v>1</v>
      </c>
      <c r="I3526" t="str">
        <f>IF(Table1[[#This Row],[Quarter]]="q3",1,"")</f>
        <v/>
      </c>
      <c r="J3526">
        <f>IF(Table1[[#This Row],[Quarter]]="Q2",Table1[[#This Row],[Credit Amount]],"")</f>
        <v>-316.97000000000003</v>
      </c>
      <c r="K3526" t="str">
        <f>IF(Table1[[#This Row],[Quarter]]="Q3",Table1[[#This Row],[Credit Amount]],"")</f>
        <v/>
      </c>
      <c r="L3526" t="str">
        <f>IF(Table1[[#This Row],[Transaction Type]]="Upgrade",Table1[[#This Row],[Credit Amount]],IF(Table1[[#This Row],[Transaction Type]]="Activation",Table1[[#This Row],[Credit Amount]],""))</f>
        <v/>
      </c>
      <c r="M3526">
        <f>IF(Table1[[#This Row],[Transaction Type]]="Maintenance",Table1[[#This Row],[Credit Amount]],"")</f>
        <v>-316.97000000000003</v>
      </c>
      <c r="N3526">
        <v>10042</v>
      </c>
      <c r="O3526" t="s">
        <v>2489</v>
      </c>
      <c r="P3526" t="s">
        <v>2531</v>
      </c>
      <c r="Q3526" t="s">
        <v>290</v>
      </c>
      <c r="R3526">
        <v>10042</v>
      </c>
      <c r="S3526" t="s">
        <v>2489</v>
      </c>
      <c r="T3526" t="s">
        <v>2531</v>
      </c>
      <c r="U3526" t="s">
        <v>290</v>
      </c>
      <c r="V3526" t="s">
        <v>196</v>
      </c>
      <c r="W3526">
        <v>100002403</v>
      </c>
      <c r="X3526">
        <v>8005551404</v>
      </c>
      <c r="Y3526" t="s">
        <v>2595</v>
      </c>
      <c r="Z3526" t="s">
        <v>3999</v>
      </c>
      <c r="AA3526" s="13">
        <v>-316.97000000000003</v>
      </c>
      <c r="AB3526" s="14">
        <v>42500</v>
      </c>
      <c r="AC3526" t="s">
        <v>36</v>
      </c>
    </row>
    <row r="3527" spans="1:29" x14ac:dyDescent="0.25">
      <c r="A3527" t="str">
        <f>CONCATENATE("Q",ROUNDUP(MONTH(Table1[[#This Row],[Month]])/3,0))</f>
        <v>Q2</v>
      </c>
      <c r="B3527" s="14">
        <f>EOMONTH(Table1[[#This Row],[Credit Date]],-1)+1</f>
        <v>42491</v>
      </c>
      <c r="C3527" t="str">
        <f>CONCATENATE(Table1[[#This Row],[Issuer Last Name]],", ",Table1[[#This Row],[Issuer First Name]])</f>
        <v>No. 042, Employee</v>
      </c>
      <c r="D3527" t="str">
        <f>CONCATENATE(Table1[[#This Row],[Approver Last Name]],", ",Table1[[#This Row],[Approver First Name]])</f>
        <v>No. 042, Employee</v>
      </c>
      <c r="E3527" t="str">
        <f>CONCATENATE(Table1[[#This Row],[Customer Last Name]],", ",Table1[[#This Row],[Customer First Name]])</f>
        <v>No. 10688, Client</v>
      </c>
      <c r="F35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7" t="str">
        <f>IF(Table1[[#This Row],[Transaction Type]]="Maintenance","Non-Sales","Sales")</f>
        <v>Sales</v>
      </c>
      <c r="H3527">
        <f>IF(Table1[[#This Row],[Quarter]]="q2",1,"")</f>
        <v>1</v>
      </c>
      <c r="I3527" t="str">
        <f>IF(Table1[[#This Row],[Quarter]]="q3",1,"")</f>
        <v/>
      </c>
      <c r="J3527">
        <f>IF(Table1[[#This Row],[Quarter]]="Q2",Table1[[#This Row],[Credit Amount]],"")</f>
        <v>-393.44</v>
      </c>
      <c r="K3527" t="str">
        <f>IF(Table1[[#This Row],[Quarter]]="Q3",Table1[[#This Row],[Credit Amount]],"")</f>
        <v/>
      </c>
      <c r="L3527">
        <f>IF(Table1[[#This Row],[Transaction Type]]="Upgrade",Table1[[#This Row],[Credit Amount]],IF(Table1[[#This Row],[Transaction Type]]="Activation",Table1[[#This Row],[Credit Amount]],""))</f>
        <v>-393.44</v>
      </c>
      <c r="M3527" t="str">
        <f>IF(Table1[[#This Row],[Transaction Type]]="Maintenance",Table1[[#This Row],[Credit Amount]],"")</f>
        <v/>
      </c>
      <c r="N3527">
        <v>10042</v>
      </c>
      <c r="O3527" t="s">
        <v>2489</v>
      </c>
      <c r="P3527" t="s">
        <v>2531</v>
      </c>
      <c r="Q3527" t="s">
        <v>290</v>
      </c>
      <c r="R3527">
        <v>10042</v>
      </c>
      <c r="S3527" t="s">
        <v>2489</v>
      </c>
      <c r="T3527" t="s">
        <v>2531</v>
      </c>
      <c r="U3527" t="s">
        <v>290</v>
      </c>
      <c r="V3527" t="s">
        <v>196</v>
      </c>
      <c r="W3527">
        <v>100001687</v>
      </c>
      <c r="X3527">
        <v>8005550688</v>
      </c>
      <c r="Y3527" t="s">
        <v>2595</v>
      </c>
      <c r="Z3527" t="s">
        <v>3283</v>
      </c>
      <c r="AA3527" s="13">
        <v>-393.44</v>
      </c>
      <c r="AB3527" s="14">
        <v>42504</v>
      </c>
      <c r="AC3527" t="s">
        <v>35</v>
      </c>
    </row>
    <row r="3528" spans="1:29" x14ac:dyDescent="0.25">
      <c r="A3528" t="str">
        <f>CONCATENATE("Q",ROUNDUP(MONTH(Table1[[#This Row],[Month]])/3,0))</f>
        <v>Q2</v>
      </c>
      <c r="B3528" s="14">
        <f>EOMONTH(Table1[[#This Row],[Credit Date]],-1)+1</f>
        <v>42491</v>
      </c>
      <c r="C3528" t="str">
        <f>CONCATENATE(Table1[[#This Row],[Issuer Last Name]],", ",Table1[[#This Row],[Issuer First Name]])</f>
        <v>No. 042, Employee</v>
      </c>
      <c r="D3528" t="str">
        <f>CONCATENATE(Table1[[#This Row],[Approver Last Name]],", ",Table1[[#This Row],[Approver First Name]])</f>
        <v>No. 042, Employee</v>
      </c>
      <c r="E3528" t="str">
        <f>CONCATENATE(Table1[[#This Row],[Customer Last Name]],", ",Table1[[#This Row],[Customer First Name]])</f>
        <v>No. 10159, Client</v>
      </c>
      <c r="F35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8" t="str">
        <f>IF(Table1[[#This Row],[Transaction Type]]="Maintenance","Non-Sales","Sales")</f>
        <v>Sales</v>
      </c>
      <c r="H3528">
        <f>IF(Table1[[#This Row],[Quarter]]="q2",1,"")</f>
        <v>1</v>
      </c>
      <c r="I3528" t="str">
        <f>IF(Table1[[#This Row],[Quarter]]="q3",1,"")</f>
        <v/>
      </c>
      <c r="J3528">
        <f>IF(Table1[[#This Row],[Quarter]]="Q2",Table1[[#This Row],[Credit Amount]],"")</f>
        <v>-181.93</v>
      </c>
      <c r="K3528" t="str">
        <f>IF(Table1[[#This Row],[Quarter]]="Q3",Table1[[#This Row],[Credit Amount]],"")</f>
        <v/>
      </c>
      <c r="L3528">
        <f>IF(Table1[[#This Row],[Transaction Type]]="Upgrade",Table1[[#This Row],[Credit Amount]],IF(Table1[[#This Row],[Transaction Type]]="Activation",Table1[[#This Row],[Credit Amount]],""))</f>
        <v>-181.93</v>
      </c>
      <c r="M3528" t="str">
        <f>IF(Table1[[#This Row],[Transaction Type]]="Maintenance",Table1[[#This Row],[Credit Amount]],"")</f>
        <v/>
      </c>
      <c r="N3528">
        <v>10042</v>
      </c>
      <c r="O3528" t="s">
        <v>2489</v>
      </c>
      <c r="P3528" t="s">
        <v>2531</v>
      </c>
      <c r="Q3528" t="s">
        <v>290</v>
      </c>
      <c r="R3528">
        <v>10042</v>
      </c>
      <c r="S3528" t="s">
        <v>2489</v>
      </c>
      <c r="T3528" t="s">
        <v>2531</v>
      </c>
      <c r="U3528" t="s">
        <v>290</v>
      </c>
      <c r="V3528" t="s">
        <v>196</v>
      </c>
      <c r="W3528">
        <v>100001158</v>
      </c>
      <c r="X3528">
        <v>8005550159</v>
      </c>
      <c r="Y3528" t="s">
        <v>2595</v>
      </c>
      <c r="Z3528" t="s">
        <v>2754</v>
      </c>
      <c r="AA3528" s="13">
        <v>-181.93</v>
      </c>
      <c r="AB3528" s="14">
        <v>42508</v>
      </c>
      <c r="AC3528" t="s">
        <v>37</v>
      </c>
    </row>
    <row r="3529" spans="1:29" x14ac:dyDescent="0.25">
      <c r="A3529" t="str">
        <f>CONCATENATE("Q",ROUNDUP(MONTH(Table1[[#This Row],[Month]])/3,0))</f>
        <v>Q2</v>
      </c>
      <c r="B3529" s="14">
        <f>EOMONTH(Table1[[#This Row],[Credit Date]],-1)+1</f>
        <v>42491</v>
      </c>
      <c r="C3529" t="str">
        <f>CONCATENATE(Table1[[#This Row],[Issuer Last Name]],", ",Table1[[#This Row],[Issuer First Name]])</f>
        <v>No. 042, Employee</v>
      </c>
      <c r="D3529" t="str">
        <f>CONCATENATE(Table1[[#This Row],[Approver Last Name]],", ",Table1[[#This Row],[Approver First Name]])</f>
        <v>No. 042, Employee</v>
      </c>
      <c r="E3529" t="str">
        <f>CONCATENATE(Table1[[#This Row],[Customer Last Name]],", ",Table1[[#This Row],[Customer First Name]])</f>
        <v>No. 11511, Client</v>
      </c>
      <c r="F35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29" t="str">
        <f>IF(Table1[[#This Row],[Transaction Type]]="Maintenance","Non-Sales","Sales")</f>
        <v>Non-Sales</v>
      </c>
      <c r="H3529">
        <f>IF(Table1[[#This Row],[Quarter]]="q2",1,"")</f>
        <v>1</v>
      </c>
      <c r="I3529" t="str">
        <f>IF(Table1[[#This Row],[Quarter]]="q3",1,"")</f>
        <v/>
      </c>
      <c r="J3529">
        <f>IF(Table1[[#This Row],[Quarter]]="Q2",Table1[[#This Row],[Credit Amount]],"")</f>
        <v>-327.84</v>
      </c>
      <c r="K3529" t="str">
        <f>IF(Table1[[#This Row],[Quarter]]="Q3",Table1[[#This Row],[Credit Amount]],"")</f>
        <v/>
      </c>
      <c r="L3529" t="str">
        <f>IF(Table1[[#This Row],[Transaction Type]]="Upgrade",Table1[[#This Row],[Credit Amount]],IF(Table1[[#This Row],[Transaction Type]]="Activation",Table1[[#This Row],[Credit Amount]],""))</f>
        <v/>
      </c>
      <c r="M3529">
        <f>IF(Table1[[#This Row],[Transaction Type]]="Maintenance",Table1[[#This Row],[Credit Amount]],"")</f>
        <v>-327.84</v>
      </c>
      <c r="N3529">
        <v>10042</v>
      </c>
      <c r="O3529" t="s">
        <v>2489</v>
      </c>
      <c r="P3529" t="s">
        <v>2531</v>
      </c>
      <c r="Q3529" t="s">
        <v>290</v>
      </c>
      <c r="R3529">
        <v>10042</v>
      </c>
      <c r="S3529" t="s">
        <v>2489</v>
      </c>
      <c r="T3529" t="s">
        <v>2531</v>
      </c>
      <c r="U3529" t="s">
        <v>290</v>
      </c>
      <c r="V3529" t="s">
        <v>196</v>
      </c>
      <c r="W3529">
        <v>100002510</v>
      </c>
      <c r="X3529">
        <v>8005551511</v>
      </c>
      <c r="Y3529" t="s">
        <v>2595</v>
      </c>
      <c r="Z3529" t="s">
        <v>4106</v>
      </c>
      <c r="AA3529" s="13">
        <v>-327.84</v>
      </c>
      <c r="AB3529" s="14">
        <v>42510</v>
      </c>
      <c r="AC3529" t="s">
        <v>36</v>
      </c>
    </row>
    <row r="3530" spans="1:29" x14ac:dyDescent="0.25">
      <c r="A3530" t="str">
        <f>CONCATENATE("Q",ROUNDUP(MONTH(Table1[[#This Row],[Month]])/3,0))</f>
        <v>Q2</v>
      </c>
      <c r="B3530" s="14">
        <f>EOMONTH(Table1[[#This Row],[Credit Date]],-1)+1</f>
        <v>42491</v>
      </c>
      <c r="C3530" t="str">
        <f>CONCATENATE(Table1[[#This Row],[Issuer Last Name]],", ",Table1[[#This Row],[Issuer First Name]])</f>
        <v>No. 042, Employee</v>
      </c>
      <c r="D3530" t="str">
        <f>CONCATENATE(Table1[[#This Row],[Approver Last Name]],", ",Table1[[#This Row],[Approver First Name]])</f>
        <v>No. 042, Employee</v>
      </c>
      <c r="E3530" t="str">
        <f>CONCATENATE(Table1[[#This Row],[Customer Last Name]],", ",Table1[[#This Row],[Customer First Name]])</f>
        <v>No. 11311, Client</v>
      </c>
      <c r="F35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0" t="str">
        <f>IF(Table1[[#This Row],[Transaction Type]]="Maintenance","Non-Sales","Sales")</f>
        <v>Non-Sales</v>
      </c>
      <c r="H3530">
        <f>IF(Table1[[#This Row],[Quarter]]="q2",1,"")</f>
        <v>1</v>
      </c>
      <c r="I3530" t="str">
        <f>IF(Table1[[#This Row],[Quarter]]="q3",1,"")</f>
        <v/>
      </c>
      <c r="J3530">
        <f>IF(Table1[[#This Row],[Quarter]]="Q2",Table1[[#This Row],[Credit Amount]],"")</f>
        <v>-297.17</v>
      </c>
      <c r="K3530" t="str">
        <f>IF(Table1[[#This Row],[Quarter]]="Q3",Table1[[#This Row],[Credit Amount]],"")</f>
        <v/>
      </c>
      <c r="L3530" t="str">
        <f>IF(Table1[[#This Row],[Transaction Type]]="Upgrade",Table1[[#This Row],[Credit Amount]],IF(Table1[[#This Row],[Transaction Type]]="Activation",Table1[[#This Row],[Credit Amount]],""))</f>
        <v/>
      </c>
      <c r="M3530">
        <f>IF(Table1[[#This Row],[Transaction Type]]="Maintenance",Table1[[#This Row],[Credit Amount]],"")</f>
        <v>-297.17</v>
      </c>
      <c r="N3530">
        <v>10042</v>
      </c>
      <c r="O3530" t="s">
        <v>2489</v>
      </c>
      <c r="P3530" t="s">
        <v>2531</v>
      </c>
      <c r="Q3530" t="s">
        <v>290</v>
      </c>
      <c r="R3530">
        <v>10042</v>
      </c>
      <c r="S3530" t="s">
        <v>2489</v>
      </c>
      <c r="T3530" t="s">
        <v>2531</v>
      </c>
      <c r="U3530" t="s">
        <v>290</v>
      </c>
      <c r="V3530" t="s">
        <v>196</v>
      </c>
      <c r="W3530">
        <v>100002310</v>
      </c>
      <c r="X3530">
        <v>8005551311</v>
      </c>
      <c r="Y3530" t="s">
        <v>2595</v>
      </c>
      <c r="Z3530" t="s">
        <v>3906</v>
      </c>
      <c r="AA3530" s="13">
        <v>-297.17</v>
      </c>
      <c r="AB3530" s="14">
        <v>42510</v>
      </c>
      <c r="AC3530" t="s">
        <v>36</v>
      </c>
    </row>
    <row r="3531" spans="1:29" x14ac:dyDescent="0.25">
      <c r="A3531" t="str">
        <f>CONCATENATE("Q",ROUNDUP(MONTH(Table1[[#This Row],[Month]])/3,0))</f>
        <v>Q2</v>
      </c>
      <c r="B3531" s="14">
        <f>EOMONTH(Table1[[#This Row],[Credit Date]],-1)+1</f>
        <v>42491</v>
      </c>
      <c r="C3531" t="str">
        <f>CONCATENATE(Table1[[#This Row],[Issuer Last Name]],", ",Table1[[#This Row],[Issuer First Name]])</f>
        <v>No. 042, Employee</v>
      </c>
      <c r="D3531" t="str">
        <f>CONCATENATE(Table1[[#This Row],[Approver Last Name]],", ",Table1[[#This Row],[Approver First Name]])</f>
        <v>No. 042, Employee</v>
      </c>
      <c r="E3531" t="str">
        <f>CONCATENATE(Table1[[#This Row],[Customer Last Name]],", ",Table1[[#This Row],[Customer First Name]])</f>
        <v>No. 13827, Client</v>
      </c>
      <c r="F35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1" t="str">
        <f>IF(Table1[[#This Row],[Transaction Type]]="Maintenance","Non-Sales","Sales")</f>
        <v>Sales</v>
      </c>
      <c r="H3531">
        <f>IF(Table1[[#This Row],[Quarter]]="q2",1,"")</f>
        <v>1</v>
      </c>
      <c r="I3531" t="str">
        <f>IF(Table1[[#This Row],[Quarter]]="q3",1,"")</f>
        <v/>
      </c>
      <c r="J3531">
        <f>IF(Table1[[#This Row],[Quarter]]="Q2",Table1[[#This Row],[Credit Amount]],"")</f>
        <v>-336</v>
      </c>
      <c r="K3531" t="str">
        <f>IF(Table1[[#This Row],[Quarter]]="Q3",Table1[[#This Row],[Credit Amount]],"")</f>
        <v/>
      </c>
      <c r="L3531">
        <f>IF(Table1[[#This Row],[Transaction Type]]="Upgrade",Table1[[#This Row],[Credit Amount]],IF(Table1[[#This Row],[Transaction Type]]="Activation",Table1[[#This Row],[Credit Amount]],""))</f>
        <v>-336</v>
      </c>
      <c r="M3531" t="str">
        <f>IF(Table1[[#This Row],[Transaction Type]]="Maintenance",Table1[[#This Row],[Credit Amount]],"")</f>
        <v/>
      </c>
      <c r="N3531">
        <v>10042</v>
      </c>
      <c r="O3531" t="s">
        <v>2489</v>
      </c>
      <c r="P3531" t="s">
        <v>2531</v>
      </c>
      <c r="Q3531" t="s">
        <v>290</v>
      </c>
      <c r="R3531">
        <v>10042</v>
      </c>
      <c r="S3531" t="s">
        <v>2489</v>
      </c>
      <c r="T3531" t="s">
        <v>2531</v>
      </c>
      <c r="U3531" t="s">
        <v>290</v>
      </c>
      <c r="V3531" t="s">
        <v>196</v>
      </c>
      <c r="W3531">
        <v>100004826</v>
      </c>
      <c r="X3531">
        <v>8005553827</v>
      </c>
      <c r="Y3531" t="s">
        <v>2595</v>
      </c>
      <c r="Z3531" t="s">
        <v>6415</v>
      </c>
      <c r="AA3531" s="13">
        <v>-336</v>
      </c>
      <c r="AB3531" s="14">
        <v>42514</v>
      </c>
      <c r="AC3531" t="s">
        <v>37</v>
      </c>
    </row>
    <row r="3532" spans="1:29" x14ac:dyDescent="0.25">
      <c r="A3532" t="str">
        <f>CONCATENATE("Q",ROUNDUP(MONTH(Table1[[#This Row],[Month]])/3,0))</f>
        <v>Q2</v>
      </c>
      <c r="B3532" s="14">
        <f>EOMONTH(Table1[[#This Row],[Credit Date]],-1)+1</f>
        <v>42491</v>
      </c>
      <c r="C3532" t="str">
        <f>CONCATENATE(Table1[[#This Row],[Issuer Last Name]],", ",Table1[[#This Row],[Issuer First Name]])</f>
        <v>No. 042, Employee</v>
      </c>
      <c r="D3532" t="str">
        <f>CONCATENATE(Table1[[#This Row],[Approver Last Name]],", ",Table1[[#This Row],[Approver First Name]])</f>
        <v>No. 042, Employee</v>
      </c>
      <c r="E3532" t="str">
        <f>CONCATENATE(Table1[[#This Row],[Customer Last Name]],", ",Table1[[#This Row],[Customer First Name]])</f>
        <v>No. 12389, Client</v>
      </c>
      <c r="F35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2" t="str">
        <f>IF(Table1[[#This Row],[Transaction Type]]="Maintenance","Non-Sales","Sales")</f>
        <v>Sales</v>
      </c>
      <c r="H3532">
        <f>IF(Table1[[#This Row],[Quarter]]="q2",1,"")</f>
        <v>1</v>
      </c>
      <c r="I3532" t="str">
        <f>IF(Table1[[#This Row],[Quarter]]="q3",1,"")</f>
        <v/>
      </c>
      <c r="J3532">
        <f>IF(Table1[[#This Row],[Quarter]]="Q2",Table1[[#This Row],[Credit Amount]],"")</f>
        <v>-406.23</v>
      </c>
      <c r="K3532" t="str">
        <f>IF(Table1[[#This Row],[Quarter]]="Q3",Table1[[#This Row],[Credit Amount]],"")</f>
        <v/>
      </c>
      <c r="L3532">
        <f>IF(Table1[[#This Row],[Transaction Type]]="Upgrade",Table1[[#This Row],[Credit Amount]],IF(Table1[[#This Row],[Transaction Type]]="Activation",Table1[[#This Row],[Credit Amount]],""))</f>
        <v>-406.23</v>
      </c>
      <c r="M3532" t="str">
        <f>IF(Table1[[#This Row],[Transaction Type]]="Maintenance",Table1[[#This Row],[Credit Amount]],"")</f>
        <v/>
      </c>
      <c r="N3532">
        <v>10042</v>
      </c>
      <c r="O3532" t="s">
        <v>2489</v>
      </c>
      <c r="P3532" t="s">
        <v>2531</v>
      </c>
      <c r="Q3532" t="s">
        <v>290</v>
      </c>
      <c r="R3532">
        <v>10042</v>
      </c>
      <c r="S3532" t="s">
        <v>2489</v>
      </c>
      <c r="T3532" t="s">
        <v>2531</v>
      </c>
      <c r="U3532" t="s">
        <v>290</v>
      </c>
      <c r="V3532" t="s">
        <v>196</v>
      </c>
      <c r="W3532">
        <v>100003388</v>
      </c>
      <c r="X3532">
        <v>8005552389</v>
      </c>
      <c r="Y3532" t="s">
        <v>2595</v>
      </c>
      <c r="Z3532" t="s">
        <v>4984</v>
      </c>
      <c r="AA3532" s="13">
        <v>-406.23</v>
      </c>
      <c r="AB3532" s="14">
        <v>42516</v>
      </c>
      <c r="AC3532" t="s">
        <v>35</v>
      </c>
    </row>
    <row r="3533" spans="1:29" x14ac:dyDescent="0.25">
      <c r="A3533" t="str">
        <f>CONCATENATE("Q",ROUNDUP(MONTH(Table1[[#This Row],[Month]])/3,0))</f>
        <v>Q2</v>
      </c>
      <c r="B3533" s="14">
        <f>EOMONTH(Table1[[#This Row],[Credit Date]],-1)+1</f>
        <v>42522</v>
      </c>
      <c r="C3533" t="str">
        <f>CONCATENATE(Table1[[#This Row],[Issuer Last Name]],", ",Table1[[#This Row],[Issuer First Name]])</f>
        <v>No. 042, Employee</v>
      </c>
      <c r="D3533" t="str">
        <f>CONCATENATE(Table1[[#This Row],[Approver Last Name]],", ",Table1[[#This Row],[Approver First Name]])</f>
        <v>No. 042, Employee</v>
      </c>
      <c r="E3533" t="str">
        <f>CONCATENATE(Table1[[#This Row],[Customer Last Name]],", ",Table1[[#This Row],[Customer First Name]])</f>
        <v>No. 11142, Client</v>
      </c>
      <c r="F35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3" t="str">
        <f>IF(Table1[[#This Row],[Transaction Type]]="Maintenance","Non-Sales","Sales")</f>
        <v>Non-Sales</v>
      </c>
      <c r="H3533">
        <f>IF(Table1[[#This Row],[Quarter]]="q2",1,"")</f>
        <v>1</v>
      </c>
      <c r="I3533" t="str">
        <f>IF(Table1[[#This Row],[Quarter]]="q3",1,"")</f>
        <v/>
      </c>
      <c r="J3533">
        <f>IF(Table1[[#This Row],[Quarter]]="Q2",Table1[[#This Row],[Credit Amount]],"")</f>
        <v>-139.80000000000001</v>
      </c>
      <c r="K3533" t="str">
        <f>IF(Table1[[#This Row],[Quarter]]="Q3",Table1[[#This Row],[Credit Amount]],"")</f>
        <v/>
      </c>
      <c r="L3533" t="str">
        <f>IF(Table1[[#This Row],[Transaction Type]]="Upgrade",Table1[[#This Row],[Credit Amount]],IF(Table1[[#This Row],[Transaction Type]]="Activation",Table1[[#This Row],[Credit Amount]],""))</f>
        <v/>
      </c>
      <c r="M3533">
        <f>IF(Table1[[#This Row],[Transaction Type]]="Maintenance",Table1[[#This Row],[Credit Amount]],"")</f>
        <v>-139.80000000000001</v>
      </c>
      <c r="N3533">
        <v>10042</v>
      </c>
      <c r="O3533" t="s">
        <v>2489</v>
      </c>
      <c r="P3533" t="s">
        <v>2531</v>
      </c>
      <c r="Q3533" t="s">
        <v>290</v>
      </c>
      <c r="R3533">
        <v>10042</v>
      </c>
      <c r="S3533" t="s">
        <v>2489</v>
      </c>
      <c r="T3533" t="s">
        <v>2531</v>
      </c>
      <c r="U3533" t="s">
        <v>290</v>
      </c>
      <c r="V3533" t="s">
        <v>196</v>
      </c>
      <c r="W3533">
        <v>100002141</v>
      </c>
      <c r="X3533">
        <v>8005551142</v>
      </c>
      <c r="Y3533" t="s">
        <v>2595</v>
      </c>
      <c r="Z3533" t="s">
        <v>3737</v>
      </c>
      <c r="AA3533" s="13">
        <v>-139.80000000000001</v>
      </c>
      <c r="AB3533" s="14">
        <v>42522</v>
      </c>
      <c r="AC3533" t="s">
        <v>36</v>
      </c>
    </row>
    <row r="3534" spans="1:29" x14ac:dyDescent="0.25">
      <c r="A3534" t="str">
        <f>CONCATENATE("Q",ROUNDUP(MONTH(Table1[[#This Row],[Month]])/3,0))</f>
        <v>Q2</v>
      </c>
      <c r="B3534" s="14">
        <f>EOMONTH(Table1[[#This Row],[Credit Date]],-1)+1</f>
        <v>42522</v>
      </c>
      <c r="C3534" t="str">
        <f>CONCATENATE(Table1[[#This Row],[Issuer Last Name]],", ",Table1[[#This Row],[Issuer First Name]])</f>
        <v>No. 042, Employee</v>
      </c>
      <c r="D3534" t="str">
        <f>CONCATENATE(Table1[[#This Row],[Approver Last Name]],", ",Table1[[#This Row],[Approver First Name]])</f>
        <v>No. 042, Employee</v>
      </c>
      <c r="E3534" t="str">
        <f>CONCATENATE(Table1[[#This Row],[Customer Last Name]],", ",Table1[[#This Row],[Customer First Name]])</f>
        <v>No. 11741, Client</v>
      </c>
      <c r="F35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4" t="str">
        <f>IF(Table1[[#This Row],[Transaction Type]]="Maintenance","Non-Sales","Sales")</f>
        <v>Non-Sales</v>
      </c>
      <c r="H3534">
        <f>IF(Table1[[#This Row],[Quarter]]="q2",1,"")</f>
        <v>1</v>
      </c>
      <c r="I3534" t="str">
        <f>IF(Table1[[#This Row],[Quarter]]="q3",1,"")</f>
        <v/>
      </c>
      <c r="J3534">
        <f>IF(Table1[[#This Row],[Quarter]]="Q2",Table1[[#This Row],[Credit Amount]],"")</f>
        <v>-445.41</v>
      </c>
      <c r="K3534" t="str">
        <f>IF(Table1[[#This Row],[Quarter]]="Q3",Table1[[#This Row],[Credit Amount]],"")</f>
        <v/>
      </c>
      <c r="L3534" t="str">
        <f>IF(Table1[[#This Row],[Transaction Type]]="Upgrade",Table1[[#This Row],[Credit Amount]],IF(Table1[[#This Row],[Transaction Type]]="Activation",Table1[[#This Row],[Credit Amount]],""))</f>
        <v/>
      </c>
      <c r="M3534">
        <f>IF(Table1[[#This Row],[Transaction Type]]="Maintenance",Table1[[#This Row],[Credit Amount]],"")</f>
        <v>-445.41</v>
      </c>
      <c r="N3534">
        <v>10042</v>
      </c>
      <c r="O3534" t="s">
        <v>2489</v>
      </c>
      <c r="P3534" t="s">
        <v>2531</v>
      </c>
      <c r="Q3534" t="s">
        <v>290</v>
      </c>
      <c r="R3534">
        <v>10042</v>
      </c>
      <c r="S3534" t="s">
        <v>2489</v>
      </c>
      <c r="T3534" t="s">
        <v>2531</v>
      </c>
      <c r="U3534" t="s">
        <v>290</v>
      </c>
      <c r="V3534" t="s">
        <v>196</v>
      </c>
      <c r="W3534">
        <v>100002740</v>
      </c>
      <c r="X3534">
        <v>8005551741</v>
      </c>
      <c r="Y3534" t="s">
        <v>2595</v>
      </c>
      <c r="Z3534" t="s">
        <v>4336</v>
      </c>
      <c r="AA3534" s="13">
        <v>-445.41</v>
      </c>
      <c r="AB3534" s="14">
        <v>42535</v>
      </c>
      <c r="AC3534" t="s">
        <v>36</v>
      </c>
    </row>
    <row r="3535" spans="1:29" x14ac:dyDescent="0.25">
      <c r="A3535" t="str">
        <f>CONCATENATE("Q",ROUNDUP(MONTH(Table1[[#This Row],[Month]])/3,0))</f>
        <v>Q2</v>
      </c>
      <c r="B3535" s="14">
        <f>EOMONTH(Table1[[#This Row],[Credit Date]],-1)+1</f>
        <v>42522</v>
      </c>
      <c r="C3535" t="str">
        <f>CONCATENATE(Table1[[#This Row],[Issuer Last Name]],", ",Table1[[#This Row],[Issuer First Name]])</f>
        <v>No. 042, Employee</v>
      </c>
      <c r="D3535" t="str">
        <f>CONCATENATE(Table1[[#This Row],[Approver Last Name]],", ",Table1[[#This Row],[Approver First Name]])</f>
        <v>No. 042, Employee</v>
      </c>
      <c r="E3535" t="str">
        <f>CONCATENATE(Table1[[#This Row],[Customer Last Name]],", ",Table1[[#This Row],[Customer First Name]])</f>
        <v>No. 11910, Client</v>
      </c>
      <c r="F35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5" t="str">
        <f>IF(Table1[[#This Row],[Transaction Type]]="Maintenance","Non-Sales","Sales")</f>
        <v>Non-Sales</v>
      </c>
      <c r="H3535">
        <f>IF(Table1[[#This Row],[Quarter]]="q2",1,"")</f>
        <v>1</v>
      </c>
      <c r="I3535" t="str">
        <f>IF(Table1[[#This Row],[Quarter]]="q3",1,"")</f>
        <v/>
      </c>
      <c r="J3535">
        <f>IF(Table1[[#This Row],[Quarter]]="Q2",Table1[[#This Row],[Credit Amount]],"")</f>
        <v>-338.79</v>
      </c>
      <c r="K3535" t="str">
        <f>IF(Table1[[#This Row],[Quarter]]="Q3",Table1[[#This Row],[Credit Amount]],"")</f>
        <v/>
      </c>
      <c r="L3535" t="str">
        <f>IF(Table1[[#This Row],[Transaction Type]]="Upgrade",Table1[[#This Row],[Credit Amount]],IF(Table1[[#This Row],[Transaction Type]]="Activation",Table1[[#This Row],[Credit Amount]],""))</f>
        <v/>
      </c>
      <c r="M3535">
        <f>IF(Table1[[#This Row],[Transaction Type]]="Maintenance",Table1[[#This Row],[Credit Amount]],"")</f>
        <v>-338.79</v>
      </c>
      <c r="N3535">
        <v>10042</v>
      </c>
      <c r="O3535" t="s">
        <v>2489</v>
      </c>
      <c r="P3535" t="s">
        <v>2531</v>
      </c>
      <c r="Q3535" t="s">
        <v>290</v>
      </c>
      <c r="R3535">
        <v>10042</v>
      </c>
      <c r="S3535" t="s">
        <v>2489</v>
      </c>
      <c r="T3535" t="s">
        <v>2531</v>
      </c>
      <c r="U3535" t="s">
        <v>290</v>
      </c>
      <c r="V3535" t="s">
        <v>196</v>
      </c>
      <c r="W3535">
        <v>100002909</v>
      </c>
      <c r="X3535">
        <v>8005551910</v>
      </c>
      <c r="Y3535" t="s">
        <v>2595</v>
      </c>
      <c r="Z3535" t="s">
        <v>4505</v>
      </c>
      <c r="AA3535" s="13">
        <v>-338.79</v>
      </c>
      <c r="AB3535" s="14">
        <v>42545</v>
      </c>
      <c r="AC3535" t="s">
        <v>36</v>
      </c>
    </row>
    <row r="3536" spans="1:29" x14ac:dyDescent="0.25">
      <c r="A3536" t="str">
        <f>CONCATENATE("Q",ROUNDUP(MONTH(Table1[[#This Row],[Month]])/3,0))</f>
        <v>Q2</v>
      </c>
      <c r="B3536" s="14">
        <f>EOMONTH(Table1[[#This Row],[Credit Date]],-1)+1</f>
        <v>42522</v>
      </c>
      <c r="C3536" t="str">
        <f>CONCATENATE(Table1[[#This Row],[Issuer Last Name]],", ",Table1[[#This Row],[Issuer First Name]])</f>
        <v>No. 042, Employee</v>
      </c>
      <c r="D3536" t="str">
        <f>CONCATENATE(Table1[[#This Row],[Approver Last Name]],", ",Table1[[#This Row],[Approver First Name]])</f>
        <v>No. 042, Employee</v>
      </c>
      <c r="E3536" t="str">
        <f>CONCATENATE(Table1[[#This Row],[Customer Last Name]],", ",Table1[[#This Row],[Customer First Name]])</f>
        <v>No. 12308, Client</v>
      </c>
      <c r="F35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6" t="str">
        <f>IF(Table1[[#This Row],[Transaction Type]]="Maintenance","Non-Sales","Sales")</f>
        <v>Non-Sales</v>
      </c>
      <c r="H3536">
        <f>IF(Table1[[#This Row],[Quarter]]="q2",1,"")</f>
        <v>1</v>
      </c>
      <c r="I3536" t="str">
        <f>IF(Table1[[#This Row],[Quarter]]="q3",1,"")</f>
        <v/>
      </c>
      <c r="J3536">
        <f>IF(Table1[[#This Row],[Quarter]]="Q2",Table1[[#This Row],[Credit Amount]],"")</f>
        <v>-240.61</v>
      </c>
      <c r="K3536" t="str">
        <f>IF(Table1[[#This Row],[Quarter]]="Q3",Table1[[#This Row],[Credit Amount]],"")</f>
        <v/>
      </c>
      <c r="L3536" t="str">
        <f>IF(Table1[[#This Row],[Transaction Type]]="Upgrade",Table1[[#This Row],[Credit Amount]],IF(Table1[[#This Row],[Transaction Type]]="Activation",Table1[[#This Row],[Credit Amount]],""))</f>
        <v/>
      </c>
      <c r="M3536">
        <f>IF(Table1[[#This Row],[Transaction Type]]="Maintenance",Table1[[#This Row],[Credit Amount]],"")</f>
        <v>-240.61</v>
      </c>
      <c r="N3536">
        <v>10042</v>
      </c>
      <c r="O3536" t="s">
        <v>2489</v>
      </c>
      <c r="P3536" t="s">
        <v>2531</v>
      </c>
      <c r="Q3536" t="s">
        <v>290</v>
      </c>
      <c r="R3536">
        <v>10042</v>
      </c>
      <c r="S3536" t="s">
        <v>2489</v>
      </c>
      <c r="T3536" t="s">
        <v>2531</v>
      </c>
      <c r="U3536" t="s">
        <v>290</v>
      </c>
      <c r="V3536" t="s">
        <v>196</v>
      </c>
      <c r="W3536">
        <v>100003307</v>
      </c>
      <c r="X3536">
        <v>8005552308</v>
      </c>
      <c r="Y3536" t="s">
        <v>2595</v>
      </c>
      <c r="Z3536" t="s">
        <v>4903</v>
      </c>
      <c r="AA3536" s="13">
        <v>-240.61</v>
      </c>
      <c r="AB3536" s="14">
        <v>42547</v>
      </c>
      <c r="AC3536" t="s">
        <v>36</v>
      </c>
    </row>
    <row r="3537" spans="1:29" x14ac:dyDescent="0.25">
      <c r="A3537" t="str">
        <f>CONCATENATE("Q",ROUNDUP(MONTH(Table1[[#This Row],[Month]])/3,0))</f>
        <v>Q2</v>
      </c>
      <c r="B3537" s="14">
        <f>EOMONTH(Table1[[#This Row],[Credit Date]],-1)+1</f>
        <v>42522</v>
      </c>
      <c r="C3537" t="str">
        <f>CONCATENATE(Table1[[#This Row],[Issuer Last Name]],", ",Table1[[#This Row],[Issuer First Name]])</f>
        <v>No. 042, Employee</v>
      </c>
      <c r="D3537" t="str">
        <f>CONCATENATE(Table1[[#This Row],[Approver Last Name]],", ",Table1[[#This Row],[Approver First Name]])</f>
        <v>No. 042, Employee</v>
      </c>
      <c r="E3537" t="str">
        <f>CONCATENATE(Table1[[#This Row],[Customer Last Name]],", ",Table1[[#This Row],[Customer First Name]])</f>
        <v>No. 13047, Client</v>
      </c>
      <c r="F35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7" t="str">
        <f>IF(Table1[[#This Row],[Transaction Type]]="Maintenance","Non-Sales","Sales")</f>
        <v>Non-Sales</v>
      </c>
      <c r="H3537">
        <f>IF(Table1[[#This Row],[Quarter]]="q2",1,"")</f>
        <v>1</v>
      </c>
      <c r="I3537" t="str">
        <f>IF(Table1[[#This Row],[Quarter]]="q3",1,"")</f>
        <v/>
      </c>
      <c r="J3537">
        <f>IF(Table1[[#This Row],[Quarter]]="Q2",Table1[[#This Row],[Credit Amount]],"")</f>
        <v>-407.91</v>
      </c>
      <c r="K3537" t="str">
        <f>IF(Table1[[#This Row],[Quarter]]="Q3",Table1[[#This Row],[Credit Amount]],"")</f>
        <v/>
      </c>
      <c r="L3537" t="str">
        <f>IF(Table1[[#This Row],[Transaction Type]]="Upgrade",Table1[[#This Row],[Credit Amount]],IF(Table1[[#This Row],[Transaction Type]]="Activation",Table1[[#This Row],[Credit Amount]],""))</f>
        <v/>
      </c>
      <c r="M3537">
        <f>IF(Table1[[#This Row],[Transaction Type]]="Maintenance",Table1[[#This Row],[Credit Amount]],"")</f>
        <v>-407.91</v>
      </c>
      <c r="N3537">
        <v>10042</v>
      </c>
      <c r="O3537" t="s">
        <v>2489</v>
      </c>
      <c r="P3537" t="s">
        <v>2531</v>
      </c>
      <c r="Q3537" t="s">
        <v>290</v>
      </c>
      <c r="R3537">
        <v>10042</v>
      </c>
      <c r="S3537" t="s">
        <v>2489</v>
      </c>
      <c r="T3537" t="s">
        <v>2531</v>
      </c>
      <c r="U3537" t="s">
        <v>290</v>
      </c>
      <c r="V3537" t="s">
        <v>196</v>
      </c>
      <c r="W3537">
        <v>100004046</v>
      </c>
      <c r="X3537">
        <v>8005553047</v>
      </c>
      <c r="Y3537" t="s">
        <v>2595</v>
      </c>
      <c r="Z3537" t="s">
        <v>5635</v>
      </c>
      <c r="AA3537" s="13">
        <v>-407.91</v>
      </c>
      <c r="AB3537" s="14">
        <v>42547</v>
      </c>
      <c r="AC3537" t="s">
        <v>36</v>
      </c>
    </row>
    <row r="3538" spans="1:29" x14ac:dyDescent="0.25">
      <c r="A3538" t="str">
        <f>CONCATENATE("Q",ROUNDUP(MONTH(Table1[[#This Row],[Month]])/3,0))</f>
        <v>Q3</v>
      </c>
      <c r="B3538" s="14">
        <f>EOMONTH(Table1[[#This Row],[Credit Date]],-1)+1</f>
        <v>42552</v>
      </c>
      <c r="C3538" t="str">
        <f>CONCATENATE(Table1[[#This Row],[Issuer Last Name]],", ",Table1[[#This Row],[Issuer First Name]])</f>
        <v>No. 042, Employee</v>
      </c>
      <c r="D3538" t="str">
        <f>CONCATENATE(Table1[[#This Row],[Approver Last Name]],", ",Table1[[#This Row],[Approver First Name]])</f>
        <v>No. 042, Employee</v>
      </c>
      <c r="E3538" t="str">
        <f>CONCATENATE(Table1[[#This Row],[Customer Last Name]],", ",Table1[[#This Row],[Customer First Name]])</f>
        <v>No. 13672, Client</v>
      </c>
      <c r="F35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8" t="str">
        <f>IF(Table1[[#This Row],[Transaction Type]]="Maintenance","Non-Sales","Sales")</f>
        <v>Non-Sales</v>
      </c>
      <c r="H3538" t="str">
        <f>IF(Table1[[#This Row],[Quarter]]="q2",1,"")</f>
        <v/>
      </c>
      <c r="I3538">
        <f>IF(Table1[[#This Row],[Quarter]]="q3",1,"")</f>
        <v>1</v>
      </c>
      <c r="J3538" t="str">
        <f>IF(Table1[[#This Row],[Quarter]]="Q2",Table1[[#This Row],[Credit Amount]],"")</f>
        <v/>
      </c>
      <c r="K3538">
        <f>IF(Table1[[#This Row],[Quarter]]="Q3",Table1[[#This Row],[Credit Amount]],"")</f>
        <v>-243.95</v>
      </c>
      <c r="L3538" t="str">
        <f>IF(Table1[[#This Row],[Transaction Type]]="Upgrade",Table1[[#This Row],[Credit Amount]],IF(Table1[[#This Row],[Transaction Type]]="Activation",Table1[[#This Row],[Credit Amount]],""))</f>
        <v/>
      </c>
      <c r="M3538">
        <f>IF(Table1[[#This Row],[Transaction Type]]="Maintenance",Table1[[#This Row],[Credit Amount]],"")</f>
        <v>-243.95</v>
      </c>
      <c r="N3538">
        <v>10042</v>
      </c>
      <c r="O3538" t="s">
        <v>2489</v>
      </c>
      <c r="P3538" t="s">
        <v>2531</v>
      </c>
      <c r="Q3538" t="s">
        <v>290</v>
      </c>
      <c r="R3538">
        <v>10042</v>
      </c>
      <c r="S3538" t="s">
        <v>2489</v>
      </c>
      <c r="T3538" t="s">
        <v>2531</v>
      </c>
      <c r="U3538" t="s">
        <v>290</v>
      </c>
      <c r="V3538" t="s">
        <v>196</v>
      </c>
      <c r="W3538">
        <v>100004671</v>
      </c>
      <c r="X3538">
        <v>8005553672</v>
      </c>
      <c r="Y3538" t="s">
        <v>2595</v>
      </c>
      <c r="Z3538" t="s">
        <v>6260</v>
      </c>
      <c r="AA3538" s="13">
        <v>-243.95</v>
      </c>
      <c r="AB3538" s="14">
        <v>42552</v>
      </c>
      <c r="AC3538" t="s">
        <v>36</v>
      </c>
    </row>
    <row r="3539" spans="1:29" x14ac:dyDescent="0.25">
      <c r="A3539" t="str">
        <f>CONCATENATE("Q",ROUNDUP(MONTH(Table1[[#This Row],[Month]])/3,0))</f>
        <v>Q3</v>
      </c>
      <c r="B3539" s="14">
        <f>EOMONTH(Table1[[#This Row],[Credit Date]],-1)+1</f>
        <v>42552</v>
      </c>
      <c r="C3539" t="str">
        <f>CONCATENATE(Table1[[#This Row],[Issuer Last Name]],", ",Table1[[#This Row],[Issuer First Name]])</f>
        <v>No. 042, Employee</v>
      </c>
      <c r="D3539" t="str">
        <f>CONCATENATE(Table1[[#This Row],[Approver Last Name]],", ",Table1[[#This Row],[Approver First Name]])</f>
        <v>No. 042, Employee</v>
      </c>
      <c r="E3539" t="str">
        <f>CONCATENATE(Table1[[#This Row],[Customer Last Name]],", ",Table1[[#This Row],[Customer First Name]])</f>
        <v>No. 13975, Client</v>
      </c>
      <c r="F35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39" t="str">
        <f>IF(Table1[[#This Row],[Transaction Type]]="Maintenance","Non-Sales","Sales")</f>
        <v>Non-Sales</v>
      </c>
      <c r="H3539" t="str">
        <f>IF(Table1[[#This Row],[Quarter]]="q2",1,"")</f>
        <v/>
      </c>
      <c r="I3539">
        <f>IF(Table1[[#This Row],[Quarter]]="q3",1,"")</f>
        <v>1</v>
      </c>
      <c r="J3539" t="str">
        <f>IF(Table1[[#This Row],[Quarter]]="Q2",Table1[[#This Row],[Credit Amount]],"")</f>
        <v/>
      </c>
      <c r="K3539">
        <f>IF(Table1[[#This Row],[Quarter]]="Q3",Table1[[#This Row],[Credit Amount]],"")</f>
        <v>-117.97</v>
      </c>
      <c r="L3539" t="str">
        <f>IF(Table1[[#This Row],[Transaction Type]]="Upgrade",Table1[[#This Row],[Credit Amount]],IF(Table1[[#This Row],[Transaction Type]]="Activation",Table1[[#This Row],[Credit Amount]],""))</f>
        <v/>
      </c>
      <c r="M3539">
        <f>IF(Table1[[#This Row],[Transaction Type]]="Maintenance",Table1[[#This Row],[Credit Amount]],"")</f>
        <v>-117.97</v>
      </c>
      <c r="N3539">
        <v>10042</v>
      </c>
      <c r="O3539" t="s">
        <v>2489</v>
      </c>
      <c r="P3539" t="s">
        <v>2531</v>
      </c>
      <c r="Q3539" t="s">
        <v>290</v>
      </c>
      <c r="R3539">
        <v>10042</v>
      </c>
      <c r="S3539" t="s">
        <v>2489</v>
      </c>
      <c r="T3539" t="s">
        <v>2531</v>
      </c>
      <c r="U3539" t="s">
        <v>290</v>
      </c>
      <c r="V3539" t="s">
        <v>196</v>
      </c>
      <c r="W3539">
        <v>100004974</v>
      </c>
      <c r="X3539">
        <v>8005553975</v>
      </c>
      <c r="Y3539" t="s">
        <v>2595</v>
      </c>
      <c r="Z3539" t="s">
        <v>6563</v>
      </c>
      <c r="AA3539" s="13">
        <v>-117.97</v>
      </c>
      <c r="AB3539" s="14">
        <v>42556</v>
      </c>
      <c r="AC3539" t="s">
        <v>36</v>
      </c>
    </row>
    <row r="3540" spans="1:29" x14ac:dyDescent="0.25">
      <c r="A3540" t="str">
        <f>CONCATENATE("Q",ROUNDUP(MONTH(Table1[[#This Row],[Month]])/3,0))</f>
        <v>Q3</v>
      </c>
      <c r="B3540" s="14">
        <f>EOMONTH(Table1[[#This Row],[Credit Date]],-1)+1</f>
        <v>42552</v>
      </c>
      <c r="C3540" t="str">
        <f>CONCATENATE(Table1[[#This Row],[Issuer Last Name]],", ",Table1[[#This Row],[Issuer First Name]])</f>
        <v>No. 042, Employee</v>
      </c>
      <c r="D3540" t="str">
        <f>CONCATENATE(Table1[[#This Row],[Approver Last Name]],", ",Table1[[#This Row],[Approver First Name]])</f>
        <v>No. 042, Employee</v>
      </c>
      <c r="E3540" t="str">
        <f>CONCATENATE(Table1[[#This Row],[Customer Last Name]],", ",Table1[[#This Row],[Customer First Name]])</f>
        <v>No. 13915, Client</v>
      </c>
      <c r="F35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0" t="str">
        <f>IF(Table1[[#This Row],[Transaction Type]]="Maintenance","Non-Sales","Sales")</f>
        <v>Sales</v>
      </c>
      <c r="H3540" t="str">
        <f>IF(Table1[[#This Row],[Quarter]]="q2",1,"")</f>
        <v/>
      </c>
      <c r="I3540">
        <f>IF(Table1[[#This Row],[Quarter]]="q3",1,"")</f>
        <v>1</v>
      </c>
      <c r="J3540" t="str">
        <f>IF(Table1[[#This Row],[Quarter]]="Q2",Table1[[#This Row],[Credit Amount]],"")</f>
        <v/>
      </c>
      <c r="K3540">
        <f>IF(Table1[[#This Row],[Quarter]]="Q3",Table1[[#This Row],[Credit Amount]],"")</f>
        <v>-170.51</v>
      </c>
      <c r="L3540">
        <f>IF(Table1[[#This Row],[Transaction Type]]="Upgrade",Table1[[#This Row],[Credit Amount]],IF(Table1[[#This Row],[Transaction Type]]="Activation",Table1[[#This Row],[Credit Amount]],""))</f>
        <v>-170.51</v>
      </c>
      <c r="M3540" t="str">
        <f>IF(Table1[[#This Row],[Transaction Type]]="Maintenance",Table1[[#This Row],[Credit Amount]],"")</f>
        <v/>
      </c>
      <c r="N3540">
        <v>10042</v>
      </c>
      <c r="O3540" t="s">
        <v>2489</v>
      </c>
      <c r="P3540" t="s">
        <v>2531</v>
      </c>
      <c r="Q3540" t="s">
        <v>290</v>
      </c>
      <c r="R3540">
        <v>10042</v>
      </c>
      <c r="S3540" t="s">
        <v>2489</v>
      </c>
      <c r="T3540" t="s">
        <v>2531</v>
      </c>
      <c r="U3540" t="s">
        <v>290</v>
      </c>
      <c r="V3540" t="s">
        <v>196</v>
      </c>
      <c r="W3540">
        <v>100004914</v>
      </c>
      <c r="X3540">
        <v>8005553915</v>
      </c>
      <c r="Y3540" t="s">
        <v>2595</v>
      </c>
      <c r="Z3540" t="s">
        <v>6503</v>
      </c>
      <c r="AA3540" s="13">
        <v>-170.51</v>
      </c>
      <c r="AB3540" s="14">
        <v>42558</v>
      </c>
      <c r="AC3540" t="s">
        <v>37</v>
      </c>
    </row>
    <row r="3541" spans="1:29" x14ac:dyDescent="0.25">
      <c r="A3541" t="str">
        <f>CONCATENATE("Q",ROUNDUP(MONTH(Table1[[#This Row],[Month]])/3,0))</f>
        <v>Q3</v>
      </c>
      <c r="B3541" s="14">
        <f>EOMONTH(Table1[[#This Row],[Credit Date]],-1)+1</f>
        <v>42552</v>
      </c>
      <c r="C3541" t="str">
        <f>CONCATENATE(Table1[[#This Row],[Issuer Last Name]],", ",Table1[[#This Row],[Issuer First Name]])</f>
        <v>No. 042, Employee</v>
      </c>
      <c r="D3541" t="str">
        <f>CONCATENATE(Table1[[#This Row],[Approver Last Name]],", ",Table1[[#This Row],[Approver First Name]])</f>
        <v>No. 042, Employee</v>
      </c>
      <c r="E3541" t="str">
        <f>CONCATENATE(Table1[[#This Row],[Customer Last Name]],", ",Table1[[#This Row],[Customer First Name]])</f>
        <v>No. 12694, Client</v>
      </c>
      <c r="F35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1" t="str">
        <f>IF(Table1[[#This Row],[Transaction Type]]="Maintenance","Non-Sales","Sales")</f>
        <v>Non-Sales</v>
      </c>
      <c r="H3541" t="str">
        <f>IF(Table1[[#This Row],[Quarter]]="q2",1,"")</f>
        <v/>
      </c>
      <c r="I3541">
        <f>IF(Table1[[#This Row],[Quarter]]="q3",1,"")</f>
        <v>1</v>
      </c>
      <c r="J3541" t="str">
        <f>IF(Table1[[#This Row],[Quarter]]="Q2",Table1[[#This Row],[Credit Amount]],"")</f>
        <v/>
      </c>
      <c r="K3541">
        <f>IF(Table1[[#This Row],[Quarter]]="Q3",Table1[[#This Row],[Credit Amount]],"")</f>
        <v>-324.31</v>
      </c>
      <c r="L3541" t="str">
        <f>IF(Table1[[#This Row],[Transaction Type]]="Upgrade",Table1[[#This Row],[Credit Amount]],IF(Table1[[#This Row],[Transaction Type]]="Activation",Table1[[#This Row],[Credit Amount]],""))</f>
        <v/>
      </c>
      <c r="M3541">
        <f>IF(Table1[[#This Row],[Transaction Type]]="Maintenance",Table1[[#This Row],[Credit Amount]],"")</f>
        <v>-324.31</v>
      </c>
      <c r="N3541">
        <v>10042</v>
      </c>
      <c r="O3541" t="s">
        <v>2489</v>
      </c>
      <c r="P3541" t="s">
        <v>2531</v>
      </c>
      <c r="Q3541" t="s">
        <v>290</v>
      </c>
      <c r="R3541">
        <v>10042</v>
      </c>
      <c r="S3541" t="s">
        <v>2489</v>
      </c>
      <c r="T3541" t="s">
        <v>2531</v>
      </c>
      <c r="U3541" t="s">
        <v>290</v>
      </c>
      <c r="V3541" t="s">
        <v>196</v>
      </c>
      <c r="W3541">
        <v>100003693</v>
      </c>
      <c r="X3541">
        <v>8005552694</v>
      </c>
      <c r="Y3541" t="s">
        <v>2595</v>
      </c>
      <c r="Z3541" t="s">
        <v>5288</v>
      </c>
      <c r="AA3541" s="13">
        <v>-324.31</v>
      </c>
      <c r="AB3541" s="14">
        <v>42559</v>
      </c>
      <c r="AC3541" t="s">
        <v>36</v>
      </c>
    </row>
    <row r="3542" spans="1:29" x14ac:dyDescent="0.25">
      <c r="A3542" t="str">
        <f>CONCATENATE("Q",ROUNDUP(MONTH(Table1[[#This Row],[Month]])/3,0))</f>
        <v>Q3</v>
      </c>
      <c r="B3542" s="14">
        <f>EOMONTH(Table1[[#This Row],[Credit Date]],-1)+1</f>
        <v>42552</v>
      </c>
      <c r="C3542" t="str">
        <f>CONCATENATE(Table1[[#This Row],[Issuer Last Name]],", ",Table1[[#This Row],[Issuer First Name]])</f>
        <v>No. 042, Employee</v>
      </c>
      <c r="D3542" t="str">
        <f>CONCATENATE(Table1[[#This Row],[Approver Last Name]],", ",Table1[[#This Row],[Approver First Name]])</f>
        <v>No. 042, Employee</v>
      </c>
      <c r="E3542" t="str">
        <f>CONCATENATE(Table1[[#This Row],[Customer Last Name]],", ",Table1[[#This Row],[Customer First Name]])</f>
        <v>No. 12839, Client</v>
      </c>
      <c r="F35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2" t="str">
        <f>IF(Table1[[#This Row],[Transaction Type]]="Maintenance","Non-Sales","Sales")</f>
        <v>Non-Sales</v>
      </c>
      <c r="H3542" t="str">
        <f>IF(Table1[[#This Row],[Quarter]]="q2",1,"")</f>
        <v/>
      </c>
      <c r="I3542">
        <f>IF(Table1[[#This Row],[Quarter]]="q3",1,"")</f>
        <v>1</v>
      </c>
      <c r="J3542" t="str">
        <f>IF(Table1[[#This Row],[Quarter]]="Q2",Table1[[#This Row],[Credit Amount]],"")</f>
        <v/>
      </c>
      <c r="K3542">
        <f>IF(Table1[[#This Row],[Quarter]]="Q3",Table1[[#This Row],[Credit Amount]],"")</f>
        <v>-494.55</v>
      </c>
      <c r="L3542" t="str">
        <f>IF(Table1[[#This Row],[Transaction Type]]="Upgrade",Table1[[#This Row],[Credit Amount]],IF(Table1[[#This Row],[Transaction Type]]="Activation",Table1[[#This Row],[Credit Amount]],""))</f>
        <v/>
      </c>
      <c r="M3542">
        <f>IF(Table1[[#This Row],[Transaction Type]]="Maintenance",Table1[[#This Row],[Credit Amount]],"")</f>
        <v>-494.55</v>
      </c>
      <c r="N3542">
        <v>10042</v>
      </c>
      <c r="O3542" t="s">
        <v>2489</v>
      </c>
      <c r="P3542" t="s">
        <v>2531</v>
      </c>
      <c r="Q3542" t="s">
        <v>290</v>
      </c>
      <c r="R3542">
        <v>10042</v>
      </c>
      <c r="S3542" t="s">
        <v>2489</v>
      </c>
      <c r="T3542" t="s">
        <v>2531</v>
      </c>
      <c r="U3542" t="s">
        <v>290</v>
      </c>
      <c r="V3542" t="s">
        <v>196</v>
      </c>
      <c r="W3542">
        <v>100003838</v>
      </c>
      <c r="X3542">
        <v>8005552839</v>
      </c>
      <c r="Y3542" t="s">
        <v>2595</v>
      </c>
      <c r="Z3542" t="s">
        <v>5431</v>
      </c>
      <c r="AA3542" s="13">
        <v>-494.55</v>
      </c>
      <c r="AB3542" s="14">
        <v>42561</v>
      </c>
      <c r="AC3542" t="s">
        <v>36</v>
      </c>
    </row>
    <row r="3543" spans="1:29" x14ac:dyDescent="0.25">
      <c r="A3543" t="str">
        <f>CONCATENATE("Q",ROUNDUP(MONTH(Table1[[#This Row],[Month]])/3,0))</f>
        <v>Q3</v>
      </c>
      <c r="B3543" s="14">
        <f>EOMONTH(Table1[[#This Row],[Credit Date]],-1)+1</f>
        <v>42552</v>
      </c>
      <c r="C3543" t="str">
        <f>CONCATENATE(Table1[[#This Row],[Issuer Last Name]],", ",Table1[[#This Row],[Issuer First Name]])</f>
        <v>No. 042, Employee</v>
      </c>
      <c r="D3543" t="str">
        <f>CONCATENATE(Table1[[#This Row],[Approver Last Name]],", ",Table1[[#This Row],[Approver First Name]])</f>
        <v>No. 042, Employee</v>
      </c>
      <c r="E3543" t="str">
        <f>CONCATENATE(Table1[[#This Row],[Customer Last Name]],", ",Table1[[#This Row],[Customer First Name]])</f>
        <v>No. 10788, Client</v>
      </c>
      <c r="F35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3" t="str">
        <f>IF(Table1[[#This Row],[Transaction Type]]="Maintenance","Non-Sales","Sales")</f>
        <v>Non-Sales</v>
      </c>
      <c r="H3543" t="str">
        <f>IF(Table1[[#This Row],[Quarter]]="q2",1,"")</f>
        <v/>
      </c>
      <c r="I3543">
        <f>IF(Table1[[#This Row],[Quarter]]="q3",1,"")</f>
        <v>1</v>
      </c>
      <c r="J3543" t="str">
        <f>IF(Table1[[#This Row],[Quarter]]="Q2",Table1[[#This Row],[Credit Amount]],"")</f>
        <v/>
      </c>
      <c r="K3543">
        <f>IF(Table1[[#This Row],[Quarter]]="Q3",Table1[[#This Row],[Credit Amount]],"")</f>
        <v>-279.52</v>
      </c>
      <c r="L3543" t="str">
        <f>IF(Table1[[#This Row],[Transaction Type]]="Upgrade",Table1[[#This Row],[Credit Amount]],IF(Table1[[#This Row],[Transaction Type]]="Activation",Table1[[#This Row],[Credit Amount]],""))</f>
        <v/>
      </c>
      <c r="M3543">
        <f>IF(Table1[[#This Row],[Transaction Type]]="Maintenance",Table1[[#This Row],[Credit Amount]],"")</f>
        <v>-279.52</v>
      </c>
      <c r="N3543">
        <v>10042</v>
      </c>
      <c r="O3543" t="s">
        <v>2489</v>
      </c>
      <c r="P3543" t="s">
        <v>2531</v>
      </c>
      <c r="Q3543" t="s">
        <v>290</v>
      </c>
      <c r="R3543">
        <v>10042</v>
      </c>
      <c r="S3543" t="s">
        <v>2489</v>
      </c>
      <c r="T3543" t="s">
        <v>2531</v>
      </c>
      <c r="U3543" t="s">
        <v>290</v>
      </c>
      <c r="V3543" t="s">
        <v>196</v>
      </c>
      <c r="W3543">
        <v>100001787</v>
      </c>
      <c r="X3543">
        <v>8005550788</v>
      </c>
      <c r="Y3543" t="s">
        <v>2595</v>
      </c>
      <c r="Z3543" t="s">
        <v>3383</v>
      </c>
      <c r="AA3543" s="13">
        <v>-279.52</v>
      </c>
      <c r="AB3543" s="14">
        <v>42562</v>
      </c>
      <c r="AC3543" t="s">
        <v>36</v>
      </c>
    </row>
    <row r="3544" spans="1:29" x14ac:dyDescent="0.25">
      <c r="A3544" t="str">
        <f>CONCATENATE("Q",ROUNDUP(MONTH(Table1[[#This Row],[Month]])/3,0))</f>
        <v>Q3</v>
      </c>
      <c r="B3544" s="14">
        <f>EOMONTH(Table1[[#This Row],[Credit Date]],-1)+1</f>
        <v>42552</v>
      </c>
      <c r="C3544" t="str">
        <f>CONCATENATE(Table1[[#This Row],[Issuer Last Name]],", ",Table1[[#This Row],[Issuer First Name]])</f>
        <v>No. 042, Employee</v>
      </c>
      <c r="D3544" t="str">
        <f>CONCATENATE(Table1[[#This Row],[Approver Last Name]],", ",Table1[[#This Row],[Approver First Name]])</f>
        <v>No. 042, Employee</v>
      </c>
      <c r="E3544" t="str">
        <f>CONCATENATE(Table1[[#This Row],[Customer Last Name]],", ",Table1[[#This Row],[Customer First Name]])</f>
        <v>No. 11410, Client</v>
      </c>
      <c r="F35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4" t="str">
        <f>IF(Table1[[#This Row],[Transaction Type]]="Maintenance","Non-Sales","Sales")</f>
        <v>Non-Sales</v>
      </c>
      <c r="H3544" t="str">
        <f>IF(Table1[[#This Row],[Quarter]]="q2",1,"")</f>
        <v/>
      </c>
      <c r="I3544">
        <f>IF(Table1[[#This Row],[Quarter]]="q3",1,"")</f>
        <v>1</v>
      </c>
      <c r="J3544" t="str">
        <f>IF(Table1[[#This Row],[Quarter]]="Q2",Table1[[#This Row],[Credit Amount]],"")</f>
        <v/>
      </c>
      <c r="K3544">
        <f>IF(Table1[[#This Row],[Quarter]]="Q3",Table1[[#This Row],[Credit Amount]],"")</f>
        <v>-129.9</v>
      </c>
      <c r="L3544" t="str">
        <f>IF(Table1[[#This Row],[Transaction Type]]="Upgrade",Table1[[#This Row],[Credit Amount]],IF(Table1[[#This Row],[Transaction Type]]="Activation",Table1[[#This Row],[Credit Amount]],""))</f>
        <v/>
      </c>
      <c r="M3544">
        <f>IF(Table1[[#This Row],[Transaction Type]]="Maintenance",Table1[[#This Row],[Credit Amount]],"")</f>
        <v>-129.9</v>
      </c>
      <c r="N3544">
        <v>10042</v>
      </c>
      <c r="O3544" t="s">
        <v>2489</v>
      </c>
      <c r="P3544" t="s">
        <v>2531</v>
      </c>
      <c r="Q3544" t="s">
        <v>290</v>
      </c>
      <c r="R3544">
        <v>10042</v>
      </c>
      <c r="S3544" t="s">
        <v>2489</v>
      </c>
      <c r="T3544" t="s">
        <v>2531</v>
      </c>
      <c r="U3544" t="s">
        <v>290</v>
      </c>
      <c r="V3544" t="s">
        <v>196</v>
      </c>
      <c r="W3544">
        <v>100002409</v>
      </c>
      <c r="X3544">
        <v>8005551410</v>
      </c>
      <c r="Y3544" t="s">
        <v>2595</v>
      </c>
      <c r="Z3544" t="s">
        <v>4005</v>
      </c>
      <c r="AA3544" s="13">
        <v>-129.9</v>
      </c>
      <c r="AB3544" s="14">
        <v>42564</v>
      </c>
      <c r="AC3544" t="s">
        <v>36</v>
      </c>
    </row>
    <row r="3545" spans="1:29" x14ac:dyDescent="0.25">
      <c r="A3545" t="str">
        <f>CONCATENATE("Q",ROUNDUP(MONTH(Table1[[#This Row],[Month]])/3,0))</f>
        <v>Q3</v>
      </c>
      <c r="B3545" s="14">
        <f>EOMONTH(Table1[[#This Row],[Credit Date]],-1)+1</f>
        <v>42552</v>
      </c>
      <c r="C3545" t="str">
        <f>CONCATENATE(Table1[[#This Row],[Issuer Last Name]],", ",Table1[[#This Row],[Issuer First Name]])</f>
        <v>No. 042, Employee</v>
      </c>
      <c r="D3545" t="str">
        <f>CONCATENATE(Table1[[#This Row],[Approver Last Name]],", ",Table1[[#This Row],[Approver First Name]])</f>
        <v>No. 042, Employee</v>
      </c>
      <c r="E3545" t="str">
        <f>CONCATENATE(Table1[[#This Row],[Customer Last Name]],", ",Table1[[#This Row],[Customer First Name]])</f>
        <v>No. 12251, Client</v>
      </c>
      <c r="F35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5" t="str">
        <f>IF(Table1[[#This Row],[Transaction Type]]="Maintenance","Non-Sales","Sales")</f>
        <v>Sales</v>
      </c>
      <c r="H3545" t="str">
        <f>IF(Table1[[#This Row],[Quarter]]="q2",1,"")</f>
        <v/>
      </c>
      <c r="I3545">
        <f>IF(Table1[[#This Row],[Quarter]]="q3",1,"")</f>
        <v>1</v>
      </c>
      <c r="J3545" t="str">
        <f>IF(Table1[[#This Row],[Quarter]]="Q2",Table1[[#This Row],[Credit Amount]],"")</f>
        <v/>
      </c>
      <c r="K3545">
        <f>IF(Table1[[#This Row],[Quarter]]="Q3",Table1[[#This Row],[Credit Amount]],"")</f>
        <v>-143.35</v>
      </c>
      <c r="L3545">
        <f>IF(Table1[[#This Row],[Transaction Type]]="Upgrade",Table1[[#This Row],[Credit Amount]],IF(Table1[[#This Row],[Transaction Type]]="Activation",Table1[[#This Row],[Credit Amount]],""))</f>
        <v>-143.35</v>
      </c>
      <c r="M3545" t="str">
        <f>IF(Table1[[#This Row],[Transaction Type]]="Maintenance",Table1[[#This Row],[Credit Amount]],"")</f>
        <v/>
      </c>
      <c r="N3545">
        <v>10042</v>
      </c>
      <c r="O3545" t="s">
        <v>2489</v>
      </c>
      <c r="P3545" t="s">
        <v>2531</v>
      </c>
      <c r="Q3545" t="s">
        <v>290</v>
      </c>
      <c r="R3545">
        <v>10042</v>
      </c>
      <c r="S3545" t="s">
        <v>2489</v>
      </c>
      <c r="T3545" t="s">
        <v>2531</v>
      </c>
      <c r="U3545" t="s">
        <v>290</v>
      </c>
      <c r="V3545" t="s">
        <v>196</v>
      </c>
      <c r="W3545">
        <v>100003250</v>
      </c>
      <c r="X3545">
        <v>8005552251</v>
      </c>
      <c r="Y3545" t="s">
        <v>2595</v>
      </c>
      <c r="Z3545" t="s">
        <v>4846</v>
      </c>
      <c r="AA3545" s="13">
        <v>-143.35</v>
      </c>
      <c r="AB3545" s="14">
        <v>42565</v>
      </c>
      <c r="AC3545" t="s">
        <v>37</v>
      </c>
    </row>
    <row r="3546" spans="1:29" x14ac:dyDescent="0.25">
      <c r="A3546" t="str">
        <f>CONCATENATE("Q",ROUNDUP(MONTH(Table1[[#This Row],[Month]])/3,0))</f>
        <v>Q3</v>
      </c>
      <c r="B3546" s="14">
        <f>EOMONTH(Table1[[#This Row],[Credit Date]],-1)+1</f>
        <v>42552</v>
      </c>
      <c r="C3546" t="str">
        <f>CONCATENATE(Table1[[#This Row],[Issuer Last Name]],", ",Table1[[#This Row],[Issuer First Name]])</f>
        <v>No. 042, Employee</v>
      </c>
      <c r="D3546" t="str">
        <f>CONCATENATE(Table1[[#This Row],[Approver Last Name]],", ",Table1[[#This Row],[Approver First Name]])</f>
        <v>No. 042, Employee</v>
      </c>
      <c r="E3546" t="str">
        <f>CONCATENATE(Table1[[#This Row],[Customer Last Name]],", ",Table1[[#This Row],[Customer First Name]])</f>
        <v>No. 11018, Client</v>
      </c>
      <c r="F35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6" t="str">
        <f>IF(Table1[[#This Row],[Transaction Type]]="Maintenance","Non-Sales","Sales")</f>
        <v>Non-Sales</v>
      </c>
      <c r="H3546" t="str">
        <f>IF(Table1[[#This Row],[Quarter]]="q2",1,"")</f>
        <v/>
      </c>
      <c r="I3546">
        <f>IF(Table1[[#This Row],[Quarter]]="q3",1,"")</f>
        <v>1</v>
      </c>
      <c r="J3546" t="str">
        <f>IF(Table1[[#This Row],[Quarter]]="Q2",Table1[[#This Row],[Credit Amount]],"")</f>
        <v/>
      </c>
      <c r="K3546">
        <f>IF(Table1[[#This Row],[Quarter]]="Q3",Table1[[#This Row],[Credit Amount]],"")</f>
        <v>-324.44</v>
      </c>
      <c r="L3546" t="str">
        <f>IF(Table1[[#This Row],[Transaction Type]]="Upgrade",Table1[[#This Row],[Credit Amount]],IF(Table1[[#This Row],[Transaction Type]]="Activation",Table1[[#This Row],[Credit Amount]],""))</f>
        <v/>
      </c>
      <c r="M3546">
        <f>IF(Table1[[#This Row],[Transaction Type]]="Maintenance",Table1[[#This Row],[Credit Amount]],"")</f>
        <v>-324.44</v>
      </c>
      <c r="N3546">
        <v>10042</v>
      </c>
      <c r="O3546" t="s">
        <v>2489</v>
      </c>
      <c r="P3546" t="s">
        <v>2531</v>
      </c>
      <c r="Q3546" t="s">
        <v>290</v>
      </c>
      <c r="R3546">
        <v>10042</v>
      </c>
      <c r="S3546" t="s">
        <v>2489</v>
      </c>
      <c r="T3546" t="s">
        <v>2531</v>
      </c>
      <c r="U3546" t="s">
        <v>290</v>
      </c>
      <c r="V3546" t="s">
        <v>196</v>
      </c>
      <c r="W3546">
        <v>100002017</v>
      </c>
      <c r="X3546">
        <v>8005551018</v>
      </c>
      <c r="Y3546" t="s">
        <v>2595</v>
      </c>
      <c r="Z3546" t="s">
        <v>3613</v>
      </c>
      <c r="AA3546" s="13">
        <v>-324.44</v>
      </c>
      <c r="AB3546" s="14">
        <v>42571</v>
      </c>
      <c r="AC3546" t="s">
        <v>36</v>
      </c>
    </row>
    <row r="3547" spans="1:29" x14ac:dyDescent="0.25">
      <c r="A3547" t="str">
        <f>CONCATENATE("Q",ROUNDUP(MONTH(Table1[[#This Row],[Month]])/3,0))</f>
        <v>Q3</v>
      </c>
      <c r="B3547" s="14">
        <f>EOMONTH(Table1[[#This Row],[Credit Date]],-1)+1</f>
        <v>42552</v>
      </c>
      <c r="C3547" t="str">
        <f>CONCATENATE(Table1[[#This Row],[Issuer Last Name]],", ",Table1[[#This Row],[Issuer First Name]])</f>
        <v>No. 042, Employee</v>
      </c>
      <c r="D3547" t="str">
        <f>CONCATENATE(Table1[[#This Row],[Approver Last Name]],", ",Table1[[#This Row],[Approver First Name]])</f>
        <v>No. 042, Employee</v>
      </c>
      <c r="E3547" t="str">
        <f>CONCATENATE(Table1[[#This Row],[Customer Last Name]],", ",Table1[[#This Row],[Customer First Name]])</f>
        <v>No. 13250, Client</v>
      </c>
      <c r="F35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7" t="str">
        <f>IF(Table1[[#This Row],[Transaction Type]]="Maintenance","Non-Sales","Sales")</f>
        <v>Non-Sales</v>
      </c>
      <c r="H3547" t="str">
        <f>IF(Table1[[#This Row],[Quarter]]="q2",1,"")</f>
        <v/>
      </c>
      <c r="I3547">
        <f>IF(Table1[[#This Row],[Quarter]]="q3",1,"")</f>
        <v>1</v>
      </c>
      <c r="J3547" t="str">
        <f>IF(Table1[[#This Row],[Quarter]]="Q2",Table1[[#This Row],[Credit Amount]],"")</f>
        <v/>
      </c>
      <c r="K3547">
        <f>IF(Table1[[#This Row],[Quarter]]="Q3",Table1[[#This Row],[Credit Amount]],"")</f>
        <v>-115.42</v>
      </c>
      <c r="L3547" t="str">
        <f>IF(Table1[[#This Row],[Transaction Type]]="Upgrade",Table1[[#This Row],[Credit Amount]],IF(Table1[[#This Row],[Transaction Type]]="Activation",Table1[[#This Row],[Credit Amount]],""))</f>
        <v/>
      </c>
      <c r="M3547">
        <f>IF(Table1[[#This Row],[Transaction Type]]="Maintenance",Table1[[#This Row],[Credit Amount]],"")</f>
        <v>-115.42</v>
      </c>
      <c r="N3547">
        <v>10042</v>
      </c>
      <c r="O3547" t="s">
        <v>2489</v>
      </c>
      <c r="P3547" t="s">
        <v>2531</v>
      </c>
      <c r="Q3547" t="s">
        <v>290</v>
      </c>
      <c r="R3547">
        <v>10042</v>
      </c>
      <c r="S3547" t="s">
        <v>2489</v>
      </c>
      <c r="T3547" t="s">
        <v>2531</v>
      </c>
      <c r="U3547" t="s">
        <v>290</v>
      </c>
      <c r="V3547" t="s">
        <v>196</v>
      </c>
      <c r="W3547">
        <v>100004249</v>
      </c>
      <c r="X3547">
        <v>8005553250</v>
      </c>
      <c r="Y3547" t="s">
        <v>2595</v>
      </c>
      <c r="Z3547" t="s">
        <v>5838</v>
      </c>
      <c r="AA3547" s="13">
        <v>-115.42</v>
      </c>
      <c r="AB3547" s="14">
        <v>42571</v>
      </c>
      <c r="AC3547" t="s">
        <v>36</v>
      </c>
    </row>
    <row r="3548" spans="1:29" x14ac:dyDescent="0.25">
      <c r="A3548" t="str">
        <f>CONCATENATE("Q",ROUNDUP(MONTH(Table1[[#This Row],[Month]])/3,0))</f>
        <v>Q3</v>
      </c>
      <c r="B3548" s="14">
        <f>EOMONTH(Table1[[#This Row],[Credit Date]],-1)+1</f>
        <v>42552</v>
      </c>
      <c r="C3548" t="str">
        <f>CONCATENATE(Table1[[#This Row],[Issuer Last Name]],", ",Table1[[#This Row],[Issuer First Name]])</f>
        <v>No. 042, Employee</v>
      </c>
      <c r="D3548" t="str">
        <f>CONCATENATE(Table1[[#This Row],[Approver Last Name]],", ",Table1[[#This Row],[Approver First Name]])</f>
        <v>No. 042, Employee</v>
      </c>
      <c r="E3548" t="str">
        <f>CONCATENATE(Table1[[#This Row],[Customer Last Name]],", ",Table1[[#This Row],[Customer First Name]])</f>
        <v>No. 11650, Client</v>
      </c>
      <c r="F35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8" t="str">
        <f>IF(Table1[[#This Row],[Transaction Type]]="Maintenance","Non-Sales","Sales")</f>
        <v>Non-Sales</v>
      </c>
      <c r="H3548" t="str">
        <f>IF(Table1[[#This Row],[Quarter]]="q2",1,"")</f>
        <v/>
      </c>
      <c r="I3548">
        <f>IF(Table1[[#This Row],[Quarter]]="q3",1,"")</f>
        <v>1</v>
      </c>
      <c r="J3548" t="str">
        <f>IF(Table1[[#This Row],[Quarter]]="Q2",Table1[[#This Row],[Credit Amount]],"")</f>
        <v/>
      </c>
      <c r="K3548">
        <f>IF(Table1[[#This Row],[Quarter]]="Q3",Table1[[#This Row],[Credit Amount]],"")</f>
        <v>-61.23</v>
      </c>
      <c r="L3548" t="str">
        <f>IF(Table1[[#This Row],[Transaction Type]]="Upgrade",Table1[[#This Row],[Credit Amount]],IF(Table1[[#This Row],[Transaction Type]]="Activation",Table1[[#This Row],[Credit Amount]],""))</f>
        <v/>
      </c>
      <c r="M3548">
        <f>IF(Table1[[#This Row],[Transaction Type]]="Maintenance",Table1[[#This Row],[Credit Amount]],"")</f>
        <v>-61.23</v>
      </c>
      <c r="N3548">
        <v>10042</v>
      </c>
      <c r="O3548" t="s">
        <v>2489</v>
      </c>
      <c r="P3548" t="s">
        <v>2531</v>
      </c>
      <c r="Q3548" t="s">
        <v>290</v>
      </c>
      <c r="R3548">
        <v>10042</v>
      </c>
      <c r="S3548" t="s">
        <v>2489</v>
      </c>
      <c r="T3548" t="s">
        <v>2531</v>
      </c>
      <c r="U3548" t="s">
        <v>290</v>
      </c>
      <c r="V3548" t="s">
        <v>196</v>
      </c>
      <c r="W3548">
        <v>100002649</v>
      </c>
      <c r="X3548">
        <v>8005551650</v>
      </c>
      <c r="Y3548" t="s">
        <v>2595</v>
      </c>
      <c r="Z3548" t="s">
        <v>4245</v>
      </c>
      <c r="AA3548" s="13">
        <v>-61.23</v>
      </c>
      <c r="AB3548" s="14">
        <v>42574</v>
      </c>
      <c r="AC3548" t="s">
        <v>36</v>
      </c>
    </row>
    <row r="3549" spans="1:29" x14ac:dyDescent="0.25">
      <c r="A3549" t="str">
        <f>CONCATENATE("Q",ROUNDUP(MONTH(Table1[[#This Row],[Month]])/3,0))</f>
        <v>Q3</v>
      </c>
      <c r="B3549" s="14">
        <f>EOMONTH(Table1[[#This Row],[Credit Date]],-1)+1</f>
        <v>42552</v>
      </c>
      <c r="C3549" t="str">
        <f>CONCATENATE(Table1[[#This Row],[Issuer Last Name]],", ",Table1[[#This Row],[Issuer First Name]])</f>
        <v>No. 042, Employee</v>
      </c>
      <c r="D3549" t="str">
        <f>CONCATENATE(Table1[[#This Row],[Approver Last Name]],", ",Table1[[#This Row],[Approver First Name]])</f>
        <v>No. 042, Employee</v>
      </c>
      <c r="E3549" t="str">
        <f>CONCATENATE(Table1[[#This Row],[Customer Last Name]],", ",Table1[[#This Row],[Customer First Name]])</f>
        <v>No. 10780, Client</v>
      </c>
      <c r="F35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49" t="str">
        <f>IF(Table1[[#This Row],[Transaction Type]]="Maintenance","Non-Sales","Sales")</f>
        <v>Non-Sales</v>
      </c>
      <c r="H3549" t="str">
        <f>IF(Table1[[#This Row],[Quarter]]="q2",1,"")</f>
        <v/>
      </c>
      <c r="I3549">
        <f>IF(Table1[[#This Row],[Quarter]]="q3",1,"")</f>
        <v>1</v>
      </c>
      <c r="J3549" t="str">
        <f>IF(Table1[[#This Row],[Quarter]]="Q2",Table1[[#This Row],[Credit Amount]],"")</f>
        <v/>
      </c>
      <c r="K3549">
        <f>IF(Table1[[#This Row],[Quarter]]="Q3",Table1[[#This Row],[Credit Amount]],"")</f>
        <v>-197.88</v>
      </c>
      <c r="L3549" t="str">
        <f>IF(Table1[[#This Row],[Transaction Type]]="Upgrade",Table1[[#This Row],[Credit Amount]],IF(Table1[[#This Row],[Transaction Type]]="Activation",Table1[[#This Row],[Credit Amount]],""))</f>
        <v/>
      </c>
      <c r="M3549">
        <f>IF(Table1[[#This Row],[Transaction Type]]="Maintenance",Table1[[#This Row],[Credit Amount]],"")</f>
        <v>-197.88</v>
      </c>
      <c r="N3549">
        <v>10042</v>
      </c>
      <c r="O3549" t="s">
        <v>2489</v>
      </c>
      <c r="P3549" t="s">
        <v>2531</v>
      </c>
      <c r="Q3549" t="s">
        <v>290</v>
      </c>
      <c r="R3549">
        <v>10042</v>
      </c>
      <c r="S3549" t="s">
        <v>2489</v>
      </c>
      <c r="T3549" t="s">
        <v>2531</v>
      </c>
      <c r="U3549" t="s">
        <v>290</v>
      </c>
      <c r="V3549" t="s">
        <v>196</v>
      </c>
      <c r="W3549">
        <v>100001779</v>
      </c>
      <c r="X3549">
        <v>8005550780</v>
      </c>
      <c r="Y3549" t="s">
        <v>2595</v>
      </c>
      <c r="Z3549" t="s">
        <v>3375</v>
      </c>
      <c r="AA3549" s="13">
        <v>-197.88</v>
      </c>
      <c r="AB3549" s="14">
        <v>42577</v>
      </c>
      <c r="AC3549" t="s">
        <v>36</v>
      </c>
    </row>
    <row r="3550" spans="1:29" x14ac:dyDescent="0.25">
      <c r="A3550" t="str">
        <f>CONCATENATE("Q",ROUNDUP(MONTH(Table1[[#This Row],[Month]])/3,0))</f>
        <v>Q3</v>
      </c>
      <c r="B3550" s="14">
        <f>EOMONTH(Table1[[#This Row],[Credit Date]],-1)+1</f>
        <v>42583</v>
      </c>
      <c r="C3550" t="str">
        <f>CONCATENATE(Table1[[#This Row],[Issuer Last Name]],", ",Table1[[#This Row],[Issuer First Name]])</f>
        <v>No. 042, Employee</v>
      </c>
      <c r="D3550" t="str">
        <f>CONCATENATE(Table1[[#This Row],[Approver Last Name]],", ",Table1[[#This Row],[Approver First Name]])</f>
        <v>No. 042, Employee</v>
      </c>
      <c r="E3550" t="str">
        <f>CONCATENATE(Table1[[#This Row],[Customer Last Name]],", ",Table1[[#This Row],[Customer First Name]])</f>
        <v>No. 12460, Client</v>
      </c>
      <c r="F35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0" t="str">
        <f>IF(Table1[[#This Row],[Transaction Type]]="Maintenance","Non-Sales","Sales")</f>
        <v>Non-Sales</v>
      </c>
      <c r="H3550" t="str">
        <f>IF(Table1[[#This Row],[Quarter]]="q2",1,"")</f>
        <v/>
      </c>
      <c r="I3550">
        <f>IF(Table1[[#This Row],[Quarter]]="q3",1,"")</f>
        <v>1</v>
      </c>
      <c r="J3550" t="str">
        <f>IF(Table1[[#This Row],[Quarter]]="Q2",Table1[[#This Row],[Credit Amount]],"")</f>
        <v/>
      </c>
      <c r="K3550">
        <f>IF(Table1[[#This Row],[Quarter]]="Q3",Table1[[#This Row],[Credit Amount]],"")</f>
        <v>-71.52</v>
      </c>
      <c r="L3550" t="str">
        <f>IF(Table1[[#This Row],[Transaction Type]]="Upgrade",Table1[[#This Row],[Credit Amount]],IF(Table1[[#This Row],[Transaction Type]]="Activation",Table1[[#This Row],[Credit Amount]],""))</f>
        <v/>
      </c>
      <c r="M3550">
        <f>IF(Table1[[#This Row],[Transaction Type]]="Maintenance",Table1[[#This Row],[Credit Amount]],"")</f>
        <v>-71.52</v>
      </c>
      <c r="N3550">
        <v>10042</v>
      </c>
      <c r="O3550" t="s">
        <v>2489</v>
      </c>
      <c r="P3550" t="s">
        <v>2531</v>
      </c>
      <c r="Q3550" t="s">
        <v>290</v>
      </c>
      <c r="R3550">
        <v>10042</v>
      </c>
      <c r="S3550" t="s">
        <v>2489</v>
      </c>
      <c r="T3550" t="s">
        <v>2531</v>
      </c>
      <c r="U3550" t="s">
        <v>290</v>
      </c>
      <c r="V3550" t="s">
        <v>196</v>
      </c>
      <c r="W3550">
        <v>100003459</v>
      </c>
      <c r="X3550">
        <v>8005552460</v>
      </c>
      <c r="Y3550" t="s">
        <v>2595</v>
      </c>
      <c r="Z3550" t="s">
        <v>5055</v>
      </c>
      <c r="AA3550" s="13">
        <v>-71.52</v>
      </c>
      <c r="AB3550" s="14">
        <v>42584</v>
      </c>
      <c r="AC3550" t="s">
        <v>36</v>
      </c>
    </row>
    <row r="3551" spans="1:29" x14ac:dyDescent="0.25">
      <c r="A3551" t="str">
        <f>CONCATENATE("Q",ROUNDUP(MONTH(Table1[[#This Row],[Month]])/3,0))</f>
        <v>Q3</v>
      </c>
      <c r="B3551" s="14">
        <f>EOMONTH(Table1[[#This Row],[Credit Date]],-1)+1</f>
        <v>42583</v>
      </c>
      <c r="C3551" t="str">
        <f>CONCATENATE(Table1[[#This Row],[Issuer Last Name]],", ",Table1[[#This Row],[Issuer First Name]])</f>
        <v>No. 042, Employee</v>
      </c>
      <c r="D3551" t="str">
        <f>CONCATENATE(Table1[[#This Row],[Approver Last Name]],", ",Table1[[#This Row],[Approver First Name]])</f>
        <v>No. 042, Employee</v>
      </c>
      <c r="E3551" t="str">
        <f>CONCATENATE(Table1[[#This Row],[Customer Last Name]],", ",Table1[[#This Row],[Customer First Name]])</f>
        <v>No. 13090, Client</v>
      </c>
      <c r="F35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1" t="str">
        <f>IF(Table1[[#This Row],[Transaction Type]]="Maintenance","Non-Sales","Sales")</f>
        <v>Sales</v>
      </c>
      <c r="H3551" t="str">
        <f>IF(Table1[[#This Row],[Quarter]]="q2",1,"")</f>
        <v/>
      </c>
      <c r="I3551">
        <f>IF(Table1[[#This Row],[Quarter]]="q3",1,"")</f>
        <v>1</v>
      </c>
      <c r="J3551" t="str">
        <f>IF(Table1[[#This Row],[Quarter]]="Q2",Table1[[#This Row],[Credit Amount]],"")</f>
        <v/>
      </c>
      <c r="K3551">
        <f>IF(Table1[[#This Row],[Quarter]]="Q3",Table1[[#This Row],[Credit Amount]],"")</f>
        <v>-443.36</v>
      </c>
      <c r="L3551">
        <f>IF(Table1[[#This Row],[Transaction Type]]="Upgrade",Table1[[#This Row],[Credit Amount]],IF(Table1[[#This Row],[Transaction Type]]="Activation",Table1[[#This Row],[Credit Amount]],""))</f>
        <v>-443.36</v>
      </c>
      <c r="M3551" t="str">
        <f>IF(Table1[[#This Row],[Transaction Type]]="Maintenance",Table1[[#This Row],[Credit Amount]],"")</f>
        <v/>
      </c>
      <c r="N3551">
        <v>10042</v>
      </c>
      <c r="O3551" t="s">
        <v>2489</v>
      </c>
      <c r="P3551" t="s">
        <v>2531</v>
      </c>
      <c r="Q3551" t="s">
        <v>290</v>
      </c>
      <c r="R3551">
        <v>10042</v>
      </c>
      <c r="S3551" t="s">
        <v>2489</v>
      </c>
      <c r="T3551" t="s">
        <v>2531</v>
      </c>
      <c r="U3551" t="s">
        <v>290</v>
      </c>
      <c r="V3551" t="s">
        <v>196</v>
      </c>
      <c r="W3551">
        <v>100004089</v>
      </c>
      <c r="X3551">
        <v>8005553090</v>
      </c>
      <c r="Y3551" t="s">
        <v>2595</v>
      </c>
      <c r="Z3551" t="s">
        <v>5678</v>
      </c>
      <c r="AA3551" s="13">
        <v>-443.36</v>
      </c>
      <c r="AB3551" s="14">
        <v>42585</v>
      </c>
      <c r="AC3551" t="s">
        <v>37</v>
      </c>
    </row>
    <row r="3552" spans="1:29" x14ac:dyDescent="0.25">
      <c r="A3552" t="str">
        <f>CONCATENATE("Q",ROUNDUP(MONTH(Table1[[#This Row],[Month]])/3,0))</f>
        <v>Q3</v>
      </c>
      <c r="B3552" s="14">
        <f>EOMONTH(Table1[[#This Row],[Credit Date]],-1)+1</f>
        <v>42583</v>
      </c>
      <c r="C3552" t="str">
        <f>CONCATENATE(Table1[[#This Row],[Issuer Last Name]],", ",Table1[[#This Row],[Issuer First Name]])</f>
        <v>No. 042, Employee</v>
      </c>
      <c r="D3552" t="str">
        <f>CONCATENATE(Table1[[#This Row],[Approver Last Name]],", ",Table1[[#This Row],[Approver First Name]])</f>
        <v>No. 042, Employee</v>
      </c>
      <c r="E3552" t="str">
        <f>CONCATENATE(Table1[[#This Row],[Customer Last Name]],", ",Table1[[#This Row],[Customer First Name]])</f>
        <v>No. 10926, Client</v>
      </c>
      <c r="F35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2" t="str">
        <f>IF(Table1[[#This Row],[Transaction Type]]="Maintenance","Non-Sales","Sales")</f>
        <v>Sales</v>
      </c>
      <c r="H3552" t="str">
        <f>IF(Table1[[#This Row],[Quarter]]="q2",1,"")</f>
        <v/>
      </c>
      <c r="I3552">
        <f>IF(Table1[[#This Row],[Quarter]]="q3",1,"")</f>
        <v>1</v>
      </c>
      <c r="J3552" t="str">
        <f>IF(Table1[[#This Row],[Quarter]]="Q2",Table1[[#This Row],[Credit Amount]],"")</f>
        <v/>
      </c>
      <c r="K3552">
        <f>IF(Table1[[#This Row],[Quarter]]="Q3",Table1[[#This Row],[Credit Amount]],"")</f>
        <v>-56.93</v>
      </c>
      <c r="L3552">
        <f>IF(Table1[[#This Row],[Transaction Type]]="Upgrade",Table1[[#This Row],[Credit Amount]],IF(Table1[[#This Row],[Transaction Type]]="Activation",Table1[[#This Row],[Credit Amount]],""))</f>
        <v>-56.93</v>
      </c>
      <c r="M3552" t="str">
        <f>IF(Table1[[#This Row],[Transaction Type]]="Maintenance",Table1[[#This Row],[Credit Amount]],"")</f>
        <v/>
      </c>
      <c r="N3552">
        <v>10042</v>
      </c>
      <c r="O3552" t="s">
        <v>2489</v>
      </c>
      <c r="P3552" t="s">
        <v>2531</v>
      </c>
      <c r="Q3552" t="s">
        <v>290</v>
      </c>
      <c r="R3552">
        <v>10042</v>
      </c>
      <c r="S3552" t="s">
        <v>2489</v>
      </c>
      <c r="T3552" t="s">
        <v>2531</v>
      </c>
      <c r="U3552" t="s">
        <v>290</v>
      </c>
      <c r="V3552" t="s">
        <v>196</v>
      </c>
      <c r="W3552">
        <v>100001925</v>
      </c>
      <c r="X3552">
        <v>8005550926</v>
      </c>
      <c r="Y3552" t="s">
        <v>2595</v>
      </c>
      <c r="Z3552" t="s">
        <v>3521</v>
      </c>
      <c r="AA3552" s="13">
        <v>-56.93</v>
      </c>
      <c r="AB3552" s="14">
        <v>42585</v>
      </c>
      <c r="AC3552" t="s">
        <v>35</v>
      </c>
    </row>
    <row r="3553" spans="1:29" x14ac:dyDescent="0.25">
      <c r="A3553" t="str">
        <f>CONCATENATE("Q",ROUNDUP(MONTH(Table1[[#This Row],[Month]])/3,0))</f>
        <v>Q3</v>
      </c>
      <c r="B3553" s="14">
        <f>EOMONTH(Table1[[#This Row],[Credit Date]],-1)+1</f>
        <v>42583</v>
      </c>
      <c r="C3553" t="str">
        <f>CONCATENATE(Table1[[#This Row],[Issuer Last Name]],", ",Table1[[#This Row],[Issuer First Name]])</f>
        <v>No. 042, Employee</v>
      </c>
      <c r="D3553" t="str">
        <f>CONCATENATE(Table1[[#This Row],[Approver Last Name]],", ",Table1[[#This Row],[Approver First Name]])</f>
        <v>No. 042, Employee</v>
      </c>
      <c r="E3553" t="str">
        <f>CONCATENATE(Table1[[#This Row],[Customer Last Name]],", ",Table1[[#This Row],[Customer First Name]])</f>
        <v>No. 13386, Client</v>
      </c>
      <c r="F35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3" t="str">
        <f>IF(Table1[[#This Row],[Transaction Type]]="Maintenance","Non-Sales","Sales")</f>
        <v>Sales</v>
      </c>
      <c r="H3553" t="str">
        <f>IF(Table1[[#This Row],[Quarter]]="q2",1,"")</f>
        <v/>
      </c>
      <c r="I3553">
        <f>IF(Table1[[#This Row],[Quarter]]="q3",1,"")</f>
        <v>1</v>
      </c>
      <c r="J3553" t="str">
        <f>IF(Table1[[#This Row],[Quarter]]="Q2",Table1[[#This Row],[Credit Amount]],"")</f>
        <v/>
      </c>
      <c r="K3553">
        <f>IF(Table1[[#This Row],[Quarter]]="Q3",Table1[[#This Row],[Credit Amount]],"")</f>
        <v>-202.76</v>
      </c>
      <c r="L3553">
        <f>IF(Table1[[#This Row],[Transaction Type]]="Upgrade",Table1[[#This Row],[Credit Amount]],IF(Table1[[#This Row],[Transaction Type]]="Activation",Table1[[#This Row],[Credit Amount]],""))</f>
        <v>-202.76</v>
      </c>
      <c r="M3553" t="str">
        <f>IF(Table1[[#This Row],[Transaction Type]]="Maintenance",Table1[[#This Row],[Credit Amount]],"")</f>
        <v/>
      </c>
      <c r="N3553">
        <v>10042</v>
      </c>
      <c r="O3553" t="s">
        <v>2489</v>
      </c>
      <c r="P3553" t="s">
        <v>2531</v>
      </c>
      <c r="Q3553" t="s">
        <v>290</v>
      </c>
      <c r="R3553">
        <v>10042</v>
      </c>
      <c r="S3553" t="s">
        <v>2489</v>
      </c>
      <c r="T3553" t="s">
        <v>2531</v>
      </c>
      <c r="U3553" t="s">
        <v>290</v>
      </c>
      <c r="V3553" t="s">
        <v>196</v>
      </c>
      <c r="W3553">
        <v>100004385</v>
      </c>
      <c r="X3553">
        <v>8005553386</v>
      </c>
      <c r="Y3553" t="s">
        <v>2595</v>
      </c>
      <c r="Z3553" t="s">
        <v>5974</v>
      </c>
      <c r="AA3553" s="13">
        <v>-202.76</v>
      </c>
      <c r="AB3553" s="14">
        <v>42585</v>
      </c>
      <c r="AC3553" t="s">
        <v>37</v>
      </c>
    </row>
    <row r="3554" spans="1:29" x14ac:dyDescent="0.25">
      <c r="A3554" t="str">
        <f>CONCATENATE("Q",ROUNDUP(MONTH(Table1[[#This Row],[Month]])/3,0))</f>
        <v>Q3</v>
      </c>
      <c r="B3554" s="14">
        <f>EOMONTH(Table1[[#This Row],[Credit Date]],-1)+1</f>
        <v>42583</v>
      </c>
      <c r="C3554" t="str">
        <f>CONCATENATE(Table1[[#This Row],[Issuer Last Name]],", ",Table1[[#This Row],[Issuer First Name]])</f>
        <v>No. 042, Employee</v>
      </c>
      <c r="D3554" t="str">
        <f>CONCATENATE(Table1[[#This Row],[Approver Last Name]],", ",Table1[[#This Row],[Approver First Name]])</f>
        <v>No. 042, Employee</v>
      </c>
      <c r="E3554" t="str">
        <f>CONCATENATE(Table1[[#This Row],[Customer Last Name]],", ",Table1[[#This Row],[Customer First Name]])</f>
        <v>No. 12414, Client</v>
      </c>
      <c r="F35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4" t="str">
        <f>IF(Table1[[#This Row],[Transaction Type]]="Maintenance","Non-Sales","Sales")</f>
        <v>Sales</v>
      </c>
      <c r="H3554" t="str">
        <f>IF(Table1[[#This Row],[Quarter]]="q2",1,"")</f>
        <v/>
      </c>
      <c r="I3554">
        <f>IF(Table1[[#This Row],[Quarter]]="q3",1,"")</f>
        <v>1</v>
      </c>
      <c r="J3554" t="str">
        <f>IF(Table1[[#This Row],[Quarter]]="Q2",Table1[[#This Row],[Credit Amount]],"")</f>
        <v/>
      </c>
      <c r="K3554">
        <f>IF(Table1[[#This Row],[Quarter]]="Q3",Table1[[#This Row],[Credit Amount]],"")</f>
        <v>-183.01</v>
      </c>
      <c r="L3554">
        <f>IF(Table1[[#This Row],[Transaction Type]]="Upgrade",Table1[[#This Row],[Credit Amount]],IF(Table1[[#This Row],[Transaction Type]]="Activation",Table1[[#This Row],[Credit Amount]],""))</f>
        <v>-183.01</v>
      </c>
      <c r="M3554" t="str">
        <f>IF(Table1[[#This Row],[Transaction Type]]="Maintenance",Table1[[#This Row],[Credit Amount]],"")</f>
        <v/>
      </c>
      <c r="N3554">
        <v>10042</v>
      </c>
      <c r="O3554" t="s">
        <v>2489</v>
      </c>
      <c r="P3554" t="s">
        <v>2531</v>
      </c>
      <c r="Q3554" t="s">
        <v>290</v>
      </c>
      <c r="R3554">
        <v>10042</v>
      </c>
      <c r="S3554" t="s">
        <v>2489</v>
      </c>
      <c r="T3554" t="s">
        <v>2531</v>
      </c>
      <c r="U3554" t="s">
        <v>290</v>
      </c>
      <c r="V3554" t="s">
        <v>196</v>
      </c>
      <c r="W3554">
        <v>100003413</v>
      </c>
      <c r="X3554">
        <v>8005552414</v>
      </c>
      <c r="Y3554" t="s">
        <v>2595</v>
      </c>
      <c r="Z3554" t="s">
        <v>5009</v>
      </c>
      <c r="AA3554" s="13">
        <v>-183.01</v>
      </c>
      <c r="AB3554" s="14">
        <v>42589</v>
      </c>
      <c r="AC3554" t="s">
        <v>37</v>
      </c>
    </row>
    <row r="3555" spans="1:29" x14ac:dyDescent="0.25">
      <c r="A3555" t="str">
        <f>CONCATENATE("Q",ROUNDUP(MONTH(Table1[[#This Row],[Month]])/3,0))</f>
        <v>Q3</v>
      </c>
      <c r="B3555" s="14">
        <f>EOMONTH(Table1[[#This Row],[Credit Date]],-1)+1</f>
        <v>42583</v>
      </c>
      <c r="C3555" t="str">
        <f>CONCATENATE(Table1[[#This Row],[Issuer Last Name]],", ",Table1[[#This Row],[Issuer First Name]])</f>
        <v>No. 042, Employee</v>
      </c>
      <c r="D3555" t="str">
        <f>CONCATENATE(Table1[[#This Row],[Approver Last Name]],", ",Table1[[#This Row],[Approver First Name]])</f>
        <v>No. 042, Employee</v>
      </c>
      <c r="E3555" t="str">
        <f>CONCATENATE(Table1[[#This Row],[Customer Last Name]],", ",Table1[[#This Row],[Customer First Name]])</f>
        <v>No. 13954, Client</v>
      </c>
      <c r="F35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5" t="str">
        <f>IF(Table1[[#This Row],[Transaction Type]]="Maintenance","Non-Sales","Sales")</f>
        <v>Non-Sales</v>
      </c>
      <c r="H3555" t="str">
        <f>IF(Table1[[#This Row],[Quarter]]="q2",1,"")</f>
        <v/>
      </c>
      <c r="I3555">
        <f>IF(Table1[[#This Row],[Quarter]]="q3",1,"")</f>
        <v>1</v>
      </c>
      <c r="J3555" t="str">
        <f>IF(Table1[[#This Row],[Quarter]]="Q2",Table1[[#This Row],[Credit Amount]],"")</f>
        <v/>
      </c>
      <c r="K3555">
        <f>IF(Table1[[#This Row],[Quarter]]="Q3",Table1[[#This Row],[Credit Amount]],"")</f>
        <v>-480.34</v>
      </c>
      <c r="L3555" t="str">
        <f>IF(Table1[[#This Row],[Transaction Type]]="Upgrade",Table1[[#This Row],[Credit Amount]],IF(Table1[[#This Row],[Transaction Type]]="Activation",Table1[[#This Row],[Credit Amount]],""))</f>
        <v/>
      </c>
      <c r="M3555">
        <f>IF(Table1[[#This Row],[Transaction Type]]="Maintenance",Table1[[#This Row],[Credit Amount]],"")</f>
        <v>-480.34</v>
      </c>
      <c r="N3555">
        <v>10042</v>
      </c>
      <c r="O3555" t="s">
        <v>2489</v>
      </c>
      <c r="P3555" t="s">
        <v>2531</v>
      </c>
      <c r="Q3555" t="s">
        <v>290</v>
      </c>
      <c r="R3555">
        <v>10042</v>
      </c>
      <c r="S3555" t="s">
        <v>2489</v>
      </c>
      <c r="T3555" t="s">
        <v>2531</v>
      </c>
      <c r="U3555" t="s">
        <v>290</v>
      </c>
      <c r="V3555" t="s">
        <v>196</v>
      </c>
      <c r="W3555">
        <v>100004953</v>
      </c>
      <c r="X3555">
        <v>8005553954</v>
      </c>
      <c r="Y3555" t="s">
        <v>2595</v>
      </c>
      <c r="Z3555" t="s">
        <v>6542</v>
      </c>
      <c r="AA3555" s="13">
        <v>-480.34</v>
      </c>
      <c r="AB3555" s="14">
        <v>42590</v>
      </c>
      <c r="AC3555" t="s">
        <v>36</v>
      </c>
    </row>
    <row r="3556" spans="1:29" x14ac:dyDescent="0.25">
      <c r="A3556" t="str">
        <f>CONCATENATE("Q",ROUNDUP(MONTH(Table1[[#This Row],[Month]])/3,0))</f>
        <v>Q3</v>
      </c>
      <c r="B3556" s="14">
        <f>EOMONTH(Table1[[#This Row],[Credit Date]],-1)+1</f>
        <v>42583</v>
      </c>
      <c r="C3556" t="str">
        <f>CONCATENATE(Table1[[#This Row],[Issuer Last Name]],", ",Table1[[#This Row],[Issuer First Name]])</f>
        <v>No. 042, Employee</v>
      </c>
      <c r="D3556" t="str">
        <f>CONCATENATE(Table1[[#This Row],[Approver Last Name]],", ",Table1[[#This Row],[Approver First Name]])</f>
        <v>No. 042, Employee</v>
      </c>
      <c r="E3556" t="str">
        <f>CONCATENATE(Table1[[#This Row],[Customer Last Name]],", ",Table1[[#This Row],[Customer First Name]])</f>
        <v>No. 10673, Client</v>
      </c>
      <c r="F35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6" t="str">
        <f>IF(Table1[[#This Row],[Transaction Type]]="Maintenance","Non-Sales","Sales")</f>
        <v>Non-Sales</v>
      </c>
      <c r="H3556" t="str">
        <f>IF(Table1[[#This Row],[Quarter]]="q2",1,"")</f>
        <v/>
      </c>
      <c r="I3556">
        <f>IF(Table1[[#This Row],[Quarter]]="q3",1,"")</f>
        <v>1</v>
      </c>
      <c r="J3556" t="str">
        <f>IF(Table1[[#This Row],[Quarter]]="Q2",Table1[[#This Row],[Credit Amount]],"")</f>
        <v/>
      </c>
      <c r="K3556">
        <f>IF(Table1[[#This Row],[Quarter]]="Q3",Table1[[#This Row],[Credit Amount]],"")</f>
        <v>-408.37</v>
      </c>
      <c r="L3556" t="str">
        <f>IF(Table1[[#This Row],[Transaction Type]]="Upgrade",Table1[[#This Row],[Credit Amount]],IF(Table1[[#This Row],[Transaction Type]]="Activation",Table1[[#This Row],[Credit Amount]],""))</f>
        <v/>
      </c>
      <c r="M3556">
        <f>IF(Table1[[#This Row],[Transaction Type]]="Maintenance",Table1[[#This Row],[Credit Amount]],"")</f>
        <v>-408.37</v>
      </c>
      <c r="N3556">
        <v>10042</v>
      </c>
      <c r="O3556" t="s">
        <v>2489</v>
      </c>
      <c r="P3556" t="s">
        <v>2531</v>
      </c>
      <c r="Q3556" t="s">
        <v>290</v>
      </c>
      <c r="R3556">
        <v>10042</v>
      </c>
      <c r="S3556" t="s">
        <v>2489</v>
      </c>
      <c r="T3556" t="s">
        <v>2531</v>
      </c>
      <c r="U3556" t="s">
        <v>290</v>
      </c>
      <c r="V3556" t="s">
        <v>196</v>
      </c>
      <c r="W3556">
        <v>100001672</v>
      </c>
      <c r="X3556">
        <v>8005550673</v>
      </c>
      <c r="Y3556" t="s">
        <v>2595</v>
      </c>
      <c r="Z3556" t="s">
        <v>3268</v>
      </c>
      <c r="AA3556" s="13">
        <v>-408.37</v>
      </c>
      <c r="AB3556" s="14">
        <v>42592</v>
      </c>
      <c r="AC3556" t="s">
        <v>36</v>
      </c>
    </row>
    <row r="3557" spans="1:29" x14ac:dyDescent="0.25">
      <c r="A3557" t="str">
        <f>CONCATENATE("Q",ROUNDUP(MONTH(Table1[[#This Row],[Month]])/3,0))</f>
        <v>Q3</v>
      </c>
      <c r="B3557" s="14">
        <f>EOMONTH(Table1[[#This Row],[Credit Date]],-1)+1</f>
        <v>42583</v>
      </c>
      <c r="C3557" t="str">
        <f>CONCATENATE(Table1[[#This Row],[Issuer Last Name]],", ",Table1[[#This Row],[Issuer First Name]])</f>
        <v>No. 042, Employee</v>
      </c>
      <c r="D3557" t="str">
        <f>CONCATENATE(Table1[[#This Row],[Approver Last Name]],", ",Table1[[#This Row],[Approver First Name]])</f>
        <v>No. 042, Employee</v>
      </c>
      <c r="E3557" t="str">
        <f>CONCATENATE(Table1[[#This Row],[Customer Last Name]],", ",Table1[[#This Row],[Customer First Name]])</f>
        <v>No. 11747, Client</v>
      </c>
      <c r="F35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7" t="str">
        <f>IF(Table1[[#This Row],[Transaction Type]]="Maintenance","Non-Sales","Sales")</f>
        <v>Non-Sales</v>
      </c>
      <c r="H3557" t="str">
        <f>IF(Table1[[#This Row],[Quarter]]="q2",1,"")</f>
        <v/>
      </c>
      <c r="I3557">
        <f>IF(Table1[[#This Row],[Quarter]]="q3",1,"")</f>
        <v>1</v>
      </c>
      <c r="J3557" t="str">
        <f>IF(Table1[[#This Row],[Quarter]]="Q2",Table1[[#This Row],[Credit Amount]],"")</f>
        <v/>
      </c>
      <c r="K3557">
        <f>IF(Table1[[#This Row],[Quarter]]="Q3",Table1[[#This Row],[Credit Amount]],"")</f>
        <v>-198.33</v>
      </c>
      <c r="L3557" t="str">
        <f>IF(Table1[[#This Row],[Transaction Type]]="Upgrade",Table1[[#This Row],[Credit Amount]],IF(Table1[[#This Row],[Transaction Type]]="Activation",Table1[[#This Row],[Credit Amount]],""))</f>
        <v/>
      </c>
      <c r="M3557">
        <f>IF(Table1[[#This Row],[Transaction Type]]="Maintenance",Table1[[#This Row],[Credit Amount]],"")</f>
        <v>-198.33</v>
      </c>
      <c r="N3557">
        <v>10042</v>
      </c>
      <c r="O3557" t="s">
        <v>2489</v>
      </c>
      <c r="P3557" t="s">
        <v>2531</v>
      </c>
      <c r="Q3557" t="s">
        <v>290</v>
      </c>
      <c r="R3557">
        <v>10042</v>
      </c>
      <c r="S3557" t="s">
        <v>2489</v>
      </c>
      <c r="T3557" t="s">
        <v>2531</v>
      </c>
      <c r="U3557" t="s">
        <v>290</v>
      </c>
      <c r="V3557" t="s">
        <v>196</v>
      </c>
      <c r="W3557">
        <v>100002746</v>
      </c>
      <c r="X3557">
        <v>8005551747</v>
      </c>
      <c r="Y3557" t="s">
        <v>2595</v>
      </c>
      <c r="Z3557" t="s">
        <v>4342</v>
      </c>
      <c r="AA3557" s="13">
        <v>-198.33</v>
      </c>
      <c r="AB3557" s="14">
        <v>42597</v>
      </c>
      <c r="AC3557" t="s">
        <v>36</v>
      </c>
    </row>
    <row r="3558" spans="1:29" x14ac:dyDescent="0.25">
      <c r="A3558" t="str">
        <f>CONCATENATE("Q",ROUNDUP(MONTH(Table1[[#This Row],[Month]])/3,0))</f>
        <v>Q3</v>
      </c>
      <c r="B3558" s="14">
        <f>EOMONTH(Table1[[#This Row],[Credit Date]],-1)+1</f>
        <v>42583</v>
      </c>
      <c r="C3558" t="str">
        <f>CONCATENATE(Table1[[#This Row],[Issuer Last Name]],", ",Table1[[#This Row],[Issuer First Name]])</f>
        <v>No. 042, Employee</v>
      </c>
      <c r="D3558" t="str">
        <f>CONCATENATE(Table1[[#This Row],[Approver Last Name]],", ",Table1[[#This Row],[Approver First Name]])</f>
        <v>No. 042, Employee</v>
      </c>
      <c r="E3558" t="str">
        <f>CONCATENATE(Table1[[#This Row],[Customer Last Name]],", ",Table1[[#This Row],[Customer First Name]])</f>
        <v>No. 10516, Client</v>
      </c>
      <c r="F35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8" t="str">
        <f>IF(Table1[[#This Row],[Transaction Type]]="Maintenance","Non-Sales","Sales")</f>
        <v>Non-Sales</v>
      </c>
      <c r="H3558" t="str">
        <f>IF(Table1[[#This Row],[Quarter]]="q2",1,"")</f>
        <v/>
      </c>
      <c r="I3558">
        <f>IF(Table1[[#This Row],[Quarter]]="q3",1,"")</f>
        <v>1</v>
      </c>
      <c r="J3558" t="str">
        <f>IF(Table1[[#This Row],[Quarter]]="Q2",Table1[[#This Row],[Credit Amount]],"")</f>
        <v/>
      </c>
      <c r="K3558">
        <f>IF(Table1[[#This Row],[Quarter]]="Q3",Table1[[#This Row],[Credit Amount]],"")</f>
        <v>-129.49</v>
      </c>
      <c r="L3558" t="str">
        <f>IF(Table1[[#This Row],[Transaction Type]]="Upgrade",Table1[[#This Row],[Credit Amount]],IF(Table1[[#This Row],[Transaction Type]]="Activation",Table1[[#This Row],[Credit Amount]],""))</f>
        <v/>
      </c>
      <c r="M3558">
        <f>IF(Table1[[#This Row],[Transaction Type]]="Maintenance",Table1[[#This Row],[Credit Amount]],"")</f>
        <v>-129.49</v>
      </c>
      <c r="N3558">
        <v>10042</v>
      </c>
      <c r="O3558" t="s">
        <v>2489</v>
      </c>
      <c r="P3558" t="s">
        <v>2531</v>
      </c>
      <c r="Q3558" t="s">
        <v>290</v>
      </c>
      <c r="R3558">
        <v>10042</v>
      </c>
      <c r="S3558" t="s">
        <v>2489</v>
      </c>
      <c r="T3558" t="s">
        <v>2531</v>
      </c>
      <c r="U3558" t="s">
        <v>290</v>
      </c>
      <c r="V3558" t="s">
        <v>196</v>
      </c>
      <c r="W3558">
        <v>100001515</v>
      </c>
      <c r="X3558">
        <v>8005550516</v>
      </c>
      <c r="Y3558" t="s">
        <v>2595</v>
      </c>
      <c r="Z3558" t="s">
        <v>3111</v>
      </c>
      <c r="AA3558" s="13">
        <v>-129.49</v>
      </c>
      <c r="AB3558" s="14">
        <v>42598</v>
      </c>
      <c r="AC3558" t="s">
        <v>36</v>
      </c>
    </row>
    <row r="3559" spans="1:29" x14ac:dyDescent="0.25">
      <c r="A3559" t="str">
        <f>CONCATENATE("Q",ROUNDUP(MONTH(Table1[[#This Row],[Month]])/3,0))</f>
        <v>Q3</v>
      </c>
      <c r="B3559" s="14">
        <f>EOMONTH(Table1[[#This Row],[Credit Date]],-1)+1</f>
        <v>42583</v>
      </c>
      <c r="C3559" t="str">
        <f>CONCATENATE(Table1[[#This Row],[Issuer Last Name]],", ",Table1[[#This Row],[Issuer First Name]])</f>
        <v>No. 042, Employee</v>
      </c>
      <c r="D3559" t="str">
        <f>CONCATENATE(Table1[[#This Row],[Approver Last Name]],", ",Table1[[#This Row],[Approver First Name]])</f>
        <v>No. 042, Employee</v>
      </c>
      <c r="E3559" t="str">
        <f>CONCATENATE(Table1[[#This Row],[Customer Last Name]],", ",Table1[[#This Row],[Customer First Name]])</f>
        <v>No. 13201, Client</v>
      </c>
      <c r="F35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59" t="str">
        <f>IF(Table1[[#This Row],[Transaction Type]]="Maintenance","Non-Sales","Sales")</f>
        <v>Non-Sales</v>
      </c>
      <c r="H3559" t="str">
        <f>IF(Table1[[#This Row],[Quarter]]="q2",1,"")</f>
        <v/>
      </c>
      <c r="I3559">
        <f>IF(Table1[[#This Row],[Quarter]]="q3",1,"")</f>
        <v>1</v>
      </c>
      <c r="J3559" t="str">
        <f>IF(Table1[[#This Row],[Quarter]]="Q2",Table1[[#This Row],[Credit Amount]],"")</f>
        <v/>
      </c>
      <c r="K3559">
        <f>IF(Table1[[#This Row],[Quarter]]="Q3",Table1[[#This Row],[Credit Amount]],"")</f>
        <v>-137.88999999999999</v>
      </c>
      <c r="L3559" t="str">
        <f>IF(Table1[[#This Row],[Transaction Type]]="Upgrade",Table1[[#This Row],[Credit Amount]],IF(Table1[[#This Row],[Transaction Type]]="Activation",Table1[[#This Row],[Credit Amount]],""))</f>
        <v/>
      </c>
      <c r="M3559">
        <f>IF(Table1[[#This Row],[Transaction Type]]="Maintenance",Table1[[#This Row],[Credit Amount]],"")</f>
        <v>-137.88999999999999</v>
      </c>
      <c r="N3559">
        <v>10042</v>
      </c>
      <c r="O3559" t="s">
        <v>2489</v>
      </c>
      <c r="P3559" t="s">
        <v>2531</v>
      </c>
      <c r="Q3559" t="s">
        <v>290</v>
      </c>
      <c r="R3559">
        <v>10042</v>
      </c>
      <c r="S3559" t="s">
        <v>2489</v>
      </c>
      <c r="T3559" t="s">
        <v>2531</v>
      </c>
      <c r="U3559" t="s">
        <v>290</v>
      </c>
      <c r="V3559" t="s">
        <v>196</v>
      </c>
      <c r="W3559">
        <v>100004200</v>
      </c>
      <c r="X3559">
        <v>8005553201</v>
      </c>
      <c r="Y3559" t="s">
        <v>2595</v>
      </c>
      <c r="Z3559" t="s">
        <v>5789</v>
      </c>
      <c r="AA3559" s="13">
        <v>-137.88999999999999</v>
      </c>
      <c r="AB3559" s="14">
        <v>42603</v>
      </c>
      <c r="AC3559" t="s">
        <v>36</v>
      </c>
    </row>
    <row r="3560" spans="1:29" x14ac:dyDescent="0.25">
      <c r="A3560" t="str">
        <f>CONCATENATE("Q",ROUNDUP(MONTH(Table1[[#This Row],[Month]])/3,0))</f>
        <v>Q3</v>
      </c>
      <c r="B3560" s="14">
        <f>EOMONTH(Table1[[#This Row],[Credit Date]],-1)+1</f>
        <v>42583</v>
      </c>
      <c r="C3560" t="str">
        <f>CONCATENATE(Table1[[#This Row],[Issuer Last Name]],", ",Table1[[#This Row],[Issuer First Name]])</f>
        <v>No. 042, Employee</v>
      </c>
      <c r="D3560" t="str">
        <f>CONCATENATE(Table1[[#This Row],[Approver Last Name]],", ",Table1[[#This Row],[Approver First Name]])</f>
        <v>No. 042, Employee</v>
      </c>
      <c r="E3560" t="str">
        <f>CONCATENATE(Table1[[#This Row],[Customer Last Name]],", ",Table1[[#This Row],[Customer First Name]])</f>
        <v>No. 10266, Client</v>
      </c>
      <c r="F35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0" t="str">
        <f>IF(Table1[[#This Row],[Transaction Type]]="Maintenance","Non-Sales","Sales")</f>
        <v>Sales</v>
      </c>
      <c r="H3560" t="str">
        <f>IF(Table1[[#This Row],[Quarter]]="q2",1,"")</f>
        <v/>
      </c>
      <c r="I3560">
        <f>IF(Table1[[#This Row],[Quarter]]="q3",1,"")</f>
        <v>1</v>
      </c>
      <c r="J3560" t="str">
        <f>IF(Table1[[#This Row],[Quarter]]="Q2",Table1[[#This Row],[Credit Amount]],"")</f>
        <v/>
      </c>
      <c r="K3560">
        <f>IF(Table1[[#This Row],[Quarter]]="Q3",Table1[[#This Row],[Credit Amount]],"")</f>
        <v>-113.36</v>
      </c>
      <c r="L3560">
        <f>IF(Table1[[#This Row],[Transaction Type]]="Upgrade",Table1[[#This Row],[Credit Amount]],IF(Table1[[#This Row],[Transaction Type]]="Activation",Table1[[#This Row],[Credit Amount]],""))</f>
        <v>-113.36</v>
      </c>
      <c r="M3560" t="str">
        <f>IF(Table1[[#This Row],[Transaction Type]]="Maintenance",Table1[[#This Row],[Credit Amount]],"")</f>
        <v/>
      </c>
      <c r="N3560">
        <v>10042</v>
      </c>
      <c r="O3560" t="s">
        <v>2489</v>
      </c>
      <c r="P3560" t="s">
        <v>2531</v>
      </c>
      <c r="Q3560" t="s">
        <v>290</v>
      </c>
      <c r="R3560">
        <v>10042</v>
      </c>
      <c r="S3560" t="s">
        <v>2489</v>
      </c>
      <c r="T3560" t="s">
        <v>2531</v>
      </c>
      <c r="U3560" t="s">
        <v>290</v>
      </c>
      <c r="V3560" t="s">
        <v>196</v>
      </c>
      <c r="W3560">
        <v>100001265</v>
      </c>
      <c r="X3560">
        <v>8005550266</v>
      </c>
      <c r="Y3560" t="s">
        <v>2595</v>
      </c>
      <c r="Z3560" t="s">
        <v>2861</v>
      </c>
      <c r="AA3560" s="13">
        <v>-113.36</v>
      </c>
      <c r="AB3560" s="14">
        <v>42606</v>
      </c>
      <c r="AC3560" t="s">
        <v>37</v>
      </c>
    </row>
    <row r="3561" spans="1:29" x14ac:dyDescent="0.25">
      <c r="A3561" t="str">
        <f>CONCATENATE("Q",ROUNDUP(MONTH(Table1[[#This Row],[Month]])/3,0))</f>
        <v>Q3</v>
      </c>
      <c r="B3561" s="14">
        <f>EOMONTH(Table1[[#This Row],[Credit Date]],-1)+1</f>
        <v>42583</v>
      </c>
      <c r="C3561" t="str">
        <f>CONCATENATE(Table1[[#This Row],[Issuer Last Name]],", ",Table1[[#This Row],[Issuer First Name]])</f>
        <v>No. 042, Employee</v>
      </c>
      <c r="D3561" t="str">
        <f>CONCATENATE(Table1[[#This Row],[Approver Last Name]],", ",Table1[[#This Row],[Approver First Name]])</f>
        <v>No. 042, Employee</v>
      </c>
      <c r="E3561" t="str">
        <f>CONCATENATE(Table1[[#This Row],[Customer Last Name]],", ",Table1[[#This Row],[Customer First Name]])</f>
        <v>No. 11723, Client</v>
      </c>
      <c r="F35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1" t="str">
        <f>IF(Table1[[#This Row],[Transaction Type]]="Maintenance","Non-Sales","Sales")</f>
        <v>Sales</v>
      </c>
      <c r="H3561" t="str">
        <f>IF(Table1[[#This Row],[Quarter]]="q2",1,"")</f>
        <v/>
      </c>
      <c r="I3561">
        <f>IF(Table1[[#This Row],[Quarter]]="q3",1,"")</f>
        <v>1</v>
      </c>
      <c r="J3561" t="str">
        <f>IF(Table1[[#This Row],[Quarter]]="Q2",Table1[[#This Row],[Credit Amount]],"")</f>
        <v/>
      </c>
      <c r="K3561">
        <f>IF(Table1[[#This Row],[Quarter]]="Q3",Table1[[#This Row],[Credit Amount]],"")</f>
        <v>-190.09</v>
      </c>
      <c r="L3561">
        <f>IF(Table1[[#This Row],[Transaction Type]]="Upgrade",Table1[[#This Row],[Credit Amount]],IF(Table1[[#This Row],[Transaction Type]]="Activation",Table1[[#This Row],[Credit Amount]],""))</f>
        <v>-190.09</v>
      </c>
      <c r="M3561" t="str">
        <f>IF(Table1[[#This Row],[Transaction Type]]="Maintenance",Table1[[#This Row],[Credit Amount]],"")</f>
        <v/>
      </c>
      <c r="N3561">
        <v>10042</v>
      </c>
      <c r="O3561" t="s">
        <v>2489</v>
      </c>
      <c r="P3561" t="s">
        <v>2531</v>
      </c>
      <c r="Q3561" t="s">
        <v>290</v>
      </c>
      <c r="R3561">
        <v>10042</v>
      </c>
      <c r="S3561" t="s">
        <v>2489</v>
      </c>
      <c r="T3561" t="s">
        <v>2531</v>
      </c>
      <c r="U3561" t="s">
        <v>290</v>
      </c>
      <c r="V3561" t="s">
        <v>196</v>
      </c>
      <c r="W3561">
        <v>100002722</v>
      </c>
      <c r="X3561">
        <v>8005551723</v>
      </c>
      <c r="Y3561" t="s">
        <v>2595</v>
      </c>
      <c r="Z3561" t="s">
        <v>4318</v>
      </c>
      <c r="AA3561" s="13">
        <v>-190.09</v>
      </c>
      <c r="AB3561" s="14">
        <v>42608</v>
      </c>
      <c r="AC3561" t="s">
        <v>37</v>
      </c>
    </row>
    <row r="3562" spans="1:29" x14ac:dyDescent="0.25">
      <c r="A3562" t="str">
        <f>CONCATENATE("Q",ROUNDUP(MONTH(Table1[[#This Row],[Month]])/3,0))</f>
        <v>Q3</v>
      </c>
      <c r="B3562" s="14">
        <f>EOMONTH(Table1[[#This Row],[Credit Date]],-1)+1</f>
        <v>42583</v>
      </c>
      <c r="C3562" t="str">
        <f>CONCATENATE(Table1[[#This Row],[Issuer Last Name]],", ",Table1[[#This Row],[Issuer First Name]])</f>
        <v>No. 042, Employee</v>
      </c>
      <c r="D3562" t="str">
        <f>CONCATENATE(Table1[[#This Row],[Approver Last Name]],", ",Table1[[#This Row],[Approver First Name]])</f>
        <v>No. 042, Employee</v>
      </c>
      <c r="E3562" t="str">
        <f>CONCATENATE(Table1[[#This Row],[Customer Last Name]],", ",Table1[[#This Row],[Customer First Name]])</f>
        <v>No. 11621, Client</v>
      </c>
      <c r="F35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2" t="str">
        <f>IF(Table1[[#This Row],[Transaction Type]]="Maintenance","Non-Sales","Sales")</f>
        <v>Sales</v>
      </c>
      <c r="H3562" t="str">
        <f>IF(Table1[[#This Row],[Quarter]]="q2",1,"")</f>
        <v/>
      </c>
      <c r="I3562">
        <f>IF(Table1[[#This Row],[Quarter]]="q3",1,"")</f>
        <v>1</v>
      </c>
      <c r="J3562" t="str">
        <f>IF(Table1[[#This Row],[Quarter]]="Q2",Table1[[#This Row],[Credit Amount]],"")</f>
        <v/>
      </c>
      <c r="K3562">
        <f>IF(Table1[[#This Row],[Quarter]]="Q3",Table1[[#This Row],[Credit Amount]],"")</f>
        <v>-355.76</v>
      </c>
      <c r="L3562">
        <f>IF(Table1[[#This Row],[Transaction Type]]="Upgrade",Table1[[#This Row],[Credit Amount]],IF(Table1[[#This Row],[Transaction Type]]="Activation",Table1[[#This Row],[Credit Amount]],""))</f>
        <v>-355.76</v>
      </c>
      <c r="M3562" t="str">
        <f>IF(Table1[[#This Row],[Transaction Type]]="Maintenance",Table1[[#This Row],[Credit Amount]],"")</f>
        <v/>
      </c>
      <c r="N3562">
        <v>10042</v>
      </c>
      <c r="O3562" t="s">
        <v>2489</v>
      </c>
      <c r="P3562" t="s">
        <v>2531</v>
      </c>
      <c r="Q3562" t="s">
        <v>290</v>
      </c>
      <c r="R3562">
        <v>10042</v>
      </c>
      <c r="S3562" t="s">
        <v>2489</v>
      </c>
      <c r="T3562" t="s">
        <v>2531</v>
      </c>
      <c r="U3562" t="s">
        <v>290</v>
      </c>
      <c r="V3562" t="s">
        <v>196</v>
      </c>
      <c r="W3562">
        <v>100002620</v>
      </c>
      <c r="X3562">
        <v>8005551621</v>
      </c>
      <c r="Y3562" t="s">
        <v>2595</v>
      </c>
      <c r="Z3562" t="s">
        <v>4216</v>
      </c>
      <c r="AA3562" s="13">
        <v>-355.76</v>
      </c>
      <c r="AB3562" s="14">
        <v>42611</v>
      </c>
      <c r="AC3562" t="s">
        <v>37</v>
      </c>
    </row>
    <row r="3563" spans="1:29" x14ac:dyDescent="0.25">
      <c r="A3563" t="str">
        <f>CONCATENATE("Q",ROUNDUP(MONTH(Table1[[#This Row],[Month]])/3,0))</f>
        <v>Q3</v>
      </c>
      <c r="B3563" s="14">
        <f>EOMONTH(Table1[[#This Row],[Credit Date]],-1)+1</f>
        <v>42614</v>
      </c>
      <c r="C3563" t="str">
        <f>CONCATENATE(Table1[[#This Row],[Issuer Last Name]],", ",Table1[[#This Row],[Issuer First Name]])</f>
        <v>No. 042, Employee</v>
      </c>
      <c r="D3563" t="str">
        <f>CONCATENATE(Table1[[#This Row],[Approver Last Name]],", ",Table1[[#This Row],[Approver First Name]])</f>
        <v>No. 042, Employee</v>
      </c>
      <c r="E3563" t="str">
        <f>CONCATENATE(Table1[[#This Row],[Customer Last Name]],", ",Table1[[#This Row],[Customer First Name]])</f>
        <v>No. 13499, Client</v>
      </c>
      <c r="F35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3" t="str">
        <f>IF(Table1[[#This Row],[Transaction Type]]="Maintenance","Non-Sales","Sales")</f>
        <v>Sales</v>
      </c>
      <c r="H3563" t="str">
        <f>IF(Table1[[#This Row],[Quarter]]="q2",1,"")</f>
        <v/>
      </c>
      <c r="I3563">
        <f>IF(Table1[[#This Row],[Quarter]]="q3",1,"")</f>
        <v>1</v>
      </c>
      <c r="J3563" t="str">
        <f>IF(Table1[[#This Row],[Quarter]]="Q2",Table1[[#This Row],[Credit Amount]],"")</f>
        <v/>
      </c>
      <c r="K3563">
        <f>IF(Table1[[#This Row],[Quarter]]="Q3",Table1[[#This Row],[Credit Amount]],"")</f>
        <v>-310.52</v>
      </c>
      <c r="L3563">
        <f>IF(Table1[[#This Row],[Transaction Type]]="Upgrade",Table1[[#This Row],[Credit Amount]],IF(Table1[[#This Row],[Transaction Type]]="Activation",Table1[[#This Row],[Credit Amount]],""))</f>
        <v>-310.52</v>
      </c>
      <c r="M3563" t="str">
        <f>IF(Table1[[#This Row],[Transaction Type]]="Maintenance",Table1[[#This Row],[Credit Amount]],"")</f>
        <v/>
      </c>
      <c r="N3563">
        <v>10042</v>
      </c>
      <c r="O3563" t="s">
        <v>2489</v>
      </c>
      <c r="P3563" t="s">
        <v>2531</v>
      </c>
      <c r="Q3563" t="s">
        <v>290</v>
      </c>
      <c r="R3563">
        <v>10042</v>
      </c>
      <c r="S3563" t="s">
        <v>2489</v>
      </c>
      <c r="T3563" t="s">
        <v>2531</v>
      </c>
      <c r="U3563" t="s">
        <v>290</v>
      </c>
      <c r="V3563" t="s">
        <v>196</v>
      </c>
      <c r="W3563">
        <v>100004498</v>
      </c>
      <c r="X3563">
        <v>8005553499</v>
      </c>
      <c r="Y3563" t="s">
        <v>2595</v>
      </c>
      <c r="Z3563" t="s">
        <v>6087</v>
      </c>
      <c r="AA3563" s="13">
        <v>-310.52</v>
      </c>
      <c r="AB3563" s="14">
        <v>42614</v>
      </c>
      <c r="AC3563" t="s">
        <v>35</v>
      </c>
    </row>
    <row r="3564" spans="1:29" x14ac:dyDescent="0.25">
      <c r="A3564" t="str">
        <f>CONCATENATE("Q",ROUNDUP(MONTH(Table1[[#This Row],[Month]])/3,0))</f>
        <v>Q3</v>
      </c>
      <c r="B3564" s="14">
        <f>EOMONTH(Table1[[#This Row],[Credit Date]],-1)+1</f>
        <v>42614</v>
      </c>
      <c r="C3564" t="str">
        <f>CONCATENATE(Table1[[#This Row],[Issuer Last Name]],", ",Table1[[#This Row],[Issuer First Name]])</f>
        <v>No. 042, Employee</v>
      </c>
      <c r="D3564" t="str">
        <f>CONCATENATE(Table1[[#This Row],[Approver Last Name]],", ",Table1[[#This Row],[Approver First Name]])</f>
        <v>No. 042, Employee</v>
      </c>
      <c r="E3564" t="str">
        <f>CONCATENATE(Table1[[#This Row],[Customer Last Name]],", ",Table1[[#This Row],[Customer First Name]])</f>
        <v>No. 13517, Client</v>
      </c>
      <c r="F35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4" t="str">
        <f>IF(Table1[[#This Row],[Transaction Type]]="Maintenance","Non-Sales","Sales")</f>
        <v>Non-Sales</v>
      </c>
      <c r="H3564" t="str">
        <f>IF(Table1[[#This Row],[Quarter]]="q2",1,"")</f>
        <v/>
      </c>
      <c r="I3564">
        <f>IF(Table1[[#This Row],[Quarter]]="q3",1,"")</f>
        <v>1</v>
      </c>
      <c r="J3564" t="str">
        <f>IF(Table1[[#This Row],[Quarter]]="Q2",Table1[[#This Row],[Credit Amount]],"")</f>
        <v/>
      </c>
      <c r="K3564">
        <f>IF(Table1[[#This Row],[Quarter]]="Q3",Table1[[#This Row],[Credit Amount]],"")</f>
        <v>-395.59</v>
      </c>
      <c r="L3564" t="str">
        <f>IF(Table1[[#This Row],[Transaction Type]]="Upgrade",Table1[[#This Row],[Credit Amount]],IF(Table1[[#This Row],[Transaction Type]]="Activation",Table1[[#This Row],[Credit Amount]],""))</f>
        <v/>
      </c>
      <c r="M3564">
        <f>IF(Table1[[#This Row],[Transaction Type]]="Maintenance",Table1[[#This Row],[Credit Amount]],"")</f>
        <v>-395.59</v>
      </c>
      <c r="N3564">
        <v>10042</v>
      </c>
      <c r="O3564" t="s">
        <v>2489</v>
      </c>
      <c r="P3564" t="s">
        <v>2531</v>
      </c>
      <c r="Q3564" t="s">
        <v>290</v>
      </c>
      <c r="R3564">
        <v>10042</v>
      </c>
      <c r="S3564" t="s">
        <v>2489</v>
      </c>
      <c r="T3564" t="s">
        <v>2531</v>
      </c>
      <c r="U3564" t="s">
        <v>290</v>
      </c>
      <c r="V3564" t="s">
        <v>196</v>
      </c>
      <c r="W3564">
        <v>100004516</v>
      </c>
      <c r="X3564">
        <v>8005553517</v>
      </c>
      <c r="Y3564" t="s">
        <v>2595</v>
      </c>
      <c r="Z3564" t="s">
        <v>6105</v>
      </c>
      <c r="AA3564" s="13">
        <v>-395.59</v>
      </c>
      <c r="AB3564" s="14">
        <v>42615</v>
      </c>
      <c r="AC3564" t="s">
        <v>36</v>
      </c>
    </row>
    <row r="3565" spans="1:29" x14ac:dyDescent="0.25">
      <c r="A3565" t="str">
        <f>CONCATENATE("Q",ROUNDUP(MONTH(Table1[[#This Row],[Month]])/3,0))</f>
        <v>Q3</v>
      </c>
      <c r="B3565" s="14">
        <f>EOMONTH(Table1[[#This Row],[Credit Date]],-1)+1</f>
        <v>42614</v>
      </c>
      <c r="C3565" t="str">
        <f>CONCATENATE(Table1[[#This Row],[Issuer Last Name]],", ",Table1[[#This Row],[Issuer First Name]])</f>
        <v>No. 042, Employee</v>
      </c>
      <c r="D3565" t="str">
        <f>CONCATENATE(Table1[[#This Row],[Approver Last Name]],", ",Table1[[#This Row],[Approver First Name]])</f>
        <v>No. 042, Employee</v>
      </c>
      <c r="E3565" t="str">
        <f>CONCATENATE(Table1[[#This Row],[Customer Last Name]],", ",Table1[[#This Row],[Customer First Name]])</f>
        <v>No. 12387, Client</v>
      </c>
      <c r="F35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5" t="str">
        <f>IF(Table1[[#This Row],[Transaction Type]]="Maintenance","Non-Sales","Sales")</f>
        <v>Non-Sales</v>
      </c>
      <c r="H3565" t="str">
        <f>IF(Table1[[#This Row],[Quarter]]="q2",1,"")</f>
        <v/>
      </c>
      <c r="I3565">
        <f>IF(Table1[[#This Row],[Quarter]]="q3",1,"")</f>
        <v>1</v>
      </c>
      <c r="J3565" t="str">
        <f>IF(Table1[[#This Row],[Quarter]]="Q2",Table1[[#This Row],[Credit Amount]],"")</f>
        <v/>
      </c>
      <c r="K3565">
        <f>IF(Table1[[#This Row],[Quarter]]="Q3",Table1[[#This Row],[Credit Amount]],"")</f>
        <v>-456.58</v>
      </c>
      <c r="L3565" t="str">
        <f>IF(Table1[[#This Row],[Transaction Type]]="Upgrade",Table1[[#This Row],[Credit Amount]],IF(Table1[[#This Row],[Transaction Type]]="Activation",Table1[[#This Row],[Credit Amount]],""))</f>
        <v/>
      </c>
      <c r="M3565">
        <f>IF(Table1[[#This Row],[Transaction Type]]="Maintenance",Table1[[#This Row],[Credit Amount]],"")</f>
        <v>-456.58</v>
      </c>
      <c r="N3565">
        <v>10042</v>
      </c>
      <c r="O3565" t="s">
        <v>2489</v>
      </c>
      <c r="P3565" t="s">
        <v>2531</v>
      </c>
      <c r="Q3565" t="s">
        <v>290</v>
      </c>
      <c r="R3565">
        <v>10042</v>
      </c>
      <c r="S3565" t="s">
        <v>2489</v>
      </c>
      <c r="T3565" t="s">
        <v>2531</v>
      </c>
      <c r="U3565" t="s">
        <v>290</v>
      </c>
      <c r="V3565" t="s">
        <v>196</v>
      </c>
      <c r="W3565">
        <v>100003386</v>
      </c>
      <c r="X3565">
        <v>8005552387</v>
      </c>
      <c r="Y3565" t="s">
        <v>2595</v>
      </c>
      <c r="Z3565" t="s">
        <v>4982</v>
      </c>
      <c r="AA3565" s="13">
        <v>-456.58</v>
      </c>
      <c r="AB3565" s="14">
        <v>42619</v>
      </c>
      <c r="AC3565" t="s">
        <v>36</v>
      </c>
    </row>
    <row r="3566" spans="1:29" x14ac:dyDescent="0.25">
      <c r="A3566" t="str">
        <f>CONCATENATE("Q",ROUNDUP(MONTH(Table1[[#This Row],[Month]])/3,0))</f>
        <v>Q3</v>
      </c>
      <c r="B3566" s="14">
        <f>EOMONTH(Table1[[#This Row],[Credit Date]],-1)+1</f>
        <v>42614</v>
      </c>
      <c r="C3566" t="str">
        <f>CONCATENATE(Table1[[#This Row],[Issuer Last Name]],", ",Table1[[#This Row],[Issuer First Name]])</f>
        <v>No. 042, Employee</v>
      </c>
      <c r="D3566" t="str">
        <f>CONCATENATE(Table1[[#This Row],[Approver Last Name]],", ",Table1[[#This Row],[Approver First Name]])</f>
        <v>No. 042, Employee</v>
      </c>
      <c r="E3566" t="str">
        <f>CONCATENATE(Table1[[#This Row],[Customer Last Name]],", ",Table1[[#This Row],[Customer First Name]])</f>
        <v>No. 13900, Client</v>
      </c>
      <c r="F35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6" t="str">
        <f>IF(Table1[[#This Row],[Transaction Type]]="Maintenance","Non-Sales","Sales")</f>
        <v>Non-Sales</v>
      </c>
      <c r="H3566" t="str">
        <f>IF(Table1[[#This Row],[Quarter]]="q2",1,"")</f>
        <v/>
      </c>
      <c r="I3566">
        <f>IF(Table1[[#This Row],[Quarter]]="q3",1,"")</f>
        <v>1</v>
      </c>
      <c r="J3566" t="str">
        <f>IF(Table1[[#This Row],[Quarter]]="Q2",Table1[[#This Row],[Credit Amount]],"")</f>
        <v/>
      </c>
      <c r="K3566">
        <f>IF(Table1[[#This Row],[Quarter]]="Q3",Table1[[#This Row],[Credit Amount]],"")</f>
        <v>-90.22</v>
      </c>
      <c r="L3566" t="str">
        <f>IF(Table1[[#This Row],[Transaction Type]]="Upgrade",Table1[[#This Row],[Credit Amount]],IF(Table1[[#This Row],[Transaction Type]]="Activation",Table1[[#This Row],[Credit Amount]],""))</f>
        <v/>
      </c>
      <c r="M3566">
        <f>IF(Table1[[#This Row],[Transaction Type]]="Maintenance",Table1[[#This Row],[Credit Amount]],"")</f>
        <v>-90.22</v>
      </c>
      <c r="N3566">
        <v>10042</v>
      </c>
      <c r="O3566" t="s">
        <v>2489</v>
      </c>
      <c r="P3566" t="s">
        <v>2531</v>
      </c>
      <c r="Q3566" t="s">
        <v>290</v>
      </c>
      <c r="R3566">
        <v>10042</v>
      </c>
      <c r="S3566" t="s">
        <v>2489</v>
      </c>
      <c r="T3566" t="s">
        <v>2531</v>
      </c>
      <c r="U3566" t="s">
        <v>290</v>
      </c>
      <c r="V3566" t="s">
        <v>196</v>
      </c>
      <c r="W3566">
        <v>100004899</v>
      </c>
      <c r="X3566">
        <v>8005553900</v>
      </c>
      <c r="Y3566" t="s">
        <v>2595</v>
      </c>
      <c r="Z3566" t="s">
        <v>6488</v>
      </c>
      <c r="AA3566" s="13">
        <v>-90.22</v>
      </c>
      <c r="AB3566" s="14">
        <v>42623</v>
      </c>
      <c r="AC3566" t="s">
        <v>36</v>
      </c>
    </row>
    <row r="3567" spans="1:29" x14ac:dyDescent="0.25">
      <c r="A3567" t="str">
        <f>CONCATENATE("Q",ROUNDUP(MONTH(Table1[[#This Row],[Month]])/3,0))</f>
        <v>Q3</v>
      </c>
      <c r="B3567" s="14">
        <f>EOMONTH(Table1[[#This Row],[Credit Date]],-1)+1</f>
        <v>42614</v>
      </c>
      <c r="C3567" t="str">
        <f>CONCATENATE(Table1[[#This Row],[Issuer Last Name]],", ",Table1[[#This Row],[Issuer First Name]])</f>
        <v>No. 042, Employee</v>
      </c>
      <c r="D3567" t="str">
        <f>CONCATENATE(Table1[[#This Row],[Approver Last Name]],", ",Table1[[#This Row],[Approver First Name]])</f>
        <v>No. 042, Employee</v>
      </c>
      <c r="E3567" t="str">
        <f>CONCATENATE(Table1[[#This Row],[Customer Last Name]],", ",Table1[[#This Row],[Customer First Name]])</f>
        <v>No. 12911, Client</v>
      </c>
      <c r="F35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7" t="str">
        <f>IF(Table1[[#This Row],[Transaction Type]]="Maintenance","Non-Sales","Sales")</f>
        <v>Non-Sales</v>
      </c>
      <c r="H3567" t="str">
        <f>IF(Table1[[#This Row],[Quarter]]="q2",1,"")</f>
        <v/>
      </c>
      <c r="I3567">
        <f>IF(Table1[[#This Row],[Quarter]]="q3",1,"")</f>
        <v>1</v>
      </c>
      <c r="J3567" t="str">
        <f>IF(Table1[[#This Row],[Quarter]]="Q2",Table1[[#This Row],[Credit Amount]],"")</f>
        <v/>
      </c>
      <c r="K3567">
        <f>IF(Table1[[#This Row],[Quarter]]="Q3",Table1[[#This Row],[Credit Amount]],"")</f>
        <v>-189.57</v>
      </c>
      <c r="L3567" t="str">
        <f>IF(Table1[[#This Row],[Transaction Type]]="Upgrade",Table1[[#This Row],[Credit Amount]],IF(Table1[[#This Row],[Transaction Type]]="Activation",Table1[[#This Row],[Credit Amount]],""))</f>
        <v/>
      </c>
      <c r="M3567">
        <f>IF(Table1[[#This Row],[Transaction Type]]="Maintenance",Table1[[#This Row],[Credit Amount]],"")</f>
        <v>-189.57</v>
      </c>
      <c r="N3567">
        <v>10042</v>
      </c>
      <c r="O3567" t="s">
        <v>2489</v>
      </c>
      <c r="P3567" t="s">
        <v>2531</v>
      </c>
      <c r="Q3567" t="s">
        <v>290</v>
      </c>
      <c r="R3567">
        <v>10042</v>
      </c>
      <c r="S3567" t="s">
        <v>2489</v>
      </c>
      <c r="T3567" t="s">
        <v>2531</v>
      </c>
      <c r="U3567" t="s">
        <v>290</v>
      </c>
      <c r="V3567" t="s">
        <v>196</v>
      </c>
      <c r="W3567">
        <v>100003910</v>
      </c>
      <c r="X3567">
        <v>8005552911</v>
      </c>
      <c r="Y3567" t="s">
        <v>2595</v>
      </c>
      <c r="Z3567" t="s">
        <v>5501</v>
      </c>
      <c r="AA3567" s="13">
        <v>-189.57</v>
      </c>
      <c r="AB3567" s="14">
        <v>42624</v>
      </c>
      <c r="AC3567" t="s">
        <v>36</v>
      </c>
    </row>
    <row r="3568" spans="1:29" x14ac:dyDescent="0.25">
      <c r="A3568" t="str">
        <f>CONCATENATE("Q",ROUNDUP(MONTH(Table1[[#This Row],[Month]])/3,0))</f>
        <v>Q3</v>
      </c>
      <c r="B3568" s="14">
        <f>EOMONTH(Table1[[#This Row],[Credit Date]],-1)+1</f>
        <v>42614</v>
      </c>
      <c r="C3568" t="str">
        <f>CONCATENATE(Table1[[#This Row],[Issuer Last Name]],", ",Table1[[#This Row],[Issuer First Name]])</f>
        <v>No. 042, Employee</v>
      </c>
      <c r="D3568" t="str">
        <f>CONCATENATE(Table1[[#This Row],[Approver Last Name]],", ",Table1[[#This Row],[Approver First Name]])</f>
        <v>No. 042, Employee</v>
      </c>
      <c r="E3568" t="str">
        <f>CONCATENATE(Table1[[#This Row],[Customer Last Name]],", ",Table1[[#This Row],[Customer First Name]])</f>
        <v>No. 13155, Client</v>
      </c>
      <c r="F35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8" t="str">
        <f>IF(Table1[[#This Row],[Transaction Type]]="Maintenance","Non-Sales","Sales")</f>
        <v>Sales</v>
      </c>
      <c r="H3568" t="str">
        <f>IF(Table1[[#This Row],[Quarter]]="q2",1,"")</f>
        <v/>
      </c>
      <c r="I3568">
        <f>IF(Table1[[#This Row],[Quarter]]="q3",1,"")</f>
        <v>1</v>
      </c>
      <c r="J3568" t="str">
        <f>IF(Table1[[#This Row],[Quarter]]="Q2",Table1[[#This Row],[Credit Amount]],"")</f>
        <v/>
      </c>
      <c r="K3568">
        <f>IF(Table1[[#This Row],[Quarter]]="Q3",Table1[[#This Row],[Credit Amount]],"")</f>
        <v>-297.8</v>
      </c>
      <c r="L3568">
        <f>IF(Table1[[#This Row],[Transaction Type]]="Upgrade",Table1[[#This Row],[Credit Amount]],IF(Table1[[#This Row],[Transaction Type]]="Activation",Table1[[#This Row],[Credit Amount]],""))</f>
        <v>-297.8</v>
      </c>
      <c r="M3568" t="str">
        <f>IF(Table1[[#This Row],[Transaction Type]]="Maintenance",Table1[[#This Row],[Credit Amount]],"")</f>
        <v/>
      </c>
      <c r="N3568">
        <v>10042</v>
      </c>
      <c r="O3568" t="s">
        <v>2489</v>
      </c>
      <c r="P3568" t="s">
        <v>2531</v>
      </c>
      <c r="Q3568" t="s">
        <v>290</v>
      </c>
      <c r="R3568">
        <v>10042</v>
      </c>
      <c r="S3568" t="s">
        <v>2489</v>
      </c>
      <c r="T3568" t="s">
        <v>2531</v>
      </c>
      <c r="U3568" t="s">
        <v>290</v>
      </c>
      <c r="V3568" t="s">
        <v>196</v>
      </c>
      <c r="W3568">
        <v>100004154</v>
      </c>
      <c r="X3568">
        <v>8005553155</v>
      </c>
      <c r="Y3568" t="s">
        <v>2595</v>
      </c>
      <c r="Z3568" t="s">
        <v>5743</v>
      </c>
      <c r="AA3568" s="13">
        <v>-297.8</v>
      </c>
      <c r="AB3568" s="14">
        <v>42626</v>
      </c>
      <c r="AC3568" t="s">
        <v>35</v>
      </c>
    </row>
    <row r="3569" spans="1:29" x14ac:dyDescent="0.25">
      <c r="A3569" t="str">
        <f>CONCATENATE("Q",ROUNDUP(MONTH(Table1[[#This Row],[Month]])/3,0))</f>
        <v>Q3</v>
      </c>
      <c r="B3569" s="14">
        <f>EOMONTH(Table1[[#This Row],[Credit Date]],-1)+1</f>
        <v>42614</v>
      </c>
      <c r="C3569" t="str">
        <f>CONCATENATE(Table1[[#This Row],[Issuer Last Name]],", ",Table1[[#This Row],[Issuer First Name]])</f>
        <v>No. 042, Employee</v>
      </c>
      <c r="D3569" t="str">
        <f>CONCATENATE(Table1[[#This Row],[Approver Last Name]],", ",Table1[[#This Row],[Approver First Name]])</f>
        <v>No. 042, Employee</v>
      </c>
      <c r="E3569" t="str">
        <f>CONCATENATE(Table1[[#This Row],[Customer Last Name]],", ",Table1[[#This Row],[Customer First Name]])</f>
        <v>No. 10760, Client</v>
      </c>
      <c r="F35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69" t="str">
        <f>IF(Table1[[#This Row],[Transaction Type]]="Maintenance","Non-Sales","Sales")</f>
        <v>Sales</v>
      </c>
      <c r="H3569" t="str">
        <f>IF(Table1[[#This Row],[Quarter]]="q2",1,"")</f>
        <v/>
      </c>
      <c r="I3569">
        <f>IF(Table1[[#This Row],[Quarter]]="q3",1,"")</f>
        <v>1</v>
      </c>
      <c r="J3569" t="str">
        <f>IF(Table1[[#This Row],[Quarter]]="Q2",Table1[[#This Row],[Credit Amount]],"")</f>
        <v/>
      </c>
      <c r="K3569">
        <f>IF(Table1[[#This Row],[Quarter]]="Q3",Table1[[#This Row],[Credit Amount]],"")</f>
        <v>-414.28</v>
      </c>
      <c r="L3569">
        <f>IF(Table1[[#This Row],[Transaction Type]]="Upgrade",Table1[[#This Row],[Credit Amount]],IF(Table1[[#This Row],[Transaction Type]]="Activation",Table1[[#This Row],[Credit Amount]],""))</f>
        <v>-414.28</v>
      </c>
      <c r="M3569" t="str">
        <f>IF(Table1[[#This Row],[Transaction Type]]="Maintenance",Table1[[#This Row],[Credit Amount]],"")</f>
        <v/>
      </c>
      <c r="N3569">
        <v>10042</v>
      </c>
      <c r="O3569" t="s">
        <v>2489</v>
      </c>
      <c r="P3569" t="s">
        <v>2531</v>
      </c>
      <c r="Q3569" t="s">
        <v>290</v>
      </c>
      <c r="R3569">
        <v>10042</v>
      </c>
      <c r="S3569" t="s">
        <v>2489</v>
      </c>
      <c r="T3569" t="s">
        <v>2531</v>
      </c>
      <c r="U3569" t="s">
        <v>290</v>
      </c>
      <c r="V3569" t="s">
        <v>196</v>
      </c>
      <c r="W3569">
        <v>100001759</v>
      </c>
      <c r="X3569">
        <v>8005550760</v>
      </c>
      <c r="Y3569" t="s">
        <v>2595</v>
      </c>
      <c r="Z3569" t="s">
        <v>3355</v>
      </c>
      <c r="AA3569" s="13">
        <v>-414.28</v>
      </c>
      <c r="AB3569" s="14">
        <v>42627</v>
      </c>
      <c r="AC3569" t="s">
        <v>35</v>
      </c>
    </row>
    <row r="3570" spans="1:29" x14ac:dyDescent="0.25">
      <c r="A3570" t="str">
        <f>CONCATENATE("Q",ROUNDUP(MONTH(Table1[[#This Row],[Month]])/3,0))</f>
        <v>Q3</v>
      </c>
      <c r="B3570" s="14">
        <f>EOMONTH(Table1[[#This Row],[Credit Date]],-1)+1</f>
        <v>42614</v>
      </c>
      <c r="C3570" t="str">
        <f>CONCATENATE(Table1[[#This Row],[Issuer Last Name]],", ",Table1[[#This Row],[Issuer First Name]])</f>
        <v>No. 042, Employee</v>
      </c>
      <c r="D3570" t="str">
        <f>CONCATENATE(Table1[[#This Row],[Approver Last Name]],", ",Table1[[#This Row],[Approver First Name]])</f>
        <v>No. 042, Employee</v>
      </c>
      <c r="E3570" t="str">
        <f>CONCATENATE(Table1[[#This Row],[Customer Last Name]],", ",Table1[[#This Row],[Customer First Name]])</f>
        <v>No. 12921, Client</v>
      </c>
      <c r="F35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0" t="str">
        <f>IF(Table1[[#This Row],[Transaction Type]]="Maintenance","Non-Sales","Sales")</f>
        <v>Non-Sales</v>
      </c>
      <c r="H3570" t="str">
        <f>IF(Table1[[#This Row],[Quarter]]="q2",1,"")</f>
        <v/>
      </c>
      <c r="I3570">
        <f>IF(Table1[[#This Row],[Quarter]]="q3",1,"")</f>
        <v>1</v>
      </c>
      <c r="J3570" t="str">
        <f>IF(Table1[[#This Row],[Quarter]]="Q2",Table1[[#This Row],[Credit Amount]],"")</f>
        <v/>
      </c>
      <c r="K3570">
        <f>IF(Table1[[#This Row],[Quarter]]="Q3",Table1[[#This Row],[Credit Amount]],"")</f>
        <v>-336.48</v>
      </c>
      <c r="L3570" t="str">
        <f>IF(Table1[[#This Row],[Transaction Type]]="Upgrade",Table1[[#This Row],[Credit Amount]],IF(Table1[[#This Row],[Transaction Type]]="Activation",Table1[[#This Row],[Credit Amount]],""))</f>
        <v/>
      </c>
      <c r="M3570">
        <f>IF(Table1[[#This Row],[Transaction Type]]="Maintenance",Table1[[#This Row],[Credit Amount]],"")</f>
        <v>-336.48</v>
      </c>
      <c r="N3570">
        <v>10042</v>
      </c>
      <c r="O3570" t="s">
        <v>2489</v>
      </c>
      <c r="P3570" t="s">
        <v>2531</v>
      </c>
      <c r="Q3570" t="s">
        <v>290</v>
      </c>
      <c r="R3570">
        <v>10042</v>
      </c>
      <c r="S3570" t="s">
        <v>2489</v>
      </c>
      <c r="T3570" t="s">
        <v>2531</v>
      </c>
      <c r="U3570" t="s">
        <v>290</v>
      </c>
      <c r="V3570" t="s">
        <v>196</v>
      </c>
      <c r="W3570">
        <v>100003920</v>
      </c>
      <c r="X3570">
        <v>8005552921</v>
      </c>
      <c r="Y3570" t="s">
        <v>2595</v>
      </c>
      <c r="Z3570" t="s">
        <v>5511</v>
      </c>
      <c r="AA3570" s="13">
        <v>-336.48</v>
      </c>
      <c r="AB3570" s="14">
        <v>42631</v>
      </c>
      <c r="AC3570" t="s">
        <v>36</v>
      </c>
    </row>
    <row r="3571" spans="1:29" x14ac:dyDescent="0.25">
      <c r="A3571" t="str">
        <f>CONCATENATE("Q",ROUNDUP(MONTH(Table1[[#This Row],[Month]])/3,0))</f>
        <v>Q3</v>
      </c>
      <c r="B3571" s="14">
        <f>EOMONTH(Table1[[#This Row],[Credit Date]],-1)+1</f>
        <v>42614</v>
      </c>
      <c r="C3571" t="str">
        <f>CONCATENATE(Table1[[#This Row],[Issuer Last Name]],", ",Table1[[#This Row],[Issuer First Name]])</f>
        <v>No. 042, Employee</v>
      </c>
      <c r="D3571" t="str">
        <f>CONCATENATE(Table1[[#This Row],[Approver Last Name]],", ",Table1[[#This Row],[Approver First Name]])</f>
        <v>No. 042, Employee</v>
      </c>
      <c r="E3571" t="str">
        <f>CONCATENATE(Table1[[#This Row],[Customer Last Name]],", ",Table1[[#This Row],[Customer First Name]])</f>
        <v>No. 13485, Client</v>
      </c>
      <c r="F35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1" t="str">
        <f>IF(Table1[[#This Row],[Transaction Type]]="Maintenance","Non-Sales","Sales")</f>
        <v>Non-Sales</v>
      </c>
      <c r="H3571" t="str">
        <f>IF(Table1[[#This Row],[Quarter]]="q2",1,"")</f>
        <v/>
      </c>
      <c r="I3571">
        <f>IF(Table1[[#This Row],[Quarter]]="q3",1,"")</f>
        <v>1</v>
      </c>
      <c r="J3571" t="str">
        <f>IF(Table1[[#This Row],[Quarter]]="Q2",Table1[[#This Row],[Credit Amount]],"")</f>
        <v/>
      </c>
      <c r="K3571">
        <f>IF(Table1[[#This Row],[Quarter]]="Q3",Table1[[#This Row],[Credit Amount]],"")</f>
        <v>-363.85</v>
      </c>
      <c r="L3571" t="str">
        <f>IF(Table1[[#This Row],[Transaction Type]]="Upgrade",Table1[[#This Row],[Credit Amount]],IF(Table1[[#This Row],[Transaction Type]]="Activation",Table1[[#This Row],[Credit Amount]],""))</f>
        <v/>
      </c>
      <c r="M3571">
        <f>IF(Table1[[#This Row],[Transaction Type]]="Maintenance",Table1[[#This Row],[Credit Amount]],"")</f>
        <v>-363.85</v>
      </c>
      <c r="N3571">
        <v>10042</v>
      </c>
      <c r="O3571" t="s">
        <v>2489</v>
      </c>
      <c r="P3571" t="s">
        <v>2531</v>
      </c>
      <c r="Q3571" t="s">
        <v>290</v>
      </c>
      <c r="R3571">
        <v>10042</v>
      </c>
      <c r="S3571" t="s">
        <v>2489</v>
      </c>
      <c r="T3571" t="s">
        <v>2531</v>
      </c>
      <c r="U3571" t="s">
        <v>290</v>
      </c>
      <c r="V3571" t="s">
        <v>196</v>
      </c>
      <c r="W3571">
        <v>100004484</v>
      </c>
      <c r="X3571">
        <v>8005553485</v>
      </c>
      <c r="Y3571" t="s">
        <v>2595</v>
      </c>
      <c r="Z3571" t="s">
        <v>6073</v>
      </c>
      <c r="AA3571" s="13">
        <v>-363.85</v>
      </c>
      <c r="AB3571" s="14">
        <v>42631</v>
      </c>
      <c r="AC3571" t="s">
        <v>36</v>
      </c>
    </row>
    <row r="3572" spans="1:29" x14ac:dyDescent="0.25">
      <c r="A3572" t="str">
        <f>CONCATENATE("Q",ROUNDUP(MONTH(Table1[[#This Row],[Month]])/3,0))</f>
        <v>Q3</v>
      </c>
      <c r="B3572" s="14">
        <f>EOMONTH(Table1[[#This Row],[Credit Date]],-1)+1</f>
        <v>42614</v>
      </c>
      <c r="C3572" t="str">
        <f>CONCATENATE(Table1[[#This Row],[Issuer Last Name]],", ",Table1[[#This Row],[Issuer First Name]])</f>
        <v>No. 042, Employee</v>
      </c>
      <c r="D3572" t="str">
        <f>CONCATENATE(Table1[[#This Row],[Approver Last Name]],", ",Table1[[#This Row],[Approver First Name]])</f>
        <v>No. 042, Employee</v>
      </c>
      <c r="E3572" t="str">
        <f>CONCATENATE(Table1[[#This Row],[Customer Last Name]],", ",Table1[[#This Row],[Customer First Name]])</f>
        <v>No. 11069, Client</v>
      </c>
      <c r="F35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2" t="str">
        <f>IF(Table1[[#This Row],[Transaction Type]]="Maintenance","Non-Sales","Sales")</f>
        <v>Non-Sales</v>
      </c>
      <c r="H3572" t="str">
        <f>IF(Table1[[#This Row],[Quarter]]="q2",1,"")</f>
        <v/>
      </c>
      <c r="I3572">
        <f>IF(Table1[[#This Row],[Quarter]]="q3",1,"")</f>
        <v>1</v>
      </c>
      <c r="J3572" t="str">
        <f>IF(Table1[[#This Row],[Quarter]]="Q2",Table1[[#This Row],[Credit Amount]],"")</f>
        <v/>
      </c>
      <c r="K3572">
        <f>IF(Table1[[#This Row],[Quarter]]="Q3",Table1[[#This Row],[Credit Amount]],"")</f>
        <v>-232.67</v>
      </c>
      <c r="L3572" t="str">
        <f>IF(Table1[[#This Row],[Transaction Type]]="Upgrade",Table1[[#This Row],[Credit Amount]],IF(Table1[[#This Row],[Transaction Type]]="Activation",Table1[[#This Row],[Credit Amount]],""))</f>
        <v/>
      </c>
      <c r="M3572">
        <f>IF(Table1[[#This Row],[Transaction Type]]="Maintenance",Table1[[#This Row],[Credit Amount]],"")</f>
        <v>-232.67</v>
      </c>
      <c r="N3572">
        <v>10042</v>
      </c>
      <c r="O3572" t="s">
        <v>2489</v>
      </c>
      <c r="P3572" t="s">
        <v>2531</v>
      </c>
      <c r="Q3572" t="s">
        <v>290</v>
      </c>
      <c r="R3572">
        <v>10042</v>
      </c>
      <c r="S3572" t="s">
        <v>2489</v>
      </c>
      <c r="T3572" t="s">
        <v>2531</v>
      </c>
      <c r="U3572" t="s">
        <v>290</v>
      </c>
      <c r="V3572" t="s">
        <v>196</v>
      </c>
      <c r="W3572">
        <v>100002068</v>
      </c>
      <c r="X3572">
        <v>8005551069</v>
      </c>
      <c r="Y3572" t="s">
        <v>2595</v>
      </c>
      <c r="Z3572" t="s">
        <v>3664</v>
      </c>
      <c r="AA3572" s="13">
        <v>-232.67</v>
      </c>
      <c r="AB3572" s="14">
        <v>42632</v>
      </c>
      <c r="AC3572" t="s">
        <v>36</v>
      </c>
    </row>
    <row r="3573" spans="1:29" x14ac:dyDescent="0.25">
      <c r="A3573" t="str">
        <f>CONCATENATE("Q",ROUNDUP(MONTH(Table1[[#This Row],[Month]])/3,0))</f>
        <v>Q3</v>
      </c>
      <c r="B3573" s="14">
        <f>EOMONTH(Table1[[#This Row],[Credit Date]],-1)+1</f>
        <v>42614</v>
      </c>
      <c r="C3573" t="str">
        <f>CONCATENATE(Table1[[#This Row],[Issuer Last Name]],", ",Table1[[#This Row],[Issuer First Name]])</f>
        <v>No. 042, Employee</v>
      </c>
      <c r="D3573" t="str">
        <f>CONCATENATE(Table1[[#This Row],[Approver Last Name]],", ",Table1[[#This Row],[Approver First Name]])</f>
        <v>No. 042, Employee</v>
      </c>
      <c r="E3573" t="str">
        <f>CONCATENATE(Table1[[#This Row],[Customer Last Name]],", ",Table1[[#This Row],[Customer First Name]])</f>
        <v>No. 10507, Client</v>
      </c>
      <c r="F35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3" t="str">
        <f>IF(Table1[[#This Row],[Transaction Type]]="Maintenance","Non-Sales","Sales")</f>
        <v>Non-Sales</v>
      </c>
      <c r="H3573" t="str">
        <f>IF(Table1[[#This Row],[Quarter]]="q2",1,"")</f>
        <v/>
      </c>
      <c r="I3573">
        <f>IF(Table1[[#This Row],[Quarter]]="q3",1,"")</f>
        <v>1</v>
      </c>
      <c r="J3573" t="str">
        <f>IF(Table1[[#This Row],[Quarter]]="Q2",Table1[[#This Row],[Credit Amount]],"")</f>
        <v/>
      </c>
      <c r="K3573">
        <f>IF(Table1[[#This Row],[Quarter]]="Q3",Table1[[#This Row],[Credit Amount]],"")</f>
        <v>-343.07</v>
      </c>
      <c r="L3573" t="str">
        <f>IF(Table1[[#This Row],[Transaction Type]]="Upgrade",Table1[[#This Row],[Credit Amount]],IF(Table1[[#This Row],[Transaction Type]]="Activation",Table1[[#This Row],[Credit Amount]],""))</f>
        <v/>
      </c>
      <c r="M3573">
        <f>IF(Table1[[#This Row],[Transaction Type]]="Maintenance",Table1[[#This Row],[Credit Amount]],"")</f>
        <v>-343.07</v>
      </c>
      <c r="N3573">
        <v>10042</v>
      </c>
      <c r="O3573" t="s">
        <v>2489</v>
      </c>
      <c r="P3573" t="s">
        <v>2531</v>
      </c>
      <c r="Q3573" t="s">
        <v>290</v>
      </c>
      <c r="R3573">
        <v>10042</v>
      </c>
      <c r="S3573" t="s">
        <v>2489</v>
      </c>
      <c r="T3573" t="s">
        <v>2531</v>
      </c>
      <c r="U3573" t="s">
        <v>290</v>
      </c>
      <c r="V3573" t="s">
        <v>196</v>
      </c>
      <c r="W3573">
        <v>100001506</v>
      </c>
      <c r="X3573">
        <v>8005550507</v>
      </c>
      <c r="Y3573" t="s">
        <v>2595</v>
      </c>
      <c r="Z3573" t="s">
        <v>3102</v>
      </c>
      <c r="AA3573" s="13">
        <v>-343.07</v>
      </c>
      <c r="AB3573" s="14">
        <v>42634</v>
      </c>
      <c r="AC3573" t="s">
        <v>36</v>
      </c>
    </row>
    <row r="3574" spans="1:29" x14ac:dyDescent="0.25">
      <c r="A3574" t="str">
        <f>CONCATENATE("Q",ROUNDUP(MONTH(Table1[[#This Row],[Month]])/3,0))</f>
        <v>Q3</v>
      </c>
      <c r="B3574" s="14">
        <f>EOMONTH(Table1[[#This Row],[Credit Date]],-1)+1</f>
        <v>42614</v>
      </c>
      <c r="C3574" t="str">
        <f>CONCATENATE(Table1[[#This Row],[Issuer Last Name]],", ",Table1[[#This Row],[Issuer First Name]])</f>
        <v>No. 042, Employee</v>
      </c>
      <c r="D3574" t="str">
        <f>CONCATENATE(Table1[[#This Row],[Approver Last Name]],", ",Table1[[#This Row],[Approver First Name]])</f>
        <v>No. 042, Employee</v>
      </c>
      <c r="E3574" t="str">
        <f>CONCATENATE(Table1[[#This Row],[Customer Last Name]],", ",Table1[[#This Row],[Customer First Name]])</f>
        <v>No. 13867, Client</v>
      </c>
      <c r="F35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4" t="str">
        <f>IF(Table1[[#This Row],[Transaction Type]]="Maintenance","Non-Sales","Sales")</f>
        <v>Non-Sales</v>
      </c>
      <c r="H3574" t="str">
        <f>IF(Table1[[#This Row],[Quarter]]="q2",1,"")</f>
        <v/>
      </c>
      <c r="I3574">
        <f>IF(Table1[[#This Row],[Quarter]]="q3",1,"")</f>
        <v>1</v>
      </c>
      <c r="J3574" t="str">
        <f>IF(Table1[[#This Row],[Quarter]]="Q2",Table1[[#This Row],[Credit Amount]],"")</f>
        <v/>
      </c>
      <c r="K3574">
        <f>IF(Table1[[#This Row],[Quarter]]="Q3",Table1[[#This Row],[Credit Amount]],"")</f>
        <v>-143</v>
      </c>
      <c r="L3574" t="str">
        <f>IF(Table1[[#This Row],[Transaction Type]]="Upgrade",Table1[[#This Row],[Credit Amount]],IF(Table1[[#This Row],[Transaction Type]]="Activation",Table1[[#This Row],[Credit Amount]],""))</f>
        <v/>
      </c>
      <c r="M3574">
        <f>IF(Table1[[#This Row],[Transaction Type]]="Maintenance",Table1[[#This Row],[Credit Amount]],"")</f>
        <v>-143</v>
      </c>
      <c r="N3574">
        <v>10042</v>
      </c>
      <c r="O3574" t="s">
        <v>2489</v>
      </c>
      <c r="P3574" t="s">
        <v>2531</v>
      </c>
      <c r="Q3574" t="s">
        <v>290</v>
      </c>
      <c r="R3574">
        <v>10042</v>
      </c>
      <c r="S3574" t="s">
        <v>2489</v>
      </c>
      <c r="T3574" t="s">
        <v>2531</v>
      </c>
      <c r="U3574" t="s">
        <v>290</v>
      </c>
      <c r="V3574" t="s">
        <v>196</v>
      </c>
      <c r="W3574">
        <v>100004866</v>
      </c>
      <c r="X3574">
        <v>8005553867</v>
      </c>
      <c r="Y3574" t="s">
        <v>2595</v>
      </c>
      <c r="Z3574" t="s">
        <v>6455</v>
      </c>
      <c r="AA3574" s="13">
        <v>-143</v>
      </c>
      <c r="AB3574" s="14">
        <v>42639</v>
      </c>
      <c r="AC3574" t="s">
        <v>36</v>
      </c>
    </row>
    <row r="3575" spans="1:29" x14ac:dyDescent="0.25">
      <c r="A3575" t="str">
        <f>CONCATENATE("Q",ROUNDUP(MONTH(Table1[[#This Row],[Month]])/3,0))</f>
        <v>Q3</v>
      </c>
      <c r="B3575" s="14">
        <f>EOMONTH(Table1[[#This Row],[Credit Date]],-1)+1</f>
        <v>42614</v>
      </c>
      <c r="C3575" t="str">
        <f>CONCATENATE(Table1[[#This Row],[Issuer Last Name]],", ",Table1[[#This Row],[Issuer First Name]])</f>
        <v>No. 042, Employee</v>
      </c>
      <c r="D3575" t="str">
        <f>CONCATENATE(Table1[[#This Row],[Approver Last Name]],", ",Table1[[#This Row],[Approver First Name]])</f>
        <v>No. 042, Employee</v>
      </c>
      <c r="E3575" t="str">
        <f>CONCATENATE(Table1[[#This Row],[Customer Last Name]],", ",Table1[[#This Row],[Customer First Name]])</f>
        <v>No. 12920, Client</v>
      </c>
      <c r="F35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5" t="str">
        <f>IF(Table1[[#This Row],[Transaction Type]]="Maintenance","Non-Sales","Sales")</f>
        <v>Non-Sales</v>
      </c>
      <c r="H3575" t="str">
        <f>IF(Table1[[#This Row],[Quarter]]="q2",1,"")</f>
        <v/>
      </c>
      <c r="I3575">
        <f>IF(Table1[[#This Row],[Quarter]]="q3",1,"")</f>
        <v>1</v>
      </c>
      <c r="J3575" t="str">
        <f>IF(Table1[[#This Row],[Quarter]]="Q2",Table1[[#This Row],[Credit Amount]],"")</f>
        <v/>
      </c>
      <c r="K3575">
        <f>IF(Table1[[#This Row],[Quarter]]="Q3",Table1[[#This Row],[Credit Amount]],"")</f>
        <v>-255.83</v>
      </c>
      <c r="L3575" t="str">
        <f>IF(Table1[[#This Row],[Transaction Type]]="Upgrade",Table1[[#This Row],[Credit Amount]],IF(Table1[[#This Row],[Transaction Type]]="Activation",Table1[[#This Row],[Credit Amount]],""))</f>
        <v/>
      </c>
      <c r="M3575">
        <f>IF(Table1[[#This Row],[Transaction Type]]="Maintenance",Table1[[#This Row],[Credit Amount]],"")</f>
        <v>-255.83</v>
      </c>
      <c r="N3575">
        <v>10042</v>
      </c>
      <c r="O3575" t="s">
        <v>2489</v>
      </c>
      <c r="P3575" t="s">
        <v>2531</v>
      </c>
      <c r="Q3575" t="s">
        <v>290</v>
      </c>
      <c r="R3575">
        <v>10042</v>
      </c>
      <c r="S3575" t="s">
        <v>2489</v>
      </c>
      <c r="T3575" t="s">
        <v>2531</v>
      </c>
      <c r="U3575" t="s">
        <v>290</v>
      </c>
      <c r="V3575" t="s">
        <v>196</v>
      </c>
      <c r="W3575">
        <v>100003919</v>
      </c>
      <c r="X3575">
        <v>8005552920</v>
      </c>
      <c r="Y3575" t="s">
        <v>2595</v>
      </c>
      <c r="Z3575" t="s">
        <v>5510</v>
      </c>
      <c r="AA3575" s="13">
        <v>-255.83</v>
      </c>
      <c r="AB3575" s="14">
        <v>42641</v>
      </c>
      <c r="AC3575" t="s">
        <v>36</v>
      </c>
    </row>
    <row r="3576" spans="1:29" x14ac:dyDescent="0.25">
      <c r="A3576" t="str">
        <f>CONCATENATE("Q",ROUNDUP(MONTH(Table1[[#This Row],[Month]])/3,0))</f>
        <v>Q2</v>
      </c>
      <c r="B3576" s="14">
        <f>EOMONTH(Table1[[#This Row],[Credit Date]],-1)+1</f>
        <v>42461</v>
      </c>
      <c r="C3576" t="str">
        <f>CONCATENATE(Table1[[#This Row],[Issuer Last Name]],", ",Table1[[#This Row],[Issuer First Name]])</f>
        <v>No. 060, Employee</v>
      </c>
      <c r="D3576" t="str">
        <f>CONCATENATE(Table1[[#This Row],[Approver Last Name]],", ",Table1[[#This Row],[Approver First Name]])</f>
        <v>No. 060, Employee</v>
      </c>
      <c r="E3576" t="str">
        <f>CONCATENATE(Table1[[#This Row],[Customer Last Name]],", ",Table1[[#This Row],[Customer First Name]])</f>
        <v>No. 11196, Client</v>
      </c>
      <c r="F35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6" t="str">
        <f>IF(Table1[[#This Row],[Transaction Type]]="Maintenance","Non-Sales","Sales")</f>
        <v>Sales</v>
      </c>
      <c r="H3576">
        <f>IF(Table1[[#This Row],[Quarter]]="q2",1,"")</f>
        <v>1</v>
      </c>
      <c r="I3576" t="str">
        <f>IF(Table1[[#This Row],[Quarter]]="q3",1,"")</f>
        <v/>
      </c>
      <c r="J3576">
        <f>IF(Table1[[#This Row],[Quarter]]="Q2",Table1[[#This Row],[Credit Amount]],"")</f>
        <v>-236.67</v>
      </c>
      <c r="K3576" t="str">
        <f>IF(Table1[[#This Row],[Quarter]]="Q3",Table1[[#This Row],[Credit Amount]],"")</f>
        <v/>
      </c>
      <c r="L3576">
        <f>IF(Table1[[#This Row],[Transaction Type]]="Upgrade",Table1[[#This Row],[Credit Amount]],IF(Table1[[#This Row],[Transaction Type]]="Activation",Table1[[#This Row],[Credit Amount]],""))</f>
        <v>-236.67</v>
      </c>
      <c r="M3576" t="str">
        <f>IF(Table1[[#This Row],[Transaction Type]]="Maintenance",Table1[[#This Row],[Credit Amount]],"")</f>
        <v/>
      </c>
      <c r="N3576">
        <v>10060</v>
      </c>
      <c r="O3576" t="s">
        <v>2489</v>
      </c>
      <c r="P3576" t="s">
        <v>2549</v>
      </c>
      <c r="Q3576" t="s">
        <v>2340</v>
      </c>
      <c r="R3576">
        <v>10060</v>
      </c>
      <c r="S3576" t="s">
        <v>2489</v>
      </c>
      <c r="T3576" t="s">
        <v>2549</v>
      </c>
      <c r="U3576" t="s">
        <v>2340</v>
      </c>
      <c r="V3576" t="s">
        <v>225</v>
      </c>
      <c r="W3576">
        <v>100002195</v>
      </c>
      <c r="X3576">
        <v>8005551196</v>
      </c>
      <c r="Y3576" t="s">
        <v>2595</v>
      </c>
      <c r="Z3576" t="s">
        <v>3791</v>
      </c>
      <c r="AA3576" s="13">
        <v>-236.67</v>
      </c>
      <c r="AB3576" s="14">
        <v>42463</v>
      </c>
      <c r="AC3576" t="s">
        <v>37</v>
      </c>
    </row>
    <row r="3577" spans="1:29" x14ac:dyDescent="0.25">
      <c r="A3577" t="str">
        <f>CONCATENATE("Q",ROUNDUP(MONTH(Table1[[#This Row],[Month]])/3,0))</f>
        <v>Q2</v>
      </c>
      <c r="B3577" s="14">
        <f>EOMONTH(Table1[[#This Row],[Credit Date]],-1)+1</f>
        <v>42461</v>
      </c>
      <c r="C3577" t="str">
        <f>CONCATENATE(Table1[[#This Row],[Issuer Last Name]],", ",Table1[[#This Row],[Issuer First Name]])</f>
        <v>No. 060, Employee</v>
      </c>
      <c r="D3577" t="str">
        <f>CONCATENATE(Table1[[#This Row],[Approver Last Name]],", ",Table1[[#This Row],[Approver First Name]])</f>
        <v>No. 060, Employee</v>
      </c>
      <c r="E3577" t="str">
        <f>CONCATENATE(Table1[[#This Row],[Customer Last Name]],", ",Table1[[#This Row],[Customer First Name]])</f>
        <v>No. 10291, Client</v>
      </c>
      <c r="F35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7" t="str">
        <f>IF(Table1[[#This Row],[Transaction Type]]="Maintenance","Non-Sales","Sales")</f>
        <v>Non-Sales</v>
      </c>
      <c r="H3577">
        <f>IF(Table1[[#This Row],[Quarter]]="q2",1,"")</f>
        <v>1</v>
      </c>
      <c r="I3577" t="str">
        <f>IF(Table1[[#This Row],[Quarter]]="q3",1,"")</f>
        <v/>
      </c>
      <c r="J3577">
        <f>IF(Table1[[#This Row],[Quarter]]="Q2",Table1[[#This Row],[Credit Amount]],"")</f>
        <v>-223.64</v>
      </c>
      <c r="K3577" t="str">
        <f>IF(Table1[[#This Row],[Quarter]]="Q3",Table1[[#This Row],[Credit Amount]],"")</f>
        <v/>
      </c>
      <c r="L3577" t="str">
        <f>IF(Table1[[#This Row],[Transaction Type]]="Upgrade",Table1[[#This Row],[Credit Amount]],IF(Table1[[#This Row],[Transaction Type]]="Activation",Table1[[#This Row],[Credit Amount]],""))</f>
        <v/>
      </c>
      <c r="M3577">
        <f>IF(Table1[[#This Row],[Transaction Type]]="Maintenance",Table1[[#This Row],[Credit Amount]],"")</f>
        <v>-223.64</v>
      </c>
      <c r="N3577">
        <v>10060</v>
      </c>
      <c r="O3577" t="s">
        <v>2489</v>
      </c>
      <c r="P3577" t="s">
        <v>2549</v>
      </c>
      <c r="Q3577" t="s">
        <v>2340</v>
      </c>
      <c r="R3577">
        <v>10060</v>
      </c>
      <c r="S3577" t="s">
        <v>2489</v>
      </c>
      <c r="T3577" t="s">
        <v>2549</v>
      </c>
      <c r="U3577" t="s">
        <v>2340</v>
      </c>
      <c r="V3577" t="s">
        <v>225</v>
      </c>
      <c r="W3577">
        <v>100001290</v>
      </c>
      <c r="X3577">
        <v>8005550291</v>
      </c>
      <c r="Y3577" t="s">
        <v>2595</v>
      </c>
      <c r="Z3577" t="s">
        <v>2886</v>
      </c>
      <c r="AA3577" s="13">
        <v>-223.64</v>
      </c>
      <c r="AB3577" s="14">
        <v>42466</v>
      </c>
      <c r="AC3577" t="s">
        <v>36</v>
      </c>
    </row>
    <row r="3578" spans="1:29" x14ac:dyDescent="0.25">
      <c r="A3578" t="str">
        <f>CONCATENATE("Q",ROUNDUP(MONTH(Table1[[#This Row],[Month]])/3,0))</f>
        <v>Q2</v>
      </c>
      <c r="B3578" s="14">
        <f>EOMONTH(Table1[[#This Row],[Credit Date]],-1)+1</f>
        <v>42461</v>
      </c>
      <c r="C3578" t="str">
        <f>CONCATENATE(Table1[[#This Row],[Issuer Last Name]],", ",Table1[[#This Row],[Issuer First Name]])</f>
        <v>No. 060, Employee</v>
      </c>
      <c r="D3578" t="str">
        <f>CONCATENATE(Table1[[#This Row],[Approver Last Name]],", ",Table1[[#This Row],[Approver First Name]])</f>
        <v>No. 060, Employee</v>
      </c>
      <c r="E3578" t="str">
        <f>CONCATENATE(Table1[[#This Row],[Customer Last Name]],", ",Table1[[#This Row],[Customer First Name]])</f>
        <v>No. 11487, Client</v>
      </c>
      <c r="F35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8" t="str">
        <f>IF(Table1[[#This Row],[Transaction Type]]="Maintenance","Non-Sales","Sales")</f>
        <v>Sales</v>
      </c>
      <c r="H3578">
        <f>IF(Table1[[#This Row],[Quarter]]="q2",1,"")</f>
        <v>1</v>
      </c>
      <c r="I3578" t="str">
        <f>IF(Table1[[#This Row],[Quarter]]="q3",1,"")</f>
        <v/>
      </c>
      <c r="J3578">
        <f>IF(Table1[[#This Row],[Quarter]]="Q2",Table1[[#This Row],[Credit Amount]],"")</f>
        <v>-62.4</v>
      </c>
      <c r="K3578" t="str">
        <f>IF(Table1[[#This Row],[Quarter]]="Q3",Table1[[#This Row],[Credit Amount]],"")</f>
        <v/>
      </c>
      <c r="L3578">
        <f>IF(Table1[[#This Row],[Transaction Type]]="Upgrade",Table1[[#This Row],[Credit Amount]],IF(Table1[[#This Row],[Transaction Type]]="Activation",Table1[[#This Row],[Credit Amount]],""))</f>
        <v>-62.4</v>
      </c>
      <c r="M3578" t="str">
        <f>IF(Table1[[#This Row],[Transaction Type]]="Maintenance",Table1[[#This Row],[Credit Amount]],"")</f>
        <v/>
      </c>
      <c r="N3578">
        <v>10060</v>
      </c>
      <c r="O3578" t="s">
        <v>2489</v>
      </c>
      <c r="P3578" t="s">
        <v>2549</v>
      </c>
      <c r="Q3578" t="s">
        <v>2340</v>
      </c>
      <c r="R3578">
        <v>10060</v>
      </c>
      <c r="S3578" t="s">
        <v>2489</v>
      </c>
      <c r="T3578" t="s">
        <v>2549</v>
      </c>
      <c r="U3578" t="s">
        <v>2340</v>
      </c>
      <c r="V3578" t="s">
        <v>225</v>
      </c>
      <c r="W3578">
        <v>100002486</v>
      </c>
      <c r="X3578">
        <v>8005551487</v>
      </c>
      <c r="Y3578" t="s">
        <v>2595</v>
      </c>
      <c r="Z3578" t="s">
        <v>4082</v>
      </c>
      <c r="AA3578" s="13">
        <v>-62.4</v>
      </c>
      <c r="AB3578" s="14">
        <v>42468</v>
      </c>
      <c r="AC3578" t="s">
        <v>35</v>
      </c>
    </row>
    <row r="3579" spans="1:29" x14ac:dyDescent="0.25">
      <c r="A3579" t="str">
        <f>CONCATENATE("Q",ROUNDUP(MONTH(Table1[[#This Row],[Month]])/3,0))</f>
        <v>Q2</v>
      </c>
      <c r="B3579" s="14">
        <f>EOMONTH(Table1[[#This Row],[Credit Date]],-1)+1</f>
        <v>42461</v>
      </c>
      <c r="C3579" t="str">
        <f>CONCATENATE(Table1[[#This Row],[Issuer Last Name]],", ",Table1[[#This Row],[Issuer First Name]])</f>
        <v>No. 060, Employee</v>
      </c>
      <c r="D3579" t="str">
        <f>CONCATENATE(Table1[[#This Row],[Approver Last Name]],", ",Table1[[#This Row],[Approver First Name]])</f>
        <v>No. 060, Employee</v>
      </c>
      <c r="E3579" t="str">
        <f>CONCATENATE(Table1[[#This Row],[Customer Last Name]],", ",Table1[[#This Row],[Customer First Name]])</f>
        <v>No. 13703, Client</v>
      </c>
      <c r="F35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79" t="str">
        <f>IF(Table1[[#This Row],[Transaction Type]]="Maintenance","Non-Sales","Sales")</f>
        <v>Non-Sales</v>
      </c>
      <c r="H3579">
        <f>IF(Table1[[#This Row],[Quarter]]="q2",1,"")</f>
        <v>1</v>
      </c>
      <c r="I3579" t="str">
        <f>IF(Table1[[#This Row],[Quarter]]="q3",1,"")</f>
        <v/>
      </c>
      <c r="J3579">
        <f>IF(Table1[[#This Row],[Quarter]]="Q2",Table1[[#This Row],[Credit Amount]],"")</f>
        <v>-103.42</v>
      </c>
      <c r="K3579" t="str">
        <f>IF(Table1[[#This Row],[Quarter]]="Q3",Table1[[#This Row],[Credit Amount]],"")</f>
        <v/>
      </c>
      <c r="L3579" t="str">
        <f>IF(Table1[[#This Row],[Transaction Type]]="Upgrade",Table1[[#This Row],[Credit Amount]],IF(Table1[[#This Row],[Transaction Type]]="Activation",Table1[[#This Row],[Credit Amount]],""))</f>
        <v/>
      </c>
      <c r="M3579">
        <f>IF(Table1[[#This Row],[Transaction Type]]="Maintenance",Table1[[#This Row],[Credit Amount]],"")</f>
        <v>-103.42</v>
      </c>
      <c r="N3579">
        <v>10060</v>
      </c>
      <c r="O3579" t="s">
        <v>2489</v>
      </c>
      <c r="P3579" t="s">
        <v>2549</v>
      </c>
      <c r="Q3579" t="s">
        <v>2340</v>
      </c>
      <c r="R3579">
        <v>10060</v>
      </c>
      <c r="S3579" t="s">
        <v>2489</v>
      </c>
      <c r="T3579" t="s">
        <v>2549</v>
      </c>
      <c r="U3579" t="s">
        <v>2340</v>
      </c>
      <c r="V3579" t="s">
        <v>225</v>
      </c>
      <c r="W3579">
        <v>100004702</v>
      </c>
      <c r="X3579">
        <v>8005553703</v>
      </c>
      <c r="Y3579" t="s">
        <v>2595</v>
      </c>
      <c r="Z3579" t="s">
        <v>6291</v>
      </c>
      <c r="AA3579" s="13">
        <v>-103.42</v>
      </c>
      <c r="AB3579" s="14">
        <v>42473</v>
      </c>
      <c r="AC3579" t="s">
        <v>36</v>
      </c>
    </row>
    <row r="3580" spans="1:29" x14ac:dyDescent="0.25">
      <c r="A3580" t="str">
        <f>CONCATENATE("Q",ROUNDUP(MONTH(Table1[[#This Row],[Month]])/3,0))</f>
        <v>Q2</v>
      </c>
      <c r="B3580" s="14">
        <f>EOMONTH(Table1[[#This Row],[Credit Date]],-1)+1</f>
        <v>42461</v>
      </c>
      <c r="C3580" t="str">
        <f>CONCATENATE(Table1[[#This Row],[Issuer Last Name]],", ",Table1[[#This Row],[Issuer First Name]])</f>
        <v>No. 060, Employee</v>
      </c>
      <c r="D3580" t="str">
        <f>CONCATENATE(Table1[[#This Row],[Approver Last Name]],", ",Table1[[#This Row],[Approver First Name]])</f>
        <v>No. 060, Employee</v>
      </c>
      <c r="E3580" t="str">
        <f>CONCATENATE(Table1[[#This Row],[Customer Last Name]],", ",Table1[[#This Row],[Customer First Name]])</f>
        <v>No. 11648, Client</v>
      </c>
      <c r="F35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0" t="str">
        <f>IF(Table1[[#This Row],[Transaction Type]]="Maintenance","Non-Sales","Sales")</f>
        <v>Non-Sales</v>
      </c>
      <c r="H3580">
        <f>IF(Table1[[#This Row],[Quarter]]="q2",1,"")</f>
        <v>1</v>
      </c>
      <c r="I3580" t="str">
        <f>IF(Table1[[#This Row],[Quarter]]="q3",1,"")</f>
        <v/>
      </c>
      <c r="J3580">
        <f>IF(Table1[[#This Row],[Quarter]]="Q2",Table1[[#This Row],[Credit Amount]],"")</f>
        <v>-169.14</v>
      </c>
      <c r="K3580" t="str">
        <f>IF(Table1[[#This Row],[Quarter]]="Q3",Table1[[#This Row],[Credit Amount]],"")</f>
        <v/>
      </c>
      <c r="L3580" t="str">
        <f>IF(Table1[[#This Row],[Transaction Type]]="Upgrade",Table1[[#This Row],[Credit Amount]],IF(Table1[[#This Row],[Transaction Type]]="Activation",Table1[[#This Row],[Credit Amount]],""))</f>
        <v/>
      </c>
      <c r="M3580">
        <f>IF(Table1[[#This Row],[Transaction Type]]="Maintenance",Table1[[#This Row],[Credit Amount]],"")</f>
        <v>-169.14</v>
      </c>
      <c r="N3580">
        <v>10060</v>
      </c>
      <c r="O3580" t="s">
        <v>2489</v>
      </c>
      <c r="P3580" t="s">
        <v>2549</v>
      </c>
      <c r="Q3580" t="s">
        <v>2340</v>
      </c>
      <c r="R3580">
        <v>10060</v>
      </c>
      <c r="S3580" t="s">
        <v>2489</v>
      </c>
      <c r="T3580" t="s">
        <v>2549</v>
      </c>
      <c r="U3580" t="s">
        <v>2340</v>
      </c>
      <c r="V3580" t="s">
        <v>225</v>
      </c>
      <c r="W3580">
        <v>100002647</v>
      </c>
      <c r="X3580">
        <v>8005551648</v>
      </c>
      <c r="Y3580" t="s">
        <v>2595</v>
      </c>
      <c r="Z3580" t="s">
        <v>4243</v>
      </c>
      <c r="AA3580" s="13">
        <v>-169.14</v>
      </c>
      <c r="AB3580" s="14">
        <v>42475</v>
      </c>
      <c r="AC3580" t="s">
        <v>36</v>
      </c>
    </row>
    <row r="3581" spans="1:29" x14ac:dyDescent="0.25">
      <c r="A3581" t="str">
        <f>CONCATENATE("Q",ROUNDUP(MONTH(Table1[[#This Row],[Month]])/3,0))</f>
        <v>Q2</v>
      </c>
      <c r="B3581" s="14">
        <f>EOMONTH(Table1[[#This Row],[Credit Date]],-1)+1</f>
        <v>42461</v>
      </c>
      <c r="C3581" t="str">
        <f>CONCATENATE(Table1[[#This Row],[Issuer Last Name]],", ",Table1[[#This Row],[Issuer First Name]])</f>
        <v>No. 060, Employee</v>
      </c>
      <c r="D3581" t="str">
        <f>CONCATENATE(Table1[[#This Row],[Approver Last Name]],", ",Table1[[#This Row],[Approver First Name]])</f>
        <v>No. 060, Employee</v>
      </c>
      <c r="E3581" t="str">
        <f>CONCATENATE(Table1[[#This Row],[Customer Last Name]],", ",Table1[[#This Row],[Customer First Name]])</f>
        <v>No. 10693, Client</v>
      </c>
      <c r="F35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1" t="str">
        <f>IF(Table1[[#This Row],[Transaction Type]]="Maintenance","Non-Sales","Sales")</f>
        <v>Non-Sales</v>
      </c>
      <c r="H3581">
        <f>IF(Table1[[#This Row],[Quarter]]="q2",1,"")</f>
        <v>1</v>
      </c>
      <c r="I3581" t="str">
        <f>IF(Table1[[#This Row],[Quarter]]="q3",1,"")</f>
        <v/>
      </c>
      <c r="J3581">
        <f>IF(Table1[[#This Row],[Quarter]]="Q2",Table1[[#This Row],[Credit Amount]],"")</f>
        <v>-61.93</v>
      </c>
      <c r="K3581" t="str">
        <f>IF(Table1[[#This Row],[Quarter]]="Q3",Table1[[#This Row],[Credit Amount]],"")</f>
        <v/>
      </c>
      <c r="L3581" t="str">
        <f>IF(Table1[[#This Row],[Transaction Type]]="Upgrade",Table1[[#This Row],[Credit Amount]],IF(Table1[[#This Row],[Transaction Type]]="Activation",Table1[[#This Row],[Credit Amount]],""))</f>
        <v/>
      </c>
      <c r="M3581">
        <f>IF(Table1[[#This Row],[Transaction Type]]="Maintenance",Table1[[#This Row],[Credit Amount]],"")</f>
        <v>-61.93</v>
      </c>
      <c r="N3581">
        <v>10060</v>
      </c>
      <c r="O3581" t="s">
        <v>2489</v>
      </c>
      <c r="P3581" t="s">
        <v>2549</v>
      </c>
      <c r="Q3581" t="s">
        <v>2340</v>
      </c>
      <c r="R3581">
        <v>10060</v>
      </c>
      <c r="S3581" t="s">
        <v>2489</v>
      </c>
      <c r="T3581" t="s">
        <v>2549</v>
      </c>
      <c r="U3581" t="s">
        <v>2340</v>
      </c>
      <c r="V3581" t="s">
        <v>225</v>
      </c>
      <c r="W3581">
        <v>100001692</v>
      </c>
      <c r="X3581">
        <v>8005550693</v>
      </c>
      <c r="Y3581" t="s">
        <v>2595</v>
      </c>
      <c r="Z3581" t="s">
        <v>3288</v>
      </c>
      <c r="AA3581" s="13">
        <v>-61.93</v>
      </c>
      <c r="AB3581" s="14">
        <v>42479</v>
      </c>
      <c r="AC3581" t="s">
        <v>36</v>
      </c>
    </row>
    <row r="3582" spans="1:29" x14ac:dyDescent="0.25">
      <c r="A3582" t="str">
        <f>CONCATENATE("Q",ROUNDUP(MONTH(Table1[[#This Row],[Month]])/3,0))</f>
        <v>Q2</v>
      </c>
      <c r="B3582" s="14">
        <f>EOMONTH(Table1[[#This Row],[Credit Date]],-1)+1</f>
        <v>42461</v>
      </c>
      <c r="C3582" t="str">
        <f>CONCATENATE(Table1[[#This Row],[Issuer Last Name]],", ",Table1[[#This Row],[Issuer First Name]])</f>
        <v>No. 060, Employee</v>
      </c>
      <c r="D3582" t="str">
        <f>CONCATENATE(Table1[[#This Row],[Approver Last Name]],", ",Table1[[#This Row],[Approver First Name]])</f>
        <v>No. 060, Employee</v>
      </c>
      <c r="E3582" t="str">
        <f>CONCATENATE(Table1[[#This Row],[Customer Last Name]],", ",Table1[[#This Row],[Customer First Name]])</f>
        <v>No. 14054, Client</v>
      </c>
      <c r="F35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2" t="str">
        <f>IF(Table1[[#This Row],[Transaction Type]]="Maintenance","Non-Sales","Sales")</f>
        <v>Non-Sales</v>
      </c>
      <c r="H3582">
        <f>IF(Table1[[#This Row],[Quarter]]="q2",1,"")</f>
        <v>1</v>
      </c>
      <c r="I3582" t="str">
        <f>IF(Table1[[#This Row],[Quarter]]="q3",1,"")</f>
        <v/>
      </c>
      <c r="J3582">
        <f>IF(Table1[[#This Row],[Quarter]]="Q2",Table1[[#This Row],[Credit Amount]],"")</f>
        <v>-436.9</v>
      </c>
      <c r="K3582" t="str">
        <f>IF(Table1[[#This Row],[Quarter]]="Q3",Table1[[#This Row],[Credit Amount]],"")</f>
        <v/>
      </c>
      <c r="L3582" t="str">
        <f>IF(Table1[[#This Row],[Transaction Type]]="Upgrade",Table1[[#This Row],[Credit Amount]],IF(Table1[[#This Row],[Transaction Type]]="Activation",Table1[[#This Row],[Credit Amount]],""))</f>
        <v/>
      </c>
      <c r="M3582">
        <f>IF(Table1[[#This Row],[Transaction Type]]="Maintenance",Table1[[#This Row],[Credit Amount]],"")</f>
        <v>-436.9</v>
      </c>
      <c r="N3582">
        <v>10060</v>
      </c>
      <c r="O3582" t="s">
        <v>2489</v>
      </c>
      <c r="P3582" t="s">
        <v>2549</v>
      </c>
      <c r="Q3582" t="s">
        <v>2340</v>
      </c>
      <c r="R3582">
        <v>10060</v>
      </c>
      <c r="S3582" t="s">
        <v>2489</v>
      </c>
      <c r="T3582" t="s">
        <v>2549</v>
      </c>
      <c r="U3582" t="s">
        <v>2340</v>
      </c>
      <c r="V3582" t="s">
        <v>225</v>
      </c>
      <c r="W3582">
        <v>100005053</v>
      </c>
      <c r="X3582">
        <v>8005554054</v>
      </c>
      <c r="Y3582" t="s">
        <v>2595</v>
      </c>
      <c r="Z3582" t="s">
        <v>6642</v>
      </c>
      <c r="AA3582" s="13">
        <v>-436.9</v>
      </c>
      <c r="AB3582" s="14">
        <v>42488</v>
      </c>
      <c r="AC3582" t="s">
        <v>36</v>
      </c>
    </row>
    <row r="3583" spans="1:29" x14ac:dyDescent="0.25">
      <c r="A3583" t="str">
        <f>CONCATENATE("Q",ROUNDUP(MONTH(Table1[[#This Row],[Month]])/3,0))</f>
        <v>Q2</v>
      </c>
      <c r="B3583" s="14">
        <f>EOMONTH(Table1[[#This Row],[Credit Date]],-1)+1</f>
        <v>42491</v>
      </c>
      <c r="C3583" t="str">
        <f>CONCATENATE(Table1[[#This Row],[Issuer Last Name]],", ",Table1[[#This Row],[Issuer First Name]])</f>
        <v>No. 060, Employee</v>
      </c>
      <c r="D3583" t="str">
        <f>CONCATENATE(Table1[[#This Row],[Approver Last Name]],", ",Table1[[#This Row],[Approver First Name]])</f>
        <v>No. 060, Employee</v>
      </c>
      <c r="E3583" t="str">
        <f>CONCATENATE(Table1[[#This Row],[Customer Last Name]],", ",Table1[[#This Row],[Customer First Name]])</f>
        <v>No. 12010, Client</v>
      </c>
      <c r="F35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3" t="str">
        <f>IF(Table1[[#This Row],[Transaction Type]]="Maintenance","Non-Sales","Sales")</f>
        <v>Non-Sales</v>
      </c>
      <c r="H3583">
        <f>IF(Table1[[#This Row],[Quarter]]="q2",1,"")</f>
        <v>1</v>
      </c>
      <c r="I3583" t="str">
        <f>IF(Table1[[#This Row],[Quarter]]="q3",1,"")</f>
        <v/>
      </c>
      <c r="J3583">
        <f>IF(Table1[[#This Row],[Quarter]]="Q2",Table1[[#This Row],[Credit Amount]],"")</f>
        <v>-482.06</v>
      </c>
      <c r="K3583" t="str">
        <f>IF(Table1[[#This Row],[Quarter]]="Q3",Table1[[#This Row],[Credit Amount]],"")</f>
        <v/>
      </c>
      <c r="L3583" t="str">
        <f>IF(Table1[[#This Row],[Transaction Type]]="Upgrade",Table1[[#This Row],[Credit Amount]],IF(Table1[[#This Row],[Transaction Type]]="Activation",Table1[[#This Row],[Credit Amount]],""))</f>
        <v/>
      </c>
      <c r="M3583">
        <f>IF(Table1[[#This Row],[Transaction Type]]="Maintenance",Table1[[#This Row],[Credit Amount]],"")</f>
        <v>-482.06</v>
      </c>
      <c r="N3583">
        <v>10060</v>
      </c>
      <c r="O3583" t="s">
        <v>2489</v>
      </c>
      <c r="P3583" t="s">
        <v>2549</v>
      </c>
      <c r="Q3583" t="s">
        <v>2340</v>
      </c>
      <c r="R3583">
        <v>10060</v>
      </c>
      <c r="S3583" t="s">
        <v>2489</v>
      </c>
      <c r="T3583" t="s">
        <v>2549</v>
      </c>
      <c r="U3583" t="s">
        <v>2340</v>
      </c>
      <c r="V3583" t="s">
        <v>225</v>
      </c>
      <c r="W3583">
        <v>100003009</v>
      </c>
      <c r="X3583">
        <v>8005552010</v>
      </c>
      <c r="Y3583" t="s">
        <v>2595</v>
      </c>
      <c r="Z3583" t="s">
        <v>4605</v>
      </c>
      <c r="AA3583" s="13">
        <v>-482.06</v>
      </c>
      <c r="AB3583" s="14">
        <v>42493</v>
      </c>
      <c r="AC3583" t="s">
        <v>36</v>
      </c>
    </row>
    <row r="3584" spans="1:29" x14ac:dyDescent="0.25">
      <c r="A3584" t="str">
        <f>CONCATENATE("Q",ROUNDUP(MONTH(Table1[[#This Row],[Month]])/3,0))</f>
        <v>Q2</v>
      </c>
      <c r="B3584" s="14">
        <f>EOMONTH(Table1[[#This Row],[Credit Date]],-1)+1</f>
        <v>42491</v>
      </c>
      <c r="C3584" t="str">
        <f>CONCATENATE(Table1[[#This Row],[Issuer Last Name]],", ",Table1[[#This Row],[Issuer First Name]])</f>
        <v>No. 060, Employee</v>
      </c>
      <c r="D3584" t="str">
        <f>CONCATENATE(Table1[[#This Row],[Approver Last Name]],", ",Table1[[#This Row],[Approver First Name]])</f>
        <v>No. 060, Employee</v>
      </c>
      <c r="E3584" t="str">
        <f>CONCATENATE(Table1[[#This Row],[Customer Last Name]],", ",Table1[[#This Row],[Customer First Name]])</f>
        <v>No. 11223, Client</v>
      </c>
      <c r="F35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4" t="str">
        <f>IF(Table1[[#This Row],[Transaction Type]]="Maintenance","Non-Sales","Sales")</f>
        <v>Non-Sales</v>
      </c>
      <c r="H3584">
        <f>IF(Table1[[#This Row],[Quarter]]="q2",1,"")</f>
        <v>1</v>
      </c>
      <c r="I3584" t="str">
        <f>IF(Table1[[#This Row],[Quarter]]="q3",1,"")</f>
        <v/>
      </c>
      <c r="J3584">
        <f>IF(Table1[[#This Row],[Quarter]]="Q2",Table1[[#This Row],[Credit Amount]],"")</f>
        <v>-77.010000000000005</v>
      </c>
      <c r="K3584" t="str">
        <f>IF(Table1[[#This Row],[Quarter]]="Q3",Table1[[#This Row],[Credit Amount]],"")</f>
        <v/>
      </c>
      <c r="L3584" t="str">
        <f>IF(Table1[[#This Row],[Transaction Type]]="Upgrade",Table1[[#This Row],[Credit Amount]],IF(Table1[[#This Row],[Transaction Type]]="Activation",Table1[[#This Row],[Credit Amount]],""))</f>
        <v/>
      </c>
      <c r="M3584">
        <f>IF(Table1[[#This Row],[Transaction Type]]="Maintenance",Table1[[#This Row],[Credit Amount]],"")</f>
        <v>-77.010000000000005</v>
      </c>
      <c r="N3584">
        <v>10060</v>
      </c>
      <c r="O3584" t="s">
        <v>2489</v>
      </c>
      <c r="P3584" t="s">
        <v>2549</v>
      </c>
      <c r="Q3584" t="s">
        <v>2340</v>
      </c>
      <c r="R3584">
        <v>10060</v>
      </c>
      <c r="S3584" t="s">
        <v>2489</v>
      </c>
      <c r="T3584" t="s">
        <v>2549</v>
      </c>
      <c r="U3584" t="s">
        <v>2340</v>
      </c>
      <c r="V3584" t="s">
        <v>225</v>
      </c>
      <c r="W3584">
        <v>100002222</v>
      </c>
      <c r="X3584">
        <v>8005551223</v>
      </c>
      <c r="Y3584" t="s">
        <v>2595</v>
      </c>
      <c r="Z3584" t="s">
        <v>3818</v>
      </c>
      <c r="AA3584" s="13">
        <v>-77.010000000000005</v>
      </c>
      <c r="AB3584" s="14">
        <v>42494</v>
      </c>
      <c r="AC3584" t="s">
        <v>36</v>
      </c>
    </row>
    <row r="3585" spans="1:29" x14ac:dyDescent="0.25">
      <c r="A3585" t="str">
        <f>CONCATENATE("Q",ROUNDUP(MONTH(Table1[[#This Row],[Month]])/3,0))</f>
        <v>Q2</v>
      </c>
      <c r="B3585" s="14">
        <f>EOMONTH(Table1[[#This Row],[Credit Date]],-1)+1</f>
        <v>42491</v>
      </c>
      <c r="C3585" t="str">
        <f>CONCATENATE(Table1[[#This Row],[Issuer Last Name]],", ",Table1[[#This Row],[Issuer First Name]])</f>
        <v>No. 060, Employee</v>
      </c>
      <c r="D3585" t="str">
        <f>CONCATENATE(Table1[[#This Row],[Approver Last Name]],", ",Table1[[#This Row],[Approver First Name]])</f>
        <v>No. 060, Employee</v>
      </c>
      <c r="E3585" t="str">
        <f>CONCATENATE(Table1[[#This Row],[Customer Last Name]],", ",Table1[[#This Row],[Customer First Name]])</f>
        <v>No. 13697, Client</v>
      </c>
      <c r="F35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5" t="str">
        <f>IF(Table1[[#This Row],[Transaction Type]]="Maintenance","Non-Sales","Sales")</f>
        <v>Non-Sales</v>
      </c>
      <c r="H3585">
        <f>IF(Table1[[#This Row],[Quarter]]="q2",1,"")</f>
        <v>1</v>
      </c>
      <c r="I3585" t="str">
        <f>IF(Table1[[#This Row],[Quarter]]="q3",1,"")</f>
        <v/>
      </c>
      <c r="J3585">
        <f>IF(Table1[[#This Row],[Quarter]]="Q2",Table1[[#This Row],[Credit Amount]],"")</f>
        <v>-499.95</v>
      </c>
      <c r="K3585" t="str">
        <f>IF(Table1[[#This Row],[Quarter]]="Q3",Table1[[#This Row],[Credit Amount]],"")</f>
        <v/>
      </c>
      <c r="L3585" t="str">
        <f>IF(Table1[[#This Row],[Transaction Type]]="Upgrade",Table1[[#This Row],[Credit Amount]],IF(Table1[[#This Row],[Transaction Type]]="Activation",Table1[[#This Row],[Credit Amount]],""))</f>
        <v/>
      </c>
      <c r="M3585">
        <f>IF(Table1[[#This Row],[Transaction Type]]="Maintenance",Table1[[#This Row],[Credit Amount]],"")</f>
        <v>-499.95</v>
      </c>
      <c r="N3585">
        <v>10060</v>
      </c>
      <c r="O3585" t="s">
        <v>2489</v>
      </c>
      <c r="P3585" t="s">
        <v>2549</v>
      </c>
      <c r="Q3585" t="s">
        <v>2340</v>
      </c>
      <c r="R3585">
        <v>10060</v>
      </c>
      <c r="S3585" t="s">
        <v>2489</v>
      </c>
      <c r="T3585" t="s">
        <v>2549</v>
      </c>
      <c r="U3585" t="s">
        <v>2340</v>
      </c>
      <c r="V3585" t="s">
        <v>225</v>
      </c>
      <c r="W3585">
        <v>100004696</v>
      </c>
      <c r="X3585">
        <v>8005553697</v>
      </c>
      <c r="Y3585" t="s">
        <v>2595</v>
      </c>
      <c r="Z3585" t="s">
        <v>6285</v>
      </c>
      <c r="AA3585" s="13">
        <v>-499.95</v>
      </c>
      <c r="AB3585" s="14">
        <v>42494</v>
      </c>
      <c r="AC3585" t="s">
        <v>36</v>
      </c>
    </row>
    <row r="3586" spans="1:29" x14ac:dyDescent="0.25">
      <c r="A3586" t="str">
        <f>CONCATENATE("Q",ROUNDUP(MONTH(Table1[[#This Row],[Month]])/3,0))</f>
        <v>Q2</v>
      </c>
      <c r="B3586" s="14">
        <f>EOMONTH(Table1[[#This Row],[Credit Date]],-1)+1</f>
        <v>42491</v>
      </c>
      <c r="C3586" t="str">
        <f>CONCATENATE(Table1[[#This Row],[Issuer Last Name]],", ",Table1[[#This Row],[Issuer First Name]])</f>
        <v>No. 060, Employee</v>
      </c>
      <c r="D3586" t="str">
        <f>CONCATENATE(Table1[[#This Row],[Approver Last Name]],", ",Table1[[#This Row],[Approver First Name]])</f>
        <v>No. 060, Employee</v>
      </c>
      <c r="E3586" t="str">
        <f>CONCATENATE(Table1[[#This Row],[Customer Last Name]],", ",Table1[[#This Row],[Customer First Name]])</f>
        <v>No. 14038, Client</v>
      </c>
      <c r="F35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6" t="str">
        <f>IF(Table1[[#This Row],[Transaction Type]]="Maintenance","Non-Sales","Sales")</f>
        <v>Non-Sales</v>
      </c>
      <c r="H3586">
        <f>IF(Table1[[#This Row],[Quarter]]="q2",1,"")</f>
        <v>1</v>
      </c>
      <c r="I3586" t="str">
        <f>IF(Table1[[#This Row],[Quarter]]="q3",1,"")</f>
        <v/>
      </c>
      <c r="J3586">
        <f>IF(Table1[[#This Row],[Quarter]]="Q2",Table1[[#This Row],[Credit Amount]],"")</f>
        <v>-174.93</v>
      </c>
      <c r="K3586" t="str">
        <f>IF(Table1[[#This Row],[Quarter]]="Q3",Table1[[#This Row],[Credit Amount]],"")</f>
        <v/>
      </c>
      <c r="L3586" t="str">
        <f>IF(Table1[[#This Row],[Transaction Type]]="Upgrade",Table1[[#This Row],[Credit Amount]],IF(Table1[[#This Row],[Transaction Type]]="Activation",Table1[[#This Row],[Credit Amount]],""))</f>
        <v/>
      </c>
      <c r="M3586">
        <f>IF(Table1[[#This Row],[Transaction Type]]="Maintenance",Table1[[#This Row],[Credit Amount]],"")</f>
        <v>-174.93</v>
      </c>
      <c r="N3586">
        <v>10060</v>
      </c>
      <c r="O3586" t="s">
        <v>2489</v>
      </c>
      <c r="P3586" t="s">
        <v>2549</v>
      </c>
      <c r="Q3586" t="s">
        <v>2340</v>
      </c>
      <c r="R3586">
        <v>10060</v>
      </c>
      <c r="S3586" t="s">
        <v>2489</v>
      </c>
      <c r="T3586" t="s">
        <v>2549</v>
      </c>
      <c r="U3586" t="s">
        <v>2340</v>
      </c>
      <c r="V3586" t="s">
        <v>225</v>
      </c>
      <c r="W3586">
        <v>100005037</v>
      </c>
      <c r="X3586">
        <v>8005554038</v>
      </c>
      <c r="Y3586" t="s">
        <v>2595</v>
      </c>
      <c r="Z3586" t="s">
        <v>6626</v>
      </c>
      <c r="AA3586" s="13">
        <v>-174.93</v>
      </c>
      <c r="AB3586" s="14">
        <v>42495</v>
      </c>
      <c r="AC3586" t="s">
        <v>36</v>
      </c>
    </row>
    <row r="3587" spans="1:29" x14ac:dyDescent="0.25">
      <c r="A3587" t="str">
        <f>CONCATENATE("Q",ROUNDUP(MONTH(Table1[[#This Row],[Month]])/3,0))</f>
        <v>Q2</v>
      </c>
      <c r="B3587" s="14">
        <f>EOMONTH(Table1[[#This Row],[Credit Date]],-1)+1</f>
        <v>42491</v>
      </c>
      <c r="C3587" t="str">
        <f>CONCATENATE(Table1[[#This Row],[Issuer Last Name]],", ",Table1[[#This Row],[Issuer First Name]])</f>
        <v>No. 060, Employee</v>
      </c>
      <c r="D3587" t="str">
        <f>CONCATENATE(Table1[[#This Row],[Approver Last Name]],", ",Table1[[#This Row],[Approver First Name]])</f>
        <v>No. 060, Employee</v>
      </c>
      <c r="E3587" t="str">
        <f>CONCATENATE(Table1[[#This Row],[Customer Last Name]],", ",Table1[[#This Row],[Customer First Name]])</f>
        <v>No. 11902, Client</v>
      </c>
      <c r="F35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7" t="str">
        <f>IF(Table1[[#This Row],[Transaction Type]]="Maintenance","Non-Sales","Sales")</f>
        <v>Non-Sales</v>
      </c>
      <c r="H3587">
        <f>IF(Table1[[#This Row],[Quarter]]="q2",1,"")</f>
        <v>1</v>
      </c>
      <c r="I3587" t="str">
        <f>IF(Table1[[#This Row],[Quarter]]="q3",1,"")</f>
        <v/>
      </c>
      <c r="J3587">
        <f>IF(Table1[[#This Row],[Quarter]]="Q2",Table1[[#This Row],[Credit Amount]],"")</f>
        <v>-283.36</v>
      </c>
      <c r="K3587" t="str">
        <f>IF(Table1[[#This Row],[Quarter]]="Q3",Table1[[#This Row],[Credit Amount]],"")</f>
        <v/>
      </c>
      <c r="L3587" t="str">
        <f>IF(Table1[[#This Row],[Transaction Type]]="Upgrade",Table1[[#This Row],[Credit Amount]],IF(Table1[[#This Row],[Transaction Type]]="Activation",Table1[[#This Row],[Credit Amount]],""))</f>
        <v/>
      </c>
      <c r="M3587">
        <f>IF(Table1[[#This Row],[Transaction Type]]="Maintenance",Table1[[#This Row],[Credit Amount]],"")</f>
        <v>-283.36</v>
      </c>
      <c r="N3587">
        <v>10060</v>
      </c>
      <c r="O3587" t="s">
        <v>2489</v>
      </c>
      <c r="P3587" t="s">
        <v>2549</v>
      </c>
      <c r="Q3587" t="s">
        <v>2340</v>
      </c>
      <c r="R3587">
        <v>10060</v>
      </c>
      <c r="S3587" t="s">
        <v>2489</v>
      </c>
      <c r="T3587" t="s">
        <v>2549</v>
      </c>
      <c r="U3587" t="s">
        <v>2340</v>
      </c>
      <c r="V3587" t="s">
        <v>225</v>
      </c>
      <c r="W3587">
        <v>100002901</v>
      </c>
      <c r="X3587">
        <v>8005551902</v>
      </c>
      <c r="Y3587" t="s">
        <v>2595</v>
      </c>
      <c r="Z3587" t="s">
        <v>4497</v>
      </c>
      <c r="AA3587" s="13">
        <v>-283.36</v>
      </c>
      <c r="AB3587" s="14">
        <v>42496</v>
      </c>
      <c r="AC3587" t="s">
        <v>36</v>
      </c>
    </row>
    <row r="3588" spans="1:29" x14ac:dyDescent="0.25">
      <c r="A3588" t="str">
        <f>CONCATENATE("Q",ROUNDUP(MONTH(Table1[[#This Row],[Month]])/3,0))</f>
        <v>Q2</v>
      </c>
      <c r="B3588" s="14">
        <f>EOMONTH(Table1[[#This Row],[Credit Date]],-1)+1</f>
        <v>42491</v>
      </c>
      <c r="C3588" t="str">
        <f>CONCATENATE(Table1[[#This Row],[Issuer Last Name]],", ",Table1[[#This Row],[Issuer First Name]])</f>
        <v>No. 060, Employee</v>
      </c>
      <c r="D3588" t="str">
        <f>CONCATENATE(Table1[[#This Row],[Approver Last Name]],", ",Table1[[#This Row],[Approver First Name]])</f>
        <v>No. 060, Employee</v>
      </c>
      <c r="E3588" t="str">
        <f>CONCATENATE(Table1[[#This Row],[Customer Last Name]],", ",Table1[[#This Row],[Customer First Name]])</f>
        <v>No. 11844, Client</v>
      </c>
      <c r="F35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8" t="str">
        <f>IF(Table1[[#This Row],[Transaction Type]]="Maintenance","Non-Sales","Sales")</f>
        <v>Non-Sales</v>
      </c>
      <c r="H3588">
        <f>IF(Table1[[#This Row],[Quarter]]="q2",1,"")</f>
        <v>1</v>
      </c>
      <c r="I3588" t="str">
        <f>IF(Table1[[#This Row],[Quarter]]="q3",1,"")</f>
        <v/>
      </c>
      <c r="J3588">
        <f>IF(Table1[[#This Row],[Quarter]]="Q2",Table1[[#This Row],[Credit Amount]],"")</f>
        <v>-115.13</v>
      </c>
      <c r="K3588" t="str">
        <f>IF(Table1[[#This Row],[Quarter]]="Q3",Table1[[#This Row],[Credit Amount]],"")</f>
        <v/>
      </c>
      <c r="L3588" t="str">
        <f>IF(Table1[[#This Row],[Transaction Type]]="Upgrade",Table1[[#This Row],[Credit Amount]],IF(Table1[[#This Row],[Transaction Type]]="Activation",Table1[[#This Row],[Credit Amount]],""))</f>
        <v/>
      </c>
      <c r="M3588">
        <f>IF(Table1[[#This Row],[Transaction Type]]="Maintenance",Table1[[#This Row],[Credit Amount]],"")</f>
        <v>-115.13</v>
      </c>
      <c r="N3588">
        <v>10060</v>
      </c>
      <c r="O3588" t="s">
        <v>2489</v>
      </c>
      <c r="P3588" t="s">
        <v>2549</v>
      </c>
      <c r="Q3588" t="s">
        <v>2340</v>
      </c>
      <c r="R3588">
        <v>10060</v>
      </c>
      <c r="S3588" t="s">
        <v>2489</v>
      </c>
      <c r="T3588" t="s">
        <v>2549</v>
      </c>
      <c r="U3588" t="s">
        <v>2340</v>
      </c>
      <c r="V3588" t="s">
        <v>225</v>
      </c>
      <c r="W3588">
        <v>100002843</v>
      </c>
      <c r="X3588">
        <v>8005551844</v>
      </c>
      <c r="Y3588" t="s">
        <v>2595</v>
      </c>
      <c r="Z3588" t="s">
        <v>4439</v>
      </c>
      <c r="AA3588" s="13">
        <v>-115.13</v>
      </c>
      <c r="AB3588" s="14">
        <v>42497</v>
      </c>
      <c r="AC3588" t="s">
        <v>36</v>
      </c>
    </row>
    <row r="3589" spans="1:29" x14ac:dyDescent="0.25">
      <c r="A3589" t="str">
        <f>CONCATENATE("Q",ROUNDUP(MONTH(Table1[[#This Row],[Month]])/3,0))</f>
        <v>Q2</v>
      </c>
      <c r="B3589" s="14">
        <f>EOMONTH(Table1[[#This Row],[Credit Date]],-1)+1</f>
        <v>42491</v>
      </c>
      <c r="C3589" t="str">
        <f>CONCATENATE(Table1[[#This Row],[Issuer Last Name]],", ",Table1[[#This Row],[Issuer First Name]])</f>
        <v>No. 060, Employee</v>
      </c>
      <c r="D3589" t="str">
        <f>CONCATENATE(Table1[[#This Row],[Approver Last Name]],", ",Table1[[#This Row],[Approver First Name]])</f>
        <v>No. 060, Employee</v>
      </c>
      <c r="E3589" t="str">
        <f>CONCATENATE(Table1[[#This Row],[Customer Last Name]],", ",Table1[[#This Row],[Customer First Name]])</f>
        <v>No. 11048, Client</v>
      </c>
      <c r="F35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89" t="str">
        <f>IF(Table1[[#This Row],[Transaction Type]]="Maintenance","Non-Sales","Sales")</f>
        <v>Sales</v>
      </c>
      <c r="H3589">
        <f>IF(Table1[[#This Row],[Quarter]]="q2",1,"")</f>
        <v>1</v>
      </c>
      <c r="I3589" t="str">
        <f>IF(Table1[[#This Row],[Quarter]]="q3",1,"")</f>
        <v/>
      </c>
      <c r="J3589">
        <f>IF(Table1[[#This Row],[Quarter]]="Q2",Table1[[#This Row],[Credit Amount]],"")</f>
        <v>-233.02</v>
      </c>
      <c r="K3589" t="str">
        <f>IF(Table1[[#This Row],[Quarter]]="Q3",Table1[[#This Row],[Credit Amount]],"")</f>
        <v/>
      </c>
      <c r="L3589">
        <f>IF(Table1[[#This Row],[Transaction Type]]="Upgrade",Table1[[#This Row],[Credit Amount]],IF(Table1[[#This Row],[Transaction Type]]="Activation",Table1[[#This Row],[Credit Amount]],""))</f>
        <v>-233.02</v>
      </c>
      <c r="M3589" t="str">
        <f>IF(Table1[[#This Row],[Transaction Type]]="Maintenance",Table1[[#This Row],[Credit Amount]],"")</f>
        <v/>
      </c>
      <c r="N3589">
        <v>10060</v>
      </c>
      <c r="O3589" t="s">
        <v>2489</v>
      </c>
      <c r="P3589" t="s">
        <v>2549</v>
      </c>
      <c r="Q3589" t="s">
        <v>2340</v>
      </c>
      <c r="R3589">
        <v>10060</v>
      </c>
      <c r="S3589" t="s">
        <v>2489</v>
      </c>
      <c r="T3589" t="s">
        <v>2549</v>
      </c>
      <c r="U3589" t="s">
        <v>2340</v>
      </c>
      <c r="V3589" t="s">
        <v>225</v>
      </c>
      <c r="W3589">
        <v>100002047</v>
      </c>
      <c r="X3589">
        <v>8005551048</v>
      </c>
      <c r="Y3589" t="s">
        <v>2595</v>
      </c>
      <c r="Z3589" t="s">
        <v>3643</v>
      </c>
      <c r="AA3589" s="13">
        <v>-233.02</v>
      </c>
      <c r="AB3589" s="14">
        <v>42505</v>
      </c>
      <c r="AC3589" t="s">
        <v>37</v>
      </c>
    </row>
    <row r="3590" spans="1:29" x14ac:dyDescent="0.25">
      <c r="A3590" t="str">
        <f>CONCATENATE("Q",ROUNDUP(MONTH(Table1[[#This Row],[Month]])/3,0))</f>
        <v>Q2</v>
      </c>
      <c r="B3590" s="14">
        <f>EOMONTH(Table1[[#This Row],[Credit Date]],-1)+1</f>
        <v>42491</v>
      </c>
      <c r="C3590" t="str">
        <f>CONCATENATE(Table1[[#This Row],[Issuer Last Name]],", ",Table1[[#This Row],[Issuer First Name]])</f>
        <v>No. 060, Employee</v>
      </c>
      <c r="D3590" t="str">
        <f>CONCATENATE(Table1[[#This Row],[Approver Last Name]],", ",Table1[[#This Row],[Approver First Name]])</f>
        <v>No. 060, Employee</v>
      </c>
      <c r="E3590" t="str">
        <f>CONCATENATE(Table1[[#This Row],[Customer Last Name]],", ",Table1[[#This Row],[Customer First Name]])</f>
        <v>No. 13131, Client</v>
      </c>
      <c r="F35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0" t="str">
        <f>IF(Table1[[#This Row],[Transaction Type]]="Maintenance","Non-Sales","Sales")</f>
        <v>Non-Sales</v>
      </c>
      <c r="H3590">
        <f>IF(Table1[[#This Row],[Quarter]]="q2",1,"")</f>
        <v>1</v>
      </c>
      <c r="I3590" t="str">
        <f>IF(Table1[[#This Row],[Quarter]]="q3",1,"")</f>
        <v/>
      </c>
      <c r="J3590">
        <f>IF(Table1[[#This Row],[Quarter]]="Q2",Table1[[#This Row],[Credit Amount]],"")</f>
        <v>-331.13</v>
      </c>
      <c r="K3590" t="str">
        <f>IF(Table1[[#This Row],[Quarter]]="Q3",Table1[[#This Row],[Credit Amount]],"")</f>
        <v/>
      </c>
      <c r="L3590" t="str">
        <f>IF(Table1[[#This Row],[Transaction Type]]="Upgrade",Table1[[#This Row],[Credit Amount]],IF(Table1[[#This Row],[Transaction Type]]="Activation",Table1[[#This Row],[Credit Amount]],""))</f>
        <v/>
      </c>
      <c r="M3590">
        <f>IF(Table1[[#This Row],[Transaction Type]]="Maintenance",Table1[[#This Row],[Credit Amount]],"")</f>
        <v>-331.13</v>
      </c>
      <c r="N3590">
        <v>10060</v>
      </c>
      <c r="O3590" t="s">
        <v>2489</v>
      </c>
      <c r="P3590" t="s">
        <v>2549</v>
      </c>
      <c r="Q3590" t="s">
        <v>2340</v>
      </c>
      <c r="R3590">
        <v>10060</v>
      </c>
      <c r="S3590" t="s">
        <v>2489</v>
      </c>
      <c r="T3590" t="s">
        <v>2549</v>
      </c>
      <c r="U3590" t="s">
        <v>2340</v>
      </c>
      <c r="V3590" t="s">
        <v>225</v>
      </c>
      <c r="W3590">
        <v>100004130</v>
      </c>
      <c r="X3590">
        <v>8005553131</v>
      </c>
      <c r="Y3590" t="s">
        <v>2595</v>
      </c>
      <c r="Z3590" t="s">
        <v>5719</v>
      </c>
      <c r="AA3590" s="13">
        <v>-331.13</v>
      </c>
      <c r="AB3590" s="14">
        <v>42509</v>
      </c>
      <c r="AC3590" t="s">
        <v>36</v>
      </c>
    </row>
    <row r="3591" spans="1:29" x14ac:dyDescent="0.25">
      <c r="A3591" t="str">
        <f>CONCATENATE("Q",ROUNDUP(MONTH(Table1[[#This Row],[Month]])/3,0))</f>
        <v>Q2</v>
      </c>
      <c r="B3591" s="14">
        <f>EOMONTH(Table1[[#This Row],[Credit Date]],-1)+1</f>
        <v>42491</v>
      </c>
      <c r="C3591" t="str">
        <f>CONCATENATE(Table1[[#This Row],[Issuer Last Name]],", ",Table1[[#This Row],[Issuer First Name]])</f>
        <v>No. 060, Employee</v>
      </c>
      <c r="D3591" t="str">
        <f>CONCATENATE(Table1[[#This Row],[Approver Last Name]],", ",Table1[[#This Row],[Approver First Name]])</f>
        <v>No. 060, Employee</v>
      </c>
      <c r="E3591" t="str">
        <f>CONCATENATE(Table1[[#This Row],[Customer Last Name]],", ",Table1[[#This Row],[Customer First Name]])</f>
        <v>No. 11254, Client</v>
      </c>
      <c r="F35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1" t="str">
        <f>IF(Table1[[#This Row],[Transaction Type]]="Maintenance","Non-Sales","Sales")</f>
        <v>Non-Sales</v>
      </c>
      <c r="H3591">
        <f>IF(Table1[[#This Row],[Quarter]]="q2",1,"")</f>
        <v>1</v>
      </c>
      <c r="I3591" t="str">
        <f>IF(Table1[[#This Row],[Quarter]]="q3",1,"")</f>
        <v/>
      </c>
      <c r="J3591">
        <f>IF(Table1[[#This Row],[Quarter]]="Q2",Table1[[#This Row],[Credit Amount]],"")</f>
        <v>-381</v>
      </c>
      <c r="K3591" t="str">
        <f>IF(Table1[[#This Row],[Quarter]]="Q3",Table1[[#This Row],[Credit Amount]],"")</f>
        <v/>
      </c>
      <c r="L3591" t="str">
        <f>IF(Table1[[#This Row],[Transaction Type]]="Upgrade",Table1[[#This Row],[Credit Amount]],IF(Table1[[#This Row],[Transaction Type]]="Activation",Table1[[#This Row],[Credit Amount]],""))</f>
        <v/>
      </c>
      <c r="M3591">
        <f>IF(Table1[[#This Row],[Transaction Type]]="Maintenance",Table1[[#This Row],[Credit Amount]],"")</f>
        <v>-381</v>
      </c>
      <c r="N3591">
        <v>10060</v>
      </c>
      <c r="O3591" t="s">
        <v>2489</v>
      </c>
      <c r="P3591" t="s">
        <v>2549</v>
      </c>
      <c r="Q3591" t="s">
        <v>2340</v>
      </c>
      <c r="R3591">
        <v>10060</v>
      </c>
      <c r="S3591" t="s">
        <v>2489</v>
      </c>
      <c r="T3591" t="s">
        <v>2549</v>
      </c>
      <c r="U3591" t="s">
        <v>2340</v>
      </c>
      <c r="V3591" t="s">
        <v>225</v>
      </c>
      <c r="W3591">
        <v>100002253</v>
      </c>
      <c r="X3591">
        <v>8005551254</v>
      </c>
      <c r="Y3591" t="s">
        <v>2595</v>
      </c>
      <c r="Z3591" t="s">
        <v>3849</v>
      </c>
      <c r="AA3591" s="13">
        <v>-381</v>
      </c>
      <c r="AB3591" s="14">
        <v>42512</v>
      </c>
      <c r="AC3591" t="s">
        <v>36</v>
      </c>
    </row>
    <row r="3592" spans="1:29" x14ac:dyDescent="0.25">
      <c r="A3592" t="str">
        <f>CONCATENATE("Q",ROUNDUP(MONTH(Table1[[#This Row],[Month]])/3,0))</f>
        <v>Q2</v>
      </c>
      <c r="B3592" s="14">
        <f>EOMONTH(Table1[[#This Row],[Credit Date]],-1)+1</f>
        <v>42491</v>
      </c>
      <c r="C3592" t="str">
        <f>CONCATENATE(Table1[[#This Row],[Issuer Last Name]],", ",Table1[[#This Row],[Issuer First Name]])</f>
        <v>No. 060, Employee</v>
      </c>
      <c r="D3592" t="str">
        <f>CONCATENATE(Table1[[#This Row],[Approver Last Name]],", ",Table1[[#This Row],[Approver First Name]])</f>
        <v>No. 060, Employee</v>
      </c>
      <c r="E3592" t="str">
        <f>CONCATENATE(Table1[[#This Row],[Customer Last Name]],", ",Table1[[#This Row],[Customer First Name]])</f>
        <v>No. 10021, Client</v>
      </c>
      <c r="F35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2" t="str">
        <f>IF(Table1[[#This Row],[Transaction Type]]="Maintenance","Non-Sales","Sales")</f>
        <v>Non-Sales</v>
      </c>
      <c r="H3592">
        <f>IF(Table1[[#This Row],[Quarter]]="q2",1,"")</f>
        <v>1</v>
      </c>
      <c r="I3592" t="str">
        <f>IF(Table1[[#This Row],[Quarter]]="q3",1,"")</f>
        <v/>
      </c>
      <c r="J3592">
        <f>IF(Table1[[#This Row],[Quarter]]="Q2",Table1[[#This Row],[Credit Amount]],"")</f>
        <v>-348.97</v>
      </c>
      <c r="K3592" t="str">
        <f>IF(Table1[[#This Row],[Quarter]]="Q3",Table1[[#This Row],[Credit Amount]],"")</f>
        <v/>
      </c>
      <c r="L3592" t="str">
        <f>IF(Table1[[#This Row],[Transaction Type]]="Upgrade",Table1[[#This Row],[Credit Amount]],IF(Table1[[#This Row],[Transaction Type]]="Activation",Table1[[#This Row],[Credit Amount]],""))</f>
        <v/>
      </c>
      <c r="M3592">
        <f>IF(Table1[[#This Row],[Transaction Type]]="Maintenance",Table1[[#This Row],[Credit Amount]],"")</f>
        <v>-348.97</v>
      </c>
      <c r="N3592">
        <v>10060</v>
      </c>
      <c r="O3592" t="s">
        <v>2489</v>
      </c>
      <c r="P3592" t="s">
        <v>2549</v>
      </c>
      <c r="Q3592" t="s">
        <v>2340</v>
      </c>
      <c r="R3592">
        <v>10060</v>
      </c>
      <c r="S3592" t="s">
        <v>2489</v>
      </c>
      <c r="T3592" t="s">
        <v>2549</v>
      </c>
      <c r="U3592" t="s">
        <v>2340</v>
      </c>
      <c r="V3592" t="s">
        <v>225</v>
      </c>
      <c r="W3592">
        <v>100001020</v>
      </c>
      <c r="X3592">
        <v>8005550021</v>
      </c>
      <c r="Y3592" t="s">
        <v>2595</v>
      </c>
      <c r="Z3592" t="s">
        <v>2616</v>
      </c>
      <c r="AA3592" s="13">
        <v>-348.97</v>
      </c>
      <c r="AB3592" s="14">
        <v>42517</v>
      </c>
      <c r="AC3592" t="s">
        <v>36</v>
      </c>
    </row>
    <row r="3593" spans="1:29" x14ac:dyDescent="0.25">
      <c r="A3593" t="str">
        <f>CONCATENATE("Q",ROUNDUP(MONTH(Table1[[#This Row],[Month]])/3,0))</f>
        <v>Q2</v>
      </c>
      <c r="B3593" s="14">
        <f>EOMONTH(Table1[[#This Row],[Credit Date]],-1)+1</f>
        <v>42522</v>
      </c>
      <c r="C3593" t="str">
        <f>CONCATENATE(Table1[[#This Row],[Issuer Last Name]],", ",Table1[[#This Row],[Issuer First Name]])</f>
        <v>No. 060, Employee</v>
      </c>
      <c r="D3593" t="str">
        <f>CONCATENATE(Table1[[#This Row],[Approver Last Name]],", ",Table1[[#This Row],[Approver First Name]])</f>
        <v>No. 060, Employee</v>
      </c>
      <c r="E3593" t="str">
        <f>CONCATENATE(Table1[[#This Row],[Customer Last Name]],", ",Table1[[#This Row],[Customer First Name]])</f>
        <v>No. 11106, Client</v>
      </c>
      <c r="F35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3" t="str">
        <f>IF(Table1[[#This Row],[Transaction Type]]="Maintenance","Non-Sales","Sales")</f>
        <v>Sales</v>
      </c>
      <c r="H3593">
        <f>IF(Table1[[#This Row],[Quarter]]="q2",1,"")</f>
        <v>1</v>
      </c>
      <c r="I3593" t="str">
        <f>IF(Table1[[#This Row],[Quarter]]="q3",1,"")</f>
        <v/>
      </c>
      <c r="J3593">
        <f>IF(Table1[[#This Row],[Quarter]]="Q2",Table1[[#This Row],[Credit Amount]],"")</f>
        <v>-65.040000000000006</v>
      </c>
      <c r="K3593" t="str">
        <f>IF(Table1[[#This Row],[Quarter]]="Q3",Table1[[#This Row],[Credit Amount]],"")</f>
        <v/>
      </c>
      <c r="L3593">
        <f>IF(Table1[[#This Row],[Transaction Type]]="Upgrade",Table1[[#This Row],[Credit Amount]],IF(Table1[[#This Row],[Transaction Type]]="Activation",Table1[[#This Row],[Credit Amount]],""))</f>
        <v>-65.040000000000006</v>
      </c>
      <c r="M3593" t="str">
        <f>IF(Table1[[#This Row],[Transaction Type]]="Maintenance",Table1[[#This Row],[Credit Amount]],"")</f>
        <v/>
      </c>
      <c r="N3593">
        <v>10060</v>
      </c>
      <c r="O3593" t="s">
        <v>2489</v>
      </c>
      <c r="P3593" t="s">
        <v>2549</v>
      </c>
      <c r="Q3593" t="s">
        <v>2340</v>
      </c>
      <c r="R3593">
        <v>10060</v>
      </c>
      <c r="S3593" t="s">
        <v>2489</v>
      </c>
      <c r="T3593" t="s">
        <v>2549</v>
      </c>
      <c r="U3593" t="s">
        <v>2340</v>
      </c>
      <c r="V3593" t="s">
        <v>225</v>
      </c>
      <c r="W3593">
        <v>100002105</v>
      </c>
      <c r="X3593">
        <v>8005551106</v>
      </c>
      <c r="Y3593" t="s">
        <v>2595</v>
      </c>
      <c r="Z3593" t="s">
        <v>3701</v>
      </c>
      <c r="AA3593" s="13">
        <v>-65.040000000000006</v>
      </c>
      <c r="AB3593" s="14">
        <v>42523</v>
      </c>
      <c r="AC3593" t="s">
        <v>37</v>
      </c>
    </row>
    <row r="3594" spans="1:29" x14ac:dyDescent="0.25">
      <c r="A3594" t="str">
        <f>CONCATENATE("Q",ROUNDUP(MONTH(Table1[[#This Row],[Month]])/3,0))</f>
        <v>Q2</v>
      </c>
      <c r="B3594" s="14">
        <f>EOMONTH(Table1[[#This Row],[Credit Date]],-1)+1</f>
        <v>42522</v>
      </c>
      <c r="C3594" t="str">
        <f>CONCATENATE(Table1[[#This Row],[Issuer Last Name]],", ",Table1[[#This Row],[Issuer First Name]])</f>
        <v>No. 060, Employee</v>
      </c>
      <c r="D3594" t="str">
        <f>CONCATENATE(Table1[[#This Row],[Approver Last Name]],", ",Table1[[#This Row],[Approver First Name]])</f>
        <v>No. 060, Employee</v>
      </c>
      <c r="E3594" t="str">
        <f>CONCATENATE(Table1[[#This Row],[Customer Last Name]],", ",Table1[[#This Row],[Customer First Name]])</f>
        <v>No. 11593, Client</v>
      </c>
      <c r="F35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4" t="str">
        <f>IF(Table1[[#This Row],[Transaction Type]]="Maintenance","Non-Sales","Sales")</f>
        <v>Sales</v>
      </c>
      <c r="H3594">
        <f>IF(Table1[[#This Row],[Quarter]]="q2",1,"")</f>
        <v>1</v>
      </c>
      <c r="I3594" t="str">
        <f>IF(Table1[[#This Row],[Quarter]]="q3",1,"")</f>
        <v/>
      </c>
      <c r="J3594">
        <f>IF(Table1[[#This Row],[Quarter]]="Q2",Table1[[#This Row],[Credit Amount]],"")</f>
        <v>-281.77</v>
      </c>
      <c r="K3594" t="str">
        <f>IF(Table1[[#This Row],[Quarter]]="Q3",Table1[[#This Row],[Credit Amount]],"")</f>
        <v/>
      </c>
      <c r="L3594">
        <f>IF(Table1[[#This Row],[Transaction Type]]="Upgrade",Table1[[#This Row],[Credit Amount]],IF(Table1[[#This Row],[Transaction Type]]="Activation",Table1[[#This Row],[Credit Amount]],""))</f>
        <v>-281.77</v>
      </c>
      <c r="M3594" t="str">
        <f>IF(Table1[[#This Row],[Transaction Type]]="Maintenance",Table1[[#This Row],[Credit Amount]],"")</f>
        <v/>
      </c>
      <c r="N3594">
        <v>10060</v>
      </c>
      <c r="O3594" t="s">
        <v>2489</v>
      </c>
      <c r="P3594" t="s">
        <v>2549</v>
      </c>
      <c r="Q3594" t="s">
        <v>2340</v>
      </c>
      <c r="R3594">
        <v>10060</v>
      </c>
      <c r="S3594" t="s">
        <v>2489</v>
      </c>
      <c r="T3594" t="s">
        <v>2549</v>
      </c>
      <c r="U3594" t="s">
        <v>2340</v>
      </c>
      <c r="V3594" t="s">
        <v>225</v>
      </c>
      <c r="W3594">
        <v>100002592</v>
      </c>
      <c r="X3594">
        <v>8005551593</v>
      </c>
      <c r="Y3594" t="s">
        <v>2595</v>
      </c>
      <c r="Z3594" t="s">
        <v>4188</v>
      </c>
      <c r="AA3594" s="13">
        <v>-281.77</v>
      </c>
      <c r="AB3594" s="14">
        <v>42525</v>
      </c>
      <c r="AC3594" t="s">
        <v>35</v>
      </c>
    </row>
    <row r="3595" spans="1:29" x14ac:dyDescent="0.25">
      <c r="A3595" t="str">
        <f>CONCATENATE("Q",ROUNDUP(MONTH(Table1[[#This Row],[Month]])/3,0))</f>
        <v>Q2</v>
      </c>
      <c r="B3595" s="14">
        <f>EOMONTH(Table1[[#This Row],[Credit Date]],-1)+1</f>
        <v>42522</v>
      </c>
      <c r="C3595" t="str">
        <f>CONCATENATE(Table1[[#This Row],[Issuer Last Name]],", ",Table1[[#This Row],[Issuer First Name]])</f>
        <v>No. 060, Employee</v>
      </c>
      <c r="D3595" t="str">
        <f>CONCATENATE(Table1[[#This Row],[Approver Last Name]],", ",Table1[[#This Row],[Approver First Name]])</f>
        <v>No. 060, Employee</v>
      </c>
      <c r="E3595" t="str">
        <f>CONCATENATE(Table1[[#This Row],[Customer Last Name]],", ",Table1[[#This Row],[Customer First Name]])</f>
        <v>No. 13836, Client</v>
      </c>
      <c r="F35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5" t="str">
        <f>IF(Table1[[#This Row],[Transaction Type]]="Maintenance","Non-Sales","Sales")</f>
        <v>Non-Sales</v>
      </c>
      <c r="H3595">
        <f>IF(Table1[[#This Row],[Quarter]]="q2",1,"")</f>
        <v>1</v>
      </c>
      <c r="I3595" t="str">
        <f>IF(Table1[[#This Row],[Quarter]]="q3",1,"")</f>
        <v/>
      </c>
      <c r="J3595">
        <f>IF(Table1[[#This Row],[Quarter]]="Q2",Table1[[#This Row],[Credit Amount]],"")</f>
        <v>-177.78</v>
      </c>
      <c r="K3595" t="str">
        <f>IF(Table1[[#This Row],[Quarter]]="Q3",Table1[[#This Row],[Credit Amount]],"")</f>
        <v/>
      </c>
      <c r="L3595" t="str">
        <f>IF(Table1[[#This Row],[Transaction Type]]="Upgrade",Table1[[#This Row],[Credit Amount]],IF(Table1[[#This Row],[Transaction Type]]="Activation",Table1[[#This Row],[Credit Amount]],""))</f>
        <v/>
      </c>
      <c r="M3595">
        <f>IF(Table1[[#This Row],[Transaction Type]]="Maintenance",Table1[[#This Row],[Credit Amount]],"")</f>
        <v>-177.78</v>
      </c>
      <c r="N3595">
        <v>10060</v>
      </c>
      <c r="O3595" t="s">
        <v>2489</v>
      </c>
      <c r="P3595" t="s">
        <v>2549</v>
      </c>
      <c r="Q3595" t="s">
        <v>2340</v>
      </c>
      <c r="R3595">
        <v>10060</v>
      </c>
      <c r="S3595" t="s">
        <v>2489</v>
      </c>
      <c r="T3595" t="s">
        <v>2549</v>
      </c>
      <c r="U3595" t="s">
        <v>2340</v>
      </c>
      <c r="V3595" t="s">
        <v>225</v>
      </c>
      <c r="W3595">
        <v>100004835</v>
      </c>
      <c r="X3595">
        <v>8005553836</v>
      </c>
      <c r="Y3595" t="s">
        <v>2595</v>
      </c>
      <c r="Z3595" t="s">
        <v>6424</v>
      </c>
      <c r="AA3595" s="13">
        <v>-177.78</v>
      </c>
      <c r="AB3595" s="14">
        <v>42526</v>
      </c>
      <c r="AC3595" t="s">
        <v>36</v>
      </c>
    </row>
    <row r="3596" spans="1:29" x14ac:dyDescent="0.25">
      <c r="A3596" t="str">
        <f>CONCATENATE("Q",ROUNDUP(MONTH(Table1[[#This Row],[Month]])/3,0))</f>
        <v>Q2</v>
      </c>
      <c r="B3596" s="14">
        <f>EOMONTH(Table1[[#This Row],[Credit Date]],-1)+1</f>
        <v>42522</v>
      </c>
      <c r="C3596" t="str">
        <f>CONCATENATE(Table1[[#This Row],[Issuer Last Name]],", ",Table1[[#This Row],[Issuer First Name]])</f>
        <v>No. 060, Employee</v>
      </c>
      <c r="D3596" t="str">
        <f>CONCATENATE(Table1[[#This Row],[Approver Last Name]],", ",Table1[[#This Row],[Approver First Name]])</f>
        <v>No. 060, Employee</v>
      </c>
      <c r="E3596" t="str">
        <f>CONCATENATE(Table1[[#This Row],[Customer Last Name]],", ",Table1[[#This Row],[Customer First Name]])</f>
        <v>No. 13640, Client</v>
      </c>
      <c r="F35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6" t="str">
        <f>IF(Table1[[#This Row],[Transaction Type]]="Maintenance","Non-Sales","Sales")</f>
        <v>Non-Sales</v>
      </c>
      <c r="H3596">
        <f>IF(Table1[[#This Row],[Quarter]]="q2",1,"")</f>
        <v>1</v>
      </c>
      <c r="I3596" t="str">
        <f>IF(Table1[[#This Row],[Quarter]]="q3",1,"")</f>
        <v/>
      </c>
      <c r="J3596">
        <f>IF(Table1[[#This Row],[Quarter]]="Q2",Table1[[#This Row],[Credit Amount]],"")</f>
        <v>-255.58</v>
      </c>
      <c r="K3596" t="str">
        <f>IF(Table1[[#This Row],[Quarter]]="Q3",Table1[[#This Row],[Credit Amount]],"")</f>
        <v/>
      </c>
      <c r="L3596" t="str">
        <f>IF(Table1[[#This Row],[Transaction Type]]="Upgrade",Table1[[#This Row],[Credit Amount]],IF(Table1[[#This Row],[Transaction Type]]="Activation",Table1[[#This Row],[Credit Amount]],""))</f>
        <v/>
      </c>
      <c r="M3596">
        <f>IF(Table1[[#This Row],[Transaction Type]]="Maintenance",Table1[[#This Row],[Credit Amount]],"")</f>
        <v>-255.58</v>
      </c>
      <c r="N3596">
        <v>10060</v>
      </c>
      <c r="O3596" t="s">
        <v>2489</v>
      </c>
      <c r="P3596" t="s">
        <v>2549</v>
      </c>
      <c r="Q3596" t="s">
        <v>2340</v>
      </c>
      <c r="R3596">
        <v>10060</v>
      </c>
      <c r="S3596" t="s">
        <v>2489</v>
      </c>
      <c r="T3596" t="s">
        <v>2549</v>
      </c>
      <c r="U3596" t="s">
        <v>2340</v>
      </c>
      <c r="V3596" t="s">
        <v>225</v>
      </c>
      <c r="W3596">
        <v>100004639</v>
      </c>
      <c r="X3596">
        <v>8005553640</v>
      </c>
      <c r="Y3596" t="s">
        <v>2595</v>
      </c>
      <c r="Z3596" t="s">
        <v>6228</v>
      </c>
      <c r="AA3596" s="13">
        <v>-255.58</v>
      </c>
      <c r="AB3596" s="14">
        <v>42529</v>
      </c>
      <c r="AC3596" t="s">
        <v>36</v>
      </c>
    </row>
    <row r="3597" spans="1:29" x14ac:dyDescent="0.25">
      <c r="A3597" t="str">
        <f>CONCATENATE("Q",ROUNDUP(MONTH(Table1[[#This Row],[Month]])/3,0))</f>
        <v>Q2</v>
      </c>
      <c r="B3597" s="14">
        <f>EOMONTH(Table1[[#This Row],[Credit Date]],-1)+1</f>
        <v>42522</v>
      </c>
      <c r="C3597" t="str">
        <f>CONCATENATE(Table1[[#This Row],[Issuer Last Name]],", ",Table1[[#This Row],[Issuer First Name]])</f>
        <v>No. 060, Employee</v>
      </c>
      <c r="D3597" t="str">
        <f>CONCATENATE(Table1[[#This Row],[Approver Last Name]],", ",Table1[[#This Row],[Approver First Name]])</f>
        <v>No. 060, Employee</v>
      </c>
      <c r="E3597" t="str">
        <f>CONCATENATE(Table1[[#This Row],[Customer Last Name]],", ",Table1[[#This Row],[Customer First Name]])</f>
        <v>No. 10526, Client</v>
      </c>
      <c r="F35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7" t="str">
        <f>IF(Table1[[#This Row],[Transaction Type]]="Maintenance","Non-Sales","Sales")</f>
        <v>Non-Sales</v>
      </c>
      <c r="H3597">
        <f>IF(Table1[[#This Row],[Quarter]]="q2",1,"")</f>
        <v>1</v>
      </c>
      <c r="I3597" t="str">
        <f>IF(Table1[[#This Row],[Quarter]]="q3",1,"")</f>
        <v/>
      </c>
      <c r="J3597">
        <f>IF(Table1[[#This Row],[Quarter]]="Q2",Table1[[#This Row],[Credit Amount]],"")</f>
        <v>-120.94</v>
      </c>
      <c r="K3597" t="str">
        <f>IF(Table1[[#This Row],[Quarter]]="Q3",Table1[[#This Row],[Credit Amount]],"")</f>
        <v/>
      </c>
      <c r="L3597" t="str">
        <f>IF(Table1[[#This Row],[Transaction Type]]="Upgrade",Table1[[#This Row],[Credit Amount]],IF(Table1[[#This Row],[Transaction Type]]="Activation",Table1[[#This Row],[Credit Amount]],""))</f>
        <v/>
      </c>
      <c r="M3597">
        <f>IF(Table1[[#This Row],[Transaction Type]]="Maintenance",Table1[[#This Row],[Credit Amount]],"")</f>
        <v>-120.94</v>
      </c>
      <c r="N3597">
        <v>10060</v>
      </c>
      <c r="O3597" t="s">
        <v>2489</v>
      </c>
      <c r="P3597" t="s">
        <v>2549</v>
      </c>
      <c r="Q3597" t="s">
        <v>2340</v>
      </c>
      <c r="R3597">
        <v>10060</v>
      </c>
      <c r="S3597" t="s">
        <v>2489</v>
      </c>
      <c r="T3597" t="s">
        <v>2549</v>
      </c>
      <c r="U3597" t="s">
        <v>2340</v>
      </c>
      <c r="V3597" t="s">
        <v>225</v>
      </c>
      <c r="W3597">
        <v>100001525</v>
      </c>
      <c r="X3597">
        <v>8005550526</v>
      </c>
      <c r="Y3597" t="s">
        <v>2595</v>
      </c>
      <c r="Z3597" t="s">
        <v>3121</v>
      </c>
      <c r="AA3597" s="13">
        <v>-120.94</v>
      </c>
      <c r="AB3597" s="14">
        <v>42530</v>
      </c>
      <c r="AC3597" t="s">
        <v>36</v>
      </c>
    </row>
    <row r="3598" spans="1:29" x14ac:dyDescent="0.25">
      <c r="A3598" t="str">
        <f>CONCATENATE("Q",ROUNDUP(MONTH(Table1[[#This Row],[Month]])/3,0))</f>
        <v>Q2</v>
      </c>
      <c r="B3598" s="14">
        <f>EOMONTH(Table1[[#This Row],[Credit Date]],-1)+1</f>
        <v>42522</v>
      </c>
      <c r="C3598" t="str">
        <f>CONCATENATE(Table1[[#This Row],[Issuer Last Name]],", ",Table1[[#This Row],[Issuer First Name]])</f>
        <v>No. 060, Employee</v>
      </c>
      <c r="D3598" t="str">
        <f>CONCATENATE(Table1[[#This Row],[Approver Last Name]],", ",Table1[[#This Row],[Approver First Name]])</f>
        <v>No. 060, Employee</v>
      </c>
      <c r="E3598" t="str">
        <f>CONCATENATE(Table1[[#This Row],[Customer Last Name]],", ",Table1[[#This Row],[Customer First Name]])</f>
        <v>No. 10772, Client</v>
      </c>
      <c r="F359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8" t="str">
        <f>IF(Table1[[#This Row],[Transaction Type]]="Maintenance","Non-Sales","Sales")</f>
        <v>Sales</v>
      </c>
      <c r="H3598">
        <f>IF(Table1[[#This Row],[Quarter]]="q2",1,"")</f>
        <v>1</v>
      </c>
      <c r="I3598" t="str">
        <f>IF(Table1[[#This Row],[Quarter]]="q3",1,"")</f>
        <v/>
      </c>
      <c r="J3598">
        <f>IF(Table1[[#This Row],[Quarter]]="Q2",Table1[[#This Row],[Credit Amount]],"")</f>
        <v>-220.92</v>
      </c>
      <c r="K3598" t="str">
        <f>IF(Table1[[#This Row],[Quarter]]="Q3",Table1[[#This Row],[Credit Amount]],"")</f>
        <v/>
      </c>
      <c r="L3598">
        <f>IF(Table1[[#This Row],[Transaction Type]]="Upgrade",Table1[[#This Row],[Credit Amount]],IF(Table1[[#This Row],[Transaction Type]]="Activation",Table1[[#This Row],[Credit Amount]],""))</f>
        <v>-220.92</v>
      </c>
      <c r="M3598" t="str">
        <f>IF(Table1[[#This Row],[Transaction Type]]="Maintenance",Table1[[#This Row],[Credit Amount]],"")</f>
        <v/>
      </c>
      <c r="N3598">
        <v>10060</v>
      </c>
      <c r="O3598" t="s">
        <v>2489</v>
      </c>
      <c r="P3598" t="s">
        <v>2549</v>
      </c>
      <c r="Q3598" t="s">
        <v>2340</v>
      </c>
      <c r="R3598">
        <v>10060</v>
      </c>
      <c r="S3598" t="s">
        <v>2489</v>
      </c>
      <c r="T3598" t="s">
        <v>2549</v>
      </c>
      <c r="U3598" t="s">
        <v>2340</v>
      </c>
      <c r="V3598" t="s">
        <v>225</v>
      </c>
      <c r="W3598">
        <v>100001771</v>
      </c>
      <c r="X3598">
        <v>8005550772</v>
      </c>
      <c r="Y3598" t="s">
        <v>2595</v>
      </c>
      <c r="Z3598" t="s">
        <v>3367</v>
      </c>
      <c r="AA3598" s="13">
        <v>-220.92</v>
      </c>
      <c r="AB3598" s="14">
        <v>42533</v>
      </c>
      <c r="AC3598" t="s">
        <v>35</v>
      </c>
    </row>
    <row r="3599" spans="1:29" x14ac:dyDescent="0.25">
      <c r="A3599" t="str">
        <f>CONCATENATE("Q",ROUNDUP(MONTH(Table1[[#This Row],[Month]])/3,0))</f>
        <v>Q2</v>
      </c>
      <c r="B3599" s="14">
        <f>EOMONTH(Table1[[#This Row],[Credit Date]],-1)+1</f>
        <v>42522</v>
      </c>
      <c r="C3599" t="str">
        <f>CONCATENATE(Table1[[#This Row],[Issuer Last Name]],", ",Table1[[#This Row],[Issuer First Name]])</f>
        <v>No. 060, Employee</v>
      </c>
      <c r="D3599" t="str">
        <f>CONCATENATE(Table1[[#This Row],[Approver Last Name]],", ",Table1[[#This Row],[Approver First Name]])</f>
        <v>No. 060, Employee</v>
      </c>
      <c r="E3599" t="str">
        <f>CONCATENATE(Table1[[#This Row],[Customer Last Name]],", ",Table1[[#This Row],[Customer First Name]])</f>
        <v>No. 13983, Client</v>
      </c>
      <c r="F35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599" t="str">
        <f>IF(Table1[[#This Row],[Transaction Type]]="Maintenance","Non-Sales","Sales")</f>
        <v>Non-Sales</v>
      </c>
      <c r="H3599">
        <f>IF(Table1[[#This Row],[Quarter]]="q2",1,"")</f>
        <v>1</v>
      </c>
      <c r="I3599" t="str">
        <f>IF(Table1[[#This Row],[Quarter]]="q3",1,"")</f>
        <v/>
      </c>
      <c r="J3599">
        <f>IF(Table1[[#This Row],[Quarter]]="Q2",Table1[[#This Row],[Credit Amount]],"")</f>
        <v>-472</v>
      </c>
      <c r="K3599" t="str">
        <f>IF(Table1[[#This Row],[Quarter]]="Q3",Table1[[#This Row],[Credit Amount]],"")</f>
        <v/>
      </c>
      <c r="L3599" t="str">
        <f>IF(Table1[[#This Row],[Transaction Type]]="Upgrade",Table1[[#This Row],[Credit Amount]],IF(Table1[[#This Row],[Transaction Type]]="Activation",Table1[[#This Row],[Credit Amount]],""))</f>
        <v/>
      </c>
      <c r="M3599">
        <f>IF(Table1[[#This Row],[Transaction Type]]="Maintenance",Table1[[#This Row],[Credit Amount]],"")</f>
        <v>-472</v>
      </c>
      <c r="N3599">
        <v>10060</v>
      </c>
      <c r="O3599" t="s">
        <v>2489</v>
      </c>
      <c r="P3599" t="s">
        <v>2549</v>
      </c>
      <c r="Q3599" t="s">
        <v>2340</v>
      </c>
      <c r="R3599">
        <v>10060</v>
      </c>
      <c r="S3599" t="s">
        <v>2489</v>
      </c>
      <c r="T3599" t="s">
        <v>2549</v>
      </c>
      <c r="U3599" t="s">
        <v>2340</v>
      </c>
      <c r="V3599" t="s">
        <v>225</v>
      </c>
      <c r="W3599">
        <v>100004982</v>
      </c>
      <c r="X3599">
        <v>8005553983</v>
      </c>
      <c r="Y3599" t="s">
        <v>2595</v>
      </c>
      <c r="Z3599" t="s">
        <v>6571</v>
      </c>
      <c r="AA3599" s="13">
        <v>-472</v>
      </c>
      <c r="AB3599" s="14">
        <v>42549</v>
      </c>
      <c r="AC3599" t="s">
        <v>36</v>
      </c>
    </row>
    <row r="3600" spans="1:29" x14ac:dyDescent="0.25">
      <c r="A3600" t="str">
        <f>CONCATENATE("Q",ROUNDUP(MONTH(Table1[[#This Row],[Month]])/3,0))</f>
        <v>Q3</v>
      </c>
      <c r="B3600" s="14">
        <f>EOMONTH(Table1[[#This Row],[Credit Date]],-1)+1</f>
        <v>42552</v>
      </c>
      <c r="C3600" t="str">
        <f>CONCATENATE(Table1[[#This Row],[Issuer Last Name]],", ",Table1[[#This Row],[Issuer First Name]])</f>
        <v>No. 060, Employee</v>
      </c>
      <c r="D3600" t="str">
        <f>CONCATENATE(Table1[[#This Row],[Approver Last Name]],", ",Table1[[#This Row],[Approver First Name]])</f>
        <v>No. 060, Employee</v>
      </c>
      <c r="E3600" t="str">
        <f>CONCATENATE(Table1[[#This Row],[Customer Last Name]],", ",Table1[[#This Row],[Customer First Name]])</f>
        <v>No. 13521, Client</v>
      </c>
      <c r="F36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0" t="str">
        <f>IF(Table1[[#This Row],[Transaction Type]]="Maintenance","Non-Sales","Sales")</f>
        <v>Sales</v>
      </c>
      <c r="H3600" t="str">
        <f>IF(Table1[[#This Row],[Quarter]]="q2",1,"")</f>
        <v/>
      </c>
      <c r="I3600">
        <f>IF(Table1[[#This Row],[Quarter]]="q3",1,"")</f>
        <v>1</v>
      </c>
      <c r="J3600" t="str">
        <f>IF(Table1[[#This Row],[Quarter]]="Q2",Table1[[#This Row],[Credit Amount]],"")</f>
        <v/>
      </c>
      <c r="K3600">
        <f>IF(Table1[[#This Row],[Quarter]]="Q3",Table1[[#This Row],[Credit Amount]],"")</f>
        <v>-268.33999999999997</v>
      </c>
      <c r="L3600">
        <f>IF(Table1[[#This Row],[Transaction Type]]="Upgrade",Table1[[#This Row],[Credit Amount]],IF(Table1[[#This Row],[Transaction Type]]="Activation",Table1[[#This Row],[Credit Amount]],""))</f>
        <v>-268.33999999999997</v>
      </c>
      <c r="M3600" t="str">
        <f>IF(Table1[[#This Row],[Transaction Type]]="Maintenance",Table1[[#This Row],[Credit Amount]],"")</f>
        <v/>
      </c>
      <c r="N3600">
        <v>10060</v>
      </c>
      <c r="O3600" t="s">
        <v>2489</v>
      </c>
      <c r="P3600" t="s">
        <v>2549</v>
      </c>
      <c r="Q3600" t="s">
        <v>2340</v>
      </c>
      <c r="R3600">
        <v>10060</v>
      </c>
      <c r="S3600" t="s">
        <v>2489</v>
      </c>
      <c r="T3600" t="s">
        <v>2549</v>
      </c>
      <c r="U3600" t="s">
        <v>2340</v>
      </c>
      <c r="V3600" t="s">
        <v>225</v>
      </c>
      <c r="W3600">
        <v>100004520</v>
      </c>
      <c r="X3600">
        <v>8005553521</v>
      </c>
      <c r="Y3600" t="s">
        <v>2595</v>
      </c>
      <c r="Z3600" t="s">
        <v>6109</v>
      </c>
      <c r="AA3600" s="13">
        <v>-268.33999999999997</v>
      </c>
      <c r="AB3600" s="14">
        <v>42556</v>
      </c>
      <c r="AC3600" t="s">
        <v>37</v>
      </c>
    </row>
    <row r="3601" spans="1:29" x14ac:dyDescent="0.25">
      <c r="A3601" t="str">
        <f>CONCATENATE("Q",ROUNDUP(MONTH(Table1[[#This Row],[Month]])/3,0))</f>
        <v>Q3</v>
      </c>
      <c r="B3601" s="14">
        <f>EOMONTH(Table1[[#This Row],[Credit Date]],-1)+1</f>
        <v>42552</v>
      </c>
      <c r="C3601" t="str">
        <f>CONCATENATE(Table1[[#This Row],[Issuer Last Name]],", ",Table1[[#This Row],[Issuer First Name]])</f>
        <v>No. 060, Employee</v>
      </c>
      <c r="D3601" t="str">
        <f>CONCATENATE(Table1[[#This Row],[Approver Last Name]],", ",Table1[[#This Row],[Approver First Name]])</f>
        <v>No. 060, Employee</v>
      </c>
      <c r="E3601" t="str">
        <f>CONCATENATE(Table1[[#This Row],[Customer Last Name]],", ",Table1[[#This Row],[Customer First Name]])</f>
        <v>No. 12703, Client</v>
      </c>
      <c r="F36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1" t="str">
        <f>IF(Table1[[#This Row],[Transaction Type]]="Maintenance","Non-Sales","Sales")</f>
        <v>Non-Sales</v>
      </c>
      <c r="H3601" t="str">
        <f>IF(Table1[[#This Row],[Quarter]]="q2",1,"")</f>
        <v/>
      </c>
      <c r="I3601">
        <f>IF(Table1[[#This Row],[Quarter]]="q3",1,"")</f>
        <v>1</v>
      </c>
      <c r="J3601" t="str">
        <f>IF(Table1[[#This Row],[Quarter]]="Q2",Table1[[#This Row],[Credit Amount]],"")</f>
        <v/>
      </c>
      <c r="K3601">
        <f>IF(Table1[[#This Row],[Quarter]]="Q3",Table1[[#This Row],[Credit Amount]],"")</f>
        <v>-243.28</v>
      </c>
      <c r="L3601" t="str">
        <f>IF(Table1[[#This Row],[Transaction Type]]="Upgrade",Table1[[#This Row],[Credit Amount]],IF(Table1[[#This Row],[Transaction Type]]="Activation",Table1[[#This Row],[Credit Amount]],""))</f>
        <v/>
      </c>
      <c r="M3601">
        <f>IF(Table1[[#This Row],[Transaction Type]]="Maintenance",Table1[[#This Row],[Credit Amount]],"")</f>
        <v>-243.28</v>
      </c>
      <c r="N3601">
        <v>10060</v>
      </c>
      <c r="O3601" t="s">
        <v>2489</v>
      </c>
      <c r="P3601" t="s">
        <v>2549</v>
      </c>
      <c r="Q3601" t="s">
        <v>2340</v>
      </c>
      <c r="R3601">
        <v>10060</v>
      </c>
      <c r="S3601" t="s">
        <v>2489</v>
      </c>
      <c r="T3601" t="s">
        <v>2549</v>
      </c>
      <c r="U3601" t="s">
        <v>2340</v>
      </c>
      <c r="V3601" t="s">
        <v>225</v>
      </c>
      <c r="W3601">
        <v>100003702</v>
      </c>
      <c r="X3601">
        <v>8005552703</v>
      </c>
      <c r="Y3601" t="s">
        <v>2595</v>
      </c>
      <c r="Z3601" t="s">
        <v>5297</v>
      </c>
      <c r="AA3601" s="13">
        <v>-243.28</v>
      </c>
      <c r="AB3601" s="14">
        <v>42559</v>
      </c>
      <c r="AC3601" t="s">
        <v>36</v>
      </c>
    </row>
    <row r="3602" spans="1:29" x14ac:dyDescent="0.25">
      <c r="A3602" t="str">
        <f>CONCATENATE("Q",ROUNDUP(MONTH(Table1[[#This Row],[Month]])/3,0))</f>
        <v>Q3</v>
      </c>
      <c r="B3602" s="14">
        <f>EOMONTH(Table1[[#This Row],[Credit Date]],-1)+1</f>
        <v>42552</v>
      </c>
      <c r="C3602" t="str">
        <f>CONCATENATE(Table1[[#This Row],[Issuer Last Name]],", ",Table1[[#This Row],[Issuer First Name]])</f>
        <v>No. 060, Employee</v>
      </c>
      <c r="D3602" t="str">
        <f>CONCATENATE(Table1[[#This Row],[Approver Last Name]],", ",Table1[[#This Row],[Approver First Name]])</f>
        <v>No. 060, Employee</v>
      </c>
      <c r="E3602" t="str">
        <f>CONCATENATE(Table1[[#This Row],[Customer Last Name]],", ",Table1[[#This Row],[Customer First Name]])</f>
        <v>No. 12282, Client</v>
      </c>
      <c r="F36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2" t="str">
        <f>IF(Table1[[#This Row],[Transaction Type]]="Maintenance","Non-Sales","Sales")</f>
        <v>Sales</v>
      </c>
      <c r="H3602" t="str">
        <f>IF(Table1[[#This Row],[Quarter]]="q2",1,"")</f>
        <v/>
      </c>
      <c r="I3602">
        <f>IF(Table1[[#This Row],[Quarter]]="q3",1,"")</f>
        <v>1</v>
      </c>
      <c r="J3602" t="str">
        <f>IF(Table1[[#This Row],[Quarter]]="Q2",Table1[[#This Row],[Credit Amount]],"")</f>
        <v/>
      </c>
      <c r="K3602">
        <f>IF(Table1[[#This Row],[Quarter]]="Q3",Table1[[#This Row],[Credit Amount]],"")</f>
        <v>-186.68</v>
      </c>
      <c r="L3602">
        <f>IF(Table1[[#This Row],[Transaction Type]]="Upgrade",Table1[[#This Row],[Credit Amount]],IF(Table1[[#This Row],[Transaction Type]]="Activation",Table1[[#This Row],[Credit Amount]],""))</f>
        <v>-186.68</v>
      </c>
      <c r="M3602" t="str">
        <f>IF(Table1[[#This Row],[Transaction Type]]="Maintenance",Table1[[#This Row],[Credit Amount]],"")</f>
        <v/>
      </c>
      <c r="N3602">
        <v>10060</v>
      </c>
      <c r="O3602" t="s">
        <v>2489</v>
      </c>
      <c r="P3602" t="s">
        <v>2549</v>
      </c>
      <c r="Q3602" t="s">
        <v>2340</v>
      </c>
      <c r="R3602">
        <v>10060</v>
      </c>
      <c r="S3602" t="s">
        <v>2489</v>
      </c>
      <c r="T3602" t="s">
        <v>2549</v>
      </c>
      <c r="U3602" t="s">
        <v>2340</v>
      </c>
      <c r="V3602" t="s">
        <v>225</v>
      </c>
      <c r="W3602">
        <v>100003281</v>
      </c>
      <c r="X3602">
        <v>8005552282</v>
      </c>
      <c r="Y3602" t="s">
        <v>2595</v>
      </c>
      <c r="Z3602" t="s">
        <v>4877</v>
      </c>
      <c r="AA3602" s="13">
        <v>-186.68</v>
      </c>
      <c r="AB3602" s="14">
        <v>42565</v>
      </c>
      <c r="AC3602" t="s">
        <v>35</v>
      </c>
    </row>
    <row r="3603" spans="1:29" x14ac:dyDescent="0.25">
      <c r="A3603" t="str">
        <f>CONCATENATE("Q",ROUNDUP(MONTH(Table1[[#This Row],[Month]])/3,0))</f>
        <v>Q3</v>
      </c>
      <c r="B3603" s="14">
        <f>EOMONTH(Table1[[#This Row],[Credit Date]],-1)+1</f>
        <v>42552</v>
      </c>
      <c r="C3603" t="str">
        <f>CONCATENATE(Table1[[#This Row],[Issuer Last Name]],", ",Table1[[#This Row],[Issuer First Name]])</f>
        <v>No. 060, Employee</v>
      </c>
      <c r="D3603" t="str">
        <f>CONCATENATE(Table1[[#This Row],[Approver Last Name]],", ",Table1[[#This Row],[Approver First Name]])</f>
        <v>No. 060, Employee</v>
      </c>
      <c r="E3603" t="str">
        <f>CONCATENATE(Table1[[#This Row],[Customer Last Name]],", ",Table1[[#This Row],[Customer First Name]])</f>
        <v>No. 12945, Client</v>
      </c>
      <c r="F36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3" t="str">
        <f>IF(Table1[[#This Row],[Transaction Type]]="Maintenance","Non-Sales","Sales")</f>
        <v>Non-Sales</v>
      </c>
      <c r="H3603" t="str">
        <f>IF(Table1[[#This Row],[Quarter]]="q2",1,"")</f>
        <v/>
      </c>
      <c r="I3603">
        <f>IF(Table1[[#This Row],[Quarter]]="q3",1,"")</f>
        <v>1</v>
      </c>
      <c r="J3603" t="str">
        <f>IF(Table1[[#This Row],[Quarter]]="Q2",Table1[[#This Row],[Credit Amount]],"")</f>
        <v/>
      </c>
      <c r="K3603">
        <f>IF(Table1[[#This Row],[Quarter]]="Q3",Table1[[#This Row],[Credit Amount]],"")</f>
        <v>-202.74</v>
      </c>
      <c r="L3603" t="str">
        <f>IF(Table1[[#This Row],[Transaction Type]]="Upgrade",Table1[[#This Row],[Credit Amount]],IF(Table1[[#This Row],[Transaction Type]]="Activation",Table1[[#This Row],[Credit Amount]],""))</f>
        <v/>
      </c>
      <c r="M3603">
        <f>IF(Table1[[#This Row],[Transaction Type]]="Maintenance",Table1[[#This Row],[Credit Amount]],"")</f>
        <v>-202.74</v>
      </c>
      <c r="N3603">
        <v>10060</v>
      </c>
      <c r="O3603" t="s">
        <v>2489</v>
      </c>
      <c r="P3603" t="s">
        <v>2549</v>
      </c>
      <c r="Q3603" t="s">
        <v>2340</v>
      </c>
      <c r="R3603">
        <v>10060</v>
      </c>
      <c r="S3603" t="s">
        <v>2489</v>
      </c>
      <c r="T3603" t="s">
        <v>2549</v>
      </c>
      <c r="U3603" t="s">
        <v>2340</v>
      </c>
      <c r="V3603" t="s">
        <v>225</v>
      </c>
      <c r="W3603">
        <v>100003944</v>
      </c>
      <c r="X3603">
        <v>8005552945</v>
      </c>
      <c r="Y3603" t="s">
        <v>2595</v>
      </c>
      <c r="Z3603" t="s">
        <v>5535</v>
      </c>
      <c r="AA3603" s="13">
        <v>-202.74</v>
      </c>
      <c r="AB3603" s="14">
        <v>42568</v>
      </c>
      <c r="AC3603" t="s">
        <v>36</v>
      </c>
    </row>
    <row r="3604" spans="1:29" x14ac:dyDescent="0.25">
      <c r="A3604" t="str">
        <f>CONCATENATE("Q",ROUNDUP(MONTH(Table1[[#This Row],[Month]])/3,0))</f>
        <v>Q3</v>
      </c>
      <c r="B3604" s="14">
        <f>EOMONTH(Table1[[#This Row],[Credit Date]],-1)+1</f>
        <v>42552</v>
      </c>
      <c r="C3604" t="str">
        <f>CONCATENATE(Table1[[#This Row],[Issuer Last Name]],", ",Table1[[#This Row],[Issuer First Name]])</f>
        <v>No. 060, Employee</v>
      </c>
      <c r="D3604" t="str">
        <f>CONCATENATE(Table1[[#This Row],[Approver Last Name]],", ",Table1[[#This Row],[Approver First Name]])</f>
        <v>No. 060, Employee</v>
      </c>
      <c r="E3604" t="str">
        <f>CONCATENATE(Table1[[#This Row],[Customer Last Name]],", ",Table1[[#This Row],[Customer First Name]])</f>
        <v>No. 13921, Client</v>
      </c>
      <c r="F36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4" t="str">
        <f>IF(Table1[[#This Row],[Transaction Type]]="Maintenance","Non-Sales","Sales")</f>
        <v>Sales</v>
      </c>
      <c r="H3604" t="str">
        <f>IF(Table1[[#This Row],[Quarter]]="q2",1,"")</f>
        <v/>
      </c>
      <c r="I3604">
        <f>IF(Table1[[#This Row],[Quarter]]="q3",1,"")</f>
        <v>1</v>
      </c>
      <c r="J3604" t="str">
        <f>IF(Table1[[#This Row],[Quarter]]="Q2",Table1[[#This Row],[Credit Amount]],"")</f>
        <v/>
      </c>
      <c r="K3604">
        <f>IF(Table1[[#This Row],[Quarter]]="Q3",Table1[[#This Row],[Credit Amount]],"")</f>
        <v>-396.27</v>
      </c>
      <c r="L3604">
        <f>IF(Table1[[#This Row],[Transaction Type]]="Upgrade",Table1[[#This Row],[Credit Amount]],IF(Table1[[#This Row],[Transaction Type]]="Activation",Table1[[#This Row],[Credit Amount]],""))</f>
        <v>-396.27</v>
      </c>
      <c r="M3604" t="str">
        <f>IF(Table1[[#This Row],[Transaction Type]]="Maintenance",Table1[[#This Row],[Credit Amount]],"")</f>
        <v/>
      </c>
      <c r="N3604">
        <v>10060</v>
      </c>
      <c r="O3604" t="s">
        <v>2489</v>
      </c>
      <c r="P3604" t="s">
        <v>2549</v>
      </c>
      <c r="Q3604" t="s">
        <v>2340</v>
      </c>
      <c r="R3604">
        <v>10060</v>
      </c>
      <c r="S3604" t="s">
        <v>2489</v>
      </c>
      <c r="T3604" t="s">
        <v>2549</v>
      </c>
      <c r="U3604" t="s">
        <v>2340</v>
      </c>
      <c r="V3604" t="s">
        <v>225</v>
      </c>
      <c r="W3604">
        <v>100004920</v>
      </c>
      <c r="X3604">
        <v>8005553921</v>
      </c>
      <c r="Y3604" t="s">
        <v>2595</v>
      </c>
      <c r="Z3604" t="s">
        <v>6509</v>
      </c>
      <c r="AA3604" s="13">
        <v>-396.27</v>
      </c>
      <c r="AB3604" s="14">
        <v>42572</v>
      </c>
      <c r="AC3604" t="s">
        <v>35</v>
      </c>
    </row>
    <row r="3605" spans="1:29" x14ac:dyDescent="0.25">
      <c r="A3605" t="str">
        <f>CONCATENATE("Q",ROUNDUP(MONTH(Table1[[#This Row],[Month]])/3,0))</f>
        <v>Q3</v>
      </c>
      <c r="B3605" s="14">
        <f>EOMONTH(Table1[[#This Row],[Credit Date]],-1)+1</f>
        <v>42552</v>
      </c>
      <c r="C3605" t="str">
        <f>CONCATENATE(Table1[[#This Row],[Issuer Last Name]],", ",Table1[[#This Row],[Issuer First Name]])</f>
        <v>No. 060, Employee</v>
      </c>
      <c r="D3605" t="str">
        <f>CONCATENATE(Table1[[#This Row],[Approver Last Name]],", ",Table1[[#This Row],[Approver First Name]])</f>
        <v>No. 060, Employee</v>
      </c>
      <c r="E3605" t="str">
        <f>CONCATENATE(Table1[[#This Row],[Customer Last Name]],", ",Table1[[#This Row],[Customer First Name]])</f>
        <v>No. 12840, Client</v>
      </c>
      <c r="F36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5" t="str">
        <f>IF(Table1[[#This Row],[Transaction Type]]="Maintenance","Non-Sales","Sales")</f>
        <v>Sales</v>
      </c>
      <c r="H3605" t="str">
        <f>IF(Table1[[#This Row],[Quarter]]="q2",1,"")</f>
        <v/>
      </c>
      <c r="I3605">
        <f>IF(Table1[[#This Row],[Quarter]]="q3",1,"")</f>
        <v>1</v>
      </c>
      <c r="J3605" t="str">
        <f>IF(Table1[[#This Row],[Quarter]]="Q2",Table1[[#This Row],[Credit Amount]],"")</f>
        <v/>
      </c>
      <c r="K3605">
        <f>IF(Table1[[#This Row],[Quarter]]="Q3",Table1[[#This Row],[Credit Amount]],"")</f>
        <v>-440.9</v>
      </c>
      <c r="L3605">
        <f>IF(Table1[[#This Row],[Transaction Type]]="Upgrade",Table1[[#This Row],[Credit Amount]],IF(Table1[[#This Row],[Transaction Type]]="Activation",Table1[[#This Row],[Credit Amount]],""))</f>
        <v>-440.9</v>
      </c>
      <c r="M3605" t="str">
        <f>IF(Table1[[#This Row],[Transaction Type]]="Maintenance",Table1[[#This Row],[Credit Amount]],"")</f>
        <v/>
      </c>
      <c r="N3605">
        <v>10060</v>
      </c>
      <c r="O3605" t="s">
        <v>2489</v>
      </c>
      <c r="P3605" t="s">
        <v>2549</v>
      </c>
      <c r="Q3605" t="s">
        <v>2340</v>
      </c>
      <c r="R3605">
        <v>10060</v>
      </c>
      <c r="S3605" t="s">
        <v>2489</v>
      </c>
      <c r="T3605" t="s">
        <v>2549</v>
      </c>
      <c r="U3605" t="s">
        <v>2340</v>
      </c>
      <c r="V3605" t="s">
        <v>225</v>
      </c>
      <c r="W3605">
        <v>100003839</v>
      </c>
      <c r="X3605">
        <v>8005552840</v>
      </c>
      <c r="Y3605" t="s">
        <v>2595</v>
      </c>
      <c r="Z3605" t="s">
        <v>5432</v>
      </c>
      <c r="AA3605" s="13">
        <v>-440.9</v>
      </c>
      <c r="AB3605" s="14">
        <v>42573</v>
      </c>
      <c r="AC3605" t="s">
        <v>35</v>
      </c>
    </row>
    <row r="3606" spans="1:29" x14ac:dyDescent="0.25">
      <c r="A3606" t="str">
        <f>CONCATENATE("Q",ROUNDUP(MONTH(Table1[[#This Row],[Month]])/3,0))</f>
        <v>Q3</v>
      </c>
      <c r="B3606" s="14">
        <f>EOMONTH(Table1[[#This Row],[Credit Date]],-1)+1</f>
        <v>42552</v>
      </c>
      <c r="C3606" t="str">
        <f>CONCATENATE(Table1[[#This Row],[Issuer Last Name]],", ",Table1[[#This Row],[Issuer First Name]])</f>
        <v>No. 060, Employee</v>
      </c>
      <c r="D3606" t="str">
        <f>CONCATENATE(Table1[[#This Row],[Approver Last Name]],", ",Table1[[#This Row],[Approver First Name]])</f>
        <v>No. 060, Employee</v>
      </c>
      <c r="E3606" t="str">
        <f>CONCATENATE(Table1[[#This Row],[Customer Last Name]],", ",Table1[[#This Row],[Customer First Name]])</f>
        <v>No. 13137, Client</v>
      </c>
      <c r="F36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6" t="str">
        <f>IF(Table1[[#This Row],[Transaction Type]]="Maintenance","Non-Sales","Sales")</f>
        <v>Non-Sales</v>
      </c>
      <c r="H3606" t="str">
        <f>IF(Table1[[#This Row],[Quarter]]="q2",1,"")</f>
        <v/>
      </c>
      <c r="I3606">
        <f>IF(Table1[[#This Row],[Quarter]]="q3",1,"")</f>
        <v>1</v>
      </c>
      <c r="J3606" t="str">
        <f>IF(Table1[[#This Row],[Quarter]]="Q2",Table1[[#This Row],[Credit Amount]],"")</f>
        <v/>
      </c>
      <c r="K3606">
        <f>IF(Table1[[#This Row],[Quarter]]="Q3",Table1[[#This Row],[Credit Amount]],"")</f>
        <v>-357.13</v>
      </c>
      <c r="L3606" t="str">
        <f>IF(Table1[[#This Row],[Transaction Type]]="Upgrade",Table1[[#This Row],[Credit Amount]],IF(Table1[[#This Row],[Transaction Type]]="Activation",Table1[[#This Row],[Credit Amount]],""))</f>
        <v/>
      </c>
      <c r="M3606">
        <f>IF(Table1[[#This Row],[Transaction Type]]="Maintenance",Table1[[#This Row],[Credit Amount]],"")</f>
        <v>-357.13</v>
      </c>
      <c r="N3606">
        <v>10060</v>
      </c>
      <c r="O3606" t="s">
        <v>2489</v>
      </c>
      <c r="P3606" t="s">
        <v>2549</v>
      </c>
      <c r="Q3606" t="s">
        <v>2340</v>
      </c>
      <c r="R3606">
        <v>10060</v>
      </c>
      <c r="S3606" t="s">
        <v>2489</v>
      </c>
      <c r="T3606" t="s">
        <v>2549</v>
      </c>
      <c r="U3606" t="s">
        <v>2340</v>
      </c>
      <c r="V3606" t="s">
        <v>225</v>
      </c>
      <c r="W3606">
        <v>100004136</v>
      </c>
      <c r="X3606">
        <v>8005553137</v>
      </c>
      <c r="Y3606" t="s">
        <v>2595</v>
      </c>
      <c r="Z3606" t="s">
        <v>5725</v>
      </c>
      <c r="AA3606" s="13">
        <v>-357.13</v>
      </c>
      <c r="AB3606" s="14">
        <v>42574</v>
      </c>
      <c r="AC3606" t="s">
        <v>36</v>
      </c>
    </row>
    <row r="3607" spans="1:29" x14ac:dyDescent="0.25">
      <c r="A3607" t="str">
        <f>CONCATENATE("Q",ROUNDUP(MONTH(Table1[[#This Row],[Month]])/3,0))</f>
        <v>Q3</v>
      </c>
      <c r="B3607" s="14">
        <f>EOMONTH(Table1[[#This Row],[Credit Date]],-1)+1</f>
        <v>42583</v>
      </c>
      <c r="C3607" t="str">
        <f>CONCATENATE(Table1[[#This Row],[Issuer Last Name]],", ",Table1[[#This Row],[Issuer First Name]])</f>
        <v>No. 060, Employee</v>
      </c>
      <c r="D3607" t="str">
        <f>CONCATENATE(Table1[[#This Row],[Approver Last Name]],", ",Table1[[#This Row],[Approver First Name]])</f>
        <v>No. 060, Employee</v>
      </c>
      <c r="E3607" t="str">
        <f>CONCATENATE(Table1[[#This Row],[Customer Last Name]],", ",Table1[[#This Row],[Customer First Name]])</f>
        <v>No. 11492, Client</v>
      </c>
      <c r="F36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7" t="str">
        <f>IF(Table1[[#This Row],[Transaction Type]]="Maintenance","Non-Sales","Sales")</f>
        <v>Sales</v>
      </c>
      <c r="H3607" t="str">
        <f>IF(Table1[[#This Row],[Quarter]]="q2",1,"")</f>
        <v/>
      </c>
      <c r="I3607">
        <f>IF(Table1[[#This Row],[Quarter]]="q3",1,"")</f>
        <v>1</v>
      </c>
      <c r="J3607" t="str">
        <f>IF(Table1[[#This Row],[Quarter]]="Q2",Table1[[#This Row],[Credit Amount]],"")</f>
        <v/>
      </c>
      <c r="K3607">
        <f>IF(Table1[[#This Row],[Quarter]]="Q3",Table1[[#This Row],[Credit Amount]],"")</f>
        <v>-56.4</v>
      </c>
      <c r="L3607">
        <f>IF(Table1[[#This Row],[Transaction Type]]="Upgrade",Table1[[#This Row],[Credit Amount]],IF(Table1[[#This Row],[Transaction Type]]="Activation",Table1[[#This Row],[Credit Amount]],""))</f>
        <v>-56.4</v>
      </c>
      <c r="M3607" t="str">
        <f>IF(Table1[[#This Row],[Transaction Type]]="Maintenance",Table1[[#This Row],[Credit Amount]],"")</f>
        <v/>
      </c>
      <c r="N3607">
        <v>10060</v>
      </c>
      <c r="O3607" t="s">
        <v>2489</v>
      </c>
      <c r="P3607" t="s">
        <v>2549</v>
      </c>
      <c r="Q3607" t="s">
        <v>2340</v>
      </c>
      <c r="R3607">
        <v>10060</v>
      </c>
      <c r="S3607" t="s">
        <v>2489</v>
      </c>
      <c r="T3607" t="s">
        <v>2549</v>
      </c>
      <c r="U3607" t="s">
        <v>2340</v>
      </c>
      <c r="V3607" t="s">
        <v>225</v>
      </c>
      <c r="W3607">
        <v>100002491</v>
      </c>
      <c r="X3607">
        <v>8005551492</v>
      </c>
      <c r="Y3607" t="s">
        <v>2595</v>
      </c>
      <c r="Z3607" t="s">
        <v>4087</v>
      </c>
      <c r="AA3607" s="13">
        <v>-56.4</v>
      </c>
      <c r="AB3607" s="14">
        <v>42584</v>
      </c>
      <c r="AC3607" t="s">
        <v>35</v>
      </c>
    </row>
    <row r="3608" spans="1:29" x14ac:dyDescent="0.25">
      <c r="A3608" t="str">
        <f>CONCATENATE("Q",ROUNDUP(MONTH(Table1[[#This Row],[Month]])/3,0))</f>
        <v>Q3</v>
      </c>
      <c r="B3608" s="14">
        <f>EOMONTH(Table1[[#This Row],[Credit Date]],-1)+1</f>
        <v>42583</v>
      </c>
      <c r="C3608" t="str">
        <f>CONCATENATE(Table1[[#This Row],[Issuer Last Name]],", ",Table1[[#This Row],[Issuer First Name]])</f>
        <v>No. 060, Employee</v>
      </c>
      <c r="D3608" t="str">
        <f>CONCATENATE(Table1[[#This Row],[Approver Last Name]],", ",Table1[[#This Row],[Approver First Name]])</f>
        <v>No. 060, Employee</v>
      </c>
      <c r="E3608" t="str">
        <f>CONCATENATE(Table1[[#This Row],[Customer Last Name]],", ",Table1[[#This Row],[Customer First Name]])</f>
        <v>No. 14069, Client</v>
      </c>
      <c r="F36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8" t="str">
        <f>IF(Table1[[#This Row],[Transaction Type]]="Maintenance","Non-Sales","Sales")</f>
        <v>Non-Sales</v>
      </c>
      <c r="H3608" t="str">
        <f>IF(Table1[[#This Row],[Quarter]]="q2",1,"")</f>
        <v/>
      </c>
      <c r="I3608">
        <f>IF(Table1[[#This Row],[Quarter]]="q3",1,"")</f>
        <v>1</v>
      </c>
      <c r="J3608" t="str">
        <f>IF(Table1[[#This Row],[Quarter]]="Q2",Table1[[#This Row],[Credit Amount]],"")</f>
        <v/>
      </c>
      <c r="K3608">
        <f>IF(Table1[[#This Row],[Quarter]]="Q3",Table1[[#This Row],[Credit Amount]],"")</f>
        <v>-427.39</v>
      </c>
      <c r="L3608" t="str">
        <f>IF(Table1[[#This Row],[Transaction Type]]="Upgrade",Table1[[#This Row],[Credit Amount]],IF(Table1[[#This Row],[Transaction Type]]="Activation",Table1[[#This Row],[Credit Amount]],""))</f>
        <v/>
      </c>
      <c r="M3608">
        <f>IF(Table1[[#This Row],[Transaction Type]]="Maintenance",Table1[[#This Row],[Credit Amount]],"")</f>
        <v>-427.39</v>
      </c>
      <c r="N3608">
        <v>10060</v>
      </c>
      <c r="O3608" t="s">
        <v>2489</v>
      </c>
      <c r="P3608" t="s">
        <v>2549</v>
      </c>
      <c r="Q3608" t="s">
        <v>2340</v>
      </c>
      <c r="R3608">
        <v>10060</v>
      </c>
      <c r="S3608" t="s">
        <v>2489</v>
      </c>
      <c r="T3608" t="s">
        <v>2549</v>
      </c>
      <c r="U3608" t="s">
        <v>2340</v>
      </c>
      <c r="V3608" t="s">
        <v>225</v>
      </c>
      <c r="W3608">
        <v>100005068</v>
      </c>
      <c r="X3608">
        <v>8005554069</v>
      </c>
      <c r="Y3608" t="s">
        <v>2595</v>
      </c>
      <c r="Z3608" t="s">
        <v>6657</v>
      </c>
      <c r="AA3608" s="13">
        <v>-427.39</v>
      </c>
      <c r="AB3608" s="14">
        <v>42586</v>
      </c>
      <c r="AC3608" t="s">
        <v>36</v>
      </c>
    </row>
    <row r="3609" spans="1:29" x14ac:dyDescent="0.25">
      <c r="A3609" t="str">
        <f>CONCATENATE("Q",ROUNDUP(MONTH(Table1[[#This Row],[Month]])/3,0))</f>
        <v>Q3</v>
      </c>
      <c r="B3609" s="14">
        <f>EOMONTH(Table1[[#This Row],[Credit Date]],-1)+1</f>
        <v>42583</v>
      </c>
      <c r="C3609" t="str">
        <f>CONCATENATE(Table1[[#This Row],[Issuer Last Name]],", ",Table1[[#This Row],[Issuer First Name]])</f>
        <v>No. 060, Employee</v>
      </c>
      <c r="D3609" t="str">
        <f>CONCATENATE(Table1[[#This Row],[Approver Last Name]],", ",Table1[[#This Row],[Approver First Name]])</f>
        <v>No. 060, Employee</v>
      </c>
      <c r="E3609" t="str">
        <f>CONCATENATE(Table1[[#This Row],[Customer Last Name]],", ",Table1[[#This Row],[Customer First Name]])</f>
        <v>No. 12020, Client</v>
      </c>
      <c r="F36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09" t="str">
        <f>IF(Table1[[#This Row],[Transaction Type]]="Maintenance","Non-Sales","Sales")</f>
        <v>Non-Sales</v>
      </c>
      <c r="H3609" t="str">
        <f>IF(Table1[[#This Row],[Quarter]]="q2",1,"")</f>
        <v/>
      </c>
      <c r="I3609">
        <f>IF(Table1[[#This Row],[Quarter]]="q3",1,"")</f>
        <v>1</v>
      </c>
      <c r="J3609" t="str">
        <f>IF(Table1[[#This Row],[Quarter]]="Q2",Table1[[#This Row],[Credit Amount]],"")</f>
        <v/>
      </c>
      <c r="K3609">
        <f>IF(Table1[[#This Row],[Quarter]]="Q3",Table1[[#This Row],[Credit Amount]],"")</f>
        <v>-487.01</v>
      </c>
      <c r="L3609" t="str">
        <f>IF(Table1[[#This Row],[Transaction Type]]="Upgrade",Table1[[#This Row],[Credit Amount]],IF(Table1[[#This Row],[Transaction Type]]="Activation",Table1[[#This Row],[Credit Amount]],""))</f>
        <v/>
      </c>
      <c r="M3609">
        <f>IF(Table1[[#This Row],[Transaction Type]]="Maintenance",Table1[[#This Row],[Credit Amount]],"")</f>
        <v>-487.01</v>
      </c>
      <c r="N3609">
        <v>10060</v>
      </c>
      <c r="O3609" t="s">
        <v>2489</v>
      </c>
      <c r="P3609" t="s">
        <v>2549</v>
      </c>
      <c r="Q3609" t="s">
        <v>2340</v>
      </c>
      <c r="R3609">
        <v>10060</v>
      </c>
      <c r="S3609" t="s">
        <v>2489</v>
      </c>
      <c r="T3609" t="s">
        <v>2549</v>
      </c>
      <c r="U3609" t="s">
        <v>2340</v>
      </c>
      <c r="V3609" t="s">
        <v>225</v>
      </c>
      <c r="W3609">
        <v>100003019</v>
      </c>
      <c r="X3609">
        <v>8005552020</v>
      </c>
      <c r="Y3609" t="s">
        <v>2595</v>
      </c>
      <c r="Z3609" t="s">
        <v>4615</v>
      </c>
      <c r="AA3609" s="13">
        <v>-487.01</v>
      </c>
      <c r="AB3609" s="14">
        <v>42598</v>
      </c>
      <c r="AC3609" t="s">
        <v>36</v>
      </c>
    </row>
    <row r="3610" spans="1:29" x14ac:dyDescent="0.25">
      <c r="A3610" t="str">
        <f>CONCATENATE("Q",ROUNDUP(MONTH(Table1[[#This Row],[Month]])/3,0))</f>
        <v>Q3</v>
      </c>
      <c r="B3610" s="14">
        <f>EOMONTH(Table1[[#This Row],[Credit Date]],-1)+1</f>
        <v>42583</v>
      </c>
      <c r="C3610" t="str">
        <f>CONCATENATE(Table1[[#This Row],[Issuer Last Name]],", ",Table1[[#This Row],[Issuer First Name]])</f>
        <v>No. 060, Employee</v>
      </c>
      <c r="D3610" t="str">
        <f>CONCATENATE(Table1[[#This Row],[Approver Last Name]],", ",Table1[[#This Row],[Approver First Name]])</f>
        <v>No. 060, Employee</v>
      </c>
      <c r="E3610" t="str">
        <f>CONCATENATE(Table1[[#This Row],[Customer Last Name]],", ",Table1[[#This Row],[Customer First Name]])</f>
        <v>No. 12977, Client</v>
      </c>
      <c r="F36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0" t="str">
        <f>IF(Table1[[#This Row],[Transaction Type]]="Maintenance","Non-Sales","Sales")</f>
        <v>Non-Sales</v>
      </c>
      <c r="H3610" t="str">
        <f>IF(Table1[[#This Row],[Quarter]]="q2",1,"")</f>
        <v/>
      </c>
      <c r="I3610">
        <f>IF(Table1[[#This Row],[Quarter]]="q3",1,"")</f>
        <v>1</v>
      </c>
      <c r="J3610" t="str">
        <f>IF(Table1[[#This Row],[Quarter]]="Q2",Table1[[#This Row],[Credit Amount]],"")</f>
        <v/>
      </c>
      <c r="K3610">
        <f>IF(Table1[[#This Row],[Quarter]]="Q3",Table1[[#This Row],[Credit Amount]],"")</f>
        <v>-409.09</v>
      </c>
      <c r="L3610" t="str">
        <f>IF(Table1[[#This Row],[Transaction Type]]="Upgrade",Table1[[#This Row],[Credit Amount]],IF(Table1[[#This Row],[Transaction Type]]="Activation",Table1[[#This Row],[Credit Amount]],""))</f>
        <v/>
      </c>
      <c r="M3610">
        <f>IF(Table1[[#This Row],[Transaction Type]]="Maintenance",Table1[[#This Row],[Credit Amount]],"")</f>
        <v>-409.09</v>
      </c>
      <c r="N3610">
        <v>10060</v>
      </c>
      <c r="O3610" t="s">
        <v>2489</v>
      </c>
      <c r="P3610" t="s">
        <v>2549</v>
      </c>
      <c r="Q3610" t="s">
        <v>2340</v>
      </c>
      <c r="R3610">
        <v>10060</v>
      </c>
      <c r="S3610" t="s">
        <v>2489</v>
      </c>
      <c r="T3610" t="s">
        <v>2549</v>
      </c>
      <c r="U3610" t="s">
        <v>2340</v>
      </c>
      <c r="V3610" t="s">
        <v>225</v>
      </c>
      <c r="W3610">
        <v>100003976</v>
      </c>
      <c r="X3610">
        <v>8005552977</v>
      </c>
      <c r="Y3610" t="s">
        <v>2595</v>
      </c>
      <c r="Z3610" t="s">
        <v>5566</v>
      </c>
      <c r="AA3610" s="13">
        <v>-409.09</v>
      </c>
      <c r="AB3610" s="14">
        <v>42601</v>
      </c>
      <c r="AC3610" t="s">
        <v>36</v>
      </c>
    </row>
    <row r="3611" spans="1:29" x14ac:dyDescent="0.25">
      <c r="A3611" t="str">
        <f>CONCATENATE("Q",ROUNDUP(MONTH(Table1[[#This Row],[Month]])/3,0))</f>
        <v>Q3</v>
      </c>
      <c r="B3611" s="14">
        <f>EOMONTH(Table1[[#This Row],[Credit Date]],-1)+1</f>
        <v>42583</v>
      </c>
      <c r="C3611" t="str">
        <f>CONCATENATE(Table1[[#This Row],[Issuer Last Name]],", ",Table1[[#This Row],[Issuer First Name]])</f>
        <v>No. 060, Employee</v>
      </c>
      <c r="D3611" t="str">
        <f>CONCATENATE(Table1[[#This Row],[Approver Last Name]],", ",Table1[[#This Row],[Approver First Name]])</f>
        <v>No. 060, Employee</v>
      </c>
      <c r="E3611" t="str">
        <f>CONCATENATE(Table1[[#This Row],[Customer Last Name]],", ",Table1[[#This Row],[Customer First Name]])</f>
        <v>No. 13514, Client</v>
      </c>
      <c r="F36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1" t="str">
        <f>IF(Table1[[#This Row],[Transaction Type]]="Maintenance","Non-Sales","Sales")</f>
        <v>Non-Sales</v>
      </c>
      <c r="H3611" t="str">
        <f>IF(Table1[[#This Row],[Quarter]]="q2",1,"")</f>
        <v/>
      </c>
      <c r="I3611">
        <f>IF(Table1[[#This Row],[Quarter]]="q3",1,"")</f>
        <v>1</v>
      </c>
      <c r="J3611" t="str">
        <f>IF(Table1[[#This Row],[Quarter]]="Q2",Table1[[#This Row],[Credit Amount]],"")</f>
        <v/>
      </c>
      <c r="K3611">
        <f>IF(Table1[[#This Row],[Quarter]]="Q3",Table1[[#This Row],[Credit Amount]],"")</f>
        <v>-363.77</v>
      </c>
      <c r="L3611" t="str">
        <f>IF(Table1[[#This Row],[Transaction Type]]="Upgrade",Table1[[#This Row],[Credit Amount]],IF(Table1[[#This Row],[Transaction Type]]="Activation",Table1[[#This Row],[Credit Amount]],""))</f>
        <v/>
      </c>
      <c r="M3611">
        <f>IF(Table1[[#This Row],[Transaction Type]]="Maintenance",Table1[[#This Row],[Credit Amount]],"")</f>
        <v>-363.77</v>
      </c>
      <c r="N3611">
        <v>10060</v>
      </c>
      <c r="O3611" t="s">
        <v>2489</v>
      </c>
      <c r="P3611" t="s">
        <v>2549</v>
      </c>
      <c r="Q3611" t="s">
        <v>2340</v>
      </c>
      <c r="R3611">
        <v>10060</v>
      </c>
      <c r="S3611" t="s">
        <v>2489</v>
      </c>
      <c r="T3611" t="s">
        <v>2549</v>
      </c>
      <c r="U3611" t="s">
        <v>2340</v>
      </c>
      <c r="V3611" t="s">
        <v>225</v>
      </c>
      <c r="W3611">
        <v>100004513</v>
      </c>
      <c r="X3611">
        <v>8005553514</v>
      </c>
      <c r="Y3611" t="s">
        <v>2595</v>
      </c>
      <c r="Z3611" t="s">
        <v>6102</v>
      </c>
      <c r="AA3611" s="13">
        <v>-363.77</v>
      </c>
      <c r="AB3611" s="14">
        <v>42602</v>
      </c>
      <c r="AC3611" t="s">
        <v>36</v>
      </c>
    </row>
    <row r="3612" spans="1:29" x14ac:dyDescent="0.25">
      <c r="A3612" t="str">
        <f>CONCATENATE("Q",ROUNDUP(MONTH(Table1[[#This Row],[Month]])/3,0))</f>
        <v>Q3</v>
      </c>
      <c r="B3612" s="14">
        <f>EOMONTH(Table1[[#This Row],[Credit Date]],-1)+1</f>
        <v>42583</v>
      </c>
      <c r="C3612" t="str">
        <f>CONCATENATE(Table1[[#This Row],[Issuer Last Name]],", ",Table1[[#This Row],[Issuer First Name]])</f>
        <v>No. 060, Employee</v>
      </c>
      <c r="D3612" t="str">
        <f>CONCATENATE(Table1[[#This Row],[Approver Last Name]],", ",Table1[[#This Row],[Approver First Name]])</f>
        <v>No. 060, Employee</v>
      </c>
      <c r="E3612" t="str">
        <f>CONCATENATE(Table1[[#This Row],[Customer Last Name]],", ",Table1[[#This Row],[Customer First Name]])</f>
        <v>No. 10417, Client</v>
      </c>
      <c r="F36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2" t="str">
        <f>IF(Table1[[#This Row],[Transaction Type]]="Maintenance","Non-Sales","Sales")</f>
        <v>Non-Sales</v>
      </c>
      <c r="H3612" t="str">
        <f>IF(Table1[[#This Row],[Quarter]]="q2",1,"")</f>
        <v/>
      </c>
      <c r="I3612">
        <f>IF(Table1[[#This Row],[Quarter]]="q3",1,"")</f>
        <v>1</v>
      </c>
      <c r="J3612" t="str">
        <f>IF(Table1[[#This Row],[Quarter]]="Q2",Table1[[#This Row],[Credit Amount]],"")</f>
        <v/>
      </c>
      <c r="K3612">
        <f>IF(Table1[[#This Row],[Quarter]]="Q3",Table1[[#This Row],[Credit Amount]],"")</f>
        <v>-244.09</v>
      </c>
      <c r="L3612" t="str">
        <f>IF(Table1[[#This Row],[Transaction Type]]="Upgrade",Table1[[#This Row],[Credit Amount]],IF(Table1[[#This Row],[Transaction Type]]="Activation",Table1[[#This Row],[Credit Amount]],""))</f>
        <v/>
      </c>
      <c r="M3612">
        <f>IF(Table1[[#This Row],[Transaction Type]]="Maintenance",Table1[[#This Row],[Credit Amount]],"")</f>
        <v>-244.09</v>
      </c>
      <c r="N3612">
        <v>10060</v>
      </c>
      <c r="O3612" t="s">
        <v>2489</v>
      </c>
      <c r="P3612" t="s">
        <v>2549</v>
      </c>
      <c r="Q3612" t="s">
        <v>2340</v>
      </c>
      <c r="R3612">
        <v>10060</v>
      </c>
      <c r="S3612" t="s">
        <v>2489</v>
      </c>
      <c r="T3612" t="s">
        <v>2549</v>
      </c>
      <c r="U3612" t="s">
        <v>2340</v>
      </c>
      <c r="V3612" t="s">
        <v>225</v>
      </c>
      <c r="W3612">
        <v>100001416</v>
      </c>
      <c r="X3612">
        <v>8005550417</v>
      </c>
      <c r="Y3612" t="s">
        <v>2595</v>
      </c>
      <c r="Z3612" t="s">
        <v>3012</v>
      </c>
      <c r="AA3612" s="13">
        <v>-244.09</v>
      </c>
      <c r="AB3612" s="14">
        <v>42604</v>
      </c>
      <c r="AC3612" t="s">
        <v>36</v>
      </c>
    </row>
    <row r="3613" spans="1:29" x14ac:dyDescent="0.25">
      <c r="A3613" t="str">
        <f>CONCATENATE("Q",ROUNDUP(MONTH(Table1[[#This Row],[Month]])/3,0))</f>
        <v>Q3</v>
      </c>
      <c r="B3613" s="14">
        <f>EOMONTH(Table1[[#This Row],[Credit Date]],-1)+1</f>
        <v>42583</v>
      </c>
      <c r="C3613" t="str">
        <f>CONCATENATE(Table1[[#This Row],[Issuer Last Name]],", ",Table1[[#This Row],[Issuer First Name]])</f>
        <v>No. 060, Employee</v>
      </c>
      <c r="D3613" t="str">
        <f>CONCATENATE(Table1[[#This Row],[Approver Last Name]],", ",Table1[[#This Row],[Approver First Name]])</f>
        <v>No. 060, Employee</v>
      </c>
      <c r="E3613" t="str">
        <f>CONCATENATE(Table1[[#This Row],[Customer Last Name]],", ",Table1[[#This Row],[Customer First Name]])</f>
        <v>No. 11618, Client</v>
      </c>
      <c r="F36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3" t="str">
        <f>IF(Table1[[#This Row],[Transaction Type]]="Maintenance","Non-Sales","Sales")</f>
        <v>Sales</v>
      </c>
      <c r="H3613" t="str">
        <f>IF(Table1[[#This Row],[Quarter]]="q2",1,"")</f>
        <v/>
      </c>
      <c r="I3613">
        <f>IF(Table1[[#This Row],[Quarter]]="q3",1,"")</f>
        <v>1</v>
      </c>
      <c r="J3613" t="str">
        <f>IF(Table1[[#This Row],[Quarter]]="Q2",Table1[[#This Row],[Credit Amount]],"")</f>
        <v/>
      </c>
      <c r="K3613">
        <f>IF(Table1[[#This Row],[Quarter]]="Q3",Table1[[#This Row],[Credit Amount]],"")</f>
        <v>-100.35</v>
      </c>
      <c r="L3613">
        <f>IF(Table1[[#This Row],[Transaction Type]]="Upgrade",Table1[[#This Row],[Credit Amount]],IF(Table1[[#This Row],[Transaction Type]]="Activation",Table1[[#This Row],[Credit Amount]],""))</f>
        <v>-100.35</v>
      </c>
      <c r="M3613" t="str">
        <f>IF(Table1[[#This Row],[Transaction Type]]="Maintenance",Table1[[#This Row],[Credit Amount]],"")</f>
        <v/>
      </c>
      <c r="N3613">
        <v>10060</v>
      </c>
      <c r="O3613" t="s">
        <v>2489</v>
      </c>
      <c r="P3613" t="s">
        <v>2549</v>
      </c>
      <c r="Q3613" t="s">
        <v>2340</v>
      </c>
      <c r="R3613">
        <v>10060</v>
      </c>
      <c r="S3613" t="s">
        <v>2489</v>
      </c>
      <c r="T3613" t="s">
        <v>2549</v>
      </c>
      <c r="U3613" t="s">
        <v>2340</v>
      </c>
      <c r="V3613" t="s">
        <v>225</v>
      </c>
      <c r="W3613">
        <v>100002617</v>
      </c>
      <c r="X3613">
        <v>8005551618</v>
      </c>
      <c r="Y3613" t="s">
        <v>2595</v>
      </c>
      <c r="Z3613" t="s">
        <v>4213</v>
      </c>
      <c r="AA3613" s="13">
        <v>-100.35</v>
      </c>
      <c r="AB3613" s="14">
        <v>42606</v>
      </c>
      <c r="AC3613" t="s">
        <v>37</v>
      </c>
    </row>
    <row r="3614" spans="1:29" x14ac:dyDescent="0.25">
      <c r="A3614" t="str">
        <f>CONCATENATE("Q",ROUNDUP(MONTH(Table1[[#This Row],[Month]])/3,0))</f>
        <v>Q3</v>
      </c>
      <c r="B3614" s="14">
        <f>EOMONTH(Table1[[#This Row],[Credit Date]],-1)+1</f>
        <v>42583</v>
      </c>
      <c r="C3614" t="str">
        <f>CONCATENATE(Table1[[#This Row],[Issuer Last Name]],", ",Table1[[#This Row],[Issuer First Name]])</f>
        <v>No. 060, Employee</v>
      </c>
      <c r="D3614" t="str">
        <f>CONCATENATE(Table1[[#This Row],[Approver Last Name]],", ",Table1[[#This Row],[Approver First Name]])</f>
        <v>No. 060, Employee</v>
      </c>
      <c r="E3614" t="str">
        <f>CONCATENATE(Table1[[#This Row],[Customer Last Name]],", ",Table1[[#This Row],[Customer First Name]])</f>
        <v>No. 11738, Client</v>
      </c>
      <c r="F36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4" t="str">
        <f>IF(Table1[[#This Row],[Transaction Type]]="Maintenance","Non-Sales","Sales")</f>
        <v>Non-Sales</v>
      </c>
      <c r="H3614" t="str">
        <f>IF(Table1[[#This Row],[Quarter]]="q2",1,"")</f>
        <v/>
      </c>
      <c r="I3614">
        <f>IF(Table1[[#This Row],[Quarter]]="q3",1,"")</f>
        <v>1</v>
      </c>
      <c r="J3614" t="str">
        <f>IF(Table1[[#This Row],[Quarter]]="Q2",Table1[[#This Row],[Credit Amount]],"")</f>
        <v/>
      </c>
      <c r="K3614">
        <f>IF(Table1[[#This Row],[Quarter]]="Q3",Table1[[#This Row],[Credit Amount]],"")</f>
        <v>-128.12</v>
      </c>
      <c r="L3614" t="str">
        <f>IF(Table1[[#This Row],[Transaction Type]]="Upgrade",Table1[[#This Row],[Credit Amount]],IF(Table1[[#This Row],[Transaction Type]]="Activation",Table1[[#This Row],[Credit Amount]],""))</f>
        <v/>
      </c>
      <c r="M3614">
        <f>IF(Table1[[#This Row],[Transaction Type]]="Maintenance",Table1[[#This Row],[Credit Amount]],"")</f>
        <v>-128.12</v>
      </c>
      <c r="N3614">
        <v>10060</v>
      </c>
      <c r="O3614" t="s">
        <v>2489</v>
      </c>
      <c r="P3614" t="s">
        <v>2549</v>
      </c>
      <c r="Q3614" t="s">
        <v>2340</v>
      </c>
      <c r="R3614">
        <v>10060</v>
      </c>
      <c r="S3614" t="s">
        <v>2489</v>
      </c>
      <c r="T3614" t="s">
        <v>2549</v>
      </c>
      <c r="U3614" t="s">
        <v>2340</v>
      </c>
      <c r="V3614" t="s">
        <v>225</v>
      </c>
      <c r="W3614">
        <v>100002737</v>
      </c>
      <c r="X3614">
        <v>8005551738</v>
      </c>
      <c r="Y3614" t="s">
        <v>2595</v>
      </c>
      <c r="Z3614" t="s">
        <v>4333</v>
      </c>
      <c r="AA3614" s="13">
        <v>-128.12</v>
      </c>
      <c r="AB3614" s="14">
        <v>42606</v>
      </c>
      <c r="AC3614" t="s">
        <v>36</v>
      </c>
    </row>
    <row r="3615" spans="1:29" x14ac:dyDescent="0.25">
      <c r="A3615" t="str">
        <f>CONCATENATE("Q",ROUNDUP(MONTH(Table1[[#This Row],[Month]])/3,0))</f>
        <v>Q3</v>
      </c>
      <c r="B3615" s="14">
        <f>EOMONTH(Table1[[#This Row],[Credit Date]],-1)+1</f>
        <v>42583</v>
      </c>
      <c r="C3615" t="str">
        <f>CONCATENATE(Table1[[#This Row],[Issuer Last Name]],", ",Table1[[#This Row],[Issuer First Name]])</f>
        <v>No. 060, Employee</v>
      </c>
      <c r="D3615" t="str">
        <f>CONCATENATE(Table1[[#This Row],[Approver Last Name]],", ",Table1[[#This Row],[Approver First Name]])</f>
        <v>No. 060, Employee</v>
      </c>
      <c r="E3615" t="str">
        <f>CONCATENATE(Table1[[#This Row],[Customer Last Name]],", ",Table1[[#This Row],[Customer First Name]])</f>
        <v>No. 14059, Client</v>
      </c>
      <c r="F36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5" t="str">
        <f>IF(Table1[[#This Row],[Transaction Type]]="Maintenance","Non-Sales","Sales")</f>
        <v>Non-Sales</v>
      </c>
      <c r="H3615" t="str">
        <f>IF(Table1[[#This Row],[Quarter]]="q2",1,"")</f>
        <v/>
      </c>
      <c r="I3615">
        <f>IF(Table1[[#This Row],[Quarter]]="q3",1,"")</f>
        <v>1</v>
      </c>
      <c r="J3615" t="str">
        <f>IF(Table1[[#This Row],[Quarter]]="Q2",Table1[[#This Row],[Credit Amount]],"")</f>
        <v/>
      </c>
      <c r="K3615">
        <f>IF(Table1[[#This Row],[Quarter]]="Q3",Table1[[#This Row],[Credit Amount]],"")</f>
        <v>-230.05</v>
      </c>
      <c r="L3615" t="str">
        <f>IF(Table1[[#This Row],[Transaction Type]]="Upgrade",Table1[[#This Row],[Credit Amount]],IF(Table1[[#This Row],[Transaction Type]]="Activation",Table1[[#This Row],[Credit Amount]],""))</f>
        <v/>
      </c>
      <c r="M3615">
        <f>IF(Table1[[#This Row],[Transaction Type]]="Maintenance",Table1[[#This Row],[Credit Amount]],"")</f>
        <v>-230.05</v>
      </c>
      <c r="N3615">
        <v>10060</v>
      </c>
      <c r="O3615" t="s">
        <v>2489</v>
      </c>
      <c r="P3615" t="s">
        <v>2549</v>
      </c>
      <c r="Q3615" t="s">
        <v>2340</v>
      </c>
      <c r="R3615">
        <v>10060</v>
      </c>
      <c r="S3615" t="s">
        <v>2489</v>
      </c>
      <c r="T3615" t="s">
        <v>2549</v>
      </c>
      <c r="U3615" t="s">
        <v>2340</v>
      </c>
      <c r="V3615" t="s">
        <v>225</v>
      </c>
      <c r="W3615">
        <v>100005058</v>
      </c>
      <c r="X3615">
        <v>8005554059</v>
      </c>
      <c r="Y3615" t="s">
        <v>2595</v>
      </c>
      <c r="Z3615" t="s">
        <v>6647</v>
      </c>
      <c r="AA3615" s="13">
        <v>-230.05</v>
      </c>
      <c r="AB3615" s="14">
        <v>42608</v>
      </c>
      <c r="AC3615" t="s">
        <v>36</v>
      </c>
    </row>
    <row r="3616" spans="1:29" x14ac:dyDescent="0.25">
      <c r="A3616" t="str">
        <f>CONCATENATE("Q",ROUNDUP(MONTH(Table1[[#This Row],[Month]])/3,0))</f>
        <v>Q3</v>
      </c>
      <c r="B3616" s="14">
        <f>EOMONTH(Table1[[#This Row],[Credit Date]],-1)+1</f>
        <v>42583</v>
      </c>
      <c r="C3616" t="str">
        <f>CONCATENATE(Table1[[#This Row],[Issuer Last Name]],", ",Table1[[#This Row],[Issuer First Name]])</f>
        <v>No. 060, Employee</v>
      </c>
      <c r="D3616" t="str">
        <f>CONCATENATE(Table1[[#This Row],[Approver Last Name]],", ",Table1[[#This Row],[Approver First Name]])</f>
        <v>No. 060, Employee</v>
      </c>
      <c r="E3616" t="str">
        <f>CONCATENATE(Table1[[#This Row],[Customer Last Name]],", ",Table1[[#This Row],[Customer First Name]])</f>
        <v>No. 11935, Client</v>
      </c>
      <c r="F36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6" t="str">
        <f>IF(Table1[[#This Row],[Transaction Type]]="Maintenance","Non-Sales","Sales")</f>
        <v>Sales</v>
      </c>
      <c r="H3616" t="str">
        <f>IF(Table1[[#This Row],[Quarter]]="q2",1,"")</f>
        <v/>
      </c>
      <c r="I3616">
        <f>IF(Table1[[#This Row],[Quarter]]="q3",1,"")</f>
        <v>1</v>
      </c>
      <c r="J3616" t="str">
        <f>IF(Table1[[#This Row],[Quarter]]="Q2",Table1[[#This Row],[Credit Amount]],"")</f>
        <v/>
      </c>
      <c r="K3616">
        <f>IF(Table1[[#This Row],[Quarter]]="Q3",Table1[[#This Row],[Credit Amount]],"")</f>
        <v>-350.14</v>
      </c>
      <c r="L3616">
        <f>IF(Table1[[#This Row],[Transaction Type]]="Upgrade",Table1[[#This Row],[Credit Amount]],IF(Table1[[#This Row],[Transaction Type]]="Activation",Table1[[#This Row],[Credit Amount]],""))</f>
        <v>-350.14</v>
      </c>
      <c r="M3616" t="str">
        <f>IF(Table1[[#This Row],[Transaction Type]]="Maintenance",Table1[[#This Row],[Credit Amount]],"")</f>
        <v/>
      </c>
      <c r="N3616">
        <v>10060</v>
      </c>
      <c r="O3616" t="s">
        <v>2489</v>
      </c>
      <c r="P3616" t="s">
        <v>2549</v>
      </c>
      <c r="Q3616" t="s">
        <v>2340</v>
      </c>
      <c r="R3616">
        <v>10060</v>
      </c>
      <c r="S3616" t="s">
        <v>2489</v>
      </c>
      <c r="T3616" t="s">
        <v>2549</v>
      </c>
      <c r="U3616" t="s">
        <v>2340</v>
      </c>
      <c r="V3616" t="s">
        <v>225</v>
      </c>
      <c r="W3616">
        <v>100002934</v>
      </c>
      <c r="X3616">
        <v>8005551935</v>
      </c>
      <c r="Y3616" t="s">
        <v>2595</v>
      </c>
      <c r="Z3616" t="s">
        <v>4530</v>
      </c>
      <c r="AA3616" s="13">
        <v>-350.14</v>
      </c>
      <c r="AB3616" s="14">
        <v>42611</v>
      </c>
      <c r="AC3616" t="s">
        <v>35</v>
      </c>
    </row>
    <row r="3617" spans="1:29" x14ac:dyDescent="0.25">
      <c r="A3617" t="str">
        <f>CONCATENATE("Q",ROUNDUP(MONTH(Table1[[#This Row],[Month]])/3,0))</f>
        <v>Q3</v>
      </c>
      <c r="B3617" s="14">
        <f>EOMONTH(Table1[[#This Row],[Credit Date]],-1)+1</f>
        <v>42583</v>
      </c>
      <c r="C3617" t="str">
        <f>CONCATENATE(Table1[[#This Row],[Issuer Last Name]],", ",Table1[[#This Row],[Issuer First Name]])</f>
        <v>No. 060, Employee</v>
      </c>
      <c r="D3617" t="str">
        <f>CONCATENATE(Table1[[#This Row],[Approver Last Name]],", ",Table1[[#This Row],[Approver First Name]])</f>
        <v>No. 060, Employee</v>
      </c>
      <c r="E3617" t="str">
        <f>CONCATENATE(Table1[[#This Row],[Customer Last Name]],", ",Table1[[#This Row],[Customer First Name]])</f>
        <v>No. 10589, Client</v>
      </c>
      <c r="F36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7" t="str">
        <f>IF(Table1[[#This Row],[Transaction Type]]="Maintenance","Non-Sales","Sales")</f>
        <v>Sales</v>
      </c>
      <c r="H3617" t="str">
        <f>IF(Table1[[#This Row],[Quarter]]="q2",1,"")</f>
        <v/>
      </c>
      <c r="I3617">
        <f>IF(Table1[[#This Row],[Quarter]]="q3",1,"")</f>
        <v>1</v>
      </c>
      <c r="J3617" t="str">
        <f>IF(Table1[[#This Row],[Quarter]]="Q2",Table1[[#This Row],[Credit Amount]],"")</f>
        <v/>
      </c>
      <c r="K3617">
        <f>IF(Table1[[#This Row],[Quarter]]="Q3",Table1[[#This Row],[Credit Amount]],"")</f>
        <v>-119.92</v>
      </c>
      <c r="L3617">
        <f>IF(Table1[[#This Row],[Transaction Type]]="Upgrade",Table1[[#This Row],[Credit Amount]],IF(Table1[[#This Row],[Transaction Type]]="Activation",Table1[[#This Row],[Credit Amount]],""))</f>
        <v>-119.92</v>
      </c>
      <c r="M3617" t="str">
        <f>IF(Table1[[#This Row],[Transaction Type]]="Maintenance",Table1[[#This Row],[Credit Amount]],"")</f>
        <v/>
      </c>
      <c r="N3617">
        <v>10060</v>
      </c>
      <c r="O3617" t="s">
        <v>2489</v>
      </c>
      <c r="P3617" t="s">
        <v>2549</v>
      </c>
      <c r="Q3617" t="s">
        <v>2340</v>
      </c>
      <c r="R3617">
        <v>10060</v>
      </c>
      <c r="S3617" t="s">
        <v>2489</v>
      </c>
      <c r="T3617" t="s">
        <v>2549</v>
      </c>
      <c r="U3617" t="s">
        <v>2340</v>
      </c>
      <c r="V3617" t="s">
        <v>225</v>
      </c>
      <c r="W3617">
        <v>100001588</v>
      </c>
      <c r="X3617">
        <v>8005550589</v>
      </c>
      <c r="Y3617" t="s">
        <v>2595</v>
      </c>
      <c r="Z3617" t="s">
        <v>3184</v>
      </c>
      <c r="AA3617" s="13">
        <v>-119.92</v>
      </c>
      <c r="AB3617" s="14">
        <v>42612</v>
      </c>
      <c r="AC3617" t="s">
        <v>37</v>
      </c>
    </row>
    <row r="3618" spans="1:29" x14ac:dyDescent="0.25">
      <c r="A3618" t="str">
        <f>CONCATENATE("Q",ROUNDUP(MONTH(Table1[[#This Row],[Month]])/3,0))</f>
        <v>Q3</v>
      </c>
      <c r="B3618" s="14">
        <f>EOMONTH(Table1[[#This Row],[Credit Date]],-1)+1</f>
        <v>42614</v>
      </c>
      <c r="C3618" t="str">
        <f>CONCATENATE(Table1[[#This Row],[Issuer Last Name]],", ",Table1[[#This Row],[Issuer First Name]])</f>
        <v>No. 060, Employee</v>
      </c>
      <c r="D3618" t="str">
        <f>CONCATENATE(Table1[[#This Row],[Approver Last Name]],", ",Table1[[#This Row],[Approver First Name]])</f>
        <v>No. 060, Employee</v>
      </c>
      <c r="E3618" t="str">
        <f>CONCATENATE(Table1[[#This Row],[Customer Last Name]],", ",Table1[[#This Row],[Customer First Name]])</f>
        <v>No. 13429, Client</v>
      </c>
      <c r="F36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8" t="str">
        <f>IF(Table1[[#This Row],[Transaction Type]]="Maintenance","Non-Sales","Sales")</f>
        <v>Non-Sales</v>
      </c>
      <c r="H3618" t="str">
        <f>IF(Table1[[#This Row],[Quarter]]="q2",1,"")</f>
        <v/>
      </c>
      <c r="I3618">
        <f>IF(Table1[[#This Row],[Quarter]]="q3",1,"")</f>
        <v>1</v>
      </c>
      <c r="J3618" t="str">
        <f>IF(Table1[[#This Row],[Quarter]]="Q2",Table1[[#This Row],[Credit Amount]],"")</f>
        <v/>
      </c>
      <c r="K3618">
        <f>IF(Table1[[#This Row],[Quarter]]="Q3",Table1[[#This Row],[Credit Amount]],"")</f>
        <v>-372.72</v>
      </c>
      <c r="L3618" t="str">
        <f>IF(Table1[[#This Row],[Transaction Type]]="Upgrade",Table1[[#This Row],[Credit Amount]],IF(Table1[[#This Row],[Transaction Type]]="Activation",Table1[[#This Row],[Credit Amount]],""))</f>
        <v/>
      </c>
      <c r="M3618">
        <f>IF(Table1[[#This Row],[Transaction Type]]="Maintenance",Table1[[#This Row],[Credit Amount]],"")</f>
        <v>-372.72</v>
      </c>
      <c r="N3618">
        <v>10060</v>
      </c>
      <c r="O3618" t="s">
        <v>2489</v>
      </c>
      <c r="P3618" t="s">
        <v>2549</v>
      </c>
      <c r="Q3618" t="s">
        <v>2340</v>
      </c>
      <c r="R3618">
        <v>10060</v>
      </c>
      <c r="S3618" t="s">
        <v>2489</v>
      </c>
      <c r="T3618" t="s">
        <v>2549</v>
      </c>
      <c r="U3618" t="s">
        <v>2340</v>
      </c>
      <c r="V3618" t="s">
        <v>225</v>
      </c>
      <c r="W3618">
        <v>100004428</v>
      </c>
      <c r="X3618">
        <v>8005553429</v>
      </c>
      <c r="Y3618" t="s">
        <v>2595</v>
      </c>
      <c r="Z3618" t="s">
        <v>6017</v>
      </c>
      <c r="AA3618" s="13">
        <v>-372.72</v>
      </c>
      <c r="AB3618" s="14">
        <v>42615</v>
      </c>
      <c r="AC3618" t="s">
        <v>36</v>
      </c>
    </row>
    <row r="3619" spans="1:29" x14ac:dyDescent="0.25">
      <c r="A3619" t="str">
        <f>CONCATENATE("Q",ROUNDUP(MONTH(Table1[[#This Row],[Month]])/3,0))</f>
        <v>Q3</v>
      </c>
      <c r="B3619" s="14">
        <f>EOMONTH(Table1[[#This Row],[Credit Date]],-1)+1</f>
        <v>42614</v>
      </c>
      <c r="C3619" t="str">
        <f>CONCATENATE(Table1[[#This Row],[Issuer Last Name]],", ",Table1[[#This Row],[Issuer First Name]])</f>
        <v>No. 060, Employee</v>
      </c>
      <c r="D3619" t="str">
        <f>CONCATENATE(Table1[[#This Row],[Approver Last Name]],", ",Table1[[#This Row],[Approver First Name]])</f>
        <v>No. 060, Employee</v>
      </c>
      <c r="E3619" t="str">
        <f>CONCATENATE(Table1[[#This Row],[Customer Last Name]],", ",Table1[[#This Row],[Customer First Name]])</f>
        <v>No. 11350, Client</v>
      </c>
      <c r="F36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19" t="str">
        <f>IF(Table1[[#This Row],[Transaction Type]]="Maintenance","Non-Sales","Sales")</f>
        <v>Sales</v>
      </c>
      <c r="H3619" t="str">
        <f>IF(Table1[[#This Row],[Quarter]]="q2",1,"")</f>
        <v/>
      </c>
      <c r="I3619">
        <f>IF(Table1[[#This Row],[Quarter]]="q3",1,"")</f>
        <v>1</v>
      </c>
      <c r="J3619" t="str">
        <f>IF(Table1[[#This Row],[Quarter]]="Q2",Table1[[#This Row],[Credit Amount]],"")</f>
        <v/>
      </c>
      <c r="K3619">
        <f>IF(Table1[[#This Row],[Quarter]]="Q3",Table1[[#This Row],[Credit Amount]],"")</f>
        <v>-433.15</v>
      </c>
      <c r="L3619">
        <f>IF(Table1[[#This Row],[Transaction Type]]="Upgrade",Table1[[#This Row],[Credit Amount]],IF(Table1[[#This Row],[Transaction Type]]="Activation",Table1[[#This Row],[Credit Amount]],""))</f>
        <v>-433.15</v>
      </c>
      <c r="M3619" t="str">
        <f>IF(Table1[[#This Row],[Transaction Type]]="Maintenance",Table1[[#This Row],[Credit Amount]],"")</f>
        <v/>
      </c>
      <c r="N3619">
        <v>10060</v>
      </c>
      <c r="O3619" t="s">
        <v>2489</v>
      </c>
      <c r="P3619" t="s">
        <v>2549</v>
      </c>
      <c r="Q3619" t="s">
        <v>2340</v>
      </c>
      <c r="R3619">
        <v>10060</v>
      </c>
      <c r="S3619" t="s">
        <v>2489</v>
      </c>
      <c r="T3619" t="s">
        <v>2549</v>
      </c>
      <c r="U3619" t="s">
        <v>2340</v>
      </c>
      <c r="V3619" t="s">
        <v>225</v>
      </c>
      <c r="W3619">
        <v>100002349</v>
      </c>
      <c r="X3619">
        <v>8005551350</v>
      </c>
      <c r="Y3619" t="s">
        <v>2595</v>
      </c>
      <c r="Z3619" t="s">
        <v>3945</v>
      </c>
      <c r="AA3619" s="13">
        <v>-433.15</v>
      </c>
      <c r="AB3619" s="14">
        <v>42617</v>
      </c>
      <c r="AC3619" t="s">
        <v>37</v>
      </c>
    </row>
    <row r="3620" spans="1:29" x14ac:dyDescent="0.25">
      <c r="A3620" t="str">
        <f>CONCATENATE("Q",ROUNDUP(MONTH(Table1[[#This Row],[Month]])/3,0))</f>
        <v>Q3</v>
      </c>
      <c r="B3620" s="14">
        <f>EOMONTH(Table1[[#This Row],[Credit Date]],-1)+1</f>
        <v>42614</v>
      </c>
      <c r="C3620" t="str">
        <f>CONCATENATE(Table1[[#This Row],[Issuer Last Name]],", ",Table1[[#This Row],[Issuer First Name]])</f>
        <v>No. 060, Employee</v>
      </c>
      <c r="D3620" t="str">
        <f>CONCATENATE(Table1[[#This Row],[Approver Last Name]],", ",Table1[[#This Row],[Approver First Name]])</f>
        <v>No. 060, Employee</v>
      </c>
      <c r="E3620" t="str">
        <f>CONCATENATE(Table1[[#This Row],[Customer Last Name]],", ",Table1[[#This Row],[Customer First Name]])</f>
        <v>No. 12641, Client</v>
      </c>
      <c r="F36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0" t="str">
        <f>IF(Table1[[#This Row],[Transaction Type]]="Maintenance","Non-Sales","Sales")</f>
        <v>Sales</v>
      </c>
      <c r="H3620" t="str">
        <f>IF(Table1[[#This Row],[Quarter]]="q2",1,"")</f>
        <v/>
      </c>
      <c r="I3620">
        <f>IF(Table1[[#This Row],[Quarter]]="q3",1,"")</f>
        <v>1</v>
      </c>
      <c r="J3620" t="str">
        <f>IF(Table1[[#This Row],[Quarter]]="Q2",Table1[[#This Row],[Credit Amount]],"")</f>
        <v/>
      </c>
      <c r="K3620">
        <f>IF(Table1[[#This Row],[Quarter]]="Q3",Table1[[#This Row],[Credit Amount]],"")</f>
        <v>-276.2</v>
      </c>
      <c r="L3620">
        <f>IF(Table1[[#This Row],[Transaction Type]]="Upgrade",Table1[[#This Row],[Credit Amount]],IF(Table1[[#This Row],[Transaction Type]]="Activation",Table1[[#This Row],[Credit Amount]],""))</f>
        <v>-276.2</v>
      </c>
      <c r="M3620" t="str">
        <f>IF(Table1[[#This Row],[Transaction Type]]="Maintenance",Table1[[#This Row],[Credit Amount]],"")</f>
        <v/>
      </c>
      <c r="N3620">
        <v>10060</v>
      </c>
      <c r="O3620" t="s">
        <v>2489</v>
      </c>
      <c r="P3620" t="s">
        <v>2549</v>
      </c>
      <c r="Q3620" t="s">
        <v>2340</v>
      </c>
      <c r="R3620">
        <v>10060</v>
      </c>
      <c r="S3620" t="s">
        <v>2489</v>
      </c>
      <c r="T3620" t="s">
        <v>2549</v>
      </c>
      <c r="U3620" t="s">
        <v>2340</v>
      </c>
      <c r="V3620" t="s">
        <v>225</v>
      </c>
      <c r="W3620">
        <v>100003640</v>
      </c>
      <c r="X3620">
        <v>8005552641</v>
      </c>
      <c r="Y3620" t="s">
        <v>2595</v>
      </c>
      <c r="Z3620" t="s">
        <v>5236</v>
      </c>
      <c r="AA3620" s="13">
        <v>-276.2</v>
      </c>
      <c r="AB3620" s="14">
        <v>42618</v>
      </c>
      <c r="AC3620" t="s">
        <v>35</v>
      </c>
    </row>
    <row r="3621" spans="1:29" x14ac:dyDescent="0.25">
      <c r="A3621" t="str">
        <f>CONCATENATE("Q",ROUNDUP(MONTH(Table1[[#This Row],[Month]])/3,0))</f>
        <v>Q3</v>
      </c>
      <c r="B3621" s="14">
        <f>EOMONTH(Table1[[#This Row],[Credit Date]],-1)+1</f>
        <v>42614</v>
      </c>
      <c r="C3621" t="str">
        <f>CONCATENATE(Table1[[#This Row],[Issuer Last Name]],", ",Table1[[#This Row],[Issuer First Name]])</f>
        <v>No. 060, Employee</v>
      </c>
      <c r="D3621" t="str">
        <f>CONCATENATE(Table1[[#This Row],[Approver Last Name]],", ",Table1[[#This Row],[Approver First Name]])</f>
        <v>No. 060, Employee</v>
      </c>
      <c r="E3621" t="str">
        <f>CONCATENATE(Table1[[#This Row],[Customer Last Name]],", ",Table1[[#This Row],[Customer First Name]])</f>
        <v>No. 11697, Client</v>
      </c>
      <c r="F36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1" t="str">
        <f>IF(Table1[[#This Row],[Transaction Type]]="Maintenance","Non-Sales","Sales")</f>
        <v>Non-Sales</v>
      </c>
      <c r="H3621" t="str">
        <f>IF(Table1[[#This Row],[Quarter]]="q2",1,"")</f>
        <v/>
      </c>
      <c r="I3621">
        <f>IF(Table1[[#This Row],[Quarter]]="q3",1,"")</f>
        <v>1</v>
      </c>
      <c r="J3621" t="str">
        <f>IF(Table1[[#This Row],[Quarter]]="Q2",Table1[[#This Row],[Credit Amount]],"")</f>
        <v/>
      </c>
      <c r="K3621">
        <f>IF(Table1[[#This Row],[Quarter]]="Q3",Table1[[#This Row],[Credit Amount]],"")</f>
        <v>-362.82</v>
      </c>
      <c r="L3621" t="str">
        <f>IF(Table1[[#This Row],[Transaction Type]]="Upgrade",Table1[[#This Row],[Credit Amount]],IF(Table1[[#This Row],[Transaction Type]]="Activation",Table1[[#This Row],[Credit Amount]],""))</f>
        <v/>
      </c>
      <c r="M3621">
        <f>IF(Table1[[#This Row],[Transaction Type]]="Maintenance",Table1[[#This Row],[Credit Amount]],"")</f>
        <v>-362.82</v>
      </c>
      <c r="N3621">
        <v>10060</v>
      </c>
      <c r="O3621" t="s">
        <v>2489</v>
      </c>
      <c r="P3621" t="s">
        <v>2549</v>
      </c>
      <c r="Q3621" t="s">
        <v>2340</v>
      </c>
      <c r="R3621">
        <v>10060</v>
      </c>
      <c r="S3621" t="s">
        <v>2489</v>
      </c>
      <c r="T3621" t="s">
        <v>2549</v>
      </c>
      <c r="U3621" t="s">
        <v>2340</v>
      </c>
      <c r="V3621" t="s">
        <v>225</v>
      </c>
      <c r="W3621">
        <v>100002696</v>
      </c>
      <c r="X3621">
        <v>8005551697</v>
      </c>
      <c r="Y3621" t="s">
        <v>2595</v>
      </c>
      <c r="Z3621" t="s">
        <v>4292</v>
      </c>
      <c r="AA3621" s="13">
        <v>-362.82</v>
      </c>
      <c r="AB3621" s="14">
        <v>42620</v>
      </c>
      <c r="AC3621" t="s">
        <v>36</v>
      </c>
    </row>
    <row r="3622" spans="1:29" x14ac:dyDescent="0.25">
      <c r="A3622" t="str">
        <f>CONCATENATE("Q",ROUNDUP(MONTH(Table1[[#This Row],[Month]])/3,0))</f>
        <v>Q3</v>
      </c>
      <c r="B3622" s="14">
        <f>EOMONTH(Table1[[#This Row],[Credit Date]],-1)+1</f>
        <v>42614</v>
      </c>
      <c r="C3622" t="str">
        <f>CONCATENATE(Table1[[#This Row],[Issuer Last Name]],", ",Table1[[#This Row],[Issuer First Name]])</f>
        <v>No. 060, Employee</v>
      </c>
      <c r="D3622" t="str">
        <f>CONCATENATE(Table1[[#This Row],[Approver Last Name]],", ",Table1[[#This Row],[Approver First Name]])</f>
        <v>No. 060, Employee</v>
      </c>
      <c r="E3622" t="str">
        <f>CONCATENATE(Table1[[#This Row],[Customer Last Name]],", ",Table1[[#This Row],[Customer First Name]])</f>
        <v>No. 12960, Client</v>
      </c>
      <c r="F36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2" t="str">
        <f>IF(Table1[[#This Row],[Transaction Type]]="Maintenance","Non-Sales","Sales")</f>
        <v>Sales</v>
      </c>
      <c r="H3622" t="str">
        <f>IF(Table1[[#This Row],[Quarter]]="q2",1,"")</f>
        <v/>
      </c>
      <c r="I3622">
        <f>IF(Table1[[#This Row],[Quarter]]="q3",1,"")</f>
        <v>1</v>
      </c>
      <c r="J3622" t="str">
        <f>IF(Table1[[#This Row],[Quarter]]="Q2",Table1[[#This Row],[Credit Amount]],"")</f>
        <v/>
      </c>
      <c r="K3622">
        <f>IF(Table1[[#This Row],[Quarter]]="Q3",Table1[[#This Row],[Credit Amount]],"")</f>
        <v>-316.83999999999997</v>
      </c>
      <c r="L3622">
        <f>IF(Table1[[#This Row],[Transaction Type]]="Upgrade",Table1[[#This Row],[Credit Amount]],IF(Table1[[#This Row],[Transaction Type]]="Activation",Table1[[#This Row],[Credit Amount]],""))</f>
        <v>-316.83999999999997</v>
      </c>
      <c r="M3622" t="str">
        <f>IF(Table1[[#This Row],[Transaction Type]]="Maintenance",Table1[[#This Row],[Credit Amount]],"")</f>
        <v/>
      </c>
      <c r="N3622">
        <v>10060</v>
      </c>
      <c r="O3622" t="s">
        <v>2489</v>
      </c>
      <c r="P3622" t="s">
        <v>2549</v>
      </c>
      <c r="Q3622" t="s">
        <v>2340</v>
      </c>
      <c r="R3622">
        <v>10060</v>
      </c>
      <c r="S3622" t="s">
        <v>2489</v>
      </c>
      <c r="T3622" t="s">
        <v>2549</v>
      </c>
      <c r="U3622" t="s">
        <v>2340</v>
      </c>
      <c r="V3622" t="s">
        <v>225</v>
      </c>
      <c r="W3622">
        <v>100003959</v>
      </c>
      <c r="X3622">
        <v>8005552960</v>
      </c>
      <c r="Y3622" t="s">
        <v>2595</v>
      </c>
      <c r="Z3622" t="s">
        <v>5549</v>
      </c>
      <c r="AA3622" s="13">
        <v>-316.83999999999997</v>
      </c>
      <c r="AB3622" s="14">
        <v>42621</v>
      </c>
      <c r="AC3622" t="s">
        <v>35</v>
      </c>
    </row>
    <row r="3623" spans="1:29" x14ac:dyDescent="0.25">
      <c r="A3623" t="str">
        <f>CONCATENATE("Q",ROUNDUP(MONTH(Table1[[#This Row],[Month]])/3,0))</f>
        <v>Q3</v>
      </c>
      <c r="B3623" s="14">
        <f>EOMONTH(Table1[[#This Row],[Credit Date]],-1)+1</f>
        <v>42614</v>
      </c>
      <c r="C3623" t="str">
        <f>CONCATENATE(Table1[[#This Row],[Issuer Last Name]],", ",Table1[[#This Row],[Issuer First Name]])</f>
        <v>No. 060, Employee</v>
      </c>
      <c r="D3623" t="str">
        <f>CONCATENATE(Table1[[#This Row],[Approver Last Name]],", ",Table1[[#This Row],[Approver First Name]])</f>
        <v>No. 060, Employee</v>
      </c>
      <c r="E3623" t="str">
        <f>CONCATENATE(Table1[[#This Row],[Customer Last Name]],", ",Table1[[#This Row],[Customer First Name]])</f>
        <v>No. 12700, Client</v>
      </c>
      <c r="F36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3" t="str">
        <f>IF(Table1[[#This Row],[Transaction Type]]="Maintenance","Non-Sales","Sales")</f>
        <v>Non-Sales</v>
      </c>
      <c r="H3623" t="str">
        <f>IF(Table1[[#This Row],[Quarter]]="q2",1,"")</f>
        <v/>
      </c>
      <c r="I3623">
        <f>IF(Table1[[#This Row],[Quarter]]="q3",1,"")</f>
        <v>1</v>
      </c>
      <c r="J3623" t="str">
        <f>IF(Table1[[#This Row],[Quarter]]="Q2",Table1[[#This Row],[Credit Amount]],"")</f>
        <v/>
      </c>
      <c r="K3623">
        <f>IF(Table1[[#This Row],[Quarter]]="Q3",Table1[[#This Row],[Credit Amount]],"")</f>
        <v>-451.57</v>
      </c>
      <c r="L3623" t="str">
        <f>IF(Table1[[#This Row],[Transaction Type]]="Upgrade",Table1[[#This Row],[Credit Amount]],IF(Table1[[#This Row],[Transaction Type]]="Activation",Table1[[#This Row],[Credit Amount]],""))</f>
        <v/>
      </c>
      <c r="M3623">
        <f>IF(Table1[[#This Row],[Transaction Type]]="Maintenance",Table1[[#This Row],[Credit Amount]],"")</f>
        <v>-451.57</v>
      </c>
      <c r="N3623">
        <v>10060</v>
      </c>
      <c r="O3623" t="s">
        <v>2489</v>
      </c>
      <c r="P3623" t="s">
        <v>2549</v>
      </c>
      <c r="Q3623" t="s">
        <v>2340</v>
      </c>
      <c r="R3623">
        <v>10060</v>
      </c>
      <c r="S3623" t="s">
        <v>2489</v>
      </c>
      <c r="T3623" t="s">
        <v>2549</v>
      </c>
      <c r="U3623" t="s">
        <v>2340</v>
      </c>
      <c r="V3623" t="s">
        <v>225</v>
      </c>
      <c r="W3623">
        <v>100003699</v>
      </c>
      <c r="X3623">
        <v>8005552700</v>
      </c>
      <c r="Y3623" t="s">
        <v>2595</v>
      </c>
      <c r="Z3623" t="s">
        <v>5294</v>
      </c>
      <c r="AA3623" s="13">
        <v>-451.57</v>
      </c>
      <c r="AB3623" s="14">
        <v>42624</v>
      </c>
      <c r="AC3623" t="s">
        <v>36</v>
      </c>
    </row>
    <row r="3624" spans="1:29" x14ac:dyDescent="0.25">
      <c r="A3624" t="str">
        <f>CONCATENATE("Q",ROUNDUP(MONTH(Table1[[#This Row],[Month]])/3,0))</f>
        <v>Q3</v>
      </c>
      <c r="B3624" s="14">
        <f>EOMONTH(Table1[[#This Row],[Credit Date]],-1)+1</f>
        <v>42614</v>
      </c>
      <c r="C3624" t="str">
        <f>CONCATENATE(Table1[[#This Row],[Issuer Last Name]],", ",Table1[[#This Row],[Issuer First Name]])</f>
        <v>No. 060, Employee</v>
      </c>
      <c r="D3624" t="str">
        <f>CONCATENATE(Table1[[#This Row],[Approver Last Name]],", ",Table1[[#This Row],[Approver First Name]])</f>
        <v>No. 060, Employee</v>
      </c>
      <c r="E3624" t="str">
        <f>CONCATENATE(Table1[[#This Row],[Customer Last Name]],", ",Table1[[#This Row],[Customer First Name]])</f>
        <v>No. 13013, Client</v>
      </c>
      <c r="F36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4" t="str">
        <f>IF(Table1[[#This Row],[Transaction Type]]="Maintenance","Non-Sales","Sales")</f>
        <v>Sales</v>
      </c>
      <c r="H3624" t="str">
        <f>IF(Table1[[#This Row],[Quarter]]="q2",1,"")</f>
        <v/>
      </c>
      <c r="I3624">
        <f>IF(Table1[[#This Row],[Quarter]]="q3",1,"")</f>
        <v>1</v>
      </c>
      <c r="J3624" t="str">
        <f>IF(Table1[[#This Row],[Quarter]]="Q2",Table1[[#This Row],[Credit Amount]],"")</f>
        <v/>
      </c>
      <c r="K3624">
        <f>IF(Table1[[#This Row],[Quarter]]="Q3",Table1[[#This Row],[Credit Amount]],"")</f>
        <v>-261.43</v>
      </c>
      <c r="L3624">
        <f>IF(Table1[[#This Row],[Transaction Type]]="Upgrade",Table1[[#This Row],[Credit Amount]],IF(Table1[[#This Row],[Transaction Type]]="Activation",Table1[[#This Row],[Credit Amount]],""))</f>
        <v>-261.43</v>
      </c>
      <c r="M3624" t="str">
        <f>IF(Table1[[#This Row],[Transaction Type]]="Maintenance",Table1[[#This Row],[Credit Amount]],"")</f>
        <v/>
      </c>
      <c r="N3624">
        <v>10060</v>
      </c>
      <c r="O3624" t="s">
        <v>2489</v>
      </c>
      <c r="P3624" t="s">
        <v>2549</v>
      </c>
      <c r="Q3624" t="s">
        <v>2340</v>
      </c>
      <c r="R3624">
        <v>10060</v>
      </c>
      <c r="S3624" t="s">
        <v>2489</v>
      </c>
      <c r="T3624" t="s">
        <v>2549</v>
      </c>
      <c r="U3624" t="s">
        <v>2340</v>
      </c>
      <c r="V3624" t="s">
        <v>225</v>
      </c>
      <c r="W3624">
        <v>100004012</v>
      </c>
      <c r="X3624">
        <v>8005553013</v>
      </c>
      <c r="Y3624" t="s">
        <v>2595</v>
      </c>
      <c r="Z3624" t="s">
        <v>5601</v>
      </c>
      <c r="AA3624" s="13">
        <v>-261.43</v>
      </c>
      <c r="AB3624" s="14">
        <v>42626</v>
      </c>
      <c r="AC3624" t="s">
        <v>37</v>
      </c>
    </row>
    <row r="3625" spans="1:29" x14ac:dyDescent="0.25">
      <c r="A3625" t="str">
        <f>CONCATENATE("Q",ROUNDUP(MONTH(Table1[[#This Row],[Month]])/3,0))</f>
        <v>Q3</v>
      </c>
      <c r="B3625" s="14">
        <f>EOMONTH(Table1[[#This Row],[Credit Date]],-1)+1</f>
        <v>42614</v>
      </c>
      <c r="C3625" t="str">
        <f>CONCATENATE(Table1[[#This Row],[Issuer Last Name]],", ",Table1[[#This Row],[Issuer First Name]])</f>
        <v>No. 060, Employee</v>
      </c>
      <c r="D3625" t="str">
        <f>CONCATENATE(Table1[[#This Row],[Approver Last Name]],", ",Table1[[#This Row],[Approver First Name]])</f>
        <v>No. 060, Employee</v>
      </c>
      <c r="E3625" t="str">
        <f>CONCATENATE(Table1[[#This Row],[Customer Last Name]],", ",Table1[[#This Row],[Customer First Name]])</f>
        <v>No. 12659, Client</v>
      </c>
      <c r="F36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5" t="str">
        <f>IF(Table1[[#This Row],[Transaction Type]]="Maintenance","Non-Sales","Sales")</f>
        <v>Sales</v>
      </c>
      <c r="H3625" t="str">
        <f>IF(Table1[[#This Row],[Quarter]]="q2",1,"")</f>
        <v/>
      </c>
      <c r="I3625">
        <f>IF(Table1[[#This Row],[Quarter]]="q3",1,"")</f>
        <v>1</v>
      </c>
      <c r="J3625" t="str">
        <f>IF(Table1[[#This Row],[Quarter]]="Q2",Table1[[#This Row],[Credit Amount]],"")</f>
        <v/>
      </c>
      <c r="K3625">
        <f>IF(Table1[[#This Row],[Quarter]]="Q3",Table1[[#This Row],[Credit Amount]],"")</f>
        <v>-232.26</v>
      </c>
      <c r="L3625">
        <f>IF(Table1[[#This Row],[Transaction Type]]="Upgrade",Table1[[#This Row],[Credit Amount]],IF(Table1[[#This Row],[Transaction Type]]="Activation",Table1[[#This Row],[Credit Amount]],""))</f>
        <v>-232.26</v>
      </c>
      <c r="M3625" t="str">
        <f>IF(Table1[[#This Row],[Transaction Type]]="Maintenance",Table1[[#This Row],[Credit Amount]],"")</f>
        <v/>
      </c>
      <c r="N3625">
        <v>10060</v>
      </c>
      <c r="O3625" t="s">
        <v>2489</v>
      </c>
      <c r="P3625" t="s">
        <v>2549</v>
      </c>
      <c r="Q3625" t="s">
        <v>2340</v>
      </c>
      <c r="R3625">
        <v>10060</v>
      </c>
      <c r="S3625" t="s">
        <v>2489</v>
      </c>
      <c r="T3625" t="s">
        <v>2549</v>
      </c>
      <c r="U3625" t="s">
        <v>2340</v>
      </c>
      <c r="V3625" t="s">
        <v>225</v>
      </c>
      <c r="W3625">
        <v>100003658</v>
      </c>
      <c r="X3625">
        <v>8005552659</v>
      </c>
      <c r="Y3625" t="s">
        <v>2595</v>
      </c>
      <c r="Z3625" t="s">
        <v>5253</v>
      </c>
      <c r="AA3625" s="13">
        <v>-232.26</v>
      </c>
      <c r="AB3625" s="14">
        <v>42628</v>
      </c>
      <c r="AC3625" t="s">
        <v>35</v>
      </c>
    </row>
    <row r="3626" spans="1:29" x14ac:dyDescent="0.25">
      <c r="A3626" t="str">
        <f>CONCATENATE("Q",ROUNDUP(MONTH(Table1[[#This Row],[Month]])/3,0))</f>
        <v>Q3</v>
      </c>
      <c r="B3626" s="14">
        <f>EOMONTH(Table1[[#This Row],[Credit Date]],-1)+1</f>
        <v>42614</v>
      </c>
      <c r="C3626" t="str">
        <f>CONCATENATE(Table1[[#This Row],[Issuer Last Name]],", ",Table1[[#This Row],[Issuer First Name]])</f>
        <v>No. 060, Employee</v>
      </c>
      <c r="D3626" t="str">
        <f>CONCATENATE(Table1[[#This Row],[Approver Last Name]],", ",Table1[[#This Row],[Approver First Name]])</f>
        <v>No. 060, Employee</v>
      </c>
      <c r="E3626" t="str">
        <f>CONCATENATE(Table1[[#This Row],[Customer Last Name]],", ",Table1[[#This Row],[Customer First Name]])</f>
        <v>No. 13793, Client</v>
      </c>
      <c r="F36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6" t="str">
        <f>IF(Table1[[#This Row],[Transaction Type]]="Maintenance","Non-Sales","Sales")</f>
        <v>Sales</v>
      </c>
      <c r="H3626" t="str">
        <f>IF(Table1[[#This Row],[Quarter]]="q2",1,"")</f>
        <v/>
      </c>
      <c r="I3626">
        <f>IF(Table1[[#This Row],[Quarter]]="q3",1,"")</f>
        <v>1</v>
      </c>
      <c r="J3626" t="str">
        <f>IF(Table1[[#This Row],[Quarter]]="Q2",Table1[[#This Row],[Credit Amount]],"")</f>
        <v/>
      </c>
      <c r="K3626">
        <f>IF(Table1[[#This Row],[Quarter]]="Q3",Table1[[#This Row],[Credit Amount]],"")</f>
        <v>-380.35</v>
      </c>
      <c r="L3626">
        <f>IF(Table1[[#This Row],[Transaction Type]]="Upgrade",Table1[[#This Row],[Credit Amount]],IF(Table1[[#This Row],[Transaction Type]]="Activation",Table1[[#This Row],[Credit Amount]],""))</f>
        <v>-380.35</v>
      </c>
      <c r="M3626" t="str">
        <f>IF(Table1[[#This Row],[Transaction Type]]="Maintenance",Table1[[#This Row],[Credit Amount]],"")</f>
        <v/>
      </c>
      <c r="N3626">
        <v>10060</v>
      </c>
      <c r="O3626" t="s">
        <v>2489</v>
      </c>
      <c r="P3626" t="s">
        <v>2549</v>
      </c>
      <c r="Q3626" t="s">
        <v>2340</v>
      </c>
      <c r="R3626">
        <v>10060</v>
      </c>
      <c r="S3626" t="s">
        <v>2489</v>
      </c>
      <c r="T3626" t="s">
        <v>2549</v>
      </c>
      <c r="U3626" t="s">
        <v>2340</v>
      </c>
      <c r="V3626" t="s">
        <v>225</v>
      </c>
      <c r="W3626">
        <v>100004792</v>
      </c>
      <c r="X3626">
        <v>8005553793</v>
      </c>
      <c r="Y3626" t="s">
        <v>2595</v>
      </c>
      <c r="Z3626" t="s">
        <v>6381</v>
      </c>
      <c r="AA3626" s="13">
        <v>-380.35</v>
      </c>
      <c r="AB3626" s="14">
        <v>42633</v>
      </c>
      <c r="AC3626" t="s">
        <v>35</v>
      </c>
    </row>
    <row r="3627" spans="1:29" x14ac:dyDescent="0.25">
      <c r="A3627" t="str">
        <f>CONCATENATE("Q",ROUNDUP(MONTH(Table1[[#This Row],[Month]])/3,0))</f>
        <v>Q3</v>
      </c>
      <c r="B3627" s="14">
        <f>EOMONTH(Table1[[#This Row],[Credit Date]],-1)+1</f>
        <v>42614</v>
      </c>
      <c r="C3627" t="str">
        <f>CONCATENATE(Table1[[#This Row],[Issuer Last Name]],", ",Table1[[#This Row],[Issuer First Name]])</f>
        <v>No. 060, Employee</v>
      </c>
      <c r="D3627" t="str">
        <f>CONCATENATE(Table1[[#This Row],[Approver Last Name]],", ",Table1[[#This Row],[Approver First Name]])</f>
        <v>No. 060, Employee</v>
      </c>
      <c r="E3627" t="str">
        <f>CONCATENATE(Table1[[#This Row],[Customer Last Name]],", ",Table1[[#This Row],[Customer First Name]])</f>
        <v>No. 13662, Client</v>
      </c>
      <c r="F36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7" t="str">
        <f>IF(Table1[[#This Row],[Transaction Type]]="Maintenance","Non-Sales","Sales")</f>
        <v>Non-Sales</v>
      </c>
      <c r="H3627" t="str">
        <f>IF(Table1[[#This Row],[Quarter]]="q2",1,"")</f>
        <v/>
      </c>
      <c r="I3627">
        <f>IF(Table1[[#This Row],[Quarter]]="q3",1,"")</f>
        <v>1</v>
      </c>
      <c r="J3627" t="str">
        <f>IF(Table1[[#This Row],[Quarter]]="Q2",Table1[[#This Row],[Credit Amount]],"")</f>
        <v/>
      </c>
      <c r="K3627">
        <f>IF(Table1[[#This Row],[Quarter]]="Q3",Table1[[#This Row],[Credit Amount]],"")</f>
        <v>-189.89</v>
      </c>
      <c r="L3627" t="str">
        <f>IF(Table1[[#This Row],[Transaction Type]]="Upgrade",Table1[[#This Row],[Credit Amount]],IF(Table1[[#This Row],[Transaction Type]]="Activation",Table1[[#This Row],[Credit Amount]],""))</f>
        <v/>
      </c>
      <c r="M3627">
        <f>IF(Table1[[#This Row],[Transaction Type]]="Maintenance",Table1[[#This Row],[Credit Amount]],"")</f>
        <v>-189.89</v>
      </c>
      <c r="N3627">
        <v>10060</v>
      </c>
      <c r="O3627" t="s">
        <v>2489</v>
      </c>
      <c r="P3627" t="s">
        <v>2549</v>
      </c>
      <c r="Q3627" t="s">
        <v>2340</v>
      </c>
      <c r="R3627">
        <v>10060</v>
      </c>
      <c r="S3627" t="s">
        <v>2489</v>
      </c>
      <c r="T3627" t="s">
        <v>2549</v>
      </c>
      <c r="U3627" t="s">
        <v>2340</v>
      </c>
      <c r="V3627" t="s">
        <v>225</v>
      </c>
      <c r="W3627">
        <v>100004661</v>
      </c>
      <c r="X3627">
        <v>8005553662</v>
      </c>
      <c r="Y3627" t="s">
        <v>2595</v>
      </c>
      <c r="Z3627" t="s">
        <v>6250</v>
      </c>
      <c r="AA3627" s="13">
        <v>-189.89</v>
      </c>
      <c r="AB3627" s="14">
        <v>42633</v>
      </c>
      <c r="AC3627" t="s">
        <v>36</v>
      </c>
    </row>
    <row r="3628" spans="1:29" x14ac:dyDescent="0.25">
      <c r="A3628" t="str">
        <f>CONCATENATE("Q",ROUNDUP(MONTH(Table1[[#This Row],[Month]])/3,0))</f>
        <v>Q3</v>
      </c>
      <c r="B3628" s="14">
        <f>EOMONTH(Table1[[#This Row],[Credit Date]],-1)+1</f>
        <v>42614</v>
      </c>
      <c r="C3628" t="str">
        <f>CONCATENATE(Table1[[#This Row],[Issuer Last Name]],", ",Table1[[#This Row],[Issuer First Name]])</f>
        <v>No. 060, Employee</v>
      </c>
      <c r="D3628" t="str">
        <f>CONCATENATE(Table1[[#This Row],[Approver Last Name]],", ",Table1[[#This Row],[Approver First Name]])</f>
        <v>No. 060, Employee</v>
      </c>
      <c r="E3628" t="str">
        <f>CONCATENATE(Table1[[#This Row],[Customer Last Name]],", ",Table1[[#This Row],[Customer First Name]])</f>
        <v>No. 11636, Client</v>
      </c>
      <c r="F36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8" t="str">
        <f>IF(Table1[[#This Row],[Transaction Type]]="Maintenance","Non-Sales","Sales")</f>
        <v>Non-Sales</v>
      </c>
      <c r="H3628" t="str">
        <f>IF(Table1[[#This Row],[Quarter]]="q2",1,"")</f>
        <v/>
      </c>
      <c r="I3628">
        <f>IF(Table1[[#This Row],[Quarter]]="q3",1,"")</f>
        <v>1</v>
      </c>
      <c r="J3628" t="str">
        <f>IF(Table1[[#This Row],[Quarter]]="Q2",Table1[[#This Row],[Credit Amount]],"")</f>
        <v/>
      </c>
      <c r="K3628">
        <f>IF(Table1[[#This Row],[Quarter]]="Q3",Table1[[#This Row],[Credit Amount]],"")</f>
        <v>-488.36</v>
      </c>
      <c r="L3628" t="str">
        <f>IF(Table1[[#This Row],[Transaction Type]]="Upgrade",Table1[[#This Row],[Credit Amount]],IF(Table1[[#This Row],[Transaction Type]]="Activation",Table1[[#This Row],[Credit Amount]],""))</f>
        <v/>
      </c>
      <c r="M3628">
        <f>IF(Table1[[#This Row],[Transaction Type]]="Maintenance",Table1[[#This Row],[Credit Amount]],"")</f>
        <v>-488.36</v>
      </c>
      <c r="N3628">
        <v>10060</v>
      </c>
      <c r="O3628" t="s">
        <v>2489</v>
      </c>
      <c r="P3628" t="s">
        <v>2549</v>
      </c>
      <c r="Q3628" t="s">
        <v>2340</v>
      </c>
      <c r="R3628">
        <v>10060</v>
      </c>
      <c r="S3628" t="s">
        <v>2489</v>
      </c>
      <c r="T3628" t="s">
        <v>2549</v>
      </c>
      <c r="U3628" t="s">
        <v>2340</v>
      </c>
      <c r="V3628" t="s">
        <v>225</v>
      </c>
      <c r="W3628">
        <v>100002635</v>
      </c>
      <c r="X3628">
        <v>8005551636</v>
      </c>
      <c r="Y3628" t="s">
        <v>2595</v>
      </c>
      <c r="Z3628" t="s">
        <v>4231</v>
      </c>
      <c r="AA3628" s="13">
        <v>-488.36</v>
      </c>
      <c r="AB3628" s="14">
        <v>42634</v>
      </c>
      <c r="AC3628" t="s">
        <v>36</v>
      </c>
    </row>
    <row r="3629" spans="1:29" x14ac:dyDescent="0.25">
      <c r="A3629" t="str">
        <f>CONCATENATE("Q",ROUNDUP(MONTH(Table1[[#This Row],[Month]])/3,0))</f>
        <v>Q3</v>
      </c>
      <c r="B3629" s="14">
        <f>EOMONTH(Table1[[#This Row],[Credit Date]],-1)+1</f>
        <v>42614</v>
      </c>
      <c r="C3629" t="str">
        <f>CONCATENATE(Table1[[#This Row],[Issuer Last Name]],", ",Table1[[#This Row],[Issuer First Name]])</f>
        <v>No. 060, Employee</v>
      </c>
      <c r="D3629" t="str">
        <f>CONCATENATE(Table1[[#This Row],[Approver Last Name]],", ",Table1[[#This Row],[Approver First Name]])</f>
        <v>No. 060, Employee</v>
      </c>
      <c r="E3629" t="str">
        <f>CONCATENATE(Table1[[#This Row],[Customer Last Name]],", ",Table1[[#This Row],[Customer First Name]])</f>
        <v>No. 11512, Client</v>
      </c>
      <c r="F36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29" t="str">
        <f>IF(Table1[[#This Row],[Transaction Type]]="Maintenance","Non-Sales","Sales")</f>
        <v>Non-Sales</v>
      </c>
      <c r="H3629" t="str">
        <f>IF(Table1[[#This Row],[Quarter]]="q2",1,"")</f>
        <v/>
      </c>
      <c r="I3629">
        <f>IF(Table1[[#This Row],[Quarter]]="q3",1,"")</f>
        <v>1</v>
      </c>
      <c r="J3629" t="str">
        <f>IF(Table1[[#This Row],[Quarter]]="Q2",Table1[[#This Row],[Credit Amount]],"")</f>
        <v/>
      </c>
      <c r="K3629">
        <f>IF(Table1[[#This Row],[Quarter]]="Q3",Table1[[#This Row],[Credit Amount]],"")</f>
        <v>-435.67</v>
      </c>
      <c r="L3629" t="str">
        <f>IF(Table1[[#This Row],[Transaction Type]]="Upgrade",Table1[[#This Row],[Credit Amount]],IF(Table1[[#This Row],[Transaction Type]]="Activation",Table1[[#This Row],[Credit Amount]],""))</f>
        <v/>
      </c>
      <c r="M3629">
        <f>IF(Table1[[#This Row],[Transaction Type]]="Maintenance",Table1[[#This Row],[Credit Amount]],"")</f>
        <v>-435.67</v>
      </c>
      <c r="N3629">
        <v>10060</v>
      </c>
      <c r="O3629" t="s">
        <v>2489</v>
      </c>
      <c r="P3629" t="s">
        <v>2549</v>
      </c>
      <c r="Q3629" t="s">
        <v>2340</v>
      </c>
      <c r="R3629">
        <v>10060</v>
      </c>
      <c r="S3629" t="s">
        <v>2489</v>
      </c>
      <c r="T3629" t="s">
        <v>2549</v>
      </c>
      <c r="U3629" t="s">
        <v>2340</v>
      </c>
      <c r="V3629" t="s">
        <v>225</v>
      </c>
      <c r="W3629">
        <v>100002511</v>
      </c>
      <c r="X3629">
        <v>8005551512</v>
      </c>
      <c r="Y3629" t="s">
        <v>2595</v>
      </c>
      <c r="Z3629" t="s">
        <v>4107</v>
      </c>
      <c r="AA3629" s="13">
        <v>-435.67</v>
      </c>
      <c r="AB3629" s="14">
        <v>42634</v>
      </c>
      <c r="AC3629" t="s">
        <v>36</v>
      </c>
    </row>
    <row r="3630" spans="1:29" x14ac:dyDescent="0.25">
      <c r="A3630" t="str">
        <f>CONCATENATE("Q",ROUNDUP(MONTH(Table1[[#This Row],[Month]])/3,0))</f>
        <v>Q3</v>
      </c>
      <c r="B3630" s="14">
        <f>EOMONTH(Table1[[#This Row],[Credit Date]],-1)+1</f>
        <v>42614</v>
      </c>
      <c r="C3630" t="str">
        <f>CONCATENATE(Table1[[#This Row],[Issuer Last Name]],", ",Table1[[#This Row],[Issuer First Name]])</f>
        <v>No. 060, Employee</v>
      </c>
      <c r="D3630" t="str">
        <f>CONCATENATE(Table1[[#This Row],[Approver Last Name]],", ",Table1[[#This Row],[Approver First Name]])</f>
        <v>No. 060, Employee</v>
      </c>
      <c r="E3630" t="str">
        <f>CONCATENATE(Table1[[#This Row],[Customer Last Name]],", ",Table1[[#This Row],[Customer First Name]])</f>
        <v>No. 13168, Client</v>
      </c>
      <c r="F36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0" t="str">
        <f>IF(Table1[[#This Row],[Transaction Type]]="Maintenance","Non-Sales","Sales")</f>
        <v>Sales</v>
      </c>
      <c r="H3630" t="str">
        <f>IF(Table1[[#This Row],[Quarter]]="q2",1,"")</f>
        <v/>
      </c>
      <c r="I3630">
        <f>IF(Table1[[#This Row],[Quarter]]="q3",1,"")</f>
        <v>1</v>
      </c>
      <c r="J3630" t="str">
        <f>IF(Table1[[#This Row],[Quarter]]="Q2",Table1[[#This Row],[Credit Amount]],"")</f>
        <v/>
      </c>
      <c r="K3630">
        <f>IF(Table1[[#This Row],[Quarter]]="Q3",Table1[[#This Row],[Credit Amount]],"")</f>
        <v>-67.62</v>
      </c>
      <c r="L3630">
        <f>IF(Table1[[#This Row],[Transaction Type]]="Upgrade",Table1[[#This Row],[Credit Amount]],IF(Table1[[#This Row],[Transaction Type]]="Activation",Table1[[#This Row],[Credit Amount]],""))</f>
        <v>-67.62</v>
      </c>
      <c r="M3630" t="str">
        <f>IF(Table1[[#This Row],[Transaction Type]]="Maintenance",Table1[[#This Row],[Credit Amount]],"")</f>
        <v/>
      </c>
      <c r="N3630">
        <v>10060</v>
      </c>
      <c r="O3630" t="s">
        <v>2489</v>
      </c>
      <c r="P3630" t="s">
        <v>2549</v>
      </c>
      <c r="Q3630" t="s">
        <v>2340</v>
      </c>
      <c r="R3630">
        <v>10060</v>
      </c>
      <c r="S3630" t="s">
        <v>2489</v>
      </c>
      <c r="T3630" t="s">
        <v>2549</v>
      </c>
      <c r="U3630" t="s">
        <v>2340</v>
      </c>
      <c r="V3630" t="s">
        <v>225</v>
      </c>
      <c r="W3630">
        <v>100004167</v>
      </c>
      <c r="X3630">
        <v>8005553168</v>
      </c>
      <c r="Y3630" t="s">
        <v>2595</v>
      </c>
      <c r="Z3630" t="s">
        <v>5756</v>
      </c>
      <c r="AA3630" s="13">
        <v>-67.62</v>
      </c>
      <c r="AB3630" s="14">
        <v>42642</v>
      </c>
      <c r="AC3630" t="s">
        <v>35</v>
      </c>
    </row>
    <row r="3631" spans="1:29" x14ac:dyDescent="0.25">
      <c r="A3631" t="str">
        <f>CONCATENATE("Q",ROUNDUP(MONTH(Table1[[#This Row],[Month]])/3,0))</f>
        <v>Q2</v>
      </c>
      <c r="B3631" s="14">
        <f>EOMONTH(Table1[[#This Row],[Credit Date]],-1)+1</f>
        <v>42461</v>
      </c>
      <c r="C3631" t="str">
        <f>CONCATENATE(Table1[[#This Row],[Issuer Last Name]],", ",Table1[[#This Row],[Issuer First Name]])</f>
        <v>No. 023, Employee</v>
      </c>
      <c r="D3631" t="str">
        <f>CONCATENATE(Table1[[#This Row],[Approver Last Name]],", ",Table1[[#This Row],[Approver First Name]])</f>
        <v>No. 102, Employee</v>
      </c>
      <c r="E3631" t="str">
        <f>CONCATENATE(Table1[[#This Row],[Customer Last Name]],", ",Table1[[#This Row],[Customer First Name]])</f>
        <v>No. 12702, Client</v>
      </c>
      <c r="F36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1" t="str">
        <f>IF(Table1[[#This Row],[Transaction Type]]="Maintenance","Non-Sales","Sales")</f>
        <v>Non-Sales</v>
      </c>
      <c r="H3631">
        <f>IF(Table1[[#This Row],[Quarter]]="q2",1,"")</f>
        <v>1</v>
      </c>
      <c r="I3631" t="str">
        <f>IF(Table1[[#This Row],[Quarter]]="q3",1,"")</f>
        <v/>
      </c>
      <c r="J3631">
        <f>IF(Table1[[#This Row],[Quarter]]="Q2",Table1[[#This Row],[Credit Amount]],"")</f>
        <v>-54.56</v>
      </c>
      <c r="K3631" t="str">
        <f>IF(Table1[[#This Row],[Quarter]]="Q3",Table1[[#This Row],[Credit Amount]],"")</f>
        <v/>
      </c>
      <c r="L3631" t="str">
        <f>IF(Table1[[#This Row],[Transaction Type]]="Upgrade",Table1[[#This Row],[Credit Amount]],IF(Table1[[#This Row],[Transaction Type]]="Activation",Table1[[#This Row],[Credit Amount]],""))</f>
        <v/>
      </c>
      <c r="M3631">
        <f>IF(Table1[[#This Row],[Transaction Type]]="Maintenance",Table1[[#This Row],[Credit Amount]],"")</f>
        <v>-54.56</v>
      </c>
      <c r="N3631">
        <v>10023</v>
      </c>
      <c r="O3631" t="s">
        <v>2489</v>
      </c>
      <c r="P3631" t="s">
        <v>2512</v>
      </c>
      <c r="Q3631" t="s">
        <v>289</v>
      </c>
      <c r="R3631">
        <v>10102</v>
      </c>
      <c r="S3631" t="s">
        <v>2489</v>
      </c>
      <c r="T3631" t="s">
        <v>2591</v>
      </c>
      <c r="U3631" t="s">
        <v>290</v>
      </c>
      <c r="V3631" t="s">
        <v>225</v>
      </c>
      <c r="W3631">
        <v>100003701</v>
      </c>
      <c r="X3631">
        <v>8005552702</v>
      </c>
      <c r="Y3631" t="s">
        <v>2595</v>
      </c>
      <c r="Z3631" t="s">
        <v>5296</v>
      </c>
      <c r="AA3631" s="13">
        <v>-54.56</v>
      </c>
      <c r="AB3631" s="14">
        <v>42470</v>
      </c>
      <c r="AC3631" t="s">
        <v>36</v>
      </c>
    </row>
    <row r="3632" spans="1:29" x14ac:dyDescent="0.25">
      <c r="A3632" t="str">
        <f>CONCATENATE("Q",ROUNDUP(MONTH(Table1[[#This Row],[Month]])/3,0))</f>
        <v>Q2</v>
      </c>
      <c r="B3632" s="14">
        <f>EOMONTH(Table1[[#This Row],[Credit Date]],-1)+1</f>
        <v>42461</v>
      </c>
      <c r="C3632" t="str">
        <f>CONCATENATE(Table1[[#This Row],[Issuer Last Name]],", ",Table1[[#This Row],[Issuer First Name]])</f>
        <v>No. 023, Employee</v>
      </c>
      <c r="D3632" t="str">
        <f>CONCATENATE(Table1[[#This Row],[Approver Last Name]],", ",Table1[[#This Row],[Approver First Name]])</f>
        <v>No. 102, Employee</v>
      </c>
      <c r="E3632" t="str">
        <f>CONCATENATE(Table1[[#This Row],[Customer Last Name]],", ",Table1[[#This Row],[Customer First Name]])</f>
        <v>No. 10787, Client</v>
      </c>
      <c r="F36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2" t="str">
        <f>IF(Table1[[#This Row],[Transaction Type]]="Maintenance","Non-Sales","Sales")</f>
        <v>Sales</v>
      </c>
      <c r="H3632">
        <f>IF(Table1[[#This Row],[Quarter]]="q2",1,"")</f>
        <v>1</v>
      </c>
      <c r="I3632" t="str">
        <f>IF(Table1[[#This Row],[Quarter]]="q3",1,"")</f>
        <v/>
      </c>
      <c r="J3632">
        <f>IF(Table1[[#This Row],[Quarter]]="Q2",Table1[[#This Row],[Credit Amount]],"")</f>
        <v>-74.41</v>
      </c>
      <c r="K3632" t="str">
        <f>IF(Table1[[#This Row],[Quarter]]="Q3",Table1[[#This Row],[Credit Amount]],"")</f>
        <v/>
      </c>
      <c r="L3632">
        <f>IF(Table1[[#This Row],[Transaction Type]]="Upgrade",Table1[[#This Row],[Credit Amount]],IF(Table1[[#This Row],[Transaction Type]]="Activation",Table1[[#This Row],[Credit Amount]],""))</f>
        <v>-74.41</v>
      </c>
      <c r="M3632" t="str">
        <f>IF(Table1[[#This Row],[Transaction Type]]="Maintenance",Table1[[#This Row],[Credit Amount]],"")</f>
        <v/>
      </c>
      <c r="N3632">
        <v>10023</v>
      </c>
      <c r="O3632" t="s">
        <v>2489</v>
      </c>
      <c r="P3632" t="s">
        <v>2512</v>
      </c>
      <c r="Q3632" t="s">
        <v>289</v>
      </c>
      <c r="R3632">
        <v>10102</v>
      </c>
      <c r="S3632" t="s">
        <v>2489</v>
      </c>
      <c r="T3632" t="s">
        <v>2591</v>
      </c>
      <c r="U3632" t="s">
        <v>290</v>
      </c>
      <c r="V3632" t="s">
        <v>225</v>
      </c>
      <c r="W3632">
        <v>100001786</v>
      </c>
      <c r="X3632">
        <v>8005550787</v>
      </c>
      <c r="Y3632" t="s">
        <v>2595</v>
      </c>
      <c r="Z3632" t="s">
        <v>3382</v>
      </c>
      <c r="AA3632" s="13">
        <v>-74.41</v>
      </c>
      <c r="AB3632" s="14">
        <v>42470</v>
      </c>
      <c r="AC3632" t="s">
        <v>37</v>
      </c>
    </row>
    <row r="3633" spans="1:29" x14ac:dyDescent="0.25">
      <c r="A3633" t="str">
        <f>CONCATENATE("Q",ROUNDUP(MONTH(Table1[[#This Row],[Month]])/3,0))</f>
        <v>Q2</v>
      </c>
      <c r="B3633" s="14">
        <f>EOMONTH(Table1[[#This Row],[Credit Date]],-1)+1</f>
        <v>42461</v>
      </c>
      <c r="C3633" t="str">
        <f>CONCATENATE(Table1[[#This Row],[Issuer Last Name]],", ",Table1[[#This Row],[Issuer First Name]])</f>
        <v>No. 023, Employee</v>
      </c>
      <c r="D3633" t="str">
        <f>CONCATENATE(Table1[[#This Row],[Approver Last Name]],", ",Table1[[#This Row],[Approver First Name]])</f>
        <v>No. 102, Employee</v>
      </c>
      <c r="E3633" t="str">
        <f>CONCATENATE(Table1[[#This Row],[Customer Last Name]],", ",Table1[[#This Row],[Customer First Name]])</f>
        <v>No. 12994, Client</v>
      </c>
      <c r="F36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3" t="str">
        <f>IF(Table1[[#This Row],[Transaction Type]]="Maintenance","Non-Sales","Sales")</f>
        <v>Non-Sales</v>
      </c>
      <c r="H3633">
        <f>IF(Table1[[#This Row],[Quarter]]="q2",1,"")</f>
        <v>1</v>
      </c>
      <c r="I3633" t="str">
        <f>IF(Table1[[#This Row],[Quarter]]="q3",1,"")</f>
        <v/>
      </c>
      <c r="J3633">
        <f>IF(Table1[[#This Row],[Quarter]]="Q2",Table1[[#This Row],[Credit Amount]],"")</f>
        <v>-72.72</v>
      </c>
      <c r="K3633" t="str">
        <f>IF(Table1[[#This Row],[Quarter]]="Q3",Table1[[#This Row],[Credit Amount]],"")</f>
        <v/>
      </c>
      <c r="L3633" t="str">
        <f>IF(Table1[[#This Row],[Transaction Type]]="Upgrade",Table1[[#This Row],[Credit Amount]],IF(Table1[[#This Row],[Transaction Type]]="Activation",Table1[[#This Row],[Credit Amount]],""))</f>
        <v/>
      </c>
      <c r="M3633">
        <f>IF(Table1[[#This Row],[Transaction Type]]="Maintenance",Table1[[#This Row],[Credit Amount]],"")</f>
        <v>-72.72</v>
      </c>
      <c r="N3633">
        <v>10023</v>
      </c>
      <c r="O3633" t="s">
        <v>2489</v>
      </c>
      <c r="P3633" t="s">
        <v>2512</v>
      </c>
      <c r="Q3633" t="s">
        <v>289</v>
      </c>
      <c r="R3633">
        <v>10102</v>
      </c>
      <c r="S3633" t="s">
        <v>2489</v>
      </c>
      <c r="T3633" t="s">
        <v>2591</v>
      </c>
      <c r="U3633" t="s">
        <v>290</v>
      </c>
      <c r="V3633" t="s">
        <v>225</v>
      </c>
      <c r="W3633">
        <v>100003993</v>
      </c>
      <c r="X3633">
        <v>8005552994</v>
      </c>
      <c r="Y3633" t="s">
        <v>2595</v>
      </c>
      <c r="Z3633" t="s">
        <v>5582</v>
      </c>
      <c r="AA3633" s="13">
        <v>-72.72</v>
      </c>
      <c r="AB3633" s="14">
        <v>42471</v>
      </c>
      <c r="AC3633" t="s">
        <v>36</v>
      </c>
    </row>
    <row r="3634" spans="1:29" x14ac:dyDescent="0.25">
      <c r="A3634" t="str">
        <f>CONCATENATE("Q",ROUNDUP(MONTH(Table1[[#This Row],[Month]])/3,0))</f>
        <v>Q2</v>
      </c>
      <c r="B3634" s="14">
        <f>EOMONTH(Table1[[#This Row],[Credit Date]],-1)+1</f>
        <v>42461</v>
      </c>
      <c r="C3634" t="str">
        <f>CONCATENATE(Table1[[#This Row],[Issuer Last Name]],", ",Table1[[#This Row],[Issuer First Name]])</f>
        <v>No. 023, Employee</v>
      </c>
      <c r="D3634" t="str">
        <f>CONCATENATE(Table1[[#This Row],[Approver Last Name]],", ",Table1[[#This Row],[Approver First Name]])</f>
        <v>No. 102, Employee</v>
      </c>
      <c r="E3634" t="str">
        <f>CONCATENATE(Table1[[#This Row],[Customer Last Name]],", ",Table1[[#This Row],[Customer First Name]])</f>
        <v>No. 12524, Client</v>
      </c>
      <c r="F36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4" t="str">
        <f>IF(Table1[[#This Row],[Transaction Type]]="Maintenance","Non-Sales","Sales")</f>
        <v>Non-Sales</v>
      </c>
      <c r="H3634">
        <f>IF(Table1[[#This Row],[Quarter]]="q2",1,"")</f>
        <v>1</v>
      </c>
      <c r="I3634" t="str">
        <f>IF(Table1[[#This Row],[Quarter]]="q3",1,"")</f>
        <v/>
      </c>
      <c r="J3634">
        <f>IF(Table1[[#This Row],[Quarter]]="Q2",Table1[[#This Row],[Credit Amount]],"")</f>
        <v>-85.27</v>
      </c>
      <c r="K3634" t="str">
        <f>IF(Table1[[#This Row],[Quarter]]="Q3",Table1[[#This Row],[Credit Amount]],"")</f>
        <v/>
      </c>
      <c r="L3634" t="str">
        <f>IF(Table1[[#This Row],[Transaction Type]]="Upgrade",Table1[[#This Row],[Credit Amount]],IF(Table1[[#This Row],[Transaction Type]]="Activation",Table1[[#This Row],[Credit Amount]],""))</f>
        <v/>
      </c>
      <c r="M3634">
        <f>IF(Table1[[#This Row],[Transaction Type]]="Maintenance",Table1[[#This Row],[Credit Amount]],"")</f>
        <v>-85.27</v>
      </c>
      <c r="N3634">
        <v>10023</v>
      </c>
      <c r="O3634" t="s">
        <v>2489</v>
      </c>
      <c r="P3634" t="s">
        <v>2512</v>
      </c>
      <c r="Q3634" t="s">
        <v>289</v>
      </c>
      <c r="R3634">
        <v>10102</v>
      </c>
      <c r="S3634" t="s">
        <v>2489</v>
      </c>
      <c r="T3634" t="s">
        <v>2591</v>
      </c>
      <c r="U3634" t="s">
        <v>290</v>
      </c>
      <c r="V3634" t="s">
        <v>225</v>
      </c>
      <c r="W3634">
        <v>100003523</v>
      </c>
      <c r="X3634">
        <v>8005552524</v>
      </c>
      <c r="Y3634" t="s">
        <v>2595</v>
      </c>
      <c r="Z3634" t="s">
        <v>5119</v>
      </c>
      <c r="AA3634" s="13">
        <v>-85.27</v>
      </c>
      <c r="AB3634" s="14">
        <v>42476</v>
      </c>
      <c r="AC3634" t="s">
        <v>36</v>
      </c>
    </row>
    <row r="3635" spans="1:29" x14ac:dyDescent="0.25">
      <c r="A3635" t="str">
        <f>CONCATENATE("Q",ROUNDUP(MONTH(Table1[[#This Row],[Month]])/3,0))</f>
        <v>Q2</v>
      </c>
      <c r="B3635" s="14">
        <f>EOMONTH(Table1[[#This Row],[Credit Date]],-1)+1</f>
        <v>42461</v>
      </c>
      <c r="C3635" t="str">
        <f>CONCATENATE(Table1[[#This Row],[Issuer Last Name]],", ",Table1[[#This Row],[Issuer First Name]])</f>
        <v>No. 023, Employee</v>
      </c>
      <c r="D3635" t="str">
        <f>CONCATENATE(Table1[[#This Row],[Approver Last Name]],", ",Table1[[#This Row],[Approver First Name]])</f>
        <v>No. 102, Employee</v>
      </c>
      <c r="E3635" t="str">
        <f>CONCATENATE(Table1[[#This Row],[Customer Last Name]],", ",Table1[[#This Row],[Customer First Name]])</f>
        <v>No. 11753, Client</v>
      </c>
      <c r="F3635" t="str">
        <f>IF(Table1[[#This Row],[Credit Amount]]&gt;-19.99,"Less than 19.99",IF(Table1[[#This Row],[Credit Amount]]=-20,"20",IF(Table1[[#This Row],[Credit Amount]]&gt;-49.98,"20.01-49.98",IF(Table1[[#This Row],[Credit Amount]]=-49.99,"49.99",IF(Table1[[#This Row],[Credit Amount]]=-50,"50",IF(Table1[[#This Row],[Credit Amount]]&lt;-50.01,"Greater than 50"))))))</f>
        <v>Less than 19.99</v>
      </c>
      <c r="G3635" t="str">
        <f>IF(Table1[[#This Row],[Transaction Type]]="Maintenance","Non-Sales","Sales")</f>
        <v>Sales</v>
      </c>
      <c r="H3635">
        <f>IF(Table1[[#This Row],[Quarter]]="q2",1,"")</f>
        <v>1</v>
      </c>
      <c r="I3635" t="str">
        <f>IF(Table1[[#This Row],[Quarter]]="q3",1,"")</f>
        <v/>
      </c>
      <c r="J3635">
        <f>IF(Table1[[#This Row],[Quarter]]="Q2",Table1[[#This Row],[Credit Amount]],"")</f>
        <v>-9.6</v>
      </c>
      <c r="K3635" t="str">
        <f>IF(Table1[[#This Row],[Quarter]]="Q3",Table1[[#This Row],[Credit Amount]],"")</f>
        <v/>
      </c>
      <c r="L3635">
        <f>IF(Table1[[#This Row],[Transaction Type]]="Upgrade",Table1[[#This Row],[Credit Amount]],IF(Table1[[#This Row],[Transaction Type]]="Activation",Table1[[#This Row],[Credit Amount]],""))</f>
        <v>-9.6</v>
      </c>
      <c r="M3635" t="str">
        <f>IF(Table1[[#This Row],[Transaction Type]]="Maintenance",Table1[[#This Row],[Credit Amount]],"")</f>
        <v/>
      </c>
      <c r="N3635">
        <v>10023</v>
      </c>
      <c r="O3635" t="s">
        <v>2489</v>
      </c>
      <c r="P3635" t="s">
        <v>2512</v>
      </c>
      <c r="Q3635" t="s">
        <v>289</v>
      </c>
      <c r="R3635">
        <v>10102</v>
      </c>
      <c r="S3635" t="s">
        <v>2489</v>
      </c>
      <c r="T3635" t="s">
        <v>2591</v>
      </c>
      <c r="U3635" t="s">
        <v>290</v>
      </c>
      <c r="V3635" t="s">
        <v>225</v>
      </c>
      <c r="W3635">
        <v>100002752</v>
      </c>
      <c r="X3635">
        <v>8005551753</v>
      </c>
      <c r="Y3635" t="s">
        <v>2595</v>
      </c>
      <c r="Z3635" t="s">
        <v>4348</v>
      </c>
      <c r="AA3635" s="13">
        <v>-9.6</v>
      </c>
      <c r="AB3635" s="14">
        <v>42477</v>
      </c>
      <c r="AC3635" t="s">
        <v>37</v>
      </c>
    </row>
    <row r="3636" spans="1:29" x14ac:dyDescent="0.25">
      <c r="A3636" t="str">
        <f>CONCATENATE("Q",ROUNDUP(MONTH(Table1[[#This Row],[Month]])/3,0))</f>
        <v>Q2</v>
      </c>
      <c r="B3636" s="14">
        <f>EOMONTH(Table1[[#This Row],[Credit Date]],-1)+1</f>
        <v>42461</v>
      </c>
      <c r="C3636" t="str">
        <f>CONCATENATE(Table1[[#This Row],[Issuer Last Name]],", ",Table1[[#This Row],[Issuer First Name]])</f>
        <v>No. 023, Employee</v>
      </c>
      <c r="D3636" t="str">
        <f>CONCATENATE(Table1[[#This Row],[Approver Last Name]],", ",Table1[[#This Row],[Approver First Name]])</f>
        <v>No. 102, Employee</v>
      </c>
      <c r="E3636" t="str">
        <f>CONCATENATE(Table1[[#This Row],[Customer Last Name]],", ",Table1[[#This Row],[Customer First Name]])</f>
        <v>No. 11036, Client</v>
      </c>
      <c r="F3636" t="str">
        <f>IF(Table1[[#This Row],[Credit Amount]]&gt;-19.99,"Less than 19.99",IF(Table1[[#This Row],[Credit Amount]]=-20,"20",IF(Table1[[#This Row],[Credit Amount]]&gt;-49.98,"20.01-49.98",IF(Table1[[#This Row],[Credit Amount]]=-49.99,"49.99",IF(Table1[[#This Row],[Credit Amount]]=-50,"50",IF(Table1[[#This Row],[Credit Amount]]&lt;-50.01,"Greater than 50"))))))</f>
        <v>Less than 19.99</v>
      </c>
      <c r="G3636" t="str">
        <f>IF(Table1[[#This Row],[Transaction Type]]="Maintenance","Non-Sales","Sales")</f>
        <v>Non-Sales</v>
      </c>
      <c r="H3636">
        <f>IF(Table1[[#This Row],[Quarter]]="q2",1,"")</f>
        <v>1</v>
      </c>
      <c r="I3636" t="str">
        <f>IF(Table1[[#This Row],[Quarter]]="q3",1,"")</f>
        <v/>
      </c>
      <c r="J3636">
        <f>IF(Table1[[#This Row],[Quarter]]="Q2",Table1[[#This Row],[Credit Amount]],"")</f>
        <v>-5.74</v>
      </c>
      <c r="K3636" t="str">
        <f>IF(Table1[[#This Row],[Quarter]]="Q3",Table1[[#This Row],[Credit Amount]],"")</f>
        <v/>
      </c>
      <c r="L3636" t="str">
        <f>IF(Table1[[#This Row],[Transaction Type]]="Upgrade",Table1[[#This Row],[Credit Amount]],IF(Table1[[#This Row],[Transaction Type]]="Activation",Table1[[#This Row],[Credit Amount]],""))</f>
        <v/>
      </c>
      <c r="M3636">
        <f>IF(Table1[[#This Row],[Transaction Type]]="Maintenance",Table1[[#This Row],[Credit Amount]],"")</f>
        <v>-5.74</v>
      </c>
      <c r="N3636">
        <v>10023</v>
      </c>
      <c r="O3636" t="s">
        <v>2489</v>
      </c>
      <c r="P3636" t="s">
        <v>2512</v>
      </c>
      <c r="Q3636" t="s">
        <v>289</v>
      </c>
      <c r="R3636">
        <v>10102</v>
      </c>
      <c r="S3636" t="s">
        <v>2489</v>
      </c>
      <c r="T3636" t="s">
        <v>2591</v>
      </c>
      <c r="U3636" t="s">
        <v>290</v>
      </c>
      <c r="V3636" t="s">
        <v>225</v>
      </c>
      <c r="W3636">
        <v>100002035</v>
      </c>
      <c r="X3636">
        <v>8005551036</v>
      </c>
      <c r="Y3636" t="s">
        <v>2595</v>
      </c>
      <c r="Z3636" t="s">
        <v>3631</v>
      </c>
      <c r="AA3636" s="13">
        <v>-5.74</v>
      </c>
      <c r="AB3636" s="14">
        <v>42477</v>
      </c>
      <c r="AC3636" t="s">
        <v>36</v>
      </c>
    </row>
    <row r="3637" spans="1:29" x14ac:dyDescent="0.25">
      <c r="A3637" t="str">
        <f>CONCATENATE("Q",ROUNDUP(MONTH(Table1[[#This Row],[Month]])/3,0))</f>
        <v>Q2</v>
      </c>
      <c r="B3637" s="14">
        <f>EOMONTH(Table1[[#This Row],[Credit Date]],-1)+1</f>
        <v>42461</v>
      </c>
      <c r="C3637" t="str">
        <f>CONCATENATE(Table1[[#This Row],[Issuer Last Name]],", ",Table1[[#This Row],[Issuer First Name]])</f>
        <v>No. 023, Employee</v>
      </c>
      <c r="D3637" t="str">
        <f>CONCATENATE(Table1[[#This Row],[Approver Last Name]],", ",Table1[[#This Row],[Approver First Name]])</f>
        <v>No. 102, Employee</v>
      </c>
      <c r="E3637" t="str">
        <f>CONCATENATE(Table1[[#This Row],[Customer Last Name]],", ",Table1[[#This Row],[Customer First Name]])</f>
        <v>No. 13796, Client</v>
      </c>
      <c r="F36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7" t="str">
        <f>IF(Table1[[#This Row],[Transaction Type]]="Maintenance","Non-Sales","Sales")</f>
        <v>Non-Sales</v>
      </c>
      <c r="H3637">
        <f>IF(Table1[[#This Row],[Quarter]]="q2",1,"")</f>
        <v>1</v>
      </c>
      <c r="I3637" t="str">
        <f>IF(Table1[[#This Row],[Quarter]]="q3",1,"")</f>
        <v/>
      </c>
      <c r="J3637">
        <f>IF(Table1[[#This Row],[Quarter]]="Q2",Table1[[#This Row],[Credit Amount]],"")</f>
        <v>-61.66</v>
      </c>
      <c r="K3637" t="str">
        <f>IF(Table1[[#This Row],[Quarter]]="Q3",Table1[[#This Row],[Credit Amount]],"")</f>
        <v/>
      </c>
      <c r="L3637" t="str">
        <f>IF(Table1[[#This Row],[Transaction Type]]="Upgrade",Table1[[#This Row],[Credit Amount]],IF(Table1[[#This Row],[Transaction Type]]="Activation",Table1[[#This Row],[Credit Amount]],""))</f>
        <v/>
      </c>
      <c r="M3637">
        <f>IF(Table1[[#This Row],[Transaction Type]]="Maintenance",Table1[[#This Row],[Credit Amount]],"")</f>
        <v>-61.66</v>
      </c>
      <c r="N3637">
        <v>10023</v>
      </c>
      <c r="O3637" t="s">
        <v>2489</v>
      </c>
      <c r="P3637" t="s">
        <v>2512</v>
      </c>
      <c r="Q3637" t="s">
        <v>289</v>
      </c>
      <c r="R3637">
        <v>10102</v>
      </c>
      <c r="S3637" t="s">
        <v>2489</v>
      </c>
      <c r="T3637" t="s">
        <v>2591</v>
      </c>
      <c r="U3637" t="s">
        <v>290</v>
      </c>
      <c r="V3637" t="s">
        <v>225</v>
      </c>
      <c r="W3637">
        <v>100004795</v>
      </c>
      <c r="X3637">
        <v>8005553796</v>
      </c>
      <c r="Y3637" t="s">
        <v>2595</v>
      </c>
      <c r="Z3637" t="s">
        <v>6384</v>
      </c>
      <c r="AA3637" s="13">
        <v>-61.66</v>
      </c>
      <c r="AB3637" s="14">
        <v>42480</v>
      </c>
      <c r="AC3637" t="s">
        <v>36</v>
      </c>
    </row>
    <row r="3638" spans="1:29" x14ac:dyDescent="0.25">
      <c r="A3638" t="str">
        <f>CONCATENATE("Q",ROUNDUP(MONTH(Table1[[#This Row],[Month]])/3,0))</f>
        <v>Q2</v>
      </c>
      <c r="B3638" s="14">
        <f>EOMONTH(Table1[[#This Row],[Credit Date]],-1)+1</f>
        <v>42461</v>
      </c>
      <c r="C3638" t="str">
        <f>CONCATENATE(Table1[[#This Row],[Issuer Last Name]],", ",Table1[[#This Row],[Issuer First Name]])</f>
        <v>No. 023, Employee</v>
      </c>
      <c r="D3638" t="str">
        <f>CONCATENATE(Table1[[#This Row],[Approver Last Name]],", ",Table1[[#This Row],[Approver First Name]])</f>
        <v>No. 102, Employee</v>
      </c>
      <c r="E3638" t="str">
        <f>CONCATENATE(Table1[[#This Row],[Customer Last Name]],", ",Table1[[#This Row],[Customer First Name]])</f>
        <v>No. 14074, Client</v>
      </c>
      <c r="F3638" t="str">
        <f>IF(Table1[[#This Row],[Credit Amount]]&gt;-19.99,"Less than 19.99",IF(Table1[[#This Row],[Credit Amount]]=-20,"20",IF(Table1[[#This Row],[Credit Amount]]&gt;-49.98,"20.01-49.98",IF(Table1[[#This Row],[Credit Amount]]=-49.99,"49.99",IF(Table1[[#This Row],[Credit Amount]]=-50,"50",IF(Table1[[#This Row],[Credit Amount]]&lt;-50.01,"Greater than 50"))))))</f>
        <v>20.01-49.98</v>
      </c>
      <c r="G3638" t="str">
        <f>IF(Table1[[#This Row],[Transaction Type]]="Maintenance","Non-Sales","Sales")</f>
        <v>Non-Sales</v>
      </c>
      <c r="H3638">
        <f>IF(Table1[[#This Row],[Quarter]]="q2",1,"")</f>
        <v>1</v>
      </c>
      <c r="I3638" t="str">
        <f>IF(Table1[[#This Row],[Quarter]]="q3",1,"")</f>
        <v/>
      </c>
      <c r="J3638">
        <f>IF(Table1[[#This Row],[Quarter]]="Q2",Table1[[#This Row],[Credit Amount]],"")</f>
        <v>-34.869999999999997</v>
      </c>
      <c r="K3638" t="str">
        <f>IF(Table1[[#This Row],[Quarter]]="Q3",Table1[[#This Row],[Credit Amount]],"")</f>
        <v/>
      </c>
      <c r="L3638" t="str">
        <f>IF(Table1[[#This Row],[Transaction Type]]="Upgrade",Table1[[#This Row],[Credit Amount]],IF(Table1[[#This Row],[Transaction Type]]="Activation",Table1[[#This Row],[Credit Amount]],""))</f>
        <v/>
      </c>
      <c r="M3638">
        <f>IF(Table1[[#This Row],[Transaction Type]]="Maintenance",Table1[[#This Row],[Credit Amount]],"")</f>
        <v>-34.869999999999997</v>
      </c>
      <c r="N3638">
        <v>10023</v>
      </c>
      <c r="O3638" t="s">
        <v>2489</v>
      </c>
      <c r="P3638" t="s">
        <v>2512</v>
      </c>
      <c r="Q3638" t="s">
        <v>289</v>
      </c>
      <c r="R3638">
        <v>10102</v>
      </c>
      <c r="S3638" t="s">
        <v>2489</v>
      </c>
      <c r="T3638" t="s">
        <v>2591</v>
      </c>
      <c r="U3638" t="s">
        <v>290</v>
      </c>
      <c r="V3638" t="s">
        <v>225</v>
      </c>
      <c r="W3638">
        <v>100005073</v>
      </c>
      <c r="X3638">
        <v>8005554074</v>
      </c>
      <c r="Y3638" t="s">
        <v>2595</v>
      </c>
      <c r="Z3638" t="s">
        <v>6662</v>
      </c>
      <c r="AA3638" s="13">
        <v>-34.869999999999997</v>
      </c>
      <c r="AB3638" s="14">
        <v>42482</v>
      </c>
      <c r="AC3638" t="s">
        <v>36</v>
      </c>
    </row>
    <row r="3639" spans="1:29" x14ac:dyDescent="0.25">
      <c r="A3639" t="str">
        <f>CONCATENATE("Q",ROUNDUP(MONTH(Table1[[#This Row],[Month]])/3,0))</f>
        <v>Q2</v>
      </c>
      <c r="B3639" s="14">
        <f>EOMONTH(Table1[[#This Row],[Credit Date]],-1)+1</f>
        <v>42461</v>
      </c>
      <c r="C3639" t="str">
        <f>CONCATENATE(Table1[[#This Row],[Issuer Last Name]],", ",Table1[[#This Row],[Issuer First Name]])</f>
        <v>No. 023, Employee</v>
      </c>
      <c r="D3639" t="str">
        <f>CONCATENATE(Table1[[#This Row],[Approver Last Name]],", ",Table1[[#This Row],[Approver First Name]])</f>
        <v>No. 102, Employee</v>
      </c>
      <c r="E3639" t="str">
        <f>CONCATENATE(Table1[[#This Row],[Customer Last Name]],", ",Table1[[#This Row],[Customer First Name]])</f>
        <v>No. 10859, Client</v>
      </c>
      <c r="F36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39" t="str">
        <f>IF(Table1[[#This Row],[Transaction Type]]="Maintenance","Non-Sales","Sales")</f>
        <v>Non-Sales</v>
      </c>
      <c r="H3639">
        <f>IF(Table1[[#This Row],[Quarter]]="q2",1,"")</f>
        <v>1</v>
      </c>
      <c r="I3639" t="str">
        <f>IF(Table1[[#This Row],[Quarter]]="q3",1,"")</f>
        <v/>
      </c>
      <c r="J3639">
        <f>IF(Table1[[#This Row],[Quarter]]="Q2",Table1[[#This Row],[Credit Amount]],"")</f>
        <v>-59.41</v>
      </c>
      <c r="K3639" t="str">
        <f>IF(Table1[[#This Row],[Quarter]]="Q3",Table1[[#This Row],[Credit Amount]],"")</f>
        <v/>
      </c>
      <c r="L3639" t="str">
        <f>IF(Table1[[#This Row],[Transaction Type]]="Upgrade",Table1[[#This Row],[Credit Amount]],IF(Table1[[#This Row],[Transaction Type]]="Activation",Table1[[#This Row],[Credit Amount]],""))</f>
        <v/>
      </c>
      <c r="M3639">
        <f>IF(Table1[[#This Row],[Transaction Type]]="Maintenance",Table1[[#This Row],[Credit Amount]],"")</f>
        <v>-59.41</v>
      </c>
      <c r="N3639">
        <v>10023</v>
      </c>
      <c r="O3639" t="s">
        <v>2489</v>
      </c>
      <c r="P3639" t="s">
        <v>2512</v>
      </c>
      <c r="Q3639" t="s">
        <v>289</v>
      </c>
      <c r="R3639">
        <v>10102</v>
      </c>
      <c r="S3639" t="s">
        <v>2489</v>
      </c>
      <c r="T3639" t="s">
        <v>2591</v>
      </c>
      <c r="U3639" t="s">
        <v>290</v>
      </c>
      <c r="V3639" t="s">
        <v>225</v>
      </c>
      <c r="W3639">
        <v>100001858</v>
      </c>
      <c r="X3639">
        <v>8005550859</v>
      </c>
      <c r="Y3639" t="s">
        <v>2595</v>
      </c>
      <c r="Z3639" t="s">
        <v>3454</v>
      </c>
      <c r="AA3639" s="13">
        <v>-59.41</v>
      </c>
      <c r="AB3639" s="14">
        <v>42483</v>
      </c>
      <c r="AC3639" t="s">
        <v>36</v>
      </c>
    </row>
    <row r="3640" spans="1:29" x14ac:dyDescent="0.25">
      <c r="A3640" t="str">
        <f>CONCATENATE("Q",ROUNDUP(MONTH(Table1[[#This Row],[Month]])/3,0))</f>
        <v>Q2</v>
      </c>
      <c r="B3640" s="14">
        <f>EOMONTH(Table1[[#This Row],[Credit Date]],-1)+1</f>
        <v>42461</v>
      </c>
      <c r="C3640" t="str">
        <f>CONCATENATE(Table1[[#This Row],[Issuer Last Name]],", ",Table1[[#This Row],[Issuer First Name]])</f>
        <v>No. 023, Employee</v>
      </c>
      <c r="D3640" t="str">
        <f>CONCATENATE(Table1[[#This Row],[Approver Last Name]],", ",Table1[[#This Row],[Approver First Name]])</f>
        <v>No. 102, Employee</v>
      </c>
      <c r="E3640" t="str">
        <f>CONCATENATE(Table1[[#This Row],[Customer Last Name]],", ",Table1[[#This Row],[Customer First Name]])</f>
        <v>No. 12810, Client</v>
      </c>
      <c r="F3640" t="str">
        <f>IF(Table1[[#This Row],[Credit Amount]]&gt;-19.99,"Less than 19.99",IF(Table1[[#This Row],[Credit Amount]]=-20,"20",IF(Table1[[#This Row],[Credit Amount]]&gt;-49.98,"20.01-49.98",IF(Table1[[#This Row],[Credit Amount]]=-49.99,"49.99",IF(Table1[[#This Row],[Credit Amount]]=-50,"50",IF(Table1[[#This Row],[Credit Amount]]&lt;-50.01,"Greater than 50"))))))</f>
        <v>20.01-49.98</v>
      </c>
      <c r="G3640" t="str">
        <f>IF(Table1[[#This Row],[Transaction Type]]="Maintenance","Non-Sales","Sales")</f>
        <v>Sales</v>
      </c>
      <c r="H3640">
        <f>IF(Table1[[#This Row],[Quarter]]="q2",1,"")</f>
        <v>1</v>
      </c>
      <c r="I3640" t="str">
        <f>IF(Table1[[#This Row],[Quarter]]="q3",1,"")</f>
        <v/>
      </c>
      <c r="J3640">
        <f>IF(Table1[[#This Row],[Quarter]]="Q2",Table1[[#This Row],[Credit Amount]],"")</f>
        <v>-43.34</v>
      </c>
      <c r="K3640" t="str">
        <f>IF(Table1[[#This Row],[Quarter]]="Q3",Table1[[#This Row],[Credit Amount]],"")</f>
        <v/>
      </c>
      <c r="L3640">
        <f>IF(Table1[[#This Row],[Transaction Type]]="Upgrade",Table1[[#This Row],[Credit Amount]],IF(Table1[[#This Row],[Transaction Type]]="Activation",Table1[[#This Row],[Credit Amount]],""))</f>
        <v>-43.34</v>
      </c>
      <c r="M3640" t="str">
        <f>IF(Table1[[#This Row],[Transaction Type]]="Maintenance",Table1[[#This Row],[Credit Amount]],"")</f>
        <v/>
      </c>
      <c r="N3640">
        <v>10023</v>
      </c>
      <c r="O3640" t="s">
        <v>2489</v>
      </c>
      <c r="P3640" t="s">
        <v>2512</v>
      </c>
      <c r="Q3640" t="s">
        <v>289</v>
      </c>
      <c r="R3640">
        <v>10102</v>
      </c>
      <c r="S3640" t="s">
        <v>2489</v>
      </c>
      <c r="T3640" t="s">
        <v>2591</v>
      </c>
      <c r="U3640" t="s">
        <v>290</v>
      </c>
      <c r="V3640" t="s">
        <v>225</v>
      </c>
      <c r="W3640">
        <v>100003809</v>
      </c>
      <c r="X3640">
        <v>8005552810</v>
      </c>
      <c r="Y3640" t="s">
        <v>2595</v>
      </c>
      <c r="Z3640" t="s">
        <v>5402</v>
      </c>
      <c r="AA3640" s="13">
        <v>-43.34</v>
      </c>
      <c r="AB3640" s="14">
        <v>42483</v>
      </c>
      <c r="AC3640" t="s">
        <v>37</v>
      </c>
    </row>
    <row r="3641" spans="1:29" x14ac:dyDescent="0.25">
      <c r="A3641" t="str">
        <f>CONCATENATE("Q",ROUNDUP(MONTH(Table1[[#This Row],[Month]])/3,0))</f>
        <v>Q2</v>
      </c>
      <c r="B3641" s="14">
        <f>EOMONTH(Table1[[#This Row],[Credit Date]],-1)+1</f>
        <v>42461</v>
      </c>
      <c r="C3641" t="str">
        <f>CONCATENATE(Table1[[#This Row],[Issuer Last Name]],", ",Table1[[#This Row],[Issuer First Name]])</f>
        <v>No. 023, Employee</v>
      </c>
      <c r="D3641" t="str">
        <f>CONCATENATE(Table1[[#This Row],[Approver Last Name]],", ",Table1[[#This Row],[Approver First Name]])</f>
        <v>No. 102, Employee</v>
      </c>
      <c r="E3641" t="str">
        <f>CONCATENATE(Table1[[#This Row],[Customer Last Name]],", ",Table1[[#This Row],[Customer First Name]])</f>
        <v>No. 13132, Client</v>
      </c>
      <c r="F36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1" t="str">
        <f>IF(Table1[[#This Row],[Transaction Type]]="Maintenance","Non-Sales","Sales")</f>
        <v>Non-Sales</v>
      </c>
      <c r="H3641">
        <f>IF(Table1[[#This Row],[Quarter]]="q2",1,"")</f>
        <v>1</v>
      </c>
      <c r="I3641" t="str">
        <f>IF(Table1[[#This Row],[Quarter]]="q3",1,"")</f>
        <v/>
      </c>
      <c r="J3641">
        <f>IF(Table1[[#This Row],[Quarter]]="Q2",Table1[[#This Row],[Credit Amount]],"")</f>
        <v>-75.39</v>
      </c>
      <c r="K3641" t="str">
        <f>IF(Table1[[#This Row],[Quarter]]="Q3",Table1[[#This Row],[Credit Amount]],"")</f>
        <v/>
      </c>
      <c r="L3641" t="str">
        <f>IF(Table1[[#This Row],[Transaction Type]]="Upgrade",Table1[[#This Row],[Credit Amount]],IF(Table1[[#This Row],[Transaction Type]]="Activation",Table1[[#This Row],[Credit Amount]],""))</f>
        <v/>
      </c>
      <c r="M3641">
        <f>IF(Table1[[#This Row],[Transaction Type]]="Maintenance",Table1[[#This Row],[Credit Amount]],"")</f>
        <v>-75.39</v>
      </c>
      <c r="N3641">
        <v>10023</v>
      </c>
      <c r="O3641" t="s">
        <v>2489</v>
      </c>
      <c r="P3641" t="s">
        <v>2512</v>
      </c>
      <c r="Q3641" t="s">
        <v>289</v>
      </c>
      <c r="R3641">
        <v>10102</v>
      </c>
      <c r="S3641" t="s">
        <v>2489</v>
      </c>
      <c r="T3641" t="s">
        <v>2591</v>
      </c>
      <c r="U3641" t="s">
        <v>290</v>
      </c>
      <c r="V3641" t="s">
        <v>225</v>
      </c>
      <c r="W3641">
        <v>100004131</v>
      </c>
      <c r="X3641">
        <v>8005553132</v>
      </c>
      <c r="Y3641" t="s">
        <v>2595</v>
      </c>
      <c r="Z3641" t="s">
        <v>5720</v>
      </c>
      <c r="AA3641" s="13">
        <v>-75.39</v>
      </c>
      <c r="AB3641" s="14">
        <v>42485</v>
      </c>
      <c r="AC3641" t="s">
        <v>36</v>
      </c>
    </row>
    <row r="3642" spans="1:29" x14ac:dyDescent="0.25">
      <c r="A3642" t="str">
        <f>CONCATENATE("Q",ROUNDUP(MONTH(Table1[[#This Row],[Month]])/3,0))</f>
        <v>Q2</v>
      </c>
      <c r="B3642" s="14">
        <f>EOMONTH(Table1[[#This Row],[Credit Date]],-1)+1</f>
        <v>42491</v>
      </c>
      <c r="C3642" t="str">
        <f>CONCATENATE(Table1[[#This Row],[Issuer Last Name]],", ",Table1[[#This Row],[Issuer First Name]])</f>
        <v>No. 023, Employee</v>
      </c>
      <c r="D3642" t="str">
        <f>CONCATENATE(Table1[[#This Row],[Approver Last Name]],", ",Table1[[#This Row],[Approver First Name]])</f>
        <v>No. 102, Employee</v>
      </c>
      <c r="E3642" t="str">
        <f>CONCATENATE(Table1[[#This Row],[Customer Last Name]],", ",Table1[[#This Row],[Customer First Name]])</f>
        <v>No. 13969, Client</v>
      </c>
      <c r="F36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2" t="str">
        <f>IF(Table1[[#This Row],[Transaction Type]]="Maintenance","Non-Sales","Sales")</f>
        <v>Non-Sales</v>
      </c>
      <c r="H3642">
        <f>IF(Table1[[#This Row],[Quarter]]="q2",1,"")</f>
        <v>1</v>
      </c>
      <c r="I3642" t="str">
        <f>IF(Table1[[#This Row],[Quarter]]="q3",1,"")</f>
        <v/>
      </c>
      <c r="J3642">
        <f>IF(Table1[[#This Row],[Quarter]]="Q2",Table1[[#This Row],[Credit Amount]],"")</f>
        <v>-77.19</v>
      </c>
      <c r="K3642" t="str">
        <f>IF(Table1[[#This Row],[Quarter]]="Q3",Table1[[#This Row],[Credit Amount]],"")</f>
        <v/>
      </c>
      <c r="L3642" t="str">
        <f>IF(Table1[[#This Row],[Transaction Type]]="Upgrade",Table1[[#This Row],[Credit Amount]],IF(Table1[[#This Row],[Transaction Type]]="Activation",Table1[[#This Row],[Credit Amount]],""))</f>
        <v/>
      </c>
      <c r="M3642">
        <f>IF(Table1[[#This Row],[Transaction Type]]="Maintenance",Table1[[#This Row],[Credit Amount]],"")</f>
        <v>-77.19</v>
      </c>
      <c r="N3642">
        <v>10023</v>
      </c>
      <c r="O3642" t="s">
        <v>2489</v>
      </c>
      <c r="P3642" t="s">
        <v>2512</v>
      </c>
      <c r="Q3642" t="s">
        <v>289</v>
      </c>
      <c r="R3642">
        <v>10102</v>
      </c>
      <c r="S3642" t="s">
        <v>2489</v>
      </c>
      <c r="T3642" t="s">
        <v>2591</v>
      </c>
      <c r="U3642" t="s">
        <v>290</v>
      </c>
      <c r="V3642" t="s">
        <v>225</v>
      </c>
      <c r="W3642">
        <v>100004968</v>
      </c>
      <c r="X3642">
        <v>8005553969</v>
      </c>
      <c r="Y3642" t="s">
        <v>2595</v>
      </c>
      <c r="Z3642" t="s">
        <v>6557</v>
      </c>
      <c r="AA3642" s="13">
        <v>-77.19</v>
      </c>
      <c r="AB3642" s="14">
        <v>42495</v>
      </c>
      <c r="AC3642" t="s">
        <v>36</v>
      </c>
    </row>
    <row r="3643" spans="1:29" x14ac:dyDescent="0.25">
      <c r="A3643" t="str">
        <f>CONCATENATE("Q",ROUNDUP(MONTH(Table1[[#This Row],[Month]])/3,0))</f>
        <v>Q2</v>
      </c>
      <c r="B3643" s="14">
        <f>EOMONTH(Table1[[#This Row],[Credit Date]],-1)+1</f>
        <v>42491</v>
      </c>
      <c r="C3643" t="str">
        <f>CONCATENATE(Table1[[#This Row],[Issuer Last Name]],", ",Table1[[#This Row],[Issuer First Name]])</f>
        <v>No. 023, Employee</v>
      </c>
      <c r="D3643" t="str">
        <f>CONCATENATE(Table1[[#This Row],[Approver Last Name]],", ",Table1[[#This Row],[Approver First Name]])</f>
        <v>No. 102, Employee</v>
      </c>
      <c r="E3643" t="str">
        <f>CONCATENATE(Table1[[#This Row],[Customer Last Name]],", ",Table1[[#This Row],[Customer First Name]])</f>
        <v>No. 10750, Client</v>
      </c>
      <c r="F36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3" t="str">
        <f>IF(Table1[[#This Row],[Transaction Type]]="Maintenance","Non-Sales","Sales")</f>
        <v>Non-Sales</v>
      </c>
      <c r="H3643">
        <f>IF(Table1[[#This Row],[Quarter]]="q2",1,"")</f>
        <v>1</v>
      </c>
      <c r="I3643" t="str">
        <f>IF(Table1[[#This Row],[Quarter]]="q3",1,"")</f>
        <v/>
      </c>
      <c r="J3643">
        <f>IF(Table1[[#This Row],[Quarter]]="Q2",Table1[[#This Row],[Credit Amount]],"")</f>
        <v>-54.35</v>
      </c>
      <c r="K3643" t="str">
        <f>IF(Table1[[#This Row],[Quarter]]="Q3",Table1[[#This Row],[Credit Amount]],"")</f>
        <v/>
      </c>
      <c r="L3643" t="str">
        <f>IF(Table1[[#This Row],[Transaction Type]]="Upgrade",Table1[[#This Row],[Credit Amount]],IF(Table1[[#This Row],[Transaction Type]]="Activation",Table1[[#This Row],[Credit Amount]],""))</f>
        <v/>
      </c>
      <c r="M3643">
        <f>IF(Table1[[#This Row],[Transaction Type]]="Maintenance",Table1[[#This Row],[Credit Amount]],"")</f>
        <v>-54.35</v>
      </c>
      <c r="N3643">
        <v>10023</v>
      </c>
      <c r="O3643" t="s">
        <v>2489</v>
      </c>
      <c r="P3643" t="s">
        <v>2512</v>
      </c>
      <c r="Q3643" t="s">
        <v>289</v>
      </c>
      <c r="R3643">
        <v>10102</v>
      </c>
      <c r="S3643" t="s">
        <v>2489</v>
      </c>
      <c r="T3643" t="s">
        <v>2591</v>
      </c>
      <c r="U3643" t="s">
        <v>290</v>
      </c>
      <c r="V3643" t="s">
        <v>225</v>
      </c>
      <c r="W3643">
        <v>100001749</v>
      </c>
      <c r="X3643">
        <v>8005550750</v>
      </c>
      <c r="Y3643" t="s">
        <v>2595</v>
      </c>
      <c r="Z3643" t="s">
        <v>3345</v>
      </c>
      <c r="AA3643" s="13">
        <v>-54.35</v>
      </c>
      <c r="AB3643" s="14">
        <v>42495</v>
      </c>
      <c r="AC3643" t="s">
        <v>36</v>
      </c>
    </row>
    <row r="3644" spans="1:29" x14ac:dyDescent="0.25">
      <c r="A3644" t="str">
        <f>CONCATENATE("Q",ROUNDUP(MONTH(Table1[[#This Row],[Month]])/3,0))</f>
        <v>Q2</v>
      </c>
      <c r="B3644" s="14">
        <f>EOMONTH(Table1[[#This Row],[Credit Date]],-1)+1</f>
        <v>42491</v>
      </c>
      <c r="C3644" t="str">
        <f>CONCATENATE(Table1[[#This Row],[Issuer Last Name]],", ",Table1[[#This Row],[Issuer First Name]])</f>
        <v>No. 023, Employee</v>
      </c>
      <c r="D3644" t="str">
        <f>CONCATENATE(Table1[[#This Row],[Approver Last Name]],", ",Table1[[#This Row],[Approver First Name]])</f>
        <v>No. 102, Employee</v>
      </c>
      <c r="E3644" t="str">
        <f>CONCATENATE(Table1[[#This Row],[Customer Last Name]],", ",Table1[[#This Row],[Customer First Name]])</f>
        <v>No. 11011, Client</v>
      </c>
      <c r="F36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4" t="str">
        <f>IF(Table1[[#This Row],[Transaction Type]]="Maintenance","Non-Sales","Sales")</f>
        <v>Non-Sales</v>
      </c>
      <c r="H3644">
        <f>IF(Table1[[#This Row],[Quarter]]="q2",1,"")</f>
        <v>1</v>
      </c>
      <c r="I3644" t="str">
        <f>IF(Table1[[#This Row],[Quarter]]="q3",1,"")</f>
        <v/>
      </c>
      <c r="J3644">
        <f>IF(Table1[[#This Row],[Quarter]]="Q2",Table1[[#This Row],[Credit Amount]],"")</f>
        <v>-67.819999999999993</v>
      </c>
      <c r="K3644" t="str">
        <f>IF(Table1[[#This Row],[Quarter]]="Q3",Table1[[#This Row],[Credit Amount]],"")</f>
        <v/>
      </c>
      <c r="L3644" t="str">
        <f>IF(Table1[[#This Row],[Transaction Type]]="Upgrade",Table1[[#This Row],[Credit Amount]],IF(Table1[[#This Row],[Transaction Type]]="Activation",Table1[[#This Row],[Credit Amount]],""))</f>
        <v/>
      </c>
      <c r="M3644">
        <f>IF(Table1[[#This Row],[Transaction Type]]="Maintenance",Table1[[#This Row],[Credit Amount]],"")</f>
        <v>-67.819999999999993</v>
      </c>
      <c r="N3644">
        <v>10023</v>
      </c>
      <c r="O3644" t="s">
        <v>2489</v>
      </c>
      <c r="P3644" t="s">
        <v>2512</v>
      </c>
      <c r="Q3644" t="s">
        <v>289</v>
      </c>
      <c r="R3644">
        <v>10102</v>
      </c>
      <c r="S3644" t="s">
        <v>2489</v>
      </c>
      <c r="T3644" t="s">
        <v>2591</v>
      </c>
      <c r="U3644" t="s">
        <v>290</v>
      </c>
      <c r="V3644" t="s">
        <v>225</v>
      </c>
      <c r="W3644">
        <v>100002010</v>
      </c>
      <c r="X3644">
        <v>8005551011</v>
      </c>
      <c r="Y3644" t="s">
        <v>2595</v>
      </c>
      <c r="Z3644" t="s">
        <v>3606</v>
      </c>
      <c r="AA3644" s="13">
        <v>-67.819999999999993</v>
      </c>
      <c r="AB3644" s="14">
        <v>42498</v>
      </c>
      <c r="AC3644" t="s">
        <v>36</v>
      </c>
    </row>
    <row r="3645" spans="1:29" x14ac:dyDescent="0.25">
      <c r="A3645" t="str">
        <f>CONCATENATE("Q",ROUNDUP(MONTH(Table1[[#This Row],[Month]])/3,0))</f>
        <v>Q2</v>
      </c>
      <c r="B3645" s="14">
        <f>EOMONTH(Table1[[#This Row],[Credit Date]],-1)+1</f>
        <v>42491</v>
      </c>
      <c r="C3645" t="str">
        <f>CONCATENATE(Table1[[#This Row],[Issuer Last Name]],", ",Table1[[#This Row],[Issuer First Name]])</f>
        <v>No. 023, Employee</v>
      </c>
      <c r="D3645" t="str">
        <f>CONCATENATE(Table1[[#This Row],[Approver Last Name]],", ",Table1[[#This Row],[Approver First Name]])</f>
        <v>No. 102, Employee</v>
      </c>
      <c r="E3645" t="str">
        <f>CONCATENATE(Table1[[#This Row],[Customer Last Name]],", ",Table1[[#This Row],[Customer First Name]])</f>
        <v>No. 10445, Client</v>
      </c>
      <c r="F36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5" t="str">
        <f>IF(Table1[[#This Row],[Transaction Type]]="Maintenance","Non-Sales","Sales")</f>
        <v>Sales</v>
      </c>
      <c r="H3645">
        <f>IF(Table1[[#This Row],[Quarter]]="q2",1,"")</f>
        <v>1</v>
      </c>
      <c r="I3645" t="str">
        <f>IF(Table1[[#This Row],[Quarter]]="q3",1,"")</f>
        <v/>
      </c>
      <c r="J3645">
        <f>IF(Table1[[#This Row],[Quarter]]="Q2",Table1[[#This Row],[Credit Amount]],"")</f>
        <v>-99.27</v>
      </c>
      <c r="K3645" t="str">
        <f>IF(Table1[[#This Row],[Quarter]]="Q3",Table1[[#This Row],[Credit Amount]],"")</f>
        <v/>
      </c>
      <c r="L3645">
        <f>IF(Table1[[#This Row],[Transaction Type]]="Upgrade",Table1[[#This Row],[Credit Amount]],IF(Table1[[#This Row],[Transaction Type]]="Activation",Table1[[#This Row],[Credit Amount]],""))</f>
        <v>-99.27</v>
      </c>
      <c r="M3645" t="str">
        <f>IF(Table1[[#This Row],[Transaction Type]]="Maintenance",Table1[[#This Row],[Credit Amount]],"")</f>
        <v/>
      </c>
      <c r="N3645">
        <v>10023</v>
      </c>
      <c r="O3645" t="s">
        <v>2489</v>
      </c>
      <c r="P3645" t="s">
        <v>2512</v>
      </c>
      <c r="Q3645" t="s">
        <v>289</v>
      </c>
      <c r="R3645">
        <v>10102</v>
      </c>
      <c r="S3645" t="s">
        <v>2489</v>
      </c>
      <c r="T3645" t="s">
        <v>2591</v>
      </c>
      <c r="U3645" t="s">
        <v>290</v>
      </c>
      <c r="V3645" t="s">
        <v>225</v>
      </c>
      <c r="W3645">
        <v>100001444</v>
      </c>
      <c r="X3645">
        <v>8005550445</v>
      </c>
      <c r="Y3645" t="s">
        <v>2595</v>
      </c>
      <c r="Z3645" t="s">
        <v>3040</v>
      </c>
      <c r="AA3645" s="13">
        <v>-99.27</v>
      </c>
      <c r="AB3645" s="14">
        <v>42499</v>
      </c>
      <c r="AC3645" t="s">
        <v>37</v>
      </c>
    </row>
    <row r="3646" spans="1:29" x14ac:dyDescent="0.25">
      <c r="A3646" t="str">
        <f>CONCATENATE("Q",ROUNDUP(MONTH(Table1[[#This Row],[Month]])/3,0))</f>
        <v>Q2</v>
      </c>
      <c r="B3646" s="14">
        <f>EOMONTH(Table1[[#This Row],[Credit Date]],-1)+1</f>
        <v>42491</v>
      </c>
      <c r="C3646" t="str">
        <f>CONCATENATE(Table1[[#This Row],[Issuer Last Name]],", ",Table1[[#This Row],[Issuer First Name]])</f>
        <v>No. 023, Employee</v>
      </c>
      <c r="D3646" t="str">
        <f>CONCATENATE(Table1[[#This Row],[Approver Last Name]],", ",Table1[[#This Row],[Approver First Name]])</f>
        <v>No. 102, Employee</v>
      </c>
      <c r="E3646" t="str">
        <f>CONCATENATE(Table1[[#This Row],[Customer Last Name]],", ",Table1[[#This Row],[Customer First Name]])</f>
        <v>No. 10041, Client</v>
      </c>
      <c r="F36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6" t="str">
        <f>IF(Table1[[#This Row],[Transaction Type]]="Maintenance","Non-Sales","Sales")</f>
        <v>Sales</v>
      </c>
      <c r="H3646">
        <f>IF(Table1[[#This Row],[Quarter]]="q2",1,"")</f>
        <v>1</v>
      </c>
      <c r="I3646" t="str">
        <f>IF(Table1[[#This Row],[Quarter]]="q3",1,"")</f>
        <v/>
      </c>
      <c r="J3646">
        <f>IF(Table1[[#This Row],[Quarter]]="Q2",Table1[[#This Row],[Credit Amount]],"")</f>
        <v>-95.18</v>
      </c>
      <c r="K3646" t="str">
        <f>IF(Table1[[#This Row],[Quarter]]="Q3",Table1[[#This Row],[Credit Amount]],"")</f>
        <v/>
      </c>
      <c r="L3646">
        <f>IF(Table1[[#This Row],[Transaction Type]]="Upgrade",Table1[[#This Row],[Credit Amount]],IF(Table1[[#This Row],[Transaction Type]]="Activation",Table1[[#This Row],[Credit Amount]],""))</f>
        <v>-95.18</v>
      </c>
      <c r="M3646" t="str">
        <f>IF(Table1[[#This Row],[Transaction Type]]="Maintenance",Table1[[#This Row],[Credit Amount]],"")</f>
        <v/>
      </c>
      <c r="N3646">
        <v>10023</v>
      </c>
      <c r="O3646" t="s">
        <v>2489</v>
      </c>
      <c r="P3646" t="s">
        <v>2512</v>
      </c>
      <c r="Q3646" t="s">
        <v>289</v>
      </c>
      <c r="R3646">
        <v>10102</v>
      </c>
      <c r="S3646" t="s">
        <v>2489</v>
      </c>
      <c r="T3646" t="s">
        <v>2591</v>
      </c>
      <c r="U3646" t="s">
        <v>290</v>
      </c>
      <c r="V3646" t="s">
        <v>225</v>
      </c>
      <c r="W3646">
        <v>100001040</v>
      </c>
      <c r="X3646">
        <v>8005550041</v>
      </c>
      <c r="Y3646" t="s">
        <v>2595</v>
      </c>
      <c r="Z3646" t="s">
        <v>2636</v>
      </c>
      <c r="AA3646" s="13">
        <v>-95.18</v>
      </c>
      <c r="AB3646" s="14">
        <v>42503</v>
      </c>
      <c r="AC3646" t="s">
        <v>35</v>
      </c>
    </row>
    <row r="3647" spans="1:29" x14ac:dyDescent="0.25">
      <c r="A3647" t="str">
        <f>CONCATENATE("Q",ROUNDUP(MONTH(Table1[[#This Row],[Month]])/3,0))</f>
        <v>Q2</v>
      </c>
      <c r="B3647" s="14">
        <f>EOMONTH(Table1[[#This Row],[Credit Date]],-1)+1</f>
        <v>42491</v>
      </c>
      <c r="C3647" t="str">
        <f>CONCATENATE(Table1[[#This Row],[Issuer Last Name]],", ",Table1[[#This Row],[Issuer First Name]])</f>
        <v>No. 023, Employee</v>
      </c>
      <c r="D3647" t="str">
        <f>CONCATENATE(Table1[[#This Row],[Approver Last Name]],", ",Table1[[#This Row],[Approver First Name]])</f>
        <v>No. 102, Employee</v>
      </c>
      <c r="E3647" t="str">
        <f>CONCATENATE(Table1[[#This Row],[Customer Last Name]],", ",Table1[[#This Row],[Customer First Name]])</f>
        <v>No. 11237, Client</v>
      </c>
      <c r="F36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47" t="str">
        <f>IF(Table1[[#This Row],[Transaction Type]]="Maintenance","Non-Sales","Sales")</f>
        <v>Non-Sales</v>
      </c>
      <c r="H3647">
        <f>IF(Table1[[#This Row],[Quarter]]="q2",1,"")</f>
        <v>1</v>
      </c>
      <c r="I3647" t="str">
        <f>IF(Table1[[#This Row],[Quarter]]="q3",1,"")</f>
        <v/>
      </c>
      <c r="J3647">
        <f>IF(Table1[[#This Row],[Quarter]]="Q2",Table1[[#This Row],[Credit Amount]],"")</f>
        <v>-76.400000000000006</v>
      </c>
      <c r="K3647" t="str">
        <f>IF(Table1[[#This Row],[Quarter]]="Q3",Table1[[#This Row],[Credit Amount]],"")</f>
        <v/>
      </c>
      <c r="L3647" t="str">
        <f>IF(Table1[[#This Row],[Transaction Type]]="Upgrade",Table1[[#This Row],[Credit Amount]],IF(Table1[[#This Row],[Transaction Type]]="Activation",Table1[[#This Row],[Credit Amount]],""))</f>
        <v/>
      </c>
      <c r="M3647">
        <f>IF(Table1[[#This Row],[Transaction Type]]="Maintenance",Table1[[#This Row],[Credit Amount]],"")</f>
        <v>-76.400000000000006</v>
      </c>
      <c r="N3647">
        <v>10023</v>
      </c>
      <c r="O3647" t="s">
        <v>2489</v>
      </c>
      <c r="P3647" t="s">
        <v>2512</v>
      </c>
      <c r="Q3647" t="s">
        <v>289</v>
      </c>
      <c r="R3647">
        <v>10102</v>
      </c>
      <c r="S3647" t="s">
        <v>2489</v>
      </c>
      <c r="T3647" t="s">
        <v>2591</v>
      </c>
      <c r="U3647" t="s">
        <v>290</v>
      </c>
      <c r="V3647" t="s">
        <v>225</v>
      </c>
      <c r="W3647">
        <v>100002236</v>
      </c>
      <c r="X3647">
        <v>8005551237</v>
      </c>
      <c r="Y3647" t="s">
        <v>2595</v>
      </c>
      <c r="Z3647" t="s">
        <v>3832</v>
      </c>
      <c r="AA3647" s="13">
        <v>-76.400000000000006</v>
      </c>
      <c r="AB3647" s="14">
        <v>42505</v>
      </c>
      <c r="AC3647" t="s">
        <v>36</v>
      </c>
    </row>
    <row r="3648" spans="1:29" x14ac:dyDescent="0.25">
      <c r="A3648" t="str">
        <f>CONCATENATE("Q",ROUNDUP(MONTH(Table1[[#This Row],[Month]])/3,0))</f>
        <v>Q2</v>
      </c>
      <c r="B3648" s="14">
        <f>EOMONTH(Table1[[#This Row],[Credit Date]],-1)+1</f>
        <v>42491</v>
      </c>
      <c r="C3648" t="str">
        <f>CONCATENATE(Table1[[#This Row],[Issuer Last Name]],", ",Table1[[#This Row],[Issuer First Name]])</f>
        <v>No. 023, Employee</v>
      </c>
      <c r="D3648" t="str">
        <f>CONCATENATE(Table1[[#This Row],[Approver Last Name]],", ",Table1[[#This Row],[Approver First Name]])</f>
        <v>No. 102, Employee</v>
      </c>
      <c r="E3648" t="str">
        <f>CONCATENATE(Table1[[#This Row],[Customer Last Name]],", ",Table1[[#This Row],[Customer First Name]])</f>
        <v>No. 11120, Client</v>
      </c>
      <c r="F3648" t="str">
        <f>IF(Table1[[#This Row],[Credit Amount]]&gt;-19.99,"Less than 19.99",IF(Table1[[#This Row],[Credit Amount]]=-20,"20",IF(Table1[[#This Row],[Credit Amount]]&gt;-49.98,"20.01-49.98",IF(Table1[[#This Row],[Credit Amount]]=-49.99,"49.99",IF(Table1[[#This Row],[Credit Amount]]=-50,"50",IF(Table1[[#This Row],[Credit Amount]]&lt;-50.01,"Greater than 50"))))))</f>
        <v>20.01-49.98</v>
      </c>
      <c r="G3648" t="str">
        <f>IF(Table1[[#This Row],[Transaction Type]]="Maintenance","Non-Sales","Sales")</f>
        <v>Non-Sales</v>
      </c>
      <c r="H3648">
        <f>IF(Table1[[#This Row],[Quarter]]="q2",1,"")</f>
        <v>1</v>
      </c>
      <c r="I3648" t="str">
        <f>IF(Table1[[#This Row],[Quarter]]="q3",1,"")</f>
        <v/>
      </c>
      <c r="J3648">
        <f>IF(Table1[[#This Row],[Quarter]]="Q2",Table1[[#This Row],[Credit Amount]],"")</f>
        <v>-32.89</v>
      </c>
      <c r="K3648" t="str">
        <f>IF(Table1[[#This Row],[Quarter]]="Q3",Table1[[#This Row],[Credit Amount]],"")</f>
        <v/>
      </c>
      <c r="L3648" t="str">
        <f>IF(Table1[[#This Row],[Transaction Type]]="Upgrade",Table1[[#This Row],[Credit Amount]],IF(Table1[[#This Row],[Transaction Type]]="Activation",Table1[[#This Row],[Credit Amount]],""))</f>
        <v/>
      </c>
      <c r="M3648">
        <f>IF(Table1[[#This Row],[Transaction Type]]="Maintenance",Table1[[#This Row],[Credit Amount]],"")</f>
        <v>-32.89</v>
      </c>
      <c r="N3648">
        <v>10023</v>
      </c>
      <c r="O3648" t="s">
        <v>2489</v>
      </c>
      <c r="P3648" t="s">
        <v>2512</v>
      </c>
      <c r="Q3648" t="s">
        <v>289</v>
      </c>
      <c r="R3648">
        <v>10102</v>
      </c>
      <c r="S3648" t="s">
        <v>2489</v>
      </c>
      <c r="T3648" t="s">
        <v>2591</v>
      </c>
      <c r="U3648" t="s">
        <v>290</v>
      </c>
      <c r="V3648" t="s">
        <v>225</v>
      </c>
      <c r="W3648">
        <v>100002119</v>
      </c>
      <c r="X3648">
        <v>8005551120</v>
      </c>
      <c r="Y3648" t="s">
        <v>2595</v>
      </c>
      <c r="Z3648" t="s">
        <v>3715</v>
      </c>
      <c r="AA3648" s="13">
        <v>-32.89</v>
      </c>
      <c r="AB3648" s="14">
        <v>42506</v>
      </c>
      <c r="AC3648" t="s">
        <v>36</v>
      </c>
    </row>
    <row r="3649" spans="1:29" x14ac:dyDescent="0.25">
      <c r="A3649" t="str">
        <f>CONCATENATE("Q",ROUNDUP(MONTH(Table1[[#This Row],[Month]])/3,0))</f>
        <v>Q2</v>
      </c>
      <c r="B3649" s="14">
        <f>EOMONTH(Table1[[#This Row],[Credit Date]],-1)+1</f>
        <v>42491</v>
      </c>
      <c r="C3649" t="str">
        <f>CONCATENATE(Table1[[#This Row],[Issuer Last Name]],", ",Table1[[#This Row],[Issuer First Name]])</f>
        <v>No. 023, Employee</v>
      </c>
      <c r="D3649" t="str">
        <f>CONCATENATE(Table1[[#This Row],[Approver Last Name]],", ",Table1[[#This Row],[Approver First Name]])</f>
        <v>No. 102, Employee</v>
      </c>
      <c r="E3649" t="str">
        <f>CONCATENATE(Table1[[#This Row],[Customer Last Name]],", ",Table1[[#This Row],[Customer First Name]])</f>
        <v>No. 14026, Client</v>
      </c>
      <c r="F3649" t="str">
        <f>IF(Table1[[#This Row],[Credit Amount]]&gt;-19.99,"Less than 19.99",IF(Table1[[#This Row],[Credit Amount]]=-20,"20",IF(Table1[[#This Row],[Credit Amount]]&gt;-49.98,"20.01-49.98",IF(Table1[[#This Row],[Credit Amount]]=-49.99,"49.99",IF(Table1[[#This Row],[Credit Amount]]=-50,"50",IF(Table1[[#This Row],[Credit Amount]]&lt;-50.01,"Greater than 50"))))))</f>
        <v>Less than 19.99</v>
      </c>
      <c r="G3649" t="str">
        <f>IF(Table1[[#This Row],[Transaction Type]]="Maintenance","Non-Sales","Sales")</f>
        <v>Sales</v>
      </c>
      <c r="H3649">
        <f>IF(Table1[[#This Row],[Quarter]]="q2",1,"")</f>
        <v>1</v>
      </c>
      <c r="I3649" t="str">
        <f>IF(Table1[[#This Row],[Quarter]]="q3",1,"")</f>
        <v/>
      </c>
      <c r="J3649">
        <f>IF(Table1[[#This Row],[Quarter]]="Q2",Table1[[#This Row],[Credit Amount]],"")</f>
        <v>-9.18</v>
      </c>
      <c r="K3649" t="str">
        <f>IF(Table1[[#This Row],[Quarter]]="Q3",Table1[[#This Row],[Credit Amount]],"")</f>
        <v/>
      </c>
      <c r="L3649">
        <f>IF(Table1[[#This Row],[Transaction Type]]="Upgrade",Table1[[#This Row],[Credit Amount]],IF(Table1[[#This Row],[Transaction Type]]="Activation",Table1[[#This Row],[Credit Amount]],""))</f>
        <v>-9.18</v>
      </c>
      <c r="M3649" t="str">
        <f>IF(Table1[[#This Row],[Transaction Type]]="Maintenance",Table1[[#This Row],[Credit Amount]],"")</f>
        <v/>
      </c>
      <c r="N3649">
        <v>10023</v>
      </c>
      <c r="O3649" t="s">
        <v>2489</v>
      </c>
      <c r="P3649" t="s">
        <v>2512</v>
      </c>
      <c r="Q3649" t="s">
        <v>289</v>
      </c>
      <c r="R3649">
        <v>10102</v>
      </c>
      <c r="S3649" t="s">
        <v>2489</v>
      </c>
      <c r="T3649" t="s">
        <v>2591</v>
      </c>
      <c r="U3649" t="s">
        <v>290</v>
      </c>
      <c r="V3649" t="s">
        <v>225</v>
      </c>
      <c r="W3649">
        <v>100005025</v>
      </c>
      <c r="X3649">
        <v>8005554026</v>
      </c>
      <c r="Y3649" t="s">
        <v>2595</v>
      </c>
      <c r="Z3649" t="s">
        <v>6614</v>
      </c>
      <c r="AA3649" s="13">
        <v>-9.18</v>
      </c>
      <c r="AB3649" s="14">
        <v>42508</v>
      </c>
      <c r="AC3649" t="s">
        <v>37</v>
      </c>
    </row>
    <row r="3650" spans="1:29" x14ac:dyDescent="0.25">
      <c r="A3650" t="str">
        <f>CONCATENATE("Q",ROUNDUP(MONTH(Table1[[#This Row],[Month]])/3,0))</f>
        <v>Q2</v>
      </c>
      <c r="B3650" s="14">
        <f>EOMONTH(Table1[[#This Row],[Credit Date]],-1)+1</f>
        <v>42491</v>
      </c>
      <c r="C3650" t="str">
        <f>CONCATENATE(Table1[[#This Row],[Issuer Last Name]],", ",Table1[[#This Row],[Issuer First Name]])</f>
        <v>No. 023, Employee</v>
      </c>
      <c r="D3650" t="str">
        <f>CONCATENATE(Table1[[#This Row],[Approver Last Name]],", ",Table1[[#This Row],[Approver First Name]])</f>
        <v>No. 102, Employee</v>
      </c>
      <c r="E3650" t="str">
        <f>CONCATENATE(Table1[[#This Row],[Customer Last Name]],", ",Table1[[#This Row],[Customer First Name]])</f>
        <v>No. 12049, Client</v>
      </c>
      <c r="F3650" t="str">
        <f>IF(Table1[[#This Row],[Credit Amount]]&gt;-19.99,"Less than 19.99",IF(Table1[[#This Row],[Credit Amount]]=-20,"20",IF(Table1[[#This Row],[Credit Amount]]&gt;-49.98,"20.01-49.98",IF(Table1[[#This Row],[Credit Amount]]=-49.99,"49.99",IF(Table1[[#This Row],[Credit Amount]]=-50,"50",IF(Table1[[#This Row],[Credit Amount]]&lt;-50.01,"Greater than 50"))))))</f>
        <v>Less than 19.99</v>
      </c>
      <c r="G3650" t="str">
        <f>IF(Table1[[#This Row],[Transaction Type]]="Maintenance","Non-Sales","Sales")</f>
        <v>Sales</v>
      </c>
      <c r="H3650">
        <f>IF(Table1[[#This Row],[Quarter]]="q2",1,"")</f>
        <v>1</v>
      </c>
      <c r="I3650" t="str">
        <f>IF(Table1[[#This Row],[Quarter]]="q3",1,"")</f>
        <v/>
      </c>
      <c r="J3650">
        <f>IF(Table1[[#This Row],[Quarter]]="Q2",Table1[[#This Row],[Credit Amount]],"")</f>
        <v>-5.26</v>
      </c>
      <c r="K3650" t="str">
        <f>IF(Table1[[#This Row],[Quarter]]="Q3",Table1[[#This Row],[Credit Amount]],"")</f>
        <v/>
      </c>
      <c r="L3650">
        <f>IF(Table1[[#This Row],[Transaction Type]]="Upgrade",Table1[[#This Row],[Credit Amount]],IF(Table1[[#This Row],[Transaction Type]]="Activation",Table1[[#This Row],[Credit Amount]],""))</f>
        <v>-5.26</v>
      </c>
      <c r="M3650" t="str">
        <f>IF(Table1[[#This Row],[Transaction Type]]="Maintenance",Table1[[#This Row],[Credit Amount]],"")</f>
        <v/>
      </c>
      <c r="N3650">
        <v>10023</v>
      </c>
      <c r="O3650" t="s">
        <v>2489</v>
      </c>
      <c r="P3650" t="s">
        <v>2512</v>
      </c>
      <c r="Q3650" t="s">
        <v>289</v>
      </c>
      <c r="R3650">
        <v>10102</v>
      </c>
      <c r="S3650" t="s">
        <v>2489</v>
      </c>
      <c r="T3650" t="s">
        <v>2591</v>
      </c>
      <c r="U3650" t="s">
        <v>290</v>
      </c>
      <c r="V3650" t="s">
        <v>225</v>
      </c>
      <c r="W3650">
        <v>100003048</v>
      </c>
      <c r="X3650">
        <v>8005552049</v>
      </c>
      <c r="Y3650" t="s">
        <v>2595</v>
      </c>
      <c r="Z3650" t="s">
        <v>4644</v>
      </c>
      <c r="AA3650" s="13">
        <v>-5.26</v>
      </c>
      <c r="AB3650" s="14">
        <v>42509</v>
      </c>
      <c r="AC3650" t="s">
        <v>37</v>
      </c>
    </row>
    <row r="3651" spans="1:29" x14ac:dyDescent="0.25">
      <c r="A3651" t="str">
        <f>CONCATENATE("Q",ROUNDUP(MONTH(Table1[[#This Row],[Month]])/3,0))</f>
        <v>Q2</v>
      </c>
      <c r="B3651" s="14">
        <f>EOMONTH(Table1[[#This Row],[Credit Date]],-1)+1</f>
        <v>42491</v>
      </c>
      <c r="C3651" t="str">
        <f>CONCATENATE(Table1[[#This Row],[Issuer Last Name]],", ",Table1[[#This Row],[Issuer First Name]])</f>
        <v>No. 023, Employee</v>
      </c>
      <c r="D3651" t="str">
        <f>CONCATENATE(Table1[[#This Row],[Approver Last Name]],", ",Table1[[#This Row],[Approver First Name]])</f>
        <v>No. 102, Employee</v>
      </c>
      <c r="E3651" t="str">
        <f>CONCATENATE(Table1[[#This Row],[Customer Last Name]],", ",Table1[[#This Row],[Customer First Name]])</f>
        <v>No. 12805, Client</v>
      </c>
      <c r="F36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51" t="str">
        <f>IF(Table1[[#This Row],[Transaction Type]]="Maintenance","Non-Sales","Sales")</f>
        <v>Sales</v>
      </c>
      <c r="H3651">
        <f>IF(Table1[[#This Row],[Quarter]]="q2",1,"")</f>
        <v>1</v>
      </c>
      <c r="I3651" t="str">
        <f>IF(Table1[[#This Row],[Quarter]]="q3",1,"")</f>
        <v/>
      </c>
      <c r="J3651">
        <f>IF(Table1[[#This Row],[Quarter]]="Q2",Table1[[#This Row],[Credit Amount]],"")</f>
        <v>-99.43</v>
      </c>
      <c r="K3651" t="str">
        <f>IF(Table1[[#This Row],[Quarter]]="Q3",Table1[[#This Row],[Credit Amount]],"")</f>
        <v/>
      </c>
      <c r="L3651">
        <f>IF(Table1[[#This Row],[Transaction Type]]="Upgrade",Table1[[#This Row],[Credit Amount]],IF(Table1[[#This Row],[Transaction Type]]="Activation",Table1[[#This Row],[Credit Amount]],""))</f>
        <v>-99.43</v>
      </c>
      <c r="M3651" t="str">
        <f>IF(Table1[[#This Row],[Transaction Type]]="Maintenance",Table1[[#This Row],[Credit Amount]],"")</f>
        <v/>
      </c>
      <c r="N3651">
        <v>10023</v>
      </c>
      <c r="O3651" t="s">
        <v>2489</v>
      </c>
      <c r="P3651" t="s">
        <v>2512</v>
      </c>
      <c r="Q3651" t="s">
        <v>289</v>
      </c>
      <c r="R3651">
        <v>10102</v>
      </c>
      <c r="S3651" t="s">
        <v>2489</v>
      </c>
      <c r="T3651" t="s">
        <v>2591</v>
      </c>
      <c r="U3651" t="s">
        <v>290</v>
      </c>
      <c r="V3651" t="s">
        <v>225</v>
      </c>
      <c r="W3651">
        <v>100003804</v>
      </c>
      <c r="X3651">
        <v>8005552805</v>
      </c>
      <c r="Y3651" t="s">
        <v>2595</v>
      </c>
      <c r="Z3651" t="s">
        <v>5397</v>
      </c>
      <c r="AA3651" s="13">
        <v>-99.43</v>
      </c>
      <c r="AB3651" s="14">
        <v>42513</v>
      </c>
      <c r="AC3651" t="s">
        <v>37</v>
      </c>
    </row>
    <row r="3652" spans="1:29" x14ac:dyDescent="0.25">
      <c r="A3652" t="str">
        <f>CONCATENATE("Q",ROUNDUP(MONTH(Table1[[#This Row],[Month]])/3,0))</f>
        <v>Q2</v>
      </c>
      <c r="B3652" s="14">
        <f>EOMONTH(Table1[[#This Row],[Credit Date]],-1)+1</f>
        <v>42491</v>
      </c>
      <c r="C3652" t="str">
        <f>CONCATENATE(Table1[[#This Row],[Issuer Last Name]],", ",Table1[[#This Row],[Issuer First Name]])</f>
        <v>No. 023, Employee</v>
      </c>
      <c r="D3652" t="str">
        <f>CONCATENATE(Table1[[#This Row],[Approver Last Name]],", ",Table1[[#This Row],[Approver First Name]])</f>
        <v>No. 102, Employee</v>
      </c>
      <c r="E3652" t="str">
        <f>CONCATENATE(Table1[[#This Row],[Customer Last Name]],", ",Table1[[#This Row],[Customer First Name]])</f>
        <v>No. 11656, Client</v>
      </c>
      <c r="F3652" t="str">
        <f>IF(Table1[[#This Row],[Credit Amount]]&gt;-19.99,"Less than 19.99",IF(Table1[[#This Row],[Credit Amount]]=-20,"20",IF(Table1[[#This Row],[Credit Amount]]&gt;-49.98,"20.01-49.98",IF(Table1[[#This Row],[Credit Amount]]=-49.99,"49.99",IF(Table1[[#This Row],[Credit Amount]]=-50,"50",IF(Table1[[#This Row],[Credit Amount]]&lt;-50.01,"Greater than 50"))))))</f>
        <v>20.01-49.98</v>
      </c>
      <c r="G3652" t="str">
        <f>IF(Table1[[#This Row],[Transaction Type]]="Maintenance","Non-Sales","Sales")</f>
        <v>Sales</v>
      </c>
      <c r="H3652">
        <f>IF(Table1[[#This Row],[Quarter]]="q2",1,"")</f>
        <v>1</v>
      </c>
      <c r="I3652" t="str">
        <f>IF(Table1[[#This Row],[Quarter]]="q3",1,"")</f>
        <v/>
      </c>
      <c r="J3652">
        <f>IF(Table1[[#This Row],[Quarter]]="Q2",Table1[[#This Row],[Credit Amount]],"")</f>
        <v>-25.06</v>
      </c>
      <c r="K3652" t="str">
        <f>IF(Table1[[#This Row],[Quarter]]="Q3",Table1[[#This Row],[Credit Amount]],"")</f>
        <v/>
      </c>
      <c r="L3652">
        <f>IF(Table1[[#This Row],[Transaction Type]]="Upgrade",Table1[[#This Row],[Credit Amount]],IF(Table1[[#This Row],[Transaction Type]]="Activation",Table1[[#This Row],[Credit Amount]],""))</f>
        <v>-25.06</v>
      </c>
      <c r="M3652" t="str">
        <f>IF(Table1[[#This Row],[Transaction Type]]="Maintenance",Table1[[#This Row],[Credit Amount]],"")</f>
        <v/>
      </c>
      <c r="N3652">
        <v>10023</v>
      </c>
      <c r="O3652" t="s">
        <v>2489</v>
      </c>
      <c r="P3652" t="s">
        <v>2512</v>
      </c>
      <c r="Q3652" t="s">
        <v>289</v>
      </c>
      <c r="R3652">
        <v>10102</v>
      </c>
      <c r="S3652" t="s">
        <v>2489</v>
      </c>
      <c r="T3652" t="s">
        <v>2591</v>
      </c>
      <c r="U3652" t="s">
        <v>290</v>
      </c>
      <c r="V3652" t="s">
        <v>225</v>
      </c>
      <c r="W3652">
        <v>100002655</v>
      </c>
      <c r="X3652">
        <v>8005551656</v>
      </c>
      <c r="Y3652" t="s">
        <v>2595</v>
      </c>
      <c r="Z3652" t="s">
        <v>4251</v>
      </c>
      <c r="AA3652" s="13">
        <v>-25.06</v>
      </c>
      <c r="AB3652" s="14">
        <v>42515</v>
      </c>
      <c r="AC3652" t="s">
        <v>37</v>
      </c>
    </row>
    <row r="3653" spans="1:29" x14ac:dyDescent="0.25">
      <c r="A3653" t="str">
        <f>CONCATENATE("Q",ROUNDUP(MONTH(Table1[[#This Row],[Month]])/3,0))</f>
        <v>Q2</v>
      </c>
      <c r="B3653" s="14">
        <f>EOMONTH(Table1[[#This Row],[Credit Date]],-1)+1</f>
        <v>42491</v>
      </c>
      <c r="C3653" t="str">
        <f>CONCATENATE(Table1[[#This Row],[Issuer Last Name]],", ",Table1[[#This Row],[Issuer First Name]])</f>
        <v>No. 023, Employee</v>
      </c>
      <c r="D3653" t="str">
        <f>CONCATENATE(Table1[[#This Row],[Approver Last Name]],", ",Table1[[#This Row],[Approver First Name]])</f>
        <v>No. 102, Employee</v>
      </c>
      <c r="E3653" t="str">
        <f>CONCATENATE(Table1[[#This Row],[Customer Last Name]],", ",Table1[[#This Row],[Customer First Name]])</f>
        <v>No. 12226, Client</v>
      </c>
      <c r="F36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53" t="str">
        <f>IF(Table1[[#This Row],[Transaction Type]]="Maintenance","Non-Sales","Sales")</f>
        <v>Sales</v>
      </c>
      <c r="H3653">
        <f>IF(Table1[[#This Row],[Quarter]]="q2",1,"")</f>
        <v>1</v>
      </c>
      <c r="I3653" t="str">
        <f>IF(Table1[[#This Row],[Quarter]]="q3",1,"")</f>
        <v/>
      </c>
      <c r="J3653">
        <f>IF(Table1[[#This Row],[Quarter]]="Q2",Table1[[#This Row],[Credit Amount]],"")</f>
        <v>-58.42</v>
      </c>
      <c r="K3653" t="str">
        <f>IF(Table1[[#This Row],[Quarter]]="Q3",Table1[[#This Row],[Credit Amount]],"")</f>
        <v/>
      </c>
      <c r="L3653">
        <f>IF(Table1[[#This Row],[Transaction Type]]="Upgrade",Table1[[#This Row],[Credit Amount]],IF(Table1[[#This Row],[Transaction Type]]="Activation",Table1[[#This Row],[Credit Amount]],""))</f>
        <v>-58.42</v>
      </c>
      <c r="M3653" t="str">
        <f>IF(Table1[[#This Row],[Transaction Type]]="Maintenance",Table1[[#This Row],[Credit Amount]],"")</f>
        <v/>
      </c>
      <c r="N3653">
        <v>10023</v>
      </c>
      <c r="O3653" t="s">
        <v>2489</v>
      </c>
      <c r="P3653" t="s">
        <v>2512</v>
      </c>
      <c r="Q3653" t="s">
        <v>289</v>
      </c>
      <c r="R3653">
        <v>10102</v>
      </c>
      <c r="S3653" t="s">
        <v>2489</v>
      </c>
      <c r="T3653" t="s">
        <v>2591</v>
      </c>
      <c r="U3653" t="s">
        <v>290</v>
      </c>
      <c r="V3653" t="s">
        <v>225</v>
      </c>
      <c r="W3653">
        <v>100003225</v>
      </c>
      <c r="X3653">
        <v>8005552226</v>
      </c>
      <c r="Y3653" t="s">
        <v>2595</v>
      </c>
      <c r="Z3653" t="s">
        <v>4821</v>
      </c>
      <c r="AA3653" s="13">
        <v>-58.42</v>
      </c>
      <c r="AB3653" s="14">
        <v>42520</v>
      </c>
      <c r="AC3653" t="s">
        <v>35</v>
      </c>
    </row>
    <row r="3654" spans="1:29" x14ac:dyDescent="0.25">
      <c r="A3654" t="str">
        <f>CONCATENATE("Q",ROUNDUP(MONTH(Table1[[#This Row],[Month]])/3,0))</f>
        <v>Q2</v>
      </c>
      <c r="B3654" s="14">
        <f>EOMONTH(Table1[[#This Row],[Credit Date]],-1)+1</f>
        <v>42522</v>
      </c>
      <c r="C3654" t="str">
        <f>CONCATENATE(Table1[[#This Row],[Issuer Last Name]],", ",Table1[[#This Row],[Issuer First Name]])</f>
        <v>No. 023, Employee</v>
      </c>
      <c r="D3654" t="str">
        <f>CONCATENATE(Table1[[#This Row],[Approver Last Name]],", ",Table1[[#This Row],[Approver First Name]])</f>
        <v>No. 102, Employee</v>
      </c>
      <c r="E3654" t="str">
        <f>CONCATENATE(Table1[[#This Row],[Customer Last Name]],", ",Table1[[#This Row],[Customer First Name]])</f>
        <v>No. 13616, Client</v>
      </c>
      <c r="F36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54" t="str">
        <f>IF(Table1[[#This Row],[Transaction Type]]="Maintenance","Non-Sales","Sales")</f>
        <v>Non-Sales</v>
      </c>
      <c r="H3654">
        <f>IF(Table1[[#This Row],[Quarter]]="q2",1,"")</f>
        <v>1</v>
      </c>
      <c r="I3654" t="str">
        <f>IF(Table1[[#This Row],[Quarter]]="q3",1,"")</f>
        <v/>
      </c>
      <c r="J3654">
        <f>IF(Table1[[#This Row],[Quarter]]="Q2",Table1[[#This Row],[Credit Amount]],"")</f>
        <v>-66.67</v>
      </c>
      <c r="K3654" t="str">
        <f>IF(Table1[[#This Row],[Quarter]]="Q3",Table1[[#This Row],[Credit Amount]],"")</f>
        <v/>
      </c>
      <c r="L3654" t="str">
        <f>IF(Table1[[#This Row],[Transaction Type]]="Upgrade",Table1[[#This Row],[Credit Amount]],IF(Table1[[#This Row],[Transaction Type]]="Activation",Table1[[#This Row],[Credit Amount]],""))</f>
        <v/>
      </c>
      <c r="M3654">
        <f>IF(Table1[[#This Row],[Transaction Type]]="Maintenance",Table1[[#This Row],[Credit Amount]],"")</f>
        <v>-66.67</v>
      </c>
      <c r="N3654">
        <v>10023</v>
      </c>
      <c r="O3654" t="s">
        <v>2489</v>
      </c>
      <c r="P3654" t="s">
        <v>2512</v>
      </c>
      <c r="Q3654" t="s">
        <v>289</v>
      </c>
      <c r="R3654">
        <v>10102</v>
      </c>
      <c r="S3654" t="s">
        <v>2489</v>
      </c>
      <c r="T3654" t="s">
        <v>2591</v>
      </c>
      <c r="U3654" t="s">
        <v>290</v>
      </c>
      <c r="V3654" t="s">
        <v>225</v>
      </c>
      <c r="W3654">
        <v>100004615</v>
      </c>
      <c r="X3654">
        <v>8005553616</v>
      </c>
      <c r="Y3654" t="s">
        <v>2595</v>
      </c>
      <c r="Z3654" t="s">
        <v>6204</v>
      </c>
      <c r="AA3654" s="13">
        <v>-66.67</v>
      </c>
      <c r="AB3654" s="14">
        <v>42524</v>
      </c>
      <c r="AC3654" t="s">
        <v>36</v>
      </c>
    </row>
    <row r="3655" spans="1:29" x14ac:dyDescent="0.25">
      <c r="A3655" t="str">
        <f>CONCATENATE("Q",ROUNDUP(MONTH(Table1[[#This Row],[Month]])/3,0))</f>
        <v>Q2</v>
      </c>
      <c r="B3655" s="14">
        <f>EOMONTH(Table1[[#This Row],[Credit Date]],-1)+1</f>
        <v>42522</v>
      </c>
      <c r="C3655" t="str">
        <f>CONCATENATE(Table1[[#This Row],[Issuer Last Name]],", ",Table1[[#This Row],[Issuer First Name]])</f>
        <v>No. 023, Employee</v>
      </c>
      <c r="D3655" t="str">
        <f>CONCATENATE(Table1[[#This Row],[Approver Last Name]],", ",Table1[[#This Row],[Approver First Name]])</f>
        <v>No. 102, Employee</v>
      </c>
      <c r="E3655" t="str">
        <f>CONCATENATE(Table1[[#This Row],[Customer Last Name]],", ",Table1[[#This Row],[Customer First Name]])</f>
        <v>No. 11139, Client</v>
      </c>
      <c r="F3655" t="str">
        <f>IF(Table1[[#This Row],[Credit Amount]]&gt;-19.99,"Less than 19.99",IF(Table1[[#This Row],[Credit Amount]]=-20,"20",IF(Table1[[#This Row],[Credit Amount]]&gt;-49.98,"20.01-49.98",IF(Table1[[#This Row],[Credit Amount]]=-49.99,"49.99",IF(Table1[[#This Row],[Credit Amount]]=-50,"50",IF(Table1[[#This Row],[Credit Amount]]&lt;-50.01,"Greater than 50"))))))</f>
        <v>Less than 19.99</v>
      </c>
      <c r="G3655" t="str">
        <f>IF(Table1[[#This Row],[Transaction Type]]="Maintenance","Non-Sales","Sales")</f>
        <v>Non-Sales</v>
      </c>
      <c r="H3655">
        <f>IF(Table1[[#This Row],[Quarter]]="q2",1,"")</f>
        <v>1</v>
      </c>
      <c r="I3655" t="str">
        <f>IF(Table1[[#This Row],[Quarter]]="q3",1,"")</f>
        <v/>
      </c>
      <c r="J3655">
        <f>IF(Table1[[#This Row],[Quarter]]="Q2",Table1[[#This Row],[Credit Amount]],"")</f>
        <v>-7.63</v>
      </c>
      <c r="K3655" t="str">
        <f>IF(Table1[[#This Row],[Quarter]]="Q3",Table1[[#This Row],[Credit Amount]],"")</f>
        <v/>
      </c>
      <c r="L3655" t="str">
        <f>IF(Table1[[#This Row],[Transaction Type]]="Upgrade",Table1[[#This Row],[Credit Amount]],IF(Table1[[#This Row],[Transaction Type]]="Activation",Table1[[#This Row],[Credit Amount]],""))</f>
        <v/>
      </c>
      <c r="M3655">
        <f>IF(Table1[[#This Row],[Transaction Type]]="Maintenance",Table1[[#This Row],[Credit Amount]],"")</f>
        <v>-7.63</v>
      </c>
      <c r="N3655">
        <v>10023</v>
      </c>
      <c r="O3655" t="s">
        <v>2489</v>
      </c>
      <c r="P3655" t="s">
        <v>2512</v>
      </c>
      <c r="Q3655" t="s">
        <v>289</v>
      </c>
      <c r="R3655">
        <v>10102</v>
      </c>
      <c r="S3655" t="s">
        <v>2489</v>
      </c>
      <c r="T3655" t="s">
        <v>2591</v>
      </c>
      <c r="U3655" t="s">
        <v>290</v>
      </c>
      <c r="V3655" t="s">
        <v>225</v>
      </c>
      <c r="W3655">
        <v>100002138</v>
      </c>
      <c r="X3655">
        <v>8005551139</v>
      </c>
      <c r="Y3655" t="s">
        <v>2595</v>
      </c>
      <c r="Z3655" t="s">
        <v>3734</v>
      </c>
      <c r="AA3655" s="13">
        <v>-7.63</v>
      </c>
      <c r="AB3655" s="14">
        <v>42525</v>
      </c>
      <c r="AC3655" t="s">
        <v>36</v>
      </c>
    </row>
    <row r="3656" spans="1:29" x14ac:dyDescent="0.25">
      <c r="A3656" t="str">
        <f>CONCATENATE("Q",ROUNDUP(MONTH(Table1[[#This Row],[Month]])/3,0))</f>
        <v>Q2</v>
      </c>
      <c r="B3656" s="14">
        <f>EOMONTH(Table1[[#This Row],[Credit Date]],-1)+1</f>
        <v>42522</v>
      </c>
      <c r="C3656" t="str">
        <f>CONCATENATE(Table1[[#This Row],[Issuer Last Name]],", ",Table1[[#This Row],[Issuer First Name]])</f>
        <v>No. 023, Employee</v>
      </c>
      <c r="D3656" t="str">
        <f>CONCATENATE(Table1[[#This Row],[Approver Last Name]],", ",Table1[[#This Row],[Approver First Name]])</f>
        <v>No. 102, Employee</v>
      </c>
      <c r="E3656" t="str">
        <f>CONCATENATE(Table1[[#This Row],[Customer Last Name]],", ",Table1[[#This Row],[Customer First Name]])</f>
        <v>No. 11622, Client</v>
      </c>
      <c r="F3656" t="str">
        <f>IF(Table1[[#This Row],[Credit Amount]]&gt;-19.99,"Less than 19.99",IF(Table1[[#This Row],[Credit Amount]]=-20,"20",IF(Table1[[#This Row],[Credit Amount]]&gt;-49.98,"20.01-49.98",IF(Table1[[#This Row],[Credit Amount]]=-49.99,"49.99",IF(Table1[[#This Row],[Credit Amount]]=-50,"50",IF(Table1[[#This Row],[Credit Amount]]&lt;-50.01,"Greater than 50"))))))</f>
        <v>20.01-49.98</v>
      </c>
      <c r="G3656" t="str">
        <f>IF(Table1[[#This Row],[Transaction Type]]="Maintenance","Non-Sales","Sales")</f>
        <v>Non-Sales</v>
      </c>
      <c r="H3656">
        <f>IF(Table1[[#This Row],[Quarter]]="q2",1,"")</f>
        <v>1</v>
      </c>
      <c r="I3656" t="str">
        <f>IF(Table1[[#This Row],[Quarter]]="q3",1,"")</f>
        <v/>
      </c>
      <c r="J3656">
        <f>IF(Table1[[#This Row],[Quarter]]="Q2",Table1[[#This Row],[Credit Amount]],"")</f>
        <v>-35.28</v>
      </c>
      <c r="K3656" t="str">
        <f>IF(Table1[[#This Row],[Quarter]]="Q3",Table1[[#This Row],[Credit Amount]],"")</f>
        <v/>
      </c>
      <c r="L3656" t="str">
        <f>IF(Table1[[#This Row],[Transaction Type]]="Upgrade",Table1[[#This Row],[Credit Amount]],IF(Table1[[#This Row],[Transaction Type]]="Activation",Table1[[#This Row],[Credit Amount]],""))</f>
        <v/>
      </c>
      <c r="M3656">
        <f>IF(Table1[[#This Row],[Transaction Type]]="Maintenance",Table1[[#This Row],[Credit Amount]],"")</f>
        <v>-35.28</v>
      </c>
      <c r="N3656">
        <v>10023</v>
      </c>
      <c r="O3656" t="s">
        <v>2489</v>
      </c>
      <c r="P3656" t="s">
        <v>2512</v>
      </c>
      <c r="Q3656" t="s">
        <v>289</v>
      </c>
      <c r="R3656">
        <v>10102</v>
      </c>
      <c r="S3656" t="s">
        <v>2489</v>
      </c>
      <c r="T3656" t="s">
        <v>2591</v>
      </c>
      <c r="U3656" t="s">
        <v>290</v>
      </c>
      <c r="V3656" t="s">
        <v>225</v>
      </c>
      <c r="W3656">
        <v>100002621</v>
      </c>
      <c r="X3656">
        <v>8005551622</v>
      </c>
      <c r="Y3656" t="s">
        <v>2595</v>
      </c>
      <c r="Z3656" t="s">
        <v>4217</v>
      </c>
      <c r="AA3656" s="13">
        <v>-35.28</v>
      </c>
      <c r="AB3656" s="14">
        <v>42535</v>
      </c>
      <c r="AC3656" t="s">
        <v>36</v>
      </c>
    </row>
    <row r="3657" spans="1:29" x14ac:dyDescent="0.25">
      <c r="A3657" t="str">
        <f>CONCATENATE("Q",ROUNDUP(MONTH(Table1[[#This Row],[Month]])/3,0))</f>
        <v>Q2</v>
      </c>
      <c r="B3657" s="14">
        <f>EOMONTH(Table1[[#This Row],[Credit Date]],-1)+1</f>
        <v>42522</v>
      </c>
      <c r="C3657" t="str">
        <f>CONCATENATE(Table1[[#This Row],[Issuer Last Name]],", ",Table1[[#This Row],[Issuer First Name]])</f>
        <v>No. 023, Employee</v>
      </c>
      <c r="D3657" t="str">
        <f>CONCATENATE(Table1[[#This Row],[Approver Last Name]],", ",Table1[[#This Row],[Approver First Name]])</f>
        <v>No. 102, Employee</v>
      </c>
      <c r="E3657" t="str">
        <f>CONCATENATE(Table1[[#This Row],[Customer Last Name]],", ",Table1[[#This Row],[Customer First Name]])</f>
        <v>No. 13021, Client</v>
      </c>
      <c r="F36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57" t="str">
        <f>IF(Table1[[#This Row],[Transaction Type]]="Maintenance","Non-Sales","Sales")</f>
        <v>Non-Sales</v>
      </c>
      <c r="H3657">
        <f>IF(Table1[[#This Row],[Quarter]]="q2",1,"")</f>
        <v>1</v>
      </c>
      <c r="I3657" t="str">
        <f>IF(Table1[[#This Row],[Quarter]]="q3",1,"")</f>
        <v/>
      </c>
      <c r="J3657">
        <f>IF(Table1[[#This Row],[Quarter]]="Q2",Table1[[#This Row],[Credit Amount]],"")</f>
        <v>-95.65</v>
      </c>
      <c r="K3657" t="str">
        <f>IF(Table1[[#This Row],[Quarter]]="Q3",Table1[[#This Row],[Credit Amount]],"")</f>
        <v/>
      </c>
      <c r="L3657" t="str">
        <f>IF(Table1[[#This Row],[Transaction Type]]="Upgrade",Table1[[#This Row],[Credit Amount]],IF(Table1[[#This Row],[Transaction Type]]="Activation",Table1[[#This Row],[Credit Amount]],""))</f>
        <v/>
      </c>
      <c r="M3657">
        <f>IF(Table1[[#This Row],[Transaction Type]]="Maintenance",Table1[[#This Row],[Credit Amount]],"")</f>
        <v>-95.65</v>
      </c>
      <c r="N3657">
        <v>10023</v>
      </c>
      <c r="O3657" t="s">
        <v>2489</v>
      </c>
      <c r="P3657" t="s">
        <v>2512</v>
      </c>
      <c r="Q3657" t="s">
        <v>289</v>
      </c>
      <c r="R3657">
        <v>10102</v>
      </c>
      <c r="S3657" t="s">
        <v>2489</v>
      </c>
      <c r="T3657" t="s">
        <v>2591</v>
      </c>
      <c r="U3657" t="s">
        <v>290</v>
      </c>
      <c r="V3657" t="s">
        <v>225</v>
      </c>
      <c r="W3657">
        <v>100004020</v>
      </c>
      <c r="X3657">
        <v>8005553021</v>
      </c>
      <c r="Y3657" t="s">
        <v>2595</v>
      </c>
      <c r="Z3657" t="s">
        <v>5609</v>
      </c>
      <c r="AA3657" s="13">
        <v>-95.65</v>
      </c>
      <c r="AB3657" s="14">
        <v>42541</v>
      </c>
      <c r="AC3657" t="s">
        <v>36</v>
      </c>
    </row>
    <row r="3658" spans="1:29" x14ac:dyDescent="0.25">
      <c r="A3658" t="str">
        <f>CONCATENATE("Q",ROUNDUP(MONTH(Table1[[#This Row],[Month]])/3,0))</f>
        <v>Q2</v>
      </c>
      <c r="B3658" s="14">
        <f>EOMONTH(Table1[[#This Row],[Credit Date]],-1)+1</f>
        <v>42522</v>
      </c>
      <c r="C3658" t="str">
        <f>CONCATENATE(Table1[[#This Row],[Issuer Last Name]],", ",Table1[[#This Row],[Issuer First Name]])</f>
        <v>No. 023, Employee</v>
      </c>
      <c r="D3658" t="str">
        <f>CONCATENATE(Table1[[#This Row],[Approver Last Name]],", ",Table1[[#This Row],[Approver First Name]])</f>
        <v>No. 102, Employee</v>
      </c>
      <c r="E3658" t="str">
        <f>CONCATENATE(Table1[[#This Row],[Customer Last Name]],", ",Table1[[#This Row],[Customer First Name]])</f>
        <v>No. 11228, Client</v>
      </c>
      <c r="F3658" t="str">
        <f>IF(Table1[[#This Row],[Credit Amount]]&gt;-19.99,"Less than 19.99",IF(Table1[[#This Row],[Credit Amount]]=-20,"20",IF(Table1[[#This Row],[Credit Amount]]&gt;-49.98,"20.01-49.98",IF(Table1[[#This Row],[Credit Amount]]=-49.99,"49.99",IF(Table1[[#This Row],[Credit Amount]]=-50,"50",IF(Table1[[#This Row],[Credit Amount]]&lt;-50.01,"Greater than 50"))))))</f>
        <v>Less than 19.99</v>
      </c>
      <c r="G3658" t="str">
        <f>IF(Table1[[#This Row],[Transaction Type]]="Maintenance","Non-Sales","Sales")</f>
        <v>Sales</v>
      </c>
      <c r="H3658">
        <f>IF(Table1[[#This Row],[Quarter]]="q2",1,"")</f>
        <v>1</v>
      </c>
      <c r="I3658" t="str">
        <f>IF(Table1[[#This Row],[Quarter]]="q3",1,"")</f>
        <v/>
      </c>
      <c r="J3658">
        <f>IF(Table1[[#This Row],[Quarter]]="Q2",Table1[[#This Row],[Credit Amount]],"")</f>
        <v>-10.78</v>
      </c>
      <c r="K3658" t="str">
        <f>IF(Table1[[#This Row],[Quarter]]="Q3",Table1[[#This Row],[Credit Amount]],"")</f>
        <v/>
      </c>
      <c r="L3658">
        <f>IF(Table1[[#This Row],[Transaction Type]]="Upgrade",Table1[[#This Row],[Credit Amount]],IF(Table1[[#This Row],[Transaction Type]]="Activation",Table1[[#This Row],[Credit Amount]],""))</f>
        <v>-10.78</v>
      </c>
      <c r="M3658" t="str">
        <f>IF(Table1[[#This Row],[Transaction Type]]="Maintenance",Table1[[#This Row],[Credit Amount]],"")</f>
        <v/>
      </c>
      <c r="N3658">
        <v>10023</v>
      </c>
      <c r="O3658" t="s">
        <v>2489</v>
      </c>
      <c r="P3658" t="s">
        <v>2512</v>
      </c>
      <c r="Q3658" t="s">
        <v>289</v>
      </c>
      <c r="R3658">
        <v>10102</v>
      </c>
      <c r="S3658" t="s">
        <v>2489</v>
      </c>
      <c r="T3658" t="s">
        <v>2591</v>
      </c>
      <c r="U3658" t="s">
        <v>290</v>
      </c>
      <c r="V3658" t="s">
        <v>225</v>
      </c>
      <c r="W3658">
        <v>100002227</v>
      </c>
      <c r="X3658">
        <v>8005551228</v>
      </c>
      <c r="Y3658" t="s">
        <v>2595</v>
      </c>
      <c r="Z3658" t="s">
        <v>3823</v>
      </c>
      <c r="AA3658" s="13">
        <v>-10.78</v>
      </c>
      <c r="AB3658" s="14">
        <v>42545</v>
      </c>
      <c r="AC3658" t="s">
        <v>35</v>
      </c>
    </row>
    <row r="3659" spans="1:29" x14ac:dyDescent="0.25">
      <c r="A3659" t="str">
        <f>CONCATENATE("Q",ROUNDUP(MONTH(Table1[[#This Row],[Month]])/3,0))</f>
        <v>Q3</v>
      </c>
      <c r="B3659" s="14">
        <f>EOMONTH(Table1[[#This Row],[Credit Date]],-1)+1</f>
        <v>42552</v>
      </c>
      <c r="C3659" t="str">
        <f>CONCATENATE(Table1[[#This Row],[Issuer Last Name]],", ",Table1[[#This Row],[Issuer First Name]])</f>
        <v>No. 023, Employee</v>
      </c>
      <c r="D3659" t="str">
        <f>CONCATENATE(Table1[[#This Row],[Approver Last Name]],", ",Table1[[#This Row],[Approver First Name]])</f>
        <v>No. 023, Employee</v>
      </c>
      <c r="E3659" t="str">
        <f>CONCATENATE(Table1[[#This Row],[Customer Last Name]],", ",Table1[[#This Row],[Customer First Name]])</f>
        <v>No. 13846, Client</v>
      </c>
      <c r="F3659" t="str">
        <f>IF(Table1[[#This Row],[Credit Amount]]&gt;-19.99,"Less than 19.99",IF(Table1[[#This Row],[Credit Amount]]=-20,"20",IF(Table1[[#This Row],[Credit Amount]]&gt;-49.98,"20.01-49.98",IF(Table1[[#This Row],[Credit Amount]]=-49.99,"49.99",IF(Table1[[#This Row],[Credit Amount]]=-50,"50",IF(Table1[[#This Row],[Credit Amount]]&lt;-50.01,"Greater than 50"))))))</f>
        <v>20.01-49.98</v>
      </c>
      <c r="G3659" t="str">
        <f>IF(Table1[[#This Row],[Transaction Type]]="Maintenance","Non-Sales","Sales")</f>
        <v>Sales</v>
      </c>
      <c r="H3659" t="str">
        <f>IF(Table1[[#This Row],[Quarter]]="q2",1,"")</f>
        <v/>
      </c>
      <c r="I3659">
        <f>IF(Table1[[#This Row],[Quarter]]="q3",1,"")</f>
        <v>1</v>
      </c>
      <c r="J3659" t="str">
        <f>IF(Table1[[#This Row],[Quarter]]="Q2",Table1[[#This Row],[Credit Amount]],"")</f>
        <v/>
      </c>
      <c r="K3659">
        <f>IF(Table1[[#This Row],[Quarter]]="Q3",Table1[[#This Row],[Credit Amount]],"")</f>
        <v>-20.48</v>
      </c>
      <c r="L3659">
        <f>IF(Table1[[#This Row],[Transaction Type]]="Upgrade",Table1[[#This Row],[Credit Amount]],IF(Table1[[#This Row],[Transaction Type]]="Activation",Table1[[#This Row],[Credit Amount]],""))</f>
        <v>-20.48</v>
      </c>
      <c r="M3659" t="str">
        <f>IF(Table1[[#This Row],[Transaction Type]]="Maintenance",Table1[[#This Row],[Credit Amount]],"")</f>
        <v/>
      </c>
      <c r="N3659">
        <v>10023</v>
      </c>
      <c r="O3659" t="s">
        <v>2489</v>
      </c>
      <c r="P3659" t="s">
        <v>2512</v>
      </c>
      <c r="Q3659" t="s">
        <v>289</v>
      </c>
      <c r="R3659">
        <v>10023</v>
      </c>
      <c r="S3659" t="s">
        <v>2489</v>
      </c>
      <c r="T3659" t="s">
        <v>2512</v>
      </c>
      <c r="U3659" t="s">
        <v>289</v>
      </c>
      <c r="V3659" t="s">
        <v>225</v>
      </c>
      <c r="W3659">
        <v>100004845</v>
      </c>
      <c r="X3659">
        <v>8005553846</v>
      </c>
      <c r="Y3659" t="s">
        <v>2595</v>
      </c>
      <c r="Z3659" t="s">
        <v>6434</v>
      </c>
      <c r="AA3659" s="13">
        <v>-20.48</v>
      </c>
      <c r="AB3659" s="14">
        <v>42552</v>
      </c>
      <c r="AC3659" t="s">
        <v>35</v>
      </c>
    </row>
    <row r="3660" spans="1:29" x14ac:dyDescent="0.25">
      <c r="A3660" t="str">
        <f>CONCATENATE("Q",ROUNDUP(MONTH(Table1[[#This Row],[Month]])/3,0))</f>
        <v>Q3</v>
      </c>
      <c r="B3660" s="14">
        <f>EOMONTH(Table1[[#This Row],[Credit Date]],-1)+1</f>
        <v>42552</v>
      </c>
      <c r="C3660" t="str">
        <f>CONCATENATE(Table1[[#This Row],[Issuer Last Name]],", ",Table1[[#This Row],[Issuer First Name]])</f>
        <v>No. 023, Employee</v>
      </c>
      <c r="D3660" t="str">
        <f>CONCATENATE(Table1[[#This Row],[Approver Last Name]],", ",Table1[[#This Row],[Approver First Name]])</f>
        <v>No. 023, Employee</v>
      </c>
      <c r="E3660" t="str">
        <f>CONCATENATE(Table1[[#This Row],[Customer Last Name]],", ",Table1[[#This Row],[Customer First Name]])</f>
        <v>No. 12083, Client</v>
      </c>
      <c r="F3660" t="str">
        <f>IF(Table1[[#This Row],[Credit Amount]]&gt;-19.99,"Less than 19.99",IF(Table1[[#This Row],[Credit Amount]]=-20,"20",IF(Table1[[#This Row],[Credit Amount]]&gt;-49.98,"20.01-49.98",IF(Table1[[#This Row],[Credit Amount]]=-49.99,"49.99",IF(Table1[[#This Row],[Credit Amount]]=-50,"50",IF(Table1[[#This Row],[Credit Amount]]&lt;-50.01,"Greater than 50"))))))</f>
        <v>20.01-49.98</v>
      </c>
      <c r="G3660" t="str">
        <f>IF(Table1[[#This Row],[Transaction Type]]="Maintenance","Non-Sales","Sales")</f>
        <v>Non-Sales</v>
      </c>
      <c r="H3660" t="str">
        <f>IF(Table1[[#This Row],[Quarter]]="q2",1,"")</f>
        <v/>
      </c>
      <c r="I3660">
        <f>IF(Table1[[#This Row],[Quarter]]="q3",1,"")</f>
        <v>1</v>
      </c>
      <c r="J3660" t="str">
        <f>IF(Table1[[#This Row],[Quarter]]="Q2",Table1[[#This Row],[Credit Amount]],"")</f>
        <v/>
      </c>
      <c r="K3660">
        <f>IF(Table1[[#This Row],[Quarter]]="Q3",Table1[[#This Row],[Credit Amount]],"")</f>
        <v>-33.090000000000003</v>
      </c>
      <c r="L3660" t="str">
        <f>IF(Table1[[#This Row],[Transaction Type]]="Upgrade",Table1[[#This Row],[Credit Amount]],IF(Table1[[#This Row],[Transaction Type]]="Activation",Table1[[#This Row],[Credit Amount]],""))</f>
        <v/>
      </c>
      <c r="M3660">
        <f>IF(Table1[[#This Row],[Transaction Type]]="Maintenance",Table1[[#This Row],[Credit Amount]],"")</f>
        <v>-33.090000000000003</v>
      </c>
      <c r="N3660">
        <v>10023</v>
      </c>
      <c r="O3660" t="s">
        <v>2489</v>
      </c>
      <c r="P3660" t="s">
        <v>2512</v>
      </c>
      <c r="Q3660" t="s">
        <v>289</v>
      </c>
      <c r="R3660">
        <v>10023</v>
      </c>
      <c r="S3660" t="s">
        <v>2489</v>
      </c>
      <c r="T3660" t="s">
        <v>2512</v>
      </c>
      <c r="U3660" t="s">
        <v>289</v>
      </c>
      <c r="V3660" t="s">
        <v>225</v>
      </c>
      <c r="W3660">
        <v>100003082</v>
      </c>
      <c r="X3660">
        <v>8005552083</v>
      </c>
      <c r="Y3660" t="s">
        <v>2595</v>
      </c>
      <c r="Z3660" t="s">
        <v>4678</v>
      </c>
      <c r="AA3660" s="13">
        <v>-33.090000000000003</v>
      </c>
      <c r="AB3660" s="14">
        <v>42552</v>
      </c>
      <c r="AC3660" t="s">
        <v>36</v>
      </c>
    </row>
    <row r="3661" spans="1:29" x14ac:dyDescent="0.25">
      <c r="A3661" t="str">
        <f>CONCATENATE("Q",ROUNDUP(MONTH(Table1[[#This Row],[Month]])/3,0))</f>
        <v>Q3</v>
      </c>
      <c r="B3661" s="14">
        <f>EOMONTH(Table1[[#This Row],[Credit Date]],-1)+1</f>
        <v>42552</v>
      </c>
      <c r="C3661" t="str">
        <f>CONCATENATE(Table1[[#This Row],[Issuer Last Name]],", ",Table1[[#This Row],[Issuer First Name]])</f>
        <v>No. 023, Employee</v>
      </c>
      <c r="D3661" t="str">
        <f>CONCATENATE(Table1[[#This Row],[Approver Last Name]],", ",Table1[[#This Row],[Approver First Name]])</f>
        <v>No. 023, Employee</v>
      </c>
      <c r="E3661" t="str">
        <f>CONCATENATE(Table1[[#This Row],[Customer Last Name]],", ",Table1[[#This Row],[Customer First Name]])</f>
        <v>No. 12337, Client</v>
      </c>
      <c r="F3661" t="str">
        <f>IF(Table1[[#This Row],[Credit Amount]]&gt;-19.99,"Less than 19.99",IF(Table1[[#This Row],[Credit Amount]]=-20,"20",IF(Table1[[#This Row],[Credit Amount]]&gt;-49.98,"20.01-49.98",IF(Table1[[#This Row],[Credit Amount]]=-49.99,"49.99",IF(Table1[[#This Row],[Credit Amount]]=-50,"50",IF(Table1[[#This Row],[Credit Amount]]&lt;-50.01,"Greater than 50"))))))</f>
        <v>20.01-49.98</v>
      </c>
      <c r="G3661" t="str">
        <f>IF(Table1[[#This Row],[Transaction Type]]="Maintenance","Non-Sales","Sales")</f>
        <v>Sales</v>
      </c>
      <c r="H3661" t="str">
        <f>IF(Table1[[#This Row],[Quarter]]="q2",1,"")</f>
        <v/>
      </c>
      <c r="I3661">
        <f>IF(Table1[[#This Row],[Quarter]]="q3",1,"")</f>
        <v>1</v>
      </c>
      <c r="J3661" t="str">
        <f>IF(Table1[[#This Row],[Quarter]]="Q2",Table1[[#This Row],[Credit Amount]],"")</f>
        <v/>
      </c>
      <c r="K3661">
        <f>IF(Table1[[#This Row],[Quarter]]="Q3",Table1[[#This Row],[Credit Amount]],"")</f>
        <v>-42.18</v>
      </c>
      <c r="L3661">
        <f>IF(Table1[[#This Row],[Transaction Type]]="Upgrade",Table1[[#This Row],[Credit Amount]],IF(Table1[[#This Row],[Transaction Type]]="Activation",Table1[[#This Row],[Credit Amount]],""))</f>
        <v>-42.18</v>
      </c>
      <c r="M3661" t="str">
        <f>IF(Table1[[#This Row],[Transaction Type]]="Maintenance",Table1[[#This Row],[Credit Amount]],"")</f>
        <v/>
      </c>
      <c r="N3661">
        <v>10023</v>
      </c>
      <c r="O3661" t="s">
        <v>2489</v>
      </c>
      <c r="P3661" t="s">
        <v>2512</v>
      </c>
      <c r="Q3661" t="s">
        <v>289</v>
      </c>
      <c r="R3661">
        <v>10023</v>
      </c>
      <c r="S3661" t="s">
        <v>2489</v>
      </c>
      <c r="T3661" t="s">
        <v>2512</v>
      </c>
      <c r="U3661" t="s">
        <v>289</v>
      </c>
      <c r="V3661" t="s">
        <v>225</v>
      </c>
      <c r="W3661">
        <v>100003336</v>
      </c>
      <c r="X3661">
        <v>8005552337</v>
      </c>
      <c r="Y3661" t="s">
        <v>2595</v>
      </c>
      <c r="Z3661" t="s">
        <v>4932</v>
      </c>
      <c r="AA3661" s="13">
        <v>-42.18</v>
      </c>
      <c r="AB3661" s="14">
        <v>42554</v>
      </c>
      <c r="AC3661" t="s">
        <v>37</v>
      </c>
    </row>
    <row r="3662" spans="1:29" x14ac:dyDescent="0.25">
      <c r="A3662" t="str">
        <f>CONCATENATE("Q",ROUNDUP(MONTH(Table1[[#This Row],[Month]])/3,0))</f>
        <v>Q3</v>
      </c>
      <c r="B3662" s="14">
        <f>EOMONTH(Table1[[#This Row],[Credit Date]],-1)+1</f>
        <v>42552</v>
      </c>
      <c r="C3662" t="str">
        <f>CONCATENATE(Table1[[#This Row],[Issuer Last Name]],", ",Table1[[#This Row],[Issuer First Name]])</f>
        <v>No. 023, Employee</v>
      </c>
      <c r="D3662" t="str">
        <f>CONCATENATE(Table1[[#This Row],[Approver Last Name]],", ",Table1[[#This Row],[Approver First Name]])</f>
        <v>No. 102, Employee</v>
      </c>
      <c r="E3662" t="str">
        <f>CONCATENATE(Table1[[#This Row],[Customer Last Name]],", ",Table1[[#This Row],[Customer First Name]])</f>
        <v>No. 13897, Client</v>
      </c>
      <c r="F36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62" t="str">
        <f>IF(Table1[[#This Row],[Transaction Type]]="Maintenance","Non-Sales","Sales")</f>
        <v>Non-Sales</v>
      </c>
      <c r="H3662" t="str">
        <f>IF(Table1[[#This Row],[Quarter]]="q2",1,"")</f>
        <v/>
      </c>
      <c r="I3662">
        <f>IF(Table1[[#This Row],[Quarter]]="q3",1,"")</f>
        <v>1</v>
      </c>
      <c r="J3662" t="str">
        <f>IF(Table1[[#This Row],[Quarter]]="Q2",Table1[[#This Row],[Credit Amount]],"")</f>
        <v/>
      </c>
      <c r="K3662">
        <f>IF(Table1[[#This Row],[Quarter]]="Q3",Table1[[#This Row],[Credit Amount]],"")</f>
        <v>-56.41</v>
      </c>
      <c r="L3662" t="str">
        <f>IF(Table1[[#This Row],[Transaction Type]]="Upgrade",Table1[[#This Row],[Credit Amount]],IF(Table1[[#This Row],[Transaction Type]]="Activation",Table1[[#This Row],[Credit Amount]],""))</f>
        <v/>
      </c>
      <c r="M3662">
        <f>IF(Table1[[#This Row],[Transaction Type]]="Maintenance",Table1[[#This Row],[Credit Amount]],"")</f>
        <v>-56.41</v>
      </c>
      <c r="N3662">
        <v>10023</v>
      </c>
      <c r="O3662" t="s">
        <v>2489</v>
      </c>
      <c r="P3662" t="s">
        <v>2512</v>
      </c>
      <c r="Q3662" t="s">
        <v>289</v>
      </c>
      <c r="R3662">
        <v>10102</v>
      </c>
      <c r="S3662" t="s">
        <v>2489</v>
      </c>
      <c r="T3662" t="s">
        <v>2591</v>
      </c>
      <c r="U3662" t="s">
        <v>290</v>
      </c>
      <c r="V3662" t="s">
        <v>225</v>
      </c>
      <c r="W3662">
        <v>100004896</v>
      </c>
      <c r="X3662">
        <v>8005553897</v>
      </c>
      <c r="Y3662" t="s">
        <v>2595</v>
      </c>
      <c r="Z3662" t="s">
        <v>6485</v>
      </c>
      <c r="AA3662" s="13">
        <v>-56.41</v>
      </c>
      <c r="AB3662" s="14">
        <v>42555</v>
      </c>
      <c r="AC3662" t="s">
        <v>36</v>
      </c>
    </row>
    <row r="3663" spans="1:29" x14ac:dyDescent="0.25">
      <c r="A3663" t="str">
        <f>CONCATENATE("Q",ROUNDUP(MONTH(Table1[[#This Row],[Month]])/3,0))</f>
        <v>Q3</v>
      </c>
      <c r="B3663" s="14">
        <f>EOMONTH(Table1[[#This Row],[Credit Date]],-1)+1</f>
        <v>42552</v>
      </c>
      <c r="C3663" t="str">
        <f>CONCATENATE(Table1[[#This Row],[Issuer Last Name]],", ",Table1[[#This Row],[Issuer First Name]])</f>
        <v>No. 023, Employee</v>
      </c>
      <c r="D3663" t="str">
        <f>CONCATENATE(Table1[[#This Row],[Approver Last Name]],", ",Table1[[#This Row],[Approver First Name]])</f>
        <v>No. 102, Employee</v>
      </c>
      <c r="E3663" t="str">
        <f>CONCATENATE(Table1[[#This Row],[Customer Last Name]],", ",Table1[[#This Row],[Customer First Name]])</f>
        <v>No. 12902, Client</v>
      </c>
      <c r="F36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63" t="str">
        <f>IF(Table1[[#This Row],[Transaction Type]]="Maintenance","Non-Sales","Sales")</f>
        <v>Non-Sales</v>
      </c>
      <c r="H3663" t="str">
        <f>IF(Table1[[#This Row],[Quarter]]="q2",1,"")</f>
        <v/>
      </c>
      <c r="I3663">
        <f>IF(Table1[[#This Row],[Quarter]]="q3",1,"")</f>
        <v>1</v>
      </c>
      <c r="J3663" t="str">
        <f>IF(Table1[[#This Row],[Quarter]]="Q2",Table1[[#This Row],[Credit Amount]],"")</f>
        <v/>
      </c>
      <c r="K3663">
        <f>IF(Table1[[#This Row],[Quarter]]="Q3",Table1[[#This Row],[Credit Amount]],"")</f>
        <v>-81.2</v>
      </c>
      <c r="L3663" t="str">
        <f>IF(Table1[[#This Row],[Transaction Type]]="Upgrade",Table1[[#This Row],[Credit Amount]],IF(Table1[[#This Row],[Transaction Type]]="Activation",Table1[[#This Row],[Credit Amount]],""))</f>
        <v/>
      </c>
      <c r="M3663">
        <f>IF(Table1[[#This Row],[Transaction Type]]="Maintenance",Table1[[#This Row],[Credit Amount]],"")</f>
        <v>-81.2</v>
      </c>
      <c r="N3663">
        <v>10023</v>
      </c>
      <c r="O3663" t="s">
        <v>2489</v>
      </c>
      <c r="P3663" t="s">
        <v>2512</v>
      </c>
      <c r="Q3663" t="s">
        <v>289</v>
      </c>
      <c r="R3663">
        <v>10102</v>
      </c>
      <c r="S3663" t="s">
        <v>2489</v>
      </c>
      <c r="T3663" t="s">
        <v>2591</v>
      </c>
      <c r="U3663" t="s">
        <v>290</v>
      </c>
      <c r="V3663" t="s">
        <v>225</v>
      </c>
      <c r="W3663">
        <v>100003901</v>
      </c>
      <c r="X3663">
        <v>8005552902</v>
      </c>
      <c r="Y3663" t="s">
        <v>2595</v>
      </c>
      <c r="Z3663" t="s">
        <v>5492</v>
      </c>
      <c r="AA3663" s="13">
        <v>-81.2</v>
      </c>
      <c r="AB3663" s="14">
        <v>42559</v>
      </c>
      <c r="AC3663" t="s">
        <v>36</v>
      </c>
    </row>
    <row r="3664" spans="1:29" x14ac:dyDescent="0.25">
      <c r="A3664" t="str">
        <f>CONCATENATE("Q",ROUNDUP(MONTH(Table1[[#This Row],[Month]])/3,0))</f>
        <v>Q3</v>
      </c>
      <c r="B3664" s="14">
        <f>EOMONTH(Table1[[#This Row],[Credit Date]],-1)+1</f>
        <v>42552</v>
      </c>
      <c r="C3664" t="str">
        <f>CONCATENATE(Table1[[#This Row],[Issuer Last Name]],", ",Table1[[#This Row],[Issuer First Name]])</f>
        <v>No. 023, Employee</v>
      </c>
      <c r="D3664" t="str">
        <f>CONCATENATE(Table1[[#This Row],[Approver Last Name]],", ",Table1[[#This Row],[Approver First Name]])</f>
        <v>No. 023, Employee</v>
      </c>
      <c r="E3664" t="str">
        <f>CONCATENATE(Table1[[#This Row],[Customer Last Name]],", ",Table1[[#This Row],[Customer First Name]])</f>
        <v>No. 12410, Client</v>
      </c>
      <c r="F3664" t="str">
        <f>IF(Table1[[#This Row],[Credit Amount]]&gt;-19.99,"Less than 19.99",IF(Table1[[#This Row],[Credit Amount]]=-20,"20",IF(Table1[[#This Row],[Credit Amount]]&gt;-49.98,"20.01-49.98",IF(Table1[[#This Row],[Credit Amount]]=-49.99,"49.99",IF(Table1[[#This Row],[Credit Amount]]=-50,"50",IF(Table1[[#This Row],[Credit Amount]]&lt;-50.01,"Greater than 50"))))))</f>
        <v>20.01-49.98</v>
      </c>
      <c r="G3664" t="str">
        <f>IF(Table1[[#This Row],[Transaction Type]]="Maintenance","Non-Sales","Sales")</f>
        <v>Sales</v>
      </c>
      <c r="H3664" t="str">
        <f>IF(Table1[[#This Row],[Quarter]]="q2",1,"")</f>
        <v/>
      </c>
      <c r="I3664">
        <f>IF(Table1[[#This Row],[Quarter]]="q3",1,"")</f>
        <v>1</v>
      </c>
      <c r="J3664" t="str">
        <f>IF(Table1[[#This Row],[Quarter]]="Q2",Table1[[#This Row],[Credit Amount]],"")</f>
        <v/>
      </c>
      <c r="K3664">
        <f>IF(Table1[[#This Row],[Quarter]]="Q3",Table1[[#This Row],[Credit Amount]],"")</f>
        <v>-45.93</v>
      </c>
      <c r="L3664">
        <f>IF(Table1[[#This Row],[Transaction Type]]="Upgrade",Table1[[#This Row],[Credit Amount]],IF(Table1[[#This Row],[Transaction Type]]="Activation",Table1[[#This Row],[Credit Amount]],""))</f>
        <v>-45.93</v>
      </c>
      <c r="M3664" t="str">
        <f>IF(Table1[[#This Row],[Transaction Type]]="Maintenance",Table1[[#This Row],[Credit Amount]],"")</f>
        <v/>
      </c>
      <c r="N3664">
        <v>10023</v>
      </c>
      <c r="O3664" t="s">
        <v>2489</v>
      </c>
      <c r="P3664" t="s">
        <v>2512</v>
      </c>
      <c r="Q3664" t="s">
        <v>289</v>
      </c>
      <c r="R3664">
        <v>10023</v>
      </c>
      <c r="S3664" t="s">
        <v>2489</v>
      </c>
      <c r="T3664" t="s">
        <v>2512</v>
      </c>
      <c r="U3664" t="s">
        <v>289</v>
      </c>
      <c r="V3664" t="s">
        <v>225</v>
      </c>
      <c r="W3664">
        <v>100003409</v>
      </c>
      <c r="X3664">
        <v>8005552410</v>
      </c>
      <c r="Y3664" t="s">
        <v>2595</v>
      </c>
      <c r="Z3664" t="s">
        <v>5005</v>
      </c>
      <c r="AA3664" s="13">
        <v>-45.93</v>
      </c>
      <c r="AB3664" s="14">
        <v>42561</v>
      </c>
      <c r="AC3664" t="s">
        <v>37</v>
      </c>
    </row>
    <row r="3665" spans="1:29" x14ac:dyDescent="0.25">
      <c r="A3665" t="str">
        <f>CONCATENATE("Q",ROUNDUP(MONTH(Table1[[#This Row],[Month]])/3,0))</f>
        <v>Q3</v>
      </c>
      <c r="B3665" s="14">
        <f>EOMONTH(Table1[[#This Row],[Credit Date]],-1)+1</f>
        <v>42552</v>
      </c>
      <c r="C3665" t="str">
        <f>CONCATENATE(Table1[[#This Row],[Issuer Last Name]],", ",Table1[[#This Row],[Issuer First Name]])</f>
        <v>No. 023, Employee</v>
      </c>
      <c r="D3665" t="str">
        <f>CONCATENATE(Table1[[#This Row],[Approver Last Name]],", ",Table1[[#This Row],[Approver First Name]])</f>
        <v>No. 102, Employee</v>
      </c>
      <c r="E3665" t="str">
        <f>CONCATENATE(Table1[[#This Row],[Customer Last Name]],", ",Table1[[#This Row],[Customer First Name]])</f>
        <v>No. 10692, Client</v>
      </c>
      <c r="F36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65" t="str">
        <f>IF(Table1[[#This Row],[Transaction Type]]="Maintenance","Non-Sales","Sales")</f>
        <v>Non-Sales</v>
      </c>
      <c r="H3665" t="str">
        <f>IF(Table1[[#This Row],[Quarter]]="q2",1,"")</f>
        <v/>
      </c>
      <c r="I3665">
        <f>IF(Table1[[#This Row],[Quarter]]="q3",1,"")</f>
        <v>1</v>
      </c>
      <c r="J3665" t="str">
        <f>IF(Table1[[#This Row],[Quarter]]="Q2",Table1[[#This Row],[Credit Amount]],"")</f>
        <v/>
      </c>
      <c r="K3665">
        <f>IF(Table1[[#This Row],[Quarter]]="Q3",Table1[[#This Row],[Credit Amount]],"")</f>
        <v>-62.62</v>
      </c>
      <c r="L3665" t="str">
        <f>IF(Table1[[#This Row],[Transaction Type]]="Upgrade",Table1[[#This Row],[Credit Amount]],IF(Table1[[#This Row],[Transaction Type]]="Activation",Table1[[#This Row],[Credit Amount]],""))</f>
        <v/>
      </c>
      <c r="M3665">
        <f>IF(Table1[[#This Row],[Transaction Type]]="Maintenance",Table1[[#This Row],[Credit Amount]],"")</f>
        <v>-62.62</v>
      </c>
      <c r="N3665">
        <v>10023</v>
      </c>
      <c r="O3665" t="s">
        <v>2489</v>
      </c>
      <c r="P3665" t="s">
        <v>2512</v>
      </c>
      <c r="Q3665" t="s">
        <v>289</v>
      </c>
      <c r="R3665">
        <v>10102</v>
      </c>
      <c r="S3665" t="s">
        <v>2489</v>
      </c>
      <c r="T3665" t="s">
        <v>2591</v>
      </c>
      <c r="U3665" t="s">
        <v>290</v>
      </c>
      <c r="V3665" t="s">
        <v>225</v>
      </c>
      <c r="W3665">
        <v>100001691</v>
      </c>
      <c r="X3665">
        <v>8005550692</v>
      </c>
      <c r="Y3665" t="s">
        <v>2595</v>
      </c>
      <c r="Z3665" t="s">
        <v>3287</v>
      </c>
      <c r="AA3665" s="13">
        <v>-62.62</v>
      </c>
      <c r="AB3665" s="14">
        <v>42562</v>
      </c>
      <c r="AC3665" t="s">
        <v>36</v>
      </c>
    </row>
    <row r="3666" spans="1:29" x14ac:dyDescent="0.25">
      <c r="A3666" t="str">
        <f>CONCATENATE("Q",ROUNDUP(MONTH(Table1[[#This Row],[Month]])/3,0))</f>
        <v>Q3</v>
      </c>
      <c r="B3666" s="14">
        <f>EOMONTH(Table1[[#This Row],[Credit Date]],-1)+1</f>
        <v>42552</v>
      </c>
      <c r="C3666" t="str">
        <f>CONCATENATE(Table1[[#This Row],[Issuer Last Name]],", ",Table1[[#This Row],[Issuer First Name]])</f>
        <v>No. 023, Employee</v>
      </c>
      <c r="D3666" t="str">
        <f>CONCATENATE(Table1[[#This Row],[Approver Last Name]],", ",Table1[[#This Row],[Approver First Name]])</f>
        <v>No. 023, Employee</v>
      </c>
      <c r="E3666" t="str">
        <f>CONCATENATE(Table1[[#This Row],[Customer Last Name]],", ",Table1[[#This Row],[Customer First Name]])</f>
        <v>No. 13860, Client</v>
      </c>
      <c r="F3666" t="str">
        <f>IF(Table1[[#This Row],[Credit Amount]]&gt;-19.99,"Less than 19.99",IF(Table1[[#This Row],[Credit Amount]]=-20,"20",IF(Table1[[#This Row],[Credit Amount]]&gt;-49.98,"20.01-49.98",IF(Table1[[#This Row],[Credit Amount]]=-49.99,"49.99",IF(Table1[[#This Row],[Credit Amount]]=-50,"50",IF(Table1[[#This Row],[Credit Amount]]&lt;-50.01,"Greater than 50"))))))</f>
        <v>Less than 19.99</v>
      </c>
      <c r="G3666" t="str">
        <f>IF(Table1[[#This Row],[Transaction Type]]="Maintenance","Non-Sales","Sales")</f>
        <v>Sales</v>
      </c>
      <c r="H3666" t="str">
        <f>IF(Table1[[#This Row],[Quarter]]="q2",1,"")</f>
        <v/>
      </c>
      <c r="I3666">
        <f>IF(Table1[[#This Row],[Quarter]]="q3",1,"")</f>
        <v>1</v>
      </c>
      <c r="J3666" t="str">
        <f>IF(Table1[[#This Row],[Quarter]]="Q2",Table1[[#This Row],[Credit Amount]],"")</f>
        <v/>
      </c>
      <c r="K3666">
        <f>IF(Table1[[#This Row],[Quarter]]="Q3",Table1[[#This Row],[Credit Amount]],"")</f>
        <v>-5.76</v>
      </c>
      <c r="L3666">
        <f>IF(Table1[[#This Row],[Transaction Type]]="Upgrade",Table1[[#This Row],[Credit Amount]],IF(Table1[[#This Row],[Transaction Type]]="Activation",Table1[[#This Row],[Credit Amount]],""))</f>
        <v>-5.76</v>
      </c>
      <c r="M3666" t="str">
        <f>IF(Table1[[#This Row],[Transaction Type]]="Maintenance",Table1[[#This Row],[Credit Amount]],"")</f>
        <v/>
      </c>
      <c r="N3666">
        <v>10023</v>
      </c>
      <c r="O3666" t="s">
        <v>2489</v>
      </c>
      <c r="P3666" t="s">
        <v>2512</v>
      </c>
      <c r="Q3666" t="s">
        <v>289</v>
      </c>
      <c r="R3666">
        <v>10023</v>
      </c>
      <c r="S3666" t="s">
        <v>2489</v>
      </c>
      <c r="T3666" t="s">
        <v>2512</v>
      </c>
      <c r="U3666" t="s">
        <v>289</v>
      </c>
      <c r="V3666" t="s">
        <v>225</v>
      </c>
      <c r="W3666">
        <v>100004859</v>
      </c>
      <c r="X3666">
        <v>8005553860</v>
      </c>
      <c r="Y3666" t="s">
        <v>2595</v>
      </c>
      <c r="Z3666" t="s">
        <v>6448</v>
      </c>
      <c r="AA3666" s="13">
        <v>-5.76</v>
      </c>
      <c r="AB3666" s="14">
        <v>42562</v>
      </c>
      <c r="AC3666" t="s">
        <v>37</v>
      </c>
    </row>
    <row r="3667" spans="1:29" x14ac:dyDescent="0.25">
      <c r="A3667" t="str">
        <f>CONCATENATE("Q",ROUNDUP(MONTH(Table1[[#This Row],[Month]])/3,0))</f>
        <v>Q3</v>
      </c>
      <c r="B3667" s="14">
        <f>EOMONTH(Table1[[#This Row],[Credit Date]],-1)+1</f>
        <v>42552</v>
      </c>
      <c r="C3667" t="str">
        <f>CONCATENATE(Table1[[#This Row],[Issuer Last Name]],", ",Table1[[#This Row],[Issuer First Name]])</f>
        <v>No. 023, Employee</v>
      </c>
      <c r="D3667" t="str">
        <f>CONCATENATE(Table1[[#This Row],[Approver Last Name]],", ",Table1[[#This Row],[Approver First Name]])</f>
        <v>No. 102, Employee</v>
      </c>
      <c r="E3667" t="str">
        <f>CONCATENATE(Table1[[#This Row],[Customer Last Name]],", ",Table1[[#This Row],[Customer First Name]])</f>
        <v>No. 11745, Client</v>
      </c>
      <c r="F36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67" t="str">
        <f>IF(Table1[[#This Row],[Transaction Type]]="Maintenance","Non-Sales","Sales")</f>
        <v>Non-Sales</v>
      </c>
      <c r="H3667" t="str">
        <f>IF(Table1[[#This Row],[Quarter]]="q2",1,"")</f>
        <v/>
      </c>
      <c r="I3667">
        <f>IF(Table1[[#This Row],[Quarter]]="q3",1,"")</f>
        <v>1</v>
      </c>
      <c r="J3667" t="str">
        <f>IF(Table1[[#This Row],[Quarter]]="Q2",Table1[[#This Row],[Credit Amount]],"")</f>
        <v/>
      </c>
      <c r="K3667">
        <f>IF(Table1[[#This Row],[Quarter]]="Q3",Table1[[#This Row],[Credit Amount]],"")</f>
        <v>-75.010000000000005</v>
      </c>
      <c r="L3667" t="str">
        <f>IF(Table1[[#This Row],[Transaction Type]]="Upgrade",Table1[[#This Row],[Credit Amount]],IF(Table1[[#This Row],[Transaction Type]]="Activation",Table1[[#This Row],[Credit Amount]],""))</f>
        <v/>
      </c>
      <c r="M3667">
        <f>IF(Table1[[#This Row],[Transaction Type]]="Maintenance",Table1[[#This Row],[Credit Amount]],"")</f>
        <v>-75.010000000000005</v>
      </c>
      <c r="N3667">
        <v>10023</v>
      </c>
      <c r="O3667" t="s">
        <v>2489</v>
      </c>
      <c r="P3667" t="s">
        <v>2512</v>
      </c>
      <c r="Q3667" t="s">
        <v>289</v>
      </c>
      <c r="R3667">
        <v>10102</v>
      </c>
      <c r="S3667" t="s">
        <v>2489</v>
      </c>
      <c r="T3667" t="s">
        <v>2591</v>
      </c>
      <c r="U3667" t="s">
        <v>290</v>
      </c>
      <c r="V3667" t="s">
        <v>225</v>
      </c>
      <c r="W3667">
        <v>100002744</v>
      </c>
      <c r="X3667">
        <v>8005551745</v>
      </c>
      <c r="Y3667" t="s">
        <v>2595</v>
      </c>
      <c r="Z3667" t="s">
        <v>4340</v>
      </c>
      <c r="AA3667" s="13">
        <v>-75.010000000000005</v>
      </c>
      <c r="AB3667" s="14">
        <v>42570</v>
      </c>
      <c r="AC3667" t="s">
        <v>36</v>
      </c>
    </row>
    <row r="3668" spans="1:29" x14ac:dyDescent="0.25">
      <c r="A3668" t="str">
        <f>CONCATENATE("Q",ROUNDUP(MONTH(Table1[[#This Row],[Month]])/3,0))</f>
        <v>Q3</v>
      </c>
      <c r="B3668" s="14">
        <f>EOMONTH(Table1[[#This Row],[Credit Date]],-1)+1</f>
        <v>42552</v>
      </c>
      <c r="C3668" t="str">
        <f>CONCATENATE(Table1[[#This Row],[Issuer Last Name]],", ",Table1[[#This Row],[Issuer First Name]])</f>
        <v>No. 023, Employee</v>
      </c>
      <c r="D3668" t="str">
        <f>CONCATENATE(Table1[[#This Row],[Approver Last Name]],", ",Table1[[#This Row],[Approver First Name]])</f>
        <v>No. 102, Employee</v>
      </c>
      <c r="E3668" t="str">
        <f>CONCATENATE(Table1[[#This Row],[Customer Last Name]],", ",Table1[[#This Row],[Customer First Name]])</f>
        <v>No. 13967, Client</v>
      </c>
      <c r="F36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68" t="str">
        <f>IF(Table1[[#This Row],[Transaction Type]]="Maintenance","Non-Sales","Sales")</f>
        <v>Sales</v>
      </c>
      <c r="H3668" t="str">
        <f>IF(Table1[[#This Row],[Quarter]]="q2",1,"")</f>
        <v/>
      </c>
      <c r="I3668">
        <f>IF(Table1[[#This Row],[Quarter]]="q3",1,"")</f>
        <v>1</v>
      </c>
      <c r="J3668" t="str">
        <f>IF(Table1[[#This Row],[Quarter]]="Q2",Table1[[#This Row],[Credit Amount]],"")</f>
        <v/>
      </c>
      <c r="K3668">
        <f>IF(Table1[[#This Row],[Quarter]]="Q3",Table1[[#This Row],[Credit Amount]],"")</f>
        <v>-88.53</v>
      </c>
      <c r="L3668">
        <f>IF(Table1[[#This Row],[Transaction Type]]="Upgrade",Table1[[#This Row],[Credit Amount]],IF(Table1[[#This Row],[Transaction Type]]="Activation",Table1[[#This Row],[Credit Amount]],""))</f>
        <v>-88.53</v>
      </c>
      <c r="M3668" t="str">
        <f>IF(Table1[[#This Row],[Transaction Type]]="Maintenance",Table1[[#This Row],[Credit Amount]],"")</f>
        <v/>
      </c>
      <c r="N3668">
        <v>10023</v>
      </c>
      <c r="O3668" t="s">
        <v>2489</v>
      </c>
      <c r="P3668" t="s">
        <v>2512</v>
      </c>
      <c r="Q3668" t="s">
        <v>289</v>
      </c>
      <c r="R3668">
        <v>10102</v>
      </c>
      <c r="S3668" t="s">
        <v>2489</v>
      </c>
      <c r="T3668" t="s">
        <v>2591</v>
      </c>
      <c r="U3668" t="s">
        <v>290</v>
      </c>
      <c r="V3668" t="s">
        <v>225</v>
      </c>
      <c r="W3668">
        <v>100004966</v>
      </c>
      <c r="X3668">
        <v>8005553967</v>
      </c>
      <c r="Y3668" t="s">
        <v>2595</v>
      </c>
      <c r="Z3668" t="s">
        <v>6555</v>
      </c>
      <c r="AA3668" s="13">
        <v>-88.53</v>
      </c>
      <c r="AB3668" s="14">
        <v>42572</v>
      </c>
      <c r="AC3668" t="s">
        <v>35</v>
      </c>
    </row>
    <row r="3669" spans="1:29" x14ac:dyDescent="0.25">
      <c r="A3669" t="str">
        <f>CONCATENATE("Q",ROUNDUP(MONTH(Table1[[#This Row],[Month]])/3,0))</f>
        <v>Q3</v>
      </c>
      <c r="B3669" s="14">
        <f>EOMONTH(Table1[[#This Row],[Credit Date]],-1)+1</f>
        <v>42552</v>
      </c>
      <c r="C3669" t="str">
        <f>CONCATENATE(Table1[[#This Row],[Issuer Last Name]],", ",Table1[[#This Row],[Issuer First Name]])</f>
        <v>No. 023, Employee</v>
      </c>
      <c r="D3669" t="str">
        <f>CONCATENATE(Table1[[#This Row],[Approver Last Name]],", ",Table1[[#This Row],[Approver First Name]])</f>
        <v>No. 023, Employee</v>
      </c>
      <c r="E3669" t="str">
        <f>CONCATENATE(Table1[[#This Row],[Customer Last Name]],", ",Table1[[#This Row],[Customer First Name]])</f>
        <v>No. 13138, Client</v>
      </c>
      <c r="F3669" t="str">
        <f>IF(Table1[[#This Row],[Credit Amount]]&gt;-19.99,"Less than 19.99",IF(Table1[[#This Row],[Credit Amount]]=-20,"20",IF(Table1[[#This Row],[Credit Amount]]&gt;-49.98,"20.01-49.98",IF(Table1[[#This Row],[Credit Amount]]=-49.99,"49.99",IF(Table1[[#This Row],[Credit Amount]]=-50,"50",IF(Table1[[#This Row],[Credit Amount]]&lt;-50.01,"Greater than 50"))))))</f>
        <v>Less than 19.99</v>
      </c>
      <c r="G3669" t="str">
        <f>IF(Table1[[#This Row],[Transaction Type]]="Maintenance","Non-Sales","Sales")</f>
        <v>Non-Sales</v>
      </c>
      <c r="H3669" t="str">
        <f>IF(Table1[[#This Row],[Quarter]]="q2",1,"")</f>
        <v/>
      </c>
      <c r="I3669">
        <f>IF(Table1[[#This Row],[Quarter]]="q3",1,"")</f>
        <v>1</v>
      </c>
      <c r="J3669" t="str">
        <f>IF(Table1[[#This Row],[Quarter]]="Q2",Table1[[#This Row],[Credit Amount]],"")</f>
        <v/>
      </c>
      <c r="K3669">
        <f>IF(Table1[[#This Row],[Quarter]]="Q3",Table1[[#This Row],[Credit Amount]],"")</f>
        <v>-15.51</v>
      </c>
      <c r="L3669" t="str">
        <f>IF(Table1[[#This Row],[Transaction Type]]="Upgrade",Table1[[#This Row],[Credit Amount]],IF(Table1[[#This Row],[Transaction Type]]="Activation",Table1[[#This Row],[Credit Amount]],""))</f>
        <v/>
      </c>
      <c r="M3669">
        <f>IF(Table1[[#This Row],[Transaction Type]]="Maintenance",Table1[[#This Row],[Credit Amount]],"")</f>
        <v>-15.51</v>
      </c>
      <c r="N3669">
        <v>10023</v>
      </c>
      <c r="O3669" t="s">
        <v>2489</v>
      </c>
      <c r="P3669" t="s">
        <v>2512</v>
      </c>
      <c r="Q3669" t="s">
        <v>289</v>
      </c>
      <c r="R3669">
        <v>10023</v>
      </c>
      <c r="S3669" t="s">
        <v>2489</v>
      </c>
      <c r="T3669" t="s">
        <v>2512</v>
      </c>
      <c r="U3669" t="s">
        <v>289</v>
      </c>
      <c r="V3669" t="s">
        <v>225</v>
      </c>
      <c r="W3669">
        <v>100004137</v>
      </c>
      <c r="X3669">
        <v>8005553138</v>
      </c>
      <c r="Y3669" t="s">
        <v>2595</v>
      </c>
      <c r="Z3669" t="s">
        <v>5726</v>
      </c>
      <c r="AA3669" s="13">
        <v>-15.51</v>
      </c>
      <c r="AB3669" s="14">
        <v>42572</v>
      </c>
      <c r="AC3669" t="s">
        <v>36</v>
      </c>
    </row>
    <row r="3670" spans="1:29" x14ac:dyDescent="0.25">
      <c r="A3670" t="str">
        <f>CONCATENATE("Q",ROUNDUP(MONTH(Table1[[#This Row],[Month]])/3,0))</f>
        <v>Q3</v>
      </c>
      <c r="B3670" s="14">
        <f>EOMONTH(Table1[[#This Row],[Credit Date]],-1)+1</f>
        <v>42552</v>
      </c>
      <c r="C3670" t="str">
        <f>CONCATENATE(Table1[[#This Row],[Issuer Last Name]],", ",Table1[[#This Row],[Issuer First Name]])</f>
        <v>No. 023, Employee</v>
      </c>
      <c r="D3670" t="str">
        <f>CONCATENATE(Table1[[#This Row],[Approver Last Name]],", ",Table1[[#This Row],[Approver First Name]])</f>
        <v>No. 023, Employee</v>
      </c>
      <c r="E3670" t="str">
        <f>CONCATENATE(Table1[[#This Row],[Customer Last Name]],", ",Table1[[#This Row],[Customer First Name]])</f>
        <v>No. 13206, Client</v>
      </c>
      <c r="F3670" t="str">
        <f>IF(Table1[[#This Row],[Credit Amount]]&gt;-19.99,"Less than 19.99",IF(Table1[[#This Row],[Credit Amount]]=-20,"20",IF(Table1[[#This Row],[Credit Amount]]&gt;-49.98,"20.01-49.98",IF(Table1[[#This Row],[Credit Amount]]=-49.99,"49.99",IF(Table1[[#This Row],[Credit Amount]]=-50,"50",IF(Table1[[#This Row],[Credit Amount]]&lt;-50.01,"Greater than 50"))))))</f>
        <v>20.01-49.98</v>
      </c>
      <c r="G3670" t="str">
        <f>IF(Table1[[#This Row],[Transaction Type]]="Maintenance","Non-Sales","Sales")</f>
        <v>Non-Sales</v>
      </c>
      <c r="H3670" t="str">
        <f>IF(Table1[[#This Row],[Quarter]]="q2",1,"")</f>
        <v/>
      </c>
      <c r="I3670">
        <f>IF(Table1[[#This Row],[Quarter]]="q3",1,"")</f>
        <v>1</v>
      </c>
      <c r="J3670" t="str">
        <f>IF(Table1[[#This Row],[Quarter]]="Q2",Table1[[#This Row],[Credit Amount]],"")</f>
        <v/>
      </c>
      <c r="K3670">
        <f>IF(Table1[[#This Row],[Quarter]]="Q3",Table1[[#This Row],[Credit Amount]],"")</f>
        <v>-46.19</v>
      </c>
      <c r="L3670" t="str">
        <f>IF(Table1[[#This Row],[Transaction Type]]="Upgrade",Table1[[#This Row],[Credit Amount]],IF(Table1[[#This Row],[Transaction Type]]="Activation",Table1[[#This Row],[Credit Amount]],""))</f>
        <v/>
      </c>
      <c r="M3670">
        <f>IF(Table1[[#This Row],[Transaction Type]]="Maintenance",Table1[[#This Row],[Credit Amount]],"")</f>
        <v>-46.19</v>
      </c>
      <c r="N3670">
        <v>10023</v>
      </c>
      <c r="O3670" t="s">
        <v>2489</v>
      </c>
      <c r="P3670" t="s">
        <v>2512</v>
      </c>
      <c r="Q3670" t="s">
        <v>289</v>
      </c>
      <c r="R3670">
        <v>10023</v>
      </c>
      <c r="S3670" t="s">
        <v>2489</v>
      </c>
      <c r="T3670" t="s">
        <v>2512</v>
      </c>
      <c r="U3670" t="s">
        <v>289</v>
      </c>
      <c r="V3670" t="s">
        <v>225</v>
      </c>
      <c r="W3670">
        <v>100004205</v>
      </c>
      <c r="X3670">
        <v>8005553206</v>
      </c>
      <c r="Y3670" t="s">
        <v>2595</v>
      </c>
      <c r="Z3670" t="s">
        <v>5794</v>
      </c>
      <c r="AA3670" s="13">
        <v>-46.19</v>
      </c>
      <c r="AB3670" s="14">
        <v>42577</v>
      </c>
      <c r="AC3670" t="s">
        <v>36</v>
      </c>
    </row>
    <row r="3671" spans="1:29" x14ac:dyDescent="0.25">
      <c r="A3671" t="str">
        <f>CONCATENATE("Q",ROUNDUP(MONTH(Table1[[#This Row],[Month]])/3,0))</f>
        <v>Q3</v>
      </c>
      <c r="B3671" s="14">
        <f>EOMONTH(Table1[[#This Row],[Credit Date]],-1)+1</f>
        <v>42552</v>
      </c>
      <c r="C3671" t="str">
        <f>CONCATENATE(Table1[[#This Row],[Issuer Last Name]],", ",Table1[[#This Row],[Issuer First Name]])</f>
        <v>No. 023, Employee</v>
      </c>
      <c r="D3671" t="str">
        <f>CONCATENATE(Table1[[#This Row],[Approver Last Name]],", ",Table1[[#This Row],[Approver First Name]])</f>
        <v>No. 023, Employee</v>
      </c>
      <c r="E3671" t="str">
        <f>CONCATENATE(Table1[[#This Row],[Customer Last Name]],", ",Table1[[#This Row],[Customer First Name]])</f>
        <v>No. 10972, Client</v>
      </c>
      <c r="F3671" t="str">
        <f>IF(Table1[[#This Row],[Credit Amount]]&gt;-19.99,"Less than 19.99",IF(Table1[[#This Row],[Credit Amount]]=-20,"20",IF(Table1[[#This Row],[Credit Amount]]&gt;-49.98,"20.01-49.98",IF(Table1[[#This Row],[Credit Amount]]=-49.99,"49.99",IF(Table1[[#This Row],[Credit Amount]]=-50,"50",IF(Table1[[#This Row],[Credit Amount]]&lt;-50.01,"Greater than 50"))))))</f>
        <v>20.01-49.98</v>
      </c>
      <c r="G3671" t="str">
        <f>IF(Table1[[#This Row],[Transaction Type]]="Maintenance","Non-Sales","Sales")</f>
        <v>Non-Sales</v>
      </c>
      <c r="H3671" t="str">
        <f>IF(Table1[[#This Row],[Quarter]]="q2",1,"")</f>
        <v/>
      </c>
      <c r="I3671">
        <f>IF(Table1[[#This Row],[Quarter]]="q3",1,"")</f>
        <v>1</v>
      </c>
      <c r="J3671" t="str">
        <f>IF(Table1[[#This Row],[Quarter]]="Q2",Table1[[#This Row],[Credit Amount]],"")</f>
        <v/>
      </c>
      <c r="K3671">
        <f>IF(Table1[[#This Row],[Quarter]]="Q3",Table1[[#This Row],[Credit Amount]],"")</f>
        <v>-48.87</v>
      </c>
      <c r="L3671" t="str">
        <f>IF(Table1[[#This Row],[Transaction Type]]="Upgrade",Table1[[#This Row],[Credit Amount]],IF(Table1[[#This Row],[Transaction Type]]="Activation",Table1[[#This Row],[Credit Amount]],""))</f>
        <v/>
      </c>
      <c r="M3671">
        <f>IF(Table1[[#This Row],[Transaction Type]]="Maintenance",Table1[[#This Row],[Credit Amount]],"")</f>
        <v>-48.87</v>
      </c>
      <c r="N3671">
        <v>10023</v>
      </c>
      <c r="O3671" t="s">
        <v>2489</v>
      </c>
      <c r="P3671" t="s">
        <v>2512</v>
      </c>
      <c r="Q3671" t="s">
        <v>289</v>
      </c>
      <c r="R3671">
        <v>10023</v>
      </c>
      <c r="S3671" t="s">
        <v>2489</v>
      </c>
      <c r="T3671" t="s">
        <v>2512</v>
      </c>
      <c r="U3671" t="s">
        <v>289</v>
      </c>
      <c r="V3671" t="s">
        <v>225</v>
      </c>
      <c r="W3671">
        <v>100001971</v>
      </c>
      <c r="X3671">
        <v>8005550972</v>
      </c>
      <c r="Y3671" t="s">
        <v>2595</v>
      </c>
      <c r="Z3671" t="s">
        <v>3567</v>
      </c>
      <c r="AA3671" s="13">
        <v>-48.87</v>
      </c>
      <c r="AB3671" s="14">
        <v>42577</v>
      </c>
      <c r="AC3671" t="s">
        <v>36</v>
      </c>
    </row>
    <row r="3672" spans="1:29" x14ac:dyDescent="0.25">
      <c r="A3672" t="str">
        <f>CONCATENATE("Q",ROUNDUP(MONTH(Table1[[#This Row],[Month]])/3,0))</f>
        <v>Q3</v>
      </c>
      <c r="B3672" s="14">
        <f>EOMONTH(Table1[[#This Row],[Credit Date]],-1)+1</f>
        <v>42583</v>
      </c>
      <c r="C3672" t="str">
        <f>CONCATENATE(Table1[[#This Row],[Issuer Last Name]],", ",Table1[[#This Row],[Issuer First Name]])</f>
        <v>No. 023, Employee</v>
      </c>
      <c r="D3672" t="str">
        <f>CONCATENATE(Table1[[#This Row],[Approver Last Name]],", ",Table1[[#This Row],[Approver First Name]])</f>
        <v>No. 102, Employee</v>
      </c>
      <c r="E3672" t="str">
        <f>CONCATENATE(Table1[[#This Row],[Customer Last Name]],", ",Table1[[#This Row],[Customer First Name]])</f>
        <v>No. 10215, Client</v>
      </c>
      <c r="F36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72" t="str">
        <f>IF(Table1[[#This Row],[Transaction Type]]="Maintenance","Non-Sales","Sales")</f>
        <v>Non-Sales</v>
      </c>
      <c r="H3672" t="str">
        <f>IF(Table1[[#This Row],[Quarter]]="q2",1,"")</f>
        <v/>
      </c>
      <c r="I3672">
        <f>IF(Table1[[#This Row],[Quarter]]="q3",1,"")</f>
        <v>1</v>
      </c>
      <c r="J3672" t="str">
        <f>IF(Table1[[#This Row],[Quarter]]="Q2",Table1[[#This Row],[Credit Amount]],"")</f>
        <v/>
      </c>
      <c r="K3672">
        <f>IF(Table1[[#This Row],[Quarter]]="Q3",Table1[[#This Row],[Credit Amount]],"")</f>
        <v>-78.02</v>
      </c>
      <c r="L3672" t="str">
        <f>IF(Table1[[#This Row],[Transaction Type]]="Upgrade",Table1[[#This Row],[Credit Amount]],IF(Table1[[#This Row],[Transaction Type]]="Activation",Table1[[#This Row],[Credit Amount]],""))</f>
        <v/>
      </c>
      <c r="M3672">
        <f>IF(Table1[[#This Row],[Transaction Type]]="Maintenance",Table1[[#This Row],[Credit Amount]],"")</f>
        <v>-78.02</v>
      </c>
      <c r="N3672">
        <v>10023</v>
      </c>
      <c r="O3672" t="s">
        <v>2489</v>
      </c>
      <c r="P3672" t="s">
        <v>2512</v>
      </c>
      <c r="Q3672" t="s">
        <v>289</v>
      </c>
      <c r="R3672">
        <v>10102</v>
      </c>
      <c r="S3672" t="s">
        <v>2489</v>
      </c>
      <c r="T3672" t="s">
        <v>2591</v>
      </c>
      <c r="U3672" t="s">
        <v>290</v>
      </c>
      <c r="V3672" t="s">
        <v>225</v>
      </c>
      <c r="W3672">
        <v>100001214</v>
      </c>
      <c r="X3672">
        <v>8005550215</v>
      </c>
      <c r="Y3672" t="s">
        <v>2595</v>
      </c>
      <c r="Z3672" t="s">
        <v>2810</v>
      </c>
      <c r="AA3672" s="13">
        <v>-78.02</v>
      </c>
      <c r="AB3672" s="14">
        <v>42594</v>
      </c>
      <c r="AC3672" t="s">
        <v>36</v>
      </c>
    </row>
    <row r="3673" spans="1:29" x14ac:dyDescent="0.25">
      <c r="A3673" t="str">
        <f>CONCATENATE("Q",ROUNDUP(MONTH(Table1[[#This Row],[Month]])/3,0))</f>
        <v>Q3</v>
      </c>
      <c r="B3673" s="14">
        <f>EOMONTH(Table1[[#This Row],[Credit Date]],-1)+1</f>
        <v>42583</v>
      </c>
      <c r="C3673" t="str">
        <f>CONCATENATE(Table1[[#This Row],[Issuer Last Name]],", ",Table1[[#This Row],[Issuer First Name]])</f>
        <v>No. 023, Employee</v>
      </c>
      <c r="D3673" t="str">
        <f>CONCATENATE(Table1[[#This Row],[Approver Last Name]],", ",Table1[[#This Row],[Approver First Name]])</f>
        <v>No. 102, Employee</v>
      </c>
      <c r="E3673" t="str">
        <f>CONCATENATE(Table1[[#This Row],[Customer Last Name]],", ",Table1[[#This Row],[Customer First Name]])</f>
        <v>No. 13973, Client</v>
      </c>
      <c r="F36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73" t="str">
        <f>IF(Table1[[#This Row],[Transaction Type]]="Maintenance","Non-Sales","Sales")</f>
        <v>Sales</v>
      </c>
      <c r="H3673" t="str">
        <f>IF(Table1[[#This Row],[Quarter]]="q2",1,"")</f>
        <v/>
      </c>
      <c r="I3673">
        <f>IF(Table1[[#This Row],[Quarter]]="q3",1,"")</f>
        <v>1</v>
      </c>
      <c r="J3673" t="str">
        <f>IF(Table1[[#This Row],[Quarter]]="Q2",Table1[[#This Row],[Credit Amount]],"")</f>
        <v/>
      </c>
      <c r="K3673">
        <f>IF(Table1[[#This Row],[Quarter]]="Q3",Table1[[#This Row],[Credit Amount]],"")</f>
        <v>-74.209999999999994</v>
      </c>
      <c r="L3673">
        <f>IF(Table1[[#This Row],[Transaction Type]]="Upgrade",Table1[[#This Row],[Credit Amount]],IF(Table1[[#This Row],[Transaction Type]]="Activation",Table1[[#This Row],[Credit Amount]],""))</f>
        <v>-74.209999999999994</v>
      </c>
      <c r="M3673" t="str">
        <f>IF(Table1[[#This Row],[Transaction Type]]="Maintenance",Table1[[#This Row],[Credit Amount]],"")</f>
        <v/>
      </c>
      <c r="N3673">
        <v>10023</v>
      </c>
      <c r="O3673" t="s">
        <v>2489</v>
      </c>
      <c r="P3673" t="s">
        <v>2512</v>
      </c>
      <c r="Q3673" t="s">
        <v>289</v>
      </c>
      <c r="R3673">
        <v>10102</v>
      </c>
      <c r="S3673" t="s">
        <v>2489</v>
      </c>
      <c r="T3673" t="s">
        <v>2591</v>
      </c>
      <c r="U3673" t="s">
        <v>290</v>
      </c>
      <c r="V3673" t="s">
        <v>225</v>
      </c>
      <c r="W3673">
        <v>100004972</v>
      </c>
      <c r="X3673">
        <v>8005553973</v>
      </c>
      <c r="Y3673" t="s">
        <v>2595</v>
      </c>
      <c r="Z3673" t="s">
        <v>6561</v>
      </c>
      <c r="AA3673" s="13">
        <v>-74.209999999999994</v>
      </c>
      <c r="AB3673" s="14">
        <v>42598</v>
      </c>
      <c r="AC3673" t="s">
        <v>37</v>
      </c>
    </row>
    <row r="3674" spans="1:29" x14ac:dyDescent="0.25">
      <c r="A3674" t="str">
        <f>CONCATENATE("Q",ROUNDUP(MONTH(Table1[[#This Row],[Month]])/3,0))</f>
        <v>Q3</v>
      </c>
      <c r="B3674" s="14">
        <f>EOMONTH(Table1[[#This Row],[Credit Date]],-1)+1</f>
        <v>42583</v>
      </c>
      <c r="C3674" t="str">
        <f>CONCATENATE(Table1[[#This Row],[Issuer Last Name]],", ",Table1[[#This Row],[Issuer First Name]])</f>
        <v>No. 023, Employee</v>
      </c>
      <c r="D3674" t="str">
        <f>CONCATENATE(Table1[[#This Row],[Approver Last Name]],", ",Table1[[#This Row],[Approver First Name]])</f>
        <v>No. 102, Employee</v>
      </c>
      <c r="E3674" t="str">
        <f>CONCATENATE(Table1[[#This Row],[Customer Last Name]],", ",Table1[[#This Row],[Customer First Name]])</f>
        <v>No. 11812, Client</v>
      </c>
      <c r="F36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74" t="str">
        <f>IF(Table1[[#This Row],[Transaction Type]]="Maintenance","Non-Sales","Sales")</f>
        <v>Non-Sales</v>
      </c>
      <c r="H3674" t="str">
        <f>IF(Table1[[#This Row],[Quarter]]="q2",1,"")</f>
        <v/>
      </c>
      <c r="I3674">
        <f>IF(Table1[[#This Row],[Quarter]]="q3",1,"")</f>
        <v>1</v>
      </c>
      <c r="J3674" t="str">
        <f>IF(Table1[[#This Row],[Quarter]]="Q2",Table1[[#This Row],[Credit Amount]],"")</f>
        <v/>
      </c>
      <c r="K3674">
        <f>IF(Table1[[#This Row],[Quarter]]="Q3",Table1[[#This Row],[Credit Amount]],"")</f>
        <v>-69.17</v>
      </c>
      <c r="L3674" t="str">
        <f>IF(Table1[[#This Row],[Transaction Type]]="Upgrade",Table1[[#This Row],[Credit Amount]],IF(Table1[[#This Row],[Transaction Type]]="Activation",Table1[[#This Row],[Credit Amount]],""))</f>
        <v/>
      </c>
      <c r="M3674">
        <f>IF(Table1[[#This Row],[Transaction Type]]="Maintenance",Table1[[#This Row],[Credit Amount]],"")</f>
        <v>-69.17</v>
      </c>
      <c r="N3674">
        <v>10023</v>
      </c>
      <c r="O3674" t="s">
        <v>2489</v>
      </c>
      <c r="P3674" t="s">
        <v>2512</v>
      </c>
      <c r="Q3674" t="s">
        <v>289</v>
      </c>
      <c r="R3674">
        <v>10102</v>
      </c>
      <c r="S3674" t="s">
        <v>2489</v>
      </c>
      <c r="T3674" t="s">
        <v>2591</v>
      </c>
      <c r="U3674" t="s">
        <v>290</v>
      </c>
      <c r="V3674" t="s">
        <v>225</v>
      </c>
      <c r="W3674">
        <v>100002811</v>
      </c>
      <c r="X3674">
        <v>8005551812</v>
      </c>
      <c r="Y3674" t="s">
        <v>2595</v>
      </c>
      <c r="Z3674" t="s">
        <v>4407</v>
      </c>
      <c r="AA3674" s="13">
        <v>-69.17</v>
      </c>
      <c r="AB3674" s="14">
        <v>42600</v>
      </c>
      <c r="AC3674" t="s">
        <v>36</v>
      </c>
    </row>
    <row r="3675" spans="1:29" x14ac:dyDescent="0.25">
      <c r="A3675" t="str">
        <f>CONCATENATE("Q",ROUNDUP(MONTH(Table1[[#This Row],[Month]])/3,0))</f>
        <v>Q3</v>
      </c>
      <c r="B3675" s="14">
        <f>EOMONTH(Table1[[#This Row],[Credit Date]],-1)+1</f>
        <v>42583</v>
      </c>
      <c r="C3675" t="str">
        <f>CONCATENATE(Table1[[#This Row],[Issuer Last Name]],", ",Table1[[#This Row],[Issuer First Name]])</f>
        <v>No. 023, Employee</v>
      </c>
      <c r="D3675" t="str">
        <f>CONCATENATE(Table1[[#This Row],[Approver Last Name]],", ",Table1[[#This Row],[Approver First Name]])</f>
        <v>No. 102, Employee</v>
      </c>
      <c r="E3675" t="str">
        <f>CONCATENATE(Table1[[#This Row],[Customer Last Name]],", ",Table1[[#This Row],[Customer First Name]])</f>
        <v>No. 10909, Client</v>
      </c>
      <c r="F36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75" t="str">
        <f>IF(Table1[[#This Row],[Transaction Type]]="Maintenance","Non-Sales","Sales")</f>
        <v>Non-Sales</v>
      </c>
      <c r="H3675" t="str">
        <f>IF(Table1[[#This Row],[Quarter]]="q2",1,"")</f>
        <v/>
      </c>
      <c r="I3675">
        <f>IF(Table1[[#This Row],[Quarter]]="q3",1,"")</f>
        <v>1</v>
      </c>
      <c r="J3675" t="str">
        <f>IF(Table1[[#This Row],[Quarter]]="Q2",Table1[[#This Row],[Credit Amount]],"")</f>
        <v/>
      </c>
      <c r="K3675">
        <f>IF(Table1[[#This Row],[Quarter]]="Q3",Table1[[#This Row],[Credit Amount]],"")</f>
        <v>-94.79</v>
      </c>
      <c r="L3675" t="str">
        <f>IF(Table1[[#This Row],[Transaction Type]]="Upgrade",Table1[[#This Row],[Credit Amount]],IF(Table1[[#This Row],[Transaction Type]]="Activation",Table1[[#This Row],[Credit Amount]],""))</f>
        <v/>
      </c>
      <c r="M3675">
        <f>IF(Table1[[#This Row],[Transaction Type]]="Maintenance",Table1[[#This Row],[Credit Amount]],"")</f>
        <v>-94.79</v>
      </c>
      <c r="N3675">
        <v>10023</v>
      </c>
      <c r="O3675" t="s">
        <v>2489</v>
      </c>
      <c r="P3675" t="s">
        <v>2512</v>
      </c>
      <c r="Q3675" t="s">
        <v>289</v>
      </c>
      <c r="R3675">
        <v>10102</v>
      </c>
      <c r="S3675" t="s">
        <v>2489</v>
      </c>
      <c r="T3675" t="s">
        <v>2591</v>
      </c>
      <c r="U3675" t="s">
        <v>290</v>
      </c>
      <c r="V3675" t="s">
        <v>225</v>
      </c>
      <c r="W3675">
        <v>100001908</v>
      </c>
      <c r="X3675">
        <v>8005550909</v>
      </c>
      <c r="Y3675" t="s">
        <v>2595</v>
      </c>
      <c r="Z3675" t="s">
        <v>3504</v>
      </c>
      <c r="AA3675" s="13">
        <v>-94.79</v>
      </c>
      <c r="AB3675" s="14">
        <v>42601</v>
      </c>
      <c r="AC3675" t="s">
        <v>36</v>
      </c>
    </row>
    <row r="3676" spans="1:29" x14ac:dyDescent="0.25">
      <c r="A3676" t="str">
        <f>CONCATENATE("Q",ROUNDUP(MONTH(Table1[[#This Row],[Month]])/3,0))</f>
        <v>Q3</v>
      </c>
      <c r="B3676" s="14">
        <f>EOMONTH(Table1[[#This Row],[Credit Date]],-1)+1</f>
        <v>42614</v>
      </c>
      <c r="C3676" t="str">
        <f>CONCATENATE(Table1[[#This Row],[Issuer Last Name]],", ",Table1[[#This Row],[Issuer First Name]])</f>
        <v>No. 023, Employee</v>
      </c>
      <c r="D3676" t="str">
        <f>CONCATENATE(Table1[[#This Row],[Approver Last Name]],", ",Table1[[#This Row],[Approver First Name]])</f>
        <v>No. 102, Employee</v>
      </c>
      <c r="E3676" t="str">
        <f>CONCATENATE(Table1[[#This Row],[Customer Last Name]],", ",Table1[[#This Row],[Customer First Name]])</f>
        <v>No. 11425, Client</v>
      </c>
      <c r="F36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76" t="str">
        <f>IF(Table1[[#This Row],[Transaction Type]]="Maintenance","Non-Sales","Sales")</f>
        <v>Non-Sales</v>
      </c>
      <c r="H3676" t="str">
        <f>IF(Table1[[#This Row],[Quarter]]="q2",1,"")</f>
        <v/>
      </c>
      <c r="I3676">
        <f>IF(Table1[[#This Row],[Quarter]]="q3",1,"")</f>
        <v>1</v>
      </c>
      <c r="J3676" t="str">
        <f>IF(Table1[[#This Row],[Quarter]]="Q2",Table1[[#This Row],[Credit Amount]],"")</f>
        <v/>
      </c>
      <c r="K3676">
        <f>IF(Table1[[#This Row],[Quarter]]="Q3",Table1[[#This Row],[Credit Amount]],"")</f>
        <v>-87.6</v>
      </c>
      <c r="L3676" t="str">
        <f>IF(Table1[[#This Row],[Transaction Type]]="Upgrade",Table1[[#This Row],[Credit Amount]],IF(Table1[[#This Row],[Transaction Type]]="Activation",Table1[[#This Row],[Credit Amount]],""))</f>
        <v/>
      </c>
      <c r="M3676">
        <f>IF(Table1[[#This Row],[Transaction Type]]="Maintenance",Table1[[#This Row],[Credit Amount]],"")</f>
        <v>-87.6</v>
      </c>
      <c r="N3676">
        <v>10023</v>
      </c>
      <c r="O3676" t="s">
        <v>2489</v>
      </c>
      <c r="P3676" t="s">
        <v>2512</v>
      </c>
      <c r="Q3676" t="s">
        <v>289</v>
      </c>
      <c r="R3676">
        <v>10102</v>
      </c>
      <c r="S3676" t="s">
        <v>2489</v>
      </c>
      <c r="T3676" t="s">
        <v>2591</v>
      </c>
      <c r="U3676" t="s">
        <v>290</v>
      </c>
      <c r="V3676" t="s">
        <v>225</v>
      </c>
      <c r="W3676">
        <v>100002424</v>
      </c>
      <c r="X3676">
        <v>8005551425</v>
      </c>
      <c r="Y3676" t="s">
        <v>2595</v>
      </c>
      <c r="Z3676" t="s">
        <v>4020</v>
      </c>
      <c r="AA3676" s="13">
        <v>-87.6</v>
      </c>
      <c r="AB3676" s="14">
        <v>42618</v>
      </c>
      <c r="AC3676" t="s">
        <v>36</v>
      </c>
    </row>
    <row r="3677" spans="1:29" x14ac:dyDescent="0.25">
      <c r="A3677" t="str">
        <f>CONCATENATE("Q",ROUNDUP(MONTH(Table1[[#This Row],[Month]])/3,0))</f>
        <v>Q3</v>
      </c>
      <c r="B3677" s="14">
        <f>EOMONTH(Table1[[#This Row],[Credit Date]],-1)+1</f>
        <v>42614</v>
      </c>
      <c r="C3677" t="str">
        <f>CONCATENATE(Table1[[#This Row],[Issuer Last Name]],", ",Table1[[#This Row],[Issuer First Name]])</f>
        <v>No. 023, Employee</v>
      </c>
      <c r="D3677" t="str">
        <f>CONCATENATE(Table1[[#This Row],[Approver Last Name]],", ",Table1[[#This Row],[Approver First Name]])</f>
        <v>No. 023, Employee</v>
      </c>
      <c r="E3677" t="str">
        <f>CONCATENATE(Table1[[#This Row],[Customer Last Name]],", ",Table1[[#This Row],[Customer First Name]])</f>
        <v>No. 10185, Client</v>
      </c>
      <c r="F3677" t="str">
        <f>IF(Table1[[#This Row],[Credit Amount]]&gt;-19.99,"Less than 19.99",IF(Table1[[#This Row],[Credit Amount]]=-20,"20",IF(Table1[[#This Row],[Credit Amount]]&gt;-49.98,"20.01-49.98",IF(Table1[[#This Row],[Credit Amount]]=-49.99,"49.99",IF(Table1[[#This Row],[Credit Amount]]=-50,"50",IF(Table1[[#This Row],[Credit Amount]]&lt;-50.01,"Greater than 50"))))))</f>
        <v>20.01-49.98</v>
      </c>
      <c r="G3677" t="str">
        <f>IF(Table1[[#This Row],[Transaction Type]]="Maintenance","Non-Sales","Sales")</f>
        <v>Non-Sales</v>
      </c>
      <c r="H3677" t="str">
        <f>IF(Table1[[#This Row],[Quarter]]="q2",1,"")</f>
        <v/>
      </c>
      <c r="I3677">
        <f>IF(Table1[[#This Row],[Quarter]]="q3",1,"")</f>
        <v>1</v>
      </c>
      <c r="J3677" t="str">
        <f>IF(Table1[[#This Row],[Quarter]]="Q2",Table1[[#This Row],[Credit Amount]],"")</f>
        <v/>
      </c>
      <c r="K3677">
        <f>IF(Table1[[#This Row],[Quarter]]="Q3",Table1[[#This Row],[Credit Amount]],"")</f>
        <v>-42.04</v>
      </c>
      <c r="L3677" t="str">
        <f>IF(Table1[[#This Row],[Transaction Type]]="Upgrade",Table1[[#This Row],[Credit Amount]],IF(Table1[[#This Row],[Transaction Type]]="Activation",Table1[[#This Row],[Credit Amount]],""))</f>
        <v/>
      </c>
      <c r="M3677">
        <f>IF(Table1[[#This Row],[Transaction Type]]="Maintenance",Table1[[#This Row],[Credit Amount]],"")</f>
        <v>-42.04</v>
      </c>
      <c r="N3677">
        <v>10023</v>
      </c>
      <c r="O3677" t="s">
        <v>2489</v>
      </c>
      <c r="P3677" t="s">
        <v>2512</v>
      </c>
      <c r="Q3677" t="s">
        <v>289</v>
      </c>
      <c r="R3677">
        <v>10023</v>
      </c>
      <c r="S3677" t="s">
        <v>2489</v>
      </c>
      <c r="T3677" t="s">
        <v>2512</v>
      </c>
      <c r="U3677" t="s">
        <v>289</v>
      </c>
      <c r="V3677" t="s">
        <v>225</v>
      </c>
      <c r="W3677">
        <v>100001184</v>
      </c>
      <c r="X3677">
        <v>8005550185</v>
      </c>
      <c r="Y3677" t="s">
        <v>2595</v>
      </c>
      <c r="Z3677" t="s">
        <v>2780</v>
      </c>
      <c r="AA3677" s="13">
        <v>-42.04</v>
      </c>
      <c r="AB3677" s="14">
        <v>42625</v>
      </c>
      <c r="AC3677" t="s">
        <v>36</v>
      </c>
    </row>
    <row r="3678" spans="1:29" x14ac:dyDescent="0.25">
      <c r="A3678" t="str">
        <f>CONCATENATE("Q",ROUNDUP(MONTH(Table1[[#This Row],[Month]])/3,0))</f>
        <v>Q3</v>
      </c>
      <c r="B3678" s="14">
        <f>EOMONTH(Table1[[#This Row],[Credit Date]],-1)+1</f>
        <v>42614</v>
      </c>
      <c r="C3678" t="str">
        <f>CONCATENATE(Table1[[#This Row],[Issuer Last Name]],", ",Table1[[#This Row],[Issuer First Name]])</f>
        <v>No. 023, Employee</v>
      </c>
      <c r="D3678" t="str">
        <f>CONCATENATE(Table1[[#This Row],[Approver Last Name]],", ",Table1[[#This Row],[Approver First Name]])</f>
        <v>No. 102, Employee</v>
      </c>
      <c r="E3678" t="str">
        <f>CONCATENATE(Table1[[#This Row],[Customer Last Name]],", ",Table1[[#This Row],[Customer First Name]])</f>
        <v>No. 10304, Client</v>
      </c>
      <c r="F36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78" t="str">
        <f>IF(Table1[[#This Row],[Transaction Type]]="Maintenance","Non-Sales","Sales")</f>
        <v>Non-Sales</v>
      </c>
      <c r="H3678" t="str">
        <f>IF(Table1[[#This Row],[Quarter]]="q2",1,"")</f>
        <v/>
      </c>
      <c r="I3678">
        <f>IF(Table1[[#This Row],[Quarter]]="q3",1,"")</f>
        <v>1</v>
      </c>
      <c r="J3678" t="str">
        <f>IF(Table1[[#This Row],[Quarter]]="Q2",Table1[[#This Row],[Credit Amount]],"")</f>
        <v/>
      </c>
      <c r="K3678">
        <f>IF(Table1[[#This Row],[Quarter]]="Q3",Table1[[#This Row],[Credit Amount]],"")</f>
        <v>-88.4</v>
      </c>
      <c r="L3678" t="str">
        <f>IF(Table1[[#This Row],[Transaction Type]]="Upgrade",Table1[[#This Row],[Credit Amount]],IF(Table1[[#This Row],[Transaction Type]]="Activation",Table1[[#This Row],[Credit Amount]],""))</f>
        <v/>
      </c>
      <c r="M3678">
        <f>IF(Table1[[#This Row],[Transaction Type]]="Maintenance",Table1[[#This Row],[Credit Amount]],"")</f>
        <v>-88.4</v>
      </c>
      <c r="N3678">
        <v>10023</v>
      </c>
      <c r="O3678" t="s">
        <v>2489</v>
      </c>
      <c r="P3678" t="s">
        <v>2512</v>
      </c>
      <c r="Q3678" t="s">
        <v>289</v>
      </c>
      <c r="R3678">
        <v>10102</v>
      </c>
      <c r="S3678" t="s">
        <v>2489</v>
      </c>
      <c r="T3678" t="s">
        <v>2591</v>
      </c>
      <c r="U3678" t="s">
        <v>290</v>
      </c>
      <c r="V3678" t="s">
        <v>225</v>
      </c>
      <c r="W3678">
        <v>100001303</v>
      </c>
      <c r="X3678">
        <v>8005550304</v>
      </c>
      <c r="Y3678" t="s">
        <v>2595</v>
      </c>
      <c r="Z3678" t="s">
        <v>2899</v>
      </c>
      <c r="AA3678" s="13">
        <v>-88.4</v>
      </c>
      <c r="AB3678" s="14">
        <v>42636</v>
      </c>
      <c r="AC3678" t="s">
        <v>36</v>
      </c>
    </row>
    <row r="3679" spans="1:29" x14ac:dyDescent="0.25">
      <c r="A3679" t="str">
        <f>CONCATENATE("Q",ROUNDUP(MONTH(Table1[[#This Row],[Month]])/3,0))</f>
        <v>Q3</v>
      </c>
      <c r="B3679" s="14">
        <f>EOMONTH(Table1[[#This Row],[Credit Date]],-1)+1</f>
        <v>42614</v>
      </c>
      <c r="C3679" t="str">
        <f>CONCATENATE(Table1[[#This Row],[Issuer Last Name]],", ",Table1[[#This Row],[Issuer First Name]])</f>
        <v>No. 023, Employee</v>
      </c>
      <c r="D3679" t="str">
        <f>CONCATENATE(Table1[[#This Row],[Approver Last Name]],", ",Table1[[#This Row],[Approver First Name]])</f>
        <v>No. 023, Employee</v>
      </c>
      <c r="E3679" t="str">
        <f>CONCATENATE(Table1[[#This Row],[Customer Last Name]],", ",Table1[[#This Row],[Customer First Name]])</f>
        <v>No. 13664, Client</v>
      </c>
      <c r="F3679" t="str">
        <f>IF(Table1[[#This Row],[Credit Amount]]&gt;-19.99,"Less than 19.99",IF(Table1[[#This Row],[Credit Amount]]=-20,"20",IF(Table1[[#This Row],[Credit Amount]]&gt;-49.98,"20.01-49.98",IF(Table1[[#This Row],[Credit Amount]]=-49.99,"49.99",IF(Table1[[#This Row],[Credit Amount]]=-50,"50",IF(Table1[[#This Row],[Credit Amount]]&lt;-50.01,"Greater than 50"))))))</f>
        <v>20.01-49.98</v>
      </c>
      <c r="G3679" t="str">
        <f>IF(Table1[[#This Row],[Transaction Type]]="Maintenance","Non-Sales","Sales")</f>
        <v>Sales</v>
      </c>
      <c r="H3679" t="str">
        <f>IF(Table1[[#This Row],[Quarter]]="q2",1,"")</f>
        <v/>
      </c>
      <c r="I3679">
        <f>IF(Table1[[#This Row],[Quarter]]="q3",1,"")</f>
        <v>1</v>
      </c>
      <c r="J3679" t="str">
        <f>IF(Table1[[#This Row],[Quarter]]="Q2",Table1[[#This Row],[Credit Amount]],"")</f>
        <v/>
      </c>
      <c r="K3679">
        <f>IF(Table1[[#This Row],[Quarter]]="Q3",Table1[[#This Row],[Credit Amount]],"")</f>
        <v>-27.18</v>
      </c>
      <c r="L3679">
        <f>IF(Table1[[#This Row],[Transaction Type]]="Upgrade",Table1[[#This Row],[Credit Amount]],IF(Table1[[#This Row],[Transaction Type]]="Activation",Table1[[#This Row],[Credit Amount]],""))</f>
        <v>-27.18</v>
      </c>
      <c r="M3679" t="str">
        <f>IF(Table1[[#This Row],[Transaction Type]]="Maintenance",Table1[[#This Row],[Credit Amount]],"")</f>
        <v/>
      </c>
      <c r="N3679">
        <v>10023</v>
      </c>
      <c r="O3679" t="s">
        <v>2489</v>
      </c>
      <c r="P3679" t="s">
        <v>2512</v>
      </c>
      <c r="Q3679" t="s">
        <v>289</v>
      </c>
      <c r="R3679">
        <v>10023</v>
      </c>
      <c r="S3679" t="s">
        <v>2489</v>
      </c>
      <c r="T3679" t="s">
        <v>2512</v>
      </c>
      <c r="U3679" t="s">
        <v>289</v>
      </c>
      <c r="V3679" t="s">
        <v>225</v>
      </c>
      <c r="W3679">
        <v>100004663</v>
      </c>
      <c r="X3679">
        <v>8005553664</v>
      </c>
      <c r="Y3679" t="s">
        <v>2595</v>
      </c>
      <c r="Z3679" t="s">
        <v>6252</v>
      </c>
      <c r="AA3679" s="13">
        <v>-27.18</v>
      </c>
      <c r="AB3679" s="14">
        <v>42637</v>
      </c>
      <c r="AC3679" t="s">
        <v>37</v>
      </c>
    </row>
    <row r="3680" spans="1:29" x14ac:dyDescent="0.25">
      <c r="A3680" t="str">
        <f>CONCATENATE("Q",ROUNDUP(MONTH(Table1[[#This Row],[Month]])/3,0))</f>
        <v>Q2</v>
      </c>
      <c r="B3680" s="14">
        <f>EOMONTH(Table1[[#This Row],[Credit Date]],-1)+1</f>
        <v>42461</v>
      </c>
      <c r="C3680" t="str">
        <f>CONCATENATE(Table1[[#This Row],[Issuer Last Name]],", ",Table1[[#This Row],[Issuer First Name]])</f>
        <v>No. 101, Employee</v>
      </c>
      <c r="D3680" t="str">
        <f>CONCATENATE(Table1[[#This Row],[Approver Last Name]],", ",Table1[[#This Row],[Approver First Name]])</f>
        <v>No. 102, Employee</v>
      </c>
      <c r="E3680" t="str">
        <f>CONCATENATE(Table1[[#This Row],[Customer Last Name]],", ",Table1[[#This Row],[Customer First Name]])</f>
        <v>No. 12660, Client</v>
      </c>
      <c r="F3680" t="str">
        <f>IF(Table1[[#This Row],[Credit Amount]]&gt;-19.99,"Less than 19.99",IF(Table1[[#This Row],[Credit Amount]]=-20,"20",IF(Table1[[#This Row],[Credit Amount]]&gt;-49.98,"20.01-49.98",IF(Table1[[#This Row],[Credit Amount]]=-49.99,"49.99",IF(Table1[[#This Row],[Credit Amount]]=-50,"50",IF(Table1[[#This Row],[Credit Amount]]&lt;-50.01,"Greater than 50"))))))</f>
        <v>Less than 19.99</v>
      </c>
      <c r="G3680" t="str">
        <f>IF(Table1[[#This Row],[Transaction Type]]="Maintenance","Non-Sales","Sales")</f>
        <v>Sales</v>
      </c>
      <c r="H3680">
        <f>IF(Table1[[#This Row],[Quarter]]="q2",1,"")</f>
        <v>1</v>
      </c>
      <c r="I3680" t="str">
        <f>IF(Table1[[#This Row],[Quarter]]="q3",1,"")</f>
        <v/>
      </c>
      <c r="J3680">
        <f>IF(Table1[[#This Row],[Quarter]]="Q2",Table1[[#This Row],[Credit Amount]],"")</f>
        <v>-7.96</v>
      </c>
      <c r="K3680" t="str">
        <f>IF(Table1[[#This Row],[Quarter]]="Q3",Table1[[#This Row],[Credit Amount]],"")</f>
        <v/>
      </c>
      <c r="L3680">
        <f>IF(Table1[[#This Row],[Transaction Type]]="Upgrade",Table1[[#This Row],[Credit Amount]],IF(Table1[[#This Row],[Transaction Type]]="Activation",Table1[[#This Row],[Credit Amount]],""))</f>
        <v>-7.96</v>
      </c>
      <c r="M3680" t="str">
        <f>IF(Table1[[#This Row],[Transaction Type]]="Maintenance",Table1[[#This Row],[Credit Amount]],"")</f>
        <v/>
      </c>
      <c r="N3680">
        <v>10101</v>
      </c>
      <c r="O3680" t="s">
        <v>2489</v>
      </c>
      <c r="P3680" t="s">
        <v>2590</v>
      </c>
      <c r="Q3680" t="s">
        <v>289</v>
      </c>
      <c r="R3680">
        <v>10102</v>
      </c>
      <c r="S3680" t="s">
        <v>2489</v>
      </c>
      <c r="T3680" t="s">
        <v>2591</v>
      </c>
      <c r="U3680" t="s">
        <v>290</v>
      </c>
      <c r="V3680" t="s">
        <v>225</v>
      </c>
      <c r="W3680">
        <v>100003659</v>
      </c>
      <c r="X3680">
        <v>8005552660</v>
      </c>
      <c r="Y3680" t="s">
        <v>2595</v>
      </c>
      <c r="Z3680" t="s">
        <v>5254</v>
      </c>
      <c r="AA3680" s="13">
        <v>-7.96</v>
      </c>
      <c r="AB3680" s="14">
        <v>42462</v>
      </c>
      <c r="AC3680" t="s">
        <v>37</v>
      </c>
    </row>
    <row r="3681" spans="1:29" x14ac:dyDescent="0.25">
      <c r="A3681" t="str">
        <f>CONCATENATE("Q",ROUNDUP(MONTH(Table1[[#This Row],[Month]])/3,0))</f>
        <v>Q2</v>
      </c>
      <c r="B3681" s="14">
        <f>EOMONTH(Table1[[#This Row],[Credit Date]],-1)+1</f>
        <v>42461</v>
      </c>
      <c r="C3681" t="str">
        <f>CONCATENATE(Table1[[#This Row],[Issuer Last Name]],", ",Table1[[#This Row],[Issuer First Name]])</f>
        <v>No. 101, Employee</v>
      </c>
      <c r="D3681" t="str">
        <f>CONCATENATE(Table1[[#This Row],[Approver Last Name]],", ",Table1[[#This Row],[Approver First Name]])</f>
        <v>No. 102, Employee</v>
      </c>
      <c r="E3681" t="str">
        <f>CONCATENATE(Table1[[#This Row],[Customer Last Name]],", ",Table1[[#This Row],[Customer First Name]])</f>
        <v>No. 10433, Client</v>
      </c>
      <c r="F36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81" t="str">
        <f>IF(Table1[[#This Row],[Transaction Type]]="Maintenance","Non-Sales","Sales")</f>
        <v>Non-Sales</v>
      </c>
      <c r="H3681">
        <f>IF(Table1[[#This Row],[Quarter]]="q2",1,"")</f>
        <v>1</v>
      </c>
      <c r="I3681" t="str">
        <f>IF(Table1[[#This Row],[Quarter]]="q3",1,"")</f>
        <v/>
      </c>
      <c r="J3681">
        <f>IF(Table1[[#This Row],[Quarter]]="Q2",Table1[[#This Row],[Credit Amount]],"")</f>
        <v>-75.06</v>
      </c>
      <c r="K3681" t="str">
        <f>IF(Table1[[#This Row],[Quarter]]="Q3",Table1[[#This Row],[Credit Amount]],"")</f>
        <v/>
      </c>
      <c r="L3681" t="str">
        <f>IF(Table1[[#This Row],[Transaction Type]]="Upgrade",Table1[[#This Row],[Credit Amount]],IF(Table1[[#This Row],[Transaction Type]]="Activation",Table1[[#This Row],[Credit Amount]],""))</f>
        <v/>
      </c>
      <c r="M3681">
        <f>IF(Table1[[#This Row],[Transaction Type]]="Maintenance",Table1[[#This Row],[Credit Amount]],"")</f>
        <v>-75.06</v>
      </c>
      <c r="N3681">
        <v>10101</v>
      </c>
      <c r="O3681" t="s">
        <v>2489</v>
      </c>
      <c r="P3681" t="s">
        <v>2590</v>
      </c>
      <c r="Q3681" t="s">
        <v>289</v>
      </c>
      <c r="R3681">
        <v>10102</v>
      </c>
      <c r="S3681" t="s">
        <v>2489</v>
      </c>
      <c r="T3681" t="s">
        <v>2591</v>
      </c>
      <c r="U3681" t="s">
        <v>290</v>
      </c>
      <c r="V3681" t="s">
        <v>225</v>
      </c>
      <c r="W3681">
        <v>100001432</v>
      </c>
      <c r="X3681">
        <v>8005550433</v>
      </c>
      <c r="Y3681" t="s">
        <v>2595</v>
      </c>
      <c r="Z3681" t="s">
        <v>3028</v>
      </c>
      <c r="AA3681" s="13">
        <v>-75.06</v>
      </c>
      <c r="AB3681" s="14">
        <v>42463</v>
      </c>
      <c r="AC3681" t="s">
        <v>36</v>
      </c>
    </row>
    <row r="3682" spans="1:29" x14ac:dyDescent="0.25">
      <c r="A3682" t="str">
        <f>CONCATENATE("Q",ROUNDUP(MONTH(Table1[[#This Row],[Month]])/3,0))</f>
        <v>Q2</v>
      </c>
      <c r="B3682" s="14">
        <f>EOMONTH(Table1[[#This Row],[Credit Date]],-1)+1</f>
        <v>42491</v>
      </c>
      <c r="C3682" t="str">
        <f>CONCATENATE(Table1[[#This Row],[Issuer Last Name]],", ",Table1[[#This Row],[Issuer First Name]])</f>
        <v>No. 101, Employee</v>
      </c>
      <c r="D3682" t="str">
        <f>CONCATENATE(Table1[[#This Row],[Approver Last Name]],", ",Table1[[#This Row],[Approver First Name]])</f>
        <v>No. 102, Employee</v>
      </c>
      <c r="E3682" t="str">
        <f>CONCATENATE(Table1[[#This Row],[Customer Last Name]],", ",Table1[[#This Row],[Customer First Name]])</f>
        <v>No. 13562, Client</v>
      </c>
      <c r="F3682" t="str">
        <f>IF(Table1[[#This Row],[Credit Amount]]&gt;-19.99,"Less than 19.99",IF(Table1[[#This Row],[Credit Amount]]=-20,"20",IF(Table1[[#This Row],[Credit Amount]]&gt;-49.98,"20.01-49.98",IF(Table1[[#This Row],[Credit Amount]]=-49.99,"49.99",IF(Table1[[#This Row],[Credit Amount]]=-50,"50",IF(Table1[[#This Row],[Credit Amount]]&lt;-50.01,"Greater than 50"))))))</f>
        <v>20.01-49.98</v>
      </c>
      <c r="G3682" t="str">
        <f>IF(Table1[[#This Row],[Transaction Type]]="Maintenance","Non-Sales","Sales")</f>
        <v>Non-Sales</v>
      </c>
      <c r="H3682">
        <f>IF(Table1[[#This Row],[Quarter]]="q2",1,"")</f>
        <v>1</v>
      </c>
      <c r="I3682" t="str">
        <f>IF(Table1[[#This Row],[Quarter]]="q3",1,"")</f>
        <v/>
      </c>
      <c r="J3682">
        <f>IF(Table1[[#This Row],[Quarter]]="Q2",Table1[[#This Row],[Credit Amount]],"")</f>
        <v>-31.69</v>
      </c>
      <c r="K3682" t="str">
        <f>IF(Table1[[#This Row],[Quarter]]="Q3",Table1[[#This Row],[Credit Amount]],"")</f>
        <v/>
      </c>
      <c r="L3682" t="str">
        <f>IF(Table1[[#This Row],[Transaction Type]]="Upgrade",Table1[[#This Row],[Credit Amount]],IF(Table1[[#This Row],[Transaction Type]]="Activation",Table1[[#This Row],[Credit Amount]],""))</f>
        <v/>
      </c>
      <c r="M3682">
        <f>IF(Table1[[#This Row],[Transaction Type]]="Maintenance",Table1[[#This Row],[Credit Amount]],"")</f>
        <v>-31.69</v>
      </c>
      <c r="N3682">
        <v>10101</v>
      </c>
      <c r="O3682" t="s">
        <v>2489</v>
      </c>
      <c r="P3682" t="s">
        <v>2590</v>
      </c>
      <c r="Q3682" t="s">
        <v>289</v>
      </c>
      <c r="R3682">
        <v>10102</v>
      </c>
      <c r="S3682" t="s">
        <v>2489</v>
      </c>
      <c r="T3682" t="s">
        <v>2591</v>
      </c>
      <c r="U3682" t="s">
        <v>290</v>
      </c>
      <c r="V3682" t="s">
        <v>225</v>
      </c>
      <c r="W3682">
        <v>100004561</v>
      </c>
      <c r="X3682">
        <v>8005553562</v>
      </c>
      <c r="Y3682" t="s">
        <v>2595</v>
      </c>
      <c r="Z3682" t="s">
        <v>6150</v>
      </c>
      <c r="AA3682" s="13">
        <v>-31.69</v>
      </c>
      <c r="AB3682" s="14">
        <v>42492</v>
      </c>
      <c r="AC3682" t="s">
        <v>36</v>
      </c>
    </row>
    <row r="3683" spans="1:29" x14ac:dyDescent="0.25">
      <c r="A3683" t="str">
        <f>CONCATENATE("Q",ROUNDUP(MONTH(Table1[[#This Row],[Month]])/3,0))</f>
        <v>Q2</v>
      </c>
      <c r="B3683" s="14">
        <f>EOMONTH(Table1[[#This Row],[Credit Date]],-1)+1</f>
        <v>42491</v>
      </c>
      <c r="C3683" t="str">
        <f>CONCATENATE(Table1[[#This Row],[Issuer Last Name]],", ",Table1[[#This Row],[Issuer First Name]])</f>
        <v>No. 101, Employee</v>
      </c>
      <c r="D3683" t="str">
        <f>CONCATENATE(Table1[[#This Row],[Approver Last Name]],", ",Table1[[#This Row],[Approver First Name]])</f>
        <v>No. 102, Employee</v>
      </c>
      <c r="E3683" t="str">
        <f>CONCATENATE(Table1[[#This Row],[Customer Last Name]],", ",Table1[[#This Row],[Customer First Name]])</f>
        <v>No. 11880, Client</v>
      </c>
      <c r="F3683" t="str">
        <f>IF(Table1[[#This Row],[Credit Amount]]&gt;-19.99,"Less than 19.99",IF(Table1[[#This Row],[Credit Amount]]=-20,"20",IF(Table1[[#This Row],[Credit Amount]]&gt;-49.98,"20.01-49.98",IF(Table1[[#This Row],[Credit Amount]]=-49.99,"49.99",IF(Table1[[#This Row],[Credit Amount]]=-50,"50",IF(Table1[[#This Row],[Credit Amount]]&lt;-50.01,"Greater than 50"))))))</f>
        <v>Less than 19.99</v>
      </c>
      <c r="G3683" t="str">
        <f>IF(Table1[[#This Row],[Transaction Type]]="Maintenance","Non-Sales","Sales")</f>
        <v>Non-Sales</v>
      </c>
      <c r="H3683">
        <f>IF(Table1[[#This Row],[Quarter]]="q2",1,"")</f>
        <v>1</v>
      </c>
      <c r="I3683" t="str">
        <f>IF(Table1[[#This Row],[Quarter]]="q3",1,"")</f>
        <v/>
      </c>
      <c r="J3683">
        <f>IF(Table1[[#This Row],[Quarter]]="Q2",Table1[[#This Row],[Credit Amount]],"")</f>
        <v>-11.96</v>
      </c>
      <c r="K3683" t="str">
        <f>IF(Table1[[#This Row],[Quarter]]="Q3",Table1[[#This Row],[Credit Amount]],"")</f>
        <v/>
      </c>
      <c r="L3683" t="str">
        <f>IF(Table1[[#This Row],[Transaction Type]]="Upgrade",Table1[[#This Row],[Credit Amount]],IF(Table1[[#This Row],[Transaction Type]]="Activation",Table1[[#This Row],[Credit Amount]],""))</f>
        <v/>
      </c>
      <c r="M3683">
        <f>IF(Table1[[#This Row],[Transaction Type]]="Maintenance",Table1[[#This Row],[Credit Amount]],"")</f>
        <v>-11.96</v>
      </c>
      <c r="N3683">
        <v>10101</v>
      </c>
      <c r="O3683" t="s">
        <v>2489</v>
      </c>
      <c r="P3683" t="s">
        <v>2590</v>
      </c>
      <c r="Q3683" t="s">
        <v>289</v>
      </c>
      <c r="R3683">
        <v>10102</v>
      </c>
      <c r="S3683" t="s">
        <v>2489</v>
      </c>
      <c r="T3683" t="s">
        <v>2591</v>
      </c>
      <c r="U3683" t="s">
        <v>290</v>
      </c>
      <c r="V3683" t="s">
        <v>225</v>
      </c>
      <c r="W3683">
        <v>100002879</v>
      </c>
      <c r="X3683">
        <v>8005551880</v>
      </c>
      <c r="Y3683" t="s">
        <v>2595</v>
      </c>
      <c r="Z3683" t="s">
        <v>4475</v>
      </c>
      <c r="AA3683" s="13">
        <v>-11.96</v>
      </c>
      <c r="AB3683" s="14">
        <v>42493</v>
      </c>
      <c r="AC3683" t="s">
        <v>36</v>
      </c>
    </row>
    <row r="3684" spans="1:29" x14ac:dyDescent="0.25">
      <c r="A3684" t="str">
        <f>CONCATENATE("Q",ROUNDUP(MONTH(Table1[[#This Row],[Month]])/3,0))</f>
        <v>Q2</v>
      </c>
      <c r="B3684" s="14">
        <f>EOMONTH(Table1[[#This Row],[Credit Date]],-1)+1</f>
        <v>42491</v>
      </c>
      <c r="C3684" t="str">
        <f>CONCATENATE(Table1[[#This Row],[Issuer Last Name]],", ",Table1[[#This Row],[Issuer First Name]])</f>
        <v>No. 101, Employee</v>
      </c>
      <c r="D3684" t="str">
        <f>CONCATENATE(Table1[[#This Row],[Approver Last Name]],", ",Table1[[#This Row],[Approver First Name]])</f>
        <v>No. 102, Employee</v>
      </c>
      <c r="E3684" t="str">
        <f>CONCATENATE(Table1[[#This Row],[Customer Last Name]],", ",Table1[[#This Row],[Customer First Name]])</f>
        <v>No. 13001, Client</v>
      </c>
      <c r="F36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84" t="str">
        <f>IF(Table1[[#This Row],[Transaction Type]]="Maintenance","Non-Sales","Sales")</f>
        <v>Non-Sales</v>
      </c>
      <c r="H3684">
        <f>IF(Table1[[#This Row],[Quarter]]="q2",1,"")</f>
        <v>1</v>
      </c>
      <c r="I3684" t="str">
        <f>IF(Table1[[#This Row],[Quarter]]="q3",1,"")</f>
        <v/>
      </c>
      <c r="J3684">
        <f>IF(Table1[[#This Row],[Quarter]]="Q2",Table1[[#This Row],[Credit Amount]],"")</f>
        <v>-55.23</v>
      </c>
      <c r="K3684" t="str">
        <f>IF(Table1[[#This Row],[Quarter]]="Q3",Table1[[#This Row],[Credit Amount]],"")</f>
        <v/>
      </c>
      <c r="L3684" t="str">
        <f>IF(Table1[[#This Row],[Transaction Type]]="Upgrade",Table1[[#This Row],[Credit Amount]],IF(Table1[[#This Row],[Transaction Type]]="Activation",Table1[[#This Row],[Credit Amount]],""))</f>
        <v/>
      </c>
      <c r="M3684">
        <f>IF(Table1[[#This Row],[Transaction Type]]="Maintenance",Table1[[#This Row],[Credit Amount]],"")</f>
        <v>-55.23</v>
      </c>
      <c r="N3684">
        <v>10101</v>
      </c>
      <c r="O3684" t="s">
        <v>2489</v>
      </c>
      <c r="P3684" t="s">
        <v>2590</v>
      </c>
      <c r="Q3684" t="s">
        <v>289</v>
      </c>
      <c r="R3684">
        <v>10102</v>
      </c>
      <c r="S3684" t="s">
        <v>2489</v>
      </c>
      <c r="T3684" t="s">
        <v>2591</v>
      </c>
      <c r="U3684" t="s">
        <v>290</v>
      </c>
      <c r="V3684" t="s">
        <v>225</v>
      </c>
      <c r="W3684">
        <v>100004000</v>
      </c>
      <c r="X3684">
        <v>8005553001</v>
      </c>
      <c r="Y3684" t="s">
        <v>2595</v>
      </c>
      <c r="Z3684" t="s">
        <v>5589</v>
      </c>
      <c r="AA3684" s="13">
        <v>-55.23</v>
      </c>
      <c r="AB3684" s="14">
        <v>42496</v>
      </c>
      <c r="AC3684" t="s">
        <v>36</v>
      </c>
    </row>
    <row r="3685" spans="1:29" x14ac:dyDescent="0.25">
      <c r="A3685" t="str">
        <f>CONCATENATE("Q",ROUNDUP(MONTH(Table1[[#This Row],[Month]])/3,0))</f>
        <v>Q2</v>
      </c>
      <c r="B3685" s="14">
        <f>EOMONTH(Table1[[#This Row],[Credit Date]],-1)+1</f>
        <v>42491</v>
      </c>
      <c r="C3685" t="str">
        <f>CONCATENATE(Table1[[#This Row],[Issuer Last Name]],", ",Table1[[#This Row],[Issuer First Name]])</f>
        <v>No. 101, Employee</v>
      </c>
      <c r="D3685" t="str">
        <f>CONCATENATE(Table1[[#This Row],[Approver Last Name]],", ",Table1[[#This Row],[Approver First Name]])</f>
        <v>No. 102, Employee</v>
      </c>
      <c r="E3685" t="str">
        <f>CONCATENATE(Table1[[#This Row],[Customer Last Name]],", ",Table1[[#This Row],[Customer First Name]])</f>
        <v>No. 11731, Client</v>
      </c>
      <c r="F36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85" t="str">
        <f>IF(Table1[[#This Row],[Transaction Type]]="Maintenance","Non-Sales","Sales")</f>
        <v>Sales</v>
      </c>
      <c r="H3685">
        <f>IF(Table1[[#This Row],[Quarter]]="q2",1,"")</f>
        <v>1</v>
      </c>
      <c r="I3685" t="str">
        <f>IF(Table1[[#This Row],[Quarter]]="q3",1,"")</f>
        <v/>
      </c>
      <c r="J3685">
        <f>IF(Table1[[#This Row],[Quarter]]="Q2",Table1[[#This Row],[Credit Amount]],"")</f>
        <v>-62.26</v>
      </c>
      <c r="K3685" t="str">
        <f>IF(Table1[[#This Row],[Quarter]]="Q3",Table1[[#This Row],[Credit Amount]],"")</f>
        <v/>
      </c>
      <c r="L3685">
        <f>IF(Table1[[#This Row],[Transaction Type]]="Upgrade",Table1[[#This Row],[Credit Amount]],IF(Table1[[#This Row],[Transaction Type]]="Activation",Table1[[#This Row],[Credit Amount]],""))</f>
        <v>-62.26</v>
      </c>
      <c r="M3685" t="str">
        <f>IF(Table1[[#This Row],[Transaction Type]]="Maintenance",Table1[[#This Row],[Credit Amount]],"")</f>
        <v/>
      </c>
      <c r="N3685">
        <v>10101</v>
      </c>
      <c r="O3685" t="s">
        <v>2489</v>
      </c>
      <c r="P3685" t="s">
        <v>2590</v>
      </c>
      <c r="Q3685" t="s">
        <v>289</v>
      </c>
      <c r="R3685">
        <v>10102</v>
      </c>
      <c r="S3685" t="s">
        <v>2489</v>
      </c>
      <c r="T3685" t="s">
        <v>2591</v>
      </c>
      <c r="U3685" t="s">
        <v>290</v>
      </c>
      <c r="V3685" t="s">
        <v>225</v>
      </c>
      <c r="W3685">
        <v>100002730</v>
      </c>
      <c r="X3685">
        <v>8005551731</v>
      </c>
      <c r="Y3685" t="s">
        <v>2595</v>
      </c>
      <c r="Z3685" t="s">
        <v>4326</v>
      </c>
      <c r="AA3685" s="13">
        <v>-62.26</v>
      </c>
      <c r="AB3685" s="14">
        <v>42500</v>
      </c>
      <c r="AC3685" t="s">
        <v>35</v>
      </c>
    </row>
    <row r="3686" spans="1:29" x14ac:dyDescent="0.25">
      <c r="A3686" t="str">
        <f>CONCATENATE("Q",ROUNDUP(MONTH(Table1[[#This Row],[Month]])/3,0))</f>
        <v>Q2</v>
      </c>
      <c r="B3686" s="14">
        <f>EOMONTH(Table1[[#This Row],[Credit Date]],-1)+1</f>
        <v>42491</v>
      </c>
      <c r="C3686" t="str">
        <f>CONCATENATE(Table1[[#This Row],[Issuer Last Name]],", ",Table1[[#This Row],[Issuer First Name]])</f>
        <v>No. 101, Employee</v>
      </c>
      <c r="D3686" t="str">
        <f>CONCATENATE(Table1[[#This Row],[Approver Last Name]],", ",Table1[[#This Row],[Approver First Name]])</f>
        <v>No. 102, Employee</v>
      </c>
      <c r="E3686" t="str">
        <f>CONCATENATE(Table1[[#This Row],[Customer Last Name]],", ",Table1[[#This Row],[Customer First Name]])</f>
        <v>No. 10915, Client</v>
      </c>
      <c r="F36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86" t="str">
        <f>IF(Table1[[#This Row],[Transaction Type]]="Maintenance","Non-Sales","Sales")</f>
        <v>Non-Sales</v>
      </c>
      <c r="H3686">
        <f>IF(Table1[[#This Row],[Quarter]]="q2",1,"")</f>
        <v>1</v>
      </c>
      <c r="I3686" t="str">
        <f>IF(Table1[[#This Row],[Quarter]]="q3",1,"")</f>
        <v/>
      </c>
      <c r="J3686">
        <f>IF(Table1[[#This Row],[Quarter]]="Q2",Table1[[#This Row],[Credit Amount]],"")</f>
        <v>-87.36</v>
      </c>
      <c r="K3686" t="str">
        <f>IF(Table1[[#This Row],[Quarter]]="Q3",Table1[[#This Row],[Credit Amount]],"")</f>
        <v/>
      </c>
      <c r="L3686" t="str">
        <f>IF(Table1[[#This Row],[Transaction Type]]="Upgrade",Table1[[#This Row],[Credit Amount]],IF(Table1[[#This Row],[Transaction Type]]="Activation",Table1[[#This Row],[Credit Amount]],""))</f>
        <v/>
      </c>
      <c r="M3686">
        <f>IF(Table1[[#This Row],[Transaction Type]]="Maintenance",Table1[[#This Row],[Credit Amount]],"")</f>
        <v>-87.36</v>
      </c>
      <c r="N3686">
        <v>10101</v>
      </c>
      <c r="O3686" t="s">
        <v>2489</v>
      </c>
      <c r="P3686" t="s">
        <v>2590</v>
      </c>
      <c r="Q3686" t="s">
        <v>289</v>
      </c>
      <c r="R3686">
        <v>10102</v>
      </c>
      <c r="S3686" t="s">
        <v>2489</v>
      </c>
      <c r="T3686" t="s">
        <v>2591</v>
      </c>
      <c r="U3686" t="s">
        <v>290</v>
      </c>
      <c r="V3686" t="s">
        <v>225</v>
      </c>
      <c r="W3686">
        <v>100001914</v>
      </c>
      <c r="X3686">
        <v>8005550915</v>
      </c>
      <c r="Y3686" t="s">
        <v>2595</v>
      </c>
      <c r="Z3686" t="s">
        <v>3510</v>
      </c>
      <c r="AA3686" s="13">
        <v>-87.36</v>
      </c>
      <c r="AB3686" s="14">
        <v>42502</v>
      </c>
      <c r="AC3686" t="s">
        <v>36</v>
      </c>
    </row>
    <row r="3687" spans="1:29" x14ac:dyDescent="0.25">
      <c r="A3687" t="str">
        <f>CONCATENATE("Q",ROUNDUP(MONTH(Table1[[#This Row],[Month]])/3,0))</f>
        <v>Q2</v>
      </c>
      <c r="B3687" s="14">
        <f>EOMONTH(Table1[[#This Row],[Credit Date]],-1)+1</f>
        <v>42491</v>
      </c>
      <c r="C3687" t="str">
        <f>CONCATENATE(Table1[[#This Row],[Issuer Last Name]],", ",Table1[[#This Row],[Issuer First Name]])</f>
        <v>No. 101, Employee</v>
      </c>
      <c r="D3687" t="str">
        <f>CONCATENATE(Table1[[#This Row],[Approver Last Name]],", ",Table1[[#This Row],[Approver First Name]])</f>
        <v>No. 102, Employee</v>
      </c>
      <c r="E3687" t="str">
        <f>CONCATENATE(Table1[[#This Row],[Customer Last Name]],", ",Table1[[#This Row],[Customer First Name]])</f>
        <v>No. 13219, Client</v>
      </c>
      <c r="F3687" t="str">
        <f>IF(Table1[[#This Row],[Credit Amount]]&gt;-19.99,"Less than 19.99",IF(Table1[[#This Row],[Credit Amount]]=-20,"20",IF(Table1[[#This Row],[Credit Amount]]&gt;-49.98,"20.01-49.98",IF(Table1[[#This Row],[Credit Amount]]=-49.99,"49.99",IF(Table1[[#This Row],[Credit Amount]]=-50,"50",IF(Table1[[#This Row],[Credit Amount]]&lt;-50.01,"Greater than 50"))))))</f>
        <v>20.01-49.98</v>
      </c>
      <c r="G3687" t="str">
        <f>IF(Table1[[#This Row],[Transaction Type]]="Maintenance","Non-Sales","Sales")</f>
        <v>Non-Sales</v>
      </c>
      <c r="H3687">
        <f>IF(Table1[[#This Row],[Quarter]]="q2",1,"")</f>
        <v>1</v>
      </c>
      <c r="I3687" t="str">
        <f>IF(Table1[[#This Row],[Quarter]]="q3",1,"")</f>
        <v/>
      </c>
      <c r="J3687">
        <f>IF(Table1[[#This Row],[Quarter]]="Q2",Table1[[#This Row],[Credit Amount]],"")</f>
        <v>-49.34</v>
      </c>
      <c r="K3687" t="str">
        <f>IF(Table1[[#This Row],[Quarter]]="Q3",Table1[[#This Row],[Credit Amount]],"")</f>
        <v/>
      </c>
      <c r="L3687" t="str">
        <f>IF(Table1[[#This Row],[Transaction Type]]="Upgrade",Table1[[#This Row],[Credit Amount]],IF(Table1[[#This Row],[Transaction Type]]="Activation",Table1[[#This Row],[Credit Amount]],""))</f>
        <v/>
      </c>
      <c r="M3687">
        <f>IF(Table1[[#This Row],[Transaction Type]]="Maintenance",Table1[[#This Row],[Credit Amount]],"")</f>
        <v>-49.34</v>
      </c>
      <c r="N3687">
        <v>10101</v>
      </c>
      <c r="O3687" t="s">
        <v>2489</v>
      </c>
      <c r="P3687" t="s">
        <v>2590</v>
      </c>
      <c r="Q3687" t="s">
        <v>289</v>
      </c>
      <c r="R3687">
        <v>10102</v>
      </c>
      <c r="S3687" t="s">
        <v>2489</v>
      </c>
      <c r="T3687" t="s">
        <v>2591</v>
      </c>
      <c r="U3687" t="s">
        <v>290</v>
      </c>
      <c r="V3687" t="s">
        <v>225</v>
      </c>
      <c r="W3687">
        <v>100004218</v>
      </c>
      <c r="X3687">
        <v>8005553219</v>
      </c>
      <c r="Y3687" t="s">
        <v>2595</v>
      </c>
      <c r="Z3687" t="s">
        <v>5807</v>
      </c>
      <c r="AA3687" s="13">
        <v>-49.34</v>
      </c>
      <c r="AB3687" s="14">
        <v>42507</v>
      </c>
      <c r="AC3687" t="s">
        <v>36</v>
      </c>
    </row>
    <row r="3688" spans="1:29" x14ac:dyDescent="0.25">
      <c r="A3688" t="str">
        <f>CONCATENATE("Q",ROUNDUP(MONTH(Table1[[#This Row],[Month]])/3,0))</f>
        <v>Q2</v>
      </c>
      <c r="B3688" s="14">
        <f>EOMONTH(Table1[[#This Row],[Credit Date]],-1)+1</f>
        <v>42491</v>
      </c>
      <c r="C3688" t="str">
        <f>CONCATENATE(Table1[[#This Row],[Issuer Last Name]],", ",Table1[[#This Row],[Issuer First Name]])</f>
        <v>No. 101, Employee</v>
      </c>
      <c r="D3688" t="str">
        <f>CONCATENATE(Table1[[#This Row],[Approver Last Name]],", ",Table1[[#This Row],[Approver First Name]])</f>
        <v>No. 102, Employee</v>
      </c>
      <c r="E3688" t="str">
        <f>CONCATENATE(Table1[[#This Row],[Customer Last Name]],", ",Table1[[#This Row],[Customer First Name]])</f>
        <v>No. 11474, Client</v>
      </c>
      <c r="F36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88" t="str">
        <f>IF(Table1[[#This Row],[Transaction Type]]="Maintenance","Non-Sales","Sales")</f>
        <v>Sales</v>
      </c>
      <c r="H3688">
        <f>IF(Table1[[#This Row],[Quarter]]="q2",1,"")</f>
        <v>1</v>
      </c>
      <c r="I3688" t="str">
        <f>IF(Table1[[#This Row],[Quarter]]="q3",1,"")</f>
        <v/>
      </c>
      <c r="J3688">
        <f>IF(Table1[[#This Row],[Quarter]]="Q2",Table1[[#This Row],[Credit Amount]],"")</f>
        <v>-80.739999999999995</v>
      </c>
      <c r="K3688" t="str">
        <f>IF(Table1[[#This Row],[Quarter]]="Q3",Table1[[#This Row],[Credit Amount]],"")</f>
        <v/>
      </c>
      <c r="L3688">
        <f>IF(Table1[[#This Row],[Transaction Type]]="Upgrade",Table1[[#This Row],[Credit Amount]],IF(Table1[[#This Row],[Transaction Type]]="Activation",Table1[[#This Row],[Credit Amount]],""))</f>
        <v>-80.739999999999995</v>
      </c>
      <c r="M3688" t="str">
        <f>IF(Table1[[#This Row],[Transaction Type]]="Maintenance",Table1[[#This Row],[Credit Amount]],"")</f>
        <v/>
      </c>
      <c r="N3688">
        <v>10101</v>
      </c>
      <c r="O3688" t="s">
        <v>2489</v>
      </c>
      <c r="P3688" t="s">
        <v>2590</v>
      </c>
      <c r="Q3688" t="s">
        <v>289</v>
      </c>
      <c r="R3688">
        <v>10102</v>
      </c>
      <c r="S3688" t="s">
        <v>2489</v>
      </c>
      <c r="T3688" t="s">
        <v>2591</v>
      </c>
      <c r="U3688" t="s">
        <v>290</v>
      </c>
      <c r="V3688" t="s">
        <v>225</v>
      </c>
      <c r="W3688">
        <v>100002473</v>
      </c>
      <c r="X3688">
        <v>8005551474</v>
      </c>
      <c r="Y3688" t="s">
        <v>2595</v>
      </c>
      <c r="Z3688" t="s">
        <v>4069</v>
      </c>
      <c r="AA3688" s="13">
        <v>-80.739999999999995</v>
      </c>
      <c r="AB3688" s="14">
        <v>42509</v>
      </c>
      <c r="AC3688" t="s">
        <v>35</v>
      </c>
    </row>
    <row r="3689" spans="1:29" x14ac:dyDescent="0.25">
      <c r="A3689" t="str">
        <f>CONCATENATE("Q",ROUNDUP(MONTH(Table1[[#This Row],[Month]])/3,0))</f>
        <v>Q2</v>
      </c>
      <c r="B3689" s="14">
        <f>EOMONTH(Table1[[#This Row],[Credit Date]],-1)+1</f>
        <v>42491</v>
      </c>
      <c r="C3689" t="str">
        <f>CONCATENATE(Table1[[#This Row],[Issuer Last Name]],", ",Table1[[#This Row],[Issuer First Name]])</f>
        <v>No. 101, Employee</v>
      </c>
      <c r="D3689" t="str">
        <f>CONCATENATE(Table1[[#This Row],[Approver Last Name]],", ",Table1[[#This Row],[Approver First Name]])</f>
        <v>No. 102, Employee</v>
      </c>
      <c r="E3689" t="str">
        <f>CONCATENATE(Table1[[#This Row],[Customer Last Name]],", ",Table1[[#This Row],[Customer First Name]])</f>
        <v>No. 10741, Client</v>
      </c>
      <c r="F36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89" t="str">
        <f>IF(Table1[[#This Row],[Transaction Type]]="Maintenance","Non-Sales","Sales")</f>
        <v>Sales</v>
      </c>
      <c r="H3689">
        <f>IF(Table1[[#This Row],[Quarter]]="q2",1,"")</f>
        <v>1</v>
      </c>
      <c r="I3689" t="str">
        <f>IF(Table1[[#This Row],[Quarter]]="q3",1,"")</f>
        <v/>
      </c>
      <c r="J3689">
        <f>IF(Table1[[#This Row],[Quarter]]="Q2",Table1[[#This Row],[Credit Amount]],"")</f>
        <v>-88.66</v>
      </c>
      <c r="K3689" t="str">
        <f>IF(Table1[[#This Row],[Quarter]]="Q3",Table1[[#This Row],[Credit Amount]],"")</f>
        <v/>
      </c>
      <c r="L3689">
        <f>IF(Table1[[#This Row],[Transaction Type]]="Upgrade",Table1[[#This Row],[Credit Amount]],IF(Table1[[#This Row],[Transaction Type]]="Activation",Table1[[#This Row],[Credit Amount]],""))</f>
        <v>-88.66</v>
      </c>
      <c r="M3689" t="str">
        <f>IF(Table1[[#This Row],[Transaction Type]]="Maintenance",Table1[[#This Row],[Credit Amount]],"")</f>
        <v/>
      </c>
      <c r="N3689">
        <v>10101</v>
      </c>
      <c r="O3689" t="s">
        <v>2489</v>
      </c>
      <c r="P3689" t="s">
        <v>2590</v>
      </c>
      <c r="Q3689" t="s">
        <v>289</v>
      </c>
      <c r="R3689">
        <v>10102</v>
      </c>
      <c r="S3689" t="s">
        <v>2489</v>
      </c>
      <c r="T3689" t="s">
        <v>2591</v>
      </c>
      <c r="U3689" t="s">
        <v>290</v>
      </c>
      <c r="V3689" t="s">
        <v>225</v>
      </c>
      <c r="W3689">
        <v>100001740</v>
      </c>
      <c r="X3689">
        <v>8005550741</v>
      </c>
      <c r="Y3689" t="s">
        <v>2595</v>
      </c>
      <c r="Z3689" t="s">
        <v>3336</v>
      </c>
      <c r="AA3689" s="13">
        <v>-88.66</v>
      </c>
      <c r="AB3689" s="14">
        <v>42511</v>
      </c>
      <c r="AC3689" t="s">
        <v>35</v>
      </c>
    </row>
    <row r="3690" spans="1:29" x14ac:dyDescent="0.25">
      <c r="A3690" t="str">
        <f>CONCATENATE("Q",ROUNDUP(MONTH(Table1[[#This Row],[Month]])/3,0))</f>
        <v>Q2</v>
      </c>
      <c r="B3690" s="14">
        <f>EOMONTH(Table1[[#This Row],[Credit Date]],-1)+1</f>
        <v>42491</v>
      </c>
      <c r="C3690" t="str">
        <f>CONCATENATE(Table1[[#This Row],[Issuer Last Name]],", ",Table1[[#This Row],[Issuer First Name]])</f>
        <v>No. 101, Employee</v>
      </c>
      <c r="D3690" t="str">
        <f>CONCATENATE(Table1[[#This Row],[Approver Last Name]],", ",Table1[[#This Row],[Approver First Name]])</f>
        <v>No. 102, Employee</v>
      </c>
      <c r="E3690" t="str">
        <f>CONCATENATE(Table1[[#This Row],[Customer Last Name]],", ",Table1[[#This Row],[Customer First Name]])</f>
        <v>No. 10351, Client</v>
      </c>
      <c r="F36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90" t="str">
        <f>IF(Table1[[#This Row],[Transaction Type]]="Maintenance","Non-Sales","Sales")</f>
        <v>Non-Sales</v>
      </c>
      <c r="H3690">
        <f>IF(Table1[[#This Row],[Quarter]]="q2",1,"")</f>
        <v>1</v>
      </c>
      <c r="I3690" t="str">
        <f>IF(Table1[[#This Row],[Quarter]]="q3",1,"")</f>
        <v/>
      </c>
      <c r="J3690">
        <f>IF(Table1[[#This Row],[Quarter]]="Q2",Table1[[#This Row],[Credit Amount]],"")</f>
        <v>-62.67</v>
      </c>
      <c r="K3690" t="str">
        <f>IF(Table1[[#This Row],[Quarter]]="Q3",Table1[[#This Row],[Credit Amount]],"")</f>
        <v/>
      </c>
      <c r="L3690" t="str">
        <f>IF(Table1[[#This Row],[Transaction Type]]="Upgrade",Table1[[#This Row],[Credit Amount]],IF(Table1[[#This Row],[Transaction Type]]="Activation",Table1[[#This Row],[Credit Amount]],""))</f>
        <v/>
      </c>
      <c r="M3690">
        <f>IF(Table1[[#This Row],[Transaction Type]]="Maintenance",Table1[[#This Row],[Credit Amount]],"")</f>
        <v>-62.67</v>
      </c>
      <c r="N3690">
        <v>10101</v>
      </c>
      <c r="O3690" t="s">
        <v>2489</v>
      </c>
      <c r="P3690" t="s">
        <v>2590</v>
      </c>
      <c r="Q3690" t="s">
        <v>289</v>
      </c>
      <c r="R3690">
        <v>10102</v>
      </c>
      <c r="S3690" t="s">
        <v>2489</v>
      </c>
      <c r="T3690" t="s">
        <v>2591</v>
      </c>
      <c r="U3690" t="s">
        <v>290</v>
      </c>
      <c r="V3690" t="s">
        <v>225</v>
      </c>
      <c r="W3690">
        <v>100001350</v>
      </c>
      <c r="X3690">
        <v>8005550351</v>
      </c>
      <c r="Y3690" t="s">
        <v>2595</v>
      </c>
      <c r="Z3690" t="s">
        <v>2946</v>
      </c>
      <c r="AA3690" s="13">
        <v>-62.67</v>
      </c>
      <c r="AB3690" s="14">
        <v>42513</v>
      </c>
      <c r="AC3690" t="s">
        <v>36</v>
      </c>
    </row>
    <row r="3691" spans="1:29" x14ac:dyDescent="0.25">
      <c r="A3691" t="str">
        <f>CONCATENATE("Q",ROUNDUP(MONTH(Table1[[#This Row],[Month]])/3,0))</f>
        <v>Q2</v>
      </c>
      <c r="B3691" s="14">
        <f>EOMONTH(Table1[[#This Row],[Credit Date]],-1)+1</f>
        <v>42491</v>
      </c>
      <c r="C3691" t="str">
        <f>CONCATENATE(Table1[[#This Row],[Issuer Last Name]],", ",Table1[[#This Row],[Issuer First Name]])</f>
        <v>No. 101, Employee</v>
      </c>
      <c r="D3691" t="str">
        <f>CONCATENATE(Table1[[#This Row],[Approver Last Name]],", ",Table1[[#This Row],[Approver First Name]])</f>
        <v>No. 102, Employee</v>
      </c>
      <c r="E3691" t="str">
        <f>CONCATENATE(Table1[[#This Row],[Customer Last Name]],", ",Table1[[#This Row],[Customer First Name]])</f>
        <v>No. 12866, Client</v>
      </c>
      <c r="F3691" t="str">
        <f>IF(Table1[[#This Row],[Credit Amount]]&gt;-19.99,"Less than 19.99",IF(Table1[[#This Row],[Credit Amount]]=-20,"20",IF(Table1[[#This Row],[Credit Amount]]&gt;-49.98,"20.01-49.98",IF(Table1[[#This Row],[Credit Amount]]=-49.99,"49.99",IF(Table1[[#This Row],[Credit Amount]]=-50,"50",IF(Table1[[#This Row],[Credit Amount]]&lt;-50.01,"Greater than 50"))))))</f>
        <v>Less than 19.99</v>
      </c>
      <c r="G3691" t="str">
        <f>IF(Table1[[#This Row],[Transaction Type]]="Maintenance","Non-Sales","Sales")</f>
        <v>Non-Sales</v>
      </c>
      <c r="H3691">
        <f>IF(Table1[[#This Row],[Quarter]]="q2",1,"")</f>
        <v>1</v>
      </c>
      <c r="I3691" t="str">
        <f>IF(Table1[[#This Row],[Quarter]]="q3",1,"")</f>
        <v/>
      </c>
      <c r="J3691">
        <f>IF(Table1[[#This Row],[Quarter]]="Q2",Table1[[#This Row],[Credit Amount]],"")</f>
        <v>-10.47</v>
      </c>
      <c r="K3691" t="str">
        <f>IF(Table1[[#This Row],[Quarter]]="Q3",Table1[[#This Row],[Credit Amount]],"")</f>
        <v/>
      </c>
      <c r="L3691" t="str">
        <f>IF(Table1[[#This Row],[Transaction Type]]="Upgrade",Table1[[#This Row],[Credit Amount]],IF(Table1[[#This Row],[Transaction Type]]="Activation",Table1[[#This Row],[Credit Amount]],""))</f>
        <v/>
      </c>
      <c r="M3691">
        <f>IF(Table1[[#This Row],[Transaction Type]]="Maintenance",Table1[[#This Row],[Credit Amount]],"")</f>
        <v>-10.47</v>
      </c>
      <c r="N3691">
        <v>10101</v>
      </c>
      <c r="O3691" t="s">
        <v>2489</v>
      </c>
      <c r="P3691" t="s">
        <v>2590</v>
      </c>
      <c r="Q3691" t="s">
        <v>289</v>
      </c>
      <c r="R3691">
        <v>10102</v>
      </c>
      <c r="S3691" t="s">
        <v>2489</v>
      </c>
      <c r="T3691" t="s">
        <v>2591</v>
      </c>
      <c r="U3691" t="s">
        <v>290</v>
      </c>
      <c r="V3691" t="s">
        <v>225</v>
      </c>
      <c r="W3691">
        <v>100003865</v>
      </c>
      <c r="X3691">
        <v>8005552866</v>
      </c>
      <c r="Y3691" t="s">
        <v>2595</v>
      </c>
      <c r="Z3691" t="s">
        <v>5456</v>
      </c>
      <c r="AA3691" s="13">
        <v>-10.47</v>
      </c>
      <c r="AB3691" s="14">
        <v>42516</v>
      </c>
      <c r="AC3691" t="s">
        <v>36</v>
      </c>
    </row>
    <row r="3692" spans="1:29" x14ac:dyDescent="0.25">
      <c r="A3692" t="str">
        <f>CONCATENATE("Q",ROUNDUP(MONTH(Table1[[#This Row],[Month]])/3,0))</f>
        <v>Q2</v>
      </c>
      <c r="B3692" s="14">
        <f>EOMONTH(Table1[[#This Row],[Credit Date]],-1)+1</f>
        <v>42491</v>
      </c>
      <c r="C3692" t="str">
        <f>CONCATENATE(Table1[[#This Row],[Issuer Last Name]],", ",Table1[[#This Row],[Issuer First Name]])</f>
        <v>No. 101, Employee</v>
      </c>
      <c r="D3692" t="str">
        <f>CONCATENATE(Table1[[#This Row],[Approver Last Name]],", ",Table1[[#This Row],[Approver First Name]])</f>
        <v>No. 102, Employee</v>
      </c>
      <c r="E3692" t="str">
        <f>CONCATENATE(Table1[[#This Row],[Customer Last Name]],", ",Table1[[#This Row],[Customer First Name]])</f>
        <v>No. 12268, Client</v>
      </c>
      <c r="F36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92" t="str">
        <f>IF(Table1[[#This Row],[Transaction Type]]="Maintenance","Non-Sales","Sales")</f>
        <v>Sales</v>
      </c>
      <c r="H3692">
        <f>IF(Table1[[#This Row],[Quarter]]="q2",1,"")</f>
        <v>1</v>
      </c>
      <c r="I3692" t="str">
        <f>IF(Table1[[#This Row],[Quarter]]="q3",1,"")</f>
        <v/>
      </c>
      <c r="J3692">
        <f>IF(Table1[[#This Row],[Quarter]]="Q2",Table1[[#This Row],[Credit Amount]],"")</f>
        <v>-63.05</v>
      </c>
      <c r="K3692" t="str">
        <f>IF(Table1[[#This Row],[Quarter]]="Q3",Table1[[#This Row],[Credit Amount]],"")</f>
        <v/>
      </c>
      <c r="L3692">
        <f>IF(Table1[[#This Row],[Transaction Type]]="Upgrade",Table1[[#This Row],[Credit Amount]],IF(Table1[[#This Row],[Transaction Type]]="Activation",Table1[[#This Row],[Credit Amount]],""))</f>
        <v>-63.05</v>
      </c>
      <c r="M3692" t="str">
        <f>IF(Table1[[#This Row],[Transaction Type]]="Maintenance",Table1[[#This Row],[Credit Amount]],"")</f>
        <v/>
      </c>
      <c r="N3692">
        <v>10101</v>
      </c>
      <c r="O3692" t="s">
        <v>2489</v>
      </c>
      <c r="P3692" t="s">
        <v>2590</v>
      </c>
      <c r="Q3692" t="s">
        <v>289</v>
      </c>
      <c r="R3692">
        <v>10102</v>
      </c>
      <c r="S3692" t="s">
        <v>2489</v>
      </c>
      <c r="T3692" t="s">
        <v>2591</v>
      </c>
      <c r="U3692" t="s">
        <v>290</v>
      </c>
      <c r="V3692" t="s">
        <v>225</v>
      </c>
      <c r="W3692">
        <v>100003267</v>
      </c>
      <c r="X3692">
        <v>8005552268</v>
      </c>
      <c r="Y3692" t="s">
        <v>2595</v>
      </c>
      <c r="Z3692" t="s">
        <v>4863</v>
      </c>
      <c r="AA3692" s="13">
        <v>-63.05</v>
      </c>
      <c r="AB3692" s="14">
        <v>42517</v>
      </c>
      <c r="AC3692" t="s">
        <v>35</v>
      </c>
    </row>
    <row r="3693" spans="1:29" x14ac:dyDescent="0.25">
      <c r="A3693" t="str">
        <f>CONCATENATE("Q",ROUNDUP(MONTH(Table1[[#This Row],[Month]])/3,0))</f>
        <v>Q2</v>
      </c>
      <c r="B3693" s="14">
        <f>EOMONTH(Table1[[#This Row],[Credit Date]],-1)+1</f>
        <v>42522</v>
      </c>
      <c r="C3693" t="str">
        <f>CONCATENATE(Table1[[#This Row],[Issuer Last Name]],", ",Table1[[#This Row],[Issuer First Name]])</f>
        <v>No. 101, Employee</v>
      </c>
      <c r="D3693" t="str">
        <f>CONCATENATE(Table1[[#This Row],[Approver Last Name]],", ",Table1[[#This Row],[Approver First Name]])</f>
        <v>No. 102, Employee</v>
      </c>
      <c r="E3693" t="str">
        <f>CONCATENATE(Table1[[#This Row],[Customer Last Name]],", ",Table1[[#This Row],[Customer First Name]])</f>
        <v>No. 14056, Client</v>
      </c>
      <c r="F3693" t="str">
        <f>IF(Table1[[#This Row],[Credit Amount]]&gt;-19.99,"Less than 19.99",IF(Table1[[#This Row],[Credit Amount]]=-20,"20",IF(Table1[[#This Row],[Credit Amount]]&gt;-49.98,"20.01-49.98",IF(Table1[[#This Row],[Credit Amount]]=-49.99,"49.99",IF(Table1[[#This Row],[Credit Amount]]=-50,"50",IF(Table1[[#This Row],[Credit Amount]]&lt;-50.01,"Greater than 50"))))))</f>
        <v>20.01-49.98</v>
      </c>
      <c r="G3693" t="str">
        <f>IF(Table1[[#This Row],[Transaction Type]]="Maintenance","Non-Sales","Sales")</f>
        <v>Non-Sales</v>
      </c>
      <c r="H3693">
        <f>IF(Table1[[#This Row],[Quarter]]="q2",1,"")</f>
        <v>1</v>
      </c>
      <c r="I3693" t="str">
        <f>IF(Table1[[#This Row],[Quarter]]="q3",1,"")</f>
        <v/>
      </c>
      <c r="J3693">
        <f>IF(Table1[[#This Row],[Quarter]]="Q2",Table1[[#This Row],[Credit Amount]],"")</f>
        <v>-48.86</v>
      </c>
      <c r="K3693" t="str">
        <f>IF(Table1[[#This Row],[Quarter]]="Q3",Table1[[#This Row],[Credit Amount]],"")</f>
        <v/>
      </c>
      <c r="L3693" t="str">
        <f>IF(Table1[[#This Row],[Transaction Type]]="Upgrade",Table1[[#This Row],[Credit Amount]],IF(Table1[[#This Row],[Transaction Type]]="Activation",Table1[[#This Row],[Credit Amount]],""))</f>
        <v/>
      </c>
      <c r="M3693">
        <f>IF(Table1[[#This Row],[Transaction Type]]="Maintenance",Table1[[#This Row],[Credit Amount]],"")</f>
        <v>-48.86</v>
      </c>
      <c r="N3693">
        <v>10101</v>
      </c>
      <c r="O3693" t="s">
        <v>2489</v>
      </c>
      <c r="P3693" t="s">
        <v>2590</v>
      </c>
      <c r="Q3693" t="s">
        <v>289</v>
      </c>
      <c r="R3693">
        <v>10102</v>
      </c>
      <c r="S3693" t="s">
        <v>2489</v>
      </c>
      <c r="T3693" t="s">
        <v>2591</v>
      </c>
      <c r="U3693" t="s">
        <v>290</v>
      </c>
      <c r="V3693" t="s">
        <v>225</v>
      </c>
      <c r="W3693">
        <v>100005055</v>
      </c>
      <c r="X3693">
        <v>8005554056</v>
      </c>
      <c r="Y3693" t="s">
        <v>2595</v>
      </c>
      <c r="Z3693" t="s">
        <v>6644</v>
      </c>
      <c r="AA3693" s="13">
        <v>-48.86</v>
      </c>
      <c r="AB3693" s="14">
        <v>42526</v>
      </c>
      <c r="AC3693" t="s">
        <v>36</v>
      </c>
    </row>
    <row r="3694" spans="1:29" x14ac:dyDescent="0.25">
      <c r="A3694" t="str">
        <f>CONCATENATE("Q",ROUNDUP(MONTH(Table1[[#This Row],[Month]])/3,0))</f>
        <v>Q2</v>
      </c>
      <c r="B3694" s="14">
        <f>EOMONTH(Table1[[#This Row],[Credit Date]],-1)+1</f>
        <v>42522</v>
      </c>
      <c r="C3694" t="str">
        <f>CONCATENATE(Table1[[#This Row],[Issuer Last Name]],", ",Table1[[#This Row],[Issuer First Name]])</f>
        <v>No. 101, Employee</v>
      </c>
      <c r="D3694" t="str">
        <f>CONCATENATE(Table1[[#This Row],[Approver Last Name]],", ",Table1[[#This Row],[Approver First Name]])</f>
        <v>No. 102, Employee</v>
      </c>
      <c r="E3694" t="str">
        <f>CONCATENATE(Table1[[#This Row],[Customer Last Name]],", ",Table1[[#This Row],[Customer First Name]])</f>
        <v>No. 10257, Client</v>
      </c>
      <c r="F36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94" t="str">
        <f>IF(Table1[[#This Row],[Transaction Type]]="Maintenance","Non-Sales","Sales")</f>
        <v>Sales</v>
      </c>
      <c r="H3694">
        <f>IF(Table1[[#This Row],[Quarter]]="q2",1,"")</f>
        <v>1</v>
      </c>
      <c r="I3694" t="str">
        <f>IF(Table1[[#This Row],[Quarter]]="q3",1,"")</f>
        <v/>
      </c>
      <c r="J3694">
        <f>IF(Table1[[#This Row],[Quarter]]="Q2",Table1[[#This Row],[Credit Amount]],"")</f>
        <v>-87.5</v>
      </c>
      <c r="K3694" t="str">
        <f>IF(Table1[[#This Row],[Quarter]]="Q3",Table1[[#This Row],[Credit Amount]],"")</f>
        <v/>
      </c>
      <c r="L3694">
        <f>IF(Table1[[#This Row],[Transaction Type]]="Upgrade",Table1[[#This Row],[Credit Amount]],IF(Table1[[#This Row],[Transaction Type]]="Activation",Table1[[#This Row],[Credit Amount]],""))</f>
        <v>-87.5</v>
      </c>
      <c r="M3694" t="str">
        <f>IF(Table1[[#This Row],[Transaction Type]]="Maintenance",Table1[[#This Row],[Credit Amount]],"")</f>
        <v/>
      </c>
      <c r="N3694">
        <v>10101</v>
      </c>
      <c r="O3694" t="s">
        <v>2489</v>
      </c>
      <c r="P3694" t="s">
        <v>2590</v>
      </c>
      <c r="Q3694" t="s">
        <v>289</v>
      </c>
      <c r="R3694">
        <v>10102</v>
      </c>
      <c r="S3694" t="s">
        <v>2489</v>
      </c>
      <c r="T3694" t="s">
        <v>2591</v>
      </c>
      <c r="U3694" t="s">
        <v>290</v>
      </c>
      <c r="V3694" t="s">
        <v>225</v>
      </c>
      <c r="W3694">
        <v>100001256</v>
      </c>
      <c r="X3694">
        <v>8005550257</v>
      </c>
      <c r="Y3694" t="s">
        <v>2595</v>
      </c>
      <c r="Z3694" t="s">
        <v>2852</v>
      </c>
      <c r="AA3694" s="13">
        <v>-87.5</v>
      </c>
      <c r="AB3694" s="14">
        <v>42528</v>
      </c>
      <c r="AC3694" t="s">
        <v>35</v>
      </c>
    </row>
    <row r="3695" spans="1:29" x14ac:dyDescent="0.25">
      <c r="A3695" t="str">
        <f>CONCATENATE("Q",ROUNDUP(MONTH(Table1[[#This Row],[Month]])/3,0))</f>
        <v>Q2</v>
      </c>
      <c r="B3695" s="14">
        <f>EOMONTH(Table1[[#This Row],[Credit Date]],-1)+1</f>
        <v>42522</v>
      </c>
      <c r="C3695" t="str">
        <f>CONCATENATE(Table1[[#This Row],[Issuer Last Name]],", ",Table1[[#This Row],[Issuer First Name]])</f>
        <v>No. 101, Employee</v>
      </c>
      <c r="D3695" t="str">
        <f>CONCATENATE(Table1[[#This Row],[Approver Last Name]],", ",Table1[[#This Row],[Approver First Name]])</f>
        <v>No. 102, Employee</v>
      </c>
      <c r="E3695" t="str">
        <f>CONCATENATE(Table1[[#This Row],[Customer Last Name]],", ",Table1[[#This Row],[Customer First Name]])</f>
        <v>No. 11377, Client</v>
      </c>
      <c r="F3695" t="str">
        <f>IF(Table1[[#This Row],[Credit Amount]]&gt;-19.99,"Less than 19.99",IF(Table1[[#This Row],[Credit Amount]]=-20,"20",IF(Table1[[#This Row],[Credit Amount]]&gt;-49.98,"20.01-49.98",IF(Table1[[#This Row],[Credit Amount]]=-49.99,"49.99",IF(Table1[[#This Row],[Credit Amount]]=-50,"50",IF(Table1[[#This Row],[Credit Amount]]&lt;-50.01,"Greater than 50"))))))</f>
        <v>20.01-49.98</v>
      </c>
      <c r="G3695" t="str">
        <f>IF(Table1[[#This Row],[Transaction Type]]="Maintenance","Non-Sales","Sales")</f>
        <v>Non-Sales</v>
      </c>
      <c r="H3695">
        <f>IF(Table1[[#This Row],[Quarter]]="q2",1,"")</f>
        <v>1</v>
      </c>
      <c r="I3695" t="str">
        <f>IF(Table1[[#This Row],[Quarter]]="q3",1,"")</f>
        <v/>
      </c>
      <c r="J3695">
        <f>IF(Table1[[#This Row],[Quarter]]="Q2",Table1[[#This Row],[Credit Amount]],"")</f>
        <v>-49.28</v>
      </c>
      <c r="K3695" t="str">
        <f>IF(Table1[[#This Row],[Quarter]]="Q3",Table1[[#This Row],[Credit Amount]],"")</f>
        <v/>
      </c>
      <c r="L3695" t="str">
        <f>IF(Table1[[#This Row],[Transaction Type]]="Upgrade",Table1[[#This Row],[Credit Amount]],IF(Table1[[#This Row],[Transaction Type]]="Activation",Table1[[#This Row],[Credit Amount]],""))</f>
        <v/>
      </c>
      <c r="M3695">
        <f>IF(Table1[[#This Row],[Transaction Type]]="Maintenance",Table1[[#This Row],[Credit Amount]],"")</f>
        <v>-49.28</v>
      </c>
      <c r="N3695">
        <v>10101</v>
      </c>
      <c r="O3695" t="s">
        <v>2489</v>
      </c>
      <c r="P3695" t="s">
        <v>2590</v>
      </c>
      <c r="Q3695" t="s">
        <v>289</v>
      </c>
      <c r="R3695">
        <v>10102</v>
      </c>
      <c r="S3695" t="s">
        <v>2489</v>
      </c>
      <c r="T3695" t="s">
        <v>2591</v>
      </c>
      <c r="U3695" t="s">
        <v>290</v>
      </c>
      <c r="V3695" t="s">
        <v>225</v>
      </c>
      <c r="W3695">
        <v>100002376</v>
      </c>
      <c r="X3695">
        <v>8005551377</v>
      </c>
      <c r="Y3695" t="s">
        <v>2595</v>
      </c>
      <c r="Z3695" t="s">
        <v>3972</v>
      </c>
      <c r="AA3695" s="13">
        <v>-49.28</v>
      </c>
      <c r="AB3695" s="14">
        <v>42530</v>
      </c>
      <c r="AC3695" t="s">
        <v>36</v>
      </c>
    </row>
    <row r="3696" spans="1:29" x14ac:dyDescent="0.25">
      <c r="A3696" t="str">
        <f>CONCATENATE("Q",ROUNDUP(MONTH(Table1[[#This Row],[Month]])/3,0))</f>
        <v>Q2</v>
      </c>
      <c r="B3696" s="14">
        <f>EOMONTH(Table1[[#This Row],[Credit Date]],-1)+1</f>
        <v>42522</v>
      </c>
      <c r="C3696" t="str">
        <f>CONCATENATE(Table1[[#This Row],[Issuer Last Name]],", ",Table1[[#This Row],[Issuer First Name]])</f>
        <v>No. 101, Employee</v>
      </c>
      <c r="D3696" t="str">
        <f>CONCATENATE(Table1[[#This Row],[Approver Last Name]],", ",Table1[[#This Row],[Approver First Name]])</f>
        <v>No. 102, Employee</v>
      </c>
      <c r="E3696" t="str">
        <f>CONCATENATE(Table1[[#This Row],[Customer Last Name]],", ",Table1[[#This Row],[Customer First Name]])</f>
        <v>No. 10355, Client</v>
      </c>
      <c r="F36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96" t="str">
        <f>IF(Table1[[#This Row],[Transaction Type]]="Maintenance","Non-Sales","Sales")</f>
        <v>Non-Sales</v>
      </c>
      <c r="H3696">
        <f>IF(Table1[[#This Row],[Quarter]]="q2",1,"")</f>
        <v>1</v>
      </c>
      <c r="I3696" t="str">
        <f>IF(Table1[[#This Row],[Quarter]]="q3",1,"")</f>
        <v/>
      </c>
      <c r="J3696">
        <f>IF(Table1[[#This Row],[Quarter]]="Q2",Table1[[#This Row],[Credit Amount]],"")</f>
        <v>-58.21</v>
      </c>
      <c r="K3696" t="str">
        <f>IF(Table1[[#This Row],[Quarter]]="Q3",Table1[[#This Row],[Credit Amount]],"")</f>
        <v/>
      </c>
      <c r="L3696" t="str">
        <f>IF(Table1[[#This Row],[Transaction Type]]="Upgrade",Table1[[#This Row],[Credit Amount]],IF(Table1[[#This Row],[Transaction Type]]="Activation",Table1[[#This Row],[Credit Amount]],""))</f>
        <v/>
      </c>
      <c r="M3696">
        <f>IF(Table1[[#This Row],[Transaction Type]]="Maintenance",Table1[[#This Row],[Credit Amount]],"")</f>
        <v>-58.21</v>
      </c>
      <c r="N3696">
        <v>10101</v>
      </c>
      <c r="O3696" t="s">
        <v>2489</v>
      </c>
      <c r="P3696" t="s">
        <v>2590</v>
      </c>
      <c r="Q3696" t="s">
        <v>289</v>
      </c>
      <c r="R3696">
        <v>10102</v>
      </c>
      <c r="S3696" t="s">
        <v>2489</v>
      </c>
      <c r="T3696" t="s">
        <v>2591</v>
      </c>
      <c r="U3696" t="s">
        <v>290</v>
      </c>
      <c r="V3696" t="s">
        <v>225</v>
      </c>
      <c r="W3696">
        <v>100001354</v>
      </c>
      <c r="X3696">
        <v>8005550355</v>
      </c>
      <c r="Y3696" t="s">
        <v>2595</v>
      </c>
      <c r="Z3696" t="s">
        <v>2950</v>
      </c>
      <c r="AA3696" s="13">
        <v>-58.21</v>
      </c>
      <c r="AB3696" s="14">
        <v>42534</v>
      </c>
      <c r="AC3696" t="s">
        <v>36</v>
      </c>
    </row>
    <row r="3697" spans="1:29" x14ac:dyDescent="0.25">
      <c r="A3697" t="str">
        <f>CONCATENATE("Q",ROUNDUP(MONTH(Table1[[#This Row],[Month]])/3,0))</f>
        <v>Q2</v>
      </c>
      <c r="B3697" s="14">
        <f>EOMONTH(Table1[[#This Row],[Credit Date]],-1)+1</f>
        <v>42522</v>
      </c>
      <c r="C3697" t="str">
        <f>CONCATENATE(Table1[[#This Row],[Issuer Last Name]],", ",Table1[[#This Row],[Issuer First Name]])</f>
        <v>No. 101, Employee</v>
      </c>
      <c r="D3697" t="str">
        <f>CONCATENATE(Table1[[#This Row],[Approver Last Name]],", ",Table1[[#This Row],[Approver First Name]])</f>
        <v>No. 102, Employee</v>
      </c>
      <c r="E3697" t="str">
        <f>CONCATENATE(Table1[[#This Row],[Customer Last Name]],", ",Table1[[#This Row],[Customer First Name]])</f>
        <v>No. 12357, Client</v>
      </c>
      <c r="F36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697" t="str">
        <f>IF(Table1[[#This Row],[Transaction Type]]="Maintenance","Non-Sales","Sales")</f>
        <v>Non-Sales</v>
      </c>
      <c r="H3697">
        <f>IF(Table1[[#This Row],[Quarter]]="q2",1,"")</f>
        <v>1</v>
      </c>
      <c r="I3697" t="str">
        <f>IF(Table1[[#This Row],[Quarter]]="q3",1,"")</f>
        <v/>
      </c>
      <c r="J3697">
        <f>IF(Table1[[#This Row],[Quarter]]="Q2",Table1[[#This Row],[Credit Amount]],"")</f>
        <v>-90.33</v>
      </c>
      <c r="K3697" t="str">
        <f>IF(Table1[[#This Row],[Quarter]]="Q3",Table1[[#This Row],[Credit Amount]],"")</f>
        <v/>
      </c>
      <c r="L3697" t="str">
        <f>IF(Table1[[#This Row],[Transaction Type]]="Upgrade",Table1[[#This Row],[Credit Amount]],IF(Table1[[#This Row],[Transaction Type]]="Activation",Table1[[#This Row],[Credit Amount]],""))</f>
        <v/>
      </c>
      <c r="M3697">
        <f>IF(Table1[[#This Row],[Transaction Type]]="Maintenance",Table1[[#This Row],[Credit Amount]],"")</f>
        <v>-90.33</v>
      </c>
      <c r="N3697">
        <v>10101</v>
      </c>
      <c r="O3697" t="s">
        <v>2489</v>
      </c>
      <c r="P3697" t="s">
        <v>2590</v>
      </c>
      <c r="Q3697" t="s">
        <v>289</v>
      </c>
      <c r="R3697">
        <v>10102</v>
      </c>
      <c r="S3697" t="s">
        <v>2489</v>
      </c>
      <c r="T3697" t="s">
        <v>2591</v>
      </c>
      <c r="U3697" t="s">
        <v>290</v>
      </c>
      <c r="V3697" t="s">
        <v>225</v>
      </c>
      <c r="W3697">
        <v>100003356</v>
      </c>
      <c r="X3697">
        <v>8005552357</v>
      </c>
      <c r="Y3697" t="s">
        <v>2595</v>
      </c>
      <c r="Z3697" t="s">
        <v>4952</v>
      </c>
      <c r="AA3697" s="13">
        <v>-90.33</v>
      </c>
      <c r="AB3697" s="14">
        <v>42540</v>
      </c>
      <c r="AC3697" t="s">
        <v>36</v>
      </c>
    </row>
    <row r="3698" spans="1:29" x14ac:dyDescent="0.25">
      <c r="A3698" t="str">
        <f>CONCATENATE("Q",ROUNDUP(MONTH(Table1[[#This Row],[Month]])/3,0))</f>
        <v>Q2</v>
      </c>
      <c r="B3698" s="14">
        <f>EOMONTH(Table1[[#This Row],[Credit Date]],-1)+1</f>
        <v>42522</v>
      </c>
      <c r="C3698" t="str">
        <f>CONCATENATE(Table1[[#This Row],[Issuer Last Name]],", ",Table1[[#This Row],[Issuer First Name]])</f>
        <v>No. 101, Employee</v>
      </c>
      <c r="D3698" t="str">
        <f>CONCATENATE(Table1[[#This Row],[Approver Last Name]],", ",Table1[[#This Row],[Approver First Name]])</f>
        <v>No. 102, Employee</v>
      </c>
      <c r="E3698" t="str">
        <f>CONCATENATE(Table1[[#This Row],[Customer Last Name]],", ",Table1[[#This Row],[Customer First Name]])</f>
        <v>No. 11166, Client</v>
      </c>
      <c r="F3698" t="str">
        <f>IF(Table1[[#This Row],[Credit Amount]]&gt;-19.99,"Less than 19.99",IF(Table1[[#This Row],[Credit Amount]]=-20,"20",IF(Table1[[#This Row],[Credit Amount]]&gt;-49.98,"20.01-49.98",IF(Table1[[#This Row],[Credit Amount]]=-49.99,"49.99",IF(Table1[[#This Row],[Credit Amount]]=-50,"50",IF(Table1[[#This Row],[Credit Amount]]&lt;-50.01,"Greater than 50"))))))</f>
        <v>20.01-49.98</v>
      </c>
      <c r="G3698" t="str">
        <f>IF(Table1[[#This Row],[Transaction Type]]="Maintenance","Non-Sales","Sales")</f>
        <v>Sales</v>
      </c>
      <c r="H3698">
        <f>IF(Table1[[#This Row],[Quarter]]="q2",1,"")</f>
        <v>1</v>
      </c>
      <c r="I3698" t="str">
        <f>IF(Table1[[#This Row],[Quarter]]="q3",1,"")</f>
        <v/>
      </c>
      <c r="J3698">
        <f>IF(Table1[[#This Row],[Quarter]]="Q2",Table1[[#This Row],[Credit Amount]],"")</f>
        <v>-34.270000000000003</v>
      </c>
      <c r="K3698" t="str">
        <f>IF(Table1[[#This Row],[Quarter]]="Q3",Table1[[#This Row],[Credit Amount]],"")</f>
        <v/>
      </c>
      <c r="L3698">
        <f>IF(Table1[[#This Row],[Transaction Type]]="Upgrade",Table1[[#This Row],[Credit Amount]],IF(Table1[[#This Row],[Transaction Type]]="Activation",Table1[[#This Row],[Credit Amount]],""))</f>
        <v>-34.270000000000003</v>
      </c>
      <c r="M3698" t="str">
        <f>IF(Table1[[#This Row],[Transaction Type]]="Maintenance",Table1[[#This Row],[Credit Amount]],"")</f>
        <v/>
      </c>
      <c r="N3698">
        <v>10101</v>
      </c>
      <c r="O3698" t="s">
        <v>2489</v>
      </c>
      <c r="P3698" t="s">
        <v>2590</v>
      </c>
      <c r="Q3698" t="s">
        <v>289</v>
      </c>
      <c r="R3698">
        <v>10102</v>
      </c>
      <c r="S3698" t="s">
        <v>2489</v>
      </c>
      <c r="T3698" t="s">
        <v>2591</v>
      </c>
      <c r="U3698" t="s">
        <v>290</v>
      </c>
      <c r="V3698" t="s">
        <v>225</v>
      </c>
      <c r="W3698">
        <v>100002165</v>
      </c>
      <c r="X3698">
        <v>8005551166</v>
      </c>
      <c r="Y3698" t="s">
        <v>2595</v>
      </c>
      <c r="Z3698" t="s">
        <v>3761</v>
      </c>
      <c r="AA3698" s="13">
        <v>-34.270000000000003</v>
      </c>
      <c r="AB3698" s="14">
        <v>42543</v>
      </c>
      <c r="AC3698" t="s">
        <v>35</v>
      </c>
    </row>
    <row r="3699" spans="1:29" x14ac:dyDescent="0.25">
      <c r="A3699" t="str">
        <f>CONCATENATE("Q",ROUNDUP(MONTH(Table1[[#This Row],[Month]])/3,0))</f>
        <v>Q2</v>
      </c>
      <c r="B3699" s="14">
        <f>EOMONTH(Table1[[#This Row],[Credit Date]],-1)+1</f>
        <v>42522</v>
      </c>
      <c r="C3699" t="str">
        <f>CONCATENATE(Table1[[#This Row],[Issuer Last Name]],", ",Table1[[#This Row],[Issuer First Name]])</f>
        <v>No. 101, Employee</v>
      </c>
      <c r="D3699" t="str">
        <f>CONCATENATE(Table1[[#This Row],[Approver Last Name]],", ",Table1[[#This Row],[Approver First Name]])</f>
        <v>No. 102, Employee</v>
      </c>
      <c r="E3699" t="str">
        <f>CONCATENATE(Table1[[#This Row],[Customer Last Name]],", ",Table1[[#This Row],[Customer First Name]])</f>
        <v>No. 12677, Client</v>
      </c>
      <c r="F3699" t="str">
        <f>IF(Table1[[#This Row],[Credit Amount]]&gt;-19.99,"Less than 19.99",IF(Table1[[#This Row],[Credit Amount]]=-20,"20",IF(Table1[[#This Row],[Credit Amount]]&gt;-49.98,"20.01-49.98",IF(Table1[[#This Row],[Credit Amount]]=-49.99,"49.99",IF(Table1[[#This Row],[Credit Amount]]=-50,"50",IF(Table1[[#This Row],[Credit Amount]]&lt;-50.01,"Greater than 50"))))))</f>
        <v>20.01-49.98</v>
      </c>
      <c r="G3699" t="str">
        <f>IF(Table1[[#This Row],[Transaction Type]]="Maintenance","Non-Sales","Sales")</f>
        <v>Sales</v>
      </c>
      <c r="H3699">
        <f>IF(Table1[[#This Row],[Quarter]]="q2",1,"")</f>
        <v>1</v>
      </c>
      <c r="I3699" t="str">
        <f>IF(Table1[[#This Row],[Quarter]]="q3",1,"")</f>
        <v/>
      </c>
      <c r="J3699">
        <f>IF(Table1[[#This Row],[Quarter]]="Q2",Table1[[#This Row],[Credit Amount]],"")</f>
        <v>-39</v>
      </c>
      <c r="K3699" t="str">
        <f>IF(Table1[[#This Row],[Quarter]]="Q3",Table1[[#This Row],[Credit Amount]],"")</f>
        <v/>
      </c>
      <c r="L3699">
        <f>IF(Table1[[#This Row],[Transaction Type]]="Upgrade",Table1[[#This Row],[Credit Amount]],IF(Table1[[#This Row],[Transaction Type]]="Activation",Table1[[#This Row],[Credit Amount]],""))</f>
        <v>-39</v>
      </c>
      <c r="M3699" t="str">
        <f>IF(Table1[[#This Row],[Transaction Type]]="Maintenance",Table1[[#This Row],[Credit Amount]],"")</f>
        <v/>
      </c>
      <c r="N3699">
        <v>10101</v>
      </c>
      <c r="O3699" t="s">
        <v>2489</v>
      </c>
      <c r="P3699" t="s">
        <v>2590</v>
      </c>
      <c r="Q3699" t="s">
        <v>289</v>
      </c>
      <c r="R3699">
        <v>10102</v>
      </c>
      <c r="S3699" t="s">
        <v>2489</v>
      </c>
      <c r="T3699" t="s">
        <v>2591</v>
      </c>
      <c r="U3699" t="s">
        <v>290</v>
      </c>
      <c r="V3699" t="s">
        <v>225</v>
      </c>
      <c r="W3699">
        <v>100003676</v>
      </c>
      <c r="X3699">
        <v>8005552677</v>
      </c>
      <c r="Y3699" t="s">
        <v>2595</v>
      </c>
      <c r="Z3699" t="s">
        <v>5271</v>
      </c>
      <c r="AA3699" s="13">
        <v>-39</v>
      </c>
      <c r="AB3699" s="14">
        <v>42544</v>
      </c>
      <c r="AC3699" t="s">
        <v>37</v>
      </c>
    </row>
    <row r="3700" spans="1:29" x14ac:dyDescent="0.25">
      <c r="A3700" t="str">
        <f>CONCATENATE("Q",ROUNDUP(MONTH(Table1[[#This Row],[Month]])/3,0))</f>
        <v>Q2</v>
      </c>
      <c r="B3700" s="14">
        <f>EOMONTH(Table1[[#This Row],[Credit Date]],-1)+1</f>
        <v>42522</v>
      </c>
      <c r="C3700" t="str">
        <f>CONCATENATE(Table1[[#This Row],[Issuer Last Name]],", ",Table1[[#This Row],[Issuer First Name]])</f>
        <v>No. 101, Employee</v>
      </c>
      <c r="D3700" t="str">
        <f>CONCATENATE(Table1[[#This Row],[Approver Last Name]],", ",Table1[[#This Row],[Approver First Name]])</f>
        <v>No. 102, Employee</v>
      </c>
      <c r="E3700" t="str">
        <f>CONCATENATE(Table1[[#This Row],[Customer Last Name]],", ",Table1[[#This Row],[Customer First Name]])</f>
        <v>No. 13547, Client</v>
      </c>
      <c r="F3700" t="str">
        <f>IF(Table1[[#This Row],[Credit Amount]]&gt;-19.99,"Less than 19.99",IF(Table1[[#This Row],[Credit Amount]]=-20,"20",IF(Table1[[#This Row],[Credit Amount]]&gt;-49.98,"20.01-49.98",IF(Table1[[#This Row],[Credit Amount]]=-49.99,"49.99",IF(Table1[[#This Row],[Credit Amount]]=-50,"50",IF(Table1[[#This Row],[Credit Amount]]&lt;-50.01,"Greater than 50"))))))</f>
        <v>20.01-49.98</v>
      </c>
      <c r="G3700" t="str">
        <f>IF(Table1[[#This Row],[Transaction Type]]="Maintenance","Non-Sales","Sales")</f>
        <v>Non-Sales</v>
      </c>
      <c r="H3700">
        <f>IF(Table1[[#This Row],[Quarter]]="q2",1,"")</f>
        <v>1</v>
      </c>
      <c r="I3700" t="str">
        <f>IF(Table1[[#This Row],[Quarter]]="q3",1,"")</f>
        <v/>
      </c>
      <c r="J3700">
        <f>IF(Table1[[#This Row],[Quarter]]="Q2",Table1[[#This Row],[Credit Amount]],"")</f>
        <v>-38.74</v>
      </c>
      <c r="K3700" t="str">
        <f>IF(Table1[[#This Row],[Quarter]]="Q3",Table1[[#This Row],[Credit Amount]],"")</f>
        <v/>
      </c>
      <c r="L3700" t="str">
        <f>IF(Table1[[#This Row],[Transaction Type]]="Upgrade",Table1[[#This Row],[Credit Amount]],IF(Table1[[#This Row],[Transaction Type]]="Activation",Table1[[#This Row],[Credit Amount]],""))</f>
        <v/>
      </c>
      <c r="M3700">
        <f>IF(Table1[[#This Row],[Transaction Type]]="Maintenance",Table1[[#This Row],[Credit Amount]],"")</f>
        <v>-38.74</v>
      </c>
      <c r="N3700">
        <v>10101</v>
      </c>
      <c r="O3700" t="s">
        <v>2489</v>
      </c>
      <c r="P3700" t="s">
        <v>2590</v>
      </c>
      <c r="Q3700" t="s">
        <v>289</v>
      </c>
      <c r="R3700">
        <v>10102</v>
      </c>
      <c r="S3700" t="s">
        <v>2489</v>
      </c>
      <c r="T3700" t="s">
        <v>2591</v>
      </c>
      <c r="U3700" t="s">
        <v>290</v>
      </c>
      <c r="V3700" t="s">
        <v>225</v>
      </c>
      <c r="W3700">
        <v>100004546</v>
      </c>
      <c r="X3700">
        <v>8005553547</v>
      </c>
      <c r="Y3700" t="s">
        <v>2595</v>
      </c>
      <c r="Z3700" t="s">
        <v>6135</v>
      </c>
      <c r="AA3700" s="13">
        <v>-38.74</v>
      </c>
      <c r="AB3700" s="14">
        <v>42549</v>
      </c>
      <c r="AC3700" t="s">
        <v>36</v>
      </c>
    </row>
    <row r="3701" spans="1:29" x14ac:dyDescent="0.25">
      <c r="A3701" t="str">
        <f>CONCATENATE("Q",ROUNDUP(MONTH(Table1[[#This Row],[Month]])/3,0))</f>
        <v>Q2</v>
      </c>
      <c r="B3701" s="14">
        <f>EOMONTH(Table1[[#This Row],[Credit Date]],-1)+1</f>
        <v>42522</v>
      </c>
      <c r="C3701" t="str">
        <f>CONCATENATE(Table1[[#This Row],[Issuer Last Name]],", ",Table1[[#This Row],[Issuer First Name]])</f>
        <v>No. 101, Employee</v>
      </c>
      <c r="D3701" t="str">
        <f>CONCATENATE(Table1[[#This Row],[Approver Last Name]],", ",Table1[[#This Row],[Approver First Name]])</f>
        <v>No. 102, Employee</v>
      </c>
      <c r="E3701" t="str">
        <f>CONCATENATE(Table1[[#This Row],[Customer Last Name]],", ",Table1[[#This Row],[Customer First Name]])</f>
        <v>No. 10773, Client</v>
      </c>
      <c r="F3701" t="str">
        <f>IF(Table1[[#This Row],[Credit Amount]]&gt;-19.99,"Less than 19.99",IF(Table1[[#This Row],[Credit Amount]]=-20,"20",IF(Table1[[#This Row],[Credit Amount]]&gt;-49.98,"20.01-49.98",IF(Table1[[#This Row],[Credit Amount]]=-49.99,"49.99",IF(Table1[[#This Row],[Credit Amount]]=-50,"50",IF(Table1[[#This Row],[Credit Amount]]&lt;-50.01,"Greater than 50"))))))</f>
        <v>20.01-49.98</v>
      </c>
      <c r="G3701" t="str">
        <f>IF(Table1[[#This Row],[Transaction Type]]="Maintenance","Non-Sales","Sales")</f>
        <v>Non-Sales</v>
      </c>
      <c r="H3701">
        <f>IF(Table1[[#This Row],[Quarter]]="q2",1,"")</f>
        <v>1</v>
      </c>
      <c r="I3701" t="str">
        <f>IF(Table1[[#This Row],[Quarter]]="q3",1,"")</f>
        <v/>
      </c>
      <c r="J3701">
        <f>IF(Table1[[#This Row],[Quarter]]="Q2",Table1[[#This Row],[Credit Amount]],"")</f>
        <v>-25.77</v>
      </c>
      <c r="K3701" t="str">
        <f>IF(Table1[[#This Row],[Quarter]]="Q3",Table1[[#This Row],[Credit Amount]],"")</f>
        <v/>
      </c>
      <c r="L3701" t="str">
        <f>IF(Table1[[#This Row],[Transaction Type]]="Upgrade",Table1[[#This Row],[Credit Amount]],IF(Table1[[#This Row],[Transaction Type]]="Activation",Table1[[#This Row],[Credit Amount]],""))</f>
        <v/>
      </c>
      <c r="M3701">
        <f>IF(Table1[[#This Row],[Transaction Type]]="Maintenance",Table1[[#This Row],[Credit Amount]],"")</f>
        <v>-25.77</v>
      </c>
      <c r="N3701">
        <v>10101</v>
      </c>
      <c r="O3701" t="s">
        <v>2489</v>
      </c>
      <c r="P3701" t="s">
        <v>2590</v>
      </c>
      <c r="Q3701" t="s">
        <v>289</v>
      </c>
      <c r="R3701">
        <v>10102</v>
      </c>
      <c r="S3701" t="s">
        <v>2489</v>
      </c>
      <c r="T3701" t="s">
        <v>2591</v>
      </c>
      <c r="U3701" t="s">
        <v>290</v>
      </c>
      <c r="V3701" t="s">
        <v>225</v>
      </c>
      <c r="W3701">
        <v>100001772</v>
      </c>
      <c r="X3701">
        <v>8005550773</v>
      </c>
      <c r="Y3701" t="s">
        <v>2595</v>
      </c>
      <c r="Z3701" t="s">
        <v>3368</v>
      </c>
      <c r="AA3701" s="13">
        <v>-25.77</v>
      </c>
      <c r="AB3701" s="14">
        <v>42549</v>
      </c>
      <c r="AC3701" t="s">
        <v>36</v>
      </c>
    </row>
    <row r="3702" spans="1:29" x14ac:dyDescent="0.25">
      <c r="A3702" t="str">
        <f>CONCATENATE("Q",ROUNDUP(MONTH(Table1[[#This Row],[Month]])/3,0))</f>
        <v>Q2</v>
      </c>
      <c r="B3702" s="14">
        <f>EOMONTH(Table1[[#This Row],[Credit Date]],-1)+1</f>
        <v>42522</v>
      </c>
      <c r="C3702" t="str">
        <f>CONCATENATE(Table1[[#This Row],[Issuer Last Name]],", ",Table1[[#This Row],[Issuer First Name]])</f>
        <v>No. 101, Employee</v>
      </c>
      <c r="D3702" t="str">
        <f>CONCATENATE(Table1[[#This Row],[Approver Last Name]],", ",Table1[[#This Row],[Approver First Name]])</f>
        <v>No. 102, Employee</v>
      </c>
      <c r="E3702" t="str">
        <f>CONCATENATE(Table1[[#This Row],[Customer Last Name]],", ",Table1[[#This Row],[Customer First Name]])</f>
        <v>No. 12052, Client</v>
      </c>
      <c r="F37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02" t="str">
        <f>IF(Table1[[#This Row],[Transaction Type]]="Maintenance","Non-Sales","Sales")</f>
        <v>Non-Sales</v>
      </c>
      <c r="H3702">
        <f>IF(Table1[[#This Row],[Quarter]]="q2",1,"")</f>
        <v>1</v>
      </c>
      <c r="I3702" t="str">
        <f>IF(Table1[[#This Row],[Quarter]]="q3",1,"")</f>
        <v/>
      </c>
      <c r="J3702">
        <f>IF(Table1[[#This Row],[Quarter]]="Q2",Table1[[#This Row],[Credit Amount]],"")</f>
        <v>-65.239999999999995</v>
      </c>
      <c r="K3702" t="str">
        <f>IF(Table1[[#This Row],[Quarter]]="Q3",Table1[[#This Row],[Credit Amount]],"")</f>
        <v/>
      </c>
      <c r="L3702" t="str">
        <f>IF(Table1[[#This Row],[Transaction Type]]="Upgrade",Table1[[#This Row],[Credit Amount]],IF(Table1[[#This Row],[Transaction Type]]="Activation",Table1[[#This Row],[Credit Amount]],""))</f>
        <v/>
      </c>
      <c r="M3702">
        <f>IF(Table1[[#This Row],[Transaction Type]]="Maintenance",Table1[[#This Row],[Credit Amount]],"")</f>
        <v>-65.239999999999995</v>
      </c>
      <c r="N3702">
        <v>10101</v>
      </c>
      <c r="O3702" t="s">
        <v>2489</v>
      </c>
      <c r="P3702" t="s">
        <v>2590</v>
      </c>
      <c r="Q3702" t="s">
        <v>289</v>
      </c>
      <c r="R3702">
        <v>10102</v>
      </c>
      <c r="S3702" t="s">
        <v>2489</v>
      </c>
      <c r="T3702" t="s">
        <v>2591</v>
      </c>
      <c r="U3702" t="s">
        <v>290</v>
      </c>
      <c r="V3702" t="s">
        <v>225</v>
      </c>
      <c r="W3702">
        <v>100003051</v>
      </c>
      <c r="X3702">
        <v>8005552052</v>
      </c>
      <c r="Y3702" t="s">
        <v>2595</v>
      </c>
      <c r="Z3702" t="s">
        <v>4647</v>
      </c>
      <c r="AA3702" s="13">
        <v>-65.239999999999995</v>
      </c>
      <c r="AB3702" s="14">
        <v>42549</v>
      </c>
      <c r="AC3702" t="s">
        <v>36</v>
      </c>
    </row>
    <row r="3703" spans="1:29" x14ac:dyDescent="0.25">
      <c r="A3703" t="str">
        <f>CONCATENATE("Q",ROUNDUP(MONTH(Table1[[#This Row],[Month]])/3,0))</f>
        <v>Q2</v>
      </c>
      <c r="B3703" s="14">
        <f>EOMONTH(Table1[[#This Row],[Credit Date]],-1)+1</f>
        <v>42522</v>
      </c>
      <c r="C3703" t="str">
        <f>CONCATENATE(Table1[[#This Row],[Issuer Last Name]],", ",Table1[[#This Row],[Issuer First Name]])</f>
        <v>No. 101, Employee</v>
      </c>
      <c r="D3703" t="str">
        <f>CONCATENATE(Table1[[#This Row],[Approver Last Name]],", ",Table1[[#This Row],[Approver First Name]])</f>
        <v>No. 102, Employee</v>
      </c>
      <c r="E3703" t="str">
        <f>CONCATENATE(Table1[[#This Row],[Customer Last Name]],", ",Table1[[#This Row],[Customer First Name]])</f>
        <v>No. 12372, Client</v>
      </c>
      <c r="F37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03" t="str">
        <f>IF(Table1[[#This Row],[Transaction Type]]="Maintenance","Non-Sales","Sales")</f>
        <v>Non-Sales</v>
      </c>
      <c r="H3703">
        <f>IF(Table1[[#This Row],[Quarter]]="q2",1,"")</f>
        <v>1</v>
      </c>
      <c r="I3703" t="str">
        <f>IF(Table1[[#This Row],[Quarter]]="q3",1,"")</f>
        <v/>
      </c>
      <c r="J3703">
        <f>IF(Table1[[#This Row],[Quarter]]="Q2",Table1[[#This Row],[Credit Amount]],"")</f>
        <v>-56.02</v>
      </c>
      <c r="K3703" t="str">
        <f>IF(Table1[[#This Row],[Quarter]]="Q3",Table1[[#This Row],[Credit Amount]],"")</f>
        <v/>
      </c>
      <c r="L3703" t="str">
        <f>IF(Table1[[#This Row],[Transaction Type]]="Upgrade",Table1[[#This Row],[Credit Amount]],IF(Table1[[#This Row],[Transaction Type]]="Activation",Table1[[#This Row],[Credit Amount]],""))</f>
        <v/>
      </c>
      <c r="M3703">
        <f>IF(Table1[[#This Row],[Transaction Type]]="Maintenance",Table1[[#This Row],[Credit Amount]],"")</f>
        <v>-56.02</v>
      </c>
      <c r="N3703">
        <v>10101</v>
      </c>
      <c r="O3703" t="s">
        <v>2489</v>
      </c>
      <c r="P3703" t="s">
        <v>2590</v>
      </c>
      <c r="Q3703" t="s">
        <v>289</v>
      </c>
      <c r="R3703">
        <v>10102</v>
      </c>
      <c r="S3703" t="s">
        <v>2489</v>
      </c>
      <c r="T3703" t="s">
        <v>2591</v>
      </c>
      <c r="U3703" t="s">
        <v>290</v>
      </c>
      <c r="V3703" t="s">
        <v>225</v>
      </c>
      <c r="W3703">
        <v>100003371</v>
      </c>
      <c r="X3703">
        <v>8005552372</v>
      </c>
      <c r="Y3703" t="s">
        <v>2595</v>
      </c>
      <c r="Z3703" t="s">
        <v>4967</v>
      </c>
      <c r="AA3703" s="13">
        <v>-56.02</v>
      </c>
      <c r="AB3703" s="14">
        <v>42550</v>
      </c>
      <c r="AC3703" t="s">
        <v>36</v>
      </c>
    </row>
    <row r="3704" spans="1:29" x14ac:dyDescent="0.25">
      <c r="A3704" t="str">
        <f>CONCATENATE("Q",ROUNDUP(MONTH(Table1[[#This Row],[Month]])/3,0))</f>
        <v>Q3</v>
      </c>
      <c r="B3704" s="14">
        <f>EOMONTH(Table1[[#This Row],[Credit Date]],-1)+1</f>
        <v>42552</v>
      </c>
      <c r="C3704" t="str">
        <f>CONCATENATE(Table1[[#This Row],[Issuer Last Name]],", ",Table1[[#This Row],[Issuer First Name]])</f>
        <v>No. 101, Employee</v>
      </c>
      <c r="D3704" t="str">
        <f>CONCATENATE(Table1[[#This Row],[Approver Last Name]],", ",Table1[[#This Row],[Approver First Name]])</f>
        <v>No. 101, Employee</v>
      </c>
      <c r="E3704" t="str">
        <f>CONCATENATE(Table1[[#This Row],[Customer Last Name]],", ",Table1[[#This Row],[Customer First Name]])</f>
        <v>No. 12546, Client</v>
      </c>
      <c r="F3704" t="str">
        <f>IF(Table1[[#This Row],[Credit Amount]]&gt;-19.99,"Less than 19.99",IF(Table1[[#This Row],[Credit Amount]]=-20,"20",IF(Table1[[#This Row],[Credit Amount]]&gt;-49.98,"20.01-49.98",IF(Table1[[#This Row],[Credit Amount]]=-49.99,"49.99",IF(Table1[[#This Row],[Credit Amount]]=-50,"50",IF(Table1[[#This Row],[Credit Amount]]&lt;-50.01,"Greater than 50"))))))</f>
        <v>20.01-49.98</v>
      </c>
      <c r="G3704" t="str">
        <f>IF(Table1[[#This Row],[Transaction Type]]="Maintenance","Non-Sales","Sales")</f>
        <v>Non-Sales</v>
      </c>
      <c r="H3704" t="str">
        <f>IF(Table1[[#This Row],[Quarter]]="q2",1,"")</f>
        <v/>
      </c>
      <c r="I3704">
        <f>IF(Table1[[#This Row],[Quarter]]="q3",1,"")</f>
        <v>1</v>
      </c>
      <c r="J3704" t="str">
        <f>IF(Table1[[#This Row],[Quarter]]="Q2",Table1[[#This Row],[Credit Amount]],"")</f>
        <v/>
      </c>
      <c r="K3704">
        <f>IF(Table1[[#This Row],[Quarter]]="Q3",Table1[[#This Row],[Credit Amount]],"")</f>
        <v>-20.48</v>
      </c>
      <c r="L3704" t="str">
        <f>IF(Table1[[#This Row],[Transaction Type]]="Upgrade",Table1[[#This Row],[Credit Amount]],IF(Table1[[#This Row],[Transaction Type]]="Activation",Table1[[#This Row],[Credit Amount]],""))</f>
        <v/>
      </c>
      <c r="M3704">
        <f>IF(Table1[[#This Row],[Transaction Type]]="Maintenance",Table1[[#This Row],[Credit Amount]],"")</f>
        <v>-20.48</v>
      </c>
      <c r="N3704">
        <v>10101</v>
      </c>
      <c r="O3704" t="s">
        <v>2489</v>
      </c>
      <c r="P3704" t="s">
        <v>2590</v>
      </c>
      <c r="Q3704" t="s">
        <v>289</v>
      </c>
      <c r="R3704">
        <v>10101</v>
      </c>
      <c r="S3704" t="s">
        <v>2489</v>
      </c>
      <c r="T3704" t="s">
        <v>2590</v>
      </c>
      <c r="U3704" t="s">
        <v>289</v>
      </c>
      <c r="V3704" t="s">
        <v>225</v>
      </c>
      <c r="W3704">
        <v>100003545</v>
      </c>
      <c r="X3704">
        <v>8005552546</v>
      </c>
      <c r="Y3704" t="s">
        <v>2595</v>
      </c>
      <c r="Z3704" t="s">
        <v>5141</v>
      </c>
      <c r="AA3704" s="13">
        <v>-20.48</v>
      </c>
      <c r="AB3704" s="14">
        <v>42553</v>
      </c>
      <c r="AC3704" t="s">
        <v>36</v>
      </c>
    </row>
    <row r="3705" spans="1:29" x14ac:dyDescent="0.25">
      <c r="A3705" t="str">
        <f>CONCATENATE("Q",ROUNDUP(MONTH(Table1[[#This Row],[Month]])/3,0))</f>
        <v>Q3</v>
      </c>
      <c r="B3705" s="14">
        <f>EOMONTH(Table1[[#This Row],[Credit Date]],-1)+1</f>
        <v>42552</v>
      </c>
      <c r="C3705" t="str">
        <f>CONCATENATE(Table1[[#This Row],[Issuer Last Name]],", ",Table1[[#This Row],[Issuer First Name]])</f>
        <v>No. 101, Employee</v>
      </c>
      <c r="D3705" t="str">
        <f>CONCATENATE(Table1[[#This Row],[Approver Last Name]],", ",Table1[[#This Row],[Approver First Name]])</f>
        <v>No. 101, Employee</v>
      </c>
      <c r="E3705" t="str">
        <f>CONCATENATE(Table1[[#This Row],[Customer Last Name]],", ",Table1[[#This Row],[Customer First Name]])</f>
        <v>No. 12438, Client</v>
      </c>
      <c r="F3705" t="str">
        <f>IF(Table1[[#This Row],[Credit Amount]]&gt;-19.99,"Less than 19.99",IF(Table1[[#This Row],[Credit Amount]]=-20,"20",IF(Table1[[#This Row],[Credit Amount]]&gt;-49.98,"20.01-49.98",IF(Table1[[#This Row],[Credit Amount]]=-49.99,"49.99",IF(Table1[[#This Row],[Credit Amount]]=-50,"50",IF(Table1[[#This Row],[Credit Amount]]&lt;-50.01,"Greater than 50"))))))</f>
        <v>20.01-49.98</v>
      </c>
      <c r="G3705" t="str">
        <f>IF(Table1[[#This Row],[Transaction Type]]="Maintenance","Non-Sales","Sales")</f>
        <v>Non-Sales</v>
      </c>
      <c r="H3705" t="str">
        <f>IF(Table1[[#This Row],[Quarter]]="q2",1,"")</f>
        <v/>
      </c>
      <c r="I3705">
        <f>IF(Table1[[#This Row],[Quarter]]="q3",1,"")</f>
        <v>1</v>
      </c>
      <c r="J3705" t="str">
        <f>IF(Table1[[#This Row],[Quarter]]="Q2",Table1[[#This Row],[Credit Amount]],"")</f>
        <v/>
      </c>
      <c r="K3705">
        <f>IF(Table1[[#This Row],[Quarter]]="Q3",Table1[[#This Row],[Credit Amount]],"")</f>
        <v>-41.46</v>
      </c>
      <c r="L3705" t="str">
        <f>IF(Table1[[#This Row],[Transaction Type]]="Upgrade",Table1[[#This Row],[Credit Amount]],IF(Table1[[#This Row],[Transaction Type]]="Activation",Table1[[#This Row],[Credit Amount]],""))</f>
        <v/>
      </c>
      <c r="M3705">
        <f>IF(Table1[[#This Row],[Transaction Type]]="Maintenance",Table1[[#This Row],[Credit Amount]],"")</f>
        <v>-41.46</v>
      </c>
      <c r="N3705">
        <v>10101</v>
      </c>
      <c r="O3705" t="s">
        <v>2489</v>
      </c>
      <c r="P3705" t="s">
        <v>2590</v>
      </c>
      <c r="Q3705" t="s">
        <v>289</v>
      </c>
      <c r="R3705">
        <v>10101</v>
      </c>
      <c r="S3705" t="s">
        <v>2489</v>
      </c>
      <c r="T3705" t="s">
        <v>2590</v>
      </c>
      <c r="U3705" t="s">
        <v>289</v>
      </c>
      <c r="V3705" t="s">
        <v>225</v>
      </c>
      <c r="W3705">
        <v>100003437</v>
      </c>
      <c r="X3705">
        <v>8005552438</v>
      </c>
      <c r="Y3705" t="s">
        <v>2595</v>
      </c>
      <c r="Z3705" t="s">
        <v>5033</v>
      </c>
      <c r="AA3705" s="13">
        <v>-41.46</v>
      </c>
      <c r="AB3705" s="14">
        <v>42556</v>
      </c>
      <c r="AC3705" t="s">
        <v>36</v>
      </c>
    </row>
    <row r="3706" spans="1:29" x14ac:dyDescent="0.25">
      <c r="A3706" t="str">
        <f>CONCATENATE("Q",ROUNDUP(MONTH(Table1[[#This Row],[Month]])/3,0))</f>
        <v>Q3</v>
      </c>
      <c r="B3706" s="14">
        <f>EOMONTH(Table1[[#This Row],[Credit Date]],-1)+1</f>
        <v>42552</v>
      </c>
      <c r="C3706" t="str">
        <f>CONCATENATE(Table1[[#This Row],[Issuer Last Name]],", ",Table1[[#This Row],[Issuer First Name]])</f>
        <v>No. 101, Employee</v>
      </c>
      <c r="D3706" t="str">
        <f>CONCATENATE(Table1[[#This Row],[Approver Last Name]],", ",Table1[[#This Row],[Approver First Name]])</f>
        <v>No. 102, Employee</v>
      </c>
      <c r="E3706" t="str">
        <f>CONCATENATE(Table1[[#This Row],[Customer Last Name]],", ",Table1[[#This Row],[Customer First Name]])</f>
        <v>No. 10168, Client</v>
      </c>
      <c r="F37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06" t="str">
        <f>IF(Table1[[#This Row],[Transaction Type]]="Maintenance","Non-Sales","Sales")</f>
        <v>Non-Sales</v>
      </c>
      <c r="H3706" t="str">
        <f>IF(Table1[[#This Row],[Quarter]]="q2",1,"")</f>
        <v/>
      </c>
      <c r="I3706">
        <f>IF(Table1[[#This Row],[Quarter]]="q3",1,"")</f>
        <v>1</v>
      </c>
      <c r="J3706" t="str">
        <f>IF(Table1[[#This Row],[Quarter]]="Q2",Table1[[#This Row],[Credit Amount]],"")</f>
        <v/>
      </c>
      <c r="K3706">
        <f>IF(Table1[[#This Row],[Quarter]]="Q3",Table1[[#This Row],[Credit Amount]],"")</f>
        <v>-66.099999999999994</v>
      </c>
      <c r="L3706" t="str">
        <f>IF(Table1[[#This Row],[Transaction Type]]="Upgrade",Table1[[#This Row],[Credit Amount]],IF(Table1[[#This Row],[Transaction Type]]="Activation",Table1[[#This Row],[Credit Amount]],""))</f>
        <v/>
      </c>
      <c r="M3706">
        <f>IF(Table1[[#This Row],[Transaction Type]]="Maintenance",Table1[[#This Row],[Credit Amount]],"")</f>
        <v>-66.099999999999994</v>
      </c>
      <c r="N3706">
        <v>10101</v>
      </c>
      <c r="O3706" t="s">
        <v>2489</v>
      </c>
      <c r="P3706" t="s">
        <v>2590</v>
      </c>
      <c r="Q3706" t="s">
        <v>289</v>
      </c>
      <c r="R3706">
        <v>10102</v>
      </c>
      <c r="S3706" t="s">
        <v>2489</v>
      </c>
      <c r="T3706" t="s">
        <v>2591</v>
      </c>
      <c r="U3706" t="s">
        <v>290</v>
      </c>
      <c r="V3706" t="s">
        <v>225</v>
      </c>
      <c r="W3706">
        <v>100001167</v>
      </c>
      <c r="X3706">
        <v>8005550168</v>
      </c>
      <c r="Y3706" t="s">
        <v>2595</v>
      </c>
      <c r="Z3706" t="s">
        <v>2763</v>
      </c>
      <c r="AA3706" s="13">
        <v>-66.099999999999994</v>
      </c>
      <c r="AB3706" s="14">
        <v>42559</v>
      </c>
      <c r="AC3706" t="s">
        <v>36</v>
      </c>
    </row>
    <row r="3707" spans="1:29" x14ac:dyDescent="0.25">
      <c r="A3707" t="str">
        <f>CONCATENATE("Q",ROUNDUP(MONTH(Table1[[#This Row],[Month]])/3,0))</f>
        <v>Q3</v>
      </c>
      <c r="B3707" s="14">
        <f>EOMONTH(Table1[[#This Row],[Credit Date]],-1)+1</f>
        <v>42552</v>
      </c>
      <c r="C3707" t="str">
        <f>CONCATENATE(Table1[[#This Row],[Issuer Last Name]],", ",Table1[[#This Row],[Issuer First Name]])</f>
        <v>No. 101, Employee</v>
      </c>
      <c r="D3707" t="str">
        <f>CONCATENATE(Table1[[#This Row],[Approver Last Name]],", ",Table1[[#This Row],[Approver First Name]])</f>
        <v>No. 101, Employee</v>
      </c>
      <c r="E3707" t="str">
        <f>CONCATENATE(Table1[[#This Row],[Customer Last Name]],", ",Table1[[#This Row],[Customer First Name]])</f>
        <v>No. 10950, Client</v>
      </c>
      <c r="F3707" t="str">
        <f>IF(Table1[[#This Row],[Credit Amount]]&gt;-19.99,"Less than 19.99",IF(Table1[[#This Row],[Credit Amount]]=-20,"20",IF(Table1[[#This Row],[Credit Amount]]&gt;-49.98,"20.01-49.98",IF(Table1[[#This Row],[Credit Amount]]=-49.99,"49.99",IF(Table1[[#This Row],[Credit Amount]]=-50,"50",IF(Table1[[#This Row],[Credit Amount]]&lt;-50.01,"Greater than 50"))))))</f>
        <v>20.01-49.98</v>
      </c>
      <c r="G3707" t="str">
        <f>IF(Table1[[#This Row],[Transaction Type]]="Maintenance","Non-Sales","Sales")</f>
        <v>Non-Sales</v>
      </c>
      <c r="H3707" t="str">
        <f>IF(Table1[[#This Row],[Quarter]]="q2",1,"")</f>
        <v/>
      </c>
      <c r="I3707">
        <f>IF(Table1[[#This Row],[Quarter]]="q3",1,"")</f>
        <v>1</v>
      </c>
      <c r="J3707" t="str">
        <f>IF(Table1[[#This Row],[Quarter]]="Q2",Table1[[#This Row],[Credit Amount]],"")</f>
        <v/>
      </c>
      <c r="K3707">
        <f>IF(Table1[[#This Row],[Quarter]]="Q3",Table1[[#This Row],[Credit Amount]],"")</f>
        <v>-36.96</v>
      </c>
      <c r="L3707" t="str">
        <f>IF(Table1[[#This Row],[Transaction Type]]="Upgrade",Table1[[#This Row],[Credit Amount]],IF(Table1[[#This Row],[Transaction Type]]="Activation",Table1[[#This Row],[Credit Amount]],""))</f>
        <v/>
      </c>
      <c r="M3707">
        <f>IF(Table1[[#This Row],[Transaction Type]]="Maintenance",Table1[[#This Row],[Credit Amount]],"")</f>
        <v>-36.96</v>
      </c>
      <c r="N3707">
        <v>10101</v>
      </c>
      <c r="O3707" t="s">
        <v>2489</v>
      </c>
      <c r="P3707" t="s">
        <v>2590</v>
      </c>
      <c r="Q3707" t="s">
        <v>289</v>
      </c>
      <c r="R3707">
        <v>10101</v>
      </c>
      <c r="S3707" t="s">
        <v>2489</v>
      </c>
      <c r="T3707" t="s">
        <v>2590</v>
      </c>
      <c r="U3707" t="s">
        <v>289</v>
      </c>
      <c r="V3707" t="s">
        <v>225</v>
      </c>
      <c r="W3707">
        <v>100001949</v>
      </c>
      <c r="X3707">
        <v>8005550950</v>
      </c>
      <c r="Y3707" t="s">
        <v>2595</v>
      </c>
      <c r="Z3707" t="s">
        <v>3545</v>
      </c>
      <c r="AA3707" s="13">
        <v>-36.96</v>
      </c>
      <c r="AB3707" s="14">
        <v>42561</v>
      </c>
      <c r="AC3707" t="s">
        <v>36</v>
      </c>
    </row>
    <row r="3708" spans="1:29" x14ac:dyDescent="0.25">
      <c r="A3708" t="str">
        <f>CONCATENATE("Q",ROUNDUP(MONTH(Table1[[#This Row],[Month]])/3,0))</f>
        <v>Q3</v>
      </c>
      <c r="B3708" s="14">
        <f>EOMONTH(Table1[[#This Row],[Credit Date]],-1)+1</f>
        <v>42552</v>
      </c>
      <c r="C3708" t="str">
        <f>CONCATENATE(Table1[[#This Row],[Issuer Last Name]],", ",Table1[[#This Row],[Issuer First Name]])</f>
        <v>No. 101, Employee</v>
      </c>
      <c r="D3708" t="str">
        <f>CONCATENATE(Table1[[#This Row],[Approver Last Name]],", ",Table1[[#This Row],[Approver First Name]])</f>
        <v>No. 102, Employee</v>
      </c>
      <c r="E3708" t="str">
        <f>CONCATENATE(Table1[[#This Row],[Customer Last Name]],", ",Table1[[#This Row],[Customer First Name]])</f>
        <v>No. 12376, Client</v>
      </c>
      <c r="F37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08" t="str">
        <f>IF(Table1[[#This Row],[Transaction Type]]="Maintenance","Non-Sales","Sales")</f>
        <v>Sales</v>
      </c>
      <c r="H3708" t="str">
        <f>IF(Table1[[#This Row],[Quarter]]="q2",1,"")</f>
        <v/>
      </c>
      <c r="I3708">
        <f>IF(Table1[[#This Row],[Quarter]]="q3",1,"")</f>
        <v>1</v>
      </c>
      <c r="J3708" t="str">
        <f>IF(Table1[[#This Row],[Quarter]]="Q2",Table1[[#This Row],[Credit Amount]],"")</f>
        <v/>
      </c>
      <c r="K3708">
        <f>IF(Table1[[#This Row],[Quarter]]="Q3",Table1[[#This Row],[Credit Amount]],"")</f>
        <v>-61.85</v>
      </c>
      <c r="L3708">
        <f>IF(Table1[[#This Row],[Transaction Type]]="Upgrade",Table1[[#This Row],[Credit Amount]],IF(Table1[[#This Row],[Transaction Type]]="Activation",Table1[[#This Row],[Credit Amount]],""))</f>
        <v>-61.85</v>
      </c>
      <c r="M3708" t="str">
        <f>IF(Table1[[#This Row],[Transaction Type]]="Maintenance",Table1[[#This Row],[Credit Amount]],"")</f>
        <v/>
      </c>
      <c r="N3708">
        <v>10101</v>
      </c>
      <c r="O3708" t="s">
        <v>2489</v>
      </c>
      <c r="P3708" t="s">
        <v>2590</v>
      </c>
      <c r="Q3708" t="s">
        <v>289</v>
      </c>
      <c r="R3708">
        <v>10102</v>
      </c>
      <c r="S3708" t="s">
        <v>2489</v>
      </c>
      <c r="T3708" t="s">
        <v>2591</v>
      </c>
      <c r="U3708" t="s">
        <v>290</v>
      </c>
      <c r="V3708" t="s">
        <v>225</v>
      </c>
      <c r="W3708">
        <v>100003375</v>
      </c>
      <c r="X3708">
        <v>8005552376</v>
      </c>
      <c r="Y3708" t="s">
        <v>2595</v>
      </c>
      <c r="Z3708" t="s">
        <v>4971</v>
      </c>
      <c r="AA3708" s="13">
        <v>-61.85</v>
      </c>
      <c r="AB3708" s="14">
        <v>42562</v>
      </c>
      <c r="AC3708" t="s">
        <v>35</v>
      </c>
    </row>
    <row r="3709" spans="1:29" x14ac:dyDescent="0.25">
      <c r="A3709" t="str">
        <f>CONCATENATE("Q",ROUNDUP(MONTH(Table1[[#This Row],[Month]])/3,0))</f>
        <v>Q3</v>
      </c>
      <c r="B3709" s="14">
        <f>EOMONTH(Table1[[#This Row],[Credit Date]],-1)+1</f>
        <v>42552</v>
      </c>
      <c r="C3709" t="str">
        <f>CONCATENATE(Table1[[#This Row],[Issuer Last Name]],", ",Table1[[#This Row],[Issuer First Name]])</f>
        <v>No. 101, Employee</v>
      </c>
      <c r="D3709" t="str">
        <f>CONCATENATE(Table1[[#This Row],[Approver Last Name]],", ",Table1[[#This Row],[Approver First Name]])</f>
        <v>No. 102, Employee</v>
      </c>
      <c r="E3709" t="str">
        <f>CONCATENATE(Table1[[#This Row],[Customer Last Name]],", ",Table1[[#This Row],[Customer First Name]])</f>
        <v>No. 10093, Client</v>
      </c>
      <c r="F37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09" t="str">
        <f>IF(Table1[[#This Row],[Transaction Type]]="Maintenance","Non-Sales","Sales")</f>
        <v>Non-Sales</v>
      </c>
      <c r="H3709" t="str">
        <f>IF(Table1[[#This Row],[Quarter]]="q2",1,"")</f>
        <v/>
      </c>
      <c r="I3709">
        <f>IF(Table1[[#This Row],[Quarter]]="q3",1,"")</f>
        <v>1</v>
      </c>
      <c r="J3709" t="str">
        <f>IF(Table1[[#This Row],[Quarter]]="Q2",Table1[[#This Row],[Credit Amount]],"")</f>
        <v/>
      </c>
      <c r="K3709">
        <f>IF(Table1[[#This Row],[Quarter]]="Q3",Table1[[#This Row],[Credit Amount]],"")</f>
        <v>-64.37</v>
      </c>
      <c r="L3709" t="str">
        <f>IF(Table1[[#This Row],[Transaction Type]]="Upgrade",Table1[[#This Row],[Credit Amount]],IF(Table1[[#This Row],[Transaction Type]]="Activation",Table1[[#This Row],[Credit Amount]],""))</f>
        <v/>
      </c>
      <c r="M3709">
        <f>IF(Table1[[#This Row],[Transaction Type]]="Maintenance",Table1[[#This Row],[Credit Amount]],"")</f>
        <v>-64.37</v>
      </c>
      <c r="N3709">
        <v>10101</v>
      </c>
      <c r="O3709" t="s">
        <v>2489</v>
      </c>
      <c r="P3709" t="s">
        <v>2590</v>
      </c>
      <c r="Q3709" t="s">
        <v>289</v>
      </c>
      <c r="R3709">
        <v>10102</v>
      </c>
      <c r="S3709" t="s">
        <v>2489</v>
      </c>
      <c r="T3709" t="s">
        <v>2591</v>
      </c>
      <c r="U3709" t="s">
        <v>290</v>
      </c>
      <c r="V3709" t="s">
        <v>225</v>
      </c>
      <c r="W3709">
        <v>100001092</v>
      </c>
      <c r="X3709">
        <v>8005550093</v>
      </c>
      <c r="Y3709" t="s">
        <v>2595</v>
      </c>
      <c r="Z3709" t="s">
        <v>2688</v>
      </c>
      <c r="AA3709" s="13">
        <v>-64.37</v>
      </c>
      <c r="AB3709" s="14">
        <v>42562</v>
      </c>
      <c r="AC3709" t="s">
        <v>36</v>
      </c>
    </row>
    <row r="3710" spans="1:29" x14ac:dyDescent="0.25">
      <c r="A3710" t="str">
        <f>CONCATENATE("Q",ROUNDUP(MONTH(Table1[[#This Row],[Month]])/3,0))</f>
        <v>Q3</v>
      </c>
      <c r="B3710" s="14">
        <f>EOMONTH(Table1[[#This Row],[Credit Date]],-1)+1</f>
        <v>42552</v>
      </c>
      <c r="C3710" t="str">
        <f>CONCATENATE(Table1[[#This Row],[Issuer Last Name]],", ",Table1[[#This Row],[Issuer First Name]])</f>
        <v>No. 101, Employee</v>
      </c>
      <c r="D3710" t="str">
        <f>CONCATENATE(Table1[[#This Row],[Approver Last Name]],", ",Table1[[#This Row],[Approver First Name]])</f>
        <v>No. 101, Employee</v>
      </c>
      <c r="E3710" t="str">
        <f>CONCATENATE(Table1[[#This Row],[Customer Last Name]],", ",Table1[[#This Row],[Customer First Name]])</f>
        <v>No. 10368, Client</v>
      </c>
      <c r="F3710" t="str">
        <f>IF(Table1[[#This Row],[Credit Amount]]&gt;-19.99,"Less than 19.99",IF(Table1[[#This Row],[Credit Amount]]=-20,"20",IF(Table1[[#This Row],[Credit Amount]]&gt;-49.98,"20.01-49.98",IF(Table1[[#This Row],[Credit Amount]]=-49.99,"49.99",IF(Table1[[#This Row],[Credit Amount]]=-50,"50",IF(Table1[[#This Row],[Credit Amount]]&lt;-50.01,"Greater than 50"))))))</f>
        <v>Less than 19.99</v>
      </c>
      <c r="G3710" t="str">
        <f>IF(Table1[[#This Row],[Transaction Type]]="Maintenance","Non-Sales","Sales")</f>
        <v>Sales</v>
      </c>
      <c r="H3710" t="str">
        <f>IF(Table1[[#This Row],[Quarter]]="q2",1,"")</f>
        <v/>
      </c>
      <c r="I3710">
        <f>IF(Table1[[#This Row],[Quarter]]="q3",1,"")</f>
        <v>1</v>
      </c>
      <c r="J3710" t="str">
        <f>IF(Table1[[#This Row],[Quarter]]="Q2",Table1[[#This Row],[Credit Amount]],"")</f>
        <v/>
      </c>
      <c r="K3710">
        <f>IF(Table1[[#This Row],[Quarter]]="Q3",Table1[[#This Row],[Credit Amount]],"")</f>
        <v>-18.93</v>
      </c>
      <c r="L3710">
        <f>IF(Table1[[#This Row],[Transaction Type]]="Upgrade",Table1[[#This Row],[Credit Amount]],IF(Table1[[#This Row],[Transaction Type]]="Activation",Table1[[#This Row],[Credit Amount]],""))</f>
        <v>-18.93</v>
      </c>
      <c r="M3710" t="str">
        <f>IF(Table1[[#This Row],[Transaction Type]]="Maintenance",Table1[[#This Row],[Credit Amount]],"")</f>
        <v/>
      </c>
      <c r="N3710">
        <v>10101</v>
      </c>
      <c r="O3710" t="s">
        <v>2489</v>
      </c>
      <c r="P3710" t="s">
        <v>2590</v>
      </c>
      <c r="Q3710" t="s">
        <v>289</v>
      </c>
      <c r="R3710">
        <v>10101</v>
      </c>
      <c r="S3710" t="s">
        <v>2489</v>
      </c>
      <c r="T3710" t="s">
        <v>2590</v>
      </c>
      <c r="U3710" t="s">
        <v>289</v>
      </c>
      <c r="V3710" t="s">
        <v>225</v>
      </c>
      <c r="W3710">
        <v>100001367</v>
      </c>
      <c r="X3710">
        <v>8005550368</v>
      </c>
      <c r="Y3710" t="s">
        <v>2595</v>
      </c>
      <c r="Z3710" t="s">
        <v>2963</v>
      </c>
      <c r="AA3710" s="13">
        <v>-18.93</v>
      </c>
      <c r="AB3710" s="14">
        <v>42563</v>
      </c>
      <c r="AC3710" t="s">
        <v>35</v>
      </c>
    </row>
    <row r="3711" spans="1:29" x14ac:dyDescent="0.25">
      <c r="A3711" t="str">
        <f>CONCATENATE("Q",ROUNDUP(MONTH(Table1[[#This Row],[Month]])/3,0))</f>
        <v>Q3</v>
      </c>
      <c r="B3711" s="14">
        <f>EOMONTH(Table1[[#This Row],[Credit Date]],-1)+1</f>
        <v>42552</v>
      </c>
      <c r="C3711" t="str">
        <f>CONCATENATE(Table1[[#This Row],[Issuer Last Name]],", ",Table1[[#This Row],[Issuer First Name]])</f>
        <v>No. 101, Employee</v>
      </c>
      <c r="D3711" t="str">
        <f>CONCATENATE(Table1[[#This Row],[Approver Last Name]],", ",Table1[[#This Row],[Approver First Name]])</f>
        <v>No. 101, Employee</v>
      </c>
      <c r="E3711" t="str">
        <f>CONCATENATE(Table1[[#This Row],[Customer Last Name]],", ",Table1[[#This Row],[Customer First Name]])</f>
        <v>No. 13899, Client</v>
      </c>
      <c r="F3711" t="str">
        <f>IF(Table1[[#This Row],[Credit Amount]]&gt;-19.99,"Less than 19.99",IF(Table1[[#This Row],[Credit Amount]]=-20,"20",IF(Table1[[#This Row],[Credit Amount]]&gt;-49.98,"20.01-49.98",IF(Table1[[#This Row],[Credit Amount]]=-49.99,"49.99",IF(Table1[[#This Row],[Credit Amount]]=-50,"50",IF(Table1[[#This Row],[Credit Amount]]&lt;-50.01,"Greater than 50"))))))</f>
        <v>20.01-49.98</v>
      </c>
      <c r="G3711" t="str">
        <f>IF(Table1[[#This Row],[Transaction Type]]="Maintenance","Non-Sales","Sales")</f>
        <v>Sales</v>
      </c>
      <c r="H3711" t="str">
        <f>IF(Table1[[#This Row],[Quarter]]="q2",1,"")</f>
        <v/>
      </c>
      <c r="I3711">
        <f>IF(Table1[[#This Row],[Quarter]]="q3",1,"")</f>
        <v>1</v>
      </c>
      <c r="J3711" t="str">
        <f>IF(Table1[[#This Row],[Quarter]]="Q2",Table1[[#This Row],[Credit Amount]],"")</f>
        <v/>
      </c>
      <c r="K3711">
        <f>IF(Table1[[#This Row],[Quarter]]="Q3",Table1[[#This Row],[Credit Amount]],"")</f>
        <v>-24.51</v>
      </c>
      <c r="L3711">
        <f>IF(Table1[[#This Row],[Transaction Type]]="Upgrade",Table1[[#This Row],[Credit Amount]],IF(Table1[[#This Row],[Transaction Type]]="Activation",Table1[[#This Row],[Credit Amount]],""))</f>
        <v>-24.51</v>
      </c>
      <c r="M3711" t="str">
        <f>IF(Table1[[#This Row],[Transaction Type]]="Maintenance",Table1[[#This Row],[Credit Amount]],"")</f>
        <v/>
      </c>
      <c r="N3711">
        <v>10101</v>
      </c>
      <c r="O3711" t="s">
        <v>2489</v>
      </c>
      <c r="P3711" t="s">
        <v>2590</v>
      </c>
      <c r="Q3711" t="s">
        <v>289</v>
      </c>
      <c r="R3711">
        <v>10101</v>
      </c>
      <c r="S3711" t="s">
        <v>2489</v>
      </c>
      <c r="T3711" t="s">
        <v>2590</v>
      </c>
      <c r="U3711" t="s">
        <v>289</v>
      </c>
      <c r="V3711" t="s">
        <v>225</v>
      </c>
      <c r="W3711">
        <v>100004898</v>
      </c>
      <c r="X3711">
        <v>8005553899</v>
      </c>
      <c r="Y3711" t="s">
        <v>2595</v>
      </c>
      <c r="Z3711" t="s">
        <v>6487</v>
      </c>
      <c r="AA3711" s="13">
        <v>-24.51</v>
      </c>
      <c r="AB3711" s="14">
        <v>42563</v>
      </c>
      <c r="AC3711" t="s">
        <v>37</v>
      </c>
    </row>
    <row r="3712" spans="1:29" x14ac:dyDescent="0.25">
      <c r="A3712" t="str">
        <f>CONCATENATE("Q",ROUNDUP(MONTH(Table1[[#This Row],[Month]])/3,0))</f>
        <v>Q3</v>
      </c>
      <c r="B3712" s="14">
        <f>EOMONTH(Table1[[#This Row],[Credit Date]],-1)+1</f>
        <v>42552</v>
      </c>
      <c r="C3712" t="str">
        <f>CONCATENATE(Table1[[#This Row],[Issuer Last Name]],", ",Table1[[#This Row],[Issuer First Name]])</f>
        <v>No. 101, Employee</v>
      </c>
      <c r="D3712" t="str">
        <f>CONCATENATE(Table1[[#This Row],[Approver Last Name]],", ",Table1[[#This Row],[Approver First Name]])</f>
        <v>No. 102, Employee</v>
      </c>
      <c r="E3712" t="str">
        <f>CONCATENATE(Table1[[#This Row],[Customer Last Name]],", ",Table1[[#This Row],[Customer First Name]])</f>
        <v>No. 12058, Client</v>
      </c>
      <c r="F37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12" t="str">
        <f>IF(Table1[[#This Row],[Transaction Type]]="Maintenance","Non-Sales","Sales")</f>
        <v>Non-Sales</v>
      </c>
      <c r="H3712" t="str">
        <f>IF(Table1[[#This Row],[Quarter]]="q2",1,"")</f>
        <v/>
      </c>
      <c r="I3712">
        <f>IF(Table1[[#This Row],[Quarter]]="q3",1,"")</f>
        <v>1</v>
      </c>
      <c r="J3712" t="str">
        <f>IF(Table1[[#This Row],[Quarter]]="Q2",Table1[[#This Row],[Credit Amount]],"")</f>
        <v/>
      </c>
      <c r="K3712">
        <f>IF(Table1[[#This Row],[Quarter]]="Q3",Table1[[#This Row],[Credit Amount]],"")</f>
        <v>-84.43</v>
      </c>
      <c r="L3712" t="str">
        <f>IF(Table1[[#This Row],[Transaction Type]]="Upgrade",Table1[[#This Row],[Credit Amount]],IF(Table1[[#This Row],[Transaction Type]]="Activation",Table1[[#This Row],[Credit Amount]],""))</f>
        <v/>
      </c>
      <c r="M3712">
        <f>IF(Table1[[#This Row],[Transaction Type]]="Maintenance",Table1[[#This Row],[Credit Amount]],"")</f>
        <v>-84.43</v>
      </c>
      <c r="N3712">
        <v>10101</v>
      </c>
      <c r="O3712" t="s">
        <v>2489</v>
      </c>
      <c r="P3712" t="s">
        <v>2590</v>
      </c>
      <c r="Q3712" t="s">
        <v>289</v>
      </c>
      <c r="R3712">
        <v>10102</v>
      </c>
      <c r="S3712" t="s">
        <v>2489</v>
      </c>
      <c r="T3712" t="s">
        <v>2591</v>
      </c>
      <c r="U3712" t="s">
        <v>290</v>
      </c>
      <c r="V3712" t="s">
        <v>225</v>
      </c>
      <c r="W3712">
        <v>100003057</v>
      </c>
      <c r="X3712">
        <v>8005552058</v>
      </c>
      <c r="Y3712" t="s">
        <v>2595</v>
      </c>
      <c r="Z3712" t="s">
        <v>4653</v>
      </c>
      <c r="AA3712" s="13">
        <v>-84.43</v>
      </c>
      <c r="AB3712" s="14">
        <v>42568</v>
      </c>
      <c r="AC3712" t="s">
        <v>36</v>
      </c>
    </row>
    <row r="3713" spans="1:29" x14ac:dyDescent="0.25">
      <c r="A3713" t="str">
        <f>CONCATENATE("Q",ROUNDUP(MONTH(Table1[[#This Row],[Month]])/3,0))</f>
        <v>Q3</v>
      </c>
      <c r="B3713" s="14">
        <f>EOMONTH(Table1[[#This Row],[Credit Date]],-1)+1</f>
        <v>42552</v>
      </c>
      <c r="C3713" t="str">
        <f>CONCATENATE(Table1[[#This Row],[Issuer Last Name]],", ",Table1[[#This Row],[Issuer First Name]])</f>
        <v>No. 101, Employee</v>
      </c>
      <c r="D3713" t="str">
        <f>CONCATENATE(Table1[[#This Row],[Approver Last Name]],", ",Table1[[#This Row],[Approver First Name]])</f>
        <v>No. 101, Employee</v>
      </c>
      <c r="E3713" t="str">
        <f>CONCATENATE(Table1[[#This Row],[Customer Last Name]],", ",Table1[[#This Row],[Customer First Name]])</f>
        <v>No. 10084, Client</v>
      </c>
      <c r="F3713" t="str">
        <f>IF(Table1[[#This Row],[Credit Amount]]&gt;-19.99,"Less than 19.99",IF(Table1[[#This Row],[Credit Amount]]=-20,"20",IF(Table1[[#This Row],[Credit Amount]]&gt;-49.98,"20.01-49.98",IF(Table1[[#This Row],[Credit Amount]]=-49.99,"49.99",IF(Table1[[#This Row],[Credit Amount]]=-50,"50",IF(Table1[[#This Row],[Credit Amount]]&lt;-50.01,"Greater than 50"))))))</f>
        <v>Less than 19.99</v>
      </c>
      <c r="G3713" t="str">
        <f>IF(Table1[[#This Row],[Transaction Type]]="Maintenance","Non-Sales","Sales")</f>
        <v>Non-Sales</v>
      </c>
      <c r="H3713" t="str">
        <f>IF(Table1[[#This Row],[Quarter]]="q2",1,"")</f>
        <v/>
      </c>
      <c r="I3713">
        <f>IF(Table1[[#This Row],[Quarter]]="q3",1,"")</f>
        <v>1</v>
      </c>
      <c r="J3713" t="str">
        <f>IF(Table1[[#This Row],[Quarter]]="Q2",Table1[[#This Row],[Credit Amount]],"")</f>
        <v/>
      </c>
      <c r="K3713">
        <f>IF(Table1[[#This Row],[Quarter]]="Q3",Table1[[#This Row],[Credit Amount]],"")</f>
        <v>-15.19</v>
      </c>
      <c r="L3713" t="str">
        <f>IF(Table1[[#This Row],[Transaction Type]]="Upgrade",Table1[[#This Row],[Credit Amount]],IF(Table1[[#This Row],[Transaction Type]]="Activation",Table1[[#This Row],[Credit Amount]],""))</f>
        <v/>
      </c>
      <c r="M3713">
        <f>IF(Table1[[#This Row],[Transaction Type]]="Maintenance",Table1[[#This Row],[Credit Amount]],"")</f>
        <v>-15.19</v>
      </c>
      <c r="N3713">
        <v>10101</v>
      </c>
      <c r="O3713" t="s">
        <v>2489</v>
      </c>
      <c r="P3713" t="s">
        <v>2590</v>
      </c>
      <c r="Q3713" t="s">
        <v>289</v>
      </c>
      <c r="R3713">
        <v>10101</v>
      </c>
      <c r="S3713" t="s">
        <v>2489</v>
      </c>
      <c r="T3713" t="s">
        <v>2590</v>
      </c>
      <c r="U3713" t="s">
        <v>289</v>
      </c>
      <c r="V3713" t="s">
        <v>225</v>
      </c>
      <c r="W3713">
        <v>100001083</v>
      </c>
      <c r="X3713">
        <v>8005550084</v>
      </c>
      <c r="Y3713" t="s">
        <v>2595</v>
      </c>
      <c r="Z3713" t="s">
        <v>2679</v>
      </c>
      <c r="AA3713" s="13">
        <v>-15.19</v>
      </c>
      <c r="AB3713" s="14">
        <v>42575</v>
      </c>
      <c r="AC3713" t="s">
        <v>36</v>
      </c>
    </row>
    <row r="3714" spans="1:29" x14ac:dyDescent="0.25">
      <c r="A3714" t="str">
        <f>CONCATENATE("Q",ROUNDUP(MONTH(Table1[[#This Row],[Month]])/3,0))</f>
        <v>Q3</v>
      </c>
      <c r="B3714" s="14">
        <f>EOMONTH(Table1[[#This Row],[Credit Date]],-1)+1</f>
        <v>42552</v>
      </c>
      <c r="C3714" t="str">
        <f>CONCATENATE(Table1[[#This Row],[Issuer Last Name]],", ",Table1[[#This Row],[Issuer First Name]])</f>
        <v>No. 101, Employee</v>
      </c>
      <c r="D3714" t="str">
        <f>CONCATENATE(Table1[[#This Row],[Approver Last Name]],", ",Table1[[#This Row],[Approver First Name]])</f>
        <v>No. 102, Employee</v>
      </c>
      <c r="E3714" t="str">
        <f>CONCATENATE(Table1[[#This Row],[Customer Last Name]],", ",Table1[[#This Row],[Customer First Name]])</f>
        <v>No. 11504, Client</v>
      </c>
      <c r="F37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14" t="str">
        <f>IF(Table1[[#This Row],[Transaction Type]]="Maintenance","Non-Sales","Sales")</f>
        <v>Sales</v>
      </c>
      <c r="H3714" t="str">
        <f>IF(Table1[[#This Row],[Quarter]]="q2",1,"")</f>
        <v/>
      </c>
      <c r="I3714">
        <f>IF(Table1[[#This Row],[Quarter]]="q3",1,"")</f>
        <v>1</v>
      </c>
      <c r="J3714" t="str">
        <f>IF(Table1[[#This Row],[Quarter]]="Q2",Table1[[#This Row],[Credit Amount]],"")</f>
        <v/>
      </c>
      <c r="K3714">
        <f>IF(Table1[[#This Row],[Quarter]]="Q3",Table1[[#This Row],[Credit Amount]],"")</f>
        <v>-51.51</v>
      </c>
      <c r="L3714">
        <f>IF(Table1[[#This Row],[Transaction Type]]="Upgrade",Table1[[#This Row],[Credit Amount]],IF(Table1[[#This Row],[Transaction Type]]="Activation",Table1[[#This Row],[Credit Amount]],""))</f>
        <v>-51.51</v>
      </c>
      <c r="M3714" t="str">
        <f>IF(Table1[[#This Row],[Transaction Type]]="Maintenance",Table1[[#This Row],[Credit Amount]],"")</f>
        <v/>
      </c>
      <c r="N3714">
        <v>10101</v>
      </c>
      <c r="O3714" t="s">
        <v>2489</v>
      </c>
      <c r="P3714" t="s">
        <v>2590</v>
      </c>
      <c r="Q3714" t="s">
        <v>289</v>
      </c>
      <c r="R3714">
        <v>10102</v>
      </c>
      <c r="S3714" t="s">
        <v>2489</v>
      </c>
      <c r="T3714" t="s">
        <v>2591</v>
      </c>
      <c r="U3714" t="s">
        <v>290</v>
      </c>
      <c r="V3714" t="s">
        <v>225</v>
      </c>
      <c r="W3714">
        <v>100002503</v>
      </c>
      <c r="X3714">
        <v>8005551504</v>
      </c>
      <c r="Y3714" t="s">
        <v>2595</v>
      </c>
      <c r="Z3714" t="s">
        <v>4099</v>
      </c>
      <c r="AA3714" s="13">
        <v>-51.51</v>
      </c>
      <c r="AB3714" s="14">
        <v>42580</v>
      </c>
      <c r="AC3714" t="s">
        <v>35</v>
      </c>
    </row>
    <row r="3715" spans="1:29" x14ac:dyDescent="0.25">
      <c r="A3715" t="str">
        <f>CONCATENATE("Q",ROUNDUP(MONTH(Table1[[#This Row],[Month]])/3,0))</f>
        <v>Q3</v>
      </c>
      <c r="B3715" s="14">
        <f>EOMONTH(Table1[[#This Row],[Credit Date]],-1)+1</f>
        <v>42552</v>
      </c>
      <c r="C3715" t="str">
        <f>CONCATENATE(Table1[[#This Row],[Issuer Last Name]],", ",Table1[[#This Row],[Issuer First Name]])</f>
        <v>No. 101, Employee</v>
      </c>
      <c r="D3715" t="str">
        <f>CONCATENATE(Table1[[#This Row],[Approver Last Name]],", ",Table1[[#This Row],[Approver First Name]])</f>
        <v>No. 102, Employee</v>
      </c>
      <c r="E3715" t="str">
        <f>CONCATENATE(Table1[[#This Row],[Customer Last Name]],", ",Table1[[#This Row],[Customer First Name]])</f>
        <v>No. 13779, Client</v>
      </c>
      <c r="F37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15" t="str">
        <f>IF(Table1[[#This Row],[Transaction Type]]="Maintenance","Non-Sales","Sales")</f>
        <v>Non-Sales</v>
      </c>
      <c r="H3715" t="str">
        <f>IF(Table1[[#This Row],[Quarter]]="q2",1,"")</f>
        <v/>
      </c>
      <c r="I3715">
        <f>IF(Table1[[#This Row],[Quarter]]="q3",1,"")</f>
        <v>1</v>
      </c>
      <c r="J3715" t="str">
        <f>IF(Table1[[#This Row],[Quarter]]="Q2",Table1[[#This Row],[Credit Amount]],"")</f>
        <v/>
      </c>
      <c r="K3715">
        <f>IF(Table1[[#This Row],[Quarter]]="Q3",Table1[[#This Row],[Credit Amount]],"")</f>
        <v>-51.62</v>
      </c>
      <c r="L3715" t="str">
        <f>IF(Table1[[#This Row],[Transaction Type]]="Upgrade",Table1[[#This Row],[Credit Amount]],IF(Table1[[#This Row],[Transaction Type]]="Activation",Table1[[#This Row],[Credit Amount]],""))</f>
        <v/>
      </c>
      <c r="M3715">
        <f>IF(Table1[[#This Row],[Transaction Type]]="Maintenance",Table1[[#This Row],[Credit Amount]],"")</f>
        <v>-51.62</v>
      </c>
      <c r="N3715">
        <v>10101</v>
      </c>
      <c r="O3715" t="s">
        <v>2489</v>
      </c>
      <c r="P3715" t="s">
        <v>2590</v>
      </c>
      <c r="Q3715" t="s">
        <v>289</v>
      </c>
      <c r="R3715">
        <v>10102</v>
      </c>
      <c r="S3715" t="s">
        <v>2489</v>
      </c>
      <c r="T3715" t="s">
        <v>2591</v>
      </c>
      <c r="U3715" t="s">
        <v>290</v>
      </c>
      <c r="V3715" t="s">
        <v>225</v>
      </c>
      <c r="W3715">
        <v>100004778</v>
      </c>
      <c r="X3715">
        <v>8005553779</v>
      </c>
      <c r="Y3715" t="s">
        <v>2595</v>
      </c>
      <c r="Z3715" t="s">
        <v>6367</v>
      </c>
      <c r="AA3715" s="13">
        <v>-51.62</v>
      </c>
      <c r="AB3715" s="14">
        <v>42580</v>
      </c>
      <c r="AC3715" t="s">
        <v>36</v>
      </c>
    </row>
    <row r="3716" spans="1:29" x14ac:dyDescent="0.25">
      <c r="A3716" t="str">
        <f>CONCATENATE("Q",ROUNDUP(MONTH(Table1[[#This Row],[Month]])/3,0))</f>
        <v>Q3</v>
      </c>
      <c r="B3716" s="14">
        <f>EOMONTH(Table1[[#This Row],[Credit Date]],-1)+1</f>
        <v>42583</v>
      </c>
      <c r="C3716" t="str">
        <f>CONCATENATE(Table1[[#This Row],[Issuer Last Name]],", ",Table1[[#This Row],[Issuer First Name]])</f>
        <v>No. 101, Employee</v>
      </c>
      <c r="D3716" t="str">
        <f>CONCATENATE(Table1[[#This Row],[Approver Last Name]],", ",Table1[[#This Row],[Approver First Name]])</f>
        <v>No. 102, Employee</v>
      </c>
      <c r="E3716" t="str">
        <f>CONCATENATE(Table1[[#This Row],[Customer Last Name]],", ",Table1[[#This Row],[Customer First Name]])</f>
        <v>No. 10900, Client</v>
      </c>
      <c r="F37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16" t="str">
        <f>IF(Table1[[#This Row],[Transaction Type]]="Maintenance","Non-Sales","Sales")</f>
        <v>Non-Sales</v>
      </c>
      <c r="H3716" t="str">
        <f>IF(Table1[[#This Row],[Quarter]]="q2",1,"")</f>
        <v/>
      </c>
      <c r="I3716">
        <f>IF(Table1[[#This Row],[Quarter]]="q3",1,"")</f>
        <v>1</v>
      </c>
      <c r="J3716" t="str">
        <f>IF(Table1[[#This Row],[Quarter]]="Q2",Table1[[#This Row],[Credit Amount]],"")</f>
        <v/>
      </c>
      <c r="K3716">
        <f>IF(Table1[[#This Row],[Quarter]]="Q3",Table1[[#This Row],[Credit Amount]],"")</f>
        <v>-64.94</v>
      </c>
      <c r="L3716" t="str">
        <f>IF(Table1[[#This Row],[Transaction Type]]="Upgrade",Table1[[#This Row],[Credit Amount]],IF(Table1[[#This Row],[Transaction Type]]="Activation",Table1[[#This Row],[Credit Amount]],""))</f>
        <v/>
      </c>
      <c r="M3716">
        <f>IF(Table1[[#This Row],[Transaction Type]]="Maintenance",Table1[[#This Row],[Credit Amount]],"")</f>
        <v>-64.94</v>
      </c>
      <c r="N3716">
        <v>10101</v>
      </c>
      <c r="O3716" t="s">
        <v>2489</v>
      </c>
      <c r="P3716" t="s">
        <v>2590</v>
      </c>
      <c r="Q3716" t="s">
        <v>289</v>
      </c>
      <c r="R3716">
        <v>10102</v>
      </c>
      <c r="S3716" t="s">
        <v>2489</v>
      </c>
      <c r="T3716" t="s">
        <v>2591</v>
      </c>
      <c r="U3716" t="s">
        <v>290</v>
      </c>
      <c r="V3716" t="s">
        <v>225</v>
      </c>
      <c r="W3716">
        <v>100001899</v>
      </c>
      <c r="X3716">
        <v>8005550900</v>
      </c>
      <c r="Y3716" t="s">
        <v>2595</v>
      </c>
      <c r="Z3716" t="s">
        <v>3495</v>
      </c>
      <c r="AA3716" s="13">
        <v>-64.94</v>
      </c>
      <c r="AB3716" s="14">
        <v>42583</v>
      </c>
      <c r="AC3716" t="s">
        <v>36</v>
      </c>
    </row>
    <row r="3717" spans="1:29" x14ac:dyDescent="0.25">
      <c r="A3717" t="str">
        <f>CONCATENATE("Q",ROUNDUP(MONTH(Table1[[#This Row],[Month]])/3,0))</f>
        <v>Q3</v>
      </c>
      <c r="B3717" s="14">
        <f>EOMONTH(Table1[[#This Row],[Credit Date]],-1)+1</f>
        <v>42583</v>
      </c>
      <c r="C3717" t="str">
        <f>CONCATENATE(Table1[[#This Row],[Issuer Last Name]],", ",Table1[[#This Row],[Issuer First Name]])</f>
        <v>No. 101, Employee</v>
      </c>
      <c r="D3717" t="str">
        <f>CONCATENATE(Table1[[#This Row],[Approver Last Name]],", ",Table1[[#This Row],[Approver First Name]])</f>
        <v>No. 102, Employee</v>
      </c>
      <c r="E3717" t="str">
        <f>CONCATENATE(Table1[[#This Row],[Customer Last Name]],", ",Table1[[#This Row],[Customer First Name]])</f>
        <v>No. 12425, Client</v>
      </c>
      <c r="F37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17" t="str">
        <f>IF(Table1[[#This Row],[Transaction Type]]="Maintenance","Non-Sales","Sales")</f>
        <v>Non-Sales</v>
      </c>
      <c r="H3717" t="str">
        <f>IF(Table1[[#This Row],[Quarter]]="q2",1,"")</f>
        <v/>
      </c>
      <c r="I3717">
        <f>IF(Table1[[#This Row],[Quarter]]="q3",1,"")</f>
        <v>1</v>
      </c>
      <c r="J3717" t="str">
        <f>IF(Table1[[#This Row],[Quarter]]="Q2",Table1[[#This Row],[Credit Amount]],"")</f>
        <v/>
      </c>
      <c r="K3717">
        <f>IF(Table1[[#This Row],[Quarter]]="Q3",Table1[[#This Row],[Credit Amount]],"")</f>
        <v>-54.23</v>
      </c>
      <c r="L3717" t="str">
        <f>IF(Table1[[#This Row],[Transaction Type]]="Upgrade",Table1[[#This Row],[Credit Amount]],IF(Table1[[#This Row],[Transaction Type]]="Activation",Table1[[#This Row],[Credit Amount]],""))</f>
        <v/>
      </c>
      <c r="M3717">
        <f>IF(Table1[[#This Row],[Transaction Type]]="Maintenance",Table1[[#This Row],[Credit Amount]],"")</f>
        <v>-54.23</v>
      </c>
      <c r="N3717">
        <v>10101</v>
      </c>
      <c r="O3717" t="s">
        <v>2489</v>
      </c>
      <c r="P3717" t="s">
        <v>2590</v>
      </c>
      <c r="Q3717" t="s">
        <v>289</v>
      </c>
      <c r="R3717">
        <v>10102</v>
      </c>
      <c r="S3717" t="s">
        <v>2489</v>
      </c>
      <c r="T3717" t="s">
        <v>2591</v>
      </c>
      <c r="U3717" t="s">
        <v>290</v>
      </c>
      <c r="V3717" t="s">
        <v>225</v>
      </c>
      <c r="W3717">
        <v>100003424</v>
      </c>
      <c r="X3717">
        <v>8005552425</v>
      </c>
      <c r="Y3717" t="s">
        <v>2595</v>
      </c>
      <c r="Z3717" t="s">
        <v>5020</v>
      </c>
      <c r="AA3717" s="13">
        <v>-54.23</v>
      </c>
      <c r="AB3717" s="14">
        <v>42584</v>
      </c>
      <c r="AC3717" t="s">
        <v>36</v>
      </c>
    </row>
    <row r="3718" spans="1:29" x14ac:dyDescent="0.25">
      <c r="A3718" t="str">
        <f>CONCATENATE("Q",ROUNDUP(MONTH(Table1[[#This Row],[Month]])/3,0))</f>
        <v>Q3</v>
      </c>
      <c r="B3718" s="14">
        <f>EOMONTH(Table1[[#This Row],[Credit Date]],-1)+1</f>
        <v>42583</v>
      </c>
      <c r="C3718" t="str">
        <f>CONCATENATE(Table1[[#This Row],[Issuer Last Name]],", ",Table1[[#This Row],[Issuer First Name]])</f>
        <v>No. 101, Employee</v>
      </c>
      <c r="D3718" t="str">
        <f>CONCATENATE(Table1[[#This Row],[Approver Last Name]],", ",Table1[[#This Row],[Approver First Name]])</f>
        <v>No. 101, Employee</v>
      </c>
      <c r="E3718" t="str">
        <f>CONCATENATE(Table1[[#This Row],[Customer Last Name]],", ",Table1[[#This Row],[Customer First Name]])</f>
        <v>No. 10262, Client</v>
      </c>
      <c r="F3718" t="str">
        <f>IF(Table1[[#This Row],[Credit Amount]]&gt;-19.99,"Less than 19.99",IF(Table1[[#This Row],[Credit Amount]]=-20,"20",IF(Table1[[#This Row],[Credit Amount]]&gt;-49.98,"20.01-49.98",IF(Table1[[#This Row],[Credit Amount]]=-49.99,"49.99",IF(Table1[[#This Row],[Credit Amount]]=-50,"50",IF(Table1[[#This Row],[Credit Amount]]&lt;-50.01,"Greater than 50"))))))</f>
        <v>Less than 19.99</v>
      </c>
      <c r="G3718" t="str">
        <f>IF(Table1[[#This Row],[Transaction Type]]="Maintenance","Non-Sales","Sales")</f>
        <v>Non-Sales</v>
      </c>
      <c r="H3718" t="str">
        <f>IF(Table1[[#This Row],[Quarter]]="q2",1,"")</f>
        <v/>
      </c>
      <c r="I3718">
        <f>IF(Table1[[#This Row],[Quarter]]="q3",1,"")</f>
        <v>1</v>
      </c>
      <c r="J3718" t="str">
        <f>IF(Table1[[#This Row],[Quarter]]="Q2",Table1[[#This Row],[Credit Amount]],"")</f>
        <v/>
      </c>
      <c r="K3718">
        <f>IF(Table1[[#This Row],[Quarter]]="Q3",Table1[[#This Row],[Credit Amount]],"")</f>
        <v>-15.3</v>
      </c>
      <c r="L3718" t="str">
        <f>IF(Table1[[#This Row],[Transaction Type]]="Upgrade",Table1[[#This Row],[Credit Amount]],IF(Table1[[#This Row],[Transaction Type]]="Activation",Table1[[#This Row],[Credit Amount]],""))</f>
        <v/>
      </c>
      <c r="M3718">
        <f>IF(Table1[[#This Row],[Transaction Type]]="Maintenance",Table1[[#This Row],[Credit Amount]],"")</f>
        <v>-15.3</v>
      </c>
      <c r="N3718">
        <v>10101</v>
      </c>
      <c r="O3718" t="s">
        <v>2489</v>
      </c>
      <c r="P3718" t="s">
        <v>2590</v>
      </c>
      <c r="Q3718" t="s">
        <v>289</v>
      </c>
      <c r="R3718">
        <v>10101</v>
      </c>
      <c r="S3718" t="s">
        <v>2489</v>
      </c>
      <c r="T3718" t="s">
        <v>2590</v>
      </c>
      <c r="U3718" t="s">
        <v>289</v>
      </c>
      <c r="V3718" t="s">
        <v>225</v>
      </c>
      <c r="W3718">
        <v>100001261</v>
      </c>
      <c r="X3718">
        <v>8005550262</v>
      </c>
      <c r="Y3718" t="s">
        <v>2595</v>
      </c>
      <c r="Z3718" t="s">
        <v>2857</v>
      </c>
      <c r="AA3718" s="13">
        <v>-15.3</v>
      </c>
      <c r="AB3718" s="14">
        <v>42584</v>
      </c>
      <c r="AC3718" t="s">
        <v>36</v>
      </c>
    </row>
    <row r="3719" spans="1:29" x14ac:dyDescent="0.25">
      <c r="A3719" t="str">
        <f>CONCATENATE("Q",ROUNDUP(MONTH(Table1[[#This Row],[Month]])/3,0))</f>
        <v>Q3</v>
      </c>
      <c r="B3719" s="14">
        <f>EOMONTH(Table1[[#This Row],[Credit Date]],-1)+1</f>
        <v>42583</v>
      </c>
      <c r="C3719" t="str">
        <f>CONCATENATE(Table1[[#This Row],[Issuer Last Name]],", ",Table1[[#This Row],[Issuer First Name]])</f>
        <v>No. 101, Employee</v>
      </c>
      <c r="D3719" t="str">
        <f>CONCATENATE(Table1[[#This Row],[Approver Last Name]],", ",Table1[[#This Row],[Approver First Name]])</f>
        <v>No. 101, Employee</v>
      </c>
      <c r="E3719" t="str">
        <f>CONCATENATE(Table1[[#This Row],[Customer Last Name]],", ",Table1[[#This Row],[Customer First Name]])</f>
        <v>No. 13123, Client</v>
      </c>
      <c r="F3719" t="str">
        <f>IF(Table1[[#This Row],[Credit Amount]]&gt;-19.99,"Less than 19.99",IF(Table1[[#This Row],[Credit Amount]]=-20,"20",IF(Table1[[#This Row],[Credit Amount]]&gt;-49.98,"20.01-49.98",IF(Table1[[#This Row],[Credit Amount]]=-49.99,"49.99",IF(Table1[[#This Row],[Credit Amount]]=-50,"50",IF(Table1[[#This Row],[Credit Amount]]&lt;-50.01,"Greater than 50"))))))</f>
        <v>Less than 19.99</v>
      </c>
      <c r="G3719" t="str">
        <f>IF(Table1[[#This Row],[Transaction Type]]="Maintenance","Non-Sales","Sales")</f>
        <v>Non-Sales</v>
      </c>
      <c r="H3719" t="str">
        <f>IF(Table1[[#This Row],[Quarter]]="q2",1,"")</f>
        <v/>
      </c>
      <c r="I3719">
        <f>IF(Table1[[#This Row],[Quarter]]="q3",1,"")</f>
        <v>1</v>
      </c>
      <c r="J3719" t="str">
        <f>IF(Table1[[#This Row],[Quarter]]="Q2",Table1[[#This Row],[Credit Amount]],"")</f>
        <v/>
      </c>
      <c r="K3719">
        <f>IF(Table1[[#This Row],[Quarter]]="Q3",Table1[[#This Row],[Credit Amount]],"")</f>
        <v>-10.86</v>
      </c>
      <c r="L3719" t="str">
        <f>IF(Table1[[#This Row],[Transaction Type]]="Upgrade",Table1[[#This Row],[Credit Amount]],IF(Table1[[#This Row],[Transaction Type]]="Activation",Table1[[#This Row],[Credit Amount]],""))</f>
        <v/>
      </c>
      <c r="M3719">
        <f>IF(Table1[[#This Row],[Transaction Type]]="Maintenance",Table1[[#This Row],[Credit Amount]],"")</f>
        <v>-10.86</v>
      </c>
      <c r="N3719">
        <v>10101</v>
      </c>
      <c r="O3719" t="s">
        <v>2489</v>
      </c>
      <c r="P3719" t="s">
        <v>2590</v>
      </c>
      <c r="Q3719" t="s">
        <v>289</v>
      </c>
      <c r="R3719">
        <v>10101</v>
      </c>
      <c r="S3719" t="s">
        <v>2489</v>
      </c>
      <c r="T3719" t="s">
        <v>2590</v>
      </c>
      <c r="U3719" t="s">
        <v>289</v>
      </c>
      <c r="V3719" t="s">
        <v>225</v>
      </c>
      <c r="W3719">
        <v>100004122</v>
      </c>
      <c r="X3719">
        <v>8005553123</v>
      </c>
      <c r="Y3719" t="s">
        <v>2595</v>
      </c>
      <c r="Z3719" t="s">
        <v>5711</v>
      </c>
      <c r="AA3719" s="13">
        <v>-10.86</v>
      </c>
      <c r="AB3719" s="14">
        <v>42585</v>
      </c>
      <c r="AC3719" t="s">
        <v>36</v>
      </c>
    </row>
    <row r="3720" spans="1:29" x14ac:dyDescent="0.25">
      <c r="A3720" t="str">
        <f>CONCATENATE("Q",ROUNDUP(MONTH(Table1[[#This Row],[Month]])/3,0))</f>
        <v>Q3</v>
      </c>
      <c r="B3720" s="14">
        <f>EOMONTH(Table1[[#This Row],[Credit Date]],-1)+1</f>
        <v>42583</v>
      </c>
      <c r="C3720" t="str">
        <f>CONCATENATE(Table1[[#This Row],[Issuer Last Name]],", ",Table1[[#This Row],[Issuer First Name]])</f>
        <v>No. 101, Employee</v>
      </c>
      <c r="D3720" t="str">
        <f>CONCATENATE(Table1[[#This Row],[Approver Last Name]],", ",Table1[[#This Row],[Approver First Name]])</f>
        <v>No. 101, Employee</v>
      </c>
      <c r="E3720" t="str">
        <f>CONCATENATE(Table1[[#This Row],[Customer Last Name]],", ",Table1[[#This Row],[Customer First Name]])</f>
        <v>No. 13527, Client</v>
      </c>
      <c r="F3720" t="str">
        <f>IF(Table1[[#This Row],[Credit Amount]]&gt;-19.99,"Less than 19.99",IF(Table1[[#This Row],[Credit Amount]]=-20,"20",IF(Table1[[#This Row],[Credit Amount]]&gt;-49.98,"20.01-49.98",IF(Table1[[#This Row],[Credit Amount]]=-49.99,"49.99",IF(Table1[[#This Row],[Credit Amount]]=-50,"50",IF(Table1[[#This Row],[Credit Amount]]&lt;-50.01,"Greater than 50"))))))</f>
        <v>20.01-49.98</v>
      </c>
      <c r="G3720" t="str">
        <f>IF(Table1[[#This Row],[Transaction Type]]="Maintenance","Non-Sales","Sales")</f>
        <v>Sales</v>
      </c>
      <c r="H3720" t="str">
        <f>IF(Table1[[#This Row],[Quarter]]="q2",1,"")</f>
        <v/>
      </c>
      <c r="I3720">
        <f>IF(Table1[[#This Row],[Quarter]]="q3",1,"")</f>
        <v>1</v>
      </c>
      <c r="J3720" t="str">
        <f>IF(Table1[[#This Row],[Quarter]]="Q2",Table1[[#This Row],[Credit Amount]],"")</f>
        <v/>
      </c>
      <c r="K3720">
        <f>IF(Table1[[#This Row],[Quarter]]="Q3",Table1[[#This Row],[Credit Amount]],"")</f>
        <v>-37.65</v>
      </c>
      <c r="L3720">
        <f>IF(Table1[[#This Row],[Transaction Type]]="Upgrade",Table1[[#This Row],[Credit Amount]],IF(Table1[[#This Row],[Transaction Type]]="Activation",Table1[[#This Row],[Credit Amount]],""))</f>
        <v>-37.65</v>
      </c>
      <c r="M3720" t="str">
        <f>IF(Table1[[#This Row],[Transaction Type]]="Maintenance",Table1[[#This Row],[Credit Amount]],"")</f>
        <v/>
      </c>
      <c r="N3720">
        <v>10101</v>
      </c>
      <c r="O3720" t="s">
        <v>2489</v>
      </c>
      <c r="P3720" t="s">
        <v>2590</v>
      </c>
      <c r="Q3720" t="s">
        <v>289</v>
      </c>
      <c r="R3720">
        <v>10101</v>
      </c>
      <c r="S3720" t="s">
        <v>2489</v>
      </c>
      <c r="T3720" t="s">
        <v>2590</v>
      </c>
      <c r="U3720" t="s">
        <v>289</v>
      </c>
      <c r="V3720" t="s">
        <v>225</v>
      </c>
      <c r="W3720">
        <v>100004526</v>
      </c>
      <c r="X3720">
        <v>8005553527</v>
      </c>
      <c r="Y3720" t="s">
        <v>2595</v>
      </c>
      <c r="Z3720" t="s">
        <v>6115</v>
      </c>
      <c r="AA3720" s="13">
        <v>-37.65</v>
      </c>
      <c r="AB3720" s="14">
        <v>42588</v>
      </c>
      <c r="AC3720" t="s">
        <v>37</v>
      </c>
    </row>
    <row r="3721" spans="1:29" x14ac:dyDescent="0.25">
      <c r="A3721" t="str">
        <f>CONCATENATE("Q",ROUNDUP(MONTH(Table1[[#This Row],[Month]])/3,0))</f>
        <v>Q3</v>
      </c>
      <c r="B3721" s="14">
        <f>EOMONTH(Table1[[#This Row],[Credit Date]],-1)+1</f>
        <v>42583</v>
      </c>
      <c r="C3721" t="str">
        <f>CONCATENATE(Table1[[#This Row],[Issuer Last Name]],", ",Table1[[#This Row],[Issuer First Name]])</f>
        <v>No. 101, Employee</v>
      </c>
      <c r="D3721" t="str">
        <f>CONCATENATE(Table1[[#This Row],[Approver Last Name]],", ",Table1[[#This Row],[Approver First Name]])</f>
        <v>No. 102, Employee</v>
      </c>
      <c r="E3721" t="str">
        <f>CONCATENATE(Table1[[#This Row],[Customer Last Name]],", ",Table1[[#This Row],[Customer First Name]])</f>
        <v>No. 11926, Client</v>
      </c>
      <c r="F37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21" t="str">
        <f>IF(Table1[[#This Row],[Transaction Type]]="Maintenance","Non-Sales","Sales")</f>
        <v>Non-Sales</v>
      </c>
      <c r="H3721" t="str">
        <f>IF(Table1[[#This Row],[Quarter]]="q2",1,"")</f>
        <v/>
      </c>
      <c r="I3721">
        <f>IF(Table1[[#This Row],[Quarter]]="q3",1,"")</f>
        <v>1</v>
      </c>
      <c r="J3721" t="str">
        <f>IF(Table1[[#This Row],[Quarter]]="Q2",Table1[[#This Row],[Credit Amount]],"")</f>
        <v/>
      </c>
      <c r="K3721">
        <f>IF(Table1[[#This Row],[Quarter]]="Q3",Table1[[#This Row],[Credit Amount]],"")</f>
        <v>-59.03</v>
      </c>
      <c r="L3721" t="str">
        <f>IF(Table1[[#This Row],[Transaction Type]]="Upgrade",Table1[[#This Row],[Credit Amount]],IF(Table1[[#This Row],[Transaction Type]]="Activation",Table1[[#This Row],[Credit Amount]],""))</f>
        <v/>
      </c>
      <c r="M3721">
        <f>IF(Table1[[#This Row],[Transaction Type]]="Maintenance",Table1[[#This Row],[Credit Amount]],"")</f>
        <v>-59.03</v>
      </c>
      <c r="N3721">
        <v>10101</v>
      </c>
      <c r="O3721" t="s">
        <v>2489</v>
      </c>
      <c r="P3721" t="s">
        <v>2590</v>
      </c>
      <c r="Q3721" t="s">
        <v>289</v>
      </c>
      <c r="R3721">
        <v>10102</v>
      </c>
      <c r="S3721" t="s">
        <v>2489</v>
      </c>
      <c r="T3721" t="s">
        <v>2591</v>
      </c>
      <c r="U3721" t="s">
        <v>290</v>
      </c>
      <c r="V3721" t="s">
        <v>225</v>
      </c>
      <c r="W3721">
        <v>100002925</v>
      </c>
      <c r="X3721">
        <v>8005551926</v>
      </c>
      <c r="Y3721" t="s">
        <v>2595</v>
      </c>
      <c r="Z3721" t="s">
        <v>4521</v>
      </c>
      <c r="AA3721" s="13">
        <v>-59.03</v>
      </c>
      <c r="AB3721" s="14">
        <v>42589</v>
      </c>
      <c r="AC3721" t="s">
        <v>36</v>
      </c>
    </row>
    <row r="3722" spans="1:29" x14ac:dyDescent="0.25">
      <c r="A3722" t="str">
        <f>CONCATENATE("Q",ROUNDUP(MONTH(Table1[[#This Row],[Month]])/3,0))</f>
        <v>Q3</v>
      </c>
      <c r="B3722" s="14">
        <f>EOMONTH(Table1[[#This Row],[Credit Date]],-1)+1</f>
        <v>42583</v>
      </c>
      <c r="C3722" t="str">
        <f>CONCATENATE(Table1[[#This Row],[Issuer Last Name]],", ",Table1[[#This Row],[Issuer First Name]])</f>
        <v>No. 101, Employee</v>
      </c>
      <c r="D3722" t="str">
        <f>CONCATENATE(Table1[[#This Row],[Approver Last Name]],", ",Table1[[#This Row],[Approver First Name]])</f>
        <v>No. 102, Employee</v>
      </c>
      <c r="E3722" t="str">
        <f>CONCATENATE(Table1[[#This Row],[Customer Last Name]],", ",Table1[[#This Row],[Customer First Name]])</f>
        <v>No. 14012, Client</v>
      </c>
      <c r="F37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22" t="str">
        <f>IF(Table1[[#This Row],[Transaction Type]]="Maintenance","Non-Sales","Sales")</f>
        <v>Non-Sales</v>
      </c>
      <c r="H3722" t="str">
        <f>IF(Table1[[#This Row],[Quarter]]="q2",1,"")</f>
        <v/>
      </c>
      <c r="I3722">
        <f>IF(Table1[[#This Row],[Quarter]]="q3",1,"")</f>
        <v>1</v>
      </c>
      <c r="J3722" t="str">
        <f>IF(Table1[[#This Row],[Quarter]]="Q2",Table1[[#This Row],[Credit Amount]],"")</f>
        <v/>
      </c>
      <c r="K3722">
        <f>IF(Table1[[#This Row],[Quarter]]="Q3",Table1[[#This Row],[Credit Amount]],"")</f>
        <v>-91.8</v>
      </c>
      <c r="L3722" t="str">
        <f>IF(Table1[[#This Row],[Transaction Type]]="Upgrade",Table1[[#This Row],[Credit Amount]],IF(Table1[[#This Row],[Transaction Type]]="Activation",Table1[[#This Row],[Credit Amount]],""))</f>
        <v/>
      </c>
      <c r="M3722">
        <f>IF(Table1[[#This Row],[Transaction Type]]="Maintenance",Table1[[#This Row],[Credit Amount]],"")</f>
        <v>-91.8</v>
      </c>
      <c r="N3722">
        <v>10101</v>
      </c>
      <c r="O3722" t="s">
        <v>2489</v>
      </c>
      <c r="P3722" t="s">
        <v>2590</v>
      </c>
      <c r="Q3722" t="s">
        <v>289</v>
      </c>
      <c r="R3722">
        <v>10102</v>
      </c>
      <c r="S3722" t="s">
        <v>2489</v>
      </c>
      <c r="T3722" t="s">
        <v>2591</v>
      </c>
      <c r="U3722" t="s">
        <v>290</v>
      </c>
      <c r="V3722" t="s">
        <v>225</v>
      </c>
      <c r="W3722">
        <v>100005011</v>
      </c>
      <c r="X3722">
        <v>8005554012</v>
      </c>
      <c r="Y3722" t="s">
        <v>2595</v>
      </c>
      <c r="Z3722" t="s">
        <v>6600</v>
      </c>
      <c r="AA3722" s="13">
        <v>-91.8</v>
      </c>
      <c r="AB3722" s="14">
        <v>42589</v>
      </c>
      <c r="AC3722" t="s">
        <v>36</v>
      </c>
    </row>
    <row r="3723" spans="1:29" x14ac:dyDescent="0.25">
      <c r="A3723" t="str">
        <f>CONCATENATE("Q",ROUNDUP(MONTH(Table1[[#This Row],[Month]])/3,0))</f>
        <v>Q3</v>
      </c>
      <c r="B3723" s="14">
        <f>EOMONTH(Table1[[#This Row],[Credit Date]],-1)+1</f>
        <v>42583</v>
      </c>
      <c r="C3723" t="str">
        <f>CONCATENATE(Table1[[#This Row],[Issuer Last Name]],", ",Table1[[#This Row],[Issuer First Name]])</f>
        <v>No. 101, Employee</v>
      </c>
      <c r="D3723" t="str">
        <f>CONCATENATE(Table1[[#This Row],[Approver Last Name]],", ",Table1[[#This Row],[Approver First Name]])</f>
        <v>No. 101, Employee</v>
      </c>
      <c r="E3723" t="str">
        <f>CONCATENATE(Table1[[#This Row],[Customer Last Name]],", ",Table1[[#This Row],[Customer First Name]])</f>
        <v>No. 13226, Client</v>
      </c>
      <c r="F3723" t="str">
        <f>IF(Table1[[#This Row],[Credit Amount]]&gt;-19.99,"Less than 19.99",IF(Table1[[#This Row],[Credit Amount]]=-20,"20",IF(Table1[[#This Row],[Credit Amount]]&gt;-49.98,"20.01-49.98",IF(Table1[[#This Row],[Credit Amount]]=-49.99,"49.99",IF(Table1[[#This Row],[Credit Amount]]=-50,"50",IF(Table1[[#This Row],[Credit Amount]]&lt;-50.01,"Greater than 50"))))))</f>
        <v>20.01-49.98</v>
      </c>
      <c r="G3723" t="str">
        <f>IF(Table1[[#This Row],[Transaction Type]]="Maintenance","Non-Sales","Sales")</f>
        <v>Sales</v>
      </c>
      <c r="H3723" t="str">
        <f>IF(Table1[[#This Row],[Quarter]]="q2",1,"")</f>
        <v/>
      </c>
      <c r="I3723">
        <f>IF(Table1[[#This Row],[Quarter]]="q3",1,"")</f>
        <v>1</v>
      </c>
      <c r="J3723" t="str">
        <f>IF(Table1[[#This Row],[Quarter]]="Q2",Table1[[#This Row],[Credit Amount]],"")</f>
        <v/>
      </c>
      <c r="K3723">
        <f>IF(Table1[[#This Row],[Quarter]]="Q3",Table1[[#This Row],[Credit Amount]],"")</f>
        <v>-21.95</v>
      </c>
      <c r="L3723">
        <f>IF(Table1[[#This Row],[Transaction Type]]="Upgrade",Table1[[#This Row],[Credit Amount]],IF(Table1[[#This Row],[Transaction Type]]="Activation",Table1[[#This Row],[Credit Amount]],""))</f>
        <v>-21.95</v>
      </c>
      <c r="M3723" t="str">
        <f>IF(Table1[[#This Row],[Transaction Type]]="Maintenance",Table1[[#This Row],[Credit Amount]],"")</f>
        <v/>
      </c>
      <c r="N3723">
        <v>10101</v>
      </c>
      <c r="O3723" t="s">
        <v>2489</v>
      </c>
      <c r="P3723" t="s">
        <v>2590</v>
      </c>
      <c r="Q3723" t="s">
        <v>289</v>
      </c>
      <c r="R3723">
        <v>10101</v>
      </c>
      <c r="S3723" t="s">
        <v>2489</v>
      </c>
      <c r="T3723" t="s">
        <v>2590</v>
      </c>
      <c r="U3723" t="s">
        <v>289</v>
      </c>
      <c r="V3723" t="s">
        <v>225</v>
      </c>
      <c r="W3723">
        <v>100004225</v>
      </c>
      <c r="X3723">
        <v>8005553226</v>
      </c>
      <c r="Y3723" t="s">
        <v>2595</v>
      </c>
      <c r="Z3723" t="s">
        <v>5814</v>
      </c>
      <c r="AA3723" s="13">
        <v>-21.95</v>
      </c>
      <c r="AB3723" s="14">
        <v>42593</v>
      </c>
      <c r="AC3723" t="s">
        <v>37</v>
      </c>
    </row>
    <row r="3724" spans="1:29" x14ac:dyDescent="0.25">
      <c r="A3724" t="str">
        <f>CONCATENATE("Q",ROUNDUP(MONTH(Table1[[#This Row],[Month]])/3,0))</f>
        <v>Q3</v>
      </c>
      <c r="B3724" s="14">
        <f>EOMONTH(Table1[[#This Row],[Credit Date]],-1)+1</f>
        <v>42583</v>
      </c>
      <c r="C3724" t="str">
        <f>CONCATENATE(Table1[[#This Row],[Issuer Last Name]],", ",Table1[[#This Row],[Issuer First Name]])</f>
        <v>No. 101, Employee</v>
      </c>
      <c r="D3724" t="str">
        <f>CONCATENATE(Table1[[#This Row],[Approver Last Name]],", ",Table1[[#This Row],[Approver First Name]])</f>
        <v>No. 101, Employee</v>
      </c>
      <c r="E3724" t="str">
        <f>CONCATENATE(Table1[[#This Row],[Customer Last Name]],", ",Table1[[#This Row],[Customer First Name]])</f>
        <v>No. 13845, Client</v>
      </c>
      <c r="F3724" t="str">
        <f>IF(Table1[[#This Row],[Credit Amount]]&gt;-19.99,"Less than 19.99",IF(Table1[[#This Row],[Credit Amount]]=-20,"20",IF(Table1[[#This Row],[Credit Amount]]&gt;-49.98,"20.01-49.98",IF(Table1[[#This Row],[Credit Amount]]=-49.99,"49.99",IF(Table1[[#This Row],[Credit Amount]]=-50,"50",IF(Table1[[#This Row],[Credit Amount]]&lt;-50.01,"Greater than 50"))))))</f>
        <v>20.01-49.98</v>
      </c>
      <c r="G3724" t="str">
        <f>IF(Table1[[#This Row],[Transaction Type]]="Maintenance","Non-Sales","Sales")</f>
        <v>Non-Sales</v>
      </c>
      <c r="H3724" t="str">
        <f>IF(Table1[[#This Row],[Quarter]]="q2",1,"")</f>
        <v/>
      </c>
      <c r="I3724">
        <f>IF(Table1[[#This Row],[Quarter]]="q3",1,"")</f>
        <v>1</v>
      </c>
      <c r="J3724" t="str">
        <f>IF(Table1[[#This Row],[Quarter]]="Q2",Table1[[#This Row],[Credit Amount]],"")</f>
        <v/>
      </c>
      <c r="K3724">
        <f>IF(Table1[[#This Row],[Quarter]]="Q3",Table1[[#This Row],[Credit Amount]],"")</f>
        <v>-44.8</v>
      </c>
      <c r="L3724" t="str">
        <f>IF(Table1[[#This Row],[Transaction Type]]="Upgrade",Table1[[#This Row],[Credit Amount]],IF(Table1[[#This Row],[Transaction Type]]="Activation",Table1[[#This Row],[Credit Amount]],""))</f>
        <v/>
      </c>
      <c r="M3724">
        <f>IF(Table1[[#This Row],[Transaction Type]]="Maintenance",Table1[[#This Row],[Credit Amount]],"")</f>
        <v>-44.8</v>
      </c>
      <c r="N3724">
        <v>10101</v>
      </c>
      <c r="O3724" t="s">
        <v>2489</v>
      </c>
      <c r="P3724" t="s">
        <v>2590</v>
      </c>
      <c r="Q3724" t="s">
        <v>289</v>
      </c>
      <c r="R3724">
        <v>10101</v>
      </c>
      <c r="S3724" t="s">
        <v>2489</v>
      </c>
      <c r="T3724" t="s">
        <v>2590</v>
      </c>
      <c r="U3724" t="s">
        <v>289</v>
      </c>
      <c r="V3724" t="s">
        <v>225</v>
      </c>
      <c r="W3724">
        <v>100004844</v>
      </c>
      <c r="X3724">
        <v>8005553845</v>
      </c>
      <c r="Y3724" t="s">
        <v>2595</v>
      </c>
      <c r="Z3724" t="s">
        <v>6433</v>
      </c>
      <c r="AA3724" s="13">
        <v>-44.8</v>
      </c>
      <c r="AB3724" s="14">
        <v>42594</v>
      </c>
      <c r="AC3724" t="s">
        <v>36</v>
      </c>
    </row>
    <row r="3725" spans="1:29" x14ac:dyDescent="0.25">
      <c r="A3725" t="str">
        <f>CONCATENATE("Q",ROUNDUP(MONTH(Table1[[#This Row],[Month]])/3,0))</f>
        <v>Q3</v>
      </c>
      <c r="B3725" s="14">
        <f>EOMONTH(Table1[[#This Row],[Credit Date]],-1)+1</f>
        <v>42583</v>
      </c>
      <c r="C3725" t="str">
        <f>CONCATENATE(Table1[[#This Row],[Issuer Last Name]],", ",Table1[[#This Row],[Issuer First Name]])</f>
        <v>No. 101, Employee</v>
      </c>
      <c r="D3725" t="str">
        <f>CONCATENATE(Table1[[#This Row],[Approver Last Name]],", ",Table1[[#This Row],[Approver First Name]])</f>
        <v>No. 101, Employee</v>
      </c>
      <c r="E3725" t="str">
        <f>CONCATENATE(Table1[[#This Row],[Customer Last Name]],", ",Table1[[#This Row],[Customer First Name]])</f>
        <v>No. 10733, Client</v>
      </c>
      <c r="F3725" t="str">
        <f>IF(Table1[[#This Row],[Credit Amount]]&gt;-19.99,"Less than 19.99",IF(Table1[[#This Row],[Credit Amount]]=-20,"20",IF(Table1[[#This Row],[Credit Amount]]&gt;-49.98,"20.01-49.98",IF(Table1[[#This Row],[Credit Amount]]=-49.99,"49.99",IF(Table1[[#This Row],[Credit Amount]]=-50,"50",IF(Table1[[#This Row],[Credit Amount]]&lt;-50.01,"Greater than 50"))))))</f>
        <v>20.01-49.98</v>
      </c>
      <c r="G3725" t="str">
        <f>IF(Table1[[#This Row],[Transaction Type]]="Maintenance","Non-Sales","Sales")</f>
        <v>Non-Sales</v>
      </c>
      <c r="H3725" t="str">
        <f>IF(Table1[[#This Row],[Quarter]]="q2",1,"")</f>
        <v/>
      </c>
      <c r="I3725">
        <f>IF(Table1[[#This Row],[Quarter]]="q3",1,"")</f>
        <v>1</v>
      </c>
      <c r="J3725" t="str">
        <f>IF(Table1[[#This Row],[Quarter]]="Q2",Table1[[#This Row],[Credit Amount]],"")</f>
        <v/>
      </c>
      <c r="K3725">
        <f>IF(Table1[[#This Row],[Quarter]]="Q3",Table1[[#This Row],[Credit Amount]],"")</f>
        <v>-38.840000000000003</v>
      </c>
      <c r="L3725" t="str">
        <f>IF(Table1[[#This Row],[Transaction Type]]="Upgrade",Table1[[#This Row],[Credit Amount]],IF(Table1[[#This Row],[Transaction Type]]="Activation",Table1[[#This Row],[Credit Amount]],""))</f>
        <v/>
      </c>
      <c r="M3725">
        <f>IF(Table1[[#This Row],[Transaction Type]]="Maintenance",Table1[[#This Row],[Credit Amount]],"")</f>
        <v>-38.840000000000003</v>
      </c>
      <c r="N3725">
        <v>10101</v>
      </c>
      <c r="O3725" t="s">
        <v>2489</v>
      </c>
      <c r="P3725" t="s">
        <v>2590</v>
      </c>
      <c r="Q3725" t="s">
        <v>289</v>
      </c>
      <c r="R3725">
        <v>10101</v>
      </c>
      <c r="S3725" t="s">
        <v>2489</v>
      </c>
      <c r="T3725" t="s">
        <v>2590</v>
      </c>
      <c r="U3725" t="s">
        <v>289</v>
      </c>
      <c r="V3725" t="s">
        <v>225</v>
      </c>
      <c r="W3725">
        <v>100001732</v>
      </c>
      <c r="X3725">
        <v>8005550733</v>
      </c>
      <c r="Y3725" t="s">
        <v>2595</v>
      </c>
      <c r="Z3725" t="s">
        <v>3328</v>
      </c>
      <c r="AA3725" s="13">
        <v>-38.840000000000003</v>
      </c>
      <c r="AB3725" s="14">
        <v>42595</v>
      </c>
      <c r="AC3725" t="s">
        <v>36</v>
      </c>
    </row>
    <row r="3726" spans="1:29" x14ac:dyDescent="0.25">
      <c r="A3726" t="str">
        <f>CONCATENATE("Q",ROUNDUP(MONTH(Table1[[#This Row],[Month]])/3,0))</f>
        <v>Q3</v>
      </c>
      <c r="B3726" s="14">
        <f>EOMONTH(Table1[[#This Row],[Credit Date]],-1)+1</f>
        <v>42583</v>
      </c>
      <c r="C3726" t="str">
        <f>CONCATENATE(Table1[[#This Row],[Issuer Last Name]],", ",Table1[[#This Row],[Issuer First Name]])</f>
        <v>No. 101, Employee</v>
      </c>
      <c r="D3726" t="str">
        <f>CONCATENATE(Table1[[#This Row],[Approver Last Name]],", ",Table1[[#This Row],[Approver First Name]])</f>
        <v>No. 101, Employee</v>
      </c>
      <c r="E3726" t="str">
        <f>CONCATENATE(Table1[[#This Row],[Customer Last Name]],", ",Table1[[#This Row],[Customer First Name]])</f>
        <v>No. 13802, Client</v>
      </c>
      <c r="F3726" t="str">
        <f>IF(Table1[[#This Row],[Credit Amount]]&gt;-19.99,"Less than 19.99",IF(Table1[[#This Row],[Credit Amount]]=-20,"20",IF(Table1[[#This Row],[Credit Amount]]&gt;-49.98,"20.01-49.98",IF(Table1[[#This Row],[Credit Amount]]=-49.99,"49.99",IF(Table1[[#This Row],[Credit Amount]]=-50,"50",IF(Table1[[#This Row],[Credit Amount]]&lt;-50.01,"Greater than 50"))))))</f>
        <v>Less than 19.99</v>
      </c>
      <c r="G3726" t="str">
        <f>IF(Table1[[#This Row],[Transaction Type]]="Maintenance","Non-Sales","Sales")</f>
        <v>Non-Sales</v>
      </c>
      <c r="H3726" t="str">
        <f>IF(Table1[[#This Row],[Quarter]]="q2",1,"")</f>
        <v/>
      </c>
      <c r="I3726">
        <f>IF(Table1[[#This Row],[Quarter]]="q3",1,"")</f>
        <v>1</v>
      </c>
      <c r="J3726" t="str">
        <f>IF(Table1[[#This Row],[Quarter]]="Q2",Table1[[#This Row],[Credit Amount]],"")</f>
        <v/>
      </c>
      <c r="K3726">
        <f>IF(Table1[[#This Row],[Quarter]]="Q3",Table1[[#This Row],[Credit Amount]],"")</f>
        <v>-14.68</v>
      </c>
      <c r="L3726" t="str">
        <f>IF(Table1[[#This Row],[Transaction Type]]="Upgrade",Table1[[#This Row],[Credit Amount]],IF(Table1[[#This Row],[Transaction Type]]="Activation",Table1[[#This Row],[Credit Amount]],""))</f>
        <v/>
      </c>
      <c r="M3726">
        <f>IF(Table1[[#This Row],[Transaction Type]]="Maintenance",Table1[[#This Row],[Credit Amount]],"")</f>
        <v>-14.68</v>
      </c>
      <c r="N3726">
        <v>10101</v>
      </c>
      <c r="O3726" t="s">
        <v>2489</v>
      </c>
      <c r="P3726" t="s">
        <v>2590</v>
      </c>
      <c r="Q3726" t="s">
        <v>289</v>
      </c>
      <c r="R3726">
        <v>10101</v>
      </c>
      <c r="S3726" t="s">
        <v>2489</v>
      </c>
      <c r="T3726" t="s">
        <v>2590</v>
      </c>
      <c r="U3726" t="s">
        <v>289</v>
      </c>
      <c r="V3726" t="s">
        <v>225</v>
      </c>
      <c r="W3726">
        <v>100004801</v>
      </c>
      <c r="X3726">
        <v>8005553802</v>
      </c>
      <c r="Y3726" t="s">
        <v>2595</v>
      </c>
      <c r="Z3726" t="s">
        <v>6390</v>
      </c>
      <c r="AA3726" s="13">
        <v>-14.68</v>
      </c>
      <c r="AB3726" s="14">
        <v>42605</v>
      </c>
      <c r="AC3726" t="s">
        <v>36</v>
      </c>
    </row>
    <row r="3727" spans="1:29" x14ac:dyDescent="0.25">
      <c r="A3727" t="str">
        <f>CONCATENATE("Q",ROUNDUP(MONTH(Table1[[#This Row],[Month]])/3,0))</f>
        <v>Q3</v>
      </c>
      <c r="B3727" s="14">
        <f>EOMONTH(Table1[[#This Row],[Credit Date]],-1)+1</f>
        <v>42614</v>
      </c>
      <c r="C3727" t="str">
        <f>CONCATENATE(Table1[[#This Row],[Issuer Last Name]],", ",Table1[[#This Row],[Issuer First Name]])</f>
        <v>No. 101, Employee</v>
      </c>
      <c r="D3727" t="str">
        <f>CONCATENATE(Table1[[#This Row],[Approver Last Name]],", ",Table1[[#This Row],[Approver First Name]])</f>
        <v>No. 102, Employee</v>
      </c>
      <c r="E3727" t="str">
        <f>CONCATENATE(Table1[[#This Row],[Customer Last Name]],", ",Table1[[#This Row],[Customer First Name]])</f>
        <v>No. 10681, Client</v>
      </c>
      <c r="F37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27" t="str">
        <f>IF(Table1[[#This Row],[Transaction Type]]="Maintenance","Non-Sales","Sales")</f>
        <v>Sales</v>
      </c>
      <c r="H3727" t="str">
        <f>IF(Table1[[#This Row],[Quarter]]="q2",1,"")</f>
        <v/>
      </c>
      <c r="I3727">
        <f>IF(Table1[[#This Row],[Quarter]]="q3",1,"")</f>
        <v>1</v>
      </c>
      <c r="J3727" t="str">
        <f>IF(Table1[[#This Row],[Quarter]]="Q2",Table1[[#This Row],[Credit Amount]],"")</f>
        <v/>
      </c>
      <c r="K3727">
        <f>IF(Table1[[#This Row],[Quarter]]="Q3",Table1[[#This Row],[Credit Amount]],"")</f>
        <v>-69.930000000000007</v>
      </c>
      <c r="L3727">
        <f>IF(Table1[[#This Row],[Transaction Type]]="Upgrade",Table1[[#This Row],[Credit Amount]],IF(Table1[[#This Row],[Transaction Type]]="Activation",Table1[[#This Row],[Credit Amount]],""))</f>
        <v>-69.930000000000007</v>
      </c>
      <c r="M3727" t="str">
        <f>IF(Table1[[#This Row],[Transaction Type]]="Maintenance",Table1[[#This Row],[Credit Amount]],"")</f>
        <v/>
      </c>
      <c r="N3727">
        <v>10101</v>
      </c>
      <c r="O3727" t="s">
        <v>2489</v>
      </c>
      <c r="P3727" t="s">
        <v>2590</v>
      </c>
      <c r="Q3727" t="s">
        <v>289</v>
      </c>
      <c r="R3727">
        <v>10102</v>
      </c>
      <c r="S3727" t="s">
        <v>2489</v>
      </c>
      <c r="T3727" t="s">
        <v>2591</v>
      </c>
      <c r="U3727" t="s">
        <v>290</v>
      </c>
      <c r="V3727" t="s">
        <v>225</v>
      </c>
      <c r="W3727">
        <v>100001680</v>
      </c>
      <c r="X3727">
        <v>8005550681</v>
      </c>
      <c r="Y3727" t="s">
        <v>2595</v>
      </c>
      <c r="Z3727" t="s">
        <v>3276</v>
      </c>
      <c r="AA3727" s="13">
        <v>-69.930000000000007</v>
      </c>
      <c r="AB3727" s="14">
        <v>42616</v>
      </c>
      <c r="AC3727" t="s">
        <v>35</v>
      </c>
    </row>
    <row r="3728" spans="1:29" x14ac:dyDescent="0.25">
      <c r="A3728" t="str">
        <f>CONCATENATE("Q",ROUNDUP(MONTH(Table1[[#This Row],[Month]])/3,0))</f>
        <v>Q3</v>
      </c>
      <c r="B3728" s="14">
        <f>EOMONTH(Table1[[#This Row],[Credit Date]],-1)+1</f>
        <v>42614</v>
      </c>
      <c r="C3728" t="str">
        <f>CONCATENATE(Table1[[#This Row],[Issuer Last Name]],", ",Table1[[#This Row],[Issuer First Name]])</f>
        <v>No. 101, Employee</v>
      </c>
      <c r="D3728" t="str">
        <f>CONCATENATE(Table1[[#This Row],[Approver Last Name]],", ",Table1[[#This Row],[Approver First Name]])</f>
        <v>No. 102, Employee</v>
      </c>
      <c r="E3728" t="str">
        <f>CONCATENATE(Table1[[#This Row],[Customer Last Name]],", ",Table1[[#This Row],[Customer First Name]])</f>
        <v>No. 12203, Client</v>
      </c>
      <c r="F37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28" t="str">
        <f>IF(Table1[[#This Row],[Transaction Type]]="Maintenance","Non-Sales","Sales")</f>
        <v>Non-Sales</v>
      </c>
      <c r="H3728" t="str">
        <f>IF(Table1[[#This Row],[Quarter]]="q2",1,"")</f>
        <v/>
      </c>
      <c r="I3728">
        <f>IF(Table1[[#This Row],[Quarter]]="q3",1,"")</f>
        <v>1</v>
      </c>
      <c r="J3728" t="str">
        <f>IF(Table1[[#This Row],[Quarter]]="Q2",Table1[[#This Row],[Credit Amount]],"")</f>
        <v/>
      </c>
      <c r="K3728">
        <f>IF(Table1[[#This Row],[Quarter]]="Q3",Table1[[#This Row],[Credit Amount]],"")</f>
        <v>-74.62</v>
      </c>
      <c r="L3728" t="str">
        <f>IF(Table1[[#This Row],[Transaction Type]]="Upgrade",Table1[[#This Row],[Credit Amount]],IF(Table1[[#This Row],[Transaction Type]]="Activation",Table1[[#This Row],[Credit Amount]],""))</f>
        <v/>
      </c>
      <c r="M3728">
        <f>IF(Table1[[#This Row],[Transaction Type]]="Maintenance",Table1[[#This Row],[Credit Amount]],"")</f>
        <v>-74.62</v>
      </c>
      <c r="N3728">
        <v>10101</v>
      </c>
      <c r="O3728" t="s">
        <v>2489</v>
      </c>
      <c r="P3728" t="s">
        <v>2590</v>
      </c>
      <c r="Q3728" t="s">
        <v>289</v>
      </c>
      <c r="R3728">
        <v>10102</v>
      </c>
      <c r="S3728" t="s">
        <v>2489</v>
      </c>
      <c r="T3728" t="s">
        <v>2591</v>
      </c>
      <c r="U3728" t="s">
        <v>290</v>
      </c>
      <c r="V3728" t="s">
        <v>225</v>
      </c>
      <c r="W3728">
        <v>100003202</v>
      </c>
      <c r="X3728">
        <v>8005552203</v>
      </c>
      <c r="Y3728" t="s">
        <v>2595</v>
      </c>
      <c r="Z3728" t="s">
        <v>4798</v>
      </c>
      <c r="AA3728" s="13">
        <v>-74.62</v>
      </c>
      <c r="AB3728" s="14">
        <v>42618</v>
      </c>
      <c r="AC3728" t="s">
        <v>36</v>
      </c>
    </row>
    <row r="3729" spans="1:29" x14ac:dyDescent="0.25">
      <c r="A3729" t="str">
        <f>CONCATENATE("Q",ROUNDUP(MONTH(Table1[[#This Row],[Month]])/3,0))</f>
        <v>Q3</v>
      </c>
      <c r="B3729" s="14">
        <f>EOMONTH(Table1[[#This Row],[Credit Date]],-1)+1</f>
        <v>42614</v>
      </c>
      <c r="C3729" t="str">
        <f>CONCATENATE(Table1[[#This Row],[Issuer Last Name]],", ",Table1[[#This Row],[Issuer First Name]])</f>
        <v>No. 101, Employee</v>
      </c>
      <c r="D3729" t="str">
        <f>CONCATENATE(Table1[[#This Row],[Approver Last Name]],", ",Table1[[#This Row],[Approver First Name]])</f>
        <v>No. 102, Employee</v>
      </c>
      <c r="E3729" t="str">
        <f>CONCATENATE(Table1[[#This Row],[Customer Last Name]],", ",Table1[[#This Row],[Customer First Name]])</f>
        <v>No. 11308, Client</v>
      </c>
      <c r="F37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29" t="str">
        <f>IF(Table1[[#This Row],[Transaction Type]]="Maintenance","Non-Sales","Sales")</f>
        <v>Non-Sales</v>
      </c>
      <c r="H3729" t="str">
        <f>IF(Table1[[#This Row],[Quarter]]="q2",1,"")</f>
        <v/>
      </c>
      <c r="I3729">
        <f>IF(Table1[[#This Row],[Quarter]]="q3",1,"")</f>
        <v>1</v>
      </c>
      <c r="J3729" t="str">
        <f>IF(Table1[[#This Row],[Quarter]]="Q2",Table1[[#This Row],[Credit Amount]],"")</f>
        <v/>
      </c>
      <c r="K3729">
        <f>IF(Table1[[#This Row],[Quarter]]="Q3",Table1[[#This Row],[Credit Amount]],"")</f>
        <v>-93.17</v>
      </c>
      <c r="L3729" t="str">
        <f>IF(Table1[[#This Row],[Transaction Type]]="Upgrade",Table1[[#This Row],[Credit Amount]],IF(Table1[[#This Row],[Transaction Type]]="Activation",Table1[[#This Row],[Credit Amount]],""))</f>
        <v/>
      </c>
      <c r="M3729">
        <f>IF(Table1[[#This Row],[Transaction Type]]="Maintenance",Table1[[#This Row],[Credit Amount]],"")</f>
        <v>-93.17</v>
      </c>
      <c r="N3729">
        <v>10101</v>
      </c>
      <c r="O3729" t="s">
        <v>2489</v>
      </c>
      <c r="P3729" t="s">
        <v>2590</v>
      </c>
      <c r="Q3729" t="s">
        <v>289</v>
      </c>
      <c r="R3729">
        <v>10102</v>
      </c>
      <c r="S3729" t="s">
        <v>2489</v>
      </c>
      <c r="T3729" t="s">
        <v>2591</v>
      </c>
      <c r="U3729" t="s">
        <v>290</v>
      </c>
      <c r="V3729" t="s">
        <v>225</v>
      </c>
      <c r="W3729">
        <v>100002307</v>
      </c>
      <c r="X3729">
        <v>8005551308</v>
      </c>
      <c r="Y3729" t="s">
        <v>2595</v>
      </c>
      <c r="Z3729" t="s">
        <v>3903</v>
      </c>
      <c r="AA3729" s="13">
        <v>-93.17</v>
      </c>
      <c r="AB3729" s="14">
        <v>42623</v>
      </c>
      <c r="AC3729" t="s">
        <v>36</v>
      </c>
    </row>
    <row r="3730" spans="1:29" x14ac:dyDescent="0.25">
      <c r="A3730" t="str">
        <f>CONCATENATE("Q",ROUNDUP(MONTH(Table1[[#This Row],[Month]])/3,0))</f>
        <v>Q3</v>
      </c>
      <c r="B3730" s="14">
        <f>EOMONTH(Table1[[#This Row],[Credit Date]],-1)+1</f>
        <v>42614</v>
      </c>
      <c r="C3730" t="str">
        <f>CONCATENATE(Table1[[#This Row],[Issuer Last Name]],", ",Table1[[#This Row],[Issuer First Name]])</f>
        <v>No. 101, Employee</v>
      </c>
      <c r="D3730" t="str">
        <f>CONCATENATE(Table1[[#This Row],[Approver Last Name]],", ",Table1[[#This Row],[Approver First Name]])</f>
        <v>No. 102, Employee</v>
      </c>
      <c r="E3730" t="str">
        <f>CONCATENATE(Table1[[#This Row],[Customer Last Name]],", ",Table1[[#This Row],[Customer First Name]])</f>
        <v>No. 12332, Client</v>
      </c>
      <c r="F37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30" t="str">
        <f>IF(Table1[[#This Row],[Transaction Type]]="Maintenance","Non-Sales","Sales")</f>
        <v>Non-Sales</v>
      </c>
      <c r="H3730" t="str">
        <f>IF(Table1[[#This Row],[Quarter]]="q2",1,"")</f>
        <v/>
      </c>
      <c r="I3730">
        <f>IF(Table1[[#This Row],[Quarter]]="q3",1,"")</f>
        <v>1</v>
      </c>
      <c r="J3730" t="str">
        <f>IF(Table1[[#This Row],[Quarter]]="Q2",Table1[[#This Row],[Credit Amount]],"")</f>
        <v/>
      </c>
      <c r="K3730">
        <f>IF(Table1[[#This Row],[Quarter]]="Q3",Table1[[#This Row],[Credit Amount]],"")</f>
        <v>-66.67</v>
      </c>
      <c r="L3730" t="str">
        <f>IF(Table1[[#This Row],[Transaction Type]]="Upgrade",Table1[[#This Row],[Credit Amount]],IF(Table1[[#This Row],[Transaction Type]]="Activation",Table1[[#This Row],[Credit Amount]],""))</f>
        <v/>
      </c>
      <c r="M3730">
        <f>IF(Table1[[#This Row],[Transaction Type]]="Maintenance",Table1[[#This Row],[Credit Amount]],"")</f>
        <v>-66.67</v>
      </c>
      <c r="N3730">
        <v>10101</v>
      </c>
      <c r="O3730" t="s">
        <v>2489</v>
      </c>
      <c r="P3730" t="s">
        <v>2590</v>
      </c>
      <c r="Q3730" t="s">
        <v>289</v>
      </c>
      <c r="R3730">
        <v>10102</v>
      </c>
      <c r="S3730" t="s">
        <v>2489</v>
      </c>
      <c r="T3730" t="s">
        <v>2591</v>
      </c>
      <c r="U3730" t="s">
        <v>290</v>
      </c>
      <c r="V3730" t="s">
        <v>225</v>
      </c>
      <c r="W3730">
        <v>100003331</v>
      </c>
      <c r="X3730">
        <v>8005552332</v>
      </c>
      <c r="Y3730" t="s">
        <v>2595</v>
      </c>
      <c r="Z3730" t="s">
        <v>4927</v>
      </c>
      <c r="AA3730" s="13">
        <v>-66.67</v>
      </c>
      <c r="AB3730" s="14">
        <v>42623</v>
      </c>
      <c r="AC3730" t="s">
        <v>36</v>
      </c>
    </row>
    <row r="3731" spans="1:29" x14ac:dyDescent="0.25">
      <c r="A3731" t="str">
        <f>CONCATENATE("Q",ROUNDUP(MONTH(Table1[[#This Row],[Month]])/3,0))</f>
        <v>Q3</v>
      </c>
      <c r="B3731" s="14">
        <f>EOMONTH(Table1[[#This Row],[Credit Date]],-1)+1</f>
        <v>42614</v>
      </c>
      <c r="C3731" t="str">
        <f>CONCATENATE(Table1[[#This Row],[Issuer Last Name]],", ",Table1[[#This Row],[Issuer First Name]])</f>
        <v>No. 101, Employee</v>
      </c>
      <c r="D3731" t="str">
        <f>CONCATENATE(Table1[[#This Row],[Approver Last Name]],", ",Table1[[#This Row],[Approver First Name]])</f>
        <v>No. 101, Employee</v>
      </c>
      <c r="E3731" t="str">
        <f>CONCATENATE(Table1[[#This Row],[Customer Last Name]],", ",Table1[[#This Row],[Customer First Name]])</f>
        <v>No. 13178, Client</v>
      </c>
      <c r="F3731" t="str">
        <f>IF(Table1[[#This Row],[Credit Amount]]&gt;-19.99,"Less than 19.99",IF(Table1[[#This Row],[Credit Amount]]=-20,"20",IF(Table1[[#This Row],[Credit Amount]]&gt;-49.98,"20.01-49.98",IF(Table1[[#This Row],[Credit Amount]]=-49.99,"49.99",IF(Table1[[#This Row],[Credit Amount]]=-50,"50",IF(Table1[[#This Row],[Credit Amount]]&lt;-50.01,"Greater than 50"))))))</f>
        <v>Less than 19.99</v>
      </c>
      <c r="G3731" t="str">
        <f>IF(Table1[[#This Row],[Transaction Type]]="Maintenance","Non-Sales","Sales")</f>
        <v>Non-Sales</v>
      </c>
      <c r="H3731" t="str">
        <f>IF(Table1[[#This Row],[Quarter]]="q2",1,"")</f>
        <v/>
      </c>
      <c r="I3731">
        <f>IF(Table1[[#This Row],[Quarter]]="q3",1,"")</f>
        <v>1</v>
      </c>
      <c r="J3731" t="str">
        <f>IF(Table1[[#This Row],[Quarter]]="Q2",Table1[[#This Row],[Credit Amount]],"")</f>
        <v/>
      </c>
      <c r="K3731">
        <f>IF(Table1[[#This Row],[Quarter]]="Q3",Table1[[#This Row],[Credit Amount]],"")</f>
        <v>-12.42</v>
      </c>
      <c r="L3731" t="str">
        <f>IF(Table1[[#This Row],[Transaction Type]]="Upgrade",Table1[[#This Row],[Credit Amount]],IF(Table1[[#This Row],[Transaction Type]]="Activation",Table1[[#This Row],[Credit Amount]],""))</f>
        <v/>
      </c>
      <c r="M3731">
        <f>IF(Table1[[#This Row],[Transaction Type]]="Maintenance",Table1[[#This Row],[Credit Amount]],"")</f>
        <v>-12.42</v>
      </c>
      <c r="N3731">
        <v>10101</v>
      </c>
      <c r="O3731" t="s">
        <v>2489</v>
      </c>
      <c r="P3731" t="s">
        <v>2590</v>
      </c>
      <c r="Q3731" t="s">
        <v>289</v>
      </c>
      <c r="R3731">
        <v>10101</v>
      </c>
      <c r="S3731" t="s">
        <v>2489</v>
      </c>
      <c r="T3731" t="s">
        <v>2590</v>
      </c>
      <c r="U3731" t="s">
        <v>289</v>
      </c>
      <c r="V3731" t="s">
        <v>225</v>
      </c>
      <c r="W3731">
        <v>100004177</v>
      </c>
      <c r="X3731">
        <v>8005553178</v>
      </c>
      <c r="Y3731" t="s">
        <v>2595</v>
      </c>
      <c r="Z3731" t="s">
        <v>5766</v>
      </c>
      <c r="AA3731" s="13">
        <v>-12.42</v>
      </c>
      <c r="AB3731" s="14">
        <v>42625</v>
      </c>
      <c r="AC3731" t="s">
        <v>36</v>
      </c>
    </row>
    <row r="3732" spans="1:29" x14ac:dyDescent="0.25">
      <c r="A3732" t="str">
        <f>CONCATENATE("Q",ROUNDUP(MONTH(Table1[[#This Row],[Month]])/3,0))</f>
        <v>Q3</v>
      </c>
      <c r="B3732" s="14">
        <f>EOMONTH(Table1[[#This Row],[Credit Date]],-1)+1</f>
        <v>42614</v>
      </c>
      <c r="C3732" t="str">
        <f>CONCATENATE(Table1[[#This Row],[Issuer Last Name]],", ",Table1[[#This Row],[Issuer First Name]])</f>
        <v>No. 101, Employee</v>
      </c>
      <c r="D3732" t="str">
        <f>CONCATENATE(Table1[[#This Row],[Approver Last Name]],", ",Table1[[#This Row],[Approver First Name]])</f>
        <v>No. 101, Employee</v>
      </c>
      <c r="E3732" t="str">
        <f>CONCATENATE(Table1[[#This Row],[Customer Last Name]],", ",Table1[[#This Row],[Customer First Name]])</f>
        <v>No. 12273, Client</v>
      </c>
      <c r="F3732" t="str">
        <f>IF(Table1[[#This Row],[Credit Amount]]&gt;-19.99,"Less than 19.99",IF(Table1[[#This Row],[Credit Amount]]=-20,"20",IF(Table1[[#This Row],[Credit Amount]]&gt;-49.98,"20.01-49.98",IF(Table1[[#This Row],[Credit Amount]]=-49.99,"49.99",IF(Table1[[#This Row],[Credit Amount]]=-50,"50",IF(Table1[[#This Row],[Credit Amount]]&lt;-50.01,"Greater than 50"))))))</f>
        <v>Less than 19.99</v>
      </c>
      <c r="G3732" t="str">
        <f>IF(Table1[[#This Row],[Transaction Type]]="Maintenance","Non-Sales","Sales")</f>
        <v>Non-Sales</v>
      </c>
      <c r="H3732" t="str">
        <f>IF(Table1[[#This Row],[Quarter]]="q2",1,"")</f>
        <v/>
      </c>
      <c r="I3732">
        <f>IF(Table1[[#This Row],[Quarter]]="q3",1,"")</f>
        <v>1</v>
      </c>
      <c r="J3732" t="str">
        <f>IF(Table1[[#This Row],[Quarter]]="Q2",Table1[[#This Row],[Credit Amount]],"")</f>
        <v/>
      </c>
      <c r="K3732">
        <f>IF(Table1[[#This Row],[Quarter]]="Q3",Table1[[#This Row],[Credit Amount]],"")</f>
        <v>-7.66</v>
      </c>
      <c r="L3732" t="str">
        <f>IF(Table1[[#This Row],[Transaction Type]]="Upgrade",Table1[[#This Row],[Credit Amount]],IF(Table1[[#This Row],[Transaction Type]]="Activation",Table1[[#This Row],[Credit Amount]],""))</f>
        <v/>
      </c>
      <c r="M3732">
        <f>IF(Table1[[#This Row],[Transaction Type]]="Maintenance",Table1[[#This Row],[Credit Amount]],"")</f>
        <v>-7.66</v>
      </c>
      <c r="N3732">
        <v>10101</v>
      </c>
      <c r="O3732" t="s">
        <v>2489</v>
      </c>
      <c r="P3732" t="s">
        <v>2590</v>
      </c>
      <c r="Q3732" t="s">
        <v>289</v>
      </c>
      <c r="R3732">
        <v>10101</v>
      </c>
      <c r="S3732" t="s">
        <v>2489</v>
      </c>
      <c r="T3732" t="s">
        <v>2590</v>
      </c>
      <c r="U3732" t="s">
        <v>289</v>
      </c>
      <c r="V3732" t="s">
        <v>225</v>
      </c>
      <c r="W3732">
        <v>100003272</v>
      </c>
      <c r="X3732">
        <v>8005552273</v>
      </c>
      <c r="Y3732" t="s">
        <v>2595</v>
      </c>
      <c r="Z3732" t="s">
        <v>4868</v>
      </c>
      <c r="AA3732" s="13">
        <v>-7.66</v>
      </c>
      <c r="AB3732" s="14">
        <v>42625</v>
      </c>
      <c r="AC3732" t="s">
        <v>36</v>
      </c>
    </row>
    <row r="3733" spans="1:29" x14ac:dyDescent="0.25">
      <c r="A3733" t="str">
        <f>CONCATENATE("Q",ROUNDUP(MONTH(Table1[[#This Row],[Month]])/3,0))</f>
        <v>Q3</v>
      </c>
      <c r="B3733" s="14">
        <f>EOMONTH(Table1[[#This Row],[Credit Date]],-1)+1</f>
        <v>42614</v>
      </c>
      <c r="C3733" t="str">
        <f>CONCATENATE(Table1[[#This Row],[Issuer Last Name]],", ",Table1[[#This Row],[Issuer First Name]])</f>
        <v>No. 101, Employee</v>
      </c>
      <c r="D3733" t="str">
        <f>CONCATENATE(Table1[[#This Row],[Approver Last Name]],", ",Table1[[#This Row],[Approver First Name]])</f>
        <v>No. 102, Employee</v>
      </c>
      <c r="E3733" t="str">
        <f>CONCATENATE(Table1[[#This Row],[Customer Last Name]],", ",Table1[[#This Row],[Customer First Name]])</f>
        <v>No. 10490, Client</v>
      </c>
      <c r="F37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33" t="str">
        <f>IF(Table1[[#This Row],[Transaction Type]]="Maintenance","Non-Sales","Sales")</f>
        <v>Sales</v>
      </c>
      <c r="H3733" t="str">
        <f>IF(Table1[[#This Row],[Quarter]]="q2",1,"")</f>
        <v/>
      </c>
      <c r="I3733">
        <f>IF(Table1[[#This Row],[Quarter]]="q3",1,"")</f>
        <v>1</v>
      </c>
      <c r="J3733" t="str">
        <f>IF(Table1[[#This Row],[Quarter]]="Q2",Table1[[#This Row],[Credit Amount]],"")</f>
        <v/>
      </c>
      <c r="K3733">
        <f>IF(Table1[[#This Row],[Quarter]]="Q3",Table1[[#This Row],[Credit Amount]],"")</f>
        <v>-96.54</v>
      </c>
      <c r="L3733">
        <f>IF(Table1[[#This Row],[Transaction Type]]="Upgrade",Table1[[#This Row],[Credit Amount]],IF(Table1[[#This Row],[Transaction Type]]="Activation",Table1[[#This Row],[Credit Amount]],""))</f>
        <v>-96.54</v>
      </c>
      <c r="M3733" t="str">
        <f>IF(Table1[[#This Row],[Transaction Type]]="Maintenance",Table1[[#This Row],[Credit Amount]],"")</f>
        <v/>
      </c>
      <c r="N3733">
        <v>10101</v>
      </c>
      <c r="O3733" t="s">
        <v>2489</v>
      </c>
      <c r="P3733" t="s">
        <v>2590</v>
      </c>
      <c r="Q3733" t="s">
        <v>289</v>
      </c>
      <c r="R3733">
        <v>10102</v>
      </c>
      <c r="S3733" t="s">
        <v>2489</v>
      </c>
      <c r="T3733" t="s">
        <v>2591</v>
      </c>
      <c r="U3733" t="s">
        <v>290</v>
      </c>
      <c r="V3733" t="s">
        <v>225</v>
      </c>
      <c r="W3733">
        <v>100001489</v>
      </c>
      <c r="X3733">
        <v>8005550490</v>
      </c>
      <c r="Y3733" t="s">
        <v>2595</v>
      </c>
      <c r="Z3733" t="s">
        <v>3085</v>
      </c>
      <c r="AA3733" s="13">
        <v>-96.54</v>
      </c>
      <c r="AB3733" s="14">
        <v>42628</v>
      </c>
      <c r="AC3733" t="s">
        <v>35</v>
      </c>
    </row>
    <row r="3734" spans="1:29" x14ac:dyDescent="0.25">
      <c r="A3734" t="str">
        <f>CONCATENATE("Q",ROUNDUP(MONTH(Table1[[#This Row],[Month]])/3,0))</f>
        <v>Q3</v>
      </c>
      <c r="B3734" s="14">
        <f>EOMONTH(Table1[[#This Row],[Credit Date]],-1)+1</f>
        <v>42614</v>
      </c>
      <c r="C3734" t="str">
        <f>CONCATENATE(Table1[[#This Row],[Issuer Last Name]],", ",Table1[[#This Row],[Issuer First Name]])</f>
        <v>No. 101, Employee</v>
      </c>
      <c r="D3734" t="str">
        <f>CONCATENATE(Table1[[#This Row],[Approver Last Name]],", ",Table1[[#This Row],[Approver First Name]])</f>
        <v>No. 101, Employee</v>
      </c>
      <c r="E3734" t="str">
        <f>CONCATENATE(Table1[[#This Row],[Customer Last Name]],", ",Table1[[#This Row],[Customer First Name]])</f>
        <v>No. 10040, Client</v>
      </c>
      <c r="F3734" t="str">
        <f>IF(Table1[[#This Row],[Credit Amount]]&gt;-19.99,"Less than 19.99",IF(Table1[[#This Row],[Credit Amount]]=-20,"20",IF(Table1[[#This Row],[Credit Amount]]&gt;-49.98,"20.01-49.98",IF(Table1[[#This Row],[Credit Amount]]=-49.99,"49.99",IF(Table1[[#This Row],[Credit Amount]]=-50,"50",IF(Table1[[#This Row],[Credit Amount]]&lt;-50.01,"Greater than 50"))))))</f>
        <v>20.01-49.98</v>
      </c>
      <c r="G3734" t="str">
        <f>IF(Table1[[#This Row],[Transaction Type]]="Maintenance","Non-Sales","Sales")</f>
        <v>Non-Sales</v>
      </c>
      <c r="H3734" t="str">
        <f>IF(Table1[[#This Row],[Quarter]]="q2",1,"")</f>
        <v/>
      </c>
      <c r="I3734">
        <f>IF(Table1[[#This Row],[Quarter]]="q3",1,"")</f>
        <v>1</v>
      </c>
      <c r="J3734" t="str">
        <f>IF(Table1[[#This Row],[Quarter]]="Q2",Table1[[#This Row],[Credit Amount]],"")</f>
        <v/>
      </c>
      <c r="K3734">
        <f>IF(Table1[[#This Row],[Quarter]]="Q3",Table1[[#This Row],[Credit Amount]],"")</f>
        <v>-34.67</v>
      </c>
      <c r="L3734" t="str">
        <f>IF(Table1[[#This Row],[Transaction Type]]="Upgrade",Table1[[#This Row],[Credit Amount]],IF(Table1[[#This Row],[Transaction Type]]="Activation",Table1[[#This Row],[Credit Amount]],""))</f>
        <v/>
      </c>
      <c r="M3734">
        <f>IF(Table1[[#This Row],[Transaction Type]]="Maintenance",Table1[[#This Row],[Credit Amount]],"")</f>
        <v>-34.67</v>
      </c>
      <c r="N3734">
        <v>10101</v>
      </c>
      <c r="O3734" t="s">
        <v>2489</v>
      </c>
      <c r="P3734" t="s">
        <v>2590</v>
      </c>
      <c r="Q3734" t="s">
        <v>289</v>
      </c>
      <c r="R3734">
        <v>10101</v>
      </c>
      <c r="S3734" t="s">
        <v>2489</v>
      </c>
      <c r="T3734" t="s">
        <v>2590</v>
      </c>
      <c r="U3734" t="s">
        <v>289</v>
      </c>
      <c r="V3734" t="s">
        <v>225</v>
      </c>
      <c r="W3734">
        <v>100001039</v>
      </c>
      <c r="X3734">
        <v>8005550040</v>
      </c>
      <c r="Y3734" t="s">
        <v>2595</v>
      </c>
      <c r="Z3734" t="s">
        <v>2635</v>
      </c>
      <c r="AA3734" s="13">
        <v>-34.67</v>
      </c>
      <c r="AB3734" s="14">
        <v>42628</v>
      </c>
      <c r="AC3734" t="s">
        <v>36</v>
      </c>
    </row>
    <row r="3735" spans="1:29" x14ac:dyDescent="0.25">
      <c r="A3735" t="str">
        <f>CONCATENATE("Q",ROUNDUP(MONTH(Table1[[#This Row],[Month]])/3,0))</f>
        <v>Q3</v>
      </c>
      <c r="B3735" s="14">
        <f>EOMONTH(Table1[[#This Row],[Credit Date]],-1)+1</f>
        <v>42614</v>
      </c>
      <c r="C3735" t="str">
        <f>CONCATENATE(Table1[[#This Row],[Issuer Last Name]],", ",Table1[[#This Row],[Issuer First Name]])</f>
        <v>No. 101, Employee</v>
      </c>
      <c r="D3735" t="str">
        <f>CONCATENATE(Table1[[#This Row],[Approver Last Name]],", ",Table1[[#This Row],[Approver First Name]])</f>
        <v>No. 102, Employee</v>
      </c>
      <c r="E3735" t="str">
        <f>CONCATENATE(Table1[[#This Row],[Customer Last Name]],", ",Table1[[#This Row],[Customer First Name]])</f>
        <v>No. 11291, Client</v>
      </c>
      <c r="F37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35" t="str">
        <f>IF(Table1[[#This Row],[Transaction Type]]="Maintenance","Non-Sales","Sales")</f>
        <v>Non-Sales</v>
      </c>
      <c r="H3735" t="str">
        <f>IF(Table1[[#This Row],[Quarter]]="q2",1,"")</f>
        <v/>
      </c>
      <c r="I3735">
        <f>IF(Table1[[#This Row],[Quarter]]="q3",1,"")</f>
        <v>1</v>
      </c>
      <c r="J3735" t="str">
        <f>IF(Table1[[#This Row],[Quarter]]="Q2",Table1[[#This Row],[Credit Amount]],"")</f>
        <v/>
      </c>
      <c r="K3735">
        <f>IF(Table1[[#This Row],[Quarter]]="Q3",Table1[[#This Row],[Credit Amount]],"")</f>
        <v>-92.46</v>
      </c>
      <c r="L3735" t="str">
        <f>IF(Table1[[#This Row],[Transaction Type]]="Upgrade",Table1[[#This Row],[Credit Amount]],IF(Table1[[#This Row],[Transaction Type]]="Activation",Table1[[#This Row],[Credit Amount]],""))</f>
        <v/>
      </c>
      <c r="M3735">
        <f>IF(Table1[[#This Row],[Transaction Type]]="Maintenance",Table1[[#This Row],[Credit Amount]],"")</f>
        <v>-92.46</v>
      </c>
      <c r="N3735">
        <v>10101</v>
      </c>
      <c r="O3735" t="s">
        <v>2489</v>
      </c>
      <c r="P3735" t="s">
        <v>2590</v>
      </c>
      <c r="Q3735" t="s">
        <v>289</v>
      </c>
      <c r="R3735">
        <v>10102</v>
      </c>
      <c r="S3735" t="s">
        <v>2489</v>
      </c>
      <c r="T3735" t="s">
        <v>2591</v>
      </c>
      <c r="U3735" t="s">
        <v>290</v>
      </c>
      <c r="V3735" t="s">
        <v>225</v>
      </c>
      <c r="W3735">
        <v>100002290</v>
      </c>
      <c r="X3735">
        <v>8005551291</v>
      </c>
      <c r="Y3735" t="s">
        <v>2595</v>
      </c>
      <c r="Z3735" t="s">
        <v>3886</v>
      </c>
      <c r="AA3735" s="13">
        <v>-92.46</v>
      </c>
      <c r="AB3735" s="14">
        <v>42630</v>
      </c>
      <c r="AC3735" t="s">
        <v>36</v>
      </c>
    </row>
    <row r="3736" spans="1:29" x14ac:dyDescent="0.25">
      <c r="A3736" t="str">
        <f>CONCATENATE("Q",ROUNDUP(MONTH(Table1[[#This Row],[Month]])/3,0))</f>
        <v>Q3</v>
      </c>
      <c r="B3736" s="14">
        <f>EOMONTH(Table1[[#This Row],[Credit Date]],-1)+1</f>
        <v>42614</v>
      </c>
      <c r="C3736" t="str">
        <f>CONCATENATE(Table1[[#This Row],[Issuer Last Name]],", ",Table1[[#This Row],[Issuer First Name]])</f>
        <v>No. 101, Employee</v>
      </c>
      <c r="D3736" t="str">
        <f>CONCATENATE(Table1[[#This Row],[Approver Last Name]],", ",Table1[[#This Row],[Approver First Name]])</f>
        <v>No. 102, Employee</v>
      </c>
      <c r="E3736" t="str">
        <f>CONCATENATE(Table1[[#This Row],[Customer Last Name]],", ",Table1[[#This Row],[Customer First Name]])</f>
        <v>No. 10868, Client</v>
      </c>
      <c r="F37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36" t="str">
        <f>IF(Table1[[#This Row],[Transaction Type]]="Maintenance","Non-Sales","Sales")</f>
        <v>Sales</v>
      </c>
      <c r="H3736" t="str">
        <f>IF(Table1[[#This Row],[Quarter]]="q2",1,"")</f>
        <v/>
      </c>
      <c r="I3736">
        <f>IF(Table1[[#This Row],[Quarter]]="q3",1,"")</f>
        <v>1</v>
      </c>
      <c r="J3736" t="str">
        <f>IF(Table1[[#This Row],[Quarter]]="Q2",Table1[[#This Row],[Credit Amount]],"")</f>
        <v/>
      </c>
      <c r="K3736">
        <f>IF(Table1[[#This Row],[Quarter]]="Q3",Table1[[#This Row],[Credit Amount]],"")</f>
        <v>-61.1</v>
      </c>
      <c r="L3736">
        <f>IF(Table1[[#This Row],[Transaction Type]]="Upgrade",Table1[[#This Row],[Credit Amount]],IF(Table1[[#This Row],[Transaction Type]]="Activation",Table1[[#This Row],[Credit Amount]],""))</f>
        <v>-61.1</v>
      </c>
      <c r="M3736" t="str">
        <f>IF(Table1[[#This Row],[Transaction Type]]="Maintenance",Table1[[#This Row],[Credit Amount]],"")</f>
        <v/>
      </c>
      <c r="N3736">
        <v>10101</v>
      </c>
      <c r="O3736" t="s">
        <v>2489</v>
      </c>
      <c r="P3736" t="s">
        <v>2590</v>
      </c>
      <c r="Q3736" t="s">
        <v>289</v>
      </c>
      <c r="R3736">
        <v>10102</v>
      </c>
      <c r="S3736" t="s">
        <v>2489</v>
      </c>
      <c r="T3736" t="s">
        <v>2591</v>
      </c>
      <c r="U3736" t="s">
        <v>290</v>
      </c>
      <c r="V3736" t="s">
        <v>225</v>
      </c>
      <c r="W3736">
        <v>100001867</v>
      </c>
      <c r="X3736">
        <v>8005550868</v>
      </c>
      <c r="Y3736" t="s">
        <v>2595</v>
      </c>
      <c r="Z3736" t="s">
        <v>3463</v>
      </c>
      <c r="AA3736" s="13">
        <v>-61.1</v>
      </c>
      <c r="AB3736" s="14">
        <v>42635</v>
      </c>
      <c r="AC3736" t="s">
        <v>35</v>
      </c>
    </row>
    <row r="3737" spans="1:29" x14ac:dyDescent="0.25">
      <c r="A3737" t="str">
        <f>CONCATENATE("Q",ROUNDUP(MONTH(Table1[[#This Row],[Month]])/3,0))</f>
        <v>Q3</v>
      </c>
      <c r="B3737" s="14">
        <f>EOMONTH(Table1[[#This Row],[Credit Date]],-1)+1</f>
        <v>42614</v>
      </c>
      <c r="C3737" t="str">
        <f>CONCATENATE(Table1[[#This Row],[Issuer Last Name]],", ",Table1[[#This Row],[Issuer First Name]])</f>
        <v>No. 101, Employee</v>
      </c>
      <c r="D3737" t="str">
        <f>CONCATENATE(Table1[[#This Row],[Approver Last Name]],", ",Table1[[#This Row],[Approver First Name]])</f>
        <v>No. 102, Employee</v>
      </c>
      <c r="E3737" t="str">
        <f>CONCATENATE(Table1[[#This Row],[Customer Last Name]],", ",Table1[[#This Row],[Customer First Name]])</f>
        <v>No. 12229, Client</v>
      </c>
      <c r="F37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37" t="str">
        <f>IF(Table1[[#This Row],[Transaction Type]]="Maintenance","Non-Sales","Sales")</f>
        <v>Non-Sales</v>
      </c>
      <c r="H3737" t="str">
        <f>IF(Table1[[#This Row],[Quarter]]="q2",1,"")</f>
        <v/>
      </c>
      <c r="I3737">
        <f>IF(Table1[[#This Row],[Quarter]]="q3",1,"")</f>
        <v>1</v>
      </c>
      <c r="J3737" t="str">
        <f>IF(Table1[[#This Row],[Quarter]]="Q2",Table1[[#This Row],[Credit Amount]],"")</f>
        <v/>
      </c>
      <c r="K3737">
        <f>IF(Table1[[#This Row],[Quarter]]="Q3",Table1[[#This Row],[Credit Amount]],"")</f>
        <v>-66.709999999999994</v>
      </c>
      <c r="L3737" t="str">
        <f>IF(Table1[[#This Row],[Transaction Type]]="Upgrade",Table1[[#This Row],[Credit Amount]],IF(Table1[[#This Row],[Transaction Type]]="Activation",Table1[[#This Row],[Credit Amount]],""))</f>
        <v/>
      </c>
      <c r="M3737">
        <f>IF(Table1[[#This Row],[Transaction Type]]="Maintenance",Table1[[#This Row],[Credit Amount]],"")</f>
        <v>-66.709999999999994</v>
      </c>
      <c r="N3737">
        <v>10101</v>
      </c>
      <c r="O3737" t="s">
        <v>2489</v>
      </c>
      <c r="P3737" t="s">
        <v>2590</v>
      </c>
      <c r="Q3737" t="s">
        <v>289</v>
      </c>
      <c r="R3737">
        <v>10102</v>
      </c>
      <c r="S3737" t="s">
        <v>2489</v>
      </c>
      <c r="T3737" t="s">
        <v>2591</v>
      </c>
      <c r="U3737" t="s">
        <v>290</v>
      </c>
      <c r="V3737" t="s">
        <v>225</v>
      </c>
      <c r="W3737">
        <v>100003228</v>
      </c>
      <c r="X3737">
        <v>8005552229</v>
      </c>
      <c r="Y3737" t="s">
        <v>2595</v>
      </c>
      <c r="Z3737" t="s">
        <v>4824</v>
      </c>
      <c r="AA3737" s="13">
        <v>-66.709999999999994</v>
      </c>
      <c r="AB3737" s="14">
        <v>42636</v>
      </c>
      <c r="AC3737" t="s">
        <v>36</v>
      </c>
    </row>
    <row r="3738" spans="1:29" x14ac:dyDescent="0.25">
      <c r="A3738" t="str">
        <f>CONCATENATE("Q",ROUNDUP(MONTH(Table1[[#This Row],[Month]])/3,0))</f>
        <v>Q3</v>
      </c>
      <c r="B3738" s="14">
        <f>EOMONTH(Table1[[#This Row],[Credit Date]],-1)+1</f>
        <v>42614</v>
      </c>
      <c r="C3738" t="str">
        <f>CONCATENATE(Table1[[#This Row],[Issuer Last Name]],", ",Table1[[#This Row],[Issuer First Name]])</f>
        <v>No. 101, Employee</v>
      </c>
      <c r="D3738" t="str">
        <f>CONCATENATE(Table1[[#This Row],[Approver Last Name]],", ",Table1[[#This Row],[Approver First Name]])</f>
        <v>No. 101, Employee</v>
      </c>
      <c r="E3738" t="str">
        <f>CONCATENATE(Table1[[#This Row],[Customer Last Name]],", ",Table1[[#This Row],[Customer First Name]])</f>
        <v>No. 12443, Client</v>
      </c>
      <c r="F3738" t="str">
        <f>IF(Table1[[#This Row],[Credit Amount]]&gt;-19.99,"Less than 19.99",IF(Table1[[#This Row],[Credit Amount]]=-20,"20",IF(Table1[[#This Row],[Credit Amount]]&gt;-49.98,"20.01-49.98",IF(Table1[[#This Row],[Credit Amount]]=-49.99,"49.99",IF(Table1[[#This Row],[Credit Amount]]=-50,"50",IF(Table1[[#This Row],[Credit Amount]]&lt;-50.01,"Greater than 50"))))))</f>
        <v>20.01-49.98</v>
      </c>
      <c r="G3738" t="str">
        <f>IF(Table1[[#This Row],[Transaction Type]]="Maintenance","Non-Sales","Sales")</f>
        <v>Non-Sales</v>
      </c>
      <c r="H3738" t="str">
        <f>IF(Table1[[#This Row],[Quarter]]="q2",1,"")</f>
        <v/>
      </c>
      <c r="I3738">
        <f>IF(Table1[[#This Row],[Quarter]]="q3",1,"")</f>
        <v>1</v>
      </c>
      <c r="J3738" t="str">
        <f>IF(Table1[[#This Row],[Quarter]]="Q2",Table1[[#This Row],[Credit Amount]],"")</f>
        <v/>
      </c>
      <c r="K3738">
        <f>IF(Table1[[#This Row],[Quarter]]="Q3",Table1[[#This Row],[Credit Amount]],"")</f>
        <v>-20.86</v>
      </c>
      <c r="L3738" t="str">
        <f>IF(Table1[[#This Row],[Transaction Type]]="Upgrade",Table1[[#This Row],[Credit Amount]],IF(Table1[[#This Row],[Transaction Type]]="Activation",Table1[[#This Row],[Credit Amount]],""))</f>
        <v/>
      </c>
      <c r="M3738">
        <f>IF(Table1[[#This Row],[Transaction Type]]="Maintenance",Table1[[#This Row],[Credit Amount]],"")</f>
        <v>-20.86</v>
      </c>
      <c r="N3738">
        <v>10101</v>
      </c>
      <c r="O3738" t="s">
        <v>2489</v>
      </c>
      <c r="P3738" t="s">
        <v>2590</v>
      </c>
      <c r="Q3738" t="s">
        <v>289</v>
      </c>
      <c r="R3738">
        <v>10101</v>
      </c>
      <c r="S3738" t="s">
        <v>2489</v>
      </c>
      <c r="T3738" t="s">
        <v>2590</v>
      </c>
      <c r="U3738" t="s">
        <v>289</v>
      </c>
      <c r="V3738" t="s">
        <v>225</v>
      </c>
      <c r="W3738">
        <v>100003442</v>
      </c>
      <c r="X3738">
        <v>8005552443</v>
      </c>
      <c r="Y3738" t="s">
        <v>2595</v>
      </c>
      <c r="Z3738" t="s">
        <v>5038</v>
      </c>
      <c r="AA3738" s="13">
        <v>-20.86</v>
      </c>
      <c r="AB3738" s="14">
        <v>42642</v>
      </c>
      <c r="AC3738" t="s">
        <v>36</v>
      </c>
    </row>
    <row r="3739" spans="1:29" x14ac:dyDescent="0.25">
      <c r="A3739" t="str">
        <f>CONCATENATE("Q",ROUNDUP(MONTH(Table1[[#This Row],[Month]])/3,0))</f>
        <v>Q3</v>
      </c>
      <c r="B3739" s="14">
        <f>EOMONTH(Table1[[#This Row],[Credit Date]],-1)+1</f>
        <v>42614</v>
      </c>
      <c r="C3739" t="str">
        <f>CONCATENATE(Table1[[#This Row],[Issuer Last Name]],", ",Table1[[#This Row],[Issuer First Name]])</f>
        <v>No. 101, Employee</v>
      </c>
      <c r="D3739" t="str">
        <f>CONCATENATE(Table1[[#This Row],[Approver Last Name]],", ",Table1[[#This Row],[Approver First Name]])</f>
        <v>No. 101, Employee</v>
      </c>
      <c r="E3739" t="str">
        <f>CONCATENATE(Table1[[#This Row],[Customer Last Name]],", ",Table1[[#This Row],[Customer First Name]])</f>
        <v>No. 11867, Client</v>
      </c>
      <c r="F3739" t="str">
        <f>IF(Table1[[#This Row],[Credit Amount]]&gt;-19.99,"Less than 19.99",IF(Table1[[#This Row],[Credit Amount]]=-20,"20",IF(Table1[[#This Row],[Credit Amount]]&gt;-49.98,"20.01-49.98",IF(Table1[[#This Row],[Credit Amount]]=-49.99,"49.99",IF(Table1[[#This Row],[Credit Amount]]=-50,"50",IF(Table1[[#This Row],[Credit Amount]]&lt;-50.01,"Greater than 50"))))))</f>
        <v>Less than 19.99</v>
      </c>
      <c r="G3739" t="str">
        <f>IF(Table1[[#This Row],[Transaction Type]]="Maintenance","Non-Sales","Sales")</f>
        <v>Non-Sales</v>
      </c>
      <c r="H3739" t="str">
        <f>IF(Table1[[#This Row],[Quarter]]="q2",1,"")</f>
        <v/>
      </c>
      <c r="I3739">
        <f>IF(Table1[[#This Row],[Quarter]]="q3",1,"")</f>
        <v>1</v>
      </c>
      <c r="J3739" t="str">
        <f>IF(Table1[[#This Row],[Quarter]]="Q2",Table1[[#This Row],[Credit Amount]],"")</f>
        <v/>
      </c>
      <c r="K3739">
        <f>IF(Table1[[#This Row],[Quarter]]="Q3",Table1[[#This Row],[Credit Amount]],"")</f>
        <v>-6.95</v>
      </c>
      <c r="L3739" t="str">
        <f>IF(Table1[[#This Row],[Transaction Type]]="Upgrade",Table1[[#This Row],[Credit Amount]],IF(Table1[[#This Row],[Transaction Type]]="Activation",Table1[[#This Row],[Credit Amount]],""))</f>
        <v/>
      </c>
      <c r="M3739">
        <f>IF(Table1[[#This Row],[Transaction Type]]="Maintenance",Table1[[#This Row],[Credit Amount]],"")</f>
        <v>-6.95</v>
      </c>
      <c r="N3739">
        <v>10101</v>
      </c>
      <c r="O3739" t="s">
        <v>2489</v>
      </c>
      <c r="P3739" t="s">
        <v>2590</v>
      </c>
      <c r="Q3739" t="s">
        <v>289</v>
      </c>
      <c r="R3739">
        <v>10101</v>
      </c>
      <c r="S3739" t="s">
        <v>2489</v>
      </c>
      <c r="T3739" t="s">
        <v>2590</v>
      </c>
      <c r="U3739" t="s">
        <v>289</v>
      </c>
      <c r="V3739" t="s">
        <v>225</v>
      </c>
      <c r="W3739">
        <v>100002866</v>
      </c>
      <c r="X3739">
        <v>8005551867</v>
      </c>
      <c r="Y3739" t="s">
        <v>2595</v>
      </c>
      <c r="Z3739" t="s">
        <v>4462</v>
      </c>
      <c r="AA3739" s="13">
        <v>-6.95</v>
      </c>
      <c r="AB3739" s="14">
        <v>42643</v>
      </c>
      <c r="AC3739" t="s">
        <v>36</v>
      </c>
    </row>
    <row r="3740" spans="1:29" x14ac:dyDescent="0.25">
      <c r="A3740" t="str">
        <f>CONCATENATE("Q",ROUNDUP(MONTH(Table1[[#This Row],[Month]])/3,0))</f>
        <v>Q2</v>
      </c>
      <c r="B3740" s="14">
        <f>EOMONTH(Table1[[#This Row],[Credit Date]],-1)+1</f>
        <v>42461</v>
      </c>
      <c r="C3740" t="str">
        <f>CONCATENATE(Table1[[#This Row],[Issuer Last Name]],", ",Table1[[#This Row],[Issuer First Name]])</f>
        <v>No. 067, Employee</v>
      </c>
      <c r="D3740" t="str">
        <f>CONCATENATE(Table1[[#This Row],[Approver Last Name]],", ",Table1[[#This Row],[Approver First Name]])</f>
        <v>No. 102, Employee</v>
      </c>
      <c r="E3740" t="str">
        <f>CONCATENATE(Table1[[#This Row],[Customer Last Name]],", ",Table1[[#This Row],[Customer First Name]])</f>
        <v>No. 12875, Client</v>
      </c>
      <c r="F37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0" t="str">
        <f>IF(Table1[[#This Row],[Transaction Type]]="Maintenance","Non-Sales","Sales")</f>
        <v>Non-Sales</v>
      </c>
      <c r="H3740">
        <f>IF(Table1[[#This Row],[Quarter]]="q2",1,"")</f>
        <v>1</v>
      </c>
      <c r="I3740" t="str">
        <f>IF(Table1[[#This Row],[Quarter]]="q3",1,"")</f>
        <v/>
      </c>
      <c r="J3740">
        <f>IF(Table1[[#This Row],[Quarter]]="Q2",Table1[[#This Row],[Credit Amount]],"")</f>
        <v>-78.489999999999995</v>
      </c>
      <c r="K3740" t="str">
        <f>IF(Table1[[#This Row],[Quarter]]="Q3",Table1[[#This Row],[Credit Amount]],"")</f>
        <v/>
      </c>
      <c r="L3740" t="str">
        <f>IF(Table1[[#This Row],[Transaction Type]]="Upgrade",Table1[[#This Row],[Credit Amount]],IF(Table1[[#This Row],[Transaction Type]]="Activation",Table1[[#This Row],[Credit Amount]],""))</f>
        <v/>
      </c>
      <c r="M3740">
        <f>IF(Table1[[#This Row],[Transaction Type]]="Maintenance",Table1[[#This Row],[Credit Amount]],"")</f>
        <v>-78.489999999999995</v>
      </c>
      <c r="N3740">
        <v>10067</v>
      </c>
      <c r="O3740" t="s">
        <v>2489</v>
      </c>
      <c r="P3740" t="s">
        <v>2556</v>
      </c>
      <c r="Q3740" t="s">
        <v>289</v>
      </c>
      <c r="R3740">
        <v>10102</v>
      </c>
      <c r="S3740" t="s">
        <v>2489</v>
      </c>
      <c r="T3740" t="s">
        <v>2591</v>
      </c>
      <c r="U3740" t="s">
        <v>290</v>
      </c>
      <c r="V3740" t="s">
        <v>225</v>
      </c>
      <c r="W3740">
        <v>100003874</v>
      </c>
      <c r="X3740">
        <v>8005552875</v>
      </c>
      <c r="Y3740" t="s">
        <v>2595</v>
      </c>
      <c r="Z3740" t="s">
        <v>5465</v>
      </c>
      <c r="AA3740" s="13">
        <v>-78.489999999999995</v>
      </c>
      <c r="AB3740" s="14">
        <v>42462</v>
      </c>
      <c r="AC3740" t="s">
        <v>36</v>
      </c>
    </row>
    <row r="3741" spans="1:29" x14ac:dyDescent="0.25">
      <c r="A3741" t="str">
        <f>CONCATENATE("Q",ROUNDUP(MONTH(Table1[[#This Row],[Month]])/3,0))</f>
        <v>Q2</v>
      </c>
      <c r="B3741" s="14">
        <f>EOMONTH(Table1[[#This Row],[Credit Date]],-1)+1</f>
        <v>42461</v>
      </c>
      <c r="C3741" t="str">
        <f>CONCATENATE(Table1[[#This Row],[Issuer Last Name]],", ",Table1[[#This Row],[Issuer First Name]])</f>
        <v>No. 067, Employee</v>
      </c>
      <c r="D3741" t="str">
        <f>CONCATENATE(Table1[[#This Row],[Approver Last Name]],", ",Table1[[#This Row],[Approver First Name]])</f>
        <v>No. 102, Employee</v>
      </c>
      <c r="E3741" t="str">
        <f>CONCATENATE(Table1[[#This Row],[Customer Last Name]],", ",Table1[[#This Row],[Customer First Name]])</f>
        <v>No. 12003, Client</v>
      </c>
      <c r="F37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1" t="str">
        <f>IF(Table1[[#This Row],[Transaction Type]]="Maintenance","Non-Sales","Sales")</f>
        <v>Sales</v>
      </c>
      <c r="H3741">
        <f>IF(Table1[[#This Row],[Quarter]]="q2",1,"")</f>
        <v>1</v>
      </c>
      <c r="I3741" t="str">
        <f>IF(Table1[[#This Row],[Quarter]]="q3",1,"")</f>
        <v/>
      </c>
      <c r="J3741">
        <f>IF(Table1[[#This Row],[Quarter]]="Q2",Table1[[#This Row],[Credit Amount]],"")</f>
        <v>-86.25</v>
      </c>
      <c r="K3741" t="str">
        <f>IF(Table1[[#This Row],[Quarter]]="Q3",Table1[[#This Row],[Credit Amount]],"")</f>
        <v/>
      </c>
      <c r="L3741">
        <f>IF(Table1[[#This Row],[Transaction Type]]="Upgrade",Table1[[#This Row],[Credit Amount]],IF(Table1[[#This Row],[Transaction Type]]="Activation",Table1[[#This Row],[Credit Amount]],""))</f>
        <v>-86.25</v>
      </c>
      <c r="M3741" t="str">
        <f>IF(Table1[[#This Row],[Transaction Type]]="Maintenance",Table1[[#This Row],[Credit Amount]],"")</f>
        <v/>
      </c>
      <c r="N3741">
        <v>10067</v>
      </c>
      <c r="O3741" t="s">
        <v>2489</v>
      </c>
      <c r="P3741" t="s">
        <v>2556</v>
      </c>
      <c r="Q3741" t="s">
        <v>289</v>
      </c>
      <c r="R3741">
        <v>10102</v>
      </c>
      <c r="S3741" t="s">
        <v>2489</v>
      </c>
      <c r="T3741" t="s">
        <v>2591</v>
      </c>
      <c r="U3741" t="s">
        <v>290</v>
      </c>
      <c r="V3741" t="s">
        <v>225</v>
      </c>
      <c r="W3741">
        <v>100003002</v>
      </c>
      <c r="X3741">
        <v>8005552003</v>
      </c>
      <c r="Y3741" t="s">
        <v>2595</v>
      </c>
      <c r="Z3741" t="s">
        <v>4598</v>
      </c>
      <c r="AA3741" s="13">
        <v>-86.25</v>
      </c>
      <c r="AB3741" s="14">
        <v>42467</v>
      </c>
      <c r="AC3741" t="s">
        <v>35</v>
      </c>
    </row>
    <row r="3742" spans="1:29" x14ac:dyDescent="0.25">
      <c r="A3742" t="str">
        <f>CONCATENATE("Q",ROUNDUP(MONTH(Table1[[#This Row],[Month]])/3,0))</f>
        <v>Q2</v>
      </c>
      <c r="B3742" s="14">
        <f>EOMONTH(Table1[[#This Row],[Credit Date]],-1)+1</f>
        <v>42461</v>
      </c>
      <c r="C3742" t="str">
        <f>CONCATENATE(Table1[[#This Row],[Issuer Last Name]],", ",Table1[[#This Row],[Issuer First Name]])</f>
        <v>No. 067, Employee</v>
      </c>
      <c r="D3742" t="str">
        <f>CONCATENATE(Table1[[#This Row],[Approver Last Name]],", ",Table1[[#This Row],[Approver First Name]])</f>
        <v>No. 102, Employee</v>
      </c>
      <c r="E3742" t="str">
        <f>CONCATENATE(Table1[[#This Row],[Customer Last Name]],", ",Table1[[#This Row],[Customer First Name]])</f>
        <v>No. 14045, Client</v>
      </c>
      <c r="F37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2" t="str">
        <f>IF(Table1[[#This Row],[Transaction Type]]="Maintenance","Non-Sales","Sales")</f>
        <v>Non-Sales</v>
      </c>
      <c r="H3742">
        <f>IF(Table1[[#This Row],[Quarter]]="q2",1,"")</f>
        <v>1</v>
      </c>
      <c r="I3742" t="str">
        <f>IF(Table1[[#This Row],[Quarter]]="q3",1,"")</f>
        <v/>
      </c>
      <c r="J3742">
        <f>IF(Table1[[#This Row],[Quarter]]="Q2",Table1[[#This Row],[Credit Amount]],"")</f>
        <v>-80.02</v>
      </c>
      <c r="K3742" t="str">
        <f>IF(Table1[[#This Row],[Quarter]]="Q3",Table1[[#This Row],[Credit Amount]],"")</f>
        <v/>
      </c>
      <c r="L3742" t="str">
        <f>IF(Table1[[#This Row],[Transaction Type]]="Upgrade",Table1[[#This Row],[Credit Amount]],IF(Table1[[#This Row],[Transaction Type]]="Activation",Table1[[#This Row],[Credit Amount]],""))</f>
        <v/>
      </c>
      <c r="M3742">
        <f>IF(Table1[[#This Row],[Transaction Type]]="Maintenance",Table1[[#This Row],[Credit Amount]],"")</f>
        <v>-80.02</v>
      </c>
      <c r="N3742">
        <v>10067</v>
      </c>
      <c r="O3742" t="s">
        <v>2489</v>
      </c>
      <c r="P3742" t="s">
        <v>2556</v>
      </c>
      <c r="Q3742" t="s">
        <v>289</v>
      </c>
      <c r="R3742">
        <v>10102</v>
      </c>
      <c r="S3742" t="s">
        <v>2489</v>
      </c>
      <c r="T3742" t="s">
        <v>2591</v>
      </c>
      <c r="U3742" t="s">
        <v>290</v>
      </c>
      <c r="V3742" t="s">
        <v>225</v>
      </c>
      <c r="W3742">
        <v>100005044</v>
      </c>
      <c r="X3742">
        <v>8005554045</v>
      </c>
      <c r="Y3742" t="s">
        <v>2595</v>
      </c>
      <c r="Z3742" t="s">
        <v>6633</v>
      </c>
      <c r="AA3742" s="13">
        <v>-80.02</v>
      </c>
      <c r="AB3742" s="14">
        <v>42475</v>
      </c>
      <c r="AC3742" t="s">
        <v>36</v>
      </c>
    </row>
    <row r="3743" spans="1:29" x14ac:dyDescent="0.25">
      <c r="A3743" t="str">
        <f>CONCATENATE("Q",ROUNDUP(MONTH(Table1[[#This Row],[Month]])/3,0))</f>
        <v>Q2</v>
      </c>
      <c r="B3743" s="14">
        <f>EOMONTH(Table1[[#This Row],[Credit Date]],-1)+1</f>
        <v>42461</v>
      </c>
      <c r="C3743" t="str">
        <f>CONCATENATE(Table1[[#This Row],[Issuer Last Name]],", ",Table1[[#This Row],[Issuer First Name]])</f>
        <v>No. 067, Employee</v>
      </c>
      <c r="D3743" t="str">
        <f>CONCATENATE(Table1[[#This Row],[Approver Last Name]],", ",Table1[[#This Row],[Approver First Name]])</f>
        <v>No. 102, Employee</v>
      </c>
      <c r="E3743" t="str">
        <f>CONCATENATE(Table1[[#This Row],[Customer Last Name]],", ",Table1[[#This Row],[Customer First Name]])</f>
        <v>No. 13343, Client</v>
      </c>
      <c r="F37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3" t="str">
        <f>IF(Table1[[#This Row],[Transaction Type]]="Maintenance","Non-Sales","Sales")</f>
        <v>Non-Sales</v>
      </c>
      <c r="H3743">
        <f>IF(Table1[[#This Row],[Quarter]]="q2",1,"")</f>
        <v>1</v>
      </c>
      <c r="I3743" t="str">
        <f>IF(Table1[[#This Row],[Quarter]]="q3",1,"")</f>
        <v/>
      </c>
      <c r="J3743">
        <f>IF(Table1[[#This Row],[Quarter]]="Q2",Table1[[#This Row],[Credit Amount]],"")</f>
        <v>-79.98</v>
      </c>
      <c r="K3743" t="str">
        <f>IF(Table1[[#This Row],[Quarter]]="Q3",Table1[[#This Row],[Credit Amount]],"")</f>
        <v/>
      </c>
      <c r="L3743" t="str">
        <f>IF(Table1[[#This Row],[Transaction Type]]="Upgrade",Table1[[#This Row],[Credit Amount]],IF(Table1[[#This Row],[Transaction Type]]="Activation",Table1[[#This Row],[Credit Amount]],""))</f>
        <v/>
      </c>
      <c r="M3743">
        <f>IF(Table1[[#This Row],[Transaction Type]]="Maintenance",Table1[[#This Row],[Credit Amount]],"")</f>
        <v>-79.98</v>
      </c>
      <c r="N3743">
        <v>10067</v>
      </c>
      <c r="O3743" t="s">
        <v>2489</v>
      </c>
      <c r="P3743" t="s">
        <v>2556</v>
      </c>
      <c r="Q3743" t="s">
        <v>289</v>
      </c>
      <c r="R3743">
        <v>10102</v>
      </c>
      <c r="S3743" t="s">
        <v>2489</v>
      </c>
      <c r="T3743" t="s">
        <v>2591</v>
      </c>
      <c r="U3743" t="s">
        <v>290</v>
      </c>
      <c r="V3743" t="s">
        <v>225</v>
      </c>
      <c r="W3743">
        <v>100004342</v>
      </c>
      <c r="X3743">
        <v>8005553343</v>
      </c>
      <c r="Y3743" t="s">
        <v>2595</v>
      </c>
      <c r="Z3743" t="s">
        <v>5931</v>
      </c>
      <c r="AA3743" s="13">
        <v>-79.98</v>
      </c>
      <c r="AB3743" s="14">
        <v>42476</v>
      </c>
      <c r="AC3743" t="s">
        <v>36</v>
      </c>
    </row>
    <row r="3744" spans="1:29" x14ac:dyDescent="0.25">
      <c r="A3744" t="str">
        <f>CONCATENATE("Q",ROUNDUP(MONTH(Table1[[#This Row],[Month]])/3,0))</f>
        <v>Q2</v>
      </c>
      <c r="B3744" s="14">
        <f>EOMONTH(Table1[[#This Row],[Credit Date]],-1)+1</f>
        <v>42461</v>
      </c>
      <c r="C3744" t="str">
        <f>CONCATENATE(Table1[[#This Row],[Issuer Last Name]],", ",Table1[[#This Row],[Issuer First Name]])</f>
        <v>No. 067, Employee</v>
      </c>
      <c r="D3744" t="str">
        <f>CONCATENATE(Table1[[#This Row],[Approver Last Name]],", ",Table1[[#This Row],[Approver First Name]])</f>
        <v>No. 102, Employee</v>
      </c>
      <c r="E3744" t="str">
        <f>CONCATENATE(Table1[[#This Row],[Customer Last Name]],", ",Table1[[#This Row],[Customer First Name]])</f>
        <v>No. 12516, Client</v>
      </c>
      <c r="F3744" t="str">
        <f>IF(Table1[[#This Row],[Credit Amount]]&gt;-19.99,"Less than 19.99",IF(Table1[[#This Row],[Credit Amount]]=-20,"20",IF(Table1[[#This Row],[Credit Amount]]&gt;-49.98,"20.01-49.98",IF(Table1[[#This Row],[Credit Amount]]=-49.99,"49.99",IF(Table1[[#This Row],[Credit Amount]]=-50,"50",IF(Table1[[#This Row],[Credit Amount]]&lt;-50.01,"Greater than 50"))))))</f>
        <v>Less than 19.99</v>
      </c>
      <c r="G3744" t="str">
        <f>IF(Table1[[#This Row],[Transaction Type]]="Maintenance","Non-Sales","Sales")</f>
        <v>Non-Sales</v>
      </c>
      <c r="H3744">
        <f>IF(Table1[[#This Row],[Quarter]]="q2",1,"")</f>
        <v>1</v>
      </c>
      <c r="I3744" t="str">
        <f>IF(Table1[[#This Row],[Quarter]]="q3",1,"")</f>
        <v/>
      </c>
      <c r="J3744">
        <f>IF(Table1[[#This Row],[Quarter]]="Q2",Table1[[#This Row],[Credit Amount]],"")</f>
        <v>-10.37</v>
      </c>
      <c r="K3744" t="str">
        <f>IF(Table1[[#This Row],[Quarter]]="Q3",Table1[[#This Row],[Credit Amount]],"")</f>
        <v/>
      </c>
      <c r="L3744" t="str">
        <f>IF(Table1[[#This Row],[Transaction Type]]="Upgrade",Table1[[#This Row],[Credit Amount]],IF(Table1[[#This Row],[Transaction Type]]="Activation",Table1[[#This Row],[Credit Amount]],""))</f>
        <v/>
      </c>
      <c r="M3744">
        <f>IF(Table1[[#This Row],[Transaction Type]]="Maintenance",Table1[[#This Row],[Credit Amount]],"")</f>
        <v>-10.37</v>
      </c>
      <c r="N3744">
        <v>10067</v>
      </c>
      <c r="O3744" t="s">
        <v>2489</v>
      </c>
      <c r="P3744" t="s">
        <v>2556</v>
      </c>
      <c r="Q3744" t="s">
        <v>289</v>
      </c>
      <c r="R3744">
        <v>10102</v>
      </c>
      <c r="S3744" t="s">
        <v>2489</v>
      </c>
      <c r="T3744" t="s">
        <v>2591</v>
      </c>
      <c r="U3744" t="s">
        <v>290</v>
      </c>
      <c r="V3744" t="s">
        <v>225</v>
      </c>
      <c r="W3744">
        <v>100003515</v>
      </c>
      <c r="X3744">
        <v>8005552516</v>
      </c>
      <c r="Y3744" t="s">
        <v>2595</v>
      </c>
      <c r="Z3744" t="s">
        <v>5111</v>
      </c>
      <c r="AA3744" s="13">
        <v>-10.37</v>
      </c>
      <c r="AB3744" s="14">
        <v>42481</v>
      </c>
      <c r="AC3744" t="s">
        <v>36</v>
      </c>
    </row>
    <row r="3745" spans="1:29" x14ac:dyDescent="0.25">
      <c r="A3745" t="str">
        <f>CONCATENATE("Q",ROUNDUP(MONTH(Table1[[#This Row],[Month]])/3,0))</f>
        <v>Q2</v>
      </c>
      <c r="B3745" s="14">
        <f>EOMONTH(Table1[[#This Row],[Credit Date]],-1)+1</f>
        <v>42461</v>
      </c>
      <c r="C3745" t="str">
        <f>CONCATENATE(Table1[[#This Row],[Issuer Last Name]],", ",Table1[[#This Row],[Issuer First Name]])</f>
        <v>No. 067, Employee</v>
      </c>
      <c r="D3745" t="str">
        <f>CONCATENATE(Table1[[#This Row],[Approver Last Name]],", ",Table1[[#This Row],[Approver First Name]])</f>
        <v>No. 102, Employee</v>
      </c>
      <c r="E3745" t="str">
        <f>CONCATENATE(Table1[[#This Row],[Customer Last Name]],", ",Table1[[#This Row],[Customer First Name]])</f>
        <v>No. 10345, Client</v>
      </c>
      <c r="F37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5" t="str">
        <f>IF(Table1[[#This Row],[Transaction Type]]="Maintenance","Non-Sales","Sales")</f>
        <v>Non-Sales</v>
      </c>
      <c r="H3745">
        <f>IF(Table1[[#This Row],[Quarter]]="q2",1,"")</f>
        <v>1</v>
      </c>
      <c r="I3745" t="str">
        <f>IF(Table1[[#This Row],[Quarter]]="q3",1,"")</f>
        <v/>
      </c>
      <c r="J3745">
        <f>IF(Table1[[#This Row],[Quarter]]="Q2",Table1[[#This Row],[Credit Amount]],"")</f>
        <v>-55.5</v>
      </c>
      <c r="K3745" t="str">
        <f>IF(Table1[[#This Row],[Quarter]]="Q3",Table1[[#This Row],[Credit Amount]],"")</f>
        <v/>
      </c>
      <c r="L3745" t="str">
        <f>IF(Table1[[#This Row],[Transaction Type]]="Upgrade",Table1[[#This Row],[Credit Amount]],IF(Table1[[#This Row],[Transaction Type]]="Activation",Table1[[#This Row],[Credit Amount]],""))</f>
        <v/>
      </c>
      <c r="M3745">
        <f>IF(Table1[[#This Row],[Transaction Type]]="Maintenance",Table1[[#This Row],[Credit Amount]],"")</f>
        <v>-55.5</v>
      </c>
      <c r="N3745">
        <v>10067</v>
      </c>
      <c r="O3745" t="s">
        <v>2489</v>
      </c>
      <c r="P3745" t="s">
        <v>2556</v>
      </c>
      <c r="Q3745" t="s">
        <v>289</v>
      </c>
      <c r="R3745">
        <v>10102</v>
      </c>
      <c r="S3745" t="s">
        <v>2489</v>
      </c>
      <c r="T3745" t="s">
        <v>2591</v>
      </c>
      <c r="U3745" t="s">
        <v>290</v>
      </c>
      <c r="V3745" t="s">
        <v>225</v>
      </c>
      <c r="W3745">
        <v>100001344</v>
      </c>
      <c r="X3745">
        <v>8005550345</v>
      </c>
      <c r="Y3745" t="s">
        <v>2595</v>
      </c>
      <c r="Z3745" t="s">
        <v>2940</v>
      </c>
      <c r="AA3745" s="13">
        <v>-55.5</v>
      </c>
      <c r="AB3745" s="14">
        <v>42484</v>
      </c>
      <c r="AC3745" t="s">
        <v>36</v>
      </c>
    </row>
    <row r="3746" spans="1:29" x14ac:dyDescent="0.25">
      <c r="A3746" t="str">
        <f>CONCATENATE("Q",ROUNDUP(MONTH(Table1[[#This Row],[Month]])/3,0))</f>
        <v>Q2</v>
      </c>
      <c r="B3746" s="14">
        <f>EOMONTH(Table1[[#This Row],[Credit Date]],-1)+1</f>
        <v>42461</v>
      </c>
      <c r="C3746" t="str">
        <f>CONCATENATE(Table1[[#This Row],[Issuer Last Name]],", ",Table1[[#This Row],[Issuer First Name]])</f>
        <v>No. 067, Employee</v>
      </c>
      <c r="D3746" t="str">
        <f>CONCATENATE(Table1[[#This Row],[Approver Last Name]],", ",Table1[[#This Row],[Approver First Name]])</f>
        <v>No. 102, Employee</v>
      </c>
      <c r="E3746" t="str">
        <f>CONCATENATE(Table1[[#This Row],[Customer Last Name]],", ",Table1[[#This Row],[Customer First Name]])</f>
        <v>No. 11279, Client</v>
      </c>
      <c r="F3746" t="str">
        <f>IF(Table1[[#This Row],[Credit Amount]]&gt;-19.99,"Less than 19.99",IF(Table1[[#This Row],[Credit Amount]]=-20,"20",IF(Table1[[#This Row],[Credit Amount]]&gt;-49.98,"20.01-49.98",IF(Table1[[#This Row],[Credit Amount]]=-49.99,"49.99",IF(Table1[[#This Row],[Credit Amount]]=-50,"50",IF(Table1[[#This Row],[Credit Amount]]&lt;-50.01,"Greater than 50"))))))</f>
        <v>Less than 19.99</v>
      </c>
      <c r="G3746" t="str">
        <f>IF(Table1[[#This Row],[Transaction Type]]="Maintenance","Non-Sales","Sales")</f>
        <v>Non-Sales</v>
      </c>
      <c r="H3746">
        <f>IF(Table1[[#This Row],[Quarter]]="q2",1,"")</f>
        <v>1</v>
      </c>
      <c r="I3746" t="str">
        <f>IF(Table1[[#This Row],[Quarter]]="q3",1,"")</f>
        <v/>
      </c>
      <c r="J3746">
        <f>IF(Table1[[#This Row],[Quarter]]="Q2",Table1[[#This Row],[Credit Amount]],"")</f>
        <v>-17.420000000000002</v>
      </c>
      <c r="K3746" t="str">
        <f>IF(Table1[[#This Row],[Quarter]]="Q3",Table1[[#This Row],[Credit Amount]],"")</f>
        <v/>
      </c>
      <c r="L3746" t="str">
        <f>IF(Table1[[#This Row],[Transaction Type]]="Upgrade",Table1[[#This Row],[Credit Amount]],IF(Table1[[#This Row],[Transaction Type]]="Activation",Table1[[#This Row],[Credit Amount]],""))</f>
        <v/>
      </c>
      <c r="M3746">
        <f>IF(Table1[[#This Row],[Transaction Type]]="Maintenance",Table1[[#This Row],[Credit Amount]],"")</f>
        <v>-17.420000000000002</v>
      </c>
      <c r="N3746">
        <v>10067</v>
      </c>
      <c r="O3746" t="s">
        <v>2489</v>
      </c>
      <c r="P3746" t="s">
        <v>2556</v>
      </c>
      <c r="Q3746" t="s">
        <v>289</v>
      </c>
      <c r="R3746">
        <v>10102</v>
      </c>
      <c r="S3746" t="s">
        <v>2489</v>
      </c>
      <c r="T3746" t="s">
        <v>2591</v>
      </c>
      <c r="U3746" t="s">
        <v>290</v>
      </c>
      <c r="V3746" t="s">
        <v>225</v>
      </c>
      <c r="W3746">
        <v>100002278</v>
      </c>
      <c r="X3746">
        <v>8005551279</v>
      </c>
      <c r="Y3746" t="s">
        <v>2595</v>
      </c>
      <c r="Z3746" t="s">
        <v>3874</v>
      </c>
      <c r="AA3746" s="13">
        <v>-17.420000000000002</v>
      </c>
      <c r="AB3746" s="14">
        <v>42486</v>
      </c>
      <c r="AC3746" t="s">
        <v>36</v>
      </c>
    </row>
    <row r="3747" spans="1:29" x14ac:dyDescent="0.25">
      <c r="A3747" t="str">
        <f>CONCATENATE("Q",ROUNDUP(MONTH(Table1[[#This Row],[Month]])/3,0))</f>
        <v>Q2</v>
      </c>
      <c r="B3747" s="14">
        <f>EOMONTH(Table1[[#This Row],[Credit Date]],-1)+1</f>
        <v>42491</v>
      </c>
      <c r="C3747" t="str">
        <f>CONCATENATE(Table1[[#This Row],[Issuer Last Name]],", ",Table1[[#This Row],[Issuer First Name]])</f>
        <v>No. 067, Employee</v>
      </c>
      <c r="D3747" t="str">
        <f>CONCATENATE(Table1[[#This Row],[Approver Last Name]],", ",Table1[[#This Row],[Approver First Name]])</f>
        <v>No. 102, Employee</v>
      </c>
      <c r="E3747" t="str">
        <f>CONCATENATE(Table1[[#This Row],[Customer Last Name]],", ",Table1[[#This Row],[Customer First Name]])</f>
        <v>No. 14048, Client</v>
      </c>
      <c r="F37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7" t="str">
        <f>IF(Table1[[#This Row],[Transaction Type]]="Maintenance","Non-Sales","Sales")</f>
        <v>Non-Sales</v>
      </c>
      <c r="H3747">
        <f>IF(Table1[[#This Row],[Quarter]]="q2",1,"")</f>
        <v>1</v>
      </c>
      <c r="I3747" t="str">
        <f>IF(Table1[[#This Row],[Quarter]]="q3",1,"")</f>
        <v/>
      </c>
      <c r="J3747">
        <f>IF(Table1[[#This Row],[Quarter]]="Q2",Table1[[#This Row],[Credit Amount]],"")</f>
        <v>-80.98</v>
      </c>
      <c r="K3747" t="str">
        <f>IF(Table1[[#This Row],[Quarter]]="Q3",Table1[[#This Row],[Credit Amount]],"")</f>
        <v/>
      </c>
      <c r="L3747" t="str">
        <f>IF(Table1[[#This Row],[Transaction Type]]="Upgrade",Table1[[#This Row],[Credit Amount]],IF(Table1[[#This Row],[Transaction Type]]="Activation",Table1[[#This Row],[Credit Amount]],""))</f>
        <v/>
      </c>
      <c r="M3747">
        <f>IF(Table1[[#This Row],[Transaction Type]]="Maintenance",Table1[[#This Row],[Credit Amount]],"")</f>
        <v>-80.98</v>
      </c>
      <c r="N3747">
        <v>10067</v>
      </c>
      <c r="O3747" t="s">
        <v>2489</v>
      </c>
      <c r="P3747" t="s">
        <v>2556</v>
      </c>
      <c r="Q3747" t="s">
        <v>289</v>
      </c>
      <c r="R3747">
        <v>10102</v>
      </c>
      <c r="S3747" t="s">
        <v>2489</v>
      </c>
      <c r="T3747" t="s">
        <v>2591</v>
      </c>
      <c r="U3747" t="s">
        <v>290</v>
      </c>
      <c r="V3747" t="s">
        <v>225</v>
      </c>
      <c r="W3747">
        <v>100005047</v>
      </c>
      <c r="X3747">
        <v>8005554048</v>
      </c>
      <c r="Y3747" t="s">
        <v>2595</v>
      </c>
      <c r="Z3747" t="s">
        <v>6636</v>
      </c>
      <c r="AA3747" s="13">
        <v>-80.98</v>
      </c>
      <c r="AB3747" s="14">
        <v>42493</v>
      </c>
      <c r="AC3747" t="s">
        <v>36</v>
      </c>
    </row>
    <row r="3748" spans="1:29" x14ac:dyDescent="0.25">
      <c r="A3748" t="str">
        <f>CONCATENATE("Q",ROUNDUP(MONTH(Table1[[#This Row],[Month]])/3,0))</f>
        <v>Q2</v>
      </c>
      <c r="B3748" s="14">
        <f>EOMONTH(Table1[[#This Row],[Credit Date]],-1)+1</f>
        <v>42491</v>
      </c>
      <c r="C3748" t="str">
        <f>CONCATENATE(Table1[[#This Row],[Issuer Last Name]],", ",Table1[[#This Row],[Issuer First Name]])</f>
        <v>No. 067, Employee</v>
      </c>
      <c r="D3748" t="str">
        <f>CONCATENATE(Table1[[#This Row],[Approver Last Name]],", ",Table1[[#This Row],[Approver First Name]])</f>
        <v>No. 102, Employee</v>
      </c>
      <c r="E3748" t="str">
        <f>CONCATENATE(Table1[[#This Row],[Customer Last Name]],", ",Table1[[#This Row],[Customer First Name]])</f>
        <v>No. 13030, Client</v>
      </c>
      <c r="F3748" t="str">
        <f>IF(Table1[[#This Row],[Credit Amount]]&gt;-19.99,"Less than 19.99",IF(Table1[[#This Row],[Credit Amount]]=-20,"20",IF(Table1[[#This Row],[Credit Amount]]&gt;-49.98,"20.01-49.98",IF(Table1[[#This Row],[Credit Amount]]=-49.99,"49.99",IF(Table1[[#This Row],[Credit Amount]]=-50,"50",IF(Table1[[#This Row],[Credit Amount]]&lt;-50.01,"Greater than 50"))))))</f>
        <v>Less than 19.99</v>
      </c>
      <c r="G3748" t="str">
        <f>IF(Table1[[#This Row],[Transaction Type]]="Maintenance","Non-Sales","Sales")</f>
        <v>Sales</v>
      </c>
      <c r="H3748">
        <f>IF(Table1[[#This Row],[Quarter]]="q2",1,"")</f>
        <v>1</v>
      </c>
      <c r="I3748" t="str">
        <f>IF(Table1[[#This Row],[Quarter]]="q3",1,"")</f>
        <v/>
      </c>
      <c r="J3748">
        <f>IF(Table1[[#This Row],[Quarter]]="Q2",Table1[[#This Row],[Credit Amount]],"")</f>
        <v>-18.760000000000002</v>
      </c>
      <c r="K3748" t="str">
        <f>IF(Table1[[#This Row],[Quarter]]="Q3",Table1[[#This Row],[Credit Amount]],"")</f>
        <v/>
      </c>
      <c r="L3748">
        <f>IF(Table1[[#This Row],[Transaction Type]]="Upgrade",Table1[[#This Row],[Credit Amount]],IF(Table1[[#This Row],[Transaction Type]]="Activation",Table1[[#This Row],[Credit Amount]],""))</f>
        <v>-18.760000000000002</v>
      </c>
      <c r="M3748" t="str">
        <f>IF(Table1[[#This Row],[Transaction Type]]="Maintenance",Table1[[#This Row],[Credit Amount]],"")</f>
        <v/>
      </c>
      <c r="N3748">
        <v>10067</v>
      </c>
      <c r="O3748" t="s">
        <v>2489</v>
      </c>
      <c r="P3748" t="s">
        <v>2556</v>
      </c>
      <c r="Q3748" t="s">
        <v>289</v>
      </c>
      <c r="R3748">
        <v>10102</v>
      </c>
      <c r="S3748" t="s">
        <v>2489</v>
      </c>
      <c r="T3748" t="s">
        <v>2591</v>
      </c>
      <c r="U3748" t="s">
        <v>290</v>
      </c>
      <c r="V3748" t="s">
        <v>225</v>
      </c>
      <c r="W3748">
        <v>100004029</v>
      </c>
      <c r="X3748">
        <v>8005553030</v>
      </c>
      <c r="Y3748" t="s">
        <v>2595</v>
      </c>
      <c r="Z3748" t="s">
        <v>5618</v>
      </c>
      <c r="AA3748" s="13">
        <v>-18.760000000000002</v>
      </c>
      <c r="AB3748" s="14">
        <v>42496</v>
      </c>
      <c r="AC3748" t="s">
        <v>37</v>
      </c>
    </row>
    <row r="3749" spans="1:29" x14ac:dyDescent="0.25">
      <c r="A3749" t="str">
        <f>CONCATENATE("Q",ROUNDUP(MONTH(Table1[[#This Row],[Month]])/3,0))</f>
        <v>Q2</v>
      </c>
      <c r="B3749" s="14">
        <f>EOMONTH(Table1[[#This Row],[Credit Date]],-1)+1</f>
        <v>42491</v>
      </c>
      <c r="C3749" t="str">
        <f>CONCATENATE(Table1[[#This Row],[Issuer Last Name]],", ",Table1[[#This Row],[Issuer First Name]])</f>
        <v>No. 067, Employee</v>
      </c>
      <c r="D3749" t="str">
        <f>CONCATENATE(Table1[[#This Row],[Approver Last Name]],", ",Table1[[#This Row],[Approver First Name]])</f>
        <v>No. 102, Employee</v>
      </c>
      <c r="E3749" t="str">
        <f>CONCATENATE(Table1[[#This Row],[Customer Last Name]],", ",Table1[[#This Row],[Customer First Name]])</f>
        <v>No. 11459, Client</v>
      </c>
      <c r="F37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49" t="str">
        <f>IF(Table1[[#This Row],[Transaction Type]]="Maintenance","Non-Sales","Sales")</f>
        <v>Sales</v>
      </c>
      <c r="H3749">
        <f>IF(Table1[[#This Row],[Quarter]]="q2",1,"")</f>
        <v>1</v>
      </c>
      <c r="I3749" t="str">
        <f>IF(Table1[[#This Row],[Quarter]]="q3",1,"")</f>
        <v/>
      </c>
      <c r="J3749">
        <f>IF(Table1[[#This Row],[Quarter]]="Q2",Table1[[#This Row],[Credit Amount]],"")</f>
        <v>-69.86</v>
      </c>
      <c r="K3749" t="str">
        <f>IF(Table1[[#This Row],[Quarter]]="Q3",Table1[[#This Row],[Credit Amount]],"")</f>
        <v/>
      </c>
      <c r="L3749">
        <f>IF(Table1[[#This Row],[Transaction Type]]="Upgrade",Table1[[#This Row],[Credit Amount]],IF(Table1[[#This Row],[Transaction Type]]="Activation",Table1[[#This Row],[Credit Amount]],""))</f>
        <v>-69.86</v>
      </c>
      <c r="M3749" t="str">
        <f>IF(Table1[[#This Row],[Transaction Type]]="Maintenance",Table1[[#This Row],[Credit Amount]],"")</f>
        <v/>
      </c>
      <c r="N3749">
        <v>10067</v>
      </c>
      <c r="O3749" t="s">
        <v>2489</v>
      </c>
      <c r="P3749" t="s">
        <v>2556</v>
      </c>
      <c r="Q3749" t="s">
        <v>289</v>
      </c>
      <c r="R3749">
        <v>10102</v>
      </c>
      <c r="S3749" t="s">
        <v>2489</v>
      </c>
      <c r="T3749" t="s">
        <v>2591</v>
      </c>
      <c r="U3749" t="s">
        <v>290</v>
      </c>
      <c r="V3749" t="s">
        <v>225</v>
      </c>
      <c r="W3749">
        <v>100002458</v>
      </c>
      <c r="X3749">
        <v>8005551459</v>
      </c>
      <c r="Y3749" t="s">
        <v>2595</v>
      </c>
      <c r="Z3749" t="s">
        <v>4054</v>
      </c>
      <c r="AA3749" s="13">
        <v>-69.86</v>
      </c>
      <c r="AB3749" s="14">
        <v>42500</v>
      </c>
      <c r="AC3749" t="s">
        <v>37</v>
      </c>
    </row>
    <row r="3750" spans="1:29" x14ac:dyDescent="0.25">
      <c r="A3750" t="str">
        <f>CONCATENATE("Q",ROUNDUP(MONTH(Table1[[#This Row],[Month]])/3,0))</f>
        <v>Q2</v>
      </c>
      <c r="B3750" s="14">
        <f>EOMONTH(Table1[[#This Row],[Credit Date]],-1)+1</f>
        <v>42491</v>
      </c>
      <c r="C3750" t="str">
        <f>CONCATENATE(Table1[[#This Row],[Issuer Last Name]],", ",Table1[[#This Row],[Issuer First Name]])</f>
        <v>No. 067, Employee</v>
      </c>
      <c r="D3750" t="str">
        <f>CONCATENATE(Table1[[#This Row],[Approver Last Name]],", ",Table1[[#This Row],[Approver First Name]])</f>
        <v>No. 102, Employee</v>
      </c>
      <c r="E3750" t="str">
        <f>CONCATENATE(Table1[[#This Row],[Customer Last Name]],", ",Table1[[#This Row],[Customer First Name]])</f>
        <v>No. 10232, Client</v>
      </c>
      <c r="F37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0" t="str">
        <f>IF(Table1[[#This Row],[Transaction Type]]="Maintenance","Non-Sales","Sales")</f>
        <v>Non-Sales</v>
      </c>
      <c r="H3750">
        <f>IF(Table1[[#This Row],[Quarter]]="q2",1,"")</f>
        <v>1</v>
      </c>
      <c r="I3750" t="str">
        <f>IF(Table1[[#This Row],[Quarter]]="q3",1,"")</f>
        <v/>
      </c>
      <c r="J3750">
        <f>IF(Table1[[#This Row],[Quarter]]="Q2",Table1[[#This Row],[Credit Amount]],"")</f>
        <v>-96.31</v>
      </c>
      <c r="K3750" t="str">
        <f>IF(Table1[[#This Row],[Quarter]]="Q3",Table1[[#This Row],[Credit Amount]],"")</f>
        <v/>
      </c>
      <c r="L3750" t="str">
        <f>IF(Table1[[#This Row],[Transaction Type]]="Upgrade",Table1[[#This Row],[Credit Amount]],IF(Table1[[#This Row],[Transaction Type]]="Activation",Table1[[#This Row],[Credit Amount]],""))</f>
        <v/>
      </c>
      <c r="M3750">
        <f>IF(Table1[[#This Row],[Transaction Type]]="Maintenance",Table1[[#This Row],[Credit Amount]],"")</f>
        <v>-96.31</v>
      </c>
      <c r="N3750">
        <v>10067</v>
      </c>
      <c r="O3750" t="s">
        <v>2489</v>
      </c>
      <c r="P3750" t="s">
        <v>2556</v>
      </c>
      <c r="Q3750" t="s">
        <v>289</v>
      </c>
      <c r="R3750">
        <v>10102</v>
      </c>
      <c r="S3750" t="s">
        <v>2489</v>
      </c>
      <c r="T3750" t="s">
        <v>2591</v>
      </c>
      <c r="U3750" t="s">
        <v>290</v>
      </c>
      <c r="V3750" t="s">
        <v>225</v>
      </c>
      <c r="W3750">
        <v>100001231</v>
      </c>
      <c r="X3750">
        <v>8005550232</v>
      </c>
      <c r="Y3750" t="s">
        <v>2595</v>
      </c>
      <c r="Z3750" t="s">
        <v>2827</v>
      </c>
      <c r="AA3750" s="13">
        <v>-96.31</v>
      </c>
      <c r="AB3750" s="14">
        <v>42501</v>
      </c>
      <c r="AC3750" t="s">
        <v>36</v>
      </c>
    </row>
    <row r="3751" spans="1:29" x14ac:dyDescent="0.25">
      <c r="A3751" t="str">
        <f>CONCATENATE("Q",ROUNDUP(MONTH(Table1[[#This Row],[Month]])/3,0))</f>
        <v>Q2</v>
      </c>
      <c r="B3751" s="14">
        <f>EOMONTH(Table1[[#This Row],[Credit Date]],-1)+1</f>
        <v>42491</v>
      </c>
      <c r="C3751" t="str">
        <f>CONCATENATE(Table1[[#This Row],[Issuer Last Name]],", ",Table1[[#This Row],[Issuer First Name]])</f>
        <v>No. 067, Employee</v>
      </c>
      <c r="D3751" t="str">
        <f>CONCATENATE(Table1[[#This Row],[Approver Last Name]],", ",Table1[[#This Row],[Approver First Name]])</f>
        <v>No. 102, Employee</v>
      </c>
      <c r="E3751" t="str">
        <f>CONCATENATE(Table1[[#This Row],[Customer Last Name]],", ",Table1[[#This Row],[Customer First Name]])</f>
        <v>No. 12432, Client</v>
      </c>
      <c r="F37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1" t="str">
        <f>IF(Table1[[#This Row],[Transaction Type]]="Maintenance","Non-Sales","Sales")</f>
        <v>Non-Sales</v>
      </c>
      <c r="H3751">
        <f>IF(Table1[[#This Row],[Quarter]]="q2",1,"")</f>
        <v>1</v>
      </c>
      <c r="I3751" t="str">
        <f>IF(Table1[[#This Row],[Quarter]]="q3",1,"")</f>
        <v/>
      </c>
      <c r="J3751">
        <f>IF(Table1[[#This Row],[Quarter]]="Q2",Table1[[#This Row],[Credit Amount]],"")</f>
        <v>-87.79</v>
      </c>
      <c r="K3751" t="str">
        <f>IF(Table1[[#This Row],[Quarter]]="Q3",Table1[[#This Row],[Credit Amount]],"")</f>
        <v/>
      </c>
      <c r="L3751" t="str">
        <f>IF(Table1[[#This Row],[Transaction Type]]="Upgrade",Table1[[#This Row],[Credit Amount]],IF(Table1[[#This Row],[Transaction Type]]="Activation",Table1[[#This Row],[Credit Amount]],""))</f>
        <v/>
      </c>
      <c r="M3751">
        <f>IF(Table1[[#This Row],[Transaction Type]]="Maintenance",Table1[[#This Row],[Credit Amount]],"")</f>
        <v>-87.79</v>
      </c>
      <c r="N3751">
        <v>10067</v>
      </c>
      <c r="O3751" t="s">
        <v>2489</v>
      </c>
      <c r="P3751" t="s">
        <v>2556</v>
      </c>
      <c r="Q3751" t="s">
        <v>289</v>
      </c>
      <c r="R3751">
        <v>10102</v>
      </c>
      <c r="S3751" t="s">
        <v>2489</v>
      </c>
      <c r="T3751" t="s">
        <v>2591</v>
      </c>
      <c r="U3751" t="s">
        <v>290</v>
      </c>
      <c r="V3751" t="s">
        <v>225</v>
      </c>
      <c r="W3751">
        <v>100003431</v>
      </c>
      <c r="X3751">
        <v>8005552432</v>
      </c>
      <c r="Y3751" t="s">
        <v>2595</v>
      </c>
      <c r="Z3751" t="s">
        <v>5027</v>
      </c>
      <c r="AA3751" s="13">
        <v>-87.79</v>
      </c>
      <c r="AB3751" s="14">
        <v>42501</v>
      </c>
      <c r="AC3751" t="s">
        <v>36</v>
      </c>
    </row>
    <row r="3752" spans="1:29" x14ac:dyDescent="0.25">
      <c r="A3752" t="str">
        <f>CONCATENATE("Q",ROUNDUP(MONTH(Table1[[#This Row],[Month]])/3,0))</f>
        <v>Q2</v>
      </c>
      <c r="B3752" s="14">
        <f>EOMONTH(Table1[[#This Row],[Credit Date]],-1)+1</f>
        <v>42491</v>
      </c>
      <c r="C3752" t="str">
        <f>CONCATENATE(Table1[[#This Row],[Issuer Last Name]],", ",Table1[[#This Row],[Issuer First Name]])</f>
        <v>No. 067, Employee</v>
      </c>
      <c r="D3752" t="str">
        <f>CONCATENATE(Table1[[#This Row],[Approver Last Name]],", ",Table1[[#This Row],[Approver First Name]])</f>
        <v>No. 102, Employee</v>
      </c>
      <c r="E3752" t="str">
        <f>CONCATENATE(Table1[[#This Row],[Customer Last Name]],", ",Table1[[#This Row],[Customer First Name]])</f>
        <v>No. 13069, Client</v>
      </c>
      <c r="F3752" t="str">
        <f>IF(Table1[[#This Row],[Credit Amount]]&gt;-19.99,"Less than 19.99",IF(Table1[[#This Row],[Credit Amount]]=-20,"20",IF(Table1[[#This Row],[Credit Amount]]&gt;-49.98,"20.01-49.98",IF(Table1[[#This Row],[Credit Amount]]=-49.99,"49.99",IF(Table1[[#This Row],[Credit Amount]]=-50,"50",IF(Table1[[#This Row],[Credit Amount]]&lt;-50.01,"Greater than 50"))))))</f>
        <v>Less than 19.99</v>
      </c>
      <c r="G3752" t="str">
        <f>IF(Table1[[#This Row],[Transaction Type]]="Maintenance","Non-Sales","Sales")</f>
        <v>Sales</v>
      </c>
      <c r="H3752">
        <f>IF(Table1[[#This Row],[Quarter]]="q2",1,"")</f>
        <v>1</v>
      </c>
      <c r="I3752" t="str">
        <f>IF(Table1[[#This Row],[Quarter]]="q3",1,"")</f>
        <v/>
      </c>
      <c r="J3752">
        <f>IF(Table1[[#This Row],[Quarter]]="Q2",Table1[[#This Row],[Credit Amount]],"")</f>
        <v>-15.03</v>
      </c>
      <c r="K3752" t="str">
        <f>IF(Table1[[#This Row],[Quarter]]="Q3",Table1[[#This Row],[Credit Amount]],"")</f>
        <v/>
      </c>
      <c r="L3752">
        <f>IF(Table1[[#This Row],[Transaction Type]]="Upgrade",Table1[[#This Row],[Credit Amount]],IF(Table1[[#This Row],[Transaction Type]]="Activation",Table1[[#This Row],[Credit Amount]],""))</f>
        <v>-15.03</v>
      </c>
      <c r="M3752" t="str">
        <f>IF(Table1[[#This Row],[Transaction Type]]="Maintenance",Table1[[#This Row],[Credit Amount]],"")</f>
        <v/>
      </c>
      <c r="N3752">
        <v>10067</v>
      </c>
      <c r="O3752" t="s">
        <v>2489</v>
      </c>
      <c r="P3752" t="s">
        <v>2556</v>
      </c>
      <c r="Q3752" t="s">
        <v>289</v>
      </c>
      <c r="R3752">
        <v>10102</v>
      </c>
      <c r="S3752" t="s">
        <v>2489</v>
      </c>
      <c r="T3752" t="s">
        <v>2591</v>
      </c>
      <c r="U3752" t="s">
        <v>290</v>
      </c>
      <c r="V3752" t="s">
        <v>225</v>
      </c>
      <c r="W3752">
        <v>100004068</v>
      </c>
      <c r="X3752">
        <v>8005553069</v>
      </c>
      <c r="Y3752" t="s">
        <v>2595</v>
      </c>
      <c r="Z3752" t="s">
        <v>5657</v>
      </c>
      <c r="AA3752" s="13">
        <v>-15.03</v>
      </c>
      <c r="AB3752" s="14">
        <v>42503</v>
      </c>
      <c r="AC3752" t="s">
        <v>37</v>
      </c>
    </row>
    <row r="3753" spans="1:29" x14ac:dyDescent="0.25">
      <c r="A3753" t="str">
        <f>CONCATENATE("Q",ROUNDUP(MONTH(Table1[[#This Row],[Month]])/3,0))</f>
        <v>Q2</v>
      </c>
      <c r="B3753" s="14">
        <f>EOMONTH(Table1[[#This Row],[Credit Date]],-1)+1</f>
        <v>42491</v>
      </c>
      <c r="C3753" t="str">
        <f>CONCATENATE(Table1[[#This Row],[Issuer Last Name]],", ",Table1[[#This Row],[Issuer First Name]])</f>
        <v>No. 067, Employee</v>
      </c>
      <c r="D3753" t="str">
        <f>CONCATENATE(Table1[[#This Row],[Approver Last Name]],", ",Table1[[#This Row],[Approver First Name]])</f>
        <v>No. 102, Employee</v>
      </c>
      <c r="E3753" t="str">
        <f>CONCATENATE(Table1[[#This Row],[Customer Last Name]],", ",Table1[[#This Row],[Customer First Name]])</f>
        <v>No. 10131, Client</v>
      </c>
      <c r="F37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3" t="str">
        <f>IF(Table1[[#This Row],[Transaction Type]]="Maintenance","Non-Sales","Sales")</f>
        <v>Non-Sales</v>
      </c>
      <c r="H3753">
        <f>IF(Table1[[#This Row],[Quarter]]="q2",1,"")</f>
        <v>1</v>
      </c>
      <c r="I3753" t="str">
        <f>IF(Table1[[#This Row],[Quarter]]="q3",1,"")</f>
        <v/>
      </c>
      <c r="J3753">
        <f>IF(Table1[[#This Row],[Quarter]]="Q2",Table1[[#This Row],[Credit Amount]],"")</f>
        <v>-52.03</v>
      </c>
      <c r="K3753" t="str">
        <f>IF(Table1[[#This Row],[Quarter]]="Q3",Table1[[#This Row],[Credit Amount]],"")</f>
        <v/>
      </c>
      <c r="L3753" t="str">
        <f>IF(Table1[[#This Row],[Transaction Type]]="Upgrade",Table1[[#This Row],[Credit Amount]],IF(Table1[[#This Row],[Transaction Type]]="Activation",Table1[[#This Row],[Credit Amount]],""))</f>
        <v/>
      </c>
      <c r="M3753">
        <f>IF(Table1[[#This Row],[Transaction Type]]="Maintenance",Table1[[#This Row],[Credit Amount]],"")</f>
        <v>-52.03</v>
      </c>
      <c r="N3753">
        <v>10067</v>
      </c>
      <c r="O3753" t="s">
        <v>2489</v>
      </c>
      <c r="P3753" t="s">
        <v>2556</v>
      </c>
      <c r="Q3753" t="s">
        <v>289</v>
      </c>
      <c r="R3753">
        <v>10102</v>
      </c>
      <c r="S3753" t="s">
        <v>2489</v>
      </c>
      <c r="T3753" t="s">
        <v>2591</v>
      </c>
      <c r="U3753" t="s">
        <v>290</v>
      </c>
      <c r="V3753" t="s">
        <v>225</v>
      </c>
      <c r="W3753">
        <v>100001130</v>
      </c>
      <c r="X3753">
        <v>8005550131</v>
      </c>
      <c r="Y3753" t="s">
        <v>2595</v>
      </c>
      <c r="Z3753" t="s">
        <v>2726</v>
      </c>
      <c r="AA3753" s="13">
        <v>-52.03</v>
      </c>
      <c r="AB3753" s="14">
        <v>42505</v>
      </c>
      <c r="AC3753" t="s">
        <v>36</v>
      </c>
    </row>
    <row r="3754" spans="1:29" x14ac:dyDescent="0.25">
      <c r="A3754" t="str">
        <f>CONCATENATE("Q",ROUNDUP(MONTH(Table1[[#This Row],[Month]])/3,0))</f>
        <v>Q2</v>
      </c>
      <c r="B3754" s="14">
        <f>EOMONTH(Table1[[#This Row],[Credit Date]],-1)+1</f>
        <v>42491</v>
      </c>
      <c r="C3754" t="str">
        <f>CONCATENATE(Table1[[#This Row],[Issuer Last Name]],", ",Table1[[#This Row],[Issuer First Name]])</f>
        <v>No. 067, Employee</v>
      </c>
      <c r="D3754" t="str">
        <f>CONCATENATE(Table1[[#This Row],[Approver Last Name]],", ",Table1[[#This Row],[Approver First Name]])</f>
        <v>No. 102, Employee</v>
      </c>
      <c r="E3754" t="str">
        <f>CONCATENATE(Table1[[#This Row],[Customer Last Name]],", ",Table1[[#This Row],[Customer First Name]])</f>
        <v>No. 12013, Client</v>
      </c>
      <c r="F3754" t="str">
        <f>IF(Table1[[#This Row],[Credit Amount]]&gt;-19.99,"Less than 19.99",IF(Table1[[#This Row],[Credit Amount]]=-20,"20",IF(Table1[[#This Row],[Credit Amount]]&gt;-49.98,"20.01-49.98",IF(Table1[[#This Row],[Credit Amount]]=-49.99,"49.99",IF(Table1[[#This Row],[Credit Amount]]=-50,"50",IF(Table1[[#This Row],[Credit Amount]]&lt;-50.01,"Greater than 50"))))))</f>
        <v>20.01-49.98</v>
      </c>
      <c r="G3754" t="str">
        <f>IF(Table1[[#This Row],[Transaction Type]]="Maintenance","Non-Sales","Sales")</f>
        <v>Non-Sales</v>
      </c>
      <c r="H3754">
        <f>IF(Table1[[#This Row],[Quarter]]="q2",1,"")</f>
        <v>1</v>
      </c>
      <c r="I3754" t="str">
        <f>IF(Table1[[#This Row],[Quarter]]="q3",1,"")</f>
        <v/>
      </c>
      <c r="J3754">
        <f>IF(Table1[[#This Row],[Quarter]]="Q2",Table1[[#This Row],[Credit Amount]],"")</f>
        <v>-24.27</v>
      </c>
      <c r="K3754" t="str">
        <f>IF(Table1[[#This Row],[Quarter]]="Q3",Table1[[#This Row],[Credit Amount]],"")</f>
        <v/>
      </c>
      <c r="L3754" t="str">
        <f>IF(Table1[[#This Row],[Transaction Type]]="Upgrade",Table1[[#This Row],[Credit Amount]],IF(Table1[[#This Row],[Transaction Type]]="Activation",Table1[[#This Row],[Credit Amount]],""))</f>
        <v/>
      </c>
      <c r="M3754">
        <f>IF(Table1[[#This Row],[Transaction Type]]="Maintenance",Table1[[#This Row],[Credit Amount]],"")</f>
        <v>-24.27</v>
      </c>
      <c r="N3754">
        <v>10067</v>
      </c>
      <c r="O3754" t="s">
        <v>2489</v>
      </c>
      <c r="P3754" t="s">
        <v>2556</v>
      </c>
      <c r="Q3754" t="s">
        <v>289</v>
      </c>
      <c r="R3754">
        <v>10102</v>
      </c>
      <c r="S3754" t="s">
        <v>2489</v>
      </c>
      <c r="T3754" t="s">
        <v>2591</v>
      </c>
      <c r="U3754" t="s">
        <v>290</v>
      </c>
      <c r="V3754" t="s">
        <v>225</v>
      </c>
      <c r="W3754">
        <v>100003012</v>
      </c>
      <c r="X3754">
        <v>8005552013</v>
      </c>
      <c r="Y3754" t="s">
        <v>2595</v>
      </c>
      <c r="Z3754" t="s">
        <v>4608</v>
      </c>
      <c r="AA3754" s="13">
        <v>-24.27</v>
      </c>
      <c r="AB3754" s="14">
        <v>42506</v>
      </c>
      <c r="AC3754" t="s">
        <v>36</v>
      </c>
    </row>
    <row r="3755" spans="1:29" x14ac:dyDescent="0.25">
      <c r="A3755" t="str">
        <f>CONCATENATE("Q",ROUNDUP(MONTH(Table1[[#This Row],[Month]])/3,0))</f>
        <v>Q2</v>
      </c>
      <c r="B3755" s="14">
        <f>EOMONTH(Table1[[#This Row],[Credit Date]],-1)+1</f>
        <v>42491</v>
      </c>
      <c r="C3755" t="str">
        <f>CONCATENATE(Table1[[#This Row],[Issuer Last Name]],", ",Table1[[#This Row],[Issuer First Name]])</f>
        <v>No. 067, Employee</v>
      </c>
      <c r="D3755" t="str">
        <f>CONCATENATE(Table1[[#This Row],[Approver Last Name]],", ",Table1[[#This Row],[Approver First Name]])</f>
        <v>No. 102, Employee</v>
      </c>
      <c r="E3755" t="str">
        <f>CONCATENATE(Table1[[#This Row],[Customer Last Name]],", ",Table1[[#This Row],[Customer First Name]])</f>
        <v>No. 11063, Client</v>
      </c>
      <c r="F37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5" t="str">
        <f>IF(Table1[[#This Row],[Transaction Type]]="Maintenance","Non-Sales","Sales")</f>
        <v>Sales</v>
      </c>
      <c r="H3755">
        <f>IF(Table1[[#This Row],[Quarter]]="q2",1,"")</f>
        <v>1</v>
      </c>
      <c r="I3755" t="str">
        <f>IF(Table1[[#This Row],[Quarter]]="q3",1,"")</f>
        <v/>
      </c>
      <c r="J3755">
        <f>IF(Table1[[#This Row],[Quarter]]="Q2",Table1[[#This Row],[Credit Amount]],"")</f>
        <v>-80.08</v>
      </c>
      <c r="K3755" t="str">
        <f>IF(Table1[[#This Row],[Quarter]]="Q3",Table1[[#This Row],[Credit Amount]],"")</f>
        <v/>
      </c>
      <c r="L3755">
        <f>IF(Table1[[#This Row],[Transaction Type]]="Upgrade",Table1[[#This Row],[Credit Amount]],IF(Table1[[#This Row],[Transaction Type]]="Activation",Table1[[#This Row],[Credit Amount]],""))</f>
        <v>-80.08</v>
      </c>
      <c r="M3755" t="str">
        <f>IF(Table1[[#This Row],[Transaction Type]]="Maintenance",Table1[[#This Row],[Credit Amount]],"")</f>
        <v/>
      </c>
      <c r="N3755">
        <v>10067</v>
      </c>
      <c r="O3755" t="s">
        <v>2489</v>
      </c>
      <c r="P3755" t="s">
        <v>2556</v>
      </c>
      <c r="Q3755" t="s">
        <v>289</v>
      </c>
      <c r="R3755">
        <v>10102</v>
      </c>
      <c r="S3755" t="s">
        <v>2489</v>
      </c>
      <c r="T3755" t="s">
        <v>2591</v>
      </c>
      <c r="U3755" t="s">
        <v>290</v>
      </c>
      <c r="V3755" t="s">
        <v>225</v>
      </c>
      <c r="W3755">
        <v>100002062</v>
      </c>
      <c r="X3755">
        <v>8005551063</v>
      </c>
      <c r="Y3755" t="s">
        <v>2595</v>
      </c>
      <c r="Z3755" t="s">
        <v>3658</v>
      </c>
      <c r="AA3755" s="13">
        <v>-80.08</v>
      </c>
      <c r="AB3755" s="14">
        <v>42506</v>
      </c>
      <c r="AC3755" t="s">
        <v>35</v>
      </c>
    </row>
    <row r="3756" spans="1:29" x14ac:dyDescent="0.25">
      <c r="A3756" t="str">
        <f>CONCATENATE("Q",ROUNDUP(MONTH(Table1[[#This Row],[Month]])/3,0))</f>
        <v>Q2</v>
      </c>
      <c r="B3756" s="14">
        <f>EOMONTH(Table1[[#This Row],[Credit Date]],-1)+1</f>
        <v>42491</v>
      </c>
      <c r="C3756" t="str">
        <f>CONCATENATE(Table1[[#This Row],[Issuer Last Name]],", ",Table1[[#This Row],[Issuer First Name]])</f>
        <v>No. 067, Employee</v>
      </c>
      <c r="D3756" t="str">
        <f>CONCATENATE(Table1[[#This Row],[Approver Last Name]],", ",Table1[[#This Row],[Approver First Name]])</f>
        <v>No. 102, Employee</v>
      </c>
      <c r="E3756" t="str">
        <f>CONCATENATE(Table1[[#This Row],[Customer Last Name]],", ",Table1[[#This Row],[Customer First Name]])</f>
        <v>No. 11643, Client</v>
      </c>
      <c r="F37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6" t="str">
        <f>IF(Table1[[#This Row],[Transaction Type]]="Maintenance","Non-Sales","Sales")</f>
        <v>Non-Sales</v>
      </c>
      <c r="H3756">
        <f>IF(Table1[[#This Row],[Quarter]]="q2",1,"")</f>
        <v>1</v>
      </c>
      <c r="I3756" t="str">
        <f>IF(Table1[[#This Row],[Quarter]]="q3",1,"")</f>
        <v/>
      </c>
      <c r="J3756">
        <f>IF(Table1[[#This Row],[Quarter]]="Q2",Table1[[#This Row],[Credit Amount]],"")</f>
        <v>-52.59</v>
      </c>
      <c r="K3756" t="str">
        <f>IF(Table1[[#This Row],[Quarter]]="Q3",Table1[[#This Row],[Credit Amount]],"")</f>
        <v/>
      </c>
      <c r="L3756" t="str">
        <f>IF(Table1[[#This Row],[Transaction Type]]="Upgrade",Table1[[#This Row],[Credit Amount]],IF(Table1[[#This Row],[Transaction Type]]="Activation",Table1[[#This Row],[Credit Amount]],""))</f>
        <v/>
      </c>
      <c r="M3756">
        <f>IF(Table1[[#This Row],[Transaction Type]]="Maintenance",Table1[[#This Row],[Credit Amount]],"")</f>
        <v>-52.59</v>
      </c>
      <c r="N3756">
        <v>10067</v>
      </c>
      <c r="O3756" t="s">
        <v>2489</v>
      </c>
      <c r="P3756" t="s">
        <v>2556</v>
      </c>
      <c r="Q3756" t="s">
        <v>289</v>
      </c>
      <c r="R3756">
        <v>10102</v>
      </c>
      <c r="S3756" t="s">
        <v>2489</v>
      </c>
      <c r="T3756" t="s">
        <v>2591</v>
      </c>
      <c r="U3756" t="s">
        <v>290</v>
      </c>
      <c r="V3756" t="s">
        <v>225</v>
      </c>
      <c r="W3756">
        <v>100002642</v>
      </c>
      <c r="X3756">
        <v>8005551643</v>
      </c>
      <c r="Y3756" t="s">
        <v>2595</v>
      </c>
      <c r="Z3756" t="s">
        <v>4238</v>
      </c>
      <c r="AA3756" s="13">
        <v>-52.59</v>
      </c>
      <c r="AB3756" s="14">
        <v>42514</v>
      </c>
      <c r="AC3756" t="s">
        <v>36</v>
      </c>
    </row>
    <row r="3757" spans="1:29" x14ac:dyDescent="0.25">
      <c r="A3757" t="str">
        <f>CONCATENATE("Q",ROUNDUP(MONTH(Table1[[#This Row],[Month]])/3,0))</f>
        <v>Q2</v>
      </c>
      <c r="B3757" s="14">
        <f>EOMONTH(Table1[[#This Row],[Credit Date]],-1)+1</f>
        <v>42491</v>
      </c>
      <c r="C3757" t="str">
        <f>CONCATENATE(Table1[[#This Row],[Issuer Last Name]],", ",Table1[[#This Row],[Issuer First Name]])</f>
        <v>No. 067, Employee</v>
      </c>
      <c r="D3757" t="str">
        <f>CONCATENATE(Table1[[#This Row],[Approver Last Name]],", ",Table1[[#This Row],[Approver First Name]])</f>
        <v>No. 102, Employee</v>
      </c>
      <c r="E3757" t="str">
        <f>CONCATENATE(Table1[[#This Row],[Customer Last Name]],", ",Table1[[#This Row],[Customer First Name]])</f>
        <v>No. 11426, Client</v>
      </c>
      <c r="F37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7" t="str">
        <f>IF(Table1[[#This Row],[Transaction Type]]="Maintenance","Non-Sales","Sales")</f>
        <v>Non-Sales</v>
      </c>
      <c r="H3757">
        <f>IF(Table1[[#This Row],[Quarter]]="q2",1,"")</f>
        <v>1</v>
      </c>
      <c r="I3757" t="str">
        <f>IF(Table1[[#This Row],[Quarter]]="q3",1,"")</f>
        <v/>
      </c>
      <c r="J3757">
        <f>IF(Table1[[#This Row],[Quarter]]="Q2",Table1[[#This Row],[Credit Amount]],"")</f>
        <v>-86.57</v>
      </c>
      <c r="K3757" t="str">
        <f>IF(Table1[[#This Row],[Quarter]]="Q3",Table1[[#This Row],[Credit Amount]],"")</f>
        <v/>
      </c>
      <c r="L3757" t="str">
        <f>IF(Table1[[#This Row],[Transaction Type]]="Upgrade",Table1[[#This Row],[Credit Amount]],IF(Table1[[#This Row],[Transaction Type]]="Activation",Table1[[#This Row],[Credit Amount]],""))</f>
        <v/>
      </c>
      <c r="M3757">
        <f>IF(Table1[[#This Row],[Transaction Type]]="Maintenance",Table1[[#This Row],[Credit Amount]],"")</f>
        <v>-86.57</v>
      </c>
      <c r="N3757">
        <v>10067</v>
      </c>
      <c r="O3757" t="s">
        <v>2489</v>
      </c>
      <c r="P3757" t="s">
        <v>2556</v>
      </c>
      <c r="Q3757" t="s">
        <v>289</v>
      </c>
      <c r="R3757">
        <v>10102</v>
      </c>
      <c r="S3757" t="s">
        <v>2489</v>
      </c>
      <c r="T3757" t="s">
        <v>2591</v>
      </c>
      <c r="U3757" t="s">
        <v>290</v>
      </c>
      <c r="V3757" t="s">
        <v>225</v>
      </c>
      <c r="W3757">
        <v>100002425</v>
      </c>
      <c r="X3757">
        <v>8005551426</v>
      </c>
      <c r="Y3757" t="s">
        <v>2595</v>
      </c>
      <c r="Z3757" t="s">
        <v>4021</v>
      </c>
      <c r="AA3757" s="13">
        <v>-86.57</v>
      </c>
      <c r="AB3757" s="14">
        <v>42514</v>
      </c>
      <c r="AC3757" t="s">
        <v>36</v>
      </c>
    </row>
    <row r="3758" spans="1:29" x14ac:dyDescent="0.25">
      <c r="A3758" t="str">
        <f>CONCATENATE("Q",ROUNDUP(MONTH(Table1[[#This Row],[Month]])/3,0))</f>
        <v>Q2</v>
      </c>
      <c r="B3758" s="14">
        <f>EOMONTH(Table1[[#This Row],[Credit Date]],-1)+1</f>
        <v>42522</v>
      </c>
      <c r="C3758" t="str">
        <f>CONCATENATE(Table1[[#This Row],[Issuer Last Name]],", ",Table1[[#This Row],[Issuer First Name]])</f>
        <v>No. 067, Employee</v>
      </c>
      <c r="D3758" t="str">
        <f>CONCATENATE(Table1[[#This Row],[Approver Last Name]],", ",Table1[[#This Row],[Approver First Name]])</f>
        <v>No. 102, Employee</v>
      </c>
      <c r="E3758" t="str">
        <f>CONCATENATE(Table1[[#This Row],[Customer Last Name]],", ",Table1[[#This Row],[Customer First Name]])</f>
        <v>No. 12907, Client</v>
      </c>
      <c r="F37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58" t="str">
        <f>IF(Table1[[#This Row],[Transaction Type]]="Maintenance","Non-Sales","Sales")</f>
        <v>Non-Sales</v>
      </c>
      <c r="H3758">
        <f>IF(Table1[[#This Row],[Quarter]]="q2",1,"")</f>
        <v>1</v>
      </c>
      <c r="I3758" t="str">
        <f>IF(Table1[[#This Row],[Quarter]]="q3",1,"")</f>
        <v/>
      </c>
      <c r="J3758">
        <f>IF(Table1[[#This Row],[Quarter]]="Q2",Table1[[#This Row],[Credit Amount]],"")</f>
        <v>-62.37</v>
      </c>
      <c r="K3758" t="str">
        <f>IF(Table1[[#This Row],[Quarter]]="Q3",Table1[[#This Row],[Credit Amount]],"")</f>
        <v/>
      </c>
      <c r="L3758" t="str">
        <f>IF(Table1[[#This Row],[Transaction Type]]="Upgrade",Table1[[#This Row],[Credit Amount]],IF(Table1[[#This Row],[Transaction Type]]="Activation",Table1[[#This Row],[Credit Amount]],""))</f>
        <v/>
      </c>
      <c r="M3758">
        <f>IF(Table1[[#This Row],[Transaction Type]]="Maintenance",Table1[[#This Row],[Credit Amount]],"")</f>
        <v>-62.37</v>
      </c>
      <c r="N3758">
        <v>10067</v>
      </c>
      <c r="O3758" t="s">
        <v>2489</v>
      </c>
      <c r="P3758" t="s">
        <v>2556</v>
      </c>
      <c r="Q3758" t="s">
        <v>289</v>
      </c>
      <c r="R3758">
        <v>10102</v>
      </c>
      <c r="S3758" t="s">
        <v>2489</v>
      </c>
      <c r="T3758" t="s">
        <v>2591</v>
      </c>
      <c r="U3758" t="s">
        <v>290</v>
      </c>
      <c r="V3758" t="s">
        <v>225</v>
      </c>
      <c r="W3758">
        <v>100003906</v>
      </c>
      <c r="X3758">
        <v>8005552907</v>
      </c>
      <c r="Y3758" t="s">
        <v>2595</v>
      </c>
      <c r="Z3758" t="s">
        <v>5497</v>
      </c>
      <c r="AA3758" s="13">
        <v>-62.37</v>
      </c>
      <c r="AB3758" s="14">
        <v>42524</v>
      </c>
      <c r="AC3758" t="s">
        <v>36</v>
      </c>
    </row>
    <row r="3759" spans="1:29" x14ac:dyDescent="0.25">
      <c r="A3759" t="str">
        <f>CONCATENATE("Q",ROUNDUP(MONTH(Table1[[#This Row],[Month]])/3,0))</f>
        <v>Q2</v>
      </c>
      <c r="B3759" s="14">
        <f>EOMONTH(Table1[[#This Row],[Credit Date]],-1)+1</f>
        <v>42522</v>
      </c>
      <c r="C3759" t="str">
        <f>CONCATENATE(Table1[[#This Row],[Issuer Last Name]],", ",Table1[[#This Row],[Issuer First Name]])</f>
        <v>No. 067, Employee</v>
      </c>
      <c r="D3759" t="str">
        <f>CONCATENATE(Table1[[#This Row],[Approver Last Name]],", ",Table1[[#This Row],[Approver First Name]])</f>
        <v>No. 102, Employee</v>
      </c>
      <c r="E3759" t="str">
        <f>CONCATENATE(Table1[[#This Row],[Customer Last Name]],", ",Table1[[#This Row],[Customer First Name]])</f>
        <v>No. 13428, Client</v>
      </c>
      <c r="F3759" t="str">
        <f>IF(Table1[[#This Row],[Credit Amount]]&gt;-19.99,"Less than 19.99",IF(Table1[[#This Row],[Credit Amount]]=-20,"20",IF(Table1[[#This Row],[Credit Amount]]&gt;-49.98,"20.01-49.98",IF(Table1[[#This Row],[Credit Amount]]=-49.99,"49.99",IF(Table1[[#This Row],[Credit Amount]]=-50,"50",IF(Table1[[#This Row],[Credit Amount]]&lt;-50.01,"Greater than 50"))))))</f>
        <v>20.01-49.98</v>
      </c>
      <c r="G3759" t="str">
        <f>IF(Table1[[#This Row],[Transaction Type]]="Maintenance","Non-Sales","Sales")</f>
        <v>Non-Sales</v>
      </c>
      <c r="H3759">
        <f>IF(Table1[[#This Row],[Quarter]]="q2",1,"")</f>
        <v>1</v>
      </c>
      <c r="I3759" t="str">
        <f>IF(Table1[[#This Row],[Quarter]]="q3",1,"")</f>
        <v/>
      </c>
      <c r="J3759">
        <f>IF(Table1[[#This Row],[Quarter]]="Q2",Table1[[#This Row],[Credit Amount]],"")</f>
        <v>-42.9</v>
      </c>
      <c r="K3759" t="str">
        <f>IF(Table1[[#This Row],[Quarter]]="Q3",Table1[[#This Row],[Credit Amount]],"")</f>
        <v/>
      </c>
      <c r="L3759" t="str">
        <f>IF(Table1[[#This Row],[Transaction Type]]="Upgrade",Table1[[#This Row],[Credit Amount]],IF(Table1[[#This Row],[Transaction Type]]="Activation",Table1[[#This Row],[Credit Amount]],""))</f>
        <v/>
      </c>
      <c r="M3759">
        <f>IF(Table1[[#This Row],[Transaction Type]]="Maintenance",Table1[[#This Row],[Credit Amount]],"")</f>
        <v>-42.9</v>
      </c>
      <c r="N3759">
        <v>10067</v>
      </c>
      <c r="O3759" t="s">
        <v>2489</v>
      </c>
      <c r="P3759" t="s">
        <v>2556</v>
      </c>
      <c r="Q3759" t="s">
        <v>289</v>
      </c>
      <c r="R3759">
        <v>10102</v>
      </c>
      <c r="S3759" t="s">
        <v>2489</v>
      </c>
      <c r="T3759" t="s">
        <v>2591</v>
      </c>
      <c r="U3759" t="s">
        <v>290</v>
      </c>
      <c r="V3759" t="s">
        <v>225</v>
      </c>
      <c r="W3759">
        <v>100004427</v>
      </c>
      <c r="X3759">
        <v>8005553428</v>
      </c>
      <c r="Y3759" t="s">
        <v>2595</v>
      </c>
      <c r="Z3759" t="s">
        <v>6016</v>
      </c>
      <c r="AA3759" s="13">
        <v>-42.9</v>
      </c>
      <c r="AB3759" s="14">
        <v>42533</v>
      </c>
      <c r="AC3759" t="s">
        <v>36</v>
      </c>
    </row>
    <row r="3760" spans="1:29" x14ac:dyDescent="0.25">
      <c r="A3760" t="str">
        <f>CONCATENATE("Q",ROUNDUP(MONTH(Table1[[#This Row],[Month]])/3,0))</f>
        <v>Q2</v>
      </c>
      <c r="B3760" s="14">
        <f>EOMONTH(Table1[[#This Row],[Credit Date]],-1)+1</f>
        <v>42522</v>
      </c>
      <c r="C3760" t="str">
        <f>CONCATENATE(Table1[[#This Row],[Issuer Last Name]],", ",Table1[[#This Row],[Issuer First Name]])</f>
        <v>No. 067, Employee</v>
      </c>
      <c r="D3760" t="str">
        <f>CONCATENATE(Table1[[#This Row],[Approver Last Name]],", ",Table1[[#This Row],[Approver First Name]])</f>
        <v>No. 102, Employee</v>
      </c>
      <c r="E3760" t="str">
        <f>CONCATENATE(Table1[[#This Row],[Customer Last Name]],", ",Table1[[#This Row],[Customer First Name]])</f>
        <v>No. 11450, Client</v>
      </c>
      <c r="F37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0" t="str">
        <f>IF(Table1[[#This Row],[Transaction Type]]="Maintenance","Non-Sales","Sales")</f>
        <v>Non-Sales</v>
      </c>
      <c r="H3760">
        <f>IF(Table1[[#This Row],[Quarter]]="q2",1,"")</f>
        <v>1</v>
      </c>
      <c r="I3760" t="str">
        <f>IF(Table1[[#This Row],[Quarter]]="q3",1,"")</f>
        <v/>
      </c>
      <c r="J3760">
        <f>IF(Table1[[#This Row],[Quarter]]="Q2",Table1[[#This Row],[Credit Amount]],"")</f>
        <v>-61.41</v>
      </c>
      <c r="K3760" t="str">
        <f>IF(Table1[[#This Row],[Quarter]]="Q3",Table1[[#This Row],[Credit Amount]],"")</f>
        <v/>
      </c>
      <c r="L3760" t="str">
        <f>IF(Table1[[#This Row],[Transaction Type]]="Upgrade",Table1[[#This Row],[Credit Amount]],IF(Table1[[#This Row],[Transaction Type]]="Activation",Table1[[#This Row],[Credit Amount]],""))</f>
        <v/>
      </c>
      <c r="M3760">
        <f>IF(Table1[[#This Row],[Transaction Type]]="Maintenance",Table1[[#This Row],[Credit Amount]],"")</f>
        <v>-61.41</v>
      </c>
      <c r="N3760">
        <v>10067</v>
      </c>
      <c r="O3760" t="s">
        <v>2489</v>
      </c>
      <c r="P3760" t="s">
        <v>2556</v>
      </c>
      <c r="Q3760" t="s">
        <v>289</v>
      </c>
      <c r="R3760">
        <v>10102</v>
      </c>
      <c r="S3760" t="s">
        <v>2489</v>
      </c>
      <c r="T3760" t="s">
        <v>2591</v>
      </c>
      <c r="U3760" t="s">
        <v>290</v>
      </c>
      <c r="V3760" t="s">
        <v>225</v>
      </c>
      <c r="W3760">
        <v>100002449</v>
      </c>
      <c r="X3760">
        <v>8005551450</v>
      </c>
      <c r="Y3760" t="s">
        <v>2595</v>
      </c>
      <c r="Z3760" t="s">
        <v>4045</v>
      </c>
      <c r="AA3760" s="13">
        <v>-61.41</v>
      </c>
      <c r="AB3760" s="14">
        <v>42541</v>
      </c>
      <c r="AC3760" t="s">
        <v>36</v>
      </c>
    </row>
    <row r="3761" spans="1:29" x14ac:dyDescent="0.25">
      <c r="A3761" t="str">
        <f>CONCATENATE("Q",ROUNDUP(MONTH(Table1[[#This Row],[Month]])/3,0))</f>
        <v>Q3</v>
      </c>
      <c r="B3761" s="14">
        <f>EOMONTH(Table1[[#This Row],[Credit Date]],-1)+1</f>
        <v>42552</v>
      </c>
      <c r="C3761" t="str">
        <f>CONCATENATE(Table1[[#This Row],[Issuer Last Name]],", ",Table1[[#This Row],[Issuer First Name]])</f>
        <v>No. 067, Employee</v>
      </c>
      <c r="D3761" t="str">
        <f>CONCATENATE(Table1[[#This Row],[Approver Last Name]],", ",Table1[[#This Row],[Approver First Name]])</f>
        <v>No. 102, Employee</v>
      </c>
      <c r="E3761" t="str">
        <f>CONCATENATE(Table1[[#This Row],[Customer Last Name]],", ",Table1[[#This Row],[Customer First Name]])</f>
        <v>No. 11578, Client</v>
      </c>
      <c r="F37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1" t="str">
        <f>IF(Table1[[#This Row],[Transaction Type]]="Maintenance","Non-Sales","Sales")</f>
        <v>Non-Sales</v>
      </c>
      <c r="H3761" t="str">
        <f>IF(Table1[[#This Row],[Quarter]]="q2",1,"")</f>
        <v/>
      </c>
      <c r="I3761">
        <f>IF(Table1[[#This Row],[Quarter]]="q3",1,"")</f>
        <v>1</v>
      </c>
      <c r="J3761" t="str">
        <f>IF(Table1[[#This Row],[Quarter]]="Q2",Table1[[#This Row],[Credit Amount]],"")</f>
        <v/>
      </c>
      <c r="K3761">
        <f>IF(Table1[[#This Row],[Quarter]]="Q3",Table1[[#This Row],[Credit Amount]],"")</f>
        <v>-89.78</v>
      </c>
      <c r="L3761" t="str">
        <f>IF(Table1[[#This Row],[Transaction Type]]="Upgrade",Table1[[#This Row],[Credit Amount]],IF(Table1[[#This Row],[Transaction Type]]="Activation",Table1[[#This Row],[Credit Amount]],""))</f>
        <v/>
      </c>
      <c r="M3761">
        <f>IF(Table1[[#This Row],[Transaction Type]]="Maintenance",Table1[[#This Row],[Credit Amount]],"")</f>
        <v>-89.78</v>
      </c>
      <c r="N3761">
        <v>10067</v>
      </c>
      <c r="O3761" t="s">
        <v>2489</v>
      </c>
      <c r="P3761" t="s">
        <v>2556</v>
      </c>
      <c r="Q3761" t="s">
        <v>289</v>
      </c>
      <c r="R3761">
        <v>10102</v>
      </c>
      <c r="S3761" t="s">
        <v>2489</v>
      </c>
      <c r="T3761" t="s">
        <v>2591</v>
      </c>
      <c r="U3761" t="s">
        <v>290</v>
      </c>
      <c r="V3761" t="s">
        <v>225</v>
      </c>
      <c r="W3761">
        <v>100002577</v>
      </c>
      <c r="X3761">
        <v>8005551578</v>
      </c>
      <c r="Y3761" t="s">
        <v>2595</v>
      </c>
      <c r="Z3761" t="s">
        <v>4173</v>
      </c>
      <c r="AA3761" s="13">
        <v>-89.78</v>
      </c>
      <c r="AB3761" s="14">
        <v>42554</v>
      </c>
      <c r="AC3761" t="s">
        <v>36</v>
      </c>
    </row>
    <row r="3762" spans="1:29" x14ac:dyDescent="0.25">
      <c r="A3762" t="str">
        <f>CONCATENATE("Q",ROUNDUP(MONTH(Table1[[#This Row],[Month]])/3,0))</f>
        <v>Q3</v>
      </c>
      <c r="B3762" s="14">
        <f>EOMONTH(Table1[[#This Row],[Credit Date]],-1)+1</f>
        <v>42552</v>
      </c>
      <c r="C3762" t="str">
        <f>CONCATENATE(Table1[[#This Row],[Issuer Last Name]],", ",Table1[[#This Row],[Issuer First Name]])</f>
        <v>No. 067, Employee</v>
      </c>
      <c r="D3762" t="str">
        <f>CONCATENATE(Table1[[#This Row],[Approver Last Name]],", ",Table1[[#This Row],[Approver First Name]])</f>
        <v>No. 067, Employee</v>
      </c>
      <c r="E3762" t="str">
        <f>CONCATENATE(Table1[[#This Row],[Customer Last Name]],", ",Table1[[#This Row],[Customer First Name]])</f>
        <v>No. 12821, Client</v>
      </c>
      <c r="F3762" t="str">
        <f>IF(Table1[[#This Row],[Credit Amount]]&gt;-19.99,"Less than 19.99",IF(Table1[[#This Row],[Credit Amount]]=-20,"20",IF(Table1[[#This Row],[Credit Amount]]&gt;-49.98,"20.01-49.98",IF(Table1[[#This Row],[Credit Amount]]=-49.99,"49.99",IF(Table1[[#This Row],[Credit Amount]]=-50,"50",IF(Table1[[#This Row],[Credit Amount]]&lt;-50.01,"Greater than 50"))))))</f>
        <v>20.01-49.98</v>
      </c>
      <c r="G3762" t="str">
        <f>IF(Table1[[#This Row],[Transaction Type]]="Maintenance","Non-Sales","Sales")</f>
        <v>Sales</v>
      </c>
      <c r="H3762" t="str">
        <f>IF(Table1[[#This Row],[Quarter]]="q2",1,"")</f>
        <v/>
      </c>
      <c r="I3762">
        <f>IF(Table1[[#This Row],[Quarter]]="q3",1,"")</f>
        <v>1</v>
      </c>
      <c r="J3762" t="str">
        <f>IF(Table1[[#This Row],[Quarter]]="Q2",Table1[[#This Row],[Credit Amount]],"")</f>
        <v/>
      </c>
      <c r="K3762">
        <f>IF(Table1[[#This Row],[Quarter]]="Q3",Table1[[#This Row],[Credit Amount]],"")</f>
        <v>-44.64</v>
      </c>
      <c r="L3762">
        <f>IF(Table1[[#This Row],[Transaction Type]]="Upgrade",Table1[[#This Row],[Credit Amount]],IF(Table1[[#This Row],[Transaction Type]]="Activation",Table1[[#This Row],[Credit Amount]],""))</f>
        <v>-44.64</v>
      </c>
      <c r="M3762" t="str">
        <f>IF(Table1[[#This Row],[Transaction Type]]="Maintenance",Table1[[#This Row],[Credit Amount]],"")</f>
        <v/>
      </c>
      <c r="N3762">
        <v>10067</v>
      </c>
      <c r="O3762" t="s">
        <v>2489</v>
      </c>
      <c r="P3762" t="s">
        <v>2556</v>
      </c>
      <c r="Q3762" t="s">
        <v>289</v>
      </c>
      <c r="R3762">
        <v>10067</v>
      </c>
      <c r="S3762" t="s">
        <v>2489</v>
      </c>
      <c r="T3762" t="s">
        <v>2556</v>
      </c>
      <c r="U3762" t="s">
        <v>289</v>
      </c>
      <c r="V3762" t="s">
        <v>225</v>
      </c>
      <c r="W3762">
        <v>100003820</v>
      </c>
      <c r="X3762">
        <v>8005552821</v>
      </c>
      <c r="Y3762" t="s">
        <v>2595</v>
      </c>
      <c r="Z3762" t="s">
        <v>5413</v>
      </c>
      <c r="AA3762" s="13">
        <v>-44.64</v>
      </c>
      <c r="AB3762" s="14">
        <v>42557</v>
      </c>
      <c r="AC3762" t="s">
        <v>37</v>
      </c>
    </row>
    <row r="3763" spans="1:29" x14ac:dyDescent="0.25">
      <c r="A3763" t="str">
        <f>CONCATENATE("Q",ROUNDUP(MONTH(Table1[[#This Row],[Month]])/3,0))</f>
        <v>Q3</v>
      </c>
      <c r="B3763" s="14">
        <f>EOMONTH(Table1[[#This Row],[Credit Date]],-1)+1</f>
        <v>42552</v>
      </c>
      <c r="C3763" t="str">
        <f>CONCATENATE(Table1[[#This Row],[Issuer Last Name]],", ",Table1[[#This Row],[Issuer First Name]])</f>
        <v>No. 067, Employee</v>
      </c>
      <c r="D3763" t="str">
        <f>CONCATENATE(Table1[[#This Row],[Approver Last Name]],", ",Table1[[#This Row],[Approver First Name]])</f>
        <v>No. 067, Employee</v>
      </c>
      <c r="E3763" t="str">
        <f>CONCATENATE(Table1[[#This Row],[Customer Last Name]],", ",Table1[[#This Row],[Customer First Name]])</f>
        <v>No. 10438, Client</v>
      </c>
      <c r="F3763" t="str">
        <f>IF(Table1[[#This Row],[Credit Amount]]&gt;-19.99,"Less than 19.99",IF(Table1[[#This Row],[Credit Amount]]=-20,"20",IF(Table1[[#This Row],[Credit Amount]]&gt;-49.98,"20.01-49.98",IF(Table1[[#This Row],[Credit Amount]]=-49.99,"49.99",IF(Table1[[#This Row],[Credit Amount]]=-50,"50",IF(Table1[[#This Row],[Credit Amount]]&lt;-50.01,"Greater than 50"))))))</f>
        <v>20.01-49.98</v>
      </c>
      <c r="G3763" t="str">
        <f>IF(Table1[[#This Row],[Transaction Type]]="Maintenance","Non-Sales","Sales")</f>
        <v>Sales</v>
      </c>
      <c r="H3763" t="str">
        <f>IF(Table1[[#This Row],[Quarter]]="q2",1,"")</f>
        <v/>
      </c>
      <c r="I3763">
        <f>IF(Table1[[#This Row],[Quarter]]="q3",1,"")</f>
        <v>1</v>
      </c>
      <c r="J3763" t="str">
        <f>IF(Table1[[#This Row],[Quarter]]="Q2",Table1[[#This Row],[Credit Amount]],"")</f>
        <v/>
      </c>
      <c r="K3763">
        <f>IF(Table1[[#This Row],[Quarter]]="Q3",Table1[[#This Row],[Credit Amount]],"")</f>
        <v>-23.66</v>
      </c>
      <c r="L3763">
        <f>IF(Table1[[#This Row],[Transaction Type]]="Upgrade",Table1[[#This Row],[Credit Amount]],IF(Table1[[#This Row],[Transaction Type]]="Activation",Table1[[#This Row],[Credit Amount]],""))</f>
        <v>-23.66</v>
      </c>
      <c r="M3763" t="str">
        <f>IF(Table1[[#This Row],[Transaction Type]]="Maintenance",Table1[[#This Row],[Credit Amount]],"")</f>
        <v/>
      </c>
      <c r="N3763">
        <v>10067</v>
      </c>
      <c r="O3763" t="s">
        <v>2489</v>
      </c>
      <c r="P3763" t="s">
        <v>2556</v>
      </c>
      <c r="Q3763" t="s">
        <v>289</v>
      </c>
      <c r="R3763">
        <v>10067</v>
      </c>
      <c r="S3763" t="s">
        <v>2489</v>
      </c>
      <c r="T3763" t="s">
        <v>2556</v>
      </c>
      <c r="U3763" t="s">
        <v>289</v>
      </c>
      <c r="V3763" t="s">
        <v>225</v>
      </c>
      <c r="W3763">
        <v>100001437</v>
      </c>
      <c r="X3763">
        <v>8005550438</v>
      </c>
      <c r="Y3763" t="s">
        <v>2595</v>
      </c>
      <c r="Z3763" t="s">
        <v>3033</v>
      </c>
      <c r="AA3763" s="13">
        <v>-23.66</v>
      </c>
      <c r="AB3763" s="14">
        <v>42558</v>
      </c>
      <c r="AC3763" t="s">
        <v>37</v>
      </c>
    </row>
    <row r="3764" spans="1:29" x14ac:dyDescent="0.25">
      <c r="A3764" t="str">
        <f>CONCATENATE("Q",ROUNDUP(MONTH(Table1[[#This Row],[Month]])/3,0))</f>
        <v>Q3</v>
      </c>
      <c r="B3764" s="14">
        <f>EOMONTH(Table1[[#This Row],[Credit Date]],-1)+1</f>
        <v>42552</v>
      </c>
      <c r="C3764" t="str">
        <f>CONCATENATE(Table1[[#This Row],[Issuer Last Name]],", ",Table1[[#This Row],[Issuer First Name]])</f>
        <v>No. 067, Employee</v>
      </c>
      <c r="D3764" t="str">
        <f>CONCATENATE(Table1[[#This Row],[Approver Last Name]],", ",Table1[[#This Row],[Approver First Name]])</f>
        <v>No. 102, Employee</v>
      </c>
      <c r="E3764" t="str">
        <f>CONCATENATE(Table1[[#This Row],[Customer Last Name]],", ",Table1[[#This Row],[Customer First Name]])</f>
        <v>No. 12587, Client</v>
      </c>
      <c r="F37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4" t="str">
        <f>IF(Table1[[#This Row],[Transaction Type]]="Maintenance","Non-Sales","Sales")</f>
        <v>Non-Sales</v>
      </c>
      <c r="H3764" t="str">
        <f>IF(Table1[[#This Row],[Quarter]]="q2",1,"")</f>
        <v/>
      </c>
      <c r="I3764">
        <f>IF(Table1[[#This Row],[Quarter]]="q3",1,"")</f>
        <v>1</v>
      </c>
      <c r="J3764" t="str">
        <f>IF(Table1[[#This Row],[Quarter]]="Q2",Table1[[#This Row],[Credit Amount]],"")</f>
        <v/>
      </c>
      <c r="K3764">
        <f>IF(Table1[[#This Row],[Quarter]]="Q3",Table1[[#This Row],[Credit Amount]],"")</f>
        <v>-94.36</v>
      </c>
      <c r="L3764" t="str">
        <f>IF(Table1[[#This Row],[Transaction Type]]="Upgrade",Table1[[#This Row],[Credit Amount]],IF(Table1[[#This Row],[Transaction Type]]="Activation",Table1[[#This Row],[Credit Amount]],""))</f>
        <v/>
      </c>
      <c r="M3764">
        <f>IF(Table1[[#This Row],[Transaction Type]]="Maintenance",Table1[[#This Row],[Credit Amount]],"")</f>
        <v>-94.36</v>
      </c>
      <c r="N3764">
        <v>10067</v>
      </c>
      <c r="O3764" t="s">
        <v>2489</v>
      </c>
      <c r="P3764" t="s">
        <v>2556</v>
      </c>
      <c r="Q3764" t="s">
        <v>289</v>
      </c>
      <c r="R3764">
        <v>10102</v>
      </c>
      <c r="S3764" t="s">
        <v>2489</v>
      </c>
      <c r="T3764" t="s">
        <v>2591</v>
      </c>
      <c r="U3764" t="s">
        <v>290</v>
      </c>
      <c r="V3764" t="s">
        <v>225</v>
      </c>
      <c r="W3764">
        <v>100003586</v>
      </c>
      <c r="X3764">
        <v>8005552587</v>
      </c>
      <c r="Y3764" t="s">
        <v>2595</v>
      </c>
      <c r="Z3764" t="s">
        <v>5182</v>
      </c>
      <c r="AA3764" s="13">
        <v>-94.36</v>
      </c>
      <c r="AB3764" s="14">
        <v>42558</v>
      </c>
      <c r="AC3764" t="s">
        <v>36</v>
      </c>
    </row>
    <row r="3765" spans="1:29" x14ac:dyDescent="0.25">
      <c r="A3765" t="str">
        <f>CONCATENATE("Q",ROUNDUP(MONTH(Table1[[#This Row],[Month]])/3,0))</f>
        <v>Q3</v>
      </c>
      <c r="B3765" s="14">
        <f>EOMONTH(Table1[[#This Row],[Credit Date]],-1)+1</f>
        <v>42552</v>
      </c>
      <c r="C3765" t="str">
        <f>CONCATENATE(Table1[[#This Row],[Issuer Last Name]],", ",Table1[[#This Row],[Issuer First Name]])</f>
        <v>No. 067, Employee</v>
      </c>
      <c r="D3765" t="str">
        <f>CONCATENATE(Table1[[#This Row],[Approver Last Name]],", ",Table1[[#This Row],[Approver First Name]])</f>
        <v>No. 067, Employee</v>
      </c>
      <c r="E3765" t="str">
        <f>CONCATENATE(Table1[[#This Row],[Customer Last Name]],", ",Table1[[#This Row],[Customer First Name]])</f>
        <v>No. 12612, Client</v>
      </c>
      <c r="F3765" t="str">
        <f>IF(Table1[[#This Row],[Credit Amount]]&gt;-19.99,"Less than 19.99",IF(Table1[[#This Row],[Credit Amount]]=-20,"20",IF(Table1[[#This Row],[Credit Amount]]&gt;-49.98,"20.01-49.98",IF(Table1[[#This Row],[Credit Amount]]=-49.99,"49.99",IF(Table1[[#This Row],[Credit Amount]]=-50,"50",IF(Table1[[#This Row],[Credit Amount]]&lt;-50.01,"Greater than 50"))))))</f>
        <v>20.01-49.98</v>
      </c>
      <c r="G3765" t="str">
        <f>IF(Table1[[#This Row],[Transaction Type]]="Maintenance","Non-Sales","Sales")</f>
        <v>Non-Sales</v>
      </c>
      <c r="H3765" t="str">
        <f>IF(Table1[[#This Row],[Quarter]]="q2",1,"")</f>
        <v/>
      </c>
      <c r="I3765">
        <f>IF(Table1[[#This Row],[Quarter]]="q3",1,"")</f>
        <v>1</v>
      </c>
      <c r="J3765" t="str">
        <f>IF(Table1[[#This Row],[Quarter]]="Q2",Table1[[#This Row],[Credit Amount]],"")</f>
        <v/>
      </c>
      <c r="K3765">
        <f>IF(Table1[[#This Row],[Quarter]]="Q3",Table1[[#This Row],[Credit Amount]],"")</f>
        <v>-40.74</v>
      </c>
      <c r="L3765" t="str">
        <f>IF(Table1[[#This Row],[Transaction Type]]="Upgrade",Table1[[#This Row],[Credit Amount]],IF(Table1[[#This Row],[Transaction Type]]="Activation",Table1[[#This Row],[Credit Amount]],""))</f>
        <v/>
      </c>
      <c r="M3765">
        <f>IF(Table1[[#This Row],[Transaction Type]]="Maintenance",Table1[[#This Row],[Credit Amount]],"")</f>
        <v>-40.74</v>
      </c>
      <c r="N3765">
        <v>10067</v>
      </c>
      <c r="O3765" t="s">
        <v>2489</v>
      </c>
      <c r="P3765" t="s">
        <v>2556</v>
      </c>
      <c r="Q3765" t="s">
        <v>289</v>
      </c>
      <c r="R3765">
        <v>10067</v>
      </c>
      <c r="S3765" t="s">
        <v>2489</v>
      </c>
      <c r="T3765" t="s">
        <v>2556</v>
      </c>
      <c r="U3765" t="s">
        <v>289</v>
      </c>
      <c r="V3765" t="s">
        <v>225</v>
      </c>
      <c r="W3765">
        <v>100003611</v>
      </c>
      <c r="X3765">
        <v>8005552612</v>
      </c>
      <c r="Y3765" t="s">
        <v>2595</v>
      </c>
      <c r="Z3765" t="s">
        <v>5207</v>
      </c>
      <c r="AA3765" s="13">
        <v>-40.74</v>
      </c>
      <c r="AB3765" s="14">
        <v>42560</v>
      </c>
      <c r="AC3765" t="s">
        <v>36</v>
      </c>
    </row>
    <row r="3766" spans="1:29" x14ac:dyDescent="0.25">
      <c r="A3766" t="str">
        <f>CONCATENATE("Q",ROUNDUP(MONTH(Table1[[#This Row],[Month]])/3,0))</f>
        <v>Q3</v>
      </c>
      <c r="B3766" s="14">
        <f>EOMONTH(Table1[[#This Row],[Credit Date]],-1)+1</f>
        <v>42552</v>
      </c>
      <c r="C3766" t="str">
        <f>CONCATENATE(Table1[[#This Row],[Issuer Last Name]],", ",Table1[[#This Row],[Issuer First Name]])</f>
        <v>No. 067, Employee</v>
      </c>
      <c r="D3766" t="str">
        <f>CONCATENATE(Table1[[#This Row],[Approver Last Name]],", ",Table1[[#This Row],[Approver First Name]])</f>
        <v>No. 102, Employee</v>
      </c>
      <c r="E3766" t="str">
        <f>CONCATENATE(Table1[[#This Row],[Customer Last Name]],", ",Table1[[#This Row],[Customer First Name]])</f>
        <v>No. 11970, Client</v>
      </c>
      <c r="F37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6" t="str">
        <f>IF(Table1[[#This Row],[Transaction Type]]="Maintenance","Non-Sales","Sales")</f>
        <v>Sales</v>
      </c>
      <c r="H3766" t="str">
        <f>IF(Table1[[#This Row],[Quarter]]="q2",1,"")</f>
        <v/>
      </c>
      <c r="I3766">
        <f>IF(Table1[[#This Row],[Quarter]]="q3",1,"")</f>
        <v>1</v>
      </c>
      <c r="J3766" t="str">
        <f>IF(Table1[[#This Row],[Quarter]]="Q2",Table1[[#This Row],[Credit Amount]],"")</f>
        <v/>
      </c>
      <c r="K3766">
        <f>IF(Table1[[#This Row],[Quarter]]="Q3",Table1[[#This Row],[Credit Amount]],"")</f>
        <v>-53.18</v>
      </c>
      <c r="L3766">
        <f>IF(Table1[[#This Row],[Transaction Type]]="Upgrade",Table1[[#This Row],[Credit Amount]],IF(Table1[[#This Row],[Transaction Type]]="Activation",Table1[[#This Row],[Credit Amount]],""))</f>
        <v>-53.18</v>
      </c>
      <c r="M3766" t="str">
        <f>IF(Table1[[#This Row],[Transaction Type]]="Maintenance",Table1[[#This Row],[Credit Amount]],"")</f>
        <v/>
      </c>
      <c r="N3766">
        <v>10067</v>
      </c>
      <c r="O3766" t="s">
        <v>2489</v>
      </c>
      <c r="P3766" t="s">
        <v>2556</v>
      </c>
      <c r="Q3766" t="s">
        <v>289</v>
      </c>
      <c r="R3766">
        <v>10102</v>
      </c>
      <c r="S3766" t="s">
        <v>2489</v>
      </c>
      <c r="T3766" t="s">
        <v>2591</v>
      </c>
      <c r="U3766" t="s">
        <v>290</v>
      </c>
      <c r="V3766" t="s">
        <v>225</v>
      </c>
      <c r="W3766">
        <v>100002969</v>
      </c>
      <c r="X3766">
        <v>8005551970</v>
      </c>
      <c r="Y3766" t="s">
        <v>2595</v>
      </c>
      <c r="Z3766" t="s">
        <v>4565</v>
      </c>
      <c r="AA3766" s="13">
        <v>-53.18</v>
      </c>
      <c r="AB3766" s="14">
        <v>42562</v>
      </c>
      <c r="AC3766" t="s">
        <v>35</v>
      </c>
    </row>
    <row r="3767" spans="1:29" x14ac:dyDescent="0.25">
      <c r="A3767" t="str">
        <f>CONCATENATE("Q",ROUNDUP(MONTH(Table1[[#This Row],[Month]])/3,0))</f>
        <v>Q3</v>
      </c>
      <c r="B3767" s="14">
        <f>EOMONTH(Table1[[#This Row],[Credit Date]],-1)+1</f>
        <v>42552</v>
      </c>
      <c r="C3767" t="str">
        <f>CONCATENATE(Table1[[#This Row],[Issuer Last Name]],", ",Table1[[#This Row],[Issuer First Name]])</f>
        <v>No. 067, Employee</v>
      </c>
      <c r="D3767" t="str">
        <f>CONCATENATE(Table1[[#This Row],[Approver Last Name]],", ",Table1[[#This Row],[Approver First Name]])</f>
        <v>No. 102, Employee</v>
      </c>
      <c r="E3767" t="str">
        <f>CONCATENATE(Table1[[#This Row],[Customer Last Name]],", ",Table1[[#This Row],[Customer First Name]])</f>
        <v>No. 12571, Client</v>
      </c>
      <c r="F37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7" t="str">
        <f>IF(Table1[[#This Row],[Transaction Type]]="Maintenance","Non-Sales","Sales")</f>
        <v>Non-Sales</v>
      </c>
      <c r="H3767" t="str">
        <f>IF(Table1[[#This Row],[Quarter]]="q2",1,"")</f>
        <v/>
      </c>
      <c r="I3767">
        <f>IF(Table1[[#This Row],[Quarter]]="q3",1,"")</f>
        <v>1</v>
      </c>
      <c r="J3767" t="str">
        <f>IF(Table1[[#This Row],[Quarter]]="Q2",Table1[[#This Row],[Credit Amount]],"")</f>
        <v/>
      </c>
      <c r="K3767">
        <f>IF(Table1[[#This Row],[Quarter]]="Q3",Table1[[#This Row],[Credit Amount]],"")</f>
        <v>-74.13</v>
      </c>
      <c r="L3767" t="str">
        <f>IF(Table1[[#This Row],[Transaction Type]]="Upgrade",Table1[[#This Row],[Credit Amount]],IF(Table1[[#This Row],[Transaction Type]]="Activation",Table1[[#This Row],[Credit Amount]],""))</f>
        <v/>
      </c>
      <c r="M3767">
        <f>IF(Table1[[#This Row],[Transaction Type]]="Maintenance",Table1[[#This Row],[Credit Amount]],"")</f>
        <v>-74.13</v>
      </c>
      <c r="N3767">
        <v>10067</v>
      </c>
      <c r="O3767" t="s">
        <v>2489</v>
      </c>
      <c r="P3767" t="s">
        <v>2556</v>
      </c>
      <c r="Q3767" t="s">
        <v>289</v>
      </c>
      <c r="R3767">
        <v>10102</v>
      </c>
      <c r="S3767" t="s">
        <v>2489</v>
      </c>
      <c r="T3767" t="s">
        <v>2591</v>
      </c>
      <c r="U3767" t="s">
        <v>290</v>
      </c>
      <c r="V3767" t="s">
        <v>225</v>
      </c>
      <c r="W3767">
        <v>100003570</v>
      </c>
      <c r="X3767">
        <v>8005552571</v>
      </c>
      <c r="Y3767" t="s">
        <v>2595</v>
      </c>
      <c r="Z3767" t="s">
        <v>5166</v>
      </c>
      <c r="AA3767" s="13">
        <v>-74.13</v>
      </c>
      <c r="AB3767" s="14">
        <v>42568</v>
      </c>
      <c r="AC3767" t="s">
        <v>36</v>
      </c>
    </row>
    <row r="3768" spans="1:29" x14ac:dyDescent="0.25">
      <c r="A3768" t="str">
        <f>CONCATENATE("Q",ROUNDUP(MONTH(Table1[[#This Row],[Month]])/3,0))</f>
        <v>Q3</v>
      </c>
      <c r="B3768" s="14">
        <f>EOMONTH(Table1[[#This Row],[Credit Date]],-1)+1</f>
        <v>42583</v>
      </c>
      <c r="C3768" t="str">
        <f>CONCATENATE(Table1[[#This Row],[Issuer Last Name]],", ",Table1[[#This Row],[Issuer First Name]])</f>
        <v>No. 067, Employee</v>
      </c>
      <c r="D3768" t="str">
        <f>CONCATENATE(Table1[[#This Row],[Approver Last Name]],", ",Table1[[#This Row],[Approver First Name]])</f>
        <v>No. 102, Employee</v>
      </c>
      <c r="E3768" t="str">
        <f>CONCATENATE(Table1[[#This Row],[Customer Last Name]],", ",Table1[[#This Row],[Customer First Name]])</f>
        <v>No. 10601, Client</v>
      </c>
      <c r="F37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68" t="str">
        <f>IF(Table1[[#This Row],[Transaction Type]]="Maintenance","Non-Sales","Sales")</f>
        <v>Sales</v>
      </c>
      <c r="H3768" t="str">
        <f>IF(Table1[[#This Row],[Quarter]]="q2",1,"")</f>
        <v/>
      </c>
      <c r="I3768">
        <f>IF(Table1[[#This Row],[Quarter]]="q3",1,"")</f>
        <v>1</v>
      </c>
      <c r="J3768" t="str">
        <f>IF(Table1[[#This Row],[Quarter]]="Q2",Table1[[#This Row],[Credit Amount]],"")</f>
        <v/>
      </c>
      <c r="K3768">
        <f>IF(Table1[[#This Row],[Quarter]]="Q3",Table1[[#This Row],[Credit Amount]],"")</f>
        <v>-53.62</v>
      </c>
      <c r="L3768">
        <f>IF(Table1[[#This Row],[Transaction Type]]="Upgrade",Table1[[#This Row],[Credit Amount]],IF(Table1[[#This Row],[Transaction Type]]="Activation",Table1[[#This Row],[Credit Amount]],""))</f>
        <v>-53.62</v>
      </c>
      <c r="M3768" t="str">
        <f>IF(Table1[[#This Row],[Transaction Type]]="Maintenance",Table1[[#This Row],[Credit Amount]],"")</f>
        <v/>
      </c>
      <c r="N3768">
        <v>10067</v>
      </c>
      <c r="O3768" t="s">
        <v>2489</v>
      </c>
      <c r="P3768" t="s">
        <v>2556</v>
      </c>
      <c r="Q3768" t="s">
        <v>289</v>
      </c>
      <c r="R3768">
        <v>10102</v>
      </c>
      <c r="S3768" t="s">
        <v>2489</v>
      </c>
      <c r="T3768" t="s">
        <v>2591</v>
      </c>
      <c r="U3768" t="s">
        <v>290</v>
      </c>
      <c r="V3768" t="s">
        <v>225</v>
      </c>
      <c r="W3768">
        <v>100001600</v>
      </c>
      <c r="X3768">
        <v>8005550601</v>
      </c>
      <c r="Y3768" t="s">
        <v>2595</v>
      </c>
      <c r="Z3768" t="s">
        <v>3196</v>
      </c>
      <c r="AA3768" s="13">
        <v>-53.62</v>
      </c>
      <c r="AB3768" s="14">
        <v>42586</v>
      </c>
      <c r="AC3768" t="s">
        <v>37</v>
      </c>
    </row>
    <row r="3769" spans="1:29" x14ac:dyDescent="0.25">
      <c r="A3769" t="str">
        <f>CONCATENATE("Q",ROUNDUP(MONTH(Table1[[#This Row],[Month]])/3,0))</f>
        <v>Q3</v>
      </c>
      <c r="B3769" s="14">
        <f>EOMONTH(Table1[[#This Row],[Credit Date]],-1)+1</f>
        <v>42583</v>
      </c>
      <c r="C3769" t="str">
        <f>CONCATENATE(Table1[[#This Row],[Issuer Last Name]],", ",Table1[[#This Row],[Issuer First Name]])</f>
        <v>No. 067, Employee</v>
      </c>
      <c r="D3769" t="str">
        <f>CONCATENATE(Table1[[#This Row],[Approver Last Name]],", ",Table1[[#This Row],[Approver First Name]])</f>
        <v>No. 067, Employee</v>
      </c>
      <c r="E3769" t="str">
        <f>CONCATENATE(Table1[[#This Row],[Customer Last Name]],", ",Table1[[#This Row],[Customer First Name]])</f>
        <v>No. 13199, Client</v>
      </c>
      <c r="F3769" t="str">
        <f>IF(Table1[[#This Row],[Credit Amount]]&gt;-19.99,"Less than 19.99",IF(Table1[[#This Row],[Credit Amount]]=-20,"20",IF(Table1[[#This Row],[Credit Amount]]&gt;-49.98,"20.01-49.98",IF(Table1[[#This Row],[Credit Amount]]=-49.99,"49.99",IF(Table1[[#This Row],[Credit Amount]]=-50,"50",IF(Table1[[#This Row],[Credit Amount]]&lt;-50.01,"Greater than 50"))))))</f>
        <v>Less than 19.99</v>
      </c>
      <c r="G3769" t="str">
        <f>IF(Table1[[#This Row],[Transaction Type]]="Maintenance","Non-Sales","Sales")</f>
        <v>Non-Sales</v>
      </c>
      <c r="H3769" t="str">
        <f>IF(Table1[[#This Row],[Quarter]]="q2",1,"")</f>
        <v/>
      </c>
      <c r="I3769">
        <f>IF(Table1[[#This Row],[Quarter]]="q3",1,"")</f>
        <v>1</v>
      </c>
      <c r="J3769" t="str">
        <f>IF(Table1[[#This Row],[Quarter]]="Q2",Table1[[#This Row],[Credit Amount]],"")</f>
        <v/>
      </c>
      <c r="K3769">
        <f>IF(Table1[[#This Row],[Quarter]]="Q3",Table1[[#This Row],[Credit Amount]],"")</f>
        <v>-12.73</v>
      </c>
      <c r="L3769" t="str">
        <f>IF(Table1[[#This Row],[Transaction Type]]="Upgrade",Table1[[#This Row],[Credit Amount]],IF(Table1[[#This Row],[Transaction Type]]="Activation",Table1[[#This Row],[Credit Amount]],""))</f>
        <v/>
      </c>
      <c r="M3769">
        <f>IF(Table1[[#This Row],[Transaction Type]]="Maintenance",Table1[[#This Row],[Credit Amount]],"")</f>
        <v>-12.73</v>
      </c>
      <c r="N3769">
        <v>10067</v>
      </c>
      <c r="O3769" t="s">
        <v>2489</v>
      </c>
      <c r="P3769" t="s">
        <v>2556</v>
      </c>
      <c r="Q3769" t="s">
        <v>289</v>
      </c>
      <c r="R3769">
        <v>10067</v>
      </c>
      <c r="S3769" t="s">
        <v>2489</v>
      </c>
      <c r="T3769" t="s">
        <v>2556</v>
      </c>
      <c r="U3769" t="s">
        <v>289</v>
      </c>
      <c r="V3769" t="s">
        <v>225</v>
      </c>
      <c r="W3769">
        <v>100004198</v>
      </c>
      <c r="X3769">
        <v>8005553199</v>
      </c>
      <c r="Y3769" t="s">
        <v>2595</v>
      </c>
      <c r="Z3769" t="s">
        <v>5787</v>
      </c>
      <c r="AA3769" s="13">
        <v>-12.73</v>
      </c>
      <c r="AB3769" s="14">
        <v>42589</v>
      </c>
      <c r="AC3769" t="s">
        <v>36</v>
      </c>
    </row>
    <row r="3770" spans="1:29" x14ac:dyDescent="0.25">
      <c r="A3770" t="str">
        <f>CONCATENATE("Q",ROUNDUP(MONTH(Table1[[#This Row],[Month]])/3,0))</f>
        <v>Q3</v>
      </c>
      <c r="B3770" s="14">
        <f>EOMONTH(Table1[[#This Row],[Credit Date]],-1)+1</f>
        <v>42614</v>
      </c>
      <c r="C3770" t="str">
        <f>CONCATENATE(Table1[[#This Row],[Issuer Last Name]],", ",Table1[[#This Row],[Issuer First Name]])</f>
        <v>No. 067, Employee</v>
      </c>
      <c r="D3770" t="str">
        <f>CONCATENATE(Table1[[#This Row],[Approver Last Name]],", ",Table1[[#This Row],[Approver First Name]])</f>
        <v>No. 102, Employee</v>
      </c>
      <c r="E3770" t="str">
        <f>CONCATENATE(Table1[[#This Row],[Customer Last Name]],", ",Table1[[#This Row],[Customer First Name]])</f>
        <v>No. 10706, Client</v>
      </c>
      <c r="F37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70" t="str">
        <f>IF(Table1[[#This Row],[Transaction Type]]="Maintenance","Non-Sales","Sales")</f>
        <v>Non-Sales</v>
      </c>
      <c r="H3770" t="str">
        <f>IF(Table1[[#This Row],[Quarter]]="q2",1,"")</f>
        <v/>
      </c>
      <c r="I3770">
        <f>IF(Table1[[#This Row],[Quarter]]="q3",1,"")</f>
        <v>1</v>
      </c>
      <c r="J3770" t="str">
        <f>IF(Table1[[#This Row],[Quarter]]="Q2",Table1[[#This Row],[Credit Amount]],"")</f>
        <v/>
      </c>
      <c r="K3770">
        <f>IF(Table1[[#This Row],[Quarter]]="Q3",Table1[[#This Row],[Credit Amount]],"")</f>
        <v>-77.349999999999994</v>
      </c>
      <c r="L3770" t="str">
        <f>IF(Table1[[#This Row],[Transaction Type]]="Upgrade",Table1[[#This Row],[Credit Amount]],IF(Table1[[#This Row],[Transaction Type]]="Activation",Table1[[#This Row],[Credit Amount]],""))</f>
        <v/>
      </c>
      <c r="M3770">
        <f>IF(Table1[[#This Row],[Transaction Type]]="Maintenance",Table1[[#This Row],[Credit Amount]],"")</f>
        <v>-77.349999999999994</v>
      </c>
      <c r="N3770">
        <v>10067</v>
      </c>
      <c r="O3770" t="s">
        <v>2489</v>
      </c>
      <c r="P3770" t="s">
        <v>2556</v>
      </c>
      <c r="Q3770" t="s">
        <v>289</v>
      </c>
      <c r="R3770">
        <v>10102</v>
      </c>
      <c r="S3770" t="s">
        <v>2489</v>
      </c>
      <c r="T3770" t="s">
        <v>2591</v>
      </c>
      <c r="U3770" t="s">
        <v>290</v>
      </c>
      <c r="V3770" t="s">
        <v>225</v>
      </c>
      <c r="W3770">
        <v>100001705</v>
      </c>
      <c r="X3770">
        <v>8005550706</v>
      </c>
      <c r="Y3770" t="s">
        <v>2595</v>
      </c>
      <c r="Z3770" t="s">
        <v>3301</v>
      </c>
      <c r="AA3770" s="13">
        <v>-77.349999999999994</v>
      </c>
      <c r="AB3770" s="14">
        <v>42630</v>
      </c>
      <c r="AC3770" t="s">
        <v>36</v>
      </c>
    </row>
    <row r="3771" spans="1:29" x14ac:dyDescent="0.25">
      <c r="A3771" t="str">
        <f>CONCATENATE("Q",ROUNDUP(MONTH(Table1[[#This Row],[Month]])/3,0))</f>
        <v>Q3</v>
      </c>
      <c r="B3771" s="14">
        <f>EOMONTH(Table1[[#This Row],[Credit Date]],-1)+1</f>
        <v>42614</v>
      </c>
      <c r="C3771" t="str">
        <f>CONCATENATE(Table1[[#This Row],[Issuer Last Name]],", ",Table1[[#This Row],[Issuer First Name]])</f>
        <v>No. 067, Employee</v>
      </c>
      <c r="D3771" t="str">
        <f>CONCATENATE(Table1[[#This Row],[Approver Last Name]],", ",Table1[[#This Row],[Approver First Name]])</f>
        <v>No. 067, Employee</v>
      </c>
      <c r="E3771" t="str">
        <f>CONCATENATE(Table1[[#This Row],[Customer Last Name]],", ",Table1[[#This Row],[Customer First Name]])</f>
        <v>No. 10211, Client</v>
      </c>
      <c r="F3771" t="str">
        <f>IF(Table1[[#This Row],[Credit Amount]]&gt;-19.99,"Less than 19.99",IF(Table1[[#This Row],[Credit Amount]]=-20,"20",IF(Table1[[#This Row],[Credit Amount]]&gt;-49.98,"20.01-49.98",IF(Table1[[#This Row],[Credit Amount]]=-49.99,"49.99",IF(Table1[[#This Row],[Credit Amount]]=-50,"50",IF(Table1[[#This Row],[Credit Amount]]&lt;-50.01,"Greater than 50"))))))</f>
        <v>Less than 19.99</v>
      </c>
      <c r="G3771" t="str">
        <f>IF(Table1[[#This Row],[Transaction Type]]="Maintenance","Non-Sales","Sales")</f>
        <v>Non-Sales</v>
      </c>
      <c r="H3771" t="str">
        <f>IF(Table1[[#This Row],[Quarter]]="q2",1,"")</f>
        <v/>
      </c>
      <c r="I3771">
        <f>IF(Table1[[#This Row],[Quarter]]="q3",1,"")</f>
        <v>1</v>
      </c>
      <c r="J3771" t="str">
        <f>IF(Table1[[#This Row],[Quarter]]="Q2",Table1[[#This Row],[Credit Amount]],"")</f>
        <v/>
      </c>
      <c r="K3771">
        <f>IF(Table1[[#This Row],[Quarter]]="Q3",Table1[[#This Row],[Credit Amount]],"")</f>
        <v>-19.600000000000001</v>
      </c>
      <c r="L3771" t="str">
        <f>IF(Table1[[#This Row],[Transaction Type]]="Upgrade",Table1[[#This Row],[Credit Amount]],IF(Table1[[#This Row],[Transaction Type]]="Activation",Table1[[#This Row],[Credit Amount]],""))</f>
        <v/>
      </c>
      <c r="M3771">
        <f>IF(Table1[[#This Row],[Transaction Type]]="Maintenance",Table1[[#This Row],[Credit Amount]],"")</f>
        <v>-19.600000000000001</v>
      </c>
      <c r="N3771">
        <v>10067</v>
      </c>
      <c r="O3771" t="s">
        <v>2489</v>
      </c>
      <c r="P3771" t="s">
        <v>2556</v>
      </c>
      <c r="Q3771" t="s">
        <v>289</v>
      </c>
      <c r="R3771">
        <v>10067</v>
      </c>
      <c r="S3771" t="s">
        <v>2489</v>
      </c>
      <c r="T3771" t="s">
        <v>2556</v>
      </c>
      <c r="U3771" t="s">
        <v>289</v>
      </c>
      <c r="V3771" t="s">
        <v>225</v>
      </c>
      <c r="W3771">
        <v>100001210</v>
      </c>
      <c r="X3771">
        <v>8005550211</v>
      </c>
      <c r="Y3771" t="s">
        <v>2595</v>
      </c>
      <c r="Z3771" t="s">
        <v>2806</v>
      </c>
      <c r="AA3771" s="13">
        <v>-19.600000000000001</v>
      </c>
      <c r="AB3771" s="14">
        <v>42631</v>
      </c>
      <c r="AC3771" t="s">
        <v>36</v>
      </c>
    </row>
    <row r="3772" spans="1:29" x14ac:dyDescent="0.25">
      <c r="A3772" t="str">
        <f>CONCATENATE("Q",ROUNDUP(MONTH(Table1[[#This Row],[Month]])/3,0))</f>
        <v>Q3</v>
      </c>
      <c r="B3772" s="14">
        <f>EOMONTH(Table1[[#This Row],[Credit Date]],-1)+1</f>
        <v>42614</v>
      </c>
      <c r="C3772" t="str">
        <f>CONCATENATE(Table1[[#This Row],[Issuer Last Name]],", ",Table1[[#This Row],[Issuer First Name]])</f>
        <v>No. 067, Employee</v>
      </c>
      <c r="D3772" t="str">
        <f>CONCATENATE(Table1[[#This Row],[Approver Last Name]],", ",Table1[[#This Row],[Approver First Name]])</f>
        <v>No. 102, Employee</v>
      </c>
      <c r="E3772" t="str">
        <f>CONCATENATE(Table1[[#This Row],[Customer Last Name]],", ",Table1[[#This Row],[Customer First Name]])</f>
        <v>No. 10173, Client</v>
      </c>
      <c r="F37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72" t="str">
        <f>IF(Table1[[#This Row],[Transaction Type]]="Maintenance","Non-Sales","Sales")</f>
        <v>Sales</v>
      </c>
      <c r="H3772" t="str">
        <f>IF(Table1[[#This Row],[Quarter]]="q2",1,"")</f>
        <v/>
      </c>
      <c r="I3772">
        <f>IF(Table1[[#This Row],[Quarter]]="q3",1,"")</f>
        <v>1</v>
      </c>
      <c r="J3772" t="str">
        <f>IF(Table1[[#This Row],[Quarter]]="Q2",Table1[[#This Row],[Credit Amount]],"")</f>
        <v/>
      </c>
      <c r="K3772">
        <f>IF(Table1[[#This Row],[Quarter]]="Q3",Table1[[#This Row],[Credit Amount]],"")</f>
        <v>-70.75</v>
      </c>
      <c r="L3772">
        <f>IF(Table1[[#This Row],[Transaction Type]]="Upgrade",Table1[[#This Row],[Credit Amount]],IF(Table1[[#This Row],[Transaction Type]]="Activation",Table1[[#This Row],[Credit Amount]],""))</f>
        <v>-70.75</v>
      </c>
      <c r="M3772" t="str">
        <f>IF(Table1[[#This Row],[Transaction Type]]="Maintenance",Table1[[#This Row],[Credit Amount]],"")</f>
        <v/>
      </c>
      <c r="N3772">
        <v>10067</v>
      </c>
      <c r="O3772" t="s">
        <v>2489</v>
      </c>
      <c r="P3772" t="s">
        <v>2556</v>
      </c>
      <c r="Q3772" t="s">
        <v>289</v>
      </c>
      <c r="R3772">
        <v>10102</v>
      </c>
      <c r="S3772" t="s">
        <v>2489</v>
      </c>
      <c r="T3772" t="s">
        <v>2591</v>
      </c>
      <c r="U3772" t="s">
        <v>290</v>
      </c>
      <c r="V3772" t="s">
        <v>225</v>
      </c>
      <c r="W3772">
        <v>100001172</v>
      </c>
      <c r="X3772">
        <v>8005550173</v>
      </c>
      <c r="Y3772" t="s">
        <v>2595</v>
      </c>
      <c r="Z3772" t="s">
        <v>2768</v>
      </c>
      <c r="AA3772" s="13">
        <v>-70.75</v>
      </c>
      <c r="AB3772" s="14">
        <v>42643</v>
      </c>
      <c r="AC3772" t="s">
        <v>35</v>
      </c>
    </row>
    <row r="3773" spans="1:29" x14ac:dyDescent="0.25">
      <c r="A3773" t="str">
        <f>CONCATENATE("Q",ROUNDUP(MONTH(Table1[[#This Row],[Month]])/3,0))</f>
        <v>Q2</v>
      </c>
      <c r="B3773" s="14">
        <f>EOMONTH(Table1[[#This Row],[Credit Date]],-1)+1</f>
        <v>42461</v>
      </c>
      <c r="C3773" t="str">
        <f>CONCATENATE(Table1[[#This Row],[Issuer Last Name]],", ",Table1[[#This Row],[Issuer First Name]])</f>
        <v>No. 057, Employee</v>
      </c>
      <c r="D3773" t="str">
        <f>CONCATENATE(Table1[[#This Row],[Approver Last Name]],", ",Table1[[#This Row],[Approver First Name]])</f>
        <v>No. 102, Employee</v>
      </c>
      <c r="E3773" t="str">
        <f>CONCATENATE(Table1[[#This Row],[Customer Last Name]],", ",Table1[[#This Row],[Customer First Name]])</f>
        <v>No. 13388, Client</v>
      </c>
      <c r="F3773" t="str">
        <f>IF(Table1[[#This Row],[Credit Amount]]&gt;-19.99,"Less than 19.99",IF(Table1[[#This Row],[Credit Amount]]=-20,"20",IF(Table1[[#This Row],[Credit Amount]]&gt;-49.98,"20.01-49.98",IF(Table1[[#This Row],[Credit Amount]]=-49.99,"49.99",IF(Table1[[#This Row],[Credit Amount]]=-50,"50",IF(Table1[[#This Row],[Credit Amount]]&lt;-50.01,"Greater than 50"))))))</f>
        <v>20.01-49.98</v>
      </c>
      <c r="G3773" t="str">
        <f>IF(Table1[[#This Row],[Transaction Type]]="Maintenance","Non-Sales","Sales")</f>
        <v>Sales</v>
      </c>
      <c r="H3773">
        <f>IF(Table1[[#This Row],[Quarter]]="q2",1,"")</f>
        <v>1</v>
      </c>
      <c r="I3773" t="str">
        <f>IF(Table1[[#This Row],[Quarter]]="q3",1,"")</f>
        <v/>
      </c>
      <c r="J3773">
        <f>IF(Table1[[#This Row],[Quarter]]="Q2",Table1[[#This Row],[Credit Amount]],"")</f>
        <v>-36.299999999999997</v>
      </c>
      <c r="K3773" t="str">
        <f>IF(Table1[[#This Row],[Quarter]]="Q3",Table1[[#This Row],[Credit Amount]],"")</f>
        <v/>
      </c>
      <c r="L3773">
        <f>IF(Table1[[#This Row],[Transaction Type]]="Upgrade",Table1[[#This Row],[Credit Amount]],IF(Table1[[#This Row],[Transaction Type]]="Activation",Table1[[#This Row],[Credit Amount]],""))</f>
        <v>-36.299999999999997</v>
      </c>
      <c r="M3773" t="str">
        <f>IF(Table1[[#This Row],[Transaction Type]]="Maintenance",Table1[[#This Row],[Credit Amount]],"")</f>
        <v/>
      </c>
      <c r="N3773">
        <v>10057</v>
      </c>
      <c r="O3773" t="s">
        <v>2489</v>
      </c>
      <c r="P3773" t="s">
        <v>2546</v>
      </c>
      <c r="Q3773" t="s">
        <v>289</v>
      </c>
      <c r="R3773">
        <v>10102</v>
      </c>
      <c r="S3773" t="s">
        <v>2489</v>
      </c>
      <c r="T3773" t="s">
        <v>2591</v>
      </c>
      <c r="U3773" t="s">
        <v>290</v>
      </c>
      <c r="V3773" t="s">
        <v>225</v>
      </c>
      <c r="W3773">
        <v>100004387</v>
      </c>
      <c r="X3773">
        <v>8005553388</v>
      </c>
      <c r="Y3773" t="s">
        <v>2595</v>
      </c>
      <c r="Z3773" t="s">
        <v>5976</v>
      </c>
      <c r="AA3773" s="13">
        <v>-36.299999999999997</v>
      </c>
      <c r="AB3773" s="14">
        <v>42462</v>
      </c>
      <c r="AC3773" t="s">
        <v>37</v>
      </c>
    </row>
    <row r="3774" spans="1:29" x14ac:dyDescent="0.25">
      <c r="A3774" t="str">
        <f>CONCATENATE("Q",ROUNDUP(MONTH(Table1[[#This Row],[Month]])/3,0))</f>
        <v>Q2</v>
      </c>
      <c r="B3774" s="14">
        <f>EOMONTH(Table1[[#This Row],[Credit Date]],-1)+1</f>
        <v>42461</v>
      </c>
      <c r="C3774" t="str">
        <f>CONCATENATE(Table1[[#This Row],[Issuer Last Name]],", ",Table1[[#This Row],[Issuer First Name]])</f>
        <v>No. 057, Employee</v>
      </c>
      <c r="D3774" t="str">
        <f>CONCATENATE(Table1[[#This Row],[Approver Last Name]],", ",Table1[[#This Row],[Approver First Name]])</f>
        <v>No. 102, Employee</v>
      </c>
      <c r="E3774" t="str">
        <f>CONCATENATE(Table1[[#This Row],[Customer Last Name]],", ",Table1[[#This Row],[Customer First Name]])</f>
        <v>No. 12125, Client</v>
      </c>
      <c r="F37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74" t="str">
        <f>IF(Table1[[#This Row],[Transaction Type]]="Maintenance","Non-Sales","Sales")</f>
        <v>Sales</v>
      </c>
      <c r="H3774">
        <f>IF(Table1[[#This Row],[Quarter]]="q2",1,"")</f>
        <v>1</v>
      </c>
      <c r="I3774" t="str">
        <f>IF(Table1[[#This Row],[Quarter]]="q3",1,"")</f>
        <v/>
      </c>
      <c r="J3774">
        <f>IF(Table1[[#This Row],[Quarter]]="Q2",Table1[[#This Row],[Credit Amount]],"")</f>
        <v>-54.33</v>
      </c>
      <c r="K3774" t="str">
        <f>IF(Table1[[#This Row],[Quarter]]="Q3",Table1[[#This Row],[Credit Amount]],"")</f>
        <v/>
      </c>
      <c r="L3774">
        <f>IF(Table1[[#This Row],[Transaction Type]]="Upgrade",Table1[[#This Row],[Credit Amount]],IF(Table1[[#This Row],[Transaction Type]]="Activation",Table1[[#This Row],[Credit Amount]],""))</f>
        <v>-54.33</v>
      </c>
      <c r="M3774" t="str">
        <f>IF(Table1[[#This Row],[Transaction Type]]="Maintenance",Table1[[#This Row],[Credit Amount]],"")</f>
        <v/>
      </c>
      <c r="N3774">
        <v>10057</v>
      </c>
      <c r="O3774" t="s">
        <v>2489</v>
      </c>
      <c r="P3774" t="s">
        <v>2546</v>
      </c>
      <c r="Q3774" t="s">
        <v>289</v>
      </c>
      <c r="R3774">
        <v>10102</v>
      </c>
      <c r="S3774" t="s">
        <v>2489</v>
      </c>
      <c r="T3774" t="s">
        <v>2591</v>
      </c>
      <c r="U3774" t="s">
        <v>290</v>
      </c>
      <c r="V3774" t="s">
        <v>225</v>
      </c>
      <c r="W3774">
        <v>100003124</v>
      </c>
      <c r="X3774">
        <v>8005552125</v>
      </c>
      <c r="Y3774" t="s">
        <v>2595</v>
      </c>
      <c r="Z3774" t="s">
        <v>4720</v>
      </c>
      <c r="AA3774" s="13">
        <v>-54.33</v>
      </c>
      <c r="AB3774" s="14">
        <v>42468</v>
      </c>
      <c r="AC3774" t="s">
        <v>37</v>
      </c>
    </row>
    <row r="3775" spans="1:29" x14ac:dyDescent="0.25">
      <c r="A3775" t="str">
        <f>CONCATENATE("Q",ROUNDUP(MONTH(Table1[[#This Row],[Month]])/3,0))</f>
        <v>Q2</v>
      </c>
      <c r="B3775" s="14">
        <f>EOMONTH(Table1[[#This Row],[Credit Date]],-1)+1</f>
        <v>42461</v>
      </c>
      <c r="C3775" t="str">
        <f>CONCATENATE(Table1[[#This Row],[Issuer Last Name]],", ",Table1[[#This Row],[Issuer First Name]])</f>
        <v>No. 057, Employee</v>
      </c>
      <c r="D3775" t="str">
        <f>CONCATENATE(Table1[[#This Row],[Approver Last Name]],", ",Table1[[#This Row],[Approver First Name]])</f>
        <v>No. 102, Employee</v>
      </c>
      <c r="E3775" t="str">
        <f>CONCATENATE(Table1[[#This Row],[Customer Last Name]],", ",Table1[[#This Row],[Customer First Name]])</f>
        <v>No. 12006, Client</v>
      </c>
      <c r="F3775" t="str">
        <f>IF(Table1[[#This Row],[Credit Amount]]&gt;-19.99,"Less than 19.99",IF(Table1[[#This Row],[Credit Amount]]=-20,"20",IF(Table1[[#This Row],[Credit Amount]]&gt;-49.98,"20.01-49.98",IF(Table1[[#This Row],[Credit Amount]]=-49.99,"49.99",IF(Table1[[#This Row],[Credit Amount]]=-50,"50",IF(Table1[[#This Row],[Credit Amount]]&lt;-50.01,"Greater than 50"))))))</f>
        <v>Less than 19.99</v>
      </c>
      <c r="G3775" t="str">
        <f>IF(Table1[[#This Row],[Transaction Type]]="Maintenance","Non-Sales","Sales")</f>
        <v>Sales</v>
      </c>
      <c r="H3775">
        <f>IF(Table1[[#This Row],[Quarter]]="q2",1,"")</f>
        <v>1</v>
      </c>
      <c r="I3775" t="str">
        <f>IF(Table1[[#This Row],[Quarter]]="q3",1,"")</f>
        <v/>
      </c>
      <c r="J3775">
        <f>IF(Table1[[#This Row],[Quarter]]="Q2",Table1[[#This Row],[Credit Amount]],"")</f>
        <v>-15.04</v>
      </c>
      <c r="K3775" t="str">
        <f>IF(Table1[[#This Row],[Quarter]]="Q3",Table1[[#This Row],[Credit Amount]],"")</f>
        <v/>
      </c>
      <c r="L3775">
        <f>IF(Table1[[#This Row],[Transaction Type]]="Upgrade",Table1[[#This Row],[Credit Amount]],IF(Table1[[#This Row],[Transaction Type]]="Activation",Table1[[#This Row],[Credit Amount]],""))</f>
        <v>-15.04</v>
      </c>
      <c r="M3775" t="str">
        <f>IF(Table1[[#This Row],[Transaction Type]]="Maintenance",Table1[[#This Row],[Credit Amount]],"")</f>
        <v/>
      </c>
      <c r="N3775">
        <v>10057</v>
      </c>
      <c r="O3775" t="s">
        <v>2489</v>
      </c>
      <c r="P3775" t="s">
        <v>2546</v>
      </c>
      <c r="Q3775" t="s">
        <v>289</v>
      </c>
      <c r="R3775">
        <v>10102</v>
      </c>
      <c r="S3775" t="s">
        <v>2489</v>
      </c>
      <c r="T3775" t="s">
        <v>2591</v>
      </c>
      <c r="U3775" t="s">
        <v>290</v>
      </c>
      <c r="V3775" t="s">
        <v>225</v>
      </c>
      <c r="W3775">
        <v>100003005</v>
      </c>
      <c r="X3775">
        <v>8005552006</v>
      </c>
      <c r="Y3775" t="s">
        <v>2595</v>
      </c>
      <c r="Z3775" t="s">
        <v>4601</v>
      </c>
      <c r="AA3775" s="13">
        <v>-15.04</v>
      </c>
      <c r="AB3775" s="14">
        <v>42470</v>
      </c>
      <c r="AC3775" t="s">
        <v>35</v>
      </c>
    </row>
    <row r="3776" spans="1:29" x14ac:dyDescent="0.25">
      <c r="A3776" t="str">
        <f>CONCATENATE("Q",ROUNDUP(MONTH(Table1[[#This Row],[Month]])/3,0))</f>
        <v>Q2</v>
      </c>
      <c r="B3776" s="14">
        <f>EOMONTH(Table1[[#This Row],[Credit Date]],-1)+1</f>
        <v>42461</v>
      </c>
      <c r="C3776" t="str">
        <f>CONCATENATE(Table1[[#This Row],[Issuer Last Name]],", ",Table1[[#This Row],[Issuer First Name]])</f>
        <v>No. 057, Employee</v>
      </c>
      <c r="D3776" t="str">
        <f>CONCATENATE(Table1[[#This Row],[Approver Last Name]],", ",Table1[[#This Row],[Approver First Name]])</f>
        <v>No. 102, Employee</v>
      </c>
      <c r="E3776" t="str">
        <f>CONCATENATE(Table1[[#This Row],[Customer Last Name]],", ",Table1[[#This Row],[Customer First Name]])</f>
        <v>No. 10777, Client</v>
      </c>
      <c r="F37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76" t="str">
        <f>IF(Table1[[#This Row],[Transaction Type]]="Maintenance","Non-Sales","Sales")</f>
        <v>Sales</v>
      </c>
      <c r="H3776">
        <f>IF(Table1[[#This Row],[Quarter]]="q2",1,"")</f>
        <v>1</v>
      </c>
      <c r="I3776" t="str">
        <f>IF(Table1[[#This Row],[Quarter]]="q3",1,"")</f>
        <v/>
      </c>
      <c r="J3776">
        <f>IF(Table1[[#This Row],[Quarter]]="Q2",Table1[[#This Row],[Credit Amount]],"")</f>
        <v>-57.02</v>
      </c>
      <c r="K3776" t="str">
        <f>IF(Table1[[#This Row],[Quarter]]="Q3",Table1[[#This Row],[Credit Amount]],"")</f>
        <v/>
      </c>
      <c r="L3776">
        <f>IF(Table1[[#This Row],[Transaction Type]]="Upgrade",Table1[[#This Row],[Credit Amount]],IF(Table1[[#This Row],[Transaction Type]]="Activation",Table1[[#This Row],[Credit Amount]],""))</f>
        <v>-57.02</v>
      </c>
      <c r="M3776" t="str">
        <f>IF(Table1[[#This Row],[Transaction Type]]="Maintenance",Table1[[#This Row],[Credit Amount]],"")</f>
        <v/>
      </c>
      <c r="N3776">
        <v>10057</v>
      </c>
      <c r="O3776" t="s">
        <v>2489</v>
      </c>
      <c r="P3776" t="s">
        <v>2546</v>
      </c>
      <c r="Q3776" t="s">
        <v>289</v>
      </c>
      <c r="R3776">
        <v>10102</v>
      </c>
      <c r="S3776" t="s">
        <v>2489</v>
      </c>
      <c r="T3776" t="s">
        <v>2591</v>
      </c>
      <c r="U3776" t="s">
        <v>290</v>
      </c>
      <c r="V3776" t="s">
        <v>225</v>
      </c>
      <c r="W3776">
        <v>100001776</v>
      </c>
      <c r="X3776">
        <v>8005550777</v>
      </c>
      <c r="Y3776" t="s">
        <v>2595</v>
      </c>
      <c r="Z3776" t="s">
        <v>3372</v>
      </c>
      <c r="AA3776" s="13">
        <v>-57.02</v>
      </c>
      <c r="AB3776" s="14">
        <v>42472</v>
      </c>
      <c r="AC3776" t="s">
        <v>37</v>
      </c>
    </row>
    <row r="3777" spans="1:29" x14ac:dyDescent="0.25">
      <c r="A3777" t="str">
        <f>CONCATENATE("Q",ROUNDUP(MONTH(Table1[[#This Row],[Month]])/3,0))</f>
        <v>Q2</v>
      </c>
      <c r="B3777" s="14">
        <f>EOMONTH(Table1[[#This Row],[Credit Date]],-1)+1</f>
        <v>42461</v>
      </c>
      <c r="C3777" t="str">
        <f>CONCATENATE(Table1[[#This Row],[Issuer Last Name]],", ",Table1[[#This Row],[Issuer First Name]])</f>
        <v>No. 057, Employee</v>
      </c>
      <c r="D3777" t="str">
        <f>CONCATENATE(Table1[[#This Row],[Approver Last Name]],", ",Table1[[#This Row],[Approver First Name]])</f>
        <v>No. 102, Employee</v>
      </c>
      <c r="E3777" t="str">
        <f>CONCATENATE(Table1[[#This Row],[Customer Last Name]],", ",Table1[[#This Row],[Customer First Name]])</f>
        <v>No. 13887, Client</v>
      </c>
      <c r="F3777" t="str">
        <f>IF(Table1[[#This Row],[Credit Amount]]&gt;-19.99,"Less than 19.99",IF(Table1[[#This Row],[Credit Amount]]=-20,"20",IF(Table1[[#This Row],[Credit Amount]]&gt;-49.98,"20.01-49.98",IF(Table1[[#This Row],[Credit Amount]]=-49.99,"49.99",IF(Table1[[#This Row],[Credit Amount]]=-50,"50",IF(Table1[[#This Row],[Credit Amount]]&lt;-50.01,"Greater than 50"))))))</f>
        <v>20.01-49.98</v>
      </c>
      <c r="G3777" t="str">
        <f>IF(Table1[[#This Row],[Transaction Type]]="Maintenance","Non-Sales","Sales")</f>
        <v>Non-Sales</v>
      </c>
      <c r="H3777">
        <f>IF(Table1[[#This Row],[Quarter]]="q2",1,"")</f>
        <v>1</v>
      </c>
      <c r="I3777" t="str">
        <f>IF(Table1[[#This Row],[Quarter]]="q3",1,"")</f>
        <v/>
      </c>
      <c r="J3777">
        <f>IF(Table1[[#This Row],[Quarter]]="Q2",Table1[[#This Row],[Credit Amount]],"")</f>
        <v>-48.37</v>
      </c>
      <c r="K3777" t="str">
        <f>IF(Table1[[#This Row],[Quarter]]="Q3",Table1[[#This Row],[Credit Amount]],"")</f>
        <v/>
      </c>
      <c r="L3777" t="str">
        <f>IF(Table1[[#This Row],[Transaction Type]]="Upgrade",Table1[[#This Row],[Credit Amount]],IF(Table1[[#This Row],[Transaction Type]]="Activation",Table1[[#This Row],[Credit Amount]],""))</f>
        <v/>
      </c>
      <c r="M3777">
        <f>IF(Table1[[#This Row],[Transaction Type]]="Maintenance",Table1[[#This Row],[Credit Amount]],"")</f>
        <v>-48.37</v>
      </c>
      <c r="N3777">
        <v>10057</v>
      </c>
      <c r="O3777" t="s">
        <v>2489</v>
      </c>
      <c r="P3777" t="s">
        <v>2546</v>
      </c>
      <c r="Q3777" t="s">
        <v>289</v>
      </c>
      <c r="R3777">
        <v>10102</v>
      </c>
      <c r="S3777" t="s">
        <v>2489</v>
      </c>
      <c r="T3777" t="s">
        <v>2591</v>
      </c>
      <c r="U3777" t="s">
        <v>290</v>
      </c>
      <c r="V3777" t="s">
        <v>225</v>
      </c>
      <c r="W3777">
        <v>100004886</v>
      </c>
      <c r="X3777">
        <v>8005553887</v>
      </c>
      <c r="Y3777" t="s">
        <v>2595</v>
      </c>
      <c r="Z3777" t="s">
        <v>6475</v>
      </c>
      <c r="AA3777" s="13">
        <v>-48.37</v>
      </c>
      <c r="AB3777" s="14">
        <v>42475</v>
      </c>
      <c r="AC3777" t="s">
        <v>36</v>
      </c>
    </row>
    <row r="3778" spans="1:29" x14ac:dyDescent="0.25">
      <c r="A3778" t="str">
        <f>CONCATENATE("Q",ROUNDUP(MONTH(Table1[[#This Row],[Month]])/3,0))</f>
        <v>Q2</v>
      </c>
      <c r="B3778" s="14">
        <f>EOMONTH(Table1[[#This Row],[Credit Date]],-1)+1</f>
        <v>42461</v>
      </c>
      <c r="C3778" t="str">
        <f>CONCATENATE(Table1[[#This Row],[Issuer Last Name]],", ",Table1[[#This Row],[Issuer First Name]])</f>
        <v>No. 057, Employee</v>
      </c>
      <c r="D3778" t="str">
        <f>CONCATENATE(Table1[[#This Row],[Approver Last Name]],", ",Table1[[#This Row],[Approver First Name]])</f>
        <v>No. 102, Employee</v>
      </c>
      <c r="E3778" t="str">
        <f>CONCATENATE(Table1[[#This Row],[Customer Last Name]],", ",Table1[[#This Row],[Customer First Name]])</f>
        <v>No. 10768, Client</v>
      </c>
      <c r="F37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78" t="str">
        <f>IF(Table1[[#This Row],[Transaction Type]]="Maintenance","Non-Sales","Sales")</f>
        <v>Sales</v>
      </c>
      <c r="H3778">
        <f>IF(Table1[[#This Row],[Quarter]]="q2",1,"")</f>
        <v>1</v>
      </c>
      <c r="I3778" t="str">
        <f>IF(Table1[[#This Row],[Quarter]]="q3",1,"")</f>
        <v/>
      </c>
      <c r="J3778">
        <f>IF(Table1[[#This Row],[Quarter]]="Q2",Table1[[#This Row],[Credit Amount]],"")</f>
        <v>-57.73</v>
      </c>
      <c r="K3778" t="str">
        <f>IF(Table1[[#This Row],[Quarter]]="Q3",Table1[[#This Row],[Credit Amount]],"")</f>
        <v/>
      </c>
      <c r="L3778">
        <f>IF(Table1[[#This Row],[Transaction Type]]="Upgrade",Table1[[#This Row],[Credit Amount]],IF(Table1[[#This Row],[Transaction Type]]="Activation",Table1[[#This Row],[Credit Amount]],""))</f>
        <v>-57.73</v>
      </c>
      <c r="M3778" t="str">
        <f>IF(Table1[[#This Row],[Transaction Type]]="Maintenance",Table1[[#This Row],[Credit Amount]],"")</f>
        <v/>
      </c>
      <c r="N3778">
        <v>10057</v>
      </c>
      <c r="O3778" t="s">
        <v>2489</v>
      </c>
      <c r="P3778" t="s">
        <v>2546</v>
      </c>
      <c r="Q3778" t="s">
        <v>289</v>
      </c>
      <c r="R3778">
        <v>10102</v>
      </c>
      <c r="S3778" t="s">
        <v>2489</v>
      </c>
      <c r="T3778" t="s">
        <v>2591</v>
      </c>
      <c r="U3778" t="s">
        <v>290</v>
      </c>
      <c r="V3778" t="s">
        <v>225</v>
      </c>
      <c r="W3778">
        <v>100001767</v>
      </c>
      <c r="X3778">
        <v>8005550768</v>
      </c>
      <c r="Y3778" t="s">
        <v>2595</v>
      </c>
      <c r="Z3778" t="s">
        <v>3363</v>
      </c>
      <c r="AA3778" s="13">
        <v>-57.73</v>
      </c>
      <c r="AB3778" s="14">
        <v>42480</v>
      </c>
      <c r="AC3778" t="s">
        <v>35</v>
      </c>
    </row>
    <row r="3779" spans="1:29" x14ac:dyDescent="0.25">
      <c r="A3779" t="str">
        <f>CONCATENATE("Q",ROUNDUP(MONTH(Table1[[#This Row],[Month]])/3,0))</f>
        <v>Q2</v>
      </c>
      <c r="B3779" s="14">
        <f>EOMONTH(Table1[[#This Row],[Credit Date]],-1)+1</f>
        <v>42461</v>
      </c>
      <c r="C3779" t="str">
        <f>CONCATENATE(Table1[[#This Row],[Issuer Last Name]],", ",Table1[[#This Row],[Issuer First Name]])</f>
        <v>No. 057, Employee</v>
      </c>
      <c r="D3779" t="str">
        <f>CONCATENATE(Table1[[#This Row],[Approver Last Name]],", ",Table1[[#This Row],[Approver First Name]])</f>
        <v>No. 102, Employee</v>
      </c>
      <c r="E3779" t="str">
        <f>CONCATENATE(Table1[[#This Row],[Customer Last Name]],", ",Table1[[#This Row],[Customer First Name]])</f>
        <v>No. 10299, Client</v>
      </c>
      <c r="F37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79" t="str">
        <f>IF(Table1[[#This Row],[Transaction Type]]="Maintenance","Non-Sales","Sales")</f>
        <v>Sales</v>
      </c>
      <c r="H3779">
        <f>IF(Table1[[#This Row],[Quarter]]="q2",1,"")</f>
        <v>1</v>
      </c>
      <c r="I3779" t="str">
        <f>IF(Table1[[#This Row],[Quarter]]="q3",1,"")</f>
        <v/>
      </c>
      <c r="J3779">
        <f>IF(Table1[[#This Row],[Quarter]]="Q2",Table1[[#This Row],[Credit Amount]],"")</f>
        <v>-55.04</v>
      </c>
      <c r="K3779" t="str">
        <f>IF(Table1[[#This Row],[Quarter]]="Q3",Table1[[#This Row],[Credit Amount]],"")</f>
        <v/>
      </c>
      <c r="L3779">
        <f>IF(Table1[[#This Row],[Transaction Type]]="Upgrade",Table1[[#This Row],[Credit Amount]],IF(Table1[[#This Row],[Transaction Type]]="Activation",Table1[[#This Row],[Credit Amount]],""))</f>
        <v>-55.04</v>
      </c>
      <c r="M3779" t="str">
        <f>IF(Table1[[#This Row],[Transaction Type]]="Maintenance",Table1[[#This Row],[Credit Amount]],"")</f>
        <v/>
      </c>
      <c r="N3779">
        <v>10057</v>
      </c>
      <c r="O3779" t="s">
        <v>2489</v>
      </c>
      <c r="P3779" t="s">
        <v>2546</v>
      </c>
      <c r="Q3779" t="s">
        <v>289</v>
      </c>
      <c r="R3779">
        <v>10102</v>
      </c>
      <c r="S3779" t="s">
        <v>2489</v>
      </c>
      <c r="T3779" t="s">
        <v>2591</v>
      </c>
      <c r="U3779" t="s">
        <v>290</v>
      </c>
      <c r="V3779" t="s">
        <v>225</v>
      </c>
      <c r="W3779">
        <v>100001298</v>
      </c>
      <c r="X3779">
        <v>8005550299</v>
      </c>
      <c r="Y3779" t="s">
        <v>2595</v>
      </c>
      <c r="Z3779" t="s">
        <v>2894</v>
      </c>
      <c r="AA3779" s="13">
        <v>-55.04</v>
      </c>
      <c r="AB3779" s="14">
        <v>42484</v>
      </c>
      <c r="AC3779" t="s">
        <v>37</v>
      </c>
    </row>
    <row r="3780" spans="1:29" x14ac:dyDescent="0.25">
      <c r="A3780" t="str">
        <f>CONCATENATE("Q",ROUNDUP(MONTH(Table1[[#This Row],[Month]])/3,0))</f>
        <v>Q2</v>
      </c>
      <c r="B3780" s="14">
        <f>EOMONTH(Table1[[#This Row],[Credit Date]],-1)+1</f>
        <v>42461</v>
      </c>
      <c r="C3780" t="str">
        <f>CONCATENATE(Table1[[#This Row],[Issuer Last Name]],", ",Table1[[#This Row],[Issuer First Name]])</f>
        <v>No. 057, Employee</v>
      </c>
      <c r="D3780" t="str">
        <f>CONCATENATE(Table1[[#This Row],[Approver Last Name]],", ",Table1[[#This Row],[Approver First Name]])</f>
        <v>No. 102, Employee</v>
      </c>
      <c r="E3780" t="str">
        <f>CONCATENATE(Table1[[#This Row],[Customer Last Name]],", ",Table1[[#This Row],[Customer First Name]])</f>
        <v>No. 13794, Client</v>
      </c>
      <c r="F37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80" t="str">
        <f>IF(Table1[[#This Row],[Transaction Type]]="Maintenance","Non-Sales","Sales")</f>
        <v>Sales</v>
      </c>
      <c r="H3780">
        <f>IF(Table1[[#This Row],[Quarter]]="q2",1,"")</f>
        <v>1</v>
      </c>
      <c r="I3780" t="str">
        <f>IF(Table1[[#This Row],[Quarter]]="q3",1,"")</f>
        <v/>
      </c>
      <c r="J3780">
        <f>IF(Table1[[#This Row],[Quarter]]="Q2",Table1[[#This Row],[Credit Amount]],"")</f>
        <v>-62.65</v>
      </c>
      <c r="K3780" t="str">
        <f>IF(Table1[[#This Row],[Quarter]]="Q3",Table1[[#This Row],[Credit Amount]],"")</f>
        <v/>
      </c>
      <c r="L3780">
        <f>IF(Table1[[#This Row],[Transaction Type]]="Upgrade",Table1[[#This Row],[Credit Amount]],IF(Table1[[#This Row],[Transaction Type]]="Activation",Table1[[#This Row],[Credit Amount]],""))</f>
        <v>-62.65</v>
      </c>
      <c r="M3780" t="str">
        <f>IF(Table1[[#This Row],[Transaction Type]]="Maintenance",Table1[[#This Row],[Credit Amount]],"")</f>
        <v/>
      </c>
      <c r="N3780">
        <v>10057</v>
      </c>
      <c r="O3780" t="s">
        <v>2489</v>
      </c>
      <c r="P3780" t="s">
        <v>2546</v>
      </c>
      <c r="Q3780" t="s">
        <v>289</v>
      </c>
      <c r="R3780">
        <v>10102</v>
      </c>
      <c r="S3780" t="s">
        <v>2489</v>
      </c>
      <c r="T3780" t="s">
        <v>2591</v>
      </c>
      <c r="U3780" t="s">
        <v>290</v>
      </c>
      <c r="V3780" t="s">
        <v>225</v>
      </c>
      <c r="W3780">
        <v>100004793</v>
      </c>
      <c r="X3780">
        <v>8005553794</v>
      </c>
      <c r="Y3780" t="s">
        <v>2595</v>
      </c>
      <c r="Z3780" t="s">
        <v>6382</v>
      </c>
      <c r="AA3780" s="13">
        <v>-62.65</v>
      </c>
      <c r="AB3780" s="14">
        <v>42484</v>
      </c>
      <c r="AC3780" t="s">
        <v>37</v>
      </c>
    </row>
    <row r="3781" spans="1:29" x14ac:dyDescent="0.25">
      <c r="A3781" t="str">
        <f>CONCATENATE("Q",ROUNDUP(MONTH(Table1[[#This Row],[Month]])/3,0))</f>
        <v>Q2</v>
      </c>
      <c r="B3781" s="14">
        <f>EOMONTH(Table1[[#This Row],[Credit Date]],-1)+1</f>
        <v>42461</v>
      </c>
      <c r="C3781" t="str">
        <f>CONCATENATE(Table1[[#This Row],[Issuer Last Name]],", ",Table1[[#This Row],[Issuer First Name]])</f>
        <v>No. 057, Employee</v>
      </c>
      <c r="D3781" t="str">
        <f>CONCATENATE(Table1[[#This Row],[Approver Last Name]],", ",Table1[[#This Row],[Approver First Name]])</f>
        <v>No. 102, Employee</v>
      </c>
      <c r="E3781" t="str">
        <f>CONCATENATE(Table1[[#This Row],[Customer Last Name]],", ",Table1[[#This Row],[Customer First Name]])</f>
        <v>No. 11383, Client</v>
      </c>
      <c r="F3781" t="str">
        <f>IF(Table1[[#This Row],[Credit Amount]]&gt;-19.99,"Less than 19.99",IF(Table1[[#This Row],[Credit Amount]]=-20,"20",IF(Table1[[#This Row],[Credit Amount]]&gt;-49.98,"20.01-49.98",IF(Table1[[#This Row],[Credit Amount]]=-49.99,"49.99",IF(Table1[[#This Row],[Credit Amount]]=-50,"50",IF(Table1[[#This Row],[Credit Amount]]&lt;-50.01,"Greater than 50"))))))</f>
        <v>20.01-49.98</v>
      </c>
      <c r="G3781" t="str">
        <f>IF(Table1[[#This Row],[Transaction Type]]="Maintenance","Non-Sales","Sales")</f>
        <v>Sales</v>
      </c>
      <c r="H3781">
        <f>IF(Table1[[#This Row],[Quarter]]="q2",1,"")</f>
        <v>1</v>
      </c>
      <c r="I3781" t="str">
        <f>IF(Table1[[#This Row],[Quarter]]="q3",1,"")</f>
        <v/>
      </c>
      <c r="J3781">
        <f>IF(Table1[[#This Row],[Quarter]]="Q2",Table1[[#This Row],[Credit Amount]],"")</f>
        <v>-39.49</v>
      </c>
      <c r="K3781" t="str">
        <f>IF(Table1[[#This Row],[Quarter]]="Q3",Table1[[#This Row],[Credit Amount]],"")</f>
        <v/>
      </c>
      <c r="L3781">
        <f>IF(Table1[[#This Row],[Transaction Type]]="Upgrade",Table1[[#This Row],[Credit Amount]],IF(Table1[[#This Row],[Transaction Type]]="Activation",Table1[[#This Row],[Credit Amount]],""))</f>
        <v>-39.49</v>
      </c>
      <c r="M3781" t="str">
        <f>IF(Table1[[#This Row],[Transaction Type]]="Maintenance",Table1[[#This Row],[Credit Amount]],"")</f>
        <v/>
      </c>
      <c r="N3781">
        <v>10057</v>
      </c>
      <c r="O3781" t="s">
        <v>2489</v>
      </c>
      <c r="P3781" t="s">
        <v>2546</v>
      </c>
      <c r="Q3781" t="s">
        <v>289</v>
      </c>
      <c r="R3781">
        <v>10102</v>
      </c>
      <c r="S3781" t="s">
        <v>2489</v>
      </c>
      <c r="T3781" t="s">
        <v>2591</v>
      </c>
      <c r="U3781" t="s">
        <v>290</v>
      </c>
      <c r="V3781" t="s">
        <v>225</v>
      </c>
      <c r="W3781">
        <v>100002382</v>
      </c>
      <c r="X3781">
        <v>8005551383</v>
      </c>
      <c r="Y3781" t="s">
        <v>2595</v>
      </c>
      <c r="Z3781" t="s">
        <v>3978</v>
      </c>
      <c r="AA3781" s="13">
        <v>-39.49</v>
      </c>
      <c r="AB3781" s="14">
        <v>42485</v>
      </c>
      <c r="AC3781" t="s">
        <v>35</v>
      </c>
    </row>
    <row r="3782" spans="1:29" x14ac:dyDescent="0.25">
      <c r="A3782" t="str">
        <f>CONCATENATE("Q",ROUNDUP(MONTH(Table1[[#This Row],[Month]])/3,0))</f>
        <v>Q2</v>
      </c>
      <c r="B3782" s="14">
        <f>EOMONTH(Table1[[#This Row],[Credit Date]],-1)+1</f>
        <v>42461</v>
      </c>
      <c r="C3782" t="str">
        <f>CONCATENATE(Table1[[#This Row],[Issuer Last Name]],", ",Table1[[#This Row],[Issuer First Name]])</f>
        <v>No. 057, Employee</v>
      </c>
      <c r="D3782" t="str">
        <f>CONCATENATE(Table1[[#This Row],[Approver Last Name]],", ",Table1[[#This Row],[Approver First Name]])</f>
        <v>No. 102, Employee</v>
      </c>
      <c r="E3782" t="str">
        <f>CONCATENATE(Table1[[#This Row],[Customer Last Name]],", ",Table1[[#This Row],[Customer First Name]])</f>
        <v>No. 13617, Client</v>
      </c>
      <c r="F37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82" t="str">
        <f>IF(Table1[[#This Row],[Transaction Type]]="Maintenance","Non-Sales","Sales")</f>
        <v>Sales</v>
      </c>
      <c r="H3782">
        <f>IF(Table1[[#This Row],[Quarter]]="q2",1,"")</f>
        <v>1</v>
      </c>
      <c r="I3782" t="str">
        <f>IF(Table1[[#This Row],[Quarter]]="q3",1,"")</f>
        <v/>
      </c>
      <c r="J3782">
        <f>IF(Table1[[#This Row],[Quarter]]="Q2",Table1[[#This Row],[Credit Amount]],"")</f>
        <v>-69.930000000000007</v>
      </c>
      <c r="K3782" t="str">
        <f>IF(Table1[[#This Row],[Quarter]]="Q3",Table1[[#This Row],[Credit Amount]],"")</f>
        <v/>
      </c>
      <c r="L3782">
        <f>IF(Table1[[#This Row],[Transaction Type]]="Upgrade",Table1[[#This Row],[Credit Amount]],IF(Table1[[#This Row],[Transaction Type]]="Activation",Table1[[#This Row],[Credit Amount]],""))</f>
        <v>-69.930000000000007</v>
      </c>
      <c r="M3782" t="str">
        <f>IF(Table1[[#This Row],[Transaction Type]]="Maintenance",Table1[[#This Row],[Credit Amount]],"")</f>
        <v/>
      </c>
      <c r="N3782">
        <v>10057</v>
      </c>
      <c r="O3782" t="s">
        <v>2489</v>
      </c>
      <c r="P3782" t="s">
        <v>2546</v>
      </c>
      <c r="Q3782" t="s">
        <v>289</v>
      </c>
      <c r="R3782">
        <v>10102</v>
      </c>
      <c r="S3782" t="s">
        <v>2489</v>
      </c>
      <c r="T3782" t="s">
        <v>2591</v>
      </c>
      <c r="U3782" t="s">
        <v>290</v>
      </c>
      <c r="V3782" t="s">
        <v>225</v>
      </c>
      <c r="W3782">
        <v>100004616</v>
      </c>
      <c r="X3782">
        <v>8005553617</v>
      </c>
      <c r="Y3782" t="s">
        <v>2595</v>
      </c>
      <c r="Z3782" t="s">
        <v>6205</v>
      </c>
      <c r="AA3782" s="13">
        <v>-69.930000000000007</v>
      </c>
      <c r="AB3782" s="14">
        <v>42486</v>
      </c>
      <c r="AC3782" t="s">
        <v>37</v>
      </c>
    </row>
    <row r="3783" spans="1:29" x14ac:dyDescent="0.25">
      <c r="A3783" t="str">
        <f>CONCATENATE("Q",ROUNDUP(MONTH(Table1[[#This Row],[Month]])/3,0))</f>
        <v>Q2</v>
      </c>
      <c r="B3783" s="14">
        <f>EOMONTH(Table1[[#This Row],[Credit Date]],-1)+1</f>
        <v>42461</v>
      </c>
      <c r="C3783" t="str">
        <f>CONCATENATE(Table1[[#This Row],[Issuer Last Name]],", ",Table1[[#This Row],[Issuer First Name]])</f>
        <v>No. 057, Employee</v>
      </c>
      <c r="D3783" t="str">
        <f>CONCATENATE(Table1[[#This Row],[Approver Last Name]],", ",Table1[[#This Row],[Approver First Name]])</f>
        <v>No. 102, Employee</v>
      </c>
      <c r="E3783" t="str">
        <f>CONCATENATE(Table1[[#This Row],[Customer Last Name]],", ",Table1[[#This Row],[Customer First Name]])</f>
        <v>No. 11646, Client</v>
      </c>
      <c r="F37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83" t="str">
        <f>IF(Table1[[#This Row],[Transaction Type]]="Maintenance","Non-Sales","Sales")</f>
        <v>Sales</v>
      </c>
      <c r="H3783">
        <f>IF(Table1[[#This Row],[Quarter]]="q2",1,"")</f>
        <v>1</v>
      </c>
      <c r="I3783" t="str">
        <f>IF(Table1[[#This Row],[Quarter]]="q3",1,"")</f>
        <v/>
      </c>
      <c r="J3783">
        <f>IF(Table1[[#This Row],[Quarter]]="Q2",Table1[[#This Row],[Credit Amount]],"")</f>
        <v>-77.42</v>
      </c>
      <c r="K3783" t="str">
        <f>IF(Table1[[#This Row],[Quarter]]="Q3",Table1[[#This Row],[Credit Amount]],"")</f>
        <v/>
      </c>
      <c r="L3783">
        <f>IF(Table1[[#This Row],[Transaction Type]]="Upgrade",Table1[[#This Row],[Credit Amount]],IF(Table1[[#This Row],[Transaction Type]]="Activation",Table1[[#This Row],[Credit Amount]],""))</f>
        <v>-77.42</v>
      </c>
      <c r="M3783" t="str">
        <f>IF(Table1[[#This Row],[Transaction Type]]="Maintenance",Table1[[#This Row],[Credit Amount]],"")</f>
        <v/>
      </c>
      <c r="N3783">
        <v>10057</v>
      </c>
      <c r="O3783" t="s">
        <v>2489</v>
      </c>
      <c r="P3783" t="s">
        <v>2546</v>
      </c>
      <c r="Q3783" t="s">
        <v>289</v>
      </c>
      <c r="R3783">
        <v>10102</v>
      </c>
      <c r="S3783" t="s">
        <v>2489</v>
      </c>
      <c r="T3783" t="s">
        <v>2591</v>
      </c>
      <c r="U3783" t="s">
        <v>290</v>
      </c>
      <c r="V3783" t="s">
        <v>225</v>
      </c>
      <c r="W3783">
        <v>100002645</v>
      </c>
      <c r="X3783">
        <v>8005551646</v>
      </c>
      <c r="Y3783" t="s">
        <v>2595</v>
      </c>
      <c r="Z3783" t="s">
        <v>4241</v>
      </c>
      <c r="AA3783" s="13">
        <v>-77.42</v>
      </c>
      <c r="AB3783" s="14">
        <v>42489</v>
      </c>
      <c r="AC3783" t="s">
        <v>37</v>
      </c>
    </row>
    <row r="3784" spans="1:29" x14ac:dyDescent="0.25">
      <c r="A3784" t="str">
        <f>CONCATENATE("Q",ROUNDUP(MONTH(Table1[[#This Row],[Month]])/3,0))</f>
        <v>Q2</v>
      </c>
      <c r="B3784" s="14">
        <f>EOMONTH(Table1[[#This Row],[Credit Date]],-1)+1</f>
        <v>42461</v>
      </c>
      <c r="C3784" t="str">
        <f>CONCATENATE(Table1[[#This Row],[Issuer Last Name]],", ",Table1[[#This Row],[Issuer First Name]])</f>
        <v>No. 057, Employee</v>
      </c>
      <c r="D3784" t="str">
        <f>CONCATENATE(Table1[[#This Row],[Approver Last Name]],", ",Table1[[#This Row],[Approver First Name]])</f>
        <v>No. 102, Employee</v>
      </c>
      <c r="E3784" t="str">
        <f>CONCATENATE(Table1[[#This Row],[Customer Last Name]],", ",Table1[[#This Row],[Customer First Name]])</f>
        <v>No. 10994, Client</v>
      </c>
      <c r="F3784" t="str">
        <f>IF(Table1[[#This Row],[Credit Amount]]&gt;-19.99,"Less than 19.99",IF(Table1[[#This Row],[Credit Amount]]=-20,"20",IF(Table1[[#This Row],[Credit Amount]]&gt;-49.98,"20.01-49.98",IF(Table1[[#This Row],[Credit Amount]]=-49.99,"49.99",IF(Table1[[#This Row],[Credit Amount]]=-50,"50",IF(Table1[[#This Row],[Credit Amount]]&lt;-50.01,"Greater than 50"))))))</f>
        <v>Less than 19.99</v>
      </c>
      <c r="G3784" t="str">
        <f>IF(Table1[[#This Row],[Transaction Type]]="Maintenance","Non-Sales","Sales")</f>
        <v>Sales</v>
      </c>
      <c r="H3784">
        <f>IF(Table1[[#This Row],[Quarter]]="q2",1,"")</f>
        <v>1</v>
      </c>
      <c r="I3784" t="str">
        <f>IF(Table1[[#This Row],[Quarter]]="q3",1,"")</f>
        <v/>
      </c>
      <c r="J3784">
        <f>IF(Table1[[#This Row],[Quarter]]="Q2",Table1[[#This Row],[Credit Amount]],"")</f>
        <v>-13.2</v>
      </c>
      <c r="K3784" t="str">
        <f>IF(Table1[[#This Row],[Quarter]]="Q3",Table1[[#This Row],[Credit Amount]],"")</f>
        <v/>
      </c>
      <c r="L3784">
        <f>IF(Table1[[#This Row],[Transaction Type]]="Upgrade",Table1[[#This Row],[Credit Amount]],IF(Table1[[#This Row],[Transaction Type]]="Activation",Table1[[#This Row],[Credit Amount]],""))</f>
        <v>-13.2</v>
      </c>
      <c r="M3784" t="str">
        <f>IF(Table1[[#This Row],[Transaction Type]]="Maintenance",Table1[[#This Row],[Credit Amount]],"")</f>
        <v/>
      </c>
      <c r="N3784">
        <v>10057</v>
      </c>
      <c r="O3784" t="s">
        <v>2489</v>
      </c>
      <c r="P3784" t="s">
        <v>2546</v>
      </c>
      <c r="Q3784" t="s">
        <v>289</v>
      </c>
      <c r="R3784">
        <v>10102</v>
      </c>
      <c r="S3784" t="s">
        <v>2489</v>
      </c>
      <c r="T3784" t="s">
        <v>2591</v>
      </c>
      <c r="U3784" t="s">
        <v>290</v>
      </c>
      <c r="V3784" t="s">
        <v>225</v>
      </c>
      <c r="W3784">
        <v>100001993</v>
      </c>
      <c r="X3784">
        <v>8005550994</v>
      </c>
      <c r="Y3784" t="s">
        <v>2595</v>
      </c>
      <c r="Z3784" t="s">
        <v>3589</v>
      </c>
      <c r="AA3784" s="13">
        <v>-13.2</v>
      </c>
      <c r="AB3784" s="14">
        <v>42490</v>
      </c>
      <c r="AC3784" t="s">
        <v>35</v>
      </c>
    </row>
    <row r="3785" spans="1:29" x14ac:dyDescent="0.25">
      <c r="A3785" t="str">
        <f>CONCATENATE("Q",ROUNDUP(MONTH(Table1[[#This Row],[Month]])/3,0))</f>
        <v>Q2</v>
      </c>
      <c r="B3785" s="14">
        <f>EOMONTH(Table1[[#This Row],[Credit Date]],-1)+1</f>
        <v>42491</v>
      </c>
      <c r="C3785" t="str">
        <f>CONCATENATE(Table1[[#This Row],[Issuer Last Name]],", ",Table1[[#This Row],[Issuer First Name]])</f>
        <v>No. 057, Employee</v>
      </c>
      <c r="D3785" t="str">
        <f>CONCATENATE(Table1[[#This Row],[Approver Last Name]],", ",Table1[[#This Row],[Approver First Name]])</f>
        <v>No. 102, Employee</v>
      </c>
      <c r="E3785" t="str">
        <f>CONCATENATE(Table1[[#This Row],[Customer Last Name]],", ",Table1[[#This Row],[Customer First Name]])</f>
        <v>No. 10613, Client</v>
      </c>
      <c r="F3785" t="str">
        <f>IF(Table1[[#This Row],[Credit Amount]]&gt;-19.99,"Less than 19.99",IF(Table1[[#This Row],[Credit Amount]]=-20,"20",IF(Table1[[#This Row],[Credit Amount]]&gt;-49.98,"20.01-49.98",IF(Table1[[#This Row],[Credit Amount]]=-49.99,"49.99",IF(Table1[[#This Row],[Credit Amount]]=-50,"50",IF(Table1[[#This Row],[Credit Amount]]&lt;-50.01,"Greater than 50"))))))</f>
        <v>Less than 19.99</v>
      </c>
      <c r="G3785" t="str">
        <f>IF(Table1[[#This Row],[Transaction Type]]="Maintenance","Non-Sales","Sales")</f>
        <v>Sales</v>
      </c>
      <c r="H3785">
        <f>IF(Table1[[#This Row],[Quarter]]="q2",1,"")</f>
        <v>1</v>
      </c>
      <c r="I3785" t="str">
        <f>IF(Table1[[#This Row],[Quarter]]="q3",1,"")</f>
        <v/>
      </c>
      <c r="J3785">
        <f>IF(Table1[[#This Row],[Quarter]]="Q2",Table1[[#This Row],[Credit Amount]],"")</f>
        <v>-10.95</v>
      </c>
      <c r="K3785" t="str">
        <f>IF(Table1[[#This Row],[Quarter]]="Q3",Table1[[#This Row],[Credit Amount]],"")</f>
        <v/>
      </c>
      <c r="L3785">
        <f>IF(Table1[[#This Row],[Transaction Type]]="Upgrade",Table1[[#This Row],[Credit Amount]],IF(Table1[[#This Row],[Transaction Type]]="Activation",Table1[[#This Row],[Credit Amount]],""))</f>
        <v>-10.95</v>
      </c>
      <c r="M3785" t="str">
        <f>IF(Table1[[#This Row],[Transaction Type]]="Maintenance",Table1[[#This Row],[Credit Amount]],"")</f>
        <v/>
      </c>
      <c r="N3785">
        <v>10057</v>
      </c>
      <c r="O3785" t="s">
        <v>2489</v>
      </c>
      <c r="P3785" t="s">
        <v>2546</v>
      </c>
      <c r="Q3785" t="s">
        <v>289</v>
      </c>
      <c r="R3785">
        <v>10102</v>
      </c>
      <c r="S3785" t="s">
        <v>2489</v>
      </c>
      <c r="T3785" t="s">
        <v>2591</v>
      </c>
      <c r="U3785" t="s">
        <v>290</v>
      </c>
      <c r="V3785" t="s">
        <v>225</v>
      </c>
      <c r="W3785">
        <v>100001612</v>
      </c>
      <c r="X3785">
        <v>8005550613</v>
      </c>
      <c r="Y3785" t="s">
        <v>2595</v>
      </c>
      <c r="Z3785" t="s">
        <v>3208</v>
      </c>
      <c r="AA3785" s="13">
        <v>-10.95</v>
      </c>
      <c r="AB3785" s="14">
        <v>42491</v>
      </c>
      <c r="AC3785" t="s">
        <v>37</v>
      </c>
    </row>
    <row r="3786" spans="1:29" x14ac:dyDescent="0.25">
      <c r="A3786" t="str">
        <f>CONCATENATE("Q",ROUNDUP(MONTH(Table1[[#This Row],[Month]])/3,0))</f>
        <v>Q2</v>
      </c>
      <c r="B3786" s="14">
        <f>EOMONTH(Table1[[#This Row],[Credit Date]],-1)+1</f>
        <v>42491</v>
      </c>
      <c r="C3786" t="str">
        <f>CONCATENATE(Table1[[#This Row],[Issuer Last Name]],", ",Table1[[#This Row],[Issuer First Name]])</f>
        <v>No. 057, Employee</v>
      </c>
      <c r="D3786" t="str">
        <f>CONCATENATE(Table1[[#This Row],[Approver Last Name]],", ",Table1[[#This Row],[Approver First Name]])</f>
        <v>No. 102, Employee</v>
      </c>
      <c r="E3786" t="str">
        <f>CONCATENATE(Table1[[#This Row],[Customer Last Name]],", ",Table1[[#This Row],[Customer First Name]])</f>
        <v>No. 12299, Client</v>
      </c>
      <c r="F37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86" t="str">
        <f>IF(Table1[[#This Row],[Transaction Type]]="Maintenance","Non-Sales","Sales")</f>
        <v>Non-Sales</v>
      </c>
      <c r="H3786">
        <f>IF(Table1[[#This Row],[Quarter]]="q2",1,"")</f>
        <v>1</v>
      </c>
      <c r="I3786" t="str">
        <f>IF(Table1[[#This Row],[Quarter]]="q3",1,"")</f>
        <v/>
      </c>
      <c r="J3786">
        <f>IF(Table1[[#This Row],[Quarter]]="Q2",Table1[[#This Row],[Credit Amount]],"")</f>
        <v>-75.2</v>
      </c>
      <c r="K3786" t="str">
        <f>IF(Table1[[#This Row],[Quarter]]="Q3",Table1[[#This Row],[Credit Amount]],"")</f>
        <v/>
      </c>
      <c r="L3786" t="str">
        <f>IF(Table1[[#This Row],[Transaction Type]]="Upgrade",Table1[[#This Row],[Credit Amount]],IF(Table1[[#This Row],[Transaction Type]]="Activation",Table1[[#This Row],[Credit Amount]],""))</f>
        <v/>
      </c>
      <c r="M3786">
        <f>IF(Table1[[#This Row],[Transaction Type]]="Maintenance",Table1[[#This Row],[Credit Amount]],"")</f>
        <v>-75.2</v>
      </c>
      <c r="N3786">
        <v>10057</v>
      </c>
      <c r="O3786" t="s">
        <v>2489</v>
      </c>
      <c r="P3786" t="s">
        <v>2546</v>
      </c>
      <c r="Q3786" t="s">
        <v>289</v>
      </c>
      <c r="R3786">
        <v>10102</v>
      </c>
      <c r="S3786" t="s">
        <v>2489</v>
      </c>
      <c r="T3786" t="s">
        <v>2591</v>
      </c>
      <c r="U3786" t="s">
        <v>290</v>
      </c>
      <c r="V3786" t="s">
        <v>225</v>
      </c>
      <c r="W3786">
        <v>100003298</v>
      </c>
      <c r="X3786">
        <v>8005552299</v>
      </c>
      <c r="Y3786" t="s">
        <v>2595</v>
      </c>
      <c r="Z3786" t="s">
        <v>4894</v>
      </c>
      <c r="AA3786" s="13">
        <v>-75.2</v>
      </c>
      <c r="AB3786" s="14">
        <v>42493</v>
      </c>
      <c r="AC3786" t="s">
        <v>36</v>
      </c>
    </row>
    <row r="3787" spans="1:29" x14ac:dyDescent="0.25">
      <c r="A3787" t="str">
        <f>CONCATENATE("Q",ROUNDUP(MONTH(Table1[[#This Row],[Month]])/3,0))</f>
        <v>Q2</v>
      </c>
      <c r="B3787" s="14">
        <f>EOMONTH(Table1[[#This Row],[Credit Date]],-1)+1</f>
        <v>42491</v>
      </c>
      <c r="C3787" t="str">
        <f>CONCATENATE(Table1[[#This Row],[Issuer Last Name]],", ",Table1[[#This Row],[Issuer First Name]])</f>
        <v>No. 057, Employee</v>
      </c>
      <c r="D3787" t="str">
        <f>CONCATENATE(Table1[[#This Row],[Approver Last Name]],", ",Table1[[#This Row],[Approver First Name]])</f>
        <v>No. 102, Employee</v>
      </c>
      <c r="E3787" t="str">
        <f>CONCATENATE(Table1[[#This Row],[Customer Last Name]],", ",Table1[[#This Row],[Customer First Name]])</f>
        <v>No. 10829, Client</v>
      </c>
      <c r="F3787" t="str">
        <f>IF(Table1[[#This Row],[Credit Amount]]&gt;-19.99,"Less than 19.99",IF(Table1[[#This Row],[Credit Amount]]=-20,"20",IF(Table1[[#This Row],[Credit Amount]]&gt;-49.98,"20.01-49.98",IF(Table1[[#This Row],[Credit Amount]]=-49.99,"49.99",IF(Table1[[#This Row],[Credit Amount]]=-50,"50",IF(Table1[[#This Row],[Credit Amount]]&lt;-50.01,"Greater than 50"))))))</f>
        <v>20.01-49.98</v>
      </c>
      <c r="G3787" t="str">
        <f>IF(Table1[[#This Row],[Transaction Type]]="Maintenance","Non-Sales","Sales")</f>
        <v>Non-Sales</v>
      </c>
      <c r="H3787">
        <f>IF(Table1[[#This Row],[Quarter]]="q2",1,"")</f>
        <v>1</v>
      </c>
      <c r="I3787" t="str">
        <f>IF(Table1[[#This Row],[Quarter]]="q3",1,"")</f>
        <v/>
      </c>
      <c r="J3787">
        <f>IF(Table1[[#This Row],[Quarter]]="Q2",Table1[[#This Row],[Credit Amount]],"")</f>
        <v>-37.81</v>
      </c>
      <c r="K3787" t="str">
        <f>IF(Table1[[#This Row],[Quarter]]="Q3",Table1[[#This Row],[Credit Amount]],"")</f>
        <v/>
      </c>
      <c r="L3787" t="str">
        <f>IF(Table1[[#This Row],[Transaction Type]]="Upgrade",Table1[[#This Row],[Credit Amount]],IF(Table1[[#This Row],[Transaction Type]]="Activation",Table1[[#This Row],[Credit Amount]],""))</f>
        <v/>
      </c>
      <c r="M3787">
        <f>IF(Table1[[#This Row],[Transaction Type]]="Maintenance",Table1[[#This Row],[Credit Amount]],"")</f>
        <v>-37.81</v>
      </c>
      <c r="N3787">
        <v>10057</v>
      </c>
      <c r="O3787" t="s">
        <v>2489</v>
      </c>
      <c r="P3787" t="s">
        <v>2546</v>
      </c>
      <c r="Q3787" t="s">
        <v>289</v>
      </c>
      <c r="R3787">
        <v>10102</v>
      </c>
      <c r="S3787" t="s">
        <v>2489</v>
      </c>
      <c r="T3787" t="s">
        <v>2591</v>
      </c>
      <c r="U3787" t="s">
        <v>290</v>
      </c>
      <c r="V3787" t="s">
        <v>225</v>
      </c>
      <c r="W3787">
        <v>100001828</v>
      </c>
      <c r="X3787">
        <v>8005550829</v>
      </c>
      <c r="Y3787" t="s">
        <v>2595</v>
      </c>
      <c r="Z3787" t="s">
        <v>3424</v>
      </c>
      <c r="AA3787" s="13">
        <v>-37.81</v>
      </c>
      <c r="AB3787" s="14">
        <v>42496</v>
      </c>
      <c r="AC3787" t="s">
        <v>36</v>
      </c>
    </row>
    <row r="3788" spans="1:29" x14ac:dyDescent="0.25">
      <c r="A3788" t="str">
        <f>CONCATENATE("Q",ROUNDUP(MONTH(Table1[[#This Row],[Month]])/3,0))</f>
        <v>Q2</v>
      </c>
      <c r="B3788" s="14">
        <f>EOMONTH(Table1[[#This Row],[Credit Date]],-1)+1</f>
        <v>42491</v>
      </c>
      <c r="C3788" t="str">
        <f>CONCATENATE(Table1[[#This Row],[Issuer Last Name]],", ",Table1[[#This Row],[Issuer First Name]])</f>
        <v>No. 057, Employee</v>
      </c>
      <c r="D3788" t="str">
        <f>CONCATENATE(Table1[[#This Row],[Approver Last Name]],", ",Table1[[#This Row],[Approver First Name]])</f>
        <v>No. 102, Employee</v>
      </c>
      <c r="E3788" t="str">
        <f>CONCATENATE(Table1[[#This Row],[Customer Last Name]],", ",Table1[[#This Row],[Customer First Name]])</f>
        <v>No. 13782, Client</v>
      </c>
      <c r="F3788" t="str">
        <f>IF(Table1[[#This Row],[Credit Amount]]&gt;-19.99,"Less than 19.99",IF(Table1[[#This Row],[Credit Amount]]=-20,"20",IF(Table1[[#This Row],[Credit Amount]]&gt;-49.98,"20.01-49.98",IF(Table1[[#This Row],[Credit Amount]]=-49.99,"49.99",IF(Table1[[#This Row],[Credit Amount]]=-50,"50",IF(Table1[[#This Row],[Credit Amount]]&lt;-50.01,"Greater than 50"))))))</f>
        <v>Less than 19.99</v>
      </c>
      <c r="G3788" t="str">
        <f>IF(Table1[[#This Row],[Transaction Type]]="Maintenance","Non-Sales","Sales")</f>
        <v>Sales</v>
      </c>
      <c r="H3788">
        <f>IF(Table1[[#This Row],[Quarter]]="q2",1,"")</f>
        <v>1</v>
      </c>
      <c r="I3788" t="str">
        <f>IF(Table1[[#This Row],[Quarter]]="q3",1,"")</f>
        <v/>
      </c>
      <c r="J3788">
        <f>IF(Table1[[#This Row],[Quarter]]="Q2",Table1[[#This Row],[Credit Amount]],"")</f>
        <v>-18.670000000000002</v>
      </c>
      <c r="K3788" t="str">
        <f>IF(Table1[[#This Row],[Quarter]]="Q3",Table1[[#This Row],[Credit Amount]],"")</f>
        <v/>
      </c>
      <c r="L3788">
        <f>IF(Table1[[#This Row],[Transaction Type]]="Upgrade",Table1[[#This Row],[Credit Amount]],IF(Table1[[#This Row],[Transaction Type]]="Activation",Table1[[#This Row],[Credit Amount]],""))</f>
        <v>-18.670000000000002</v>
      </c>
      <c r="M3788" t="str">
        <f>IF(Table1[[#This Row],[Transaction Type]]="Maintenance",Table1[[#This Row],[Credit Amount]],"")</f>
        <v/>
      </c>
      <c r="N3788">
        <v>10057</v>
      </c>
      <c r="O3788" t="s">
        <v>2489</v>
      </c>
      <c r="P3788" t="s">
        <v>2546</v>
      </c>
      <c r="Q3788" t="s">
        <v>289</v>
      </c>
      <c r="R3788">
        <v>10102</v>
      </c>
      <c r="S3788" t="s">
        <v>2489</v>
      </c>
      <c r="T3788" t="s">
        <v>2591</v>
      </c>
      <c r="U3788" t="s">
        <v>290</v>
      </c>
      <c r="V3788" t="s">
        <v>225</v>
      </c>
      <c r="W3788">
        <v>100004781</v>
      </c>
      <c r="X3788">
        <v>8005553782</v>
      </c>
      <c r="Y3788" t="s">
        <v>2595</v>
      </c>
      <c r="Z3788" t="s">
        <v>6370</v>
      </c>
      <c r="AA3788" s="13">
        <v>-18.670000000000002</v>
      </c>
      <c r="AB3788" s="14">
        <v>42500</v>
      </c>
      <c r="AC3788" t="s">
        <v>37</v>
      </c>
    </row>
    <row r="3789" spans="1:29" x14ac:dyDescent="0.25">
      <c r="A3789" t="str">
        <f>CONCATENATE("Q",ROUNDUP(MONTH(Table1[[#This Row],[Month]])/3,0))</f>
        <v>Q2</v>
      </c>
      <c r="B3789" s="14">
        <f>EOMONTH(Table1[[#This Row],[Credit Date]],-1)+1</f>
        <v>42491</v>
      </c>
      <c r="C3789" t="str">
        <f>CONCATENATE(Table1[[#This Row],[Issuer Last Name]],", ",Table1[[#This Row],[Issuer First Name]])</f>
        <v>No. 057, Employee</v>
      </c>
      <c r="D3789" t="str">
        <f>CONCATENATE(Table1[[#This Row],[Approver Last Name]],", ",Table1[[#This Row],[Approver First Name]])</f>
        <v>No. 102, Employee</v>
      </c>
      <c r="E3789" t="str">
        <f>CONCATENATE(Table1[[#This Row],[Customer Last Name]],", ",Table1[[#This Row],[Customer First Name]])</f>
        <v>No. 10798, Client</v>
      </c>
      <c r="F37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89" t="str">
        <f>IF(Table1[[#This Row],[Transaction Type]]="Maintenance","Non-Sales","Sales")</f>
        <v>Non-Sales</v>
      </c>
      <c r="H3789">
        <f>IF(Table1[[#This Row],[Quarter]]="q2",1,"")</f>
        <v>1</v>
      </c>
      <c r="I3789" t="str">
        <f>IF(Table1[[#This Row],[Quarter]]="q3",1,"")</f>
        <v/>
      </c>
      <c r="J3789">
        <f>IF(Table1[[#This Row],[Quarter]]="Q2",Table1[[#This Row],[Credit Amount]],"")</f>
        <v>-59.96</v>
      </c>
      <c r="K3789" t="str">
        <f>IF(Table1[[#This Row],[Quarter]]="Q3",Table1[[#This Row],[Credit Amount]],"")</f>
        <v/>
      </c>
      <c r="L3789" t="str">
        <f>IF(Table1[[#This Row],[Transaction Type]]="Upgrade",Table1[[#This Row],[Credit Amount]],IF(Table1[[#This Row],[Transaction Type]]="Activation",Table1[[#This Row],[Credit Amount]],""))</f>
        <v/>
      </c>
      <c r="M3789">
        <f>IF(Table1[[#This Row],[Transaction Type]]="Maintenance",Table1[[#This Row],[Credit Amount]],"")</f>
        <v>-59.96</v>
      </c>
      <c r="N3789">
        <v>10057</v>
      </c>
      <c r="O3789" t="s">
        <v>2489</v>
      </c>
      <c r="P3789" t="s">
        <v>2546</v>
      </c>
      <c r="Q3789" t="s">
        <v>289</v>
      </c>
      <c r="R3789">
        <v>10102</v>
      </c>
      <c r="S3789" t="s">
        <v>2489</v>
      </c>
      <c r="T3789" t="s">
        <v>2591</v>
      </c>
      <c r="U3789" t="s">
        <v>290</v>
      </c>
      <c r="V3789" t="s">
        <v>225</v>
      </c>
      <c r="W3789">
        <v>100001797</v>
      </c>
      <c r="X3789">
        <v>8005550798</v>
      </c>
      <c r="Y3789" t="s">
        <v>2595</v>
      </c>
      <c r="Z3789" t="s">
        <v>3393</v>
      </c>
      <c r="AA3789" s="13">
        <v>-59.96</v>
      </c>
      <c r="AB3789" s="14">
        <v>42501</v>
      </c>
      <c r="AC3789" t="s">
        <v>36</v>
      </c>
    </row>
    <row r="3790" spans="1:29" x14ac:dyDescent="0.25">
      <c r="A3790" t="str">
        <f>CONCATENATE("Q",ROUNDUP(MONTH(Table1[[#This Row],[Month]])/3,0))</f>
        <v>Q2</v>
      </c>
      <c r="B3790" s="14">
        <f>EOMONTH(Table1[[#This Row],[Credit Date]],-1)+1</f>
        <v>42491</v>
      </c>
      <c r="C3790" t="str">
        <f>CONCATENATE(Table1[[#This Row],[Issuer Last Name]],", ",Table1[[#This Row],[Issuer First Name]])</f>
        <v>No. 057, Employee</v>
      </c>
      <c r="D3790" t="str">
        <f>CONCATENATE(Table1[[#This Row],[Approver Last Name]],", ",Table1[[#This Row],[Approver First Name]])</f>
        <v>No. 102, Employee</v>
      </c>
      <c r="E3790" t="str">
        <f>CONCATENATE(Table1[[#This Row],[Customer Last Name]],", ",Table1[[#This Row],[Customer First Name]])</f>
        <v>No. 11528, Client</v>
      </c>
      <c r="F37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0" t="str">
        <f>IF(Table1[[#This Row],[Transaction Type]]="Maintenance","Non-Sales","Sales")</f>
        <v>Sales</v>
      </c>
      <c r="H3790">
        <f>IF(Table1[[#This Row],[Quarter]]="q2",1,"")</f>
        <v>1</v>
      </c>
      <c r="I3790" t="str">
        <f>IF(Table1[[#This Row],[Quarter]]="q3",1,"")</f>
        <v/>
      </c>
      <c r="J3790">
        <f>IF(Table1[[#This Row],[Quarter]]="Q2",Table1[[#This Row],[Credit Amount]],"")</f>
        <v>-93.44</v>
      </c>
      <c r="K3790" t="str">
        <f>IF(Table1[[#This Row],[Quarter]]="Q3",Table1[[#This Row],[Credit Amount]],"")</f>
        <v/>
      </c>
      <c r="L3790">
        <f>IF(Table1[[#This Row],[Transaction Type]]="Upgrade",Table1[[#This Row],[Credit Amount]],IF(Table1[[#This Row],[Transaction Type]]="Activation",Table1[[#This Row],[Credit Amount]],""))</f>
        <v>-93.44</v>
      </c>
      <c r="M3790" t="str">
        <f>IF(Table1[[#This Row],[Transaction Type]]="Maintenance",Table1[[#This Row],[Credit Amount]],"")</f>
        <v/>
      </c>
      <c r="N3790">
        <v>10057</v>
      </c>
      <c r="O3790" t="s">
        <v>2489</v>
      </c>
      <c r="P3790" t="s">
        <v>2546</v>
      </c>
      <c r="Q3790" t="s">
        <v>289</v>
      </c>
      <c r="R3790">
        <v>10102</v>
      </c>
      <c r="S3790" t="s">
        <v>2489</v>
      </c>
      <c r="T3790" t="s">
        <v>2591</v>
      </c>
      <c r="U3790" t="s">
        <v>290</v>
      </c>
      <c r="V3790" t="s">
        <v>225</v>
      </c>
      <c r="W3790">
        <v>100002527</v>
      </c>
      <c r="X3790">
        <v>8005551528</v>
      </c>
      <c r="Y3790" t="s">
        <v>2595</v>
      </c>
      <c r="Z3790" t="s">
        <v>4123</v>
      </c>
      <c r="AA3790" s="13">
        <v>-93.44</v>
      </c>
      <c r="AB3790" s="14">
        <v>42502</v>
      </c>
      <c r="AC3790" t="s">
        <v>35</v>
      </c>
    </row>
    <row r="3791" spans="1:29" x14ac:dyDescent="0.25">
      <c r="A3791" t="str">
        <f>CONCATENATE("Q",ROUNDUP(MONTH(Table1[[#This Row],[Month]])/3,0))</f>
        <v>Q2</v>
      </c>
      <c r="B3791" s="14">
        <f>EOMONTH(Table1[[#This Row],[Credit Date]],-1)+1</f>
        <v>42491</v>
      </c>
      <c r="C3791" t="str">
        <f>CONCATENATE(Table1[[#This Row],[Issuer Last Name]],", ",Table1[[#This Row],[Issuer First Name]])</f>
        <v>No. 057, Employee</v>
      </c>
      <c r="D3791" t="str">
        <f>CONCATENATE(Table1[[#This Row],[Approver Last Name]],", ",Table1[[#This Row],[Approver First Name]])</f>
        <v>No. 102, Employee</v>
      </c>
      <c r="E3791" t="str">
        <f>CONCATENATE(Table1[[#This Row],[Customer Last Name]],", ",Table1[[#This Row],[Customer First Name]])</f>
        <v>No. 11014, Client</v>
      </c>
      <c r="F3791" t="str">
        <f>IF(Table1[[#This Row],[Credit Amount]]&gt;-19.99,"Less than 19.99",IF(Table1[[#This Row],[Credit Amount]]=-20,"20",IF(Table1[[#This Row],[Credit Amount]]&gt;-49.98,"20.01-49.98",IF(Table1[[#This Row],[Credit Amount]]=-49.99,"49.99",IF(Table1[[#This Row],[Credit Amount]]=-50,"50",IF(Table1[[#This Row],[Credit Amount]]&lt;-50.01,"Greater than 50"))))))</f>
        <v>20.01-49.98</v>
      </c>
      <c r="G3791" t="str">
        <f>IF(Table1[[#This Row],[Transaction Type]]="Maintenance","Non-Sales","Sales")</f>
        <v>Sales</v>
      </c>
      <c r="H3791">
        <f>IF(Table1[[#This Row],[Quarter]]="q2",1,"")</f>
        <v>1</v>
      </c>
      <c r="I3791" t="str">
        <f>IF(Table1[[#This Row],[Quarter]]="q3",1,"")</f>
        <v/>
      </c>
      <c r="J3791">
        <f>IF(Table1[[#This Row],[Quarter]]="Q2",Table1[[#This Row],[Credit Amount]],"")</f>
        <v>-27.24</v>
      </c>
      <c r="K3791" t="str">
        <f>IF(Table1[[#This Row],[Quarter]]="Q3",Table1[[#This Row],[Credit Amount]],"")</f>
        <v/>
      </c>
      <c r="L3791">
        <f>IF(Table1[[#This Row],[Transaction Type]]="Upgrade",Table1[[#This Row],[Credit Amount]],IF(Table1[[#This Row],[Transaction Type]]="Activation",Table1[[#This Row],[Credit Amount]],""))</f>
        <v>-27.24</v>
      </c>
      <c r="M3791" t="str">
        <f>IF(Table1[[#This Row],[Transaction Type]]="Maintenance",Table1[[#This Row],[Credit Amount]],"")</f>
        <v/>
      </c>
      <c r="N3791">
        <v>10057</v>
      </c>
      <c r="O3791" t="s">
        <v>2489</v>
      </c>
      <c r="P3791" t="s">
        <v>2546</v>
      </c>
      <c r="Q3791" t="s">
        <v>289</v>
      </c>
      <c r="R3791">
        <v>10102</v>
      </c>
      <c r="S3791" t="s">
        <v>2489</v>
      </c>
      <c r="T3791" t="s">
        <v>2591</v>
      </c>
      <c r="U3791" t="s">
        <v>290</v>
      </c>
      <c r="V3791" t="s">
        <v>225</v>
      </c>
      <c r="W3791">
        <v>100002013</v>
      </c>
      <c r="X3791">
        <v>8005551014</v>
      </c>
      <c r="Y3791" t="s">
        <v>2595</v>
      </c>
      <c r="Z3791" t="s">
        <v>3609</v>
      </c>
      <c r="AA3791" s="13">
        <v>-27.24</v>
      </c>
      <c r="AB3791" s="14">
        <v>42511</v>
      </c>
      <c r="AC3791" t="s">
        <v>37</v>
      </c>
    </row>
    <row r="3792" spans="1:29" x14ac:dyDescent="0.25">
      <c r="A3792" t="str">
        <f>CONCATENATE("Q",ROUNDUP(MONTH(Table1[[#This Row],[Month]])/3,0))</f>
        <v>Q2</v>
      </c>
      <c r="B3792" s="14">
        <f>EOMONTH(Table1[[#This Row],[Credit Date]],-1)+1</f>
        <v>42491</v>
      </c>
      <c r="C3792" t="str">
        <f>CONCATENATE(Table1[[#This Row],[Issuer Last Name]],", ",Table1[[#This Row],[Issuer First Name]])</f>
        <v>No. 057, Employee</v>
      </c>
      <c r="D3792" t="str">
        <f>CONCATENATE(Table1[[#This Row],[Approver Last Name]],", ",Table1[[#This Row],[Approver First Name]])</f>
        <v>No. 102, Employee</v>
      </c>
      <c r="E3792" t="str">
        <f>CONCATENATE(Table1[[#This Row],[Customer Last Name]],", ",Table1[[#This Row],[Customer First Name]])</f>
        <v>No. 12303, Client</v>
      </c>
      <c r="F37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2" t="str">
        <f>IF(Table1[[#This Row],[Transaction Type]]="Maintenance","Non-Sales","Sales")</f>
        <v>Sales</v>
      </c>
      <c r="H3792">
        <f>IF(Table1[[#This Row],[Quarter]]="q2",1,"")</f>
        <v>1</v>
      </c>
      <c r="I3792" t="str">
        <f>IF(Table1[[#This Row],[Quarter]]="q3",1,"")</f>
        <v/>
      </c>
      <c r="J3792">
        <f>IF(Table1[[#This Row],[Quarter]]="Q2",Table1[[#This Row],[Credit Amount]],"")</f>
        <v>-91.39</v>
      </c>
      <c r="K3792" t="str">
        <f>IF(Table1[[#This Row],[Quarter]]="Q3",Table1[[#This Row],[Credit Amount]],"")</f>
        <v/>
      </c>
      <c r="L3792">
        <f>IF(Table1[[#This Row],[Transaction Type]]="Upgrade",Table1[[#This Row],[Credit Amount]],IF(Table1[[#This Row],[Transaction Type]]="Activation",Table1[[#This Row],[Credit Amount]],""))</f>
        <v>-91.39</v>
      </c>
      <c r="M3792" t="str">
        <f>IF(Table1[[#This Row],[Transaction Type]]="Maintenance",Table1[[#This Row],[Credit Amount]],"")</f>
        <v/>
      </c>
      <c r="N3792">
        <v>10057</v>
      </c>
      <c r="O3792" t="s">
        <v>2489</v>
      </c>
      <c r="P3792" t="s">
        <v>2546</v>
      </c>
      <c r="Q3792" t="s">
        <v>289</v>
      </c>
      <c r="R3792">
        <v>10102</v>
      </c>
      <c r="S3792" t="s">
        <v>2489</v>
      </c>
      <c r="T3792" t="s">
        <v>2591</v>
      </c>
      <c r="U3792" t="s">
        <v>290</v>
      </c>
      <c r="V3792" t="s">
        <v>225</v>
      </c>
      <c r="W3792">
        <v>100003302</v>
      </c>
      <c r="X3792">
        <v>8005552303</v>
      </c>
      <c r="Y3792" t="s">
        <v>2595</v>
      </c>
      <c r="Z3792" t="s">
        <v>4898</v>
      </c>
      <c r="AA3792" s="13">
        <v>-91.39</v>
      </c>
      <c r="AB3792" s="14">
        <v>42514</v>
      </c>
      <c r="AC3792" t="s">
        <v>37</v>
      </c>
    </row>
    <row r="3793" spans="1:29" x14ac:dyDescent="0.25">
      <c r="A3793" t="str">
        <f>CONCATENATE("Q",ROUNDUP(MONTH(Table1[[#This Row],[Month]])/3,0))</f>
        <v>Q2</v>
      </c>
      <c r="B3793" s="14">
        <f>EOMONTH(Table1[[#This Row],[Credit Date]],-1)+1</f>
        <v>42491</v>
      </c>
      <c r="C3793" t="str">
        <f>CONCATENATE(Table1[[#This Row],[Issuer Last Name]],", ",Table1[[#This Row],[Issuer First Name]])</f>
        <v>No. 057, Employee</v>
      </c>
      <c r="D3793" t="str">
        <f>CONCATENATE(Table1[[#This Row],[Approver Last Name]],", ",Table1[[#This Row],[Approver First Name]])</f>
        <v>No. 102, Employee</v>
      </c>
      <c r="E3793" t="str">
        <f>CONCATENATE(Table1[[#This Row],[Customer Last Name]],", ",Table1[[#This Row],[Customer First Name]])</f>
        <v>No. 12093, Client</v>
      </c>
      <c r="F3793" t="str">
        <f>IF(Table1[[#This Row],[Credit Amount]]&gt;-19.99,"Less than 19.99",IF(Table1[[#This Row],[Credit Amount]]=-20,"20",IF(Table1[[#This Row],[Credit Amount]]&gt;-49.98,"20.01-49.98",IF(Table1[[#This Row],[Credit Amount]]=-49.99,"49.99",IF(Table1[[#This Row],[Credit Amount]]=-50,"50",IF(Table1[[#This Row],[Credit Amount]]&lt;-50.01,"Greater than 50"))))))</f>
        <v>20.01-49.98</v>
      </c>
      <c r="G3793" t="str">
        <f>IF(Table1[[#This Row],[Transaction Type]]="Maintenance","Non-Sales","Sales")</f>
        <v>Sales</v>
      </c>
      <c r="H3793">
        <f>IF(Table1[[#This Row],[Quarter]]="q2",1,"")</f>
        <v>1</v>
      </c>
      <c r="I3793" t="str">
        <f>IF(Table1[[#This Row],[Quarter]]="q3",1,"")</f>
        <v/>
      </c>
      <c r="J3793">
        <f>IF(Table1[[#This Row],[Quarter]]="Q2",Table1[[#This Row],[Credit Amount]],"")</f>
        <v>-40.159999999999997</v>
      </c>
      <c r="K3793" t="str">
        <f>IF(Table1[[#This Row],[Quarter]]="Q3",Table1[[#This Row],[Credit Amount]],"")</f>
        <v/>
      </c>
      <c r="L3793">
        <f>IF(Table1[[#This Row],[Transaction Type]]="Upgrade",Table1[[#This Row],[Credit Amount]],IF(Table1[[#This Row],[Transaction Type]]="Activation",Table1[[#This Row],[Credit Amount]],""))</f>
        <v>-40.159999999999997</v>
      </c>
      <c r="M3793" t="str">
        <f>IF(Table1[[#This Row],[Transaction Type]]="Maintenance",Table1[[#This Row],[Credit Amount]],"")</f>
        <v/>
      </c>
      <c r="N3793">
        <v>10057</v>
      </c>
      <c r="O3793" t="s">
        <v>2489</v>
      </c>
      <c r="P3793" t="s">
        <v>2546</v>
      </c>
      <c r="Q3793" t="s">
        <v>289</v>
      </c>
      <c r="R3793">
        <v>10102</v>
      </c>
      <c r="S3793" t="s">
        <v>2489</v>
      </c>
      <c r="T3793" t="s">
        <v>2591</v>
      </c>
      <c r="U3793" t="s">
        <v>290</v>
      </c>
      <c r="V3793" t="s">
        <v>225</v>
      </c>
      <c r="W3793">
        <v>100003092</v>
      </c>
      <c r="X3793">
        <v>8005552093</v>
      </c>
      <c r="Y3793" t="s">
        <v>2595</v>
      </c>
      <c r="Z3793" t="s">
        <v>4688</v>
      </c>
      <c r="AA3793" s="13">
        <v>-40.159999999999997</v>
      </c>
      <c r="AB3793" s="14">
        <v>42519</v>
      </c>
      <c r="AC3793" t="s">
        <v>35</v>
      </c>
    </row>
    <row r="3794" spans="1:29" x14ac:dyDescent="0.25">
      <c r="A3794" t="str">
        <f>CONCATENATE("Q",ROUNDUP(MONTH(Table1[[#This Row],[Month]])/3,0))</f>
        <v>Q2</v>
      </c>
      <c r="B3794" s="14">
        <f>EOMONTH(Table1[[#This Row],[Credit Date]],-1)+1</f>
        <v>42522</v>
      </c>
      <c r="C3794" t="str">
        <f>CONCATENATE(Table1[[#This Row],[Issuer Last Name]],", ",Table1[[#This Row],[Issuer First Name]])</f>
        <v>No. 057, Employee</v>
      </c>
      <c r="D3794" t="str">
        <f>CONCATENATE(Table1[[#This Row],[Approver Last Name]],", ",Table1[[#This Row],[Approver First Name]])</f>
        <v>No. 102, Employee</v>
      </c>
      <c r="E3794" t="str">
        <f>CONCATENATE(Table1[[#This Row],[Customer Last Name]],", ",Table1[[#This Row],[Customer First Name]])</f>
        <v>No. 12998, Client</v>
      </c>
      <c r="F37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4" t="str">
        <f>IF(Table1[[#This Row],[Transaction Type]]="Maintenance","Non-Sales","Sales")</f>
        <v>Non-Sales</v>
      </c>
      <c r="H3794">
        <f>IF(Table1[[#This Row],[Quarter]]="q2",1,"")</f>
        <v>1</v>
      </c>
      <c r="I3794" t="str">
        <f>IF(Table1[[#This Row],[Quarter]]="q3",1,"")</f>
        <v/>
      </c>
      <c r="J3794">
        <f>IF(Table1[[#This Row],[Quarter]]="Q2",Table1[[#This Row],[Credit Amount]],"")</f>
        <v>-99.7</v>
      </c>
      <c r="K3794" t="str">
        <f>IF(Table1[[#This Row],[Quarter]]="Q3",Table1[[#This Row],[Credit Amount]],"")</f>
        <v/>
      </c>
      <c r="L3794" t="str">
        <f>IF(Table1[[#This Row],[Transaction Type]]="Upgrade",Table1[[#This Row],[Credit Amount]],IF(Table1[[#This Row],[Transaction Type]]="Activation",Table1[[#This Row],[Credit Amount]],""))</f>
        <v/>
      </c>
      <c r="M3794">
        <f>IF(Table1[[#This Row],[Transaction Type]]="Maintenance",Table1[[#This Row],[Credit Amount]],"")</f>
        <v>-99.7</v>
      </c>
      <c r="N3794">
        <v>10057</v>
      </c>
      <c r="O3794" t="s">
        <v>2489</v>
      </c>
      <c r="P3794" t="s">
        <v>2546</v>
      </c>
      <c r="Q3794" t="s">
        <v>289</v>
      </c>
      <c r="R3794">
        <v>10102</v>
      </c>
      <c r="S3794" t="s">
        <v>2489</v>
      </c>
      <c r="T3794" t="s">
        <v>2591</v>
      </c>
      <c r="U3794" t="s">
        <v>290</v>
      </c>
      <c r="V3794" t="s">
        <v>225</v>
      </c>
      <c r="W3794">
        <v>100003997</v>
      </c>
      <c r="X3794">
        <v>8005552998</v>
      </c>
      <c r="Y3794" t="s">
        <v>2595</v>
      </c>
      <c r="Z3794" t="s">
        <v>5586</v>
      </c>
      <c r="AA3794" s="13">
        <v>-99.7</v>
      </c>
      <c r="AB3794" s="14">
        <v>42523</v>
      </c>
      <c r="AC3794" t="s">
        <v>36</v>
      </c>
    </row>
    <row r="3795" spans="1:29" x14ac:dyDescent="0.25">
      <c r="A3795" t="str">
        <f>CONCATENATE("Q",ROUNDUP(MONTH(Table1[[#This Row],[Month]])/3,0))</f>
        <v>Q2</v>
      </c>
      <c r="B3795" s="14">
        <f>EOMONTH(Table1[[#This Row],[Credit Date]],-1)+1</f>
        <v>42522</v>
      </c>
      <c r="C3795" t="str">
        <f>CONCATENATE(Table1[[#This Row],[Issuer Last Name]],", ",Table1[[#This Row],[Issuer First Name]])</f>
        <v>No. 057, Employee</v>
      </c>
      <c r="D3795" t="str">
        <f>CONCATENATE(Table1[[#This Row],[Approver Last Name]],", ",Table1[[#This Row],[Approver First Name]])</f>
        <v>No. 102, Employee</v>
      </c>
      <c r="E3795" t="str">
        <f>CONCATENATE(Table1[[#This Row],[Customer Last Name]],", ",Table1[[#This Row],[Customer First Name]])</f>
        <v>No. 12899, Client</v>
      </c>
      <c r="F37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5" t="str">
        <f>IF(Table1[[#This Row],[Transaction Type]]="Maintenance","Non-Sales","Sales")</f>
        <v>Sales</v>
      </c>
      <c r="H3795">
        <f>IF(Table1[[#This Row],[Quarter]]="q2",1,"")</f>
        <v>1</v>
      </c>
      <c r="I3795" t="str">
        <f>IF(Table1[[#This Row],[Quarter]]="q3",1,"")</f>
        <v/>
      </c>
      <c r="J3795">
        <f>IF(Table1[[#This Row],[Quarter]]="Q2",Table1[[#This Row],[Credit Amount]],"")</f>
        <v>-99.87</v>
      </c>
      <c r="K3795" t="str">
        <f>IF(Table1[[#This Row],[Quarter]]="Q3",Table1[[#This Row],[Credit Amount]],"")</f>
        <v/>
      </c>
      <c r="L3795">
        <f>IF(Table1[[#This Row],[Transaction Type]]="Upgrade",Table1[[#This Row],[Credit Amount]],IF(Table1[[#This Row],[Transaction Type]]="Activation",Table1[[#This Row],[Credit Amount]],""))</f>
        <v>-99.87</v>
      </c>
      <c r="M3795" t="str">
        <f>IF(Table1[[#This Row],[Transaction Type]]="Maintenance",Table1[[#This Row],[Credit Amount]],"")</f>
        <v/>
      </c>
      <c r="N3795">
        <v>10057</v>
      </c>
      <c r="O3795" t="s">
        <v>2489</v>
      </c>
      <c r="P3795" t="s">
        <v>2546</v>
      </c>
      <c r="Q3795" t="s">
        <v>289</v>
      </c>
      <c r="R3795">
        <v>10102</v>
      </c>
      <c r="S3795" t="s">
        <v>2489</v>
      </c>
      <c r="T3795" t="s">
        <v>2591</v>
      </c>
      <c r="U3795" t="s">
        <v>290</v>
      </c>
      <c r="V3795" t="s">
        <v>225</v>
      </c>
      <c r="W3795">
        <v>100003898</v>
      </c>
      <c r="X3795">
        <v>8005552899</v>
      </c>
      <c r="Y3795" t="s">
        <v>2595</v>
      </c>
      <c r="Z3795" t="s">
        <v>5489</v>
      </c>
      <c r="AA3795" s="13">
        <v>-99.87</v>
      </c>
      <c r="AB3795" s="14">
        <v>42529</v>
      </c>
      <c r="AC3795" t="s">
        <v>37</v>
      </c>
    </row>
    <row r="3796" spans="1:29" x14ac:dyDescent="0.25">
      <c r="A3796" t="str">
        <f>CONCATENATE("Q",ROUNDUP(MONTH(Table1[[#This Row],[Month]])/3,0))</f>
        <v>Q2</v>
      </c>
      <c r="B3796" s="14">
        <f>EOMONTH(Table1[[#This Row],[Credit Date]],-1)+1</f>
        <v>42522</v>
      </c>
      <c r="C3796" t="str">
        <f>CONCATENATE(Table1[[#This Row],[Issuer Last Name]],", ",Table1[[#This Row],[Issuer First Name]])</f>
        <v>No. 057, Employee</v>
      </c>
      <c r="D3796" t="str">
        <f>CONCATENATE(Table1[[#This Row],[Approver Last Name]],", ",Table1[[#This Row],[Approver First Name]])</f>
        <v>No. 102, Employee</v>
      </c>
      <c r="E3796" t="str">
        <f>CONCATENATE(Table1[[#This Row],[Customer Last Name]],", ",Table1[[#This Row],[Customer First Name]])</f>
        <v>No. 12315, Client</v>
      </c>
      <c r="F37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6" t="str">
        <f>IF(Table1[[#This Row],[Transaction Type]]="Maintenance","Non-Sales","Sales")</f>
        <v>Non-Sales</v>
      </c>
      <c r="H3796">
        <f>IF(Table1[[#This Row],[Quarter]]="q2",1,"")</f>
        <v>1</v>
      </c>
      <c r="I3796" t="str">
        <f>IF(Table1[[#This Row],[Quarter]]="q3",1,"")</f>
        <v/>
      </c>
      <c r="J3796">
        <f>IF(Table1[[#This Row],[Quarter]]="Q2",Table1[[#This Row],[Credit Amount]],"")</f>
        <v>-77.849999999999994</v>
      </c>
      <c r="K3796" t="str">
        <f>IF(Table1[[#This Row],[Quarter]]="Q3",Table1[[#This Row],[Credit Amount]],"")</f>
        <v/>
      </c>
      <c r="L3796" t="str">
        <f>IF(Table1[[#This Row],[Transaction Type]]="Upgrade",Table1[[#This Row],[Credit Amount]],IF(Table1[[#This Row],[Transaction Type]]="Activation",Table1[[#This Row],[Credit Amount]],""))</f>
        <v/>
      </c>
      <c r="M3796">
        <f>IF(Table1[[#This Row],[Transaction Type]]="Maintenance",Table1[[#This Row],[Credit Amount]],"")</f>
        <v>-77.849999999999994</v>
      </c>
      <c r="N3796">
        <v>10057</v>
      </c>
      <c r="O3796" t="s">
        <v>2489</v>
      </c>
      <c r="P3796" t="s">
        <v>2546</v>
      </c>
      <c r="Q3796" t="s">
        <v>289</v>
      </c>
      <c r="R3796">
        <v>10102</v>
      </c>
      <c r="S3796" t="s">
        <v>2489</v>
      </c>
      <c r="T3796" t="s">
        <v>2591</v>
      </c>
      <c r="U3796" t="s">
        <v>290</v>
      </c>
      <c r="V3796" t="s">
        <v>225</v>
      </c>
      <c r="W3796">
        <v>100003314</v>
      </c>
      <c r="X3796">
        <v>8005552315</v>
      </c>
      <c r="Y3796" t="s">
        <v>2595</v>
      </c>
      <c r="Z3796" t="s">
        <v>4910</v>
      </c>
      <c r="AA3796" s="13">
        <v>-77.849999999999994</v>
      </c>
      <c r="AB3796" s="14">
        <v>42529</v>
      </c>
      <c r="AC3796" t="s">
        <v>36</v>
      </c>
    </row>
    <row r="3797" spans="1:29" x14ac:dyDescent="0.25">
      <c r="A3797" t="str">
        <f>CONCATENATE("Q",ROUNDUP(MONTH(Table1[[#This Row],[Month]])/3,0))</f>
        <v>Q2</v>
      </c>
      <c r="B3797" s="14">
        <f>EOMONTH(Table1[[#This Row],[Credit Date]],-1)+1</f>
        <v>42522</v>
      </c>
      <c r="C3797" t="str">
        <f>CONCATENATE(Table1[[#This Row],[Issuer Last Name]],", ",Table1[[#This Row],[Issuer First Name]])</f>
        <v>No. 057, Employee</v>
      </c>
      <c r="D3797" t="str">
        <f>CONCATENATE(Table1[[#This Row],[Approver Last Name]],", ",Table1[[#This Row],[Approver First Name]])</f>
        <v>No. 102, Employee</v>
      </c>
      <c r="E3797" t="str">
        <f>CONCATENATE(Table1[[#This Row],[Customer Last Name]],", ",Table1[[#This Row],[Customer First Name]])</f>
        <v>No. 11665, Client</v>
      </c>
      <c r="F37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7" t="str">
        <f>IF(Table1[[#This Row],[Transaction Type]]="Maintenance","Non-Sales","Sales")</f>
        <v>Non-Sales</v>
      </c>
      <c r="H3797">
        <f>IF(Table1[[#This Row],[Quarter]]="q2",1,"")</f>
        <v>1</v>
      </c>
      <c r="I3797" t="str">
        <f>IF(Table1[[#This Row],[Quarter]]="q3",1,"")</f>
        <v/>
      </c>
      <c r="J3797">
        <f>IF(Table1[[#This Row],[Quarter]]="Q2",Table1[[#This Row],[Credit Amount]],"")</f>
        <v>-60.14</v>
      </c>
      <c r="K3797" t="str">
        <f>IF(Table1[[#This Row],[Quarter]]="Q3",Table1[[#This Row],[Credit Amount]],"")</f>
        <v/>
      </c>
      <c r="L3797" t="str">
        <f>IF(Table1[[#This Row],[Transaction Type]]="Upgrade",Table1[[#This Row],[Credit Amount]],IF(Table1[[#This Row],[Transaction Type]]="Activation",Table1[[#This Row],[Credit Amount]],""))</f>
        <v/>
      </c>
      <c r="M3797">
        <f>IF(Table1[[#This Row],[Transaction Type]]="Maintenance",Table1[[#This Row],[Credit Amount]],"")</f>
        <v>-60.14</v>
      </c>
      <c r="N3797">
        <v>10057</v>
      </c>
      <c r="O3797" t="s">
        <v>2489</v>
      </c>
      <c r="P3797" t="s">
        <v>2546</v>
      </c>
      <c r="Q3797" t="s">
        <v>289</v>
      </c>
      <c r="R3797">
        <v>10102</v>
      </c>
      <c r="S3797" t="s">
        <v>2489</v>
      </c>
      <c r="T3797" t="s">
        <v>2591</v>
      </c>
      <c r="U3797" t="s">
        <v>290</v>
      </c>
      <c r="V3797" t="s">
        <v>225</v>
      </c>
      <c r="W3797">
        <v>100002664</v>
      </c>
      <c r="X3797">
        <v>8005551665</v>
      </c>
      <c r="Y3797" t="s">
        <v>2595</v>
      </c>
      <c r="Z3797" t="s">
        <v>4260</v>
      </c>
      <c r="AA3797" s="13">
        <v>-60.14</v>
      </c>
      <c r="AB3797" s="14">
        <v>42531</v>
      </c>
      <c r="AC3797" t="s">
        <v>36</v>
      </c>
    </row>
    <row r="3798" spans="1:29" x14ac:dyDescent="0.25">
      <c r="A3798" t="str">
        <f>CONCATENATE("Q",ROUNDUP(MONTH(Table1[[#This Row],[Month]])/3,0))</f>
        <v>Q2</v>
      </c>
      <c r="B3798" s="14">
        <f>EOMONTH(Table1[[#This Row],[Credit Date]],-1)+1</f>
        <v>42522</v>
      </c>
      <c r="C3798" t="str">
        <f>CONCATENATE(Table1[[#This Row],[Issuer Last Name]],", ",Table1[[#This Row],[Issuer First Name]])</f>
        <v>No. 057, Employee</v>
      </c>
      <c r="D3798" t="str">
        <f>CONCATENATE(Table1[[#This Row],[Approver Last Name]],", ",Table1[[#This Row],[Approver First Name]])</f>
        <v>No. 102, Employee</v>
      </c>
      <c r="E3798" t="str">
        <f>CONCATENATE(Table1[[#This Row],[Customer Last Name]],", ",Table1[[#This Row],[Customer First Name]])</f>
        <v>No. 12530, Client</v>
      </c>
      <c r="F3798" t="str">
        <f>IF(Table1[[#This Row],[Credit Amount]]&gt;-19.99,"Less than 19.99",IF(Table1[[#This Row],[Credit Amount]]=-20,"20",IF(Table1[[#This Row],[Credit Amount]]&gt;-49.98,"20.01-49.98",IF(Table1[[#This Row],[Credit Amount]]=-49.99,"49.99",IF(Table1[[#This Row],[Credit Amount]]=-50,"50",IF(Table1[[#This Row],[Credit Amount]]&lt;-50.01,"Greater than 50"))))))</f>
        <v>20.01-49.98</v>
      </c>
      <c r="G3798" t="str">
        <f>IF(Table1[[#This Row],[Transaction Type]]="Maintenance","Non-Sales","Sales")</f>
        <v>Non-Sales</v>
      </c>
      <c r="H3798">
        <f>IF(Table1[[#This Row],[Quarter]]="q2",1,"")</f>
        <v>1</v>
      </c>
      <c r="I3798" t="str">
        <f>IF(Table1[[#This Row],[Quarter]]="q3",1,"")</f>
        <v/>
      </c>
      <c r="J3798">
        <f>IF(Table1[[#This Row],[Quarter]]="Q2",Table1[[#This Row],[Credit Amount]],"")</f>
        <v>-44.64</v>
      </c>
      <c r="K3798" t="str">
        <f>IF(Table1[[#This Row],[Quarter]]="Q3",Table1[[#This Row],[Credit Amount]],"")</f>
        <v/>
      </c>
      <c r="L3798" t="str">
        <f>IF(Table1[[#This Row],[Transaction Type]]="Upgrade",Table1[[#This Row],[Credit Amount]],IF(Table1[[#This Row],[Transaction Type]]="Activation",Table1[[#This Row],[Credit Amount]],""))</f>
        <v/>
      </c>
      <c r="M3798">
        <f>IF(Table1[[#This Row],[Transaction Type]]="Maintenance",Table1[[#This Row],[Credit Amount]],"")</f>
        <v>-44.64</v>
      </c>
      <c r="N3798">
        <v>10057</v>
      </c>
      <c r="O3798" t="s">
        <v>2489</v>
      </c>
      <c r="P3798" t="s">
        <v>2546</v>
      </c>
      <c r="Q3798" t="s">
        <v>289</v>
      </c>
      <c r="R3798">
        <v>10102</v>
      </c>
      <c r="S3798" t="s">
        <v>2489</v>
      </c>
      <c r="T3798" t="s">
        <v>2591</v>
      </c>
      <c r="U3798" t="s">
        <v>290</v>
      </c>
      <c r="V3798" t="s">
        <v>225</v>
      </c>
      <c r="W3798">
        <v>100003529</v>
      </c>
      <c r="X3798">
        <v>8005552530</v>
      </c>
      <c r="Y3798" t="s">
        <v>2595</v>
      </c>
      <c r="Z3798" t="s">
        <v>5125</v>
      </c>
      <c r="AA3798" s="13">
        <v>-44.64</v>
      </c>
      <c r="AB3798" s="14">
        <v>42538</v>
      </c>
      <c r="AC3798" t="s">
        <v>36</v>
      </c>
    </row>
    <row r="3799" spans="1:29" x14ac:dyDescent="0.25">
      <c r="A3799" t="str">
        <f>CONCATENATE("Q",ROUNDUP(MONTH(Table1[[#This Row],[Month]])/3,0))</f>
        <v>Q2</v>
      </c>
      <c r="B3799" s="14">
        <f>EOMONTH(Table1[[#This Row],[Credit Date]],-1)+1</f>
        <v>42522</v>
      </c>
      <c r="C3799" t="str">
        <f>CONCATENATE(Table1[[#This Row],[Issuer Last Name]],", ",Table1[[#This Row],[Issuer First Name]])</f>
        <v>No. 057, Employee</v>
      </c>
      <c r="D3799" t="str">
        <f>CONCATENATE(Table1[[#This Row],[Approver Last Name]],", ",Table1[[#This Row],[Approver First Name]])</f>
        <v>No. 102, Employee</v>
      </c>
      <c r="E3799" t="str">
        <f>CONCATENATE(Table1[[#This Row],[Customer Last Name]],", ",Table1[[#This Row],[Customer First Name]])</f>
        <v>No. 12591, Client</v>
      </c>
      <c r="F37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799" t="str">
        <f>IF(Table1[[#This Row],[Transaction Type]]="Maintenance","Non-Sales","Sales")</f>
        <v>Non-Sales</v>
      </c>
      <c r="H3799">
        <f>IF(Table1[[#This Row],[Quarter]]="q2",1,"")</f>
        <v>1</v>
      </c>
      <c r="I3799" t="str">
        <f>IF(Table1[[#This Row],[Quarter]]="q3",1,"")</f>
        <v/>
      </c>
      <c r="J3799">
        <f>IF(Table1[[#This Row],[Quarter]]="Q2",Table1[[#This Row],[Credit Amount]],"")</f>
        <v>-90.42</v>
      </c>
      <c r="K3799" t="str">
        <f>IF(Table1[[#This Row],[Quarter]]="Q3",Table1[[#This Row],[Credit Amount]],"")</f>
        <v/>
      </c>
      <c r="L3799" t="str">
        <f>IF(Table1[[#This Row],[Transaction Type]]="Upgrade",Table1[[#This Row],[Credit Amount]],IF(Table1[[#This Row],[Transaction Type]]="Activation",Table1[[#This Row],[Credit Amount]],""))</f>
        <v/>
      </c>
      <c r="M3799">
        <f>IF(Table1[[#This Row],[Transaction Type]]="Maintenance",Table1[[#This Row],[Credit Amount]],"")</f>
        <v>-90.42</v>
      </c>
      <c r="N3799">
        <v>10057</v>
      </c>
      <c r="O3799" t="s">
        <v>2489</v>
      </c>
      <c r="P3799" t="s">
        <v>2546</v>
      </c>
      <c r="Q3799" t="s">
        <v>289</v>
      </c>
      <c r="R3799">
        <v>10102</v>
      </c>
      <c r="S3799" t="s">
        <v>2489</v>
      </c>
      <c r="T3799" t="s">
        <v>2591</v>
      </c>
      <c r="U3799" t="s">
        <v>290</v>
      </c>
      <c r="V3799" t="s">
        <v>225</v>
      </c>
      <c r="W3799">
        <v>100003590</v>
      </c>
      <c r="X3799">
        <v>8005552591</v>
      </c>
      <c r="Y3799" t="s">
        <v>2595</v>
      </c>
      <c r="Z3799" t="s">
        <v>5186</v>
      </c>
      <c r="AA3799" s="13">
        <v>-90.42</v>
      </c>
      <c r="AB3799" s="14">
        <v>42539</v>
      </c>
      <c r="AC3799" t="s">
        <v>36</v>
      </c>
    </row>
    <row r="3800" spans="1:29" x14ac:dyDescent="0.25">
      <c r="A3800" t="str">
        <f>CONCATENATE("Q",ROUNDUP(MONTH(Table1[[#This Row],[Month]])/3,0))</f>
        <v>Q2</v>
      </c>
      <c r="B3800" s="14">
        <f>EOMONTH(Table1[[#This Row],[Credit Date]],-1)+1</f>
        <v>42522</v>
      </c>
      <c r="C3800" t="str">
        <f>CONCATENATE(Table1[[#This Row],[Issuer Last Name]],", ",Table1[[#This Row],[Issuer First Name]])</f>
        <v>No. 057, Employee</v>
      </c>
      <c r="D3800" t="str">
        <f>CONCATENATE(Table1[[#This Row],[Approver Last Name]],", ",Table1[[#This Row],[Approver First Name]])</f>
        <v>No. 102, Employee</v>
      </c>
      <c r="E3800" t="str">
        <f>CONCATENATE(Table1[[#This Row],[Customer Last Name]],", ",Table1[[#This Row],[Customer First Name]])</f>
        <v>No. 10861, Client</v>
      </c>
      <c r="F38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0" t="str">
        <f>IF(Table1[[#This Row],[Transaction Type]]="Maintenance","Non-Sales","Sales")</f>
        <v>Non-Sales</v>
      </c>
      <c r="H3800">
        <f>IF(Table1[[#This Row],[Quarter]]="q2",1,"")</f>
        <v>1</v>
      </c>
      <c r="I3800" t="str">
        <f>IF(Table1[[#This Row],[Quarter]]="q3",1,"")</f>
        <v/>
      </c>
      <c r="J3800">
        <f>IF(Table1[[#This Row],[Quarter]]="Q2",Table1[[#This Row],[Credit Amount]],"")</f>
        <v>-78.77</v>
      </c>
      <c r="K3800" t="str">
        <f>IF(Table1[[#This Row],[Quarter]]="Q3",Table1[[#This Row],[Credit Amount]],"")</f>
        <v/>
      </c>
      <c r="L3800" t="str">
        <f>IF(Table1[[#This Row],[Transaction Type]]="Upgrade",Table1[[#This Row],[Credit Amount]],IF(Table1[[#This Row],[Transaction Type]]="Activation",Table1[[#This Row],[Credit Amount]],""))</f>
        <v/>
      </c>
      <c r="M3800">
        <f>IF(Table1[[#This Row],[Transaction Type]]="Maintenance",Table1[[#This Row],[Credit Amount]],"")</f>
        <v>-78.77</v>
      </c>
      <c r="N3800">
        <v>10057</v>
      </c>
      <c r="O3800" t="s">
        <v>2489</v>
      </c>
      <c r="P3800" t="s">
        <v>2546</v>
      </c>
      <c r="Q3800" t="s">
        <v>289</v>
      </c>
      <c r="R3800">
        <v>10102</v>
      </c>
      <c r="S3800" t="s">
        <v>2489</v>
      </c>
      <c r="T3800" t="s">
        <v>2591</v>
      </c>
      <c r="U3800" t="s">
        <v>290</v>
      </c>
      <c r="V3800" t="s">
        <v>225</v>
      </c>
      <c r="W3800">
        <v>100001860</v>
      </c>
      <c r="X3800">
        <v>8005550861</v>
      </c>
      <c r="Y3800" t="s">
        <v>2595</v>
      </c>
      <c r="Z3800" t="s">
        <v>3456</v>
      </c>
      <c r="AA3800" s="13">
        <v>-78.77</v>
      </c>
      <c r="AB3800" s="14">
        <v>42542</v>
      </c>
      <c r="AC3800" t="s">
        <v>36</v>
      </c>
    </row>
    <row r="3801" spans="1:29" x14ac:dyDescent="0.25">
      <c r="A3801" t="str">
        <f>CONCATENATE("Q",ROUNDUP(MONTH(Table1[[#This Row],[Month]])/3,0))</f>
        <v>Q2</v>
      </c>
      <c r="B3801" s="14">
        <f>EOMONTH(Table1[[#This Row],[Credit Date]],-1)+1</f>
        <v>42522</v>
      </c>
      <c r="C3801" t="str">
        <f>CONCATENATE(Table1[[#This Row],[Issuer Last Name]],", ",Table1[[#This Row],[Issuer First Name]])</f>
        <v>No. 057, Employee</v>
      </c>
      <c r="D3801" t="str">
        <f>CONCATENATE(Table1[[#This Row],[Approver Last Name]],", ",Table1[[#This Row],[Approver First Name]])</f>
        <v>No. 102, Employee</v>
      </c>
      <c r="E3801" t="str">
        <f>CONCATENATE(Table1[[#This Row],[Customer Last Name]],", ",Table1[[#This Row],[Customer First Name]])</f>
        <v>No. 11513, Client</v>
      </c>
      <c r="F38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1" t="str">
        <f>IF(Table1[[#This Row],[Transaction Type]]="Maintenance","Non-Sales","Sales")</f>
        <v>Non-Sales</v>
      </c>
      <c r="H3801">
        <f>IF(Table1[[#This Row],[Quarter]]="q2",1,"")</f>
        <v>1</v>
      </c>
      <c r="I3801" t="str">
        <f>IF(Table1[[#This Row],[Quarter]]="q3",1,"")</f>
        <v/>
      </c>
      <c r="J3801">
        <f>IF(Table1[[#This Row],[Quarter]]="Q2",Table1[[#This Row],[Credit Amount]],"")</f>
        <v>-56.33</v>
      </c>
      <c r="K3801" t="str">
        <f>IF(Table1[[#This Row],[Quarter]]="Q3",Table1[[#This Row],[Credit Amount]],"")</f>
        <v/>
      </c>
      <c r="L3801" t="str">
        <f>IF(Table1[[#This Row],[Transaction Type]]="Upgrade",Table1[[#This Row],[Credit Amount]],IF(Table1[[#This Row],[Transaction Type]]="Activation",Table1[[#This Row],[Credit Amount]],""))</f>
        <v/>
      </c>
      <c r="M3801">
        <f>IF(Table1[[#This Row],[Transaction Type]]="Maintenance",Table1[[#This Row],[Credit Amount]],"")</f>
        <v>-56.33</v>
      </c>
      <c r="N3801">
        <v>10057</v>
      </c>
      <c r="O3801" t="s">
        <v>2489</v>
      </c>
      <c r="P3801" t="s">
        <v>2546</v>
      </c>
      <c r="Q3801" t="s">
        <v>289</v>
      </c>
      <c r="R3801">
        <v>10102</v>
      </c>
      <c r="S3801" t="s">
        <v>2489</v>
      </c>
      <c r="T3801" t="s">
        <v>2591</v>
      </c>
      <c r="U3801" t="s">
        <v>290</v>
      </c>
      <c r="V3801" t="s">
        <v>225</v>
      </c>
      <c r="W3801">
        <v>100002512</v>
      </c>
      <c r="X3801">
        <v>8005551513</v>
      </c>
      <c r="Y3801" t="s">
        <v>2595</v>
      </c>
      <c r="Z3801" t="s">
        <v>4108</v>
      </c>
      <c r="AA3801" s="13">
        <v>-56.33</v>
      </c>
      <c r="AB3801" s="14">
        <v>42542</v>
      </c>
      <c r="AC3801" t="s">
        <v>36</v>
      </c>
    </row>
    <row r="3802" spans="1:29" x14ac:dyDescent="0.25">
      <c r="A3802" t="str">
        <f>CONCATENATE("Q",ROUNDUP(MONTH(Table1[[#This Row],[Month]])/3,0))</f>
        <v>Q2</v>
      </c>
      <c r="B3802" s="14">
        <f>EOMONTH(Table1[[#This Row],[Credit Date]],-1)+1</f>
        <v>42522</v>
      </c>
      <c r="C3802" t="str">
        <f>CONCATENATE(Table1[[#This Row],[Issuer Last Name]],", ",Table1[[#This Row],[Issuer First Name]])</f>
        <v>No. 057, Employee</v>
      </c>
      <c r="D3802" t="str">
        <f>CONCATENATE(Table1[[#This Row],[Approver Last Name]],", ",Table1[[#This Row],[Approver First Name]])</f>
        <v>No. 102, Employee</v>
      </c>
      <c r="E3802" t="str">
        <f>CONCATENATE(Table1[[#This Row],[Customer Last Name]],", ",Table1[[#This Row],[Customer First Name]])</f>
        <v>No. 10935, Client</v>
      </c>
      <c r="F38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2" t="str">
        <f>IF(Table1[[#This Row],[Transaction Type]]="Maintenance","Non-Sales","Sales")</f>
        <v>Sales</v>
      </c>
      <c r="H3802">
        <f>IF(Table1[[#This Row],[Quarter]]="q2",1,"")</f>
        <v>1</v>
      </c>
      <c r="I3802" t="str">
        <f>IF(Table1[[#This Row],[Quarter]]="q3",1,"")</f>
        <v/>
      </c>
      <c r="J3802">
        <f>IF(Table1[[#This Row],[Quarter]]="Q2",Table1[[#This Row],[Credit Amount]],"")</f>
        <v>-89.86</v>
      </c>
      <c r="K3802" t="str">
        <f>IF(Table1[[#This Row],[Quarter]]="Q3",Table1[[#This Row],[Credit Amount]],"")</f>
        <v/>
      </c>
      <c r="L3802">
        <f>IF(Table1[[#This Row],[Transaction Type]]="Upgrade",Table1[[#This Row],[Credit Amount]],IF(Table1[[#This Row],[Transaction Type]]="Activation",Table1[[#This Row],[Credit Amount]],""))</f>
        <v>-89.86</v>
      </c>
      <c r="M3802" t="str">
        <f>IF(Table1[[#This Row],[Transaction Type]]="Maintenance",Table1[[#This Row],[Credit Amount]],"")</f>
        <v/>
      </c>
      <c r="N3802">
        <v>10057</v>
      </c>
      <c r="O3802" t="s">
        <v>2489</v>
      </c>
      <c r="P3802" t="s">
        <v>2546</v>
      </c>
      <c r="Q3802" t="s">
        <v>289</v>
      </c>
      <c r="R3802">
        <v>10102</v>
      </c>
      <c r="S3802" t="s">
        <v>2489</v>
      </c>
      <c r="T3802" t="s">
        <v>2591</v>
      </c>
      <c r="U3802" t="s">
        <v>290</v>
      </c>
      <c r="V3802" t="s">
        <v>225</v>
      </c>
      <c r="W3802">
        <v>100001934</v>
      </c>
      <c r="X3802">
        <v>8005550935</v>
      </c>
      <c r="Y3802" t="s">
        <v>2595</v>
      </c>
      <c r="Z3802" t="s">
        <v>3530</v>
      </c>
      <c r="AA3802" s="13">
        <v>-89.86</v>
      </c>
      <c r="AB3802" s="14">
        <v>42548</v>
      </c>
      <c r="AC3802" t="s">
        <v>35</v>
      </c>
    </row>
    <row r="3803" spans="1:29" x14ac:dyDescent="0.25">
      <c r="A3803" t="str">
        <f>CONCATENATE("Q",ROUNDUP(MONTH(Table1[[#This Row],[Month]])/3,0))</f>
        <v>Q2</v>
      </c>
      <c r="B3803" s="14">
        <f>EOMONTH(Table1[[#This Row],[Credit Date]],-1)+1</f>
        <v>42522</v>
      </c>
      <c r="C3803" t="str">
        <f>CONCATENATE(Table1[[#This Row],[Issuer Last Name]],", ",Table1[[#This Row],[Issuer First Name]])</f>
        <v>No. 057, Employee</v>
      </c>
      <c r="D3803" t="str">
        <f>CONCATENATE(Table1[[#This Row],[Approver Last Name]],", ",Table1[[#This Row],[Approver First Name]])</f>
        <v>No. 102, Employee</v>
      </c>
      <c r="E3803" t="str">
        <f>CONCATENATE(Table1[[#This Row],[Customer Last Name]],", ",Table1[[#This Row],[Customer First Name]])</f>
        <v>No. 11790, Client</v>
      </c>
      <c r="F38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3" t="str">
        <f>IF(Table1[[#This Row],[Transaction Type]]="Maintenance","Non-Sales","Sales")</f>
        <v>Sales</v>
      </c>
      <c r="H3803">
        <f>IF(Table1[[#This Row],[Quarter]]="q2",1,"")</f>
        <v>1</v>
      </c>
      <c r="I3803" t="str">
        <f>IF(Table1[[#This Row],[Quarter]]="q3",1,"")</f>
        <v/>
      </c>
      <c r="J3803">
        <f>IF(Table1[[#This Row],[Quarter]]="Q2",Table1[[#This Row],[Credit Amount]],"")</f>
        <v>-63.24</v>
      </c>
      <c r="K3803" t="str">
        <f>IF(Table1[[#This Row],[Quarter]]="Q3",Table1[[#This Row],[Credit Amount]],"")</f>
        <v/>
      </c>
      <c r="L3803">
        <f>IF(Table1[[#This Row],[Transaction Type]]="Upgrade",Table1[[#This Row],[Credit Amount]],IF(Table1[[#This Row],[Transaction Type]]="Activation",Table1[[#This Row],[Credit Amount]],""))</f>
        <v>-63.24</v>
      </c>
      <c r="M3803" t="str">
        <f>IF(Table1[[#This Row],[Transaction Type]]="Maintenance",Table1[[#This Row],[Credit Amount]],"")</f>
        <v/>
      </c>
      <c r="N3803">
        <v>10057</v>
      </c>
      <c r="O3803" t="s">
        <v>2489</v>
      </c>
      <c r="P3803" t="s">
        <v>2546</v>
      </c>
      <c r="Q3803" t="s">
        <v>289</v>
      </c>
      <c r="R3803">
        <v>10102</v>
      </c>
      <c r="S3803" t="s">
        <v>2489</v>
      </c>
      <c r="T3803" t="s">
        <v>2591</v>
      </c>
      <c r="U3803" t="s">
        <v>290</v>
      </c>
      <c r="V3803" t="s">
        <v>225</v>
      </c>
      <c r="W3803">
        <v>100002789</v>
      </c>
      <c r="X3803">
        <v>8005551790</v>
      </c>
      <c r="Y3803" t="s">
        <v>2595</v>
      </c>
      <c r="Z3803" t="s">
        <v>4385</v>
      </c>
      <c r="AA3803" s="13">
        <v>-63.24</v>
      </c>
      <c r="AB3803" s="14">
        <v>42548</v>
      </c>
      <c r="AC3803" t="s">
        <v>35</v>
      </c>
    </row>
    <row r="3804" spans="1:29" x14ac:dyDescent="0.25">
      <c r="A3804" t="str">
        <f>CONCATENATE("Q",ROUNDUP(MONTH(Table1[[#This Row],[Month]])/3,0))</f>
        <v>Q2</v>
      </c>
      <c r="B3804" s="14">
        <f>EOMONTH(Table1[[#This Row],[Credit Date]],-1)+1</f>
        <v>42522</v>
      </c>
      <c r="C3804" t="str">
        <f>CONCATENATE(Table1[[#This Row],[Issuer Last Name]],", ",Table1[[#This Row],[Issuer First Name]])</f>
        <v>No. 057, Employee</v>
      </c>
      <c r="D3804" t="str">
        <f>CONCATENATE(Table1[[#This Row],[Approver Last Name]],", ",Table1[[#This Row],[Approver First Name]])</f>
        <v>No. 102, Employee</v>
      </c>
      <c r="E3804" t="str">
        <f>CONCATENATE(Table1[[#This Row],[Customer Last Name]],", ",Table1[[#This Row],[Customer First Name]])</f>
        <v>No. 11761, Client</v>
      </c>
      <c r="F38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4" t="str">
        <f>IF(Table1[[#This Row],[Transaction Type]]="Maintenance","Non-Sales","Sales")</f>
        <v>Sales</v>
      </c>
      <c r="H3804">
        <f>IF(Table1[[#This Row],[Quarter]]="q2",1,"")</f>
        <v>1</v>
      </c>
      <c r="I3804" t="str">
        <f>IF(Table1[[#This Row],[Quarter]]="q3",1,"")</f>
        <v/>
      </c>
      <c r="J3804">
        <f>IF(Table1[[#This Row],[Quarter]]="Q2",Table1[[#This Row],[Credit Amount]],"")</f>
        <v>-56.95</v>
      </c>
      <c r="K3804" t="str">
        <f>IF(Table1[[#This Row],[Quarter]]="Q3",Table1[[#This Row],[Credit Amount]],"")</f>
        <v/>
      </c>
      <c r="L3804">
        <f>IF(Table1[[#This Row],[Transaction Type]]="Upgrade",Table1[[#This Row],[Credit Amount]],IF(Table1[[#This Row],[Transaction Type]]="Activation",Table1[[#This Row],[Credit Amount]],""))</f>
        <v>-56.95</v>
      </c>
      <c r="M3804" t="str">
        <f>IF(Table1[[#This Row],[Transaction Type]]="Maintenance",Table1[[#This Row],[Credit Amount]],"")</f>
        <v/>
      </c>
      <c r="N3804">
        <v>10057</v>
      </c>
      <c r="O3804" t="s">
        <v>2489</v>
      </c>
      <c r="P3804" t="s">
        <v>2546</v>
      </c>
      <c r="Q3804" t="s">
        <v>289</v>
      </c>
      <c r="R3804">
        <v>10102</v>
      </c>
      <c r="S3804" t="s">
        <v>2489</v>
      </c>
      <c r="T3804" t="s">
        <v>2591</v>
      </c>
      <c r="U3804" t="s">
        <v>290</v>
      </c>
      <c r="V3804" t="s">
        <v>225</v>
      </c>
      <c r="W3804">
        <v>100002760</v>
      </c>
      <c r="X3804">
        <v>8005551761</v>
      </c>
      <c r="Y3804" t="s">
        <v>2595</v>
      </c>
      <c r="Z3804" t="s">
        <v>4356</v>
      </c>
      <c r="AA3804" s="13">
        <v>-56.95</v>
      </c>
      <c r="AB3804" s="14">
        <v>42549</v>
      </c>
      <c r="AC3804" t="s">
        <v>35</v>
      </c>
    </row>
    <row r="3805" spans="1:29" x14ac:dyDescent="0.25">
      <c r="A3805" t="str">
        <f>CONCATENATE("Q",ROUNDUP(MONTH(Table1[[#This Row],[Month]])/3,0))</f>
        <v>Q2</v>
      </c>
      <c r="B3805" s="14">
        <f>EOMONTH(Table1[[#This Row],[Credit Date]],-1)+1</f>
        <v>42522</v>
      </c>
      <c r="C3805" t="str">
        <f>CONCATENATE(Table1[[#This Row],[Issuer Last Name]],", ",Table1[[#This Row],[Issuer First Name]])</f>
        <v>No. 057, Employee</v>
      </c>
      <c r="D3805" t="str">
        <f>CONCATENATE(Table1[[#This Row],[Approver Last Name]],", ",Table1[[#This Row],[Approver First Name]])</f>
        <v>No. 102, Employee</v>
      </c>
      <c r="E3805" t="str">
        <f>CONCATENATE(Table1[[#This Row],[Customer Last Name]],", ",Table1[[#This Row],[Customer First Name]])</f>
        <v>No. 11606, Client</v>
      </c>
      <c r="F38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5" t="str">
        <f>IF(Table1[[#This Row],[Transaction Type]]="Maintenance","Non-Sales","Sales")</f>
        <v>Non-Sales</v>
      </c>
      <c r="H3805">
        <f>IF(Table1[[#This Row],[Quarter]]="q2",1,"")</f>
        <v>1</v>
      </c>
      <c r="I3805" t="str">
        <f>IF(Table1[[#This Row],[Quarter]]="q3",1,"")</f>
        <v/>
      </c>
      <c r="J3805">
        <f>IF(Table1[[#This Row],[Quarter]]="Q2",Table1[[#This Row],[Credit Amount]],"")</f>
        <v>-70.489999999999995</v>
      </c>
      <c r="K3805" t="str">
        <f>IF(Table1[[#This Row],[Quarter]]="Q3",Table1[[#This Row],[Credit Amount]],"")</f>
        <v/>
      </c>
      <c r="L3805" t="str">
        <f>IF(Table1[[#This Row],[Transaction Type]]="Upgrade",Table1[[#This Row],[Credit Amount]],IF(Table1[[#This Row],[Transaction Type]]="Activation",Table1[[#This Row],[Credit Amount]],""))</f>
        <v/>
      </c>
      <c r="M3805">
        <f>IF(Table1[[#This Row],[Transaction Type]]="Maintenance",Table1[[#This Row],[Credit Amount]],"")</f>
        <v>-70.489999999999995</v>
      </c>
      <c r="N3805">
        <v>10057</v>
      </c>
      <c r="O3805" t="s">
        <v>2489</v>
      </c>
      <c r="P3805" t="s">
        <v>2546</v>
      </c>
      <c r="Q3805" t="s">
        <v>289</v>
      </c>
      <c r="R3805">
        <v>10102</v>
      </c>
      <c r="S3805" t="s">
        <v>2489</v>
      </c>
      <c r="T3805" t="s">
        <v>2591</v>
      </c>
      <c r="U3805" t="s">
        <v>290</v>
      </c>
      <c r="V3805" t="s">
        <v>225</v>
      </c>
      <c r="W3805">
        <v>100002605</v>
      </c>
      <c r="X3805">
        <v>8005551606</v>
      </c>
      <c r="Y3805" t="s">
        <v>2595</v>
      </c>
      <c r="Z3805" t="s">
        <v>4201</v>
      </c>
      <c r="AA3805" s="13">
        <v>-70.489999999999995</v>
      </c>
      <c r="AB3805" s="14">
        <v>42550</v>
      </c>
      <c r="AC3805" t="s">
        <v>36</v>
      </c>
    </row>
    <row r="3806" spans="1:29" x14ac:dyDescent="0.25">
      <c r="A3806" t="str">
        <f>CONCATENATE("Q",ROUNDUP(MONTH(Table1[[#This Row],[Month]])/3,0))</f>
        <v>Q3</v>
      </c>
      <c r="B3806" s="14">
        <f>EOMONTH(Table1[[#This Row],[Credit Date]],-1)+1</f>
        <v>42552</v>
      </c>
      <c r="C3806" t="str">
        <f>CONCATENATE(Table1[[#This Row],[Issuer Last Name]],", ",Table1[[#This Row],[Issuer First Name]])</f>
        <v>No. 057, Employee</v>
      </c>
      <c r="D3806" t="str">
        <f>CONCATENATE(Table1[[#This Row],[Approver Last Name]],", ",Table1[[#This Row],[Approver First Name]])</f>
        <v>No. 057, Employee</v>
      </c>
      <c r="E3806" t="str">
        <f>CONCATENATE(Table1[[#This Row],[Customer Last Name]],", ",Table1[[#This Row],[Customer First Name]])</f>
        <v>No. 10265, Client</v>
      </c>
      <c r="F3806" t="str">
        <f>IF(Table1[[#This Row],[Credit Amount]]&gt;-19.99,"Less than 19.99",IF(Table1[[#This Row],[Credit Amount]]=-20,"20",IF(Table1[[#This Row],[Credit Amount]]&gt;-49.98,"20.01-49.98",IF(Table1[[#This Row],[Credit Amount]]=-49.99,"49.99",IF(Table1[[#This Row],[Credit Amount]]=-50,"50",IF(Table1[[#This Row],[Credit Amount]]&lt;-50.01,"Greater than 50"))))))</f>
        <v>20.01-49.98</v>
      </c>
      <c r="G3806" t="str">
        <f>IF(Table1[[#This Row],[Transaction Type]]="Maintenance","Non-Sales","Sales")</f>
        <v>Sales</v>
      </c>
      <c r="H3806" t="str">
        <f>IF(Table1[[#This Row],[Quarter]]="q2",1,"")</f>
        <v/>
      </c>
      <c r="I3806">
        <f>IF(Table1[[#This Row],[Quarter]]="q3",1,"")</f>
        <v>1</v>
      </c>
      <c r="J3806" t="str">
        <f>IF(Table1[[#This Row],[Quarter]]="Q2",Table1[[#This Row],[Credit Amount]],"")</f>
        <v/>
      </c>
      <c r="K3806">
        <f>IF(Table1[[#This Row],[Quarter]]="Q3",Table1[[#This Row],[Credit Amount]],"")</f>
        <v>-21.52</v>
      </c>
      <c r="L3806">
        <f>IF(Table1[[#This Row],[Transaction Type]]="Upgrade",Table1[[#This Row],[Credit Amount]],IF(Table1[[#This Row],[Transaction Type]]="Activation",Table1[[#This Row],[Credit Amount]],""))</f>
        <v>-21.52</v>
      </c>
      <c r="M3806" t="str">
        <f>IF(Table1[[#This Row],[Transaction Type]]="Maintenance",Table1[[#This Row],[Credit Amount]],"")</f>
        <v/>
      </c>
      <c r="N3806">
        <v>10057</v>
      </c>
      <c r="O3806" t="s">
        <v>2489</v>
      </c>
      <c r="P3806" t="s">
        <v>2546</v>
      </c>
      <c r="Q3806" t="s">
        <v>289</v>
      </c>
      <c r="R3806">
        <v>10057</v>
      </c>
      <c r="S3806" t="s">
        <v>2489</v>
      </c>
      <c r="T3806" t="s">
        <v>2546</v>
      </c>
      <c r="U3806" t="s">
        <v>289</v>
      </c>
      <c r="V3806" t="s">
        <v>225</v>
      </c>
      <c r="W3806">
        <v>100001264</v>
      </c>
      <c r="X3806">
        <v>8005550265</v>
      </c>
      <c r="Y3806" t="s">
        <v>2595</v>
      </c>
      <c r="Z3806" t="s">
        <v>2860</v>
      </c>
      <c r="AA3806" s="13">
        <v>-21.52</v>
      </c>
      <c r="AB3806" s="14">
        <v>42555</v>
      </c>
      <c r="AC3806" t="s">
        <v>37</v>
      </c>
    </row>
    <row r="3807" spans="1:29" x14ac:dyDescent="0.25">
      <c r="A3807" t="str">
        <f>CONCATENATE("Q",ROUNDUP(MONTH(Table1[[#This Row],[Month]])/3,0))</f>
        <v>Q3</v>
      </c>
      <c r="B3807" s="14">
        <f>EOMONTH(Table1[[#This Row],[Credit Date]],-1)+1</f>
        <v>42552</v>
      </c>
      <c r="C3807" t="str">
        <f>CONCATENATE(Table1[[#This Row],[Issuer Last Name]],", ",Table1[[#This Row],[Issuer First Name]])</f>
        <v>No. 057, Employee</v>
      </c>
      <c r="D3807" t="str">
        <f>CONCATENATE(Table1[[#This Row],[Approver Last Name]],", ",Table1[[#This Row],[Approver First Name]])</f>
        <v>No. 102, Employee</v>
      </c>
      <c r="E3807" t="str">
        <f>CONCATENATE(Table1[[#This Row],[Customer Last Name]],", ",Table1[[#This Row],[Customer First Name]])</f>
        <v>No. 12575, Client</v>
      </c>
      <c r="F38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07" t="str">
        <f>IF(Table1[[#This Row],[Transaction Type]]="Maintenance","Non-Sales","Sales")</f>
        <v>Sales</v>
      </c>
      <c r="H3807" t="str">
        <f>IF(Table1[[#This Row],[Quarter]]="q2",1,"")</f>
        <v/>
      </c>
      <c r="I3807">
        <f>IF(Table1[[#This Row],[Quarter]]="q3",1,"")</f>
        <v>1</v>
      </c>
      <c r="J3807" t="str">
        <f>IF(Table1[[#This Row],[Quarter]]="Q2",Table1[[#This Row],[Credit Amount]],"")</f>
        <v/>
      </c>
      <c r="K3807">
        <f>IF(Table1[[#This Row],[Quarter]]="Q3",Table1[[#This Row],[Credit Amount]],"")</f>
        <v>-79.95</v>
      </c>
      <c r="L3807">
        <f>IF(Table1[[#This Row],[Transaction Type]]="Upgrade",Table1[[#This Row],[Credit Amount]],IF(Table1[[#This Row],[Transaction Type]]="Activation",Table1[[#This Row],[Credit Amount]],""))</f>
        <v>-79.95</v>
      </c>
      <c r="M3807" t="str">
        <f>IF(Table1[[#This Row],[Transaction Type]]="Maintenance",Table1[[#This Row],[Credit Amount]],"")</f>
        <v/>
      </c>
      <c r="N3807">
        <v>10057</v>
      </c>
      <c r="O3807" t="s">
        <v>2489</v>
      </c>
      <c r="P3807" t="s">
        <v>2546</v>
      </c>
      <c r="Q3807" t="s">
        <v>289</v>
      </c>
      <c r="R3807">
        <v>10102</v>
      </c>
      <c r="S3807" t="s">
        <v>2489</v>
      </c>
      <c r="T3807" t="s">
        <v>2591</v>
      </c>
      <c r="U3807" t="s">
        <v>290</v>
      </c>
      <c r="V3807" t="s">
        <v>225</v>
      </c>
      <c r="W3807">
        <v>100003574</v>
      </c>
      <c r="X3807">
        <v>8005552575</v>
      </c>
      <c r="Y3807" t="s">
        <v>2595</v>
      </c>
      <c r="Z3807" t="s">
        <v>5170</v>
      </c>
      <c r="AA3807" s="13">
        <v>-79.95</v>
      </c>
      <c r="AB3807" s="14">
        <v>42557</v>
      </c>
      <c r="AC3807" t="s">
        <v>37</v>
      </c>
    </row>
    <row r="3808" spans="1:29" x14ac:dyDescent="0.25">
      <c r="A3808" t="str">
        <f>CONCATENATE("Q",ROUNDUP(MONTH(Table1[[#This Row],[Month]])/3,0))</f>
        <v>Q3</v>
      </c>
      <c r="B3808" s="14">
        <f>EOMONTH(Table1[[#This Row],[Credit Date]],-1)+1</f>
        <v>42552</v>
      </c>
      <c r="C3808" t="str">
        <f>CONCATENATE(Table1[[#This Row],[Issuer Last Name]],", ",Table1[[#This Row],[Issuer First Name]])</f>
        <v>No. 057, Employee</v>
      </c>
      <c r="D3808" t="str">
        <f>CONCATENATE(Table1[[#This Row],[Approver Last Name]],", ",Table1[[#This Row],[Approver First Name]])</f>
        <v>No. 057, Employee</v>
      </c>
      <c r="E3808" t="str">
        <f>CONCATENATE(Table1[[#This Row],[Customer Last Name]],", ",Table1[[#This Row],[Customer First Name]])</f>
        <v>No. 12581, Client</v>
      </c>
      <c r="F3808" t="str">
        <f>IF(Table1[[#This Row],[Credit Amount]]&gt;-19.99,"Less than 19.99",IF(Table1[[#This Row],[Credit Amount]]=-20,"20",IF(Table1[[#This Row],[Credit Amount]]&gt;-49.98,"20.01-49.98",IF(Table1[[#This Row],[Credit Amount]]=-49.99,"49.99",IF(Table1[[#This Row],[Credit Amount]]=-50,"50",IF(Table1[[#This Row],[Credit Amount]]&lt;-50.01,"Greater than 50"))))))</f>
        <v>Less than 19.99</v>
      </c>
      <c r="G3808" t="str">
        <f>IF(Table1[[#This Row],[Transaction Type]]="Maintenance","Non-Sales","Sales")</f>
        <v>Sales</v>
      </c>
      <c r="H3808" t="str">
        <f>IF(Table1[[#This Row],[Quarter]]="q2",1,"")</f>
        <v/>
      </c>
      <c r="I3808">
        <f>IF(Table1[[#This Row],[Quarter]]="q3",1,"")</f>
        <v>1</v>
      </c>
      <c r="J3808" t="str">
        <f>IF(Table1[[#This Row],[Quarter]]="Q2",Table1[[#This Row],[Credit Amount]],"")</f>
        <v/>
      </c>
      <c r="K3808">
        <f>IF(Table1[[#This Row],[Quarter]]="Q3",Table1[[#This Row],[Credit Amount]],"")</f>
        <v>-6.08</v>
      </c>
      <c r="L3808">
        <f>IF(Table1[[#This Row],[Transaction Type]]="Upgrade",Table1[[#This Row],[Credit Amount]],IF(Table1[[#This Row],[Transaction Type]]="Activation",Table1[[#This Row],[Credit Amount]],""))</f>
        <v>-6.08</v>
      </c>
      <c r="M3808" t="str">
        <f>IF(Table1[[#This Row],[Transaction Type]]="Maintenance",Table1[[#This Row],[Credit Amount]],"")</f>
        <v/>
      </c>
      <c r="N3808">
        <v>10057</v>
      </c>
      <c r="O3808" t="s">
        <v>2489</v>
      </c>
      <c r="P3808" t="s">
        <v>2546</v>
      </c>
      <c r="Q3808" t="s">
        <v>289</v>
      </c>
      <c r="R3808">
        <v>10057</v>
      </c>
      <c r="S3808" t="s">
        <v>2489</v>
      </c>
      <c r="T3808" t="s">
        <v>2546</v>
      </c>
      <c r="U3808" t="s">
        <v>289</v>
      </c>
      <c r="V3808" t="s">
        <v>225</v>
      </c>
      <c r="W3808">
        <v>100003580</v>
      </c>
      <c r="X3808">
        <v>8005552581</v>
      </c>
      <c r="Y3808" t="s">
        <v>2595</v>
      </c>
      <c r="Z3808" t="s">
        <v>5176</v>
      </c>
      <c r="AA3808" s="13">
        <v>-6.08</v>
      </c>
      <c r="AB3808" s="14">
        <v>42560</v>
      </c>
      <c r="AC3808" t="s">
        <v>37</v>
      </c>
    </row>
    <row r="3809" spans="1:29" x14ac:dyDescent="0.25">
      <c r="A3809" t="str">
        <f>CONCATENATE("Q",ROUNDUP(MONTH(Table1[[#This Row],[Month]])/3,0))</f>
        <v>Q3</v>
      </c>
      <c r="B3809" s="14">
        <f>EOMONTH(Table1[[#This Row],[Credit Date]],-1)+1</f>
        <v>42552</v>
      </c>
      <c r="C3809" t="str">
        <f>CONCATENATE(Table1[[#This Row],[Issuer Last Name]],", ",Table1[[#This Row],[Issuer First Name]])</f>
        <v>No. 057, Employee</v>
      </c>
      <c r="D3809" t="str">
        <f>CONCATENATE(Table1[[#This Row],[Approver Last Name]],", ",Table1[[#This Row],[Approver First Name]])</f>
        <v>No. 057, Employee</v>
      </c>
      <c r="E3809" t="str">
        <f>CONCATENATE(Table1[[#This Row],[Customer Last Name]],", ",Table1[[#This Row],[Customer First Name]])</f>
        <v>No. 12278, Client</v>
      </c>
      <c r="F3809" t="str">
        <f>IF(Table1[[#This Row],[Credit Amount]]&gt;-19.99,"Less than 19.99",IF(Table1[[#This Row],[Credit Amount]]=-20,"20",IF(Table1[[#This Row],[Credit Amount]]&gt;-49.98,"20.01-49.98",IF(Table1[[#This Row],[Credit Amount]]=-49.99,"49.99",IF(Table1[[#This Row],[Credit Amount]]=-50,"50",IF(Table1[[#This Row],[Credit Amount]]&lt;-50.01,"Greater than 50"))))))</f>
        <v>20.01-49.98</v>
      </c>
      <c r="G3809" t="str">
        <f>IF(Table1[[#This Row],[Transaction Type]]="Maintenance","Non-Sales","Sales")</f>
        <v>Non-Sales</v>
      </c>
      <c r="H3809" t="str">
        <f>IF(Table1[[#This Row],[Quarter]]="q2",1,"")</f>
        <v/>
      </c>
      <c r="I3809">
        <f>IF(Table1[[#This Row],[Quarter]]="q3",1,"")</f>
        <v>1</v>
      </c>
      <c r="J3809" t="str">
        <f>IF(Table1[[#This Row],[Quarter]]="Q2",Table1[[#This Row],[Credit Amount]],"")</f>
        <v/>
      </c>
      <c r="K3809">
        <f>IF(Table1[[#This Row],[Quarter]]="Q3",Table1[[#This Row],[Credit Amount]],"")</f>
        <v>-45.02</v>
      </c>
      <c r="L3809" t="str">
        <f>IF(Table1[[#This Row],[Transaction Type]]="Upgrade",Table1[[#This Row],[Credit Amount]],IF(Table1[[#This Row],[Transaction Type]]="Activation",Table1[[#This Row],[Credit Amount]],""))</f>
        <v/>
      </c>
      <c r="M3809">
        <f>IF(Table1[[#This Row],[Transaction Type]]="Maintenance",Table1[[#This Row],[Credit Amount]],"")</f>
        <v>-45.02</v>
      </c>
      <c r="N3809">
        <v>10057</v>
      </c>
      <c r="O3809" t="s">
        <v>2489</v>
      </c>
      <c r="P3809" t="s">
        <v>2546</v>
      </c>
      <c r="Q3809" t="s">
        <v>289</v>
      </c>
      <c r="R3809">
        <v>10057</v>
      </c>
      <c r="S3809" t="s">
        <v>2489</v>
      </c>
      <c r="T3809" t="s">
        <v>2546</v>
      </c>
      <c r="U3809" t="s">
        <v>289</v>
      </c>
      <c r="V3809" t="s">
        <v>225</v>
      </c>
      <c r="W3809">
        <v>100003277</v>
      </c>
      <c r="X3809">
        <v>8005552278</v>
      </c>
      <c r="Y3809" t="s">
        <v>2595</v>
      </c>
      <c r="Z3809" t="s">
        <v>4873</v>
      </c>
      <c r="AA3809" s="13">
        <v>-45.02</v>
      </c>
      <c r="AB3809" s="14">
        <v>42560</v>
      </c>
      <c r="AC3809" t="s">
        <v>36</v>
      </c>
    </row>
    <row r="3810" spans="1:29" x14ac:dyDescent="0.25">
      <c r="A3810" t="str">
        <f>CONCATENATE("Q",ROUNDUP(MONTH(Table1[[#This Row],[Month]])/3,0))</f>
        <v>Q3</v>
      </c>
      <c r="B3810" s="14">
        <f>EOMONTH(Table1[[#This Row],[Credit Date]],-1)+1</f>
        <v>42552</v>
      </c>
      <c r="C3810" t="str">
        <f>CONCATENATE(Table1[[#This Row],[Issuer Last Name]],", ",Table1[[#This Row],[Issuer First Name]])</f>
        <v>No. 057, Employee</v>
      </c>
      <c r="D3810" t="str">
        <f>CONCATENATE(Table1[[#This Row],[Approver Last Name]],", ",Table1[[#This Row],[Approver First Name]])</f>
        <v>No. 057, Employee</v>
      </c>
      <c r="E3810" t="str">
        <f>CONCATENATE(Table1[[#This Row],[Customer Last Name]],", ",Table1[[#This Row],[Customer First Name]])</f>
        <v>No. 10517, Client</v>
      </c>
      <c r="F3810" t="str">
        <f>IF(Table1[[#This Row],[Credit Amount]]&gt;-19.99,"Less than 19.99",IF(Table1[[#This Row],[Credit Amount]]=-20,"20",IF(Table1[[#This Row],[Credit Amount]]&gt;-49.98,"20.01-49.98",IF(Table1[[#This Row],[Credit Amount]]=-49.99,"49.99",IF(Table1[[#This Row],[Credit Amount]]=-50,"50",IF(Table1[[#This Row],[Credit Amount]]&lt;-50.01,"Greater than 50"))))))</f>
        <v>20.01-49.98</v>
      </c>
      <c r="G3810" t="str">
        <f>IF(Table1[[#This Row],[Transaction Type]]="Maintenance","Non-Sales","Sales")</f>
        <v>Non-Sales</v>
      </c>
      <c r="H3810" t="str">
        <f>IF(Table1[[#This Row],[Quarter]]="q2",1,"")</f>
        <v/>
      </c>
      <c r="I3810">
        <f>IF(Table1[[#This Row],[Quarter]]="q3",1,"")</f>
        <v>1</v>
      </c>
      <c r="J3810" t="str">
        <f>IF(Table1[[#This Row],[Quarter]]="Q2",Table1[[#This Row],[Credit Amount]],"")</f>
        <v/>
      </c>
      <c r="K3810">
        <f>IF(Table1[[#This Row],[Quarter]]="Q3",Table1[[#This Row],[Credit Amount]],"")</f>
        <v>-39.18</v>
      </c>
      <c r="L3810" t="str">
        <f>IF(Table1[[#This Row],[Transaction Type]]="Upgrade",Table1[[#This Row],[Credit Amount]],IF(Table1[[#This Row],[Transaction Type]]="Activation",Table1[[#This Row],[Credit Amount]],""))</f>
        <v/>
      </c>
      <c r="M3810">
        <f>IF(Table1[[#This Row],[Transaction Type]]="Maintenance",Table1[[#This Row],[Credit Amount]],"")</f>
        <v>-39.18</v>
      </c>
      <c r="N3810">
        <v>10057</v>
      </c>
      <c r="O3810" t="s">
        <v>2489</v>
      </c>
      <c r="P3810" t="s">
        <v>2546</v>
      </c>
      <c r="Q3810" t="s">
        <v>289</v>
      </c>
      <c r="R3810">
        <v>10057</v>
      </c>
      <c r="S3810" t="s">
        <v>2489</v>
      </c>
      <c r="T3810" t="s">
        <v>2546</v>
      </c>
      <c r="U3810" t="s">
        <v>289</v>
      </c>
      <c r="V3810" t="s">
        <v>225</v>
      </c>
      <c r="W3810">
        <v>100001516</v>
      </c>
      <c r="X3810">
        <v>8005550517</v>
      </c>
      <c r="Y3810" t="s">
        <v>2595</v>
      </c>
      <c r="Z3810" t="s">
        <v>3112</v>
      </c>
      <c r="AA3810" s="13">
        <v>-39.18</v>
      </c>
      <c r="AB3810" s="14">
        <v>42566</v>
      </c>
      <c r="AC3810" t="s">
        <v>36</v>
      </c>
    </row>
    <row r="3811" spans="1:29" x14ac:dyDescent="0.25">
      <c r="A3811" t="str">
        <f>CONCATENATE("Q",ROUNDUP(MONTH(Table1[[#This Row],[Month]])/3,0))</f>
        <v>Q3</v>
      </c>
      <c r="B3811" s="14">
        <f>EOMONTH(Table1[[#This Row],[Credit Date]],-1)+1</f>
        <v>42552</v>
      </c>
      <c r="C3811" t="str">
        <f>CONCATENATE(Table1[[#This Row],[Issuer Last Name]],", ",Table1[[#This Row],[Issuer First Name]])</f>
        <v>No. 057, Employee</v>
      </c>
      <c r="D3811" t="str">
        <f>CONCATENATE(Table1[[#This Row],[Approver Last Name]],", ",Table1[[#This Row],[Approver First Name]])</f>
        <v>No. 057, Employee</v>
      </c>
      <c r="E3811" t="str">
        <f>CONCATENATE(Table1[[#This Row],[Customer Last Name]],", ",Table1[[#This Row],[Customer First Name]])</f>
        <v>No. 12328, Client</v>
      </c>
      <c r="F3811" t="str">
        <f>IF(Table1[[#This Row],[Credit Amount]]&gt;-19.99,"Less than 19.99",IF(Table1[[#This Row],[Credit Amount]]=-20,"20",IF(Table1[[#This Row],[Credit Amount]]&gt;-49.98,"20.01-49.98",IF(Table1[[#This Row],[Credit Amount]]=-49.99,"49.99",IF(Table1[[#This Row],[Credit Amount]]=-50,"50",IF(Table1[[#This Row],[Credit Amount]]&lt;-50.01,"Greater than 50"))))))</f>
        <v>20.01-49.98</v>
      </c>
      <c r="G3811" t="str">
        <f>IF(Table1[[#This Row],[Transaction Type]]="Maintenance","Non-Sales","Sales")</f>
        <v>Sales</v>
      </c>
      <c r="H3811" t="str">
        <f>IF(Table1[[#This Row],[Quarter]]="q2",1,"")</f>
        <v/>
      </c>
      <c r="I3811">
        <f>IF(Table1[[#This Row],[Quarter]]="q3",1,"")</f>
        <v>1</v>
      </c>
      <c r="J3811" t="str">
        <f>IF(Table1[[#This Row],[Quarter]]="Q2",Table1[[#This Row],[Credit Amount]],"")</f>
        <v/>
      </c>
      <c r="K3811">
        <f>IF(Table1[[#This Row],[Quarter]]="Q3",Table1[[#This Row],[Credit Amount]],"")</f>
        <v>-37.64</v>
      </c>
      <c r="L3811">
        <f>IF(Table1[[#This Row],[Transaction Type]]="Upgrade",Table1[[#This Row],[Credit Amount]],IF(Table1[[#This Row],[Transaction Type]]="Activation",Table1[[#This Row],[Credit Amount]],""))</f>
        <v>-37.64</v>
      </c>
      <c r="M3811" t="str">
        <f>IF(Table1[[#This Row],[Transaction Type]]="Maintenance",Table1[[#This Row],[Credit Amount]],"")</f>
        <v/>
      </c>
      <c r="N3811">
        <v>10057</v>
      </c>
      <c r="O3811" t="s">
        <v>2489</v>
      </c>
      <c r="P3811" t="s">
        <v>2546</v>
      </c>
      <c r="Q3811" t="s">
        <v>289</v>
      </c>
      <c r="R3811">
        <v>10057</v>
      </c>
      <c r="S3811" t="s">
        <v>2489</v>
      </c>
      <c r="T3811" t="s">
        <v>2546</v>
      </c>
      <c r="U3811" t="s">
        <v>289</v>
      </c>
      <c r="V3811" t="s">
        <v>225</v>
      </c>
      <c r="W3811">
        <v>100003327</v>
      </c>
      <c r="X3811">
        <v>8005552328</v>
      </c>
      <c r="Y3811" t="s">
        <v>2595</v>
      </c>
      <c r="Z3811" t="s">
        <v>4923</v>
      </c>
      <c r="AA3811" s="13">
        <v>-37.64</v>
      </c>
      <c r="AB3811" s="14">
        <v>42566</v>
      </c>
      <c r="AC3811" t="s">
        <v>37</v>
      </c>
    </row>
    <row r="3812" spans="1:29" x14ac:dyDescent="0.25">
      <c r="A3812" t="str">
        <f>CONCATENATE("Q",ROUNDUP(MONTH(Table1[[#This Row],[Month]])/3,0))</f>
        <v>Q3</v>
      </c>
      <c r="B3812" s="14">
        <f>EOMONTH(Table1[[#This Row],[Credit Date]],-1)+1</f>
        <v>42552</v>
      </c>
      <c r="C3812" t="str">
        <f>CONCATENATE(Table1[[#This Row],[Issuer Last Name]],", ",Table1[[#This Row],[Issuer First Name]])</f>
        <v>No. 057, Employee</v>
      </c>
      <c r="D3812" t="str">
        <f>CONCATENATE(Table1[[#This Row],[Approver Last Name]],", ",Table1[[#This Row],[Approver First Name]])</f>
        <v>No. 057, Employee</v>
      </c>
      <c r="E3812" t="str">
        <f>CONCATENATE(Table1[[#This Row],[Customer Last Name]],", ",Table1[[#This Row],[Customer First Name]])</f>
        <v>No. 10899, Client</v>
      </c>
      <c r="F3812" t="str">
        <f>IF(Table1[[#This Row],[Credit Amount]]&gt;-19.99,"Less than 19.99",IF(Table1[[#This Row],[Credit Amount]]=-20,"20",IF(Table1[[#This Row],[Credit Amount]]&gt;-49.98,"20.01-49.98",IF(Table1[[#This Row],[Credit Amount]]=-49.99,"49.99",IF(Table1[[#This Row],[Credit Amount]]=-50,"50",IF(Table1[[#This Row],[Credit Amount]]&lt;-50.01,"Greater than 50"))))))</f>
        <v>20.01-49.98</v>
      </c>
      <c r="G3812" t="str">
        <f>IF(Table1[[#This Row],[Transaction Type]]="Maintenance","Non-Sales","Sales")</f>
        <v>Sales</v>
      </c>
      <c r="H3812" t="str">
        <f>IF(Table1[[#This Row],[Quarter]]="q2",1,"")</f>
        <v/>
      </c>
      <c r="I3812">
        <f>IF(Table1[[#This Row],[Quarter]]="q3",1,"")</f>
        <v>1</v>
      </c>
      <c r="J3812" t="str">
        <f>IF(Table1[[#This Row],[Quarter]]="Q2",Table1[[#This Row],[Credit Amount]],"")</f>
        <v/>
      </c>
      <c r="K3812">
        <f>IF(Table1[[#This Row],[Quarter]]="Q3",Table1[[#This Row],[Credit Amount]],"")</f>
        <v>-38.549999999999997</v>
      </c>
      <c r="L3812">
        <f>IF(Table1[[#This Row],[Transaction Type]]="Upgrade",Table1[[#This Row],[Credit Amount]],IF(Table1[[#This Row],[Transaction Type]]="Activation",Table1[[#This Row],[Credit Amount]],""))</f>
        <v>-38.549999999999997</v>
      </c>
      <c r="M3812" t="str">
        <f>IF(Table1[[#This Row],[Transaction Type]]="Maintenance",Table1[[#This Row],[Credit Amount]],"")</f>
        <v/>
      </c>
      <c r="N3812">
        <v>10057</v>
      </c>
      <c r="O3812" t="s">
        <v>2489</v>
      </c>
      <c r="P3812" t="s">
        <v>2546</v>
      </c>
      <c r="Q3812" t="s">
        <v>289</v>
      </c>
      <c r="R3812">
        <v>10057</v>
      </c>
      <c r="S3812" t="s">
        <v>2489</v>
      </c>
      <c r="T3812" t="s">
        <v>2546</v>
      </c>
      <c r="U3812" t="s">
        <v>289</v>
      </c>
      <c r="V3812" t="s">
        <v>225</v>
      </c>
      <c r="W3812">
        <v>100001898</v>
      </c>
      <c r="X3812">
        <v>8005550899</v>
      </c>
      <c r="Y3812" t="s">
        <v>2595</v>
      </c>
      <c r="Z3812" t="s">
        <v>3494</v>
      </c>
      <c r="AA3812" s="13">
        <v>-38.549999999999997</v>
      </c>
      <c r="AB3812" s="14">
        <v>42566</v>
      </c>
      <c r="AC3812" t="s">
        <v>37</v>
      </c>
    </row>
    <row r="3813" spans="1:29" x14ac:dyDescent="0.25">
      <c r="A3813" t="str">
        <f>CONCATENATE("Q",ROUNDUP(MONTH(Table1[[#This Row],[Month]])/3,0))</f>
        <v>Q3</v>
      </c>
      <c r="B3813" s="14">
        <f>EOMONTH(Table1[[#This Row],[Credit Date]],-1)+1</f>
        <v>42552</v>
      </c>
      <c r="C3813" t="str">
        <f>CONCATENATE(Table1[[#This Row],[Issuer Last Name]],", ",Table1[[#This Row],[Issuer First Name]])</f>
        <v>No. 057, Employee</v>
      </c>
      <c r="D3813" t="str">
        <f>CONCATENATE(Table1[[#This Row],[Approver Last Name]],", ",Table1[[#This Row],[Approver First Name]])</f>
        <v>No. 102, Employee</v>
      </c>
      <c r="E3813" t="str">
        <f>CONCATENATE(Table1[[#This Row],[Customer Last Name]],", ",Table1[[#This Row],[Customer First Name]])</f>
        <v>No. 11186, Client</v>
      </c>
      <c r="F38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13" t="str">
        <f>IF(Table1[[#This Row],[Transaction Type]]="Maintenance","Non-Sales","Sales")</f>
        <v>Sales</v>
      </c>
      <c r="H3813" t="str">
        <f>IF(Table1[[#This Row],[Quarter]]="q2",1,"")</f>
        <v/>
      </c>
      <c r="I3813">
        <f>IF(Table1[[#This Row],[Quarter]]="q3",1,"")</f>
        <v>1</v>
      </c>
      <c r="J3813" t="str">
        <f>IF(Table1[[#This Row],[Quarter]]="Q2",Table1[[#This Row],[Credit Amount]],"")</f>
        <v/>
      </c>
      <c r="K3813">
        <f>IF(Table1[[#This Row],[Quarter]]="Q3",Table1[[#This Row],[Credit Amount]],"")</f>
        <v>-92.07</v>
      </c>
      <c r="L3813">
        <f>IF(Table1[[#This Row],[Transaction Type]]="Upgrade",Table1[[#This Row],[Credit Amount]],IF(Table1[[#This Row],[Transaction Type]]="Activation",Table1[[#This Row],[Credit Amount]],""))</f>
        <v>-92.07</v>
      </c>
      <c r="M3813" t="str">
        <f>IF(Table1[[#This Row],[Transaction Type]]="Maintenance",Table1[[#This Row],[Credit Amount]],"")</f>
        <v/>
      </c>
      <c r="N3813">
        <v>10057</v>
      </c>
      <c r="O3813" t="s">
        <v>2489</v>
      </c>
      <c r="P3813" t="s">
        <v>2546</v>
      </c>
      <c r="Q3813" t="s">
        <v>289</v>
      </c>
      <c r="R3813">
        <v>10102</v>
      </c>
      <c r="S3813" t="s">
        <v>2489</v>
      </c>
      <c r="T3813" t="s">
        <v>2591</v>
      </c>
      <c r="U3813" t="s">
        <v>290</v>
      </c>
      <c r="V3813" t="s">
        <v>225</v>
      </c>
      <c r="W3813">
        <v>100002185</v>
      </c>
      <c r="X3813">
        <v>8005551186</v>
      </c>
      <c r="Y3813" t="s">
        <v>2595</v>
      </c>
      <c r="Z3813" t="s">
        <v>3781</v>
      </c>
      <c r="AA3813" s="13">
        <v>-92.07</v>
      </c>
      <c r="AB3813" s="14">
        <v>42568</v>
      </c>
      <c r="AC3813" t="s">
        <v>37</v>
      </c>
    </row>
    <row r="3814" spans="1:29" x14ac:dyDescent="0.25">
      <c r="A3814" t="str">
        <f>CONCATENATE("Q",ROUNDUP(MONTH(Table1[[#This Row],[Month]])/3,0))</f>
        <v>Q3</v>
      </c>
      <c r="B3814" s="14">
        <f>EOMONTH(Table1[[#This Row],[Credit Date]],-1)+1</f>
        <v>42552</v>
      </c>
      <c r="C3814" t="str">
        <f>CONCATENATE(Table1[[#This Row],[Issuer Last Name]],", ",Table1[[#This Row],[Issuer First Name]])</f>
        <v>No. 057, Employee</v>
      </c>
      <c r="D3814" t="str">
        <f>CONCATENATE(Table1[[#This Row],[Approver Last Name]],", ",Table1[[#This Row],[Approver First Name]])</f>
        <v>No. 057, Employee</v>
      </c>
      <c r="E3814" t="str">
        <f>CONCATENATE(Table1[[#This Row],[Customer Last Name]],", ",Table1[[#This Row],[Customer First Name]])</f>
        <v>No. 10739, Client</v>
      </c>
      <c r="F3814" t="str">
        <f>IF(Table1[[#This Row],[Credit Amount]]&gt;-19.99,"Less than 19.99",IF(Table1[[#This Row],[Credit Amount]]=-20,"20",IF(Table1[[#This Row],[Credit Amount]]&gt;-49.98,"20.01-49.98",IF(Table1[[#This Row],[Credit Amount]]=-49.99,"49.99",IF(Table1[[#This Row],[Credit Amount]]=-50,"50",IF(Table1[[#This Row],[Credit Amount]]&lt;-50.01,"Greater than 50"))))))</f>
        <v>20.01-49.98</v>
      </c>
      <c r="G3814" t="str">
        <f>IF(Table1[[#This Row],[Transaction Type]]="Maintenance","Non-Sales","Sales")</f>
        <v>Sales</v>
      </c>
      <c r="H3814" t="str">
        <f>IF(Table1[[#This Row],[Quarter]]="q2",1,"")</f>
        <v/>
      </c>
      <c r="I3814">
        <f>IF(Table1[[#This Row],[Quarter]]="q3",1,"")</f>
        <v>1</v>
      </c>
      <c r="J3814" t="str">
        <f>IF(Table1[[#This Row],[Quarter]]="Q2",Table1[[#This Row],[Credit Amount]],"")</f>
        <v/>
      </c>
      <c r="K3814">
        <f>IF(Table1[[#This Row],[Quarter]]="Q3",Table1[[#This Row],[Credit Amount]],"")</f>
        <v>-30.86</v>
      </c>
      <c r="L3814">
        <f>IF(Table1[[#This Row],[Transaction Type]]="Upgrade",Table1[[#This Row],[Credit Amount]],IF(Table1[[#This Row],[Transaction Type]]="Activation",Table1[[#This Row],[Credit Amount]],""))</f>
        <v>-30.86</v>
      </c>
      <c r="M3814" t="str">
        <f>IF(Table1[[#This Row],[Transaction Type]]="Maintenance",Table1[[#This Row],[Credit Amount]],"")</f>
        <v/>
      </c>
      <c r="N3814">
        <v>10057</v>
      </c>
      <c r="O3814" t="s">
        <v>2489</v>
      </c>
      <c r="P3814" t="s">
        <v>2546</v>
      </c>
      <c r="Q3814" t="s">
        <v>289</v>
      </c>
      <c r="R3814">
        <v>10057</v>
      </c>
      <c r="S3814" t="s">
        <v>2489</v>
      </c>
      <c r="T3814" t="s">
        <v>2546</v>
      </c>
      <c r="U3814" t="s">
        <v>289</v>
      </c>
      <c r="V3814" t="s">
        <v>225</v>
      </c>
      <c r="W3814">
        <v>100001738</v>
      </c>
      <c r="X3814">
        <v>8005550739</v>
      </c>
      <c r="Y3814" t="s">
        <v>2595</v>
      </c>
      <c r="Z3814" t="s">
        <v>3334</v>
      </c>
      <c r="AA3814" s="13">
        <v>-30.86</v>
      </c>
      <c r="AB3814" s="14">
        <v>42568</v>
      </c>
      <c r="AC3814" t="s">
        <v>37</v>
      </c>
    </row>
    <row r="3815" spans="1:29" x14ac:dyDescent="0.25">
      <c r="A3815" t="str">
        <f>CONCATENATE("Q",ROUNDUP(MONTH(Table1[[#This Row],[Month]])/3,0))</f>
        <v>Q3</v>
      </c>
      <c r="B3815" s="14">
        <f>EOMONTH(Table1[[#This Row],[Credit Date]],-1)+1</f>
        <v>42552</v>
      </c>
      <c r="C3815" t="str">
        <f>CONCATENATE(Table1[[#This Row],[Issuer Last Name]],", ",Table1[[#This Row],[Issuer First Name]])</f>
        <v>No. 057, Employee</v>
      </c>
      <c r="D3815" t="str">
        <f>CONCATENATE(Table1[[#This Row],[Approver Last Name]],", ",Table1[[#This Row],[Approver First Name]])</f>
        <v>No. 102, Employee</v>
      </c>
      <c r="E3815" t="str">
        <f>CONCATENATE(Table1[[#This Row],[Customer Last Name]],", ",Table1[[#This Row],[Customer First Name]])</f>
        <v>No. 12402, Client</v>
      </c>
      <c r="F38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15" t="str">
        <f>IF(Table1[[#This Row],[Transaction Type]]="Maintenance","Non-Sales","Sales")</f>
        <v>Non-Sales</v>
      </c>
      <c r="H3815" t="str">
        <f>IF(Table1[[#This Row],[Quarter]]="q2",1,"")</f>
        <v/>
      </c>
      <c r="I3815">
        <f>IF(Table1[[#This Row],[Quarter]]="q3",1,"")</f>
        <v>1</v>
      </c>
      <c r="J3815" t="str">
        <f>IF(Table1[[#This Row],[Quarter]]="Q2",Table1[[#This Row],[Credit Amount]],"")</f>
        <v/>
      </c>
      <c r="K3815">
        <f>IF(Table1[[#This Row],[Quarter]]="Q3",Table1[[#This Row],[Credit Amount]],"")</f>
        <v>-66.400000000000006</v>
      </c>
      <c r="L3815" t="str">
        <f>IF(Table1[[#This Row],[Transaction Type]]="Upgrade",Table1[[#This Row],[Credit Amount]],IF(Table1[[#This Row],[Transaction Type]]="Activation",Table1[[#This Row],[Credit Amount]],""))</f>
        <v/>
      </c>
      <c r="M3815">
        <f>IF(Table1[[#This Row],[Transaction Type]]="Maintenance",Table1[[#This Row],[Credit Amount]],"")</f>
        <v>-66.400000000000006</v>
      </c>
      <c r="N3815">
        <v>10057</v>
      </c>
      <c r="O3815" t="s">
        <v>2489</v>
      </c>
      <c r="P3815" t="s">
        <v>2546</v>
      </c>
      <c r="Q3815" t="s">
        <v>289</v>
      </c>
      <c r="R3815">
        <v>10102</v>
      </c>
      <c r="S3815" t="s">
        <v>2489</v>
      </c>
      <c r="T3815" t="s">
        <v>2591</v>
      </c>
      <c r="U3815" t="s">
        <v>290</v>
      </c>
      <c r="V3815" t="s">
        <v>225</v>
      </c>
      <c r="W3815">
        <v>100003401</v>
      </c>
      <c r="X3815">
        <v>8005552402</v>
      </c>
      <c r="Y3815" t="s">
        <v>2595</v>
      </c>
      <c r="Z3815" t="s">
        <v>4997</v>
      </c>
      <c r="AA3815" s="13">
        <v>-66.400000000000006</v>
      </c>
      <c r="AB3815" s="14">
        <v>42568</v>
      </c>
      <c r="AC3815" t="s">
        <v>36</v>
      </c>
    </row>
    <row r="3816" spans="1:29" x14ac:dyDescent="0.25">
      <c r="A3816" t="str">
        <f>CONCATENATE("Q",ROUNDUP(MONTH(Table1[[#This Row],[Month]])/3,0))</f>
        <v>Q3</v>
      </c>
      <c r="B3816" s="14">
        <f>EOMONTH(Table1[[#This Row],[Credit Date]],-1)+1</f>
        <v>42552</v>
      </c>
      <c r="C3816" t="str">
        <f>CONCATENATE(Table1[[#This Row],[Issuer Last Name]],", ",Table1[[#This Row],[Issuer First Name]])</f>
        <v>No. 057, Employee</v>
      </c>
      <c r="D3816" t="str">
        <f>CONCATENATE(Table1[[#This Row],[Approver Last Name]],", ",Table1[[#This Row],[Approver First Name]])</f>
        <v>No. 057, Employee</v>
      </c>
      <c r="E3816" t="str">
        <f>CONCATENATE(Table1[[#This Row],[Customer Last Name]],", ",Table1[[#This Row],[Customer First Name]])</f>
        <v>No. 12489, Client</v>
      </c>
      <c r="F3816" t="str">
        <f>IF(Table1[[#This Row],[Credit Amount]]&gt;-19.99,"Less than 19.99",IF(Table1[[#This Row],[Credit Amount]]=-20,"20",IF(Table1[[#This Row],[Credit Amount]]&gt;-49.98,"20.01-49.98",IF(Table1[[#This Row],[Credit Amount]]=-49.99,"49.99",IF(Table1[[#This Row],[Credit Amount]]=-50,"50",IF(Table1[[#This Row],[Credit Amount]]&lt;-50.01,"Greater than 50"))))))</f>
        <v>Less than 19.99</v>
      </c>
      <c r="G3816" t="str">
        <f>IF(Table1[[#This Row],[Transaction Type]]="Maintenance","Non-Sales","Sales")</f>
        <v>Non-Sales</v>
      </c>
      <c r="H3816" t="str">
        <f>IF(Table1[[#This Row],[Quarter]]="q2",1,"")</f>
        <v/>
      </c>
      <c r="I3816">
        <f>IF(Table1[[#This Row],[Quarter]]="q3",1,"")</f>
        <v>1</v>
      </c>
      <c r="J3816" t="str">
        <f>IF(Table1[[#This Row],[Quarter]]="Q2",Table1[[#This Row],[Credit Amount]],"")</f>
        <v/>
      </c>
      <c r="K3816">
        <f>IF(Table1[[#This Row],[Quarter]]="Q3",Table1[[#This Row],[Credit Amount]],"")</f>
        <v>-12.68</v>
      </c>
      <c r="L3816" t="str">
        <f>IF(Table1[[#This Row],[Transaction Type]]="Upgrade",Table1[[#This Row],[Credit Amount]],IF(Table1[[#This Row],[Transaction Type]]="Activation",Table1[[#This Row],[Credit Amount]],""))</f>
        <v/>
      </c>
      <c r="M3816">
        <f>IF(Table1[[#This Row],[Transaction Type]]="Maintenance",Table1[[#This Row],[Credit Amount]],"")</f>
        <v>-12.68</v>
      </c>
      <c r="N3816">
        <v>10057</v>
      </c>
      <c r="O3816" t="s">
        <v>2489</v>
      </c>
      <c r="P3816" t="s">
        <v>2546</v>
      </c>
      <c r="Q3816" t="s">
        <v>289</v>
      </c>
      <c r="R3816">
        <v>10057</v>
      </c>
      <c r="S3816" t="s">
        <v>2489</v>
      </c>
      <c r="T3816" t="s">
        <v>2546</v>
      </c>
      <c r="U3816" t="s">
        <v>289</v>
      </c>
      <c r="V3816" t="s">
        <v>225</v>
      </c>
      <c r="W3816">
        <v>100003488</v>
      </c>
      <c r="X3816">
        <v>8005552489</v>
      </c>
      <c r="Y3816" t="s">
        <v>2595</v>
      </c>
      <c r="Z3816" t="s">
        <v>5084</v>
      </c>
      <c r="AA3816" s="13">
        <v>-12.68</v>
      </c>
      <c r="AB3816" s="14">
        <v>42573</v>
      </c>
      <c r="AC3816" t="s">
        <v>36</v>
      </c>
    </row>
    <row r="3817" spans="1:29" x14ac:dyDescent="0.25">
      <c r="A3817" t="str">
        <f>CONCATENATE("Q",ROUNDUP(MONTH(Table1[[#This Row],[Month]])/3,0))</f>
        <v>Q3</v>
      </c>
      <c r="B3817" s="14">
        <f>EOMONTH(Table1[[#This Row],[Credit Date]],-1)+1</f>
        <v>42552</v>
      </c>
      <c r="C3817" t="str">
        <f>CONCATENATE(Table1[[#This Row],[Issuer Last Name]],", ",Table1[[#This Row],[Issuer First Name]])</f>
        <v>No. 057, Employee</v>
      </c>
      <c r="D3817" t="str">
        <f>CONCATENATE(Table1[[#This Row],[Approver Last Name]],", ",Table1[[#This Row],[Approver First Name]])</f>
        <v>No. 102, Employee</v>
      </c>
      <c r="E3817" t="str">
        <f>CONCATENATE(Table1[[#This Row],[Customer Last Name]],", ",Table1[[#This Row],[Customer First Name]])</f>
        <v>No. 11455, Client</v>
      </c>
      <c r="F38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17" t="str">
        <f>IF(Table1[[#This Row],[Transaction Type]]="Maintenance","Non-Sales","Sales")</f>
        <v>Sales</v>
      </c>
      <c r="H3817" t="str">
        <f>IF(Table1[[#This Row],[Quarter]]="q2",1,"")</f>
        <v/>
      </c>
      <c r="I3817">
        <f>IF(Table1[[#This Row],[Quarter]]="q3",1,"")</f>
        <v>1</v>
      </c>
      <c r="J3817" t="str">
        <f>IF(Table1[[#This Row],[Quarter]]="Q2",Table1[[#This Row],[Credit Amount]],"")</f>
        <v/>
      </c>
      <c r="K3817">
        <f>IF(Table1[[#This Row],[Quarter]]="Q3",Table1[[#This Row],[Credit Amount]],"")</f>
        <v>-82.21</v>
      </c>
      <c r="L3817">
        <f>IF(Table1[[#This Row],[Transaction Type]]="Upgrade",Table1[[#This Row],[Credit Amount]],IF(Table1[[#This Row],[Transaction Type]]="Activation",Table1[[#This Row],[Credit Amount]],""))</f>
        <v>-82.21</v>
      </c>
      <c r="M3817" t="str">
        <f>IF(Table1[[#This Row],[Transaction Type]]="Maintenance",Table1[[#This Row],[Credit Amount]],"")</f>
        <v/>
      </c>
      <c r="N3817">
        <v>10057</v>
      </c>
      <c r="O3817" t="s">
        <v>2489</v>
      </c>
      <c r="P3817" t="s">
        <v>2546</v>
      </c>
      <c r="Q3817" t="s">
        <v>289</v>
      </c>
      <c r="R3817">
        <v>10102</v>
      </c>
      <c r="S3817" t="s">
        <v>2489</v>
      </c>
      <c r="T3817" t="s">
        <v>2591</v>
      </c>
      <c r="U3817" t="s">
        <v>290</v>
      </c>
      <c r="V3817" t="s">
        <v>225</v>
      </c>
      <c r="W3817">
        <v>100002454</v>
      </c>
      <c r="X3817">
        <v>8005551455</v>
      </c>
      <c r="Y3817" t="s">
        <v>2595</v>
      </c>
      <c r="Z3817" t="s">
        <v>4050</v>
      </c>
      <c r="AA3817" s="13">
        <v>-82.21</v>
      </c>
      <c r="AB3817" s="14">
        <v>42574</v>
      </c>
      <c r="AC3817" t="s">
        <v>37</v>
      </c>
    </row>
    <row r="3818" spans="1:29" x14ac:dyDescent="0.25">
      <c r="A3818" t="str">
        <f>CONCATENATE("Q",ROUNDUP(MONTH(Table1[[#This Row],[Month]])/3,0))</f>
        <v>Q3</v>
      </c>
      <c r="B3818" s="14">
        <f>EOMONTH(Table1[[#This Row],[Credit Date]],-1)+1</f>
        <v>42552</v>
      </c>
      <c r="C3818" t="str">
        <f>CONCATENATE(Table1[[#This Row],[Issuer Last Name]],", ",Table1[[#This Row],[Issuer First Name]])</f>
        <v>No. 057, Employee</v>
      </c>
      <c r="D3818" t="str">
        <f>CONCATENATE(Table1[[#This Row],[Approver Last Name]],", ",Table1[[#This Row],[Approver First Name]])</f>
        <v>No. 102, Employee</v>
      </c>
      <c r="E3818" t="str">
        <f>CONCATENATE(Table1[[#This Row],[Customer Last Name]],", ",Table1[[#This Row],[Customer First Name]])</f>
        <v>No. 13434, Client</v>
      </c>
      <c r="F38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18" t="str">
        <f>IF(Table1[[#This Row],[Transaction Type]]="Maintenance","Non-Sales","Sales")</f>
        <v>Sales</v>
      </c>
      <c r="H3818" t="str">
        <f>IF(Table1[[#This Row],[Quarter]]="q2",1,"")</f>
        <v/>
      </c>
      <c r="I3818">
        <f>IF(Table1[[#This Row],[Quarter]]="q3",1,"")</f>
        <v>1</v>
      </c>
      <c r="J3818" t="str">
        <f>IF(Table1[[#This Row],[Quarter]]="Q2",Table1[[#This Row],[Credit Amount]],"")</f>
        <v/>
      </c>
      <c r="K3818">
        <f>IF(Table1[[#This Row],[Quarter]]="Q3",Table1[[#This Row],[Credit Amount]],"")</f>
        <v>-85.36</v>
      </c>
      <c r="L3818">
        <f>IF(Table1[[#This Row],[Transaction Type]]="Upgrade",Table1[[#This Row],[Credit Amount]],IF(Table1[[#This Row],[Transaction Type]]="Activation",Table1[[#This Row],[Credit Amount]],""))</f>
        <v>-85.36</v>
      </c>
      <c r="M3818" t="str">
        <f>IF(Table1[[#This Row],[Transaction Type]]="Maintenance",Table1[[#This Row],[Credit Amount]],"")</f>
        <v/>
      </c>
      <c r="N3818">
        <v>10057</v>
      </c>
      <c r="O3818" t="s">
        <v>2489</v>
      </c>
      <c r="P3818" t="s">
        <v>2546</v>
      </c>
      <c r="Q3818" t="s">
        <v>289</v>
      </c>
      <c r="R3818">
        <v>10102</v>
      </c>
      <c r="S3818" t="s">
        <v>2489</v>
      </c>
      <c r="T3818" t="s">
        <v>2591</v>
      </c>
      <c r="U3818" t="s">
        <v>290</v>
      </c>
      <c r="V3818" t="s">
        <v>225</v>
      </c>
      <c r="W3818">
        <v>100004433</v>
      </c>
      <c r="X3818">
        <v>8005553434</v>
      </c>
      <c r="Y3818" t="s">
        <v>2595</v>
      </c>
      <c r="Z3818" t="s">
        <v>6022</v>
      </c>
      <c r="AA3818" s="13">
        <v>-85.36</v>
      </c>
      <c r="AB3818" s="14">
        <v>42578</v>
      </c>
      <c r="AC3818" t="s">
        <v>37</v>
      </c>
    </row>
    <row r="3819" spans="1:29" x14ac:dyDescent="0.25">
      <c r="A3819" t="str">
        <f>CONCATENATE("Q",ROUNDUP(MONTH(Table1[[#This Row],[Month]])/3,0))</f>
        <v>Q3</v>
      </c>
      <c r="B3819" s="14">
        <f>EOMONTH(Table1[[#This Row],[Credit Date]],-1)+1</f>
        <v>42583</v>
      </c>
      <c r="C3819" t="str">
        <f>CONCATENATE(Table1[[#This Row],[Issuer Last Name]],", ",Table1[[#This Row],[Issuer First Name]])</f>
        <v>No. 057, Employee</v>
      </c>
      <c r="D3819" t="str">
        <f>CONCATENATE(Table1[[#This Row],[Approver Last Name]],", ",Table1[[#This Row],[Approver First Name]])</f>
        <v>No. 102, Employee</v>
      </c>
      <c r="E3819" t="str">
        <f>CONCATENATE(Table1[[#This Row],[Customer Last Name]],", ",Table1[[#This Row],[Customer First Name]])</f>
        <v>No. 11019, Client</v>
      </c>
      <c r="F38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19" t="str">
        <f>IF(Table1[[#This Row],[Transaction Type]]="Maintenance","Non-Sales","Sales")</f>
        <v>Sales</v>
      </c>
      <c r="H3819" t="str">
        <f>IF(Table1[[#This Row],[Quarter]]="q2",1,"")</f>
        <v/>
      </c>
      <c r="I3819">
        <f>IF(Table1[[#This Row],[Quarter]]="q3",1,"")</f>
        <v>1</v>
      </c>
      <c r="J3819" t="str">
        <f>IF(Table1[[#This Row],[Quarter]]="Q2",Table1[[#This Row],[Credit Amount]],"")</f>
        <v/>
      </c>
      <c r="K3819">
        <f>IF(Table1[[#This Row],[Quarter]]="Q3",Table1[[#This Row],[Credit Amount]],"")</f>
        <v>-81.03</v>
      </c>
      <c r="L3819">
        <f>IF(Table1[[#This Row],[Transaction Type]]="Upgrade",Table1[[#This Row],[Credit Amount]],IF(Table1[[#This Row],[Transaction Type]]="Activation",Table1[[#This Row],[Credit Amount]],""))</f>
        <v>-81.03</v>
      </c>
      <c r="M3819" t="str">
        <f>IF(Table1[[#This Row],[Transaction Type]]="Maintenance",Table1[[#This Row],[Credit Amount]],"")</f>
        <v/>
      </c>
      <c r="N3819">
        <v>10057</v>
      </c>
      <c r="O3819" t="s">
        <v>2489</v>
      </c>
      <c r="P3819" t="s">
        <v>2546</v>
      </c>
      <c r="Q3819" t="s">
        <v>289</v>
      </c>
      <c r="R3819">
        <v>10102</v>
      </c>
      <c r="S3819" t="s">
        <v>2489</v>
      </c>
      <c r="T3819" t="s">
        <v>2591</v>
      </c>
      <c r="U3819" t="s">
        <v>290</v>
      </c>
      <c r="V3819" t="s">
        <v>225</v>
      </c>
      <c r="W3819">
        <v>100002018</v>
      </c>
      <c r="X3819">
        <v>8005551019</v>
      </c>
      <c r="Y3819" t="s">
        <v>2595</v>
      </c>
      <c r="Z3819" t="s">
        <v>3614</v>
      </c>
      <c r="AA3819" s="13">
        <v>-81.03</v>
      </c>
      <c r="AB3819" s="14">
        <v>42584</v>
      </c>
      <c r="AC3819" t="s">
        <v>37</v>
      </c>
    </row>
    <row r="3820" spans="1:29" x14ac:dyDescent="0.25">
      <c r="A3820" t="str">
        <f>CONCATENATE("Q",ROUNDUP(MONTH(Table1[[#This Row],[Month]])/3,0))</f>
        <v>Q3</v>
      </c>
      <c r="B3820" s="14">
        <f>EOMONTH(Table1[[#This Row],[Credit Date]],-1)+1</f>
        <v>42583</v>
      </c>
      <c r="C3820" t="str">
        <f>CONCATENATE(Table1[[#This Row],[Issuer Last Name]],", ",Table1[[#This Row],[Issuer First Name]])</f>
        <v>No. 057, Employee</v>
      </c>
      <c r="D3820" t="str">
        <f>CONCATENATE(Table1[[#This Row],[Approver Last Name]],", ",Table1[[#This Row],[Approver First Name]])</f>
        <v>No. 057, Employee</v>
      </c>
      <c r="E3820" t="str">
        <f>CONCATENATE(Table1[[#This Row],[Customer Last Name]],", ",Table1[[#This Row],[Customer First Name]])</f>
        <v>No. 10611, Client</v>
      </c>
      <c r="F3820" t="str">
        <f>IF(Table1[[#This Row],[Credit Amount]]&gt;-19.99,"Less than 19.99",IF(Table1[[#This Row],[Credit Amount]]=-20,"20",IF(Table1[[#This Row],[Credit Amount]]&gt;-49.98,"20.01-49.98",IF(Table1[[#This Row],[Credit Amount]]=-49.99,"49.99",IF(Table1[[#This Row],[Credit Amount]]=-50,"50",IF(Table1[[#This Row],[Credit Amount]]&lt;-50.01,"Greater than 50"))))))</f>
        <v>20.01-49.98</v>
      </c>
      <c r="G3820" t="str">
        <f>IF(Table1[[#This Row],[Transaction Type]]="Maintenance","Non-Sales","Sales")</f>
        <v>Sales</v>
      </c>
      <c r="H3820" t="str">
        <f>IF(Table1[[#This Row],[Quarter]]="q2",1,"")</f>
        <v/>
      </c>
      <c r="I3820">
        <f>IF(Table1[[#This Row],[Quarter]]="q3",1,"")</f>
        <v>1</v>
      </c>
      <c r="J3820" t="str">
        <f>IF(Table1[[#This Row],[Quarter]]="Q2",Table1[[#This Row],[Credit Amount]],"")</f>
        <v/>
      </c>
      <c r="K3820">
        <f>IF(Table1[[#This Row],[Quarter]]="Q3",Table1[[#This Row],[Credit Amount]],"")</f>
        <v>-35.85</v>
      </c>
      <c r="L3820">
        <f>IF(Table1[[#This Row],[Transaction Type]]="Upgrade",Table1[[#This Row],[Credit Amount]],IF(Table1[[#This Row],[Transaction Type]]="Activation",Table1[[#This Row],[Credit Amount]],""))</f>
        <v>-35.85</v>
      </c>
      <c r="M3820" t="str">
        <f>IF(Table1[[#This Row],[Transaction Type]]="Maintenance",Table1[[#This Row],[Credit Amount]],"")</f>
        <v/>
      </c>
      <c r="N3820">
        <v>10057</v>
      </c>
      <c r="O3820" t="s">
        <v>2489</v>
      </c>
      <c r="P3820" t="s">
        <v>2546</v>
      </c>
      <c r="Q3820" t="s">
        <v>289</v>
      </c>
      <c r="R3820">
        <v>10057</v>
      </c>
      <c r="S3820" t="s">
        <v>2489</v>
      </c>
      <c r="T3820" t="s">
        <v>2546</v>
      </c>
      <c r="U3820" t="s">
        <v>289</v>
      </c>
      <c r="V3820" t="s">
        <v>225</v>
      </c>
      <c r="W3820">
        <v>100001610</v>
      </c>
      <c r="X3820">
        <v>8005550611</v>
      </c>
      <c r="Y3820" t="s">
        <v>2595</v>
      </c>
      <c r="Z3820" t="s">
        <v>3206</v>
      </c>
      <c r="AA3820" s="13">
        <v>-35.85</v>
      </c>
      <c r="AB3820" s="14">
        <v>42585</v>
      </c>
      <c r="AC3820" t="s">
        <v>37</v>
      </c>
    </row>
    <row r="3821" spans="1:29" x14ac:dyDescent="0.25">
      <c r="A3821" t="str">
        <f>CONCATENATE("Q",ROUNDUP(MONTH(Table1[[#This Row],[Month]])/3,0))</f>
        <v>Q3</v>
      </c>
      <c r="B3821" s="14">
        <f>EOMONTH(Table1[[#This Row],[Credit Date]],-1)+1</f>
        <v>42583</v>
      </c>
      <c r="C3821" t="str">
        <f>CONCATENATE(Table1[[#This Row],[Issuer Last Name]],", ",Table1[[#This Row],[Issuer First Name]])</f>
        <v>No. 057, Employee</v>
      </c>
      <c r="D3821" t="str">
        <f>CONCATENATE(Table1[[#This Row],[Approver Last Name]],", ",Table1[[#This Row],[Approver First Name]])</f>
        <v>No. 102, Employee</v>
      </c>
      <c r="E3821" t="str">
        <f>CONCATENATE(Table1[[#This Row],[Customer Last Name]],", ",Table1[[#This Row],[Customer First Name]])</f>
        <v>No. 13733, Client</v>
      </c>
      <c r="F38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21" t="str">
        <f>IF(Table1[[#This Row],[Transaction Type]]="Maintenance","Non-Sales","Sales")</f>
        <v>Non-Sales</v>
      </c>
      <c r="H3821" t="str">
        <f>IF(Table1[[#This Row],[Quarter]]="q2",1,"")</f>
        <v/>
      </c>
      <c r="I3821">
        <f>IF(Table1[[#This Row],[Quarter]]="q3",1,"")</f>
        <v>1</v>
      </c>
      <c r="J3821" t="str">
        <f>IF(Table1[[#This Row],[Quarter]]="Q2",Table1[[#This Row],[Credit Amount]],"")</f>
        <v/>
      </c>
      <c r="K3821">
        <f>IF(Table1[[#This Row],[Quarter]]="Q3",Table1[[#This Row],[Credit Amount]],"")</f>
        <v>-86.14</v>
      </c>
      <c r="L3821" t="str">
        <f>IF(Table1[[#This Row],[Transaction Type]]="Upgrade",Table1[[#This Row],[Credit Amount]],IF(Table1[[#This Row],[Transaction Type]]="Activation",Table1[[#This Row],[Credit Amount]],""))</f>
        <v/>
      </c>
      <c r="M3821">
        <f>IF(Table1[[#This Row],[Transaction Type]]="Maintenance",Table1[[#This Row],[Credit Amount]],"")</f>
        <v>-86.14</v>
      </c>
      <c r="N3821">
        <v>10057</v>
      </c>
      <c r="O3821" t="s">
        <v>2489</v>
      </c>
      <c r="P3821" t="s">
        <v>2546</v>
      </c>
      <c r="Q3821" t="s">
        <v>289</v>
      </c>
      <c r="R3821">
        <v>10102</v>
      </c>
      <c r="S3821" t="s">
        <v>2489</v>
      </c>
      <c r="T3821" t="s">
        <v>2591</v>
      </c>
      <c r="U3821" t="s">
        <v>290</v>
      </c>
      <c r="V3821" t="s">
        <v>225</v>
      </c>
      <c r="W3821">
        <v>100004732</v>
      </c>
      <c r="X3821">
        <v>8005553733</v>
      </c>
      <c r="Y3821" t="s">
        <v>2595</v>
      </c>
      <c r="Z3821" t="s">
        <v>6321</v>
      </c>
      <c r="AA3821" s="13">
        <v>-86.14</v>
      </c>
      <c r="AB3821" s="14">
        <v>42586</v>
      </c>
      <c r="AC3821" t="s">
        <v>36</v>
      </c>
    </row>
    <row r="3822" spans="1:29" x14ac:dyDescent="0.25">
      <c r="A3822" t="str">
        <f>CONCATENATE("Q",ROUNDUP(MONTH(Table1[[#This Row],[Month]])/3,0))</f>
        <v>Q3</v>
      </c>
      <c r="B3822" s="14">
        <f>EOMONTH(Table1[[#This Row],[Credit Date]],-1)+1</f>
        <v>42583</v>
      </c>
      <c r="C3822" t="str">
        <f>CONCATENATE(Table1[[#This Row],[Issuer Last Name]],", ",Table1[[#This Row],[Issuer First Name]])</f>
        <v>No. 057, Employee</v>
      </c>
      <c r="D3822" t="str">
        <f>CONCATENATE(Table1[[#This Row],[Approver Last Name]],", ",Table1[[#This Row],[Approver First Name]])</f>
        <v>No. 102, Employee</v>
      </c>
      <c r="E3822" t="str">
        <f>CONCATENATE(Table1[[#This Row],[Customer Last Name]],", ",Table1[[#This Row],[Customer First Name]])</f>
        <v>No. 13280, Client</v>
      </c>
      <c r="F38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22" t="str">
        <f>IF(Table1[[#This Row],[Transaction Type]]="Maintenance","Non-Sales","Sales")</f>
        <v>Non-Sales</v>
      </c>
      <c r="H3822" t="str">
        <f>IF(Table1[[#This Row],[Quarter]]="q2",1,"")</f>
        <v/>
      </c>
      <c r="I3822">
        <f>IF(Table1[[#This Row],[Quarter]]="q3",1,"")</f>
        <v>1</v>
      </c>
      <c r="J3822" t="str">
        <f>IF(Table1[[#This Row],[Quarter]]="Q2",Table1[[#This Row],[Credit Amount]],"")</f>
        <v/>
      </c>
      <c r="K3822">
        <f>IF(Table1[[#This Row],[Quarter]]="Q3",Table1[[#This Row],[Credit Amount]],"")</f>
        <v>-72.36</v>
      </c>
      <c r="L3822" t="str">
        <f>IF(Table1[[#This Row],[Transaction Type]]="Upgrade",Table1[[#This Row],[Credit Amount]],IF(Table1[[#This Row],[Transaction Type]]="Activation",Table1[[#This Row],[Credit Amount]],""))</f>
        <v/>
      </c>
      <c r="M3822">
        <f>IF(Table1[[#This Row],[Transaction Type]]="Maintenance",Table1[[#This Row],[Credit Amount]],"")</f>
        <v>-72.36</v>
      </c>
      <c r="N3822">
        <v>10057</v>
      </c>
      <c r="O3822" t="s">
        <v>2489</v>
      </c>
      <c r="P3822" t="s">
        <v>2546</v>
      </c>
      <c r="Q3822" t="s">
        <v>289</v>
      </c>
      <c r="R3822">
        <v>10102</v>
      </c>
      <c r="S3822" t="s">
        <v>2489</v>
      </c>
      <c r="T3822" t="s">
        <v>2591</v>
      </c>
      <c r="U3822" t="s">
        <v>290</v>
      </c>
      <c r="V3822" t="s">
        <v>225</v>
      </c>
      <c r="W3822">
        <v>100004279</v>
      </c>
      <c r="X3822">
        <v>8005553280</v>
      </c>
      <c r="Y3822" t="s">
        <v>2595</v>
      </c>
      <c r="Z3822" t="s">
        <v>5868</v>
      </c>
      <c r="AA3822" s="13">
        <v>-72.36</v>
      </c>
      <c r="AB3822" s="14">
        <v>42594</v>
      </c>
      <c r="AC3822" t="s">
        <v>36</v>
      </c>
    </row>
    <row r="3823" spans="1:29" x14ac:dyDescent="0.25">
      <c r="A3823" t="str">
        <f>CONCATENATE("Q",ROUNDUP(MONTH(Table1[[#This Row],[Month]])/3,0))</f>
        <v>Q3</v>
      </c>
      <c r="B3823" s="14">
        <f>EOMONTH(Table1[[#This Row],[Credit Date]],-1)+1</f>
        <v>42583</v>
      </c>
      <c r="C3823" t="str">
        <f>CONCATENATE(Table1[[#This Row],[Issuer Last Name]],", ",Table1[[#This Row],[Issuer First Name]])</f>
        <v>No. 057, Employee</v>
      </c>
      <c r="D3823" t="str">
        <f>CONCATENATE(Table1[[#This Row],[Approver Last Name]],", ",Table1[[#This Row],[Approver First Name]])</f>
        <v>No. 057, Employee</v>
      </c>
      <c r="E3823" t="str">
        <f>CONCATENATE(Table1[[#This Row],[Customer Last Name]],", ",Table1[[#This Row],[Customer First Name]])</f>
        <v>No. 10940, Client</v>
      </c>
      <c r="F3823" t="str">
        <f>IF(Table1[[#This Row],[Credit Amount]]&gt;-19.99,"Less than 19.99",IF(Table1[[#This Row],[Credit Amount]]=-20,"20",IF(Table1[[#This Row],[Credit Amount]]&gt;-49.98,"20.01-49.98",IF(Table1[[#This Row],[Credit Amount]]=-49.99,"49.99",IF(Table1[[#This Row],[Credit Amount]]=-50,"50",IF(Table1[[#This Row],[Credit Amount]]&lt;-50.01,"Greater than 50"))))))</f>
        <v>20.01-49.98</v>
      </c>
      <c r="G3823" t="str">
        <f>IF(Table1[[#This Row],[Transaction Type]]="Maintenance","Non-Sales","Sales")</f>
        <v>Non-Sales</v>
      </c>
      <c r="H3823" t="str">
        <f>IF(Table1[[#This Row],[Quarter]]="q2",1,"")</f>
        <v/>
      </c>
      <c r="I3823">
        <f>IF(Table1[[#This Row],[Quarter]]="q3",1,"")</f>
        <v>1</v>
      </c>
      <c r="J3823" t="str">
        <f>IF(Table1[[#This Row],[Quarter]]="Q2",Table1[[#This Row],[Credit Amount]],"")</f>
        <v/>
      </c>
      <c r="K3823">
        <f>IF(Table1[[#This Row],[Quarter]]="Q3",Table1[[#This Row],[Credit Amount]],"")</f>
        <v>-31.91</v>
      </c>
      <c r="L3823" t="str">
        <f>IF(Table1[[#This Row],[Transaction Type]]="Upgrade",Table1[[#This Row],[Credit Amount]],IF(Table1[[#This Row],[Transaction Type]]="Activation",Table1[[#This Row],[Credit Amount]],""))</f>
        <v/>
      </c>
      <c r="M3823">
        <f>IF(Table1[[#This Row],[Transaction Type]]="Maintenance",Table1[[#This Row],[Credit Amount]],"")</f>
        <v>-31.91</v>
      </c>
      <c r="N3823">
        <v>10057</v>
      </c>
      <c r="O3823" t="s">
        <v>2489</v>
      </c>
      <c r="P3823" t="s">
        <v>2546</v>
      </c>
      <c r="Q3823" t="s">
        <v>289</v>
      </c>
      <c r="R3823">
        <v>10057</v>
      </c>
      <c r="S3823" t="s">
        <v>2489</v>
      </c>
      <c r="T3823" t="s">
        <v>2546</v>
      </c>
      <c r="U3823" t="s">
        <v>289</v>
      </c>
      <c r="V3823" t="s">
        <v>225</v>
      </c>
      <c r="W3823">
        <v>100001939</v>
      </c>
      <c r="X3823">
        <v>8005550940</v>
      </c>
      <c r="Y3823" t="s">
        <v>2595</v>
      </c>
      <c r="Z3823" t="s">
        <v>3535</v>
      </c>
      <c r="AA3823" s="13">
        <v>-31.91</v>
      </c>
      <c r="AB3823" s="14">
        <v>42596</v>
      </c>
      <c r="AC3823" t="s">
        <v>36</v>
      </c>
    </row>
    <row r="3824" spans="1:29" x14ac:dyDescent="0.25">
      <c r="A3824" t="str">
        <f>CONCATENATE("Q",ROUNDUP(MONTH(Table1[[#This Row],[Month]])/3,0))</f>
        <v>Q3</v>
      </c>
      <c r="B3824" s="14">
        <f>EOMONTH(Table1[[#This Row],[Credit Date]],-1)+1</f>
        <v>42583</v>
      </c>
      <c r="C3824" t="str">
        <f>CONCATENATE(Table1[[#This Row],[Issuer Last Name]],", ",Table1[[#This Row],[Issuer First Name]])</f>
        <v>No. 057, Employee</v>
      </c>
      <c r="D3824" t="str">
        <f>CONCATENATE(Table1[[#This Row],[Approver Last Name]],", ",Table1[[#This Row],[Approver First Name]])</f>
        <v>No. 057, Employee</v>
      </c>
      <c r="E3824" t="str">
        <f>CONCATENATE(Table1[[#This Row],[Customer Last Name]],", ",Table1[[#This Row],[Customer First Name]])</f>
        <v>No. 13577, Client</v>
      </c>
      <c r="F3824" t="str">
        <f>IF(Table1[[#This Row],[Credit Amount]]&gt;-19.99,"Less than 19.99",IF(Table1[[#This Row],[Credit Amount]]=-20,"20",IF(Table1[[#This Row],[Credit Amount]]&gt;-49.98,"20.01-49.98",IF(Table1[[#This Row],[Credit Amount]]=-49.99,"49.99",IF(Table1[[#This Row],[Credit Amount]]=-50,"50",IF(Table1[[#This Row],[Credit Amount]]&lt;-50.01,"Greater than 50"))))))</f>
        <v>20.01-49.98</v>
      </c>
      <c r="G3824" t="str">
        <f>IF(Table1[[#This Row],[Transaction Type]]="Maintenance","Non-Sales","Sales")</f>
        <v>Sales</v>
      </c>
      <c r="H3824" t="str">
        <f>IF(Table1[[#This Row],[Quarter]]="q2",1,"")</f>
        <v/>
      </c>
      <c r="I3824">
        <f>IF(Table1[[#This Row],[Quarter]]="q3",1,"")</f>
        <v>1</v>
      </c>
      <c r="J3824" t="str">
        <f>IF(Table1[[#This Row],[Quarter]]="Q2",Table1[[#This Row],[Credit Amount]],"")</f>
        <v/>
      </c>
      <c r="K3824">
        <f>IF(Table1[[#This Row],[Quarter]]="Q3",Table1[[#This Row],[Credit Amount]],"")</f>
        <v>-49.49</v>
      </c>
      <c r="L3824">
        <f>IF(Table1[[#This Row],[Transaction Type]]="Upgrade",Table1[[#This Row],[Credit Amount]],IF(Table1[[#This Row],[Transaction Type]]="Activation",Table1[[#This Row],[Credit Amount]],""))</f>
        <v>-49.49</v>
      </c>
      <c r="M3824" t="str">
        <f>IF(Table1[[#This Row],[Transaction Type]]="Maintenance",Table1[[#This Row],[Credit Amount]],"")</f>
        <v/>
      </c>
      <c r="N3824">
        <v>10057</v>
      </c>
      <c r="O3824" t="s">
        <v>2489</v>
      </c>
      <c r="P3824" t="s">
        <v>2546</v>
      </c>
      <c r="Q3824" t="s">
        <v>289</v>
      </c>
      <c r="R3824">
        <v>10057</v>
      </c>
      <c r="S3824" t="s">
        <v>2489</v>
      </c>
      <c r="T3824" t="s">
        <v>2546</v>
      </c>
      <c r="U3824" t="s">
        <v>289</v>
      </c>
      <c r="V3824" t="s">
        <v>225</v>
      </c>
      <c r="W3824">
        <v>100004576</v>
      </c>
      <c r="X3824">
        <v>8005553577</v>
      </c>
      <c r="Y3824" t="s">
        <v>2595</v>
      </c>
      <c r="Z3824" t="s">
        <v>6165</v>
      </c>
      <c r="AA3824" s="13">
        <v>-49.49</v>
      </c>
      <c r="AB3824" s="14">
        <v>42596</v>
      </c>
      <c r="AC3824" t="s">
        <v>37</v>
      </c>
    </row>
    <row r="3825" spans="1:29" x14ac:dyDescent="0.25">
      <c r="A3825" t="str">
        <f>CONCATENATE("Q",ROUNDUP(MONTH(Table1[[#This Row],[Month]])/3,0))</f>
        <v>Q3</v>
      </c>
      <c r="B3825" s="14">
        <f>EOMONTH(Table1[[#This Row],[Credit Date]],-1)+1</f>
        <v>42583</v>
      </c>
      <c r="C3825" t="str">
        <f>CONCATENATE(Table1[[#This Row],[Issuer Last Name]],", ",Table1[[#This Row],[Issuer First Name]])</f>
        <v>No. 057, Employee</v>
      </c>
      <c r="D3825" t="str">
        <f>CONCATENATE(Table1[[#This Row],[Approver Last Name]],", ",Table1[[#This Row],[Approver First Name]])</f>
        <v>No. 102, Employee</v>
      </c>
      <c r="E3825" t="str">
        <f>CONCATENATE(Table1[[#This Row],[Customer Last Name]],", ",Table1[[#This Row],[Customer First Name]])</f>
        <v>No. 13061, Client</v>
      </c>
      <c r="F38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25" t="str">
        <f>IF(Table1[[#This Row],[Transaction Type]]="Maintenance","Non-Sales","Sales")</f>
        <v>Non-Sales</v>
      </c>
      <c r="H3825" t="str">
        <f>IF(Table1[[#This Row],[Quarter]]="q2",1,"")</f>
        <v/>
      </c>
      <c r="I3825">
        <f>IF(Table1[[#This Row],[Quarter]]="q3",1,"")</f>
        <v>1</v>
      </c>
      <c r="J3825" t="str">
        <f>IF(Table1[[#This Row],[Quarter]]="Q2",Table1[[#This Row],[Credit Amount]],"")</f>
        <v/>
      </c>
      <c r="K3825">
        <f>IF(Table1[[#This Row],[Quarter]]="Q3",Table1[[#This Row],[Credit Amount]],"")</f>
        <v>-59.98</v>
      </c>
      <c r="L3825" t="str">
        <f>IF(Table1[[#This Row],[Transaction Type]]="Upgrade",Table1[[#This Row],[Credit Amount]],IF(Table1[[#This Row],[Transaction Type]]="Activation",Table1[[#This Row],[Credit Amount]],""))</f>
        <v/>
      </c>
      <c r="M3825">
        <f>IF(Table1[[#This Row],[Transaction Type]]="Maintenance",Table1[[#This Row],[Credit Amount]],"")</f>
        <v>-59.98</v>
      </c>
      <c r="N3825">
        <v>10057</v>
      </c>
      <c r="O3825" t="s">
        <v>2489</v>
      </c>
      <c r="P3825" t="s">
        <v>2546</v>
      </c>
      <c r="Q3825" t="s">
        <v>289</v>
      </c>
      <c r="R3825">
        <v>10102</v>
      </c>
      <c r="S3825" t="s">
        <v>2489</v>
      </c>
      <c r="T3825" t="s">
        <v>2591</v>
      </c>
      <c r="U3825" t="s">
        <v>290</v>
      </c>
      <c r="V3825" t="s">
        <v>225</v>
      </c>
      <c r="W3825">
        <v>100004060</v>
      </c>
      <c r="X3825">
        <v>8005553061</v>
      </c>
      <c r="Y3825" t="s">
        <v>2595</v>
      </c>
      <c r="Z3825" t="s">
        <v>5649</v>
      </c>
      <c r="AA3825" s="13">
        <v>-59.98</v>
      </c>
      <c r="AB3825" s="14">
        <v>42597</v>
      </c>
      <c r="AC3825" t="s">
        <v>36</v>
      </c>
    </row>
    <row r="3826" spans="1:29" x14ac:dyDescent="0.25">
      <c r="A3826" t="str">
        <f>CONCATENATE("Q",ROUNDUP(MONTH(Table1[[#This Row],[Month]])/3,0))</f>
        <v>Q3</v>
      </c>
      <c r="B3826" s="14">
        <f>EOMONTH(Table1[[#This Row],[Credit Date]],-1)+1</f>
        <v>42583</v>
      </c>
      <c r="C3826" t="str">
        <f>CONCATENATE(Table1[[#This Row],[Issuer Last Name]],", ",Table1[[#This Row],[Issuer First Name]])</f>
        <v>No. 057, Employee</v>
      </c>
      <c r="D3826" t="str">
        <f>CONCATENATE(Table1[[#This Row],[Approver Last Name]],", ",Table1[[#This Row],[Approver First Name]])</f>
        <v>No. 102, Employee</v>
      </c>
      <c r="E3826" t="str">
        <f>CONCATENATE(Table1[[#This Row],[Customer Last Name]],", ",Table1[[#This Row],[Customer First Name]])</f>
        <v>No. 12732, Client</v>
      </c>
      <c r="F38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26" t="str">
        <f>IF(Table1[[#This Row],[Transaction Type]]="Maintenance","Non-Sales","Sales")</f>
        <v>Non-Sales</v>
      </c>
      <c r="H3826" t="str">
        <f>IF(Table1[[#This Row],[Quarter]]="q2",1,"")</f>
        <v/>
      </c>
      <c r="I3826">
        <f>IF(Table1[[#This Row],[Quarter]]="q3",1,"")</f>
        <v>1</v>
      </c>
      <c r="J3826" t="str">
        <f>IF(Table1[[#This Row],[Quarter]]="Q2",Table1[[#This Row],[Credit Amount]],"")</f>
        <v/>
      </c>
      <c r="K3826">
        <f>IF(Table1[[#This Row],[Quarter]]="Q3",Table1[[#This Row],[Credit Amount]],"")</f>
        <v>-93.27</v>
      </c>
      <c r="L3826" t="str">
        <f>IF(Table1[[#This Row],[Transaction Type]]="Upgrade",Table1[[#This Row],[Credit Amount]],IF(Table1[[#This Row],[Transaction Type]]="Activation",Table1[[#This Row],[Credit Amount]],""))</f>
        <v/>
      </c>
      <c r="M3826">
        <f>IF(Table1[[#This Row],[Transaction Type]]="Maintenance",Table1[[#This Row],[Credit Amount]],"")</f>
        <v>-93.27</v>
      </c>
      <c r="N3826">
        <v>10057</v>
      </c>
      <c r="O3826" t="s">
        <v>2489</v>
      </c>
      <c r="P3826" t="s">
        <v>2546</v>
      </c>
      <c r="Q3826" t="s">
        <v>289</v>
      </c>
      <c r="R3826">
        <v>10102</v>
      </c>
      <c r="S3826" t="s">
        <v>2489</v>
      </c>
      <c r="T3826" t="s">
        <v>2591</v>
      </c>
      <c r="U3826" t="s">
        <v>290</v>
      </c>
      <c r="V3826" t="s">
        <v>225</v>
      </c>
      <c r="W3826">
        <v>100003731</v>
      </c>
      <c r="X3826">
        <v>8005552732</v>
      </c>
      <c r="Y3826" t="s">
        <v>2595</v>
      </c>
      <c r="Z3826" t="s">
        <v>5324</v>
      </c>
      <c r="AA3826" s="13">
        <v>-93.27</v>
      </c>
      <c r="AB3826" s="14">
        <v>42598</v>
      </c>
      <c r="AC3826" t="s">
        <v>36</v>
      </c>
    </row>
    <row r="3827" spans="1:29" x14ac:dyDescent="0.25">
      <c r="A3827" t="str">
        <f>CONCATENATE("Q",ROUNDUP(MONTH(Table1[[#This Row],[Month]])/3,0))</f>
        <v>Q3</v>
      </c>
      <c r="B3827" s="14">
        <f>EOMONTH(Table1[[#This Row],[Credit Date]],-1)+1</f>
        <v>42583</v>
      </c>
      <c r="C3827" t="str">
        <f>CONCATENATE(Table1[[#This Row],[Issuer Last Name]],", ",Table1[[#This Row],[Issuer First Name]])</f>
        <v>No. 057, Employee</v>
      </c>
      <c r="D3827" t="str">
        <f>CONCATENATE(Table1[[#This Row],[Approver Last Name]],", ",Table1[[#This Row],[Approver First Name]])</f>
        <v>No. 102, Employee</v>
      </c>
      <c r="E3827" t="str">
        <f>CONCATENATE(Table1[[#This Row],[Customer Last Name]],", ",Table1[[#This Row],[Customer First Name]])</f>
        <v>No. 13464, Client</v>
      </c>
      <c r="F38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27" t="str">
        <f>IF(Table1[[#This Row],[Transaction Type]]="Maintenance","Non-Sales","Sales")</f>
        <v>Sales</v>
      </c>
      <c r="H3827" t="str">
        <f>IF(Table1[[#This Row],[Quarter]]="q2",1,"")</f>
        <v/>
      </c>
      <c r="I3827">
        <f>IF(Table1[[#This Row],[Quarter]]="q3",1,"")</f>
        <v>1</v>
      </c>
      <c r="J3827" t="str">
        <f>IF(Table1[[#This Row],[Quarter]]="Q2",Table1[[#This Row],[Credit Amount]],"")</f>
        <v/>
      </c>
      <c r="K3827">
        <f>IF(Table1[[#This Row],[Quarter]]="Q3",Table1[[#This Row],[Credit Amount]],"")</f>
        <v>-62.26</v>
      </c>
      <c r="L3827">
        <f>IF(Table1[[#This Row],[Transaction Type]]="Upgrade",Table1[[#This Row],[Credit Amount]],IF(Table1[[#This Row],[Transaction Type]]="Activation",Table1[[#This Row],[Credit Amount]],""))</f>
        <v>-62.26</v>
      </c>
      <c r="M3827" t="str">
        <f>IF(Table1[[#This Row],[Transaction Type]]="Maintenance",Table1[[#This Row],[Credit Amount]],"")</f>
        <v/>
      </c>
      <c r="N3827">
        <v>10057</v>
      </c>
      <c r="O3827" t="s">
        <v>2489</v>
      </c>
      <c r="P3827" t="s">
        <v>2546</v>
      </c>
      <c r="Q3827" t="s">
        <v>289</v>
      </c>
      <c r="R3827">
        <v>10102</v>
      </c>
      <c r="S3827" t="s">
        <v>2489</v>
      </c>
      <c r="T3827" t="s">
        <v>2591</v>
      </c>
      <c r="U3827" t="s">
        <v>290</v>
      </c>
      <c r="V3827" t="s">
        <v>225</v>
      </c>
      <c r="W3827">
        <v>100004463</v>
      </c>
      <c r="X3827">
        <v>8005553464</v>
      </c>
      <c r="Y3827" t="s">
        <v>2595</v>
      </c>
      <c r="Z3827" t="s">
        <v>6052</v>
      </c>
      <c r="AA3827" s="13">
        <v>-62.26</v>
      </c>
      <c r="AB3827" s="14">
        <v>42603</v>
      </c>
      <c r="AC3827" t="s">
        <v>35</v>
      </c>
    </row>
    <row r="3828" spans="1:29" x14ac:dyDescent="0.25">
      <c r="A3828" t="str">
        <f>CONCATENATE("Q",ROUNDUP(MONTH(Table1[[#This Row],[Month]])/3,0))</f>
        <v>Q3</v>
      </c>
      <c r="B3828" s="14">
        <f>EOMONTH(Table1[[#This Row],[Credit Date]],-1)+1</f>
        <v>42583</v>
      </c>
      <c r="C3828" t="str">
        <f>CONCATENATE(Table1[[#This Row],[Issuer Last Name]],", ",Table1[[#This Row],[Issuer First Name]])</f>
        <v>No. 057, Employee</v>
      </c>
      <c r="D3828" t="str">
        <f>CONCATENATE(Table1[[#This Row],[Approver Last Name]],", ",Table1[[#This Row],[Approver First Name]])</f>
        <v>No. 102, Employee</v>
      </c>
      <c r="E3828" t="str">
        <f>CONCATENATE(Table1[[#This Row],[Customer Last Name]],", ",Table1[[#This Row],[Customer First Name]])</f>
        <v>No. 13396, Client</v>
      </c>
      <c r="F38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28" t="str">
        <f>IF(Table1[[#This Row],[Transaction Type]]="Maintenance","Non-Sales","Sales")</f>
        <v>Sales</v>
      </c>
      <c r="H3828" t="str">
        <f>IF(Table1[[#This Row],[Quarter]]="q2",1,"")</f>
        <v/>
      </c>
      <c r="I3828">
        <f>IF(Table1[[#This Row],[Quarter]]="q3",1,"")</f>
        <v>1</v>
      </c>
      <c r="J3828" t="str">
        <f>IF(Table1[[#This Row],[Quarter]]="Q2",Table1[[#This Row],[Credit Amount]],"")</f>
        <v/>
      </c>
      <c r="K3828">
        <f>IF(Table1[[#This Row],[Quarter]]="Q3",Table1[[#This Row],[Credit Amount]],"")</f>
        <v>-84.72</v>
      </c>
      <c r="L3828">
        <f>IF(Table1[[#This Row],[Transaction Type]]="Upgrade",Table1[[#This Row],[Credit Amount]],IF(Table1[[#This Row],[Transaction Type]]="Activation",Table1[[#This Row],[Credit Amount]],""))</f>
        <v>-84.72</v>
      </c>
      <c r="M3828" t="str">
        <f>IF(Table1[[#This Row],[Transaction Type]]="Maintenance",Table1[[#This Row],[Credit Amount]],"")</f>
        <v/>
      </c>
      <c r="N3828">
        <v>10057</v>
      </c>
      <c r="O3828" t="s">
        <v>2489</v>
      </c>
      <c r="P3828" t="s">
        <v>2546</v>
      </c>
      <c r="Q3828" t="s">
        <v>289</v>
      </c>
      <c r="R3828">
        <v>10102</v>
      </c>
      <c r="S3828" t="s">
        <v>2489</v>
      </c>
      <c r="T3828" t="s">
        <v>2591</v>
      </c>
      <c r="U3828" t="s">
        <v>290</v>
      </c>
      <c r="V3828" t="s">
        <v>225</v>
      </c>
      <c r="W3828">
        <v>100004395</v>
      </c>
      <c r="X3828">
        <v>8005553396</v>
      </c>
      <c r="Y3828" t="s">
        <v>2595</v>
      </c>
      <c r="Z3828" t="s">
        <v>5984</v>
      </c>
      <c r="AA3828" s="13">
        <v>-84.72</v>
      </c>
      <c r="AB3828" s="14">
        <v>42603</v>
      </c>
      <c r="AC3828" t="s">
        <v>35</v>
      </c>
    </row>
    <row r="3829" spans="1:29" x14ac:dyDescent="0.25">
      <c r="A3829" t="str">
        <f>CONCATENATE("Q",ROUNDUP(MONTH(Table1[[#This Row],[Month]])/3,0))</f>
        <v>Q3</v>
      </c>
      <c r="B3829" s="14">
        <f>EOMONTH(Table1[[#This Row],[Credit Date]],-1)+1</f>
        <v>42583</v>
      </c>
      <c r="C3829" t="str">
        <f>CONCATENATE(Table1[[#This Row],[Issuer Last Name]],", ",Table1[[#This Row],[Issuer First Name]])</f>
        <v>No. 057, Employee</v>
      </c>
      <c r="D3829" t="str">
        <f>CONCATENATE(Table1[[#This Row],[Approver Last Name]],", ",Table1[[#This Row],[Approver First Name]])</f>
        <v>No. 057, Employee</v>
      </c>
      <c r="E3829" t="str">
        <f>CONCATENATE(Table1[[#This Row],[Customer Last Name]],", ",Table1[[#This Row],[Customer First Name]])</f>
        <v>No. 10401, Client</v>
      </c>
      <c r="F3829" t="str">
        <f>IF(Table1[[#This Row],[Credit Amount]]&gt;-19.99,"Less than 19.99",IF(Table1[[#This Row],[Credit Amount]]=-20,"20",IF(Table1[[#This Row],[Credit Amount]]&gt;-49.98,"20.01-49.98",IF(Table1[[#This Row],[Credit Amount]]=-49.99,"49.99",IF(Table1[[#This Row],[Credit Amount]]=-50,"50",IF(Table1[[#This Row],[Credit Amount]]&lt;-50.01,"Greater than 50"))))))</f>
        <v>20.01-49.98</v>
      </c>
      <c r="G3829" t="str">
        <f>IF(Table1[[#This Row],[Transaction Type]]="Maintenance","Non-Sales","Sales")</f>
        <v>Sales</v>
      </c>
      <c r="H3829" t="str">
        <f>IF(Table1[[#This Row],[Quarter]]="q2",1,"")</f>
        <v/>
      </c>
      <c r="I3829">
        <f>IF(Table1[[#This Row],[Quarter]]="q3",1,"")</f>
        <v>1</v>
      </c>
      <c r="J3829" t="str">
        <f>IF(Table1[[#This Row],[Quarter]]="Q2",Table1[[#This Row],[Credit Amount]],"")</f>
        <v/>
      </c>
      <c r="K3829">
        <f>IF(Table1[[#This Row],[Quarter]]="Q3",Table1[[#This Row],[Credit Amount]],"")</f>
        <v>-27.22</v>
      </c>
      <c r="L3829">
        <f>IF(Table1[[#This Row],[Transaction Type]]="Upgrade",Table1[[#This Row],[Credit Amount]],IF(Table1[[#This Row],[Transaction Type]]="Activation",Table1[[#This Row],[Credit Amount]],""))</f>
        <v>-27.22</v>
      </c>
      <c r="M3829" t="str">
        <f>IF(Table1[[#This Row],[Transaction Type]]="Maintenance",Table1[[#This Row],[Credit Amount]],"")</f>
        <v/>
      </c>
      <c r="N3829">
        <v>10057</v>
      </c>
      <c r="O3829" t="s">
        <v>2489</v>
      </c>
      <c r="P3829" t="s">
        <v>2546</v>
      </c>
      <c r="Q3829" t="s">
        <v>289</v>
      </c>
      <c r="R3829">
        <v>10057</v>
      </c>
      <c r="S3829" t="s">
        <v>2489</v>
      </c>
      <c r="T3829" t="s">
        <v>2546</v>
      </c>
      <c r="U3829" t="s">
        <v>289</v>
      </c>
      <c r="V3829" t="s">
        <v>225</v>
      </c>
      <c r="W3829">
        <v>100001400</v>
      </c>
      <c r="X3829">
        <v>8005550401</v>
      </c>
      <c r="Y3829" t="s">
        <v>2595</v>
      </c>
      <c r="Z3829" t="s">
        <v>2996</v>
      </c>
      <c r="AA3829" s="13">
        <v>-27.22</v>
      </c>
      <c r="AB3829" s="14">
        <v>42606</v>
      </c>
      <c r="AC3829" t="s">
        <v>35</v>
      </c>
    </row>
    <row r="3830" spans="1:29" x14ac:dyDescent="0.25">
      <c r="A3830" t="str">
        <f>CONCATENATE("Q",ROUNDUP(MONTH(Table1[[#This Row],[Month]])/3,0))</f>
        <v>Q3</v>
      </c>
      <c r="B3830" s="14">
        <f>EOMONTH(Table1[[#This Row],[Credit Date]],-1)+1</f>
        <v>42614</v>
      </c>
      <c r="C3830" t="str">
        <f>CONCATENATE(Table1[[#This Row],[Issuer Last Name]],", ",Table1[[#This Row],[Issuer First Name]])</f>
        <v>No. 057, Employee</v>
      </c>
      <c r="D3830" t="str">
        <f>CONCATENATE(Table1[[#This Row],[Approver Last Name]],", ",Table1[[#This Row],[Approver First Name]])</f>
        <v>No. 057, Employee</v>
      </c>
      <c r="E3830" t="str">
        <f>CONCATENATE(Table1[[#This Row],[Customer Last Name]],", ",Table1[[#This Row],[Customer First Name]])</f>
        <v>No. 12087, Client</v>
      </c>
      <c r="F3830" t="str">
        <f>IF(Table1[[#This Row],[Credit Amount]]&gt;-19.99,"Less than 19.99",IF(Table1[[#This Row],[Credit Amount]]=-20,"20",IF(Table1[[#This Row],[Credit Amount]]&gt;-49.98,"20.01-49.98",IF(Table1[[#This Row],[Credit Amount]]=-49.99,"49.99",IF(Table1[[#This Row],[Credit Amount]]=-50,"50",IF(Table1[[#This Row],[Credit Amount]]&lt;-50.01,"Greater than 50"))))))</f>
        <v>20.01-49.98</v>
      </c>
      <c r="G3830" t="str">
        <f>IF(Table1[[#This Row],[Transaction Type]]="Maintenance","Non-Sales","Sales")</f>
        <v>Sales</v>
      </c>
      <c r="H3830" t="str">
        <f>IF(Table1[[#This Row],[Quarter]]="q2",1,"")</f>
        <v/>
      </c>
      <c r="I3830">
        <f>IF(Table1[[#This Row],[Quarter]]="q3",1,"")</f>
        <v>1</v>
      </c>
      <c r="J3830" t="str">
        <f>IF(Table1[[#This Row],[Quarter]]="Q2",Table1[[#This Row],[Credit Amount]],"")</f>
        <v/>
      </c>
      <c r="K3830">
        <f>IF(Table1[[#This Row],[Quarter]]="Q3",Table1[[#This Row],[Credit Amount]],"")</f>
        <v>-48.89</v>
      </c>
      <c r="L3830">
        <f>IF(Table1[[#This Row],[Transaction Type]]="Upgrade",Table1[[#This Row],[Credit Amount]],IF(Table1[[#This Row],[Transaction Type]]="Activation",Table1[[#This Row],[Credit Amount]],""))</f>
        <v>-48.89</v>
      </c>
      <c r="M3830" t="str">
        <f>IF(Table1[[#This Row],[Transaction Type]]="Maintenance",Table1[[#This Row],[Credit Amount]],"")</f>
        <v/>
      </c>
      <c r="N3830">
        <v>10057</v>
      </c>
      <c r="O3830" t="s">
        <v>2489</v>
      </c>
      <c r="P3830" t="s">
        <v>2546</v>
      </c>
      <c r="Q3830" t="s">
        <v>289</v>
      </c>
      <c r="R3830">
        <v>10057</v>
      </c>
      <c r="S3830" t="s">
        <v>2489</v>
      </c>
      <c r="T3830" t="s">
        <v>2546</v>
      </c>
      <c r="U3830" t="s">
        <v>289</v>
      </c>
      <c r="V3830" t="s">
        <v>225</v>
      </c>
      <c r="W3830">
        <v>100003086</v>
      </c>
      <c r="X3830">
        <v>8005552087</v>
      </c>
      <c r="Y3830" t="s">
        <v>2595</v>
      </c>
      <c r="Z3830" t="s">
        <v>4682</v>
      </c>
      <c r="AA3830" s="13">
        <v>-48.89</v>
      </c>
      <c r="AB3830" s="14">
        <v>42615</v>
      </c>
      <c r="AC3830" t="s">
        <v>37</v>
      </c>
    </row>
    <row r="3831" spans="1:29" x14ac:dyDescent="0.25">
      <c r="A3831" t="str">
        <f>CONCATENATE("Q",ROUNDUP(MONTH(Table1[[#This Row],[Month]])/3,0))</f>
        <v>Q3</v>
      </c>
      <c r="B3831" s="14">
        <f>EOMONTH(Table1[[#This Row],[Credit Date]],-1)+1</f>
        <v>42614</v>
      </c>
      <c r="C3831" t="str">
        <f>CONCATENATE(Table1[[#This Row],[Issuer Last Name]],", ",Table1[[#This Row],[Issuer First Name]])</f>
        <v>No. 057, Employee</v>
      </c>
      <c r="D3831" t="str">
        <f>CONCATENATE(Table1[[#This Row],[Approver Last Name]],", ",Table1[[#This Row],[Approver First Name]])</f>
        <v>No. 102, Employee</v>
      </c>
      <c r="E3831" t="str">
        <f>CONCATENATE(Table1[[#This Row],[Customer Last Name]],", ",Table1[[#This Row],[Customer First Name]])</f>
        <v>No. 12187, Client</v>
      </c>
      <c r="F38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1" t="str">
        <f>IF(Table1[[#This Row],[Transaction Type]]="Maintenance","Non-Sales","Sales")</f>
        <v>Sales</v>
      </c>
      <c r="H3831" t="str">
        <f>IF(Table1[[#This Row],[Quarter]]="q2",1,"")</f>
        <v/>
      </c>
      <c r="I3831">
        <f>IF(Table1[[#This Row],[Quarter]]="q3",1,"")</f>
        <v>1</v>
      </c>
      <c r="J3831" t="str">
        <f>IF(Table1[[#This Row],[Quarter]]="Q2",Table1[[#This Row],[Credit Amount]],"")</f>
        <v/>
      </c>
      <c r="K3831">
        <f>IF(Table1[[#This Row],[Quarter]]="Q3",Table1[[#This Row],[Credit Amount]],"")</f>
        <v>-81.16</v>
      </c>
      <c r="L3831">
        <f>IF(Table1[[#This Row],[Transaction Type]]="Upgrade",Table1[[#This Row],[Credit Amount]],IF(Table1[[#This Row],[Transaction Type]]="Activation",Table1[[#This Row],[Credit Amount]],""))</f>
        <v>-81.16</v>
      </c>
      <c r="M3831" t="str">
        <f>IF(Table1[[#This Row],[Transaction Type]]="Maintenance",Table1[[#This Row],[Credit Amount]],"")</f>
        <v/>
      </c>
      <c r="N3831">
        <v>10057</v>
      </c>
      <c r="O3831" t="s">
        <v>2489</v>
      </c>
      <c r="P3831" t="s">
        <v>2546</v>
      </c>
      <c r="Q3831" t="s">
        <v>289</v>
      </c>
      <c r="R3831">
        <v>10102</v>
      </c>
      <c r="S3831" t="s">
        <v>2489</v>
      </c>
      <c r="T3831" t="s">
        <v>2591</v>
      </c>
      <c r="U3831" t="s">
        <v>290</v>
      </c>
      <c r="V3831" t="s">
        <v>225</v>
      </c>
      <c r="W3831">
        <v>100003186</v>
      </c>
      <c r="X3831">
        <v>8005552187</v>
      </c>
      <c r="Y3831" t="s">
        <v>2595</v>
      </c>
      <c r="Z3831" t="s">
        <v>4782</v>
      </c>
      <c r="AA3831" s="13">
        <v>-81.16</v>
      </c>
      <c r="AB3831" s="14">
        <v>42619</v>
      </c>
      <c r="AC3831" t="s">
        <v>37</v>
      </c>
    </row>
    <row r="3832" spans="1:29" x14ac:dyDescent="0.25">
      <c r="A3832" t="str">
        <f>CONCATENATE("Q",ROUNDUP(MONTH(Table1[[#This Row],[Month]])/3,0))</f>
        <v>Q3</v>
      </c>
      <c r="B3832" s="14">
        <f>EOMONTH(Table1[[#This Row],[Credit Date]],-1)+1</f>
        <v>42614</v>
      </c>
      <c r="C3832" t="str">
        <f>CONCATENATE(Table1[[#This Row],[Issuer Last Name]],", ",Table1[[#This Row],[Issuer First Name]])</f>
        <v>No. 057, Employee</v>
      </c>
      <c r="D3832" t="str">
        <f>CONCATENATE(Table1[[#This Row],[Approver Last Name]],", ",Table1[[#This Row],[Approver First Name]])</f>
        <v>No. 102, Employee</v>
      </c>
      <c r="E3832" t="str">
        <f>CONCATENATE(Table1[[#This Row],[Customer Last Name]],", ",Table1[[#This Row],[Customer First Name]])</f>
        <v>No. 13817, Client</v>
      </c>
      <c r="F38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2" t="str">
        <f>IF(Table1[[#This Row],[Transaction Type]]="Maintenance","Non-Sales","Sales")</f>
        <v>Non-Sales</v>
      </c>
      <c r="H3832" t="str">
        <f>IF(Table1[[#This Row],[Quarter]]="q2",1,"")</f>
        <v/>
      </c>
      <c r="I3832">
        <f>IF(Table1[[#This Row],[Quarter]]="q3",1,"")</f>
        <v>1</v>
      </c>
      <c r="J3832" t="str">
        <f>IF(Table1[[#This Row],[Quarter]]="Q2",Table1[[#This Row],[Credit Amount]],"")</f>
        <v/>
      </c>
      <c r="K3832">
        <f>IF(Table1[[#This Row],[Quarter]]="Q3",Table1[[#This Row],[Credit Amount]],"")</f>
        <v>-67.41</v>
      </c>
      <c r="L3832" t="str">
        <f>IF(Table1[[#This Row],[Transaction Type]]="Upgrade",Table1[[#This Row],[Credit Amount]],IF(Table1[[#This Row],[Transaction Type]]="Activation",Table1[[#This Row],[Credit Amount]],""))</f>
        <v/>
      </c>
      <c r="M3832">
        <f>IF(Table1[[#This Row],[Transaction Type]]="Maintenance",Table1[[#This Row],[Credit Amount]],"")</f>
        <v>-67.41</v>
      </c>
      <c r="N3832">
        <v>10057</v>
      </c>
      <c r="O3832" t="s">
        <v>2489</v>
      </c>
      <c r="P3832" t="s">
        <v>2546</v>
      </c>
      <c r="Q3832" t="s">
        <v>289</v>
      </c>
      <c r="R3832">
        <v>10102</v>
      </c>
      <c r="S3832" t="s">
        <v>2489</v>
      </c>
      <c r="T3832" t="s">
        <v>2591</v>
      </c>
      <c r="U3832" t="s">
        <v>290</v>
      </c>
      <c r="V3832" t="s">
        <v>225</v>
      </c>
      <c r="W3832">
        <v>100004816</v>
      </c>
      <c r="X3832">
        <v>8005553817</v>
      </c>
      <c r="Y3832" t="s">
        <v>2595</v>
      </c>
      <c r="Z3832" t="s">
        <v>6405</v>
      </c>
      <c r="AA3832" s="13">
        <v>-67.41</v>
      </c>
      <c r="AB3832" s="14">
        <v>42626</v>
      </c>
      <c r="AC3832" t="s">
        <v>36</v>
      </c>
    </row>
    <row r="3833" spans="1:29" x14ac:dyDescent="0.25">
      <c r="A3833" t="str">
        <f>CONCATENATE("Q",ROUNDUP(MONTH(Table1[[#This Row],[Month]])/3,0))</f>
        <v>Q3</v>
      </c>
      <c r="B3833" s="14">
        <f>EOMONTH(Table1[[#This Row],[Credit Date]],-1)+1</f>
        <v>42614</v>
      </c>
      <c r="C3833" t="str">
        <f>CONCATENATE(Table1[[#This Row],[Issuer Last Name]],", ",Table1[[#This Row],[Issuer First Name]])</f>
        <v>No. 057, Employee</v>
      </c>
      <c r="D3833" t="str">
        <f>CONCATENATE(Table1[[#This Row],[Approver Last Name]],", ",Table1[[#This Row],[Approver First Name]])</f>
        <v>No. 102, Employee</v>
      </c>
      <c r="E3833" t="str">
        <f>CONCATENATE(Table1[[#This Row],[Customer Last Name]],", ",Table1[[#This Row],[Customer First Name]])</f>
        <v>No. 10442, Client</v>
      </c>
      <c r="F38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3" t="str">
        <f>IF(Table1[[#This Row],[Transaction Type]]="Maintenance","Non-Sales","Sales")</f>
        <v>Sales</v>
      </c>
      <c r="H3833" t="str">
        <f>IF(Table1[[#This Row],[Quarter]]="q2",1,"")</f>
        <v/>
      </c>
      <c r="I3833">
        <f>IF(Table1[[#This Row],[Quarter]]="q3",1,"")</f>
        <v>1</v>
      </c>
      <c r="J3833" t="str">
        <f>IF(Table1[[#This Row],[Quarter]]="Q2",Table1[[#This Row],[Credit Amount]],"")</f>
        <v/>
      </c>
      <c r="K3833">
        <f>IF(Table1[[#This Row],[Quarter]]="Q3",Table1[[#This Row],[Credit Amount]],"")</f>
        <v>-65.83</v>
      </c>
      <c r="L3833">
        <f>IF(Table1[[#This Row],[Transaction Type]]="Upgrade",Table1[[#This Row],[Credit Amount]],IF(Table1[[#This Row],[Transaction Type]]="Activation",Table1[[#This Row],[Credit Amount]],""))</f>
        <v>-65.83</v>
      </c>
      <c r="M3833" t="str">
        <f>IF(Table1[[#This Row],[Transaction Type]]="Maintenance",Table1[[#This Row],[Credit Amount]],"")</f>
        <v/>
      </c>
      <c r="N3833">
        <v>10057</v>
      </c>
      <c r="O3833" t="s">
        <v>2489</v>
      </c>
      <c r="P3833" t="s">
        <v>2546</v>
      </c>
      <c r="Q3833" t="s">
        <v>289</v>
      </c>
      <c r="R3833">
        <v>10102</v>
      </c>
      <c r="S3833" t="s">
        <v>2489</v>
      </c>
      <c r="T3833" t="s">
        <v>2591</v>
      </c>
      <c r="U3833" t="s">
        <v>290</v>
      </c>
      <c r="V3833" t="s">
        <v>225</v>
      </c>
      <c r="W3833">
        <v>100001441</v>
      </c>
      <c r="X3833">
        <v>8005550442</v>
      </c>
      <c r="Y3833" t="s">
        <v>2595</v>
      </c>
      <c r="Z3833" t="s">
        <v>3037</v>
      </c>
      <c r="AA3833" s="13">
        <v>-65.83</v>
      </c>
      <c r="AB3833" s="14">
        <v>42631</v>
      </c>
      <c r="AC3833" t="s">
        <v>35</v>
      </c>
    </row>
    <row r="3834" spans="1:29" x14ac:dyDescent="0.25">
      <c r="A3834" t="str">
        <f>CONCATENATE("Q",ROUNDUP(MONTH(Table1[[#This Row],[Month]])/3,0))</f>
        <v>Q3</v>
      </c>
      <c r="B3834" s="14">
        <f>EOMONTH(Table1[[#This Row],[Credit Date]],-1)+1</f>
        <v>42614</v>
      </c>
      <c r="C3834" t="str">
        <f>CONCATENATE(Table1[[#This Row],[Issuer Last Name]],", ",Table1[[#This Row],[Issuer First Name]])</f>
        <v>No. 057, Employee</v>
      </c>
      <c r="D3834" t="str">
        <f>CONCATENATE(Table1[[#This Row],[Approver Last Name]],", ",Table1[[#This Row],[Approver First Name]])</f>
        <v>No. 057, Employee</v>
      </c>
      <c r="E3834" t="str">
        <f>CONCATENATE(Table1[[#This Row],[Customer Last Name]],", ",Table1[[#This Row],[Customer First Name]])</f>
        <v>No. 10324, Client</v>
      </c>
      <c r="F3834" t="str">
        <f>IF(Table1[[#This Row],[Credit Amount]]&gt;-19.99,"Less than 19.99",IF(Table1[[#This Row],[Credit Amount]]=-20,"20",IF(Table1[[#This Row],[Credit Amount]]&gt;-49.98,"20.01-49.98",IF(Table1[[#This Row],[Credit Amount]]=-49.99,"49.99",IF(Table1[[#This Row],[Credit Amount]]=-50,"50",IF(Table1[[#This Row],[Credit Amount]]&lt;-50.01,"Greater than 50"))))))</f>
        <v>Less than 19.99</v>
      </c>
      <c r="G3834" t="str">
        <f>IF(Table1[[#This Row],[Transaction Type]]="Maintenance","Non-Sales","Sales")</f>
        <v>Sales</v>
      </c>
      <c r="H3834" t="str">
        <f>IF(Table1[[#This Row],[Quarter]]="q2",1,"")</f>
        <v/>
      </c>
      <c r="I3834">
        <f>IF(Table1[[#This Row],[Quarter]]="q3",1,"")</f>
        <v>1</v>
      </c>
      <c r="J3834" t="str">
        <f>IF(Table1[[#This Row],[Quarter]]="Q2",Table1[[#This Row],[Credit Amount]],"")</f>
        <v/>
      </c>
      <c r="K3834">
        <f>IF(Table1[[#This Row],[Quarter]]="Q3",Table1[[#This Row],[Credit Amount]],"")</f>
        <v>-18.13</v>
      </c>
      <c r="L3834">
        <f>IF(Table1[[#This Row],[Transaction Type]]="Upgrade",Table1[[#This Row],[Credit Amount]],IF(Table1[[#This Row],[Transaction Type]]="Activation",Table1[[#This Row],[Credit Amount]],""))</f>
        <v>-18.13</v>
      </c>
      <c r="M3834" t="str">
        <f>IF(Table1[[#This Row],[Transaction Type]]="Maintenance",Table1[[#This Row],[Credit Amount]],"")</f>
        <v/>
      </c>
      <c r="N3834">
        <v>10057</v>
      </c>
      <c r="O3834" t="s">
        <v>2489</v>
      </c>
      <c r="P3834" t="s">
        <v>2546</v>
      </c>
      <c r="Q3834" t="s">
        <v>289</v>
      </c>
      <c r="R3834">
        <v>10057</v>
      </c>
      <c r="S3834" t="s">
        <v>2489</v>
      </c>
      <c r="T3834" t="s">
        <v>2546</v>
      </c>
      <c r="U3834" t="s">
        <v>289</v>
      </c>
      <c r="V3834" t="s">
        <v>225</v>
      </c>
      <c r="W3834">
        <v>100001323</v>
      </c>
      <c r="X3834">
        <v>8005550324</v>
      </c>
      <c r="Y3834" t="s">
        <v>2595</v>
      </c>
      <c r="Z3834" t="s">
        <v>2919</v>
      </c>
      <c r="AA3834" s="13">
        <v>-18.13</v>
      </c>
      <c r="AB3834" s="14">
        <v>42633</v>
      </c>
      <c r="AC3834" t="s">
        <v>37</v>
      </c>
    </row>
    <row r="3835" spans="1:29" x14ac:dyDescent="0.25">
      <c r="A3835" t="str">
        <f>CONCATENATE("Q",ROUNDUP(MONTH(Table1[[#This Row],[Month]])/3,0))</f>
        <v>Q3</v>
      </c>
      <c r="B3835" s="14">
        <f>EOMONTH(Table1[[#This Row],[Credit Date]],-1)+1</f>
        <v>42614</v>
      </c>
      <c r="C3835" t="str">
        <f>CONCATENATE(Table1[[#This Row],[Issuer Last Name]],", ",Table1[[#This Row],[Issuer First Name]])</f>
        <v>No. 057, Employee</v>
      </c>
      <c r="D3835" t="str">
        <f>CONCATENATE(Table1[[#This Row],[Approver Last Name]],", ",Table1[[#This Row],[Approver First Name]])</f>
        <v>No. 102, Employee</v>
      </c>
      <c r="E3835" t="str">
        <f>CONCATENATE(Table1[[#This Row],[Customer Last Name]],", ",Table1[[#This Row],[Customer First Name]])</f>
        <v>No. 11220, Client</v>
      </c>
      <c r="F38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5" t="str">
        <f>IF(Table1[[#This Row],[Transaction Type]]="Maintenance","Non-Sales","Sales")</f>
        <v>Sales</v>
      </c>
      <c r="H3835" t="str">
        <f>IF(Table1[[#This Row],[Quarter]]="q2",1,"")</f>
        <v/>
      </c>
      <c r="I3835">
        <f>IF(Table1[[#This Row],[Quarter]]="q3",1,"")</f>
        <v>1</v>
      </c>
      <c r="J3835" t="str">
        <f>IF(Table1[[#This Row],[Quarter]]="Q2",Table1[[#This Row],[Credit Amount]],"")</f>
        <v/>
      </c>
      <c r="K3835">
        <f>IF(Table1[[#This Row],[Quarter]]="Q3",Table1[[#This Row],[Credit Amount]],"")</f>
        <v>-68.040000000000006</v>
      </c>
      <c r="L3835">
        <f>IF(Table1[[#This Row],[Transaction Type]]="Upgrade",Table1[[#This Row],[Credit Amount]],IF(Table1[[#This Row],[Transaction Type]]="Activation",Table1[[#This Row],[Credit Amount]],""))</f>
        <v>-68.040000000000006</v>
      </c>
      <c r="M3835" t="str">
        <f>IF(Table1[[#This Row],[Transaction Type]]="Maintenance",Table1[[#This Row],[Credit Amount]],"")</f>
        <v/>
      </c>
      <c r="N3835">
        <v>10057</v>
      </c>
      <c r="O3835" t="s">
        <v>2489</v>
      </c>
      <c r="P3835" t="s">
        <v>2546</v>
      </c>
      <c r="Q3835" t="s">
        <v>289</v>
      </c>
      <c r="R3835">
        <v>10102</v>
      </c>
      <c r="S3835" t="s">
        <v>2489</v>
      </c>
      <c r="T3835" t="s">
        <v>2591</v>
      </c>
      <c r="U3835" t="s">
        <v>290</v>
      </c>
      <c r="V3835" t="s">
        <v>225</v>
      </c>
      <c r="W3835">
        <v>100002219</v>
      </c>
      <c r="X3835">
        <v>8005551220</v>
      </c>
      <c r="Y3835" t="s">
        <v>2595</v>
      </c>
      <c r="Z3835" t="s">
        <v>3815</v>
      </c>
      <c r="AA3835" s="13">
        <v>-68.040000000000006</v>
      </c>
      <c r="AB3835" s="14">
        <v>42640</v>
      </c>
      <c r="AC3835" t="s">
        <v>37</v>
      </c>
    </row>
    <row r="3836" spans="1:29" x14ac:dyDescent="0.25">
      <c r="A3836" t="str">
        <f>CONCATENATE("Q",ROUNDUP(MONTH(Table1[[#This Row],[Month]])/3,0))</f>
        <v>Q3</v>
      </c>
      <c r="B3836" s="14">
        <f>EOMONTH(Table1[[#This Row],[Credit Date]],-1)+1</f>
        <v>42614</v>
      </c>
      <c r="C3836" t="str">
        <f>CONCATENATE(Table1[[#This Row],[Issuer Last Name]],", ",Table1[[#This Row],[Issuer First Name]])</f>
        <v>No. 057, Employee</v>
      </c>
      <c r="D3836" t="str">
        <f>CONCATENATE(Table1[[#This Row],[Approver Last Name]],", ",Table1[[#This Row],[Approver First Name]])</f>
        <v>No. 102, Employee</v>
      </c>
      <c r="E3836" t="str">
        <f>CONCATENATE(Table1[[#This Row],[Customer Last Name]],", ",Table1[[#This Row],[Customer First Name]])</f>
        <v>No. 13818, Client</v>
      </c>
      <c r="F38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6" t="str">
        <f>IF(Table1[[#This Row],[Transaction Type]]="Maintenance","Non-Sales","Sales")</f>
        <v>Sales</v>
      </c>
      <c r="H3836" t="str">
        <f>IF(Table1[[#This Row],[Quarter]]="q2",1,"")</f>
        <v/>
      </c>
      <c r="I3836">
        <f>IF(Table1[[#This Row],[Quarter]]="q3",1,"")</f>
        <v>1</v>
      </c>
      <c r="J3836" t="str">
        <f>IF(Table1[[#This Row],[Quarter]]="Q2",Table1[[#This Row],[Credit Amount]],"")</f>
        <v/>
      </c>
      <c r="K3836">
        <f>IF(Table1[[#This Row],[Quarter]]="Q3",Table1[[#This Row],[Credit Amount]],"")</f>
        <v>-85.72</v>
      </c>
      <c r="L3836">
        <f>IF(Table1[[#This Row],[Transaction Type]]="Upgrade",Table1[[#This Row],[Credit Amount]],IF(Table1[[#This Row],[Transaction Type]]="Activation",Table1[[#This Row],[Credit Amount]],""))</f>
        <v>-85.72</v>
      </c>
      <c r="M3836" t="str">
        <f>IF(Table1[[#This Row],[Transaction Type]]="Maintenance",Table1[[#This Row],[Credit Amount]],"")</f>
        <v/>
      </c>
      <c r="N3836">
        <v>10057</v>
      </c>
      <c r="O3836" t="s">
        <v>2489</v>
      </c>
      <c r="P3836" t="s">
        <v>2546</v>
      </c>
      <c r="Q3836" t="s">
        <v>289</v>
      </c>
      <c r="R3836">
        <v>10102</v>
      </c>
      <c r="S3836" t="s">
        <v>2489</v>
      </c>
      <c r="T3836" t="s">
        <v>2591</v>
      </c>
      <c r="U3836" t="s">
        <v>290</v>
      </c>
      <c r="V3836" t="s">
        <v>225</v>
      </c>
      <c r="W3836">
        <v>100004817</v>
      </c>
      <c r="X3836">
        <v>8005553818</v>
      </c>
      <c r="Y3836" t="s">
        <v>2595</v>
      </c>
      <c r="Z3836" t="s">
        <v>6406</v>
      </c>
      <c r="AA3836" s="13">
        <v>-85.72</v>
      </c>
      <c r="AB3836" s="14">
        <v>42640</v>
      </c>
      <c r="AC3836" t="s">
        <v>37</v>
      </c>
    </row>
    <row r="3837" spans="1:29" x14ac:dyDescent="0.25">
      <c r="A3837" t="str">
        <f>CONCATENATE("Q",ROUNDUP(MONTH(Table1[[#This Row],[Month]])/3,0))</f>
        <v>Q3</v>
      </c>
      <c r="B3837" s="14">
        <f>EOMONTH(Table1[[#This Row],[Credit Date]],-1)+1</f>
        <v>42614</v>
      </c>
      <c r="C3837" t="str">
        <f>CONCATENATE(Table1[[#This Row],[Issuer Last Name]],", ",Table1[[#This Row],[Issuer First Name]])</f>
        <v>No. 057, Employee</v>
      </c>
      <c r="D3837" t="str">
        <f>CONCATENATE(Table1[[#This Row],[Approver Last Name]],", ",Table1[[#This Row],[Approver First Name]])</f>
        <v>No. 102, Employee</v>
      </c>
      <c r="E3837" t="str">
        <f>CONCATENATE(Table1[[#This Row],[Customer Last Name]],", ",Table1[[#This Row],[Customer First Name]])</f>
        <v>No. 11427, Client</v>
      </c>
      <c r="F38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7" t="str">
        <f>IF(Table1[[#This Row],[Transaction Type]]="Maintenance","Non-Sales","Sales")</f>
        <v>Sales</v>
      </c>
      <c r="H3837" t="str">
        <f>IF(Table1[[#This Row],[Quarter]]="q2",1,"")</f>
        <v/>
      </c>
      <c r="I3837">
        <f>IF(Table1[[#This Row],[Quarter]]="q3",1,"")</f>
        <v>1</v>
      </c>
      <c r="J3837" t="str">
        <f>IF(Table1[[#This Row],[Quarter]]="Q2",Table1[[#This Row],[Credit Amount]],"")</f>
        <v/>
      </c>
      <c r="K3837">
        <f>IF(Table1[[#This Row],[Quarter]]="Q3",Table1[[#This Row],[Credit Amount]],"")</f>
        <v>-63.42</v>
      </c>
      <c r="L3837">
        <f>IF(Table1[[#This Row],[Transaction Type]]="Upgrade",Table1[[#This Row],[Credit Amount]],IF(Table1[[#This Row],[Transaction Type]]="Activation",Table1[[#This Row],[Credit Amount]],""))</f>
        <v>-63.42</v>
      </c>
      <c r="M3837" t="str">
        <f>IF(Table1[[#This Row],[Transaction Type]]="Maintenance",Table1[[#This Row],[Credit Amount]],"")</f>
        <v/>
      </c>
      <c r="N3837">
        <v>10057</v>
      </c>
      <c r="O3837" t="s">
        <v>2489</v>
      </c>
      <c r="P3837" t="s">
        <v>2546</v>
      </c>
      <c r="Q3837" t="s">
        <v>289</v>
      </c>
      <c r="R3837">
        <v>10102</v>
      </c>
      <c r="S3837" t="s">
        <v>2489</v>
      </c>
      <c r="T3837" t="s">
        <v>2591</v>
      </c>
      <c r="U3837" t="s">
        <v>290</v>
      </c>
      <c r="V3837" t="s">
        <v>225</v>
      </c>
      <c r="W3837">
        <v>100002426</v>
      </c>
      <c r="X3837">
        <v>8005551427</v>
      </c>
      <c r="Y3837" t="s">
        <v>2595</v>
      </c>
      <c r="Z3837" t="s">
        <v>4022</v>
      </c>
      <c r="AA3837" s="13">
        <v>-63.42</v>
      </c>
      <c r="AB3837" s="14">
        <v>42640</v>
      </c>
      <c r="AC3837" t="s">
        <v>35</v>
      </c>
    </row>
    <row r="3838" spans="1:29" x14ac:dyDescent="0.25">
      <c r="A3838" t="str">
        <f>CONCATENATE("Q",ROUNDUP(MONTH(Table1[[#This Row],[Month]])/3,0))</f>
        <v>Q3</v>
      </c>
      <c r="B3838" s="14">
        <f>EOMONTH(Table1[[#This Row],[Credit Date]],-1)+1</f>
        <v>42614</v>
      </c>
      <c r="C3838" t="str">
        <f>CONCATENATE(Table1[[#This Row],[Issuer Last Name]],", ",Table1[[#This Row],[Issuer First Name]])</f>
        <v>No. 057, Employee</v>
      </c>
      <c r="D3838" t="str">
        <f>CONCATENATE(Table1[[#This Row],[Approver Last Name]],", ",Table1[[#This Row],[Approver First Name]])</f>
        <v>No. 102, Employee</v>
      </c>
      <c r="E3838" t="str">
        <f>CONCATENATE(Table1[[#This Row],[Customer Last Name]],", ",Table1[[#This Row],[Customer First Name]])</f>
        <v>No. 10170, Client</v>
      </c>
      <c r="F38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8" t="str">
        <f>IF(Table1[[#This Row],[Transaction Type]]="Maintenance","Non-Sales","Sales")</f>
        <v>Sales</v>
      </c>
      <c r="H3838" t="str">
        <f>IF(Table1[[#This Row],[Quarter]]="q2",1,"")</f>
        <v/>
      </c>
      <c r="I3838">
        <f>IF(Table1[[#This Row],[Quarter]]="q3",1,"")</f>
        <v>1</v>
      </c>
      <c r="J3838" t="str">
        <f>IF(Table1[[#This Row],[Quarter]]="Q2",Table1[[#This Row],[Credit Amount]],"")</f>
        <v/>
      </c>
      <c r="K3838">
        <f>IF(Table1[[#This Row],[Quarter]]="Q3",Table1[[#This Row],[Credit Amount]],"")</f>
        <v>-59.5</v>
      </c>
      <c r="L3838">
        <f>IF(Table1[[#This Row],[Transaction Type]]="Upgrade",Table1[[#This Row],[Credit Amount]],IF(Table1[[#This Row],[Transaction Type]]="Activation",Table1[[#This Row],[Credit Amount]],""))</f>
        <v>-59.5</v>
      </c>
      <c r="M3838" t="str">
        <f>IF(Table1[[#This Row],[Transaction Type]]="Maintenance",Table1[[#This Row],[Credit Amount]],"")</f>
        <v/>
      </c>
      <c r="N3838">
        <v>10057</v>
      </c>
      <c r="O3838" t="s">
        <v>2489</v>
      </c>
      <c r="P3838" t="s">
        <v>2546</v>
      </c>
      <c r="Q3838" t="s">
        <v>289</v>
      </c>
      <c r="R3838">
        <v>10102</v>
      </c>
      <c r="S3838" t="s">
        <v>2489</v>
      </c>
      <c r="T3838" t="s">
        <v>2591</v>
      </c>
      <c r="U3838" t="s">
        <v>290</v>
      </c>
      <c r="V3838" t="s">
        <v>225</v>
      </c>
      <c r="W3838">
        <v>100001169</v>
      </c>
      <c r="X3838">
        <v>8005550170</v>
      </c>
      <c r="Y3838" t="s">
        <v>2595</v>
      </c>
      <c r="Z3838" t="s">
        <v>2765</v>
      </c>
      <c r="AA3838" s="13">
        <v>-59.5</v>
      </c>
      <c r="AB3838" s="14">
        <v>42642</v>
      </c>
      <c r="AC3838" t="s">
        <v>37</v>
      </c>
    </row>
    <row r="3839" spans="1:29" x14ac:dyDescent="0.25">
      <c r="A3839" t="str">
        <f>CONCATENATE("Q",ROUNDUP(MONTH(Table1[[#This Row],[Month]])/3,0))</f>
        <v>Q3</v>
      </c>
      <c r="B3839" s="14">
        <f>EOMONTH(Table1[[#This Row],[Credit Date]],-1)+1</f>
        <v>42614</v>
      </c>
      <c r="C3839" t="str">
        <f>CONCATENATE(Table1[[#This Row],[Issuer Last Name]],", ",Table1[[#This Row],[Issuer First Name]])</f>
        <v>No. 057, Employee</v>
      </c>
      <c r="D3839" t="str">
        <f>CONCATENATE(Table1[[#This Row],[Approver Last Name]],", ",Table1[[#This Row],[Approver First Name]])</f>
        <v>No. 102, Employee</v>
      </c>
      <c r="E3839" t="str">
        <f>CONCATENATE(Table1[[#This Row],[Customer Last Name]],", ",Table1[[#This Row],[Customer First Name]])</f>
        <v>No. 13272, Client</v>
      </c>
      <c r="F38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39" t="str">
        <f>IF(Table1[[#This Row],[Transaction Type]]="Maintenance","Non-Sales","Sales")</f>
        <v>Sales</v>
      </c>
      <c r="H3839" t="str">
        <f>IF(Table1[[#This Row],[Quarter]]="q2",1,"")</f>
        <v/>
      </c>
      <c r="I3839">
        <f>IF(Table1[[#This Row],[Quarter]]="q3",1,"")</f>
        <v>1</v>
      </c>
      <c r="J3839" t="str">
        <f>IF(Table1[[#This Row],[Quarter]]="Q2",Table1[[#This Row],[Credit Amount]],"")</f>
        <v/>
      </c>
      <c r="K3839">
        <f>IF(Table1[[#This Row],[Quarter]]="Q3",Table1[[#This Row],[Credit Amount]],"")</f>
        <v>-78.400000000000006</v>
      </c>
      <c r="L3839">
        <f>IF(Table1[[#This Row],[Transaction Type]]="Upgrade",Table1[[#This Row],[Credit Amount]],IF(Table1[[#This Row],[Transaction Type]]="Activation",Table1[[#This Row],[Credit Amount]],""))</f>
        <v>-78.400000000000006</v>
      </c>
      <c r="M3839" t="str">
        <f>IF(Table1[[#This Row],[Transaction Type]]="Maintenance",Table1[[#This Row],[Credit Amount]],"")</f>
        <v/>
      </c>
      <c r="N3839">
        <v>10057</v>
      </c>
      <c r="O3839" t="s">
        <v>2489</v>
      </c>
      <c r="P3839" t="s">
        <v>2546</v>
      </c>
      <c r="Q3839" t="s">
        <v>289</v>
      </c>
      <c r="R3839">
        <v>10102</v>
      </c>
      <c r="S3839" t="s">
        <v>2489</v>
      </c>
      <c r="T3839" t="s">
        <v>2591</v>
      </c>
      <c r="U3839" t="s">
        <v>290</v>
      </c>
      <c r="V3839" t="s">
        <v>225</v>
      </c>
      <c r="W3839">
        <v>100004271</v>
      </c>
      <c r="X3839">
        <v>8005553272</v>
      </c>
      <c r="Y3839" t="s">
        <v>2595</v>
      </c>
      <c r="Z3839" t="s">
        <v>5860</v>
      </c>
      <c r="AA3839" s="13">
        <v>-78.400000000000006</v>
      </c>
      <c r="AB3839" s="14">
        <v>42643</v>
      </c>
      <c r="AC3839" t="s">
        <v>37</v>
      </c>
    </row>
    <row r="3840" spans="1:29" x14ac:dyDescent="0.25">
      <c r="A3840" t="str">
        <f>CONCATENATE("Q",ROUNDUP(MONTH(Table1[[#This Row],[Month]])/3,0))</f>
        <v>Q2</v>
      </c>
      <c r="B3840" s="14">
        <f>EOMONTH(Table1[[#This Row],[Credit Date]],-1)+1</f>
        <v>42461</v>
      </c>
      <c r="C3840" t="str">
        <f>CONCATENATE(Table1[[#This Row],[Issuer Last Name]],", ",Table1[[#This Row],[Issuer First Name]])</f>
        <v>No. 018, Employee</v>
      </c>
      <c r="D3840" t="str">
        <f>CONCATENATE(Table1[[#This Row],[Approver Last Name]],", ",Table1[[#This Row],[Approver First Name]])</f>
        <v>No. 102, Employee</v>
      </c>
      <c r="E3840" t="str">
        <f>CONCATENATE(Table1[[#This Row],[Customer Last Name]],", ",Table1[[#This Row],[Customer First Name]])</f>
        <v>No. 11356, Client</v>
      </c>
      <c r="F38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0" t="str">
        <f>IF(Table1[[#This Row],[Transaction Type]]="Maintenance","Non-Sales","Sales")</f>
        <v>Non-Sales</v>
      </c>
      <c r="H3840">
        <f>IF(Table1[[#This Row],[Quarter]]="q2",1,"")</f>
        <v>1</v>
      </c>
      <c r="I3840" t="str">
        <f>IF(Table1[[#This Row],[Quarter]]="q3",1,"")</f>
        <v/>
      </c>
      <c r="J3840">
        <f>IF(Table1[[#This Row],[Quarter]]="Q2",Table1[[#This Row],[Credit Amount]],"")</f>
        <v>-74.709999999999994</v>
      </c>
      <c r="K3840" t="str">
        <f>IF(Table1[[#This Row],[Quarter]]="Q3",Table1[[#This Row],[Credit Amount]],"")</f>
        <v/>
      </c>
      <c r="L3840" t="str">
        <f>IF(Table1[[#This Row],[Transaction Type]]="Upgrade",Table1[[#This Row],[Credit Amount]],IF(Table1[[#This Row],[Transaction Type]]="Activation",Table1[[#This Row],[Credit Amount]],""))</f>
        <v/>
      </c>
      <c r="M3840">
        <f>IF(Table1[[#This Row],[Transaction Type]]="Maintenance",Table1[[#This Row],[Credit Amount]],"")</f>
        <v>-74.709999999999994</v>
      </c>
      <c r="N3840">
        <v>10018</v>
      </c>
      <c r="O3840" t="s">
        <v>2489</v>
      </c>
      <c r="P3840" t="s">
        <v>2507</v>
      </c>
      <c r="Q3840" t="s">
        <v>289</v>
      </c>
      <c r="R3840">
        <v>10102</v>
      </c>
      <c r="S3840" t="s">
        <v>2489</v>
      </c>
      <c r="T3840" t="s">
        <v>2591</v>
      </c>
      <c r="U3840" t="s">
        <v>290</v>
      </c>
      <c r="V3840" t="s">
        <v>225</v>
      </c>
      <c r="W3840">
        <v>100002355</v>
      </c>
      <c r="X3840">
        <v>8005551356</v>
      </c>
      <c r="Y3840" t="s">
        <v>2595</v>
      </c>
      <c r="Z3840" t="s">
        <v>3951</v>
      </c>
      <c r="AA3840" s="13">
        <v>-74.709999999999994</v>
      </c>
      <c r="AB3840" s="14">
        <v>42466</v>
      </c>
      <c r="AC3840" t="s">
        <v>36</v>
      </c>
    </row>
    <row r="3841" spans="1:29" x14ac:dyDescent="0.25">
      <c r="A3841" t="str">
        <f>CONCATENATE("Q",ROUNDUP(MONTH(Table1[[#This Row],[Month]])/3,0))</f>
        <v>Q2</v>
      </c>
      <c r="B3841" s="14">
        <f>EOMONTH(Table1[[#This Row],[Credit Date]],-1)+1</f>
        <v>42461</v>
      </c>
      <c r="C3841" t="str">
        <f>CONCATENATE(Table1[[#This Row],[Issuer Last Name]],", ",Table1[[#This Row],[Issuer First Name]])</f>
        <v>No. 018, Employee</v>
      </c>
      <c r="D3841" t="str">
        <f>CONCATENATE(Table1[[#This Row],[Approver Last Name]],", ",Table1[[#This Row],[Approver First Name]])</f>
        <v>No. 102, Employee</v>
      </c>
      <c r="E3841" t="str">
        <f>CONCATENATE(Table1[[#This Row],[Customer Last Name]],", ",Table1[[#This Row],[Customer First Name]])</f>
        <v>No. 10800, Client</v>
      </c>
      <c r="F3841" t="str">
        <f>IF(Table1[[#This Row],[Credit Amount]]&gt;-19.99,"Less than 19.99",IF(Table1[[#This Row],[Credit Amount]]=-20,"20",IF(Table1[[#This Row],[Credit Amount]]&gt;-49.98,"20.01-49.98",IF(Table1[[#This Row],[Credit Amount]]=-49.99,"49.99",IF(Table1[[#This Row],[Credit Amount]]=-50,"50",IF(Table1[[#This Row],[Credit Amount]]&lt;-50.01,"Greater than 50"))))))</f>
        <v>20.01-49.98</v>
      </c>
      <c r="G3841" t="str">
        <f>IF(Table1[[#This Row],[Transaction Type]]="Maintenance","Non-Sales","Sales")</f>
        <v>Non-Sales</v>
      </c>
      <c r="H3841">
        <f>IF(Table1[[#This Row],[Quarter]]="q2",1,"")</f>
        <v>1</v>
      </c>
      <c r="I3841" t="str">
        <f>IF(Table1[[#This Row],[Quarter]]="q3",1,"")</f>
        <v/>
      </c>
      <c r="J3841">
        <f>IF(Table1[[#This Row],[Quarter]]="Q2",Table1[[#This Row],[Credit Amount]],"")</f>
        <v>-47.01</v>
      </c>
      <c r="K3841" t="str">
        <f>IF(Table1[[#This Row],[Quarter]]="Q3",Table1[[#This Row],[Credit Amount]],"")</f>
        <v/>
      </c>
      <c r="L3841" t="str">
        <f>IF(Table1[[#This Row],[Transaction Type]]="Upgrade",Table1[[#This Row],[Credit Amount]],IF(Table1[[#This Row],[Transaction Type]]="Activation",Table1[[#This Row],[Credit Amount]],""))</f>
        <v/>
      </c>
      <c r="M3841">
        <f>IF(Table1[[#This Row],[Transaction Type]]="Maintenance",Table1[[#This Row],[Credit Amount]],"")</f>
        <v>-47.01</v>
      </c>
      <c r="N3841">
        <v>10018</v>
      </c>
      <c r="O3841" t="s">
        <v>2489</v>
      </c>
      <c r="P3841" t="s">
        <v>2507</v>
      </c>
      <c r="Q3841" t="s">
        <v>289</v>
      </c>
      <c r="R3841">
        <v>10102</v>
      </c>
      <c r="S3841" t="s">
        <v>2489</v>
      </c>
      <c r="T3841" t="s">
        <v>2591</v>
      </c>
      <c r="U3841" t="s">
        <v>290</v>
      </c>
      <c r="V3841" t="s">
        <v>225</v>
      </c>
      <c r="W3841">
        <v>100001799</v>
      </c>
      <c r="X3841">
        <v>8005550800</v>
      </c>
      <c r="Y3841" t="s">
        <v>2595</v>
      </c>
      <c r="Z3841" t="s">
        <v>3395</v>
      </c>
      <c r="AA3841" s="13">
        <v>-47.01</v>
      </c>
      <c r="AB3841" s="14">
        <v>42472</v>
      </c>
      <c r="AC3841" t="s">
        <v>36</v>
      </c>
    </row>
    <row r="3842" spans="1:29" x14ac:dyDescent="0.25">
      <c r="A3842" t="str">
        <f>CONCATENATE("Q",ROUNDUP(MONTH(Table1[[#This Row],[Month]])/3,0))</f>
        <v>Q2</v>
      </c>
      <c r="B3842" s="14">
        <f>EOMONTH(Table1[[#This Row],[Credit Date]],-1)+1</f>
        <v>42461</v>
      </c>
      <c r="C3842" t="str">
        <f>CONCATENATE(Table1[[#This Row],[Issuer Last Name]],", ",Table1[[#This Row],[Issuer First Name]])</f>
        <v>No. 018, Employee</v>
      </c>
      <c r="D3842" t="str">
        <f>CONCATENATE(Table1[[#This Row],[Approver Last Name]],", ",Table1[[#This Row],[Approver First Name]])</f>
        <v>No. 102, Employee</v>
      </c>
      <c r="E3842" t="str">
        <f>CONCATENATE(Table1[[#This Row],[Customer Last Name]],", ",Table1[[#This Row],[Customer First Name]])</f>
        <v>No. 11222, Client</v>
      </c>
      <c r="F3842" t="str">
        <f>IF(Table1[[#This Row],[Credit Amount]]&gt;-19.99,"Less than 19.99",IF(Table1[[#This Row],[Credit Amount]]=-20,"20",IF(Table1[[#This Row],[Credit Amount]]&gt;-49.98,"20.01-49.98",IF(Table1[[#This Row],[Credit Amount]]=-49.99,"49.99",IF(Table1[[#This Row],[Credit Amount]]=-50,"50",IF(Table1[[#This Row],[Credit Amount]]&lt;-50.01,"Greater than 50"))))))</f>
        <v>Less than 19.99</v>
      </c>
      <c r="G3842" t="str">
        <f>IF(Table1[[#This Row],[Transaction Type]]="Maintenance","Non-Sales","Sales")</f>
        <v>Non-Sales</v>
      </c>
      <c r="H3842">
        <f>IF(Table1[[#This Row],[Quarter]]="q2",1,"")</f>
        <v>1</v>
      </c>
      <c r="I3842" t="str">
        <f>IF(Table1[[#This Row],[Quarter]]="q3",1,"")</f>
        <v/>
      </c>
      <c r="J3842">
        <f>IF(Table1[[#This Row],[Quarter]]="Q2",Table1[[#This Row],[Credit Amount]],"")</f>
        <v>-8.6999999999999993</v>
      </c>
      <c r="K3842" t="str">
        <f>IF(Table1[[#This Row],[Quarter]]="Q3",Table1[[#This Row],[Credit Amount]],"")</f>
        <v/>
      </c>
      <c r="L3842" t="str">
        <f>IF(Table1[[#This Row],[Transaction Type]]="Upgrade",Table1[[#This Row],[Credit Amount]],IF(Table1[[#This Row],[Transaction Type]]="Activation",Table1[[#This Row],[Credit Amount]],""))</f>
        <v/>
      </c>
      <c r="M3842">
        <f>IF(Table1[[#This Row],[Transaction Type]]="Maintenance",Table1[[#This Row],[Credit Amount]],"")</f>
        <v>-8.6999999999999993</v>
      </c>
      <c r="N3842">
        <v>10018</v>
      </c>
      <c r="O3842" t="s">
        <v>2489</v>
      </c>
      <c r="P3842" t="s">
        <v>2507</v>
      </c>
      <c r="Q3842" t="s">
        <v>289</v>
      </c>
      <c r="R3842">
        <v>10102</v>
      </c>
      <c r="S3842" t="s">
        <v>2489</v>
      </c>
      <c r="T3842" t="s">
        <v>2591</v>
      </c>
      <c r="U3842" t="s">
        <v>290</v>
      </c>
      <c r="V3842" t="s">
        <v>225</v>
      </c>
      <c r="W3842">
        <v>100002221</v>
      </c>
      <c r="X3842">
        <v>8005551222</v>
      </c>
      <c r="Y3842" t="s">
        <v>2595</v>
      </c>
      <c r="Z3842" t="s">
        <v>3817</v>
      </c>
      <c r="AA3842" s="13">
        <v>-8.6999999999999993</v>
      </c>
      <c r="AB3842" s="14">
        <v>42475</v>
      </c>
      <c r="AC3842" t="s">
        <v>36</v>
      </c>
    </row>
    <row r="3843" spans="1:29" x14ac:dyDescent="0.25">
      <c r="A3843" t="str">
        <f>CONCATENATE("Q",ROUNDUP(MONTH(Table1[[#This Row],[Month]])/3,0))</f>
        <v>Q2</v>
      </c>
      <c r="B3843" s="14">
        <f>EOMONTH(Table1[[#This Row],[Credit Date]],-1)+1</f>
        <v>42461</v>
      </c>
      <c r="C3843" t="str">
        <f>CONCATENATE(Table1[[#This Row],[Issuer Last Name]],", ",Table1[[#This Row],[Issuer First Name]])</f>
        <v>No. 018, Employee</v>
      </c>
      <c r="D3843" t="str">
        <f>CONCATENATE(Table1[[#This Row],[Approver Last Name]],", ",Table1[[#This Row],[Approver First Name]])</f>
        <v>No. 102, Employee</v>
      </c>
      <c r="E3843" t="str">
        <f>CONCATENATE(Table1[[#This Row],[Customer Last Name]],", ",Table1[[#This Row],[Customer First Name]])</f>
        <v>No. 11089, Client</v>
      </c>
      <c r="F38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3" t="str">
        <f>IF(Table1[[#This Row],[Transaction Type]]="Maintenance","Non-Sales","Sales")</f>
        <v>Non-Sales</v>
      </c>
      <c r="H3843">
        <f>IF(Table1[[#This Row],[Quarter]]="q2",1,"")</f>
        <v>1</v>
      </c>
      <c r="I3843" t="str">
        <f>IF(Table1[[#This Row],[Quarter]]="q3",1,"")</f>
        <v/>
      </c>
      <c r="J3843">
        <f>IF(Table1[[#This Row],[Quarter]]="Q2",Table1[[#This Row],[Credit Amount]],"")</f>
        <v>-73.150000000000006</v>
      </c>
      <c r="K3843" t="str">
        <f>IF(Table1[[#This Row],[Quarter]]="Q3",Table1[[#This Row],[Credit Amount]],"")</f>
        <v/>
      </c>
      <c r="L3843" t="str">
        <f>IF(Table1[[#This Row],[Transaction Type]]="Upgrade",Table1[[#This Row],[Credit Amount]],IF(Table1[[#This Row],[Transaction Type]]="Activation",Table1[[#This Row],[Credit Amount]],""))</f>
        <v/>
      </c>
      <c r="M3843">
        <f>IF(Table1[[#This Row],[Transaction Type]]="Maintenance",Table1[[#This Row],[Credit Amount]],"")</f>
        <v>-73.150000000000006</v>
      </c>
      <c r="N3843">
        <v>10018</v>
      </c>
      <c r="O3843" t="s">
        <v>2489</v>
      </c>
      <c r="P3843" t="s">
        <v>2507</v>
      </c>
      <c r="Q3843" t="s">
        <v>289</v>
      </c>
      <c r="R3843">
        <v>10102</v>
      </c>
      <c r="S3843" t="s">
        <v>2489</v>
      </c>
      <c r="T3843" t="s">
        <v>2591</v>
      </c>
      <c r="U3843" t="s">
        <v>290</v>
      </c>
      <c r="V3843" t="s">
        <v>225</v>
      </c>
      <c r="W3843">
        <v>100002088</v>
      </c>
      <c r="X3843">
        <v>8005551089</v>
      </c>
      <c r="Y3843" t="s">
        <v>2595</v>
      </c>
      <c r="Z3843" t="s">
        <v>3684</v>
      </c>
      <c r="AA3843" s="13">
        <v>-73.150000000000006</v>
      </c>
      <c r="AB3843" s="14">
        <v>42482</v>
      </c>
      <c r="AC3843" t="s">
        <v>36</v>
      </c>
    </row>
    <row r="3844" spans="1:29" x14ac:dyDescent="0.25">
      <c r="A3844" t="str">
        <f>CONCATENATE("Q",ROUNDUP(MONTH(Table1[[#This Row],[Month]])/3,0))</f>
        <v>Q2</v>
      </c>
      <c r="B3844" s="14">
        <f>EOMONTH(Table1[[#This Row],[Credit Date]],-1)+1</f>
        <v>42461</v>
      </c>
      <c r="C3844" t="str">
        <f>CONCATENATE(Table1[[#This Row],[Issuer Last Name]],", ",Table1[[#This Row],[Issuer First Name]])</f>
        <v>No. 018, Employee</v>
      </c>
      <c r="D3844" t="str">
        <f>CONCATENATE(Table1[[#This Row],[Approver Last Name]],", ",Table1[[#This Row],[Approver First Name]])</f>
        <v>No. 102, Employee</v>
      </c>
      <c r="E3844" t="str">
        <f>CONCATENATE(Table1[[#This Row],[Customer Last Name]],", ",Table1[[#This Row],[Customer First Name]])</f>
        <v>No. 10075, Client</v>
      </c>
      <c r="F38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4" t="str">
        <f>IF(Table1[[#This Row],[Transaction Type]]="Maintenance","Non-Sales","Sales")</f>
        <v>Non-Sales</v>
      </c>
      <c r="H3844">
        <f>IF(Table1[[#This Row],[Quarter]]="q2",1,"")</f>
        <v>1</v>
      </c>
      <c r="I3844" t="str">
        <f>IF(Table1[[#This Row],[Quarter]]="q3",1,"")</f>
        <v/>
      </c>
      <c r="J3844">
        <f>IF(Table1[[#This Row],[Quarter]]="Q2",Table1[[#This Row],[Credit Amount]],"")</f>
        <v>-65.55</v>
      </c>
      <c r="K3844" t="str">
        <f>IF(Table1[[#This Row],[Quarter]]="Q3",Table1[[#This Row],[Credit Amount]],"")</f>
        <v/>
      </c>
      <c r="L3844" t="str">
        <f>IF(Table1[[#This Row],[Transaction Type]]="Upgrade",Table1[[#This Row],[Credit Amount]],IF(Table1[[#This Row],[Transaction Type]]="Activation",Table1[[#This Row],[Credit Amount]],""))</f>
        <v/>
      </c>
      <c r="M3844">
        <f>IF(Table1[[#This Row],[Transaction Type]]="Maintenance",Table1[[#This Row],[Credit Amount]],"")</f>
        <v>-65.55</v>
      </c>
      <c r="N3844">
        <v>10018</v>
      </c>
      <c r="O3844" t="s">
        <v>2489</v>
      </c>
      <c r="P3844" t="s">
        <v>2507</v>
      </c>
      <c r="Q3844" t="s">
        <v>289</v>
      </c>
      <c r="R3844">
        <v>10102</v>
      </c>
      <c r="S3844" t="s">
        <v>2489</v>
      </c>
      <c r="T3844" t="s">
        <v>2591</v>
      </c>
      <c r="U3844" t="s">
        <v>290</v>
      </c>
      <c r="V3844" t="s">
        <v>225</v>
      </c>
      <c r="W3844">
        <v>100001074</v>
      </c>
      <c r="X3844">
        <v>8005550075</v>
      </c>
      <c r="Y3844" t="s">
        <v>2595</v>
      </c>
      <c r="Z3844" t="s">
        <v>2670</v>
      </c>
      <c r="AA3844" s="13">
        <v>-65.55</v>
      </c>
      <c r="AB3844" s="14">
        <v>42486</v>
      </c>
      <c r="AC3844" t="s">
        <v>36</v>
      </c>
    </row>
    <row r="3845" spans="1:29" x14ac:dyDescent="0.25">
      <c r="A3845" t="str">
        <f>CONCATENATE("Q",ROUNDUP(MONTH(Table1[[#This Row],[Month]])/3,0))</f>
        <v>Q2</v>
      </c>
      <c r="B3845" s="14">
        <f>EOMONTH(Table1[[#This Row],[Credit Date]],-1)+1</f>
        <v>42461</v>
      </c>
      <c r="C3845" t="str">
        <f>CONCATENATE(Table1[[#This Row],[Issuer Last Name]],", ",Table1[[#This Row],[Issuer First Name]])</f>
        <v>No. 018, Employee</v>
      </c>
      <c r="D3845" t="str">
        <f>CONCATENATE(Table1[[#This Row],[Approver Last Name]],", ",Table1[[#This Row],[Approver First Name]])</f>
        <v>No. 102, Employee</v>
      </c>
      <c r="E3845" t="str">
        <f>CONCATENATE(Table1[[#This Row],[Customer Last Name]],", ",Table1[[#This Row],[Customer First Name]])</f>
        <v>No. 10070, Client</v>
      </c>
      <c r="F38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5" t="str">
        <f>IF(Table1[[#This Row],[Transaction Type]]="Maintenance","Non-Sales","Sales")</f>
        <v>Non-Sales</v>
      </c>
      <c r="H3845">
        <f>IF(Table1[[#This Row],[Quarter]]="q2",1,"")</f>
        <v>1</v>
      </c>
      <c r="I3845" t="str">
        <f>IF(Table1[[#This Row],[Quarter]]="q3",1,"")</f>
        <v/>
      </c>
      <c r="J3845">
        <f>IF(Table1[[#This Row],[Quarter]]="Q2",Table1[[#This Row],[Credit Amount]],"")</f>
        <v>-58.92</v>
      </c>
      <c r="K3845" t="str">
        <f>IF(Table1[[#This Row],[Quarter]]="Q3",Table1[[#This Row],[Credit Amount]],"")</f>
        <v/>
      </c>
      <c r="L3845" t="str">
        <f>IF(Table1[[#This Row],[Transaction Type]]="Upgrade",Table1[[#This Row],[Credit Amount]],IF(Table1[[#This Row],[Transaction Type]]="Activation",Table1[[#This Row],[Credit Amount]],""))</f>
        <v/>
      </c>
      <c r="M3845">
        <f>IF(Table1[[#This Row],[Transaction Type]]="Maintenance",Table1[[#This Row],[Credit Amount]],"")</f>
        <v>-58.92</v>
      </c>
      <c r="N3845">
        <v>10018</v>
      </c>
      <c r="O3845" t="s">
        <v>2489</v>
      </c>
      <c r="P3845" t="s">
        <v>2507</v>
      </c>
      <c r="Q3845" t="s">
        <v>289</v>
      </c>
      <c r="R3845">
        <v>10102</v>
      </c>
      <c r="S3845" t="s">
        <v>2489</v>
      </c>
      <c r="T3845" t="s">
        <v>2591</v>
      </c>
      <c r="U3845" t="s">
        <v>290</v>
      </c>
      <c r="V3845" t="s">
        <v>225</v>
      </c>
      <c r="W3845">
        <v>100001069</v>
      </c>
      <c r="X3845">
        <v>8005550070</v>
      </c>
      <c r="Y3845" t="s">
        <v>2595</v>
      </c>
      <c r="Z3845" t="s">
        <v>2665</v>
      </c>
      <c r="AA3845" s="13">
        <v>-58.92</v>
      </c>
      <c r="AB3845" s="14">
        <v>42490</v>
      </c>
      <c r="AC3845" t="s">
        <v>36</v>
      </c>
    </row>
    <row r="3846" spans="1:29" x14ac:dyDescent="0.25">
      <c r="A3846" t="str">
        <f>CONCATENATE("Q",ROUNDUP(MONTH(Table1[[#This Row],[Month]])/3,0))</f>
        <v>Q2</v>
      </c>
      <c r="B3846" s="14">
        <f>EOMONTH(Table1[[#This Row],[Credit Date]],-1)+1</f>
        <v>42491</v>
      </c>
      <c r="C3846" t="str">
        <f>CONCATENATE(Table1[[#This Row],[Issuer Last Name]],", ",Table1[[#This Row],[Issuer First Name]])</f>
        <v>No. 018, Employee</v>
      </c>
      <c r="D3846" t="str">
        <f>CONCATENATE(Table1[[#This Row],[Approver Last Name]],", ",Table1[[#This Row],[Approver First Name]])</f>
        <v>No. 102, Employee</v>
      </c>
      <c r="E3846" t="str">
        <f>CONCATENATE(Table1[[#This Row],[Customer Last Name]],", ",Table1[[#This Row],[Customer First Name]])</f>
        <v>No. 10931, Client</v>
      </c>
      <c r="F38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6" t="str">
        <f>IF(Table1[[#This Row],[Transaction Type]]="Maintenance","Non-Sales","Sales")</f>
        <v>Sales</v>
      </c>
      <c r="H3846">
        <f>IF(Table1[[#This Row],[Quarter]]="q2",1,"")</f>
        <v>1</v>
      </c>
      <c r="I3846" t="str">
        <f>IF(Table1[[#This Row],[Quarter]]="q3",1,"")</f>
        <v/>
      </c>
      <c r="J3846">
        <f>IF(Table1[[#This Row],[Quarter]]="Q2",Table1[[#This Row],[Credit Amount]],"")</f>
        <v>-72.38</v>
      </c>
      <c r="K3846" t="str">
        <f>IF(Table1[[#This Row],[Quarter]]="Q3",Table1[[#This Row],[Credit Amount]],"")</f>
        <v/>
      </c>
      <c r="L3846">
        <f>IF(Table1[[#This Row],[Transaction Type]]="Upgrade",Table1[[#This Row],[Credit Amount]],IF(Table1[[#This Row],[Transaction Type]]="Activation",Table1[[#This Row],[Credit Amount]],""))</f>
        <v>-72.38</v>
      </c>
      <c r="M3846" t="str">
        <f>IF(Table1[[#This Row],[Transaction Type]]="Maintenance",Table1[[#This Row],[Credit Amount]],"")</f>
        <v/>
      </c>
      <c r="N3846">
        <v>10018</v>
      </c>
      <c r="O3846" t="s">
        <v>2489</v>
      </c>
      <c r="P3846" t="s">
        <v>2507</v>
      </c>
      <c r="Q3846" t="s">
        <v>289</v>
      </c>
      <c r="R3846">
        <v>10102</v>
      </c>
      <c r="S3846" t="s">
        <v>2489</v>
      </c>
      <c r="T3846" t="s">
        <v>2591</v>
      </c>
      <c r="U3846" t="s">
        <v>290</v>
      </c>
      <c r="V3846" t="s">
        <v>225</v>
      </c>
      <c r="W3846">
        <v>100001930</v>
      </c>
      <c r="X3846">
        <v>8005550931</v>
      </c>
      <c r="Y3846" t="s">
        <v>2595</v>
      </c>
      <c r="Z3846" t="s">
        <v>3526</v>
      </c>
      <c r="AA3846" s="13">
        <v>-72.38</v>
      </c>
      <c r="AB3846" s="14">
        <v>42491</v>
      </c>
      <c r="AC3846" t="s">
        <v>37</v>
      </c>
    </row>
    <row r="3847" spans="1:29" x14ac:dyDescent="0.25">
      <c r="A3847" t="str">
        <f>CONCATENATE("Q",ROUNDUP(MONTH(Table1[[#This Row],[Month]])/3,0))</f>
        <v>Q2</v>
      </c>
      <c r="B3847" s="14">
        <f>EOMONTH(Table1[[#This Row],[Credit Date]],-1)+1</f>
        <v>42491</v>
      </c>
      <c r="C3847" t="str">
        <f>CONCATENATE(Table1[[#This Row],[Issuer Last Name]],", ",Table1[[#This Row],[Issuer First Name]])</f>
        <v>No. 018, Employee</v>
      </c>
      <c r="D3847" t="str">
        <f>CONCATENATE(Table1[[#This Row],[Approver Last Name]],", ",Table1[[#This Row],[Approver First Name]])</f>
        <v>No. 102, Employee</v>
      </c>
      <c r="E3847" t="str">
        <f>CONCATENATE(Table1[[#This Row],[Customer Last Name]],", ",Table1[[#This Row],[Customer First Name]])</f>
        <v>No. 13543, Client</v>
      </c>
      <c r="F38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7" t="str">
        <f>IF(Table1[[#This Row],[Transaction Type]]="Maintenance","Non-Sales","Sales")</f>
        <v>Non-Sales</v>
      </c>
      <c r="H3847">
        <f>IF(Table1[[#This Row],[Quarter]]="q2",1,"")</f>
        <v>1</v>
      </c>
      <c r="I3847" t="str">
        <f>IF(Table1[[#This Row],[Quarter]]="q3",1,"")</f>
        <v/>
      </c>
      <c r="J3847">
        <f>IF(Table1[[#This Row],[Quarter]]="Q2",Table1[[#This Row],[Credit Amount]],"")</f>
        <v>-97.07</v>
      </c>
      <c r="K3847" t="str">
        <f>IF(Table1[[#This Row],[Quarter]]="Q3",Table1[[#This Row],[Credit Amount]],"")</f>
        <v/>
      </c>
      <c r="L3847" t="str">
        <f>IF(Table1[[#This Row],[Transaction Type]]="Upgrade",Table1[[#This Row],[Credit Amount]],IF(Table1[[#This Row],[Transaction Type]]="Activation",Table1[[#This Row],[Credit Amount]],""))</f>
        <v/>
      </c>
      <c r="M3847">
        <f>IF(Table1[[#This Row],[Transaction Type]]="Maintenance",Table1[[#This Row],[Credit Amount]],"")</f>
        <v>-97.07</v>
      </c>
      <c r="N3847">
        <v>10018</v>
      </c>
      <c r="O3847" t="s">
        <v>2489</v>
      </c>
      <c r="P3847" t="s">
        <v>2507</v>
      </c>
      <c r="Q3847" t="s">
        <v>289</v>
      </c>
      <c r="R3847">
        <v>10102</v>
      </c>
      <c r="S3847" t="s">
        <v>2489</v>
      </c>
      <c r="T3847" t="s">
        <v>2591</v>
      </c>
      <c r="U3847" t="s">
        <v>290</v>
      </c>
      <c r="V3847" t="s">
        <v>225</v>
      </c>
      <c r="W3847">
        <v>100004542</v>
      </c>
      <c r="X3847">
        <v>8005553543</v>
      </c>
      <c r="Y3847" t="s">
        <v>2595</v>
      </c>
      <c r="Z3847" t="s">
        <v>6131</v>
      </c>
      <c r="AA3847" s="13">
        <v>-97.07</v>
      </c>
      <c r="AB3847" s="14">
        <v>42496</v>
      </c>
      <c r="AC3847" t="s">
        <v>36</v>
      </c>
    </row>
    <row r="3848" spans="1:29" x14ac:dyDescent="0.25">
      <c r="A3848" t="str">
        <f>CONCATENATE("Q",ROUNDUP(MONTH(Table1[[#This Row],[Month]])/3,0))</f>
        <v>Q2</v>
      </c>
      <c r="B3848" s="14">
        <f>EOMONTH(Table1[[#This Row],[Credit Date]],-1)+1</f>
        <v>42491</v>
      </c>
      <c r="C3848" t="str">
        <f>CONCATENATE(Table1[[#This Row],[Issuer Last Name]],", ",Table1[[#This Row],[Issuer First Name]])</f>
        <v>No. 018, Employee</v>
      </c>
      <c r="D3848" t="str">
        <f>CONCATENATE(Table1[[#This Row],[Approver Last Name]],", ",Table1[[#This Row],[Approver First Name]])</f>
        <v>No. 102, Employee</v>
      </c>
      <c r="E3848" t="str">
        <f>CONCATENATE(Table1[[#This Row],[Customer Last Name]],", ",Table1[[#This Row],[Customer First Name]])</f>
        <v>No. 12228, Client</v>
      </c>
      <c r="F3848" t="str">
        <f>IF(Table1[[#This Row],[Credit Amount]]&gt;-19.99,"Less than 19.99",IF(Table1[[#This Row],[Credit Amount]]=-20,"20",IF(Table1[[#This Row],[Credit Amount]]&gt;-49.98,"20.01-49.98",IF(Table1[[#This Row],[Credit Amount]]=-49.99,"49.99",IF(Table1[[#This Row],[Credit Amount]]=-50,"50",IF(Table1[[#This Row],[Credit Amount]]&lt;-50.01,"Greater than 50"))))))</f>
        <v>20.01-49.98</v>
      </c>
      <c r="G3848" t="str">
        <f>IF(Table1[[#This Row],[Transaction Type]]="Maintenance","Non-Sales","Sales")</f>
        <v>Sales</v>
      </c>
      <c r="H3848">
        <f>IF(Table1[[#This Row],[Quarter]]="q2",1,"")</f>
        <v>1</v>
      </c>
      <c r="I3848" t="str">
        <f>IF(Table1[[#This Row],[Quarter]]="q3",1,"")</f>
        <v/>
      </c>
      <c r="J3848">
        <f>IF(Table1[[#This Row],[Quarter]]="Q2",Table1[[#This Row],[Credit Amount]],"")</f>
        <v>-26.37</v>
      </c>
      <c r="K3848" t="str">
        <f>IF(Table1[[#This Row],[Quarter]]="Q3",Table1[[#This Row],[Credit Amount]],"")</f>
        <v/>
      </c>
      <c r="L3848">
        <f>IF(Table1[[#This Row],[Transaction Type]]="Upgrade",Table1[[#This Row],[Credit Amount]],IF(Table1[[#This Row],[Transaction Type]]="Activation",Table1[[#This Row],[Credit Amount]],""))</f>
        <v>-26.37</v>
      </c>
      <c r="M3848" t="str">
        <f>IF(Table1[[#This Row],[Transaction Type]]="Maintenance",Table1[[#This Row],[Credit Amount]],"")</f>
        <v/>
      </c>
      <c r="N3848">
        <v>10018</v>
      </c>
      <c r="O3848" t="s">
        <v>2489</v>
      </c>
      <c r="P3848" t="s">
        <v>2507</v>
      </c>
      <c r="Q3848" t="s">
        <v>289</v>
      </c>
      <c r="R3848">
        <v>10102</v>
      </c>
      <c r="S3848" t="s">
        <v>2489</v>
      </c>
      <c r="T3848" t="s">
        <v>2591</v>
      </c>
      <c r="U3848" t="s">
        <v>290</v>
      </c>
      <c r="V3848" t="s">
        <v>225</v>
      </c>
      <c r="W3848">
        <v>100003227</v>
      </c>
      <c r="X3848">
        <v>8005552228</v>
      </c>
      <c r="Y3848" t="s">
        <v>2595</v>
      </c>
      <c r="Z3848" t="s">
        <v>4823</v>
      </c>
      <c r="AA3848" s="13">
        <v>-26.37</v>
      </c>
      <c r="AB3848" s="14">
        <v>42507</v>
      </c>
      <c r="AC3848" t="s">
        <v>37</v>
      </c>
    </row>
    <row r="3849" spans="1:29" x14ac:dyDescent="0.25">
      <c r="A3849" t="str">
        <f>CONCATENATE("Q",ROUNDUP(MONTH(Table1[[#This Row],[Month]])/3,0))</f>
        <v>Q2</v>
      </c>
      <c r="B3849" s="14">
        <f>EOMONTH(Table1[[#This Row],[Credit Date]],-1)+1</f>
        <v>42491</v>
      </c>
      <c r="C3849" t="str">
        <f>CONCATENATE(Table1[[#This Row],[Issuer Last Name]],", ",Table1[[#This Row],[Issuer First Name]])</f>
        <v>No. 018, Employee</v>
      </c>
      <c r="D3849" t="str">
        <f>CONCATENATE(Table1[[#This Row],[Approver Last Name]],", ",Table1[[#This Row],[Approver First Name]])</f>
        <v>No. 102, Employee</v>
      </c>
      <c r="E3849" t="str">
        <f>CONCATENATE(Table1[[#This Row],[Customer Last Name]],", ",Table1[[#This Row],[Customer First Name]])</f>
        <v>No. 11669, Client</v>
      </c>
      <c r="F38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49" t="str">
        <f>IF(Table1[[#This Row],[Transaction Type]]="Maintenance","Non-Sales","Sales")</f>
        <v>Non-Sales</v>
      </c>
      <c r="H3849">
        <f>IF(Table1[[#This Row],[Quarter]]="q2",1,"")</f>
        <v>1</v>
      </c>
      <c r="I3849" t="str">
        <f>IF(Table1[[#This Row],[Quarter]]="q3",1,"")</f>
        <v/>
      </c>
      <c r="J3849">
        <f>IF(Table1[[#This Row],[Quarter]]="Q2",Table1[[#This Row],[Credit Amount]],"")</f>
        <v>-76.69</v>
      </c>
      <c r="K3849" t="str">
        <f>IF(Table1[[#This Row],[Quarter]]="Q3",Table1[[#This Row],[Credit Amount]],"")</f>
        <v/>
      </c>
      <c r="L3849" t="str">
        <f>IF(Table1[[#This Row],[Transaction Type]]="Upgrade",Table1[[#This Row],[Credit Amount]],IF(Table1[[#This Row],[Transaction Type]]="Activation",Table1[[#This Row],[Credit Amount]],""))</f>
        <v/>
      </c>
      <c r="M3849">
        <f>IF(Table1[[#This Row],[Transaction Type]]="Maintenance",Table1[[#This Row],[Credit Amount]],"")</f>
        <v>-76.69</v>
      </c>
      <c r="N3849">
        <v>10018</v>
      </c>
      <c r="O3849" t="s">
        <v>2489</v>
      </c>
      <c r="P3849" t="s">
        <v>2507</v>
      </c>
      <c r="Q3849" t="s">
        <v>289</v>
      </c>
      <c r="R3849">
        <v>10102</v>
      </c>
      <c r="S3849" t="s">
        <v>2489</v>
      </c>
      <c r="T3849" t="s">
        <v>2591</v>
      </c>
      <c r="U3849" t="s">
        <v>290</v>
      </c>
      <c r="V3849" t="s">
        <v>225</v>
      </c>
      <c r="W3849">
        <v>100002668</v>
      </c>
      <c r="X3849">
        <v>8005551669</v>
      </c>
      <c r="Y3849" t="s">
        <v>2595</v>
      </c>
      <c r="Z3849" t="s">
        <v>4264</v>
      </c>
      <c r="AA3849" s="13">
        <v>-76.69</v>
      </c>
      <c r="AB3849" s="14">
        <v>42510</v>
      </c>
      <c r="AC3849" t="s">
        <v>36</v>
      </c>
    </row>
    <row r="3850" spans="1:29" x14ac:dyDescent="0.25">
      <c r="A3850" t="str">
        <f>CONCATENATE("Q",ROUNDUP(MONTH(Table1[[#This Row],[Month]])/3,0))</f>
        <v>Q2</v>
      </c>
      <c r="B3850" s="14">
        <f>EOMONTH(Table1[[#This Row],[Credit Date]],-1)+1</f>
        <v>42491</v>
      </c>
      <c r="C3850" t="str">
        <f>CONCATENATE(Table1[[#This Row],[Issuer Last Name]],", ",Table1[[#This Row],[Issuer First Name]])</f>
        <v>No. 018, Employee</v>
      </c>
      <c r="D3850" t="str">
        <f>CONCATENATE(Table1[[#This Row],[Approver Last Name]],", ",Table1[[#This Row],[Approver First Name]])</f>
        <v>No. 102, Employee</v>
      </c>
      <c r="E3850" t="str">
        <f>CONCATENATE(Table1[[#This Row],[Customer Last Name]],", ",Table1[[#This Row],[Customer First Name]])</f>
        <v>No. 11406, Client</v>
      </c>
      <c r="F3850" t="str">
        <f>IF(Table1[[#This Row],[Credit Amount]]&gt;-19.99,"Less than 19.99",IF(Table1[[#This Row],[Credit Amount]]=-20,"20",IF(Table1[[#This Row],[Credit Amount]]&gt;-49.98,"20.01-49.98",IF(Table1[[#This Row],[Credit Amount]]=-49.99,"49.99",IF(Table1[[#This Row],[Credit Amount]]=-50,"50",IF(Table1[[#This Row],[Credit Amount]]&lt;-50.01,"Greater than 50"))))))</f>
        <v>20.01-49.98</v>
      </c>
      <c r="G3850" t="str">
        <f>IF(Table1[[#This Row],[Transaction Type]]="Maintenance","Non-Sales","Sales")</f>
        <v>Non-Sales</v>
      </c>
      <c r="H3850">
        <f>IF(Table1[[#This Row],[Quarter]]="q2",1,"")</f>
        <v>1</v>
      </c>
      <c r="I3850" t="str">
        <f>IF(Table1[[#This Row],[Quarter]]="q3",1,"")</f>
        <v/>
      </c>
      <c r="J3850">
        <f>IF(Table1[[#This Row],[Quarter]]="Q2",Table1[[#This Row],[Credit Amount]],"")</f>
        <v>-46.8</v>
      </c>
      <c r="K3850" t="str">
        <f>IF(Table1[[#This Row],[Quarter]]="Q3",Table1[[#This Row],[Credit Amount]],"")</f>
        <v/>
      </c>
      <c r="L3850" t="str">
        <f>IF(Table1[[#This Row],[Transaction Type]]="Upgrade",Table1[[#This Row],[Credit Amount]],IF(Table1[[#This Row],[Transaction Type]]="Activation",Table1[[#This Row],[Credit Amount]],""))</f>
        <v/>
      </c>
      <c r="M3850">
        <f>IF(Table1[[#This Row],[Transaction Type]]="Maintenance",Table1[[#This Row],[Credit Amount]],"")</f>
        <v>-46.8</v>
      </c>
      <c r="N3850">
        <v>10018</v>
      </c>
      <c r="O3850" t="s">
        <v>2489</v>
      </c>
      <c r="P3850" t="s">
        <v>2507</v>
      </c>
      <c r="Q3850" t="s">
        <v>289</v>
      </c>
      <c r="R3850">
        <v>10102</v>
      </c>
      <c r="S3850" t="s">
        <v>2489</v>
      </c>
      <c r="T3850" t="s">
        <v>2591</v>
      </c>
      <c r="U3850" t="s">
        <v>290</v>
      </c>
      <c r="V3850" t="s">
        <v>225</v>
      </c>
      <c r="W3850">
        <v>100002405</v>
      </c>
      <c r="X3850">
        <v>8005551406</v>
      </c>
      <c r="Y3850" t="s">
        <v>2595</v>
      </c>
      <c r="Z3850" t="s">
        <v>4001</v>
      </c>
      <c r="AA3850" s="13">
        <v>-46.8</v>
      </c>
      <c r="AB3850" s="14">
        <v>42520</v>
      </c>
      <c r="AC3850" t="s">
        <v>36</v>
      </c>
    </row>
    <row r="3851" spans="1:29" x14ac:dyDescent="0.25">
      <c r="A3851" t="str">
        <f>CONCATENATE("Q",ROUNDUP(MONTH(Table1[[#This Row],[Month]])/3,0))</f>
        <v>Q2</v>
      </c>
      <c r="B3851" s="14">
        <f>EOMONTH(Table1[[#This Row],[Credit Date]],-1)+1</f>
        <v>42522</v>
      </c>
      <c r="C3851" t="str">
        <f>CONCATENATE(Table1[[#This Row],[Issuer Last Name]],", ",Table1[[#This Row],[Issuer First Name]])</f>
        <v>No. 018, Employee</v>
      </c>
      <c r="D3851" t="str">
        <f>CONCATENATE(Table1[[#This Row],[Approver Last Name]],", ",Table1[[#This Row],[Approver First Name]])</f>
        <v>No. 102, Employee</v>
      </c>
      <c r="E3851" t="str">
        <f>CONCATENATE(Table1[[#This Row],[Customer Last Name]],", ",Table1[[#This Row],[Customer First Name]])</f>
        <v>No. 13208, Client</v>
      </c>
      <c r="F3851" t="str">
        <f>IF(Table1[[#This Row],[Credit Amount]]&gt;-19.99,"Less than 19.99",IF(Table1[[#This Row],[Credit Amount]]=-20,"20",IF(Table1[[#This Row],[Credit Amount]]&gt;-49.98,"20.01-49.98",IF(Table1[[#This Row],[Credit Amount]]=-49.99,"49.99",IF(Table1[[#This Row],[Credit Amount]]=-50,"50",IF(Table1[[#This Row],[Credit Amount]]&lt;-50.01,"Greater than 50"))))))</f>
        <v>Less than 19.99</v>
      </c>
      <c r="G3851" t="str">
        <f>IF(Table1[[#This Row],[Transaction Type]]="Maintenance","Non-Sales","Sales")</f>
        <v>Non-Sales</v>
      </c>
      <c r="H3851">
        <f>IF(Table1[[#This Row],[Quarter]]="q2",1,"")</f>
        <v>1</v>
      </c>
      <c r="I3851" t="str">
        <f>IF(Table1[[#This Row],[Quarter]]="q3",1,"")</f>
        <v/>
      </c>
      <c r="J3851">
        <f>IF(Table1[[#This Row],[Quarter]]="Q2",Table1[[#This Row],[Credit Amount]],"")</f>
        <v>-19.61</v>
      </c>
      <c r="K3851" t="str">
        <f>IF(Table1[[#This Row],[Quarter]]="Q3",Table1[[#This Row],[Credit Amount]],"")</f>
        <v/>
      </c>
      <c r="L3851" t="str">
        <f>IF(Table1[[#This Row],[Transaction Type]]="Upgrade",Table1[[#This Row],[Credit Amount]],IF(Table1[[#This Row],[Transaction Type]]="Activation",Table1[[#This Row],[Credit Amount]],""))</f>
        <v/>
      </c>
      <c r="M3851">
        <f>IF(Table1[[#This Row],[Transaction Type]]="Maintenance",Table1[[#This Row],[Credit Amount]],"")</f>
        <v>-19.61</v>
      </c>
      <c r="N3851">
        <v>10018</v>
      </c>
      <c r="O3851" t="s">
        <v>2489</v>
      </c>
      <c r="P3851" t="s">
        <v>2507</v>
      </c>
      <c r="Q3851" t="s">
        <v>289</v>
      </c>
      <c r="R3851">
        <v>10102</v>
      </c>
      <c r="S3851" t="s">
        <v>2489</v>
      </c>
      <c r="T3851" t="s">
        <v>2591</v>
      </c>
      <c r="U3851" t="s">
        <v>290</v>
      </c>
      <c r="V3851" t="s">
        <v>225</v>
      </c>
      <c r="W3851">
        <v>100004207</v>
      </c>
      <c r="X3851">
        <v>8005553208</v>
      </c>
      <c r="Y3851" t="s">
        <v>2595</v>
      </c>
      <c r="Z3851" t="s">
        <v>5796</v>
      </c>
      <c r="AA3851" s="13">
        <v>-19.61</v>
      </c>
      <c r="AB3851" s="14">
        <v>42522</v>
      </c>
      <c r="AC3851" t="s">
        <v>36</v>
      </c>
    </row>
    <row r="3852" spans="1:29" x14ac:dyDescent="0.25">
      <c r="A3852" t="str">
        <f>CONCATENATE("Q",ROUNDUP(MONTH(Table1[[#This Row],[Month]])/3,0))</f>
        <v>Q2</v>
      </c>
      <c r="B3852" s="14">
        <f>EOMONTH(Table1[[#This Row],[Credit Date]],-1)+1</f>
        <v>42522</v>
      </c>
      <c r="C3852" t="str">
        <f>CONCATENATE(Table1[[#This Row],[Issuer Last Name]],", ",Table1[[#This Row],[Issuer First Name]])</f>
        <v>No. 018, Employee</v>
      </c>
      <c r="D3852" t="str">
        <f>CONCATENATE(Table1[[#This Row],[Approver Last Name]],", ",Table1[[#This Row],[Approver First Name]])</f>
        <v>No. 102, Employee</v>
      </c>
      <c r="E3852" t="str">
        <f>CONCATENATE(Table1[[#This Row],[Customer Last Name]],", ",Table1[[#This Row],[Customer First Name]])</f>
        <v>No. 10080, Client</v>
      </c>
      <c r="F38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52" t="str">
        <f>IF(Table1[[#This Row],[Transaction Type]]="Maintenance","Non-Sales","Sales")</f>
        <v>Non-Sales</v>
      </c>
      <c r="H3852">
        <f>IF(Table1[[#This Row],[Quarter]]="q2",1,"")</f>
        <v>1</v>
      </c>
      <c r="I3852" t="str">
        <f>IF(Table1[[#This Row],[Quarter]]="q3",1,"")</f>
        <v/>
      </c>
      <c r="J3852">
        <f>IF(Table1[[#This Row],[Quarter]]="Q2",Table1[[#This Row],[Credit Amount]],"")</f>
        <v>-82.82</v>
      </c>
      <c r="K3852" t="str">
        <f>IF(Table1[[#This Row],[Quarter]]="Q3",Table1[[#This Row],[Credit Amount]],"")</f>
        <v/>
      </c>
      <c r="L3852" t="str">
        <f>IF(Table1[[#This Row],[Transaction Type]]="Upgrade",Table1[[#This Row],[Credit Amount]],IF(Table1[[#This Row],[Transaction Type]]="Activation",Table1[[#This Row],[Credit Amount]],""))</f>
        <v/>
      </c>
      <c r="M3852">
        <f>IF(Table1[[#This Row],[Transaction Type]]="Maintenance",Table1[[#This Row],[Credit Amount]],"")</f>
        <v>-82.82</v>
      </c>
      <c r="N3852">
        <v>10018</v>
      </c>
      <c r="O3852" t="s">
        <v>2489</v>
      </c>
      <c r="P3852" t="s">
        <v>2507</v>
      </c>
      <c r="Q3852" t="s">
        <v>289</v>
      </c>
      <c r="R3852">
        <v>10102</v>
      </c>
      <c r="S3852" t="s">
        <v>2489</v>
      </c>
      <c r="T3852" t="s">
        <v>2591</v>
      </c>
      <c r="U3852" t="s">
        <v>290</v>
      </c>
      <c r="V3852" t="s">
        <v>225</v>
      </c>
      <c r="W3852">
        <v>100001079</v>
      </c>
      <c r="X3852">
        <v>8005550080</v>
      </c>
      <c r="Y3852" t="s">
        <v>2595</v>
      </c>
      <c r="Z3852" t="s">
        <v>2675</v>
      </c>
      <c r="AA3852" s="13">
        <v>-82.82</v>
      </c>
      <c r="AB3852" s="14">
        <v>42529</v>
      </c>
      <c r="AC3852" t="s">
        <v>36</v>
      </c>
    </row>
    <row r="3853" spans="1:29" x14ac:dyDescent="0.25">
      <c r="A3853" t="str">
        <f>CONCATENATE("Q",ROUNDUP(MONTH(Table1[[#This Row],[Month]])/3,0))</f>
        <v>Q2</v>
      </c>
      <c r="B3853" s="14">
        <f>EOMONTH(Table1[[#This Row],[Credit Date]],-1)+1</f>
        <v>42522</v>
      </c>
      <c r="C3853" t="str">
        <f>CONCATENATE(Table1[[#This Row],[Issuer Last Name]],", ",Table1[[#This Row],[Issuer First Name]])</f>
        <v>No. 018, Employee</v>
      </c>
      <c r="D3853" t="str">
        <f>CONCATENATE(Table1[[#This Row],[Approver Last Name]],", ",Table1[[#This Row],[Approver First Name]])</f>
        <v>No. 102, Employee</v>
      </c>
      <c r="E3853" t="str">
        <f>CONCATENATE(Table1[[#This Row],[Customer Last Name]],", ",Table1[[#This Row],[Customer First Name]])</f>
        <v>No. 12938, Client</v>
      </c>
      <c r="F38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53" t="str">
        <f>IF(Table1[[#This Row],[Transaction Type]]="Maintenance","Non-Sales","Sales")</f>
        <v>Non-Sales</v>
      </c>
      <c r="H3853">
        <f>IF(Table1[[#This Row],[Quarter]]="q2",1,"")</f>
        <v>1</v>
      </c>
      <c r="I3853" t="str">
        <f>IF(Table1[[#This Row],[Quarter]]="q3",1,"")</f>
        <v/>
      </c>
      <c r="J3853">
        <f>IF(Table1[[#This Row],[Quarter]]="Q2",Table1[[#This Row],[Credit Amount]],"")</f>
        <v>-78.56</v>
      </c>
      <c r="K3853" t="str">
        <f>IF(Table1[[#This Row],[Quarter]]="Q3",Table1[[#This Row],[Credit Amount]],"")</f>
        <v/>
      </c>
      <c r="L3853" t="str">
        <f>IF(Table1[[#This Row],[Transaction Type]]="Upgrade",Table1[[#This Row],[Credit Amount]],IF(Table1[[#This Row],[Transaction Type]]="Activation",Table1[[#This Row],[Credit Amount]],""))</f>
        <v/>
      </c>
      <c r="M3853">
        <f>IF(Table1[[#This Row],[Transaction Type]]="Maintenance",Table1[[#This Row],[Credit Amount]],"")</f>
        <v>-78.56</v>
      </c>
      <c r="N3853">
        <v>10018</v>
      </c>
      <c r="O3853" t="s">
        <v>2489</v>
      </c>
      <c r="P3853" t="s">
        <v>2507</v>
      </c>
      <c r="Q3853" t="s">
        <v>289</v>
      </c>
      <c r="R3853">
        <v>10102</v>
      </c>
      <c r="S3853" t="s">
        <v>2489</v>
      </c>
      <c r="T3853" t="s">
        <v>2591</v>
      </c>
      <c r="U3853" t="s">
        <v>290</v>
      </c>
      <c r="V3853" t="s">
        <v>225</v>
      </c>
      <c r="W3853">
        <v>100003937</v>
      </c>
      <c r="X3853">
        <v>8005552938</v>
      </c>
      <c r="Y3853" t="s">
        <v>2595</v>
      </c>
      <c r="Z3853" t="s">
        <v>5528</v>
      </c>
      <c r="AA3853" s="13">
        <v>-78.56</v>
      </c>
      <c r="AB3853" s="14">
        <v>42533</v>
      </c>
      <c r="AC3853" t="s">
        <v>36</v>
      </c>
    </row>
    <row r="3854" spans="1:29" x14ac:dyDescent="0.25">
      <c r="A3854" t="str">
        <f>CONCATENATE("Q",ROUNDUP(MONTH(Table1[[#This Row],[Month]])/3,0))</f>
        <v>Q2</v>
      </c>
      <c r="B3854" s="14">
        <f>EOMONTH(Table1[[#This Row],[Credit Date]],-1)+1</f>
        <v>42522</v>
      </c>
      <c r="C3854" t="str">
        <f>CONCATENATE(Table1[[#This Row],[Issuer Last Name]],", ",Table1[[#This Row],[Issuer First Name]])</f>
        <v>No. 018, Employee</v>
      </c>
      <c r="D3854" t="str">
        <f>CONCATENATE(Table1[[#This Row],[Approver Last Name]],", ",Table1[[#This Row],[Approver First Name]])</f>
        <v>No. 102, Employee</v>
      </c>
      <c r="E3854" t="str">
        <f>CONCATENATE(Table1[[#This Row],[Customer Last Name]],", ",Table1[[#This Row],[Customer First Name]])</f>
        <v>No. 11708, Client</v>
      </c>
      <c r="F3854" t="str">
        <f>IF(Table1[[#This Row],[Credit Amount]]&gt;-19.99,"Less than 19.99",IF(Table1[[#This Row],[Credit Amount]]=-20,"20",IF(Table1[[#This Row],[Credit Amount]]&gt;-49.98,"20.01-49.98",IF(Table1[[#This Row],[Credit Amount]]=-49.99,"49.99",IF(Table1[[#This Row],[Credit Amount]]=-50,"50",IF(Table1[[#This Row],[Credit Amount]]&lt;-50.01,"Greater than 50"))))))</f>
        <v>Less than 19.99</v>
      </c>
      <c r="G3854" t="str">
        <f>IF(Table1[[#This Row],[Transaction Type]]="Maintenance","Non-Sales","Sales")</f>
        <v>Non-Sales</v>
      </c>
      <c r="H3854">
        <f>IF(Table1[[#This Row],[Quarter]]="q2",1,"")</f>
        <v>1</v>
      </c>
      <c r="I3854" t="str">
        <f>IF(Table1[[#This Row],[Quarter]]="q3",1,"")</f>
        <v/>
      </c>
      <c r="J3854">
        <f>IF(Table1[[#This Row],[Quarter]]="Q2",Table1[[#This Row],[Credit Amount]],"")</f>
        <v>-13.08</v>
      </c>
      <c r="K3854" t="str">
        <f>IF(Table1[[#This Row],[Quarter]]="Q3",Table1[[#This Row],[Credit Amount]],"")</f>
        <v/>
      </c>
      <c r="L3854" t="str">
        <f>IF(Table1[[#This Row],[Transaction Type]]="Upgrade",Table1[[#This Row],[Credit Amount]],IF(Table1[[#This Row],[Transaction Type]]="Activation",Table1[[#This Row],[Credit Amount]],""))</f>
        <v/>
      </c>
      <c r="M3854">
        <f>IF(Table1[[#This Row],[Transaction Type]]="Maintenance",Table1[[#This Row],[Credit Amount]],"")</f>
        <v>-13.08</v>
      </c>
      <c r="N3854">
        <v>10018</v>
      </c>
      <c r="O3854" t="s">
        <v>2489</v>
      </c>
      <c r="P3854" t="s">
        <v>2507</v>
      </c>
      <c r="Q3854" t="s">
        <v>289</v>
      </c>
      <c r="R3854">
        <v>10102</v>
      </c>
      <c r="S3854" t="s">
        <v>2489</v>
      </c>
      <c r="T3854" t="s">
        <v>2591</v>
      </c>
      <c r="U3854" t="s">
        <v>290</v>
      </c>
      <c r="V3854" t="s">
        <v>225</v>
      </c>
      <c r="W3854">
        <v>100002707</v>
      </c>
      <c r="X3854">
        <v>8005551708</v>
      </c>
      <c r="Y3854" t="s">
        <v>2595</v>
      </c>
      <c r="Z3854" t="s">
        <v>4303</v>
      </c>
      <c r="AA3854" s="13">
        <v>-13.08</v>
      </c>
      <c r="AB3854" s="14">
        <v>42535</v>
      </c>
      <c r="AC3854" t="s">
        <v>36</v>
      </c>
    </row>
    <row r="3855" spans="1:29" x14ac:dyDescent="0.25">
      <c r="A3855" t="str">
        <f>CONCATENATE("Q",ROUNDUP(MONTH(Table1[[#This Row],[Month]])/3,0))</f>
        <v>Q2</v>
      </c>
      <c r="B3855" s="14">
        <f>EOMONTH(Table1[[#This Row],[Credit Date]],-1)+1</f>
        <v>42522</v>
      </c>
      <c r="C3855" t="str">
        <f>CONCATENATE(Table1[[#This Row],[Issuer Last Name]],", ",Table1[[#This Row],[Issuer First Name]])</f>
        <v>No. 018, Employee</v>
      </c>
      <c r="D3855" t="str">
        <f>CONCATENATE(Table1[[#This Row],[Approver Last Name]],", ",Table1[[#This Row],[Approver First Name]])</f>
        <v>No. 102, Employee</v>
      </c>
      <c r="E3855" t="str">
        <f>CONCATENATE(Table1[[#This Row],[Customer Last Name]],", ",Table1[[#This Row],[Customer First Name]])</f>
        <v>No. 12793, Client</v>
      </c>
      <c r="F3855" t="str">
        <f>IF(Table1[[#This Row],[Credit Amount]]&gt;-19.99,"Less than 19.99",IF(Table1[[#This Row],[Credit Amount]]=-20,"20",IF(Table1[[#This Row],[Credit Amount]]&gt;-49.98,"20.01-49.98",IF(Table1[[#This Row],[Credit Amount]]=-49.99,"49.99",IF(Table1[[#This Row],[Credit Amount]]=-50,"50",IF(Table1[[#This Row],[Credit Amount]]&lt;-50.01,"Greater than 50"))))))</f>
        <v>20.01-49.98</v>
      </c>
      <c r="G3855" t="str">
        <f>IF(Table1[[#This Row],[Transaction Type]]="Maintenance","Non-Sales","Sales")</f>
        <v>Sales</v>
      </c>
      <c r="H3855">
        <f>IF(Table1[[#This Row],[Quarter]]="q2",1,"")</f>
        <v>1</v>
      </c>
      <c r="I3855" t="str">
        <f>IF(Table1[[#This Row],[Quarter]]="q3",1,"")</f>
        <v/>
      </c>
      <c r="J3855">
        <f>IF(Table1[[#This Row],[Quarter]]="Q2",Table1[[#This Row],[Credit Amount]],"")</f>
        <v>-42.98</v>
      </c>
      <c r="K3855" t="str">
        <f>IF(Table1[[#This Row],[Quarter]]="Q3",Table1[[#This Row],[Credit Amount]],"")</f>
        <v/>
      </c>
      <c r="L3855">
        <f>IF(Table1[[#This Row],[Transaction Type]]="Upgrade",Table1[[#This Row],[Credit Amount]],IF(Table1[[#This Row],[Transaction Type]]="Activation",Table1[[#This Row],[Credit Amount]],""))</f>
        <v>-42.98</v>
      </c>
      <c r="M3855" t="str">
        <f>IF(Table1[[#This Row],[Transaction Type]]="Maintenance",Table1[[#This Row],[Credit Amount]],"")</f>
        <v/>
      </c>
      <c r="N3855">
        <v>10018</v>
      </c>
      <c r="O3855" t="s">
        <v>2489</v>
      </c>
      <c r="P3855" t="s">
        <v>2507</v>
      </c>
      <c r="Q3855" t="s">
        <v>289</v>
      </c>
      <c r="R3855">
        <v>10102</v>
      </c>
      <c r="S3855" t="s">
        <v>2489</v>
      </c>
      <c r="T3855" t="s">
        <v>2591</v>
      </c>
      <c r="U3855" t="s">
        <v>290</v>
      </c>
      <c r="V3855" t="s">
        <v>225</v>
      </c>
      <c r="W3855">
        <v>100003792</v>
      </c>
      <c r="X3855">
        <v>8005552793</v>
      </c>
      <c r="Y3855" t="s">
        <v>2595</v>
      </c>
      <c r="Z3855" t="s">
        <v>5385</v>
      </c>
      <c r="AA3855" s="13">
        <v>-42.98</v>
      </c>
      <c r="AB3855" s="14">
        <v>42541</v>
      </c>
      <c r="AC3855" t="s">
        <v>37</v>
      </c>
    </row>
    <row r="3856" spans="1:29" x14ac:dyDescent="0.25">
      <c r="A3856" t="str">
        <f>CONCATENATE("Q",ROUNDUP(MONTH(Table1[[#This Row],[Month]])/3,0))</f>
        <v>Q2</v>
      </c>
      <c r="B3856" s="14">
        <f>EOMONTH(Table1[[#This Row],[Credit Date]],-1)+1</f>
        <v>42522</v>
      </c>
      <c r="C3856" t="str">
        <f>CONCATENATE(Table1[[#This Row],[Issuer Last Name]],", ",Table1[[#This Row],[Issuer First Name]])</f>
        <v>No. 018, Employee</v>
      </c>
      <c r="D3856" t="str">
        <f>CONCATENATE(Table1[[#This Row],[Approver Last Name]],", ",Table1[[#This Row],[Approver First Name]])</f>
        <v>No. 102, Employee</v>
      </c>
      <c r="E3856" t="str">
        <f>CONCATENATE(Table1[[#This Row],[Customer Last Name]],", ",Table1[[#This Row],[Customer First Name]])</f>
        <v>No. 10311, Client</v>
      </c>
      <c r="F38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56" t="str">
        <f>IF(Table1[[#This Row],[Transaction Type]]="Maintenance","Non-Sales","Sales")</f>
        <v>Non-Sales</v>
      </c>
      <c r="H3856">
        <f>IF(Table1[[#This Row],[Quarter]]="q2",1,"")</f>
        <v>1</v>
      </c>
      <c r="I3856" t="str">
        <f>IF(Table1[[#This Row],[Quarter]]="q3",1,"")</f>
        <v/>
      </c>
      <c r="J3856">
        <f>IF(Table1[[#This Row],[Quarter]]="Q2",Table1[[#This Row],[Credit Amount]],"")</f>
        <v>-95.59</v>
      </c>
      <c r="K3856" t="str">
        <f>IF(Table1[[#This Row],[Quarter]]="Q3",Table1[[#This Row],[Credit Amount]],"")</f>
        <v/>
      </c>
      <c r="L3856" t="str">
        <f>IF(Table1[[#This Row],[Transaction Type]]="Upgrade",Table1[[#This Row],[Credit Amount]],IF(Table1[[#This Row],[Transaction Type]]="Activation",Table1[[#This Row],[Credit Amount]],""))</f>
        <v/>
      </c>
      <c r="M3856">
        <f>IF(Table1[[#This Row],[Transaction Type]]="Maintenance",Table1[[#This Row],[Credit Amount]],"")</f>
        <v>-95.59</v>
      </c>
      <c r="N3856">
        <v>10018</v>
      </c>
      <c r="O3856" t="s">
        <v>2489</v>
      </c>
      <c r="P3856" t="s">
        <v>2507</v>
      </c>
      <c r="Q3856" t="s">
        <v>289</v>
      </c>
      <c r="R3856">
        <v>10102</v>
      </c>
      <c r="S3856" t="s">
        <v>2489</v>
      </c>
      <c r="T3856" t="s">
        <v>2591</v>
      </c>
      <c r="U3856" t="s">
        <v>290</v>
      </c>
      <c r="V3856" t="s">
        <v>225</v>
      </c>
      <c r="W3856">
        <v>100001310</v>
      </c>
      <c r="X3856">
        <v>8005550311</v>
      </c>
      <c r="Y3856" t="s">
        <v>2595</v>
      </c>
      <c r="Z3856" t="s">
        <v>2906</v>
      </c>
      <c r="AA3856" s="13">
        <v>-95.59</v>
      </c>
      <c r="AB3856" s="14">
        <v>42550</v>
      </c>
      <c r="AC3856" t="s">
        <v>36</v>
      </c>
    </row>
    <row r="3857" spans="1:29" x14ac:dyDescent="0.25">
      <c r="A3857" t="str">
        <f>CONCATENATE("Q",ROUNDUP(MONTH(Table1[[#This Row],[Month]])/3,0))</f>
        <v>Q3</v>
      </c>
      <c r="B3857" s="14">
        <f>EOMONTH(Table1[[#This Row],[Credit Date]],-1)+1</f>
        <v>42552</v>
      </c>
      <c r="C3857" t="str">
        <f>CONCATENATE(Table1[[#This Row],[Issuer Last Name]],", ",Table1[[#This Row],[Issuer First Name]])</f>
        <v>No. 018, Employee</v>
      </c>
      <c r="D3857" t="str">
        <f>CONCATENATE(Table1[[#This Row],[Approver Last Name]],", ",Table1[[#This Row],[Approver First Name]])</f>
        <v>No. 018, Employee</v>
      </c>
      <c r="E3857" t="str">
        <f>CONCATENATE(Table1[[#This Row],[Customer Last Name]],", ",Table1[[#This Row],[Customer First Name]])</f>
        <v>No. 13996, Client</v>
      </c>
      <c r="F3857" t="str">
        <f>IF(Table1[[#This Row],[Credit Amount]]&gt;-19.99,"Less than 19.99",IF(Table1[[#This Row],[Credit Amount]]=-20,"20",IF(Table1[[#This Row],[Credit Amount]]&gt;-49.98,"20.01-49.98",IF(Table1[[#This Row],[Credit Amount]]=-49.99,"49.99",IF(Table1[[#This Row],[Credit Amount]]=-50,"50",IF(Table1[[#This Row],[Credit Amount]]&lt;-50.01,"Greater than 50"))))))</f>
        <v>Less than 19.99</v>
      </c>
      <c r="G3857" t="str">
        <f>IF(Table1[[#This Row],[Transaction Type]]="Maintenance","Non-Sales","Sales")</f>
        <v>Sales</v>
      </c>
      <c r="H3857" t="str">
        <f>IF(Table1[[#This Row],[Quarter]]="q2",1,"")</f>
        <v/>
      </c>
      <c r="I3857">
        <f>IF(Table1[[#This Row],[Quarter]]="q3",1,"")</f>
        <v>1</v>
      </c>
      <c r="J3857" t="str">
        <f>IF(Table1[[#This Row],[Quarter]]="Q2",Table1[[#This Row],[Credit Amount]],"")</f>
        <v/>
      </c>
      <c r="K3857">
        <f>IF(Table1[[#This Row],[Quarter]]="Q3",Table1[[#This Row],[Credit Amount]],"")</f>
        <v>-19.350000000000001</v>
      </c>
      <c r="L3857">
        <f>IF(Table1[[#This Row],[Transaction Type]]="Upgrade",Table1[[#This Row],[Credit Amount]],IF(Table1[[#This Row],[Transaction Type]]="Activation",Table1[[#This Row],[Credit Amount]],""))</f>
        <v>-19.350000000000001</v>
      </c>
      <c r="M3857" t="str">
        <f>IF(Table1[[#This Row],[Transaction Type]]="Maintenance",Table1[[#This Row],[Credit Amount]],"")</f>
        <v/>
      </c>
      <c r="N3857">
        <v>10018</v>
      </c>
      <c r="O3857" t="s">
        <v>2489</v>
      </c>
      <c r="P3857" t="s">
        <v>2507</v>
      </c>
      <c r="Q3857" t="s">
        <v>289</v>
      </c>
      <c r="R3857">
        <v>10018</v>
      </c>
      <c r="S3857" t="s">
        <v>2489</v>
      </c>
      <c r="T3857" t="s">
        <v>2507</v>
      </c>
      <c r="U3857" t="s">
        <v>289</v>
      </c>
      <c r="V3857" t="s">
        <v>225</v>
      </c>
      <c r="W3857">
        <v>100004995</v>
      </c>
      <c r="X3857">
        <v>8005553996</v>
      </c>
      <c r="Y3857" t="s">
        <v>2595</v>
      </c>
      <c r="Z3857" t="s">
        <v>6584</v>
      </c>
      <c r="AA3857" s="13">
        <v>-19.350000000000001</v>
      </c>
      <c r="AB3857" s="14">
        <v>42559</v>
      </c>
      <c r="AC3857" t="s">
        <v>35</v>
      </c>
    </row>
    <row r="3858" spans="1:29" x14ac:dyDescent="0.25">
      <c r="A3858" t="str">
        <f>CONCATENATE("Q",ROUNDUP(MONTH(Table1[[#This Row],[Month]])/3,0))</f>
        <v>Q3</v>
      </c>
      <c r="B3858" s="14">
        <f>EOMONTH(Table1[[#This Row],[Credit Date]],-1)+1</f>
        <v>42552</v>
      </c>
      <c r="C3858" t="str">
        <f>CONCATENATE(Table1[[#This Row],[Issuer Last Name]],", ",Table1[[#This Row],[Issuer First Name]])</f>
        <v>No. 018, Employee</v>
      </c>
      <c r="D3858" t="str">
        <f>CONCATENATE(Table1[[#This Row],[Approver Last Name]],", ",Table1[[#This Row],[Approver First Name]])</f>
        <v>No. 102, Employee</v>
      </c>
      <c r="E3858" t="str">
        <f>CONCATENATE(Table1[[#This Row],[Customer Last Name]],", ",Table1[[#This Row],[Customer First Name]])</f>
        <v>No. 12275, Client</v>
      </c>
      <c r="F38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58" t="str">
        <f>IF(Table1[[#This Row],[Transaction Type]]="Maintenance","Non-Sales","Sales")</f>
        <v>Non-Sales</v>
      </c>
      <c r="H3858" t="str">
        <f>IF(Table1[[#This Row],[Quarter]]="q2",1,"")</f>
        <v/>
      </c>
      <c r="I3858">
        <f>IF(Table1[[#This Row],[Quarter]]="q3",1,"")</f>
        <v>1</v>
      </c>
      <c r="J3858" t="str">
        <f>IF(Table1[[#This Row],[Quarter]]="Q2",Table1[[#This Row],[Credit Amount]],"")</f>
        <v/>
      </c>
      <c r="K3858">
        <f>IF(Table1[[#This Row],[Quarter]]="Q3",Table1[[#This Row],[Credit Amount]],"")</f>
        <v>-83.46</v>
      </c>
      <c r="L3858" t="str">
        <f>IF(Table1[[#This Row],[Transaction Type]]="Upgrade",Table1[[#This Row],[Credit Amount]],IF(Table1[[#This Row],[Transaction Type]]="Activation",Table1[[#This Row],[Credit Amount]],""))</f>
        <v/>
      </c>
      <c r="M3858">
        <f>IF(Table1[[#This Row],[Transaction Type]]="Maintenance",Table1[[#This Row],[Credit Amount]],"")</f>
        <v>-83.46</v>
      </c>
      <c r="N3858">
        <v>10018</v>
      </c>
      <c r="O3858" t="s">
        <v>2489</v>
      </c>
      <c r="P3858" t="s">
        <v>2507</v>
      </c>
      <c r="Q3858" t="s">
        <v>289</v>
      </c>
      <c r="R3858">
        <v>10102</v>
      </c>
      <c r="S3858" t="s">
        <v>2489</v>
      </c>
      <c r="T3858" t="s">
        <v>2591</v>
      </c>
      <c r="U3858" t="s">
        <v>290</v>
      </c>
      <c r="V3858" t="s">
        <v>225</v>
      </c>
      <c r="W3858">
        <v>100003274</v>
      </c>
      <c r="X3858">
        <v>8005552275</v>
      </c>
      <c r="Y3858" t="s">
        <v>2595</v>
      </c>
      <c r="Z3858" t="s">
        <v>4870</v>
      </c>
      <c r="AA3858" s="13">
        <v>-83.46</v>
      </c>
      <c r="AB3858" s="14">
        <v>42566</v>
      </c>
      <c r="AC3858" t="s">
        <v>36</v>
      </c>
    </row>
    <row r="3859" spans="1:29" x14ac:dyDescent="0.25">
      <c r="A3859" t="str">
        <f>CONCATENATE("Q",ROUNDUP(MONTH(Table1[[#This Row],[Month]])/3,0))</f>
        <v>Q3</v>
      </c>
      <c r="B3859" s="14">
        <f>EOMONTH(Table1[[#This Row],[Credit Date]],-1)+1</f>
        <v>42552</v>
      </c>
      <c r="C3859" t="str">
        <f>CONCATENATE(Table1[[#This Row],[Issuer Last Name]],", ",Table1[[#This Row],[Issuer First Name]])</f>
        <v>No. 018, Employee</v>
      </c>
      <c r="D3859" t="str">
        <f>CONCATENATE(Table1[[#This Row],[Approver Last Name]],", ",Table1[[#This Row],[Approver First Name]])</f>
        <v>No. 102, Employee</v>
      </c>
      <c r="E3859" t="str">
        <f>CONCATENATE(Table1[[#This Row],[Customer Last Name]],", ",Table1[[#This Row],[Customer First Name]])</f>
        <v>No. 10710, Client</v>
      </c>
      <c r="F38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59" t="str">
        <f>IF(Table1[[#This Row],[Transaction Type]]="Maintenance","Non-Sales","Sales")</f>
        <v>Non-Sales</v>
      </c>
      <c r="H3859" t="str">
        <f>IF(Table1[[#This Row],[Quarter]]="q2",1,"")</f>
        <v/>
      </c>
      <c r="I3859">
        <f>IF(Table1[[#This Row],[Quarter]]="q3",1,"")</f>
        <v>1</v>
      </c>
      <c r="J3859" t="str">
        <f>IF(Table1[[#This Row],[Quarter]]="Q2",Table1[[#This Row],[Credit Amount]],"")</f>
        <v/>
      </c>
      <c r="K3859">
        <f>IF(Table1[[#This Row],[Quarter]]="Q3",Table1[[#This Row],[Credit Amount]],"")</f>
        <v>-57.22</v>
      </c>
      <c r="L3859" t="str">
        <f>IF(Table1[[#This Row],[Transaction Type]]="Upgrade",Table1[[#This Row],[Credit Amount]],IF(Table1[[#This Row],[Transaction Type]]="Activation",Table1[[#This Row],[Credit Amount]],""))</f>
        <v/>
      </c>
      <c r="M3859">
        <f>IF(Table1[[#This Row],[Transaction Type]]="Maintenance",Table1[[#This Row],[Credit Amount]],"")</f>
        <v>-57.22</v>
      </c>
      <c r="N3859">
        <v>10018</v>
      </c>
      <c r="O3859" t="s">
        <v>2489</v>
      </c>
      <c r="P3859" t="s">
        <v>2507</v>
      </c>
      <c r="Q3859" t="s">
        <v>289</v>
      </c>
      <c r="R3859">
        <v>10102</v>
      </c>
      <c r="S3859" t="s">
        <v>2489</v>
      </c>
      <c r="T3859" t="s">
        <v>2591</v>
      </c>
      <c r="U3859" t="s">
        <v>290</v>
      </c>
      <c r="V3859" t="s">
        <v>225</v>
      </c>
      <c r="W3859">
        <v>100001709</v>
      </c>
      <c r="X3859">
        <v>8005550710</v>
      </c>
      <c r="Y3859" t="s">
        <v>2595</v>
      </c>
      <c r="Z3859" t="s">
        <v>3305</v>
      </c>
      <c r="AA3859" s="13">
        <v>-57.22</v>
      </c>
      <c r="AB3859" s="14">
        <v>42572</v>
      </c>
      <c r="AC3859" t="s">
        <v>36</v>
      </c>
    </row>
    <row r="3860" spans="1:29" x14ac:dyDescent="0.25">
      <c r="A3860" t="str">
        <f>CONCATENATE("Q",ROUNDUP(MONTH(Table1[[#This Row],[Month]])/3,0))</f>
        <v>Q3</v>
      </c>
      <c r="B3860" s="14">
        <f>EOMONTH(Table1[[#This Row],[Credit Date]],-1)+1</f>
        <v>42552</v>
      </c>
      <c r="C3860" t="str">
        <f>CONCATENATE(Table1[[#This Row],[Issuer Last Name]],", ",Table1[[#This Row],[Issuer First Name]])</f>
        <v>No. 018, Employee</v>
      </c>
      <c r="D3860" t="str">
        <f>CONCATENATE(Table1[[#This Row],[Approver Last Name]],", ",Table1[[#This Row],[Approver First Name]])</f>
        <v>No. 102, Employee</v>
      </c>
      <c r="E3860" t="str">
        <f>CONCATENATE(Table1[[#This Row],[Customer Last Name]],", ",Table1[[#This Row],[Customer First Name]])</f>
        <v>No. 13516, Client</v>
      </c>
      <c r="F38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60" t="str">
        <f>IF(Table1[[#This Row],[Transaction Type]]="Maintenance","Non-Sales","Sales")</f>
        <v>Non-Sales</v>
      </c>
      <c r="H3860" t="str">
        <f>IF(Table1[[#This Row],[Quarter]]="q2",1,"")</f>
        <v/>
      </c>
      <c r="I3860">
        <f>IF(Table1[[#This Row],[Quarter]]="q3",1,"")</f>
        <v>1</v>
      </c>
      <c r="J3860" t="str">
        <f>IF(Table1[[#This Row],[Quarter]]="Q2",Table1[[#This Row],[Credit Amount]],"")</f>
        <v/>
      </c>
      <c r="K3860">
        <f>IF(Table1[[#This Row],[Quarter]]="Q3",Table1[[#This Row],[Credit Amount]],"")</f>
        <v>-59.16</v>
      </c>
      <c r="L3860" t="str">
        <f>IF(Table1[[#This Row],[Transaction Type]]="Upgrade",Table1[[#This Row],[Credit Amount]],IF(Table1[[#This Row],[Transaction Type]]="Activation",Table1[[#This Row],[Credit Amount]],""))</f>
        <v/>
      </c>
      <c r="M3860">
        <f>IF(Table1[[#This Row],[Transaction Type]]="Maintenance",Table1[[#This Row],[Credit Amount]],"")</f>
        <v>-59.16</v>
      </c>
      <c r="N3860">
        <v>10018</v>
      </c>
      <c r="O3860" t="s">
        <v>2489</v>
      </c>
      <c r="P3860" t="s">
        <v>2507</v>
      </c>
      <c r="Q3860" t="s">
        <v>289</v>
      </c>
      <c r="R3860">
        <v>10102</v>
      </c>
      <c r="S3860" t="s">
        <v>2489</v>
      </c>
      <c r="T3860" t="s">
        <v>2591</v>
      </c>
      <c r="U3860" t="s">
        <v>290</v>
      </c>
      <c r="V3860" t="s">
        <v>225</v>
      </c>
      <c r="W3860">
        <v>100004515</v>
      </c>
      <c r="X3860">
        <v>8005553516</v>
      </c>
      <c r="Y3860" t="s">
        <v>2595</v>
      </c>
      <c r="Z3860" t="s">
        <v>6104</v>
      </c>
      <c r="AA3860" s="13">
        <v>-59.16</v>
      </c>
      <c r="AB3860" s="14">
        <v>42573</v>
      </c>
      <c r="AC3860" t="s">
        <v>36</v>
      </c>
    </row>
    <row r="3861" spans="1:29" x14ac:dyDescent="0.25">
      <c r="A3861" t="str">
        <f>CONCATENATE("Q",ROUNDUP(MONTH(Table1[[#This Row],[Month]])/3,0))</f>
        <v>Q3</v>
      </c>
      <c r="B3861" s="14">
        <f>EOMONTH(Table1[[#This Row],[Credit Date]],-1)+1</f>
        <v>42552</v>
      </c>
      <c r="C3861" t="str">
        <f>CONCATENATE(Table1[[#This Row],[Issuer Last Name]],", ",Table1[[#This Row],[Issuer First Name]])</f>
        <v>No. 018, Employee</v>
      </c>
      <c r="D3861" t="str">
        <f>CONCATENATE(Table1[[#This Row],[Approver Last Name]],", ",Table1[[#This Row],[Approver First Name]])</f>
        <v>No. 018, Employee</v>
      </c>
      <c r="E3861" t="str">
        <f>CONCATENATE(Table1[[#This Row],[Customer Last Name]],", ",Table1[[#This Row],[Customer First Name]])</f>
        <v>No. 10166, Client</v>
      </c>
      <c r="F3861" t="str">
        <f>IF(Table1[[#This Row],[Credit Amount]]&gt;-19.99,"Less than 19.99",IF(Table1[[#This Row],[Credit Amount]]=-20,"20",IF(Table1[[#This Row],[Credit Amount]]&gt;-49.98,"20.01-49.98",IF(Table1[[#This Row],[Credit Amount]]=-49.99,"49.99",IF(Table1[[#This Row],[Credit Amount]]=-50,"50",IF(Table1[[#This Row],[Credit Amount]]&lt;-50.01,"Greater than 50"))))))</f>
        <v>20.01-49.98</v>
      </c>
      <c r="G3861" t="str">
        <f>IF(Table1[[#This Row],[Transaction Type]]="Maintenance","Non-Sales","Sales")</f>
        <v>Non-Sales</v>
      </c>
      <c r="H3861" t="str">
        <f>IF(Table1[[#This Row],[Quarter]]="q2",1,"")</f>
        <v/>
      </c>
      <c r="I3861">
        <f>IF(Table1[[#This Row],[Quarter]]="q3",1,"")</f>
        <v>1</v>
      </c>
      <c r="J3861" t="str">
        <f>IF(Table1[[#This Row],[Quarter]]="Q2",Table1[[#This Row],[Credit Amount]],"")</f>
        <v/>
      </c>
      <c r="K3861">
        <f>IF(Table1[[#This Row],[Quarter]]="Q3",Table1[[#This Row],[Credit Amount]],"")</f>
        <v>-42.77</v>
      </c>
      <c r="L3861" t="str">
        <f>IF(Table1[[#This Row],[Transaction Type]]="Upgrade",Table1[[#This Row],[Credit Amount]],IF(Table1[[#This Row],[Transaction Type]]="Activation",Table1[[#This Row],[Credit Amount]],""))</f>
        <v/>
      </c>
      <c r="M3861">
        <f>IF(Table1[[#This Row],[Transaction Type]]="Maintenance",Table1[[#This Row],[Credit Amount]],"")</f>
        <v>-42.77</v>
      </c>
      <c r="N3861">
        <v>10018</v>
      </c>
      <c r="O3861" t="s">
        <v>2489</v>
      </c>
      <c r="P3861" t="s">
        <v>2507</v>
      </c>
      <c r="Q3861" t="s">
        <v>289</v>
      </c>
      <c r="R3861">
        <v>10018</v>
      </c>
      <c r="S3861" t="s">
        <v>2489</v>
      </c>
      <c r="T3861" t="s">
        <v>2507</v>
      </c>
      <c r="U3861" t="s">
        <v>289</v>
      </c>
      <c r="V3861" t="s">
        <v>225</v>
      </c>
      <c r="W3861">
        <v>100001165</v>
      </c>
      <c r="X3861">
        <v>8005550166</v>
      </c>
      <c r="Y3861" t="s">
        <v>2595</v>
      </c>
      <c r="Z3861" t="s">
        <v>2761</v>
      </c>
      <c r="AA3861" s="13">
        <v>-42.77</v>
      </c>
      <c r="AB3861" s="14">
        <v>42573</v>
      </c>
      <c r="AC3861" t="s">
        <v>36</v>
      </c>
    </row>
    <row r="3862" spans="1:29" x14ac:dyDescent="0.25">
      <c r="A3862" t="str">
        <f>CONCATENATE("Q",ROUNDUP(MONTH(Table1[[#This Row],[Month]])/3,0))</f>
        <v>Q3</v>
      </c>
      <c r="B3862" s="14">
        <f>EOMONTH(Table1[[#This Row],[Credit Date]],-1)+1</f>
        <v>42552</v>
      </c>
      <c r="C3862" t="str">
        <f>CONCATENATE(Table1[[#This Row],[Issuer Last Name]],", ",Table1[[#This Row],[Issuer First Name]])</f>
        <v>No. 018, Employee</v>
      </c>
      <c r="D3862" t="str">
        <f>CONCATENATE(Table1[[#This Row],[Approver Last Name]],", ",Table1[[#This Row],[Approver First Name]])</f>
        <v>No. 102, Employee</v>
      </c>
      <c r="E3862" t="str">
        <f>CONCATENATE(Table1[[#This Row],[Customer Last Name]],", ",Table1[[#This Row],[Customer First Name]])</f>
        <v>No. 11965, Client</v>
      </c>
      <c r="F38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62" t="str">
        <f>IF(Table1[[#This Row],[Transaction Type]]="Maintenance","Non-Sales","Sales")</f>
        <v>Non-Sales</v>
      </c>
      <c r="H3862" t="str">
        <f>IF(Table1[[#This Row],[Quarter]]="q2",1,"")</f>
        <v/>
      </c>
      <c r="I3862">
        <f>IF(Table1[[#This Row],[Quarter]]="q3",1,"")</f>
        <v>1</v>
      </c>
      <c r="J3862" t="str">
        <f>IF(Table1[[#This Row],[Quarter]]="Q2",Table1[[#This Row],[Credit Amount]],"")</f>
        <v/>
      </c>
      <c r="K3862">
        <f>IF(Table1[[#This Row],[Quarter]]="Q3",Table1[[#This Row],[Credit Amount]],"")</f>
        <v>-77.64</v>
      </c>
      <c r="L3862" t="str">
        <f>IF(Table1[[#This Row],[Transaction Type]]="Upgrade",Table1[[#This Row],[Credit Amount]],IF(Table1[[#This Row],[Transaction Type]]="Activation",Table1[[#This Row],[Credit Amount]],""))</f>
        <v/>
      </c>
      <c r="M3862">
        <f>IF(Table1[[#This Row],[Transaction Type]]="Maintenance",Table1[[#This Row],[Credit Amount]],"")</f>
        <v>-77.64</v>
      </c>
      <c r="N3862">
        <v>10018</v>
      </c>
      <c r="O3862" t="s">
        <v>2489</v>
      </c>
      <c r="P3862" t="s">
        <v>2507</v>
      </c>
      <c r="Q3862" t="s">
        <v>289</v>
      </c>
      <c r="R3862">
        <v>10102</v>
      </c>
      <c r="S3862" t="s">
        <v>2489</v>
      </c>
      <c r="T3862" t="s">
        <v>2591</v>
      </c>
      <c r="U3862" t="s">
        <v>290</v>
      </c>
      <c r="V3862" t="s">
        <v>225</v>
      </c>
      <c r="W3862">
        <v>100002964</v>
      </c>
      <c r="X3862">
        <v>8005551965</v>
      </c>
      <c r="Y3862" t="s">
        <v>2595</v>
      </c>
      <c r="Z3862" t="s">
        <v>4560</v>
      </c>
      <c r="AA3862" s="13">
        <v>-77.64</v>
      </c>
      <c r="AB3862" s="14">
        <v>42574</v>
      </c>
      <c r="AC3862" t="s">
        <v>36</v>
      </c>
    </row>
    <row r="3863" spans="1:29" x14ac:dyDescent="0.25">
      <c r="A3863" t="str">
        <f>CONCATENATE("Q",ROUNDUP(MONTH(Table1[[#This Row],[Month]])/3,0))</f>
        <v>Q3</v>
      </c>
      <c r="B3863" s="14">
        <f>EOMONTH(Table1[[#This Row],[Credit Date]],-1)+1</f>
        <v>42552</v>
      </c>
      <c r="C3863" t="str">
        <f>CONCATENATE(Table1[[#This Row],[Issuer Last Name]],", ",Table1[[#This Row],[Issuer First Name]])</f>
        <v>No. 018, Employee</v>
      </c>
      <c r="D3863" t="str">
        <f>CONCATENATE(Table1[[#This Row],[Approver Last Name]],", ",Table1[[#This Row],[Approver First Name]])</f>
        <v>No. 102, Employee</v>
      </c>
      <c r="E3863" t="str">
        <f>CONCATENATE(Table1[[#This Row],[Customer Last Name]],", ",Table1[[#This Row],[Customer First Name]])</f>
        <v>No. 11215, Client</v>
      </c>
      <c r="F38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63" t="str">
        <f>IF(Table1[[#This Row],[Transaction Type]]="Maintenance","Non-Sales","Sales")</f>
        <v>Non-Sales</v>
      </c>
      <c r="H3863" t="str">
        <f>IF(Table1[[#This Row],[Quarter]]="q2",1,"")</f>
        <v/>
      </c>
      <c r="I3863">
        <f>IF(Table1[[#This Row],[Quarter]]="q3",1,"")</f>
        <v>1</v>
      </c>
      <c r="J3863" t="str">
        <f>IF(Table1[[#This Row],[Quarter]]="Q2",Table1[[#This Row],[Credit Amount]],"")</f>
        <v/>
      </c>
      <c r="K3863">
        <f>IF(Table1[[#This Row],[Quarter]]="Q3",Table1[[#This Row],[Credit Amount]],"")</f>
        <v>-59.23</v>
      </c>
      <c r="L3863" t="str">
        <f>IF(Table1[[#This Row],[Transaction Type]]="Upgrade",Table1[[#This Row],[Credit Amount]],IF(Table1[[#This Row],[Transaction Type]]="Activation",Table1[[#This Row],[Credit Amount]],""))</f>
        <v/>
      </c>
      <c r="M3863">
        <f>IF(Table1[[#This Row],[Transaction Type]]="Maintenance",Table1[[#This Row],[Credit Amount]],"")</f>
        <v>-59.23</v>
      </c>
      <c r="N3863">
        <v>10018</v>
      </c>
      <c r="O3863" t="s">
        <v>2489</v>
      </c>
      <c r="P3863" t="s">
        <v>2507</v>
      </c>
      <c r="Q3863" t="s">
        <v>289</v>
      </c>
      <c r="R3863">
        <v>10102</v>
      </c>
      <c r="S3863" t="s">
        <v>2489</v>
      </c>
      <c r="T3863" t="s">
        <v>2591</v>
      </c>
      <c r="U3863" t="s">
        <v>290</v>
      </c>
      <c r="V3863" t="s">
        <v>225</v>
      </c>
      <c r="W3863">
        <v>100002214</v>
      </c>
      <c r="X3863">
        <v>8005551215</v>
      </c>
      <c r="Y3863" t="s">
        <v>2595</v>
      </c>
      <c r="Z3863" t="s">
        <v>3810</v>
      </c>
      <c r="AA3863" s="13">
        <v>-59.23</v>
      </c>
      <c r="AB3863" s="14">
        <v>42574</v>
      </c>
      <c r="AC3863" t="s">
        <v>36</v>
      </c>
    </row>
    <row r="3864" spans="1:29" x14ac:dyDescent="0.25">
      <c r="A3864" t="str">
        <f>CONCATENATE("Q",ROUNDUP(MONTH(Table1[[#This Row],[Month]])/3,0))</f>
        <v>Q3</v>
      </c>
      <c r="B3864" s="14">
        <f>EOMONTH(Table1[[#This Row],[Credit Date]],-1)+1</f>
        <v>42552</v>
      </c>
      <c r="C3864" t="str">
        <f>CONCATENATE(Table1[[#This Row],[Issuer Last Name]],", ",Table1[[#This Row],[Issuer First Name]])</f>
        <v>No. 018, Employee</v>
      </c>
      <c r="D3864" t="str">
        <f>CONCATENATE(Table1[[#This Row],[Approver Last Name]],", ",Table1[[#This Row],[Approver First Name]])</f>
        <v>No. 018, Employee</v>
      </c>
      <c r="E3864" t="str">
        <f>CONCATENATE(Table1[[#This Row],[Customer Last Name]],", ",Table1[[#This Row],[Customer First Name]])</f>
        <v>No. 13457, Client</v>
      </c>
      <c r="F3864" t="str">
        <f>IF(Table1[[#This Row],[Credit Amount]]&gt;-19.99,"Less than 19.99",IF(Table1[[#This Row],[Credit Amount]]=-20,"20",IF(Table1[[#This Row],[Credit Amount]]&gt;-49.98,"20.01-49.98",IF(Table1[[#This Row],[Credit Amount]]=-49.99,"49.99",IF(Table1[[#This Row],[Credit Amount]]=-50,"50",IF(Table1[[#This Row],[Credit Amount]]&lt;-50.01,"Greater than 50"))))))</f>
        <v>20.01-49.98</v>
      </c>
      <c r="G3864" t="str">
        <f>IF(Table1[[#This Row],[Transaction Type]]="Maintenance","Non-Sales","Sales")</f>
        <v>Non-Sales</v>
      </c>
      <c r="H3864" t="str">
        <f>IF(Table1[[#This Row],[Quarter]]="q2",1,"")</f>
        <v/>
      </c>
      <c r="I3864">
        <f>IF(Table1[[#This Row],[Quarter]]="q3",1,"")</f>
        <v>1</v>
      </c>
      <c r="J3864" t="str">
        <f>IF(Table1[[#This Row],[Quarter]]="Q2",Table1[[#This Row],[Credit Amount]],"")</f>
        <v/>
      </c>
      <c r="K3864">
        <f>IF(Table1[[#This Row],[Quarter]]="Q3",Table1[[#This Row],[Credit Amount]],"")</f>
        <v>-38.35</v>
      </c>
      <c r="L3864" t="str">
        <f>IF(Table1[[#This Row],[Transaction Type]]="Upgrade",Table1[[#This Row],[Credit Amount]],IF(Table1[[#This Row],[Transaction Type]]="Activation",Table1[[#This Row],[Credit Amount]],""))</f>
        <v/>
      </c>
      <c r="M3864">
        <f>IF(Table1[[#This Row],[Transaction Type]]="Maintenance",Table1[[#This Row],[Credit Amount]],"")</f>
        <v>-38.35</v>
      </c>
      <c r="N3864">
        <v>10018</v>
      </c>
      <c r="O3864" t="s">
        <v>2489</v>
      </c>
      <c r="P3864" t="s">
        <v>2507</v>
      </c>
      <c r="Q3864" t="s">
        <v>289</v>
      </c>
      <c r="R3864">
        <v>10018</v>
      </c>
      <c r="S3864" t="s">
        <v>2489</v>
      </c>
      <c r="T3864" t="s">
        <v>2507</v>
      </c>
      <c r="U3864" t="s">
        <v>289</v>
      </c>
      <c r="V3864" t="s">
        <v>225</v>
      </c>
      <c r="W3864">
        <v>100004456</v>
      </c>
      <c r="X3864">
        <v>8005553457</v>
      </c>
      <c r="Y3864" t="s">
        <v>2595</v>
      </c>
      <c r="Z3864" t="s">
        <v>6045</v>
      </c>
      <c r="AA3864" s="13">
        <v>-38.35</v>
      </c>
      <c r="AB3864" s="14">
        <v>42576</v>
      </c>
      <c r="AC3864" t="s">
        <v>36</v>
      </c>
    </row>
    <row r="3865" spans="1:29" x14ac:dyDescent="0.25">
      <c r="A3865" t="str">
        <f>CONCATENATE("Q",ROUNDUP(MONTH(Table1[[#This Row],[Month]])/3,0))</f>
        <v>Q3</v>
      </c>
      <c r="B3865" s="14">
        <f>EOMONTH(Table1[[#This Row],[Credit Date]],-1)+1</f>
        <v>42552</v>
      </c>
      <c r="C3865" t="str">
        <f>CONCATENATE(Table1[[#This Row],[Issuer Last Name]],", ",Table1[[#This Row],[Issuer First Name]])</f>
        <v>No. 018, Employee</v>
      </c>
      <c r="D3865" t="str">
        <f>CONCATENATE(Table1[[#This Row],[Approver Last Name]],", ",Table1[[#This Row],[Approver First Name]])</f>
        <v>No. 102, Employee</v>
      </c>
      <c r="E3865" t="str">
        <f>CONCATENATE(Table1[[#This Row],[Customer Last Name]],", ",Table1[[#This Row],[Customer First Name]])</f>
        <v>No. 11543, Client</v>
      </c>
      <c r="F38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65" t="str">
        <f>IF(Table1[[#This Row],[Transaction Type]]="Maintenance","Non-Sales","Sales")</f>
        <v>Sales</v>
      </c>
      <c r="H3865" t="str">
        <f>IF(Table1[[#This Row],[Quarter]]="q2",1,"")</f>
        <v/>
      </c>
      <c r="I3865">
        <f>IF(Table1[[#This Row],[Quarter]]="q3",1,"")</f>
        <v>1</v>
      </c>
      <c r="J3865" t="str">
        <f>IF(Table1[[#This Row],[Quarter]]="Q2",Table1[[#This Row],[Credit Amount]],"")</f>
        <v/>
      </c>
      <c r="K3865">
        <f>IF(Table1[[#This Row],[Quarter]]="Q3",Table1[[#This Row],[Credit Amount]],"")</f>
        <v>-57.14</v>
      </c>
      <c r="L3865">
        <f>IF(Table1[[#This Row],[Transaction Type]]="Upgrade",Table1[[#This Row],[Credit Amount]],IF(Table1[[#This Row],[Transaction Type]]="Activation",Table1[[#This Row],[Credit Amount]],""))</f>
        <v>-57.14</v>
      </c>
      <c r="M3865" t="str">
        <f>IF(Table1[[#This Row],[Transaction Type]]="Maintenance",Table1[[#This Row],[Credit Amount]],"")</f>
        <v/>
      </c>
      <c r="N3865">
        <v>10018</v>
      </c>
      <c r="O3865" t="s">
        <v>2489</v>
      </c>
      <c r="P3865" t="s">
        <v>2507</v>
      </c>
      <c r="Q3865" t="s">
        <v>289</v>
      </c>
      <c r="R3865">
        <v>10102</v>
      </c>
      <c r="S3865" t="s">
        <v>2489</v>
      </c>
      <c r="T3865" t="s">
        <v>2591</v>
      </c>
      <c r="U3865" t="s">
        <v>290</v>
      </c>
      <c r="V3865" t="s">
        <v>225</v>
      </c>
      <c r="W3865">
        <v>100002542</v>
      </c>
      <c r="X3865">
        <v>8005551543</v>
      </c>
      <c r="Y3865" t="s">
        <v>2595</v>
      </c>
      <c r="Z3865" t="s">
        <v>4138</v>
      </c>
      <c r="AA3865" s="13">
        <v>-57.14</v>
      </c>
      <c r="AB3865" s="14">
        <v>42577</v>
      </c>
      <c r="AC3865" t="s">
        <v>35</v>
      </c>
    </row>
    <row r="3866" spans="1:29" x14ac:dyDescent="0.25">
      <c r="A3866" t="str">
        <f>CONCATENATE("Q",ROUNDUP(MONTH(Table1[[#This Row],[Month]])/3,0))</f>
        <v>Q3</v>
      </c>
      <c r="B3866" s="14">
        <f>EOMONTH(Table1[[#This Row],[Credit Date]],-1)+1</f>
        <v>42552</v>
      </c>
      <c r="C3866" t="str">
        <f>CONCATENATE(Table1[[#This Row],[Issuer Last Name]],", ",Table1[[#This Row],[Issuer First Name]])</f>
        <v>No. 018, Employee</v>
      </c>
      <c r="D3866" t="str">
        <f>CONCATENATE(Table1[[#This Row],[Approver Last Name]],", ",Table1[[#This Row],[Approver First Name]])</f>
        <v>No. 018, Employee</v>
      </c>
      <c r="E3866" t="str">
        <f>CONCATENATE(Table1[[#This Row],[Customer Last Name]],", ",Table1[[#This Row],[Customer First Name]])</f>
        <v>No. 10989, Client</v>
      </c>
      <c r="F3866" t="str">
        <f>IF(Table1[[#This Row],[Credit Amount]]&gt;-19.99,"Less than 19.99",IF(Table1[[#This Row],[Credit Amount]]=-20,"20",IF(Table1[[#This Row],[Credit Amount]]&gt;-49.98,"20.01-49.98",IF(Table1[[#This Row],[Credit Amount]]=-49.99,"49.99",IF(Table1[[#This Row],[Credit Amount]]=-50,"50",IF(Table1[[#This Row],[Credit Amount]]&lt;-50.01,"Greater than 50"))))))</f>
        <v>20.01-49.98</v>
      </c>
      <c r="G3866" t="str">
        <f>IF(Table1[[#This Row],[Transaction Type]]="Maintenance","Non-Sales","Sales")</f>
        <v>Non-Sales</v>
      </c>
      <c r="H3866" t="str">
        <f>IF(Table1[[#This Row],[Quarter]]="q2",1,"")</f>
        <v/>
      </c>
      <c r="I3866">
        <f>IF(Table1[[#This Row],[Quarter]]="q3",1,"")</f>
        <v>1</v>
      </c>
      <c r="J3866" t="str">
        <f>IF(Table1[[#This Row],[Quarter]]="Q2",Table1[[#This Row],[Credit Amount]],"")</f>
        <v/>
      </c>
      <c r="K3866">
        <f>IF(Table1[[#This Row],[Quarter]]="Q3",Table1[[#This Row],[Credit Amount]],"")</f>
        <v>-20.25</v>
      </c>
      <c r="L3866" t="str">
        <f>IF(Table1[[#This Row],[Transaction Type]]="Upgrade",Table1[[#This Row],[Credit Amount]],IF(Table1[[#This Row],[Transaction Type]]="Activation",Table1[[#This Row],[Credit Amount]],""))</f>
        <v/>
      </c>
      <c r="M3866">
        <f>IF(Table1[[#This Row],[Transaction Type]]="Maintenance",Table1[[#This Row],[Credit Amount]],"")</f>
        <v>-20.25</v>
      </c>
      <c r="N3866">
        <v>10018</v>
      </c>
      <c r="O3866" t="s">
        <v>2489</v>
      </c>
      <c r="P3866" t="s">
        <v>2507</v>
      </c>
      <c r="Q3866" t="s">
        <v>289</v>
      </c>
      <c r="R3866">
        <v>10018</v>
      </c>
      <c r="S3866" t="s">
        <v>2489</v>
      </c>
      <c r="T3866" t="s">
        <v>2507</v>
      </c>
      <c r="U3866" t="s">
        <v>289</v>
      </c>
      <c r="V3866" t="s">
        <v>225</v>
      </c>
      <c r="W3866">
        <v>100001988</v>
      </c>
      <c r="X3866">
        <v>8005550989</v>
      </c>
      <c r="Y3866" t="s">
        <v>2595</v>
      </c>
      <c r="Z3866" t="s">
        <v>3584</v>
      </c>
      <c r="AA3866" s="13">
        <v>-20.25</v>
      </c>
      <c r="AB3866" s="14">
        <v>42578</v>
      </c>
      <c r="AC3866" t="s">
        <v>36</v>
      </c>
    </row>
    <row r="3867" spans="1:29" x14ac:dyDescent="0.25">
      <c r="A3867" t="str">
        <f>CONCATENATE("Q",ROUNDUP(MONTH(Table1[[#This Row],[Month]])/3,0))</f>
        <v>Q3</v>
      </c>
      <c r="B3867" s="14">
        <f>EOMONTH(Table1[[#This Row],[Credit Date]],-1)+1</f>
        <v>42583</v>
      </c>
      <c r="C3867" t="str">
        <f>CONCATENATE(Table1[[#This Row],[Issuer Last Name]],", ",Table1[[#This Row],[Issuer First Name]])</f>
        <v>No. 018, Employee</v>
      </c>
      <c r="D3867" t="str">
        <f>CONCATENATE(Table1[[#This Row],[Approver Last Name]],", ",Table1[[#This Row],[Approver First Name]])</f>
        <v>No. 018, Employee</v>
      </c>
      <c r="E3867" t="str">
        <f>CONCATENATE(Table1[[#This Row],[Customer Last Name]],", ",Table1[[#This Row],[Customer First Name]])</f>
        <v>No. 12763, Client</v>
      </c>
      <c r="F3867" t="str">
        <f>IF(Table1[[#This Row],[Credit Amount]]&gt;-19.99,"Less than 19.99",IF(Table1[[#This Row],[Credit Amount]]=-20,"20",IF(Table1[[#This Row],[Credit Amount]]&gt;-49.98,"20.01-49.98",IF(Table1[[#This Row],[Credit Amount]]=-49.99,"49.99",IF(Table1[[#This Row],[Credit Amount]]=-50,"50",IF(Table1[[#This Row],[Credit Amount]]&lt;-50.01,"Greater than 50"))))))</f>
        <v>Less than 19.99</v>
      </c>
      <c r="G3867" t="str">
        <f>IF(Table1[[#This Row],[Transaction Type]]="Maintenance","Non-Sales","Sales")</f>
        <v>Non-Sales</v>
      </c>
      <c r="H3867" t="str">
        <f>IF(Table1[[#This Row],[Quarter]]="q2",1,"")</f>
        <v/>
      </c>
      <c r="I3867">
        <f>IF(Table1[[#This Row],[Quarter]]="q3",1,"")</f>
        <v>1</v>
      </c>
      <c r="J3867" t="str">
        <f>IF(Table1[[#This Row],[Quarter]]="Q2",Table1[[#This Row],[Credit Amount]],"")</f>
        <v/>
      </c>
      <c r="K3867">
        <f>IF(Table1[[#This Row],[Quarter]]="Q3",Table1[[#This Row],[Credit Amount]],"")</f>
        <v>-10.37</v>
      </c>
      <c r="L3867" t="str">
        <f>IF(Table1[[#This Row],[Transaction Type]]="Upgrade",Table1[[#This Row],[Credit Amount]],IF(Table1[[#This Row],[Transaction Type]]="Activation",Table1[[#This Row],[Credit Amount]],""))</f>
        <v/>
      </c>
      <c r="M3867">
        <f>IF(Table1[[#This Row],[Transaction Type]]="Maintenance",Table1[[#This Row],[Credit Amount]],"")</f>
        <v>-10.37</v>
      </c>
      <c r="N3867">
        <v>10018</v>
      </c>
      <c r="O3867" t="s">
        <v>2489</v>
      </c>
      <c r="P3867" t="s">
        <v>2507</v>
      </c>
      <c r="Q3867" t="s">
        <v>289</v>
      </c>
      <c r="R3867">
        <v>10018</v>
      </c>
      <c r="S3867" t="s">
        <v>2489</v>
      </c>
      <c r="T3867" t="s">
        <v>2507</v>
      </c>
      <c r="U3867" t="s">
        <v>289</v>
      </c>
      <c r="V3867" t="s">
        <v>225</v>
      </c>
      <c r="W3867">
        <v>100003762</v>
      </c>
      <c r="X3867">
        <v>8005552763</v>
      </c>
      <c r="Y3867" t="s">
        <v>2595</v>
      </c>
      <c r="Z3867" t="s">
        <v>5355</v>
      </c>
      <c r="AA3867" s="13">
        <v>-10.37</v>
      </c>
      <c r="AB3867" s="14">
        <v>42602</v>
      </c>
      <c r="AC3867" t="s">
        <v>36</v>
      </c>
    </row>
    <row r="3868" spans="1:29" x14ac:dyDescent="0.25">
      <c r="A3868" t="str">
        <f>CONCATENATE("Q",ROUNDUP(MONTH(Table1[[#This Row],[Month]])/3,0))</f>
        <v>Q3</v>
      </c>
      <c r="B3868" s="14">
        <f>EOMONTH(Table1[[#This Row],[Credit Date]],-1)+1</f>
        <v>42583</v>
      </c>
      <c r="C3868" t="str">
        <f>CONCATENATE(Table1[[#This Row],[Issuer Last Name]],", ",Table1[[#This Row],[Issuer First Name]])</f>
        <v>No. 018, Employee</v>
      </c>
      <c r="D3868" t="str">
        <f>CONCATENATE(Table1[[#This Row],[Approver Last Name]],", ",Table1[[#This Row],[Approver First Name]])</f>
        <v>No. 018, Employee</v>
      </c>
      <c r="E3868" t="str">
        <f>CONCATENATE(Table1[[#This Row],[Customer Last Name]],", ",Table1[[#This Row],[Customer First Name]])</f>
        <v>No. 10633, Client</v>
      </c>
      <c r="F3868" t="str">
        <f>IF(Table1[[#This Row],[Credit Amount]]&gt;-19.99,"Less than 19.99",IF(Table1[[#This Row],[Credit Amount]]=-20,"20",IF(Table1[[#This Row],[Credit Amount]]&gt;-49.98,"20.01-49.98",IF(Table1[[#This Row],[Credit Amount]]=-49.99,"49.99",IF(Table1[[#This Row],[Credit Amount]]=-50,"50",IF(Table1[[#This Row],[Credit Amount]]&lt;-50.01,"Greater than 50"))))))</f>
        <v>Less than 19.99</v>
      </c>
      <c r="G3868" t="str">
        <f>IF(Table1[[#This Row],[Transaction Type]]="Maintenance","Non-Sales","Sales")</f>
        <v>Non-Sales</v>
      </c>
      <c r="H3868" t="str">
        <f>IF(Table1[[#This Row],[Quarter]]="q2",1,"")</f>
        <v/>
      </c>
      <c r="I3868">
        <f>IF(Table1[[#This Row],[Quarter]]="q3",1,"")</f>
        <v>1</v>
      </c>
      <c r="J3868" t="str">
        <f>IF(Table1[[#This Row],[Quarter]]="Q2",Table1[[#This Row],[Credit Amount]],"")</f>
        <v/>
      </c>
      <c r="K3868">
        <f>IF(Table1[[#This Row],[Quarter]]="Q3",Table1[[#This Row],[Credit Amount]],"")</f>
        <v>-5.41</v>
      </c>
      <c r="L3868" t="str">
        <f>IF(Table1[[#This Row],[Transaction Type]]="Upgrade",Table1[[#This Row],[Credit Amount]],IF(Table1[[#This Row],[Transaction Type]]="Activation",Table1[[#This Row],[Credit Amount]],""))</f>
        <v/>
      </c>
      <c r="M3868">
        <f>IF(Table1[[#This Row],[Transaction Type]]="Maintenance",Table1[[#This Row],[Credit Amount]],"")</f>
        <v>-5.41</v>
      </c>
      <c r="N3868">
        <v>10018</v>
      </c>
      <c r="O3868" t="s">
        <v>2489</v>
      </c>
      <c r="P3868" t="s">
        <v>2507</v>
      </c>
      <c r="Q3868" t="s">
        <v>289</v>
      </c>
      <c r="R3868">
        <v>10018</v>
      </c>
      <c r="S3868" t="s">
        <v>2489</v>
      </c>
      <c r="T3868" t="s">
        <v>2507</v>
      </c>
      <c r="U3868" t="s">
        <v>289</v>
      </c>
      <c r="V3868" t="s">
        <v>225</v>
      </c>
      <c r="W3868">
        <v>100001632</v>
      </c>
      <c r="X3868">
        <v>8005550633</v>
      </c>
      <c r="Y3868" t="s">
        <v>2595</v>
      </c>
      <c r="Z3868" t="s">
        <v>3228</v>
      </c>
      <c r="AA3868" s="13">
        <v>-5.41</v>
      </c>
      <c r="AB3868" s="14">
        <v>42603</v>
      </c>
      <c r="AC3868" t="s">
        <v>36</v>
      </c>
    </row>
    <row r="3869" spans="1:29" x14ac:dyDescent="0.25">
      <c r="A3869" t="str">
        <f>CONCATENATE("Q",ROUNDUP(MONTH(Table1[[#This Row],[Month]])/3,0))</f>
        <v>Q3</v>
      </c>
      <c r="B3869" s="14">
        <f>EOMONTH(Table1[[#This Row],[Credit Date]],-1)+1</f>
        <v>42583</v>
      </c>
      <c r="C3869" t="str">
        <f>CONCATENATE(Table1[[#This Row],[Issuer Last Name]],", ",Table1[[#This Row],[Issuer First Name]])</f>
        <v>No. 018, Employee</v>
      </c>
      <c r="D3869" t="str">
        <f>CONCATENATE(Table1[[#This Row],[Approver Last Name]],", ",Table1[[#This Row],[Approver First Name]])</f>
        <v>No. 102, Employee</v>
      </c>
      <c r="E3869" t="str">
        <f>CONCATENATE(Table1[[#This Row],[Customer Last Name]],", ",Table1[[#This Row],[Customer First Name]])</f>
        <v>No. 10171, Client</v>
      </c>
      <c r="F38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69" t="str">
        <f>IF(Table1[[#This Row],[Transaction Type]]="Maintenance","Non-Sales","Sales")</f>
        <v>Non-Sales</v>
      </c>
      <c r="H3869" t="str">
        <f>IF(Table1[[#This Row],[Quarter]]="q2",1,"")</f>
        <v/>
      </c>
      <c r="I3869">
        <f>IF(Table1[[#This Row],[Quarter]]="q3",1,"")</f>
        <v>1</v>
      </c>
      <c r="J3869" t="str">
        <f>IF(Table1[[#This Row],[Quarter]]="Q2",Table1[[#This Row],[Credit Amount]],"")</f>
        <v/>
      </c>
      <c r="K3869">
        <f>IF(Table1[[#This Row],[Quarter]]="Q3",Table1[[#This Row],[Credit Amount]],"")</f>
        <v>-57.18</v>
      </c>
      <c r="L3869" t="str">
        <f>IF(Table1[[#This Row],[Transaction Type]]="Upgrade",Table1[[#This Row],[Credit Amount]],IF(Table1[[#This Row],[Transaction Type]]="Activation",Table1[[#This Row],[Credit Amount]],""))</f>
        <v/>
      </c>
      <c r="M3869">
        <f>IF(Table1[[#This Row],[Transaction Type]]="Maintenance",Table1[[#This Row],[Credit Amount]],"")</f>
        <v>-57.18</v>
      </c>
      <c r="N3869">
        <v>10018</v>
      </c>
      <c r="O3869" t="s">
        <v>2489</v>
      </c>
      <c r="P3869" t="s">
        <v>2507</v>
      </c>
      <c r="Q3869" t="s">
        <v>289</v>
      </c>
      <c r="R3869">
        <v>10102</v>
      </c>
      <c r="S3869" t="s">
        <v>2489</v>
      </c>
      <c r="T3869" t="s">
        <v>2591</v>
      </c>
      <c r="U3869" t="s">
        <v>290</v>
      </c>
      <c r="V3869" t="s">
        <v>225</v>
      </c>
      <c r="W3869">
        <v>100001170</v>
      </c>
      <c r="X3869">
        <v>8005550171</v>
      </c>
      <c r="Y3869" t="s">
        <v>2595</v>
      </c>
      <c r="Z3869" t="s">
        <v>2766</v>
      </c>
      <c r="AA3869" s="13">
        <v>-57.18</v>
      </c>
      <c r="AB3869" s="14">
        <v>42605</v>
      </c>
      <c r="AC3869" t="s">
        <v>36</v>
      </c>
    </row>
    <row r="3870" spans="1:29" x14ac:dyDescent="0.25">
      <c r="A3870" t="str">
        <f>CONCATENATE("Q",ROUNDUP(MONTH(Table1[[#This Row],[Month]])/3,0))</f>
        <v>Q3</v>
      </c>
      <c r="B3870" s="14">
        <f>EOMONTH(Table1[[#This Row],[Credit Date]],-1)+1</f>
        <v>42614</v>
      </c>
      <c r="C3870" t="str">
        <f>CONCATENATE(Table1[[#This Row],[Issuer Last Name]],", ",Table1[[#This Row],[Issuer First Name]])</f>
        <v>No. 018, Employee</v>
      </c>
      <c r="D3870" t="str">
        <f>CONCATENATE(Table1[[#This Row],[Approver Last Name]],", ",Table1[[#This Row],[Approver First Name]])</f>
        <v>No. 102, Employee</v>
      </c>
      <c r="E3870" t="str">
        <f>CONCATENATE(Table1[[#This Row],[Customer Last Name]],", ",Table1[[#This Row],[Customer First Name]])</f>
        <v>No. 12224, Client</v>
      </c>
      <c r="F38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70" t="str">
        <f>IF(Table1[[#This Row],[Transaction Type]]="Maintenance","Non-Sales","Sales")</f>
        <v>Sales</v>
      </c>
      <c r="H3870" t="str">
        <f>IF(Table1[[#This Row],[Quarter]]="q2",1,"")</f>
        <v/>
      </c>
      <c r="I3870">
        <f>IF(Table1[[#This Row],[Quarter]]="q3",1,"")</f>
        <v>1</v>
      </c>
      <c r="J3870" t="str">
        <f>IF(Table1[[#This Row],[Quarter]]="Q2",Table1[[#This Row],[Credit Amount]],"")</f>
        <v/>
      </c>
      <c r="K3870">
        <f>IF(Table1[[#This Row],[Quarter]]="Q3",Table1[[#This Row],[Credit Amount]],"")</f>
        <v>-76.8</v>
      </c>
      <c r="L3870">
        <f>IF(Table1[[#This Row],[Transaction Type]]="Upgrade",Table1[[#This Row],[Credit Amount]],IF(Table1[[#This Row],[Transaction Type]]="Activation",Table1[[#This Row],[Credit Amount]],""))</f>
        <v>-76.8</v>
      </c>
      <c r="M3870" t="str">
        <f>IF(Table1[[#This Row],[Transaction Type]]="Maintenance",Table1[[#This Row],[Credit Amount]],"")</f>
        <v/>
      </c>
      <c r="N3870">
        <v>10018</v>
      </c>
      <c r="O3870" t="s">
        <v>2489</v>
      </c>
      <c r="P3870" t="s">
        <v>2507</v>
      </c>
      <c r="Q3870" t="s">
        <v>289</v>
      </c>
      <c r="R3870">
        <v>10102</v>
      </c>
      <c r="S3870" t="s">
        <v>2489</v>
      </c>
      <c r="T3870" t="s">
        <v>2591</v>
      </c>
      <c r="U3870" t="s">
        <v>290</v>
      </c>
      <c r="V3870" t="s">
        <v>225</v>
      </c>
      <c r="W3870">
        <v>100003223</v>
      </c>
      <c r="X3870">
        <v>8005552224</v>
      </c>
      <c r="Y3870" t="s">
        <v>2595</v>
      </c>
      <c r="Z3870" t="s">
        <v>4819</v>
      </c>
      <c r="AA3870" s="13">
        <v>-76.8</v>
      </c>
      <c r="AB3870" s="14">
        <v>42615</v>
      </c>
      <c r="AC3870" t="s">
        <v>35</v>
      </c>
    </row>
    <row r="3871" spans="1:29" x14ac:dyDescent="0.25">
      <c r="A3871" t="str">
        <f>CONCATENATE("Q",ROUNDUP(MONTH(Table1[[#This Row],[Month]])/3,0))</f>
        <v>Q3</v>
      </c>
      <c r="B3871" s="14">
        <f>EOMONTH(Table1[[#This Row],[Credit Date]],-1)+1</f>
        <v>42614</v>
      </c>
      <c r="C3871" t="str">
        <f>CONCATENATE(Table1[[#This Row],[Issuer Last Name]],", ",Table1[[#This Row],[Issuer First Name]])</f>
        <v>No. 018, Employee</v>
      </c>
      <c r="D3871" t="str">
        <f>CONCATENATE(Table1[[#This Row],[Approver Last Name]],", ",Table1[[#This Row],[Approver First Name]])</f>
        <v>No. 102, Employee</v>
      </c>
      <c r="E3871" t="str">
        <f>CONCATENATE(Table1[[#This Row],[Customer Last Name]],", ",Table1[[#This Row],[Customer First Name]])</f>
        <v>No. 10546, Client</v>
      </c>
      <c r="F38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71" t="str">
        <f>IF(Table1[[#This Row],[Transaction Type]]="Maintenance","Non-Sales","Sales")</f>
        <v>Sales</v>
      </c>
      <c r="H3871" t="str">
        <f>IF(Table1[[#This Row],[Quarter]]="q2",1,"")</f>
        <v/>
      </c>
      <c r="I3871">
        <f>IF(Table1[[#This Row],[Quarter]]="q3",1,"")</f>
        <v>1</v>
      </c>
      <c r="J3871" t="str">
        <f>IF(Table1[[#This Row],[Quarter]]="Q2",Table1[[#This Row],[Credit Amount]],"")</f>
        <v/>
      </c>
      <c r="K3871">
        <f>IF(Table1[[#This Row],[Quarter]]="Q3",Table1[[#This Row],[Credit Amount]],"")</f>
        <v>-67.760000000000005</v>
      </c>
      <c r="L3871">
        <f>IF(Table1[[#This Row],[Transaction Type]]="Upgrade",Table1[[#This Row],[Credit Amount]],IF(Table1[[#This Row],[Transaction Type]]="Activation",Table1[[#This Row],[Credit Amount]],""))</f>
        <v>-67.760000000000005</v>
      </c>
      <c r="M3871" t="str">
        <f>IF(Table1[[#This Row],[Transaction Type]]="Maintenance",Table1[[#This Row],[Credit Amount]],"")</f>
        <v/>
      </c>
      <c r="N3871">
        <v>10018</v>
      </c>
      <c r="O3871" t="s">
        <v>2489</v>
      </c>
      <c r="P3871" t="s">
        <v>2507</v>
      </c>
      <c r="Q3871" t="s">
        <v>289</v>
      </c>
      <c r="R3871">
        <v>10102</v>
      </c>
      <c r="S3871" t="s">
        <v>2489</v>
      </c>
      <c r="T3871" t="s">
        <v>2591</v>
      </c>
      <c r="U3871" t="s">
        <v>290</v>
      </c>
      <c r="V3871" t="s">
        <v>225</v>
      </c>
      <c r="W3871">
        <v>100001545</v>
      </c>
      <c r="X3871">
        <v>8005550546</v>
      </c>
      <c r="Y3871" t="s">
        <v>2595</v>
      </c>
      <c r="Z3871" t="s">
        <v>3141</v>
      </c>
      <c r="AA3871" s="13">
        <v>-67.760000000000005</v>
      </c>
      <c r="AB3871" s="14">
        <v>42616</v>
      </c>
      <c r="AC3871" t="s">
        <v>35</v>
      </c>
    </row>
    <row r="3872" spans="1:29" x14ac:dyDescent="0.25">
      <c r="A3872" t="str">
        <f>CONCATENATE("Q",ROUNDUP(MONTH(Table1[[#This Row],[Month]])/3,0))</f>
        <v>Q3</v>
      </c>
      <c r="B3872" s="14">
        <f>EOMONTH(Table1[[#This Row],[Credit Date]],-1)+1</f>
        <v>42614</v>
      </c>
      <c r="C3872" t="str">
        <f>CONCATENATE(Table1[[#This Row],[Issuer Last Name]],", ",Table1[[#This Row],[Issuer First Name]])</f>
        <v>No. 018, Employee</v>
      </c>
      <c r="D3872" t="str">
        <f>CONCATENATE(Table1[[#This Row],[Approver Last Name]],", ",Table1[[#This Row],[Approver First Name]])</f>
        <v>No. 018, Employee</v>
      </c>
      <c r="E3872" t="str">
        <f>CONCATENATE(Table1[[#This Row],[Customer Last Name]],", ",Table1[[#This Row],[Customer First Name]])</f>
        <v>No. 12042, Client</v>
      </c>
      <c r="F3872" t="str">
        <f>IF(Table1[[#This Row],[Credit Amount]]&gt;-19.99,"Less than 19.99",IF(Table1[[#This Row],[Credit Amount]]=-20,"20",IF(Table1[[#This Row],[Credit Amount]]&gt;-49.98,"20.01-49.98",IF(Table1[[#This Row],[Credit Amount]]=-49.99,"49.99",IF(Table1[[#This Row],[Credit Amount]]=-50,"50",IF(Table1[[#This Row],[Credit Amount]]&lt;-50.01,"Greater than 50"))))))</f>
        <v>20.01-49.98</v>
      </c>
      <c r="G3872" t="str">
        <f>IF(Table1[[#This Row],[Transaction Type]]="Maintenance","Non-Sales","Sales")</f>
        <v>Non-Sales</v>
      </c>
      <c r="H3872" t="str">
        <f>IF(Table1[[#This Row],[Quarter]]="q2",1,"")</f>
        <v/>
      </c>
      <c r="I3872">
        <f>IF(Table1[[#This Row],[Quarter]]="q3",1,"")</f>
        <v>1</v>
      </c>
      <c r="J3872" t="str">
        <f>IF(Table1[[#This Row],[Quarter]]="Q2",Table1[[#This Row],[Credit Amount]],"")</f>
        <v/>
      </c>
      <c r="K3872">
        <f>IF(Table1[[#This Row],[Quarter]]="Q3",Table1[[#This Row],[Credit Amount]],"")</f>
        <v>-38.89</v>
      </c>
      <c r="L3872" t="str">
        <f>IF(Table1[[#This Row],[Transaction Type]]="Upgrade",Table1[[#This Row],[Credit Amount]],IF(Table1[[#This Row],[Transaction Type]]="Activation",Table1[[#This Row],[Credit Amount]],""))</f>
        <v/>
      </c>
      <c r="M3872">
        <f>IF(Table1[[#This Row],[Transaction Type]]="Maintenance",Table1[[#This Row],[Credit Amount]],"")</f>
        <v>-38.89</v>
      </c>
      <c r="N3872">
        <v>10018</v>
      </c>
      <c r="O3872" t="s">
        <v>2489</v>
      </c>
      <c r="P3872" t="s">
        <v>2507</v>
      </c>
      <c r="Q3872" t="s">
        <v>289</v>
      </c>
      <c r="R3872">
        <v>10018</v>
      </c>
      <c r="S3872" t="s">
        <v>2489</v>
      </c>
      <c r="T3872" t="s">
        <v>2507</v>
      </c>
      <c r="U3872" t="s">
        <v>289</v>
      </c>
      <c r="V3872" t="s">
        <v>225</v>
      </c>
      <c r="W3872">
        <v>100003041</v>
      </c>
      <c r="X3872">
        <v>8005552042</v>
      </c>
      <c r="Y3872" t="s">
        <v>2595</v>
      </c>
      <c r="Z3872" t="s">
        <v>4637</v>
      </c>
      <c r="AA3872" s="13">
        <v>-38.89</v>
      </c>
      <c r="AB3872" s="14">
        <v>42621</v>
      </c>
      <c r="AC3872" t="s">
        <v>36</v>
      </c>
    </row>
    <row r="3873" spans="1:29" x14ac:dyDescent="0.25">
      <c r="A3873" t="str">
        <f>CONCATENATE("Q",ROUNDUP(MONTH(Table1[[#This Row],[Month]])/3,0))</f>
        <v>Q3</v>
      </c>
      <c r="B3873" s="14">
        <f>EOMONTH(Table1[[#This Row],[Credit Date]],-1)+1</f>
        <v>42614</v>
      </c>
      <c r="C3873" t="str">
        <f>CONCATENATE(Table1[[#This Row],[Issuer Last Name]],", ",Table1[[#This Row],[Issuer First Name]])</f>
        <v>No. 018, Employee</v>
      </c>
      <c r="D3873" t="str">
        <f>CONCATENATE(Table1[[#This Row],[Approver Last Name]],", ",Table1[[#This Row],[Approver First Name]])</f>
        <v>No. 102, Employee</v>
      </c>
      <c r="E3873" t="str">
        <f>CONCATENATE(Table1[[#This Row],[Customer Last Name]],", ",Table1[[#This Row],[Customer First Name]])</f>
        <v>No. 10275, Client</v>
      </c>
      <c r="F38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73" t="str">
        <f>IF(Table1[[#This Row],[Transaction Type]]="Maintenance","Non-Sales","Sales")</f>
        <v>Non-Sales</v>
      </c>
      <c r="H3873" t="str">
        <f>IF(Table1[[#This Row],[Quarter]]="q2",1,"")</f>
        <v/>
      </c>
      <c r="I3873">
        <f>IF(Table1[[#This Row],[Quarter]]="q3",1,"")</f>
        <v>1</v>
      </c>
      <c r="J3873" t="str">
        <f>IF(Table1[[#This Row],[Quarter]]="Q2",Table1[[#This Row],[Credit Amount]],"")</f>
        <v/>
      </c>
      <c r="K3873">
        <f>IF(Table1[[#This Row],[Quarter]]="Q3",Table1[[#This Row],[Credit Amount]],"")</f>
        <v>-73.05</v>
      </c>
      <c r="L3873" t="str">
        <f>IF(Table1[[#This Row],[Transaction Type]]="Upgrade",Table1[[#This Row],[Credit Amount]],IF(Table1[[#This Row],[Transaction Type]]="Activation",Table1[[#This Row],[Credit Amount]],""))</f>
        <v/>
      </c>
      <c r="M3873">
        <f>IF(Table1[[#This Row],[Transaction Type]]="Maintenance",Table1[[#This Row],[Credit Amount]],"")</f>
        <v>-73.05</v>
      </c>
      <c r="N3873">
        <v>10018</v>
      </c>
      <c r="O3873" t="s">
        <v>2489</v>
      </c>
      <c r="P3873" t="s">
        <v>2507</v>
      </c>
      <c r="Q3873" t="s">
        <v>289</v>
      </c>
      <c r="R3873">
        <v>10102</v>
      </c>
      <c r="S3873" t="s">
        <v>2489</v>
      </c>
      <c r="T3873" t="s">
        <v>2591</v>
      </c>
      <c r="U3873" t="s">
        <v>290</v>
      </c>
      <c r="V3873" t="s">
        <v>225</v>
      </c>
      <c r="W3873">
        <v>100001274</v>
      </c>
      <c r="X3873">
        <v>8005550275</v>
      </c>
      <c r="Y3873" t="s">
        <v>2595</v>
      </c>
      <c r="Z3873" t="s">
        <v>2870</v>
      </c>
      <c r="AA3873" s="13">
        <v>-73.05</v>
      </c>
      <c r="AB3873" s="14">
        <v>42627</v>
      </c>
      <c r="AC3873" t="s">
        <v>36</v>
      </c>
    </row>
    <row r="3874" spans="1:29" x14ac:dyDescent="0.25">
      <c r="A3874" t="str">
        <f>CONCATENATE("Q",ROUNDUP(MONTH(Table1[[#This Row],[Month]])/3,0))</f>
        <v>Q3</v>
      </c>
      <c r="B3874" s="14">
        <f>EOMONTH(Table1[[#This Row],[Credit Date]],-1)+1</f>
        <v>42614</v>
      </c>
      <c r="C3874" t="str">
        <f>CONCATENATE(Table1[[#This Row],[Issuer Last Name]],", ",Table1[[#This Row],[Issuer First Name]])</f>
        <v>No. 018, Employee</v>
      </c>
      <c r="D3874" t="str">
        <f>CONCATENATE(Table1[[#This Row],[Approver Last Name]],", ",Table1[[#This Row],[Approver First Name]])</f>
        <v>No. 018, Employee</v>
      </c>
      <c r="E3874" t="str">
        <f>CONCATENATE(Table1[[#This Row],[Customer Last Name]],", ",Table1[[#This Row],[Customer First Name]])</f>
        <v>No. 11076, Client</v>
      </c>
      <c r="F3874" t="str">
        <f>IF(Table1[[#This Row],[Credit Amount]]&gt;-19.99,"Less than 19.99",IF(Table1[[#This Row],[Credit Amount]]=-20,"20",IF(Table1[[#This Row],[Credit Amount]]&gt;-49.98,"20.01-49.98",IF(Table1[[#This Row],[Credit Amount]]=-49.99,"49.99",IF(Table1[[#This Row],[Credit Amount]]=-50,"50",IF(Table1[[#This Row],[Credit Amount]]&lt;-50.01,"Greater than 50"))))))</f>
        <v>Less than 19.99</v>
      </c>
      <c r="G3874" t="str">
        <f>IF(Table1[[#This Row],[Transaction Type]]="Maintenance","Non-Sales","Sales")</f>
        <v>Non-Sales</v>
      </c>
      <c r="H3874" t="str">
        <f>IF(Table1[[#This Row],[Quarter]]="q2",1,"")</f>
        <v/>
      </c>
      <c r="I3874">
        <f>IF(Table1[[#This Row],[Quarter]]="q3",1,"")</f>
        <v>1</v>
      </c>
      <c r="J3874" t="str">
        <f>IF(Table1[[#This Row],[Quarter]]="Q2",Table1[[#This Row],[Credit Amount]],"")</f>
        <v/>
      </c>
      <c r="K3874">
        <f>IF(Table1[[#This Row],[Quarter]]="Q3",Table1[[#This Row],[Credit Amount]],"")</f>
        <v>-11.77</v>
      </c>
      <c r="L3874" t="str">
        <f>IF(Table1[[#This Row],[Transaction Type]]="Upgrade",Table1[[#This Row],[Credit Amount]],IF(Table1[[#This Row],[Transaction Type]]="Activation",Table1[[#This Row],[Credit Amount]],""))</f>
        <v/>
      </c>
      <c r="M3874">
        <f>IF(Table1[[#This Row],[Transaction Type]]="Maintenance",Table1[[#This Row],[Credit Amount]],"")</f>
        <v>-11.77</v>
      </c>
      <c r="N3874">
        <v>10018</v>
      </c>
      <c r="O3874" t="s">
        <v>2489</v>
      </c>
      <c r="P3874" t="s">
        <v>2507</v>
      </c>
      <c r="Q3874" t="s">
        <v>289</v>
      </c>
      <c r="R3874">
        <v>10018</v>
      </c>
      <c r="S3874" t="s">
        <v>2489</v>
      </c>
      <c r="T3874" t="s">
        <v>2507</v>
      </c>
      <c r="U3874" t="s">
        <v>289</v>
      </c>
      <c r="V3874" t="s">
        <v>225</v>
      </c>
      <c r="W3874">
        <v>100002075</v>
      </c>
      <c r="X3874">
        <v>8005551076</v>
      </c>
      <c r="Y3874" t="s">
        <v>2595</v>
      </c>
      <c r="Z3874" t="s">
        <v>3671</v>
      </c>
      <c r="AA3874" s="13">
        <v>-11.77</v>
      </c>
      <c r="AB3874" s="14">
        <v>42628</v>
      </c>
      <c r="AC3874" t="s">
        <v>36</v>
      </c>
    </row>
    <row r="3875" spans="1:29" x14ac:dyDescent="0.25">
      <c r="A3875" t="str">
        <f>CONCATENATE("Q",ROUNDUP(MONTH(Table1[[#This Row],[Month]])/3,0))</f>
        <v>Q3</v>
      </c>
      <c r="B3875" s="14">
        <f>EOMONTH(Table1[[#This Row],[Credit Date]],-1)+1</f>
        <v>42614</v>
      </c>
      <c r="C3875" t="str">
        <f>CONCATENATE(Table1[[#This Row],[Issuer Last Name]],", ",Table1[[#This Row],[Issuer First Name]])</f>
        <v>No. 018, Employee</v>
      </c>
      <c r="D3875" t="str">
        <f>CONCATENATE(Table1[[#This Row],[Approver Last Name]],", ",Table1[[#This Row],[Approver First Name]])</f>
        <v>No. 102, Employee</v>
      </c>
      <c r="E3875" t="str">
        <f>CONCATENATE(Table1[[#This Row],[Customer Last Name]],", ",Table1[[#This Row],[Customer First Name]])</f>
        <v>No. 11148, Client</v>
      </c>
      <c r="F38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75" t="str">
        <f>IF(Table1[[#This Row],[Transaction Type]]="Maintenance","Non-Sales","Sales")</f>
        <v>Sales</v>
      </c>
      <c r="H3875" t="str">
        <f>IF(Table1[[#This Row],[Quarter]]="q2",1,"")</f>
        <v/>
      </c>
      <c r="I3875">
        <f>IF(Table1[[#This Row],[Quarter]]="q3",1,"")</f>
        <v>1</v>
      </c>
      <c r="J3875" t="str">
        <f>IF(Table1[[#This Row],[Quarter]]="Q2",Table1[[#This Row],[Credit Amount]],"")</f>
        <v/>
      </c>
      <c r="K3875">
        <f>IF(Table1[[#This Row],[Quarter]]="Q3",Table1[[#This Row],[Credit Amount]],"")</f>
        <v>-63.77</v>
      </c>
      <c r="L3875">
        <f>IF(Table1[[#This Row],[Transaction Type]]="Upgrade",Table1[[#This Row],[Credit Amount]],IF(Table1[[#This Row],[Transaction Type]]="Activation",Table1[[#This Row],[Credit Amount]],""))</f>
        <v>-63.77</v>
      </c>
      <c r="M3875" t="str">
        <f>IF(Table1[[#This Row],[Transaction Type]]="Maintenance",Table1[[#This Row],[Credit Amount]],"")</f>
        <v/>
      </c>
      <c r="N3875">
        <v>10018</v>
      </c>
      <c r="O3875" t="s">
        <v>2489</v>
      </c>
      <c r="P3875" t="s">
        <v>2507</v>
      </c>
      <c r="Q3875" t="s">
        <v>289</v>
      </c>
      <c r="R3875">
        <v>10102</v>
      </c>
      <c r="S3875" t="s">
        <v>2489</v>
      </c>
      <c r="T3875" t="s">
        <v>2591</v>
      </c>
      <c r="U3875" t="s">
        <v>290</v>
      </c>
      <c r="V3875" t="s">
        <v>225</v>
      </c>
      <c r="W3875">
        <v>100002147</v>
      </c>
      <c r="X3875">
        <v>8005551148</v>
      </c>
      <c r="Y3875" t="s">
        <v>2595</v>
      </c>
      <c r="Z3875" t="s">
        <v>3743</v>
      </c>
      <c r="AA3875" s="13">
        <v>-63.77</v>
      </c>
      <c r="AB3875" s="14">
        <v>42632</v>
      </c>
      <c r="AC3875" t="s">
        <v>35</v>
      </c>
    </row>
    <row r="3876" spans="1:29" x14ac:dyDescent="0.25">
      <c r="A3876" t="str">
        <f>CONCATENATE("Q",ROUNDUP(MONTH(Table1[[#This Row],[Month]])/3,0))</f>
        <v>Q3</v>
      </c>
      <c r="B3876" s="14">
        <f>EOMONTH(Table1[[#This Row],[Credit Date]],-1)+1</f>
        <v>42614</v>
      </c>
      <c r="C3876" t="str">
        <f>CONCATENATE(Table1[[#This Row],[Issuer Last Name]],", ",Table1[[#This Row],[Issuer First Name]])</f>
        <v>No. 018, Employee</v>
      </c>
      <c r="D3876" t="str">
        <f>CONCATENATE(Table1[[#This Row],[Approver Last Name]],", ",Table1[[#This Row],[Approver First Name]])</f>
        <v>No. 102, Employee</v>
      </c>
      <c r="E3876" t="str">
        <f>CONCATENATE(Table1[[#This Row],[Customer Last Name]],", ",Table1[[#This Row],[Customer First Name]])</f>
        <v>No. 10002, Client</v>
      </c>
      <c r="F38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76" t="str">
        <f>IF(Table1[[#This Row],[Transaction Type]]="Maintenance","Non-Sales","Sales")</f>
        <v>Non-Sales</v>
      </c>
      <c r="H3876" t="str">
        <f>IF(Table1[[#This Row],[Quarter]]="q2",1,"")</f>
        <v/>
      </c>
      <c r="I3876">
        <f>IF(Table1[[#This Row],[Quarter]]="q3",1,"")</f>
        <v>1</v>
      </c>
      <c r="J3876" t="str">
        <f>IF(Table1[[#This Row],[Quarter]]="Q2",Table1[[#This Row],[Credit Amount]],"")</f>
        <v/>
      </c>
      <c r="K3876">
        <f>IF(Table1[[#This Row],[Quarter]]="Q3",Table1[[#This Row],[Credit Amount]],"")</f>
        <v>-83.21</v>
      </c>
      <c r="L3876" t="str">
        <f>IF(Table1[[#This Row],[Transaction Type]]="Upgrade",Table1[[#This Row],[Credit Amount]],IF(Table1[[#This Row],[Transaction Type]]="Activation",Table1[[#This Row],[Credit Amount]],""))</f>
        <v/>
      </c>
      <c r="M3876">
        <f>IF(Table1[[#This Row],[Transaction Type]]="Maintenance",Table1[[#This Row],[Credit Amount]],"")</f>
        <v>-83.21</v>
      </c>
      <c r="N3876">
        <v>10018</v>
      </c>
      <c r="O3876" t="s">
        <v>2489</v>
      </c>
      <c r="P3876" t="s">
        <v>2507</v>
      </c>
      <c r="Q3876" t="s">
        <v>289</v>
      </c>
      <c r="R3876">
        <v>10102</v>
      </c>
      <c r="S3876" t="s">
        <v>2489</v>
      </c>
      <c r="T3876" t="s">
        <v>2591</v>
      </c>
      <c r="U3876" t="s">
        <v>290</v>
      </c>
      <c r="V3876" t="s">
        <v>225</v>
      </c>
      <c r="W3876">
        <v>100001001</v>
      </c>
      <c r="X3876">
        <v>8005550002</v>
      </c>
      <c r="Y3876" t="s">
        <v>2595</v>
      </c>
      <c r="Z3876" t="s">
        <v>2597</v>
      </c>
      <c r="AA3876" s="13">
        <v>-83.21</v>
      </c>
      <c r="AB3876" s="14">
        <v>42632</v>
      </c>
      <c r="AC3876" t="s">
        <v>36</v>
      </c>
    </row>
    <row r="3877" spans="1:29" x14ac:dyDescent="0.25">
      <c r="A3877" t="str">
        <f>CONCATENATE("Q",ROUNDUP(MONTH(Table1[[#This Row],[Month]])/3,0))</f>
        <v>Q3</v>
      </c>
      <c r="B3877" s="14">
        <f>EOMONTH(Table1[[#This Row],[Credit Date]],-1)+1</f>
        <v>42614</v>
      </c>
      <c r="C3877" t="str">
        <f>CONCATENATE(Table1[[#This Row],[Issuer Last Name]],", ",Table1[[#This Row],[Issuer First Name]])</f>
        <v>No. 018, Employee</v>
      </c>
      <c r="D3877" t="str">
        <f>CONCATENATE(Table1[[#This Row],[Approver Last Name]],", ",Table1[[#This Row],[Approver First Name]])</f>
        <v>No. 018, Employee</v>
      </c>
      <c r="E3877" t="str">
        <f>CONCATENATE(Table1[[#This Row],[Customer Last Name]],", ",Table1[[#This Row],[Customer First Name]])</f>
        <v>No. 13743, Client</v>
      </c>
      <c r="F3877" t="str">
        <f>IF(Table1[[#This Row],[Credit Amount]]&gt;-19.99,"Less than 19.99",IF(Table1[[#This Row],[Credit Amount]]=-20,"20",IF(Table1[[#This Row],[Credit Amount]]&gt;-49.98,"20.01-49.98",IF(Table1[[#This Row],[Credit Amount]]=-49.99,"49.99",IF(Table1[[#This Row],[Credit Amount]]=-50,"50",IF(Table1[[#This Row],[Credit Amount]]&lt;-50.01,"Greater than 50"))))))</f>
        <v>Less than 19.99</v>
      </c>
      <c r="G3877" t="str">
        <f>IF(Table1[[#This Row],[Transaction Type]]="Maintenance","Non-Sales","Sales")</f>
        <v>Non-Sales</v>
      </c>
      <c r="H3877" t="str">
        <f>IF(Table1[[#This Row],[Quarter]]="q2",1,"")</f>
        <v/>
      </c>
      <c r="I3877">
        <f>IF(Table1[[#This Row],[Quarter]]="q3",1,"")</f>
        <v>1</v>
      </c>
      <c r="J3877" t="str">
        <f>IF(Table1[[#This Row],[Quarter]]="Q2",Table1[[#This Row],[Credit Amount]],"")</f>
        <v/>
      </c>
      <c r="K3877">
        <f>IF(Table1[[#This Row],[Quarter]]="Q3",Table1[[#This Row],[Credit Amount]],"")</f>
        <v>-6.03</v>
      </c>
      <c r="L3877" t="str">
        <f>IF(Table1[[#This Row],[Transaction Type]]="Upgrade",Table1[[#This Row],[Credit Amount]],IF(Table1[[#This Row],[Transaction Type]]="Activation",Table1[[#This Row],[Credit Amount]],""))</f>
        <v/>
      </c>
      <c r="M3877">
        <f>IF(Table1[[#This Row],[Transaction Type]]="Maintenance",Table1[[#This Row],[Credit Amount]],"")</f>
        <v>-6.03</v>
      </c>
      <c r="N3877">
        <v>10018</v>
      </c>
      <c r="O3877" t="s">
        <v>2489</v>
      </c>
      <c r="P3877" t="s">
        <v>2507</v>
      </c>
      <c r="Q3877" t="s">
        <v>289</v>
      </c>
      <c r="R3877">
        <v>10018</v>
      </c>
      <c r="S3877" t="s">
        <v>2489</v>
      </c>
      <c r="T3877" t="s">
        <v>2507</v>
      </c>
      <c r="U3877" t="s">
        <v>289</v>
      </c>
      <c r="V3877" t="s">
        <v>225</v>
      </c>
      <c r="W3877">
        <v>100004742</v>
      </c>
      <c r="X3877">
        <v>8005553743</v>
      </c>
      <c r="Y3877" t="s">
        <v>2595</v>
      </c>
      <c r="Z3877" t="s">
        <v>6331</v>
      </c>
      <c r="AA3877" s="13">
        <v>-6.03</v>
      </c>
      <c r="AB3877" s="14">
        <v>42642</v>
      </c>
      <c r="AC3877" t="s">
        <v>36</v>
      </c>
    </row>
    <row r="3878" spans="1:29" x14ac:dyDescent="0.25">
      <c r="A3878" t="str">
        <f>CONCATENATE("Q",ROUNDUP(MONTH(Table1[[#This Row],[Month]])/3,0))</f>
        <v>Q2</v>
      </c>
      <c r="B3878" s="14">
        <f>EOMONTH(Table1[[#This Row],[Credit Date]],-1)+1</f>
        <v>42461</v>
      </c>
      <c r="C3878" t="str">
        <f>CONCATENATE(Table1[[#This Row],[Issuer Last Name]],", ",Table1[[#This Row],[Issuer First Name]])</f>
        <v>No. 059, Employee</v>
      </c>
      <c r="D3878" t="str">
        <f>CONCATENATE(Table1[[#This Row],[Approver Last Name]],", ",Table1[[#This Row],[Approver First Name]])</f>
        <v>No. 102, Employee</v>
      </c>
      <c r="E3878" t="str">
        <f>CONCATENATE(Table1[[#This Row],[Customer Last Name]],", ",Table1[[#This Row],[Customer First Name]])</f>
        <v>No. 13556, Client</v>
      </c>
      <c r="F3878" t="str">
        <f>IF(Table1[[#This Row],[Credit Amount]]&gt;-19.99,"Less than 19.99",IF(Table1[[#This Row],[Credit Amount]]=-20,"20",IF(Table1[[#This Row],[Credit Amount]]&gt;-49.98,"20.01-49.98",IF(Table1[[#This Row],[Credit Amount]]=-49.99,"49.99",IF(Table1[[#This Row],[Credit Amount]]=-50,"50",IF(Table1[[#This Row],[Credit Amount]]&lt;-50.01,"Greater than 50"))))))</f>
        <v>Less than 19.99</v>
      </c>
      <c r="G3878" t="str">
        <f>IF(Table1[[#This Row],[Transaction Type]]="Maintenance","Non-Sales","Sales")</f>
        <v>Sales</v>
      </c>
      <c r="H3878">
        <f>IF(Table1[[#This Row],[Quarter]]="q2",1,"")</f>
        <v>1</v>
      </c>
      <c r="I3878" t="str">
        <f>IF(Table1[[#This Row],[Quarter]]="q3",1,"")</f>
        <v/>
      </c>
      <c r="J3878">
        <f>IF(Table1[[#This Row],[Quarter]]="Q2",Table1[[#This Row],[Credit Amount]],"")</f>
        <v>-16.440000000000001</v>
      </c>
      <c r="K3878" t="str">
        <f>IF(Table1[[#This Row],[Quarter]]="Q3",Table1[[#This Row],[Credit Amount]],"")</f>
        <v/>
      </c>
      <c r="L3878">
        <f>IF(Table1[[#This Row],[Transaction Type]]="Upgrade",Table1[[#This Row],[Credit Amount]],IF(Table1[[#This Row],[Transaction Type]]="Activation",Table1[[#This Row],[Credit Amount]],""))</f>
        <v>-16.440000000000001</v>
      </c>
      <c r="M3878" t="str">
        <f>IF(Table1[[#This Row],[Transaction Type]]="Maintenance",Table1[[#This Row],[Credit Amount]],"")</f>
        <v/>
      </c>
      <c r="N3878">
        <v>10059</v>
      </c>
      <c r="O3878" t="s">
        <v>2489</v>
      </c>
      <c r="P3878" t="s">
        <v>2548</v>
      </c>
      <c r="Q3878" t="s">
        <v>289</v>
      </c>
      <c r="R3878">
        <v>10102</v>
      </c>
      <c r="S3878" t="s">
        <v>2489</v>
      </c>
      <c r="T3878" t="s">
        <v>2591</v>
      </c>
      <c r="U3878" t="s">
        <v>290</v>
      </c>
      <c r="V3878" t="s">
        <v>225</v>
      </c>
      <c r="W3878">
        <v>100004555</v>
      </c>
      <c r="X3878">
        <v>8005553556</v>
      </c>
      <c r="Y3878" t="s">
        <v>2595</v>
      </c>
      <c r="Z3878" t="s">
        <v>6144</v>
      </c>
      <c r="AA3878" s="13">
        <v>-16.440000000000001</v>
      </c>
      <c r="AB3878" s="14">
        <v>42463</v>
      </c>
      <c r="AC3878" t="s">
        <v>37</v>
      </c>
    </row>
    <row r="3879" spans="1:29" x14ac:dyDescent="0.25">
      <c r="A3879" t="str">
        <f>CONCATENATE("Q",ROUNDUP(MONTH(Table1[[#This Row],[Month]])/3,0))</f>
        <v>Q2</v>
      </c>
      <c r="B3879" s="14">
        <f>EOMONTH(Table1[[#This Row],[Credit Date]],-1)+1</f>
        <v>42461</v>
      </c>
      <c r="C3879" t="str">
        <f>CONCATENATE(Table1[[#This Row],[Issuer Last Name]],", ",Table1[[#This Row],[Issuer First Name]])</f>
        <v>No. 059, Employee</v>
      </c>
      <c r="D3879" t="str">
        <f>CONCATENATE(Table1[[#This Row],[Approver Last Name]],", ",Table1[[#This Row],[Approver First Name]])</f>
        <v>No. 102, Employee</v>
      </c>
      <c r="E3879" t="str">
        <f>CONCATENATE(Table1[[#This Row],[Customer Last Name]],", ",Table1[[#This Row],[Customer First Name]])</f>
        <v>No. 13505, Client</v>
      </c>
      <c r="F3879" t="str">
        <f>IF(Table1[[#This Row],[Credit Amount]]&gt;-19.99,"Less than 19.99",IF(Table1[[#This Row],[Credit Amount]]=-20,"20",IF(Table1[[#This Row],[Credit Amount]]&gt;-49.98,"20.01-49.98",IF(Table1[[#This Row],[Credit Amount]]=-49.99,"49.99",IF(Table1[[#This Row],[Credit Amount]]=-50,"50",IF(Table1[[#This Row],[Credit Amount]]&lt;-50.01,"Greater than 50"))))))</f>
        <v>Less than 19.99</v>
      </c>
      <c r="G3879" t="str">
        <f>IF(Table1[[#This Row],[Transaction Type]]="Maintenance","Non-Sales","Sales")</f>
        <v>Non-Sales</v>
      </c>
      <c r="H3879">
        <f>IF(Table1[[#This Row],[Quarter]]="q2",1,"")</f>
        <v>1</v>
      </c>
      <c r="I3879" t="str">
        <f>IF(Table1[[#This Row],[Quarter]]="q3",1,"")</f>
        <v/>
      </c>
      <c r="J3879">
        <f>IF(Table1[[#This Row],[Quarter]]="Q2",Table1[[#This Row],[Credit Amount]],"")</f>
        <v>-7.28</v>
      </c>
      <c r="K3879" t="str">
        <f>IF(Table1[[#This Row],[Quarter]]="Q3",Table1[[#This Row],[Credit Amount]],"")</f>
        <v/>
      </c>
      <c r="L3879" t="str">
        <f>IF(Table1[[#This Row],[Transaction Type]]="Upgrade",Table1[[#This Row],[Credit Amount]],IF(Table1[[#This Row],[Transaction Type]]="Activation",Table1[[#This Row],[Credit Amount]],""))</f>
        <v/>
      </c>
      <c r="M3879">
        <f>IF(Table1[[#This Row],[Transaction Type]]="Maintenance",Table1[[#This Row],[Credit Amount]],"")</f>
        <v>-7.28</v>
      </c>
      <c r="N3879">
        <v>10059</v>
      </c>
      <c r="O3879" t="s">
        <v>2489</v>
      </c>
      <c r="P3879" t="s">
        <v>2548</v>
      </c>
      <c r="Q3879" t="s">
        <v>289</v>
      </c>
      <c r="R3879">
        <v>10102</v>
      </c>
      <c r="S3879" t="s">
        <v>2489</v>
      </c>
      <c r="T3879" t="s">
        <v>2591</v>
      </c>
      <c r="U3879" t="s">
        <v>290</v>
      </c>
      <c r="V3879" t="s">
        <v>225</v>
      </c>
      <c r="W3879">
        <v>100004504</v>
      </c>
      <c r="X3879">
        <v>8005553505</v>
      </c>
      <c r="Y3879" t="s">
        <v>2595</v>
      </c>
      <c r="Z3879" t="s">
        <v>6093</v>
      </c>
      <c r="AA3879" s="13">
        <v>-7.28</v>
      </c>
      <c r="AB3879" s="14">
        <v>42464</v>
      </c>
      <c r="AC3879" t="s">
        <v>36</v>
      </c>
    </row>
    <row r="3880" spans="1:29" x14ac:dyDescent="0.25">
      <c r="A3880" t="str">
        <f>CONCATENATE("Q",ROUNDUP(MONTH(Table1[[#This Row],[Month]])/3,0))</f>
        <v>Q2</v>
      </c>
      <c r="B3880" s="14">
        <f>EOMONTH(Table1[[#This Row],[Credit Date]],-1)+1</f>
        <v>42461</v>
      </c>
      <c r="C3880" t="str">
        <f>CONCATENATE(Table1[[#This Row],[Issuer Last Name]],", ",Table1[[#This Row],[Issuer First Name]])</f>
        <v>No. 059, Employee</v>
      </c>
      <c r="D3880" t="str">
        <f>CONCATENATE(Table1[[#This Row],[Approver Last Name]],", ",Table1[[#This Row],[Approver First Name]])</f>
        <v>No. 102, Employee</v>
      </c>
      <c r="E3880" t="str">
        <f>CONCATENATE(Table1[[#This Row],[Customer Last Name]],", ",Table1[[#This Row],[Customer First Name]])</f>
        <v>No. 10858, Client</v>
      </c>
      <c r="F38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80" t="str">
        <f>IF(Table1[[#This Row],[Transaction Type]]="Maintenance","Non-Sales","Sales")</f>
        <v>Non-Sales</v>
      </c>
      <c r="H3880">
        <f>IF(Table1[[#This Row],[Quarter]]="q2",1,"")</f>
        <v>1</v>
      </c>
      <c r="I3880" t="str">
        <f>IF(Table1[[#This Row],[Quarter]]="q3",1,"")</f>
        <v/>
      </c>
      <c r="J3880">
        <f>IF(Table1[[#This Row],[Quarter]]="Q2",Table1[[#This Row],[Credit Amount]],"")</f>
        <v>-93.15</v>
      </c>
      <c r="K3880" t="str">
        <f>IF(Table1[[#This Row],[Quarter]]="Q3",Table1[[#This Row],[Credit Amount]],"")</f>
        <v/>
      </c>
      <c r="L3880" t="str">
        <f>IF(Table1[[#This Row],[Transaction Type]]="Upgrade",Table1[[#This Row],[Credit Amount]],IF(Table1[[#This Row],[Transaction Type]]="Activation",Table1[[#This Row],[Credit Amount]],""))</f>
        <v/>
      </c>
      <c r="M3880">
        <f>IF(Table1[[#This Row],[Transaction Type]]="Maintenance",Table1[[#This Row],[Credit Amount]],"")</f>
        <v>-93.15</v>
      </c>
      <c r="N3880">
        <v>10059</v>
      </c>
      <c r="O3880" t="s">
        <v>2489</v>
      </c>
      <c r="P3880" t="s">
        <v>2548</v>
      </c>
      <c r="Q3880" t="s">
        <v>289</v>
      </c>
      <c r="R3880">
        <v>10102</v>
      </c>
      <c r="S3880" t="s">
        <v>2489</v>
      </c>
      <c r="T3880" t="s">
        <v>2591</v>
      </c>
      <c r="U3880" t="s">
        <v>290</v>
      </c>
      <c r="V3880" t="s">
        <v>225</v>
      </c>
      <c r="W3880">
        <v>100001857</v>
      </c>
      <c r="X3880">
        <v>8005550858</v>
      </c>
      <c r="Y3880" t="s">
        <v>2595</v>
      </c>
      <c r="Z3880" t="s">
        <v>3453</v>
      </c>
      <c r="AA3880" s="13">
        <v>-93.15</v>
      </c>
      <c r="AB3880" s="14">
        <v>42465</v>
      </c>
      <c r="AC3880" t="s">
        <v>36</v>
      </c>
    </row>
    <row r="3881" spans="1:29" x14ac:dyDescent="0.25">
      <c r="A3881" t="str">
        <f>CONCATENATE("Q",ROUNDUP(MONTH(Table1[[#This Row],[Month]])/3,0))</f>
        <v>Q2</v>
      </c>
      <c r="B3881" s="14">
        <f>EOMONTH(Table1[[#This Row],[Credit Date]],-1)+1</f>
        <v>42461</v>
      </c>
      <c r="C3881" t="str">
        <f>CONCATENATE(Table1[[#This Row],[Issuer Last Name]],", ",Table1[[#This Row],[Issuer First Name]])</f>
        <v>No. 059, Employee</v>
      </c>
      <c r="D3881" t="str">
        <f>CONCATENATE(Table1[[#This Row],[Approver Last Name]],", ",Table1[[#This Row],[Approver First Name]])</f>
        <v>No. 102, Employee</v>
      </c>
      <c r="E3881" t="str">
        <f>CONCATENATE(Table1[[#This Row],[Customer Last Name]],", ",Table1[[#This Row],[Customer First Name]])</f>
        <v>No. 14043, Client</v>
      </c>
      <c r="F38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81" t="str">
        <f>IF(Table1[[#This Row],[Transaction Type]]="Maintenance","Non-Sales","Sales")</f>
        <v>Sales</v>
      </c>
      <c r="H3881">
        <f>IF(Table1[[#This Row],[Quarter]]="q2",1,"")</f>
        <v>1</v>
      </c>
      <c r="I3881" t="str">
        <f>IF(Table1[[#This Row],[Quarter]]="q3",1,"")</f>
        <v/>
      </c>
      <c r="J3881">
        <f>IF(Table1[[#This Row],[Quarter]]="Q2",Table1[[#This Row],[Credit Amount]],"")</f>
        <v>-68.61</v>
      </c>
      <c r="K3881" t="str">
        <f>IF(Table1[[#This Row],[Quarter]]="Q3",Table1[[#This Row],[Credit Amount]],"")</f>
        <v/>
      </c>
      <c r="L3881">
        <f>IF(Table1[[#This Row],[Transaction Type]]="Upgrade",Table1[[#This Row],[Credit Amount]],IF(Table1[[#This Row],[Transaction Type]]="Activation",Table1[[#This Row],[Credit Amount]],""))</f>
        <v>-68.61</v>
      </c>
      <c r="M3881" t="str">
        <f>IF(Table1[[#This Row],[Transaction Type]]="Maintenance",Table1[[#This Row],[Credit Amount]],"")</f>
        <v/>
      </c>
      <c r="N3881">
        <v>10059</v>
      </c>
      <c r="O3881" t="s">
        <v>2489</v>
      </c>
      <c r="P3881" t="s">
        <v>2548</v>
      </c>
      <c r="Q3881" t="s">
        <v>289</v>
      </c>
      <c r="R3881">
        <v>10102</v>
      </c>
      <c r="S3881" t="s">
        <v>2489</v>
      </c>
      <c r="T3881" t="s">
        <v>2591</v>
      </c>
      <c r="U3881" t="s">
        <v>290</v>
      </c>
      <c r="V3881" t="s">
        <v>225</v>
      </c>
      <c r="W3881">
        <v>100005042</v>
      </c>
      <c r="X3881">
        <v>8005554043</v>
      </c>
      <c r="Y3881" t="s">
        <v>2595</v>
      </c>
      <c r="Z3881" t="s">
        <v>6631</v>
      </c>
      <c r="AA3881" s="13">
        <v>-68.61</v>
      </c>
      <c r="AB3881" s="14">
        <v>42469</v>
      </c>
      <c r="AC3881" t="s">
        <v>35</v>
      </c>
    </row>
    <row r="3882" spans="1:29" x14ac:dyDescent="0.25">
      <c r="A3882" t="str">
        <f>CONCATENATE("Q",ROUNDUP(MONTH(Table1[[#This Row],[Month]])/3,0))</f>
        <v>Q2</v>
      </c>
      <c r="B3882" s="14">
        <f>EOMONTH(Table1[[#This Row],[Credit Date]],-1)+1</f>
        <v>42461</v>
      </c>
      <c r="C3882" t="str">
        <f>CONCATENATE(Table1[[#This Row],[Issuer Last Name]],", ",Table1[[#This Row],[Issuer First Name]])</f>
        <v>No. 059, Employee</v>
      </c>
      <c r="D3882" t="str">
        <f>CONCATENATE(Table1[[#This Row],[Approver Last Name]],", ",Table1[[#This Row],[Approver First Name]])</f>
        <v>No. 102, Employee</v>
      </c>
      <c r="E3882" t="str">
        <f>CONCATENATE(Table1[[#This Row],[Customer Last Name]],", ",Table1[[#This Row],[Customer First Name]])</f>
        <v>No. 11642, Client</v>
      </c>
      <c r="F38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82" t="str">
        <f>IF(Table1[[#This Row],[Transaction Type]]="Maintenance","Non-Sales","Sales")</f>
        <v>Non-Sales</v>
      </c>
      <c r="H3882">
        <f>IF(Table1[[#This Row],[Quarter]]="q2",1,"")</f>
        <v>1</v>
      </c>
      <c r="I3882" t="str">
        <f>IF(Table1[[#This Row],[Quarter]]="q3",1,"")</f>
        <v/>
      </c>
      <c r="J3882">
        <f>IF(Table1[[#This Row],[Quarter]]="Q2",Table1[[#This Row],[Credit Amount]],"")</f>
        <v>-76.8</v>
      </c>
      <c r="K3882" t="str">
        <f>IF(Table1[[#This Row],[Quarter]]="Q3",Table1[[#This Row],[Credit Amount]],"")</f>
        <v/>
      </c>
      <c r="L3882" t="str">
        <f>IF(Table1[[#This Row],[Transaction Type]]="Upgrade",Table1[[#This Row],[Credit Amount]],IF(Table1[[#This Row],[Transaction Type]]="Activation",Table1[[#This Row],[Credit Amount]],""))</f>
        <v/>
      </c>
      <c r="M3882">
        <f>IF(Table1[[#This Row],[Transaction Type]]="Maintenance",Table1[[#This Row],[Credit Amount]],"")</f>
        <v>-76.8</v>
      </c>
      <c r="N3882">
        <v>10059</v>
      </c>
      <c r="O3882" t="s">
        <v>2489</v>
      </c>
      <c r="P3882" t="s">
        <v>2548</v>
      </c>
      <c r="Q3882" t="s">
        <v>289</v>
      </c>
      <c r="R3882">
        <v>10102</v>
      </c>
      <c r="S3882" t="s">
        <v>2489</v>
      </c>
      <c r="T3882" t="s">
        <v>2591</v>
      </c>
      <c r="U3882" t="s">
        <v>290</v>
      </c>
      <c r="V3882" t="s">
        <v>225</v>
      </c>
      <c r="W3882">
        <v>100002641</v>
      </c>
      <c r="X3882">
        <v>8005551642</v>
      </c>
      <c r="Y3882" t="s">
        <v>2595</v>
      </c>
      <c r="Z3882" t="s">
        <v>4237</v>
      </c>
      <c r="AA3882" s="13">
        <v>-76.8</v>
      </c>
      <c r="AB3882" s="14">
        <v>42473</v>
      </c>
      <c r="AC3882" t="s">
        <v>36</v>
      </c>
    </row>
    <row r="3883" spans="1:29" x14ac:dyDescent="0.25">
      <c r="A3883" t="str">
        <f>CONCATENATE("Q",ROUNDUP(MONTH(Table1[[#This Row],[Month]])/3,0))</f>
        <v>Q2</v>
      </c>
      <c r="B3883" s="14">
        <f>EOMONTH(Table1[[#This Row],[Credit Date]],-1)+1</f>
        <v>42461</v>
      </c>
      <c r="C3883" t="str">
        <f>CONCATENATE(Table1[[#This Row],[Issuer Last Name]],", ",Table1[[#This Row],[Issuer First Name]])</f>
        <v>No. 059, Employee</v>
      </c>
      <c r="D3883" t="str">
        <f>CONCATENATE(Table1[[#This Row],[Approver Last Name]],", ",Table1[[#This Row],[Approver First Name]])</f>
        <v>No. 102, Employee</v>
      </c>
      <c r="E3883" t="str">
        <f>CONCATENATE(Table1[[#This Row],[Customer Last Name]],", ",Table1[[#This Row],[Customer First Name]])</f>
        <v>No. 11854, Client</v>
      </c>
      <c r="F3883" t="str">
        <f>IF(Table1[[#This Row],[Credit Amount]]&gt;-19.99,"Less than 19.99",IF(Table1[[#This Row],[Credit Amount]]=-20,"20",IF(Table1[[#This Row],[Credit Amount]]&gt;-49.98,"20.01-49.98",IF(Table1[[#This Row],[Credit Amount]]=-49.99,"49.99",IF(Table1[[#This Row],[Credit Amount]]=-50,"50",IF(Table1[[#This Row],[Credit Amount]]&lt;-50.01,"Greater than 50"))))))</f>
        <v>20.01-49.98</v>
      </c>
      <c r="G3883" t="str">
        <f>IF(Table1[[#This Row],[Transaction Type]]="Maintenance","Non-Sales","Sales")</f>
        <v>Sales</v>
      </c>
      <c r="H3883">
        <f>IF(Table1[[#This Row],[Quarter]]="q2",1,"")</f>
        <v>1</v>
      </c>
      <c r="I3883" t="str">
        <f>IF(Table1[[#This Row],[Quarter]]="q3",1,"")</f>
        <v/>
      </c>
      <c r="J3883">
        <f>IF(Table1[[#This Row],[Quarter]]="Q2",Table1[[#This Row],[Credit Amount]],"")</f>
        <v>-38.729999999999997</v>
      </c>
      <c r="K3883" t="str">
        <f>IF(Table1[[#This Row],[Quarter]]="Q3",Table1[[#This Row],[Credit Amount]],"")</f>
        <v/>
      </c>
      <c r="L3883">
        <f>IF(Table1[[#This Row],[Transaction Type]]="Upgrade",Table1[[#This Row],[Credit Amount]],IF(Table1[[#This Row],[Transaction Type]]="Activation",Table1[[#This Row],[Credit Amount]],""))</f>
        <v>-38.729999999999997</v>
      </c>
      <c r="M3883" t="str">
        <f>IF(Table1[[#This Row],[Transaction Type]]="Maintenance",Table1[[#This Row],[Credit Amount]],"")</f>
        <v/>
      </c>
      <c r="N3883">
        <v>10059</v>
      </c>
      <c r="O3883" t="s">
        <v>2489</v>
      </c>
      <c r="P3883" t="s">
        <v>2548</v>
      </c>
      <c r="Q3883" t="s">
        <v>289</v>
      </c>
      <c r="R3883">
        <v>10102</v>
      </c>
      <c r="S3883" t="s">
        <v>2489</v>
      </c>
      <c r="T3883" t="s">
        <v>2591</v>
      </c>
      <c r="U3883" t="s">
        <v>290</v>
      </c>
      <c r="V3883" t="s">
        <v>225</v>
      </c>
      <c r="W3883">
        <v>100002853</v>
      </c>
      <c r="X3883">
        <v>8005551854</v>
      </c>
      <c r="Y3883" t="s">
        <v>2595</v>
      </c>
      <c r="Z3883" t="s">
        <v>4449</v>
      </c>
      <c r="AA3883" s="13">
        <v>-38.729999999999997</v>
      </c>
      <c r="AB3883" s="14">
        <v>42487</v>
      </c>
      <c r="AC3883" t="s">
        <v>35</v>
      </c>
    </row>
    <row r="3884" spans="1:29" x14ac:dyDescent="0.25">
      <c r="A3884" t="str">
        <f>CONCATENATE("Q",ROUNDUP(MONTH(Table1[[#This Row],[Month]])/3,0))</f>
        <v>Q2</v>
      </c>
      <c r="B3884" s="14">
        <f>EOMONTH(Table1[[#This Row],[Credit Date]],-1)+1</f>
        <v>42491</v>
      </c>
      <c r="C3884" t="str">
        <f>CONCATENATE(Table1[[#This Row],[Issuer Last Name]],", ",Table1[[#This Row],[Issuer First Name]])</f>
        <v>No. 059, Employee</v>
      </c>
      <c r="D3884" t="str">
        <f>CONCATENATE(Table1[[#This Row],[Approver Last Name]],", ",Table1[[#This Row],[Approver First Name]])</f>
        <v>No. 102, Employee</v>
      </c>
      <c r="E3884" t="str">
        <f>CONCATENATE(Table1[[#This Row],[Customer Last Name]],", ",Table1[[#This Row],[Customer First Name]])</f>
        <v>No. 12936, Client</v>
      </c>
      <c r="F3884" t="str">
        <f>IF(Table1[[#This Row],[Credit Amount]]&gt;-19.99,"Less than 19.99",IF(Table1[[#This Row],[Credit Amount]]=-20,"20",IF(Table1[[#This Row],[Credit Amount]]&gt;-49.98,"20.01-49.98",IF(Table1[[#This Row],[Credit Amount]]=-49.99,"49.99",IF(Table1[[#This Row],[Credit Amount]]=-50,"50",IF(Table1[[#This Row],[Credit Amount]]&lt;-50.01,"Greater than 50"))))))</f>
        <v>Less than 19.99</v>
      </c>
      <c r="G3884" t="str">
        <f>IF(Table1[[#This Row],[Transaction Type]]="Maintenance","Non-Sales","Sales")</f>
        <v>Non-Sales</v>
      </c>
      <c r="H3884">
        <f>IF(Table1[[#This Row],[Quarter]]="q2",1,"")</f>
        <v>1</v>
      </c>
      <c r="I3884" t="str">
        <f>IF(Table1[[#This Row],[Quarter]]="q3",1,"")</f>
        <v/>
      </c>
      <c r="J3884">
        <f>IF(Table1[[#This Row],[Quarter]]="Q2",Table1[[#This Row],[Credit Amount]],"")</f>
        <v>-15.7</v>
      </c>
      <c r="K3884" t="str">
        <f>IF(Table1[[#This Row],[Quarter]]="Q3",Table1[[#This Row],[Credit Amount]],"")</f>
        <v/>
      </c>
      <c r="L3884" t="str">
        <f>IF(Table1[[#This Row],[Transaction Type]]="Upgrade",Table1[[#This Row],[Credit Amount]],IF(Table1[[#This Row],[Transaction Type]]="Activation",Table1[[#This Row],[Credit Amount]],""))</f>
        <v/>
      </c>
      <c r="M3884">
        <f>IF(Table1[[#This Row],[Transaction Type]]="Maintenance",Table1[[#This Row],[Credit Amount]],"")</f>
        <v>-15.7</v>
      </c>
      <c r="N3884">
        <v>10059</v>
      </c>
      <c r="O3884" t="s">
        <v>2489</v>
      </c>
      <c r="P3884" t="s">
        <v>2548</v>
      </c>
      <c r="Q3884" t="s">
        <v>289</v>
      </c>
      <c r="R3884">
        <v>10102</v>
      </c>
      <c r="S3884" t="s">
        <v>2489</v>
      </c>
      <c r="T3884" t="s">
        <v>2591</v>
      </c>
      <c r="U3884" t="s">
        <v>290</v>
      </c>
      <c r="V3884" t="s">
        <v>225</v>
      </c>
      <c r="W3884">
        <v>100003935</v>
      </c>
      <c r="X3884">
        <v>8005552936</v>
      </c>
      <c r="Y3884" t="s">
        <v>2595</v>
      </c>
      <c r="Z3884" t="s">
        <v>5526</v>
      </c>
      <c r="AA3884" s="13">
        <v>-15.7</v>
      </c>
      <c r="AB3884" s="14">
        <v>42501</v>
      </c>
      <c r="AC3884" t="s">
        <v>36</v>
      </c>
    </row>
    <row r="3885" spans="1:29" x14ac:dyDescent="0.25">
      <c r="A3885" t="str">
        <f>CONCATENATE("Q",ROUNDUP(MONTH(Table1[[#This Row],[Month]])/3,0))</f>
        <v>Q2</v>
      </c>
      <c r="B3885" s="14">
        <f>EOMONTH(Table1[[#This Row],[Credit Date]],-1)+1</f>
        <v>42491</v>
      </c>
      <c r="C3885" t="str">
        <f>CONCATENATE(Table1[[#This Row],[Issuer Last Name]],", ",Table1[[#This Row],[Issuer First Name]])</f>
        <v>No. 059, Employee</v>
      </c>
      <c r="D3885" t="str">
        <f>CONCATENATE(Table1[[#This Row],[Approver Last Name]],", ",Table1[[#This Row],[Approver First Name]])</f>
        <v>No. 102, Employee</v>
      </c>
      <c r="E3885" t="str">
        <f>CONCATENATE(Table1[[#This Row],[Customer Last Name]],", ",Table1[[#This Row],[Customer First Name]])</f>
        <v>No. 11620, Client</v>
      </c>
      <c r="F3885" t="str">
        <f>IF(Table1[[#This Row],[Credit Amount]]&gt;-19.99,"Less than 19.99",IF(Table1[[#This Row],[Credit Amount]]=-20,"20",IF(Table1[[#This Row],[Credit Amount]]&gt;-49.98,"20.01-49.98",IF(Table1[[#This Row],[Credit Amount]]=-49.99,"49.99",IF(Table1[[#This Row],[Credit Amount]]=-50,"50",IF(Table1[[#This Row],[Credit Amount]]&lt;-50.01,"Greater than 50"))))))</f>
        <v>20.01-49.98</v>
      </c>
      <c r="G3885" t="str">
        <f>IF(Table1[[#This Row],[Transaction Type]]="Maintenance","Non-Sales","Sales")</f>
        <v>Non-Sales</v>
      </c>
      <c r="H3885">
        <f>IF(Table1[[#This Row],[Quarter]]="q2",1,"")</f>
        <v>1</v>
      </c>
      <c r="I3885" t="str">
        <f>IF(Table1[[#This Row],[Quarter]]="q3",1,"")</f>
        <v/>
      </c>
      <c r="J3885">
        <f>IF(Table1[[#This Row],[Quarter]]="Q2",Table1[[#This Row],[Credit Amount]],"")</f>
        <v>-41.79</v>
      </c>
      <c r="K3885" t="str">
        <f>IF(Table1[[#This Row],[Quarter]]="Q3",Table1[[#This Row],[Credit Amount]],"")</f>
        <v/>
      </c>
      <c r="L3885" t="str">
        <f>IF(Table1[[#This Row],[Transaction Type]]="Upgrade",Table1[[#This Row],[Credit Amount]],IF(Table1[[#This Row],[Transaction Type]]="Activation",Table1[[#This Row],[Credit Amount]],""))</f>
        <v/>
      </c>
      <c r="M3885">
        <f>IF(Table1[[#This Row],[Transaction Type]]="Maintenance",Table1[[#This Row],[Credit Amount]],"")</f>
        <v>-41.79</v>
      </c>
      <c r="N3885">
        <v>10059</v>
      </c>
      <c r="O3885" t="s">
        <v>2489</v>
      </c>
      <c r="P3885" t="s">
        <v>2548</v>
      </c>
      <c r="Q3885" t="s">
        <v>289</v>
      </c>
      <c r="R3885">
        <v>10102</v>
      </c>
      <c r="S3885" t="s">
        <v>2489</v>
      </c>
      <c r="T3885" t="s">
        <v>2591</v>
      </c>
      <c r="U3885" t="s">
        <v>290</v>
      </c>
      <c r="V3885" t="s">
        <v>225</v>
      </c>
      <c r="W3885">
        <v>100002619</v>
      </c>
      <c r="X3885">
        <v>8005551620</v>
      </c>
      <c r="Y3885" t="s">
        <v>2595</v>
      </c>
      <c r="Z3885" t="s">
        <v>4215</v>
      </c>
      <c r="AA3885" s="13">
        <v>-41.79</v>
      </c>
      <c r="AB3885" s="14">
        <v>42502</v>
      </c>
      <c r="AC3885" t="s">
        <v>36</v>
      </c>
    </row>
    <row r="3886" spans="1:29" x14ac:dyDescent="0.25">
      <c r="A3886" t="str">
        <f>CONCATENATE("Q",ROUNDUP(MONTH(Table1[[#This Row],[Month]])/3,0))</f>
        <v>Q2</v>
      </c>
      <c r="B3886" s="14">
        <f>EOMONTH(Table1[[#This Row],[Credit Date]],-1)+1</f>
        <v>42491</v>
      </c>
      <c r="C3886" t="str">
        <f>CONCATENATE(Table1[[#This Row],[Issuer Last Name]],", ",Table1[[#This Row],[Issuer First Name]])</f>
        <v>No. 059, Employee</v>
      </c>
      <c r="D3886" t="str">
        <f>CONCATENATE(Table1[[#This Row],[Approver Last Name]],", ",Table1[[#This Row],[Approver First Name]])</f>
        <v>No. 102, Employee</v>
      </c>
      <c r="E3886" t="str">
        <f>CONCATENATE(Table1[[#This Row],[Customer Last Name]],", ",Table1[[#This Row],[Customer First Name]])</f>
        <v>No. 13264, Client</v>
      </c>
      <c r="F3886" t="str">
        <f>IF(Table1[[#This Row],[Credit Amount]]&gt;-19.99,"Less than 19.99",IF(Table1[[#This Row],[Credit Amount]]=-20,"20",IF(Table1[[#This Row],[Credit Amount]]&gt;-49.98,"20.01-49.98",IF(Table1[[#This Row],[Credit Amount]]=-49.99,"49.99",IF(Table1[[#This Row],[Credit Amount]]=-50,"50",IF(Table1[[#This Row],[Credit Amount]]&lt;-50.01,"Greater than 50"))))))</f>
        <v>20.01-49.98</v>
      </c>
      <c r="G3886" t="str">
        <f>IF(Table1[[#This Row],[Transaction Type]]="Maintenance","Non-Sales","Sales")</f>
        <v>Non-Sales</v>
      </c>
      <c r="H3886">
        <f>IF(Table1[[#This Row],[Quarter]]="q2",1,"")</f>
        <v>1</v>
      </c>
      <c r="I3886" t="str">
        <f>IF(Table1[[#This Row],[Quarter]]="q3",1,"")</f>
        <v/>
      </c>
      <c r="J3886">
        <f>IF(Table1[[#This Row],[Quarter]]="Q2",Table1[[#This Row],[Credit Amount]],"")</f>
        <v>-47.2</v>
      </c>
      <c r="K3886" t="str">
        <f>IF(Table1[[#This Row],[Quarter]]="Q3",Table1[[#This Row],[Credit Amount]],"")</f>
        <v/>
      </c>
      <c r="L3886" t="str">
        <f>IF(Table1[[#This Row],[Transaction Type]]="Upgrade",Table1[[#This Row],[Credit Amount]],IF(Table1[[#This Row],[Transaction Type]]="Activation",Table1[[#This Row],[Credit Amount]],""))</f>
        <v/>
      </c>
      <c r="M3886">
        <f>IF(Table1[[#This Row],[Transaction Type]]="Maintenance",Table1[[#This Row],[Credit Amount]],"")</f>
        <v>-47.2</v>
      </c>
      <c r="N3886">
        <v>10059</v>
      </c>
      <c r="O3886" t="s">
        <v>2489</v>
      </c>
      <c r="P3886" t="s">
        <v>2548</v>
      </c>
      <c r="Q3886" t="s">
        <v>289</v>
      </c>
      <c r="R3886">
        <v>10102</v>
      </c>
      <c r="S3886" t="s">
        <v>2489</v>
      </c>
      <c r="T3886" t="s">
        <v>2591</v>
      </c>
      <c r="U3886" t="s">
        <v>290</v>
      </c>
      <c r="V3886" t="s">
        <v>225</v>
      </c>
      <c r="W3886">
        <v>100004263</v>
      </c>
      <c r="X3886">
        <v>8005553264</v>
      </c>
      <c r="Y3886" t="s">
        <v>2595</v>
      </c>
      <c r="Z3886" t="s">
        <v>5852</v>
      </c>
      <c r="AA3886" s="13">
        <v>-47.2</v>
      </c>
      <c r="AB3886" s="14">
        <v>42512</v>
      </c>
      <c r="AC3886" t="s">
        <v>36</v>
      </c>
    </row>
    <row r="3887" spans="1:29" x14ac:dyDescent="0.25">
      <c r="A3887" t="str">
        <f>CONCATENATE("Q",ROUNDUP(MONTH(Table1[[#This Row],[Month]])/3,0))</f>
        <v>Q2</v>
      </c>
      <c r="B3887" s="14">
        <f>EOMONTH(Table1[[#This Row],[Credit Date]],-1)+1</f>
        <v>42491</v>
      </c>
      <c r="C3887" t="str">
        <f>CONCATENATE(Table1[[#This Row],[Issuer Last Name]],", ",Table1[[#This Row],[Issuer First Name]])</f>
        <v>No. 059, Employee</v>
      </c>
      <c r="D3887" t="str">
        <f>CONCATENATE(Table1[[#This Row],[Approver Last Name]],", ",Table1[[#This Row],[Approver First Name]])</f>
        <v>No. 102, Employee</v>
      </c>
      <c r="E3887" t="str">
        <f>CONCATENATE(Table1[[#This Row],[Customer Last Name]],", ",Table1[[#This Row],[Customer First Name]])</f>
        <v>No. 11238, Client</v>
      </c>
      <c r="F3887" t="str">
        <f>IF(Table1[[#This Row],[Credit Amount]]&gt;-19.99,"Less than 19.99",IF(Table1[[#This Row],[Credit Amount]]=-20,"20",IF(Table1[[#This Row],[Credit Amount]]&gt;-49.98,"20.01-49.98",IF(Table1[[#This Row],[Credit Amount]]=-49.99,"49.99",IF(Table1[[#This Row],[Credit Amount]]=-50,"50",IF(Table1[[#This Row],[Credit Amount]]&lt;-50.01,"Greater than 50"))))))</f>
        <v>20.01-49.98</v>
      </c>
      <c r="G3887" t="str">
        <f>IF(Table1[[#This Row],[Transaction Type]]="Maintenance","Non-Sales","Sales")</f>
        <v>Non-Sales</v>
      </c>
      <c r="H3887">
        <f>IF(Table1[[#This Row],[Quarter]]="q2",1,"")</f>
        <v>1</v>
      </c>
      <c r="I3887" t="str">
        <f>IF(Table1[[#This Row],[Quarter]]="q3",1,"")</f>
        <v/>
      </c>
      <c r="J3887">
        <f>IF(Table1[[#This Row],[Quarter]]="Q2",Table1[[#This Row],[Credit Amount]],"")</f>
        <v>-23.08</v>
      </c>
      <c r="K3887" t="str">
        <f>IF(Table1[[#This Row],[Quarter]]="Q3",Table1[[#This Row],[Credit Amount]],"")</f>
        <v/>
      </c>
      <c r="L3887" t="str">
        <f>IF(Table1[[#This Row],[Transaction Type]]="Upgrade",Table1[[#This Row],[Credit Amount]],IF(Table1[[#This Row],[Transaction Type]]="Activation",Table1[[#This Row],[Credit Amount]],""))</f>
        <v/>
      </c>
      <c r="M3887">
        <f>IF(Table1[[#This Row],[Transaction Type]]="Maintenance",Table1[[#This Row],[Credit Amount]],"")</f>
        <v>-23.08</v>
      </c>
      <c r="N3887">
        <v>10059</v>
      </c>
      <c r="O3887" t="s">
        <v>2489</v>
      </c>
      <c r="P3887" t="s">
        <v>2548</v>
      </c>
      <c r="Q3887" t="s">
        <v>289</v>
      </c>
      <c r="R3887">
        <v>10102</v>
      </c>
      <c r="S3887" t="s">
        <v>2489</v>
      </c>
      <c r="T3887" t="s">
        <v>2591</v>
      </c>
      <c r="U3887" t="s">
        <v>290</v>
      </c>
      <c r="V3887" t="s">
        <v>225</v>
      </c>
      <c r="W3887">
        <v>100002237</v>
      </c>
      <c r="X3887">
        <v>8005551238</v>
      </c>
      <c r="Y3887" t="s">
        <v>2595</v>
      </c>
      <c r="Z3887" t="s">
        <v>3833</v>
      </c>
      <c r="AA3887" s="13">
        <v>-23.08</v>
      </c>
      <c r="AB3887" s="14">
        <v>42513</v>
      </c>
      <c r="AC3887" t="s">
        <v>36</v>
      </c>
    </row>
    <row r="3888" spans="1:29" x14ac:dyDescent="0.25">
      <c r="A3888" t="str">
        <f>CONCATENATE("Q",ROUNDUP(MONTH(Table1[[#This Row],[Month]])/3,0))</f>
        <v>Q2</v>
      </c>
      <c r="B3888" s="14">
        <f>EOMONTH(Table1[[#This Row],[Credit Date]],-1)+1</f>
        <v>42491</v>
      </c>
      <c r="C3888" t="str">
        <f>CONCATENATE(Table1[[#This Row],[Issuer Last Name]],", ",Table1[[#This Row],[Issuer First Name]])</f>
        <v>No. 059, Employee</v>
      </c>
      <c r="D3888" t="str">
        <f>CONCATENATE(Table1[[#This Row],[Approver Last Name]],", ",Table1[[#This Row],[Approver First Name]])</f>
        <v>No. 102, Employee</v>
      </c>
      <c r="E3888" t="str">
        <f>CONCATENATE(Table1[[#This Row],[Customer Last Name]],", ",Table1[[#This Row],[Customer First Name]])</f>
        <v>No. 13985, Client</v>
      </c>
      <c r="F3888" t="str">
        <f>IF(Table1[[#This Row],[Credit Amount]]&gt;-19.99,"Less than 19.99",IF(Table1[[#This Row],[Credit Amount]]=-20,"20",IF(Table1[[#This Row],[Credit Amount]]&gt;-49.98,"20.01-49.98",IF(Table1[[#This Row],[Credit Amount]]=-49.99,"49.99",IF(Table1[[#This Row],[Credit Amount]]=-50,"50",IF(Table1[[#This Row],[Credit Amount]]&lt;-50.01,"Greater than 50"))))))</f>
        <v>20.01-49.98</v>
      </c>
      <c r="G3888" t="str">
        <f>IF(Table1[[#This Row],[Transaction Type]]="Maintenance","Non-Sales","Sales")</f>
        <v>Non-Sales</v>
      </c>
      <c r="H3888">
        <f>IF(Table1[[#This Row],[Quarter]]="q2",1,"")</f>
        <v>1</v>
      </c>
      <c r="I3888" t="str">
        <f>IF(Table1[[#This Row],[Quarter]]="q3",1,"")</f>
        <v/>
      </c>
      <c r="J3888">
        <f>IF(Table1[[#This Row],[Quarter]]="Q2",Table1[[#This Row],[Credit Amount]],"")</f>
        <v>-32.42</v>
      </c>
      <c r="K3888" t="str">
        <f>IF(Table1[[#This Row],[Quarter]]="Q3",Table1[[#This Row],[Credit Amount]],"")</f>
        <v/>
      </c>
      <c r="L3888" t="str">
        <f>IF(Table1[[#This Row],[Transaction Type]]="Upgrade",Table1[[#This Row],[Credit Amount]],IF(Table1[[#This Row],[Transaction Type]]="Activation",Table1[[#This Row],[Credit Amount]],""))</f>
        <v/>
      </c>
      <c r="M3888">
        <f>IF(Table1[[#This Row],[Transaction Type]]="Maintenance",Table1[[#This Row],[Credit Amount]],"")</f>
        <v>-32.42</v>
      </c>
      <c r="N3888">
        <v>10059</v>
      </c>
      <c r="O3888" t="s">
        <v>2489</v>
      </c>
      <c r="P3888" t="s">
        <v>2548</v>
      </c>
      <c r="Q3888" t="s">
        <v>289</v>
      </c>
      <c r="R3888">
        <v>10102</v>
      </c>
      <c r="S3888" t="s">
        <v>2489</v>
      </c>
      <c r="T3888" t="s">
        <v>2591</v>
      </c>
      <c r="U3888" t="s">
        <v>290</v>
      </c>
      <c r="V3888" t="s">
        <v>225</v>
      </c>
      <c r="W3888">
        <v>100004984</v>
      </c>
      <c r="X3888">
        <v>8005553985</v>
      </c>
      <c r="Y3888" t="s">
        <v>2595</v>
      </c>
      <c r="Z3888" t="s">
        <v>6573</v>
      </c>
      <c r="AA3888" s="13">
        <v>-32.42</v>
      </c>
      <c r="AB3888" s="14">
        <v>42516</v>
      </c>
      <c r="AC3888" t="s">
        <v>36</v>
      </c>
    </row>
    <row r="3889" spans="1:29" x14ac:dyDescent="0.25">
      <c r="A3889" t="str">
        <f>CONCATENATE("Q",ROUNDUP(MONTH(Table1[[#This Row],[Month]])/3,0))</f>
        <v>Q2</v>
      </c>
      <c r="B3889" s="14">
        <f>EOMONTH(Table1[[#This Row],[Credit Date]],-1)+1</f>
        <v>42522</v>
      </c>
      <c r="C3889" t="str">
        <f>CONCATENATE(Table1[[#This Row],[Issuer Last Name]],", ",Table1[[#This Row],[Issuer First Name]])</f>
        <v>No. 059, Employee</v>
      </c>
      <c r="D3889" t="str">
        <f>CONCATENATE(Table1[[#This Row],[Approver Last Name]],", ",Table1[[#This Row],[Approver First Name]])</f>
        <v>No. 102, Employee</v>
      </c>
      <c r="E3889" t="str">
        <f>CONCATENATE(Table1[[#This Row],[Customer Last Name]],", ",Table1[[#This Row],[Customer First Name]])</f>
        <v>No. 13239, Client</v>
      </c>
      <c r="F3889" t="str">
        <f>IF(Table1[[#This Row],[Credit Amount]]&gt;-19.99,"Less than 19.99",IF(Table1[[#This Row],[Credit Amount]]=-20,"20",IF(Table1[[#This Row],[Credit Amount]]&gt;-49.98,"20.01-49.98",IF(Table1[[#This Row],[Credit Amount]]=-49.99,"49.99",IF(Table1[[#This Row],[Credit Amount]]=-50,"50",IF(Table1[[#This Row],[Credit Amount]]&lt;-50.01,"Greater than 50"))))))</f>
        <v>20.01-49.98</v>
      </c>
      <c r="G3889" t="str">
        <f>IF(Table1[[#This Row],[Transaction Type]]="Maintenance","Non-Sales","Sales")</f>
        <v>Sales</v>
      </c>
      <c r="H3889">
        <f>IF(Table1[[#This Row],[Quarter]]="q2",1,"")</f>
        <v>1</v>
      </c>
      <c r="I3889" t="str">
        <f>IF(Table1[[#This Row],[Quarter]]="q3",1,"")</f>
        <v/>
      </c>
      <c r="J3889">
        <f>IF(Table1[[#This Row],[Quarter]]="Q2",Table1[[#This Row],[Credit Amount]],"")</f>
        <v>-21.38</v>
      </c>
      <c r="K3889" t="str">
        <f>IF(Table1[[#This Row],[Quarter]]="Q3",Table1[[#This Row],[Credit Amount]],"")</f>
        <v/>
      </c>
      <c r="L3889">
        <f>IF(Table1[[#This Row],[Transaction Type]]="Upgrade",Table1[[#This Row],[Credit Amount]],IF(Table1[[#This Row],[Transaction Type]]="Activation",Table1[[#This Row],[Credit Amount]],""))</f>
        <v>-21.38</v>
      </c>
      <c r="M3889" t="str">
        <f>IF(Table1[[#This Row],[Transaction Type]]="Maintenance",Table1[[#This Row],[Credit Amount]],"")</f>
        <v/>
      </c>
      <c r="N3889">
        <v>10059</v>
      </c>
      <c r="O3889" t="s">
        <v>2489</v>
      </c>
      <c r="P3889" t="s">
        <v>2548</v>
      </c>
      <c r="Q3889" t="s">
        <v>289</v>
      </c>
      <c r="R3889">
        <v>10102</v>
      </c>
      <c r="S3889" t="s">
        <v>2489</v>
      </c>
      <c r="T3889" t="s">
        <v>2591</v>
      </c>
      <c r="U3889" t="s">
        <v>290</v>
      </c>
      <c r="V3889" t="s">
        <v>225</v>
      </c>
      <c r="W3889">
        <v>100004238</v>
      </c>
      <c r="X3889">
        <v>8005553239</v>
      </c>
      <c r="Y3889" t="s">
        <v>2595</v>
      </c>
      <c r="Z3889" t="s">
        <v>5827</v>
      </c>
      <c r="AA3889" s="13">
        <v>-21.38</v>
      </c>
      <c r="AB3889" s="14">
        <v>42528</v>
      </c>
      <c r="AC3889" t="s">
        <v>37</v>
      </c>
    </row>
    <row r="3890" spans="1:29" x14ac:dyDescent="0.25">
      <c r="A3890" t="str">
        <f>CONCATENATE("Q",ROUNDUP(MONTH(Table1[[#This Row],[Month]])/3,0))</f>
        <v>Q2</v>
      </c>
      <c r="B3890" s="14">
        <f>EOMONTH(Table1[[#This Row],[Credit Date]],-1)+1</f>
        <v>42522</v>
      </c>
      <c r="C3890" t="str">
        <f>CONCATENATE(Table1[[#This Row],[Issuer Last Name]],", ",Table1[[#This Row],[Issuer First Name]])</f>
        <v>No. 059, Employee</v>
      </c>
      <c r="D3890" t="str">
        <f>CONCATENATE(Table1[[#This Row],[Approver Last Name]],", ",Table1[[#This Row],[Approver First Name]])</f>
        <v>No. 102, Employee</v>
      </c>
      <c r="E3890" t="str">
        <f>CONCATENATE(Table1[[#This Row],[Customer Last Name]],", ",Table1[[#This Row],[Customer First Name]])</f>
        <v>No. 10480, Client</v>
      </c>
      <c r="F3890" t="str">
        <f>IF(Table1[[#This Row],[Credit Amount]]&gt;-19.99,"Less than 19.99",IF(Table1[[#This Row],[Credit Amount]]=-20,"20",IF(Table1[[#This Row],[Credit Amount]]&gt;-49.98,"20.01-49.98",IF(Table1[[#This Row],[Credit Amount]]=-49.99,"49.99",IF(Table1[[#This Row],[Credit Amount]]=-50,"50",IF(Table1[[#This Row],[Credit Amount]]&lt;-50.01,"Greater than 50"))))))</f>
        <v>20.01-49.98</v>
      </c>
      <c r="G3890" t="str">
        <f>IF(Table1[[#This Row],[Transaction Type]]="Maintenance","Non-Sales","Sales")</f>
        <v>Sales</v>
      </c>
      <c r="H3890">
        <f>IF(Table1[[#This Row],[Quarter]]="q2",1,"")</f>
        <v>1</v>
      </c>
      <c r="I3890" t="str">
        <f>IF(Table1[[#This Row],[Quarter]]="q3",1,"")</f>
        <v/>
      </c>
      <c r="J3890">
        <f>IF(Table1[[#This Row],[Quarter]]="Q2",Table1[[#This Row],[Credit Amount]],"")</f>
        <v>-24.43</v>
      </c>
      <c r="K3890" t="str">
        <f>IF(Table1[[#This Row],[Quarter]]="Q3",Table1[[#This Row],[Credit Amount]],"")</f>
        <v/>
      </c>
      <c r="L3890">
        <f>IF(Table1[[#This Row],[Transaction Type]]="Upgrade",Table1[[#This Row],[Credit Amount]],IF(Table1[[#This Row],[Transaction Type]]="Activation",Table1[[#This Row],[Credit Amount]],""))</f>
        <v>-24.43</v>
      </c>
      <c r="M3890" t="str">
        <f>IF(Table1[[#This Row],[Transaction Type]]="Maintenance",Table1[[#This Row],[Credit Amount]],"")</f>
        <v/>
      </c>
      <c r="N3890">
        <v>10059</v>
      </c>
      <c r="O3890" t="s">
        <v>2489</v>
      </c>
      <c r="P3890" t="s">
        <v>2548</v>
      </c>
      <c r="Q3890" t="s">
        <v>289</v>
      </c>
      <c r="R3890">
        <v>10102</v>
      </c>
      <c r="S3890" t="s">
        <v>2489</v>
      </c>
      <c r="T3890" t="s">
        <v>2591</v>
      </c>
      <c r="U3890" t="s">
        <v>290</v>
      </c>
      <c r="V3890" t="s">
        <v>225</v>
      </c>
      <c r="W3890">
        <v>100001479</v>
      </c>
      <c r="X3890">
        <v>8005550480</v>
      </c>
      <c r="Y3890" t="s">
        <v>2595</v>
      </c>
      <c r="Z3890" t="s">
        <v>3075</v>
      </c>
      <c r="AA3890" s="13">
        <v>-24.43</v>
      </c>
      <c r="AB3890" s="14">
        <v>42529</v>
      </c>
      <c r="AC3890" t="s">
        <v>35</v>
      </c>
    </row>
    <row r="3891" spans="1:29" x14ac:dyDescent="0.25">
      <c r="A3891" t="str">
        <f>CONCATENATE("Q",ROUNDUP(MONTH(Table1[[#This Row],[Month]])/3,0))</f>
        <v>Q2</v>
      </c>
      <c r="B3891" s="14">
        <f>EOMONTH(Table1[[#This Row],[Credit Date]],-1)+1</f>
        <v>42522</v>
      </c>
      <c r="C3891" t="str">
        <f>CONCATENATE(Table1[[#This Row],[Issuer Last Name]],", ",Table1[[#This Row],[Issuer First Name]])</f>
        <v>No. 059, Employee</v>
      </c>
      <c r="D3891" t="str">
        <f>CONCATENATE(Table1[[#This Row],[Approver Last Name]],", ",Table1[[#This Row],[Approver First Name]])</f>
        <v>No. 102, Employee</v>
      </c>
      <c r="E3891" t="str">
        <f>CONCATENATE(Table1[[#This Row],[Customer Last Name]],", ",Table1[[#This Row],[Customer First Name]])</f>
        <v>No. 10278, Client</v>
      </c>
      <c r="F3891" t="str">
        <f>IF(Table1[[#This Row],[Credit Amount]]&gt;-19.99,"Less than 19.99",IF(Table1[[#This Row],[Credit Amount]]=-20,"20",IF(Table1[[#This Row],[Credit Amount]]&gt;-49.98,"20.01-49.98",IF(Table1[[#This Row],[Credit Amount]]=-49.99,"49.99",IF(Table1[[#This Row],[Credit Amount]]=-50,"50",IF(Table1[[#This Row],[Credit Amount]]&lt;-50.01,"Greater than 50"))))))</f>
        <v>20.01-49.98</v>
      </c>
      <c r="G3891" t="str">
        <f>IF(Table1[[#This Row],[Transaction Type]]="Maintenance","Non-Sales","Sales")</f>
        <v>Non-Sales</v>
      </c>
      <c r="H3891">
        <f>IF(Table1[[#This Row],[Quarter]]="q2",1,"")</f>
        <v>1</v>
      </c>
      <c r="I3891" t="str">
        <f>IF(Table1[[#This Row],[Quarter]]="q3",1,"")</f>
        <v/>
      </c>
      <c r="J3891">
        <f>IF(Table1[[#This Row],[Quarter]]="Q2",Table1[[#This Row],[Credit Amount]],"")</f>
        <v>-28.54</v>
      </c>
      <c r="K3891" t="str">
        <f>IF(Table1[[#This Row],[Quarter]]="Q3",Table1[[#This Row],[Credit Amount]],"")</f>
        <v/>
      </c>
      <c r="L3891" t="str">
        <f>IF(Table1[[#This Row],[Transaction Type]]="Upgrade",Table1[[#This Row],[Credit Amount]],IF(Table1[[#This Row],[Transaction Type]]="Activation",Table1[[#This Row],[Credit Amount]],""))</f>
        <v/>
      </c>
      <c r="M3891">
        <f>IF(Table1[[#This Row],[Transaction Type]]="Maintenance",Table1[[#This Row],[Credit Amount]],"")</f>
        <v>-28.54</v>
      </c>
      <c r="N3891">
        <v>10059</v>
      </c>
      <c r="O3891" t="s">
        <v>2489</v>
      </c>
      <c r="P3891" t="s">
        <v>2548</v>
      </c>
      <c r="Q3891" t="s">
        <v>289</v>
      </c>
      <c r="R3891">
        <v>10102</v>
      </c>
      <c r="S3891" t="s">
        <v>2489</v>
      </c>
      <c r="T3891" t="s">
        <v>2591</v>
      </c>
      <c r="U3891" t="s">
        <v>290</v>
      </c>
      <c r="V3891" t="s">
        <v>225</v>
      </c>
      <c r="W3891">
        <v>100001277</v>
      </c>
      <c r="X3891">
        <v>8005550278</v>
      </c>
      <c r="Y3891" t="s">
        <v>2595</v>
      </c>
      <c r="Z3891" t="s">
        <v>2873</v>
      </c>
      <c r="AA3891" s="13">
        <v>-28.54</v>
      </c>
      <c r="AB3891" s="14">
        <v>42531</v>
      </c>
      <c r="AC3891" t="s">
        <v>36</v>
      </c>
    </row>
    <row r="3892" spans="1:29" x14ac:dyDescent="0.25">
      <c r="A3892" t="str">
        <f>CONCATENATE("Q",ROUNDUP(MONTH(Table1[[#This Row],[Month]])/3,0))</f>
        <v>Q2</v>
      </c>
      <c r="B3892" s="14">
        <f>EOMONTH(Table1[[#This Row],[Credit Date]],-1)+1</f>
        <v>42522</v>
      </c>
      <c r="C3892" t="str">
        <f>CONCATENATE(Table1[[#This Row],[Issuer Last Name]],", ",Table1[[#This Row],[Issuer First Name]])</f>
        <v>No. 059, Employee</v>
      </c>
      <c r="D3892" t="str">
        <f>CONCATENATE(Table1[[#This Row],[Approver Last Name]],", ",Table1[[#This Row],[Approver First Name]])</f>
        <v>No. 102, Employee</v>
      </c>
      <c r="E3892" t="str">
        <f>CONCATENATE(Table1[[#This Row],[Customer Last Name]],", ",Table1[[#This Row],[Customer First Name]])</f>
        <v>No. 10527, Client</v>
      </c>
      <c r="F3892" t="str">
        <f>IF(Table1[[#This Row],[Credit Amount]]&gt;-19.99,"Less than 19.99",IF(Table1[[#This Row],[Credit Amount]]=-20,"20",IF(Table1[[#This Row],[Credit Amount]]&gt;-49.98,"20.01-49.98",IF(Table1[[#This Row],[Credit Amount]]=-49.99,"49.99",IF(Table1[[#This Row],[Credit Amount]]=-50,"50",IF(Table1[[#This Row],[Credit Amount]]&lt;-50.01,"Greater than 50"))))))</f>
        <v>Less than 19.99</v>
      </c>
      <c r="G3892" t="str">
        <f>IF(Table1[[#This Row],[Transaction Type]]="Maintenance","Non-Sales","Sales")</f>
        <v>Non-Sales</v>
      </c>
      <c r="H3892">
        <f>IF(Table1[[#This Row],[Quarter]]="q2",1,"")</f>
        <v>1</v>
      </c>
      <c r="I3892" t="str">
        <f>IF(Table1[[#This Row],[Quarter]]="q3",1,"")</f>
        <v/>
      </c>
      <c r="J3892">
        <f>IF(Table1[[#This Row],[Quarter]]="Q2",Table1[[#This Row],[Credit Amount]],"")</f>
        <v>-11.28</v>
      </c>
      <c r="K3892" t="str">
        <f>IF(Table1[[#This Row],[Quarter]]="Q3",Table1[[#This Row],[Credit Amount]],"")</f>
        <v/>
      </c>
      <c r="L3892" t="str">
        <f>IF(Table1[[#This Row],[Transaction Type]]="Upgrade",Table1[[#This Row],[Credit Amount]],IF(Table1[[#This Row],[Transaction Type]]="Activation",Table1[[#This Row],[Credit Amount]],""))</f>
        <v/>
      </c>
      <c r="M3892">
        <f>IF(Table1[[#This Row],[Transaction Type]]="Maintenance",Table1[[#This Row],[Credit Amount]],"")</f>
        <v>-11.28</v>
      </c>
      <c r="N3892">
        <v>10059</v>
      </c>
      <c r="O3892" t="s">
        <v>2489</v>
      </c>
      <c r="P3892" t="s">
        <v>2548</v>
      </c>
      <c r="Q3892" t="s">
        <v>289</v>
      </c>
      <c r="R3892">
        <v>10102</v>
      </c>
      <c r="S3892" t="s">
        <v>2489</v>
      </c>
      <c r="T3892" t="s">
        <v>2591</v>
      </c>
      <c r="U3892" t="s">
        <v>290</v>
      </c>
      <c r="V3892" t="s">
        <v>225</v>
      </c>
      <c r="W3892">
        <v>100001526</v>
      </c>
      <c r="X3892">
        <v>8005550527</v>
      </c>
      <c r="Y3892" t="s">
        <v>2595</v>
      </c>
      <c r="Z3892" t="s">
        <v>3122</v>
      </c>
      <c r="AA3892" s="13">
        <v>-11.28</v>
      </c>
      <c r="AB3892" s="14">
        <v>42537</v>
      </c>
      <c r="AC3892" t="s">
        <v>36</v>
      </c>
    </row>
    <row r="3893" spans="1:29" x14ac:dyDescent="0.25">
      <c r="A3893" t="str">
        <f>CONCATENATE("Q",ROUNDUP(MONTH(Table1[[#This Row],[Month]])/3,0))</f>
        <v>Q2</v>
      </c>
      <c r="B3893" s="14">
        <f>EOMONTH(Table1[[#This Row],[Credit Date]],-1)+1</f>
        <v>42522</v>
      </c>
      <c r="C3893" t="str">
        <f>CONCATENATE(Table1[[#This Row],[Issuer Last Name]],", ",Table1[[#This Row],[Issuer First Name]])</f>
        <v>No. 059, Employee</v>
      </c>
      <c r="D3893" t="str">
        <f>CONCATENATE(Table1[[#This Row],[Approver Last Name]],", ",Table1[[#This Row],[Approver First Name]])</f>
        <v>No. 102, Employee</v>
      </c>
      <c r="E3893" t="str">
        <f>CONCATENATE(Table1[[#This Row],[Customer Last Name]],", ",Table1[[#This Row],[Customer First Name]])</f>
        <v>No. 10038, Client</v>
      </c>
      <c r="F38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93" t="str">
        <f>IF(Table1[[#This Row],[Transaction Type]]="Maintenance","Non-Sales","Sales")</f>
        <v>Non-Sales</v>
      </c>
      <c r="H3893">
        <f>IF(Table1[[#This Row],[Quarter]]="q2",1,"")</f>
        <v>1</v>
      </c>
      <c r="I3893" t="str">
        <f>IF(Table1[[#This Row],[Quarter]]="q3",1,"")</f>
        <v/>
      </c>
      <c r="J3893">
        <f>IF(Table1[[#This Row],[Quarter]]="Q2",Table1[[#This Row],[Credit Amount]],"")</f>
        <v>-63.94</v>
      </c>
      <c r="K3893" t="str">
        <f>IF(Table1[[#This Row],[Quarter]]="Q3",Table1[[#This Row],[Credit Amount]],"")</f>
        <v/>
      </c>
      <c r="L3893" t="str">
        <f>IF(Table1[[#This Row],[Transaction Type]]="Upgrade",Table1[[#This Row],[Credit Amount]],IF(Table1[[#This Row],[Transaction Type]]="Activation",Table1[[#This Row],[Credit Amount]],""))</f>
        <v/>
      </c>
      <c r="M3893">
        <f>IF(Table1[[#This Row],[Transaction Type]]="Maintenance",Table1[[#This Row],[Credit Amount]],"")</f>
        <v>-63.94</v>
      </c>
      <c r="N3893">
        <v>10059</v>
      </c>
      <c r="O3893" t="s">
        <v>2489</v>
      </c>
      <c r="P3893" t="s">
        <v>2548</v>
      </c>
      <c r="Q3893" t="s">
        <v>289</v>
      </c>
      <c r="R3893">
        <v>10102</v>
      </c>
      <c r="S3893" t="s">
        <v>2489</v>
      </c>
      <c r="T3893" t="s">
        <v>2591</v>
      </c>
      <c r="U3893" t="s">
        <v>290</v>
      </c>
      <c r="V3893" t="s">
        <v>225</v>
      </c>
      <c r="W3893">
        <v>100001037</v>
      </c>
      <c r="X3893">
        <v>8005550038</v>
      </c>
      <c r="Y3893" t="s">
        <v>2595</v>
      </c>
      <c r="Z3893" t="s">
        <v>2633</v>
      </c>
      <c r="AA3893" s="13">
        <v>-63.94</v>
      </c>
      <c r="AB3893" s="14">
        <v>42537</v>
      </c>
      <c r="AC3893" t="s">
        <v>36</v>
      </c>
    </row>
    <row r="3894" spans="1:29" x14ac:dyDescent="0.25">
      <c r="A3894" t="str">
        <f>CONCATENATE("Q",ROUNDUP(MONTH(Table1[[#This Row],[Month]])/3,0))</f>
        <v>Q2</v>
      </c>
      <c r="B3894" s="14">
        <f>EOMONTH(Table1[[#This Row],[Credit Date]],-1)+1</f>
        <v>42522</v>
      </c>
      <c r="C3894" t="str">
        <f>CONCATENATE(Table1[[#This Row],[Issuer Last Name]],", ",Table1[[#This Row],[Issuer First Name]])</f>
        <v>No. 059, Employee</v>
      </c>
      <c r="D3894" t="str">
        <f>CONCATENATE(Table1[[#This Row],[Approver Last Name]],", ",Table1[[#This Row],[Approver First Name]])</f>
        <v>No. 102, Employee</v>
      </c>
      <c r="E3894" t="str">
        <f>CONCATENATE(Table1[[#This Row],[Customer Last Name]],", ",Table1[[#This Row],[Customer First Name]])</f>
        <v>No. 13092, Client</v>
      </c>
      <c r="F38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94" t="str">
        <f>IF(Table1[[#This Row],[Transaction Type]]="Maintenance","Non-Sales","Sales")</f>
        <v>Non-Sales</v>
      </c>
      <c r="H3894">
        <f>IF(Table1[[#This Row],[Quarter]]="q2",1,"")</f>
        <v>1</v>
      </c>
      <c r="I3894" t="str">
        <f>IF(Table1[[#This Row],[Quarter]]="q3",1,"")</f>
        <v/>
      </c>
      <c r="J3894">
        <f>IF(Table1[[#This Row],[Quarter]]="Q2",Table1[[#This Row],[Credit Amount]],"")</f>
        <v>-84.07</v>
      </c>
      <c r="K3894" t="str">
        <f>IF(Table1[[#This Row],[Quarter]]="Q3",Table1[[#This Row],[Credit Amount]],"")</f>
        <v/>
      </c>
      <c r="L3894" t="str">
        <f>IF(Table1[[#This Row],[Transaction Type]]="Upgrade",Table1[[#This Row],[Credit Amount]],IF(Table1[[#This Row],[Transaction Type]]="Activation",Table1[[#This Row],[Credit Amount]],""))</f>
        <v/>
      </c>
      <c r="M3894">
        <f>IF(Table1[[#This Row],[Transaction Type]]="Maintenance",Table1[[#This Row],[Credit Amount]],"")</f>
        <v>-84.07</v>
      </c>
      <c r="N3894">
        <v>10059</v>
      </c>
      <c r="O3894" t="s">
        <v>2489</v>
      </c>
      <c r="P3894" t="s">
        <v>2548</v>
      </c>
      <c r="Q3894" t="s">
        <v>289</v>
      </c>
      <c r="R3894">
        <v>10102</v>
      </c>
      <c r="S3894" t="s">
        <v>2489</v>
      </c>
      <c r="T3894" t="s">
        <v>2591</v>
      </c>
      <c r="U3894" t="s">
        <v>290</v>
      </c>
      <c r="V3894" t="s">
        <v>225</v>
      </c>
      <c r="W3894">
        <v>100004091</v>
      </c>
      <c r="X3894">
        <v>8005553092</v>
      </c>
      <c r="Y3894" t="s">
        <v>2595</v>
      </c>
      <c r="Z3894" t="s">
        <v>5680</v>
      </c>
      <c r="AA3894" s="13">
        <v>-84.07</v>
      </c>
      <c r="AB3894" s="14">
        <v>42550</v>
      </c>
      <c r="AC3894" t="s">
        <v>36</v>
      </c>
    </row>
    <row r="3895" spans="1:29" x14ac:dyDescent="0.25">
      <c r="A3895" t="str">
        <f>CONCATENATE("Q",ROUNDUP(MONTH(Table1[[#This Row],[Month]])/3,0))</f>
        <v>Q3</v>
      </c>
      <c r="B3895" s="14">
        <f>EOMONTH(Table1[[#This Row],[Credit Date]],-1)+1</f>
        <v>42552</v>
      </c>
      <c r="C3895" t="str">
        <f>CONCATENATE(Table1[[#This Row],[Issuer Last Name]],", ",Table1[[#This Row],[Issuer First Name]])</f>
        <v>No. 059, Employee</v>
      </c>
      <c r="D3895" t="str">
        <f>CONCATENATE(Table1[[#This Row],[Approver Last Name]],", ",Table1[[#This Row],[Approver First Name]])</f>
        <v>No. 059, Employee</v>
      </c>
      <c r="E3895" t="str">
        <f>CONCATENATE(Table1[[#This Row],[Customer Last Name]],", ",Table1[[#This Row],[Customer First Name]])</f>
        <v>No. 11617, Client</v>
      </c>
      <c r="F3895" t="str">
        <f>IF(Table1[[#This Row],[Credit Amount]]&gt;-19.99,"Less than 19.99",IF(Table1[[#This Row],[Credit Amount]]=-20,"20",IF(Table1[[#This Row],[Credit Amount]]&gt;-49.98,"20.01-49.98",IF(Table1[[#This Row],[Credit Amount]]=-49.99,"49.99",IF(Table1[[#This Row],[Credit Amount]]=-50,"50",IF(Table1[[#This Row],[Credit Amount]]&lt;-50.01,"Greater than 50"))))))</f>
        <v>20.01-49.98</v>
      </c>
      <c r="G3895" t="str">
        <f>IF(Table1[[#This Row],[Transaction Type]]="Maintenance","Non-Sales","Sales")</f>
        <v>Non-Sales</v>
      </c>
      <c r="H3895" t="str">
        <f>IF(Table1[[#This Row],[Quarter]]="q2",1,"")</f>
        <v/>
      </c>
      <c r="I3895">
        <f>IF(Table1[[#This Row],[Quarter]]="q3",1,"")</f>
        <v>1</v>
      </c>
      <c r="J3895" t="str">
        <f>IF(Table1[[#This Row],[Quarter]]="Q2",Table1[[#This Row],[Credit Amount]],"")</f>
        <v/>
      </c>
      <c r="K3895">
        <f>IF(Table1[[#This Row],[Quarter]]="Q3",Table1[[#This Row],[Credit Amount]],"")</f>
        <v>-45.19</v>
      </c>
      <c r="L3895" t="str">
        <f>IF(Table1[[#This Row],[Transaction Type]]="Upgrade",Table1[[#This Row],[Credit Amount]],IF(Table1[[#This Row],[Transaction Type]]="Activation",Table1[[#This Row],[Credit Amount]],""))</f>
        <v/>
      </c>
      <c r="M3895">
        <f>IF(Table1[[#This Row],[Transaction Type]]="Maintenance",Table1[[#This Row],[Credit Amount]],"")</f>
        <v>-45.19</v>
      </c>
      <c r="N3895">
        <v>10059</v>
      </c>
      <c r="O3895" t="s">
        <v>2489</v>
      </c>
      <c r="P3895" t="s">
        <v>2548</v>
      </c>
      <c r="Q3895" t="s">
        <v>289</v>
      </c>
      <c r="R3895">
        <v>10059</v>
      </c>
      <c r="S3895" t="s">
        <v>2489</v>
      </c>
      <c r="T3895" t="s">
        <v>2548</v>
      </c>
      <c r="U3895" t="s">
        <v>289</v>
      </c>
      <c r="V3895" t="s">
        <v>225</v>
      </c>
      <c r="W3895">
        <v>100002616</v>
      </c>
      <c r="X3895">
        <v>8005551617</v>
      </c>
      <c r="Y3895" t="s">
        <v>2595</v>
      </c>
      <c r="Z3895" t="s">
        <v>4212</v>
      </c>
      <c r="AA3895" s="13">
        <v>-45.19</v>
      </c>
      <c r="AB3895" s="14">
        <v>42554</v>
      </c>
      <c r="AC3895" t="s">
        <v>36</v>
      </c>
    </row>
    <row r="3896" spans="1:29" x14ac:dyDescent="0.25">
      <c r="A3896" t="str">
        <f>CONCATENATE("Q",ROUNDUP(MONTH(Table1[[#This Row],[Month]])/3,0))</f>
        <v>Q3</v>
      </c>
      <c r="B3896" s="14">
        <f>EOMONTH(Table1[[#This Row],[Credit Date]],-1)+1</f>
        <v>42552</v>
      </c>
      <c r="C3896" t="str">
        <f>CONCATENATE(Table1[[#This Row],[Issuer Last Name]],", ",Table1[[#This Row],[Issuer First Name]])</f>
        <v>No. 059, Employee</v>
      </c>
      <c r="D3896" t="str">
        <f>CONCATENATE(Table1[[#This Row],[Approver Last Name]],", ",Table1[[#This Row],[Approver First Name]])</f>
        <v>No. 059, Employee</v>
      </c>
      <c r="E3896" t="str">
        <f>CONCATENATE(Table1[[#This Row],[Customer Last Name]],", ",Table1[[#This Row],[Customer First Name]])</f>
        <v>No. 11086, Client</v>
      </c>
      <c r="F3896" t="str">
        <f>IF(Table1[[#This Row],[Credit Amount]]&gt;-19.99,"Less than 19.99",IF(Table1[[#This Row],[Credit Amount]]=-20,"20",IF(Table1[[#This Row],[Credit Amount]]&gt;-49.98,"20.01-49.98",IF(Table1[[#This Row],[Credit Amount]]=-49.99,"49.99",IF(Table1[[#This Row],[Credit Amount]]=-50,"50",IF(Table1[[#This Row],[Credit Amount]]&lt;-50.01,"Greater than 50"))))))</f>
        <v>20.01-49.98</v>
      </c>
      <c r="G3896" t="str">
        <f>IF(Table1[[#This Row],[Transaction Type]]="Maintenance","Non-Sales","Sales")</f>
        <v>Non-Sales</v>
      </c>
      <c r="H3896" t="str">
        <f>IF(Table1[[#This Row],[Quarter]]="q2",1,"")</f>
        <v/>
      </c>
      <c r="I3896">
        <f>IF(Table1[[#This Row],[Quarter]]="q3",1,"")</f>
        <v>1</v>
      </c>
      <c r="J3896" t="str">
        <f>IF(Table1[[#This Row],[Quarter]]="Q2",Table1[[#This Row],[Credit Amount]],"")</f>
        <v/>
      </c>
      <c r="K3896">
        <f>IF(Table1[[#This Row],[Quarter]]="Q3",Table1[[#This Row],[Credit Amount]],"")</f>
        <v>-40.020000000000003</v>
      </c>
      <c r="L3896" t="str">
        <f>IF(Table1[[#This Row],[Transaction Type]]="Upgrade",Table1[[#This Row],[Credit Amount]],IF(Table1[[#This Row],[Transaction Type]]="Activation",Table1[[#This Row],[Credit Amount]],""))</f>
        <v/>
      </c>
      <c r="M3896">
        <f>IF(Table1[[#This Row],[Transaction Type]]="Maintenance",Table1[[#This Row],[Credit Amount]],"")</f>
        <v>-40.020000000000003</v>
      </c>
      <c r="N3896">
        <v>10059</v>
      </c>
      <c r="O3896" t="s">
        <v>2489</v>
      </c>
      <c r="P3896" t="s">
        <v>2548</v>
      </c>
      <c r="Q3896" t="s">
        <v>289</v>
      </c>
      <c r="R3896">
        <v>10059</v>
      </c>
      <c r="S3896" t="s">
        <v>2489</v>
      </c>
      <c r="T3896" t="s">
        <v>2548</v>
      </c>
      <c r="U3896" t="s">
        <v>289</v>
      </c>
      <c r="V3896" t="s">
        <v>225</v>
      </c>
      <c r="W3896">
        <v>100002085</v>
      </c>
      <c r="X3896">
        <v>8005551086</v>
      </c>
      <c r="Y3896" t="s">
        <v>2595</v>
      </c>
      <c r="Z3896" t="s">
        <v>3681</v>
      </c>
      <c r="AA3896" s="13">
        <v>-40.020000000000003</v>
      </c>
      <c r="AB3896" s="14">
        <v>42556</v>
      </c>
      <c r="AC3896" t="s">
        <v>36</v>
      </c>
    </row>
    <row r="3897" spans="1:29" x14ac:dyDescent="0.25">
      <c r="A3897" t="str">
        <f>CONCATENATE("Q",ROUNDUP(MONTH(Table1[[#This Row],[Month]])/3,0))</f>
        <v>Q3</v>
      </c>
      <c r="B3897" s="14">
        <f>EOMONTH(Table1[[#This Row],[Credit Date]],-1)+1</f>
        <v>42552</v>
      </c>
      <c r="C3897" t="str">
        <f>CONCATENATE(Table1[[#This Row],[Issuer Last Name]],", ",Table1[[#This Row],[Issuer First Name]])</f>
        <v>No. 059, Employee</v>
      </c>
      <c r="D3897" t="str">
        <f>CONCATENATE(Table1[[#This Row],[Approver Last Name]],", ",Table1[[#This Row],[Approver First Name]])</f>
        <v>No. 059, Employee</v>
      </c>
      <c r="E3897" t="str">
        <f>CONCATENATE(Table1[[#This Row],[Customer Last Name]],", ",Table1[[#This Row],[Customer First Name]])</f>
        <v>No. 11915, Client</v>
      </c>
      <c r="F3897" t="str">
        <f>IF(Table1[[#This Row],[Credit Amount]]&gt;-19.99,"Less than 19.99",IF(Table1[[#This Row],[Credit Amount]]=-20,"20",IF(Table1[[#This Row],[Credit Amount]]&gt;-49.98,"20.01-49.98",IF(Table1[[#This Row],[Credit Amount]]=-49.99,"49.99",IF(Table1[[#This Row],[Credit Amount]]=-50,"50",IF(Table1[[#This Row],[Credit Amount]]&lt;-50.01,"Greater than 50"))))))</f>
        <v>20.01-49.98</v>
      </c>
      <c r="G3897" t="str">
        <f>IF(Table1[[#This Row],[Transaction Type]]="Maintenance","Non-Sales","Sales")</f>
        <v>Non-Sales</v>
      </c>
      <c r="H3897" t="str">
        <f>IF(Table1[[#This Row],[Quarter]]="q2",1,"")</f>
        <v/>
      </c>
      <c r="I3897">
        <f>IF(Table1[[#This Row],[Quarter]]="q3",1,"")</f>
        <v>1</v>
      </c>
      <c r="J3897" t="str">
        <f>IF(Table1[[#This Row],[Quarter]]="Q2",Table1[[#This Row],[Credit Amount]],"")</f>
        <v/>
      </c>
      <c r="K3897">
        <f>IF(Table1[[#This Row],[Quarter]]="Q3",Table1[[#This Row],[Credit Amount]],"")</f>
        <v>-25.07</v>
      </c>
      <c r="L3897" t="str">
        <f>IF(Table1[[#This Row],[Transaction Type]]="Upgrade",Table1[[#This Row],[Credit Amount]],IF(Table1[[#This Row],[Transaction Type]]="Activation",Table1[[#This Row],[Credit Amount]],""))</f>
        <v/>
      </c>
      <c r="M3897">
        <f>IF(Table1[[#This Row],[Transaction Type]]="Maintenance",Table1[[#This Row],[Credit Amount]],"")</f>
        <v>-25.07</v>
      </c>
      <c r="N3897">
        <v>10059</v>
      </c>
      <c r="O3897" t="s">
        <v>2489</v>
      </c>
      <c r="P3897" t="s">
        <v>2548</v>
      </c>
      <c r="Q3897" t="s">
        <v>289</v>
      </c>
      <c r="R3897">
        <v>10059</v>
      </c>
      <c r="S3897" t="s">
        <v>2489</v>
      </c>
      <c r="T3897" t="s">
        <v>2548</v>
      </c>
      <c r="U3897" t="s">
        <v>289</v>
      </c>
      <c r="V3897" t="s">
        <v>225</v>
      </c>
      <c r="W3897">
        <v>100002914</v>
      </c>
      <c r="X3897">
        <v>8005551915</v>
      </c>
      <c r="Y3897" t="s">
        <v>2595</v>
      </c>
      <c r="Z3897" t="s">
        <v>4510</v>
      </c>
      <c r="AA3897" s="13">
        <v>-25.07</v>
      </c>
      <c r="AB3897" s="14">
        <v>42566</v>
      </c>
      <c r="AC3897" t="s">
        <v>36</v>
      </c>
    </row>
    <row r="3898" spans="1:29" x14ac:dyDescent="0.25">
      <c r="A3898" t="str">
        <f>CONCATENATE("Q",ROUNDUP(MONTH(Table1[[#This Row],[Month]])/3,0))</f>
        <v>Q3</v>
      </c>
      <c r="B3898" s="14">
        <f>EOMONTH(Table1[[#This Row],[Credit Date]],-1)+1</f>
        <v>42552</v>
      </c>
      <c r="C3898" t="str">
        <f>CONCATENATE(Table1[[#This Row],[Issuer Last Name]],", ",Table1[[#This Row],[Issuer First Name]])</f>
        <v>No. 059, Employee</v>
      </c>
      <c r="D3898" t="str">
        <f>CONCATENATE(Table1[[#This Row],[Approver Last Name]],", ",Table1[[#This Row],[Approver First Name]])</f>
        <v>No. 059, Employee</v>
      </c>
      <c r="E3898" t="str">
        <f>CONCATENATE(Table1[[#This Row],[Customer Last Name]],", ",Table1[[#This Row],[Customer First Name]])</f>
        <v>No. 11280, Client</v>
      </c>
      <c r="F3898" t="str">
        <f>IF(Table1[[#This Row],[Credit Amount]]&gt;-19.99,"Less than 19.99",IF(Table1[[#This Row],[Credit Amount]]=-20,"20",IF(Table1[[#This Row],[Credit Amount]]&gt;-49.98,"20.01-49.98",IF(Table1[[#This Row],[Credit Amount]]=-49.99,"49.99",IF(Table1[[#This Row],[Credit Amount]]=-50,"50",IF(Table1[[#This Row],[Credit Amount]]&lt;-50.01,"Greater than 50"))))))</f>
        <v>20.01-49.98</v>
      </c>
      <c r="G3898" t="str">
        <f>IF(Table1[[#This Row],[Transaction Type]]="Maintenance","Non-Sales","Sales")</f>
        <v>Non-Sales</v>
      </c>
      <c r="H3898" t="str">
        <f>IF(Table1[[#This Row],[Quarter]]="q2",1,"")</f>
        <v/>
      </c>
      <c r="I3898">
        <f>IF(Table1[[#This Row],[Quarter]]="q3",1,"")</f>
        <v>1</v>
      </c>
      <c r="J3898" t="str">
        <f>IF(Table1[[#This Row],[Quarter]]="Q2",Table1[[#This Row],[Credit Amount]],"")</f>
        <v/>
      </c>
      <c r="K3898">
        <f>IF(Table1[[#This Row],[Quarter]]="Q3",Table1[[#This Row],[Credit Amount]],"")</f>
        <v>-20.84</v>
      </c>
      <c r="L3898" t="str">
        <f>IF(Table1[[#This Row],[Transaction Type]]="Upgrade",Table1[[#This Row],[Credit Amount]],IF(Table1[[#This Row],[Transaction Type]]="Activation",Table1[[#This Row],[Credit Amount]],""))</f>
        <v/>
      </c>
      <c r="M3898">
        <f>IF(Table1[[#This Row],[Transaction Type]]="Maintenance",Table1[[#This Row],[Credit Amount]],"")</f>
        <v>-20.84</v>
      </c>
      <c r="N3898">
        <v>10059</v>
      </c>
      <c r="O3898" t="s">
        <v>2489</v>
      </c>
      <c r="P3898" t="s">
        <v>2548</v>
      </c>
      <c r="Q3898" t="s">
        <v>289</v>
      </c>
      <c r="R3898">
        <v>10059</v>
      </c>
      <c r="S3898" t="s">
        <v>2489</v>
      </c>
      <c r="T3898" t="s">
        <v>2548</v>
      </c>
      <c r="U3898" t="s">
        <v>289</v>
      </c>
      <c r="V3898" t="s">
        <v>225</v>
      </c>
      <c r="W3898">
        <v>100002279</v>
      </c>
      <c r="X3898">
        <v>8005551280</v>
      </c>
      <c r="Y3898" t="s">
        <v>2595</v>
      </c>
      <c r="Z3898" t="s">
        <v>3875</v>
      </c>
      <c r="AA3898" s="13">
        <v>-20.84</v>
      </c>
      <c r="AB3898" s="14">
        <v>42569</v>
      </c>
      <c r="AC3898" t="s">
        <v>36</v>
      </c>
    </row>
    <row r="3899" spans="1:29" x14ac:dyDescent="0.25">
      <c r="A3899" t="str">
        <f>CONCATENATE("Q",ROUNDUP(MONTH(Table1[[#This Row],[Month]])/3,0))</f>
        <v>Q3</v>
      </c>
      <c r="B3899" s="14">
        <f>EOMONTH(Table1[[#This Row],[Credit Date]],-1)+1</f>
        <v>42552</v>
      </c>
      <c r="C3899" t="str">
        <f>CONCATENATE(Table1[[#This Row],[Issuer Last Name]],", ",Table1[[#This Row],[Issuer First Name]])</f>
        <v>No. 059, Employee</v>
      </c>
      <c r="D3899" t="str">
        <f>CONCATENATE(Table1[[#This Row],[Approver Last Name]],", ",Table1[[#This Row],[Approver First Name]])</f>
        <v>No. 102, Employee</v>
      </c>
      <c r="E3899" t="str">
        <f>CONCATENATE(Table1[[#This Row],[Customer Last Name]],", ",Table1[[#This Row],[Customer First Name]])</f>
        <v>No. 10937, Client</v>
      </c>
      <c r="F38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899" t="str">
        <f>IF(Table1[[#This Row],[Transaction Type]]="Maintenance","Non-Sales","Sales")</f>
        <v>Non-Sales</v>
      </c>
      <c r="H3899" t="str">
        <f>IF(Table1[[#This Row],[Quarter]]="q2",1,"")</f>
        <v/>
      </c>
      <c r="I3899">
        <f>IF(Table1[[#This Row],[Quarter]]="q3",1,"")</f>
        <v>1</v>
      </c>
      <c r="J3899" t="str">
        <f>IF(Table1[[#This Row],[Quarter]]="Q2",Table1[[#This Row],[Credit Amount]],"")</f>
        <v/>
      </c>
      <c r="K3899">
        <f>IF(Table1[[#This Row],[Quarter]]="Q3",Table1[[#This Row],[Credit Amount]],"")</f>
        <v>-76.09</v>
      </c>
      <c r="L3899" t="str">
        <f>IF(Table1[[#This Row],[Transaction Type]]="Upgrade",Table1[[#This Row],[Credit Amount]],IF(Table1[[#This Row],[Transaction Type]]="Activation",Table1[[#This Row],[Credit Amount]],""))</f>
        <v/>
      </c>
      <c r="M3899">
        <f>IF(Table1[[#This Row],[Transaction Type]]="Maintenance",Table1[[#This Row],[Credit Amount]],"")</f>
        <v>-76.09</v>
      </c>
      <c r="N3899">
        <v>10059</v>
      </c>
      <c r="O3899" t="s">
        <v>2489</v>
      </c>
      <c r="P3899" t="s">
        <v>2548</v>
      </c>
      <c r="Q3899" t="s">
        <v>289</v>
      </c>
      <c r="R3899">
        <v>10102</v>
      </c>
      <c r="S3899" t="s">
        <v>2489</v>
      </c>
      <c r="T3899" t="s">
        <v>2591</v>
      </c>
      <c r="U3899" t="s">
        <v>290</v>
      </c>
      <c r="V3899" t="s">
        <v>225</v>
      </c>
      <c r="W3899">
        <v>100001936</v>
      </c>
      <c r="X3899">
        <v>8005550937</v>
      </c>
      <c r="Y3899" t="s">
        <v>2595</v>
      </c>
      <c r="Z3899" t="s">
        <v>3532</v>
      </c>
      <c r="AA3899" s="13">
        <v>-76.09</v>
      </c>
      <c r="AB3899" s="14">
        <v>42581</v>
      </c>
      <c r="AC3899" t="s">
        <v>36</v>
      </c>
    </row>
    <row r="3900" spans="1:29" x14ac:dyDescent="0.25">
      <c r="A3900" t="str">
        <f>CONCATENATE("Q",ROUNDUP(MONTH(Table1[[#This Row],[Month]])/3,0))</f>
        <v>Q3</v>
      </c>
      <c r="B3900" s="14">
        <f>EOMONTH(Table1[[#This Row],[Credit Date]],-1)+1</f>
        <v>42583</v>
      </c>
      <c r="C3900" t="str">
        <f>CONCATENATE(Table1[[#This Row],[Issuer Last Name]],", ",Table1[[#This Row],[Issuer First Name]])</f>
        <v>No. 059, Employee</v>
      </c>
      <c r="D3900" t="str">
        <f>CONCATENATE(Table1[[#This Row],[Approver Last Name]],", ",Table1[[#This Row],[Approver First Name]])</f>
        <v>No. 102, Employee</v>
      </c>
      <c r="E3900" t="str">
        <f>CONCATENATE(Table1[[#This Row],[Customer Last Name]],", ",Table1[[#This Row],[Customer First Name]])</f>
        <v>No. 13263, Client</v>
      </c>
      <c r="F39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00" t="str">
        <f>IF(Table1[[#This Row],[Transaction Type]]="Maintenance","Non-Sales","Sales")</f>
        <v>Non-Sales</v>
      </c>
      <c r="H3900" t="str">
        <f>IF(Table1[[#This Row],[Quarter]]="q2",1,"")</f>
        <v/>
      </c>
      <c r="I3900">
        <f>IF(Table1[[#This Row],[Quarter]]="q3",1,"")</f>
        <v>1</v>
      </c>
      <c r="J3900" t="str">
        <f>IF(Table1[[#This Row],[Quarter]]="Q2",Table1[[#This Row],[Credit Amount]],"")</f>
        <v/>
      </c>
      <c r="K3900">
        <f>IF(Table1[[#This Row],[Quarter]]="Q3",Table1[[#This Row],[Credit Amount]],"")</f>
        <v>-56.04</v>
      </c>
      <c r="L3900" t="str">
        <f>IF(Table1[[#This Row],[Transaction Type]]="Upgrade",Table1[[#This Row],[Credit Amount]],IF(Table1[[#This Row],[Transaction Type]]="Activation",Table1[[#This Row],[Credit Amount]],""))</f>
        <v/>
      </c>
      <c r="M3900">
        <f>IF(Table1[[#This Row],[Transaction Type]]="Maintenance",Table1[[#This Row],[Credit Amount]],"")</f>
        <v>-56.04</v>
      </c>
      <c r="N3900">
        <v>10059</v>
      </c>
      <c r="O3900" t="s">
        <v>2489</v>
      </c>
      <c r="P3900" t="s">
        <v>2548</v>
      </c>
      <c r="Q3900" t="s">
        <v>289</v>
      </c>
      <c r="R3900">
        <v>10102</v>
      </c>
      <c r="S3900" t="s">
        <v>2489</v>
      </c>
      <c r="T3900" t="s">
        <v>2591</v>
      </c>
      <c r="U3900" t="s">
        <v>290</v>
      </c>
      <c r="V3900" t="s">
        <v>225</v>
      </c>
      <c r="W3900">
        <v>100004262</v>
      </c>
      <c r="X3900">
        <v>8005553263</v>
      </c>
      <c r="Y3900" t="s">
        <v>2595</v>
      </c>
      <c r="Z3900" t="s">
        <v>5851</v>
      </c>
      <c r="AA3900" s="13">
        <v>-56.04</v>
      </c>
      <c r="AB3900" s="14">
        <v>42584</v>
      </c>
      <c r="AC3900" t="s">
        <v>36</v>
      </c>
    </row>
    <row r="3901" spans="1:29" x14ac:dyDescent="0.25">
      <c r="A3901" t="str">
        <f>CONCATENATE("Q",ROUNDUP(MONTH(Table1[[#This Row],[Month]])/3,0))</f>
        <v>Q3</v>
      </c>
      <c r="B3901" s="14">
        <f>EOMONTH(Table1[[#This Row],[Credit Date]],-1)+1</f>
        <v>42583</v>
      </c>
      <c r="C3901" t="str">
        <f>CONCATENATE(Table1[[#This Row],[Issuer Last Name]],", ",Table1[[#This Row],[Issuer First Name]])</f>
        <v>No. 059, Employee</v>
      </c>
      <c r="D3901" t="str">
        <f>CONCATENATE(Table1[[#This Row],[Approver Last Name]],", ",Table1[[#This Row],[Approver First Name]])</f>
        <v>No. 059, Employee</v>
      </c>
      <c r="E3901" t="str">
        <f>CONCATENATE(Table1[[#This Row],[Customer Last Name]],", ",Table1[[#This Row],[Customer First Name]])</f>
        <v>No. 10126, Client</v>
      </c>
      <c r="F3901" t="str">
        <f>IF(Table1[[#This Row],[Credit Amount]]&gt;-19.99,"Less than 19.99",IF(Table1[[#This Row],[Credit Amount]]=-20,"20",IF(Table1[[#This Row],[Credit Amount]]&gt;-49.98,"20.01-49.98",IF(Table1[[#This Row],[Credit Amount]]=-49.99,"49.99",IF(Table1[[#This Row],[Credit Amount]]=-50,"50",IF(Table1[[#This Row],[Credit Amount]]&lt;-50.01,"Greater than 50"))))))</f>
        <v>20.01-49.98</v>
      </c>
      <c r="G3901" t="str">
        <f>IF(Table1[[#This Row],[Transaction Type]]="Maintenance","Non-Sales","Sales")</f>
        <v>Non-Sales</v>
      </c>
      <c r="H3901" t="str">
        <f>IF(Table1[[#This Row],[Quarter]]="q2",1,"")</f>
        <v/>
      </c>
      <c r="I3901">
        <f>IF(Table1[[#This Row],[Quarter]]="q3",1,"")</f>
        <v>1</v>
      </c>
      <c r="J3901" t="str">
        <f>IF(Table1[[#This Row],[Quarter]]="Q2",Table1[[#This Row],[Credit Amount]],"")</f>
        <v/>
      </c>
      <c r="K3901">
        <f>IF(Table1[[#This Row],[Quarter]]="Q3",Table1[[#This Row],[Credit Amount]],"")</f>
        <v>-43.28</v>
      </c>
      <c r="L3901" t="str">
        <f>IF(Table1[[#This Row],[Transaction Type]]="Upgrade",Table1[[#This Row],[Credit Amount]],IF(Table1[[#This Row],[Transaction Type]]="Activation",Table1[[#This Row],[Credit Amount]],""))</f>
        <v/>
      </c>
      <c r="M3901">
        <f>IF(Table1[[#This Row],[Transaction Type]]="Maintenance",Table1[[#This Row],[Credit Amount]],"")</f>
        <v>-43.28</v>
      </c>
      <c r="N3901">
        <v>10059</v>
      </c>
      <c r="O3901" t="s">
        <v>2489</v>
      </c>
      <c r="P3901" t="s">
        <v>2548</v>
      </c>
      <c r="Q3901" t="s">
        <v>289</v>
      </c>
      <c r="R3901">
        <v>10059</v>
      </c>
      <c r="S3901" t="s">
        <v>2489</v>
      </c>
      <c r="T3901" t="s">
        <v>2548</v>
      </c>
      <c r="U3901" t="s">
        <v>289</v>
      </c>
      <c r="V3901" t="s">
        <v>225</v>
      </c>
      <c r="W3901">
        <v>100001125</v>
      </c>
      <c r="X3901">
        <v>8005550126</v>
      </c>
      <c r="Y3901" t="s">
        <v>2595</v>
      </c>
      <c r="Z3901" t="s">
        <v>2721</v>
      </c>
      <c r="AA3901" s="13">
        <v>-43.28</v>
      </c>
      <c r="AB3901" s="14">
        <v>42584</v>
      </c>
      <c r="AC3901" t="s">
        <v>36</v>
      </c>
    </row>
    <row r="3902" spans="1:29" x14ac:dyDescent="0.25">
      <c r="A3902" t="str">
        <f>CONCATENATE("Q",ROUNDUP(MONTH(Table1[[#This Row],[Month]])/3,0))</f>
        <v>Q3</v>
      </c>
      <c r="B3902" s="14">
        <f>EOMONTH(Table1[[#This Row],[Credit Date]],-1)+1</f>
        <v>42583</v>
      </c>
      <c r="C3902" t="str">
        <f>CONCATENATE(Table1[[#This Row],[Issuer Last Name]],", ",Table1[[#This Row],[Issuer First Name]])</f>
        <v>No. 059, Employee</v>
      </c>
      <c r="D3902" t="str">
        <f>CONCATENATE(Table1[[#This Row],[Approver Last Name]],", ",Table1[[#This Row],[Approver First Name]])</f>
        <v>No. 102, Employee</v>
      </c>
      <c r="E3902" t="str">
        <f>CONCATENATE(Table1[[#This Row],[Customer Last Name]],", ",Table1[[#This Row],[Customer First Name]])</f>
        <v>No. 10536, Client</v>
      </c>
      <c r="F39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02" t="str">
        <f>IF(Table1[[#This Row],[Transaction Type]]="Maintenance","Non-Sales","Sales")</f>
        <v>Non-Sales</v>
      </c>
      <c r="H3902" t="str">
        <f>IF(Table1[[#This Row],[Quarter]]="q2",1,"")</f>
        <v/>
      </c>
      <c r="I3902">
        <f>IF(Table1[[#This Row],[Quarter]]="q3",1,"")</f>
        <v>1</v>
      </c>
      <c r="J3902" t="str">
        <f>IF(Table1[[#This Row],[Quarter]]="Q2",Table1[[#This Row],[Credit Amount]],"")</f>
        <v/>
      </c>
      <c r="K3902">
        <f>IF(Table1[[#This Row],[Quarter]]="Q3",Table1[[#This Row],[Credit Amount]],"")</f>
        <v>-56.3</v>
      </c>
      <c r="L3902" t="str">
        <f>IF(Table1[[#This Row],[Transaction Type]]="Upgrade",Table1[[#This Row],[Credit Amount]],IF(Table1[[#This Row],[Transaction Type]]="Activation",Table1[[#This Row],[Credit Amount]],""))</f>
        <v/>
      </c>
      <c r="M3902">
        <f>IF(Table1[[#This Row],[Transaction Type]]="Maintenance",Table1[[#This Row],[Credit Amount]],"")</f>
        <v>-56.3</v>
      </c>
      <c r="N3902">
        <v>10059</v>
      </c>
      <c r="O3902" t="s">
        <v>2489</v>
      </c>
      <c r="P3902" t="s">
        <v>2548</v>
      </c>
      <c r="Q3902" t="s">
        <v>289</v>
      </c>
      <c r="R3902">
        <v>10102</v>
      </c>
      <c r="S3902" t="s">
        <v>2489</v>
      </c>
      <c r="T3902" t="s">
        <v>2591</v>
      </c>
      <c r="U3902" t="s">
        <v>290</v>
      </c>
      <c r="V3902" t="s">
        <v>225</v>
      </c>
      <c r="W3902">
        <v>100001535</v>
      </c>
      <c r="X3902">
        <v>8005550536</v>
      </c>
      <c r="Y3902" t="s">
        <v>2595</v>
      </c>
      <c r="Z3902" t="s">
        <v>3131</v>
      </c>
      <c r="AA3902" s="13">
        <v>-56.3</v>
      </c>
      <c r="AB3902" s="14">
        <v>42591</v>
      </c>
      <c r="AC3902" t="s">
        <v>36</v>
      </c>
    </row>
    <row r="3903" spans="1:29" x14ac:dyDescent="0.25">
      <c r="A3903" t="str">
        <f>CONCATENATE("Q",ROUNDUP(MONTH(Table1[[#This Row],[Month]])/3,0))</f>
        <v>Q3</v>
      </c>
      <c r="B3903" s="14">
        <f>EOMONTH(Table1[[#This Row],[Credit Date]],-1)+1</f>
        <v>42583</v>
      </c>
      <c r="C3903" t="str">
        <f>CONCATENATE(Table1[[#This Row],[Issuer Last Name]],", ",Table1[[#This Row],[Issuer First Name]])</f>
        <v>No. 059, Employee</v>
      </c>
      <c r="D3903" t="str">
        <f>CONCATENATE(Table1[[#This Row],[Approver Last Name]],", ",Table1[[#This Row],[Approver First Name]])</f>
        <v>No. 059, Employee</v>
      </c>
      <c r="E3903" t="str">
        <f>CONCATENATE(Table1[[#This Row],[Customer Last Name]],", ",Table1[[#This Row],[Customer First Name]])</f>
        <v>No. 10580, Client</v>
      </c>
      <c r="F3903" t="str">
        <f>IF(Table1[[#This Row],[Credit Amount]]&gt;-19.99,"Less than 19.99",IF(Table1[[#This Row],[Credit Amount]]=-20,"20",IF(Table1[[#This Row],[Credit Amount]]&gt;-49.98,"20.01-49.98",IF(Table1[[#This Row],[Credit Amount]]=-49.99,"49.99",IF(Table1[[#This Row],[Credit Amount]]=-50,"50",IF(Table1[[#This Row],[Credit Amount]]&lt;-50.01,"Greater than 50"))))))</f>
        <v>20.01-49.98</v>
      </c>
      <c r="G3903" t="str">
        <f>IF(Table1[[#This Row],[Transaction Type]]="Maintenance","Non-Sales","Sales")</f>
        <v>Non-Sales</v>
      </c>
      <c r="H3903" t="str">
        <f>IF(Table1[[#This Row],[Quarter]]="q2",1,"")</f>
        <v/>
      </c>
      <c r="I3903">
        <f>IF(Table1[[#This Row],[Quarter]]="q3",1,"")</f>
        <v>1</v>
      </c>
      <c r="J3903" t="str">
        <f>IF(Table1[[#This Row],[Quarter]]="Q2",Table1[[#This Row],[Credit Amount]],"")</f>
        <v/>
      </c>
      <c r="K3903">
        <f>IF(Table1[[#This Row],[Quarter]]="Q3",Table1[[#This Row],[Credit Amount]],"")</f>
        <v>-45.95</v>
      </c>
      <c r="L3903" t="str">
        <f>IF(Table1[[#This Row],[Transaction Type]]="Upgrade",Table1[[#This Row],[Credit Amount]],IF(Table1[[#This Row],[Transaction Type]]="Activation",Table1[[#This Row],[Credit Amount]],""))</f>
        <v/>
      </c>
      <c r="M3903">
        <f>IF(Table1[[#This Row],[Transaction Type]]="Maintenance",Table1[[#This Row],[Credit Amount]],"")</f>
        <v>-45.95</v>
      </c>
      <c r="N3903">
        <v>10059</v>
      </c>
      <c r="O3903" t="s">
        <v>2489</v>
      </c>
      <c r="P3903" t="s">
        <v>2548</v>
      </c>
      <c r="Q3903" t="s">
        <v>289</v>
      </c>
      <c r="R3903">
        <v>10059</v>
      </c>
      <c r="S3903" t="s">
        <v>2489</v>
      </c>
      <c r="T3903" t="s">
        <v>2548</v>
      </c>
      <c r="U3903" t="s">
        <v>289</v>
      </c>
      <c r="V3903" t="s">
        <v>225</v>
      </c>
      <c r="W3903">
        <v>100001579</v>
      </c>
      <c r="X3903">
        <v>8005550580</v>
      </c>
      <c r="Y3903" t="s">
        <v>2595</v>
      </c>
      <c r="Z3903" t="s">
        <v>3175</v>
      </c>
      <c r="AA3903" s="13">
        <v>-45.95</v>
      </c>
      <c r="AB3903" s="14">
        <v>42592</v>
      </c>
      <c r="AC3903" t="s">
        <v>36</v>
      </c>
    </row>
    <row r="3904" spans="1:29" x14ac:dyDescent="0.25">
      <c r="A3904" t="str">
        <f>CONCATENATE("Q",ROUNDUP(MONTH(Table1[[#This Row],[Month]])/3,0))</f>
        <v>Q3</v>
      </c>
      <c r="B3904" s="14">
        <f>EOMONTH(Table1[[#This Row],[Credit Date]],-1)+1</f>
        <v>42583</v>
      </c>
      <c r="C3904" t="str">
        <f>CONCATENATE(Table1[[#This Row],[Issuer Last Name]],", ",Table1[[#This Row],[Issuer First Name]])</f>
        <v>No. 059, Employee</v>
      </c>
      <c r="D3904" t="str">
        <f>CONCATENATE(Table1[[#This Row],[Approver Last Name]],", ",Table1[[#This Row],[Approver First Name]])</f>
        <v>No. 102, Employee</v>
      </c>
      <c r="E3904" t="str">
        <f>CONCATENATE(Table1[[#This Row],[Customer Last Name]],", ",Table1[[#This Row],[Customer First Name]])</f>
        <v>No. 13346, Client</v>
      </c>
      <c r="F39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04" t="str">
        <f>IF(Table1[[#This Row],[Transaction Type]]="Maintenance","Non-Sales","Sales")</f>
        <v>Non-Sales</v>
      </c>
      <c r="H3904" t="str">
        <f>IF(Table1[[#This Row],[Quarter]]="q2",1,"")</f>
        <v/>
      </c>
      <c r="I3904">
        <f>IF(Table1[[#This Row],[Quarter]]="q3",1,"")</f>
        <v>1</v>
      </c>
      <c r="J3904" t="str">
        <f>IF(Table1[[#This Row],[Quarter]]="Q2",Table1[[#This Row],[Credit Amount]],"")</f>
        <v/>
      </c>
      <c r="K3904">
        <f>IF(Table1[[#This Row],[Quarter]]="Q3",Table1[[#This Row],[Credit Amount]],"")</f>
        <v>-92.83</v>
      </c>
      <c r="L3904" t="str">
        <f>IF(Table1[[#This Row],[Transaction Type]]="Upgrade",Table1[[#This Row],[Credit Amount]],IF(Table1[[#This Row],[Transaction Type]]="Activation",Table1[[#This Row],[Credit Amount]],""))</f>
        <v/>
      </c>
      <c r="M3904">
        <f>IF(Table1[[#This Row],[Transaction Type]]="Maintenance",Table1[[#This Row],[Credit Amount]],"")</f>
        <v>-92.83</v>
      </c>
      <c r="N3904">
        <v>10059</v>
      </c>
      <c r="O3904" t="s">
        <v>2489</v>
      </c>
      <c r="P3904" t="s">
        <v>2548</v>
      </c>
      <c r="Q3904" t="s">
        <v>289</v>
      </c>
      <c r="R3904">
        <v>10102</v>
      </c>
      <c r="S3904" t="s">
        <v>2489</v>
      </c>
      <c r="T3904" t="s">
        <v>2591</v>
      </c>
      <c r="U3904" t="s">
        <v>290</v>
      </c>
      <c r="V3904" t="s">
        <v>225</v>
      </c>
      <c r="W3904">
        <v>100004345</v>
      </c>
      <c r="X3904">
        <v>8005553346</v>
      </c>
      <c r="Y3904" t="s">
        <v>2595</v>
      </c>
      <c r="Z3904" t="s">
        <v>5934</v>
      </c>
      <c r="AA3904" s="13">
        <v>-92.83</v>
      </c>
      <c r="AB3904" s="14">
        <v>42595</v>
      </c>
      <c r="AC3904" t="s">
        <v>36</v>
      </c>
    </row>
    <row r="3905" spans="1:29" x14ac:dyDescent="0.25">
      <c r="A3905" t="str">
        <f>CONCATENATE("Q",ROUNDUP(MONTH(Table1[[#This Row],[Month]])/3,0))</f>
        <v>Q3</v>
      </c>
      <c r="B3905" s="14">
        <f>EOMONTH(Table1[[#This Row],[Credit Date]],-1)+1</f>
        <v>42583</v>
      </c>
      <c r="C3905" t="str">
        <f>CONCATENATE(Table1[[#This Row],[Issuer Last Name]],", ",Table1[[#This Row],[Issuer First Name]])</f>
        <v>No. 059, Employee</v>
      </c>
      <c r="D3905" t="str">
        <f>CONCATENATE(Table1[[#This Row],[Approver Last Name]],", ",Table1[[#This Row],[Approver First Name]])</f>
        <v>No. 059, Employee</v>
      </c>
      <c r="E3905" t="str">
        <f>CONCATENATE(Table1[[#This Row],[Customer Last Name]],", ",Table1[[#This Row],[Customer First Name]])</f>
        <v>No. 10397, Client</v>
      </c>
      <c r="F3905" t="str">
        <f>IF(Table1[[#This Row],[Credit Amount]]&gt;-19.99,"Less than 19.99",IF(Table1[[#This Row],[Credit Amount]]=-20,"20",IF(Table1[[#This Row],[Credit Amount]]&gt;-49.98,"20.01-49.98",IF(Table1[[#This Row],[Credit Amount]]=-49.99,"49.99",IF(Table1[[#This Row],[Credit Amount]]=-50,"50",IF(Table1[[#This Row],[Credit Amount]]&lt;-50.01,"Greater than 50"))))))</f>
        <v>20.01-49.98</v>
      </c>
      <c r="G3905" t="str">
        <f>IF(Table1[[#This Row],[Transaction Type]]="Maintenance","Non-Sales","Sales")</f>
        <v>Non-Sales</v>
      </c>
      <c r="H3905" t="str">
        <f>IF(Table1[[#This Row],[Quarter]]="q2",1,"")</f>
        <v/>
      </c>
      <c r="I3905">
        <f>IF(Table1[[#This Row],[Quarter]]="q3",1,"")</f>
        <v>1</v>
      </c>
      <c r="J3905" t="str">
        <f>IF(Table1[[#This Row],[Quarter]]="Q2",Table1[[#This Row],[Credit Amount]],"")</f>
        <v/>
      </c>
      <c r="K3905">
        <f>IF(Table1[[#This Row],[Quarter]]="Q3",Table1[[#This Row],[Credit Amount]],"")</f>
        <v>-24.15</v>
      </c>
      <c r="L3905" t="str">
        <f>IF(Table1[[#This Row],[Transaction Type]]="Upgrade",Table1[[#This Row],[Credit Amount]],IF(Table1[[#This Row],[Transaction Type]]="Activation",Table1[[#This Row],[Credit Amount]],""))</f>
        <v/>
      </c>
      <c r="M3905">
        <f>IF(Table1[[#This Row],[Transaction Type]]="Maintenance",Table1[[#This Row],[Credit Amount]],"")</f>
        <v>-24.15</v>
      </c>
      <c r="N3905">
        <v>10059</v>
      </c>
      <c r="O3905" t="s">
        <v>2489</v>
      </c>
      <c r="P3905" t="s">
        <v>2548</v>
      </c>
      <c r="Q3905" t="s">
        <v>289</v>
      </c>
      <c r="R3905">
        <v>10059</v>
      </c>
      <c r="S3905" t="s">
        <v>2489</v>
      </c>
      <c r="T3905" t="s">
        <v>2548</v>
      </c>
      <c r="U3905" t="s">
        <v>289</v>
      </c>
      <c r="V3905" t="s">
        <v>225</v>
      </c>
      <c r="W3905">
        <v>100001396</v>
      </c>
      <c r="X3905">
        <v>8005550397</v>
      </c>
      <c r="Y3905" t="s">
        <v>2595</v>
      </c>
      <c r="Z3905" t="s">
        <v>2992</v>
      </c>
      <c r="AA3905" s="13">
        <v>-24.15</v>
      </c>
      <c r="AB3905" s="14">
        <v>42604</v>
      </c>
      <c r="AC3905" t="s">
        <v>36</v>
      </c>
    </row>
    <row r="3906" spans="1:29" x14ac:dyDescent="0.25">
      <c r="A3906" t="str">
        <f>CONCATENATE("Q",ROUNDUP(MONTH(Table1[[#This Row],[Month]])/3,0))</f>
        <v>Q3</v>
      </c>
      <c r="B3906" s="14">
        <f>EOMONTH(Table1[[#This Row],[Credit Date]],-1)+1</f>
        <v>42583</v>
      </c>
      <c r="C3906" t="str">
        <f>CONCATENATE(Table1[[#This Row],[Issuer Last Name]],", ",Table1[[#This Row],[Issuer First Name]])</f>
        <v>No. 059, Employee</v>
      </c>
      <c r="D3906" t="str">
        <f>CONCATENATE(Table1[[#This Row],[Approver Last Name]],", ",Table1[[#This Row],[Approver First Name]])</f>
        <v>No. 102, Employee</v>
      </c>
      <c r="E3906" t="str">
        <f>CONCATENATE(Table1[[#This Row],[Customer Last Name]],", ",Table1[[#This Row],[Customer First Name]])</f>
        <v>No. 10096, Client</v>
      </c>
      <c r="F39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06" t="str">
        <f>IF(Table1[[#This Row],[Transaction Type]]="Maintenance","Non-Sales","Sales")</f>
        <v>Non-Sales</v>
      </c>
      <c r="H3906" t="str">
        <f>IF(Table1[[#This Row],[Quarter]]="q2",1,"")</f>
        <v/>
      </c>
      <c r="I3906">
        <f>IF(Table1[[#This Row],[Quarter]]="q3",1,"")</f>
        <v>1</v>
      </c>
      <c r="J3906" t="str">
        <f>IF(Table1[[#This Row],[Quarter]]="Q2",Table1[[#This Row],[Credit Amount]],"")</f>
        <v/>
      </c>
      <c r="K3906">
        <f>IF(Table1[[#This Row],[Quarter]]="Q3",Table1[[#This Row],[Credit Amount]],"")</f>
        <v>-90.12</v>
      </c>
      <c r="L3906" t="str">
        <f>IF(Table1[[#This Row],[Transaction Type]]="Upgrade",Table1[[#This Row],[Credit Amount]],IF(Table1[[#This Row],[Transaction Type]]="Activation",Table1[[#This Row],[Credit Amount]],""))</f>
        <v/>
      </c>
      <c r="M3906">
        <f>IF(Table1[[#This Row],[Transaction Type]]="Maintenance",Table1[[#This Row],[Credit Amount]],"")</f>
        <v>-90.12</v>
      </c>
      <c r="N3906">
        <v>10059</v>
      </c>
      <c r="O3906" t="s">
        <v>2489</v>
      </c>
      <c r="P3906" t="s">
        <v>2548</v>
      </c>
      <c r="Q3906" t="s">
        <v>289</v>
      </c>
      <c r="R3906">
        <v>10102</v>
      </c>
      <c r="S3906" t="s">
        <v>2489</v>
      </c>
      <c r="T3906" t="s">
        <v>2591</v>
      </c>
      <c r="U3906" t="s">
        <v>290</v>
      </c>
      <c r="V3906" t="s">
        <v>225</v>
      </c>
      <c r="W3906">
        <v>100001095</v>
      </c>
      <c r="X3906">
        <v>8005550096</v>
      </c>
      <c r="Y3906" t="s">
        <v>2595</v>
      </c>
      <c r="Z3906" t="s">
        <v>2691</v>
      </c>
      <c r="AA3906" s="13">
        <v>-90.12</v>
      </c>
      <c r="AB3906" s="14">
        <v>42605</v>
      </c>
      <c r="AC3906" t="s">
        <v>36</v>
      </c>
    </row>
    <row r="3907" spans="1:29" x14ac:dyDescent="0.25">
      <c r="A3907" t="str">
        <f>CONCATENATE("Q",ROUNDUP(MONTH(Table1[[#This Row],[Month]])/3,0))</f>
        <v>Q3</v>
      </c>
      <c r="B3907" s="14">
        <f>EOMONTH(Table1[[#This Row],[Credit Date]],-1)+1</f>
        <v>42583</v>
      </c>
      <c r="C3907" t="str">
        <f>CONCATENATE(Table1[[#This Row],[Issuer Last Name]],", ",Table1[[#This Row],[Issuer First Name]])</f>
        <v>No. 059, Employee</v>
      </c>
      <c r="D3907" t="str">
        <f>CONCATENATE(Table1[[#This Row],[Approver Last Name]],", ",Table1[[#This Row],[Approver First Name]])</f>
        <v>No. 059, Employee</v>
      </c>
      <c r="E3907" t="str">
        <f>CONCATENATE(Table1[[#This Row],[Customer Last Name]],", ",Table1[[#This Row],[Customer First Name]])</f>
        <v>No. 10138, Client</v>
      </c>
      <c r="F3907" t="str">
        <f>IF(Table1[[#This Row],[Credit Amount]]&gt;-19.99,"Less than 19.99",IF(Table1[[#This Row],[Credit Amount]]=-20,"20",IF(Table1[[#This Row],[Credit Amount]]&gt;-49.98,"20.01-49.98",IF(Table1[[#This Row],[Credit Amount]]=-49.99,"49.99",IF(Table1[[#This Row],[Credit Amount]]=-50,"50",IF(Table1[[#This Row],[Credit Amount]]&lt;-50.01,"Greater than 50"))))))</f>
        <v>20.01-49.98</v>
      </c>
      <c r="G3907" t="str">
        <f>IF(Table1[[#This Row],[Transaction Type]]="Maintenance","Non-Sales","Sales")</f>
        <v>Non-Sales</v>
      </c>
      <c r="H3907" t="str">
        <f>IF(Table1[[#This Row],[Quarter]]="q2",1,"")</f>
        <v/>
      </c>
      <c r="I3907">
        <f>IF(Table1[[#This Row],[Quarter]]="q3",1,"")</f>
        <v>1</v>
      </c>
      <c r="J3907" t="str">
        <f>IF(Table1[[#This Row],[Quarter]]="Q2",Table1[[#This Row],[Credit Amount]],"")</f>
        <v/>
      </c>
      <c r="K3907">
        <f>IF(Table1[[#This Row],[Quarter]]="Q3",Table1[[#This Row],[Credit Amount]],"")</f>
        <v>-22.04</v>
      </c>
      <c r="L3907" t="str">
        <f>IF(Table1[[#This Row],[Transaction Type]]="Upgrade",Table1[[#This Row],[Credit Amount]],IF(Table1[[#This Row],[Transaction Type]]="Activation",Table1[[#This Row],[Credit Amount]],""))</f>
        <v/>
      </c>
      <c r="M3907">
        <f>IF(Table1[[#This Row],[Transaction Type]]="Maintenance",Table1[[#This Row],[Credit Amount]],"")</f>
        <v>-22.04</v>
      </c>
      <c r="N3907">
        <v>10059</v>
      </c>
      <c r="O3907" t="s">
        <v>2489</v>
      </c>
      <c r="P3907" t="s">
        <v>2548</v>
      </c>
      <c r="Q3907" t="s">
        <v>289</v>
      </c>
      <c r="R3907">
        <v>10059</v>
      </c>
      <c r="S3907" t="s">
        <v>2489</v>
      </c>
      <c r="T3907" t="s">
        <v>2548</v>
      </c>
      <c r="U3907" t="s">
        <v>289</v>
      </c>
      <c r="V3907" t="s">
        <v>225</v>
      </c>
      <c r="W3907">
        <v>100001137</v>
      </c>
      <c r="X3907">
        <v>8005550138</v>
      </c>
      <c r="Y3907" t="s">
        <v>2595</v>
      </c>
      <c r="Z3907" t="s">
        <v>2733</v>
      </c>
      <c r="AA3907" s="13">
        <v>-22.04</v>
      </c>
      <c r="AB3907" s="14">
        <v>42611</v>
      </c>
      <c r="AC3907" t="s">
        <v>36</v>
      </c>
    </row>
    <row r="3908" spans="1:29" x14ac:dyDescent="0.25">
      <c r="A3908" t="str">
        <f>CONCATENATE("Q",ROUNDUP(MONTH(Table1[[#This Row],[Month]])/3,0))</f>
        <v>Q3</v>
      </c>
      <c r="B3908" s="14">
        <f>EOMONTH(Table1[[#This Row],[Credit Date]],-1)+1</f>
        <v>42583</v>
      </c>
      <c r="C3908" t="str">
        <f>CONCATENATE(Table1[[#This Row],[Issuer Last Name]],", ",Table1[[#This Row],[Issuer First Name]])</f>
        <v>No. 059, Employee</v>
      </c>
      <c r="D3908" t="str">
        <f>CONCATENATE(Table1[[#This Row],[Approver Last Name]],", ",Table1[[#This Row],[Approver First Name]])</f>
        <v>No. 059, Employee</v>
      </c>
      <c r="E3908" t="str">
        <f>CONCATENATE(Table1[[#This Row],[Customer Last Name]],", ",Table1[[#This Row],[Customer First Name]])</f>
        <v>No. 11441, Client</v>
      </c>
      <c r="F3908" t="str">
        <f>IF(Table1[[#This Row],[Credit Amount]]&gt;-19.99,"Less than 19.99",IF(Table1[[#This Row],[Credit Amount]]=-20,"20",IF(Table1[[#This Row],[Credit Amount]]&gt;-49.98,"20.01-49.98",IF(Table1[[#This Row],[Credit Amount]]=-49.99,"49.99",IF(Table1[[#This Row],[Credit Amount]]=-50,"50",IF(Table1[[#This Row],[Credit Amount]]&lt;-50.01,"Greater than 50"))))))</f>
        <v>Less than 19.99</v>
      </c>
      <c r="G3908" t="str">
        <f>IF(Table1[[#This Row],[Transaction Type]]="Maintenance","Non-Sales","Sales")</f>
        <v>Non-Sales</v>
      </c>
      <c r="H3908" t="str">
        <f>IF(Table1[[#This Row],[Quarter]]="q2",1,"")</f>
        <v/>
      </c>
      <c r="I3908">
        <f>IF(Table1[[#This Row],[Quarter]]="q3",1,"")</f>
        <v>1</v>
      </c>
      <c r="J3908" t="str">
        <f>IF(Table1[[#This Row],[Quarter]]="Q2",Table1[[#This Row],[Credit Amount]],"")</f>
        <v/>
      </c>
      <c r="K3908">
        <f>IF(Table1[[#This Row],[Quarter]]="Q3",Table1[[#This Row],[Credit Amount]],"")</f>
        <v>-13.23</v>
      </c>
      <c r="L3908" t="str">
        <f>IF(Table1[[#This Row],[Transaction Type]]="Upgrade",Table1[[#This Row],[Credit Amount]],IF(Table1[[#This Row],[Transaction Type]]="Activation",Table1[[#This Row],[Credit Amount]],""))</f>
        <v/>
      </c>
      <c r="M3908">
        <f>IF(Table1[[#This Row],[Transaction Type]]="Maintenance",Table1[[#This Row],[Credit Amount]],"")</f>
        <v>-13.23</v>
      </c>
      <c r="N3908">
        <v>10059</v>
      </c>
      <c r="O3908" t="s">
        <v>2489</v>
      </c>
      <c r="P3908" t="s">
        <v>2548</v>
      </c>
      <c r="Q3908" t="s">
        <v>289</v>
      </c>
      <c r="R3908">
        <v>10059</v>
      </c>
      <c r="S3908" t="s">
        <v>2489</v>
      </c>
      <c r="T3908" t="s">
        <v>2548</v>
      </c>
      <c r="U3908" t="s">
        <v>289</v>
      </c>
      <c r="V3908" t="s">
        <v>225</v>
      </c>
      <c r="W3908">
        <v>100002440</v>
      </c>
      <c r="X3908">
        <v>8005551441</v>
      </c>
      <c r="Y3908" t="s">
        <v>2595</v>
      </c>
      <c r="Z3908" t="s">
        <v>4036</v>
      </c>
      <c r="AA3908" s="13">
        <v>-13.23</v>
      </c>
      <c r="AB3908" s="14">
        <v>42611</v>
      </c>
      <c r="AC3908" t="s">
        <v>36</v>
      </c>
    </row>
    <row r="3909" spans="1:29" x14ac:dyDescent="0.25">
      <c r="A3909" t="str">
        <f>CONCATENATE("Q",ROUNDUP(MONTH(Table1[[#This Row],[Month]])/3,0))</f>
        <v>Q3</v>
      </c>
      <c r="B3909" s="14">
        <f>EOMONTH(Table1[[#This Row],[Credit Date]],-1)+1</f>
        <v>42583</v>
      </c>
      <c r="C3909" t="str">
        <f>CONCATENATE(Table1[[#This Row],[Issuer Last Name]],", ",Table1[[#This Row],[Issuer First Name]])</f>
        <v>No. 059, Employee</v>
      </c>
      <c r="D3909" t="str">
        <f>CONCATENATE(Table1[[#This Row],[Approver Last Name]],", ",Table1[[#This Row],[Approver First Name]])</f>
        <v>No. 059, Employee</v>
      </c>
      <c r="E3909" t="str">
        <f>CONCATENATE(Table1[[#This Row],[Customer Last Name]],", ",Table1[[#This Row],[Customer First Name]])</f>
        <v>No. 13319, Client</v>
      </c>
      <c r="F3909" t="str">
        <f>IF(Table1[[#This Row],[Credit Amount]]&gt;-19.99,"Less than 19.99",IF(Table1[[#This Row],[Credit Amount]]=-20,"20",IF(Table1[[#This Row],[Credit Amount]]&gt;-49.98,"20.01-49.98",IF(Table1[[#This Row],[Credit Amount]]=-49.99,"49.99",IF(Table1[[#This Row],[Credit Amount]]=-50,"50",IF(Table1[[#This Row],[Credit Amount]]&lt;-50.01,"Greater than 50"))))))</f>
        <v>20.01-49.98</v>
      </c>
      <c r="G3909" t="str">
        <f>IF(Table1[[#This Row],[Transaction Type]]="Maintenance","Non-Sales","Sales")</f>
        <v>Non-Sales</v>
      </c>
      <c r="H3909" t="str">
        <f>IF(Table1[[#This Row],[Quarter]]="q2",1,"")</f>
        <v/>
      </c>
      <c r="I3909">
        <f>IF(Table1[[#This Row],[Quarter]]="q3",1,"")</f>
        <v>1</v>
      </c>
      <c r="J3909" t="str">
        <f>IF(Table1[[#This Row],[Quarter]]="Q2",Table1[[#This Row],[Credit Amount]],"")</f>
        <v/>
      </c>
      <c r="K3909">
        <f>IF(Table1[[#This Row],[Quarter]]="Q3",Table1[[#This Row],[Credit Amount]],"")</f>
        <v>-28.53</v>
      </c>
      <c r="L3909" t="str">
        <f>IF(Table1[[#This Row],[Transaction Type]]="Upgrade",Table1[[#This Row],[Credit Amount]],IF(Table1[[#This Row],[Transaction Type]]="Activation",Table1[[#This Row],[Credit Amount]],""))</f>
        <v/>
      </c>
      <c r="M3909">
        <f>IF(Table1[[#This Row],[Transaction Type]]="Maintenance",Table1[[#This Row],[Credit Amount]],"")</f>
        <v>-28.53</v>
      </c>
      <c r="N3909">
        <v>10059</v>
      </c>
      <c r="O3909" t="s">
        <v>2489</v>
      </c>
      <c r="P3909" t="s">
        <v>2548</v>
      </c>
      <c r="Q3909" t="s">
        <v>289</v>
      </c>
      <c r="R3909">
        <v>10059</v>
      </c>
      <c r="S3909" t="s">
        <v>2489</v>
      </c>
      <c r="T3909" t="s">
        <v>2548</v>
      </c>
      <c r="U3909" t="s">
        <v>289</v>
      </c>
      <c r="V3909" t="s">
        <v>225</v>
      </c>
      <c r="W3909">
        <v>100004318</v>
      </c>
      <c r="X3909">
        <v>8005553319</v>
      </c>
      <c r="Y3909" t="s">
        <v>2595</v>
      </c>
      <c r="Z3909" t="s">
        <v>5907</v>
      </c>
      <c r="AA3909" s="13">
        <v>-28.53</v>
      </c>
      <c r="AB3909" s="14">
        <v>42612</v>
      </c>
      <c r="AC3909" t="s">
        <v>36</v>
      </c>
    </row>
    <row r="3910" spans="1:29" x14ac:dyDescent="0.25">
      <c r="A3910" t="str">
        <f>CONCATENATE("Q",ROUNDUP(MONTH(Table1[[#This Row],[Month]])/3,0))</f>
        <v>Q3</v>
      </c>
      <c r="B3910" s="14">
        <f>EOMONTH(Table1[[#This Row],[Credit Date]],-1)+1</f>
        <v>42614</v>
      </c>
      <c r="C3910" t="str">
        <f>CONCATENATE(Table1[[#This Row],[Issuer Last Name]],", ",Table1[[#This Row],[Issuer First Name]])</f>
        <v>No. 059, Employee</v>
      </c>
      <c r="D3910" t="str">
        <f>CONCATENATE(Table1[[#This Row],[Approver Last Name]],", ",Table1[[#This Row],[Approver First Name]])</f>
        <v>No. 102, Employee</v>
      </c>
      <c r="E3910" t="str">
        <f>CONCATENATE(Table1[[#This Row],[Customer Last Name]],", ",Table1[[#This Row],[Customer First Name]])</f>
        <v>No. 13909, Client</v>
      </c>
      <c r="F39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10" t="str">
        <f>IF(Table1[[#This Row],[Transaction Type]]="Maintenance","Non-Sales","Sales")</f>
        <v>Non-Sales</v>
      </c>
      <c r="H3910" t="str">
        <f>IF(Table1[[#This Row],[Quarter]]="q2",1,"")</f>
        <v/>
      </c>
      <c r="I3910">
        <f>IF(Table1[[#This Row],[Quarter]]="q3",1,"")</f>
        <v>1</v>
      </c>
      <c r="J3910" t="str">
        <f>IF(Table1[[#This Row],[Quarter]]="Q2",Table1[[#This Row],[Credit Amount]],"")</f>
        <v/>
      </c>
      <c r="K3910">
        <f>IF(Table1[[#This Row],[Quarter]]="Q3",Table1[[#This Row],[Credit Amount]],"")</f>
        <v>-91.64</v>
      </c>
      <c r="L3910" t="str">
        <f>IF(Table1[[#This Row],[Transaction Type]]="Upgrade",Table1[[#This Row],[Credit Amount]],IF(Table1[[#This Row],[Transaction Type]]="Activation",Table1[[#This Row],[Credit Amount]],""))</f>
        <v/>
      </c>
      <c r="M3910">
        <f>IF(Table1[[#This Row],[Transaction Type]]="Maintenance",Table1[[#This Row],[Credit Amount]],"")</f>
        <v>-91.64</v>
      </c>
      <c r="N3910">
        <v>10059</v>
      </c>
      <c r="O3910" t="s">
        <v>2489</v>
      </c>
      <c r="P3910" t="s">
        <v>2548</v>
      </c>
      <c r="Q3910" t="s">
        <v>289</v>
      </c>
      <c r="R3910">
        <v>10102</v>
      </c>
      <c r="S3910" t="s">
        <v>2489</v>
      </c>
      <c r="T3910" t="s">
        <v>2591</v>
      </c>
      <c r="U3910" t="s">
        <v>290</v>
      </c>
      <c r="V3910" t="s">
        <v>225</v>
      </c>
      <c r="W3910">
        <v>100004908</v>
      </c>
      <c r="X3910">
        <v>8005553909</v>
      </c>
      <c r="Y3910" t="s">
        <v>2595</v>
      </c>
      <c r="Z3910" t="s">
        <v>6497</v>
      </c>
      <c r="AA3910" s="13">
        <v>-91.64</v>
      </c>
      <c r="AB3910" s="14">
        <v>42619</v>
      </c>
      <c r="AC3910" t="s">
        <v>36</v>
      </c>
    </row>
    <row r="3911" spans="1:29" x14ac:dyDescent="0.25">
      <c r="A3911" t="str">
        <f>CONCATENATE("Q",ROUNDUP(MONTH(Table1[[#This Row],[Month]])/3,0))</f>
        <v>Q3</v>
      </c>
      <c r="B3911" s="14">
        <f>EOMONTH(Table1[[#This Row],[Credit Date]],-1)+1</f>
        <v>42614</v>
      </c>
      <c r="C3911" t="str">
        <f>CONCATENATE(Table1[[#This Row],[Issuer Last Name]],", ",Table1[[#This Row],[Issuer First Name]])</f>
        <v>No. 059, Employee</v>
      </c>
      <c r="D3911" t="str">
        <f>CONCATENATE(Table1[[#This Row],[Approver Last Name]],", ",Table1[[#This Row],[Approver First Name]])</f>
        <v>No. 059, Employee</v>
      </c>
      <c r="E3911" t="str">
        <f>CONCATENATE(Table1[[#This Row],[Customer Last Name]],", ",Table1[[#This Row],[Customer First Name]])</f>
        <v>No. 13889, Client</v>
      </c>
      <c r="F3911" t="str">
        <f>IF(Table1[[#This Row],[Credit Amount]]&gt;-19.99,"Less than 19.99",IF(Table1[[#This Row],[Credit Amount]]=-20,"20",IF(Table1[[#This Row],[Credit Amount]]&gt;-49.98,"20.01-49.98",IF(Table1[[#This Row],[Credit Amount]]=-49.99,"49.99",IF(Table1[[#This Row],[Credit Amount]]=-50,"50",IF(Table1[[#This Row],[Credit Amount]]&lt;-50.01,"Greater than 50"))))))</f>
        <v>Less than 19.99</v>
      </c>
      <c r="G3911" t="str">
        <f>IF(Table1[[#This Row],[Transaction Type]]="Maintenance","Non-Sales","Sales")</f>
        <v>Non-Sales</v>
      </c>
      <c r="H3911" t="str">
        <f>IF(Table1[[#This Row],[Quarter]]="q2",1,"")</f>
        <v/>
      </c>
      <c r="I3911">
        <f>IF(Table1[[#This Row],[Quarter]]="q3",1,"")</f>
        <v>1</v>
      </c>
      <c r="J3911" t="str">
        <f>IF(Table1[[#This Row],[Quarter]]="Q2",Table1[[#This Row],[Credit Amount]],"")</f>
        <v/>
      </c>
      <c r="K3911">
        <f>IF(Table1[[#This Row],[Quarter]]="Q3",Table1[[#This Row],[Credit Amount]],"")</f>
        <v>-10.99</v>
      </c>
      <c r="L3911" t="str">
        <f>IF(Table1[[#This Row],[Transaction Type]]="Upgrade",Table1[[#This Row],[Credit Amount]],IF(Table1[[#This Row],[Transaction Type]]="Activation",Table1[[#This Row],[Credit Amount]],""))</f>
        <v/>
      </c>
      <c r="M3911">
        <f>IF(Table1[[#This Row],[Transaction Type]]="Maintenance",Table1[[#This Row],[Credit Amount]],"")</f>
        <v>-10.99</v>
      </c>
      <c r="N3911">
        <v>10059</v>
      </c>
      <c r="O3911" t="s">
        <v>2489</v>
      </c>
      <c r="P3911" t="s">
        <v>2548</v>
      </c>
      <c r="Q3911" t="s">
        <v>289</v>
      </c>
      <c r="R3911">
        <v>10059</v>
      </c>
      <c r="S3911" t="s">
        <v>2489</v>
      </c>
      <c r="T3911" t="s">
        <v>2548</v>
      </c>
      <c r="U3911" t="s">
        <v>289</v>
      </c>
      <c r="V3911" t="s">
        <v>225</v>
      </c>
      <c r="W3911">
        <v>100004888</v>
      </c>
      <c r="X3911">
        <v>8005553889</v>
      </c>
      <c r="Y3911" t="s">
        <v>2595</v>
      </c>
      <c r="Z3911" t="s">
        <v>6477</v>
      </c>
      <c r="AA3911" s="13">
        <v>-10.99</v>
      </c>
      <c r="AB3911" s="14">
        <v>42620</v>
      </c>
      <c r="AC3911" t="s">
        <v>36</v>
      </c>
    </row>
    <row r="3912" spans="1:29" x14ac:dyDescent="0.25">
      <c r="A3912" t="str">
        <f>CONCATENATE("Q",ROUNDUP(MONTH(Table1[[#This Row],[Month]])/3,0))</f>
        <v>Q3</v>
      </c>
      <c r="B3912" s="14">
        <f>EOMONTH(Table1[[#This Row],[Credit Date]],-1)+1</f>
        <v>42614</v>
      </c>
      <c r="C3912" t="str">
        <f>CONCATENATE(Table1[[#This Row],[Issuer Last Name]],", ",Table1[[#This Row],[Issuer First Name]])</f>
        <v>No. 059, Employee</v>
      </c>
      <c r="D3912" t="str">
        <f>CONCATENATE(Table1[[#This Row],[Approver Last Name]],", ",Table1[[#This Row],[Approver First Name]])</f>
        <v>No. 102, Employee</v>
      </c>
      <c r="E3912" t="str">
        <f>CONCATENATE(Table1[[#This Row],[Customer Last Name]],", ",Table1[[#This Row],[Customer First Name]])</f>
        <v>No. 10053, Client</v>
      </c>
      <c r="F39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12" t="str">
        <f>IF(Table1[[#This Row],[Transaction Type]]="Maintenance","Non-Sales","Sales")</f>
        <v>Non-Sales</v>
      </c>
      <c r="H3912" t="str">
        <f>IF(Table1[[#This Row],[Quarter]]="q2",1,"")</f>
        <v/>
      </c>
      <c r="I3912">
        <f>IF(Table1[[#This Row],[Quarter]]="q3",1,"")</f>
        <v>1</v>
      </c>
      <c r="J3912" t="str">
        <f>IF(Table1[[#This Row],[Quarter]]="Q2",Table1[[#This Row],[Credit Amount]],"")</f>
        <v/>
      </c>
      <c r="K3912">
        <f>IF(Table1[[#This Row],[Quarter]]="Q3",Table1[[#This Row],[Credit Amount]],"")</f>
        <v>-71.099999999999994</v>
      </c>
      <c r="L3912" t="str">
        <f>IF(Table1[[#This Row],[Transaction Type]]="Upgrade",Table1[[#This Row],[Credit Amount]],IF(Table1[[#This Row],[Transaction Type]]="Activation",Table1[[#This Row],[Credit Amount]],""))</f>
        <v/>
      </c>
      <c r="M3912">
        <f>IF(Table1[[#This Row],[Transaction Type]]="Maintenance",Table1[[#This Row],[Credit Amount]],"")</f>
        <v>-71.099999999999994</v>
      </c>
      <c r="N3912">
        <v>10059</v>
      </c>
      <c r="O3912" t="s">
        <v>2489</v>
      </c>
      <c r="P3912" t="s">
        <v>2548</v>
      </c>
      <c r="Q3912" t="s">
        <v>289</v>
      </c>
      <c r="R3912">
        <v>10102</v>
      </c>
      <c r="S3912" t="s">
        <v>2489</v>
      </c>
      <c r="T3912" t="s">
        <v>2591</v>
      </c>
      <c r="U3912" t="s">
        <v>290</v>
      </c>
      <c r="V3912" t="s">
        <v>225</v>
      </c>
      <c r="W3912">
        <v>100001052</v>
      </c>
      <c r="X3912">
        <v>8005550053</v>
      </c>
      <c r="Y3912" t="s">
        <v>2595</v>
      </c>
      <c r="Z3912" t="s">
        <v>2648</v>
      </c>
      <c r="AA3912" s="13">
        <v>-71.099999999999994</v>
      </c>
      <c r="AB3912" s="14">
        <v>42621</v>
      </c>
      <c r="AC3912" t="s">
        <v>36</v>
      </c>
    </row>
    <row r="3913" spans="1:29" x14ac:dyDescent="0.25">
      <c r="A3913" t="str">
        <f>CONCATENATE("Q",ROUNDUP(MONTH(Table1[[#This Row],[Month]])/3,0))</f>
        <v>Q3</v>
      </c>
      <c r="B3913" s="14">
        <f>EOMONTH(Table1[[#This Row],[Credit Date]],-1)+1</f>
        <v>42614</v>
      </c>
      <c r="C3913" t="str">
        <f>CONCATENATE(Table1[[#This Row],[Issuer Last Name]],", ",Table1[[#This Row],[Issuer First Name]])</f>
        <v>No. 059, Employee</v>
      </c>
      <c r="D3913" t="str">
        <f>CONCATENATE(Table1[[#This Row],[Approver Last Name]],", ",Table1[[#This Row],[Approver First Name]])</f>
        <v>No. 102, Employee</v>
      </c>
      <c r="E3913" t="str">
        <f>CONCATENATE(Table1[[#This Row],[Customer Last Name]],", ",Table1[[#This Row],[Customer First Name]])</f>
        <v>No. 11977, Client</v>
      </c>
      <c r="F39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13" t="str">
        <f>IF(Table1[[#This Row],[Transaction Type]]="Maintenance","Non-Sales","Sales")</f>
        <v>Non-Sales</v>
      </c>
      <c r="H3913" t="str">
        <f>IF(Table1[[#This Row],[Quarter]]="q2",1,"")</f>
        <v/>
      </c>
      <c r="I3913">
        <f>IF(Table1[[#This Row],[Quarter]]="q3",1,"")</f>
        <v>1</v>
      </c>
      <c r="J3913" t="str">
        <f>IF(Table1[[#This Row],[Quarter]]="Q2",Table1[[#This Row],[Credit Amount]],"")</f>
        <v/>
      </c>
      <c r="K3913">
        <f>IF(Table1[[#This Row],[Quarter]]="Q3",Table1[[#This Row],[Credit Amount]],"")</f>
        <v>-88.59</v>
      </c>
      <c r="L3913" t="str">
        <f>IF(Table1[[#This Row],[Transaction Type]]="Upgrade",Table1[[#This Row],[Credit Amount]],IF(Table1[[#This Row],[Transaction Type]]="Activation",Table1[[#This Row],[Credit Amount]],""))</f>
        <v/>
      </c>
      <c r="M3913">
        <f>IF(Table1[[#This Row],[Transaction Type]]="Maintenance",Table1[[#This Row],[Credit Amount]],"")</f>
        <v>-88.59</v>
      </c>
      <c r="N3913">
        <v>10059</v>
      </c>
      <c r="O3913" t="s">
        <v>2489</v>
      </c>
      <c r="P3913" t="s">
        <v>2548</v>
      </c>
      <c r="Q3913" t="s">
        <v>289</v>
      </c>
      <c r="R3913">
        <v>10102</v>
      </c>
      <c r="S3913" t="s">
        <v>2489</v>
      </c>
      <c r="T3913" t="s">
        <v>2591</v>
      </c>
      <c r="U3913" t="s">
        <v>290</v>
      </c>
      <c r="V3913" t="s">
        <v>225</v>
      </c>
      <c r="W3913">
        <v>100002976</v>
      </c>
      <c r="X3913">
        <v>8005551977</v>
      </c>
      <c r="Y3913" t="s">
        <v>2595</v>
      </c>
      <c r="Z3913" t="s">
        <v>4572</v>
      </c>
      <c r="AA3913" s="13">
        <v>-88.59</v>
      </c>
      <c r="AB3913" s="14">
        <v>42630</v>
      </c>
      <c r="AC3913" t="s">
        <v>36</v>
      </c>
    </row>
    <row r="3914" spans="1:29" x14ac:dyDescent="0.25">
      <c r="A3914" t="str">
        <f>CONCATENATE("Q",ROUNDUP(MONTH(Table1[[#This Row],[Month]])/3,0))</f>
        <v>Q3</v>
      </c>
      <c r="B3914" s="14">
        <f>EOMONTH(Table1[[#This Row],[Credit Date]],-1)+1</f>
        <v>42614</v>
      </c>
      <c r="C3914" t="str">
        <f>CONCATENATE(Table1[[#This Row],[Issuer Last Name]],", ",Table1[[#This Row],[Issuer First Name]])</f>
        <v>No. 059, Employee</v>
      </c>
      <c r="D3914" t="str">
        <f>CONCATENATE(Table1[[#This Row],[Approver Last Name]],", ",Table1[[#This Row],[Approver First Name]])</f>
        <v>No. 059, Employee</v>
      </c>
      <c r="E3914" t="str">
        <f>CONCATENATE(Table1[[#This Row],[Customer Last Name]],", ",Table1[[#This Row],[Customer First Name]])</f>
        <v>No. 12401, Client</v>
      </c>
      <c r="F3914" t="str">
        <f>IF(Table1[[#This Row],[Credit Amount]]&gt;-19.99,"Less than 19.99",IF(Table1[[#This Row],[Credit Amount]]=-20,"20",IF(Table1[[#This Row],[Credit Amount]]&gt;-49.98,"20.01-49.98",IF(Table1[[#This Row],[Credit Amount]]=-49.99,"49.99",IF(Table1[[#This Row],[Credit Amount]]=-50,"50",IF(Table1[[#This Row],[Credit Amount]]&lt;-50.01,"Greater than 50"))))))</f>
        <v>20.01-49.98</v>
      </c>
      <c r="G3914" t="str">
        <f>IF(Table1[[#This Row],[Transaction Type]]="Maintenance","Non-Sales","Sales")</f>
        <v>Sales</v>
      </c>
      <c r="H3914" t="str">
        <f>IF(Table1[[#This Row],[Quarter]]="q2",1,"")</f>
        <v/>
      </c>
      <c r="I3914">
        <f>IF(Table1[[#This Row],[Quarter]]="q3",1,"")</f>
        <v>1</v>
      </c>
      <c r="J3914" t="str">
        <f>IF(Table1[[#This Row],[Quarter]]="Q2",Table1[[#This Row],[Credit Amount]],"")</f>
        <v/>
      </c>
      <c r="K3914">
        <f>IF(Table1[[#This Row],[Quarter]]="Q3",Table1[[#This Row],[Credit Amount]],"")</f>
        <v>-49.94</v>
      </c>
      <c r="L3914">
        <f>IF(Table1[[#This Row],[Transaction Type]]="Upgrade",Table1[[#This Row],[Credit Amount]],IF(Table1[[#This Row],[Transaction Type]]="Activation",Table1[[#This Row],[Credit Amount]],""))</f>
        <v>-49.94</v>
      </c>
      <c r="M3914" t="str">
        <f>IF(Table1[[#This Row],[Transaction Type]]="Maintenance",Table1[[#This Row],[Credit Amount]],"")</f>
        <v/>
      </c>
      <c r="N3914">
        <v>10059</v>
      </c>
      <c r="O3914" t="s">
        <v>2489</v>
      </c>
      <c r="P3914" t="s">
        <v>2548</v>
      </c>
      <c r="Q3914" t="s">
        <v>289</v>
      </c>
      <c r="R3914">
        <v>10059</v>
      </c>
      <c r="S3914" t="s">
        <v>2489</v>
      </c>
      <c r="T3914" t="s">
        <v>2548</v>
      </c>
      <c r="U3914" t="s">
        <v>289</v>
      </c>
      <c r="V3914" t="s">
        <v>225</v>
      </c>
      <c r="W3914">
        <v>100003400</v>
      </c>
      <c r="X3914">
        <v>8005552401</v>
      </c>
      <c r="Y3914" t="s">
        <v>2595</v>
      </c>
      <c r="Z3914" t="s">
        <v>4996</v>
      </c>
      <c r="AA3914" s="13">
        <v>-49.94</v>
      </c>
      <c r="AB3914" s="14">
        <v>42635</v>
      </c>
      <c r="AC3914" t="s">
        <v>37</v>
      </c>
    </row>
    <row r="3915" spans="1:29" x14ac:dyDescent="0.25">
      <c r="A3915" t="str">
        <f>CONCATENATE("Q",ROUNDUP(MONTH(Table1[[#This Row],[Month]])/3,0))</f>
        <v>Q3</v>
      </c>
      <c r="B3915" s="14">
        <f>EOMONTH(Table1[[#This Row],[Credit Date]],-1)+1</f>
        <v>42614</v>
      </c>
      <c r="C3915" t="str">
        <f>CONCATENATE(Table1[[#This Row],[Issuer Last Name]],", ",Table1[[#This Row],[Issuer First Name]])</f>
        <v>No. 059, Employee</v>
      </c>
      <c r="D3915" t="str">
        <f>CONCATENATE(Table1[[#This Row],[Approver Last Name]],", ",Table1[[#This Row],[Approver First Name]])</f>
        <v>No. 102, Employee</v>
      </c>
      <c r="E3915" t="str">
        <f>CONCATENATE(Table1[[#This Row],[Customer Last Name]],", ",Table1[[#This Row],[Customer First Name]])</f>
        <v>No. 13558, Client</v>
      </c>
      <c r="F39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15" t="str">
        <f>IF(Table1[[#This Row],[Transaction Type]]="Maintenance","Non-Sales","Sales")</f>
        <v>Sales</v>
      </c>
      <c r="H3915" t="str">
        <f>IF(Table1[[#This Row],[Quarter]]="q2",1,"")</f>
        <v/>
      </c>
      <c r="I3915">
        <f>IF(Table1[[#This Row],[Quarter]]="q3",1,"")</f>
        <v>1</v>
      </c>
      <c r="J3915" t="str">
        <f>IF(Table1[[#This Row],[Quarter]]="Q2",Table1[[#This Row],[Credit Amount]],"")</f>
        <v/>
      </c>
      <c r="K3915">
        <f>IF(Table1[[#This Row],[Quarter]]="Q3",Table1[[#This Row],[Credit Amount]],"")</f>
        <v>-89.52</v>
      </c>
      <c r="L3915">
        <f>IF(Table1[[#This Row],[Transaction Type]]="Upgrade",Table1[[#This Row],[Credit Amount]],IF(Table1[[#This Row],[Transaction Type]]="Activation",Table1[[#This Row],[Credit Amount]],""))</f>
        <v>-89.52</v>
      </c>
      <c r="M3915" t="str">
        <f>IF(Table1[[#This Row],[Transaction Type]]="Maintenance",Table1[[#This Row],[Credit Amount]],"")</f>
        <v/>
      </c>
      <c r="N3915">
        <v>10059</v>
      </c>
      <c r="O3915" t="s">
        <v>2489</v>
      </c>
      <c r="P3915" t="s">
        <v>2548</v>
      </c>
      <c r="Q3915" t="s">
        <v>289</v>
      </c>
      <c r="R3915">
        <v>10102</v>
      </c>
      <c r="S3915" t="s">
        <v>2489</v>
      </c>
      <c r="T3915" t="s">
        <v>2591</v>
      </c>
      <c r="U3915" t="s">
        <v>290</v>
      </c>
      <c r="V3915" t="s">
        <v>225</v>
      </c>
      <c r="W3915">
        <v>100004557</v>
      </c>
      <c r="X3915">
        <v>8005553558</v>
      </c>
      <c r="Y3915" t="s">
        <v>2595</v>
      </c>
      <c r="Z3915" t="s">
        <v>6146</v>
      </c>
      <c r="AA3915" s="13">
        <v>-89.52</v>
      </c>
      <c r="AB3915" s="14">
        <v>42636</v>
      </c>
      <c r="AC3915" t="s">
        <v>35</v>
      </c>
    </row>
    <row r="3916" spans="1:29" x14ac:dyDescent="0.25">
      <c r="A3916" t="str">
        <f>CONCATENATE("Q",ROUNDUP(MONTH(Table1[[#This Row],[Month]])/3,0))</f>
        <v>Q2</v>
      </c>
      <c r="B3916" s="14">
        <f>EOMONTH(Table1[[#This Row],[Credit Date]],-1)+1</f>
        <v>42461</v>
      </c>
      <c r="C3916" t="str">
        <f>CONCATENATE(Table1[[#This Row],[Issuer Last Name]],", ",Table1[[#This Row],[Issuer First Name]])</f>
        <v>No. 040, Employee</v>
      </c>
      <c r="D3916" t="str">
        <f>CONCATENATE(Table1[[#This Row],[Approver Last Name]],", ",Table1[[#This Row],[Approver First Name]])</f>
        <v>No. 102, Employee</v>
      </c>
      <c r="E3916" t="str">
        <f>CONCATENATE(Table1[[#This Row],[Customer Last Name]],", ",Table1[[#This Row],[Customer First Name]])</f>
        <v>No. 10374, Client</v>
      </c>
      <c r="F39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16" t="str">
        <f>IF(Table1[[#This Row],[Transaction Type]]="Maintenance","Non-Sales","Sales")</f>
        <v>Non-Sales</v>
      </c>
      <c r="H3916">
        <f>IF(Table1[[#This Row],[Quarter]]="q2",1,"")</f>
        <v>1</v>
      </c>
      <c r="I3916" t="str">
        <f>IF(Table1[[#This Row],[Quarter]]="q3",1,"")</f>
        <v/>
      </c>
      <c r="J3916">
        <f>IF(Table1[[#This Row],[Quarter]]="Q2",Table1[[#This Row],[Credit Amount]],"")</f>
        <v>-90.8</v>
      </c>
      <c r="K3916" t="str">
        <f>IF(Table1[[#This Row],[Quarter]]="Q3",Table1[[#This Row],[Credit Amount]],"")</f>
        <v/>
      </c>
      <c r="L3916" t="str">
        <f>IF(Table1[[#This Row],[Transaction Type]]="Upgrade",Table1[[#This Row],[Credit Amount]],IF(Table1[[#This Row],[Transaction Type]]="Activation",Table1[[#This Row],[Credit Amount]],""))</f>
        <v/>
      </c>
      <c r="M3916">
        <f>IF(Table1[[#This Row],[Transaction Type]]="Maintenance",Table1[[#This Row],[Credit Amount]],"")</f>
        <v>-90.8</v>
      </c>
      <c r="N3916">
        <v>10040</v>
      </c>
      <c r="O3916" t="s">
        <v>2489</v>
      </c>
      <c r="P3916" t="s">
        <v>2529</v>
      </c>
      <c r="Q3916" t="s">
        <v>289</v>
      </c>
      <c r="R3916">
        <v>10102</v>
      </c>
      <c r="S3916" t="s">
        <v>2489</v>
      </c>
      <c r="T3916" t="s">
        <v>2591</v>
      </c>
      <c r="U3916" t="s">
        <v>290</v>
      </c>
      <c r="V3916" t="s">
        <v>225</v>
      </c>
      <c r="W3916">
        <v>100001373</v>
      </c>
      <c r="X3916">
        <v>8005550374</v>
      </c>
      <c r="Y3916" t="s">
        <v>2595</v>
      </c>
      <c r="Z3916" t="s">
        <v>2969</v>
      </c>
      <c r="AA3916" s="13">
        <v>-90.8</v>
      </c>
      <c r="AB3916" s="14">
        <v>42471</v>
      </c>
      <c r="AC3916" t="s">
        <v>36</v>
      </c>
    </row>
    <row r="3917" spans="1:29" x14ac:dyDescent="0.25">
      <c r="A3917" t="str">
        <f>CONCATENATE("Q",ROUNDUP(MONTH(Table1[[#This Row],[Month]])/3,0))</f>
        <v>Q2</v>
      </c>
      <c r="B3917" s="14">
        <f>EOMONTH(Table1[[#This Row],[Credit Date]],-1)+1</f>
        <v>42491</v>
      </c>
      <c r="C3917" t="str">
        <f>CONCATENATE(Table1[[#This Row],[Issuer Last Name]],", ",Table1[[#This Row],[Issuer First Name]])</f>
        <v>No. 040, Employee</v>
      </c>
      <c r="D3917" t="str">
        <f>CONCATENATE(Table1[[#This Row],[Approver Last Name]],", ",Table1[[#This Row],[Approver First Name]])</f>
        <v>No. 102, Employee</v>
      </c>
      <c r="E3917" t="str">
        <f>CONCATENATE(Table1[[#This Row],[Customer Last Name]],", ",Table1[[#This Row],[Customer First Name]])</f>
        <v>No. 12811, Client</v>
      </c>
      <c r="F3917" t="str">
        <f>IF(Table1[[#This Row],[Credit Amount]]&gt;-19.99,"Less than 19.99",IF(Table1[[#This Row],[Credit Amount]]=-20,"20",IF(Table1[[#This Row],[Credit Amount]]&gt;-49.98,"20.01-49.98",IF(Table1[[#This Row],[Credit Amount]]=-49.99,"49.99",IF(Table1[[#This Row],[Credit Amount]]=-50,"50",IF(Table1[[#This Row],[Credit Amount]]&lt;-50.01,"Greater than 50"))))))</f>
        <v>Less than 19.99</v>
      </c>
      <c r="G3917" t="str">
        <f>IF(Table1[[#This Row],[Transaction Type]]="Maintenance","Non-Sales","Sales")</f>
        <v>Non-Sales</v>
      </c>
      <c r="H3917">
        <f>IF(Table1[[#This Row],[Quarter]]="q2",1,"")</f>
        <v>1</v>
      </c>
      <c r="I3917" t="str">
        <f>IF(Table1[[#This Row],[Quarter]]="q3",1,"")</f>
        <v/>
      </c>
      <c r="J3917">
        <f>IF(Table1[[#This Row],[Quarter]]="Q2",Table1[[#This Row],[Credit Amount]],"")</f>
        <v>-9.09</v>
      </c>
      <c r="K3917" t="str">
        <f>IF(Table1[[#This Row],[Quarter]]="Q3",Table1[[#This Row],[Credit Amount]],"")</f>
        <v/>
      </c>
      <c r="L3917" t="str">
        <f>IF(Table1[[#This Row],[Transaction Type]]="Upgrade",Table1[[#This Row],[Credit Amount]],IF(Table1[[#This Row],[Transaction Type]]="Activation",Table1[[#This Row],[Credit Amount]],""))</f>
        <v/>
      </c>
      <c r="M3917">
        <f>IF(Table1[[#This Row],[Transaction Type]]="Maintenance",Table1[[#This Row],[Credit Amount]],"")</f>
        <v>-9.09</v>
      </c>
      <c r="N3917">
        <v>10040</v>
      </c>
      <c r="O3917" t="s">
        <v>2489</v>
      </c>
      <c r="P3917" t="s">
        <v>2529</v>
      </c>
      <c r="Q3917" t="s">
        <v>289</v>
      </c>
      <c r="R3917">
        <v>10102</v>
      </c>
      <c r="S3917" t="s">
        <v>2489</v>
      </c>
      <c r="T3917" t="s">
        <v>2591</v>
      </c>
      <c r="U3917" t="s">
        <v>290</v>
      </c>
      <c r="V3917" t="s">
        <v>225</v>
      </c>
      <c r="W3917">
        <v>100003810</v>
      </c>
      <c r="X3917">
        <v>8005552811</v>
      </c>
      <c r="Y3917" t="s">
        <v>2595</v>
      </c>
      <c r="Z3917" t="s">
        <v>5403</v>
      </c>
      <c r="AA3917" s="13">
        <v>-9.09</v>
      </c>
      <c r="AB3917" s="14">
        <v>42492</v>
      </c>
      <c r="AC3917" t="s">
        <v>36</v>
      </c>
    </row>
    <row r="3918" spans="1:29" x14ac:dyDescent="0.25">
      <c r="A3918" t="str">
        <f>CONCATENATE("Q",ROUNDUP(MONTH(Table1[[#This Row],[Month]])/3,0))</f>
        <v>Q2</v>
      </c>
      <c r="B3918" s="14">
        <f>EOMONTH(Table1[[#This Row],[Credit Date]],-1)+1</f>
        <v>42491</v>
      </c>
      <c r="C3918" t="str">
        <f>CONCATENATE(Table1[[#This Row],[Issuer Last Name]],", ",Table1[[#This Row],[Issuer First Name]])</f>
        <v>No. 040, Employee</v>
      </c>
      <c r="D3918" t="str">
        <f>CONCATENATE(Table1[[#This Row],[Approver Last Name]],", ",Table1[[#This Row],[Approver First Name]])</f>
        <v>No. 102, Employee</v>
      </c>
      <c r="E3918" t="str">
        <f>CONCATENATE(Table1[[#This Row],[Customer Last Name]],", ",Table1[[#This Row],[Customer First Name]])</f>
        <v>No. 11686, Client</v>
      </c>
      <c r="F3918" t="str">
        <f>IF(Table1[[#This Row],[Credit Amount]]&gt;-19.99,"Less than 19.99",IF(Table1[[#This Row],[Credit Amount]]=-20,"20",IF(Table1[[#This Row],[Credit Amount]]&gt;-49.98,"20.01-49.98",IF(Table1[[#This Row],[Credit Amount]]=-49.99,"49.99",IF(Table1[[#This Row],[Credit Amount]]=-50,"50",IF(Table1[[#This Row],[Credit Amount]]&lt;-50.01,"Greater than 50"))))))</f>
        <v>20.01-49.98</v>
      </c>
      <c r="G3918" t="str">
        <f>IF(Table1[[#This Row],[Transaction Type]]="Maintenance","Non-Sales","Sales")</f>
        <v>Non-Sales</v>
      </c>
      <c r="H3918">
        <f>IF(Table1[[#This Row],[Quarter]]="q2",1,"")</f>
        <v>1</v>
      </c>
      <c r="I3918" t="str">
        <f>IF(Table1[[#This Row],[Quarter]]="q3",1,"")</f>
        <v/>
      </c>
      <c r="J3918">
        <f>IF(Table1[[#This Row],[Quarter]]="Q2",Table1[[#This Row],[Credit Amount]],"")</f>
        <v>-37.47</v>
      </c>
      <c r="K3918" t="str">
        <f>IF(Table1[[#This Row],[Quarter]]="Q3",Table1[[#This Row],[Credit Amount]],"")</f>
        <v/>
      </c>
      <c r="L3918" t="str">
        <f>IF(Table1[[#This Row],[Transaction Type]]="Upgrade",Table1[[#This Row],[Credit Amount]],IF(Table1[[#This Row],[Transaction Type]]="Activation",Table1[[#This Row],[Credit Amount]],""))</f>
        <v/>
      </c>
      <c r="M3918">
        <f>IF(Table1[[#This Row],[Transaction Type]]="Maintenance",Table1[[#This Row],[Credit Amount]],"")</f>
        <v>-37.47</v>
      </c>
      <c r="N3918">
        <v>10040</v>
      </c>
      <c r="O3918" t="s">
        <v>2489</v>
      </c>
      <c r="P3918" t="s">
        <v>2529</v>
      </c>
      <c r="Q3918" t="s">
        <v>289</v>
      </c>
      <c r="R3918">
        <v>10102</v>
      </c>
      <c r="S3918" t="s">
        <v>2489</v>
      </c>
      <c r="T3918" t="s">
        <v>2591</v>
      </c>
      <c r="U3918" t="s">
        <v>290</v>
      </c>
      <c r="V3918" t="s">
        <v>225</v>
      </c>
      <c r="W3918">
        <v>100002685</v>
      </c>
      <c r="X3918">
        <v>8005551686</v>
      </c>
      <c r="Y3918" t="s">
        <v>2595</v>
      </c>
      <c r="Z3918" t="s">
        <v>4281</v>
      </c>
      <c r="AA3918" s="13">
        <v>-37.47</v>
      </c>
      <c r="AB3918" s="14">
        <v>42494</v>
      </c>
      <c r="AC3918" t="s">
        <v>36</v>
      </c>
    </row>
    <row r="3919" spans="1:29" x14ac:dyDescent="0.25">
      <c r="A3919" t="str">
        <f>CONCATENATE("Q",ROUNDUP(MONTH(Table1[[#This Row],[Month]])/3,0))</f>
        <v>Q2</v>
      </c>
      <c r="B3919" s="14">
        <f>EOMONTH(Table1[[#This Row],[Credit Date]],-1)+1</f>
        <v>42491</v>
      </c>
      <c r="C3919" t="str">
        <f>CONCATENATE(Table1[[#This Row],[Issuer Last Name]],", ",Table1[[#This Row],[Issuer First Name]])</f>
        <v>No. 040, Employee</v>
      </c>
      <c r="D3919" t="str">
        <f>CONCATENATE(Table1[[#This Row],[Approver Last Name]],", ",Table1[[#This Row],[Approver First Name]])</f>
        <v>No. 102, Employee</v>
      </c>
      <c r="E3919" t="str">
        <f>CONCATENATE(Table1[[#This Row],[Customer Last Name]],", ",Table1[[#This Row],[Customer First Name]])</f>
        <v>No. 13691, Client</v>
      </c>
      <c r="F39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19" t="str">
        <f>IF(Table1[[#This Row],[Transaction Type]]="Maintenance","Non-Sales","Sales")</f>
        <v>Sales</v>
      </c>
      <c r="H3919">
        <f>IF(Table1[[#This Row],[Quarter]]="q2",1,"")</f>
        <v>1</v>
      </c>
      <c r="I3919" t="str">
        <f>IF(Table1[[#This Row],[Quarter]]="q3",1,"")</f>
        <v/>
      </c>
      <c r="J3919">
        <f>IF(Table1[[#This Row],[Quarter]]="Q2",Table1[[#This Row],[Credit Amount]],"")</f>
        <v>-50.14</v>
      </c>
      <c r="K3919" t="str">
        <f>IF(Table1[[#This Row],[Quarter]]="Q3",Table1[[#This Row],[Credit Amount]],"")</f>
        <v/>
      </c>
      <c r="L3919">
        <f>IF(Table1[[#This Row],[Transaction Type]]="Upgrade",Table1[[#This Row],[Credit Amount]],IF(Table1[[#This Row],[Transaction Type]]="Activation",Table1[[#This Row],[Credit Amount]],""))</f>
        <v>-50.14</v>
      </c>
      <c r="M3919" t="str">
        <f>IF(Table1[[#This Row],[Transaction Type]]="Maintenance",Table1[[#This Row],[Credit Amount]],"")</f>
        <v/>
      </c>
      <c r="N3919">
        <v>10040</v>
      </c>
      <c r="O3919" t="s">
        <v>2489</v>
      </c>
      <c r="P3919" t="s">
        <v>2529</v>
      </c>
      <c r="Q3919" t="s">
        <v>289</v>
      </c>
      <c r="R3919">
        <v>10102</v>
      </c>
      <c r="S3919" t="s">
        <v>2489</v>
      </c>
      <c r="T3919" t="s">
        <v>2591</v>
      </c>
      <c r="U3919" t="s">
        <v>290</v>
      </c>
      <c r="V3919" t="s">
        <v>225</v>
      </c>
      <c r="W3919">
        <v>100004690</v>
      </c>
      <c r="X3919">
        <v>8005553691</v>
      </c>
      <c r="Y3919" t="s">
        <v>2595</v>
      </c>
      <c r="Z3919" t="s">
        <v>6279</v>
      </c>
      <c r="AA3919" s="13">
        <v>-50.14</v>
      </c>
      <c r="AB3919" s="14">
        <v>42499</v>
      </c>
      <c r="AC3919" t="s">
        <v>37</v>
      </c>
    </row>
    <row r="3920" spans="1:29" x14ac:dyDescent="0.25">
      <c r="A3920" t="str">
        <f>CONCATENATE("Q",ROUNDUP(MONTH(Table1[[#This Row],[Month]])/3,0))</f>
        <v>Q2</v>
      </c>
      <c r="B3920" s="14">
        <f>EOMONTH(Table1[[#This Row],[Credit Date]],-1)+1</f>
        <v>42491</v>
      </c>
      <c r="C3920" t="str">
        <f>CONCATENATE(Table1[[#This Row],[Issuer Last Name]],", ",Table1[[#This Row],[Issuer First Name]])</f>
        <v>No. 040, Employee</v>
      </c>
      <c r="D3920" t="str">
        <f>CONCATENATE(Table1[[#This Row],[Approver Last Name]],", ",Table1[[#This Row],[Approver First Name]])</f>
        <v>No. 102, Employee</v>
      </c>
      <c r="E3920" t="str">
        <f>CONCATENATE(Table1[[#This Row],[Customer Last Name]],", ",Table1[[#This Row],[Customer First Name]])</f>
        <v>No. 12451, Client</v>
      </c>
      <c r="F3920" t="str">
        <f>IF(Table1[[#This Row],[Credit Amount]]&gt;-19.99,"Less than 19.99",IF(Table1[[#This Row],[Credit Amount]]=-20,"20",IF(Table1[[#This Row],[Credit Amount]]&gt;-49.98,"20.01-49.98",IF(Table1[[#This Row],[Credit Amount]]=-49.99,"49.99",IF(Table1[[#This Row],[Credit Amount]]=-50,"50",IF(Table1[[#This Row],[Credit Amount]]&lt;-50.01,"Greater than 50"))))))</f>
        <v>20.01-49.98</v>
      </c>
      <c r="G3920" t="str">
        <f>IF(Table1[[#This Row],[Transaction Type]]="Maintenance","Non-Sales","Sales")</f>
        <v>Non-Sales</v>
      </c>
      <c r="H3920">
        <f>IF(Table1[[#This Row],[Quarter]]="q2",1,"")</f>
        <v>1</v>
      </c>
      <c r="I3920" t="str">
        <f>IF(Table1[[#This Row],[Quarter]]="q3",1,"")</f>
        <v/>
      </c>
      <c r="J3920">
        <f>IF(Table1[[#This Row],[Quarter]]="Q2",Table1[[#This Row],[Credit Amount]],"")</f>
        <v>-42.78</v>
      </c>
      <c r="K3920" t="str">
        <f>IF(Table1[[#This Row],[Quarter]]="Q3",Table1[[#This Row],[Credit Amount]],"")</f>
        <v/>
      </c>
      <c r="L3920" t="str">
        <f>IF(Table1[[#This Row],[Transaction Type]]="Upgrade",Table1[[#This Row],[Credit Amount]],IF(Table1[[#This Row],[Transaction Type]]="Activation",Table1[[#This Row],[Credit Amount]],""))</f>
        <v/>
      </c>
      <c r="M3920">
        <f>IF(Table1[[#This Row],[Transaction Type]]="Maintenance",Table1[[#This Row],[Credit Amount]],"")</f>
        <v>-42.78</v>
      </c>
      <c r="N3920">
        <v>10040</v>
      </c>
      <c r="O3920" t="s">
        <v>2489</v>
      </c>
      <c r="P3920" t="s">
        <v>2529</v>
      </c>
      <c r="Q3920" t="s">
        <v>289</v>
      </c>
      <c r="R3920">
        <v>10102</v>
      </c>
      <c r="S3920" t="s">
        <v>2489</v>
      </c>
      <c r="T3920" t="s">
        <v>2591</v>
      </c>
      <c r="U3920" t="s">
        <v>290</v>
      </c>
      <c r="V3920" t="s">
        <v>225</v>
      </c>
      <c r="W3920">
        <v>100003450</v>
      </c>
      <c r="X3920">
        <v>8005552451</v>
      </c>
      <c r="Y3920" t="s">
        <v>2595</v>
      </c>
      <c r="Z3920" t="s">
        <v>5046</v>
      </c>
      <c r="AA3920" s="13">
        <v>-42.78</v>
      </c>
      <c r="AB3920" s="14">
        <v>42506</v>
      </c>
      <c r="AC3920" t="s">
        <v>36</v>
      </c>
    </row>
    <row r="3921" spans="1:29" x14ac:dyDescent="0.25">
      <c r="A3921" t="str">
        <f>CONCATENATE("Q",ROUNDUP(MONTH(Table1[[#This Row],[Month]])/3,0))</f>
        <v>Q2</v>
      </c>
      <c r="B3921" s="14">
        <f>EOMONTH(Table1[[#This Row],[Credit Date]],-1)+1</f>
        <v>42491</v>
      </c>
      <c r="C3921" t="str">
        <f>CONCATENATE(Table1[[#This Row],[Issuer Last Name]],", ",Table1[[#This Row],[Issuer First Name]])</f>
        <v>No. 040, Employee</v>
      </c>
      <c r="D3921" t="str">
        <f>CONCATENATE(Table1[[#This Row],[Approver Last Name]],", ",Table1[[#This Row],[Approver First Name]])</f>
        <v>No. 102, Employee</v>
      </c>
      <c r="E3921" t="str">
        <f>CONCATENATE(Table1[[#This Row],[Customer Last Name]],", ",Table1[[#This Row],[Customer First Name]])</f>
        <v>No. 13157, Client</v>
      </c>
      <c r="F3921" t="str">
        <f>IF(Table1[[#This Row],[Credit Amount]]&gt;-19.99,"Less than 19.99",IF(Table1[[#This Row],[Credit Amount]]=-20,"20",IF(Table1[[#This Row],[Credit Amount]]&gt;-49.98,"20.01-49.98",IF(Table1[[#This Row],[Credit Amount]]=-49.99,"49.99",IF(Table1[[#This Row],[Credit Amount]]=-50,"50",IF(Table1[[#This Row],[Credit Amount]]&lt;-50.01,"Greater than 50"))))))</f>
        <v>Less than 19.99</v>
      </c>
      <c r="G3921" t="str">
        <f>IF(Table1[[#This Row],[Transaction Type]]="Maintenance","Non-Sales","Sales")</f>
        <v>Non-Sales</v>
      </c>
      <c r="H3921">
        <f>IF(Table1[[#This Row],[Quarter]]="q2",1,"")</f>
        <v>1</v>
      </c>
      <c r="I3921" t="str">
        <f>IF(Table1[[#This Row],[Quarter]]="q3",1,"")</f>
        <v/>
      </c>
      <c r="J3921">
        <f>IF(Table1[[#This Row],[Quarter]]="Q2",Table1[[#This Row],[Credit Amount]],"")</f>
        <v>-7.81</v>
      </c>
      <c r="K3921" t="str">
        <f>IF(Table1[[#This Row],[Quarter]]="Q3",Table1[[#This Row],[Credit Amount]],"")</f>
        <v/>
      </c>
      <c r="L3921" t="str">
        <f>IF(Table1[[#This Row],[Transaction Type]]="Upgrade",Table1[[#This Row],[Credit Amount]],IF(Table1[[#This Row],[Transaction Type]]="Activation",Table1[[#This Row],[Credit Amount]],""))</f>
        <v/>
      </c>
      <c r="M3921">
        <f>IF(Table1[[#This Row],[Transaction Type]]="Maintenance",Table1[[#This Row],[Credit Amount]],"")</f>
        <v>-7.81</v>
      </c>
      <c r="N3921">
        <v>10040</v>
      </c>
      <c r="O3921" t="s">
        <v>2489</v>
      </c>
      <c r="P3921" t="s">
        <v>2529</v>
      </c>
      <c r="Q3921" t="s">
        <v>289</v>
      </c>
      <c r="R3921">
        <v>10102</v>
      </c>
      <c r="S3921" t="s">
        <v>2489</v>
      </c>
      <c r="T3921" t="s">
        <v>2591</v>
      </c>
      <c r="U3921" t="s">
        <v>290</v>
      </c>
      <c r="V3921" t="s">
        <v>225</v>
      </c>
      <c r="W3921">
        <v>100004156</v>
      </c>
      <c r="X3921">
        <v>8005553157</v>
      </c>
      <c r="Y3921" t="s">
        <v>2595</v>
      </c>
      <c r="Z3921" t="s">
        <v>5745</v>
      </c>
      <c r="AA3921" s="13">
        <v>-7.81</v>
      </c>
      <c r="AB3921" s="14">
        <v>42507</v>
      </c>
      <c r="AC3921" t="s">
        <v>36</v>
      </c>
    </row>
    <row r="3922" spans="1:29" x14ac:dyDescent="0.25">
      <c r="A3922" t="str">
        <f>CONCATENATE("Q",ROUNDUP(MONTH(Table1[[#This Row],[Month]])/3,0))</f>
        <v>Q2</v>
      </c>
      <c r="B3922" s="14">
        <f>EOMONTH(Table1[[#This Row],[Credit Date]],-1)+1</f>
        <v>42491</v>
      </c>
      <c r="C3922" t="str">
        <f>CONCATENATE(Table1[[#This Row],[Issuer Last Name]],", ",Table1[[#This Row],[Issuer First Name]])</f>
        <v>No. 040, Employee</v>
      </c>
      <c r="D3922" t="str">
        <f>CONCATENATE(Table1[[#This Row],[Approver Last Name]],", ",Table1[[#This Row],[Approver First Name]])</f>
        <v>No. 102, Employee</v>
      </c>
      <c r="E3922" t="str">
        <f>CONCATENATE(Table1[[#This Row],[Customer Last Name]],", ",Table1[[#This Row],[Customer First Name]])</f>
        <v>No. 11285, Client</v>
      </c>
      <c r="F3922" t="str">
        <f>IF(Table1[[#This Row],[Credit Amount]]&gt;-19.99,"Less than 19.99",IF(Table1[[#This Row],[Credit Amount]]=-20,"20",IF(Table1[[#This Row],[Credit Amount]]&gt;-49.98,"20.01-49.98",IF(Table1[[#This Row],[Credit Amount]]=-49.99,"49.99",IF(Table1[[#This Row],[Credit Amount]]=-50,"50",IF(Table1[[#This Row],[Credit Amount]]&lt;-50.01,"Greater than 50"))))))</f>
        <v>20.01-49.98</v>
      </c>
      <c r="G3922" t="str">
        <f>IF(Table1[[#This Row],[Transaction Type]]="Maintenance","Non-Sales","Sales")</f>
        <v>Non-Sales</v>
      </c>
      <c r="H3922">
        <f>IF(Table1[[#This Row],[Quarter]]="q2",1,"")</f>
        <v>1</v>
      </c>
      <c r="I3922" t="str">
        <f>IF(Table1[[#This Row],[Quarter]]="q3",1,"")</f>
        <v/>
      </c>
      <c r="J3922">
        <f>IF(Table1[[#This Row],[Quarter]]="Q2",Table1[[#This Row],[Credit Amount]],"")</f>
        <v>-41.12</v>
      </c>
      <c r="K3922" t="str">
        <f>IF(Table1[[#This Row],[Quarter]]="Q3",Table1[[#This Row],[Credit Amount]],"")</f>
        <v/>
      </c>
      <c r="L3922" t="str">
        <f>IF(Table1[[#This Row],[Transaction Type]]="Upgrade",Table1[[#This Row],[Credit Amount]],IF(Table1[[#This Row],[Transaction Type]]="Activation",Table1[[#This Row],[Credit Amount]],""))</f>
        <v/>
      </c>
      <c r="M3922">
        <f>IF(Table1[[#This Row],[Transaction Type]]="Maintenance",Table1[[#This Row],[Credit Amount]],"")</f>
        <v>-41.12</v>
      </c>
      <c r="N3922">
        <v>10040</v>
      </c>
      <c r="O3922" t="s">
        <v>2489</v>
      </c>
      <c r="P3922" t="s">
        <v>2529</v>
      </c>
      <c r="Q3922" t="s">
        <v>289</v>
      </c>
      <c r="R3922">
        <v>10102</v>
      </c>
      <c r="S3922" t="s">
        <v>2489</v>
      </c>
      <c r="T3922" t="s">
        <v>2591</v>
      </c>
      <c r="U3922" t="s">
        <v>290</v>
      </c>
      <c r="V3922" t="s">
        <v>225</v>
      </c>
      <c r="W3922">
        <v>100002284</v>
      </c>
      <c r="X3922">
        <v>8005551285</v>
      </c>
      <c r="Y3922" t="s">
        <v>2595</v>
      </c>
      <c r="Z3922" t="s">
        <v>3880</v>
      </c>
      <c r="AA3922" s="13">
        <v>-41.12</v>
      </c>
      <c r="AB3922" s="14">
        <v>42508</v>
      </c>
      <c r="AC3922" t="s">
        <v>36</v>
      </c>
    </row>
    <row r="3923" spans="1:29" x14ac:dyDescent="0.25">
      <c r="A3923" t="str">
        <f>CONCATENATE("Q",ROUNDUP(MONTH(Table1[[#This Row],[Month]])/3,0))</f>
        <v>Q2</v>
      </c>
      <c r="B3923" s="14">
        <f>EOMONTH(Table1[[#This Row],[Credit Date]],-1)+1</f>
        <v>42491</v>
      </c>
      <c r="C3923" t="str">
        <f>CONCATENATE(Table1[[#This Row],[Issuer Last Name]],", ",Table1[[#This Row],[Issuer First Name]])</f>
        <v>No. 040, Employee</v>
      </c>
      <c r="D3923" t="str">
        <f>CONCATENATE(Table1[[#This Row],[Approver Last Name]],", ",Table1[[#This Row],[Approver First Name]])</f>
        <v>No. 102, Employee</v>
      </c>
      <c r="E3923" t="str">
        <f>CONCATENATE(Table1[[#This Row],[Customer Last Name]],", ",Table1[[#This Row],[Customer First Name]])</f>
        <v>No. 13940, Client</v>
      </c>
      <c r="F3923" t="str">
        <f>IF(Table1[[#This Row],[Credit Amount]]&gt;-19.99,"Less than 19.99",IF(Table1[[#This Row],[Credit Amount]]=-20,"20",IF(Table1[[#This Row],[Credit Amount]]&gt;-49.98,"20.01-49.98",IF(Table1[[#This Row],[Credit Amount]]=-49.99,"49.99",IF(Table1[[#This Row],[Credit Amount]]=-50,"50",IF(Table1[[#This Row],[Credit Amount]]&lt;-50.01,"Greater than 50"))))))</f>
        <v>Less than 19.99</v>
      </c>
      <c r="G3923" t="str">
        <f>IF(Table1[[#This Row],[Transaction Type]]="Maintenance","Non-Sales","Sales")</f>
        <v>Sales</v>
      </c>
      <c r="H3923">
        <f>IF(Table1[[#This Row],[Quarter]]="q2",1,"")</f>
        <v>1</v>
      </c>
      <c r="I3923" t="str">
        <f>IF(Table1[[#This Row],[Quarter]]="q3",1,"")</f>
        <v/>
      </c>
      <c r="J3923">
        <f>IF(Table1[[#This Row],[Quarter]]="Q2",Table1[[#This Row],[Credit Amount]],"")</f>
        <v>-9.35</v>
      </c>
      <c r="K3923" t="str">
        <f>IF(Table1[[#This Row],[Quarter]]="Q3",Table1[[#This Row],[Credit Amount]],"")</f>
        <v/>
      </c>
      <c r="L3923">
        <f>IF(Table1[[#This Row],[Transaction Type]]="Upgrade",Table1[[#This Row],[Credit Amount]],IF(Table1[[#This Row],[Transaction Type]]="Activation",Table1[[#This Row],[Credit Amount]],""))</f>
        <v>-9.35</v>
      </c>
      <c r="M3923" t="str">
        <f>IF(Table1[[#This Row],[Transaction Type]]="Maintenance",Table1[[#This Row],[Credit Amount]],"")</f>
        <v/>
      </c>
      <c r="N3923">
        <v>10040</v>
      </c>
      <c r="O3923" t="s">
        <v>2489</v>
      </c>
      <c r="P3923" t="s">
        <v>2529</v>
      </c>
      <c r="Q3923" t="s">
        <v>289</v>
      </c>
      <c r="R3923">
        <v>10102</v>
      </c>
      <c r="S3923" t="s">
        <v>2489</v>
      </c>
      <c r="T3923" t="s">
        <v>2591</v>
      </c>
      <c r="U3923" t="s">
        <v>290</v>
      </c>
      <c r="V3923" t="s">
        <v>225</v>
      </c>
      <c r="W3923">
        <v>100004939</v>
      </c>
      <c r="X3923">
        <v>8005553940</v>
      </c>
      <c r="Y3923" t="s">
        <v>2595</v>
      </c>
      <c r="Z3923" t="s">
        <v>6528</v>
      </c>
      <c r="AA3923" s="13">
        <v>-9.35</v>
      </c>
      <c r="AB3923" s="14">
        <v>42509</v>
      </c>
      <c r="AC3923" t="s">
        <v>37</v>
      </c>
    </row>
    <row r="3924" spans="1:29" x14ac:dyDescent="0.25">
      <c r="A3924" t="str">
        <f>CONCATENATE("Q",ROUNDUP(MONTH(Table1[[#This Row],[Month]])/3,0))</f>
        <v>Q2</v>
      </c>
      <c r="B3924" s="14">
        <f>EOMONTH(Table1[[#This Row],[Credit Date]],-1)+1</f>
        <v>42491</v>
      </c>
      <c r="C3924" t="str">
        <f>CONCATENATE(Table1[[#This Row],[Issuer Last Name]],", ",Table1[[#This Row],[Issuer First Name]])</f>
        <v>No. 040, Employee</v>
      </c>
      <c r="D3924" t="str">
        <f>CONCATENATE(Table1[[#This Row],[Approver Last Name]],", ",Table1[[#This Row],[Approver First Name]])</f>
        <v>No. 102, Employee</v>
      </c>
      <c r="E3924" t="str">
        <f>CONCATENATE(Table1[[#This Row],[Customer Last Name]],", ",Table1[[#This Row],[Customer First Name]])</f>
        <v>No. 11428, Client</v>
      </c>
      <c r="F39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24" t="str">
        <f>IF(Table1[[#This Row],[Transaction Type]]="Maintenance","Non-Sales","Sales")</f>
        <v>Sales</v>
      </c>
      <c r="H3924">
        <f>IF(Table1[[#This Row],[Quarter]]="q2",1,"")</f>
        <v>1</v>
      </c>
      <c r="I3924" t="str">
        <f>IF(Table1[[#This Row],[Quarter]]="q3",1,"")</f>
        <v/>
      </c>
      <c r="J3924">
        <f>IF(Table1[[#This Row],[Quarter]]="Q2",Table1[[#This Row],[Credit Amount]],"")</f>
        <v>-83.33</v>
      </c>
      <c r="K3924" t="str">
        <f>IF(Table1[[#This Row],[Quarter]]="Q3",Table1[[#This Row],[Credit Amount]],"")</f>
        <v/>
      </c>
      <c r="L3924">
        <f>IF(Table1[[#This Row],[Transaction Type]]="Upgrade",Table1[[#This Row],[Credit Amount]],IF(Table1[[#This Row],[Transaction Type]]="Activation",Table1[[#This Row],[Credit Amount]],""))</f>
        <v>-83.33</v>
      </c>
      <c r="M3924" t="str">
        <f>IF(Table1[[#This Row],[Transaction Type]]="Maintenance",Table1[[#This Row],[Credit Amount]],"")</f>
        <v/>
      </c>
      <c r="N3924">
        <v>10040</v>
      </c>
      <c r="O3924" t="s">
        <v>2489</v>
      </c>
      <c r="P3924" t="s">
        <v>2529</v>
      </c>
      <c r="Q3924" t="s">
        <v>289</v>
      </c>
      <c r="R3924">
        <v>10102</v>
      </c>
      <c r="S3924" t="s">
        <v>2489</v>
      </c>
      <c r="T3924" t="s">
        <v>2591</v>
      </c>
      <c r="U3924" t="s">
        <v>290</v>
      </c>
      <c r="V3924" t="s">
        <v>225</v>
      </c>
      <c r="W3924">
        <v>100002427</v>
      </c>
      <c r="X3924">
        <v>8005551428</v>
      </c>
      <c r="Y3924" t="s">
        <v>2595</v>
      </c>
      <c r="Z3924" t="s">
        <v>4023</v>
      </c>
      <c r="AA3924" s="13">
        <v>-83.33</v>
      </c>
      <c r="AB3924" s="14">
        <v>42509</v>
      </c>
      <c r="AC3924" t="s">
        <v>37</v>
      </c>
    </row>
    <row r="3925" spans="1:29" x14ac:dyDescent="0.25">
      <c r="A3925" t="str">
        <f>CONCATENATE("Q",ROUNDUP(MONTH(Table1[[#This Row],[Month]])/3,0))</f>
        <v>Q2</v>
      </c>
      <c r="B3925" s="14">
        <f>EOMONTH(Table1[[#This Row],[Credit Date]],-1)+1</f>
        <v>42491</v>
      </c>
      <c r="C3925" t="str">
        <f>CONCATENATE(Table1[[#This Row],[Issuer Last Name]],", ",Table1[[#This Row],[Issuer First Name]])</f>
        <v>No. 040, Employee</v>
      </c>
      <c r="D3925" t="str">
        <f>CONCATENATE(Table1[[#This Row],[Approver Last Name]],", ",Table1[[#This Row],[Approver First Name]])</f>
        <v>No. 102, Employee</v>
      </c>
      <c r="E3925" t="str">
        <f>CONCATENATE(Table1[[#This Row],[Customer Last Name]],", ",Table1[[#This Row],[Customer First Name]])</f>
        <v>No. 12051, Client</v>
      </c>
      <c r="F39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25" t="str">
        <f>IF(Table1[[#This Row],[Transaction Type]]="Maintenance","Non-Sales","Sales")</f>
        <v>Non-Sales</v>
      </c>
      <c r="H3925">
        <f>IF(Table1[[#This Row],[Quarter]]="q2",1,"")</f>
        <v>1</v>
      </c>
      <c r="I3925" t="str">
        <f>IF(Table1[[#This Row],[Quarter]]="q3",1,"")</f>
        <v/>
      </c>
      <c r="J3925">
        <f>IF(Table1[[#This Row],[Quarter]]="Q2",Table1[[#This Row],[Credit Amount]],"")</f>
        <v>-87.7</v>
      </c>
      <c r="K3925" t="str">
        <f>IF(Table1[[#This Row],[Quarter]]="Q3",Table1[[#This Row],[Credit Amount]],"")</f>
        <v/>
      </c>
      <c r="L3925" t="str">
        <f>IF(Table1[[#This Row],[Transaction Type]]="Upgrade",Table1[[#This Row],[Credit Amount]],IF(Table1[[#This Row],[Transaction Type]]="Activation",Table1[[#This Row],[Credit Amount]],""))</f>
        <v/>
      </c>
      <c r="M3925">
        <f>IF(Table1[[#This Row],[Transaction Type]]="Maintenance",Table1[[#This Row],[Credit Amount]],"")</f>
        <v>-87.7</v>
      </c>
      <c r="N3925">
        <v>10040</v>
      </c>
      <c r="O3925" t="s">
        <v>2489</v>
      </c>
      <c r="P3925" t="s">
        <v>2529</v>
      </c>
      <c r="Q3925" t="s">
        <v>289</v>
      </c>
      <c r="R3925">
        <v>10102</v>
      </c>
      <c r="S3925" t="s">
        <v>2489</v>
      </c>
      <c r="T3925" t="s">
        <v>2591</v>
      </c>
      <c r="U3925" t="s">
        <v>290</v>
      </c>
      <c r="V3925" t="s">
        <v>225</v>
      </c>
      <c r="W3925">
        <v>100003050</v>
      </c>
      <c r="X3925">
        <v>8005552051</v>
      </c>
      <c r="Y3925" t="s">
        <v>2595</v>
      </c>
      <c r="Z3925" t="s">
        <v>4646</v>
      </c>
      <c r="AA3925" s="13">
        <v>-87.7</v>
      </c>
      <c r="AB3925" s="14">
        <v>42510</v>
      </c>
      <c r="AC3925" t="s">
        <v>36</v>
      </c>
    </row>
    <row r="3926" spans="1:29" x14ac:dyDescent="0.25">
      <c r="A3926" t="str">
        <f>CONCATENATE("Q",ROUNDUP(MONTH(Table1[[#This Row],[Month]])/3,0))</f>
        <v>Q2</v>
      </c>
      <c r="B3926" s="14">
        <f>EOMONTH(Table1[[#This Row],[Credit Date]],-1)+1</f>
        <v>42491</v>
      </c>
      <c r="C3926" t="str">
        <f>CONCATENATE(Table1[[#This Row],[Issuer Last Name]],", ",Table1[[#This Row],[Issuer First Name]])</f>
        <v>No. 040, Employee</v>
      </c>
      <c r="D3926" t="str">
        <f>CONCATENATE(Table1[[#This Row],[Approver Last Name]],", ",Table1[[#This Row],[Approver First Name]])</f>
        <v>No. 102, Employee</v>
      </c>
      <c r="E3926" t="str">
        <f>CONCATENATE(Table1[[#This Row],[Customer Last Name]],", ",Table1[[#This Row],[Customer First Name]])</f>
        <v>No. 12750, Client</v>
      </c>
      <c r="F3926" t="str">
        <f>IF(Table1[[#This Row],[Credit Amount]]&gt;-19.99,"Less than 19.99",IF(Table1[[#This Row],[Credit Amount]]=-20,"20",IF(Table1[[#This Row],[Credit Amount]]&gt;-49.98,"20.01-49.98",IF(Table1[[#This Row],[Credit Amount]]=-49.99,"49.99",IF(Table1[[#This Row],[Credit Amount]]=-50,"50",IF(Table1[[#This Row],[Credit Amount]]&lt;-50.01,"Greater than 50"))))))</f>
        <v>20.01-49.98</v>
      </c>
      <c r="G3926" t="str">
        <f>IF(Table1[[#This Row],[Transaction Type]]="Maintenance","Non-Sales","Sales")</f>
        <v>Non-Sales</v>
      </c>
      <c r="H3926">
        <f>IF(Table1[[#This Row],[Quarter]]="q2",1,"")</f>
        <v>1</v>
      </c>
      <c r="I3926" t="str">
        <f>IF(Table1[[#This Row],[Quarter]]="q3",1,"")</f>
        <v/>
      </c>
      <c r="J3926">
        <f>IF(Table1[[#This Row],[Quarter]]="Q2",Table1[[#This Row],[Credit Amount]],"")</f>
        <v>-36.549999999999997</v>
      </c>
      <c r="K3926" t="str">
        <f>IF(Table1[[#This Row],[Quarter]]="Q3",Table1[[#This Row],[Credit Amount]],"")</f>
        <v/>
      </c>
      <c r="L3926" t="str">
        <f>IF(Table1[[#This Row],[Transaction Type]]="Upgrade",Table1[[#This Row],[Credit Amount]],IF(Table1[[#This Row],[Transaction Type]]="Activation",Table1[[#This Row],[Credit Amount]],""))</f>
        <v/>
      </c>
      <c r="M3926">
        <f>IF(Table1[[#This Row],[Transaction Type]]="Maintenance",Table1[[#This Row],[Credit Amount]],"")</f>
        <v>-36.549999999999997</v>
      </c>
      <c r="N3926">
        <v>10040</v>
      </c>
      <c r="O3926" t="s">
        <v>2489</v>
      </c>
      <c r="P3926" t="s">
        <v>2529</v>
      </c>
      <c r="Q3926" t="s">
        <v>289</v>
      </c>
      <c r="R3926">
        <v>10102</v>
      </c>
      <c r="S3926" t="s">
        <v>2489</v>
      </c>
      <c r="T3926" t="s">
        <v>2591</v>
      </c>
      <c r="U3926" t="s">
        <v>290</v>
      </c>
      <c r="V3926" t="s">
        <v>225</v>
      </c>
      <c r="W3926">
        <v>100003749</v>
      </c>
      <c r="X3926">
        <v>8005552750</v>
      </c>
      <c r="Y3926" t="s">
        <v>2595</v>
      </c>
      <c r="Z3926" t="s">
        <v>5342</v>
      </c>
      <c r="AA3926" s="13">
        <v>-36.549999999999997</v>
      </c>
      <c r="AB3926" s="14">
        <v>42514</v>
      </c>
      <c r="AC3926" t="s">
        <v>36</v>
      </c>
    </row>
    <row r="3927" spans="1:29" x14ac:dyDescent="0.25">
      <c r="A3927" t="str">
        <f>CONCATENATE("Q",ROUNDUP(MONTH(Table1[[#This Row],[Month]])/3,0))</f>
        <v>Q2</v>
      </c>
      <c r="B3927" s="14">
        <f>EOMONTH(Table1[[#This Row],[Credit Date]],-1)+1</f>
        <v>42491</v>
      </c>
      <c r="C3927" t="str">
        <f>CONCATENATE(Table1[[#This Row],[Issuer Last Name]],", ",Table1[[#This Row],[Issuer First Name]])</f>
        <v>No. 040, Employee</v>
      </c>
      <c r="D3927" t="str">
        <f>CONCATENATE(Table1[[#This Row],[Approver Last Name]],", ",Table1[[#This Row],[Approver First Name]])</f>
        <v>No. 102, Employee</v>
      </c>
      <c r="E3927" t="str">
        <f>CONCATENATE(Table1[[#This Row],[Customer Last Name]],", ",Table1[[#This Row],[Customer First Name]])</f>
        <v>No. 13934, Client</v>
      </c>
      <c r="F39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27" t="str">
        <f>IF(Table1[[#This Row],[Transaction Type]]="Maintenance","Non-Sales","Sales")</f>
        <v>Sales</v>
      </c>
      <c r="H3927">
        <f>IF(Table1[[#This Row],[Quarter]]="q2",1,"")</f>
        <v>1</v>
      </c>
      <c r="I3927" t="str">
        <f>IF(Table1[[#This Row],[Quarter]]="q3",1,"")</f>
        <v/>
      </c>
      <c r="J3927">
        <f>IF(Table1[[#This Row],[Quarter]]="Q2",Table1[[#This Row],[Credit Amount]],"")</f>
        <v>-57.13</v>
      </c>
      <c r="K3927" t="str">
        <f>IF(Table1[[#This Row],[Quarter]]="Q3",Table1[[#This Row],[Credit Amount]],"")</f>
        <v/>
      </c>
      <c r="L3927">
        <f>IF(Table1[[#This Row],[Transaction Type]]="Upgrade",Table1[[#This Row],[Credit Amount]],IF(Table1[[#This Row],[Transaction Type]]="Activation",Table1[[#This Row],[Credit Amount]],""))</f>
        <v>-57.13</v>
      </c>
      <c r="M3927" t="str">
        <f>IF(Table1[[#This Row],[Transaction Type]]="Maintenance",Table1[[#This Row],[Credit Amount]],"")</f>
        <v/>
      </c>
      <c r="N3927">
        <v>10040</v>
      </c>
      <c r="O3927" t="s">
        <v>2489</v>
      </c>
      <c r="P3927" t="s">
        <v>2529</v>
      </c>
      <c r="Q3927" t="s">
        <v>289</v>
      </c>
      <c r="R3927">
        <v>10102</v>
      </c>
      <c r="S3927" t="s">
        <v>2489</v>
      </c>
      <c r="T3927" t="s">
        <v>2591</v>
      </c>
      <c r="U3927" t="s">
        <v>290</v>
      </c>
      <c r="V3927" t="s">
        <v>225</v>
      </c>
      <c r="W3927">
        <v>100004933</v>
      </c>
      <c r="X3927">
        <v>8005553934</v>
      </c>
      <c r="Y3927" t="s">
        <v>2595</v>
      </c>
      <c r="Z3927" t="s">
        <v>6522</v>
      </c>
      <c r="AA3927" s="13">
        <v>-57.13</v>
      </c>
      <c r="AB3927" s="14">
        <v>42516</v>
      </c>
      <c r="AC3927" t="s">
        <v>37</v>
      </c>
    </row>
    <row r="3928" spans="1:29" x14ac:dyDescent="0.25">
      <c r="A3928" t="str">
        <f>CONCATENATE("Q",ROUNDUP(MONTH(Table1[[#This Row],[Month]])/3,0))</f>
        <v>Q2</v>
      </c>
      <c r="B3928" s="14">
        <f>EOMONTH(Table1[[#This Row],[Credit Date]],-1)+1</f>
        <v>42522</v>
      </c>
      <c r="C3928" t="str">
        <f>CONCATENATE(Table1[[#This Row],[Issuer Last Name]],", ",Table1[[#This Row],[Issuer First Name]])</f>
        <v>No. 040, Employee</v>
      </c>
      <c r="D3928" t="str">
        <f>CONCATENATE(Table1[[#This Row],[Approver Last Name]],", ",Table1[[#This Row],[Approver First Name]])</f>
        <v>No. 102, Employee</v>
      </c>
      <c r="E3928" t="str">
        <f>CONCATENATE(Table1[[#This Row],[Customer Last Name]],", ",Table1[[#This Row],[Customer First Name]])</f>
        <v>No. 12739, Client</v>
      </c>
      <c r="F39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28" t="str">
        <f>IF(Table1[[#This Row],[Transaction Type]]="Maintenance","Non-Sales","Sales")</f>
        <v>Non-Sales</v>
      </c>
      <c r="H3928">
        <f>IF(Table1[[#This Row],[Quarter]]="q2",1,"")</f>
        <v>1</v>
      </c>
      <c r="I3928" t="str">
        <f>IF(Table1[[#This Row],[Quarter]]="q3",1,"")</f>
        <v/>
      </c>
      <c r="J3928">
        <f>IF(Table1[[#This Row],[Quarter]]="Q2",Table1[[#This Row],[Credit Amount]],"")</f>
        <v>-60.37</v>
      </c>
      <c r="K3928" t="str">
        <f>IF(Table1[[#This Row],[Quarter]]="Q3",Table1[[#This Row],[Credit Amount]],"")</f>
        <v/>
      </c>
      <c r="L3928" t="str">
        <f>IF(Table1[[#This Row],[Transaction Type]]="Upgrade",Table1[[#This Row],[Credit Amount]],IF(Table1[[#This Row],[Transaction Type]]="Activation",Table1[[#This Row],[Credit Amount]],""))</f>
        <v/>
      </c>
      <c r="M3928">
        <f>IF(Table1[[#This Row],[Transaction Type]]="Maintenance",Table1[[#This Row],[Credit Amount]],"")</f>
        <v>-60.37</v>
      </c>
      <c r="N3928">
        <v>10040</v>
      </c>
      <c r="O3928" t="s">
        <v>2489</v>
      </c>
      <c r="P3928" t="s">
        <v>2529</v>
      </c>
      <c r="Q3928" t="s">
        <v>289</v>
      </c>
      <c r="R3928">
        <v>10102</v>
      </c>
      <c r="S3928" t="s">
        <v>2489</v>
      </c>
      <c r="T3928" t="s">
        <v>2591</v>
      </c>
      <c r="U3928" t="s">
        <v>290</v>
      </c>
      <c r="V3928" t="s">
        <v>225</v>
      </c>
      <c r="W3928">
        <v>100003738</v>
      </c>
      <c r="X3928">
        <v>8005552739</v>
      </c>
      <c r="Y3928" t="s">
        <v>2595</v>
      </c>
      <c r="Z3928" t="s">
        <v>5331</v>
      </c>
      <c r="AA3928" s="13">
        <v>-60.37</v>
      </c>
      <c r="AB3928" s="14">
        <v>42524</v>
      </c>
      <c r="AC3928" t="s">
        <v>36</v>
      </c>
    </row>
    <row r="3929" spans="1:29" x14ac:dyDescent="0.25">
      <c r="A3929" t="str">
        <f>CONCATENATE("Q",ROUNDUP(MONTH(Table1[[#This Row],[Month]])/3,0))</f>
        <v>Q2</v>
      </c>
      <c r="B3929" s="14">
        <f>EOMONTH(Table1[[#This Row],[Credit Date]],-1)+1</f>
        <v>42522</v>
      </c>
      <c r="C3929" t="str">
        <f>CONCATENATE(Table1[[#This Row],[Issuer Last Name]],", ",Table1[[#This Row],[Issuer First Name]])</f>
        <v>No. 040, Employee</v>
      </c>
      <c r="D3929" t="str">
        <f>CONCATENATE(Table1[[#This Row],[Approver Last Name]],", ",Table1[[#This Row],[Approver First Name]])</f>
        <v>No. 102, Employee</v>
      </c>
      <c r="E3929" t="str">
        <f>CONCATENATE(Table1[[#This Row],[Customer Last Name]],", ",Table1[[#This Row],[Customer First Name]])</f>
        <v>No. 10853, Client</v>
      </c>
      <c r="F3929" t="str">
        <f>IF(Table1[[#This Row],[Credit Amount]]&gt;-19.99,"Less than 19.99",IF(Table1[[#This Row],[Credit Amount]]=-20,"20",IF(Table1[[#This Row],[Credit Amount]]&gt;-49.98,"20.01-49.98",IF(Table1[[#This Row],[Credit Amount]]=-49.99,"49.99",IF(Table1[[#This Row],[Credit Amount]]=-50,"50",IF(Table1[[#This Row],[Credit Amount]]&lt;-50.01,"Greater than 50"))))))</f>
        <v>20.01-49.98</v>
      </c>
      <c r="G3929" t="str">
        <f>IF(Table1[[#This Row],[Transaction Type]]="Maintenance","Non-Sales","Sales")</f>
        <v>Non-Sales</v>
      </c>
      <c r="H3929">
        <f>IF(Table1[[#This Row],[Quarter]]="q2",1,"")</f>
        <v>1</v>
      </c>
      <c r="I3929" t="str">
        <f>IF(Table1[[#This Row],[Quarter]]="q3",1,"")</f>
        <v/>
      </c>
      <c r="J3929">
        <f>IF(Table1[[#This Row],[Quarter]]="Q2",Table1[[#This Row],[Credit Amount]],"")</f>
        <v>-35.86</v>
      </c>
      <c r="K3929" t="str">
        <f>IF(Table1[[#This Row],[Quarter]]="Q3",Table1[[#This Row],[Credit Amount]],"")</f>
        <v/>
      </c>
      <c r="L3929" t="str">
        <f>IF(Table1[[#This Row],[Transaction Type]]="Upgrade",Table1[[#This Row],[Credit Amount]],IF(Table1[[#This Row],[Transaction Type]]="Activation",Table1[[#This Row],[Credit Amount]],""))</f>
        <v/>
      </c>
      <c r="M3929">
        <f>IF(Table1[[#This Row],[Transaction Type]]="Maintenance",Table1[[#This Row],[Credit Amount]],"")</f>
        <v>-35.86</v>
      </c>
      <c r="N3929">
        <v>10040</v>
      </c>
      <c r="O3929" t="s">
        <v>2489</v>
      </c>
      <c r="P3929" t="s">
        <v>2529</v>
      </c>
      <c r="Q3929" t="s">
        <v>289</v>
      </c>
      <c r="R3929">
        <v>10102</v>
      </c>
      <c r="S3929" t="s">
        <v>2489</v>
      </c>
      <c r="T3929" t="s">
        <v>2591</v>
      </c>
      <c r="U3929" t="s">
        <v>290</v>
      </c>
      <c r="V3929" t="s">
        <v>225</v>
      </c>
      <c r="W3929">
        <v>100001852</v>
      </c>
      <c r="X3929">
        <v>8005550853</v>
      </c>
      <c r="Y3929" t="s">
        <v>2595</v>
      </c>
      <c r="Z3929" t="s">
        <v>3448</v>
      </c>
      <c r="AA3929" s="13">
        <v>-35.86</v>
      </c>
      <c r="AB3929" s="14">
        <v>42532</v>
      </c>
      <c r="AC3929" t="s">
        <v>36</v>
      </c>
    </row>
    <row r="3930" spans="1:29" x14ac:dyDescent="0.25">
      <c r="A3930" t="str">
        <f>CONCATENATE("Q",ROUNDUP(MONTH(Table1[[#This Row],[Month]])/3,0))</f>
        <v>Q2</v>
      </c>
      <c r="B3930" s="14">
        <f>EOMONTH(Table1[[#This Row],[Credit Date]],-1)+1</f>
        <v>42522</v>
      </c>
      <c r="C3930" t="str">
        <f>CONCATENATE(Table1[[#This Row],[Issuer Last Name]],", ",Table1[[#This Row],[Issuer First Name]])</f>
        <v>No. 040, Employee</v>
      </c>
      <c r="D3930" t="str">
        <f>CONCATENATE(Table1[[#This Row],[Approver Last Name]],", ",Table1[[#This Row],[Approver First Name]])</f>
        <v>No. 102, Employee</v>
      </c>
      <c r="E3930" t="str">
        <f>CONCATENATE(Table1[[#This Row],[Customer Last Name]],", ",Table1[[#This Row],[Customer First Name]])</f>
        <v>No. 10254, Client</v>
      </c>
      <c r="F3930" t="str">
        <f>IF(Table1[[#This Row],[Credit Amount]]&gt;-19.99,"Less than 19.99",IF(Table1[[#This Row],[Credit Amount]]=-20,"20",IF(Table1[[#This Row],[Credit Amount]]&gt;-49.98,"20.01-49.98",IF(Table1[[#This Row],[Credit Amount]]=-49.99,"49.99",IF(Table1[[#This Row],[Credit Amount]]=-50,"50",IF(Table1[[#This Row],[Credit Amount]]&lt;-50.01,"Greater than 50"))))))</f>
        <v>Less than 19.99</v>
      </c>
      <c r="G3930" t="str">
        <f>IF(Table1[[#This Row],[Transaction Type]]="Maintenance","Non-Sales","Sales")</f>
        <v>Non-Sales</v>
      </c>
      <c r="H3930">
        <f>IF(Table1[[#This Row],[Quarter]]="q2",1,"")</f>
        <v>1</v>
      </c>
      <c r="I3930" t="str">
        <f>IF(Table1[[#This Row],[Quarter]]="q3",1,"")</f>
        <v/>
      </c>
      <c r="J3930">
        <f>IF(Table1[[#This Row],[Quarter]]="Q2",Table1[[#This Row],[Credit Amount]],"")</f>
        <v>-11.49</v>
      </c>
      <c r="K3930" t="str">
        <f>IF(Table1[[#This Row],[Quarter]]="Q3",Table1[[#This Row],[Credit Amount]],"")</f>
        <v/>
      </c>
      <c r="L3930" t="str">
        <f>IF(Table1[[#This Row],[Transaction Type]]="Upgrade",Table1[[#This Row],[Credit Amount]],IF(Table1[[#This Row],[Transaction Type]]="Activation",Table1[[#This Row],[Credit Amount]],""))</f>
        <v/>
      </c>
      <c r="M3930">
        <f>IF(Table1[[#This Row],[Transaction Type]]="Maintenance",Table1[[#This Row],[Credit Amount]],"")</f>
        <v>-11.49</v>
      </c>
      <c r="N3930">
        <v>10040</v>
      </c>
      <c r="O3930" t="s">
        <v>2489</v>
      </c>
      <c r="P3930" t="s">
        <v>2529</v>
      </c>
      <c r="Q3930" t="s">
        <v>289</v>
      </c>
      <c r="R3930">
        <v>10102</v>
      </c>
      <c r="S3930" t="s">
        <v>2489</v>
      </c>
      <c r="T3930" t="s">
        <v>2591</v>
      </c>
      <c r="U3930" t="s">
        <v>290</v>
      </c>
      <c r="V3930" t="s">
        <v>225</v>
      </c>
      <c r="W3930">
        <v>100001253</v>
      </c>
      <c r="X3930">
        <v>8005550254</v>
      </c>
      <c r="Y3930" t="s">
        <v>2595</v>
      </c>
      <c r="Z3930" t="s">
        <v>2849</v>
      </c>
      <c r="AA3930" s="13">
        <v>-11.49</v>
      </c>
      <c r="AB3930" s="14">
        <v>42549</v>
      </c>
      <c r="AC3930" t="s">
        <v>36</v>
      </c>
    </row>
    <row r="3931" spans="1:29" x14ac:dyDescent="0.25">
      <c r="A3931" t="str">
        <f>CONCATENATE("Q",ROUNDUP(MONTH(Table1[[#This Row],[Month]])/3,0))</f>
        <v>Q3</v>
      </c>
      <c r="B3931" s="14">
        <f>EOMONTH(Table1[[#This Row],[Credit Date]],-1)+1</f>
        <v>42552</v>
      </c>
      <c r="C3931" t="str">
        <f>CONCATENATE(Table1[[#This Row],[Issuer Last Name]],", ",Table1[[#This Row],[Issuer First Name]])</f>
        <v>No. 040, Employee</v>
      </c>
      <c r="D3931" t="str">
        <f>CONCATENATE(Table1[[#This Row],[Approver Last Name]],", ",Table1[[#This Row],[Approver First Name]])</f>
        <v>No. 102, Employee</v>
      </c>
      <c r="E3931" t="str">
        <f>CONCATENATE(Table1[[#This Row],[Customer Last Name]],", ",Table1[[#This Row],[Customer First Name]])</f>
        <v>No. 12611, Client</v>
      </c>
      <c r="F39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31" t="str">
        <f>IF(Table1[[#This Row],[Transaction Type]]="Maintenance","Non-Sales","Sales")</f>
        <v>Non-Sales</v>
      </c>
      <c r="H3931" t="str">
        <f>IF(Table1[[#This Row],[Quarter]]="q2",1,"")</f>
        <v/>
      </c>
      <c r="I3931">
        <f>IF(Table1[[#This Row],[Quarter]]="q3",1,"")</f>
        <v>1</v>
      </c>
      <c r="J3931" t="str">
        <f>IF(Table1[[#This Row],[Quarter]]="Q2",Table1[[#This Row],[Credit Amount]],"")</f>
        <v/>
      </c>
      <c r="K3931">
        <f>IF(Table1[[#This Row],[Quarter]]="Q3",Table1[[#This Row],[Credit Amount]],"")</f>
        <v>-66.680000000000007</v>
      </c>
      <c r="L3931" t="str">
        <f>IF(Table1[[#This Row],[Transaction Type]]="Upgrade",Table1[[#This Row],[Credit Amount]],IF(Table1[[#This Row],[Transaction Type]]="Activation",Table1[[#This Row],[Credit Amount]],""))</f>
        <v/>
      </c>
      <c r="M3931">
        <f>IF(Table1[[#This Row],[Transaction Type]]="Maintenance",Table1[[#This Row],[Credit Amount]],"")</f>
        <v>-66.680000000000007</v>
      </c>
      <c r="N3931">
        <v>10040</v>
      </c>
      <c r="O3931" t="s">
        <v>2489</v>
      </c>
      <c r="P3931" t="s">
        <v>2529</v>
      </c>
      <c r="Q3931" t="s">
        <v>289</v>
      </c>
      <c r="R3931">
        <v>10102</v>
      </c>
      <c r="S3931" t="s">
        <v>2489</v>
      </c>
      <c r="T3931" t="s">
        <v>2591</v>
      </c>
      <c r="U3931" t="s">
        <v>290</v>
      </c>
      <c r="V3931" t="s">
        <v>225</v>
      </c>
      <c r="W3931">
        <v>100003610</v>
      </c>
      <c r="X3931">
        <v>8005552611</v>
      </c>
      <c r="Y3931" t="s">
        <v>2595</v>
      </c>
      <c r="Z3931" t="s">
        <v>5206</v>
      </c>
      <c r="AA3931" s="13">
        <v>-66.680000000000007</v>
      </c>
      <c r="AB3931" s="14">
        <v>42555</v>
      </c>
      <c r="AC3931" t="s">
        <v>36</v>
      </c>
    </row>
    <row r="3932" spans="1:29" x14ac:dyDescent="0.25">
      <c r="A3932" t="str">
        <f>CONCATENATE("Q",ROUNDUP(MONTH(Table1[[#This Row],[Month]])/3,0))</f>
        <v>Q3</v>
      </c>
      <c r="B3932" s="14">
        <f>EOMONTH(Table1[[#This Row],[Credit Date]],-1)+1</f>
        <v>42552</v>
      </c>
      <c r="C3932" t="str">
        <f>CONCATENATE(Table1[[#This Row],[Issuer Last Name]],", ",Table1[[#This Row],[Issuer First Name]])</f>
        <v>No. 040, Employee</v>
      </c>
      <c r="D3932" t="str">
        <f>CONCATENATE(Table1[[#This Row],[Approver Last Name]],", ",Table1[[#This Row],[Approver First Name]])</f>
        <v>No. 102, Employee</v>
      </c>
      <c r="E3932" t="str">
        <f>CONCATENATE(Table1[[#This Row],[Customer Last Name]],", ",Table1[[#This Row],[Customer First Name]])</f>
        <v>No. 11681, Client</v>
      </c>
      <c r="F39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32" t="str">
        <f>IF(Table1[[#This Row],[Transaction Type]]="Maintenance","Non-Sales","Sales")</f>
        <v>Non-Sales</v>
      </c>
      <c r="H3932" t="str">
        <f>IF(Table1[[#This Row],[Quarter]]="q2",1,"")</f>
        <v/>
      </c>
      <c r="I3932">
        <f>IF(Table1[[#This Row],[Quarter]]="q3",1,"")</f>
        <v>1</v>
      </c>
      <c r="J3932" t="str">
        <f>IF(Table1[[#This Row],[Quarter]]="Q2",Table1[[#This Row],[Credit Amount]],"")</f>
        <v/>
      </c>
      <c r="K3932">
        <f>IF(Table1[[#This Row],[Quarter]]="Q3",Table1[[#This Row],[Credit Amount]],"")</f>
        <v>-66.91</v>
      </c>
      <c r="L3932" t="str">
        <f>IF(Table1[[#This Row],[Transaction Type]]="Upgrade",Table1[[#This Row],[Credit Amount]],IF(Table1[[#This Row],[Transaction Type]]="Activation",Table1[[#This Row],[Credit Amount]],""))</f>
        <v/>
      </c>
      <c r="M3932">
        <f>IF(Table1[[#This Row],[Transaction Type]]="Maintenance",Table1[[#This Row],[Credit Amount]],"")</f>
        <v>-66.91</v>
      </c>
      <c r="N3932">
        <v>10040</v>
      </c>
      <c r="O3932" t="s">
        <v>2489</v>
      </c>
      <c r="P3932" t="s">
        <v>2529</v>
      </c>
      <c r="Q3932" t="s">
        <v>289</v>
      </c>
      <c r="R3932">
        <v>10102</v>
      </c>
      <c r="S3932" t="s">
        <v>2489</v>
      </c>
      <c r="T3932" t="s">
        <v>2591</v>
      </c>
      <c r="U3932" t="s">
        <v>290</v>
      </c>
      <c r="V3932" t="s">
        <v>225</v>
      </c>
      <c r="W3932">
        <v>100002680</v>
      </c>
      <c r="X3932">
        <v>8005551681</v>
      </c>
      <c r="Y3932" t="s">
        <v>2595</v>
      </c>
      <c r="Z3932" t="s">
        <v>4276</v>
      </c>
      <c r="AA3932" s="13">
        <v>-66.91</v>
      </c>
      <c r="AB3932" s="14">
        <v>42558</v>
      </c>
      <c r="AC3932" t="s">
        <v>36</v>
      </c>
    </row>
    <row r="3933" spans="1:29" x14ac:dyDescent="0.25">
      <c r="A3933" t="str">
        <f>CONCATENATE("Q",ROUNDUP(MONTH(Table1[[#This Row],[Month]])/3,0))</f>
        <v>Q3</v>
      </c>
      <c r="B3933" s="14">
        <f>EOMONTH(Table1[[#This Row],[Credit Date]],-1)+1</f>
        <v>42552</v>
      </c>
      <c r="C3933" t="str">
        <f>CONCATENATE(Table1[[#This Row],[Issuer Last Name]],", ",Table1[[#This Row],[Issuer First Name]])</f>
        <v>No. 040, Employee</v>
      </c>
      <c r="D3933" t="str">
        <f>CONCATENATE(Table1[[#This Row],[Approver Last Name]],", ",Table1[[#This Row],[Approver First Name]])</f>
        <v>No. 102, Employee</v>
      </c>
      <c r="E3933" t="str">
        <f>CONCATENATE(Table1[[#This Row],[Customer Last Name]],", ",Table1[[#This Row],[Customer First Name]])</f>
        <v>No. 13299, Client</v>
      </c>
      <c r="F39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33" t="str">
        <f>IF(Table1[[#This Row],[Transaction Type]]="Maintenance","Non-Sales","Sales")</f>
        <v>Non-Sales</v>
      </c>
      <c r="H3933" t="str">
        <f>IF(Table1[[#This Row],[Quarter]]="q2",1,"")</f>
        <v/>
      </c>
      <c r="I3933">
        <f>IF(Table1[[#This Row],[Quarter]]="q3",1,"")</f>
        <v>1</v>
      </c>
      <c r="J3933" t="str">
        <f>IF(Table1[[#This Row],[Quarter]]="Q2",Table1[[#This Row],[Credit Amount]],"")</f>
        <v/>
      </c>
      <c r="K3933">
        <f>IF(Table1[[#This Row],[Quarter]]="Q3",Table1[[#This Row],[Credit Amount]],"")</f>
        <v>-76.819999999999993</v>
      </c>
      <c r="L3933" t="str">
        <f>IF(Table1[[#This Row],[Transaction Type]]="Upgrade",Table1[[#This Row],[Credit Amount]],IF(Table1[[#This Row],[Transaction Type]]="Activation",Table1[[#This Row],[Credit Amount]],""))</f>
        <v/>
      </c>
      <c r="M3933">
        <f>IF(Table1[[#This Row],[Transaction Type]]="Maintenance",Table1[[#This Row],[Credit Amount]],"")</f>
        <v>-76.819999999999993</v>
      </c>
      <c r="N3933">
        <v>10040</v>
      </c>
      <c r="O3933" t="s">
        <v>2489</v>
      </c>
      <c r="P3933" t="s">
        <v>2529</v>
      </c>
      <c r="Q3933" t="s">
        <v>289</v>
      </c>
      <c r="R3933">
        <v>10102</v>
      </c>
      <c r="S3933" t="s">
        <v>2489</v>
      </c>
      <c r="T3933" t="s">
        <v>2591</v>
      </c>
      <c r="U3933" t="s">
        <v>290</v>
      </c>
      <c r="V3933" t="s">
        <v>225</v>
      </c>
      <c r="W3933">
        <v>100004298</v>
      </c>
      <c r="X3933">
        <v>8005553299</v>
      </c>
      <c r="Y3933" t="s">
        <v>2595</v>
      </c>
      <c r="Z3933" t="s">
        <v>5887</v>
      </c>
      <c r="AA3933" s="13">
        <v>-76.819999999999993</v>
      </c>
      <c r="AB3933" s="14">
        <v>42558</v>
      </c>
      <c r="AC3933" t="s">
        <v>36</v>
      </c>
    </row>
    <row r="3934" spans="1:29" x14ac:dyDescent="0.25">
      <c r="A3934" t="str">
        <f>CONCATENATE("Q",ROUNDUP(MONTH(Table1[[#This Row],[Month]])/3,0))</f>
        <v>Q3</v>
      </c>
      <c r="B3934" s="14">
        <f>EOMONTH(Table1[[#This Row],[Credit Date]],-1)+1</f>
        <v>42552</v>
      </c>
      <c r="C3934" t="str">
        <f>CONCATENATE(Table1[[#This Row],[Issuer Last Name]],", ",Table1[[#This Row],[Issuer First Name]])</f>
        <v>No. 040, Employee</v>
      </c>
      <c r="D3934" t="str">
        <f>CONCATENATE(Table1[[#This Row],[Approver Last Name]],", ",Table1[[#This Row],[Approver First Name]])</f>
        <v>No. 040, Employee</v>
      </c>
      <c r="E3934" t="str">
        <f>CONCATENATE(Table1[[#This Row],[Customer Last Name]],", ",Table1[[#This Row],[Customer First Name]])</f>
        <v>No. 11378, Client</v>
      </c>
      <c r="F3934" t="str">
        <f>IF(Table1[[#This Row],[Credit Amount]]&gt;-19.99,"Less than 19.99",IF(Table1[[#This Row],[Credit Amount]]=-20,"20",IF(Table1[[#This Row],[Credit Amount]]&gt;-49.98,"20.01-49.98",IF(Table1[[#This Row],[Credit Amount]]=-49.99,"49.99",IF(Table1[[#This Row],[Credit Amount]]=-50,"50",IF(Table1[[#This Row],[Credit Amount]]&lt;-50.01,"Greater than 50"))))))</f>
        <v>20.01-49.98</v>
      </c>
      <c r="G3934" t="str">
        <f>IF(Table1[[#This Row],[Transaction Type]]="Maintenance","Non-Sales","Sales")</f>
        <v>Sales</v>
      </c>
      <c r="H3934" t="str">
        <f>IF(Table1[[#This Row],[Quarter]]="q2",1,"")</f>
        <v/>
      </c>
      <c r="I3934">
        <f>IF(Table1[[#This Row],[Quarter]]="q3",1,"")</f>
        <v>1</v>
      </c>
      <c r="J3934" t="str">
        <f>IF(Table1[[#This Row],[Quarter]]="Q2",Table1[[#This Row],[Credit Amount]],"")</f>
        <v/>
      </c>
      <c r="K3934">
        <f>IF(Table1[[#This Row],[Quarter]]="Q3",Table1[[#This Row],[Credit Amount]],"")</f>
        <v>-31.45</v>
      </c>
      <c r="L3934">
        <f>IF(Table1[[#This Row],[Transaction Type]]="Upgrade",Table1[[#This Row],[Credit Amount]],IF(Table1[[#This Row],[Transaction Type]]="Activation",Table1[[#This Row],[Credit Amount]],""))</f>
        <v>-31.45</v>
      </c>
      <c r="M3934" t="str">
        <f>IF(Table1[[#This Row],[Transaction Type]]="Maintenance",Table1[[#This Row],[Credit Amount]],"")</f>
        <v/>
      </c>
      <c r="N3934">
        <v>10040</v>
      </c>
      <c r="O3934" t="s">
        <v>2489</v>
      </c>
      <c r="P3934" t="s">
        <v>2529</v>
      </c>
      <c r="Q3934" t="s">
        <v>289</v>
      </c>
      <c r="R3934">
        <v>10040</v>
      </c>
      <c r="S3934" t="s">
        <v>2489</v>
      </c>
      <c r="T3934" t="s">
        <v>2529</v>
      </c>
      <c r="U3934" t="s">
        <v>289</v>
      </c>
      <c r="V3934" t="s">
        <v>225</v>
      </c>
      <c r="W3934">
        <v>100002377</v>
      </c>
      <c r="X3934">
        <v>8005551378</v>
      </c>
      <c r="Y3934" t="s">
        <v>2595</v>
      </c>
      <c r="Z3934" t="s">
        <v>3973</v>
      </c>
      <c r="AA3934" s="13">
        <v>-31.45</v>
      </c>
      <c r="AB3934" s="14">
        <v>42559</v>
      </c>
      <c r="AC3934" t="s">
        <v>35</v>
      </c>
    </row>
    <row r="3935" spans="1:29" x14ac:dyDescent="0.25">
      <c r="A3935" t="str">
        <f>CONCATENATE("Q",ROUNDUP(MONTH(Table1[[#This Row],[Month]])/3,0))</f>
        <v>Q3</v>
      </c>
      <c r="B3935" s="14">
        <f>EOMONTH(Table1[[#This Row],[Credit Date]],-1)+1</f>
        <v>42552</v>
      </c>
      <c r="C3935" t="str">
        <f>CONCATENATE(Table1[[#This Row],[Issuer Last Name]],", ",Table1[[#This Row],[Issuer First Name]])</f>
        <v>No. 040, Employee</v>
      </c>
      <c r="D3935" t="str">
        <f>CONCATENATE(Table1[[#This Row],[Approver Last Name]],", ",Table1[[#This Row],[Approver First Name]])</f>
        <v>No. 040, Employee</v>
      </c>
      <c r="E3935" t="str">
        <f>CONCATENATE(Table1[[#This Row],[Customer Last Name]],", ",Table1[[#This Row],[Customer First Name]])</f>
        <v>No. 10396, Client</v>
      </c>
      <c r="F3935" t="str">
        <f>IF(Table1[[#This Row],[Credit Amount]]&gt;-19.99,"Less than 19.99",IF(Table1[[#This Row],[Credit Amount]]=-20,"20",IF(Table1[[#This Row],[Credit Amount]]&gt;-49.98,"20.01-49.98",IF(Table1[[#This Row],[Credit Amount]]=-49.99,"49.99",IF(Table1[[#This Row],[Credit Amount]]=-50,"50",IF(Table1[[#This Row],[Credit Amount]]&lt;-50.01,"Greater than 50"))))))</f>
        <v>Less than 19.99</v>
      </c>
      <c r="G3935" t="str">
        <f>IF(Table1[[#This Row],[Transaction Type]]="Maintenance","Non-Sales","Sales")</f>
        <v>Non-Sales</v>
      </c>
      <c r="H3935" t="str">
        <f>IF(Table1[[#This Row],[Quarter]]="q2",1,"")</f>
        <v/>
      </c>
      <c r="I3935">
        <f>IF(Table1[[#This Row],[Quarter]]="q3",1,"")</f>
        <v>1</v>
      </c>
      <c r="J3935" t="str">
        <f>IF(Table1[[#This Row],[Quarter]]="Q2",Table1[[#This Row],[Credit Amount]],"")</f>
        <v/>
      </c>
      <c r="K3935">
        <f>IF(Table1[[#This Row],[Quarter]]="Q3",Table1[[#This Row],[Credit Amount]],"")</f>
        <v>-8.82</v>
      </c>
      <c r="L3935" t="str">
        <f>IF(Table1[[#This Row],[Transaction Type]]="Upgrade",Table1[[#This Row],[Credit Amount]],IF(Table1[[#This Row],[Transaction Type]]="Activation",Table1[[#This Row],[Credit Amount]],""))</f>
        <v/>
      </c>
      <c r="M3935">
        <f>IF(Table1[[#This Row],[Transaction Type]]="Maintenance",Table1[[#This Row],[Credit Amount]],"")</f>
        <v>-8.82</v>
      </c>
      <c r="N3935">
        <v>10040</v>
      </c>
      <c r="O3935" t="s">
        <v>2489</v>
      </c>
      <c r="P3935" t="s">
        <v>2529</v>
      </c>
      <c r="Q3935" t="s">
        <v>289</v>
      </c>
      <c r="R3935">
        <v>10040</v>
      </c>
      <c r="S3935" t="s">
        <v>2489</v>
      </c>
      <c r="T3935" t="s">
        <v>2529</v>
      </c>
      <c r="U3935" t="s">
        <v>289</v>
      </c>
      <c r="V3935" t="s">
        <v>225</v>
      </c>
      <c r="W3935">
        <v>100001395</v>
      </c>
      <c r="X3935">
        <v>8005550396</v>
      </c>
      <c r="Y3935" t="s">
        <v>2595</v>
      </c>
      <c r="Z3935" t="s">
        <v>2991</v>
      </c>
      <c r="AA3935" s="13">
        <v>-8.82</v>
      </c>
      <c r="AB3935" s="14">
        <v>42560</v>
      </c>
      <c r="AC3935" t="s">
        <v>36</v>
      </c>
    </row>
    <row r="3936" spans="1:29" x14ac:dyDescent="0.25">
      <c r="A3936" t="str">
        <f>CONCATENATE("Q",ROUNDUP(MONTH(Table1[[#This Row],[Month]])/3,0))</f>
        <v>Q3</v>
      </c>
      <c r="B3936" s="14">
        <f>EOMONTH(Table1[[#This Row],[Credit Date]],-1)+1</f>
        <v>42552</v>
      </c>
      <c r="C3936" t="str">
        <f>CONCATENATE(Table1[[#This Row],[Issuer Last Name]],", ",Table1[[#This Row],[Issuer First Name]])</f>
        <v>No. 040, Employee</v>
      </c>
      <c r="D3936" t="str">
        <f>CONCATENATE(Table1[[#This Row],[Approver Last Name]],", ",Table1[[#This Row],[Approver First Name]])</f>
        <v>No. 102, Employee</v>
      </c>
      <c r="E3936" t="str">
        <f>CONCATENATE(Table1[[#This Row],[Customer Last Name]],", ",Table1[[#This Row],[Customer First Name]])</f>
        <v>No. 13341, Client</v>
      </c>
      <c r="F39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36" t="str">
        <f>IF(Table1[[#This Row],[Transaction Type]]="Maintenance","Non-Sales","Sales")</f>
        <v>Non-Sales</v>
      </c>
      <c r="H3936" t="str">
        <f>IF(Table1[[#This Row],[Quarter]]="q2",1,"")</f>
        <v/>
      </c>
      <c r="I3936">
        <f>IF(Table1[[#This Row],[Quarter]]="q3",1,"")</f>
        <v>1</v>
      </c>
      <c r="J3936" t="str">
        <f>IF(Table1[[#This Row],[Quarter]]="Q2",Table1[[#This Row],[Credit Amount]],"")</f>
        <v/>
      </c>
      <c r="K3936">
        <f>IF(Table1[[#This Row],[Quarter]]="Q3",Table1[[#This Row],[Credit Amount]],"")</f>
        <v>-76.099999999999994</v>
      </c>
      <c r="L3936" t="str">
        <f>IF(Table1[[#This Row],[Transaction Type]]="Upgrade",Table1[[#This Row],[Credit Amount]],IF(Table1[[#This Row],[Transaction Type]]="Activation",Table1[[#This Row],[Credit Amount]],""))</f>
        <v/>
      </c>
      <c r="M3936">
        <f>IF(Table1[[#This Row],[Transaction Type]]="Maintenance",Table1[[#This Row],[Credit Amount]],"")</f>
        <v>-76.099999999999994</v>
      </c>
      <c r="N3936">
        <v>10040</v>
      </c>
      <c r="O3936" t="s">
        <v>2489</v>
      </c>
      <c r="P3936" t="s">
        <v>2529</v>
      </c>
      <c r="Q3936" t="s">
        <v>289</v>
      </c>
      <c r="R3936">
        <v>10102</v>
      </c>
      <c r="S3936" t="s">
        <v>2489</v>
      </c>
      <c r="T3936" t="s">
        <v>2591</v>
      </c>
      <c r="U3936" t="s">
        <v>290</v>
      </c>
      <c r="V3936" t="s">
        <v>225</v>
      </c>
      <c r="W3936">
        <v>100004340</v>
      </c>
      <c r="X3936">
        <v>8005553341</v>
      </c>
      <c r="Y3936" t="s">
        <v>2595</v>
      </c>
      <c r="Z3936" t="s">
        <v>5929</v>
      </c>
      <c r="AA3936" s="13">
        <v>-76.099999999999994</v>
      </c>
      <c r="AB3936" s="14">
        <v>42560</v>
      </c>
      <c r="AC3936" t="s">
        <v>36</v>
      </c>
    </row>
    <row r="3937" spans="1:29" x14ac:dyDescent="0.25">
      <c r="A3937" t="str">
        <f>CONCATENATE("Q",ROUNDUP(MONTH(Table1[[#This Row],[Month]])/3,0))</f>
        <v>Q3</v>
      </c>
      <c r="B3937" s="14">
        <f>EOMONTH(Table1[[#This Row],[Credit Date]],-1)+1</f>
        <v>42552</v>
      </c>
      <c r="C3937" t="str">
        <f>CONCATENATE(Table1[[#This Row],[Issuer Last Name]],", ",Table1[[#This Row],[Issuer First Name]])</f>
        <v>No. 040, Employee</v>
      </c>
      <c r="D3937" t="str">
        <f>CONCATENATE(Table1[[#This Row],[Approver Last Name]],", ",Table1[[#This Row],[Approver First Name]])</f>
        <v>No. 102, Employee</v>
      </c>
      <c r="E3937" t="str">
        <f>CONCATENATE(Table1[[#This Row],[Customer Last Name]],", ",Table1[[#This Row],[Customer First Name]])</f>
        <v>No. 10353, Client</v>
      </c>
      <c r="F39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37" t="str">
        <f>IF(Table1[[#This Row],[Transaction Type]]="Maintenance","Non-Sales","Sales")</f>
        <v>Non-Sales</v>
      </c>
      <c r="H3937" t="str">
        <f>IF(Table1[[#This Row],[Quarter]]="q2",1,"")</f>
        <v/>
      </c>
      <c r="I3937">
        <f>IF(Table1[[#This Row],[Quarter]]="q3",1,"")</f>
        <v>1</v>
      </c>
      <c r="J3937" t="str">
        <f>IF(Table1[[#This Row],[Quarter]]="Q2",Table1[[#This Row],[Credit Amount]],"")</f>
        <v/>
      </c>
      <c r="K3937">
        <f>IF(Table1[[#This Row],[Quarter]]="Q3",Table1[[#This Row],[Credit Amount]],"")</f>
        <v>-91.85</v>
      </c>
      <c r="L3937" t="str">
        <f>IF(Table1[[#This Row],[Transaction Type]]="Upgrade",Table1[[#This Row],[Credit Amount]],IF(Table1[[#This Row],[Transaction Type]]="Activation",Table1[[#This Row],[Credit Amount]],""))</f>
        <v/>
      </c>
      <c r="M3937">
        <f>IF(Table1[[#This Row],[Transaction Type]]="Maintenance",Table1[[#This Row],[Credit Amount]],"")</f>
        <v>-91.85</v>
      </c>
      <c r="N3937">
        <v>10040</v>
      </c>
      <c r="O3937" t="s">
        <v>2489</v>
      </c>
      <c r="P3937" t="s">
        <v>2529</v>
      </c>
      <c r="Q3937" t="s">
        <v>289</v>
      </c>
      <c r="R3937">
        <v>10102</v>
      </c>
      <c r="S3937" t="s">
        <v>2489</v>
      </c>
      <c r="T3937" t="s">
        <v>2591</v>
      </c>
      <c r="U3937" t="s">
        <v>290</v>
      </c>
      <c r="V3937" t="s">
        <v>225</v>
      </c>
      <c r="W3937">
        <v>100001352</v>
      </c>
      <c r="X3937">
        <v>8005550353</v>
      </c>
      <c r="Y3937" t="s">
        <v>2595</v>
      </c>
      <c r="Z3937" t="s">
        <v>2948</v>
      </c>
      <c r="AA3937" s="13">
        <v>-91.85</v>
      </c>
      <c r="AB3937" s="14">
        <v>42562</v>
      </c>
      <c r="AC3937" t="s">
        <v>36</v>
      </c>
    </row>
    <row r="3938" spans="1:29" x14ac:dyDescent="0.25">
      <c r="A3938" t="str">
        <f>CONCATENATE("Q",ROUNDUP(MONTH(Table1[[#This Row],[Month]])/3,0))</f>
        <v>Q3</v>
      </c>
      <c r="B3938" s="14">
        <f>EOMONTH(Table1[[#This Row],[Credit Date]],-1)+1</f>
        <v>42552</v>
      </c>
      <c r="C3938" t="str">
        <f>CONCATENATE(Table1[[#This Row],[Issuer Last Name]],", ",Table1[[#This Row],[Issuer First Name]])</f>
        <v>No. 040, Employee</v>
      </c>
      <c r="D3938" t="str">
        <f>CONCATENATE(Table1[[#This Row],[Approver Last Name]],", ",Table1[[#This Row],[Approver First Name]])</f>
        <v>No. 040, Employee</v>
      </c>
      <c r="E3938" t="str">
        <f>CONCATENATE(Table1[[#This Row],[Customer Last Name]],", ",Table1[[#This Row],[Customer First Name]])</f>
        <v>No. 13841, Client</v>
      </c>
      <c r="F3938" t="str">
        <f>IF(Table1[[#This Row],[Credit Amount]]&gt;-19.99,"Less than 19.99",IF(Table1[[#This Row],[Credit Amount]]=-20,"20",IF(Table1[[#This Row],[Credit Amount]]&gt;-49.98,"20.01-49.98",IF(Table1[[#This Row],[Credit Amount]]=-49.99,"49.99",IF(Table1[[#This Row],[Credit Amount]]=-50,"50",IF(Table1[[#This Row],[Credit Amount]]&lt;-50.01,"Greater than 50"))))))</f>
        <v>Less than 19.99</v>
      </c>
      <c r="G3938" t="str">
        <f>IF(Table1[[#This Row],[Transaction Type]]="Maintenance","Non-Sales","Sales")</f>
        <v>Non-Sales</v>
      </c>
      <c r="H3938" t="str">
        <f>IF(Table1[[#This Row],[Quarter]]="q2",1,"")</f>
        <v/>
      </c>
      <c r="I3938">
        <f>IF(Table1[[#This Row],[Quarter]]="q3",1,"")</f>
        <v>1</v>
      </c>
      <c r="J3938" t="str">
        <f>IF(Table1[[#This Row],[Quarter]]="Q2",Table1[[#This Row],[Credit Amount]],"")</f>
        <v/>
      </c>
      <c r="K3938">
        <f>IF(Table1[[#This Row],[Quarter]]="Q3",Table1[[#This Row],[Credit Amount]],"")</f>
        <v>-17.7</v>
      </c>
      <c r="L3938" t="str">
        <f>IF(Table1[[#This Row],[Transaction Type]]="Upgrade",Table1[[#This Row],[Credit Amount]],IF(Table1[[#This Row],[Transaction Type]]="Activation",Table1[[#This Row],[Credit Amount]],""))</f>
        <v/>
      </c>
      <c r="M3938">
        <f>IF(Table1[[#This Row],[Transaction Type]]="Maintenance",Table1[[#This Row],[Credit Amount]],"")</f>
        <v>-17.7</v>
      </c>
      <c r="N3938">
        <v>10040</v>
      </c>
      <c r="O3938" t="s">
        <v>2489</v>
      </c>
      <c r="P3938" t="s">
        <v>2529</v>
      </c>
      <c r="Q3938" t="s">
        <v>289</v>
      </c>
      <c r="R3938">
        <v>10040</v>
      </c>
      <c r="S3938" t="s">
        <v>2489</v>
      </c>
      <c r="T3938" t="s">
        <v>2529</v>
      </c>
      <c r="U3938" t="s">
        <v>289</v>
      </c>
      <c r="V3938" t="s">
        <v>225</v>
      </c>
      <c r="W3938">
        <v>100004840</v>
      </c>
      <c r="X3938">
        <v>8005553841</v>
      </c>
      <c r="Y3938" t="s">
        <v>2595</v>
      </c>
      <c r="Z3938" t="s">
        <v>6429</v>
      </c>
      <c r="AA3938" s="13">
        <v>-17.7</v>
      </c>
      <c r="AB3938" s="14">
        <v>42565</v>
      </c>
      <c r="AC3938" t="s">
        <v>36</v>
      </c>
    </row>
    <row r="3939" spans="1:29" x14ac:dyDescent="0.25">
      <c r="A3939" t="str">
        <f>CONCATENATE("Q",ROUNDUP(MONTH(Table1[[#This Row],[Month]])/3,0))</f>
        <v>Q3</v>
      </c>
      <c r="B3939" s="14">
        <f>EOMONTH(Table1[[#This Row],[Credit Date]],-1)+1</f>
        <v>42552</v>
      </c>
      <c r="C3939" t="str">
        <f>CONCATENATE(Table1[[#This Row],[Issuer Last Name]],", ",Table1[[#This Row],[Issuer First Name]])</f>
        <v>No. 040, Employee</v>
      </c>
      <c r="D3939" t="str">
        <f>CONCATENATE(Table1[[#This Row],[Approver Last Name]],", ",Table1[[#This Row],[Approver First Name]])</f>
        <v>No. 040, Employee</v>
      </c>
      <c r="E3939" t="str">
        <f>CONCATENATE(Table1[[#This Row],[Customer Last Name]],", ",Table1[[#This Row],[Customer First Name]])</f>
        <v>No. 13670, Client</v>
      </c>
      <c r="F3939" t="str">
        <f>IF(Table1[[#This Row],[Credit Amount]]&gt;-19.99,"Less than 19.99",IF(Table1[[#This Row],[Credit Amount]]=-20,"20",IF(Table1[[#This Row],[Credit Amount]]&gt;-49.98,"20.01-49.98",IF(Table1[[#This Row],[Credit Amount]]=-49.99,"49.99",IF(Table1[[#This Row],[Credit Amount]]=-50,"50",IF(Table1[[#This Row],[Credit Amount]]&lt;-50.01,"Greater than 50"))))))</f>
        <v>20.01-49.98</v>
      </c>
      <c r="G3939" t="str">
        <f>IF(Table1[[#This Row],[Transaction Type]]="Maintenance","Non-Sales","Sales")</f>
        <v>Sales</v>
      </c>
      <c r="H3939" t="str">
        <f>IF(Table1[[#This Row],[Quarter]]="q2",1,"")</f>
        <v/>
      </c>
      <c r="I3939">
        <f>IF(Table1[[#This Row],[Quarter]]="q3",1,"")</f>
        <v>1</v>
      </c>
      <c r="J3939" t="str">
        <f>IF(Table1[[#This Row],[Quarter]]="Q2",Table1[[#This Row],[Credit Amount]],"")</f>
        <v/>
      </c>
      <c r="K3939">
        <f>IF(Table1[[#This Row],[Quarter]]="Q3",Table1[[#This Row],[Credit Amount]],"")</f>
        <v>-34.99</v>
      </c>
      <c r="L3939">
        <f>IF(Table1[[#This Row],[Transaction Type]]="Upgrade",Table1[[#This Row],[Credit Amount]],IF(Table1[[#This Row],[Transaction Type]]="Activation",Table1[[#This Row],[Credit Amount]],""))</f>
        <v>-34.99</v>
      </c>
      <c r="M3939" t="str">
        <f>IF(Table1[[#This Row],[Transaction Type]]="Maintenance",Table1[[#This Row],[Credit Amount]],"")</f>
        <v/>
      </c>
      <c r="N3939">
        <v>10040</v>
      </c>
      <c r="O3939" t="s">
        <v>2489</v>
      </c>
      <c r="P3939" t="s">
        <v>2529</v>
      </c>
      <c r="Q3939" t="s">
        <v>289</v>
      </c>
      <c r="R3939">
        <v>10040</v>
      </c>
      <c r="S3939" t="s">
        <v>2489</v>
      </c>
      <c r="T3939" t="s">
        <v>2529</v>
      </c>
      <c r="U3939" t="s">
        <v>289</v>
      </c>
      <c r="V3939" t="s">
        <v>225</v>
      </c>
      <c r="W3939">
        <v>100004669</v>
      </c>
      <c r="X3939">
        <v>8005553670</v>
      </c>
      <c r="Y3939" t="s">
        <v>2595</v>
      </c>
      <c r="Z3939" t="s">
        <v>6258</v>
      </c>
      <c r="AA3939" s="13">
        <v>-34.99</v>
      </c>
      <c r="AB3939" s="14">
        <v>42565</v>
      </c>
      <c r="AC3939" t="s">
        <v>35</v>
      </c>
    </row>
    <row r="3940" spans="1:29" x14ac:dyDescent="0.25">
      <c r="A3940" t="str">
        <f>CONCATENATE("Q",ROUNDUP(MONTH(Table1[[#This Row],[Month]])/3,0))</f>
        <v>Q3</v>
      </c>
      <c r="B3940" s="14">
        <f>EOMONTH(Table1[[#This Row],[Credit Date]],-1)+1</f>
        <v>42552</v>
      </c>
      <c r="C3940" t="str">
        <f>CONCATENATE(Table1[[#This Row],[Issuer Last Name]],", ",Table1[[#This Row],[Issuer First Name]])</f>
        <v>No. 040, Employee</v>
      </c>
      <c r="D3940" t="str">
        <f>CONCATENATE(Table1[[#This Row],[Approver Last Name]],", ",Table1[[#This Row],[Approver First Name]])</f>
        <v>No. 102, Employee</v>
      </c>
      <c r="E3940" t="str">
        <f>CONCATENATE(Table1[[#This Row],[Customer Last Name]],", ",Table1[[#This Row],[Customer First Name]])</f>
        <v>No. 11952, Client</v>
      </c>
      <c r="F39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40" t="str">
        <f>IF(Table1[[#This Row],[Transaction Type]]="Maintenance","Non-Sales","Sales")</f>
        <v>Non-Sales</v>
      </c>
      <c r="H3940" t="str">
        <f>IF(Table1[[#This Row],[Quarter]]="q2",1,"")</f>
        <v/>
      </c>
      <c r="I3940">
        <f>IF(Table1[[#This Row],[Quarter]]="q3",1,"")</f>
        <v>1</v>
      </c>
      <c r="J3940" t="str">
        <f>IF(Table1[[#This Row],[Quarter]]="Q2",Table1[[#This Row],[Credit Amount]],"")</f>
        <v/>
      </c>
      <c r="K3940">
        <f>IF(Table1[[#This Row],[Quarter]]="Q3",Table1[[#This Row],[Credit Amount]],"")</f>
        <v>-88.46</v>
      </c>
      <c r="L3940" t="str">
        <f>IF(Table1[[#This Row],[Transaction Type]]="Upgrade",Table1[[#This Row],[Credit Amount]],IF(Table1[[#This Row],[Transaction Type]]="Activation",Table1[[#This Row],[Credit Amount]],""))</f>
        <v/>
      </c>
      <c r="M3940">
        <f>IF(Table1[[#This Row],[Transaction Type]]="Maintenance",Table1[[#This Row],[Credit Amount]],"")</f>
        <v>-88.46</v>
      </c>
      <c r="N3940">
        <v>10040</v>
      </c>
      <c r="O3940" t="s">
        <v>2489</v>
      </c>
      <c r="P3940" t="s">
        <v>2529</v>
      </c>
      <c r="Q3940" t="s">
        <v>289</v>
      </c>
      <c r="R3940">
        <v>10102</v>
      </c>
      <c r="S3940" t="s">
        <v>2489</v>
      </c>
      <c r="T3940" t="s">
        <v>2591</v>
      </c>
      <c r="U3940" t="s">
        <v>290</v>
      </c>
      <c r="V3940" t="s">
        <v>225</v>
      </c>
      <c r="W3940">
        <v>100002951</v>
      </c>
      <c r="X3940">
        <v>8005551952</v>
      </c>
      <c r="Y3940" t="s">
        <v>2595</v>
      </c>
      <c r="Z3940" t="s">
        <v>4547</v>
      </c>
      <c r="AA3940" s="13">
        <v>-88.46</v>
      </c>
      <c r="AB3940" s="14">
        <v>42567</v>
      </c>
      <c r="AC3940" t="s">
        <v>36</v>
      </c>
    </row>
    <row r="3941" spans="1:29" x14ac:dyDescent="0.25">
      <c r="A3941" t="str">
        <f>CONCATENATE("Q",ROUNDUP(MONTH(Table1[[#This Row],[Month]])/3,0))</f>
        <v>Q3</v>
      </c>
      <c r="B3941" s="14">
        <f>EOMONTH(Table1[[#This Row],[Credit Date]],-1)+1</f>
        <v>42552</v>
      </c>
      <c r="C3941" t="str">
        <f>CONCATENATE(Table1[[#This Row],[Issuer Last Name]],", ",Table1[[#This Row],[Issuer First Name]])</f>
        <v>No. 040, Employee</v>
      </c>
      <c r="D3941" t="str">
        <f>CONCATENATE(Table1[[#This Row],[Approver Last Name]],", ",Table1[[#This Row],[Approver First Name]])</f>
        <v>No. 102, Employee</v>
      </c>
      <c r="E3941" t="str">
        <f>CONCATENATE(Table1[[#This Row],[Customer Last Name]],", ",Table1[[#This Row],[Customer First Name]])</f>
        <v>No. 13218, Client</v>
      </c>
      <c r="F39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41" t="str">
        <f>IF(Table1[[#This Row],[Transaction Type]]="Maintenance","Non-Sales","Sales")</f>
        <v>Non-Sales</v>
      </c>
      <c r="H3941" t="str">
        <f>IF(Table1[[#This Row],[Quarter]]="q2",1,"")</f>
        <v/>
      </c>
      <c r="I3941">
        <f>IF(Table1[[#This Row],[Quarter]]="q3",1,"")</f>
        <v>1</v>
      </c>
      <c r="J3941" t="str">
        <f>IF(Table1[[#This Row],[Quarter]]="Q2",Table1[[#This Row],[Credit Amount]],"")</f>
        <v/>
      </c>
      <c r="K3941">
        <f>IF(Table1[[#This Row],[Quarter]]="Q3",Table1[[#This Row],[Credit Amount]],"")</f>
        <v>-52.8</v>
      </c>
      <c r="L3941" t="str">
        <f>IF(Table1[[#This Row],[Transaction Type]]="Upgrade",Table1[[#This Row],[Credit Amount]],IF(Table1[[#This Row],[Transaction Type]]="Activation",Table1[[#This Row],[Credit Amount]],""))</f>
        <v/>
      </c>
      <c r="M3941">
        <f>IF(Table1[[#This Row],[Transaction Type]]="Maintenance",Table1[[#This Row],[Credit Amount]],"")</f>
        <v>-52.8</v>
      </c>
      <c r="N3941">
        <v>10040</v>
      </c>
      <c r="O3941" t="s">
        <v>2489</v>
      </c>
      <c r="P3941" t="s">
        <v>2529</v>
      </c>
      <c r="Q3941" t="s">
        <v>289</v>
      </c>
      <c r="R3941">
        <v>10102</v>
      </c>
      <c r="S3941" t="s">
        <v>2489</v>
      </c>
      <c r="T3941" t="s">
        <v>2591</v>
      </c>
      <c r="U3941" t="s">
        <v>290</v>
      </c>
      <c r="V3941" t="s">
        <v>225</v>
      </c>
      <c r="W3941">
        <v>100004217</v>
      </c>
      <c r="X3941">
        <v>8005553218</v>
      </c>
      <c r="Y3941" t="s">
        <v>2595</v>
      </c>
      <c r="Z3941" t="s">
        <v>5806</v>
      </c>
      <c r="AA3941" s="13">
        <v>-52.8</v>
      </c>
      <c r="AB3941" s="14">
        <v>42573</v>
      </c>
      <c r="AC3941" t="s">
        <v>36</v>
      </c>
    </row>
    <row r="3942" spans="1:29" x14ac:dyDescent="0.25">
      <c r="A3942" t="str">
        <f>CONCATENATE("Q",ROUNDUP(MONTH(Table1[[#This Row],[Month]])/3,0))</f>
        <v>Q3</v>
      </c>
      <c r="B3942" s="14">
        <f>EOMONTH(Table1[[#This Row],[Credit Date]],-1)+1</f>
        <v>42552</v>
      </c>
      <c r="C3942" t="str">
        <f>CONCATENATE(Table1[[#This Row],[Issuer Last Name]],", ",Table1[[#This Row],[Issuer First Name]])</f>
        <v>No. 040, Employee</v>
      </c>
      <c r="D3942" t="str">
        <f>CONCATENATE(Table1[[#This Row],[Approver Last Name]],", ",Table1[[#This Row],[Approver First Name]])</f>
        <v>No. 040, Employee</v>
      </c>
      <c r="E3942" t="str">
        <f>CONCATENATE(Table1[[#This Row],[Customer Last Name]],", ",Table1[[#This Row],[Customer First Name]])</f>
        <v>No. 12997, Client</v>
      </c>
      <c r="F3942" t="str">
        <f>IF(Table1[[#This Row],[Credit Amount]]&gt;-19.99,"Less than 19.99",IF(Table1[[#This Row],[Credit Amount]]=-20,"20",IF(Table1[[#This Row],[Credit Amount]]&gt;-49.98,"20.01-49.98",IF(Table1[[#This Row],[Credit Amount]]=-49.99,"49.99",IF(Table1[[#This Row],[Credit Amount]]=-50,"50",IF(Table1[[#This Row],[Credit Amount]]&lt;-50.01,"Greater than 50"))))))</f>
        <v>20.01-49.98</v>
      </c>
      <c r="G3942" t="str">
        <f>IF(Table1[[#This Row],[Transaction Type]]="Maintenance","Non-Sales","Sales")</f>
        <v>Non-Sales</v>
      </c>
      <c r="H3942" t="str">
        <f>IF(Table1[[#This Row],[Quarter]]="q2",1,"")</f>
        <v/>
      </c>
      <c r="I3942">
        <f>IF(Table1[[#This Row],[Quarter]]="q3",1,"")</f>
        <v>1</v>
      </c>
      <c r="J3942" t="str">
        <f>IF(Table1[[#This Row],[Quarter]]="Q2",Table1[[#This Row],[Credit Amount]],"")</f>
        <v/>
      </c>
      <c r="K3942">
        <f>IF(Table1[[#This Row],[Quarter]]="Q3",Table1[[#This Row],[Credit Amount]],"")</f>
        <v>-43.84</v>
      </c>
      <c r="L3942" t="str">
        <f>IF(Table1[[#This Row],[Transaction Type]]="Upgrade",Table1[[#This Row],[Credit Amount]],IF(Table1[[#This Row],[Transaction Type]]="Activation",Table1[[#This Row],[Credit Amount]],""))</f>
        <v/>
      </c>
      <c r="M3942">
        <f>IF(Table1[[#This Row],[Transaction Type]]="Maintenance",Table1[[#This Row],[Credit Amount]],"")</f>
        <v>-43.84</v>
      </c>
      <c r="N3942">
        <v>10040</v>
      </c>
      <c r="O3942" t="s">
        <v>2489</v>
      </c>
      <c r="P3942" t="s">
        <v>2529</v>
      </c>
      <c r="Q3942" t="s">
        <v>289</v>
      </c>
      <c r="R3942">
        <v>10040</v>
      </c>
      <c r="S3942" t="s">
        <v>2489</v>
      </c>
      <c r="T3942" t="s">
        <v>2529</v>
      </c>
      <c r="U3942" t="s">
        <v>289</v>
      </c>
      <c r="V3942" t="s">
        <v>225</v>
      </c>
      <c r="W3942">
        <v>100003996</v>
      </c>
      <c r="X3942">
        <v>8005552997</v>
      </c>
      <c r="Y3942" t="s">
        <v>2595</v>
      </c>
      <c r="Z3942" t="s">
        <v>5585</v>
      </c>
      <c r="AA3942" s="13">
        <v>-43.84</v>
      </c>
      <c r="AB3942" s="14">
        <v>42581</v>
      </c>
      <c r="AC3942" t="s">
        <v>36</v>
      </c>
    </row>
    <row r="3943" spans="1:29" x14ac:dyDescent="0.25">
      <c r="A3943" t="str">
        <f>CONCATENATE("Q",ROUNDUP(MONTH(Table1[[#This Row],[Month]])/3,0))</f>
        <v>Q3</v>
      </c>
      <c r="B3943" s="14">
        <f>EOMONTH(Table1[[#This Row],[Credit Date]],-1)+1</f>
        <v>42583</v>
      </c>
      <c r="C3943" t="str">
        <f>CONCATENATE(Table1[[#This Row],[Issuer Last Name]],", ",Table1[[#This Row],[Issuer First Name]])</f>
        <v>No. 040, Employee</v>
      </c>
      <c r="D3943" t="str">
        <f>CONCATENATE(Table1[[#This Row],[Approver Last Name]],", ",Table1[[#This Row],[Approver First Name]])</f>
        <v>No. 102, Employee</v>
      </c>
      <c r="E3943" t="str">
        <f>CONCATENATE(Table1[[#This Row],[Customer Last Name]],", ",Table1[[#This Row],[Customer First Name]])</f>
        <v>No. 11316, Client</v>
      </c>
      <c r="F39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43" t="str">
        <f>IF(Table1[[#This Row],[Transaction Type]]="Maintenance","Non-Sales","Sales")</f>
        <v>Non-Sales</v>
      </c>
      <c r="H3943" t="str">
        <f>IF(Table1[[#This Row],[Quarter]]="q2",1,"")</f>
        <v/>
      </c>
      <c r="I3943">
        <f>IF(Table1[[#This Row],[Quarter]]="q3",1,"")</f>
        <v>1</v>
      </c>
      <c r="J3943" t="str">
        <f>IF(Table1[[#This Row],[Quarter]]="Q2",Table1[[#This Row],[Credit Amount]],"")</f>
        <v/>
      </c>
      <c r="K3943">
        <f>IF(Table1[[#This Row],[Quarter]]="Q3",Table1[[#This Row],[Credit Amount]],"")</f>
        <v>-85.39</v>
      </c>
      <c r="L3943" t="str">
        <f>IF(Table1[[#This Row],[Transaction Type]]="Upgrade",Table1[[#This Row],[Credit Amount]],IF(Table1[[#This Row],[Transaction Type]]="Activation",Table1[[#This Row],[Credit Amount]],""))</f>
        <v/>
      </c>
      <c r="M3943">
        <f>IF(Table1[[#This Row],[Transaction Type]]="Maintenance",Table1[[#This Row],[Credit Amount]],"")</f>
        <v>-85.39</v>
      </c>
      <c r="N3943">
        <v>10040</v>
      </c>
      <c r="O3943" t="s">
        <v>2489</v>
      </c>
      <c r="P3943" t="s">
        <v>2529</v>
      </c>
      <c r="Q3943" t="s">
        <v>289</v>
      </c>
      <c r="R3943">
        <v>10102</v>
      </c>
      <c r="S3943" t="s">
        <v>2489</v>
      </c>
      <c r="T3943" t="s">
        <v>2591</v>
      </c>
      <c r="U3943" t="s">
        <v>290</v>
      </c>
      <c r="V3943" t="s">
        <v>225</v>
      </c>
      <c r="W3943">
        <v>100002315</v>
      </c>
      <c r="X3943">
        <v>8005551316</v>
      </c>
      <c r="Y3943" t="s">
        <v>2595</v>
      </c>
      <c r="Z3943" t="s">
        <v>3911</v>
      </c>
      <c r="AA3943" s="13">
        <v>-85.39</v>
      </c>
      <c r="AB3943" s="14">
        <v>42583</v>
      </c>
      <c r="AC3943" t="s">
        <v>36</v>
      </c>
    </row>
    <row r="3944" spans="1:29" x14ac:dyDescent="0.25">
      <c r="A3944" t="str">
        <f>CONCATENATE("Q",ROUNDUP(MONTH(Table1[[#This Row],[Month]])/3,0))</f>
        <v>Q3</v>
      </c>
      <c r="B3944" s="14">
        <f>EOMONTH(Table1[[#This Row],[Credit Date]],-1)+1</f>
        <v>42583</v>
      </c>
      <c r="C3944" t="str">
        <f>CONCATENATE(Table1[[#This Row],[Issuer Last Name]],", ",Table1[[#This Row],[Issuer First Name]])</f>
        <v>No. 040, Employee</v>
      </c>
      <c r="D3944" t="str">
        <f>CONCATENATE(Table1[[#This Row],[Approver Last Name]],", ",Table1[[#This Row],[Approver First Name]])</f>
        <v>No. 102, Employee</v>
      </c>
      <c r="E3944" t="str">
        <f>CONCATENATE(Table1[[#This Row],[Customer Last Name]],", ",Table1[[#This Row],[Customer First Name]])</f>
        <v>No. 12884, Client</v>
      </c>
      <c r="F39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44" t="str">
        <f>IF(Table1[[#This Row],[Transaction Type]]="Maintenance","Non-Sales","Sales")</f>
        <v>Non-Sales</v>
      </c>
      <c r="H3944" t="str">
        <f>IF(Table1[[#This Row],[Quarter]]="q2",1,"")</f>
        <v/>
      </c>
      <c r="I3944">
        <f>IF(Table1[[#This Row],[Quarter]]="q3",1,"")</f>
        <v>1</v>
      </c>
      <c r="J3944" t="str">
        <f>IF(Table1[[#This Row],[Quarter]]="Q2",Table1[[#This Row],[Credit Amount]],"")</f>
        <v/>
      </c>
      <c r="K3944">
        <f>IF(Table1[[#This Row],[Quarter]]="Q3",Table1[[#This Row],[Credit Amount]],"")</f>
        <v>-74.66</v>
      </c>
      <c r="L3944" t="str">
        <f>IF(Table1[[#This Row],[Transaction Type]]="Upgrade",Table1[[#This Row],[Credit Amount]],IF(Table1[[#This Row],[Transaction Type]]="Activation",Table1[[#This Row],[Credit Amount]],""))</f>
        <v/>
      </c>
      <c r="M3944">
        <f>IF(Table1[[#This Row],[Transaction Type]]="Maintenance",Table1[[#This Row],[Credit Amount]],"")</f>
        <v>-74.66</v>
      </c>
      <c r="N3944">
        <v>10040</v>
      </c>
      <c r="O3944" t="s">
        <v>2489</v>
      </c>
      <c r="P3944" t="s">
        <v>2529</v>
      </c>
      <c r="Q3944" t="s">
        <v>289</v>
      </c>
      <c r="R3944">
        <v>10102</v>
      </c>
      <c r="S3944" t="s">
        <v>2489</v>
      </c>
      <c r="T3944" t="s">
        <v>2591</v>
      </c>
      <c r="U3944" t="s">
        <v>290</v>
      </c>
      <c r="V3944" t="s">
        <v>225</v>
      </c>
      <c r="W3944">
        <v>100003883</v>
      </c>
      <c r="X3944">
        <v>8005552884</v>
      </c>
      <c r="Y3944" t="s">
        <v>2595</v>
      </c>
      <c r="Z3944" t="s">
        <v>5474</v>
      </c>
      <c r="AA3944" s="13">
        <v>-74.66</v>
      </c>
      <c r="AB3944" s="14">
        <v>42585</v>
      </c>
      <c r="AC3944" t="s">
        <v>36</v>
      </c>
    </row>
    <row r="3945" spans="1:29" x14ac:dyDescent="0.25">
      <c r="A3945" t="str">
        <f>CONCATENATE("Q",ROUNDUP(MONTH(Table1[[#This Row],[Month]])/3,0))</f>
        <v>Q3</v>
      </c>
      <c r="B3945" s="14">
        <f>EOMONTH(Table1[[#This Row],[Credit Date]],-1)+1</f>
        <v>42583</v>
      </c>
      <c r="C3945" t="str">
        <f>CONCATENATE(Table1[[#This Row],[Issuer Last Name]],", ",Table1[[#This Row],[Issuer First Name]])</f>
        <v>No. 040, Employee</v>
      </c>
      <c r="D3945" t="str">
        <f>CONCATENATE(Table1[[#This Row],[Approver Last Name]],", ",Table1[[#This Row],[Approver First Name]])</f>
        <v>No. 040, Employee</v>
      </c>
      <c r="E3945" t="str">
        <f>CONCATENATE(Table1[[#This Row],[Customer Last Name]],", ",Table1[[#This Row],[Customer First Name]])</f>
        <v>No. 10634, Client</v>
      </c>
      <c r="F3945" t="str">
        <f>IF(Table1[[#This Row],[Credit Amount]]&gt;-19.99,"Less than 19.99",IF(Table1[[#This Row],[Credit Amount]]=-20,"20",IF(Table1[[#This Row],[Credit Amount]]&gt;-49.98,"20.01-49.98",IF(Table1[[#This Row],[Credit Amount]]=-49.99,"49.99",IF(Table1[[#This Row],[Credit Amount]]=-50,"50",IF(Table1[[#This Row],[Credit Amount]]&lt;-50.01,"Greater than 50"))))))</f>
        <v>20.01-49.98</v>
      </c>
      <c r="G3945" t="str">
        <f>IF(Table1[[#This Row],[Transaction Type]]="Maintenance","Non-Sales","Sales")</f>
        <v>Non-Sales</v>
      </c>
      <c r="H3945" t="str">
        <f>IF(Table1[[#This Row],[Quarter]]="q2",1,"")</f>
        <v/>
      </c>
      <c r="I3945">
        <f>IF(Table1[[#This Row],[Quarter]]="q3",1,"")</f>
        <v>1</v>
      </c>
      <c r="J3945" t="str">
        <f>IF(Table1[[#This Row],[Quarter]]="Q2",Table1[[#This Row],[Credit Amount]],"")</f>
        <v/>
      </c>
      <c r="K3945">
        <f>IF(Table1[[#This Row],[Quarter]]="Q3",Table1[[#This Row],[Credit Amount]],"")</f>
        <v>-42.15</v>
      </c>
      <c r="L3945" t="str">
        <f>IF(Table1[[#This Row],[Transaction Type]]="Upgrade",Table1[[#This Row],[Credit Amount]],IF(Table1[[#This Row],[Transaction Type]]="Activation",Table1[[#This Row],[Credit Amount]],""))</f>
        <v/>
      </c>
      <c r="M3945">
        <f>IF(Table1[[#This Row],[Transaction Type]]="Maintenance",Table1[[#This Row],[Credit Amount]],"")</f>
        <v>-42.15</v>
      </c>
      <c r="N3945">
        <v>10040</v>
      </c>
      <c r="O3945" t="s">
        <v>2489</v>
      </c>
      <c r="P3945" t="s">
        <v>2529</v>
      </c>
      <c r="Q3945" t="s">
        <v>289</v>
      </c>
      <c r="R3945">
        <v>10040</v>
      </c>
      <c r="S3945" t="s">
        <v>2489</v>
      </c>
      <c r="T3945" t="s">
        <v>2529</v>
      </c>
      <c r="U3945" t="s">
        <v>289</v>
      </c>
      <c r="V3945" t="s">
        <v>225</v>
      </c>
      <c r="W3945">
        <v>100001633</v>
      </c>
      <c r="X3945">
        <v>8005550634</v>
      </c>
      <c r="Y3945" t="s">
        <v>2595</v>
      </c>
      <c r="Z3945" t="s">
        <v>3229</v>
      </c>
      <c r="AA3945" s="13">
        <v>-42.15</v>
      </c>
      <c r="AB3945" s="14">
        <v>42589</v>
      </c>
      <c r="AC3945" t="s">
        <v>36</v>
      </c>
    </row>
    <row r="3946" spans="1:29" x14ac:dyDescent="0.25">
      <c r="A3946" t="str">
        <f>CONCATENATE("Q",ROUNDUP(MONTH(Table1[[#This Row],[Month]])/3,0))</f>
        <v>Q3</v>
      </c>
      <c r="B3946" s="14">
        <f>EOMONTH(Table1[[#This Row],[Credit Date]],-1)+1</f>
        <v>42583</v>
      </c>
      <c r="C3946" t="str">
        <f>CONCATENATE(Table1[[#This Row],[Issuer Last Name]],", ",Table1[[#This Row],[Issuer First Name]])</f>
        <v>No. 040, Employee</v>
      </c>
      <c r="D3946" t="str">
        <f>CONCATENATE(Table1[[#This Row],[Approver Last Name]],", ",Table1[[#This Row],[Approver First Name]])</f>
        <v>No. 040, Employee</v>
      </c>
      <c r="E3946" t="str">
        <f>CONCATENATE(Table1[[#This Row],[Customer Last Name]],", ",Table1[[#This Row],[Customer First Name]])</f>
        <v>No. 11822, Client</v>
      </c>
      <c r="F3946" t="str">
        <f>IF(Table1[[#This Row],[Credit Amount]]&gt;-19.99,"Less than 19.99",IF(Table1[[#This Row],[Credit Amount]]=-20,"20",IF(Table1[[#This Row],[Credit Amount]]&gt;-49.98,"20.01-49.98",IF(Table1[[#This Row],[Credit Amount]]=-49.99,"49.99",IF(Table1[[#This Row],[Credit Amount]]=-50,"50",IF(Table1[[#This Row],[Credit Amount]]&lt;-50.01,"Greater than 50"))))))</f>
        <v>20.01-49.98</v>
      </c>
      <c r="G3946" t="str">
        <f>IF(Table1[[#This Row],[Transaction Type]]="Maintenance","Non-Sales","Sales")</f>
        <v>Sales</v>
      </c>
      <c r="H3946" t="str">
        <f>IF(Table1[[#This Row],[Quarter]]="q2",1,"")</f>
        <v/>
      </c>
      <c r="I3946">
        <f>IF(Table1[[#This Row],[Quarter]]="q3",1,"")</f>
        <v>1</v>
      </c>
      <c r="J3946" t="str">
        <f>IF(Table1[[#This Row],[Quarter]]="Q2",Table1[[#This Row],[Credit Amount]],"")</f>
        <v/>
      </c>
      <c r="K3946">
        <f>IF(Table1[[#This Row],[Quarter]]="Q3",Table1[[#This Row],[Credit Amount]],"")</f>
        <v>-22.52</v>
      </c>
      <c r="L3946">
        <f>IF(Table1[[#This Row],[Transaction Type]]="Upgrade",Table1[[#This Row],[Credit Amount]],IF(Table1[[#This Row],[Transaction Type]]="Activation",Table1[[#This Row],[Credit Amount]],""))</f>
        <v>-22.52</v>
      </c>
      <c r="M3946" t="str">
        <f>IF(Table1[[#This Row],[Transaction Type]]="Maintenance",Table1[[#This Row],[Credit Amount]],"")</f>
        <v/>
      </c>
      <c r="N3946">
        <v>10040</v>
      </c>
      <c r="O3946" t="s">
        <v>2489</v>
      </c>
      <c r="P3946" t="s">
        <v>2529</v>
      </c>
      <c r="Q3946" t="s">
        <v>289</v>
      </c>
      <c r="R3946">
        <v>10040</v>
      </c>
      <c r="S3946" t="s">
        <v>2489</v>
      </c>
      <c r="T3946" t="s">
        <v>2529</v>
      </c>
      <c r="U3946" t="s">
        <v>289</v>
      </c>
      <c r="V3946" t="s">
        <v>225</v>
      </c>
      <c r="W3946">
        <v>100002821</v>
      </c>
      <c r="X3946">
        <v>8005551822</v>
      </c>
      <c r="Y3946" t="s">
        <v>2595</v>
      </c>
      <c r="Z3946" t="s">
        <v>4417</v>
      </c>
      <c r="AA3946" s="13">
        <v>-22.52</v>
      </c>
      <c r="AB3946" s="14">
        <v>42589</v>
      </c>
      <c r="AC3946" t="s">
        <v>37</v>
      </c>
    </row>
    <row r="3947" spans="1:29" x14ac:dyDescent="0.25">
      <c r="A3947" t="str">
        <f>CONCATENATE("Q",ROUNDUP(MONTH(Table1[[#This Row],[Month]])/3,0))</f>
        <v>Q3</v>
      </c>
      <c r="B3947" s="14">
        <f>EOMONTH(Table1[[#This Row],[Credit Date]],-1)+1</f>
        <v>42583</v>
      </c>
      <c r="C3947" t="str">
        <f>CONCATENATE(Table1[[#This Row],[Issuer Last Name]],", ",Table1[[#This Row],[Issuer First Name]])</f>
        <v>No. 040, Employee</v>
      </c>
      <c r="D3947" t="str">
        <f>CONCATENATE(Table1[[#This Row],[Approver Last Name]],", ",Table1[[#This Row],[Approver First Name]])</f>
        <v>No. 102, Employee</v>
      </c>
      <c r="E3947" t="str">
        <f>CONCATENATE(Table1[[#This Row],[Customer Last Name]],", ",Table1[[#This Row],[Customer First Name]])</f>
        <v>No. 11539, Client</v>
      </c>
      <c r="F39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47" t="str">
        <f>IF(Table1[[#This Row],[Transaction Type]]="Maintenance","Non-Sales","Sales")</f>
        <v>Non-Sales</v>
      </c>
      <c r="H3947" t="str">
        <f>IF(Table1[[#This Row],[Quarter]]="q2",1,"")</f>
        <v/>
      </c>
      <c r="I3947">
        <f>IF(Table1[[#This Row],[Quarter]]="q3",1,"")</f>
        <v>1</v>
      </c>
      <c r="J3947" t="str">
        <f>IF(Table1[[#This Row],[Quarter]]="Q2",Table1[[#This Row],[Credit Amount]],"")</f>
        <v/>
      </c>
      <c r="K3947">
        <f>IF(Table1[[#This Row],[Quarter]]="Q3",Table1[[#This Row],[Credit Amount]],"")</f>
        <v>-65.099999999999994</v>
      </c>
      <c r="L3947" t="str">
        <f>IF(Table1[[#This Row],[Transaction Type]]="Upgrade",Table1[[#This Row],[Credit Amount]],IF(Table1[[#This Row],[Transaction Type]]="Activation",Table1[[#This Row],[Credit Amount]],""))</f>
        <v/>
      </c>
      <c r="M3947">
        <f>IF(Table1[[#This Row],[Transaction Type]]="Maintenance",Table1[[#This Row],[Credit Amount]],"")</f>
        <v>-65.099999999999994</v>
      </c>
      <c r="N3947">
        <v>10040</v>
      </c>
      <c r="O3947" t="s">
        <v>2489</v>
      </c>
      <c r="P3947" t="s">
        <v>2529</v>
      </c>
      <c r="Q3947" t="s">
        <v>289</v>
      </c>
      <c r="R3947">
        <v>10102</v>
      </c>
      <c r="S3947" t="s">
        <v>2489</v>
      </c>
      <c r="T3947" t="s">
        <v>2591</v>
      </c>
      <c r="U3947" t="s">
        <v>290</v>
      </c>
      <c r="V3947" t="s">
        <v>225</v>
      </c>
      <c r="W3947">
        <v>100002538</v>
      </c>
      <c r="X3947">
        <v>8005551539</v>
      </c>
      <c r="Y3947" t="s">
        <v>2595</v>
      </c>
      <c r="Z3947" t="s">
        <v>4134</v>
      </c>
      <c r="AA3947" s="13">
        <v>-65.099999999999994</v>
      </c>
      <c r="AB3947" s="14">
        <v>42591</v>
      </c>
      <c r="AC3947" t="s">
        <v>36</v>
      </c>
    </row>
    <row r="3948" spans="1:29" x14ac:dyDescent="0.25">
      <c r="A3948" t="str">
        <f>CONCATENATE("Q",ROUNDUP(MONTH(Table1[[#This Row],[Month]])/3,0))</f>
        <v>Q3</v>
      </c>
      <c r="B3948" s="14">
        <f>EOMONTH(Table1[[#This Row],[Credit Date]],-1)+1</f>
        <v>42583</v>
      </c>
      <c r="C3948" t="str">
        <f>CONCATENATE(Table1[[#This Row],[Issuer Last Name]],", ",Table1[[#This Row],[Issuer First Name]])</f>
        <v>No. 040, Employee</v>
      </c>
      <c r="D3948" t="str">
        <f>CONCATENATE(Table1[[#This Row],[Approver Last Name]],", ",Table1[[#This Row],[Approver First Name]])</f>
        <v>No. 040, Employee</v>
      </c>
      <c r="E3948" t="str">
        <f>CONCATENATE(Table1[[#This Row],[Customer Last Name]],", ",Table1[[#This Row],[Customer First Name]])</f>
        <v>No. 10938, Client</v>
      </c>
      <c r="F3948" t="str">
        <f>IF(Table1[[#This Row],[Credit Amount]]&gt;-19.99,"Less than 19.99",IF(Table1[[#This Row],[Credit Amount]]=-20,"20",IF(Table1[[#This Row],[Credit Amount]]&gt;-49.98,"20.01-49.98",IF(Table1[[#This Row],[Credit Amount]]=-49.99,"49.99",IF(Table1[[#This Row],[Credit Amount]]=-50,"50",IF(Table1[[#This Row],[Credit Amount]]&lt;-50.01,"Greater than 50"))))))</f>
        <v>20.01-49.98</v>
      </c>
      <c r="G3948" t="str">
        <f>IF(Table1[[#This Row],[Transaction Type]]="Maintenance","Non-Sales","Sales")</f>
        <v>Non-Sales</v>
      </c>
      <c r="H3948" t="str">
        <f>IF(Table1[[#This Row],[Quarter]]="q2",1,"")</f>
        <v/>
      </c>
      <c r="I3948">
        <f>IF(Table1[[#This Row],[Quarter]]="q3",1,"")</f>
        <v>1</v>
      </c>
      <c r="J3948" t="str">
        <f>IF(Table1[[#This Row],[Quarter]]="Q2",Table1[[#This Row],[Credit Amount]],"")</f>
        <v/>
      </c>
      <c r="K3948">
        <f>IF(Table1[[#This Row],[Quarter]]="Q3",Table1[[#This Row],[Credit Amount]],"")</f>
        <v>-35.880000000000003</v>
      </c>
      <c r="L3948" t="str">
        <f>IF(Table1[[#This Row],[Transaction Type]]="Upgrade",Table1[[#This Row],[Credit Amount]],IF(Table1[[#This Row],[Transaction Type]]="Activation",Table1[[#This Row],[Credit Amount]],""))</f>
        <v/>
      </c>
      <c r="M3948">
        <f>IF(Table1[[#This Row],[Transaction Type]]="Maintenance",Table1[[#This Row],[Credit Amount]],"")</f>
        <v>-35.880000000000003</v>
      </c>
      <c r="N3948">
        <v>10040</v>
      </c>
      <c r="O3948" t="s">
        <v>2489</v>
      </c>
      <c r="P3948" t="s">
        <v>2529</v>
      </c>
      <c r="Q3948" t="s">
        <v>289</v>
      </c>
      <c r="R3948">
        <v>10040</v>
      </c>
      <c r="S3948" t="s">
        <v>2489</v>
      </c>
      <c r="T3948" t="s">
        <v>2529</v>
      </c>
      <c r="U3948" t="s">
        <v>289</v>
      </c>
      <c r="V3948" t="s">
        <v>225</v>
      </c>
      <c r="W3948">
        <v>100001937</v>
      </c>
      <c r="X3948">
        <v>8005550938</v>
      </c>
      <c r="Y3948" t="s">
        <v>2595</v>
      </c>
      <c r="Z3948" t="s">
        <v>3533</v>
      </c>
      <c r="AA3948" s="13">
        <v>-35.880000000000003</v>
      </c>
      <c r="AB3948" s="14">
        <v>42597</v>
      </c>
      <c r="AC3948" t="s">
        <v>36</v>
      </c>
    </row>
    <row r="3949" spans="1:29" x14ac:dyDescent="0.25">
      <c r="A3949" t="str">
        <f>CONCATENATE("Q",ROUNDUP(MONTH(Table1[[#This Row],[Month]])/3,0))</f>
        <v>Q3</v>
      </c>
      <c r="B3949" s="14">
        <f>EOMONTH(Table1[[#This Row],[Credit Date]],-1)+1</f>
        <v>42583</v>
      </c>
      <c r="C3949" t="str">
        <f>CONCATENATE(Table1[[#This Row],[Issuer Last Name]],", ",Table1[[#This Row],[Issuer First Name]])</f>
        <v>No. 040, Employee</v>
      </c>
      <c r="D3949" t="str">
        <f>CONCATENATE(Table1[[#This Row],[Approver Last Name]],", ",Table1[[#This Row],[Approver First Name]])</f>
        <v>No. 102, Employee</v>
      </c>
      <c r="E3949" t="str">
        <f>CONCATENATE(Table1[[#This Row],[Customer Last Name]],", ",Table1[[#This Row],[Customer First Name]])</f>
        <v>No. 13849, Client</v>
      </c>
      <c r="F39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49" t="str">
        <f>IF(Table1[[#This Row],[Transaction Type]]="Maintenance","Non-Sales","Sales")</f>
        <v>Sales</v>
      </c>
      <c r="H3949" t="str">
        <f>IF(Table1[[#This Row],[Quarter]]="q2",1,"")</f>
        <v/>
      </c>
      <c r="I3949">
        <f>IF(Table1[[#This Row],[Quarter]]="q3",1,"")</f>
        <v>1</v>
      </c>
      <c r="J3949" t="str">
        <f>IF(Table1[[#This Row],[Quarter]]="Q2",Table1[[#This Row],[Credit Amount]],"")</f>
        <v/>
      </c>
      <c r="K3949">
        <f>IF(Table1[[#This Row],[Quarter]]="Q3",Table1[[#This Row],[Credit Amount]],"")</f>
        <v>-53.37</v>
      </c>
      <c r="L3949">
        <f>IF(Table1[[#This Row],[Transaction Type]]="Upgrade",Table1[[#This Row],[Credit Amount]],IF(Table1[[#This Row],[Transaction Type]]="Activation",Table1[[#This Row],[Credit Amount]],""))</f>
        <v>-53.37</v>
      </c>
      <c r="M3949" t="str">
        <f>IF(Table1[[#This Row],[Transaction Type]]="Maintenance",Table1[[#This Row],[Credit Amount]],"")</f>
        <v/>
      </c>
      <c r="N3949">
        <v>10040</v>
      </c>
      <c r="O3949" t="s">
        <v>2489</v>
      </c>
      <c r="P3949" t="s">
        <v>2529</v>
      </c>
      <c r="Q3949" t="s">
        <v>289</v>
      </c>
      <c r="R3949">
        <v>10102</v>
      </c>
      <c r="S3949" t="s">
        <v>2489</v>
      </c>
      <c r="T3949" t="s">
        <v>2591</v>
      </c>
      <c r="U3949" t="s">
        <v>290</v>
      </c>
      <c r="V3949" t="s">
        <v>225</v>
      </c>
      <c r="W3949">
        <v>100004848</v>
      </c>
      <c r="X3949">
        <v>8005553849</v>
      </c>
      <c r="Y3949" t="s">
        <v>2595</v>
      </c>
      <c r="Z3949" t="s">
        <v>6437</v>
      </c>
      <c r="AA3949" s="13">
        <v>-53.37</v>
      </c>
      <c r="AB3949" s="14">
        <v>42604</v>
      </c>
      <c r="AC3949" t="s">
        <v>35</v>
      </c>
    </row>
    <row r="3950" spans="1:29" x14ac:dyDescent="0.25">
      <c r="A3950" t="str">
        <f>CONCATENATE("Q",ROUNDUP(MONTH(Table1[[#This Row],[Month]])/3,0))</f>
        <v>Q3</v>
      </c>
      <c r="B3950" s="14">
        <f>EOMONTH(Table1[[#This Row],[Credit Date]],-1)+1</f>
        <v>42583</v>
      </c>
      <c r="C3950" t="str">
        <f>CONCATENATE(Table1[[#This Row],[Issuer Last Name]],", ",Table1[[#This Row],[Issuer First Name]])</f>
        <v>No. 040, Employee</v>
      </c>
      <c r="D3950" t="str">
        <f>CONCATENATE(Table1[[#This Row],[Approver Last Name]],", ",Table1[[#This Row],[Approver First Name]])</f>
        <v>No. 040, Employee</v>
      </c>
      <c r="E3950" t="str">
        <f>CONCATENATE(Table1[[#This Row],[Customer Last Name]],", ",Table1[[#This Row],[Customer First Name]])</f>
        <v>No. 12753, Client</v>
      </c>
      <c r="F3950" t="str">
        <f>IF(Table1[[#This Row],[Credit Amount]]&gt;-19.99,"Less than 19.99",IF(Table1[[#This Row],[Credit Amount]]=-20,"20",IF(Table1[[#This Row],[Credit Amount]]&gt;-49.98,"20.01-49.98",IF(Table1[[#This Row],[Credit Amount]]=-49.99,"49.99",IF(Table1[[#This Row],[Credit Amount]]=-50,"50",IF(Table1[[#This Row],[Credit Amount]]&lt;-50.01,"Greater than 50"))))))</f>
        <v>20.01-49.98</v>
      </c>
      <c r="G3950" t="str">
        <f>IF(Table1[[#This Row],[Transaction Type]]="Maintenance","Non-Sales","Sales")</f>
        <v>Non-Sales</v>
      </c>
      <c r="H3950" t="str">
        <f>IF(Table1[[#This Row],[Quarter]]="q2",1,"")</f>
        <v/>
      </c>
      <c r="I3950">
        <f>IF(Table1[[#This Row],[Quarter]]="q3",1,"")</f>
        <v>1</v>
      </c>
      <c r="J3950" t="str">
        <f>IF(Table1[[#This Row],[Quarter]]="Q2",Table1[[#This Row],[Credit Amount]],"")</f>
        <v/>
      </c>
      <c r="K3950">
        <f>IF(Table1[[#This Row],[Quarter]]="Q3",Table1[[#This Row],[Credit Amount]],"")</f>
        <v>-34.39</v>
      </c>
      <c r="L3950" t="str">
        <f>IF(Table1[[#This Row],[Transaction Type]]="Upgrade",Table1[[#This Row],[Credit Amount]],IF(Table1[[#This Row],[Transaction Type]]="Activation",Table1[[#This Row],[Credit Amount]],""))</f>
        <v/>
      </c>
      <c r="M3950">
        <f>IF(Table1[[#This Row],[Transaction Type]]="Maintenance",Table1[[#This Row],[Credit Amount]],"")</f>
        <v>-34.39</v>
      </c>
      <c r="N3950">
        <v>10040</v>
      </c>
      <c r="O3950" t="s">
        <v>2489</v>
      </c>
      <c r="P3950" t="s">
        <v>2529</v>
      </c>
      <c r="Q3950" t="s">
        <v>289</v>
      </c>
      <c r="R3950">
        <v>10040</v>
      </c>
      <c r="S3950" t="s">
        <v>2489</v>
      </c>
      <c r="T3950" t="s">
        <v>2529</v>
      </c>
      <c r="U3950" t="s">
        <v>289</v>
      </c>
      <c r="V3950" t="s">
        <v>225</v>
      </c>
      <c r="W3950">
        <v>100003752</v>
      </c>
      <c r="X3950">
        <v>8005552753</v>
      </c>
      <c r="Y3950" t="s">
        <v>2595</v>
      </c>
      <c r="Z3950" t="s">
        <v>5345</v>
      </c>
      <c r="AA3950" s="13">
        <v>-34.39</v>
      </c>
      <c r="AB3950" s="14">
        <v>42605</v>
      </c>
      <c r="AC3950" t="s">
        <v>36</v>
      </c>
    </row>
    <row r="3951" spans="1:29" x14ac:dyDescent="0.25">
      <c r="A3951" t="str">
        <f>CONCATENATE("Q",ROUNDUP(MONTH(Table1[[#This Row],[Month]])/3,0))</f>
        <v>Q3</v>
      </c>
      <c r="B3951" s="14">
        <f>EOMONTH(Table1[[#This Row],[Credit Date]],-1)+1</f>
        <v>42614</v>
      </c>
      <c r="C3951" t="str">
        <f>CONCATENATE(Table1[[#This Row],[Issuer Last Name]],", ",Table1[[#This Row],[Issuer First Name]])</f>
        <v>No. 040, Employee</v>
      </c>
      <c r="D3951" t="str">
        <f>CONCATENATE(Table1[[#This Row],[Approver Last Name]],", ",Table1[[#This Row],[Approver First Name]])</f>
        <v>No. 040, Employee</v>
      </c>
      <c r="E3951" t="str">
        <f>CONCATENATE(Table1[[#This Row],[Customer Last Name]],", ",Table1[[#This Row],[Customer First Name]])</f>
        <v>No. 10184, Client</v>
      </c>
      <c r="F3951" t="str">
        <f>IF(Table1[[#This Row],[Credit Amount]]&gt;-19.99,"Less than 19.99",IF(Table1[[#This Row],[Credit Amount]]=-20,"20",IF(Table1[[#This Row],[Credit Amount]]&gt;-49.98,"20.01-49.98",IF(Table1[[#This Row],[Credit Amount]]=-49.99,"49.99",IF(Table1[[#This Row],[Credit Amount]]=-50,"50",IF(Table1[[#This Row],[Credit Amount]]&lt;-50.01,"Greater than 50"))))))</f>
        <v>20.01-49.98</v>
      </c>
      <c r="G3951" t="str">
        <f>IF(Table1[[#This Row],[Transaction Type]]="Maintenance","Non-Sales","Sales")</f>
        <v>Non-Sales</v>
      </c>
      <c r="H3951" t="str">
        <f>IF(Table1[[#This Row],[Quarter]]="q2",1,"")</f>
        <v/>
      </c>
      <c r="I3951">
        <f>IF(Table1[[#This Row],[Quarter]]="q3",1,"")</f>
        <v>1</v>
      </c>
      <c r="J3951" t="str">
        <f>IF(Table1[[#This Row],[Quarter]]="Q2",Table1[[#This Row],[Credit Amount]],"")</f>
        <v/>
      </c>
      <c r="K3951">
        <f>IF(Table1[[#This Row],[Quarter]]="Q3",Table1[[#This Row],[Credit Amount]],"")</f>
        <v>-25.55</v>
      </c>
      <c r="L3951" t="str">
        <f>IF(Table1[[#This Row],[Transaction Type]]="Upgrade",Table1[[#This Row],[Credit Amount]],IF(Table1[[#This Row],[Transaction Type]]="Activation",Table1[[#This Row],[Credit Amount]],""))</f>
        <v/>
      </c>
      <c r="M3951">
        <f>IF(Table1[[#This Row],[Transaction Type]]="Maintenance",Table1[[#This Row],[Credit Amount]],"")</f>
        <v>-25.55</v>
      </c>
      <c r="N3951">
        <v>10040</v>
      </c>
      <c r="O3951" t="s">
        <v>2489</v>
      </c>
      <c r="P3951" t="s">
        <v>2529</v>
      </c>
      <c r="Q3951" t="s">
        <v>289</v>
      </c>
      <c r="R3951">
        <v>10040</v>
      </c>
      <c r="S3951" t="s">
        <v>2489</v>
      </c>
      <c r="T3951" t="s">
        <v>2529</v>
      </c>
      <c r="U3951" t="s">
        <v>289</v>
      </c>
      <c r="V3951" t="s">
        <v>225</v>
      </c>
      <c r="W3951">
        <v>100001183</v>
      </c>
      <c r="X3951">
        <v>8005550184</v>
      </c>
      <c r="Y3951" t="s">
        <v>2595</v>
      </c>
      <c r="Z3951" t="s">
        <v>2779</v>
      </c>
      <c r="AA3951" s="13">
        <v>-25.55</v>
      </c>
      <c r="AB3951" s="14">
        <v>42616</v>
      </c>
      <c r="AC3951" t="s">
        <v>36</v>
      </c>
    </row>
    <row r="3952" spans="1:29" x14ac:dyDescent="0.25">
      <c r="A3952" t="str">
        <f>CONCATENATE("Q",ROUNDUP(MONTH(Table1[[#This Row],[Month]])/3,0))</f>
        <v>Q3</v>
      </c>
      <c r="B3952" s="14">
        <f>EOMONTH(Table1[[#This Row],[Credit Date]],-1)+1</f>
        <v>42614</v>
      </c>
      <c r="C3952" t="str">
        <f>CONCATENATE(Table1[[#This Row],[Issuer Last Name]],", ",Table1[[#This Row],[Issuer First Name]])</f>
        <v>No. 040, Employee</v>
      </c>
      <c r="D3952" t="str">
        <f>CONCATENATE(Table1[[#This Row],[Approver Last Name]],", ",Table1[[#This Row],[Approver First Name]])</f>
        <v>No. 102, Employee</v>
      </c>
      <c r="E3952" t="str">
        <f>CONCATENATE(Table1[[#This Row],[Customer Last Name]],", ",Table1[[#This Row],[Customer First Name]])</f>
        <v>No. 11015, Client</v>
      </c>
      <c r="F39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52" t="str">
        <f>IF(Table1[[#This Row],[Transaction Type]]="Maintenance","Non-Sales","Sales")</f>
        <v>Non-Sales</v>
      </c>
      <c r="H3952" t="str">
        <f>IF(Table1[[#This Row],[Quarter]]="q2",1,"")</f>
        <v/>
      </c>
      <c r="I3952">
        <f>IF(Table1[[#This Row],[Quarter]]="q3",1,"")</f>
        <v>1</v>
      </c>
      <c r="J3952" t="str">
        <f>IF(Table1[[#This Row],[Quarter]]="Q2",Table1[[#This Row],[Credit Amount]],"")</f>
        <v/>
      </c>
      <c r="K3952">
        <f>IF(Table1[[#This Row],[Quarter]]="Q3",Table1[[#This Row],[Credit Amount]],"")</f>
        <v>-67.14</v>
      </c>
      <c r="L3952" t="str">
        <f>IF(Table1[[#This Row],[Transaction Type]]="Upgrade",Table1[[#This Row],[Credit Amount]],IF(Table1[[#This Row],[Transaction Type]]="Activation",Table1[[#This Row],[Credit Amount]],""))</f>
        <v/>
      </c>
      <c r="M3952">
        <f>IF(Table1[[#This Row],[Transaction Type]]="Maintenance",Table1[[#This Row],[Credit Amount]],"")</f>
        <v>-67.14</v>
      </c>
      <c r="N3952">
        <v>10040</v>
      </c>
      <c r="O3952" t="s">
        <v>2489</v>
      </c>
      <c r="P3952" t="s">
        <v>2529</v>
      </c>
      <c r="Q3952" t="s">
        <v>289</v>
      </c>
      <c r="R3952">
        <v>10102</v>
      </c>
      <c r="S3952" t="s">
        <v>2489</v>
      </c>
      <c r="T3952" t="s">
        <v>2591</v>
      </c>
      <c r="U3952" t="s">
        <v>290</v>
      </c>
      <c r="V3952" t="s">
        <v>225</v>
      </c>
      <c r="W3952">
        <v>100002014</v>
      </c>
      <c r="X3952">
        <v>8005551015</v>
      </c>
      <c r="Y3952" t="s">
        <v>2595</v>
      </c>
      <c r="Z3952" t="s">
        <v>3610</v>
      </c>
      <c r="AA3952" s="13">
        <v>-67.14</v>
      </c>
      <c r="AB3952" s="14">
        <v>42616</v>
      </c>
      <c r="AC3952" t="s">
        <v>36</v>
      </c>
    </row>
    <row r="3953" spans="1:29" x14ac:dyDescent="0.25">
      <c r="A3953" t="str">
        <f>CONCATENATE("Q",ROUNDUP(MONTH(Table1[[#This Row],[Month]])/3,0))</f>
        <v>Q3</v>
      </c>
      <c r="B3953" s="14">
        <f>EOMONTH(Table1[[#This Row],[Credit Date]],-1)+1</f>
        <v>42614</v>
      </c>
      <c r="C3953" t="str">
        <f>CONCATENATE(Table1[[#This Row],[Issuer Last Name]],", ",Table1[[#This Row],[Issuer First Name]])</f>
        <v>No. 040, Employee</v>
      </c>
      <c r="D3953" t="str">
        <f>CONCATENATE(Table1[[#This Row],[Approver Last Name]],", ",Table1[[#This Row],[Approver First Name]])</f>
        <v>No. 102, Employee</v>
      </c>
      <c r="E3953" t="str">
        <f>CONCATENATE(Table1[[#This Row],[Customer Last Name]],", ",Table1[[#This Row],[Customer First Name]])</f>
        <v>No. 12377, Client</v>
      </c>
      <c r="F39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53" t="str">
        <f>IF(Table1[[#This Row],[Transaction Type]]="Maintenance","Non-Sales","Sales")</f>
        <v>Non-Sales</v>
      </c>
      <c r="H3953" t="str">
        <f>IF(Table1[[#This Row],[Quarter]]="q2",1,"")</f>
        <v/>
      </c>
      <c r="I3953">
        <f>IF(Table1[[#This Row],[Quarter]]="q3",1,"")</f>
        <v>1</v>
      </c>
      <c r="J3953" t="str">
        <f>IF(Table1[[#This Row],[Quarter]]="Q2",Table1[[#This Row],[Credit Amount]],"")</f>
        <v/>
      </c>
      <c r="K3953">
        <f>IF(Table1[[#This Row],[Quarter]]="Q3",Table1[[#This Row],[Credit Amount]],"")</f>
        <v>-79.52</v>
      </c>
      <c r="L3953" t="str">
        <f>IF(Table1[[#This Row],[Transaction Type]]="Upgrade",Table1[[#This Row],[Credit Amount]],IF(Table1[[#This Row],[Transaction Type]]="Activation",Table1[[#This Row],[Credit Amount]],""))</f>
        <v/>
      </c>
      <c r="M3953">
        <f>IF(Table1[[#This Row],[Transaction Type]]="Maintenance",Table1[[#This Row],[Credit Amount]],"")</f>
        <v>-79.52</v>
      </c>
      <c r="N3953">
        <v>10040</v>
      </c>
      <c r="O3953" t="s">
        <v>2489</v>
      </c>
      <c r="P3953" t="s">
        <v>2529</v>
      </c>
      <c r="Q3953" t="s">
        <v>289</v>
      </c>
      <c r="R3953">
        <v>10102</v>
      </c>
      <c r="S3953" t="s">
        <v>2489</v>
      </c>
      <c r="T3953" t="s">
        <v>2591</v>
      </c>
      <c r="U3953" t="s">
        <v>290</v>
      </c>
      <c r="V3953" t="s">
        <v>225</v>
      </c>
      <c r="W3953">
        <v>100003376</v>
      </c>
      <c r="X3953">
        <v>8005552377</v>
      </c>
      <c r="Y3953" t="s">
        <v>2595</v>
      </c>
      <c r="Z3953" t="s">
        <v>4972</v>
      </c>
      <c r="AA3953" s="13">
        <v>-79.52</v>
      </c>
      <c r="AB3953" s="14">
        <v>42617</v>
      </c>
      <c r="AC3953" t="s">
        <v>36</v>
      </c>
    </row>
    <row r="3954" spans="1:29" x14ac:dyDescent="0.25">
      <c r="A3954" t="str">
        <f>CONCATENATE("Q",ROUNDUP(MONTH(Table1[[#This Row],[Month]])/3,0))</f>
        <v>Q3</v>
      </c>
      <c r="B3954" s="14">
        <f>EOMONTH(Table1[[#This Row],[Credit Date]],-1)+1</f>
        <v>42614</v>
      </c>
      <c r="C3954" t="str">
        <f>CONCATENATE(Table1[[#This Row],[Issuer Last Name]],", ",Table1[[#This Row],[Issuer First Name]])</f>
        <v>No. 040, Employee</v>
      </c>
      <c r="D3954" t="str">
        <f>CONCATENATE(Table1[[#This Row],[Approver Last Name]],", ",Table1[[#This Row],[Approver First Name]])</f>
        <v>No. 040, Employee</v>
      </c>
      <c r="E3954" t="str">
        <f>CONCATENATE(Table1[[#This Row],[Customer Last Name]],", ",Table1[[#This Row],[Customer First Name]])</f>
        <v>No. 10094, Client</v>
      </c>
      <c r="F3954" t="str">
        <f>IF(Table1[[#This Row],[Credit Amount]]&gt;-19.99,"Less than 19.99",IF(Table1[[#This Row],[Credit Amount]]=-20,"20",IF(Table1[[#This Row],[Credit Amount]]&gt;-49.98,"20.01-49.98",IF(Table1[[#This Row],[Credit Amount]]=-49.99,"49.99",IF(Table1[[#This Row],[Credit Amount]]=-50,"50",IF(Table1[[#This Row],[Credit Amount]]&lt;-50.01,"Greater than 50"))))))</f>
        <v>Less than 19.99</v>
      </c>
      <c r="G3954" t="str">
        <f>IF(Table1[[#This Row],[Transaction Type]]="Maintenance","Non-Sales","Sales")</f>
        <v>Non-Sales</v>
      </c>
      <c r="H3954" t="str">
        <f>IF(Table1[[#This Row],[Quarter]]="q2",1,"")</f>
        <v/>
      </c>
      <c r="I3954">
        <f>IF(Table1[[#This Row],[Quarter]]="q3",1,"")</f>
        <v>1</v>
      </c>
      <c r="J3954" t="str">
        <f>IF(Table1[[#This Row],[Quarter]]="Q2",Table1[[#This Row],[Credit Amount]],"")</f>
        <v/>
      </c>
      <c r="K3954">
        <f>IF(Table1[[#This Row],[Quarter]]="Q3",Table1[[#This Row],[Credit Amount]],"")</f>
        <v>-11.03</v>
      </c>
      <c r="L3954" t="str">
        <f>IF(Table1[[#This Row],[Transaction Type]]="Upgrade",Table1[[#This Row],[Credit Amount]],IF(Table1[[#This Row],[Transaction Type]]="Activation",Table1[[#This Row],[Credit Amount]],""))</f>
        <v/>
      </c>
      <c r="M3954">
        <f>IF(Table1[[#This Row],[Transaction Type]]="Maintenance",Table1[[#This Row],[Credit Amount]],"")</f>
        <v>-11.03</v>
      </c>
      <c r="N3954">
        <v>10040</v>
      </c>
      <c r="O3954" t="s">
        <v>2489</v>
      </c>
      <c r="P3954" t="s">
        <v>2529</v>
      </c>
      <c r="Q3954" t="s">
        <v>289</v>
      </c>
      <c r="R3954">
        <v>10040</v>
      </c>
      <c r="S3954" t="s">
        <v>2489</v>
      </c>
      <c r="T3954" t="s">
        <v>2529</v>
      </c>
      <c r="U3954" t="s">
        <v>289</v>
      </c>
      <c r="V3954" t="s">
        <v>225</v>
      </c>
      <c r="W3954">
        <v>100001093</v>
      </c>
      <c r="X3954">
        <v>8005550094</v>
      </c>
      <c r="Y3954" t="s">
        <v>2595</v>
      </c>
      <c r="Z3954" t="s">
        <v>2689</v>
      </c>
      <c r="AA3954" s="13">
        <v>-11.03</v>
      </c>
      <c r="AB3954" s="14">
        <v>42619</v>
      </c>
      <c r="AC3954" t="s">
        <v>36</v>
      </c>
    </row>
    <row r="3955" spans="1:29" x14ac:dyDescent="0.25">
      <c r="A3955" t="str">
        <f>CONCATENATE("Q",ROUNDUP(MONTH(Table1[[#This Row],[Month]])/3,0))</f>
        <v>Q3</v>
      </c>
      <c r="B3955" s="14">
        <f>EOMONTH(Table1[[#This Row],[Credit Date]],-1)+1</f>
        <v>42614</v>
      </c>
      <c r="C3955" t="str">
        <f>CONCATENATE(Table1[[#This Row],[Issuer Last Name]],", ",Table1[[#This Row],[Issuer First Name]])</f>
        <v>No. 040, Employee</v>
      </c>
      <c r="D3955" t="str">
        <f>CONCATENATE(Table1[[#This Row],[Approver Last Name]],", ",Table1[[#This Row],[Approver First Name]])</f>
        <v>No. 040, Employee</v>
      </c>
      <c r="E3955" t="str">
        <f>CONCATENATE(Table1[[#This Row],[Customer Last Name]],", ",Table1[[#This Row],[Customer First Name]])</f>
        <v>No. 13594, Client</v>
      </c>
      <c r="F3955" t="str">
        <f>IF(Table1[[#This Row],[Credit Amount]]&gt;-19.99,"Less than 19.99",IF(Table1[[#This Row],[Credit Amount]]=-20,"20",IF(Table1[[#This Row],[Credit Amount]]&gt;-49.98,"20.01-49.98",IF(Table1[[#This Row],[Credit Amount]]=-49.99,"49.99",IF(Table1[[#This Row],[Credit Amount]]=-50,"50",IF(Table1[[#This Row],[Credit Amount]]&lt;-50.01,"Greater than 50"))))))</f>
        <v>20.01-49.98</v>
      </c>
      <c r="G3955" t="str">
        <f>IF(Table1[[#This Row],[Transaction Type]]="Maintenance","Non-Sales","Sales")</f>
        <v>Non-Sales</v>
      </c>
      <c r="H3955" t="str">
        <f>IF(Table1[[#This Row],[Quarter]]="q2",1,"")</f>
        <v/>
      </c>
      <c r="I3955">
        <f>IF(Table1[[#This Row],[Quarter]]="q3",1,"")</f>
        <v>1</v>
      </c>
      <c r="J3955" t="str">
        <f>IF(Table1[[#This Row],[Quarter]]="Q2",Table1[[#This Row],[Credit Amount]],"")</f>
        <v/>
      </c>
      <c r="K3955">
        <f>IF(Table1[[#This Row],[Quarter]]="Q3",Table1[[#This Row],[Credit Amount]],"")</f>
        <v>-45.72</v>
      </c>
      <c r="L3955" t="str">
        <f>IF(Table1[[#This Row],[Transaction Type]]="Upgrade",Table1[[#This Row],[Credit Amount]],IF(Table1[[#This Row],[Transaction Type]]="Activation",Table1[[#This Row],[Credit Amount]],""))</f>
        <v/>
      </c>
      <c r="M3955">
        <f>IF(Table1[[#This Row],[Transaction Type]]="Maintenance",Table1[[#This Row],[Credit Amount]],"")</f>
        <v>-45.72</v>
      </c>
      <c r="N3955">
        <v>10040</v>
      </c>
      <c r="O3955" t="s">
        <v>2489</v>
      </c>
      <c r="P3955" t="s">
        <v>2529</v>
      </c>
      <c r="Q3955" t="s">
        <v>289</v>
      </c>
      <c r="R3955">
        <v>10040</v>
      </c>
      <c r="S3955" t="s">
        <v>2489</v>
      </c>
      <c r="T3955" t="s">
        <v>2529</v>
      </c>
      <c r="U3955" t="s">
        <v>289</v>
      </c>
      <c r="V3955" t="s">
        <v>225</v>
      </c>
      <c r="W3955">
        <v>100004593</v>
      </c>
      <c r="X3955">
        <v>8005553594</v>
      </c>
      <c r="Y3955" t="s">
        <v>2595</v>
      </c>
      <c r="Z3955" t="s">
        <v>6182</v>
      </c>
      <c r="AA3955" s="13">
        <v>-45.72</v>
      </c>
      <c r="AB3955" s="14">
        <v>42624</v>
      </c>
      <c r="AC3955" t="s">
        <v>36</v>
      </c>
    </row>
    <row r="3956" spans="1:29" x14ac:dyDescent="0.25">
      <c r="A3956" t="str">
        <f>CONCATENATE("Q",ROUNDUP(MONTH(Table1[[#This Row],[Month]])/3,0))</f>
        <v>Q3</v>
      </c>
      <c r="B3956" s="14">
        <f>EOMONTH(Table1[[#This Row],[Credit Date]],-1)+1</f>
        <v>42614</v>
      </c>
      <c r="C3956" t="str">
        <f>CONCATENATE(Table1[[#This Row],[Issuer Last Name]],", ",Table1[[#This Row],[Issuer First Name]])</f>
        <v>No. 040, Employee</v>
      </c>
      <c r="D3956" t="str">
        <f>CONCATENATE(Table1[[#This Row],[Approver Last Name]],", ",Table1[[#This Row],[Approver First Name]])</f>
        <v>No. 102, Employee</v>
      </c>
      <c r="E3956" t="str">
        <f>CONCATENATE(Table1[[#This Row],[Customer Last Name]],", ",Table1[[#This Row],[Customer First Name]])</f>
        <v>No. 10501, Client</v>
      </c>
      <c r="F39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56" t="str">
        <f>IF(Table1[[#This Row],[Transaction Type]]="Maintenance","Non-Sales","Sales")</f>
        <v>Non-Sales</v>
      </c>
      <c r="H3956" t="str">
        <f>IF(Table1[[#This Row],[Quarter]]="q2",1,"")</f>
        <v/>
      </c>
      <c r="I3956">
        <f>IF(Table1[[#This Row],[Quarter]]="q3",1,"")</f>
        <v>1</v>
      </c>
      <c r="J3956" t="str">
        <f>IF(Table1[[#This Row],[Quarter]]="Q2",Table1[[#This Row],[Credit Amount]],"")</f>
        <v/>
      </c>
      <c r="K3956">
        <f>IF(Table1[[#This Row],[Quarter]]="Q3",Table1[[#This Row],[Credit Amount]],"")</f>
        <v>-86.46</v>
      </c>
      <c r="L3956" t="str">
        <f>IF(Table1[[#This Row],[Transaction Type]]="Upgrade",Table1[[#This Row],[Credit Amount]],IF(Table1[[#This Row],[Transaction Type]]="Activation",Table1[[#This Row],[Credit Amount]],""))</f>
        <v/>
      </c>
      <c r="M3956">
        <f>IF(Table1[[#This Row],[Transaction Type]]="Maintenance",Table1[[#This Row],[Credit Amount]],"")</f>
        <v>-86.46</v>
      </c>
      <c r="N3956">
        <v>10040</v>
      </c>
      <c r="O3956" t="s">
        <v>2489</v>
      </c>
      <c r="P3956" t="s">
        <v>2529</v>
      </c>
      <c r="Q3956" t="s">
        <v>289</v>
      </c>
      <c r="R3956">
        <v>10102</v>
      </c>
      <c r="S3956" t="s">
        <v>2489</v>
      </c>
      <c r="T3956" t="s">
        <v>2591</v>
      </c>
      <c r="U3956" t="s">
        <v>290</v>
      </c>
      <c r="V3956" t="s">
        <v>225</v>
      </c>
      <c r="W3956">
        <v>100001500</v>
      </c>
      <c r="X3956">
        <v>8005550501</v>
      </c>
      <c r="Y3956" t="s">
        <v>2595</v>
      </c>
      <c r="Z3956" t="s">
        <v>3096</v>
      </c>
      <c r="AA3956" s="13">
        <v>-86.46</v>
      </c>
      <c r="AB3956" s="14">
        <v>42627</v>
      </c>
      <c r="AC3956" t="s">
        <v>36</v>
      </c>
    </row>
    <row r="3957" spans="1:29" x14ac:dyDescent="0.25">
      <c r="A3957" t="str">
        <f>CONCATENATE("Q",ROUNDUP(MONTH(Table1[[#This Row],[Month]])/3,0))</f>
        <v>Q3</v>
      </c>
      <c r="B3957" s="14">
        <f>EOMONTH(Table1[[#This Row],[Credit Date]],-1)+1</f>
        <v>42614</v>
      </c>
      <c r="C3957" t="str">
        <f>CONCATENATE(Table1[[#This Row],[Issuer Last Name]],", ",Table1[[#This Row],[Issuer First Name]])</f>
        <v>No. 040, Employee</v>
      </c>
      <c r="D3957" t="str">
        <f>CONCATENATE(Table1[[#This Row],[Approver Last Name]],", ",Table1[[#This Row],[Approver First Name]])</f>
        <v>No. 040, Employee</v>
      </c>
      <c r="E3957" t="str">
        <f>CONCATENATE(Table1[[#This Row],[Customer Last Name]],", ",Table1[[#This Row],[Customer First Name]])</f>
        <v>No. 13988, Client</v>
      </c>
      <c r="F3957" t="str">
        <f>IF(Table1[[#This Row],[Credit Amount]]&gt;-19.99,"Less than 19.99",IF(Table1[[#This Row],[Credit Amount]]=-20,"20",IF(Table1[[#This Row],[Credit Amount]]&gt;-49.98,"20.01-49.98",IF(Table1[[#This Row],[Credit Amount]]=-49.99,"49.99",IF(Table1[[#This Row],[Credit Amount]]=-50,"50",IF(Table1[[#This Row],[Credit Amount]]&lt;-50.01,"Greater than 50"))))))</f>
        <v>20.01-49.98</v>
      </c>
      <c r="G3957" t="str">
        <f>IF(Table1[[#This Row],[Transaction Type]]="Maintenance","Non-Sales","Sales")</f>
        <v>Non-Sales</v>
      </c>
      <c r="H3957" t="str">
        <f>IF(Table1[[#This Row],[Quarter]]="q2",1,"")</f>
        <v/>
      </c>
      <c r="I3957">
        <f>IF(Table1[[#This Row],[Quarter]]="q3",1,"")</f>
        <v>1</v>
      </c>
      <c r="J3957" t="str">
        <f>IF(Table1[[#This Row],[Quarter]]="Q2",Table1[[#This Row],[Credit Amount]],"")</f>
        <v/>
      </c>
      <c r="K3957">
        <f>IF(Table1[[#This Row],[Quarter]]="Q3",Table1[[#This Row],[Credit Amount]],"")</f>
        <v>-26.28</v>
      </c>
      <c r="L3957" t="str">
        <f>IF(Table1[[#This Row],[Transaction Type]]="Upgrade",Table1[[#This Row],[Credit Amount]],IF(Table1[[#This Row],[Transaction Type]]="Activation",Table1[[#This Row],[Credit Amount]],""))</f>
        <v/>
      </c>
      <c r="M3957">
        <f>IF(Table1[[#This Row],[Transaction Type]]="Maintenance",Table1[[#This Row],[Credit Amount]],"")</f>
        <v>-26.28</v>
      </c>
      <c r="N3957">
        <v>10040</v>
      </c>
      <c r="O3957" t="s">
        <v>2489</v>
      </c>
      <c r="P3957" t="s">
        <v>2529</v>
      </c>
      <c r="Q3957" t="s">
        <v>289</v>
      </c>
      <c r="R3957">
        <v>10040</v>
      </c>
      <c r="S3957" t="s">
        <v>2489</v>
      </c>
      <c r="T3957" t="s">
        <v>2529</v>
      </c>
      <c r="U3957" t="s">
        <v>289</v>
      </c>
      <c r="V3957" t="s">
        <v>225</v>
      </c>
      <c r="W3957">
        <v>100004987</v>
      </c>
      <c r="X3957">
        <v>8005553988</v>
      </c>
      <c r="Y3957" t="s">
        <v>2595</v>
      </c>
      <c r="Z3957" t="s">
        <v>6576</v>
      </c>
      <c r="AA3957" s="13">
        <v>-26.28</v>
      </c>
      <c r="AB3957" s="14">
        <v>42628</v>
      </c>
      <c r="AC3957" t="s">
        <v>36</v>
      </c>
    </row>
    <row r="3958" spans="1:29" x14ac:dyDescent="0.25">
      <c r="A3958" t="str">
        <f>CONCATENATE("Q",ROUNDUP(MONTH(Table1[[#This Row],[Month]])/3,0))</f>
        <v>Q3</v>
      </c>
      <c r="B3958" s="14">
        <f>EOMONTH(Table1[[#This Row],[Credit Date]],-1)+1</f>
        <v>42614</v>
      </c>
      <c r="C3958" t="str">
        <f>CONCATENATE(Table1[[#This Row],[Issuer Last Name]],", ",Table1[[#This Row],[Issuer First Name]])</f>
        <v>No. 040, Employee</v>
      </c>
      <c r="D3958" t="str">
        <f>CONCATENATE(Table1[[#This Row],[Approver Last Name]],", ",Table1[[#This Row],[Approver First Name]])</f>
        <v>No. 102, Employee</v>
      </c>
      <c r="E3958" t="str">
        <f>CONCATENATE(Table1[[#This Row],[Customer Last Name]],", ",Table1[[#This Row],[Customer First Name]])</f>
        <v>No. 13567, Client</v>
      </c>
      <c r="F39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58" t="str">
        <f>IF(Table1[[#This Row],[Transaction Type]]="Maintenance","Non-Sales","Sales")</f>
        <v>Non-Sales</v>
      </c>
      <c r="H3958" t="str">
        <f>IF(Table1[[#This Row],[Quarter]]="q2",1,"")</f>
        <v/>
      </c>
      <c r="I3958">
        <f>IF(Table1[[#This Row],[Quarter]]="q3",1,"")</f>
        <v>1</v>
      </c>
      <c r="J3958" t="str">
        <f>IF(Table1[[#This Row],[Quarter]]="Q2",Table1[[#This Row],[Credit Amount]],"")</f>
        <v/>
      </c>
      <c r="K3958">
        <f>IF(Table1[[#This Row],[Quarter]]="Q3",Table1[[#This Row],[Credit Amount]],"")</f>
        <v>-89.26</v>
      </c>
      <c r="L3958" t="str">
        <f>IF(Table1[[#This Row],[Transaction Type]]="Upgrade",Table1[[#This Row],[Credit Amount]],IF(Table1[[#This Row],[Transaction Type]]="Activation",Table1[[#This Row],[Credit Amount]],""))</f>
        <v/>
      </c>
      <c r="M3958">
        <f>IF(Table1[[#This Row],[Transaction Type]]="Maintenance",Table1[[#This Row],[Credit Amount]],"")</f>
        <v>-89.26</v>
      </c>
      <c r="N3958">
        <v>10040</v>
      </c>
      <c r="O3958" t="s">
        <v>2489</v>
      </c>
      <c r="P3958" t="s">
        <v>2529</v>
      </c>
      <c r="Q3958" t="s">
        <v>289</v>
      </c>
      <c r="R3958">
        <v>10102</v>
      </c>
      <c r="S3958" t="s">
        <v>2489</v>
      </c>
      <c r="T3958" t="s">
        <v>2591</v>
      </c>
      <c r="U3958" t="s">
        <v>290</v>
      </c>
      <c r="V3958" t="s">
        <v>225</v>
      </c>
      <c r="W3958">
        <v>100004566</v>
      </c>
      <c r="X3958">
        <v>8005553567</v>
      </c>
      <c r="Y3958" t="s">
        <v>2595</v>
      </c>
      <c r="Z3958" t="s">
        <v>6155</v>
      </c>
      <c r="AA3958" s="13">
        <v>-89.26</v>
      </c>
      <c r="AB3958" s="14">
        <v>42634</v>
      </c>
      <c r="AC3958" t="s">
        <v>36</v>
      </c>
    </row>
    <row r="3959" spans="1:29" x14ac:dyDescent="0.25">
      <c r="A3959" t="str">
        <f>CONCATENATE("Q",ROUNDUP(MONTH(Table1[[#This Row],[Month]])/3,0))</f>
        <v>Q3</v>
      </c>
      <c r="B3959" s="14">
        <f>EOMONTH(Table1[[#This Row],[Credit Date]],-1)+1</f>
        <v>42614</v>
      </c>
      <c r="C3959" t="str">
        <f>CONCATENATE(Table1[[#This Row],[Issuer Last Name]],", ",Table1[[#This Row],[Issuer First Name]])</f>
        <v>No. 040, Employee</v>
      </c>
      <c r="D3959" t="str">
        <f>CONCATENATE(Table1[[#This Row],[Approver Last Name]],", ",Table1[[#This Row],[Approver First Name]])</f>
        <v>No. 040, Employee</v>
      </c>
      <c r="E3959" t="str">
        <f>CONCATENATE(Table1[[#This Row],[Customer Last Name]],", ",Table1[[#This Row],[Customer First Name]])</f>
        <v>No. 11645, Client</v>
      </c>
      <c r="F3959" t="str">
        <f>IF(Table1[[#This Row],[Credit Amount]]&gt;-19.99,"Less than 19.99",IF(Table1[[#This Row],[Credit Amount]]=-20,"20",IF(Table1[[#This Row],[Credit Amount]]&gt;-49.98,"20.01-49.98",IF(Table1[[#This Row],[Credit Amount]]=-49.99,"49.99",IF(Table1[[#This Row],[Credit Amount]]=-50,"50",IF(Table1[[#This Row],[Credit Amount]]&lt;-50.01,"Greater than 50"))))))</f>
        <v>20.01-49.98</v>
      </c>
      <c r="G3959" t="str">
        <f>IF(Table1[[#This Row],[Transaction Type]]="Maintenance","Non-Sales","Sales")</f>
        <v>Non-Sales</v>
      </c>
      <c r="H3959" t="str">
        <f>IF(Table1[[#This Row],[Quarter]]="q2",1,"")</f>
        <v/>
      </c>
      <c r="I3959">
        <f>IF(Table1[[#This Row],[Quarter]]="q3",1,"")</f>
        <v>1</v>
      </c>
      <c r="J3959" t="str">
        <f>IF(Table1[[#This Row],[Quarter]]="Q2",Table1[[#This Row],[Credit Amount]],"")</f>
        <v/>
      </c>
      <c r="K3959">
        <f>IF(Table1[[#This Row],[Quarter]]="Q3",Table1[[#This Row],[Credit Amount]],"")</f>
        <v>-33.700000000000003</v>
      </c>
      <c r="L3959" t="str">
        <f>IF(Table1[[#This Row],[Transaction Type]]="Upgrade",Table1[[#This Row],[Credit Amount]],IF(Table1[[#This Row],[Transaction Type]]="Activation",Table1[[#This Row],[Credit Amount]],""))</f>
        <v/>
      </c>
      <c r="M3959">
        <f>IF(Table1[[#This Row],[Transaction Type]]="Maintenance",Table1[[#This Row],[Credit Amount]],"")</f>
        <v>-33.700000000000003</v>
      </c>
      <c r="N3959">
        <v>10040</v>
      </c>
      <c r="O3959" t="s">
        <v>2489</v>
      </c>
      <c r="P3959" t="s">
        <v>2529</v>
      </c>
      <c r="Q3959" t="s">
        <v>289</v>
      </c>
      <c r="R3959">
        <v>10040</v>
      </c>
      <c r="S3959" t="s">
        <v>2489</v>
      </c>
      <c r="T3959" t="s">
        <v>2529</v>
      </c>
      <c r="U3959" t="s">
        <v>289</v>
      </c>
      <c r="V3959" t="s">
        <v>225</v>
      </c>
      <c r="W3959">
        <v>100002644</v>
      </c>
      <c r="X3959">
        <v>8005551645</v>
      </c>
      <c r="Y3959" t="s">
        <v>2595</v>
      </c>
      <c r="Z3959" t="s">
        <v>4240</v>
      </c>
      <c r="AA3959" s="13">
        <v>-33.700000000000003</v>
      </c>
      <c r="AB3959" s="14">
        <v>42643</v>
      </c>
      <c r="AC3959" t="s">
        <v>36</v>
      </c>
    </row>
    <row r="3960" spans="1:29" x14ac:dyDescent="0.25">
      <c r="A3960" t="str">
        <f>CONCATENATE("Q",ROUNDUP(MONTH(Table1[[#This Row],[Month]])/3,0))</f>
        <v>Q2</v>
      </c>
      <c r="B3960" s="14">
        <f>EOMONTH(Table1[[#This Row],[Credit Date]],-1)+1</f>
        <v>42461</v>
      </c>
      <c r="C3960" t="str">
        <f>CONCATENATE(Table1[[#This Row],[Issuer Last Name]],", ",Table1[[#This Row],[Issuer First Name]])</f>
        <v>No. 021, Employee</v>
      </c>
      <c r="D3960" t="str">
        <f>CONCATENATE(Table1[[#This Row],[Approver Last Name]],", ",Table1[[#This Row],[Approver First Name]])</f>
        <v>No. 102, Employee</v>
      </c>
      <c r="E3960" t="str">
        <f>CONCATENATE(Table1[[#This Row],[Customer Last Name]],", ",Table1[[#This Row],[Customer First Name]])</f>
        <v>No. 10930, Client</v>
      </c>
      <c r="F3960" t="str">
        <f>IF(Table1[[#This Row],[Credit Amount]]&gt;-19.99,"Less than 19.99",IF(Table1[[#This Row],[Credit Amount]]=-20,"20",IF(Table1[[#This Row],[Credit Amount]]&gt;-49.98,"20.01-49.98",IF(Table1[[#This Row],[Credit Amount]]=-49.99,"49.99",IF(Table1[[#This Row],[Credit Amount]]=-50,"50",IF(Table1[[#This Row],[Credit Amount]]&lt;-50.01,"Greater than 50"))))))</f>
        <v>Less than 19.99</v>
      </c>
      <c r="G3960" t="str">
        <f>IF(Table1[[#This Row],[Transaction Type]]="Maintenance","Non-Sales","Sales")</f>
        <v>Non-Sales</v>
      </c>
      <c r="H3960">
        <f>IF(Table1[[#This Row],[Quarter]]="q2",1,"")</f>
        <v>1</v>
      </c>
      <c r="I3960" t="str">
        <f>IF(Table1[[#This Row],[Quarter]]="q3",1,"")</f>
        <v/>
      </c>
      <c r="J3960">
        <f>IF(Table1[[#This Row],[Quarter]]="Q2",Table1[[#This Row],[Credit Amount]],"")</f>
        <v>-9.32</v>
      </c>
      <c r="K3960" t="str">
        <f>IF(Table1[[#This Row],[Quarter]]="Q3",Table1[[#This Row],[Credit Amount]],"")</f>
        <v/>
      </c>
      <c r="L3960" t="str">
        <f>IF(Table1[[#This Row],[Transaction Type]]="Upgrade",Table1[[#This Row],[Credit Amount]],IF(Table1[[#This Row],[Transaction Type]]="Activation",Table1[[#This Row],[Credit Amount]],""))</f>
        <v/>
      </c>
      <c r="M3960">
        <f>IF(Table1[[#This Row],[Transaction Type]]="Maintenance",Table1[[#This Row],[Credit Amount]],"")</f>
        <v>-9.32</v>
      </c>
      <c r="N3960">
        <v>10021</v>
      </c>
      <c r="O3960" t="s">
        <v>2489</v>
      </c>
      <c r="P3960" t="s">
        <v>2510</v>
      </c>
      <c r="Q3960" t="s">
        <v>289</v>
      </c>
      <c r="R3960">
        <v>10102</v>
      </c>
      <c r="S3960" t="s">
        <v>2489</v>
      </c>
      <c r="T3960" t="s">
        <v>2591</v>
      </c>
      <c r="U3960" t="s">
        <v>290</v>
      </c>
      <c r="V3960" t="s">
        <v>225</v>
      </c>
      <c r="W3960">
        <v>100001929</v>
      </c>
      <c r="X3960">
        <v>8005550930</v>
      </c>
      <c r="Y3960" t="s">
        <v>2595</v>
      </c>
      <c r="Z3960" t="s">
        <v>3525</v>
      </c>
      <c r="AA3960" s="13">
        <v>-9.32</v>
      </c>
      <c r="AB3960" s="14">
        <v>42464</v>
      </c>
      <c r="AC3960" t="s">
        <v>36</v>
      </c>
    </row>
    <row r="3961" spans="1:29" x14ac:dyDescent="0.25">
      <c r="A3961" t="str">
        <f>CONCATENATE("Q",ROUNDUP(MONTH(Table1[[#This Row],[Month]])/3,0))</f>
        <v>Q2</v>
      </c>
      <c r="B3961" s="14">
        <f>EOMONTH(Table1[[#This Row],[Credit Date]],-1)+1</f>
        <v>42461</v>
      </c>
      <c r="C3961" t="str">
        <f>CONCATENATE(Table1[[#This Row],[Issuer Last Name]],", ",Table1[[#This Row],[Issuer First Name]])</f>
        <v>No. 021, Employee</v>
      </c>
      <c r="D3961" t="str">
        <f>CONCATENATE(Table1[[#This Row],[Approver Last Name]],", ",Table1[[#This Row],[Approver First Name]])</f>
        <v>No. 102, Employee</v>
      </c>
      <c r="E3961" t="str">
        <f>CONCATENATE(Table1[[#This Row],[Customer Last Name]],", ",Table1[[#This Row],[Customer First Name]])</f>
        <v>No. 10594, Client</v>
      </c>
      <c r="F39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61" t="str">
        <f>IF(Table1[[#This Row],[Transaction Type]]="Maintenance","Non-Sales","Sales")</f>
        <v>Non-Sales</v>
      </c>
      <c r="H3961">
        <f>IF(Table1[[#This Row],[Quarter]]="q2",1,"")</f>
        <v>1</v>
      </c>
      <c r="I3961" t="str">
        <f>IF(Table1[[#This Row],[Quarter]]="q3",1,"")</f>
        <v/>
      </c>
      <c r="J3961">
        <f>IF(Table1[[#This Row],[Quarter]]="Q2",Table1[[#This Row],[Credit Amount]],"")</f>
        <v>-95.92</v>
      </c>
      <c r="K3961" t="str">
        <f>IF(Table1[[#This Row],[Quarter]]="Q3",Table1[[#This Row],[Credit Amount]],"")</f>
        <v/>
      </c>
      <c r="L3961" t="str">
        <f>IF(Table1[[#This Row],[Transaction Type]]="Upgrade",Table1[[#This Row],[Credit Amount]],IF(Table1[[#This Row],[Transaction Type]]="Activation",Table1[[#This Row],[Credit Amount]],""))</f>
        <v/>
      </c>
      <c r="M3961">
        <f>IF(Table1[[#This Row],[Transaction Type]]="Maintenance",Table1[[#This Row],[Credit Amount]],"")</f>
        <v>-95.92</v>
      </c>
      <c r="N3961">
        <v>10021</v>
      </c>
      <c r="O3961" t="s">
        <v>2489</v>
      </c>
      <c r="P3961" t="s">
        <v>2510</v>
      </c>
      <c r="Q3961" t="s">
        <v>289</v>
      </c>
      <c r="R3961">
        <v>10102</v>
      </c>
      <c r="S3961" t="s">
        <v>2489</v>
      </c>
      <c r="T3961" t="s">
        <v>2591</v>
      </c>
      <c r="U3961" t="s">
        <v>290</v>
      </c>
      <c r="V3961" t="s">
        <v>225</v>
      </c>
      <c r="W3961">
        <v>100001593</v>
      </c>
      <c r="X3961">
        <v>8005550594</v>
      </c>
      <c r="Y3961" t="s">
        <v>2595</v>
      </c>
      <c r="Z3961" t="s">
        <v>3189</v>
      </c>
      <c r="AA3961" s="13">
        <v>-95.92</v>
      </c>
      <c r="AB3961" s="14">
        <v>42469</v>
      </c>
      <c r="AC3961" t="s">
        <v>36</v>
      </c>
    </row>
    <row r="3962" spans="1:29" x14ac:dyDescent="0.25">
      <c r="A3962" t="str">
        <f>CONCATENATE("Q",ROUNDUP(MONTH(Table1[[#This Row],[Month]])/3,0))</f>
        <v>Q2</v>
      </c>
      <c r="B3962" s="14">
        <f>EOMONTH(Table1[[#This Row],[Credit Date]],-1)+1</f>
        <v>42461</v>
      </c>
      <c r="C3962" t="str">
        <f>CONCATENATE(Table1[[#This Row],[Issuer Last Name]],", ",Table1[[#This Row],[Issuer First Name]])</f>
        <v>No. 021, Employee</v>
      </c>
      <c r="D3962" t="str">
        <f>CONCATENATE(Table1[[#This Row],[Approver Last Name]],", ",Table1[[#This Row],[Approver First Name]])</f>
        <v>No. 102, Employee</v>
      </c>
      <c r="E3962" t="str">
        <f>CONCATENATE(Table1[[#This Row],[Customer Last Name]],", ",Table1[[#This Row],[Customer First Name]])</f>
        <v>No. 10108, Client</v>
      </c>
      <c r="F3962" t="str">
        <f>IF(Table1[[#This Row],[Credit Amount]]&gt;-19.99,"Less than 19.99",IF(Table1[[#This Row],[Credit Amount]]=-20,"20",IF(Table1[[#This Row],[Credit Amount]]&gt;-49.98,"20.01-49.98",IF(Table1[[#This Row],[Credit Amount]]=-49.99,"49.99",IF(Table1[[#This Row],[Credit Amount]]=-50,"50",IF(Table1[[#This Row],[Credit Amount]]&lt;-50.01,"Greater than 50"))))))</f>
        <v>20.01-49.98</v>
      </c>
      <c r="G3962" t="str">
        <f>IF(Table1[[#This Row],[Transaction Type]]="Maintenance","Non-Sales","Sales")</f>
        <v>Non-Sales</v>
      </c>
      <c r="H3962">
        <f>IF(Table1[[#This Row],[Quarter]]="q2",1,"")</f>
        <v>1</v>
      </c>
      <c r="I3962" t="str">
        <f>IF(Table1[[#This Row],[Quarter]]="q3",1,"")</f>
        <v/>
      </c>
      <c r="J3962">
        <f>IF(Table1[[#This Row],[Quarter]]="Q2",Table1[[#This Row],[Credit Amount]],"")</f>
        <v>-43.84</v>
      </c>
      <c r="K3962" t="str">
        <f>IF(Table1[[#This Row],[Quarter]]="Q3",Table1[[#This Row],[Credit Amount]],"")</f>
        <v/>
      </c>
      <c r="L3962" t="str">
        <f>IF(Table1[[#This Row],[Transaction Type]]="Upgrade",Table1[[#This Row],[Credit Amount]],IF(Table1[[#This Row],[Transaction Type]]="Activation",Table1[[#This Row],[Credit Amount]],""))</f>
        <v/>
      </c>
      <c r="M3962">
        <f>IF(Table1[[#This Row],[Transaction Type]]="Maintenance",Table1[[#This Row],[Credit Amount]],"")</f>
        <v>-43.84</v>
      </c>
      <c r="N3962">
        <v>10021</v>
      </c>
      <c r="O3962" t="s">
        <v>2489</v>
      </c>
      <c r="P3962" t="s">
        <v>2510</v>
      </c>
      <c r="Q3962" t="s">
        <v>289</v>
      </c>
      <c r="R3962">
        <v>10102</v>
      </c>
      <c r="S3962" t="s">
        <v>2489</v>
      </c>
      <c r="T3962" t="s">
        <v>2591</v>
      </c>
      <c r="U3962" t="s">
        <v>290</v>
      </c>
      <c r="V3962" t="s">
        <v>225</v>
      </c>
      <c r="W3962">
        <v>100001107</v>
      </c>
      <c r="X3962">
        <v>8005550108</v>
      </c>
      <c r="Y3962" t="s">
        <v>2595</v>
      </c>
      <c r="Z3962" t="s">
        <v>2703</v>
      </c>
      <c r="AA3962" s="13">
        <v>-43.84</v>
      </c>
      <c r="AB3962" s="14">
        <v>42469</v>
      </c>
      <c r="AC3962" t="s">
        <v>36</v>
      </c>
    </row>
    <row r="3963" spans="1:29" x14ac:dyDescent="0.25">
      <c r="A3963" t="str">
        <f>CONCATENATE("Q",ROUNDUP(MONTH(Table1[[#This Row],[Month]])/3,0))</f>
        <v>Q2</v>
      </c>
      <c r="B3963" s="14">
        <f>EOMONTH(Table1[[#This Row],[Credit Date]],-1)+1</f>
        <v>42461</v>
      </c>
      <c r="C3963" t="str">
        <f>CONCATENATE(Table1[[#This Row],[Issuer Last Name]],", ",Table1[[#This Row],[Issuer First Name]])</f>
        <v>No. 021, Employee</v>
      </c>
      <c r="D3963" t="str">
        <f>CONCATENATE(Table1[[#This Row],[Approver Last Name]],", ",Table1[[#This Row],[Approver First Name]])</f>
        <v>No. 102, Employee</v>
      </c>
      <c r="E3963" t="str">
        <f>CONCATENATE(Table1[[#This Row],[Customer Last Name]],", ",Table1[[#This Row],[Customer First Name]])</f>
        <v>No. 13884, Client</v>
      </c>
      <c r="F39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63" t="str">
        <f>IF(Table1[[#This Row],[Transaction Type]]="Maintenance","Non-Sales","Sales")</f>
        <v>Non-Sales</v>
      </c>
      <c r="H3963">
        <f>IF(Table1[[#This Row],[Quarter]]="q2",1,"")</f>
        <v>1</v>
      </c>
      <c r="I3963" t="str">
        <f>IF(Table1[[#This Row],[Quarter]]="q3",1,"")</f>
        <v/>
      </c>
      <c r="J3963">
        <f>IF(Table1[[#This Row],[Quarter]]="Q2",Table1[[#This Row],[Credit Amount]],"")</f>
        <v>-64.739999999999995</v>
      </c>
      <c r="K3963" t="str">
        <f>IF(Table1[[#This Row],[Quarter]]="Q3",Table1[[#This Row],[Credit Amount]],"")</f>
        <v/>
      </c>
      <c r="L3963" t="str">
        <f>IF(Table1[[#This Row],[Transaction Type]]="Upgrade",Table1[[#This Row],[Credit Amount]],IF(Table1[[#This Row],[Transaction Type]]="Activation",Table1[[#This Row],[Credit Amount]],""))</f>
        <v/>
      </c>
      <c r="M3963">
        <f>IF(Table1[[#This Row],[Transaction Type]]="Maintenance",Table1[[#This Row],[Credit Amount]],"")</f>
        <v>-64.739999999999995</v>
      </c>
      <c r="N3963">
        <v>10021</v>
      </c>
      <c r="O3963" t="s">
        <v>2489</v>
      </c>
      <c r="P3963" t="s">
        <v>2510</v>
      </c>
      <c r="Q3963" t="s">
        <v>289</v>
      </c>
      <c r="R3963">
        <v>10102</v>
      </c>
      <c r="S3963" t="s">
        <v>2489</v>
      </c>
      <c r="T3963" t="s">
        <v>2591</v>
      </c>
      <c r="U3963" t="s">
        <v>290</v>
      </c>
      <c r="V3963" t="s">
        <v>225</v>
      </c>
      <c r="W3963">
        <v>100004883</v>
      </c>
      <c r="X3963">
        <v>8005553884</v>
      </c>
      <c r="Y3963" t="s">
        <v>2595</v>
      </c>
      <c r="Z3963" t="s">
        <v>6472</v>
      </c>
      <c r="AA3963" s="13">
        <v>-64.739999999999995</v>
      </c>
      <c r="AB3963" s="14">
        <v>42471</v>
      </c>
      <c r="AC3963" t="s">
        <v>36</v>
      </c>
    </row>
    <row r="3964" spans="1:29" x14ac:dyDescent="0.25">
      <c r="A3964" t="str">
        <f>CONCATENATE("Q",ROUNDUP(MONTH(Table1[[#This Row],[Month]])/3,0))</f>
        <v>Q2</v>
      </c>
      <c r="B3964" s="14">
        <f>EOMONTH(Table1[[#This Row],[Credit Date]],-1)+1</f>
        <v>42461</v>
      </c>
      <c r="C3964" t="str">
        <f>CONCATENATE(Table1[[#This Row],[Issuer Last Name]],", ",Table1[[#This Row],[Issuer First Name]])</f>
        <v>No. 021, Employee</v>
      </c>
      <c r="D3964" t="str">
        <f>CONCATENATE(Table1[[#This Row],[Approver Last Name]],", ",Table1[[#This Row],[Approver First Name]])</f>
        <v>No. 102, Employee</v>
      </c>
      <c r="E3964" t="str">
        <f>CONCATENATE(Table1[[#This Row],[Customer Last Name]],", ",Table1[[#This Row],[Customer First Name]])</f>
        <v>No. 10976, Client</v>
      </c>
      <c r="F3964" t="str">
        <f>IF(Table1[[#This Row],[Credit Amount]]&gt;-19.99,"Less than 19.99",IF(Table1[[#This Row],[Credit Amount]]=-20,"20",IF(Table1[[#This Row],[Credit Amount]]&gt;-49.98,"20.01-49.98",IF(Table1[[#This Row],[Credit Amount]]=-49.99,"49.99",IF(Table1[[#This Row],[Credit Amount]]=-50,"50",IF(Table1[[#This Row],[Credit Amount]]&lt;-50.01,"Greater than 50"))))))</f>
        <v>20.01-49.98</v>
      </c>
      <c r="G3964" t="str">
        <f>IF(Table1[[#This Row],[Transaction Type]]="Maintenance","Non-Sales","Sales")</f>
        <v>Non-Sales</v>
      </c>
      <c r="H3964">
        <f>IF(Table1[[#This Row],[Quarter]]="q2",1,"")</f>
        <v>1</v>
      </c>
      <c r="I3964" t="str">
        <f>IF(Table1[[#This Row],[Quarter]]="q3",1,"")</f>
        <v/>
      </c>
      <c r="J3964">
        <f>IF(Table1[[#This Row],[Quarter]]="Q2",Table1[[#This Row],[Credit Amount]],"")</f>
        <v>-32.49</v>
      </c>
      <c r="K3964" t="str">
        <f>IF(Table1[[#This Row],[Quarter]]="Q3",Table1[[#This Row],[Credit Amount]],"")</f>
        <v/>
      </c>
      <c r="L3964" t="str">
        <f>IF(Table1[[#This Row],[Transaction Type]]="Upgrade",Table1[[#This Row],[Credit Amount]],IF(Table1[[#This Row],[Transaction Type]]="Activation",Table1[[#This Row],[Credit Amount]],""))</f>
        <v/>
      </c>
      <c r="M3964">
        <f>IF(Table1[[#This Row],[Transaction Type]]="Maintenance",Table1[[#This Row],[Credit Amount]],"")</f>
        <v>-32.49</v>
      </c>
      <c r="N3964">
        <v>10021</v>
      </c>
      <c r="O3964" t="s">
        <v>2489</v>
      </c>
      <c r="P3964" t="s">
        <v>2510</v>
      </c>
      <c r="Q3964" t="s">
        <v>289</v>
      </c>
      <c r="R3964">
        <v>10102</v>
      </c>
      <c r="S3964" t="s">
        <v>2489</v>
      </c>
      <c r="T3964" t="s">
        <v>2591</v>
      </c>
      <c r="U3964" t="s">
        <v>290</v>
      </c>
      <c r="V3964" t="s">
        <v>225</v>
      </c>
      <c r="W3964">
        <v>100001975</v>
      </c>
      <c r="X3964">
        <v>8005550976</v>
      </c>
      <c r="Y3964" t="s">
        <v>2595</v>
      </c>
      <c r="Z3964" t="s">
        <v>3571</v>
      </c>
      <c r="AA3964" s="13">
        <v>-32.49</v>
      </c>
      <c r="AB3964" s="14">
        <v>42471</v>
      </c>
      <c r="AC3964" t="s">
        <v>36</v>
      </c>
    </row>
    <row r="3965" spans="1:29" x14ac:dyDescent="0.25">
      <c r="A3965" t="str">
        <f>CONCATENATE("Q",ROUNDUP(MONTH(Table1[[#This Row],[Month]])/3,0))</f>
        <v>Q2</v>
      </c>
      <c r="B3965" s="14">
        <f>EOMONTH(Table1[[#This Row],[Credit Date]],-1)+1</f>
        <v>42461</v>
      </c>
      <c r="C3965" t="str">
        <f>CONCATENATE(Table1[[#This Row],[Issuer Last Name]],", ",Table1[[#This Row],[Issuer First Name]])</f>
        <v>No. 021, Employee</v>
      </c>
      <c r="D3965" t="str">
        <f>CONCATENATE(Table1[[#This Row],[Approver Last Name]],", ",Table1[[#This Row],[Approver First Name]])</f>
        <v>No. 102, Employee</v>
      </c>
      <c r="E3965" t="str">
        <f>CONCATENATE(Table1[[#This Row],[Customer Last Name]],", ",Table1[[#This Row],[Customer First Name]])</f>
        <v>No. 12075, Client</v>
      </c>
      <c r="F3965" t="str">
        <f>IF(Table1[[#This Row],[Credit Amount]]&gt;-19.99,"Less than 19.99",IF(Table1[[#This Row],[Credit Amount]]=-20,"20",IF(Table1[[#This Row],[Credit Amount]]&gt;-49.98,"20.01-49.98",IF(Table1[[#This Row],[Credit Amount]]=-49.99,"49.99",IF(Table1[[#This Row],[Credit Amount]]=-50,"50",IF(Table1[[#This Row],[Credit Amount]]&lt;-50.01,"Greater than 50"))))))</f>
        <v>Less than 19.99</v>
      </c>
      <c r="G3965" t="str">
        <f>IF(Table1[[#This Row],[Transaction Type]]="Maintenance","Non-Sales","Sales")</f>
        <v>Non-Sales</v>
      </c>
      <c r="H3965">
        <f>IF(Table1[[#This Row],[Quarter]]="q2",1,"")</f>
        <v>1</v>
      </c>
      <c r="I3965" t="str">
        <f>IF(Table1[[#This Row],[Quarter]]="q3",1,"")</f>
        <v/>
      </c>
      <c r="J3965">
        <f>IF(Table1[[#This Row],[Quarter]]="Q2",Table1[[#This Row],[Credit Amount]],"")</f>
        <v>-14.9</v>
      </c>
      <c r="K3965" t="str">
        <f>IF(Table1[[#This Row],[Quarter]]="Q3",Table1[[#This Row],[Credit Amount]],"")</f>
        <v/>
      </c>
      <c r="L3965" t="str">
        <f>IF(Table1[[#This Row],[Transaction Type]]="Upgrade",Table1[[#This Row],[Credit Amount]],IF(Table1[[#This Row],[Transaction Type]]="Activation",Table1[[#This Row],[Credit Amount]],""))</f>
        <v/>
      </c>
      <c r="M3965">
        <f>IF(Table1[[#This Row],[Transaction Type]]="Maintenance",Table1[[#This Row],[Credit Amount]],"")</f>
        <v>-14.9</v>
      </c>
      <c r="N3965">
        <v>10021</v>
      </c>
      <c r="O3965" t="s">
        <v>2489</v>
      </c>
      <c r="P3965" t="s">
        <v>2510</v>
      </c>
      <c r="Q3965" t="s">
        <v>289</v>
      </c>
      <c r="R3965">
        <v>10102</v>
      </c>
      <c r="S3965" t="s">
        <v>2489</v>
      </c>
      <c r="T3965" t="s">
        <v>2591</v>
      </c>
      <c r="U3965" t="s">
        <v>290</v>
      </c>
      <c r="V3965" t="s">
        <v>225</v>
      </c>
      <c r="W3965">
        <v>100003074</v>
      </c>
      <c r="X3965">
        <v>8005552075</v>
      </c>
      <c r="Y3965" t="s">
        <v>2595</v>
      </c>
      <c r="Z3965" t="s">
        <v>4670</v>
      </c>
      <c r="AA3965" s="13">
        <v>-14.9</v>
      </c>
      <c r="AB3965" s="14">
        <v>42473</v>
      </c>
      <c r="AC3965" t="s">
        <v>36</v>
      </c>
    </row>
    <row r="3966" spans="1:29" x14ac:dyDescent="0.25">
      <c r="A3966" t="str">
        <f>CONCATENATE("Q",ROUNDUP(MONTH(Table1[[#This Row],[Month]])/3,0))</f>
        <v>Q2</v>
      </c>
      <c r="B3966" s="14">
        <f>EOMONTH(Table1[[#This Row],[Credit Date]],-1)+1</f>
        <v>42461</v>
      </c>
      <c r="C3966" t="str">
        <f>CONCATENATE(Table1[[#This Row],[Issuer Last Name]],", ",Table1[[#This Row],[Issuer First Name]])</f>
        <v>No. 021, Employee</v>
      </c>
      <c r="D3966" t="str">
        <f>CONCATENATE(Table1[[#This Row],[Approver Last Name]],", ",Table1[[#This Row],[Approver First Name]])</f>
        <v>No. 102, Employee</v>
      </c>
      <c r="E3966" t="str">
        <f>CONCATENATE(Table1[[#This Row],[Customer Last Name]],", ",Table1[[#This Row],[Customer First Name]])</f>
        <v>No. 10419, Client</v>
      </c>
      <c r="F39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66" t="str">
        <f>IF(Table1[[#This Row],[Transaction Type]]="Maintenance","Non-Sales","Sales")</f>
        <v>Sales</v>
      </c>
      <c r="H3966">
        <f>IF(Table1[[#This Row],[Quarter]]="q2",1,"")</f>
        <v>1</v>
      </c>
      <c r="I3966" t="str">
        <f>IF(Table1[[#This Row],[Quarter]]="q3",1,"")</f>
        <v/>
      </c>
      <c r="J3966">
        <f>IF(Table1[[#This Row],[Quarter]]="Q2",Table1[[#This Row],[Credit Amount]],"")</f>
        <v>-73.38</v>
      </c>
      <c r="K3966" t="str">
        <f>IF(Table1[[#This Row],[Quarter]]="Q3",Table1[[#This Row],[Credit Amount]],"")</f>
        <v/>
      </c>
      <c r="L3966">
        <f>IF(Table1[[#This Row],[Transaction Type]]="Upgrade",Table1[[#This Row],[Credit Amount]],IF(Table1[[#This Row],[Transaction Type]]="Activation",Table1[[#This Row],[Credit Amount]],""))</f>
        <v>-73.38</v>
      </c>
      <c r="M3966" t="str">
        <f>IF(Table1[[#This Row],[Transaction Type]]="Maintenance",Table1[[#This Row],[Credit Amount]],"")</f>
        <v/>
      </c>
      <c r="N3966">
        <v>10021</v>
      </c>
      <c r="O3966" t="s">
        <v>2489</v>
      </c>
      <c r="P3966" t="s">
        <v>2510</v>
      </c>
      <c r="Q3966" t="s">
        <v>289</v>
      </c>
      <c r="R3966">
        <v>10102</v>
      </c>
      <c r="S3966" t="s">
        <v>2489</v>
      </c>
      <c r="T3966" t="s">
        <v>2591</v>
      </c>
      <c r="U3966" t="s">
        <v>290</v>
      </c>
      <c r="V3966" t="s">
        <v>225</v>
      </c>
      <c r="W3966">
        <v>100001418</v>
      </c>
      <c r="X3966">
        <v>8005550419</v>
      </c>
      <c r="Y3966" t="s">
        <v>2595</v>
      </c>
      <c r="Z3966" t="s">
        <v>3014</v>
      </c>
      <c r="AA3966" s="13">
        <v>-73.38</v>
      </c>
      <c r="AB3966" s="14">
        <v>42480</v>
      </c>
      <c r="AC3966" t="s">
        <v>37</v>
      </c>
    </row>
    <row r="3967" spans="1:29" x14ac:dyDescent="0.25">
      <c r="A3967" t="str">
        <f>CONCATENATE("Q",ROUNDUP(MONTH(Table1[[#This Row],[Month]])/3,0))</f>
        <v>Q2</v>
      </c>
      <c r="B3967" s="14">
        <f>EOMONTH(Table1[[#This Row],[Credit Date]],-1)+1</f>
        <v>42461</v>
      </c>
      <c r="C3967" t="str">
        <f>CONCATENATE(Table1[[#This Row],[Issuer Last Name]],", ",Table1[[#This Row],[Issuer First Name]])</f>
        <v>No. 021, Employee</v>
      </c>
      <c r="D3967" t="str">
        <f>CONCATENATE(Table1[[#This Row],[Approver Last Name]],", ",Table1[[#This Row],[Approver First Name]])</f>
        <v>No. 102, Employee</v>
      </c>
      <c r="E3967" t="str">
        <f>CONCATENATE(Table1[[#This Row],[Customer Last Name]],", ",Table1[[#This Row],[Customer First Name]])</f>
        <v>No. 13395, Client</v>
      </c>
      <c r="F3967" t="str">
        <f>IF(Table1[[#This Row],[Credit Amount]]&gt;-19.99,"Less than 19.99",IF(Table1[[#This Row],[Credit Amount]]=-20,"20",IF(Table1[[#This Row],[Credit Amount]]&gt;-49.98,"20.01-49.98",IF(Table1[[#This Row],[Credit Amount]]=-49.99,"49.99",IF(Table1[[#This Row],[Credit Amount]]=-50,"50",IF(Table1[[#This Row],[Credit Amount]]&lt;-50.01,"Greater than 50"))))))</f>
        <v>Less than 19.99</v>
      </c>
      <c r="G3967" t="str">
        <f>IF(Table1[[#This Row],[Transaction Type]]="Maintenance","Non-Sales","Sales")</f>
        <v>Non-Sales</v>
      </c>
      <c r="H3967">
        <f>IF(Table1[[#This Row],[Quarter]]="q2",1,"")</f>
        <v>1</v>
      </c>
      <c r="I3967" t="str">
        <f>IF(Table1[[#This Row],[Quarter]]="q3",1,"")</f>
        <v/>
      </c>
      <c r="J3967">
        <f>IF(Table1[[#This Row],[Quarter]]="Q2",Table1[[#This Row],[Credit Amount]],"")</f>
        <v>-17.48</v>
      </c>
      <c r="K3967" t="str">
        <f>IF(Table1[[#This Row],[Quarter]]="Q3",Table1[[#This Row],[Credit Amount]],"")</f>
        <v/>
      </c>
      <c r="L3967" t="str">
        <f>IF(Table1[[#This Row],[Transaction Type]]="Upgrade",Table1[[#This Row],[Credit Amount]],IF(Table1[[#This Row],[Transaction Type]]="Activation",Table1[[#This Row],[Credit Amount]],""))</f>
        <v/>
      </c>
      <c r="M3967">
        <f>IF(Table1[[#This Row],[Transaction Type]]="Maintenance",Table1[[#This Row],[Credit Amount]],"")</f>
        <v>-17.48</v>
      </c>
      <c r="N3967">
        <v>10021</v>
      </c>
      <c r="O3967" t="s">
        <v>2489</v>
      </c>
      <c r="P3967" t="s">
        <v>2510</v>
      </c>
      <c r="Q3967" t="s">
        <v>289</v>
      </c>
      <c r="R3967">
        <v>10102</v>
      </c>
      <c r="S3967" t="s">
        <v>2489</v>
      </c>
      <c r="T3967" t="s">
        <v>2591</v>
      </c>
      <c r="U3967" t="s">
        <v>290</v>
      </c>
      <c r="V3967" t="s">
        <v>225</v>
      </c>
      <c r="W3967">
        <v>100004394</v>
      </c>
      <c r="X3967">
        <v>8005553395</v>
      </c>
      <c r="Y3967" t="s">
        <v>2595</v>
      </c>
      <c r="Z3967" t="s">
        <v>5983</v>
      </c>
      <c r="AA3967" s="13">
        <v>-17.48</v>
      </c>
      <c r="AB3967" s="14">
        <v>42483</v>
      </c>
      <c r="AC3967" t="s">
        <v>36</v>
      </c>
    </row>
    <row r="3968" spans="1:29" x14ac:dyDescent="0.25">
      <c r="A3968" t="str">
        <f>CONCATENATE("Q",ROUNDUP(MONTH(Table1[[#This Row],[Month]])/3,0))</f>
        <v>Q2</v>
      </c>
      <c r="B3968" s="14">
        <f>EOMONTH(Table1[[#This Row],[Credit Date]],-1)+1</f>
        <v>42461</v>
      </c>
      <c r="C3968" t="str">
        <f>CONCATENATE(Table1[[#This Row],[Issuer Last Name]],", ",Table1[[#This Row],[Issuer First Name]])</f>
        <v>No. 021, Employee</v>
      </c>
      <c r="D3968" t="str">
        <f>CONCATENATE(Table1[[#This Row],[Approver Last Name]],", ",Table1[[#This Row],[Approver First Name]])</f>
        <v>No. 102, Employee</v>
      </c>
      <c r="E3968" t="str">
        <f>CONCATENATE(Table1[[#This Row],[Customer Last Name]],", ",Table1[[#This Row],[Customer First Name]])</f>
        <v>No. 14063, Client</v>
      </c>
      <c r="F3968" t="str">
        <f>IF(Table1[[#This Row],[Credit Amount]]&gt;-19.99,"Less than 19.99",IF(Table1[[#This Row],[Credit Amount]]=-20,"20",IF(Table1[[#This Row],[Credit Amount]]&gt;-49.98,"20.01-49.98",IF(Table1[[#This Row],[Credit Amount]]=-49.99,"49.99",IF(Table1[[#This Row],[Credit Amount]]=-50,"50",IF(Table1[[#This Row],[Credit Amount]]&lt;-50.01,"Greater than 50"))))))</f>
        <v>20.01-49.98</v>
      </c>
      <c r="G3968" t="str">
        <f>IF(Table1[[#This Row],[Transaction Type]]="Maintenance","Non-Sales","Sales")</f>
        <v>Non-Sales</v>
      </c>
      <c r="H3968">
        <f>IF(Table1[[#This Row],[Quarter]]="q2",1,"")</f>
        <v>1</v>
      </c>
      <c r="I3968" t="str">
        <f>IF(Table1[[#This Row],[Quarter]]="q3",1,"")</f>
        <v/>
      </c>
      <c r="J3968">
        <f>IF(Table1[[#This Row],[Quarter]]="Q2",Table1[[#This Row],[Credit Amount]],"")</f>
        <v>-28.52</v>
      </c>
      <c r="K3968" t="str">
        <f>IF(Table1[[#This Row],[Quarter]]="Q3",Table1[[#This Row],[Credit Amount]],"")</f>
        <v/>
      </c>
      <c r="L3968" t="str">
        <f>IF(Table1[[#This Row],[Transaction Type]]="Upgrade",Table1[[#This Row],[Credit Amount]],IF(Table1[[#This Row],[Transaction Type]]="Activation",Table1[[#This Row],[Credit Amount]],""))</f>
        <v/>
      </c>
      <c r="M3968">
        <f>IF(Table1[[#This Row],[Transaction Type]]="Maintenance",Table1[[#This Row],[Credit Amount]],"")</f>
        <v>-28.52</v>
      </c>
      <c r="N3968">
        <v>10021</v>
      </c>
      <c r="O3968" t="s">
        <v>2489</v>
      </c>
      <c r="P3968" t="s">
        <v>2510</v>
      </c>
      <c r="Q3968" t="s">
        <v>289</v>
      </c>
      <c r="R3968">
        <v>10102</v>
      </c>
      <c r="S3968" t="s">
        <v>2489</v>
      </c>
      <c r="T3968" t="s">
        <v>2591</v>
      </c>
      <c r="U3968" t="s">
        <v>290</v>
      </c>
      <c r="V3968" t="s">
        <v>225</v>
      </c>
      <c r="W3968">
        <v>100005062</v>
      </c>
      <c r="X3968">
        <v>8005554063</v>
      </c>
      <c r="Y3968" t="s">
        <v>2595</v>
      </c>
      <c r="Z3968" t="s">
        <v>6651</v>
      </c>
      <c r="AA3968" s="13">
        <v>-28.52</v>
      </c>
      <c r="AB3968" s="14">
        <v>42483</v>
      </c>
      <c r="AC3968" t="s">
        <v>36</v>
      </c>
    </row>
    <row r="3969" spans="1:29" x14ac:dyDescent="0.25">
      <c r="A3969" t="str">
        <f>CONCATENATE("Q",ROUNDUP(MONTH(Table1[[#This Row],[Month]])/3,0))</f>
        <v>Q2</v>
      </c>
      <c r="B3969" s="14">
        <f>EOMONTH(Table1[[#This Row],[Credit Date]],-1)+1</f>
        <v>42461</v>
      </c>
      <c r="C3969" t="str">
        <f>CONCATENATE(Table1[[#This Row],[Issuer Last Name]],", ",Table1[[#This Row],[Issuer First Name]])</f>
        <v>No. 021, Employee</v>
      </c>
      <c r="D3969" t="str">
        <f>CONCATENATE(Table1[[#This Row],[Approver Last Name]],", ",Table1[[#This Row],[Approver First Name]])</f>
        <v>No. 102, Employee</v>
      </c>
      <c r="E3969" t="str">
        <f>CONCATENATE(Table1[[#This Row],[Customer Last Name]],", ",Table1[[#This Row],[Customer First Name]])</f>
        <v>No. 11135, Client</v>
      </c>
      <c r="F39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69" t="str">
        <f>IF(Table1[[#This Row],[Transaction Type]]="Maintenance","Non-Sales","Sales")</f>
        <v>Sales</v>
      </c>
      <c r="H3969">
        <f>IF(Table1[[#This Row],[Quarter]]="q2",1,"")</f>
        <v>1</v>
      </c>
      <c r="I3969" t="str">
        <f>IF(Table1[[#This Row],[Quarter]]="q3",1,"")</f>
        <v/>
      </c>
      <c r="J3969">
        <f>IF(Table1[[#This Row],[Quarter]]="Q2",Table1[[#This Row],[Credit Amount]],"")</f>
        <v>-51.57</v>
      </c>
      <c r="K3969" t="str">
        <f>IF(Table1[[#This Row],[Quarter]]="Q3",Table1[[#This Row],[Credit Amount]],"")</f>
        <v/>
      </c>
      <c r="L3969">
        <f>IF(Table1[[#This Row],[Transaction Type]]="Upgrade",Table1[[#This Row],[Credit Amount]],IF(Table1[[#This Row],[Transaction Type]]="Activation",Table1[[#This Row],[Credit Amount]],""))</f>
        <v>-51.57</v>
      </c>
      <c r="M3969" t="str">
        <f>IF(Table1[[#This Row],[Transaction Type]]="Maintenance",Table1[[#This Row],[Credit Amount]],"")</f>
        <v/>
      </c>
      <c r="N3969">
        <v>10021</v>
      </c>
      <c r="O3969" t="s">
        <v>2489</v>
      </c>
      <c r="P3969" t="s">
        <v>2510</v>
      </c>
      <c r="Q3969" t="s">
        <v>289</v>
      </c>
      <c r="R3969">
        <v>10102</v>
      </c>
      <c r="S3969" t="s">
        <v>2489</v>
      </c>
      <c r="T3969" t="s">
        <v>2591</v>
      </c>
      <c r="U3969" t="s">
        <v>290</v>
      </c>
      <c r="V3969" t="s">
        <v>225</v>
      </c>
      <c r="W3969">
        <v>100002134</v>
      </c>
      <c r="X3969">
        <v>8005551135</v>
      </c>
      <c r="Y3969" t="s">
        <v>2595</v>
      </c>
      <c r="Z3969" t="s">
        <v>3730</v>
      </c>
      <c r="AA3969" s="13">
        <v>-51.57</v>
      </c>
      <c r="AB3969" s="14">
        <v>42484</v>
      </c>
      <c r="AC3969" t="s">
        <v>35</v>
      </c>
    </row>
    <row r="3970" spans="1:29" x14ac:dyDescent="0.25">
      <c r="A3970" t="str">
        <f>CONCATENATE("Q",ROUNDUP(MONTH(Table1[[#This Row],[Month]])/3,0))</f>
        <v>Q2</v>
      </c>
      <c r="B3970" s="14">
        <f>EOMONTH(Table1[[#This Row],[Credit Date]],-1)+1</f>
        <v>42461</v>
      </c>
      <c r="C3970" t="str">
        <f>CONCATENATE(Table1[[#This Row],[Issuer Last Name]],", ",Table1[[#This Row],[Issuer First Name]])</f>
        <v>No. 021, Employee</v>
      </c>
      <c r="D3970" t="str">
        <f>CONCATENATE(Table1[[#This Row],[Approver Last Name]],", ",Table1[[#This Row],[Approver First Name]])</f>
        <v>No. 102, Employee</v>
      </c>
      <c r="E3970" t="str">
        <f>CONCATENATE(Table1[[#This Row],[Customer Last Name]],", ",Table1[[#This Row],[Customer First Name]])</f>
        <v>No. 11115, Client</v>
      </c>
      <c r="F3970" t="str">
        <f>IF(Table1[[#This Row],[Credit Amount]]&gt;-19.99,"Less than 19.99",IF(Table1[[#This Row],[Credit Amount]]=-20,"20",IF(Table1[[#This Row],[Credit Amount]]&gt;-49.98,"20.01-49.98",IF(Table1[[#This Row],[Credit Amount]]=-49.99,"49.99",IF(Table1[[#This Row],[Credit Amount]]=-50,"50",IF(Table1[[#This Row],[Credit Amount]]&lt;-50.01,"Greater than 50"))))))</f>
        <v>Less than 19.99</v>
      </c>
      <c r="G3970" t="str">
        <f>IF(Table1[[#This Row],[Transaction Type]]="Maintenance","Non-Sales","Sales")</f>
        <v>Sales</v>
      </c>
      <c r="H3970">
        <f>IF(Table1[[#This Row],[Quarter]]="q2",1,"")</f>
        <v>1</v>
      </c>
      <c r="I3970" t="str">
        <f>IF(Table1[[#This Row],[Quarter]]="q3",1,"")</f>
        <v/>
      </c>
      <c r="J3970">
        <f>IF(Table1[[#This Row],[Quarter]]="Q2",Table1[[#This Row],[Credit Amount]],"")</f>
        <v>-12.48</v>
      </c>
      <c r="K3970" t="str">
        <f>IF(Table1[[#This Row],[Quarter]]="Q3",Table1[[#This Row],[Credit Amount]],"")</f>
        <v/>
      </c>
      <c r="L3970">
        <f>IF(Table1[[#This Row],[Transaction Type]]="Upgrade",Table1[[#This Row],[Credit Amount]],IF(Table1[[#This Row],[Transaction Type]]="Activation",Table1[[#This Row],[Credit Amount]],""))</f>
        <v>-12.48</v>
      </c>
      <c r="M3970" t="str">
        <f>IF(Table1[[#This Row],[Transaction Type]]="Maintenance",Table1[[#This Row],[Credit Amount]],"")</f>
        <v/>
      </c>
      <c r="N3970">
        <v>10021</v>
      </c>
      <c r="O3970" t="s">
        <v>2489</v>
      </c>
      <c r="P3970" t="s">
        <v>2510</v>
      </c>
      <c r="Q3970" t="s">
        <v>289</v>
      </c>
      <c r="R3970">
        <v>10102</v>
      </c>
      <c r="S3970" t="s">
        <v>2489</v>
      </c>
      <c r="T3970" t="s">
        <v>2591</v>
      </c>
      <c r="U3970" t="s">
        <v>290</v>
      </c>
      <c r="V3970" t="s">
        <v>225</v>
      </c>
      <c r="W3970">
        <v>100002114</v>
      </c>
      <c r="X3970">
        <v>8005551115</v>
      </c>
      <c r="Y3970" t="s">
        <v>2595</v>
      </c>
      <c r="Z3970" t="s">
        <v>3710</v>
      </c>
      <c r="AA3970" s="13">
        <v>-12.48</v>
      </c>
      <c r="AB3970" s="14">
        <v>42486</v>
      </c>
      <c r="AC3970" t="s">
        <v>37</v>
      </c>
    </row>
    <row r="3971" spans="1:29" x14ac:dyDescent="0.25">
      <c r="A3971" t="str">
        <f>CONCATENATE("Q",ROUNDUP(MONTH(Table1[[#This Row],[Month]])/3,0))</f>
        <v>Q2</v>
      </c>
      <c r="B3971" s="14">
        <f>EOMONTH(Table1[[#This Row],[Credit Date]],-1)+1</f>
        <v>42461</v>
      </c>
      <c r="C3971" t="str">
        <f>CONCATENATE(Table1[[#This Row],[Issuer Last Name]],", ",Table1[[#This Row],[Issuer First Name]])</f>
        <v>No. 021, Employee</v>
      </c>
      <c r="D3971" t="str">
        <f>CONCATENATE(Table1[[#This Row],[Approver Last Name]],", ",Table1[[#This Row],[Approver First Name]])</f>
        <v>No. 102, Employee</v>
      </c>
      <c r="E3971" t="str">
        <f>CONCATENATE(Table1[[#This Row],[Customer Last Name]],", ",Table1[[#This Row],[Customer First Name]])</f>
        <v>No. 11906, Client</v>
      </c>
      <c r="F39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1" t="str">
        <f>IF(Table1[[#This Row],[Transaction Type]]="Maintenance","Non-Sales","Sales")</f>
        <v>Non-Sales</v>
      </c>
      <c r="H3971">
        <f>IF(Table1[[#This Row],[Quarter]]="q2",1,"")</f>
        <v>1</v>
      </c>
      <c r="I3971" t="str">
        <f>IF(Table1[[#This Row],[Quarter]]="q3",1,"")</f>
        <v/>
      </c>
      <c r="J3971">
        <f>IF(Table1[[#This Row],[Quarter]]="Q2",Table1[[#This Row],[Credit Amount]],"")</f>
        <v>-65.400000000000006</v>
      </c>
      <c r="K3971" t="str">
        <f>IF(Table1[[#This Row],[Quarter]]="Q3",Table1[[#This Row],[Credit Amount]],"")</f>
        <v/>
      </c>
      <c r="L3971" t="str">
        <f>IF(Table1[[#This Row],[Transaction Type]]="Upgrade",Table1[[#This Row],[Credit Amount]],IF(Table1[[#This Row],[Transaction Type]]="Activation",Table1[[#This Row],[Credit Amount]],""))</f>
        <v/>
      </c>
      <c r="M3971">
        <f>IF(Table1[[#This Row],[Transaction Type]]="Maintenance",Table1[[#This Row],[Credit Amount]],"")</f>
        <v>-65.400000000000006</v>
      </c>
      <c r="N3971">
        <v>10021</v>
      </c>
      <c r="O3971" t="s">
        <v>2489</v>
      </c>
      <c r="P3971" t="s">
        <v>2510</v>
      </c>
      <c r="Q3971" t="s">
        <v>289</v>
      </c>
      <c r="R3971">
        <v>10102</v>
      </c>
      <c r="S3971" t="s">
        <v>2489</v>
      </c>
      <c r="T3971" t="s">
        <v>2591</v>
      </c>
      <c r="U3971" t="s">
        <v>290</v>
      </c>
      <c r="V3971" t="s">
        <v>225</v>
      </c>
      <c r="W3971">
        <v>100002905</v>
      </c>
      <c r="X3971">
        <v>8005551906</v>
      </c>
      <c r="Y3971" t="s">
        <v>2595</v>
      </c>
      <c r="Z3971" t="s">
        <v>4501</v>
      </c>
      <c r="AA3971" s="13">
        <v>-65.400000000000006</v>
      </c>
      <c r="AB3971" s="14">
        <v>42490</v>
      </c>
      <c r="AC3971" t="s">
        <v>36</v>
      </c>
    </row>
    <row r="3972" spans="1:29" x14ac:dyDescent="0.25">
      <c r="A3972" t="str">
        <f>CONCATENATE("Q",ROUNDUP(MONTH(Table1[[#This Row],[Month]])/3,0))</f>
        <v>Q2</v>
      </c>
      <c r="B3972" s="14">
        <f>EOMONTH(Table1[[#This Row],[Credit Date]],-1)+1</f>
        <v>42491</v>
      </c>
      <c r="C3972" t="str">
        <f>CONCATENATE(Table1[[#This Row],[Issuer Last Name]],", ",Table1[[#This Row],[Issuer First Name]])</f>
        <v>No. 021, Employee</v>
      </c>
      <c r="D3972" t="str">
        <f>CONCATENATE(Table1[[#This Row],[Approver Last Name]],", ",Table1[[#This Row],[Approver First Name]])</f>
        <v>No. 102, Employee</v>
      </c>
      <c r="E3972" t="str">
        <f>CONCATENATE(Table1[[#This Row],[Customer Last Name]],", ",Table1[[#This Row],[Customer First Name]])</f>
        <v>No. 13943, Client</v>
      </c>
      <c r="F39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2" t="str">
        <f>IF(Table1[[#This Row],[Transaction Type]]="Maintenance","Non-Sales","Sales")</f>
        <v>Sales</v>
      </c>
      <c r="H3972">
        <f>IF(Table1[[#This Row],[Quarter]]="q2",1,"")</f>
        <v>1</v>
      </c>
      <c r="I3972" t="str">
        <f>IF(Table1[[#This Row],[Quarter]]="q3",1,"")</f>
        <v/>
      </c>
      <c r="J3972">
        <f>IF(Table1[[#This Row],[Quarter]]="Q2",Table1[[#This Row],[Credit Amount]],"")</f>
        <v>-64.94</v>
      </c>
      <c r="K3972" t="str">
        <f>IF(Table1[[#This Row],[Quarter]]="Q3",Table1[[#This Row],[Credit Amount]],"")</f>
        <v/>
      </c>
      <c r="L3972">
        <f>IF(Table1[[#This Row],[Transaction Type]]="Upgrade",Table1[[#This Row],[Credit Amount]],IF(Table1[[#This Row],[Transaction Type]]="Activation",Table1[[#This Row],[Credit Amount]],""))</f>
        <v>-64.94</v>
      </c>
      <c r="M3972" t="str">
        <f>IF(Table1[[#This Row],[Transaction Type]]="Maintenance",Table1[[#This Row],[Credit Amount]],"")</f>
        <v/>
      </c>
      <c r="N3972">
        <v>10021</v>
      </c>
      <c r="O3972" t="s">
        <v>2489</v>
      </c>
      <c r="P3972" t="s">
        <v>2510</v>
      </c>
      <c r="Q3972" t="s">
        <v>289</v>
      </c>
      <c r="R3972">
        <v>10102</v>
      </c>
      <c r="S3972" t="s">
        <v>2489</v>
      </c>
      <c r="T3972" t="s">
        <v>2591</v>
      </c>
      <c r="U3972" t="s">
        <v>290</v>
      </c>
      <c r="V3972" t="s">
        <v>225</v>
      </c>
      <c r="W3972">
        <v>100004942</v>
      </c>
      <c r="X3972">
        <v>8005553943</v>
      </c>
      <c r="Y3972" t="s">
        <v>2595</v>
      </c>
      <c r="Z3972" t="s">
        <v>6531</v>
      </c>
      <c r="AA3972" s="13">
        <v>-64.94</v>
      </c>
      <c r="AB3972" s="14">
        <v>42515</v>
      </c>
      <c r="AC3972" t="s">
        <v>35</v>
      </c>
    </row>
    <row r="3973" spans="1:29" x14ac:dyDescent="0.25">
      <c r="A3973" t="str">
        <f>CONCATENATE("Q",ROUNDUP(MONTH(Table1[[#This Row],[Month]])/3,0))</f>
        <v>Q2</v>
      </c>
      <c r="B3973" s="14">
        <f>EOMONTH(Table1[[#This Row],[Credit Date]],-1)+1</f>
        <v>42522</v>
      </c>
      <c r="C3973" t="str">
        <f>CONCATENATE(Table1[[#This Row],[Issuer Last Name]],", ",Table1[[#This Row],[Issuer First Name]])</f>
        <v>No. 021, Employee</v>
      </c>
      <c r="D3973" t="str">
        <f>CONCATENATE(Table1[[#This Row],[Approver Last Name]],", ",Table1[[#This Row],[Approver First Name]])</f>
        <v>No. 102, Employee</v>
      </c>
      <c r="E3973" t="str">
        <f>CONCATENATE(Table1[[#This Row],[Customer Last Name]],", ",Table1[[#This Row],[Customer First Name]])</f>
        <v>No. 12526, Client</v>
      </c>
      <c r="F3973" t="str">
        <f>IF(Table1[[#This Row],[Credit Amount]]&gt;-19.99,"Less than 19.99",IF(Table1[[#This Row],[Credit Amount]]=-20,"20",IF(Table1[[#This Row],[Credit Amount]]&gt;-49.98,"20.01-49.98",IF(Table1[[#This Row],[Credit Amount]]=-49.99,"49.99",IF(Table1[[#This Row],[Credit Amount]]=-50,"50",IF(Table1[[#This Row],[Credit Amount]]&lt;-50.01,"Greater than 50"))))))</f>
        <v>Less than 19.99</v>
      </c>
      <c r="G3973" t="str">
        <f>IF(Table1[[#This Row],[Transaction Type]]="Maintenance","Non-Sales","Sales")</f>
        <v>Non-Sales</v>
      </c>
      <c r="H3973">
        <f>IF(Table1[[#This Row],[Quarter]]="q2",1,"")</f>
        <v>1</v>
      </c>
      <c r="I3973" t="str">
        <f>IF(Table1[[#This Row],[Quarter]]="q3",1,"")</f>
        <v/>
      </c>
      <c r="J3973">
        <f>IF(Table1[[#This Row],[Quarter]]="Q2",Table1[[#This Row],[Credit Amount]],"")</f>
        <v>-16.41</v>
      </c>
      <c r="K3973" t="str">
        <f>IF(Table1[[#This Row],[Quarter]]="Q3",Table1[[#This Row],[Credit Amount]],"")</f>
        <v/>
      </c>
      <c r="L3973" t="str">
        <f>IF(Table1[[#This Row],[Transaction Type]]="Upgrade",Table1[[#This Row],[Credit Amount]],IF(Table1[[#This Row],[Transaction Type]]="Activation",Table1[[#This Row],[Credit Amount]],""))</f>
        <v/>
      </c>
      <c r="M3973">
        <f>IF(Table1[[#This Row],[Transaction Type]]="Maintenance",Table1[[#This Row],[Credit Amount]],"")</f>
        <v>-16.41</v>
      </c>
      <c r="N3973">
        <v>10021</v>
      </c>
      <c r="O3973" t="s">
        <v>2489</v>
      </c>
      <c r="P3973" t="s">
        <v>2510</v>
      </c>
      <c r="Q3973" t="s">
        <v>289</v>
      </c>
      <c r="R3973">
        <v>10102</v>
      </c>
      <c r="S3973" t="s">
        <v>2489</v>
      </c>
      <c r="T3973" t="s">
        <v>2591</v>
      </c>
      <c r="U3973" t="s">
        <v>290</v>
      </c>
      <c r="V3973" t="s">
        <v>225</v>
      </c>
      <c r="W3973">
        <v>100003525</v>
      </c>
      <c r="X3973">
        <v>8005552526</v>
      </c>
      <c r="Y3973" t="s">
        <v>2595</v>
      </c>
      <c r="Z3973" t="s">
        <v>5121</v>
      </c>
      <c r="AA3973" s="13">
        <v>-16.41</v>
      </c>
      <c r="AB3973" s="14">
        <v>42522</v>
      </c>
      <c r="AC3973" t="s">
        <v>36</v>
      </c>
    </row>
    <row r="3974" spans="1:29" x14ac:dyDescent="0.25">
      <c r="A3974" t="str">
        <f>CONCATENATE("Q",ROUNDUP(MONTH(Table1[[#This Row],[Month]])/3,0))</f>
        <v>Q2</v>
      </c>
      <c r="B3974" s="14">
        <f>EOMONTH(Table1[[#This Row],[Credit Date]],-1)+1</f>
        <v>42522</v>
      </c>
      <c r="C3974" t="str">
        <f>CONCATENATE(Table1[[#This Row],[Issuer Last Name]],", ",Table1[[#This Row],[Issuer First Name]])</f>
        <v>No. 021, Employee</v>
      </c>
      <c r="D3974" t="str">
        <f>CONCATENATE(Table1[[#This Row],[Approver Last Name]],", ",Table1[[#This Row],[Approver First Name]])</f>
        <v>No. 102, Employee</v>
      </c>
      <c r="E3974" t="str">
        <f>CONCATENATE(Table1[[#This Row],[Customer Last Name]],", ",Table1[[#This Row],[Customer First Name]])</f>
        <v>No. 13952, Client</v>
      </c>
      <c r="F39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4" t="str">
        <f>IF(Table1[[#This Row],[Transaction Type]]="Maintenance","Non-Sales","Sales")</f>
        <v>Non-Sales</v>
      </c>
      <c r="H3974">
        <f>IF(Table1[[#This Row],[Quarter]]="q2",1,"")</f>
        <v>1</v>
      </c>
      <c r="I3974" t="str">
        <f>IF(Table1[[#This Row],[Quarter]]="q3",1,"")</f>
        <v/>
      </c>
      <c r="J3974">
        <f>IF(Table1[[#This Row],[Quarter]]="Q2",Table1[[#This Row],[Credit Amount]],"")</f>
        <v>-71.33</v>
      </c>
      <c r="K3974" t="str">
        <f>IF(Table1[[#This Row],[Quarter]]="Q3",Table1[[#This Row],[Credit Amount]],"")</f>
        <v/>
      </c>
      <c r="L3974" t="str">
        <f>IF(Table1[[#This Row],[Transaction Type]]="Upgrade",Table1[[#This Row],[Credit Amount]],IF(Table1[[#This Row],[Transaction Type]]="Activation",Table1[[#This Row],[Credit Amount]],""))</f>
        <v/>
      </c>
      <c r="M3974">
        <f>IF(Table1[[#This Row],[Transaction Type]]="Maintenance",Table1[[#This Row],[Credit Amount]],"")</f>
        <v>-71.33</v>
      </c>
      <c r="N3974">
        <v>10021</v>
      </c>
      <c r="O3974" t="s">
        <v>2489</v>
      </c>
      <c r="P3974" t="s">
        <v>2510</v>
      </c>
      <c r="Q3974" t="s">
        <v>289</v>
      </c>
      <c r="R3974">
        <v>10102</v>
      </c>
      <c r="S3974" t="s">
        <v>2489</v>
      </c>
      <c r="T3974" t="s">
        <v>2591</v>
      </c>
      <c r="U3974" t="s">
        <v>290</v>
      </c>
      <c r="V3974" t="s">
        <v>225</v>
      </c>
      <c r="W3974">
        <v>100004951</v>
      </c>
      <c r="X3974">
        <v>8005553952</v>
      </c>
      <c r="Y3974" t="s">
        <v>2595</v>
      </c>
      <c r="Z3974" t="s">
        <v>6540</v>
      </c>
      <c r="AA3974" s="13">
        <v>-71.33</v>
      </c>
      <c r="AB3974" s="14">
        <v>42526</v>
      </c>
      <c r="AC3974" t="s">
        <v>36</v>
      </c>
    </row>
    <row r="3975" spans="1:29" x14ac:dyDescent="0.25">
      <c r="A3975" t="str">
        <f>CONCATENATE("Q",ROUNDUP(MONTH(Table1[[#This Row],[Month]])/3,0))</f>
        <v>Q2</v>
      </c>
      <c r="B3975" s="14">
        <f>EOMONTH(Table1[[#This Row],[Credit Date]],-1)+1</f>
        <v>42522</v>
      </c>
      <c r="C3975" t="str">
        <f>CONCATENATE(Table1[[#This Row],[Issuer Last Name]],", ",Table1[[#This Row],[Issuer First Name]])</f>
        <v>No. 021, Employee</v>
      </c>
      <c r="D3975" t="str">
        <f>CONCATENATE(Table1[[#This Row],[Approver Last Name]],", ",Table1[[#This Row],[Approver First Name]])</f>
        <v>No. 102, Employee</v>
      </c>
      <c r="E3975" t="str">
        <f>CONCATENATE(Table1[[#This Row],[Customer Last Name]],", ",Table1[[#This Row],[Customer First Name]])</f>
        <v>No. 12873, Client</v>
      </c>
      <c r="F39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5" t="str">
        <f>IF(Table1[[#This Row],[Transaction Type]]="Maintenance","Non-Sales","Sales")</f>
        <v>Non-Sales</v>
      </c>
      <c r="H3975">
        <f>IF(Table1[[#This Row],[Quarter]]="q2",1,"")</f>
        <v>1</v>
      </c>
      <c r="I3975" t="str">
        <f>IF(Table1[[#This Row],[Quarter]]="q3",1,"")</f>
        <v/>
      </c>
      <c r="J3975">
        <f>IF(Table1[[#This Row],[Quarter]]="Q2",Table1[[#This Row],[Credit Amount]],"")</f>
        <v>-60.55</v>
      </c>
      <c r="K3975" t="str">
        <f>IF(Table1[[#This Row],[Quarter]]="Q3",Table1[[#This Row],[Credit Amount]],"")</f>
        <v/>
      </c>
      <c r="L3975" t="str">
        <f>IF(Table1[[#This Row],[Transaction Type]]="Upgrade",Table1[[#This Row],[Credit Amount]],IF(Table1[[#This Row],[Transaction Type]]="Activation",Table1[[#This Row],[Credit Amount]],""))</f>
        <v/>
      </c>
      <c r="M3975">
        <f>IF(Table1[[#This Row],[Transaction Type]]="Maintenance",Table1[[#This Row],[Credit Amount]],"")</f>
        <v>-60.55</v>
      </c>
      <c r="N3975">
        <v>10021</v>
      </c>
      <c r="O3975" t="s">
        <v>2489</v>
      </c>
      <c r="P3975" t="s">
        <v>2510</v>
      </c>
      <c r="Q3975" t="s">
        <v>289</v>
      </c>
      <c r="R3975">
        <v>10102</v>
      </c>
      <c r="S3975" t="s">
        <v>2489</v>
      </c>
      <c r="T3975" t="s">
        <v>2591</v>
      </c>
      <c r="U3975" t="s">
        <v>290</v>
      </c>
      <c r="V3975" t="s">
        <v>225</v>
      </c>
      <c r="W3975">
        <v>100003872</v>
      </c>
      <c r="X3975">
        <v>8005552873</v>
      </c>
      <c r="Y3975" t="s">
        <v>2595</v>
      </c>
      <c r="Z3975" t="s">
        <v>5463</v>
      </c>
      <c r="AA3975" s="13">
        <v>-60.55</v>
      </c>
      <c r="AB3975" s="14">
        <v>42527</v>
      </c>
      <c r="AC3975" t="s">
        <v>36</v>
      </c>
    </row>
    <row r="3976" spans="1:29" x14ac:dyDescent="0.25">
      <c r="A3976" t="str">
        <f>CONCATENATE("Q",ROUNDUP(MONTH(Table1[[#This Row],[Month]])/3,0))</f>
        <v>Q2</v>
      </c>
      <c r="B3976" s="14">
        <f>EOMONTH(Table1[[#This Row],[Credit Date]],-1)+1</f>
        <v>42522</v>
      </c>
      <c r="C3976" t="str">
        <f>CONCATENATE(Table1[[#This Row],[Issuer Last Name]],", ",Table1[[#This Row],[Issuer First Name]])</f>
        <v>No. 021, Employee</v>
      </c>
      <c r="D3976" t="str">
        <f>CONCATENATE(Table1[[#This Row],[Approver Last Name]],", ",Table1[[#This Row],[Approver First Name]])</f>
        <v>No. 102, Employee</v>
      </c>
      <c r="E3976" t="str">
        <f>CONCATENATE(Table1[[#This Row],[Customer Last Name]],", ",Table1[[#This Row],[Customer First Name]])</f>
        <v>No. 11881, Client</v>
      </c>
      <c r="F3976" t="str">
        <f>IF(Table1[[#This Row],[Credit Amount]]&gt;-19.99,"Less than 19.99",IF(Table1[[#This Row],[Credit Amount]]=-20,"20",IF(Table1[[#This Row],[Credit Amount]]&gt;-49.98,"20.01-49.98",IF(Table1[[#This Row],[Credit Amount]]=-49.99,"49.99",IF(Table1[[#This Row],[Credit Amount]]=-50,"50",IF(Table1[[#This Row],[Credit Amount]]&lt;-50.01,"Greater than 50"))))))</f>
        <v>Less than 19.99</v>
      </c>
      <c r="G3976" t="str">
        <f>IF(Table1[[#This Row],[Transaction Type]]="Maintenance","Non-Sales","Sales")</f>
        <v>Sales</v>
      </c>
      <c r="H3976">
        <f>IF(Table1[[#This Row],[Quarter]]="q2",1,"")</f>
        <v>1</v>
      </c>
      <c r="I3976" t="str">
        <f>IF(Table1[[#This Row],[Quarter]]="q3",1,"")</f>
        <v/>
      </c>
      <c r="J3976">
        <f>IF(Table1[[#This Row],[Quarter]]="Q2",Table1[[#This Row],[Credit Amount]],"")</f>
        <v>-6.62</v>
      </c>
      <c r="K3976" t="str">
        <f>IF(Table1[[#This Row],[Quarter]]="Q3",Table1[[#This Row],[Credit Amount]],"")</f>
        <v/>
      </c>
      <c r="L3976">
        <f>IF(Table1[[#This Row],[Transaction Type]]="Upgrade",Table1[[#This Row],[Credit Amount]],IF(Table1[[#This Row],[Transaction Type]]="Activation",Table1[[#This Row],[Credit Amount]],""))</f>
        <v>-6.62</v>
      </c>
      <c r="M3976" t="str">
        <f>IF(Table1[[#This Row],[Transaction Type]]="Maintenance",Table1[[#This Row],[Credit Amount]],"")</f>
        <v/>
      </c>
      <c r="N3976">
        <v>10021</v>
      </c>
      <c r="O3976" t="s">
        <v>2489</v>
      </c>
      <c r="P3976" t="s">
        <v>2510</v>
      </c>
      <c r="Q3976" t="s">
        <v>289</v>
      </c>
      <c r="R3976">
        <v>10102</v>
      </c>
      <c r="S3976" t="s">
        <v>2489</v>
      </c>
      <c r="T3976" t="s">
        <v>2591</v>
      </c>
      <c r="U3976" t="s">
        <v>290</v>
      </c>
      <c r="V3976" t="s">
        <v>225</v>
      </c>
      <c r="W3976">
        <v>100002880</v>
      </c>
      <c r="X3976">
        <v>8005551881</v>
      </c>
      <c r="Y3976" t="s">
        <v>2595</v>
      </c>
      <c r="Z3976" t="s">
        <v>4476</v>
      </c>
      <c r="AA3976" s="13">
        <v>-6.62</v>
      </c>
      <c r="AB3976" s="14">
        <v>42534</v>
      </c>
      <c r="AC3976" t="s">
        <v>35</v>
      </c>
    </row>
    <row r="3977" spans="1:29" x14ac:dyDescent="0.25">
      <c r="A3977" t="str">
        <f>CONCATENATE("Q",ROUNDUP(MONTH(Table1[[#This Row],[Month]])/3,0))</f>
        <v>Q2</v>
      </c>
      <c r="B3977" s="14">
        <f>EOMONTH(Table1[[#This Row],[Credit Date]],-1)+1</f>
        <v>42522</v>
      </c>
      <c r="C3977" t="str">
        <f>CONCATENATE(Table1[[#This Row],[Issuer Last Name]],", ",Table1[[#This Row],[Issuer First Name]])</f>
        <v>No. 021, Employee</v>
      </c>
      <c r="D3977" t="str">
        <f>CONCATENATE(Table1[[#This Row],[Approver Last Name]],", ",Table1[[#This Row],[Approver First Name]])</f>
        <v>No. 102, Employee</v>
      </c>
      <c r="E3977" t="str">
        <f>CONCATENATE(Table1[[#This Row],[Customer Last Name]],", ",Table1[[#This Row],[Customer First Name]])</f>
        <v>No. 12542, Client</v>
      </c>
      <c r="F3977" t="str">
        <f>IF(Table1[[#This Row],[Credit Amount]]&gt;-19.99,"Less than 19.99",IF(Table1[[#This Row],[Credit Amount]]=-20,"20",IF(Table1[[#This Row],[Credit Amount]]&gt;-49.98,"20.01-49.98",IF(Table1[[#This Row],[Credit Amount]]=-49.99,"49.99",IF(Table1[[#This Row],[Credit Amount]]=-50,"50",IF(Table1[[#This Row],[Credit Amount]]&lt;-50.01,"Greater than 50"))))))</f>
        <v>Less than 19.99</v>
      </c>
      <c r="G3977" t="str">
        <f>IF(Table1[[#This Row],[Transaction Type]]="Maintenance","Non-Sales","Sales")</f>
        <v>Non-Sales</v>
      </c>
      <c r="H3977">
        <f>IF(Table1[[#This Row],[Quarter]]="q2",1,"")</f>
        <v>1</v>
      </c>
      <c r="I3977" t="str">
        <f>IF(Table1[[#This Row],[Quarter]]="q3",1,"")</f>
        <v/>
      </c>
      <c r="J3977">
        <f>IF(Table1[[#This Row],[Quarter]]="Q2",Table1[[#This Row],[Credit Amount]],"")</f>
        <v>-18.62</v>
      </c>
      <c r="K3977" t="str">
        <f>IF(Table1[[#This Row],[Quarter]]="Q3",Table1[[#This Row],[Credit Amount]],"")</f>
        <v/>
      </c>
      <c r="L3977" t="str">
        <f>IF(Table1[[#This Row],[Transaction Type]]="Upgrade",Table1[[#This Row],[Credit Amount]],IF(Table1[[#This Row],[Transaction Type]]="Activation",Table1[[#This Row],[Credit Amount]],""))</f>
        <v/>
      </c>
      <c r="M3977">
        <f>IF(Table1[[#This Row],[Transaction Type]]="Maintenance",Table1[[#This Row],[Credit Amount]],"")</f>
        <v>-18.62</v>
      </c>
      <c r="N3977">
        <v>10021</v>
      </c>
      <c r="O3977" t="s">
        <v>2489</v>
      </c>
      <c r="P3977" t="s">
        <v>2510</v>
      </c>
      <c r="Q3977" t="s">
        <v>289</v>
      </c>
      <c r="R3977">
        <v>10102</v>
      </c>
      <c r="S3977" t="s">
        <v>2489</v>
      </c>
      <c r="T3977" t="s">
        <v>2591</v>
      </c>
      <c r="U3977" t="s">
        <v>290</v>
      </c>
      <c r="V3977" t="s">
        <v>225</v>
      </c>
      <c r="W3977">
        <v>100003541</v>
      </c>
      <c r="X3977">
        <v>8005552542</v>
      </c>
      <c r="Y3977" t="s">
        <v>2595</v>
      </c>
      <c r="Z3977" t="s">
        <v>5137</v>
      </c>
      <c r="AA3977" s="13">
        <v>-18.62</v>
      </c>
      <c r="AB3977" s="14">
        <v>42543</v>
      </c>
      <c r="AC3977" t="s">
        <v>36</v>
      </c>
    </row>
    <row r="3978" spans="1:29" x14ac:dyDescent="0.25">
      <c r="A3978" t="str">
        <f>CONCATENATE("Q",ROUNDUP(MONTH(Table1[[#This Row],[Month]])/3,0))</f>
        <v>Q2</v>
      </c>
      <c r="B3978" s="14">
        <f>EOMONTH(Table1[[#This Row],[Credit Date]],-1)+1</f>
        <v>42522</v>
      </c>
      <c r="C3978" t="str">
        <f>CONCATENATE(Table1[[#This Row],[Issuer Last Name]],", ",Table1[[#This Row],[Issuer First Name]])</f>
        <v>No. 021, Employee</v>
      </c>
      <c r="D3978" t="str">
        <f>CONCATENATE(Table1[[#This Row],[Approver Last Name]],", ",Table1[[#This Row],[Approver First Name]])</f>
        <v>No. 102, Employee</v>
      </c>
      <c r="E3978" t="str">
        <f>CONCATENATE(Table1[[#This Row],[Customer Last Name]],", ",Table1[[#This Row],[Customer First Name]])</f>
        <v>No. 14013, Client</v>
      </c>
      <c r="F39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8" t="str">
        <f>IF(Table1[[#This Row],[Transaction Type]]="Maintenance","Non-Sales","Sales")</f>
        <v>Non-Sales</v>
      </c>
      <c r="H3978">
        <f>IF(Table1[[#This Row],[Quarter]]="q2",1,"")</f>
        <v>1</v>
      </c>
      <c r="I3978" t="str">
        <f>IF(Table1[[#This Row],[Quarter]]="q3",1,"")</f>
        <v/>
      </c>
      <c r="J3978">
        <f>IF(Table1[[#This Row],[Quarter]]="Q2",Table1[[#This Row],[Credit Amount]],"")</f>
        <v>-76.91</v>
      </c>
      <c r="K3978" t="str">
        <f>IF(Table1[[#This Row],[Quarter]]="Q3",Table1[[#This Row],[Credit Amount]],"")</f>
        <v/>
      </c>
      <c r="L3978" t="str">
        <f>IF(Table1[[#This Row],[Transaction Type]]="Upgrade",Table1[[#This Row],[Credit Amount]],IF(Table1[[#This Row],[Transaction Type]]="Activation",Table1[[#This Row],[Credit Amount]],""))</f>
        <v/>
      </c>
      <c r="M3978">
        <f>IF(Table1[[#This Row],[Transaction Type]]="Maintenance",Table1[[#This Row],[Credit Amount]],"")</f>
        <v>-76.91</v>
      </c>
      <c r="N3978">
        <v>10021</v>
      </c>
      <c r="O3978" t="s">
        <v>2489</v>
      </c>
      <c r="P3978" t="s">
        <v>2510</v>
      </c>
      <c r="Q3978" t="s">
        <v>289</v>
      </c>
      <c r="R3978">
        <v>10102</v>
      </c>
      <c r="S3978" t="s">
        <v>2489</v>
      </c>
      <c r="T3978" t="s">
        <v>2591</v>
      </c>
      <c r="U3978" t="s">
        <v>290</v>
      </c>
      <c r="V3978" t="s">
        <v>225</v>
      </c>
      <c r="W3978">
        <v>100005012</v>
      </c>
      <c r="X3978">
        <v>8005554013</v>
      </c>
      <c r="Y3978" t="s">
        <v>2595</v>
      </c>
      <c r="Z3978" t="s">
        <v>6601</v>
      </c>
      <c r="AA3978" s="13">
        <v>-76.91</v>
      </c>
      <c r="AB3978" s="14">
        <v>42550</v>
      </c>
      <c r="AC3978" t="s">
        <v>36</v>
      </c>
    </row>
    <row r="3979" spans="1:29" x14ac:dyDescent="0.25">
      <c r="A3979" t="str">
        <f>CONCATENATE("Q",ROUNDUP(MONTH(Table1[[#This Row],[Month]])/3,0))</f>
        <v>Q2</v>
      </c>
      <c r="B3979" s="14">
        <f>EOMONTH(Table1[[#This Row],[Credit Date]],-1)+1</f>
        <v>42522</v>
      </c>
      <c r="C3979" t="str">
        <f>CONCATENATE(Table1[[#This Row],[Issuer Last Name]],", ",Table1[[#This Row],[Issuer First Name]])</f>
        <v>No. 021, Employee</v>
      </c>
      <c r="D3979" t="str">
        <f>CONCATENATE(Table1[[#This Row],[Approver Last Name]],", ",Table1[[#This Row],[Approver First Name]])</f>
        <v>No. 102, Employee</v>
      </c>
      <c r="E3979" t="str">
        <f>CONCATENATE(Table1[[#This Row],[Customer Last Name]],", ",Table1[[#This Row],[Customer First Name]])</f>
        <v>No. 11830, Client</v>
      </c>
      <c r="F39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79" t="str">
        <f>IF(Table1[[#This Row],[Transaction Type]]="Maintenance","Non-Sales","Sales")</f>
        <v>Non-Sales</v>
      </c>
      <c r="H3979">
        <f>IF(Table1[[#This Row],[Quarter]]="q2",1,"")</f>
        <v>1</v>
      </c>
      <c r="I3979" t="str">
        <f>IF(Table1[[#This Row],[Quarter]]="q3",1,"")</f>
        <v/>
      </c>
      <c r="J3979">
        <f>IF(Table1[[#This Row],[Quarter]]="Q2",Table1[[#This Row],[Credit Amount]],"")</f>
        <v>-68.45</v>
      </c>
      <c r="K3979" t="str">
        <f>IF(Table1[[#This Row],[Quarter]]="Q3",Table1[[#This Row],[Credit Amount]],"")</f>
        <v/>
      </c>
      <c r="L3979" t="str">
        <f>IF(Table1[[#This Row],[Transaction Type]]="Upgrade",Table1[[#This Row],[Credit Amount]],IF(Table1[[#This Row],[Transaction Type]]="Activation",Table1[[#This Row],[Credit Amount]],""))</f>
        <v/>
      </c>
      <c r="M3979">
        <f>IF(Table1[[#This Row],[Transaction Type]]="Maintenance",Table1[[#This Row],[Credit Amount]],"")</f>
        <v>-68.45</v>
      </c>
      <c r="N3979">
        <v>10021</v>
      </c>
      <c r="O3979" t="s">
        <v>2489</v>
      </c>
      <c r="P3979" t="s">
        <v>2510</v>
      </c>
      <c r="Q3979" t="s">
        <v>289</v>
      </c>
      <c r="R3979">
        <v>10102</v>
      </c>
      <c r="S3979" t="s">
        <v>2489</v>
      </c>
      <c r="T3979" t="s">
        <v>2591</v>
      </c>
      <c r="U3979" t="s">
        <v>290</v>
      </c>
      <c r="V3979" t="s">
        <v>225</v>
      </c>
      <c r="W3979">
        <v>100002829</v>
      </c>
      <c r="X3979">
        <v>8005551830</v>
      </c>
      <c r="Y3979" t="s">
        <v>2595</v>
      </c>
      <c r="Z3979" t="s">
        <v>4425</v>
      </c>
      <c r="AA3979" s="13">
        <v>-68.45</v>
      </c>
      <c r="AB3979" s="14">
        <v>42551</v>
      </c>
      <c r="AC3979" t="s">
        <v>36</v>
      </c>
    </row>
    <row r="3980" spans="1:29" x14ac:dyDescent="0.25">
      <c r="A3980" t="str">
        <f>CONCATENATE("Q",ROUNDUP(MONTH(Table1[[#This Row],[Month]])/3,0))</f>
        <v>Q3</v>
      </c>
      <c r="B3980" s="14">
        <f>EOMONTH(Table1[[#This Row],[Credit Date]],-1)+1</f>
        <v>42552</v>
      </c>
      <c r="C3980" t="str">
        <f>CONCATENATE(Table1[[#This Row],[Issuer Last Name]],", ",Table1[[#This Row],[Issuer First Name]])</f>
        <v>No. 021, Employee</v>
      </c>
      <c r="D3980" t="str">
        <f>CONCATENATE(Table1[[#This Row],[Approver Last Name]],", ",Table1[[#This Row],[Approver First Name]])</f>
        <v>No. 102, Employee</v>
      </c>
      <c r="E3980" t="str">
        <f>CONCATENATE(Table1[[#This Row],[Customer Last Name]],", ",Table1[[#This Row],[Customer First Name]])</f>
        <v>No. 10508, Client</v>
      </c>
      <c r="F39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0" t="str">
        <f>IF(Table1[[#This Row],[Transaction Type]]="Maintenance","Non-Sales","Sales")</f>
        <v>Sales</v>
      </c>
      <c r="H3980" t="str">
        <f>IF(Table1[[#This Row],[Quarter]]="q2",1,"")</f>
        <v/>
      </c>
      <c r="I3980">
        <f>IF(Table1[[#This Row],[Quarter]]="q3",1,"")</f>
        <v>1</v>
      </c>
      <c r="J3980" t="str">
        <f>IF(Table1[[#This Row],[Quarter]]="Q2",Table1[[#This Row],[Credit Amount]],"")</f>
        <v/>
      </c>
      <c r="K3980">
        <f>IF(Table1[[#This Row],[Quarter]]="Q3",Table1[[#This Row],[Credit Amount]],"")</f>
        <v>-97.65</v>
      </c>
      <c r="L3980">
        <f>IF(Table1[[#This Row],[Transaction Type]]="Upgrade",Table1[[#This Row],[Credit Amount]],IF(Table1[[#This Row],[Transaction Type]]="Activation",Table1[[#This Row],[Credit Amount]],""))</f>
        <v>-97.65</v>
      </c>
      <c r="M3980" t="str">
        <f>IF(Table1[[#This Row],[Transaction Type]]="Maintenance",Table1[[#This Row],[Credit Amount]],"")</f>
        <v/>
      </c>
      <c r="N3980">
        <v>10021</v>
      </c>
      <c r="O3980" t="s">
        <v>2489</v>
      </c>
      <c r="P3980" t="s">
        <v>2510</v>
      </c>
      <c r="Q3980" t="s">
        <v>289</v>
      </c>
      <c r="R3980">
        <v>10102</v>
      </c>
      <c r="S3980" t="s">
        <v>2489</v>
      </c>
      <c r="T3980" t="s">
        <v>2591</v>
      </c>
      <c r="U3980" t="s">
        <v>290</v>
      </c>
      <c r="V3980" t="s">
        <v>225</v>
      </c>
      <c r="W3980">
        <v>100001507</v>
      </c>
      <c r="X3980">
        <v>8005550508</v>
      </c>
      <c r="Y3980" t="s">
        <v>2595</v>
      </c>
      <c r="Z3980" t="s">
        <v>3103</v>
      </c>
      <c r="AA3980" s="13">
        <v>-97.65</v>
      </c>
      <c r="AB3980" s="14">
        <v>42558</v>
      </c>
      <c r="AC3980" t="s">
        <v>37</v>
      </c>
    </row>
    <row r="3981" spans="1:29" x14ac:dyDescent="0.25">
      <c r="A3981" t="str">
        <f>CONCATENATE("Q",ROUNDUP(MONTH(Table1[[#This Row],[Month]])/3,0))</f>
        <v>Q3</v>
      </c>
      <c r="B3981" s="14">
        <f>EOMONTH(Table1[[#This Row],[Credit Date]],-1)+1</f>
        <v>42552</v>
      </c>
      <c r="C3981" t="str">
        <f>CONCATENATE(Table1[[#This Row],[Issuer Last Name]],", ",Table1[[#This Row],[Issuer First Name]])</f>
        <v>No. 021, Employee</v>
      </c>
      <c r="D3981" t="str">
        <f>CONCATENATE(Table1[[#This Row],[Approver Last Name]],", ",Table1[[#This Row],[Approver First Name]])</f>
        <v>No. 102, Employee</v>
      </c>
      <c r="E3981" t="str">
        <f>CONCATENATE(Table1[[#This Row],[Customer Last Name]],", ",Table1[[#This Row],[Customer First Name]])</f>
        <v>No. 13424, Client</v>
      </c>
      <c r="F39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1" t="str">
        <f>IF(Table1[[#This Row],[Transaction Type]]="Maintenance","Non-Sales","Sales")</f>
        <v>Non-Sales</v>
      </c>
      <c r="H3981" t="str">
        <f>IF(Table1[[#This Row],[Quarter]]="q2",1,"")</f>
        <v/>
      </c>
      <c r="I3981">
        <f>IF(Table1[[#This Row],[Quarter]]="q3",1,"")</f>
        <v>1</v>
      </c>
      <c r="J3981" t="str">
        <f>IF(Table1[[#This Row],[Quarter]]="Q2",Table1[[#This Row],[Credit Amount]],"")</f>
        <v/>
      </c>
      <c r="K3981">
        <f>IF(Table1[[#This Row],[Quarter]]="Q3",Table1[[#This Row],[Credit Amount]],"")</f>
        <v>-60.16</v>
      </c>
      <c r="L3981" t="str">
        <f>IF(Table1[[#This Row],[Transaction Type]]="Upgrade",Table1[[#This Row],[Credit Amount]],IF(Table1[[#This Row],[Transaction Type]]="Activation",Table1[[#This Row],[Credit Amount]],""))</f>
        <v/>
      </c>
      <c r="M3981">
        <f>IF(Table1[[#This Row],[Transaction Type]]="Maintenance",Table1[[#This Row],[Credit Amount]],"")</f>
        <v>-60.16</v>
      </c>
      <c r="N3981">
        <v>10021</v>
      </c>
      <c r="O3981" t="s">
        <v>2489</v>
      </c>
      <c r="P3981" t="s">
        <v>2510</v>
      </c>
      <c r="Q3981" t="s">
        <v>289</v>
      </c>
      <c r="R3981">
        <v>10102</v>
      </c>
      <c r="S3981" t="s">
        <v>2489</v>
      </c>
      <c r="T3981" t="s">
        <v>2591</v>
      </c>
      <c r="U3981" t="s">
        <v>290</v>
      </c>
      <c r="V3981" t="s">
        <v>225</v>
      </c>
      <c r="W3981">
        <v>100004423</v>
      </c>
      <c r="X3981">
        <v>8005553424</v>
      </c>
      <c r="Y3981" t="s">
        <v>2595</v>
      </c>
      <c r="Z3981" t="s">
        <v>6012</v>
      </c>
      <c r="AA3981" s="13">
        <v>-60.16</v>
      </c>
      <c r="AB3981" s="14">
        <v>42561</v>
      </c>
      <c r="AC3981" t="s">
        <v>36</v>
      </c>
    </row>
    <row r="3982" spans="1:29" x14ac:dyDescent="0.25">
      <c r="A3982" t="str">
        <f>CONCATENATE("Q",ROUNDUP(MONTH(Table1[[#This Row],[Month]])/3,0))</f>
        <v>Q3</v>
      </c>
      <c r="B3982" s="14">
        <f>EOMONTH(Table1[[#This Row],[Credit Date]],-1)+1</f>
        <v>42552</v>
      </c>
      <c r="C3982" t="str">
        <f>CONCATENATE(Table1[[#This Row],[Issuer Last Name]],", ",Table1[[#This Row],[Issuer First Name]])</f>
        <v>No. 021, Employee</v>
      </c>
      <c r="D3982" t="str">
        <f>CONCATENATE(Table1[[#This Row],[Approver Last Name]],", ",Table1[[#This Row],[Approver First Name]])</f>
        <v>No. 102, Employee</v>
      </c>
      <c r="E3982" t="str">
        <f>CONCATENATE(Table1[[#This Row],[Customer Last Name]],", ",Table1[[#This Row],[Customer First Name]])</f>
        <v>No. 13019, Client</v>
      </c>
      <c r="F39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2" t="str">
        <f>IF(Table1[[#This Row],[Transaction Type]]="Maintenance","Non-Sales","Sales")</f>
        <v>Sales</v>
      </c>
      <c r="H3982" t="str">
        <f>IF(Table1[[#This Row],[Quarter]]="q2",1,"")</f>
        <v/>
      </c>
      <c r="I3982">
        <f>IF(Table1[[#This Row],[Quarter]]="q3",1,"")</f>
        <v>1</v>
      </c>
      <c r="J3982" t="str">
        <f>IF(Table1[[#This Row],[Quarter]]="Q2",Table1[[#This Row],[Credit Amount]],"")</f>
        <v/>
      </c>
      <c r="K3982">
        <f>IF(Table1[[#This Row],[Quarter]]="Q3",Table1[[#This Row],[Credit Amount]],"")</f>
        <v>-58.25</v>
      </c>
      <c r="L3982">
        <f>IF(Table1[[#This Row],[Transaction Type]]="Upgrade",Table1[[#This Row],[Credit Amount]],IF(Table1[[#This Row],[Transaction Type]]="Activation",Table1[[#This Row],[Credit Amount]],""))</f>
        <v>-58.25</v>
      </c>
      <c r="M3982" t="str">
        <f>IF(Table1[[#This Row],[Transaction Type]]="Maintenance",Table1[[#This Row],[Credit Amount]],"")</f>
        <v/>
      </c>
      <c r="N3982">
        <v>10021</v>
      </c>
      <c r="O3982" t="s">
        <v>2489</v>
      </c>
      <c r="P3982" t="s">
        <v>2510</v>
      </c>
      <c r="Q3982" t="s">
        <v>289</v>
      </c>
      <c r="R3982">
        <v>10102</v>
      </c>
      <c r="S3982" t="s">
        <v>2489</v>
      </c>
      <c r="T3982" t="s">
        <v>2591</v>
      </c>
      <c r="U3982" t="s">
        <v>290</v>
      </c>
      <c r="V3982" t="s">
        <v>225</v>
      </c>
      <c r="W3982">
        <v>100004018</v>
      </c>
      <c r="X3982">
        <v>8005553019</v>
      </c>
      <c r="Y3982" t="s">
        <v>2595</v>
      </c>
      <c r="Z3982" t="s">
        <v>5607</v>
      </c>
      <c r="AA3982" s="13">
        <v>-58.25</v>
      </c>
      <c r="AB3982" s="14">
        <v>42577</v>
      </c>
      <c r="AC3982" t="s">
        <v>37</v>
      </c>
    </row>
    <row r="3983" spans="1:29" x14ac:dyDescent="0.25">
      <c r="A3983" t="str">
        <f>CONCATENATE("Q",ROUNDUP(MONTH(Table1[[#This Row],[Month]])/3,0))</f>
        <v>Q3</v>
      </c>
      <c r="B3983" s="14">
        <f>EOMONTH(Table1[[#This Row],[Credit Date]],-1)+1</f>
        <v>42583</v>
      </c>
      <c r="C3983" t="str">
        <f>CONCATENATE(Table1[[#This Row],[Issuer Last Name]],", ",Table1[[#This Row],[Issuer First Name]])</f>
        <v>No. 021, Employee</v>
      </c>
      <c r="D3983" t="str">
        <f>CONCATENATE(Table1[[#This Row],[Approver Last Name]],", ",Table1[[#This Row],[Approver First Name]])</f>
        <v>No. 102, Employee</v>
      </c>
      <c r="E3983" t="str">
        <f>CONCATENATE(Table1[[#This Row],[Customer Last Name]],", ",Table1[[#This Row],[Customer First Name]])</f>
        <v>No. 13387, Client</v>
      </c>
      <c r="F39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3" t="str">
        <f>IF(Table1[[#This Row],[Transaction Type]]="Maintenance","Non-Sales","Sales")</f>
        <v>Non-Sales</v>
      </c>
      <c r="H3983" t="str">
        <f>IF(Table1[[#This Row],[Quarter]]="q2",1,"")</f>
        <v/>
      </c>
      <c r="I3983">
        <f>IF(Table1[[#This Row],[Quarter]]="q3",1,"")</f>
        <v>1</v>
      </c>
      <c r="J3983" t="str">
        <f>IF(Table1[[#This Row],[Quarter]]="Q2",Table1[[#This Row],[Credit Amount]],"")</f>
        <v/>
      </c>
      <c r="K3983">
        <f>IF(Table1[[#This Row],[Quarter]]="Q3",Table1[[#This Row],[Credit Amount]],"")</f>
        <v>-56.92</v>
      </c>
      <c r="L3983" t="str">
        <f>IF(Table1[[#This Row],[Transaction Type]]="Upgrade",Table1[[#This Row],[Credit Amount]],IF(Table1[[#This Row],[Transaction Type]]="Activation",Table1[[#This Row],[Credit Amount]],""))</f>
        <v/>
      </c>
      <c r="M3983">
        <f>IF(Table1[[#This Row],[Transaction Type]]="Maintenance",Table1[[#This Row],[Credit Amount]],"")</f>
        <v>-56.92</v>
      </c>
      <c r="N3983">
        <v>10021</v>
      </c>
      <c r="O3983" t="s">
        <v>2489</v>
      </c>
      <c r="P3983" t="s">
        <v>2510</v>
      </c>
      <c r="Q3983" t="s">
        <v>289</v>
      </c>
      <c r="R3983">
        <v>10102</v>
      </c>
      <c r="S3983" t="s">
        <v>2489</v>
      </c>
      <c r="T3983" t="s">
        <v>2591</v>
      </c>
      <c r="U3983" t="s">
        <v>290</v>
      </c>
      <c r="V3983" t="s">
        <v>225</v>
      </c>
      <c r="W3983">
        <v>100004386</v>
      </c>
      <c r="X3983">
        <v>8005553387</v>
      </c>
      <c r="Y3983" t="s">
        <v>2595</v>
      </c>
      <c r="Z3983" t="s">
        <v>5975</v>
      </c>
      <c r="AA3983" s="13">
        <v>-56.92</v>
      </c>
      <c r="AB3983" s="14">
        <v>42585</v>
      </c>
      <c r="AC3983" t="s">
        <v>36</v>
      </c>
    </row>
    <row r="3984" spans="1:29" x14ac:dyDescent="0.25">
      <c r="A3984" t="str">
        <f>CONCATENATE("Q",ROUNDUP(MONTH(Table1[[#This Row],[Month]])/3,0))</f>
        <v>Q3</v>
      </c>
      <c r="B3984" s="14">
        <f>EOMONTH(Table1[[#This Row],[Credit Date]],-1)+1</f>
        <v>42583</v>
      </c>
      <c r="C3984" t="str">
        <f>CONCATENATE(Table1[[#This Row],[Issuer Last Name]],", ",Table1[[#This Row],[Issuer First Name]])</f>
        <v>No. 021, Employee</v>
      </c>
      <c r="D3984" t="str">
        <f>CONCATENATE(Table1[[#This Row],[Approver Last Name]],", ",Table1[[#This Row],[Approver First Name]])</f>
        <v>No. 102, Employee</v>
      </c>
      <c r="E3984" t="str">
        <f>CONCATENATE(Table1[[#This Row],[Customer Last Name]],", ",Table1[[#This Row],[Customer First Name]])</f>
        <v>No. 13992, Client</v>
      </c>
      <c r="F39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4" t="str">
        <f>IF(Table1[[#This Row],[Transaction Type]]="Maintenance","Non-Sales","Sales")</f>
        <v>Non-Sales</v>
      </c>
      <c r="H3984" t="str">
        <f>IF(Table1[[#This Row],[Quarter]]="q2",1,"")</f>
        <v/>
      </c>
      <c r="I3984">
        <f>IF(Table1[[#This Row],[Quarter]]="q3",1,"")</f>
        <v>1</v>
      </c>
      <c r="J3984" t="str">
        <f>IF(Table1[[#This Row],[Quarter]]="Q2",Table1[[#This Row],[Credit Amount]],"")</f>
        <v/>
      </c>
      <c r="K3984">
        <f>IF(Table1[[#This Row],[Quarter]]="Q3",Table1[[#This Row],[Credit Amount]],"")</f>
        <v>-96.01</v>
      </c>
      <c r="L3984" t="str">
        <f>IF(Table1[[#This Row],[Transaction Type]]="Upgrade",Table1[[#This Row],[Credit Amount]],IF(Table1[[#This Row],[Transaction Type]]="Activation",Table1[[#This Row],[Credit Amount]],""))</f>
        <v/>
      </c>
      <c r="M3984">
        <f>IF(Table1[[#This Row],[Transaction Type]]="Maintenance",Table1[[#This Row],[Credit Amount]],"")</f>
        <v>-96.01</v>
      </c>
      <c r="N3984">
        <v>10021</v>
      </c>
      <c r="O3984" t="s">
        <v>2489</v>
      </c>
      <c r="P3984" t="s">
        <v>2510</v>
      </c>
      <c r="Q3984" t="s">
        <v>289</v>
      </c>
      <c r="R3984">
        <v>10102</v>
      </c>
      <c r="S3984" t="s">
        <v>2489</v>
      </c>
      <c r="T3984" t="s">
        <v>2591</v>
      </c>
      <c r="U3984" t="s">
        <v>290</v>
      </c>
      <c r="V3984" t="s">
        <v>225</v>
      </c>
      <c r="W3984">
        <v>100004991</v>
      </c>
      <c r="X3984">
        <v>8005553992</v>
      </c>
      <c r="Y3984" t="s">
        <v>2595</v>
      </c>
      <c r="Z3984" t="s">
        <v>6580</v>
      </c>
      <c r="AA3984" s="13">
        <v>-96.01</v>
      </c>
      <c r="AB3984" s="14">
        <v>42585</v>
      </c>
      <c r="AC3984" t="s">
        <v>36</v>
      </c>
    </row>
    <row r="3985" spans="1:29" x14ac:dyDescent="0.25">
      <c r="A3985" t="str">
        <f>CONCATENATE("Q",ROUNDUP(MONTH(Table1[[#This Row],[Month]])/3,0))</f>
        <v>Q3</v>
      </c>
      <c r="B3985" s="14">
        <f>EOMONTH(Table1[[#This Row],[Credit Date]],-1)+1</f>
        <v>42583</v>
      </c>
      <c r="C3985" t="str">
        <f>CONCATENATE(Table1[[#This Row],[Issuer Last Name]],", ",Table1[[#This Row],[Issuer First Name]])</f>
        <v>No. 021, Employee</v>
      </c>
      <c r="D3985" t="str">
        <f>CONCATENATE(Table1[[#This Row],[Approver Last Name]],", ",Table1[[#This Row],[Approver First Name]])</f>
        <v>No. 102, Employee</v>
      </c>
      <c r="E3985" t="str">
        <f>CONCATENATE(Table1[[#This Row],[Customer Last Name]],", ",Table1[[#This Row],[Customer First Name]])</f>
        <v>No. 12130, Client</v>
      </c>
      <c r="F39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5" t="str">
        <f>IF(Table1[[#This Row],[Transaction Type]]="Maintenance","Non-Sales","Sales")</f>
        <v>Sales</v>
      </c>
      <c r="H3985" t="str">
        <f>IF(Table1[[#This Row],[Quarter]]="q2",1,"")</f>
        <v/>
      </c>
      <c r="I3985">
        <f>IF(Table1[[#This Row],[Quarter]]="q3",1,"")</f>
        <v>1</v>
      </c>
      <c r="J3985" t="str">
        <f>IF(Table1[[#This Row],[Quarter]]="Q2",Table1[[#This Row],[Credit Amount]],"")</f>
        <v/>
      </c>
      <c r="K3985">
        <f>IF(Table1[[#This Row],[Quarter]]="Q3",Table1[[#This Row],[Credit Amount]],"")</f>
        <v>-66.709999999999994</v>
      </c>
      <c r="L3985">
        <f>IF(Table1[[#This Row],[Transaction Type]]="Upgrade",Table1[[#This Row],[Credit Amount]],IF(Table1[[#This Row],[Transaction Type]]="Activation",Table1[[#This Row],[Credit Amount]],""))</f>
        <v>-66.709999999999994</v>
      </c>
      <c r="M3985" t="str">
        <f>IF(Table1[[#This Row],[Transaction Type]]="Maintenance",Table1[[#This Row],[Credit Amount]],"")</f>
        <v/>
      </c>
      <c r="N3985">
        <v>10021</v>
      </c>
      <c r="O3985" t="s">
        <v>2489</v>
      </c>
      <c r="P3985" t="s">
        <v>2510</v>
      </c>
      <c r="Q3985" t="s">
        <v>289</v>
      </c>
      <c r="R3985">
        <v>10102</v>
      </c>
      <c r="S3985" t="s">
        <v>2489</v>
      </c>
      <c r="T3985" t="s">
        <v>2591</v>
      </c>
      <c r="U3985" t="s">
        <v>290</v>
      </c>
      <c r="V3985" t="s">
        <v>225</v>
      </c>
      <c r="W3985">
        <v>100003129</v>
      </c>
      <c r="X3985">
        <v>8005552130</v>
      </c>
      <c r="Y3985" t="s">
        <v>2595</v>
      </c>
      <c r="Z3985" t="s">
        <v>4725</v>
      </c>
      <c r="AA3985" s="13">
        <v>-66.709999999999994</v>
      </c>
      <c r="AB3985" s="14">
        <v>42586</v>
      </c>
      <c r="AC3985" t="s">
        <v>35</v>
      </c>
    </row>
    <row r="3986" spans="1:29" x14ac:dyDescent="0.25">
      <c r="A3986" t="str">
        <f>CONCATENATE("Q",ROUNDUP(MONTH(Table1[[#This Row],[Month]])/3,0))</f>
        <v>Q3</v>
      </c>
      <c r="B3986" s="14">
        <f>EOMONTH(Table1[[#This Row],[Credit Date]],-1)+1</f>
        <v>42583</v>
      </c>
      <c r="C3986" t="str">
        <f>CONCATENATE(Table1[[#This Row],[Issuer Last Name]],", ",Table1[[#This Row],[Issuer First Name]])</f>
        <v>No. 021, Employee</v>
      </c>
      <c r="D3986" t="str">
        <f>CONCATENATE(Table1[[#This Row],[Approver Last Name]],", ",Table1[[#This Row],[Approver First Name]])</f>
        <v>No. 021, Employee</v>
      </c>
      <c r="E3986" t="str">
        <f>CONCATENATE(Table1[[#This Row],[Customer Last Name]],", ",Table1[[#This Row],[Customer First Name]])</f>
        <v>No. 11485, Client</v>
      </c>
      <c r="F3986" t="str">
        <f>IF(Table1[[#This Row],[Credit Amount]]&gt;-19.99,"Less than 19.99",IF(Table1[[#This Row],[Credit Amount]]=-20,"20",IF(Table1[[#This Row],[Credit Amount]]&gt;-49.98,"20.01-49.98",IF(Table1[[#This Row],[Credit Amount]]=-49.99,"49.99",IF(Table1[[#This Row],[Credit Amount]]=-50,"50",IF(Table1[[#This Row],[Credit Amount]]&lt;-50.01,"Greater than 50"))))))</f>
        <v>Less than 19.99</v>
      </c>
      <c r="G3986" t="str">
        <f>IF(Table1[[#This Row],[Transaction Type]]="Maintenance","Non-Sales","Sales")</f>
        <v>Non-Sales</v>
      </c>
      <c r="H3986" t="str">
        <f>IF(Table1[[#This Row],[Quarter]]="q2",1,"")</f>
        <v/>
      </c>
      <c r="I3986">
        <f>IF(Table1[[#This Row],[Quarter]]="q3",1,"")</f>
        <v>1</v>
      </c>
      <c r="J3986" t="str">
        <f>IF(Table1[[#This Row],[Quarter]]="Q2",Table1[[#This Row],[Credit Amount]],"")</f>
        <v/>
      </c>
      <c r="K3986">
        <f>IF(Table1[[#This Row],[Quarter]]="Q3",Table1[[#This Row],[Credit Amount]],"")</f>
        <v>-13.55</v>
      </c>
      <c r="L3986" t="str">
        <f>IF(Table1[[#This Row],[Transaction Type]]="Upgrade",Table1[[#This Row],[Credit Amount]],IF(Table1[[#This Row],[Transaction Type]]="Activation",Table1[[#This Row],[Credit Amount]],""))</f>
        <v/>
      </c>
      <c r="M3986">
        <f>IF(Table1[[#This Row],[Transaction Type]]="Maintenance",Table1[[#This Row],[Credit Amount]],"")</f>
        <v>-13.55</v>
      </c>
      <c r="N3986">
        <v>10021</v>
      </c>
      <c r="O3986" t="s">
        <v>2489</v>
      </c>
      <c r="P3986" t="s">
        <v>2510</v>
      </c>
      <c r="Q3986" t="s">
        <v>289</v>
      </c>
      <c r="R3986">
        <v>10021</v>
      </c>
      <c r="S3986" t="s">
        <v>2489</v>
      </c>
      <c r="T3986" t="s">
        <v>2510</v>
      </c>
      <c r="U3986" t="s">
        <v>289</v>
      </c>
      <c r="V3986" t="s">
        <v>225</v>
      </c>
      <c r="W3986">
        <v>100002484</v>
      </c>
      <c r="X3986">
        <v>8005551485</v>
      </c>
      <c r="Y3986" t="s">
        <v>2595</v>
      </c>
      <c r="Z3986" t="s">
        <v>4080</v>
      </c>
      <c r="AA3986" s="13">
        <v>-13.55</v>
      </c>
      <c r="AB3986" s="14">
        <v>42588</v>
      </c>
      <c r="AC3986" t="s">
        <v>36</v>
      </c>
    </row>
    <row r="3987" spans="1:29" x14ac:dyDescent="0.25">
      <c r="A3987" t="str">
        <f>CONCATENATE("Q",ROUNDUP(MONTH(Table1[[#This Row],[Month]])/3,0))</f>
        <v>Q3</v>
      </c>
      <c r="B3987" s="14">
        <f>EOMONTH(Table1[[#This Row],[Credit Date]],-1)+1</f>
        <v>42583</v>
      </c>
      <c r="C3987" t="str">
        <f>CONCATENATE(Table1[[#This Row],[Issuer Last Name]],", ",Table1[[#This Row],[Issuer First Name]])</f>
        <v>No. 021, Employee</v>
      </c>
      <c r="D3987" t="str">
        <f>CONCATENATE(Table1[[#This Row],[Approver Last Name]],", ",Table1[[#This Row],[Approver First Name]])</f>
        <v>No. 021, Employee</v>
      </c>
      <c r="E3987" t="str">
        <f>CONCATENATE(Table1[[#This Row],[Customer Last Name]],", ",Table1[[#This Row],[Customer First Name]])</f>
        <v>No. 12728, Client</v>
      </c>
      <c r="F3987" t="str">
        <f>IF(Table1[[#This Row],[Credit Amount]]&gt;-19.99,"Less than 19.99",IF(Table1[[#This Row],[Credit Amount]]=-20,"20",IF(Table1[[#This Row],[Credit Amount]]&gt;-49.98,"20.01-49.98",IF(Table1[[#This Row],[Credit Amount]]=-49.99,"49.99",IF(Table1[[#This Row],[Credit Amount]]=-50,"50",IF(Table1[[#This Row],[Credit Amount]]&lt;-50.01,"Greater than 50"))))))</f>
        <v>Less than 19.99</v>
      </c>
      <c r="G3987" t="str">
        <f>IF(Table1[[#This Row],[Transaction Type]]="Maintenance","Non-Sales","Sales")</f>
        <v>Sales</v>
      </c>
      <c r="H3987" t="str">
        <f>IF(Table1[[#This Row],[Quarter]]="q2",1,"")</f>
        <v/>
      </c>
      <c r="I3987">
        <f>IF(Table1[[#This Row],[Quarter]]="q3",1,"")</f>
        <v>1</v>
      </c>
      <c r="J3987" t="str">
        <f>IF(Table1[[#This Row],[Quarter]]="Q2",Table1[[#This Row],[Credit Amount]],"")</f>
        <v/>
      </c>
      <c r="K3987">
        <f>IF(Table1[[#This Row],[Quarter]]="Q3",Table1[[#This Row],[Credit Amount]],"")</f>
        <v>-17.21</v>
      </c>
      <c r="L3987">
        <f>IF(Table1[[#This Row],[Transaction Type]]="Upgrade",Table1[[#This Row],[Credit Amount]],IF(Table1[[#This Row],[Transaction Type]]="Activation",Table1[[#This Row],[Credit Amount]],""))</f>
        <v>-17.21</v>
      </c>
      <c r="M3987" t="str">
        <f>IF(Table1[[#This Row],[Transaction Type]]="Maintenance",Table1[[#This Row],[Credit Amount]],"")</f>
        <v/>
      </c>
      <c r="N3987">
        <v>10021</v>
      </c>
      <c r="O3987" t="s">
        <v>2489</v>
      </c>
      <c r="P3987" t="s">
        <v>2510</v>
      </c>
      <c r="Q3987" t="s">
        <v>289</v>
      </c>
      <c r="R3987">
        <v>10021</v>
      </c>
      <c r="S3987" t="s">
        <v>2489</v>
      </c>
      <c r="T3987" t="s">
        <v>2510</v>
      </c>
      <c r="U3987" t="s">
        <v>289</v>
      </c>
      <c r="V3987" t="s">
        <v>225</v>
      </c>
      <c r="W3987">
        <v>100003727</v>
      </c>
      <c r="X3987">
        <v>8005552728</v>
      </c>
      <c r="Y3987" t="s">
        <v>2595</v>
      </c>
      <c r="Z3987" t="s">
        <v>5321</v>
      </c>
      <c r="AA3987" s="13">
        <v>-17.21</v>
      </c>
      <c r="AB3987" s="14">
        <v>42590</v>
      </c>
      <c r="AC3987" t="s">
        <v>37</v>
      </c>
    </row>
    <row r="3988" spans="1:29" x14ac:dyDescent="0.25">
      <c r="A3988" t="str">
        <f>CONCATENATE("Q",ROUNDUP(MONTH(Table1[[#This Row],[Month]])/3,0))</f>
        <v>Q3</v>
      </c>
      <c r="B3988" s="14">
        <f>EOMONTH(Table1[[#This Row],[Credit Date]],-1)+1</f>
        <v>42583</v>
      </c>
      <c r="C3988" t="str">
        <f>CONCATENATE(Table1[[#This Row],[Issuer Last Name]],", ",Table1[[#This Row],[Issuer First Name]])</f>
        <v>No. 021, Employee</v>
      </c>
      <c r="D3988" t="str">
        <f>CONCATENATE(Table1[[#This Row],[Approver Last Name]],", ",Table1[[#This Row],[Approver First Name]])</f>
        <v>No. 102, Employee</v>
      </c>
      <c r="E3988" t="str">
        <f>CONCATENATE(Table1[[#This Row],[Customer Last Name]],", ",Table1[[#This Row],[Customer First Name]])</f>
        <v>No. 12265, Client</v>
      </c>
      <c r="F39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8" t="str">
        <f>IF(Table1[[#This Row],[Transaction Type]]="Maintenance","Non-Sales","Sales")</f>
        <v>Non-Sales</v>
      </c>
      <c r="H3988" t="str">
        <f>IF(Table1[[#This Row],[Quarter]]="q2",1,"")</f>
        <v/>
      </c>
      <c r="I3988">
        <f>IF(Table1[[#This Row],[Quarter]]="q3",1,"")</f>
        <v>1</v>
      </c>
      <c r="J3988" t="str">
        <f>IF(Table1[[#This Row],[Quarter]]="Q2",Table1[[#This Row],[Credit Amount]],"")</f>
        <v/>
      </c>
      <c r="K3988">
        <f>IF(Table1[[#This Row],[Quarter]]="Q3",Table1[[#This Row],[Credit Amount]],"")</f>
        <v>-73.91</v>
      </c>
      <c r="L3988" t="str">
        <f>IF(Table1[[#This Row],[Transaction Type]]="Upgrade",Table1[[#This Row],[Credit Amount]],IF(Table1[[#This Row],[Transaction Type]]="Activation",Table1[[#This Row],[Credit Amount]],""))</f>
        <v/>
      </c>
      <c r="M3988">
        <f>IF(Table1[[#This Row],[Transaction Type]]="Maintenance",Table1[[#This Row],[Credit Amount]],"")</f>
        <v>-73.91</v>
      </c>
      <c r="N3988">
        <v>10021</v>
      </c>
      <c r="O3988" t="s">
        <v>2489</v>
      </c>
      <c r="P3988" t="s">
        <v>2510</v>
      </c>
      <c r="Q3988" t="s">
        <v>289</v>
      </c>
      <c r="R3988">
        <v>10102</v>
      </c>
      <c r="S3988" t="s">
        <v>2489</v>
      </c>
      <c r="T3988" t="s">
        <v>2591</v>
      </c>
      <c r="U3988" t="s">
        <v>290</v>
      </c>
      <c r="V3988" t="s">
        <v>225</v>
      </c>
      <c r="W3988">
        <v>100003264</v>
      </c>
      <c r="X3988">
        <v>8005552265</v>
      </c>
      <c r="Y3988" t="s">
        <v>2595</v>
      </c>
      <c r="Z3988" t="s">
        <v>4860</v>
      </c>
      <c r="AA3988" s="13">
        <v>-73.91</v>
      </c>
      <c r="AB3988" s="14">
        <v>42596</v>
      </c>
      <c r="AC3988" t="s">
        <v>36</v>
      </c>
    </row>
    <row r="3989" spans="1:29" x14ac:dyDescent="0.25">
      <c r="A3989" t="str">
        <f>CONCATENATE("Q",ROUNDUP(MONTH(Table1[[#This Row],[Month]])/3,0))</f>
        <v>Q3</v>
      </c>
      <c r="B3989" s="14">
        <f>EOMONTH(Table1[[#This Row],[Credit Date]],-1)+1</f>
        <v>42614</v>
      </c>
      <c r="C3989" t="str">
        <f>CONCATENATE(Table1[[#This Row],[Issuer Last Name]],", ",Table1[[#This Row],[Issuer First Name]])</f>
        <v>No. 021, Employee</v>
      </c>
      <c r="D3989" t="str">
        <f>CONCATENATE(Table1[[#This Row],[Approver Last Name]],", ",Table1[[#This Row],[Approver First Name]])</f>
        <v>No. 102, Employee</v>
      </c>
      <c r="E3989" t="str">
        <f>CONCATENATE(Table1[[#This Row],[Customer Last Name]],", ",Table1[[#This Row],[Customer First Name]])</f>
        <v>No. 13977, Client</v>
      </c>
      <c r="F39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89" t="str">
        <f>IF(Table1[[#This Row],[Transaction Type]]="Maintenance","Non-Sales","Sales")</f>
        <v>Non-Sales</v>
      </c>
      <c r="H3989" t="str">
        <f>IF(Table1[[#This Row],[Quarter]]="q2",1,"")</f>
        <v/>
      </c>
      <c r="I3989">
        <f>IF(Table1[[#This Row],[Quarter]]="q3",1,"")</f>
        <v>1</v>
      </c>
      <c r="J3989" t="str">
        <f>IF(Table1[[#This Row],[Quarter]]="Q2",Table1[[#This Row],[Credit Amount]],"")</f>
        <v/>
      </c>
      <c r="K3989">
        <f>IF(Table1[[#This Row],[Quarter]]="Q3",Table1[[#This Row],[Credit Amount]],"")</f>
        <v>-95.42</v>
      </c>
      <c r="L3989" t="str">
        <f>IF(Table1[[#This Row],[Transaction Type]]="Upgrade",Table1[[#This Row],[Credit Amount]],IF(Table1[[#This Row],[Transaction Type]]="Activation",Table1[[#This Row],[Credit Amount]],""))</f>
        <v/>
      </c>
      <c r="M3989">
        <f>IF(Table1[[#This Row],[Transaction Type]]="Maintenance",Table1[[#This Row],[Credit Amount]],"")</f>
        <v>-95.42</v>
      </c>
      <c r="N3989">
        <v>10021</v>
      </c>
      <c r="O3989" t="s">
        <v>2489</v>
      </c>
      <c r="P3989" t="s">
        <v>2510</v>
      </c>
      <c r="Q3989" t="s">
        <v>289</v>
      </c>
      <c r="R3989">
        <v>10102</v>
      </c>
      <c r="S3989" t="s">
        <v>2489</v>
      </c>
      <c r="T3989" t="s">
        <v>2591</v>
      </c>
      <c r="U3989" t="s">
        <v>290</v>
      </c>
      <c r="V3989" t="s">
        <v>225</v>
      </c>
      <c r="W3989">
        <v>100004976</v>
      </c>
      <c r="X3989">
        <v>8005553977</v>
      </c>
      <c r="Y3989" t="s">
        <v>2595</v>
      </c>
      <c r="Z3989" t="s">
        <v>6565</v>
      </c>
      <c r="AA3989" s="13">
        <v>-95.42</v>
      </c>
      <c r="AB3989" s="14">
        <v>42616</v>
      </c>
      <c r="AC3989" t="s">
        <v>36</v>
      </c>
    </row>
    <row r="3990" spans="1:29" x14ac:dyDescent="0.25">
      <c r="A3990" t="str">
        <f>CONCATENATE("Q",ROUNDUP(MONTH(Table1[[#This Row],[Month]])/3,0))</f>
        <v>Q3</v>
      </c>
      <c r="B3990" s="14">
        <f>EOMONTH(Table1[[#This Row],[Credit Date]],-1)+1</f>
        <v>42614</v>
      </c>
      <c r="C3990" t="str">
        <f>CONCATENATE(Table1[[#This Row],[Issuer Last Name]],", ",Table1[[#This Row],[Issuer First Name]])</f>
        <v>No. 021, Employee</v>
      </c>
      <c r="D3990" t="str">
        <f>CONCATENATE(Table1[[#This Row],[Approver Last Name]],", ",Table1[[#This Row],[Approver First Name]])</f>
        <v>No. 102, Employee</v>
      </c>
      <c r="E3990" t="str">
        <f>CONCATENATE(Table1[[#This Row],[Customer Last Name]],", ",Table1[[#This Row],[Customer First Name]])</f>
        <v>No. 13337, Client</v>
      </c>
      <c r="F39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90" t="str">
        <f>IF(Table1[[#This Row],[Transaction Type]]="Maintenance","Non-Sales","Sales")</f>
        <v>Non-Sales</v>
      </c>
      <c r="H3990" t="str">
        <f>IF(Table1[[#This Row],[Quarter]]="q2",1,"")</f>
        <v/>
      </c>
      <c r="I3990">
        <f>IF(Table1[[#This Row],[Quarter]]="q3",1,"")</f>
        <v>1</v>
      </c>
      <c r="J3990" t="str">
        <f>IF(Table1[[#This Row],[Quarter]]="Q2",Table1[[#This Row],[Credit Amount]],"")</f>
        <v/>
      </c>
      <c r="K3990">
        <f>IF(Table1[[#This Row],[Quarter]]="Q3",Table1[[#This Row],[Credit Amount]],"")</f>
        <v>-90.29</v>
      </c>
      <c r="L3990" t="str">
        <f>IF(Table1[[#This Row],[Transaction Type]]="Upgrade",Table1[[#This Row],[Credit Amount]],IF(Table1[[#This Row],[Transaction Type]]="Activation",Table1[[#This Row],[Credit Amount]],""))</f>
        <v/>
      </c>
      <c r="M3990">
        <f>IF(Table1[[#This Row],[Transaction Type]]="Maintenance",Table1[[#This Row],[Credit Amount]],"")</f>
        <v>-90.29</v>
      </c>
      <c r="N3990">
        <v>10021</v>
      </c>
      <c r="O3990" t="s">
        <v>2489</v>
      </c>
      <c r="P3990" t="s">
        <v>2510</v>
      </c>
      <c r="Q3990" t="s">
        <v>289</v>
      </c>
      <c r="R3990">
        <v>10102</v>
      </c>
      <c r="S3990" t="s">
        <v>2489</v>
      </c>
      <c r="T3990" t="s">
        <v>2591</v>
      </c>
      <c r="U3990" t="s">
        <v>290</v>
      </c>
      <c r="V3990" t="s">
        <v>225</v>
      </c>
      <c r="W3990">
        <v>100004336</v>
      </c>
      <c r="X3990">
        <v>8005553337</v>
      </c>
      <c r="Y3990" t="s">
        <v>2595</v>
      </c>
      <c r="Z3990" t="s">
        <v>5925</v>
      </c>
      <c r="AA3990" s="13">
        <v>-90.29</v>
      </c>
      <c r="AB3990" s="14">
        <v>42617</v>
      </c>
      <c r="AC3990" t="s">
        <v>36</v>
      </c>
    </row>
    <row r="3991" spans="1:29" x14ac:dyDescent="0.25">
      <c r="A3991" t="str">
        <f>CONCATENATE("Q",ROUNDUP(MONTH(Table1[[#This Row],[Month]])/3,0))</f>
        <v>Q3</v>
      </c>
      <c r="B3991" s="14">
        <f>EOMONTH(Table1[[#This Row],[Credit Date]],-1)+1</f>
        <v>42614</v>
      </c>
      <c r="C3991" t="str">
        <f>CONCATENATE(Table1[[#This Row],[Issuer Last Name]],", ",Table1[[#This Row],[Issuer First Name]])</f>
        <v>No. 021, Employee</v>
      </c>
      <c r="D3991" t="str">
        <f>CONCATENATE(Table1[[#This Row],[Approver Last Name]],", ",Table1[[#This Row],[Approver First Name]])</f>
        <v>No. 102, Employee</v>
      </c>
      <c r="E3991" t="str">
        <f>CONCATENATE(Table1[[#This Row],[Customer Last Name]],", ",Table1[[#This Row],[Customer First Name]])</f>
        <v>No. 10409, Client</v>
      </c>
      <c r="F39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91" t="str">
        <f>IF(Table1[[#This Row],[Transaction Type]]="Maintenance","Non-Sales","Sales")</f>
        <v>Non-Sales</v>
      </c>
      <c r="H3991" t="str">
        <f>IF(Table1[[#This Row],[Quarter]]="q2",1,"")</f>
        <v/>
      </c>
      <c r="I3991">
        <f>IF(Table1[[#This Row],[Quarter]]="q3",1,"")</f>
        <v>1</v>
      </c>
      <c r="J3991" t="str">
        <f>IF(Table1[[#This Row],[Quarter]]="Q2",Table1[[#This Row],[Credit Amount]],"")</f>
        <v/>
      </c>
      <c r="K3991">
        <f>IF(Table1[[#This Row],[Quarter]]="Q3",Table1[[#This Row],[Credit Amount]],"")</f>
        <v>-69.36</v>
      </c>
      <c r="L3991" t="str">
        <f>IF(Table1[[#This Row],[Transaction Type]]="Upgrade",Table1[[#This Row],[Credit Amount]],IF(Table1[[#This Row],[Transaction Type]]="Activation",Table1[[#This Row],[Credit Amount]],""))</f>
        <v/>
      </c>
      <c r="M3991">
        <f>IF(Table1[[#This Row],[Transaction Type]]="Maintenance",Table1[[#This Row],[Credit Amount]],"")</f>
        <v>-69.36</v>
      </c>
      <c r="N3991">
        <v>10021</v>
      </c>
      <c r="O3991" t="s">
        <v>2489</v>
      </c>
      <c r="P3991" t="s">
        <v>2510</v>
      </c>
      <c r="Q3991" t="s">
        <v>289</v>
      </c>
      <c r="R3991">
        <v>10102</v>
      </c>
      <c r="S3991" t="s">
        <v>2489</v>
      </c>
      <c r="T3991" t="s">
        <v>2591</v>
      </c>
      <c r="U3991" t="s">
        <v>290</v>
      </c>
      <c r="V3991" t="s">
        <v>225</v>
      </c>
      <c r="W3991">
        <v>100001408</v>
      </c>
      <c r="X3991">
        <v>8005550409</v>
      </c>
      <c r="Y3991" t="s">
        <v>2595</v>
      </c>
      <c r="Z3991" t="s">
        <v>3004</v>
      </c>
      <c r="AA3991" s="13">
        <v>-69.36</v>
      </c>
      <c r="AB3991" s="14">
        <v>42621</v>
      </c>
      <c r="AC3991" t="s">
        <v>36</v>
      </c>
    </row>
    <row r="3992" spans="1:29" x14ac:dyDescent="0.25">
      <c r="A3992" t="str">
        <f>CONCATENATE("Q",ROUNDUP(MONTH(Table1[[#This Row],[Month]])/3,0))</f>
        <v>Q3</v>
      </c>
      <c r="B3992" s="14">
        <f>EOMONTH(Table1[[#This Row],[Credit Date]],-1)+1</f>
        <v>42614</v>
      </c>
      <c r="C3992" t="str">
        <f>CONCATENATE(Table1[[#This Row],[Issuer Last Name]],", ",Table1[[#This Row],[Issuer First Name]])</f>
        <v>No. 021, Employee</v>
      </c>
      <c r="D3992" t="str">
        <f>CONCATENATE(Table1[[#This Row],[Approver Last Name]],", ",Table1[[#This Row],[Approver First Name]])</f>
        <v>No. 102, Employee</v>
      </c>
      <c r="E3992" t="str">
        <f>CONCATENATE(Table1[[#This Row],[Customer Last Name]],", ",Table1[[#This Row],[Customer First Name]])</f>
        <v>No. 10636, Client</v>
      </c>
      <c r="F39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92" t="str">
        <f>IF(Table1[[#This Row],[Transaction Type]]="Maintenance","Non-Sales","Sales")</f>
        <v>Non-Sales</v>
      </c>
      <c r="H3992" t="str">
        <f>IF(Table1[[#This Row],[Quarter]]="q2",1,"")</f>
        <v/>
      </c>
      <c r="I3992">
        <f>IF(Table1[[#This Row],[Quarter]]="q3",1,"")</f>
        <v>1</v>
      </c>
      <c r="J3992" t="str">
        <f>IF(Table1[[#This Row],[Quarter]]="Q2",Table1[[#This Row],[Credit Amount]],"")</f>
        <v/>
      </c>
      <c r="K3992">
        <f>IF(Table1[[#This Row],[Quarter]]="Q3",Table1[[#This Row],[Credit Amount]],"")</f>
        <v>-50.85</v>
      </c>
      <c r="L3992" t="str">
        <f>IF(Table1[[#This Row],[Transaction Type]]="Upgrade",Table1[[#This Row],[Credit Amount]],IF(Table1[[#This Row],[Transaction Type]]="Activation",Table1[[#This Row],[Credit Amount]],""))</f>
        <v/>
      </c>
      <c r="M3992">
        <f>IF(Table1[[#This Row],[Transaction Type]]="Maintenance",Table1[[#This Row],[Credit Amount]],"")</f>
        <v>-50.85</v>
      </c>
      <c r="N3992">
        <v>10021</v>
      </c>
      <c r="O3992" t="s">
        <v>2489</v>
      </c>
      <c r="P3992" t="s">
        <v>2510</v>
      </c>
      <c r="Q3992" t="s">
        <v>289</v>
      </c>
      <c r="R3992">
        <v>10102</v>
      </c>
      <c r="S3992" t="s">
        <v>2489</v>
      </c>
      <c r="T3992" t="s">
        <v>2591</v>
      </c>
      <c r="U3992" t="s">
        <v>290</v>
      </c>
      <c r="V3992" t="s">
        <v>225</v>
      </c>
      <c r="W3992">
        <v>100001635</v>
      </c>
      <c r="X3992">
        <v>8005550636</v>
      </c>
      <c r="Y3992" t="s">
        <v>2595</v>
      </c>
      <c r="Z3992" t="s">
        <v>3231</v>
      </c>
      <c r="AA3992" s="13">
        <v>-50.85</v>
      </c>
      <c r="AB3992" s="14">
        <v>42625</v>
      </c>
      <c r="AC3992" t="s">
        <v>36</v>
      </c>
    </row>
    <row r="3993" spans="1:29" x14ac:dyDescent="0.25">
      <c r="A3993" t="str">
        <f>CONCATENATE("Q",ROUNDUP(MONTH(Table1[[#This Row],[Month]])/3,0))</f>
        <v>Q3</v>
      </c>
      <c r="B3993" s="14">
        <f>EOMONTH(Table1[[#This Row],[Credit Date]],-1)+1</f>
        <v>42614</v>
      </c>
      <c r="C3993" t="str">
        <f>CONCATENATE(Table1[[#This Row],[Issuer Last Name]],", ",Table1[[#This Row],[Issuer First Name]])</f>
        <v>No. 021, Employee</v>
      </c>
      <c r="D3993" t="str">
        <f>CONCATENATE(Table1[[#This Row],[Approver Last Name]],", ",Table1[[#This Row],[Approver First Name]])</f>
        <v>No. 021, Employee</v>
      </c>
      <c r="E3993" t="str">
        <f>CONCATENATE(Table1[[#This Row],[Customer Last Name]],", ",Table1[[#This Row],[Customer First Name]])</f>
        <v>No. 10993, Client</v>
      </c>
      <c r="F3993" t="str">
        <f>IF(Table1[[#This Row],[Credit Amount]]&gt;-19.99,"Less than 19.99",IF(Table1[[#This Row],[Credit Amount]]=-20,"20",IF(Table1[[#This Row],[Credit Amount]]&gt;-49.98,"20.01-49.98",IF(Table1[[#This Row],[Credit Amount]]=-49.99,"49.99",IF(Table1[[#This Row],[Credit Amount]]=-50,"50",IF(Table1[[#This Row],[Credit Amount]]&lt;-50.01,"Greater than 50"))))))</f>
        <v>Less than 19.99</v>
      </c>
      <c r="G3993" t="str">
        <f>IF(Table1[[#This Row],[Transaction Type]]="Maintenance","Non-Sales","Sales")</f>
        <v>Non-Sales</v>
      </c>
      <c r="H3993" t="str">
        <f>IF(Table1[[#This Row],[Quarter]]="q2",1,"")</f>
        <v/>
      </c>
      <c r="I3993">
        <f>IF(Table1[[#This Row],[Quarter]]="q3",1,"")</f>
        <v>1</v>
      </c>
      <c r="J3993" t="str">
        <f>IF(Table1[[#This Row],[Quarter]]="Q2",Table1[[#This Row],[Credit Amount]],"")</f>
        <v/>
      </c>
      <c r="K3993">
        <f>IF(Table1[[#This Row],[Quarter]]="Q3",Table1[[#This Row],[Credit Amount]],"")</f>
        <v>-6.18</v>
      </c>
      <c r="L3993" t="str">
        <f>IF(Table1[[#This Row],[Transaction Type]]="Upgrade",Table1[[#This Row],[Credit Amount]],IF(Table1[[#This Row],[Transaction Type]]="Activation",Table1[[#This Row],[Credit Amount]],""))</f>
        <v/>
      </c>
      <c r="M3993">
        <f>IF(Table1[[#This Row],[Transaction Type]]="Maintenance",Table1[[#This Row],[Credit Amount]],"")</f>
        <v>-6.18</v>
      </c>
      <c r="N3993">
        <v>10021</v>
      </c>
      <c r="O3993" t="s">
        <v>2489</v>
      </c>
      <c r="P3993" t="s">
        <v>2510</v>
      </c>
      <c r="Q3993" t="s">
        <v>289</v>
      </c>
      <c r="R3993">
        <v>10021</v>
      </c>
      <c r="S3993" t="s">
        <v>2489</v>
      </c>
      <c r="T3993" t="s">
        <v>2510</v>
      </c>
      <c r="U3993" t="s">
        <v>289</v>
      </c>
      <c r="V3993" t="s">
        <v>225</v>
      </c>
      <c r="W3993">
        <v>100001992</v>
      </c>
      <c r="X3993">
        <v>8005550993</v>
      </c>
      <c r="Y3993" t="s">
        <v>2595</v>
      </c>
      <c r="Z3993" t="s">
        <v>3588</v>
      </c>
      <c r="AA3993" s="13">
        <v>-6.18</v>
      </c>
      <c r="AB3993" s="14">
        <v>42629</v>
      </c>
      <c r="AC3993" t="s">
        <v>36</v>
      </c>
    </row>
    <row r="3994" spans="1:29" x14ac:dyDescent="0.25">
      <c r="A3994" t="str">
        <f>CONCATENATE("Q",ROUNDUP(MONTH(Table1[[#This Row],[Month]])/3,0))</f>
        <v>Q3</v>
      </c>
      <c r="B3994" s="14">
        <f>EOMONTH(Table1[[#This Row],[Credit Date]],-1)+1</f>
        <v>42614</v>
      </c>
      <c r="C3994" t="str">
        <f>CONCATENATE(Table1[[#This Row],[Issuer Last Name]],", ",Table1[[#This Row],[Issuer First Name]])</f>
        <v>No. 021, Employee</v>
      </c>
      <c r="D3994" t="str">
        <f>CONCATENATE(Table1[[#This Row],[Approver Last Name]],", ",Table1[[#This Row],[Approver First Name]])</f>
        <v>No. 021, Employee</v>
      </c>
      <c r="E3994" t="str">
        <f>CONCATENATE(Table1[[#This Row],[Customer Last Name]],", ",Table1[[#This Row],[Customer First Name]])</f>
        <v>No. 12403, Client</v>
      </c>
      <c r="F3994" t="str">
        <f>IF(Table1[[#This Row],[Credit Amount]]&gt;-19.99,"Less than 19.99",IF(Table1[[#This Row],[Credit Amount]]=-20,"20",IF(Table1[[#This Row],[Credit Amount]]&gt;-49.98,"20.01-49.98",IF(Table1[[#This Row],[Credit Amount]]=-49.99,"49.99",IF(Table1[[#This Row],[Credit Amount]]=-50,"50",IF(Table1[[#This Row],[Credit Amount]]&lt;-50.01,"Greater than 50"))))))</f>
        <v>20.01-49.98</v>
      </c>
      <c r="G3994" t="str">
        <f>IF(Table1[[#This Row],[Transaction Type]]="Maintenance","Non-Sales","Sales")</f>
        <v>Sales</v>
      </c>
      <c r="H3994" t="str">
        <f>IF(Table1[[#This Row],[Quarter]]="q2",1,"")</f>
        <v/>
      </c>
      <c r="I3994">
        <f>IF(Table1[[#This Row],[Quarter]]="q3",1,"")</f>
        <v>1</v>
      </c>
      <c r="J3994" t="str">
        <f>IF(Table1[[#This Row],[Quarter]]="Q2",Table1[[#This Row],[Credit Amount]],"")</f>
        <v/>
      </c>
      <c r="K3994">
        <f>IF(Table1[[#This Row],[Quarter]]="Q3",Table1[[#This Row],[Credit Amount]],"")</f>
        <v>-39.33</v>
      </c>
      <c r="L3994">
        <f>IF(Table1[[#This Row],[Transaction Type]]="Upgrade",Table1[[#This Row],[Credit Amount]],IF(Table1[[#This Row],[Transaction Type]]="Activation",Table1[[#This Row],[Credit Amount]],""))</f>
        <v>-39.33</v>
      </c>
      <c r="M3994" t="str">
        <f>IF(Table1[[#This Row],[Transaction Type]]="Maintenance",Table1[[#This Row],[Credit Amount]],"")</f>
        <v/>
      </c>
      <c r="N3994">
        <v>10021</v>
      </c>
      <c r="O3994" t="s">
        <v>2489</v>
      </c>
      <c r="P3994" t="s">
        <v>2510</v>
      </c>
      <c r="Q3994" t="s">
        <v>289</v>
      </c>
      <c r="R3994">
        <v>10021</v>
      </c>
      <c r="S3994" t="s">
        <v>2489</v>
      </c>
      <c r="T3994" t="s">
        <v>2510</v>
      </c>
      <c r="U3994" t="s">
        <v>289</v>
      </c>
      <c r="V3994" t="s">
        <v>225</v>
      </c>
      <c r="W3994">
        <v>100003402</v>
      </c>
      <c r="X3994">
        <v>8005552403</v>
      </c>
      <c r="Y3994" t="s">
        <v>2595</v>
      </c>
      <c r="Z3994" t="s">
        <v>4998</v>
      </c>
      <c r="AA3994" s="13">
        <v>-39.33</v>
      </c>
      <c r="AB3994" s="14">
        <v>42630</v>
      </c>
      <c r="AC3994" t="s">
        <v>35</v>
      </c>
    </row>
    <row r="3995" spans="1:29" x14ac:dyDescent="0.25">
      <c r="A3995" t="str">
        <f>CONCATENATE("Q",ROUNDUP(MONTH(Table1[[#This Row],[Month]])/3,0))</f>
        <v>Q3</v>
      </c>
      <c r="B3995" s="14">
        <f>EOMONTH(Table1[[#This Row],[Credit Date]],-1)+1</f>
        <v>42614</v>
      </c>
      <c r="C3995" t="str">
        <f>CONCATENATE(Table1[[#This Row],[Issuer Last Name]],", ",Table1[[#This Row],[Issuer First Name]])</f>
        <v>No. 021, Employee</v>
      </c>
      <c r="D3995" t="str">
        <f>CONCATENATE(Table1[[#This Row],[Approver Last Name]],", ",Table1[[#This Row],[Approver First Name]])</f>
        <v>No. 021, Employee</v>
      </c>
      <c r="E3995" t="str">
        <f>CONCATENATE(Table1[[#This Row],[Customer Last Name]],", ",Table1[[#This Row],[Customer First Name]])</f>
        <v>No. 12403, Client</v>
      </c>
      <c r="F3995" t="str">
        <f>IF(Table1[[#This Row],[Credit Amount]]&gt;-19.99,"Less than 19.99",IF(Table1[[#This Row],[Credit Amount]]=-20,"20",IF(Table1[[#This Row],[Credit Amount]]&gt;-49.98,"20.01-49.98",IF(Table1[[#This Row],[Credit Amount]]=-49.99,"49.99",IF(Table1[[#This Row],[Credit Amount]]=-50,"50",IF(Table1[[#This Row],[Credit Amount]]&lt;-50.01,"Greater than 50"))))))</f>
        <v>49.99</v>
      </c>
      <c r="G3995" t="str">
        <f>IF(Table1[[#This Row],[Transaction Type]]="Maintenance","Non-Sales","Sales")</f>
        <v>Non-Sales</v>
      </c>
      <c r="H3995" t="str">
        <f>IF(Table1[[#This Row],[Quarter]]="q2",1,"")</f>
        <v/>
      </c>
      <c r="I3995">
        <f>IF(Table1[[#This Row],[Quarter]]="q3",1,"")</f>
        <v>1</v>
      </c>
      <c r="J3995" t="str">
        <f>IF(Table1[[#This Row],[Quarter]]="Q2",Table1[[#This Row],[Credit Amount]],"")</f>
        <v/>
      </c>
      <c r="K3995">
        <f>IF(Table1[[#This Row],[Quarter]]="Q3",Table1[[#This Row],[Credit Amount]],"")</f>
        <v>-49.99</v>
      </c>
      <c r="L3995" t="str">
        <f>IF(Table1[[#This Row],[Transaction Type]]="Upgrade",Table1[[#This Row],[Credit Amount]],IF(Table1[[#This Row],[Transaction Type]]="Activation",Table1[[#This Row],[Credit Amount]],""))</f>
        <v/>
      </c>
      <c r="M3995">
        <f>IF(Table1[[#This Row],[Transaction Type]]="Maintenance",Table1[[#This Row],[Credit Amount]],"")</f>
        <v>-49.99</v>
      </c>
      <c r="N3995">
        <v>10021</v>
      </c>
      <c r="O3995" t="s">
        <v>2489</v>
      </c>
      <c r="P3995" t="s">
        <v>2510</v>
      </c>
      <c r="Q3995" t="s">
        <v>289</v>
      </c>
      <c r="R3995">
        <v>10021</v>
      </c>
      <c r="S3995" t="s">
        <v>2489</v>
      </c>
      <c r="T3995" t="s">
        <v>2510</v>
      </c>
      <c r="U3995" t="s">
        <v>289</v>
      </c>
      <c r="V3995" t="s">
        <v>225</v>
      </c>
      <c r="W3995">
        <v>100003402</v>
      </c>
      <c r="X3995">
        <v>8005552403</v>
      </c>
      <c r="Y3995" t="s">
        <v>2595</v>
      </c>
      <c r="Z3995" t="s">
        <v>4998</v>
      </c>
      <c r="AA3995" s="13">
        <v>-49.99</v>
      </c>
      <c r="AB3995" s="14">
        <v>42630</v>
      </c>
      <c r="AC3995" t="s">
        <v>36</v>
      </c>
    </row>
    <row r="3996" spans="1:29" x14ac:dyDescent="0.25">
      <c r="A3996" t="str">
        <f>CONCATENATE("Q",ROUNDUP(MONTH(Table1[[#This Row],[Month]])/3,0))</f>
        <v>Q3</v>
      </c>
      <c r="B3996" s="14">
        <f>EOMONTH(Table1[[#This Row],[Credit Date]],-1)+1</f>
        <v>42614</v>
      </c>
      <c r="C3996" t="str">
        <f>CONCATENATE(Table1[[#This Row],[Issuer Last Name]],", ",Table1[[#This Row],[Issuer First Name]])</f>
        <v>No. 021, Employee</v>
      </c>
      <c r="D3996" t="str">
        <f>CONCATENATE(Table1[[#This Row],[Approver Last Name]],", ",Table1[[#This Row],[Approver First Name]])</f>
        <v>No. 021, Employee</v>
      </c>
      <c r="E3996" t="str">
        <f>CONCATENATE(Table1[[#This Row],[Customer Last Name]],", ",Table1[[#This Row],[Customer First Name]])</f>
        <v>No. 12697, Client</v>
      </c>
      <c r="F3996" t="str">
        <f>IF(Table1[[#This Row],[Credit Amount]]&gt;-19.99,"Less than 19.99",IF(Table1[[#This Row],[Credit Amount]]=-20,"20",IF(Table1[[#This Row],[Credit Amount]]&gt;-49.98,"20.01-49.98",IF(Table1[[#This Row],[Credit Amount]]=-49.99,"49.99",IF(Table1[[#This Row],[Credit Amount]]=-50,"50",IF(Table1[[#This Row],[Credit Amount]]&lt;-50.01,"Greater than 50"))))))</f>
        <v>20.01-49.98</v>
      </c>
      <c r="G3996" t="str">
        <f>IF(Table1[[#This Row],[Transaction Type]]="Maintenance","Non-Sales","Sales")</f>
        <v>Non-Sales</v>
      </c>
      <c r="H3996" t="str">
        <f>IF(Table1[[#This Row],[Quarter]]="q2",1,"")</f>
        <v/>
      </c>
      <c r="I3996">
        <f>IF(Table1[[#This Row],[Quarter]]="q3",1,"")</f>
        <v>1</v>
      </c>
      <c r="J3996" t="str">
        <f>IF(Table1[[#This Row],[Quarter]]="Q2",Table1[[#This Row],[Credit Amount]],"")</f>
        <v/>
      </c>
      <c r="K3996">
        <f>IF(Table1[[#This Row],[Quarter]]="Q3",Table1[[#This Row],[Credit Amount]],"")</f>
        <v>-26.02</v>
      </c>
      <c r="L3996" t="str">
        <f>IF(Table1[[#This Row],[Transaction Type]]="Upgrade",Table1[[#This Row],[Credit Amount]],IF(Table1[[#This Row],[Transaction Type]]="Activation",Table1[[#This Row],[Credit Amount]],""))</f>
        <v/>
      </c>
      <c r="M3996">
        <f>IF(Table1[[#This Row],[Transaction Type]]="Maintenance",Table1[[#This Row],[Credit Amount]],"")</f>
        <v>-26.02</v>
      </c>
      <c r="N3996">
        <v>10021</v>
      </c>
      <c r="O3996" t="s">
        <v>2489</v>
      </c>
      <c r="P3996" t="s">
        <v>2510</v>
      </c>
      <c r="Q3996" t="s">
        <v>289</v>
      </c>
      <c r="R3996">
        <v>10021</v>
      </c>
      <c r="S3996" t="s">
        <v>2489</v>
      </c>
      <c r="T3996" t="s">
        <v>2510</v>
      </c>
      <c r="U3996" t="s">
        <v>289</v>
      </c>
      <c r="V3996" t="s">
        <v>225</v>
      </c>
      <c r="W3996">
        <v>100003696</v>
      </c>
      <c r="X3996">
        <v>8005552697</v>
      </c>
      <c r="Y3996" t="s">
        <v>2595</v>
      </c>
      <c r="Z3996" t="s">
        <v>5291</v>
      </c>
      <c r="AA3996" s="13">
        <v>-26.02</v>
      </c>
      <c r="AB3996" s="14">
        <v>42632</v>
      </c>
      <c r="AC3996" t="s">
        <v>36</v>
      </c>
    </row>
    <row r="3997" spans="1:29" x14ac:dyDescent="0.25">
      <c r="A3997" t="str">
        <f>CONCATENATE("Q",ROUNDUP(MONTH(Table1[[#This Row],[Month]])/3,0))</f>
        <v>Q3</v>
      </c>
      <c r="B3997" s="14">
        <f>EOMONTH(Table1[[#This Row],[Credit Date]],-1)+1</f>
        <v>42614</v>
      </c>
      <c r="C3997" t="str">
        <f>CONCATENATE(Table1[[#This Row],[Issuer Last Name]],", ",Table1[[#This Row],[Issuer First Name]])</f>
        <v>No. 021, Employee</v>
      </c>
      <c r="D3997" t="str">
        <f>CONCATENATE(Table1[[#This Row],[Approver Last Name]],", ",Table1[[#This Row],[Approver First Name]])</f>
        <v>No. 102, Employee</v>
      </c>
      <c r="E3997" t="str">
        <f>CONCATENATE(Table1[[#This Row],[Customer Last Name]],", ",Table1[[#This Row],[Customer First Name]])</f>
        <v>No. 10444, Client</v>
      </c>
      <c r="F39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97" t="str">
        <f>IF(Table1[[#This Row],[Transaction Type]]="Maintenance","Non-Sales","Sales")</f>
        <v>Non-Sales</v>
      </c>
      <c r="H3997" t="str">
        <f>IF(Table1[[#This Row],[Quarter]]="q2",1,"")</f>
        <v/>
      </c>
      <c r="I3997">
        <f>IF(Table1[[#This Row],[Quarter]]="q3",1,"")</f>
        <v>1</v>
      </c>
      <c r="J3997" t="str">
        <f>IF(Table1[[#This Row],[Quarter]]="Q2",Table1[[#This Row],[Credit Amount]],"")</f>
        <v/>
      </c>
      <c r="K3997">
        <f>IF(Table1[[#This Row],[Quarter]]="Q3",Table1[[#This Row],[Credit Amount]],"")</f>
        <v>-99.64</v>
      </c>
      <c r="L3997" t="str">
        <f>IF(Table1[[#This Row],[Transaction Type]]="Upgrade",Table1[[#This Row],[Credit Amount]],IF(Table1[[#This Row],[Transaction Type]]="Activation",Table1[[#This Row],[Credit Amount]],""))</f>
        <v/>
      </c>
      <c r="M3997">
        <f>IF(Table1[[#This Row],[Transaction Type]]="Maintenance",Table1[[#This Row],[Credit Amount]],"")</f>
        <v>-99.64</v>
      </c>
      <c r="N3997">
        <v>10021</v>
      </c>
      <c r="O3997" t="s">
        <v>2489</v>
      </c>
      <c r="P3997" t="s">
        <v>2510</v>
      </c>
      <c r="Q3997" t="s">
        <v>289</v>
      </c>
      <c r="R3997">
        <v>10102</v>
      </c>
      <c r="S3997" t="s">
        <v>2489</v>
      </c>
      <c r="T3997" t="s">
        <v>2591</v>
      </c>
      <c r="U3997" t="s">
        <v>290</v>
      </c>
      <c r="V3997" t="s">
        <v>225</v>
      </c>
      <c r="W3997">
        <v>100001443</v>
      </c>
      <c r="X3997">
        <v>8005550444</v>
      </c>
      <c r="Y3997" t="s">
        <v>2595</v>
      </c>
      <c r="Z3997" t="s">
        <v>3039</v>
      </c>
      <c r="AA3997" s="13">
        <v>-99.64</v>
      </c>
      <c r="AB3997" s="14">
        <v>42634</v>
      </c>
      <c r="AC3997" t="s">
        <v>36</v>
      </c>
    </row>
    <row r="3998" spans="1:29" x14ac:dyDescent="0.25">
      <c r="A3998" t="str">
        <f>CONCATENATE("Q",ROUNDUP(MONTH(Table1[[#This Row],[Month]])/3,0))</f>
        <v>Q3</v>
      </c>
      <c r="B3998" s="14">
        <f>EOMONTH(Table1[[#This Row],[Credit Date]],-1)+1</f>
        <v>42614</v>
      </c>
      <c r="C3998" t="str">
        <f>CONCATENATE(Table1[[#This Row],[Issuer Last Name]],", ",Table1[[#This Row],[Issuer First Name]])</f>
        <v>No. 021, Employee</v>
      </c>
      <c r="D3998" t="str">
        <f>CONCATENATE(Table1[[#This Row],[Approver Last Name]],", ",Table1[[#This Row],[Approver First Name]])</f>
        <v>No. 021, Employee</v>
      </c>
      <c r="E3998" t="str">
        <f>CONCATENATE(Table1[[#This Row],[Customer Last Name]],", ",Table1[[#This Row],[Customer First Name]])</f>
        <v>No. 13119, Client</v>
      </c>
      <c r="F3998" t="str">
        <f>IF(Table1[[#This Row],[Credit Amount]]&gt;-19.99,"Less than 19.99",IF(Table1[[#This Row],[Credit Amount]]=-20,"20",IF(Table1[[#This Row],[Credit Amount]]&gt;-49.98,"20.01-49.98",IF(Table1[[#This Row],[Credit Amount]]=-49.99,"49.99",IF(Table1[[#This Row],[Credit Amount]]=-50,"50",IF(Table1[[#This Row],[Credit Amount]]&lt;-50.01,"Greater than 50"))))))</f>
        <v>Less than 19.99</v>
      </c>
      <c r="G3998" t="str">
        <f>IF(Table1[[#This Row],[Transaction Type]]="Maintenance","Non-Sales","Sales")</f>
        <v>Non-Sales</v>
      </c>
      <c r="H3998" t="str">
        <f>IF(Table1[[#This Row],[Quarter]]="q2",1,"")</f>
        <v/>
      </c>
      <c r="I3998">
        <f>IF(Table1[[#This Row],[Quarter]]="q3",1,"")</f>
        <v>1</v>
      </c>
      <c r="J3998" t="str">
        <f>IF(Table1[[#This Row],[Quarter]]="Q2",Table1[[#This Row],[Credit Amount]],"")</f>
        <v/>
      </c>
      <c r="K3998">
        <f>IF(Table1[[#This Row],[Quarter]]="Q3",Table1[[#This Row],[Credit Amount]],"")</f>
        <v>-13.55</v>
      </c>
      <c r="L3998" t="str">
        <f>IF(Table1[[#This Row],[Transaction Type]]="Upgrade",Table1[[#This Row],[Credit Amount]],IF(Table1[[#This Row],[Transaction Type]]="Activation",Table1[[#This Row],[Credit Amount]],""))</f>
        <v/>
      </c>
      <c r="M3998">
        <f>IF(Table1[[#This Row],[Transaction Type]]="Maintenance",Table1[[#This Row],[Credit Amount]],"")</f>
        <v>-13.55</v>
      </c>
      <c r="N3998">
        <v>10021</v>
      </c>
      <c r="O3998" t="s">
        <v>2489</v>
      </c>
      <c r="P3998" t="s">
        <v>2510</v>
      </c>
      <c r="Q3998" t="s">
        <v>289</v>
      </c>
      <c r="R3998">
        <v>10021</v>
      </c>
      <c r="S3998" t="s">
        <v>2489</v>
      </c>
      <c r="T3998" t="s">
        <v>2510</v>
      </c>
      <c r="U3998" t="s">
        <v>289</v>
      </c>
      <c r="V3998" t="s">
        <v>225</v>
      </c>
      <c r="W3998">
        <v>100004118</v>
      </c>
      <c r="X3998">
        <v>8005553119</v>
      </c>
      <c r="Y3998" t="s">
        <v>2595</v>
      </c>
      <c r="Z3998" t="s">
        <v>5707</v>
      </c>
      <c r="AA3998" s="13">
        <v>-13.55</v>
      </c>
      <c r="AB3998" s="14">
        <v>42635</v>
      </c>
      <c r="AC3998" t="s">
        <v>36</v>
      </c>
    </row>
    <row r="3999" spans="1:29" x14ac:dyDescent="0.25">
      <c r="A3999" t="str">
        <f>CONCATENATE("Q",ROUNDUP(MONTH(Table1[[#This Row],[Month]])/3,0))</f>
        <v>Q3</v>
      </c>
      <c r="B3999" s="14">
        <f>EOMONTH(Table1[[#This Row],[Credit Date]],-1)+1</f>
        <v>42614</v>
      </c>
      <c r="C3999" t="str">
        <f>CONCATENATE(Table1[[#This Row],[Issuer Last Name]],", ",Table1[[#This Row],[Issuer First Name]])</f>
        <v>No. 021, Employee</v>
      </c>
      <c r="D3999" t="str">
        <f>CONCATENATE(Table1[[#This Row],[Approver Last Name]],", ",Table1[[#This Row],[Approver First Name]])</f>
        <v>No. 102, Employee</v>
      </c>
      <c r="E3999" t="str">
        <f>CONCATENATE(Table1[[#This Row],[Customer Last Name]],", ",Table1[[#This Row],[Customer First Name]])</f>
        <v>No. 11770, Client</v>
      </c>
      <c r="F39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3999" t="str">
        <f>IF(Table1[[#This Row],[Transaction Type]]="Maintenance","Non-Sales","Sales")</f>
        <v>Non-Sales</v>
      </c>
      <c r="H3999" t="str">
        <f>IF(Table1[[#This Row],[Quarter]]="q2",1,"")</f>
        <v/>
      </c>
      <c r="I3999">
        <f>IF(Table1[[#This Row],[Quarter]]="q3",1,"")</f>
        <v>1</v>
      </c>
      <c r="J3999" t="str">
        <f>IF(Table1[[#This Row],[Quarter]]="Q2",Table1[[#This Row],[Credit Amount]],"")</f>
        <v/>
      </c>
      <c r="K3999">
        <f>IF(Table1[[#This Row],[Quarter]]="Q3",Table1[[#This Row],[Credit Amount]],"")</f>
        <v>-87.19</v>
      </c>
      <c r="L3999" t="str">
        <f>IF(Table1[[#This Row],[Transaction Type]]="Upgrade",Table1[[#This Row],[Credit Amount]],IF(Table1[[#This Row],[Transaction Type]]="Activation",Table1[[#This Row],[Credit Amount]],""))</f>
        <v/>
      </c>
      <c r="M3999">
        <f>IF(Table1[[#This Row],[Transaction Type]]="Maintenance",Table1[[#This Row],[Credit Amount]],"")</f>
        <v>-87.19</v>
      </c>
      <c r="N3999">
        <v>10021</v>
      </c>
      <c r="O3999" t="s">
        <v>2489</v>
      </c>
      <c r="P3999" t="s">
        <v>2510</v>
      </c>
      <c r="Q3999" t="s">
        <v>289</v>
      </c>
      <c r="R3999">
        <v>10102</v>
      </c>
      <c r="S3999" t="s">
        <v>2489</v>
      </c>
      <c r="T3999" t="s">
        <v>2591</v>
      </c>
      <c r="U3999" t="s">
        <v>290</v>
      </c>
      <c r="V3999" t="s">
        <v>225</v>
      </c>
      <c r="W3999">
        <v>100002769</v>
      </c>
      <c r="X3999">
        <v>8005551770</v>
      </c>
      <c r="Y3999" t="s">
        <v>2595</v>
      </c>
      <c r="Z3999" t="s">
        <v>4365</v>
      </c>
      <c r="AA3999" s="13">
        <v>-87.19</v>
      </c>
      <c r="AB3999" s="14">
        <v>42638</v>
      </c>
      <c r="AC3999" t="s">
        <v>36</v>
      </c>
    </row>
    <row r="4000" spans="1:29" x14ac:dyDescent="0.25">
      <c r="A4000" t="str">
        <f>CONCATENATE("Q",ROUNDUP(MONTH(Table1[[#This Row],[Month]])/3,0))</f>
        <v>Q3</v>
      </c>
      <c r="B4000" s="14">
        <f>EOMONTH(Table1[[#This Row],[Credit Date]],-1)+1</f>
        <v>42614</v>
      </c>
      <c r="C4000" t="str">
        <f>CONCATENATE(Table1[[#This Row],[Issuer Last Name]],", ",Table1[[#This Row],[Issuer First Name]])</f>
        <v>No. 021, Employee</v>
      </c>
      <c r="D4000" t="str">
        <f>CONCATENATE(Table1[[#This Row],[Approver Last Name]],", ",Table1[[#This Row],[Approver First Name]])</f>
        <v>No. 021, Employee</v>
      </c>
      <c r="E4000" t="str">
        <f>CONCATENATE(Table1[[#This Row],[Customer Last Name]],", ",Table1[[#This Row],[Customer First Name]])</f>
        <v>No. 13285, Client</v>
      </c>
      <c r="F4000" t="str">
        <f>IF(Table1[[#This Row],[Credit Amount]]&gt;-19.99,"Less than 19.99",IF(Table1[[#This Row],[Credit Amount]]=-20,"20",IF(Table1[[#This Row],[Credit Amount]]&gt;-49.98,"20.01-49.98",IF(Table1[[#This Row],[Credit Amount]]=-49.99,"49.99",IF(Table1[[#This Row],[Credit Amount]]=-50,"50",IF(Table1[[#This Row],[Credit Amount]]&lt;-50.01,"Greater than 50"))))))</f>
        <v>20.01-49.98</v>
      </c>
      <c r="G4000" t="str">
        <f>IF(Table1[[#This Row],[Transaction Type]]="Maintenance","Non-Sales","Sales")</f>
        <v>Non-Sales</v>
      </c>
      <c r="H4000" t="str">
        <f>IF(Table1[[#This Row],[Quarter]]="q2",1,"")</f>
        <v/>
      </c>
      <c r="I4000">
        <f>IF(Table1[[#This Row],[Quarter]]="q3",1,"")</f>
        <v>1</v>
      </c>
      <c r="J4000" t="str">
        <f>IF(Table1[[#This Row],[Quarter]]="Q2",Table1[[#This Row],[Credit Amount]],"")</f>
        <v/>
      </c>
      <c r="K4000">
        <f>IF(Table1[[#This Row],[Quarter]]="Q3",Table1[[#This Row],[Credit Amount]],"")</f>
        <v>-36.4</v>
      </c>
      <c r="L4000" t="str">
        <f>IF(Table1[[#This Row],[Transaction Type]]="Upgrade",Table1[[#This Row],[Credit Amount]],IF(Table1[[#This Row],[Transaction Type]]="Activation",Table1[[#This Row],[Credit Amount]],""))</f>
        <v/>
      </c>
      <c r="M4000">
        <f>IF(Table1[[#This Row],[Transaction Type]]="Maintenance",Table1[[#This Row],[Credit Amount]],"")</f>
        <v>-36.4</v>
      </c>
      <c r="N4000">
        <v>10021</v>
      </c>
      <c r="O4000" t="s">
        <v>2489</v>
      </c>
      <c r="P4000" t="s">
        <v>2510</v>
      </c>
      <c r="Q4000" t="s">
        <v>289</v>
      </c>
      <c r="R4000">
        <v>10021</v>
      </c>
      <c r="S4000" t="s">
        <v>2489</v>
      </c>
      <c r="T4000" t="s">
        <v>2510</v>
      </c>
      <c r="U4000" t="s">
        <v>289</v>
      </c>
      <c r="V4000" t="s">
        <v>225</v>
      </c>
      <c r="W4000">
        <v>100004284</v>
      </c>
      <c r="X4000">
        <v>8005553285</v>
      </c>
      <c r="Y4000" t="s">
        <v>2595</v>
      </c>
      <c r="Z4000" t="s">
        <v>5873</v>
      </c>
      <c r="AA4000" s="13">
        <v>-36.4</v>
      </c>
      <c r="AB4000" s="14">
        <v>42640</v>
      </c>
      <c r="AC4000" t="s">
        <v>36</v>
      </c>
    </row>
    <row r="4001" spans="1:29" x14ac:dyDescent="0.25">
      <c r="A4001" t="str">
        <f>CONCATENATE("Q",ROUNDUP(MONTH(Table1[[#This Row],[Month]])/3,0))</f>
        <v>Q3</v>
      </c>
      <c r="B4001" s="14">
        <f>EOMONTH(Table1[[#This Row],[Credit Date]],-1)+1</f>
        <v>42614</v>
      </c>
      <c r="C4001" t="str">
        <f>CONCATENATE(Table1[[#This Row],[Issuer Last Name]],", ",Table1[[#This Row],[Issuer First Name]])</f>
        <v>No. 021, Employee</v>
      </c>
      <c r="D4001" t="str">
        <f>CONCATENATE(Table1[[#This Row],[Approver Last Name]],", ",Table1[[#This Row],[Approver First Name]])</f>
        <v>No. 021, Employee</v>
      </c>
      <c r="E4001" t="str">
        <f>CONCATENATE(Table1[[#This Row],[Customer Last Name]],", ",Table1[[#This Row],[Customer First Name]])</f>
        <v>No. 13285, Client</v>
      </c>
      <c r="F4001" t="str">
        <f>IF(Table1[[#This Row],[Credit Amount]]&gt;-19.99,"Less than 19.99",IF(Table1[[#This Row],[Credit Amount]]=-20,"20",IF(Table1[[#This Row],[Credit Amount]]&gt;-49.98,"20.01-49.98",IF(Table1[[#This Row],[Credit Amount]]=-49.99,"49.99",IF(Table1[[#This Row],[Credit Amount]]=-50,"50",IF(Table1[[#This Row],[Credit Amount]]&lt;-50.01,"Greater than 50"))))))</f>
        <v>20.01-49.98</v>
      </c>
      <c r="G4001" t="str">
        <f>IF(Table1[[#This Row],[Transaction Type]]="Maintenance","Non-Sales","Sales")</f>
        <v>Non-Sales</v>
      </c>
      <c r="H4001" t="str">
        <f>IF(Table1[[#This Row],[Quarter]]="q2",1,"")</f>
        <v/>
      </c>
      <c r="I4001">
        <f>IF(Table1[[#This Row],[Quarter]]="q3",1,"")</f>
        <v>1</v>
      </c>
      <c r="J4001" t="str">
        <f>IF(Table1[[#This Row],[Quarter]]="Q2",Table1[[#This Row],[Credit Amount]],"")</f>
        <v/>
      </c>
      <c r="K4001">
        <f>IF(Table1[[#This Row],[Quarter]]="Q3",Table1[[#This Row],[Credit Amount]],"")</f>
        <v>-46.13</v>
      </c>
      <c r="L4001" t="str">
        <f>IF(Table1[[#This Row],[Transaction Type]]="Upgrade",Table1[[#This Row],[Credit Amount]],IF(Table1[[#This Row],[Transaction Type]]="Activation",Table1[[#This Row],[Credit Amount]],""))</f>
        <v/>
      </c>
      <c r="M4001">
        <f>IF(Table1[[#This Row],[Transaction Type]]="Maintenance",Table1[[#This Row],[Credit Amount]],"")</f>
        <v>-46.13</v>
      </c>
      <c r="N4001">
        <v>10021</v>
      </c>
      <c r="O4001" t="s">
        <v>2489</v>
      </c>
      <c r="P4001" t="s">
        <v>2510</v>
      </c>
      <c r="Q4001" t="s">
        <v>289</v>
      </c>
      <c r="R4001">
        <v>10021</v>
      </c>
      <c r="S4001" t="s">
        <v>2489</v>
      </c>
      <c r="T4001" t="s">
        <v>2510</v>
      </c>
      <c r="U4001" t="s">
        <v>289</v>
      </c>
      <c r="V4001" t="s">
        <v>225</v>
      </c>
      <c r="W4001">
        <v>100004284</v>
      </c>
      <c r="X4001">
        <v>8005553285</v>
      </c>
      <c r="Y4001" t="s">
        <v>2595</v>
      </c>
      <c r="Z4001" t="s">
        <v>5873</v>
      </c>
      <c r="AA4001" s="13">
        <v>-46.13</v>
      </c>
      <c r="AB4001" s="14">
        <v>42640</v>
      </c>
      <c r="AC4001" t="s">
        <v>36</v>
      </c>
    </row>
    <row r="4002" spans="1:29" x14ac:dyDescent="0.25">
      <c r="A4002" t="str">
        <f>CONCATENATE("Q",ROUNDUP(MONTH(Table1[[#This Row],[Month]])/3,0))</f>
        <v>Q2</v>
      </c>
      <c r="B4002" s="14">
        <f>EOMONTH(Table1[[#This Row],[Credit Date]],-1)+1</f>
        <v>42461</v>
      </c>
      <c r="C4002" t="str">
        <f>CONCATENATE(Table1[[#This Row],[Issuer Last Name]],", ",Table1[[#This Row],[Issuer First Name]])</f>
        <v>No. 102, Employee</v>
      </c>
      <c r="D4002" t="str">
        <f>CONCATENATE(Table1[[#This Row],[Approver Last Name]],", ",Table1[[#This Row],[Approver First Name]])</f>
        <v>No. 102, Employee</v>
      </c>
      <c r="E4002" t="str">
        <f>CONCATENATE(Table1[[#This Row],[Customer Last Name]],", ",Table1[[#This Row],[Customer First Name]])</f>
        <v>No. 12586, Client</v>
      </c>
      <c r="F40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2" t="str">
        <f>IF(Table1[[#This Row],[Transaction Type]]="Maintenance","Non-Sales","Sales")</f>
        <v>Non-Sales</v>
      </c>
      <c r="H4002">
        <f>IF(Table1[[#This Row],[Quarter]]="q2",1,"")</f>
        <v>1</v>
      </c>
      <c r="I4002" t="str">
        <f>IF(Table1[[#This Row],[Quarter]]="q3",1,"")</f>
        <v/>
      </c>
      <c r="J4002">
        <f>IF(Table1[[#This Row],[Quarter]]="Q2",Table1[[#This Row],[Credit Amount]],"")</f>
        <v>-431.15</v>
      </c>
      <c r="K4002" t="str">
        <f>IF(Table1[[#This Row],[Quarter]]="Q3",Table1[[#This Row],[Credit Amount]],"")</f>
        <v/>
      </c>
      <c r="L4002" t="str">
        <f>IF(Table1[[#This Row],[Transaction Type]]="Upgrade",Table1[[#This Row],[Credit Amount]],IF(Table1[[#This Row],[Transaction Type]]="Activation",Table1[[#This Row],[Credit Amount]],""))</f>
        <v/>
      </c>
      <c r="M4002">
        <f>IF(Table1[[#This Row],[Transaction Type]]="Maintenance",Table1[[#This Row],[Credit Amount]],"")</f>
        <v>-431.15</v>
      </c>
      <c r="N4002">
        <v>10102</v>
      </c>
      <c r="O4002" t="s">
        <v>2489</v>
      </c>
      <c r="P4002" t="s">
        <v>2591</v>
      </c>
      <c r="Q4002" t="s">
        <v>290</v>
      </c>
      <c r="R4002">
        <v>10102</v>
      </c>
      <c r="S4002" t="s">
        <v>2489</v>
      </c>
      <c r="T4002" t="s">
        <v>2591</v>
      </c>
      <c r="U4002" t="s">
        <v>290</v>
      </c>
      <c r="V4002" t="s">
        <v>225</v>
      </c>
      <c r="W4002">
        <v>100003585</v>
      </c>
      <c r="X4002">
        <v>8005552586</v>
      </c>
      <c r="Y4002" t="s">
        <v>2595</v>
      </c>
      <c r="Z4002" t="s">
        <v>5181</v>
      </c>
      <c r="AA4002" s="13">
        <v>-431.15</v>
      </c>
      <c r="AB4002" s="14">
        <v>42461</v>
      </c>
      <c r="AC4002" t="s">
        <v>36</v>
      </c>
    </row>
    <row r="4003" spans="1:29" x14ac:dyDescent="0.25">
      <c r="A4003" t="str">
        <f>CONCATENATE("Q",ROUNDUP(MONTH(Table1[[#This Row],[Month]])/3,0))</f>
        <v>Q2</v>
      </c>
      <c r="B4003" s="14">
        <f>EOMONTH(Table1[[#This Row],[Credit Date]],-1)+1</f>
        <v>42461</v>
      </c>
      <c r="C4003" t="str">
        <f>CONCATENATE(Table1[[#This Row],[Issuer Last Name]],", ",Table1[[#This Row],[Issuer First Name]])</f>
        <v>No. 102, Employee</v>
      </c>
      <c r="D4003" t="str">
        <f>CONCATENATE(Table1[[#This Row],[Approver Last Name]],", ",Table1[[#This Row],[Approver First Name]])</f>
        <v>No. 102, Employee</v>
      </c>
      <c r="E4003" t="str">
        <f>CONCATENATE(Table1[[#This Row],[Customer Last Name]],", ",Table1[[#This Row],[Customer First Name]])</f>
        <v>No. 12735, Client</v>
      </c>
      <c r="F40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3" t="str">
        <f>IF(Table1[[#This Row],[Transaction Type]]="Maintenance","Non-Sales","Sales")</f>
        <v>Non-Sales</v>
      </c>
      <c r="H4003">
        <f>IF(Table1[[#This Row],[Quarter]]="q2",1,"")</f>
        <v>1</v>
      </c>
      <c r="I4003" t="str">
        <f>IF(Table1[[#This Row],[Quarter]]="q3",1,"")</f>
        <v/>
      </c>
      <c r="J4003">
        <f>IF(Table1[[#This Row],[Quarter]]="Q2",Table1[[#This Row],[Credit Amount]],"")</f>
        <v>-103.37</v>
      </c>
      <c r="K4003" t="str">
        <f>IF(Table1[[#This Row],[Quarter]]="Q3",Table1[[#This Row],[Credit Amount]],"")</f>
        <v/>
      </c>
      <c r="L4003" t="str">
        <f>IF(Table1[[#This Row],[Transaction Type]]="Upgrade",Table1[[#This Row],[Credit Amount]],IF(Table1[[#This Row],[Transaction Type]]="Activation",Table1[[#This Row],[Credit Amount]],""))</f>
        <v/>
      </c>
      <c r="M4003">
        <f>IF(Table1[[#This Row],[Transaction Type]]="Maintenance",Table1[[#This Row],[Credit Amount]],"")</f>
        <v>-103.37</v>
      </c>
      <c r="N4003">
        <v>10102</v>
      </c>
      <c r="O4003" t="s">
        <v>2489</v>
      </c>
      <c r="P4003" t="s">
        <v>2591</v>
      </c>
      <c r="Q4003" t="s">
        <v>290</v>
      </c>
      <c r="R4003">
        <v>10102</v>
      </c>
      <c r="S4003" t="s">
        <v>2489</v>
      </c>
      <c r="T4003" t="s">
        <v>2591</v>
      </c>
      <c r="U4003" t="s">
        <v>290</v>
      </c>
      <c r="V4003" t="s">
        <v>225</v>
      </c>
      <c r="W4003">
        <v>100003734</v>
      </c>
      <c r="X4003">
        <v>8005552735</v>
      </c>
      <c r="Y4003" t="s">
        <v>2595</v>
      </c>
      <c r="Z4003" t="s">
        <v>5327</v>
      </c>
      <c r="AA4003" s="13">
        <v>-103.37</v>
      </c>
      <c r="AB4003" s="14">
        <v>42463</v>
      </c>
      <c r="AC4003" t="s">
        <v>36</v>
      </c>
    </row>
    <row r="4004" spans="1:29" x14ac:dyDescent="0.25">
      <c r="A4004" t="str">
        <f>CONCATENATE("Q",ROUNDUP(MONTH(Table1[[#This Row],[Month]])/3,0))</f>
        <v>Q2</v>
      </c>
      <c r="B4004" s="14">
        <f>EOMONTH(Table1[[#This Row],[Credit Date]],-1)+1</f>
        <v>42461</v>
      </c>
      <c r="C4004" t="str">
        <f>CONCATENATE(Table1[[#This Row],[Issuer Last Name]],", ",Table1[[#This Row],[Issuer First Name]])</f>
        <v>No. 102, Employee</v>
      </c>
      <c r="D4004" t="str">
        <f>CONCATENATE(Table1[[#This Row],[Approver Last Name]],", ",Table1[[#This Row],[Approver First Name]])</f>
        <v>No. 102, Employee</v>
      </c>
      <c r="E4004" t="str">
        <f>CONCATENATE(Table1[[#This Row],[Customer Last Name]],", ",Table1[[#This Row],[Customer First Name]])</f>
        <v>No. 10114, Client</v>
      </c>
      <c r="F40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4" t="str">
        <f>IF(Table1[[#This Row],[Transaction Type]]="Maintenance","Non-Sales","Sales")</f>
        <v>Non-Sales</v>
      </c>
      <c r="H4004">
        <f>IF(Table1[[#This Row],[Quarter]]="q2",1,"")</f>
        <v>1</v>
      </c>
      <c r="I4004" t="str">
        <f>IF(Table1[[#This Row],[Quarter]]="q3",1,"")</f>
        <v/>
      </c>
      <c r="J4004">
        <f>IF(Table1[[#This Row],[Quarter]]="Q2",Table1[[#This Row],[Credit Amount]],"")</f>
        <v>-136.76</v>
      </c>
      <c r="K4004" t="str">
        <f>IF(Table1[[#This Row],[Quarter]]="Q3",Table1[[#This Row],[Credit Amount]],"")</f>
        <v/>
      </c>
      <c r="L4004" t="str">
        <f>IF(Table1[[#This Row],[Transaction Type]]="Upgrade",Table1[[#This Row],[Credit Amount]],IF(Table1[[#This Row],[Transaction Type]]="Activation",Table1[[#This Row],[Credit Amount]],""))</f>
        <v/>
      </c>
      <c r="M4004">
        <f>IF(Table1[[#This Row],[Transaction Type]]="Maintenance",Table1[[#This Row],[Credit Amount]],"")</f>
        <v>-136.76</v>
      </c>
      <c r="N4004">
        <v>10102</v>
      </c>
      <c r="O4004" t="s">
        <v>2489</v>
      </c>
      <c r="P4004" t="s">
        <v>2591</v>
      </c>
      <c r="Q4004" t="s">
        <v>290</v>
      </c>
      <c r="R4004">
        <v>10102</v>
      </c>
      <c r="S4004" t="s">
        <v>2489</v>
      </c>
      <c r="T4004" t="s">
        <v>2591</v>
      </c>
      <c r="U4004" t="s">
        <v>290</v>
      </c>
      <c r="V4004" t="s">
        <v>225</v>
      </c>
      <c r="W4004">
        <v>100001113</v>
      </c>
      <c r="X4004">
        <v>8005550114</v>
      </c>
      <c r="Y4004" t="s">
        <v>2595</v>
      </c>
      <c r="Z4004" t="s">
        <v>2709</v>
      </c>
      <c r="AA4004" s="13">
        <v>-136.76</v>
      </c>
      <c r="AB4004" s="14">
        <v>42479</v>
      </c>
      <c r="AC4004" t="s">
        <v>36</v>
      </c>
    </row>
    <row r="4005" spans="1:29" x14ac:dyDescent="0.25">
      <c r="A4005" t="str">
        <f>CONCATENATE("Q",ROUNDUP(MONTH(Table1[[#This Row],[Month]])/3,0))</f>
        <v>Q2</v>
      </c>
      <c r="B4005" s="14">
        <f>EOMONTH(Table1[[#This Row],[Credit Date]],-1)+1</f>
        <v>42461</v>
      </c>
      <c r="C4005" t="str">
        <f>CONCATENATE(Table1[[#This Row],[Issuer Last Name]],", ",Table1[[#This Row],[Issuer First Name]])</f>
        <v>No. 102, Employee</v>
      </c>
      <c r="D4005" t="str">
        <f>CONCATENATE(Table1[[#This Row],[Approver Last Name]],", ",Table1[[#This Row],[Approver First Name]])</f>
        <v>No. 102, Employee</v>
      </c>
      <c r="E4005" t="str">
        <f>CONCATENATE(Table1[[#This Row],[Customer Last Name]],", ",Table1[[#This Row],[Customer First Name]])</f>
        <v>No. 11569, Client</v>
      </c>
      <c r="F40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5" t="str">
        <f>IF(Table1[[#This Row],[Transaction Type]]="Maintenance","Non-Sales","Sales")</f>
        <v>Non-Sales</v>
      </c>
      <c r="H4005">
        <f>IF(Table1[[#This Row],[Quarter]]="q2",1,"")</f>
        <v>1</v>
      </c>
      <c r="I4005" t="str">
        <f>IF(Table1[[#This Row],[Quarter]]="q3",1,"")</f>
        <v/>
      </c>
      <c r="J4005">
        <f>IF(Table1[[#This Row],[Quarter]]="Q2",Table1[[#This Row],[Credit Amount]],"")</f>
        <v>-383.48</v>
      </c>
      <c r="K4005" t="str">
        <f>IF(Table1[[#This Row],[Quarter]]="Q3",Table1[[#This Row],[Credit Amount]],"")</f>
        <v/>
      </c>
      <c r="L4005" t="str">
        <f>IF(Table1[[#This Row],[Transaction Type]]="Upgrade",Table1[[#This Row],[Credit Amount]],IF(Table1[[#This Row],[Transaction Type]]="Activation",Table1[[#This Row],[Credit Amount]],""))</f>
        <v/>
      </c>
      <c r="M4005">
        <f>IF(Table1[[#This Row],[Transaction Type]]="Maintenance",Table1[[#This Row],[Credit Amount]],"")</f>
        <v>-383.48</v>
      </c>
      <c r="N4005">
        <v>10102</v>
      </c>
      <c r="O4005" t="s">
        <v>2489</v>
      </c>
      <c r="P4005" t="s">
        <v>2591</v>
      </c>
      <c r="Q4005" t="s">
        <v>290</v>
      </c>
      <c r="R4005">
        <v>10102</v>
      </c>
      <c r="S4005" t="s">
        <v>2489</v>
      </c>
      <c r="T4005" t="s">
        <v>2591</v>
      </c>
      <c r="U4005" t="s">
        <v>290</v>
      </c>
      <c r="V4005" t="s">
        <v>225</v>
      </c>
      <c r="W4005">
        <v>100002568</v>
      </c>
      <c r="X4005">
        <v>8005551569</v>
      </c>
      <c r="Y4005" t="s">
        <v>2595</v>
      </c>
      <c r="Z4005" t="s">
        <v>4164</v>
      </c>
      <c r="AA4005" s="13">
        <v>-383.48</v>
      </c>
      <c r="AB4005" s="14">
        <v>42482</v>
      </c>
      <c r="AC4005" t="s">
        <v>36</v>
      </c>
    </row>
    <row r="4006" spans="1:29" x14ac:dyDescent="0.25">
      <c r="A4006" t="str">
        <f>CONCATENATE("Q",ROUNDUP(MONTH(Table1[[#This Row],[Month]])/3,0))</f>
        <v>Q2</v>
      </c>
      <c r="B4006" s="14">
        <f>EOMONTH(Table1[[#This Row],[Credit Date]],-1)+1</f>
        <v>42461</v>
      </c>
      <c r="C4006" t="str">
        <f>CONCATENATE(Table1[[#This Row],[Issuer Last Name]],", ",Table1[[#This Row],[Issuer First Name]])</f>
        <v>No. 102, Employee</v>
      </c>
      <c r="D4006" t="str">
        <f>CONCATENATE(Table1[[#This Row],[Approver Last Name]],", ",Table1[[#This Row],[Approver First Name]])</f>
        <v>No. 102, Employee</v>
      </c>
      <c r="E4006" t="str">
        <f>CONCATENATE(Table1[[#This Row],[Customer Last Name]],", ",Table1[[#This Row],[Customer First Name]])</f>
        <v>No. 11961, Client</v>
      </c>
      <c r="F40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6" t="str">
        <f>IF(Table1[[#This Row],[Transaction Type]]="Maintenance","Non-Sales","Sales")</f>
        <v>Sales</v>
      </c>
      <c r="H4006">
        <f>IF(Table1[[#This Row],[Quarter]]="q2",1,"")</f>
        <v>1</v>
      </c>
      <c r="I4006" t="str">
        <f>IF(Table1[[#This Row],[Quarter]]="q3",1,"")</f>
        <v/>
      </c>
      <c r="J4006">
        <f>IF(Table1[[#This Row],[Quarter]]="Q2",Table1[[#This Row],[Credit Amount]],"")</f>
        <v>-79.53</v>
      </c>
      <c r="K4006" t="str">
        <f>IF(Table1[[#This Row],[Quarter]]="Q3",Table1[[#This Row],[Credit Amount]],"")</f>
        <v/>
      </c>
      <c r="L4006">
        <f>IF(Table1[[#This Row],[Transaction Type]]="Upgrade",Table1[[#This Row],[Credit Amount]],IF(Table1[[#This Row],[Transaction Type]]="Activation",Table1[[#This Row],[Credit Amount]],""))</f>
        <v>-79.53</v>
      </c>
      <c r="M4006" t="str">
        <f>IF(Table1[[#This Row],[Transaction Type]]="Maintenance",Table1[[#This Row],[Credit Amount]],"")</f>
        <v/>
      </c>
      <c r="N4006">
        <v>10102</v>
      </c>
      <c r="O4006" t="s">
        <v>2489</v>
      </c>
      <c r="P4006" t="s">
        <v>2591</v>
      </c>
      <c r="Q4006" t="s">
        <v>290</v>
      </c>
      <c r="R4006">
        <v>10102</v>
      </c>
      <c r="S4006" t="s">
        <v>2489</v>
      </c>
      <c r="T4006" t="s">
        <v>2591</v>
      </c>
      <c r="U4006" t="s">
        <v>290</v>
      </c>
      <c r="V4006" t="s">
        <v>225</v>
      </c>
      <c r="W4006">
        <v>100002960</v>
      </c>
      <c r="X4006">
        <v>8005551961</v>
      </c>
      <c r="Y4006" t="s">
        <v>2595</v>
      </c>
      <c r="Z4006" t="s">
        <v>4556</v>
      </c>
      <c r="AA4006" s="13">
        <v>-79.53</v>
      </c>
      <c r="AB4006" s="14">
        <v>42484</v>
      </c>
      <c r="AC4006" t="s">
        <v>35</v>
      </c>
    </row>
    <row r="4007" spans="1:29" x14ac:dyDescent="0.25">
      <c r="A4007" t="str">
        <f>CONCATENATE("Q",ROUNDUP(MONTH(Table1[[#This Row],[Month]])/3,0))</f>
        <v>Q2</v>
      </c>
      <c r="B4007" s="14">
        <f>EOMONTH(Table1[[#This Row],[Credit Date]],-1)+1</f>
        <v>42461</v>
      </c>
      <c r="C4007" t="str">
        <f>CONCATENATE(Table1[[#This Row],[Issuer Last Name]],", ",Table1[[#This Row],[Issuer First Name]])</f>
        <v>No. 102, Employee</v>
      </c>
      <c r="D4007" t="str">
        <f>CONCATENATE(Table1[[#This Row],[Approver Last Name]],", ",Table1[[#This Row],[Approver First Name]])</f>
        <v>No. 102, Employee</v>
      </c>
      <c r="E4007" t="str">
        <f>CONCATENATE(Table1[[#This Row],[Customer Last Name]],", ",Table1[[#This Row],[Customer First Name]])</f>
        <v>No. 11932, Client</v>
      </c>
      <c r="F40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7" t="str">
        <f>IF(Table1[[#This Row],[Transaction Type]]="Maintenance","Non-Sales","Sales")</f>
        <v>Non-Sales</v>
      </c>
      <c r="H4007">
        <f>IF(Table1[[#This Row],[Quarter]]="q2",1,"")</f>
        <v>1</v>
      </c>
      <c r="I4007" t="str">
        <f>IF(Table1[[#This Row],[Quarter]]="q3",1,"")</f>
        <v/>
      </c>
      <c r="J4007">
        <f>IF(Table1[[#This Row],[Quarter]]="Q2",Table1[[#This Row],[Credit Amount]],"")</f>
        <v>-369.77</v>
      </c>
      <c r="K4007" t="str">
        <f>IF(Table1[[#This Row],[Quarter]]="Q3",Table1[[#This Row],[Credit Amount]],"")</f>
        <v/>
      </c>
      <c r="L4007" t="str">
        <f>IF(Table1[[#This Row],[Transaction Type]]="Upgrade",Table1[[#This Row],[Credit Amount]],IF(Table1[[#This Row],[Transaction Type]]="Activation",Table1[[#This Row],[Credit Amount]],""))</f>
        <v/>
      </c>
      <c r="M4007">
        <f>IF(Table1[[#This Row],[Transaction Type]]="Maintenance",Table1[[#This Row],[Credit Amount]],"")</f>
        <v>-369.77</v>
      </c>
      <c r="N4007">
        <v>10102</v>
      </c>
      <c r="O4007" t="s">
        <v>2489</v>
      </c>
      <c r="P4007" t="s">
        <v>2591</v>
      </c>
      <c r="Q4007" t="s">
        <v>290</v>
      </c>
      <c r="R4007">
        <v>10102</v>
      </c>
      <c r="S4007" t="s">
        <v>2489</v>
      </c>
      <c r="T4007" t="s">
        <v>2591</v>
      </c>
      <c r="U4007" t="s">
        <v>290</v>
      </c>
      <c r="V4007" t="s">
        <v>225</v>
      </c>
      <c r="W4007">
        <v>100002931</v>
      </c>
      <c r="X4007">
        <v>8005551932</v>
      </c>
      <c r="Y4007" t="s">
        <v>2595</v>
      </c>
      <c r="Z4007" t="s">
        <v>4527</v>
      </c>
      <c r="AA4007" s="13">
        <v>-369.77</v>
      </c>
      <c r="AB4007" s="14">
        <v>42485</v>
      </c>
      <c r="AC4007" t="s">
        <v>36</v>
      </c>
    </row>
    <row r="4008" spans="1:29" x14ac:dyDescent="0.25">
      <c r="A4008" t="str">
        <f>CONCATENATE("Q",ROUNDUP(MONTH(Table1[[#This Row],[Month]])/3,0))</f>
        <v>Q2</v>
      </c>
      <c r="B4008" s="14">
        <f>EOMONTH(Table1[[#This Row],[Credit Date]],-1)+1</f>
        <v>42491</v>
      </c>
      <c r="C4008" t="str">
        <f>CONCATENATE(Table1[[#This Row],[Issuer Last Name]],", ",Table1[[#This Row],[Issuer First Name]])</f>
        <v>No. 102, Employee</v>
      </c>
      <c r="D4008" t="str">
        <f>CONCATENATE(Table1[[#This Row],[Approver Last Name]],", ",Table1[[#This Row],[Approver First Name]])</f>
        <v>No. 102, Employee</v>
      </c>
      <c r="E4008" t="str">
        <f>CONCATENATE(Table1[[#This Row],[Customer Last Name]],", ",Table1[[#This Row],[Customer First Name]])</f>
        <v>No. 13929, Client</v>
      </c>
      <c r="F40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8" t="str">
        <f>IF(Table1[[#This Row],[Transaction Type]]="Maintenance","Non-Sales","Sales")</f>
        <v>Non-Sales</v>
      </c>
      <c r="H4008">
        <f>IF(Table1[[#This Row],[Quarter]]="q2",1,"")</f>
        <v>1</v>
      </c>
      <c r="I4008" t="str">
        <f>IF(Table1[[#This Row],[Quarter]]="q3",1,"")</f>
        <v/>
      </c>
      <c r="J4008">
        <f>IF(Table1[[#This Row],[Quarter]]="Q2",Table1[[#This Row],[Credit Amount]],"")</f>
        <v>-252.1</v>
      </c>
      <c r="K4008" t="str">
        <f>IF(Table1[[#This Row],[Quarter]]="Q3",Table1[[#This Row],[Credit Amount]],"")</f>
        <v/>
      </c>
      <c r="L4008" t="str">
        <f>IF(Table1[[#This Row],[Transaction Type]]="Upgrade",Table1[[#This Row],[Credit Amount]],IF(Table1[[#This Row],[Transaction Type]]="Activation",Table1[[#This Row],[Credit Amount]],""))</f>
        <v/>
      </c>
      <c r="M4008">
        <f>IF(Table1[[#This Row],[Transaction Type]]="Maintenance",Table1[[#This Row],[Credit Amount]],"")</f>
        <v>-252.1</v>
      </c>
      <c r="N4008">
        <v>10102</v>
      </c>
      <c r="O4008" t="s">
        <v>2489</v>
      </c>
      <c r="P4008" t="s">
        <v>2591</v>
      </c>
      <c r="Q4008" t="s">
        <v>290</v>
      </c>
      <c r="R4008">
        <v>10102</v>
      </c>
      <c r="S4008" t="s">
        <v>2489</v>
      </c>
      <c r="T4008" t="s">
        <v>2591</v>
      </c>
      <c r="U4008" t="s">
        <v>290</v>
      </c>
      <c r="V4008" t="s">
        <v>225</v>
      </c>
      <c r="W4008">
        <v>100004928</v>
      </c>
      <c r="X4008">
        <v>8005553929</v>
      </c>
      <c r="Y4008" t="s">
        <v>2595</v>
      </c>
      <c r="Z4008" t="s">
        <v>6517</v>
      </c>
      <c r="AA4008" s="13">
        <v>-252.1</v>
      </c>
      <c r="AB4008" s="14">
        <v>42495</v>
      </c>
      <c r="AC4008" t="s">
        <v>36</v>
      </c>
    </row>
    <row r="4009" spans="1:29" x14ac:dyDescent="0.25">
      <c r="A4009" t="str">
        <f>CONCATENATE("Q",ROUNDUP(MONTH(Table1[[#This Row],[Month]])/3,0))</f>
        <v>Q2</v>
      </c>
      <c r="B4009" s="14">
        <f>EOMONTH(Table1[[#This Row],[Credit Date]],-1)+1</f>
        <v>42491</v>
      </c>
      <c r="C4009" t="str">
        <f>CONCATENATE(Table1[[#This Row],[Issuer Last Name]],", ",Table1[[#This Row],[Issuer First Name]])</f>
        <v>No. 102, Employee</v>
      </c>
      <c r="D4009" t="str">
        <f>CONCATENATE(Table1[[#This Row],[Approver Last Name]],", ",Table1[[#This Row],[Approver First Name]])</f>
        <v>No. 102, Employee</v>
      </c>
      <c r="E4009" t="str">
        <f>CONCATENATE(Table1[[#This Row],[Customer Last Name]],", ",Table1[[#This Row],[Customer First Name]])</f>
        <v>No. 13680, Client</v>
      </c>
      <c r="F40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09" t="str">
        <f>IF(Table1[[#This Row],[Transaction Type]]="Maintenance","Non-Sales","Sales")</f>
        <v>Non-Sales</v>
      </c>
      <c r="H4009">
        <f>IF(Table1[[#This Row],[Quarter]]="q2",1,"")</f>
        <v>1</v>
      </c>
      <c r="I4009" t="str">
        <f>IF(Table1[[#This Row],[Quarter]]="q3",1,"")</f>
        <v/>
      </c>
      <c r="J4009">
        <f>IF(Table1[[#This Row],[Quarter]]="Q2",Table1[[#This Row],[Credit Amount]],"")</f>
        <v>-105.68</v>
      </c>
      <c r="K4009" t="str">
        <f>IF(Table1[[#This Row],[Quarter]]="Q3",Table1[[#This Row],[Credit Amount]],"")</f>
        <v/>
      </c>
      <c r="L4009" t="str">
        <f>IF(Table1[[#This Row],[Transaction Type]]="Upgrade",Table1[[#This Row],[Credit Amount]],IF(Table1[[#This Row],[Transaction Type]]="Activation",Table1[[#This Row],[Credit Amount]],""))</f>
        <v/>
      </c>
      <c r="M4009">
        <f>IF(Table1[[#This Row],[Transaction Type]]="Maintenance",Table1[[#This Row],[Credit Amount]],"")</f>
        <v>-105.68</v>
      </c>
      <c r="N4009">
        <v>10102</v>
      </c>
      <c r="O4009" t="s">
        <v>2489</v>
      </c>
      <c r="P4009" t="s">
        <v>2591</v>
      </c>
      <c r="Q4009" t="s">
        <v>290</v>
      </c>
      <c r="R4009">
        <v>10102</v>
      </c>
      <c r="S4009" t="s">
        <v>2489</v>
      </c>
      <c r="T4009" t="s">
        <v>2591</v>
      </c>
      <c r="U4009" t="s">
        <v>290</v>
      </c>
      <c r="V4009" t="s">
        <v>225</v>
      </c>
      <c r="W4009">
        <v>100004679</v>
      </c>
      <c r="X4009">
        <v>8005553680</v>
      </c>
      <c r="Y4009" t="s">
        <v>2595</v>
      </c>
      <c r="Z4009" t="s">
        <v>6268</v>
      </c>
      <c r="AA4009" s="13">
        <v>-105.68</v>
      </c>
      <c r="AB4009" s="14">
        <v>42497</v>
      </c>
      <c r="AC4009" t="s">
        <v>36</v>
      </c>
    </row>
    <row r="4010" spans="1:29" x14ac:dyDescent="0.25">
      <c r="A4010" t="str">
        <f>CONCATENATE("Q",ROUNDUP(MONTH(Table1[[#This Row],[Month]])/3,0))</f>
        <v>Q2</v>
      </c>
      <c r="B4010" s="14">
        <f>EOMONTH(Table1[[#This Row],[Credit Date]],-1)+1</f>
        <v>42491</v>
      </c>
      <c r="C4010" t="str">
        <f>CONCATENATE(Table1[[#This Row],[Issuer Last Name]],", ",Table1[[#This Row],[Issuer First Name]])</f>
        <v>No. 102, Employee</v>
      </c>
      <c r="D4010" t="str">
        <f>CONCATENATE(Table1[[#This Row],[Approver Last Name]],", ",Table1[[#This Row],[Approver First Name]])</f>
        <v>No. 102, Employee</v>
      </c>
      <c r="E4010" t="str">
        <f>CONCATENATE(Table1[[#This Row],[Customer Last Name]],", ",Table1[[#This Row],[Customer First Name]])</f>
        <v>No. 12527, Client</v>
      </c>
      <c r="F40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0" t="str">
        <f>IF(Table1[[#This Row],[Transaction Type]]="Maintenance","Non-Sales","Sales")</f>
        <v>Non-Sales</v>
      </c>
      <c r="H4010">
        <f>IF(Table1[[#This Row],[Quarter]]="q2",1,"")</f>
        <v>1</v>
      </c>
      <c r="I4010" t="str">
        <f>IF(Table1[[#This Row],[Quarter]]="q3",1,"")</f>
        <v/>
      </c>
      <c r="J4010">
        <f>IF(Table1[[#This Row],[Quarter]]="Q2",Table1[[#This Row],[Credit Amount]],"")</f>
        <v>-141.96</v>
      </c>
      <c r="K4010" t="str">
        <f>IF(Table1[[#This Row],[Quarter]]="Q3",Table1[[#This Row],[Credit Amount]],"")</f>
        <v/>
      </c>
      <c r="L4010" t="str">
        <f>IF(Table1[[#This Row],[Transaction Type]]="Upgrade",Table1[[#This Row],[Credit Amount]],IF(Table1[[#This Row],[Transaction Type]]="Activation",Table1[[#This Row],[Credit Amount]],""))</f>
        <v/>
      </c>
      <c r="M4010">
        <f>IF(Table1[[#This Row],[Transaction Type]]="Maintenance",Table1[[#This Row],[Credit Amount]],"")</f>
        <v>-141.96</v>
      </c>
      <c r="N4010">
        <v>10102</v>
      </c>
      <c r="O4010" t="s">
        <v>2489</v>
      </c>
      <c r="P4010" t="s">
        <v>2591</v>
      </c>
      <c r="Q4010" t="s">
        <v>290</v>
      </c>
      <c r="R4010">
        <v>10102</v>
      </c>
      <c r="S4010" t="s">
        <v>2489</v>
      </c>
      <c r="T4010" t="s">
        <v>2591</v>
      </c>
      <c r="U4010" t="s">
        <v>290</v>
      </c>
      <c r="V4010" t="s">
        <v>225</v>
      </c>
      <c r="W4010">
        <v>100003526</v>
      </c>
      <c r="X4010">
        <v>8005552527</v>
      </c>
      <c r="Y4010" t="s">
        <v>2595</v>
      </c>
      <c r="Z4010" t="s">
        <v>5122</v>
      </c>
      <c r="AA4010" s="13">
        <v>-141.96</v>
      </c>
      <c r="AB4010" s="14">
        <v>42501</v>
      </c>
      <c r="AC4010" t="s">
        <v>36</v>
      </c>
    </row>
    <row r="4011" spans="1:29" x14ac:dyDescent="0.25">
      <c r="A4011" t="str">
        <f>CONCATENATE("Q",ROUNDUP(MONTH(Table1[[#This Row],[Month]])/3,0))</f>
        <v>Q2</v>
      </c>
      <c r="B4011" s="14">
        <f>EOMONTH(Table1[[#This Row],[Credit Date]],-1)+1</f>
        <v>42491</v>
      </c>
      <c r="C4011" t="str">
        <f>CONCATENATE(Table1[[#This Row],[Issuer Last Name]],", ",Table1[[#This Row],[Issuer First Name]])</f>
        <v>No. 102, Employee</v>
      </c>
      <c r="D4011" t="str">
        <f>CONCATENATE(Table1[[#This Row],[Approver Last Name]],", ",Table1[[#This Row],[Approver First Name]])</f>
        <v>No. 102, Employee</v>
      </c>
      <c r="E4011" t="str">
        <f>CONCATENATE(Table1[[#This Row],[Customer Last Name]],", ",Table1[[#This Row],[Customer First Name]])</f>
        <v>No. 12529, Client</v>
      </c>
      <c r="F40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1" t="str">
        <f>IF(Table1[[#This Row],[Transaction Type]]="Maintenance","Non-Sales","Sales")</f>
        <v>Sales</v>
      </c>
      <c r="H4011">
        <f>IF(Table1[[#This Row],[Quarter]]="q2",1,"")</f>
        <v>1</v>
      </c>
      <c r="I4011" t="str">
        <f>IF(Table1[[#This Row],[Quarter]]="q3",1,"")</f>
        <v/>
      </c>
      <c r="J4011">
        <f>IF(Table1[[#This Row],[Quarter]]="Q2",Table1[[#This Row],[Credit Amount]],"")</f>
        <v>-220.68</v>
      </c>
      <c r="K4011" t="str">
        <f>IF(Table1[[#This Row],[Quarter]]="Q3",Table1[[#This Row],[Credit Amount]],"")</f>
        <v/>
      </c>
      <c r="L4011">
        <f>IF(Table1[[#This Row],[Transaction Type]]="Upgrade",Table1[[#This Row],[Credit Amount]],IF(Table1[[#This Row],[Transaction Type]]="Activation",Table1[[#This Row],[Credit Amount]],""))</f>
        <v>-220.68</v>
      </c>
      <c r="M4011" t="str">
        <f>IF(Table1[[#This Row],[Transaction Type]]="Maintenance",Table1[[#This Row],[Credit Amount]],"")</f>
        <v/>
      </c>
      <c r="N4011">
        <v>10102</v>
      </c>
      <c r="O4011" t="s">
        <v>2489</v>
      </c>
      <c r="P4011" t="s">
        <v>2591</v>
      </c>
      <c r="Q4011" t="s">
        <v>290</v>
      </c>
      <c r="R4011">
        <v>10102</v>
      </c>
      <c r="S4011" t="s">
        <v>2489</v>
      </c>
      <c r="T4011" t="s">
        <v>2591</v>
      </c>
      <c r="U4011" t="s">
        <v>290</v>
      </c>
      <c r="V4011" t="s">
        <v>225</v>
      </c>
      <c r="W4011">
        <v>100003528</v>
      </c>
      <c r="X4011">
        <v>8005552529</v>
      </c>
      <c r="Y4011" t="s">
        <v>2595</v>
      </c>
      <c r="Z4011" t="s">
        <v>5124</v>
      </c>
      <c r="AA4011" s="13">
        <v>-220.68</v>
      </c>
      <c r="AB4011" s="14">
        <v>42507</v>
      </c>
      <c r="AC4011" t="s">
        <v>37</v>
      </c>
    </row>
    <row r="4012" spans="1:29" x14ac:dyDescent="0.25">
      <c r="A4012" t="str">
        <f>CONCATENATE("Q",ROUNDUP(MONTH(Table1[[#This Row],[Month]])/3,0))</f>
        <v>Q2</v>
      </c>
      <c r="B4012" s="14">
        <f>EOMONTH(Table1[[#This Row],[Credit Date]],-1)+1</f>
        <v>42491</v>
      </c>
      <c r="C4012" t="str">
        <f>CONCATENATE(Table1[[#This Row],[Issuer Last Name]],", ",Table1[[#This Row],[Issuer First Name]])</f>
        <v>No. 102, Employee</v>
      </c>
      <c r="D4012" t="str">
        <f>CONCATENATE(Table1[[#This Row],[Approver Last Name]],", ",Table1[[#This Row],[Approver First Name]])</f>
        <v>No. 102, Employee</v>
      </c>
      <c r="E4012" t="str">
        <f>CONCATENATE(Table1[[#This Row],[Customer Last Name]],", ",Table1[[#This Row],[Customer First Name]])</f>
        <v>No. 13500, Client</v>
      </c>
      <c r="F40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2" t="str">
        <f>IF(Table1[[#This Row],[Transaction Type]]="Maintenance","Non-Sales","Sales")</f>
        <v>Non-Sales</v>
      </c>
      <c r="H4012">
        <f>IF(Table1[[#This Row],[Quarter]]="q2",1,"")</f>
        <v>1</v>
      </c>
      <c r="I4012" t="str">
        <f>IF(Table1[[#This Row],[Quarter]]="q3",1,"")</f>
        <v/>
      </c>
      <c r="J4012">
        <f>IF(Table1[[#This Row],[Quarter]]="Q2",Table1[[#This Row],[Credit Amount]],"")</f>
        <v>-82.92</v>
      </c>
      <c r="K4012" t="str">
        <f>IF(Table1[[#This Row],[Quarter]]="Q3",Table1[[#This Row],[Credit Amount]],"")</f>
        <v/>
      </c>
      <c r="L4012" t="str">
        <f>IF(Table1[[#This Row],[Transaction Type]]="Upgrade",Table1[[#This Row],[Credit Amount]],IF(Table1[[#This Row],[Transaction Type]]="Activation",Table1[[#This Row],[Credit Amount]],""))</f>
        <v/>
      </c>
      <c r="M4012">
        <f>IF(Table1[[#This Row],[Transaction Type]]="Maintenance",Table1[[#This Row],[Credit Amount]],"")</f>
        <v>-82.92</v>
      </c>
      <c r="N4012">
        <v>10102</v>
      </c>
      <c r="O4012" t="s">
        <v>2489</v>
      </c>
      <c r="P4012" t="s">
        <v>2591</v>
      </c>
      <c r="Q4012" t="s">
        <v>290</v>
      </c>
      <c r="R4012">
        <v>10102</v>
      </c>
      <c r="S4012" t="s">
        <v>2489</v>
      </c>
      <c r="T4012" t="s">
        <v>2591</v>
      </c>
      <c r="U4012" t="s">
        <v>290</v>
      </c>
      <c r="V4012" t="s">
        <v>225</v>
      </c>
      <c r="W4012">
        <v>100004499</v>
      </c>
      <c r="X4012">
        <v>8005553500</v>
      </c>
      <c r="Y4012" t="s">
        <v>2595</v>
      </c>
      <c r="Z4012" t="s">
        <v>6088</v>
      </c>
      <c r="AA4012" s="13">
        <v>-82.92</v>
      </c>
      <c r="AB4012" s="14">
        <v>42508</v>
      </c>
      <c r="AC4012" t="s">
        <v>36</v>
      </c>
    </row>
    <row r="4013" spans="1:29" x14ac:dyDescent="0.25">
      <c r="A4013" t="str">
        <f>CONCATENATE("Q",ROUNDUP(MONTH(Table1[[#This Row],[Month]])/3,0))</f>
        <v>Q2</v>
      </c>
      <c r="B4013" s="14">
        <f>EOMONTH(Table1[[#This Row],[Credit Date]],-1)+1</f>
        <v>42491</v>
      </c>
      <c r="C4013" t="str">
        <f>CONCATENATE(Table1[[#This Row],[Issuer Last Name]],", ",Table1[[#This Row],[Issuer First Name]])</f>
        <v>No. 102, Employee</v>
      </c>
      <c r="D4013" t="str">
        <f>CONCATENATE(Table1[[#This Row],[Approver Last Name]],", ",Table1[[#This Row],[Approver First Name]])</f>
        <v>No. 102, Employee</v>
      </c>
      <c r="E4013" t="str">
        <f>CONCATENATE(Table1[[#This Row],[Customer Last Name]],", ",Table1[[#This Row],[Customer First Name]])</f>
        <v>No. 11409, Client</v>
      </c>
      <c r="F40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3" t="str">
        <f>IF(Table1[[#This Row],[Transaction Type]]="Maintenance","Non-Sales","Sales")</f>
        <v>Non-Sales</v>
      </c>
      <c r="H4013">
        <f>IF(Table1[[#This Row],[Quarter]]="q2",1,"")</f>
        <v>1</v>
      </c>
      <c r="I4013" t="str">
        <f>IF(Table1[[#This Row],[Quarter]]="q3",1,"")</f>
        <v/>
      </c>
      <c r="J4013">
        <f>IF(Table1[[#This Row],[Quarter]]="Q2",Table1[[#This Row],[Credit Amount]],"")</f>
        <v>-460.43</v>
      </c>
      <c r="K4013" t="str">
        <f>IF(Table1[[#This Row],[Quarter]]="Q3",Table1[[#This Row],[Credit Amount]],"")</f>
        <v/>
      </c>
      <c r="L4013" t="str">
        <f>IF(Table1[[#This Row],[Transaction Type]]="Upgrade",Table1[[#This Row],[Credit Amount]],IF(Table1[[#This Row],[Transaction Type]]="Activation",Table1[[#This Row],[Credit Amount]],""))</f>
        <v/>
      </c>
      <c r="M4013">
        <f>IF(Table1[[#This Row],[Transaction Type]]="Maintenance",Table1[[#This Row],[Credit Amount]],"")</f>
        <v>-460.43</v>
      </c>
      <c r="N4013">
        <v>10102</v>
      </c>
      <c r="O4013" t="s">
        <v>2489</v>
      </c>
      <c r="P4013" t="s">
        <v>2591</v>
      </c>
      <c r="Q4013" t="s">
        <v>290</v>
      </c>
      <c r="R4013">
        <v>10102</v>
      </c>
      <c r="S4013" t="s">
        <v>2489</v>
      </c>
      <c r="T4013" t="s">
        <v>2591</v>
      </c>
      <c r="U4013" t="s">
        <v>290</v>
      </c>
      <c r="V4013" t="s">
        <v>225</v>
      </c>
      <c r="W4013">
        <v>100002408</v>
      </c>
      <c r="X4013">
        <v>8005551409</v>
      </c>
      <c r="Y4013" t="s">
        <v>2595</v>
      </c>
      <c r="Z4013" t="s">
        <v>4004</v>
      </c>
      <c r="AA4013" s="13">
        <v>-460.43</v>
      </c>
      <c r="AB4013" s="14">
        <v>42508</v>
      </c>
      <c r="AC4013" t="s">
        <v>36</v>
      </c>
    </row>
    <row r="4014" spans="1:29" x14ac:dyDescent="0.25">
      <c r="A4014" t="str">
        <f>CONCATENATE("Q",ROUNDUP(MONTH(Table1[[#This Row],[Month]])/3,0))</f>
        <v>Q2</v>
      </c>
      <c r="B4014" s="14">
        <f>EOMONTH(Table1[[#This Row],[Credit Date]],-1)+1</f>
        <v>42522</v>
      </c>
      <c r="C4014" t="str">
        <f>CONCATENATE(Table1[[#This Row],[Issuer Last Name]],", ",Table1[[#This Row],[Issuer First Name]])</f>
        <v>No. 102, Employee</v>
      </c>
      <c r="D4014" t="str">
        <f>CONCATENATE(Table1[[#This Row],[Approver Last Name]],", ",Table1[[#This Row],[Approver First Name]])</f>
        <v>No. 102, Employee</v>
      </c>
      <c r="E4014" t="str">
        <f>CONCATENATE(Table1[[#This Row],[Customer Last Name]],", ",Table1[[#This Row],[Customer First Name]])</f>
        <v>No. 10006, Client</v>
      </c>
      <c r="F40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4" t="str">
        <f>IF(Table1[[#This Row],[Transaction Type]]="Maintenance","Non-Sales","Sales")</f>
        <v>Sales</v>
      </c>
      <c r="H4014">
        <f>IF(Table1[[#This Row],[Quarter]]="q2",1,"")</f>
        <v>1</v>
      </c>
      <c r="I4014" t="str">
        <f>IF(Table1[[#This Row],[Quarter]]="q3",1,"")</f>
        <v/>
      </c>
      <c r="J4014">
        <f>IF(Table1[[#This Row],[Quarter]]="Q2",Table1[[#This Row],[Credit Amount]],"")</f>
        <v>-328.32</v>
      </c>
      <c r="K4014" t="str">
        <f>IF(Table1[[#This Row],[Quarter]]="Q3",Table1[[#This Row],[Credit Amount]],"")</f>
        <v/>
      </c>
      <c r="L4014">
        <f>IF(Table1[[#This Row],[Transaction Type]]="Upgrade",Table1[[#This Row],[Credit Amount]],IF(Table1[[#This Row],[Transaction Type]]="Activation",Table1[[#This Row],[Credit Amount]],""))</f>
        <v>-328.32</v>
      </c>
      <c r="M4014" t="str">
        <f>IF(Table1[[#This Row],[Transaction Type]]="Maintenance",Table1[[#This Row],[Credit Amount]],"")</f>
        <v/>
      </c>
      <c r="N4014">
        <v>10102</v>
      </c>
      <c r="O4014" t="s">
        <v>2489</v>
      </c>
      <c r="P4014" t="s">
        <v>2591</v>
      </c>
      <c r="Q4014" t="s">
        <v>290</v>
      </c>
      <c r="R4014">
        <v>10102</v>
      </c>
      <c r="S4014" t="s">
        <v>2489</v>
      </c>
      <c r="T4014" t="s">
        <v>2591</v>
      </c>
      <c r="U4014" t="s">
        <v>290</v>
      </c>
      <c r="V4014" t="s">
        <v>225</v>
      </c>
      <c r="W4014">
        <v>100001005</v>
      </c>
      <c r="X4014">
        <v>8005550006</v>
      </c>
      <c r="Y4014" t="s">
        <v>2595</v>
      </c>
      <c r="Z4014" t="s">
        <v>2601</v>
      </c>
      <c r="AA4014" s="13">
        <v>-328.32</v>
      </c>
      <c r="AB4014" s="14">
        <v>42522</v>
      </c>
      <c r="AC4014" t="s">
        <v>35</v>
      </c>
    </row>
    <row r="4015" spans="1:29" x14ac:dyDescent="0.25">
      <c r="A4015" t="str">
        <f>CONCATENATE("Q",ROUNDUP(MONTH(Table1[[#This Row],[Month]])/3,0))</f>
        <v>Q2</v>
      </c>
      <c r="B4015" s="14">
        <f>EOMONTH(Table1[[#This Row],[Credit Date]],-1)+1</f>
        <v>42522</v>
      </c>
      <c r="C4015" t="str">
        <f>CONCATENATE(Table1[[#This Row],[Issuer Last Name]],", ",Table1[[#This Row],[Issuer First Name]])</f>
        <v>No. 102, Employee</v>
      </c>
      <c r="D4015" t="str">
        <f>CONCATENATE(Table1[[#This Row],[Approver Last Name]],", ",Table1[[#This Row],[Approver First Name]])</f>
        <v>No. 102, Employee</v>
      </c>
      <c r="E4015" t="str">
        <f>CONCATENATE(Table1[[#This Row],[Customer Last Name]],", ",Table1[[#This Row],[Customer First Name]])</f>
        <v>No. 11247, Client</v>
      </c>
      <c r="F40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5" t="str">
        <f>IF(Table1[[#This Row],[Transaction Type]]="Maintenance","Non-Sales","Sales")</f>
        <v>Non-Sales</v>
      </c>
      <c r="H4015">
        <f>IF(Table1[[#This Row],[Quarter]]="q2",1,"")</f>
        <v>1</v>
      </c>
      <c r="I4015" t="str">
        <f>IF(Table1[[#This Row],[Quarter]]="q3",1,"")</f>
        <v/>
      </c>
      <c r="J4015">
        <f>IF(Table1[[#This Row],[Quarter]]="Q2",Table1[[#This Row],[Credit Amount]],"")</f>
        <v>-344.47</v>
      </c>
      <c r="K4015" t="str">
        <f>IF(Table1[[#This Row],[Quarter]]="Q3",Table1[[#This Row],[Credit Amount]],"")</f>
        <v/>
      </c>
      <c r="L4015" t="str">
        <f>IF(Table1[[#This Row],[Transaction Type]]="Upgrade",Table1[[#This Row],[Credit Amount]],IF(Table1[[#This Row],[Transaction Type]]="Activation",Table1[[#This Row],[Credit Amount]],""))</f>
        <v/>
      </c>
      <c r="M4015">
        <f>IF(Table1[[#This Row],[Transaction Type]]="Maintenance",Table1[[#This Row],[Credit Amount]],"")</f>
        <v>-344.47</v>
      </c>
      <c r="N4015">
        <v>10102</v>
      </c>
      <c r="O4015" t="s">
        <v>2489</v>
      </c>
      <c r="P4015" t="s">
        <v>2591</v>
      </c>
      <c r="Q4015" t="s">
        <v>290</v>
      </c>
      <c r="R4015">
        <v>10102</v>
      </c>
      <c r="S4015" t="s">
        <v>2489</v>
      </c>
      <c r="T4015" t="s">
        <v>2591</v>
      </c>
      <c r="U4015" t="s">
        <v>290</v>
      </c>
      <c r="V4015" t="s">
        <v>225</v>
      </c>
      <c r="W4015">
        <v>100002246</v>
      </c>
      <c r="X4015">
        <v>8005551247</v>
      </c>
      <c r="Y4015" t="s">
        <v>2595</v>
      </c>
      <c r="Z4015" t="s">
        <v>3842</v>
      </c>
      <c r="AA4015" s="13">
        <v>-344.47</v>
      </c>
      <c r="AB4015" s="14">
        <v>42523</v>
      </c>
      <c r="AC4015" t="s">
        <v>36</v>
      </c>
    </row>
    <row r="4016" spans="1:29" x14ac:dyDescent="0.25">
      <c r="A4016" t="str">
        <f>CONCATENATE("Q",ROUNDUP(MONTH(Table1[[#This Row],[Month]])/3,0))</f>
        <v>Q2</v>
      </c>
      <c r="B4016" s="14">
        <f>EOMONTH(Table1[[#This Row],[Credit Date]],-1)+1</f>
        <v>42522</v>
      </c>
      <c r="C4016" t="str">
        <f>CONCATENATE(Table1[[#This Row],[Issuer Last Name]],", ",Table1[[#This Row],[Issuer First Name]])</f>
        <v>No. 102, Employee</v>
      </c>
      <c r="D4016" t="str">
        <f>CONCATENATE(Table1[[#This Row],[Approver Last Name]],", ",Table1[[#This Row],[Approver First Name]])</f>
        <v>No. 102, Employee</v>
      </c>
      <c r="E4016" t="str">
        <f>CONCATENATE(Table1[[#This Row],[Customer Last Name]],", ",Table1[[#This Row],[Customer First Name]])</f>
        <v>No. 10213, Client</v>
      </c>
      <c r="F40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6" t="str">
        <f>IF(Table1[[#This Row],[Transaction Type]]="Maintenance","Non-Sales","Sales")</f>
        <v>Non-Sales</v>
      </c>
      <c r="H4016">
        <f>IF(Table1[[#This Row],[Quarter]]="q2",1,"")</f>
        <v>1</v>
      </c>
      <c r="I4016" t="str">
        <f>IF(Table1[[#This Row],[Quarter]]="q3",1,"")</f>
        <v/>
      </c>
      <c r="J4016">
        <f>IF(Table1[[#This Row],[Quarter]]="Q2",Table1[[#This Row],[Credit Amount]],"")</f>
        <v>-179.94</v>
      </c>
      <c r="K4016" t="str">
        <f>IF(Table1[[#This Row],[Quarter]]="Q3",Table1[[#This Row],[Credit Amount]],"")</f>
        <v/>
      </c>
      <c r="L4016" t="str">
        <f>IF(Table1[[#This Row],[Transaction Type]]="Upgrade",Table1[[#This Row],[Credit Amount]],IF(Table1[[#This Row],[Transaction Type]]="Activation",Table1[[#This Row],[Credit Amount]],""))</f>
        <v/>
      </c>
      <c r="M4016">
        <f>IF(Table1[[#This Row],[Transaction Type]]="Maintenance",Table1[[#This Row],[Credit Amount]],"")</f>
        <v>-179.94</v>
      </c>
      <c r="N4016">
        <v>10102</v>
      </c>
      <c r="O4016" t="s">
        <v>2489</v>
      </c>
      <c r="P4016" t="s">
        <v>2591</v>
      </c>
      <c r="Q4016" t="s">
        <v>290</v>
      </c>
      <c r="R4016">
        <v>10102</v>
      </c>
      <c r="S4016" t="s">
        <v>2489</v>
      </c>
      <c r="T4016" t="s">
        <v>2591</v>
      </c>
      <c r="U4016" t="s">
        <v>290</v>
      </c>
      <c r="V4016" t="s">
        <v>225</v>
      </c>
      <c r="W4016">
        <v>100001212</v>
      </c>
      <c r="X4016">
        <v>8005550213</v>
      </c>
      <c r="Y4016" t="s">
        <v>2595</v>
      </c>
      <c r="Z4016" t="s">
        <v>2808</v>
      </c>
      <c r="AA4016" s="13">
        <v>-179.94</v>
      </c>
      <c r="AB4016" s="14">
        <v>42523</v>
      </c>
      <c r="AC4016" t="s">
        <v>36</v>
      </c>
    </row>
    <row r="4017" spans="1:29" x14ac:dyDescent="0.25">
      <c r="A4017" t="str">
        <f>CONCATENATE("Q",ROUNDUP(MONTH(Table1[[#This Row],[Month]])/3,0))</f>
        <v>Q2</v>
      </c>
      <c r="B4017" s="14">
        <f>EOMONTH(Table1[[#This Row],[Credit Date]],-1)+1</f>
        <v>42522</v>
      </c>
      <c r="C4017" t="str">
        <f>CONCATENATE(Table1[[#This Row],[Issuer Last Name]],", ",Table1[[#This Row],[Issuer First Name]])</f>
        <v>No. 102, Employee</v>
      </c>
      <c r="D4017" t="str">
        <f>CONCATENATE(Table1[[#This Row],[Approver Last Name]],", ",Table1[[#This Row],[Approver First Name]])</f>
        <v>No. 102, Employee</v>
      </c>
      <c r="E4017" t="str">
        <f>CONCATENATE(Table1[[#This Row],[Customer Last Name]],", ",Table1[[#This Row],[Customer First Name]])</f>
        <v>No. 10927, Client</v>
      </c>
      <c r="F40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7" t="str">
        <f>IF(Table1[[#This Row],[Transaction Type]]="Maintenance","Non-Sales","Sales")</f>
        <v>Sales</v>
      </c>
      <c r="H4017">
        <f>IF(Table1[[#This Row],[Quarter]]="q2",1,"")</f>
        <v>1</v>
      </c>
      <c r="I4017" t="str">
        <f>IF(Table1[[#This Row],[Quarter]]="q3",1,"")</f>
        <v/>
      </c>
      <c r="J4017">
        <f>IF(Table1[[#This Row],[Quarter]]="Q2",Table1[[#This Row],[Credit Amount]],"")</f>
        <v>-247.51</v>
      </c>
      <c r="K4017" t="str">
        <f>IF(Table1[[#This Row],[Quarter]]="Q3",Table1[[#This Row],[Credit Amount]],"")</f>
        <v/>
      </c>
      <c r="L4017">
        <f>IF(Table1[[#This Row],[Transaction Type]]="Upgrade",Table1[[#This Row],[Credit Amount]],IF(Table1[[#This Row],[Transaction Type]]="Activation",Table1[[#This Row],[Credit Amount]],""))</f>
        <v>-247.51</v>
      </c>
      <c r="M4017" t="str">
        <f>IF(Table1[[#This Row],[Transaction Type]]="Maintenance",Table1[[#This Row],[Credit Amount]],"")</f>
        <v/>
      </c>
      <c r="N4017">
        <v>10102</v>
      </c>
      <c r="O4017" t="s">
        <v>2489</v>
      </c>
      <c r="P4017" t="s">
        <v>2591</v>
      </c>
      <c r="Q4017" t="s">
        <v>290</v>
      </c>
      <c r="R4017">
        <v>10102</v>
      </c>
      <c r="S4017" t="s">
        <v>2489</v>
      </c>
      <c r="T4017" t="s">
        <v>2591</v>
      </c>
      <c r="U4017" t="s">
        <v>290</v>
      </c>
      <c r="V4017" t="s">
        <v>225</v>
      </c>
      <c r="W4017">
        <v>100001926</v>
      </c>
      <c r="X4017">
        <v>8005550927</v>
      </c>
      <c r="Y4017" t="s">
        <v>2595</v>
      </c>
      <c r="Z4017" t="s">
        <v>3522</v>
      </c>
      <c r="AA4017" s="13">
        <v>-247.51</v>
      </c>
      <c r="AB4017" s="14">
        <v>42523</v>
      </c>
      <c r="AC4017" t="s">
        <v>35</v>
      </c>
    </row>
    <row r="4018" spans="1:29" x14ac:dyDescent="0.25">
      <c r="A4018" t="str">
        <f>CONCATENATE("Q",ROUNDUP(MONTH(Table1[[#This Row],[Month]])/3,0))</f>
        <v>Q2</v>
      </c>
      <c r="B4018" s="14">
        <f>EOMONTH(Table1[[#This Row],[Credit Date]],-1)+1</f>
        <v>42522</v>
      </c>
      <c r="C4018" t="str">
        <f>CONCATENATE(Table1[[#This Row],[Issuer Last Name]],", ",Table1[[#This Row],[Issuer First Name]])</f>
        <v>No. 102, Employee</v>
      </c>
      <c r="D4018" t="str">
        <f>CONCATENATE(Table1[[#This Row],[Approver Last Name]],", ",Table1[[#This Row],[Approver First Name]])</f>
        <v>No. 102, Employee</v>
      </c>
      <c r="E4018" t="str">
        <f>CONCATENATE(Table1[[#This Row],[Customer Last Name]],", ",Table1[[#This Row],[Customer First Name]])</f>
        <v>No. 11424, Client</v>
      </c>
      <c r="F40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8" t="str">
        <f>IF(Table1[[#This Row],[Transaction Type]]="Maintenance","Non-Sales","Sales")</f>
        <v>Sales</v>
      </c>
      <c r="H4018">
        <f>IF(Table1[[#This Row],[Quarter]]="q2",1,"")</f>
        <v>1</v>
      </c>
      <c r="I4018" t="str">
        <f>IF(Table1[[#This Row],[Quarter]]="q3",1,"")</f>
        <v/>
      </c>
      <c r="J4018">
        <f>IF(Table1[[#This Row],[Quarter]]="Q2",Table1[[#This Row],[Credit Amount]],"")</f>
        <v>-363.58</v>
      </c>
      <c r="K4018" t="str">
        <f>IF(Table1[[#This Row],[Quarter]]="Q3",Table1[[#This Row],[Credit Amount]],"")</f>
        <v/>
      </c>
      <c r="L4018">
        <f>IF(Table1[[#This Row],[Transaction Type]]="Upgrade",Table1[[#This Row],[Credit Amount]],IF(Table1[[#This Row],[Transaction Type]]="Activation",Table1[[#This Row],[Credit Amount]],""))</f>
        <v>-363.58</v>
      </c>
      <c r="M4018" t="str">
        <f>IF(Table1[[#This Row],[Transaction Type]]="Maintenance",Table1[[#This Row],[Credit Amount]],"")</f>
        <v/>
      </c>
      <c r="N4018">
        <v>10102</v>
      </c>
      <c r="O4018" t="s">
        <v>2489</v>
      </c>
      <c r="P4018" t="s">
        <v>2591</v>
      </c>
      <c r="Q4018" t="s">
        <v>290</v>
      </c>
      <c r="R4018">
        <v>10102</v>
      </c>
      <c r="S4018" t="s">
        <v>2489</v>
      </c>
      <c r="T4018" t="s">
        <v>2591</v>
      </c>
      <c r="U4018" t="s">
        <v>290</v>
      </c>
      <c r="V4018" t="s">
        <v>225</v>
      </c>
      <c r="W4018">
        <v>100002423</v>
      </c>
      <c r="X4018">
        <v>8005551424</v>
      </c>
      <c r="Y4018" t="s">
        <v>2595</v>
      </c>
      <c r="Z4018" t="s">
        <v>4019</v>
      </c>
      <c r="AA4018" s="13">
        <v>-363.58</v>
      </c>
      <c r="AB4018" s="14">
        <v>42527</v>
      </c>
      <c r="AC4018" t="s">
        <v>37</v>
      </c>
    </row>
    <row r="4019" spans="1:29" x14ac:dyDescent="0.25">
      <c r="A4019" t="str">
        <f>CONCATENATE("Q",ROUNDUP(MONTH(Table1[[#This Row],[Month]])/3,0))</f>
        <v>Q2</v>
      </c>
      <c r="B4019" s="14">
        <f>EOMONTH(Table1[[#This Row],[Credit Date]],-1)+1</f>
        <v>42522</v>
      </c>
      <c r="C4019" t="str">
        <f>CONCATENATE(Table1[[#This Row],[Issuer Last Name]],", ",Table1[[#This Row],[Issuer First Name]])</f>
        <v>No. 102, Employee</v>
      </c>
      <c r="D4019" t="str">
        <f>CONCATENATE(Table1[[#This Row],[Approver Last Name]],", ",Table1[[#This Row],[Approver First Name]])</f>
        <v>No. 102, Employee</v>
      </c>
      <c r="E4019" t="str">
        <f>CONCATENATE(Table1[[#This Row],[Customer Last Name]],", ",Table1[[#This Row],[Customer First Name]])</f>
        <v>No. 12762, Client</v>
      </c>
      <c r="F401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19" t="str">
        <f>IF(Table1[[#This Row],[Transaction Type]]="Maintenance","Non-Sales","Sales")</f>
        <v>Non-Sales</v>
      </c>
      <c r="H4019">
        <f>IF(Table1[[#This Row],[Quarter]]="q2",1,"")</f>
        <v>1</v>
      </c>
      <c r="I4019" t="str">
        <f>IF(Table1[[#This Row],[Quarter]]="q3",1,"")</f>
        <v/>
      </c>
      <c r="J4019">
        <f>IF(Table1[[#This Row],[Quarter]]="Q2",Table1[[#This Row],[Credit Amount]],"")</f>
        <v>-166.04</v>
      </c>
      <c r="K4019" t="str">
        <f>IF(Table1[[#This Row],[Quarter]]="Q3",Table1[[#This Row],[Credit Amount]],"")</f>
        <v/>
      </c>
      <c r="L4019" t="str">
        <f>IF(Table1[[#This Row],[Transaction Type]]="Upgrade",Table1[[#This Row],[Credit Amount]],IF(Table1[[#This Row],[Transaction Type]]="Activation",Table1[[#This Row],[Credit Amount]],""))</f>
        <v/>
      </c>
      <c r="M4019">
        <f>IF(Table1[[#This Row],[Transaction Type]]="Maintenance",Table1[[#This Row],[Credit Amount]],"")</f>
        <v>-166.04</v>
      </c>
      <c r="N4019">
        <v>10102</v>
      </c>
      <c r="O4019" t="s">
        <v>2489</v>
      </c>
      <c r="P4019" t="s">
        <v>2591</v>
      </c>
      <c r="Q4019" t="s">
        <v>290</v>
      </c>
      <c r="R4019">
        <v>10102</v>
      </c>
      <c r="S4019" t="s">
        <v>2489</v>
      </c>
      <c r="T4019" t="s">
        <v>2591</v>
      </c>
      <c r="U4019" t="s">
        <v>290</v>
      </c>
      <c r="V4019" t="s">
        <v>225</v>
      </c>
      <c r="W4019">
        <v>100003761</v>
      </c>
      <c r="X4019">
        <v>8005552762</v>
      </c>
      <c r="Y4019" t="s">
        <v>2595</v>
      </c>
      <c r="Z4019" t="s">
        <v>5354</v>
      </c>
      <c r="AA4019" s="13">
        <v>-166.04</v>
      </c>
      <c r="AB4019" s="14">
        <v>42530</v>
      </c>
      <c r="AC4019" t="s">
        <v>36</v>
      </c>
    </row>
    <row r="4020" spans="1:29" x14ac:dyDescent="0.25">
      <c r="A4020" t="str">
        <f>CONCATENATE("Q",ROUNDUP(MONTH(Table1[[#This Row],[Month]])/3,0))</f>
        <v>Q2</v>
      </c>
      <c r="B4020" s="14">
        <f>EOMONTH(Table1[[#This Row],[Credit Date]],-1)+1</f>
        <v>42522</v>
      </c>
      <c r="C4020" t="str">
        <f>CONCATENATE(Table1[[#This Row],[Issuer Last Name]],", ",Table1[[#This Row],[Issuer First Name]])</f>
        <v>No. 102, Employee</v>
      </c>
      <c r="D4020" t="str">
        <f>CONCATENATE(Table1[[#This Row],[Approver Last Name]],", ",Table1[[#This Row],[Approver First Name]])</f>
        <v>No. 102, Employee</v>
      </c>
      <c r="E4020" t="str">
        <f>CONCATENATE(Table1[[#This Row],[Customer Last Name]],", ",Table1[[#This Row],[Customer First Name]])</f>
        <v>No. 11545, Client</v>
      </c>
      <c r="F40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0" t="str">
        <f>IF(Table1[[#This Row],[Transaction Type]]="Maintenance","Non-Sales","Sales")</f>
        <v>Non-Sales</v>
      </c>
      <c r="H4020">
        <f>IF(Table1[[#This Row],[Quarter]]="q2",1,"")</f>
        <v>1</v>
      </c>
      <c r="I4020" t="str">
        <f>IF(Table1[[#This Row],[Quarter]]="q3",1,"")</f>
        <v/>
      </c>
      <c r="J4020">
        <f>IF(Table1[[#This Row],[Quarter]]="Q2",Table1[[#This Row],[Credit Amount]],"")</f>
        <v>-193.98</v>
      </c>
      <c r="K4020" t="str">
        <f>IF(Table1[[#This Row],[Quarter]]="Q3",Table1[[#This Row],[Credit Amount]],"")</f>
        <v/>
      </c>
      <c r="L4020" t="str">
        <f>IF(Table1[[#This Row],[Transaction Type]]="Upgrade",Table1[[#This Row],[Credit Amount]],IF(Table1[[#This Row],[Transaction Type]]="Activation",Table1[[#This Row],[Credit Amount]],""))</f>
        <v/>
      </c>
      <c r="M4020">
        <f>IF(Table1[[#This Row],[Transaction Type]]="Maintenance",Table1[[#This Row],[Credit Amount]],"")</f>
        <v>-193.98</v>
      </c>
      <c r="N4020">
        <v>10102</v>
      </c>
      <c r="O4020" t="s">
        <v>2489</v>
      </c>
      <c r="P4020" t="s">
        <v>2591</v>
      </c>
      <c r="Q4020" t="s">
        <v>290</v>
      </c>
      <c r="R4020">
        <v>10102</v>
      </c>
      <c r="S4020" t="s">
        <v>2489</v>
      </c>
      <c r="T4020" t="s">
        <v>2591</v>
      </c>
      <c r="U4020" t="s">
        <v>290</v>
      </c>
      <c r="V4020" t="s">
        <v>225</v>
      </c>
      <c r="W4020">
        <v>100002544</v>
      </c>
      <c r="X4020">
        <v>8005551545</v>
      </c>
      <c r="Y4020" t="s">
        <v>2595</v>
      </c>
      <c r="Z4020" t="s">
        <v>4140</v>
      </c>
      <c r="AA4020" s="13">
        <v>-193.98</v>
      </c>
      <c r="AB4020" s="14">
        <v>42531</v>
      </c>
      <c r="AC4020" t="s">
        <v>36</v>
      </c>
    </row>
    <row r="4021" spans="1:29" x14ac:dyDescent="0.25">
      <c r="A4021" t="str">
        <f>CONCATENATE("Q",ROUNDUP(MONTH(Table1[[#This Row],[Month]])/3,0))</f>
        <v>Q2</v>
      </c>
      <c r="B4021" s="14">
        <f>EOMONTH(Table1[[#This Row],[Credit Date]],-1)+1</f>
        <v>42522</v>
      </c>
      <c r="C4021" t="str">
        <f>CONCATENATE(Table1[[#This Row],[Issuer Last Name]],", ",Table1[[#This Row],[Issuer First Name]])</f>
        <v>No. 102, Employee</v>
      </c>
      <c r="D4021" t="str">
        <f>CONCATENATE(Table1[[#This Row],[Approver Last Name]],", ",Table1[[#This Row],[Approver First Name]])</f>
        <v>No. 102, Employee</v>
      </c>
      <c r="E4021" t="str">
        <f>CONCATENATE(Table1[[#This Row],[Customer Last Name]],", ",Table1[[#This Row],[Customer First Name]])</f>
        <v>No. 12781, Client</v>
      </c>
      <c r="F40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1" t="str">
        <f>IF(Table1[[#This Row],[Transaction Type]]="Maintenance","Non-Sales","Sales")</f>
        <v>Non-Sales</v>
      </c>
      <c r="H4021">
        <f>IF(Table1[[#This Row],[Quarter]]="q2",1,"")</f>
        <v>1</v>
      </c>
      <c r="I4021" t="str">
        <f>IF(Table1[[#This Row],[Quarter]]="q3",1,"")</f>
        <v/>
      </c>
      <c r="J4021">
        <f>IF(Table1[[#This Row],[Quarter]]="Q2",Table1[[#This Row],[Credit Amount]],"")</f>
        <v>-265.56</v>
      </c>
      <c r="K4021" t="str">
        <f>IF(Table1[[#This Row],[Quarter]]="Q3",Table1[[#This Row],[Credit Amount]],"")</f>
        <v/>
      </c>
      <c r="L4021" t="str">
        <f>IF(Table1[[#This Row],[Transaction Type]]="Upgrade",Table1[[#This Row],[Credit Amount]],IF(Table1[[#This Row],[Transaction Type]]="Activation",Table1[[#This Row],[Credit Amount]],""))</f>
        <v/>
      </c>
      <c r="M4021">
        <f>IF(Table1[[#This Row],[Transaction Type]]="Maintenance",Table1[[#This Row],[Credit Amount]],"")</f>
        <v>-265.56</v>
      </c>
      <c r="N4021">
        <v>10102</v>
      </c>
      <c r="O4021" t="s">
        <v>2489</v>
      </c>
      <c r="P4021" t="s">
        <v>2591</v>
      </c>
      <c r="Q4021" t="s">
        <v>290</v>
      </c>
      <c r="R4021">
        <v>10102</v>
      </c>
      <c r="S4021" t="s">
        <v>2489</v>
      </c>
      <c r="T4021" t="s">
        <v>2591</v>
      </c>
      <c r="U4021" t="s">
        <v>290</v>
      </c>
      <c r="V4021" t="s">
        <v>225</v>
      </c>
      <c r="W4021">
        <v>100003780</v>
      </c>
      <c r="X4021">
        <v>8005552781</v>
      </c>
      <c r="Y4021" t="s">
        <v>2595</v>
      </c>
      <c r="Z4021" t="s">
        <v>5373</v>
      </c>
      <c r="AA4021" s="13">
        <v>-265.56</v>
      </c>
      <c r="AB4021" s="14">
        <v>42531</v>
      </c>
      <c r="AC4021" t="s">
        <v>36</v>
      </c>
    </row>
    <row r="4022" spans="1:29" x14ac:dyDescent="0.25">
      <c r="A4022" t="str">
        <f>CONCATENATE("Q",ROUNDUP(MONTH(Table1[[#This Row],[Month]])/3,0))</f>
        <v>Q2</v>
      </c>
      <c r="B4022" s="14">
        <f>EOMONTH(Table1[[#This Row],[Credit Date]],-1)+1</f>
        <v>42522</v>
      </c>
      <c r="C4022" t="str">
        <f>CONCATENATE(Table1[[#This Row],[Issuer Last Name]],", ",Table1[[#This Row],[Issuer First Name]])</f>
        <v>No. 102, Employee</v>
      </c>
      <c r="D4022" t="str">
        <f>CONCATENATE(Table1[[#This Row],[Approver Last Name]],", ",Table1[[#This Row],[Approver First Name]])</f>
        <v>No. 102, Employee</v>
      </c>
      <c r="E4022" t="str">
        <f>CONCATENATE(Table1[[#This Row],[Customer Last Name]],", ",Table1[[#This Row],[Customer First Name]])</f>
        <v>No. 13408, Client</v>
      </c>
      <c r="F40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2" t="str">
        <f>IF(Table1[[#This Row],[Transaction Type]]="Maintenance","Non-Sales","Sales")</f>
        <v>Non-Sales</v>
      </c>
      <c r="H4022">
        <f>IF(Table1[[#This Row],[Quarter]]="q2",1,"")</f>
        <v>1</v>
      </c>
      <c r="I4022" t="str">
        <f>IF(Table1[[#This Row],[Quarter]]="q3",1,"")</f>
        <v/>
      </c>
      <c r="J4022">
        <f>IF(Table1[[#This Row],[Quarter]]="Q2",Table1[[#This Row],[Credit Amount]],"")</f>
        <v>-434.18</v>
      </c>
      <c r="K4022" t="str">
        <f>IF(Table1[[#This Row],[Quarter]]="Q3",Table1[[#This Row],[Credit Amount]],"")</f>
        <v/>
      </c>
      <c r="L4022" t="str">
        <f>IF(Table1[[#This Row],[Transaction Type]]="Upgrade",Table1[[#This Row],[Credit Amount]],IF(Table1[[#This Row],[Transaction Type]]="Activation",Table1[[#This Row],[Credit Amount]],""))</f>
        <v/>
      </c>
      <c r="M4022">
        <f>IF(Table1[[#This Row],[Transaction Type]]="Maintenance",Table1[[#This Row],[Credit Amount]],"")</f>
        <v>-434.18</v>
      </c>
      <c r="N4022">
        <v>10102</v>
      </c>
      <c r="O4022" t="s">
        <v>2489</v>
      </c>
      <c r="P4022" t="s">
        <v>2591</v>
      </c>
      <c r="Q4022" t="s">
        <v>290</v>
      </c>
      <c r="R4022">
        <v>10102</v>
      </c>
      <c r="S4022" t="s">
        <v>2489</v>
      </c>
      <c r="T4022" t="s">
        <v>2591</v>
      </c>
      <c r="U4022" t="s">
        <v>290</v>
      </c>
      <c r="V4022" t="s">
        <v>225</v>
      </c>
      <c r="W4022">
        <v>100004407</v>
      </c>
      <c r="X4022">
        <v>8005553408</v>
      </c>
      <c r="Y4022" t="s">
        <v>2595</v>
      </c>
      <c r="Z4022" t="s">
        <v>5996</v>
      </c>
      <c r="AA4022" s="13">
        <v>-434.18</v>
      </c>
      <c r="AB4022" s="14">
        <v>42531</v>
      </c>
      <c r="AC4022" t="s">
        <v>36</v>
      </c>
    </row>
    <row r="4023" spans="1:29" x14ac:dyDescent="0.25">
      <c r="A4023" t="str">
        <f>CONCATENATE("Q",ROUNDUP(MONTH(Table1[[#This Row],[Month]])/3,0))</f>
        <v>Q2</v>
      </c>
      <c r="B4023" s="14">
        <f>EOMONTH(Table1[[#This Row],[Credit Date]],-1)+1</f>
        <v>42522</v>
      </c>
      <c r="C4023" t="str">
        <f>CONCATENATE(Table1[[#This Row],[Issuer Last Name]],", ",Table1[[#This Row],[Issuer First Name]])</f>
        <v>No. 102, Employee</v>
      </c>
      <c r="D4023" t="str">
        <f>CONCATENATE(Table1[[#This Row],[Approver Last Name]],", ",Table1[[#This Row],[Approver First Name]])</f>
        <v>No. 102, Employee</v>
      </c>
      <c r="E4023" t="str">
        <f>CONCATENATE(Table1[[#This Row],[Customer Last Name]],", ",Table1[[#This Row],[Customer First Name]])</f>
        <v>No. 10055, Client</v>
      </c>
      <c r="F40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3" t="str">
        <f>IF(Table1[[#This Row],[Transaction Type]]="Maintenance","Non-Sales","Sales")</f>
        <v>Non-Sales</v>
      </c>
      <c r="H4023">
        <f>IF(Table1[[#This Row],[Quarter]]="q2",1,"")</f>
        <v>1</v>
      </c>
      <c r="I4023" t="str">
        <f>IF(Table1[[#This Row],[Quarter]]="q3",1,"")</f>
        <v/>
      </c>
      <c r="J4023">
        <f>IF(Table1[[#This Row],[Quarter]]="Q2",Table1[[#This Row],[Credit Amount]],"")</f>
        <v>-438.16</v>
      </c>
      <c r="K4023" t="str">
        <f>IF(Table1[[#This Row],[Quarter]]="Q3",Table1[[#This Row],[Credit Amount]],"")</f>
        <v/>
      </c>
      <c r="L4023" t="str">
        <f>IF(Table1[[#This Row],[Transaction Type]]="Upgrade",Table1[[#This Row],[Credit Amount]],IF(Table1[[#This Row],[Transaction Type]]="Activation",Table1[[#This Row],[Credit Amount]],""))</f>
        <v/>
      </c>
      <c r="M4023">
        <f>IF(Table1[[#This Row],[Transaction Type]]="Maintenance",Table1[[#This Row],[Credit Amount]],"")</f>
        <v>-438.16</v>
      </c>
      <c r="N4023">
        <v>10102</v>
      </c>
      <c r="O4023" t="s">
        <v>2489</v>
      </c>
      <c r="P4023" t="s">
        <v>2591</v>
      </c>
      <c r="Q4023" t="s">
        <v>290</v>
      </c>
      <c r="R4023">
        <v>10102</v>
      </c>
      <c r="S4023" t="s">
        <v>2489</v>
      </c>
      <c r="T4023" t="s">
        <v>2591</v>
      </c>
      <c r="U4023" t="s">
        <v>290</v>
      </c>
      <c r="V4023" t="s">
        <v>225</v>
      </c>
      <c r="W4023">
        <v>100001054</v>
      </c>
      <c r="X4023">
        <v>8005550055</v>
      </c>
      <c r="Y4023" t="s">
        <v>2595</v>
      </c>
      <c r="Z4023" t="s">
        <v>2650</v>
      </c>
      <c r="AA4023" s="13">
        <v>-438.16</v>
      </c>
      <c r="AB4023" s="14">
        <v>42539</v>
      </c>
      <c r="AC4023" t="s">
        <v>36</v>
      </c>
    </row>
    <row r="4024" spans="1:29" x14ac:dyDescent="0.25">
      <c r="A4024" t="str">
        <f>CONCATENATE("Q",ROUNDUP(MONTH(Table1[[#This Row],[Month]])/3,0))</f>
        <v>Q2</v>
      </c>
      <c r="B4024" s="14">
        <f>EOMONTH(Table1[[#This Row],[Credit Date]],-1)+1</f>
        <v>42522</v>
      </c>
      <c r="C4024" t="str">
        <f>CONCATENATE(Table1[[#This Row],[Issuer Last Name]],", ",Table1[[#This Row],[Issuer First Name]])</f>
        <v>No. 102, Employee</v>
      </c>
      <c r="D4024" t="str">
        <f>CONCATENATE(Table1[[#This Row],[Approver Last Name]],", ",Table1[[#This Row],[Approver First Name]])</f>
        <v>No. 102, Employee</v>
      </c>
      <c r="E4024" t="str">
        <f>CONCATENATE(Table1[[#This Row],[Customer Last Name]],", ",Table1[[#This Row],[Customer First Name]])</f>
        <v>No. 11702, Client</v>
      </c>
      <c r="F40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4" t="str">
        <f>IF(Table1[[#This Row],[Transaction Type]]="Maintenance","Non-Sales","Sales")</f>
        <v>Non-Sales</v>
      </c>
      <c r="H4024">
        <f>IF(Table1[[#This Row],[Quarter]]="q2",1,"")</f>
        <v>1</v>
      </c>
      <c r="I4024" t="str">
        <f>IF(Table1[[#This Row],[Quarter]]="q3",1,"")</f>
        <v/>
      </c>
      <c r="J4024">
        <f>IF(Table1[[#This Row],[Quarter]]="Q2",Table1[[#This Row],[Credit Amount]],"")</f>
        <v>-418.17</v>
      </c>
      <c r="K4024" t="str">
        <f>IF(Table1[[#This Row],[Quarter]]="Q3",Table1[[#This Row],[Credit Amount]],"")</f>
        <v/>
      </c>
      <c r="L4024" t="str">
        <f>IF(Table1[[#This Row],[Transaction Type]]="Upgrade",Table1[[#This Row],[Credit Amount]],IF(Table1[[#This Row],[Transaction Type]]="Activation",Table1[[#This Row],[Credit Amount]],""))</f>
        <v/>
      </c>
      <c r="M4024">
        <f>IF(Table1[[#This Row],[Transaction Type]]="Maintenance",Table1[[#This Row],[Credit Amount]],"")</f>
        <v>-418.17</v>
      </c>
      <c r="N4024">
        <v>10102</v>
      </c>
      <c r="O4024" t="s">
        <v>2489</v>
      </c>
      <c r="P4024" t="s">
        <v>2591</v>
      </c>
      <c r="Q4024" t="s">
        <v>290</v>
      </c>
      <c r="R4024">
        <v>10102</v>
      </c>
      <c r="S4024" t="s">
        <v>2489</v>
      </c>
      <c r="T4024" t="s">
        <v>2591</v>
      </c>
      <c r="U4024" t="s">
        <v>290</v>
      </c>
      <c r="V4024" t="s">
        <v>225</v>
      </c>
      <c r="W4024">
        <v>100002701</v>
      </c>
      <c r="X4024">
        <v>8005551702</v>
      </c>
      <c r="Y4024" t="s">
        <v>2595</v>
      </c>
      <c r="Z4024" t="s">
        <v>4297</v>
      </c>
      <c r="AA4024" s="13">
        <v>-418.17</v>
      </c>
      <c r="AB4024" s="14">
        <v>42541</v>
      </c>
      <c r="AC4024" t="s">
        <v>36</v>
      </c>
    </row>
    <row r="4025" spans="1:29" x14ac:dyDescent="0.25">
      <c r="A4025" t="str">
        <f>CONCATENATE("Q",ROUNDUP(MONTH(Table1[[#This Row],[Month]])/3,0))</f>
        <v>Q2</v>
      </c>
      <c r="B4025" s="14">
        <f>EOMONTH(Table1[[#This Row],[Credit Date]],-1)+1</f>
        <v>42522</v>
      </c>
      <c r="C4025" t="str">
        <f>CONCATENATE(Table1[[#This Row],[Issuer Last Name]],", ",Table1[[#This Row],[Issuer First Name]])</f>
        <v>No. 102, Employee</v>
      </c>
      <c r="D4025" t="str">
        <f>CONCATENATE(Table1[[#This Row],[Approver Last Name]],", ",Table1[[#This Row],[Approver First Name]])</f>
        <v>No. 102, Employee</v>
      </c>
      <c r="E4025" t="str">
        <f>CONCATENATE(Table1[[#This Row],[Customer Last Name]],", ",Table1[[#This Row],[Customer First Name]])</f>
        <v>No. 10856, Client</v>
      </c>
      <c r="F40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5" t="str">
        <f>IF(Table1[[#This Row],[Transaction Type]]="Maintenance","Non-Sales","Sales")</f>
        <v>Non-Sales</v>
      </c>
      <c r="H4025">
        <f>IF(Table1[[#This Row],[Quarter]]="q2",1,"")</f>
        <v>1</v>
      </c>
      <c r="I4025" t="str">
        <f>IF(Table1[[#This Row],[Quarter]]="q3",1,"")</f>
        <v/>
      </c>
      <c r="J4025">
        <f>IF(Table1[[#This Row],[Quarter]]="Q2",Table1[[#This Row],[Credit Amount]],"")</f>
        <v>-198.11</v>
      </c>
      <c r="K4025" t="str">
        <f>IF(Table1[[#This Row],[Quarter]]="Q3",Table1[[#This Row],[Credit Amount]],"")</f>
        <v/>
      </c>
      <c r="L4025" t="str">
        <f>IF(Table1[[#This Row],[Transaction Type]]="Upgrade",Table1[[#This Row],[Credit Amount]],IF(Table1[[#This Row],[Transaction Type]]="Activation",Table1[[#This Row],[Credit Amount]],""))</f>
        <v/>
      </c>
      <c r="M4025">
        <f>IF(Table1[[#This Row],[Transaction Type]]="Maintenance",Table1[[#This Row],[Credit Amount]],"")</f>
        <v>-198.11</v>
      </c>
      <c r="N4025">
        <v>10102</v>
      </c>
      <c r="O4025" t="s">
        <v>2489</v>
      </c>
      <c r="P4025" t="s">
        <v>2591</v>
      </c>
      <c r="Q4025" t="s">
        <v>290</v>
      </c>
      <c r="R4025">
        <v>10102</v>
      </c>
      <c r="S4025" t="s">
        <v>2489</v>
      </c>
      <c r="T4025" t="s">
        <v>2591</v>
      </c>
      <c r="U4025" t="s">
        <v>290</v>
      </c>
      <c r="V4025" t="s">
        <v>225</v>
      </c>
      <c r="W4025">
        <v>100001855</v>
      </c>
      <c r="X4025">
        <v>8005550856</v>
      </c>
      <c r="Y4025" t="s">
        <v>2595</v>
      </c>
      <c r="Z4025" t="s">
        <v>3451</v>
      </c>
      <c r="AA4025" s="13">
        <v>-198.11</v>
      </c>
      <c r="AB4025" s="14">
        <v>42542</v>
      </c>
      <c r="AC4025" t="s">
        <v>36</v>
      </c>
    </row>
    <row r="4026" spans="1:29" x14ac:dyDescent="0.25">
      <c r="A4026" t="str">
        <f>CONCATENATE("Q",ROUNDUP(MONTH(Table1[[#This Row],[Month]])/3,0))</f>
        <v>Q3</v>
      </c>
      <c r="B4026" s="14">
        <f>EOMONTH(Table1[[#This Row],[Credit Date]],-1)+1</f>
        <v>42552</v>
      </c>
      <c r="C4026" t="str">
        <f>CONCATENATE(Table1[[#This Row],[Issuer Last Name]],", ",Table1[[#This Row],[Issuer First Name]])</f>
        <v>No. 102, Employee</v>
      </c>
      <c r="D4026" t="str">
        <f>CONCATENATE(Table1[[#This Row],[Approver Last Name]],", ",Table1[[#This Row],[Approver First Name]])</f>
        <v>No. 102, Employee</v>
      </c>
      <c r="E4026" t="str">
        <f>CONCATENATE(Table1[[#This Row],[Customer Last Name]],", ",Table1[[#This Row],[Customer First Name]])</f>
        <v>No. 11953, Client</v>
      </c>
      <c r="F40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6" t="str">
        <f>IF(Table1[[#This Row],[Transaction Type]]="Maintenance","Non-Sales","Sales")</f>
        <v>Non-Sales</v>
      </c>
      <c r="H4026" t="str">
        <f>IF(Table1[[#This Row],[Quarter]]="q2",1,"")</f>
        <v/>
      </c>
      <c r="I4026">
        <f>IF(Table1[[#This Row],[Quarter]]="q3",1,"")</f>
        <v>1</v>
      </c>
      <c r="J4026" t="str">
        <f>IF(Table1[[#This Row],[Quarter]]="Q2",Table1[[#This Row],[Credit Amount]],"")</f>
        <v/>
      </c>
      <c r="K4026">
        <f>IF(Table1[[#This Row],[Quarter]]="Q3",Table1[[#This Row],[Credit Amount]],"")</f>
        <v>-95.31</v>
      </c>
      <c r="L4026" t="str">
        <f>IF(Table1[[#This Row],[Transaction Type]]="Upgrade",Table1[[#This Row],[Credit Amount]],IF(Table1[[#This Row],[Transaction Type]]="Activation",Table1[[#This Row],[Credit Amount]],""))</f>
        <v/>
      </c>
      <c r="M4026">
        <f>IF(Table1[[#This Row],[Transaction Type]]="Maintenance",Table1[[#This Row],[Credit Amount]],"")</f>
        <v>-95.31</v>
      </c>
      <c r="N4026">
        <v>10102</v>
      </c>
      <c r="O4026" t="s">
        <v>2489</v>
      </c>
      <c r="P4026" t="s">
        <v>2591</v>
      </c>
      <c r="Q4026" t="s">
        <v>290</v>
      </c>
      <c r="R4026">
        <v>10102</v>
      </c>
      <c r="S4026" t="s">
        <v>2489</v>
      </c>
      <c r="T4026" t="s">
        <v>2591</v>
      </c>
      <c r="U4026" t="s">
        <v>290</v>
      </c>
      <c r="V4026" t="s">
        <v>225</v>
      </c>
      <c r="W4026">
        <v>100002952</v>
      </c>
      <c r="X4026">
        <v>8005551953</v>
      </c>
      <c r="Y4026" t="s">
        <v>2595</v>
      </c>
      <c r="Z4026" t="s">
        <v>4548</v>
      </c>
      <c r="AA4026" s="13">
        <v>-95.31</v>
      </c>
      <c r="AB4026" s="14">
        <v>42555</v>
      </c>
      <c r="AC4026" t="s">
        <v>36</v>
      </c>
    </row>
    <row r="4027" spans="1:29" x14ac:dyDescent="0.25">
      <c r="A4027" t="str">
        <f>CONCATENATE("Q",ROUNDUP(MONTH(Table1[[#This Row],[Month]])/3,0))</f>
        <v>Q3</v>
      </c>
      <c r="B4027" s="14">
        <f>EOMONTH(Table1[[#This Row],[Credit Date]],-1)+1</f>
        <v>42552</v>
      </c>
      <c r="C4027" t="str">
        <f>CONCATENATE(Table1[[#This Row],[Issuer Last Name]],", ",Table1[[#This Row],[Issuer First Name]])</f>
        <v>No. 102, Employee</v>
      </c>
      <c r="D4027" t="str">
        <f>CONCATENATE(Table1[[#This Row],[Approver Last Name]],", ",Table1[[#This Row],[Approver First Name]])</f>
        <v>No. 102, Employee</v>
      </c>
      <c r="E4027" t="str">
        <f>CONCATENATE(Table1[[#This Row],[Customer Last Name]],", ",Table1[[#This Row],[Customer First Name]])</f>
        <v>No. 13366, Client</v>
      </c>
      <c r="F40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7" t="str">
        <f>IF(Table1[[#This Row],[Transaction Type]]="Maintenance","Non-Sales","Sales")</f>
        <v>Sales</v>
      </c>
      <c r="H4027" t="str">
        <f>IF(Table1[[#This Row],[Quarter]]="q2",1,"")</f>
        <v/>
      </c>
      <c r="I4027">
        <f>IF(Table1[[#This Row],[Quarter]]="q3",1,"")</f>
        <v>1</v>
      </c>
      <c r="J4027" t="str">
        <f>IF(Table1[[#This Row],[Quarter]]="Q2",Table1[[#This Row],[Credit Amount]],"")</f>
        <v/>
      </c>
      <c r="K4027">
        <f>IF(Table1[[#This Row],[Quarter]]="Q3",Table1[[#This Row],[Credit Amount]],"")</f>
        <v>-347.62</v>
      </c>
      <c r="L4027">
        <f>IF(Table1[[#This Row],[Transaction Type]]="Upgrade",Table1[[#This Row],[Credit Amount]],IF(Table1[[#This Row],[Transaction Type]]="Activation",Table1[[#This Row],[Credit Amount]],""))</f>
        <v>-347.62</v>
      </c>
      <c r="M4027" t="str">
        <f>IF(Table1[[#This Row],[Transaction Type]]="Maintenance",Table1[[#This Row],[Credit Amount]],"")</f>
        <v/>
      </c>
      <c r="N4027">
        <v>10102</v>
      </c>
      <c r="O4027" t="s">
        <v>2489</v>
      </c>
      <c r="P4027" t="s">
        <v>2591</v>
      </c>
      <c r="Q4027" t="s">
        <v>290</v>
      </c>
      <c r="R4027">
        <v>10102</v>
      </c>
      <c r="S4027" t="s">
        <v>2489</v>
      </c>
      <c r="T4027" t="s">
        <v>2591</v>
      </c>
      <c r="U4027" t="s">
        <v>290</v>
      </c>
      <c r="V4027" t="s">
        <v>225</v>
      </c>
      <c r="W4027">
        <v>100004365</v>
      </c>
      <c r="X4027">
        <v>8005553366</v>
      </c>
      <c r="Y4027" t="s">
        <v>2595</v>
      </c>
      <c r="Z4027" t="s">
        <v>5954</v>
      </c>
      <c r="AA4027" s="13">
        <v>-347.62</v>
      </c>
      <c r="AB4027" s="14">
        <v>42557</v>
      </c>
      <c r="AC4027" t="s">
        <v>37</v>
      </c>
    </row>
    <row r="4028" spans="1:29" x14ac:dyDescent="0.25">
      <c r="A4028" t="str">
        <f>CONCATENATE("Q",ROUNDUP(MONTH(Table1[[#This Row],[Month]])/3,0))</f>
        <v>Q3</v>
      </c>
      <c r="B4028" s="14">
        <f>EOMONTH(Table1[[#This Row],[Credit Date]],-1)+1</f>
        <v>42552</v>
      </c>
      <c r="C4028" t="str">
        <f>CONCATENATE(Table1[[#This Row],[Issuer Last Name]],", ",Table1[[#This Row],[Issuer First Name]])</f>
        <v>No. 102, Employee</v>
      </c>
      <c r="D4028" t="str">
        <f>CONCATENATE(Table1[[#This Row],[Approver Last Name]],", ",Table1[[#This Row],[Approver First Name]])</f>
        <v>No. 102, Employee</v>
      </c>
      <c r="E4028" t="str">
        <f>CONCATENATE(Table1[[#This Row],[Customer Last Name]],", ",Table1[[#This Row],[Customer First Name]])</f>
        <v>No. 11758, Client</v>
      </c>
      <c r="F40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8" t="str">
        <f>IF(Table1[[#This Row],[Transaction Type]]="Maintenance","Non-Sales","Sales")</f>
        <v>Non-Sales</v>
      </c>
      <c r="H4028" t="str">
        <f>IF(Table1[[#This Row],[Quarter]]="q2",1,"")</f>
        <v/>
      </c>
      <c r="I4028">
        <f>IF(Table1[[#This Row],[Quarter]]="q3",1,"")</f>
        <v>1</v>
      </c>
      <c r="J4028" t="str">
        <f>IF(Table1[[#This Row],[Quarter]]="Q2",Table1[[#This Row],[Credit Amount]],"")</f>
        <v/>
      </c>
      <c r="K4028">
        <f>IF(Table1[[#This Row],[Quarter]]="Q3",Table1[[#This Row],[Credit Amount]],"")</f>
        <v>-282.66000000000003</v>
      </c>
      <c r="L4028" t="str">
        <f>IF(Table1[[#This Row],[Transaction Type]]="Upgrade",Table1[[#This Row],[Credit Amount]],IF(Table1[[#This Row],[Transaction Type]]="Activation",Table1[[#This Row],[Credit Amount]],""))</f>
        <v/>
      </c>
      <c r="M4028">
        <f>IF(Table1[[#This Row],[Transaction Type]]="Maintenance",Table1[[#This Row],[Credit Amount]],"")</f>
        <v>-282.66000000000003</v>
      </c>
      <c r="N4028">
        <v>10102</v>
      </c>
      <c r="O4028" t="s">
        <v>2489</v>
      </c>
      <c r="P4028" t="s">
        <v>2591</v>
      </c>
      <c r="Q4028" t="s">
        <v>290</v>
      </c>
      <c r="R4028">
        <v>10102</v>
      </c>
      <c r="S4028" t="s">
        <v>2489</v>
      </c>
      <c r="T4028" t="s">
        <v>2591</v>
      </c>
      <c r="U4028" t="s">
        <v>290</v>
      </c>
      <c r="V4028" t="s">
        <v>225</v>
      </c>
      <c r="W4028">
        <v>100002757</v>
      </c>
      <c r="X4028">
        <v>8005551758</v>
      </c>
      <c r="Y4028" t="s">
        <v>2595</v>
      </c>
      <c r="Z4028" t="s">
        <v>4353</v>
      </c>
      <c r="AA4028" s="13">
        <v>-282.66000000000003</v>
      </c>
      <c r="AB4028" s="14">
        <v>42558</v>
      </c>
      <c r="AC4028" t="s">
        <v>36</v>
      </c>
    </row>
    <row r="4029" spans="1:29" x14ac:dyDescent="0.25">
      <c r="A4029" t="str">
        <f>CONCATENATE("Q",ROUNDUP(MONTH(Table1[[#This Row],[Month]])/3,0))</f>
        <v>Q3</v>
      </c>
      <c r="B4029" s="14">
        <f>EOMONTH(Table1[[#This Row],[Credit Date]],-1)+1</f>
        <v>42552</v>
      </c>
      <c r="C4029" t="str">
        <f>CONCATENATE(Table1[[#This Row],[Issuer Last Name]],", ",Table1[[#This Row],[Issuer First Name]])</f>
        <v>No. 102, Employee</v>
      </c>
      <c r="D4029" t="str">
        <f>CONCATENATE(Table1[[#This Row],[Approver Last Name]],", ",Table1[[#This Row],[Approver First Name]])</f>
        <v>No. 102, Employee</v>
      </c>
      <c r="E4029" t="str">
        <f>CONCATENATE(Table1[[#This Row],[Customer Last Name]],", ",Table1[[#This Row],[Customer First Name]])</f>
        <v>No. 13928, Client</v>
      </c>
      <c r="F40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29" t="str">
        <f>IF(Table1[[#This Row],[Transaction Type]]="Maintenance","Non-Sales","Sales")</f>
        <v>Sales</v>
      </c>
      <c r="H4029" t="str">
        <f>IF(Table1[[#This Row],[Quarter]]="q2",1,"")</f>
        <v/>
      </c>
      <c r="I4029">
        <f>IF(Table1[[#This Row],[Quarter]]="q3",1,"")</f>
        <v>1</v>
      </c>
      <c r="J4029" t="str">
        <f>IF(Table1[[#This Row],[Quarter]]="Q2",Table1[[#This Row],[Credit Amount]],"")</f>
        <v/>
      </c>
      <c r="K4029">
        <f>IF(Table1[[#This Row],[Quarter]]="Q3",Table1[[#This Row],[Credit Amount]],"")</f>
        <v>-442.01</v>
      </c>
      <c r="L4029">
        <f>IF(Table1[[#This Row],[Transaction Type]]="Upgrade",Table1[[#This Row],[Credit Amount]],IF(Table1[[#This Row],[Transaction Type]]="Activation",Table1[[#This Row],[Credit Amount]],""))</f>
        <v>-442.01</v>
      </c>
      <c r="M4029" t="str">
        <f>IF(Table1[[#This Row],[Transaction Type]]="Maintenance",Table1[[#This Row],[Credit Amount]],"")</f>
        <v/>
      </c>
      <c r="N4029">
        <v>10102</v>
      </c>
      <c r="O4029" t="s">
        <v>2489</v>
      </c>
      <c r="P4029" t="s">
        <v>2591</v>
      </c>
      <c r="Q4029" t="s">
        <v>290</v>
      </c>
      <c r="R4029">
        <v>10102</v>
      </c>
      <c r="S4029" t="s">
        <v>2489</v>
      </c>
      <c r="T4029" t="s">
        <v>2591</v>
      </c>
      <c r="U4029" t="s">
        <v>290</v>
      </c>
      <c r="V4029" t="s">
        <v>225</v>
      </c>
      <c r="W4029">
        <v>100004927</v>
      </c>
      <c r="X4029">
        <v>8005553928</v>
      </c>
      <c r="Y4029" t="s">
        <v>2595</v>
      </c>
      <c r="Z4029" t="s">
        <v>6516</v>
      </c>
      <c r="AA4029" s="13">
        <v>-442.01</v>
      </c>
      <c r="AB4029" s="14">
        <v>42562</v>
      </c>
      <c r="AC4029" t="s">
        <v>35</v>
      </c>
    </row>
    <row r="4030" spans="1:29" x14ac:dyDescent="0.25">
      <c r="A4030" t="str">
        <f>CONCATENATE("Q",ROUNDUP(MONTH(Table1[[#This Row],[Month]])/3,0))</f>
        <v>Q3</v>
      </c>
      <c r="B4030" s="14">
        <f>EOMONTH(Table1[[#This Row],[Credit Date]],-1)+1</f>
        <v>42552</v>
      </c>
      <c r="C4030" t="str">
        <f>CONCATENATE(Table1[[#This Row],[Issuer Last Name]],", ",Table1[[#This Row],[Issuer First Name]])</f>
        <v>No. 102, Employee</v>
      </c>
      <c r="D4030" t="str">
        <f>CONCATENATE(Table1[[#This Row],[Approver Last Name]],", ",Table1[[#This Row],[Approver First Name]])</f>
        <v>No. 102, Employee</v>
      </c>
      <c r="E4030" t="str">
        <f>CONCATENATE(Table1[[#This Row],[Customer Last Name]],", ",Table1[[#This Row],[Customer First Name]])</f>
        <v>No. 13648, Client</v>
      </c>
      <c r="F40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0" t="str">
        <f>IF(Table1[[#This Row],[Transaction Type]]="Maintenance","Non-Sales","Sales")</f>
        <v>Non-Sales</v>
      </c>
      <c r="H4030" t="str">
        <f>IF(Table1[[#This Row],[Quarter]]="q2",1,"")</f>
        <v/>
      </c>
      <c r="I4030">
        <f>IF(Table1[[#This Row],[Quarter]]="q3",1,"")</f>
        <v>1</v>
      </c>
      <c r="J4030" t="str">
        <f>IF(Table1[[#This Row],[Quarter]]="Q2",Table1[[#This Row],[Credit Amount]],"")</f>
        <v/>
      </c>
      <c r="K4030">
        <f>IF(Table1[[#This Row],[Quarter]]="Q3",Table1[[#This Row],[Credit Amount]],"")</f>
        <v>-121.05</v>
      </c>
      <c r="L4030" t="str">
        <f>IF(Table1[[#This Row],[Transaction Type]]="Upgrade",Table1[[#This Row],[Credit Amount]],IF(Table1[[#This Row],[Transaction Type]]="Activation",Table1[[#This Row],[Credit Amount]],""))</f>
        <v/>
      </c>
      <c r="M4030">
        <f>IF(Table1[[#This Row],[Transaction Type]]="Maintenance",Table1[[#This Row],[Credit Amount]],"")</f>
        <v>-121.05</v>
      </c>
      <c r="N4030">
        <v>10102</v>
      </c>
      <c r="O4030" t="s">
        <v>2489</v>
      </c>
      <c r="P4030" t="s">
        <v>2591</v>
      </c>
      <c r="Q4030" t="s">
        <v>290</v>
      </c>
      <c r="R4030">
        <v>10102</v>
      </c>
      <c r="S4030" t="s">
        <v>2489</v>
      </c>
      <c r="T4030" t="s">
        <v>2591</v>
      </c>
      <c r="U4030" t="s">
        <v>290</v>
      </c>
      <c r="V4030" t="s">
        <v>225</v>
      </c>
      <c r="W4030">
        <v>100004647</v>
      </c>
      <c r="X4030">
        <v>8005553648</v>
      </c>
      <c r="Y4030" t="s">
        <v>2595</v>
      </c>
      <c r="Z4030" t="s">
        <v>6236</v>
      </c>
      <c r="AA4030" s="13">
        <v>-121.05</v>
      </c>
      <c r="AB4030" s="14">
        <v>42562</v>
      </c>
      <c r="AC4030" t="s">
        <v>36</v>
      </c>
    </row>
    <row r="4031" spans="1:29" x14ac:dyDescent="0.25">
      <c r="A4031" t="str">
        <f>CONCATENATE("Q",ROUNDUP(MONTH(Table1[[#This Row],[Month]])/3,0))</f>
        <v>Q3</v>
      </c>
      <c r="B4031" s="14">
        <f>EOMONTH(Table1[[#This Row],[Credit Date]],-1)+1</f>
        <v>42552</v>
      </c>
      <c r="C4031" t="str">
        <f>CONCATENATE(Table1[[#This Row],[Issuer Last Name]],", ",Table1[[#This Row],[Issuer First Name]])</f>
        <v>No. 102, Employee</v>
      </c>
      <c r="D4031" t="str">
        <f>CONCATENATE(Table1[[#This Row],[Approver Last Name]],", ",Table1[[#This Row],[Approver First Name]])</f>
        <v>No. 102, Employee</v>
      </c>
      <c r="E4031" t="str">
        <f>CONCATENATE(Table1[[#This Row],[Customer Last Name]],", ",Table1[[#This Row],[Customer First Name]])</f>
        <v>No. 10091, Client</v>
      </c>
      <c r="F40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1" t="str">
        <f>IF(Table1[[#This Row],[Transaction Type]]="Maintenance","Non-Sales","Sales")</f>
        <v>Non-Sales</v>
      </c>
      <c r="H4031" t="str">
        <f>IF(Table1[[#This Row],[Quarter]]="q2",1,"")</f>
        <v/>
      </c>
      <c r="I4031">
        <f>IF(Table1[[#This Row],[Quarter]]="q3",1,"")</f>
        <v>1</v>
      </c>
      <c r="J4031" t="str">
        <f>IF(Table1[[#This Row],[Quarter]]="Q2",Table1[[#This Row],[Credit Amount]],"")</f>
        <v/>
      </c>
      <c r="K4031">
        <f>IF(Table1[[#This Row],[Quarter]]="Q3",Table1[[#This Row],[Credit Amount]],"")</f>
        <v>-244.11</v>
      </c>
      <c r="L4031" t="str">
        <f>IF(Table1[[#This Row],[Transaction Type]]="Upgrade",Table1[[#This Row],[Credit Amount]],IF(Table1[[#This Row],[Transaction Type]]="Activation",Table1[[#This Row],[Credit Amount]],""))</f>
        <v/>
      </c>
      <c r="M4031">
        <f>IF(Table1[[#This Row],[Transaction Type]]="Maintenance",Table1[[#This Row],[Credit Amount]],"")</f>
        <v>-244.11</v>
      </c>
      <c r="N4031">
        <v>10102</v>
      </c>
      <c r="O4031" t="s">
        <v>2489</v>
      </c>
      <c r="P4031" t="s">
        <v>2591</v>
      </c>
      <c r="Q4031" t="s">
        <v>290</v>
      </c>
      <c r="R4031">
        <v>10102</v>
      </c>
      <c r="S4031" t="s">
        <v>2489</v>
      </c>
      <c r="T4031" t="s">
        <v>2591</v>
      </c>
      <c r="U4031" t="s">
        <v>290</v>
      </c>
      <c r="V4031" t="s">
        <v>225</v>
      </c>
      <c r="W4031">
        <v>100001090</v>
      </c>
      <c r="X4031">
        <v>8005550091</v>
      </c>
      <c r="Y4031" t="s">
        <v>2595</v>
      </c>
      <c r="Z4031" t="s">
        <v>2686</v>
      </c>
      <c r="AA4031" s="13">
        <v>-244.11</v>
      </c>
      <c r="AB4031" s="14">
        <v>42569</v>
      </c>
      <c r="AC4031" t="s">
        <v>36</v>
      </c>
    </row>
    <row r="4032" spans="1:29" x14ac:dyDescent="0.25">
      <c r="A4032" t="str">
        <f>CONCATENATE("Q",ROUNDUP(MONTH(Table1[[#This Row],[Month]])/3,0))</f>
        <v>Q3</v>
      </c>
      <c r="B4032" s="14">
        <f>EOMONTH(Table1[[#This Row],[Credit Date]],-1)+1</f>
        <v>42552</v>
      </c>
      <c r="C4032" t="str">
        <f>CONCATENATE(Table1[[#This Row],[Issuer Last Name]],", ",Table1[[#This Row],[Issuer First Name]])</f>
        <v>No. 102, Employee</v>
      </c>
      <c r="D4032" t="str">
        <f>CONCATENATE(Table1[[#This Row],[Approver Last Name]],", ",Table1[[#This Row],[Approver First Name]])</f>
        <v>No. 102, Employee</v>
      </c>
      <c r="E4032" t="str">
        <f>CONCATENATE(Table1[[#This Row],[Customer Last Name]],", ",Table1[[#This Row],[Customer First Name]])</f>
        <v>No. 12507, Client</v>
      </c>
      <c r="F40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2" t="str">
        <f>IF(Table1[[#This Row],[Transaction Type]]="Maintenance","Non-Sales","Sales")</f>
        <v>Sales</v>
      </c>
      <c r="H4032" t="str">
        <f>IF(Table1[[#This Row],[Quarter]]="q2",1,"")</f>
        <v/>
      </c>
      <c r="I4032">
        <f>IF(Table1[[#This Row],[Quarter]]="q3",1,"")</f>
        <v>1</v>
      </c>
      <c r="J4032" t="str">
        <f>IF(Table1[[#This Row],[Quarter]]="Q2",Table1[[#This Row],[Credit Amount]],"")</f>
        <v/>
      </c>
      <c r="K4032">
        <f>IF(Table1[[#This Row],[Quarter]]="Q3",Table1[[#This Row],[Credit Amount]],"")</f>
        <v>-470.74</v>
      </c>
      <c r="L4032">
        <f>IF(Table1[[#This Row],[Transaction Type]]="Upgrade",Table1[[#This Row],[Credit Amount]],IF(Table1[[#This Row],[Transaction Type]]="Activation",Table1[[#This Row],[Credit Amount]],""))</f>
        <v>-470.74</v>
      </c>
      <c r="M4032" t="str">
        <f>IF(Table1[[#This Row],[Transaction Type]]="Maintenance",Table1[[#This Row],[Credit Amount]],"")</f>
        <v/>
      </c>
      <c r="N4032">
        <v>10102</v>
      </c>
      <c r="O4032" t="s">
        <v>2489</v>
      </c>
      <c r="P4032" t="s">
        <v>2591</v>
      </c>
      <c r="Q4032" t="s">
        <v>290</v>
      </c>
      <c r="R4032">
        <v>10102</v>
      </c>
      <c r="S4032" t="s">
        <v>2489</v>
      </c>
      <c r="T4032" t="s">
        <v>2591</v>
      </c>
      <c r="U4032" t="s">
        <v>290</v>
      </c>
      <c r="V4032" t="s">
        <v>225</v>
      </c>
      <c r="W4032">
        <v>100003506</v>
      </c>
      <c r="X4032">
        <v>8005552507</v>
      </c>
      <c r="Y4032" t="s">
        <v>2595</v>
      </c>
      <c r="Z4032" t="s">
        <v>5102</v>
      </c>
      <c r="AA4032" s="13">
        <v>-470.74</v>
      </c>
      <c r="AB4032" s="14">
        <v>42577</v>
      </c>
      <c r="AC4032" t="s">
        <v>37</v>
      </c>
    </row>
    <row r="4033" spans="1:29" x14ac:dyDescent="0.25">
      <c r="A4033" t="str">
        <f>CONCATENATE("Q",ROUNDUP(MONTH(Table1[[#This Row],[Month]])/3,0))</f>
        <v>Q3</v>
      </c>
      <c r="B4033" s="14">
        <f>EOMONTH(Table1[[#This Row],[Credit Date]],-1)+1</f>
        <v>42552</v>
      </c>
      <c r="C4033" t="str">
        <f>CONCATENATE(Table1[[#This Row],[Issuer Last Name]],", ",Table1[[#This Row],[Issuer First Name]])</f>
        <v>No. 102, Employee</v>
      </c>
      <c r="D4033" t="str">
        <f>CONCATENATE(Table1[[#This Row],[Approver Last Name]],", ",Table1[[#This Row],[Approver First Name]])</f>
        <v>No. 102, Employee</v>
      </c>
      <c r="E4033" t="str">
        <f>CONCATENATE(Table1[[#This Row],[Customer Last Name]],", ",Table1[[#This Row],[Customer First Name]])</f>
        <v>No. 13751, Client</v>
      </c>
      <c r="F40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3" t="str">
        <f>IF(Table1[[#This Row],[Transaction Type]]="Maintenance","Non-Sales","Sales")</f>
        <v>Non-Sales</v>
      </c>
      <c r="H4033" t="str">
        <f>IF(Table1[[#This Row],[Quarter]]="q2",1,"")</f>
        <v/>
      </c>
      <c r="I4033">
        <f>IF(Table1[[#This Row],[Quarter]]="q3",1,"")</f>
        <v>1</v>
      </c>
      <c r="J4033" t="str">
        <f>IF(Table1[[#This Row],[Quarter]]="Q2",Table1[[#This Row],[Credit Amount]],"")</f>
        <v/>
      </c>
      <c r="K4033">
        <f>IF(Table1[[#This Row],[Quarter]]="Q3",Table1[[#This Row],[Credit Amount]],"")</f>
        <v>-53.3</v>
      </c>
      <c r="L4033" t="str">
        <f>IF(Table1[[#This Row],[Transaction Type]]="Upgrade",Table1[[#This Row],[Credit Amount]],IF(Table1[[#This Row],[Transaction Type]]="Activation",Table1[[#This Row],[Credit Amount]],""))</f>
        <v/>
      </c>
      <c r="M4033">
        <f>IF(Table1[[#This Row],[Transaction Type]]="Maintenance",Table1[[#This Row],[Credit Amount]],"")</f>
        <v>-53.3</v>
      </c>
      <c r="N4033">
        <v>10102</v>
      </c>
      <c r="O4033" t="s">
        <v>2489</v>
      </c>
      <c r="P4033" t="s">
        <v>2591</v>
      </c>
      <c r="Q4033" t="s">
        <v>290</v>
      </c>
      <c r="R4033">
        <v>10102</v>
      </c>
      <c r="S4033" t="s">
        <v>2489</v>
      </c>
      <c r="T4033" t="s">
        <v>2591</v>
      </c>
      <c r="U4033" t="s">
        <v>290</v>
      </c>
      <c r="V4033" t="s">
        <v>225</v>
      </c>
      <c r="W4033">
        <v>100004750</v>
      </c>
      <c r="X4033">
        <v>8005553751</v>
      </c>
      <c r="Y4033" t="s">
        <v>2595</v>
      </c>
      <c r="Z4033" t="s">
        <v>6339</v>
      </c>
      <c r="AA4033" s="13">
        <v>-53.3</v>
      </c>
      <c r="AB4033" s="14">
        <v>42578</v>
      </c>
      <c r="AC4033" t="s">
        <v>36</v>
      </c>
    </row>
    <row r="4034" spans="1:29" x14ac:dyDescent="0.25">
      <c r="A4034" t="str">
        <f>CONCATENATE("Q",ROUNDUP(MONTH(Table1[[#This Row],[Month]])/3,0))</f>
        <v>Q3</v>
      </c>
      <c r="B4034" s="14">
        <f>EOMONTH(Table1[[#This Row],[Credit Date]],-1)+1</f>
        <v>42552</v>
      </c>
      <c r="C4034" t="str">
        <f>CONCATENATE(Table1[[#This Row],[Issuer Last Name]],", ",Table1[[#This Row],[Issuer First Name]])</f>
        <v>No. 102, Employee</v>
      </c>
      <c r="D4034" t="str">
        <f>CONCATENATE(Table1[[#This Row],[Approver Last Name]],", ",Table1[[#This Row],[Approver First Name]])</f>
        <v>No. 102, Employee</v>
      </c>
      <c r="E4034" t="str">
        <f>CONCATENATE(Table1[[#This Row],[Customer Last Name]],", ",Table1[[#This Row],[Customer First Name]])</f>
        <v>No. 11771, Client</v>
      </c>
      <c r="F40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4" t="str">
        <f>IF(Table1[[#This Row],[Transaction Type]]="Maintenance","Non-Sales","Sales")</f>
        <v>Sales</v>
      </c>
      <c r="H4034" t="str">
        <f>IF(Table1[[#This Row],[Quarter]]="q2",1,"")</f>
        <v/>
      </c>
      <c r="I4034">
        <f>IF(Table1[[#This Row],[Quarter]]="q3",1,"")</f>
        <v>1</v>
      </c>
      <c r="J4034" t="str">
        <f>IF(Table1[[#This Row],[Quarter]]="Q2",Table1[[#This Row],[Credit Amount]],"")</f>
        <v/>
      </c>
      <c r="K4034">
        <f>IF(Table1[[#This Row],[Quarter]]="Q3",Table1[[#This Row],[Credit Amount]],"")</f>
        <v>-74.33</v>
      </c>
      <c r="L4034">
        <f>IF(Table1[[#This Row],[Transaction Type]]="Upgrade",Table1[[#This Row],[Credit Amount]],IF(Table1[[#This Row],[Transaction Type]]="Activation",Table1[[#This Row],[Credit Amount]],""))</f>
        <v>-74.33</v>
      </c>
      <c r="M4034" t="str">
        <f>IF(Table1[[#This Row],[Transaction Type]]="Maintenance",Table1[[#This Row],[Credit Amount]],"")</f>
        <v/>
      </c>
      <c r="N4034">
        <v>10102</v>
      </c>
      <c r="O4034" t="s">
        <v>2489</v>
      </c>
      <c r="P4034" t="s">
        <v>2591</v>
      </c>
      <c r="Q4034" t="s">
        <v>290</v>
      </c>
      <c r="R4034">
        <v>10102</v>
      </c>
      <c r="S4034" t="s">
        <v>2489</v>
      </c>
      <c r="T4034" t="s">
        <v>2591</v>
      </c>
      <c r="U4034" t="s">
        <v>290</v>
      </c>
      <c r="V4034" t="s">
        <v>225</v>
      </c>
      <c r="W4034">
        <v>100002770</v>
      </c>
      <c r="X4034">
        <v>8005551771</v>
      </c>
      <c r="Y4034" t="s">
        <v>2595</v>
      </c>
      <c r="Z4034" t="s">
        <v>4366</v>
      </c>
      <c r="AA4034" s="13">
        <v>-74.33</v>
      </c>
      <c r="AB4034" s="14">
        <v>42581</v>
      </c>
      <c r="AC4034" t="s">
        <v>37</v>
      </c>
    </row>
    <row r="4035" spans="1:29" x14ac:dyDescent="0.25">
      <c r="A4035" t="str">
        <f>CONCATENATE("Q",ROUNDUP(MONTH(Table1[[#This Row],[Month]])/3,0))</f>
        <v>Q3</v>
      </c>
      <c r="B4035" s="14">
        <f>EOMONTH(Table1[[#This Row],[Credit Date]],-1)+1</f>
        <v>42583</v>
      </c>
      <c r="C4035" t="str">
        <f>CONCATENATE(Table1[[#This Row],[Issuer Last Name]],", ",Table1[[#This Row],[Issuer First Name]])</f>
        <v>No. 102, Employee</v>
      </c>
      <c r="D4035" t="str">
        <f>CONCATENATE(Table1[[#This Row],[Approver Last Name]],", ",Table1[[#This Row],[Approver First Name]])</f>
        <v>No. 102, Employee</v>
      </c>
      <c r="E4035" t="str">
        <f>CONCATENATE(Table1[[#This Row],[Customer Last Name]],", ",Table1[[#This Row],[Customer First Name]])</f>
        <v>No. 12752, Client</v>
      </c>
      <c r="F40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5" t="str">
        <f>IF(Table1[[#This Row],[Transaction Type]]="Maintenance","Non-Sales","Sales")</f>
        <v>Non-Sales</v>
      </c>
      <c r="H4035" t="str">
        <f>IF(Table1[[#This Row],[Quarter]]="q2",1,"")</f>
        <v/>
      </c>
      <c r="I4035">
        <f>IF(Table1[[#This Row],[Quarter]]="q3",1,"")</f>
        <v>1</v>
      </c>
      <c r="J4035" t="str">
        <f>IF(Table1[[#This Row],[Quarter]]="Q2",Table1[[#This Row],[Credit Amount]],"")</f>
        <v/>
      </c>
      <c r="K4035">
        <f>IF(Table1[[#This Row],[Quarter]]="Q3",Table1[[#This Row],[Credit Amount]],"")</f>
        <v>-242.64</v>
      </c>
      <c r="L4035" t="str">
        <f>IF(Table1[[#This Row],[Transaction Type]]="Upgrade",Table1[[#This Row],[Credit Amount]],IF(Table1[[#This Row],[Transaction Type]]="Activation",Table1[[#This Row],[Credit Amount]],""))</f>
        <v/>
      </c>
      <c r="M4035">
        <f>IF(Table1[[#This Row],[Transaction Type]]="Maintenance",Table1[[#This Row],[Credit Amount]],"")</f>
        <v>-242.64</v>
      </c>
      <c r="N4035">
        <v>10102</v>
      </c>
      <c r="O4035" t="s">
        <v>2489</v>
      </c>
      <c r="P4035" t="s">
        <v>2591</v>
      </c>
      <c r="Q4035" t="s">
        <v>290</v>
      </c>
      <c r="R4035">
        <v>10102</v>
      </c>
      <c r="S4035" t="s">
        <v>2489</v>
      </c>
      <c r="T4035" t="s">
        <v>2591</v>
      </c>
      <c r="U4035" t="s">
        <v>290</v>
      </c>
      <c r="V4035" t="s">
        <v>225</v>
      </c>
      <c r="W4035">
        <v>100003751</v>
      </c>
      <c r="X4035">
        <v>8005552752</v>
      </c>
      <c r="Y4035" t="s">
        <v>2595</v>
      </c>
      <c r="Z4035" t="s">
        <v>5344</v>
      </c>
      <c r="AA4035" s="13">
        <v>-242.64</v>
      </c>
      <c r="AB4035" s="14">
        <v>42584</v>
      </c>
      <c r="AC4035" t="s">
        <v>36</v>
      </c>
    </row>
    <row r="4036" spans="1:29" x14ac:dyDescent="0.25">
      <c r="A4036" t="str">
        <f>CONCATENATE("Q",ROUNDUP(MONTH(Table1[[#This Row],[Month]])/3,0))</f>
        <v>Q3</v>
      </c>
      <c r="B4036" s="14">
        <f>EOMONTH(Table1[[#This Row],[Credit Date]],-1)+1</f>
        <v>42583</v>
      </c>
      <c r="C4036" t="str">
        <f>CONCATENATE(Table1[[#This Row],[Issuer Last Name]],", ",Table1[[#This Row],[Issuer First Name]])</f>
        <v>No. 102, Employee</v>
      </c>
      <c r="D4036" t="str">
        <f>CONCATENATE(Table1[[#This Row],[Approver Last Name]],", ",Table1[[#This Row],[Approver First Name]])</f>
        <v>No. 102, Employee</v>
      </c>
      <c r="E4036" t="str">
        <f>CONCATENATE(Table1[[#This Row],[Customer Last Name]],", ",Table1[[#This Row],[Customer First Name]])</f>
        <v>No. 12904, Client</v>
      </c>
      <c r="F40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6" t="str">
        <f>IF(Table1[[#This Row],[Transaction Type]]="Maintenance","Non-Sales","Sales")</f>
        <v>Non-Sales</v>
      </c>
      <c r="H4036" t="str">
        <f>IF(Table1[[#This Row],[Quarter]]="q2",1,"")</f>
        <v/>
      </c>
      <c r="I4036">
        <f>IF(Table1[[#This Row],[Quarter]]="q3",1,"")</f>
        <v>1</v>
      </c>
      <c r="J4036" t="str">
        <f>IF(Table1[[#This Row],[Quarter]]="Q2",Table1[[#This Row],[Credit Amount]],"")</f>
        <v/>
      </c>
      <c r="K4036">
        <f>IF(Table1[[#This Row],[Quarter]]="Q3",Table1[[#This Row],[Credit Amount]],"")</f>
        <v>-99.94</v>
      </c>
      <c r="L4036" t="str">
        <f>IF(Table1[[#This Row],[Transaction Type]]="Upgrade",Table1[[#This Row],[Credit Amount]],IF(Table1[[#This Row],[Transaction Type]]="Activation",Table1[[#This Row],[Credit Amount]],""))</f>
        <v/>
      </c>
      <c r="M4036">
        <f>IF(Table1[[#This Row],[Transaction Type]]="Maintenance",Table1[[#This Row],[Credit Amount]],"")</f>
        <v>-99.94</v>
      </c>
      <c r="N4036">
        <v>10102</v>
      </c>
      <c r="O4036" t="s">
        <v>2489</v>
      </c>
      <c r="P4036" t="s">
        <v>2591</v>
      </c>
      <c r="Q4036" t="s">
        <v>290</v>
      </c>
      <c r="R4036">
        <v>10102</v>
      </c>
      <c r="S4036" t="s">
        <v>2489</v>
      </c>
      <c r="T4036" t="s">
        <v>2591</v>
      </c>
      <c r="U4036" t="s">
        <v>290</v>
      </c>
      <c r="V4036" t="s">
        <v>225</v>
      </c>
      <c r="W4036">
        <v>100003903</v>
      </c>
      <c r="X4036">
        <v>8005552904</v>
      </c>
      <c r="Y4036" t="s">
        <v>2595</v>
      </c>
      <c r="Z4036" t="s">
        <v>5494</v>
      </c>
      <c r="AA4036" s="13">
        <v>-99.94</v>
      </c>
      <c r="AB4036" s="14">
        <v>42584</v>
      </c>
      <c r="AC4036" t="s">
        <v>36</v>
      </c>
    </row>
    <row r="4037" spans="1:29" x14ac:dyDescent="0.25">
      <c r="A4037" t="str">
        <f>CONCATENATE("Q",ROUNDUP(MONTH(Table1[[#This Row],[Month]])/3,0))</f>
        <v>Q3</v>
      </c>
      <c r="B4037" s="14">
        <f>EOMONTH(Table1[[#This Row],[Credit Date]],-1)+1</f>
        <v>42583</v>
      </c>
      <c r="C4037" t="str">
        <f>CONCATENATE(Table1[[#This Row],[Issuer Last Name]],", ",Table1[[#This Row],[Issuer First Name]])</f>
        <v>No. 102, Employee</v>
      </c>
      <c r="D4037" t="str">
        <f>CONCATENATE(Table1[[#This Row],[Approver Last Name]],", ",Table1[[#This Row],[Approver First Name]])</f>
        <v>No. 102, Employee</v>
      </c>
      <c r="E4037" t="str">
        <f>CONCATENATE(Table1[[#This Row],[Customer Last Name]],", ",Table1[[#This Row],[Customer First Name]])</f>
        <v>No. 11567, Client</v>
      </c>
      <c r="F40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7" t="str">
        <f>IF(Table1[[#This Row],[Transaction Type]]="Maintenance","Non-Sales","Sales")</f>
        <v>Sales</v>
      </c>
      <c r="H4037" t="str">
        <f>IF(Table1[[#This Row],[Quarter]]="q2",1,"")</f>
        <v/>
      </c>
      <c r="I4037">
        <f>IF(Table1[[#This Row],[Quarter]]="q3",1,"")</f>
        <v>1</v>
      </c>
      <c r="J4037" t="str">
        <f>IF(Table1[[#This Row],[Quarter]]="Q2",Table1[[#This Row],[Credit Amount]],"")</f>
        <v/>
      </c>
      <c r="K4037">
        <f>IF(Table1[[#This Row],[Quarter]]="Q3",Table1[[#This Row],[Credit Amount]],"")</f>
        <v>-287.47000000000003</v>
      </c>
      <c r="L4037">
        <f>IF(Table1[[#This Row],[Transaction Type]]="Upgrade",Table1[[#This Row],[Credit Amount]],IF(Table1[[#This Row],[Transaction Type]]="Activation",Table1[[#This Row],[Credit Amount]],""))</f>
        <v>-287.47000000000003</v>
      </c>
      <c r="M4037" t="str">
        <f>IF(Table1[[#This Row],[Transaction Type]]="Maintenance",Table1[[#This Row],[Credit Amount]],"")</f>
        <v/>
      </c>
      <c r="N4037">
        <v>10102</v>
      </c>
      <c r="O4037" t="s">
        <v>2489</v>
      </c>
      <c r="P4037" t="s">
        <v>2591</v>
      </c>
      <c r="Q4037" t="s">
        <v>290</v>
      </c>
      <c r="R4037">
        <v>10102</v>
      </c>
      <c r="S4037" t="s">
        <v>2489</v>
      </c>
      <c r="T4037" t="s">
        <v>2591</v>
      </c>
      <c r="U4037" t="s">
        <v>290</v>
      </c>
      <c r="V4037" t="s">
        <v>225</v>
      </c>
      <c r="W4037">
        <v>100002566</v>
      </c>
      <c r="X4037">
        <v>8005551567</v>
      </c>
      <c r="Y4037" t="s">
        <v>2595</v>
      </c>
      <c r="Z4037" t="s">
        <v>4162</v>
      </c>
      <c r="AA4037" s="13">
        <v>-287.47000000000003</v>
      </c>
      <c r="AB4037" s="14">
        <v>42599</v>
      </c>
      <c r="AC4037" t="s">
        <v>37</v>
      </c>
    </row>
    <row r="4038" spans="1:29" x14ac:dyDescent="0.25">
      <c r="A4038" t="str">
        <f>CONCATENATE("Q",ROUNDUP(MONTH(Table1[[#This Row],[Month]])/3,0))</f>
        <v>Q3</v>
      </c>
      <c r="B4038" s="14">
        <f>EOMONTH(Table1[[#This Row],[Credit Date]],-1)+1</f>
        <v>42583</v>
      </c>
      <c r="C4038" t="str">
        <f>CONCATENATE(Table1[[#This Row],[Issuer Last Name]],", ",Table1[[#This Row],[Issuer First Name]])</f>
        <v>No. 102, Employee</v>
      </c>
      <c r="D4038" t="str">
        <f>CONCATENATE(Table1[[#This Row],[Approver Last Name]],", ",Table1[[#This Row],[Approver First Name]])</f>
        <v>No. 102, Employee</v>
      </c>
      <c r="E4038" t="str">
        <f>CONCATENATE(Table1[[#This Row],[Customer Last Name]],", ",Table1[[#This Row],[Customer First Name]])</f>
        <v>No. 11701, Client</v>
      </c>
      <c r="F40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8" t="str">
        <f>IF(Table1[[#This Row],[Transaction Type]]="Maintenance","Non-Sales","Sales")</f>
        <v>Sales</v>
      </c>
      <c r="H4038" t="str">
        <f>IF(Table1[[#This Row],[Quarter]]="q2",1,"")</f>
        <v/>
      </c>
      <c r="I4038">
        <f>IF(Table1[[#This Row],[Quarter]]="q3",1,"")</f>
        <v>1</v>
      </c>
      <c r="J4038" t="str">
        <f>IF(Table1[[#This Row],[Quarter]]="Q2",Table1[[#This Row],[Credit Amount]],"")</f>
        <v/>
      </c>
      <c r="K4038">
        <f>IF(Table1[[#This Row],[Quarter]]="Q3",Table1[[#This Row],[Credit Amount]],"")</f>
        <v>-487.06</v>
      </c>
      <c r="L4038">
        <f>IF(Table1[[#This Row],[Transaction Type]]="Upgrade",Table1[[#This Row],[Credit Amount]],IF(Table1[[#This Row],[Transaction Type]]="Activation",Table1[[#This Row],[Credit Amount]],""))</f>
        <v>-487.06</v>
      </c>
      <c r="M4038" t="str">
        <f>IF(Table1[[#This Row],[Transaction Type]]="Maintenance",Table1[[#This Row],[Credit Amount]],"")</f>
        <v/>
      </c>
      <c r="N4038">
        <v>10102</v>
      </c>
      <c r="O4038" t="s">
        <v>2489</v>
      </c>
      <c r="P4038" t="s">
        <v>2591</v>
      </c>
      <c r="Q4038" t="s">
        <v>290</v>
      </c>
      <c r="R4038">
        <v>10102</v>
      </c>
      <c r="S4038" t="s">
        <v>2489</v>
      </c>
      <c r="T4038" t="s">
        <v>2591</v>
      </c>
      <c r="U4038" t="s">
        <v>290</v>
      </c>
      <c r="V4038" t="s">
        <v>225</v>
      </c>
      <c r="W4038">
        <v>100002700</v>
      </c>
      <c r="X4038">
        <v>8005551701</v>
      </c>
      <c r="Y4038" t="s">
        <v>2595</v>
      </c>
      <c r="Z4038" t="s">
        <v>4296</v>
      </c>
      <c r="AA4038" s="13">
        <v>-487.06</v>
      </c>
      <c r="AB4038" s="14">
        <v>42601</v>
      </c>
      <c r="AC4038" t="s">
        <v>35</v>
      </c>
    </row>
    <row r="4039" spans="1:29" x14ac:dyDescent="0.25">
      <c r="A4039" t="str">
        <f>CONCATENATE("Q",ROUNDUP(MONTH(Table1[[#This Row],[Month]])/3,0))</f>
        <v>Q3</v>
      </c>
      <c r="B4039" s="14">
        <f>EOMONTH(Table1[[#This Row],[Credit Date]],-1)+1</f>
        <v>42583</v>
      </c>
      <c r="C4039" t="str">
        <f>CONCATENATE(Table1[[#This Row],[Issuer Last Name]],", ",Table1[[#This Row],[Issuer First Name]])</f>
        <v>No. 102, Employee</v>
      </c>
      <c r="D4039" t="str">
        <f>CONCATENATE(Table1[[#This Row],[Approver Last Name]],", ",Table1[[#This Row],[Approver First Name]])</f>
        <v>No. 102, Employee</v>
      </c>
      <c r="E4039" t="str">
        <f>CONCATENATE(Table1[[#This Row],[Customer Last Name]],", ",Table1[[#This Row],[Customer First Name]])</f>
        <v>No. 11384, Client</v>
      </c>
      <c r="F40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39" t="str">
        <f>IF(Table1[[#This Row],[Transaction Type]]="Maintenance","Non-Sales","Sales")</f>
        <v>Non-Sales</v>
      </c>
      <c r="H4039" t="str">
        <f>IF(Table1[[#This Row],[Quarter]]="q2",1,"")</f>
        <v/>
      </c>
      <c r="I4039">
        <f>IF(Table1[[#This Row],[Quarter]]="q3",1,"")</f>
        <v>1</v>
      </c>
      <c r="J4039" t="str">
        <f>IF(Table1[[#This Row],[Quarter]]="Q2",Table1[[#This Row],[Credit Amount]],"")</f>
        <v/>
      </c>
      <c r="K4039">
        <f>IF(Table1[[#This Row],[Quarter]]="Q3",Table1[[#This Row],[Credit Amount]],"")</f>
        <v>-295.95999999999998</v>
      </c>
      <c r="L4039" t="str">
        <f>IF(Table1[[#This Row],[Transaction Type]]="Upgrade",Table1[[#This Row],[Credit Amount]],IF(Table1[[#This Row],[Transaction Type]]="Activation",Table1[[#This Row],[Credit Amount]],""))</f>
        <v/>
      </c>
      <c r="M4039">
        <f>IF(Table1[[#This Row],[Transaction Type]]="Maintenance",Table1[[#This Row],[Credit Amount]],"")</f>
        <v>-295.95999999999998</v>
      </c>
      <c r="N4039">
        <v>10102</v>
      </c>
      <c r="O4039" t="s">
        <v>2489</v>
      </c>
      <c r="P4039" t="s">
        <v>2591</v>
      </c>
      <c r="Q4039" t="s">
        <v>290</v>
      </c>
      <c r="R4039">
        <v>10102</v>
      </c>
      <c r="S4039" t="s">
        <v>2489</v>
      </c>
      <c r="T4039" t="s">
        <v>2591</v>
      </c>
      <c r="U4039" t="s">
        <v>290</v>
      </c>
      <c r="V4039" t="s">
        <v>225</v>
      </c>
      <c r="W4039">
        <v>100002383</v>
      </c>
      <c r="X4039">
        <v>8005551384</v>
      </c>
      <c r="Y4039" t="s">
        <v>2595</v>
      </c>
      <c r="Z4039" t="s">
        <v>3979</v>
      </c>
      <c r="AA4039" s="13">
        <v>-295.95999999999998</v>
      </c>
      <c r="AB4039" s="14">
        <v>42605</v>
      </c>
      <c r="AC4039" t="s">
        <v>36</v>
      </c>
    </row>
    <row r="4040" spans="1:29" x14ac:dyDescent="0.25">
      <c r="A4040" t="str">
        <f>CONCATENATE("Q",ROUNDUP(MONTH(Table1[[#This Row],[Month]])/3,0))</f>
        <v>Q3</v>
      </c>
      <c r="B4040" s="14">
        <f>EOMONTH(Table1[[#This Row],[Credit Date]],-1)+1</f>
        <v>42614</v>
      </c>
      <c r="C4040" t="str">
        <f>CONCATENATE(Table1[[#This Row],[Issuer Last Name]],", ",Table1[[#This Row],[Issuer First Name]])</f>
        <v>No. 102, Employee</v>
      </c>
      <c r="D4040" t="str">
        <f>CONCATENATE(Table1[[#This Row],[Approver Last Name]],", ",Table1[[#This Row],[Approver First Name]])</f>
        <v>No. 102, Employee</v>
      </c>
      <c r="E4040" t="str">
        <f>CONCATENATE(Table1[[#This Row],[Customer Last Name]],", ",Table1[[#This Row],[Customer First Name]])</f>
        <v>No. 13344, Client</v>
      </c>
      <c r="F40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0" t="str">
        <f>IF(Table1[[#This Row],[Transaction Type]]="Maintenance","Non-Sales","Sales")</f>
        <v>Non-Sales</v>
      </c>
      <c r="H4040" t="str">
        <f>IF(Table1[[#This Row],[Quarter]]="q2",1,"")</f>
        <v/>
      </c>
      <c r="I4040">
        <f>IF(Table1[[#This Row],[Quarter]]="q3",1,"")</f>
        <v>1</v>
      </c>
      <c r="J4040" t="str">
        <f>IF(Table1[[#This Row],[Quarter]]="Q2",Table1[[#This Row],[Credit Amount]],"")</f>
        <v/>
      </c>
      <c r="K4040">
        <f>IF(Table1[[#This Row],[Quarter]]="Q3",Table1[[#This Row],[Credit Amount]],"")</f>
        <v>-129.16</v>
      </c>
      <c r="L4040" t="str">
        <f>IF(Table1[[#This Row],[Transaction Type]]="Upgrade",Table1[[#This Row],[Credit Amount]],IF(Table1[[#This Row],[Transaction Type]]="Activation",Table1[[#This Row],[Credit Amount]],""))</f>
        <v/>
      </c>
      <c r="M4040">
        <f>IF(Table1[[#This Row],[Transaction Type]]="Maintenance",Table1[[#This Row],[Credit Amount]],"")</f>
        <v>-129.16</v>
      </c>
      <c r="N4040">
        <v>10102</v>
      </c>
      <c r="O4040" t="s">
        <v>2489</v>
      </c>
      <c r="P4040" t="s">
        <v>2591</v>
      </c>
      <c r="Q4040" t="s">
        <v>290</v>
      </c>
      <c r="R4040">
        <v>10102</v>
      </c>
      <c r="S4040" t="s">
        <v>2489</v>
      </c>
      <c r="T4040" t="s">
        <v>2591</v>
      </c>
      <c r="U4040" t="s">
        <v>290</v>
      </c>
      <c r="V4040" t="s">
        <v>225</v>
      </c>
      <c r="W4040">
        <v>100004343</v>
      </c>
      <c r="X4040">
        <v>8005553344</v>
      </c>
      <c r="Y4040" t="s">
        <v>2595</v>
      </c>
      <c r="Z4040" t="s">
        <v>5932</v>
      </c>
      <c r="AA4040" s="13">
        <v>-129.16</v>
      </c>
      <c r="AB4040" s="14">
        <v>42615</v>
      </c>
      <c r="AC4040" t="s">
        <v>36</v>
      </c>
    </row>
    <row r="4041" spans="1:29" x14ac:dyDescent="0.25">
      <c r="A4041" t="str">
        <f>CONCATENATE("Q",ROUNDUP(MONTH(Table1[[#This Row],[Month]])/3,0))</f>
        <v>Q3</v>
      </c>
      <c r="B4041" s="14">
        <f>EOMONTH(Table1[[#This Row],[Credit Date]],-1)+1</f>
        <v>42614</v>
      </c>
      <c r="C4041" t="str">
        <f>CONCATENATE(Table1[[#This Row],[Issuer Last Name]],", ",Table1[[#This Row],[Issuer First Name]])</f>
        <v>No. 102, Employee</v>
      </c>
      <c r="D4041" t="str">
        <f>CONCATENATE(Table1[[#This Row],[Approver Last Name]],", ",Table1[[#This Row],[Approver First Name]])</f>
        <v>No. 102, Employee</v>
      </c>
      <c r="E4041" t="str">
        <f>CONCATENATE(Table1[[#This Row],[Customer Last Name]],", ",Table1[[#This Row],[Customer First Name]])</f>
        <v>No. 12449, Client</v>
      </c>
      <c r="F40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1" t="str">
        <f>IF(Table1[[#This Row],[Transaction Type]]="Maintenance","Non-Sales","Sales")</f>
        <v>Non-Sales</v>
      </c>
      <c r="H4041" t="str">
        <f>IF(Table1[[#This Row],[Quarter]]="q2",1,"")</f>
        <v/>
      </c>
      <c r="I4041">
        <f>IF(Table1[[#This Row],[Quarter]]="q3",1,"")</f>
        <v>1</v>
      </c>
      <c r="J4041" t="str">
        <f>IF(Table1[[#This Row],[Quarter]]="Q2",Table1[[#This Row],[Credit Amount]],"")</f>
        <v/>
      </c>
      <c r="K4041">
        <f>IF(Table1[[#This Row],[Quarter]]="Q3",Table1[[#This Row],[Credit Amount]],"")</f>
        <v>-214.56</v>
      </c>
      <c r="L4041" t="str">
        <f>IF(Table1[[#This Row],[Transaction Type]]="Upgrade",Table1[[#This Row],[Credit Amount]],IF(Table1[[#This Row],[Transaction Type]]="Activation",Table1[[#This Row],[Credit Amount]],""))</f>
        <v/>
      </c>
      <c r="M4041">
        <f>IF(Table1[[#This Row],[Transaction Type]]="Maintenance",Table1[[#This Row],[Credit Amount]],"")</f>
        <v>-214.56</v>
      </c>
      <c r="N4041">
        <v>10102</v>
      </c>
      <c r="O4041" t="s">
        <v>2489</v>
      </c>
      <c r="P4041" t="s">
        <v>2591</v>
      </c>
      <c r="Q4041" t="s">
        <v>290</v>
      </c>
      <c r="R4041">
        <v>10102</v>
      </c>
      <c r="S4041" t="s">
        <v>2489</v>
      </c>
      <c r="T4041" t="s">
        <v>2591</v>
      </c>
      <c r="U4041" t="s">
        <v>290</v>
      </c>
      <c r="V4041" t="s">
        <v>225</v>
      </c>
      <c r="W4041">
        <v>100003448</v>
      </c>
      <c r="X4041">
        <v>8005552449</v>
      </c>
      <c r="Y4041" t="s">
        <v>2595</v>
      </c>
      <c r="Z4041" t="s">
        <v>5044</v>
      </c>
      <c r="AA4041" s="13">
        <v>-214.56</v>
      </c>
      <c r="AB4041" s="14">
        <v>42643</v>
      </c>
      <c r="AC4041" t="s">
        <v>36</v>
      </c>
    </row>
    <row r="4042" spans="1:29" x14ac:dyDescent="0.25">
      <c r="A4042" t="str">
        <f>CONCATENATE("Q",ROUNDUP(MONTH(Table1[[#This Row],[Month]])/3,0))</f>
        <v>Q2</v>
      </c>
      <c r="B4042" s="14">
        <f>EOMONTH(Table1[[#This Row],[Credit Date]],-1)+1</f>
        <v>42461</v>
      </c>
      <c r="C4042" t="str">
        <f>CONCATENATE(Table1[[#This Row],[Issuer Last Name]],", ",Table1[[#This Row],[Issuer First Name]])</f>
        <v>No. 053, Employee</v>
      </c>
      <c r="D4042" t="str">
        <f>CONCATENATE(Table1[[#This Row],[Approver Last Name]],", ",Table1[[#This Row],[Approver First Name]])</f>
        <v>No. 053, Employee</v>
      </c>
      <c r="E4042" t="str">
        <f>CONCATENATE(Table1[[#This Row],[Customer Last Name]],", ",Table1[[#This Row],[Customer First Name]])</f>
        <v>No. 11687, Client</v>
      </c>
      <c r="F40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2" t="str">
        <f>IF(Table1[[#This Row],[Transaction Type]]="Maintenance","Non-Sales","Sales")</f>
        <v>Non-Sales</v>
      </c>
      <c r="H4042">
        <f>IF(Table1[[#This Row],[Quarter]]="q2",1,"")</f>
        <v>1</v>
      </c>
      <c r="I4042" t="str">
        <f>IF(Table1[[#This Row],[Quarter]]="q3",1,"")</f>
        <v/>
      </c>
      <c r="J4042">
        <f>IF(Table1[[#This Row],[Quarter]]="Q2",Table1[[#This Row],[Credit Amount]],"")</f>
        <v>-403.08</v>
      </c>
      <c r="K4042" t="str">
        <f>IF(Table1[[#This Row],[Quarter]]="Q3",Table1[[#This Row],[Credit Amount]],"")</f>
        <v/>
      </c>
      <c r="L4042" t="str">
        <f>IF(Table1[[#This Row],[Transaction Type]]="Upgrade",Table1[[#This Row],[Credit Amount]],IF(Table1[[#This Row],[Transaction Type]]="Activation",Table1[[#This Row],[Credit Amount]],""))</f>
        <v/>
      </c>
      <c r="M4042">
        <f>IF(Table1[[#This Row],[Transaction Type]]="Maintenance",Table1[[#This Row],[Credit Amount]],"")</f>
        <v>-403.08</v>
      </c>
      <c r="N4042">
        <v>10053</v>
      </c>
      <c r="O4042" t="s">
        <v>2489</v>
      </c>
      <c r="P4042" t="s">
        <v>2542</v>
      </c>
      <c r="Q4042" t="s">
        <v>2340</v>
      </c>
      <c r="R4042">
        <v>10053</v>
      </c>
      <c r="S4042" t="s">
        <v>2489</v>
      </c>
      <c r="T4042" t="s">
        <v>2542</v>
      </c>
      <c r="U4042" t="s">
        <v>2340</v>
      </c>
      <c r="V4042" t="s">
        <v>255</v>
      </c>
      <c r="W4042">
        <v>100002686</v>
      </c>
      <c r="X4042">
        <v>8005551687</v>
      </c>
      <c r="Y4042" t="s">
        <v>2595</v>
      </c>
      <c r="Z4042" t="s">
        <v>4282</v>
      </c>
      <c r="AA4042" s="13">
        <v>-403.08</v>
      </c>
      <c r="AB4042" s="14">
        <v>42465</v>
      </c>
      <c r="AC4042" t="s">
        <v>36</v>
      </c>
    </row>
    <row r="4043" spans="1:29" x14ac:dyDescent="0.25">
      <c r="A4043" t="str">
        <f>CONCATENATE("Q",ROUNDUP(MONTH(Table1[[#This Row],[Month]])/3,0))</f>
        <v>Q2</v>
      </c>
      <c r="B4043" s="14">
        <f>EOMONTH(Table1[[#This Row],[Credit Date]],-1)+1</f>
        <v>42461</v>
      </c>
      <c r="C4043" t="str">
        <f>CONCATENATE(Table1[[#This Row],[Issuer Last Name]],", ",Table1[[#This Row],[Issuer First Name]])</f>
        <v>No. 053, Employee</v>
      </c>
      <c r="D4043" t="str">
        <f>CONCATENATE(Table1[[#This Row],[Approver Last Name]],", ",Table1[[#This Row],[Approver First Name]])</f>
        <v>No. 053, Employee</v>
      </c>
      <c r="E4043" t="str">
        <f>CONCATENATE(Table1[[#This Row],[Customer Last Name]],", ",Table1[[#This Row],[Customer First Name]])</f>
        <v>No. 12153, Client</v>
      </c>
      <c r="F40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3" t="str">
        <f>IF(Table1[[#This Row],[Transaction Type]]="Maintenance","Non-Sales","Sales")</f>
        <v>Non-Sales</v>
      </c>
      <c r="H4043">
        <f>IF(Table1[[#This Row],[Quarter]]="q2",1,"")</f>
        <v>1</v>
      </c>
      <c r="I4043" t="str">
        <f>IF(Table1[[#This Row],[Quarter]]="q3",1,"")</f>
        <v/>
      </c>
      <c r="J4043">
        <f>IF(Table1[[#This Row],[Quarter]]="Q2",Table1[[#This Row],[Credit Amount]],"")</f>
        <v>-395.14</v>
      </c>
      <c r="K4043" t="str">
        <f>IF(Table1[[#This Row],[Quarter]]="Q3",Table1[[#This Row],[Credit Amount]],"")</f>
        <v/>
      </c>
      <c r="L4043" t="str">
        <f>IF(Table1[[#This Row],[Transaction Type]]="Upgrade",Table1[[#This Row],[Credit Amount]],IF(Table1[[#This Row],[Transaction Type]]="Activation",Table1[[#This Row],[Credit Amount]],""))</f>
        <v/>
      </c>
      <c r="M4043">
        <f>IF(Table1[[#This Row],[Transaction Type]]="Maintenance",Table1[[#This Row],[Credit Amount]],"")</f>
        <v>-395.14</v>
      </c>
      <c r="N4043">
        <v>10053</v>
      </c>
      <c r="O4043" t="s">
        <v>2489</v>
      </c>
      <c r="P4043" t="s">
        <v>2542</v>
      </c>
      <c r="Q4043" t="s">
        <v>2340</v>
      </c>
      <c r="R4043">
        <v>10053</v>
      </c>
      <c r="S4043" t="s">
        <v>2489</v>
      </c>
      <c r="T4043" t="s">
        <v>2542</v>
      </c>
      <c r="U4043" t="s">
        <v>2340</v>
      </c>
      <c r="V4043" t="s">
        <v>255</v>
      </c>
      <c r="W4043">
        <v>100003152</v>
      </c>
      <c r="X4043">
        <v>8005552153</v>
      </c>
      <c r="Y4043" t="s">
        <v>2595</v>
      </c>
      <c r="Z4043" t="s">
        <v>4748</v>
      </c>
      <c r="AA4043" s="13">
        <v>-395.14</v>
      </c>
      <c r="AB4043" s="14">
        <v>42468</v>
      </c>
      <c r="AC4043" t="s">
        <v>36</v>
      </c>
    </row>
    <row r="4044" spans="1:29" x14ac:dyDescent="0.25">
      <c r="A4044" t="str">
        <f>CONCATENATE("Q",ROUNDUP(MONTH(Table1[[#This Row],[Month]])/3,0))</f>
        <v>Q2</v>
      </c>
      <c r="B4044" s="14">
        <f>EOMONTH(Table1[[#This Row],[Credit Date]],-1)+1</f>
        <v>42461</v>
      </c>
      <c r="C4044" t="str">
        <f>CONCATENATE(Table1[[#This Row],[Issuer Last Name]],", ",Table1[[#This Row],[Issuer First Name]])</f>
        <v>No. 053, Employee</v>
      </c>
      <c r="D4044" t="str">
        <f>CONCATENATE(Table1[[#This Row],[Approver Last Name]],", ",Table1[[#This Row],[Approver First Name]])</f>
        <v>No. 053, Employee</v>
      </c>
      <c r="E4044" t="str">
        <f>CONCATENATE(Table1[[#This Row],[Customer Last Name]],", ",Table1[[#This Row],[Customer First Name]])</f>
        <v>No. 11464, Client</v>
      </c>
      <c r="F404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4" t="str">
        <f>IF(Table1[[#This Row],[Transaction Type]]="Maintenance","Non-Sales","Sales")</f>
        <v>Non-Sales</v>
      </c>
      <c r="H4044">
        <f>IF(Table1[[#This Row],[Quarter]]="q2",1,"")</f>
        <v>1</v>
      </c>
      <c r="I4044" t="str">
        <f>IF(Table1[[#This Row],[Quarter]]="q3",1,"")</f>
        <v/>
      </c>
      <c r="J4044">
        <f>IF(Table1[[#This Row],[Quarter]]="Q2",Table1[[#This Row],[Credit Amount]],"")</f>
        <v>-497.34</v>
      </c>
      <c r="K4044" t="str">
        <f>IF(Table1[[#This Row],[Quarter]]="Q3",Table1[[#This Row],[Credit Amount]],"")</f>
        <v/>
      </c>
      <c r="L4044" t="str">
        <f>IF(Table1[[#This Row],[Transaction Type]]="Upgrade",Table1[[#This Row],[Credit Amount]],IF(Table1[[#This Row],[Transaction Type]]="Activation",Table1[[#This Row],[Credit Amount]],""))</f>
        <v/>
      </c>
      <c r="M4044">
        <f>IF(Table1[[#This Row],[Transaction Type]]="Maintenance",Table1[[#This Row],[Credit Amount]],"")</f>
        <v>-497.34</v>
      </c>
      <c r="N4044">
        <v>10053</v>
      </c>
      <c r="O4044" t="s">
        <v>2489</v>
      </c>
      <c r="P4044" t="s">
        <v>2542</v>
      </c>
      <c r="Q4044" t="s">
        <v>2340</v>
      </c>
      <c r="R4044">
        <v>10053</v>
      </c>
      <c r="S4044" t="s">
        <v>2489</v>
      </c>
      <c r="T4044" t="s">
        <v>2542</v>
      </c>
      <c r="U4044" t="s">
        <v>2340</v>
      </c>
      <c r="V4044" t="s">
        <v>255</v>
      </c>
      <c r="W4044">
        <v>100002463</v>
      </c>
      <c r="X4044">
        <v>8005551464</v>
      </c>
      <c r="Y4044" t="s">
        <v>2595</v>
      </c>
      <c r="Z4044" t="s">
        <v>4059</v>
      </c>
      <c r="AA4044" s="13">
        <v>-497.34</v>
      </c>
      <c r="AB4044" s="14">
        <v>42483</v>
      </c>
      <c r="AC4044" t="s">
        <v>36</v>
      </c>
    </row>
    <row r="4045" spans="1:29" x14ac:dyDescent="0.25">
      <c r="A4045" t="str">
        <f>CONCATENATE("Q",ROUNDUP(MONTH(Table1[[#This Row],[Month]])/3,0))</f>
        <v>Q2</v>
      </c>
      <c r="B4045" s="14">
        <f>EOMONTH(Table1[[#This Row],[Credit Date]],-1)+1</f>
        <v>42461</v>
      </c>
      <c r="C4045" t="str">
        <f>CONCATENATE(Table1[[#This Row],[Issuer Last Name]],", ",Table1[[#This Row],[Issuer First Name]])</f>
        <v>No. 053, Employee</v>
      </c>
      <c r="D4045" t="str">
        <f>CONCATENATE(Table1[[#This Row],[Approver Last Name]],", ",Table1[[#This Row],[Approver First Name]])</f>
        <v>No. 053, Employee</v>
      </c>
      <c r="E4045" t="str">
        <f>CONCATENATE(Table1[[#This Row],[Customer Last Name]],", ",Table1[[#This Row],[Customer First Name]])</f>
        <v>No. 11077, Client</v>
      </c>
      <c r="F40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5" t="str">
        <f>IF(Table1[[#This Row],[Transaction Type]]="Maintenance","Non-Sales","Sales")</f>
        <v>Non-Sales</v>
      </c>
      <c r="H4045">
        <f>IF(Table1[[#This Row],[Quarter]]="q2",1,"")</f>
        <v>1</v>
      </c>
      <c r="I4045" t="str">
        <f>IF(Table1[[#This Row],[Quarter]]="q3",1,"")</f>
        <v/>
      </c>
      <c r="J4045">
        <f>IF(Table1[[#This Row],[Quarter]]="Q2",Table1[[#This Row],[Credit Amount]],"")</f>
        <v>-211.34</v>
      </c>
      <c r="K4045" t="str">
        <f>IF(Table1[[#This Row],[Quarter]]="Q3",Table1[[#This Row],[Credit Amount]],"")</f>
        <v/>
      </c>
      <c r="L4045" t="str">
        <f>IF(Table1[[#This Row],[Transaction Type]]="Upgrade",Table1[[#This Row],[Credit Amount]],IF(Table1[[#This Row],[Transaction Type]]="Activation",Table1[[#This Row],[Credit Amount]],""))</f>
        <v/>
      </c>
      <c r="M4045">
        <f>IF(Table1[[#This Row],[Transaction Type]]="Maintenance",Table1[[#This Row],[Credit Amount]],"")</f>
        <v>-211.34</v>
      </c>
      <c r="N4045">
        <v>10053</v>
      </c>
      <c r="O4045" t="s">
        <v>2489</v>
      </c>
      <c r="P4045" t="s">
        <v>2542</v>
      </c>
      <c r="Q4045" t="s">
        <v>2340</v>
      </c>
      <c r="R4045">
        <v>10053</v>
      </c>
      <c r="S4045" t="s">
        <v>2489</v>
      </c>
      <c r="T4045" t="s">
        <v>2542</v>
      </c>
      <c r="U4045" t="s">
        <v>2340</v>
      </c>
      <c r="V4045" t="s">
        <v>255</v>
      </c>
      <c r="W4045">
        <v>100002076</v>
      </c>
      <c r="X4045">
        <v>8005551077</v>
      </c>
      <c r="Y4045" t="s">
        <v>2595</v>
      </c>
      <c r="Z4045" t="s">
        <v>3672</v>
      </c>
      <c r="AA4045" s="13">
        <v>-211.34</v>
      </c>
      <c r="AB4045" s="14">
        <v>42483</v>
      </c>
      <c r="AC4045" t="s">
        <v>36</v>
      </c>
    </row>
    <row r="4046" spans="1:29" x14ac:dyDescent="0.25">
      <c r="A4046" t="str">
        <f>CONCATENATE("Q",ROUNDUP(MONTH(Table1[[#This Row],[Month]])/3,0))</f>
        <v>Q2</v>
      </c>
      <c r="B4046" s="14">
        <f>EOMONTH(Table1[[#This Row],[Credit Date]],-1)+1</f>
        <v>42461</v>
      </c>
      <c r="C4046" t="str">
        <f>CONCATENATE(Table1[[#This Row],[Issuer Last Name]],", ",Table1[[#This Row],[Issuer First Name]])</f>
        <v>No. 053, Employee</v>
      </c>
      <c r="D4046" t="str">
        <f>CONCATENATE(Table1[[#This Row],[Approver Last Name]],", ",Table1[[#This Row],[Approver First Name]])</f>
        <v>No. 053, Employee</v>
      </c>
      <c r="E4046" t="str">
        <f>CONCATENATE(Table1[[#This Row],[Customer Last Name]],", ",Table1[[#This Row],[Customer First Name]])</f>
        <v>No. 11505, Client</v>
      </c>
      <c r="F40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6" t="str">
        <f>IF(Table1[[#This Row],[Transaction Type]]="Maintenance","Non-Sales","Sales")</f>
        <v>Non-Sales</v>
      </c>
      <c r="H4046">
        <f>IF(Table1[[#This Row],[Quarter]]="q2",1,"")</f>
        <v>1</v>
      </c>
      <c r="I4046" t="str">
        <f>IF(Table1[[#This Row],[Quarter]]="q3",1,"")</f>
        <v/>
      </c>
      <c r="J4046">
        <f>IF(Table1[[#This Row],[Quarter]]="Q2",Table1[[#This Row],[Credit Amount]],"")</f>
        <v>-139.88999999999999</v>
      </c>
      <c r="K4046" t="str">
        <f>IF(Table1[[#This Row],[Quarter]]="Q3",Table1[[#This Row],[Credit Amount]],"")</f>
        <v/>
      </c>
      <c r="L4046" t="str">
        <f>IF(Table1[[#This Row],[Transaction Type]]="Upgrade",Table1[[#This Row],[Credit Amount]],IF(Table1[[#This Row],[Transaction Type]]="Activation",Table1[[#This Row],[Credit Amount]],""))</f>
        <v/>
      </c>
      <c r="M4046">
        <f>IF(Table1[[#This Row],[Transaction Type]]="Maintenance",Table1[[#This Row],[Credit Amount]],"")</f>
        <v>-139.88999999999999</v>
      </c>
      <c r="N4046">
        <v>10053</v>
      </c>
      <c r="O4046" t="s">
        <v>2489</v>
      </c>
      <c r="P4046" t="s">
        <v>2542</v>
      </c>
      <c r="Q4046" t="s">
        <v>2340</v>
      </c>
      <c r="R4046">
        <v>10053</v>
      </c>
      <c r="S4046" t="s">
        <v>2489</v>
      </c>
      <c r="T4046" t="s">
        <v>2542</v>
      </c>
      <c r="U4046" t="s">
        <v>2340</v>
      </c>
      <c r="V4046" t="s">
        <v>255</v>
      </c>
      <c r="W4046">
        <v>100002504</v>
      </c>
      <c r="X4046">
        <v>8005551505</v>
      </c>
      <c r="Y4046" t="s">
        <v>2595</v>
      </c>
      <c r="Z4046" t="s">
        <v>4100</v>
      </c>
      <c r="AA4046" s="13">
        <v>-139.88999999999999</v>
      </c>
      <c r="AB4046" s="14">
        <v>42483</v>
      </c>
      <c r="AC4046" t="s">
        <v>36</v>
      </c>
    </row>
    <row r="4047" spans="1:29" x14ac:dyDescent="0.25">
      <c r="A4047" t="str">
        <f>CONCATENATE("Q",ROUNDUP(MONTH(Table1[[#This Row],[Month]])/3,0))</f>
        <v>Q2</v>
      </c>
      <c r="B4047" s="14">
        <f>EOMONTH(Table1[[#This Row],[Credit Date]],-1)+1</f>
        <v>42461</v>
      </c>
      <c r="C4047" t="str">
        <f>CONCATENATE(Table1[[#This Row],[Issuer Last Name]],", ",Table1[[#This Row],[Issuer First Name]])</f>
        <v>No. 053, Employee</v>
      </c>
      <c r="D4047" t="str">
        <f>CONCATENATE(Table1[[#This Row],[Approver Last Name]],", ",Table1[[#This Row],[Approver First Name]])</f>
        <v>No. 053, Employee</v>
      </c>
      <c r="E4047" t="str">
        <f>CONCATENATE(Table1[[#This Row],[Customer Last Name]],", ",Table1[[#This Row],[Customer First Name]])</f>
        <v>No. 11826, Client</v>
      </c>
      <c r="F40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7" t="str">
        <f>IF(Table1[[#This Row],[Transaction Type]]="Maintenance","Non-Sales","Sales")</f>
        <v>Non-Sales</v>
      </c>
      <c r="H4047">
        <f>IF(Table1[[#This Row],[Quarter]]="q2",1,"")</f>
        <v>1</v>
      </c>
      <c r="I4047" t="str">
        <f>IF(Table1[[#This Row],[Quarter]]="q3",1,"")</f>
        <v/>
      </c>
      <c r="J4047">
        <f>IF(Table1[[#This Row],[Quarter]]="Q2",Table1[[#This Row],[Credit Amount]],"")</f>
        <v>-400.57</v>
      </c>
      <c r="K4047" t="str">
        <f>IF(Table1[[#This Row],[Quarter]]="Q3",Table1[[#This Row],[Credit Amount]],"")</f>
        <v/>
      </c>
      <c r="L4047" t="str">
        <f>IF(Table1[[#This Row],[Transaction Type]]="Upgrade",Table1[[#This Row],[Credit Amount]],IF(Table1[[#This Row],[Transaction Type]]="Activation",Table1[[#This Row],[Credit Amount]],""))</f>
        <v/>
      </c>
      <c r="M4047">
        <f>IF(Table1[[#This Row],[Transaction Type]]="Maintenance",Table1[[#This Row],[Credit Amount]],"")</f>
        <v>-400.57</v>
      </c>
      <c r="N4047">
        <v>10053</v>
      </c>
      <c r="O4047" t="s">
        <v>2489</v>
      </c>
      <c r="P4047" t="s">
        <v>2542</v>
      </c>
      <c r="Q4047" t="s">
        <v>2340</v>
      </c>
      <c r="R4047">
        <v>10053</v>
      </c>
      <c r="S4047" t="s">
        <v>2489</v>
      </c>
      <c r="T4047" t="s">
        <v>2542</v>
      </c>
      <c r="U4047" t="s">
        <v>2340</v>
      </c>
      <c r="V4047" t="s">
        <v>255</v>
      </c>
      <c r="W4047">
        <v>100002825</v>
      </c>
      <c r="X4047">
        <v>8005551826</v>
      </c>
      <c r="Y4047" t="s">
        <v>2595</v>
      </c>
      <c r="Z4047" t="s">
        <v>4421</v>
      </c>
      <c r="AA4047" s="13">
        <v>-400.57</v>
      </c>
      <c r="AB4047" s="14">
        <v>42484</v>
      </c>
      <c r="AC4047" t="s">
        <v>36</v>
      </c>
    </row>
    <row r="4048" spans="1:29" x14ac:dyDescent="0.25">
      <c r="A4048" t="str">
        <f>CONCATENATE("Q",ROUNDUP(MONTH(Table1[[#This Row],[Month]])/3,0))</f>
        <v>Q2</v>
      </c>
      <c r="B4048" s="14">
        <f>EOMONTH(Table1[[#This Row],[Credit Date]],-1)+1</f>
        <v>42461</v>
      </c>
      <c r="C4048" t="str">
        <f>CONCATENATE(Table1[[#This Row],[Issuer Last Name]],", ",Table1[[#This Row],[Issuer First Name]])</f>
        <v>No. 053, Employee</v>
      </c>
      <c r="D4048" t="str">
        <f>CONCATENATE(Table1[[#This Row],[Approver Last Name]],", ",Table1[[#This Row],[Approver First Name]])</f>
        <v>No. 053, Employee</v>
      </c>
      <c r="E4048" t="str">
        <f>CONCATENATE(Table1[[#This Row],[Customer Last Name]],", ",Table1[[#This Row],[Customer First Name]])</f>
        <v>No. 11747, Client</v>
      </c>
      <c r="F40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8" t="str">
        <f>IF(Table1[[#This Row],[Transaction Type]]="Maintenance","Non-Sales","Sales")</f>
        <v>Non-Sales</v>
      </c>
      <c r="H4048">
        <f>IF(Table1[[#This Row],[Quarter]]="q2",1,"")</f>
        <v>1</v>
      </c>
      <c r="I4048" t="str">
        <f>IF(Table1[[#This Row],[Quarter]]="q3",1,"")</f>
        <v/>
      </c>
      <c r="J4048">
        <f>IF(Table1[[#This Row],[Quarter]]="Q2",Table1[[#This Row],[Credit Amount]],"")</f>
        <v>-112.54</v>
      </c>
      <c r="K4048" t="str">
        <f>IF(Table1[[#This Row],[Quarter]]="Q3",Table1[[#This Row],[Credit Amount]],"")</f>
        <v/>
      </c>
      <c r="L4048" t="str">
        <f>IF(Table1[[#This Row],[Transaction Type]]="Upgrade",Table1[[#This Row],[Credit Amount]],IF(Table1[[#This Row],[Transaction Type]]="Activation",Table1[[#This Row],[Credit Amount]],""))</f>
        <v/>
      </c>
      <c r="M4048">
        <f>IF(Table1[[#This Row],[Transaction Type]]="Maintenance",Table1[[#This Row],[Credit Amount]],"")</f>
        <v>-112.54</v>
      </c>
      <c r="N4048">
        <v>10053</v>
      </c>
      <c r="O4048" t="s">
        <v>2489</v>
      </c>
      <c r="P4048" t="s">
        <v>2542</v>
      </c>
      <c r="Q4048" t="s">
        <v>2340</v>
      </c>
      <c r="R4048">
        <v>10053</v>
      </c>
      <c r="S4048" t="s">
        <v>2489</v>
      </c>
      <c r="T4048" t="s">
        <v>2542</v>
      </c>
      <c r="U4048" t="s">
        <v>2340</v>
      </c>
      <c r="V4048" t="s">
        <v>255</v>
      </c>
      <c r="W4048">
        <v>100002746</v>
      </c>
      <c r="X4048">
        <v>8005551747</v>
      </c>
      <c r="Y4048" t="s">
        <v>2595</v>
      </c>
      <c r="Z4048" t="s">
        <v>4342</v>
      </c>
      <c r="AA4048" s="13">
        <v>-112.54</v>
      </c>
      <c r="AB4048" s="14">
        <v>42489</v>
      </c>
      <c r="AC4048" t="s">
        <v>36</v>
      </c>
    </row>
    <row r="4049" spans="1:29" x14ac:dyDescent="0.25">
      <c r="A4049" t="str">
        <f>CONCATENATE("Q",ROUNDUP(MONTH(Table1[[#This Row],[Month]])/3,0))</f>
        <v>Q2</v>
      </c>
      <c r="B4049" s="14">
        <f>EOMONTH(Table1[[#This Row],[Credit Date]],-1)+1</f>
        <v>42461</v>
      </c>
      <c r="C4049" t="str">
        <f>CONCATENATE(Table1[[#This Row],[Issuer Last Name]],", ",Table1[[#This Row],[Issuer First Name]])</f>
        <v>No. 053, Employee</v>
      </c>
      <c r="D4049" t="str">
        <f>CONCATENATE(Table1[[#This Row],[Approver Last Name]],", ",Table1[[#This Row],[Approver First Name]])</f>
        <v>No. 053, Employee</v>
      </c>
      <c r="E4049" t="str">
        <f>CONCATENATE(Table1[[#This Row],[Customer Last Name]],", ",Table1[[#This Row],[Customer First Name]])</f>
        <v>No. 14053, Client</v>
      </c>
      <c r="F40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49" t="str">
        <f>IF(Table1[[#This Row],[Transaction Type]]="Maintenance","Non-Sales","Sales")</f>
        <v>Non-Sales</v>
      </c>
      <c r="H4049">
        <f>IF(Table1[[#This Row],[Quarter]]="q2",1,"")</f>
        <v>1</v>
      </c>
      <c r="I4049" t="str">
        <f>IF(Table1[[#This Row],[Quarter]]="q3",1,"")</f>
        <v/>
      </c>
      <c r="J4049">
        <f>IF(Table1[[#This Row],[Quarter]]="Q2",Table1[[#This Row],[Credit Amount]],"")</f>
        <v>-52.72</v>
      </c>
      <c r="K4049" t="str">
        <f>IF(Table1[[#This Row],[Quarter]]="Q3",Table1[[#This Row],[Credit Amount]],"")</f>
        <v/>
      </c>
      <c r="L4049" t="str">
        <f>IF(Table1[[#This Row],[Transaction Type]]="Upgrade",Table1[[#This Row],[Credit Amount]],IF(Table1[[#This Row],[Transaction Type]]="Activation",Table1[[#This Row],[Credit Amount]],""))</f>
        <v/>
      </c>
      <c r="M4049">
        <f>IF(Table1[[#This Row],[Transaction Type]]="Maintenance",Table1[[#This Row],[Credit Amount]],"")</f>
        <v>-52.72</v>
      </c>
      <c r="N4049">
        <v>10053</v>
      </c>
      <c r="O4049" t="s">
        <v>2489</v>
      </c>
      <c r="P4049" t="s">
        <v>2542</v>
      </c>
      <c r="Q4049" t="s">
        <v>2340</v>
      </c>
      <c r="R4049">
        <v>10053</v>
      </c>
      <c r="S4049" t="s">
        <v>2489</v>
      </c>
      <c r="T4049" t="s">
        <v>2542</v>
      </c>
      <c r="U4049" t="s">
        <v>2340</v>
      </c>
      <c r="V4049" t="s">
        <v>255</v>
      </c>
      <c r="W4049">
        <v>100005052</v>
      </c>
      <c r="X4049">
        <v>8005554053</v>
      </c>
      <c r="Y4049" t="s">
        <v>2595</v>
      </c>
      <c r="Z4049" t="s">
        <v>6641</v>
      </c>
      <c r="AA4049" s="13">
        <v>-52.72</v>
      </c>
      <c r="AB4049" s="14">
        <v>42490</v>
      </c>
      <c r="AC4049" t="s">
        <v>36</v>
      </c>
    </row>
    <row r="4050" spans="1:29" x14ac:dyDescent="0.25">
      <c r="A4050" t="str">
        <f>CONCATENATE("Q",ROUNDUP(MONTH(Table1[[#This Row],[Month]])/3,0))</f>
        <v>Q2</v>
      </c>
      <c r="B4050" s="14">
        <f>EOMONTH(Table1[[#This Row],[Credit Date]],-1)+1</f>
        <v>42491</v>
      </c>
      <c r="C4050" t="str">
        <f>CONCATENATE(Table1[[#This Row],[Issuer Last Name]],", ",Table1[[#This Row],[Issuer First Name]])</f>
        <v>No. 053, Employee</v>
      </c>
      <c r="D4050" t="str">
        <f>CONCATENATE(Table1[[#This Row],[Approver Last Name]],", ",Table1[[#This Row],[Approver First Name]])</f>
        <v>No. 053, Employee</v>
      </c>
      <c r="E4050" t="str">
        <f>CONCATENATE(Table1[[#This Row],[Customer Last Name]],", ",Table1[[#This Row],[Customer First Name]])</f>
        <v>No. 11860, Client</v>
      </c>
      <c r="F40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0" t="str">
        <f>IF(Table1[[#This Row],[Transaction Type]]="Maintenance","Non-Sales","Sales")</f>
        <v>Non-Sales</v>
      </c>
      <c r="H4050">
        <f>IF(Table1[[#This Row],[Quarter]]="q2",1,"")</f>
        <v>1</v>
      </c>
      <c r="I4050" t="str">
        <f>IF(Table1[[#This Row],[Quarter]]="q3",1,"")</f>
        <v/>
      </c>
      <c r="J4050">
        <f>IF(Table1[[#This Row],[Quarter]]="Q2",Table1[[#This Row],[Credit Amount]],"")</f>
        <v>-143.07</v>
      </c>
      <c r="K4050" t="str">
        <f>IF(Table1[[#This Row],[Quarter]]="Q3",Table1[[#This Row],[Credit Amount]],"")</f>
        <v/>
      </c>
      <c r="L4050" t="str">
        <f>IF(Table1[[#This Row],[Transaction Type]]="Upgrade",Table1[[#This Row],[Credit Amount]],IF(Table1[[#This Row],[Transaction Type]]="Activation",Table1[[#This Row],[Credit Amount]],""))</f>
        <v/>
      </c>
      <c r="M4050">
        <f>IF(Table1[[#This Row],[Transaction Type]]="Maintenance",Table1[[#This Row],[Credit Amount]],"")</f>
        <v>-143.07</v>
      </c>
      <c r="N4050">
        <v>10053</v>
      </c>
      <c r="O4050" t="s">
        <v>2489</v>
      </c>
      <c r="P4050" t="s">
        <v>2542</v>
      </c>
      <c r="Q4050" t="s">
        <v>2340</v>
      </c>
      <c r="R4050">
        <v>10053</v>
      </c>
      <c r="S4050" t="s">
        <v>2489</v>
      </c>
      <c r="T4050" t="s">
        <v>2542</v>
      </c>
      <c r="U4050" t="s">
        <v>2340</v>
      </c>
      <c r="V4050" t="s">
        <v>255</v>
      </c>
      <c r="W4050">
        <v>100002859</v>
      </c>
      <c r="X4050">
        <v>8005551860</v>
      </c>
      <c r="Y4050" t="s">
        <v>2595</v>
      </c>
      <c r="Z4050" t="s">
        <v>4455</v>
      </c>
      <c r="AA4050" s="13">
        <v>-143.07</v>
      </c>
      <c r="AB4050" s="14">
        <v>42495</v>
      </c>
      <c r="AC4050" t="s">
        <v>36</v>
      </c>
    </row>
    <row r="4051" spans="1:29" x14ac:dyDescent="0.25">
      <c r="A4051" t="str">
        <f>CONCATENATE("Q",ROUNDUP(MONTH(Table1[[#This Row],[Month]])/3,0))</f>
        <v>Q2</v>
      </c>
      <c r="B4051" s="14">
        <f>EOMONTH(Table1[[#This Row],[Credit Date]],-1)+1</f>
        <v>42491</v>
      </c>
      <c r="C4051" t="str">
        <f>CONCATENATE(Table1[[#This Row],[Issuer Last Name]],", ",Table1[[#This Row],[Issuer First Name]])</f>
        <v>No. 053, Employee</v>
      </c>
      <c r="D4051" t="str">
        <f>CONCATENATE(Table1[[#This Row],[Approver Last Name]],", ",Table1[[#This Row],[Approver First Name]])</f>
        <v>No. 053, Employee</v>
      </c>
      <c r="E4051" t="str">
        <f>CONCATENATE(Table1[[#This Row],[Customer Last Name]],", ",Table1[[#This Row],[Customer First Name]])</f>
        <v>No. 14052, Client</v>
      </c>
      <c r="F40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1" t="str">
        <f>IF(Table1[[#This Row],[Transaction Type]]="Maintenance","Non-Sales","Sales")</f>
        <v>Sales</v>
      </c>
      <c r="H4051">
        <f>IF(Table1[[#This Row],[Quarter]]="q2",1,"")</f>
        <v>1</v>
      </c>
      <c r="I4051" t="str">
        <f>IF(Table1[[#This Row],[Quarter]]="q3",1,"")</f>
        <v/>
      </c>
      <c r="J4051">
        <f>IF(Table1[[#This Row],[Quarter]]="Q2",Table1[[#This Row],[Credit Amount]],"")</f>
        <v>-180.93</v>
      </c>
      <c r="K4051" t="str">
        <f>IF(Table1[[#This Row],[Quarter]]="Q3",Table1[[#This Row],[Credit Amount]],"")</f>
        <v/>
      </c>
      <c r="L4051">
        <f>IF(Table1[[#This Row],[Transaction Type]]="Upgrade",Table1[[#This Row],[Credit Amount]],IF(Table1[[#This Row],[Transaction Type]]="Activation",Table1[[#This Row],[Credit Amount]],""))</f>
        <v>-180.93</v>
      </c>
      <c r="M4051" t="str">
        <f>IF(Table1[[#This Row],[Transaction Type]]="Maintenance",Table1[[#This Row],[Credit Amount]],"")</f>
        <v/>
      </c>
      <c r="N4051">
        <v>10053</v>
      </c>
      <c r="O4051" t="s">
        <v>2489</v>
      </c>
      <c r="P4051" t="s">
        <v>2542</v>
      </c>
      <c r="Q4051" t="s">
        <v>2340</v>
      </c>
      <c r="R4051">
        <v>10053</v>
      </c>
      <c r="S4051" t="s">
        <v>2489</v>
      </c>
      <c r="T4051" t="s">
        <v>2542</v>
      </c>
      <c r="U4051" t="s">
        <v>2340</v>
      </c>
      <c r="V4051" t="s">
        <v>255</v>
      </c>
      <c r="W4051">
        <v>100005051</v>
      </c>
      <c r="X4051">
        <v>8005554052</v>
      </c>
      <c r="Y4051" t="s">
        <v>2595</v>
      </c>
      <c r="Z4051" t="s">
        <v>6640</v>
      </c>
      <c r="AA4051" s="13">
        <v>-180.93</v>
      </c>
      <c r="AB4051" s="14">
        <v>42499</v>
      </c>
      <c r="AC4051" t="s">
        <v>37</v>
      </c>
    </row>
    <row r="4052" spans="1:29" x14ac:dyDescent="0.25">
      <c r="A4052" t="str">
        <f>CONCATENATE("Q",ROUNDUP(MONTH(Table1[[#This Row],[Month]])/3,0))</f>
        <v>Q2</v>
      </c>
      <c r="B4052" s="14">
        <f>EOMONTH(Table1[[#This Row],[Credit Date]],-1)+1</f>
        <v>42491</v>
      </c>
      <c r="C4052" t="str">
        <f>CONCATENATE(Table1[[#This Row],[Issuer Last Name]],", ",Table1[[#This Row],[Issuer First Name]])</f>
        <v>No. 053, Employee</v>
      </c>
      <c r="D4052" t="str">
        <f>CONCATENATE(Table1[[#This Row],[Approver Last Name]],", ",Table1[[#This Row],[Approver First Name]])</f>
        <v>No. 053, Employee</v>
      </c>
      <c r="E4052" t="str">
        <f>CONCATENATE(Table1[[#This Row],[Customer Last Name]],", ",Table1[[#This Row],[Customer First Name]])</f>
        <v>No. 10444, Client</v>
      </c>
      <c r="F40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2" t="str">
        <f>IF(Table1[[#This Row],[Transaction Type]]="Maintenance","Non-Sales","Sales")</f>
        <v>Sales</v>
      </c>
      <c r="H4052">
        <f>IF(Table1[[#This Row],[Quarter]]="q2",1,"")</f>
        <v>1</v>
      </c>
      <c r="I4052" t="str">
        <f>IF(Table1[[#This Row],[Quarter]]="q3",1,"")</f>
        <v/>
      </c>
      <c r="J4052">
        <f>IF(Table1[[#This Row],[Quarter]]="Q2",Table1[[#This Row],[Credit Amount]],"")</f>
        <v>-462.8</v>
      </c>
      <c r="K4052" t="str">
        <f>IF(Table1[[#This Row],[Quarter]]="Q3",Table1[[#This Row],[Credit Amount]],"")</f>
        <v/>
      </c>
      <c r="L4052">
        <f>IF(Table1[[#This Row],[Transaction Type]]="Upgrade",Table1[[#This Row],[Credit Amount]],IF(Table1[[#This Row],[Transaction Type]]="Activation",Table1[[#This Row],[Credit Amount]],""))</f>
        <v>-462.8</v>
      </c>
      <c r="M4052" t="str">
        <f>IF(Table1[[#This Row],[Transaction Type]]="Maintenance",Table1[[#This Row],[Credit Amount]],"")</f>
        <v/>
      </c>
      <c r="N4052">
        <v>10053</v>
      </c>
      <c r="O4052" t="s">
        <v>2489</v>
      </c>
      <c r="P4052" t="s">
        <v>2542</v>
      </c>
      <c r="Q4052" t="s">
        <v>2340</v>
      </c>
      <c r="R4052">
        <v>10053</v>
      </c>
      <c r="S4052" t="s">
        <v>2489</v>
      </c>
      <c r="T4052" t="s">
        <v>2542</v>
      </c>
      <c r="U4052" t="s">
        <v>2340</v>
      </c>
      <c r="V4052" t="s">
        <v>255</v>
      </c>
      <c r="W4052">
        <v>100001443</v>
      </c>
      <c r="X4052">
        <v>8005550444</v>
      </c>
      <c r="Y4052" t="s">
        <v>2595</v>
      </c>
      <c r="Z4052" t="s">
        <v>3039</v>
      </c>
      <c r="AA4052" s="13">
        <v>-462.8</v>
      </c>
      <c r="AB4052" s="14">
        <v>42499</v>
      </c>
      <c r="AC4052" t="s">
        <v>37</v>
      </c>
    </row>
    <row r="4053" spans="1:29" x14ac:dyDescent="0.25">
      <c r="A4053" t="str">
        <f>CONCATENATE("Q",ROUNDUP(MONTH(Table1[[#This Row],[Month]])/3,0))</f>
        <v>Q2</v>
      </c>
      <c r="B4053" s="14">
        <f>EOMONTH(Table1[[#This Row],[Credit Date]],-1)+1</f>
        <v>42491</v>
      </c>
      <c r="C4053" t="str">
        <f>CONCATENATE(Table1[[#This Row],[Issuer Last Name]],", ",Table1[[#This Row],[Issuer First Name]])</f>
        <v>No. 053, Employee</v>
      </c>
      <c r="D4053" t="str">
        <f>CONCATENATE(Table1[[#This Row],[Approver Last Name]],", ",Table1[[#This Row],[Approver First Name]])</f>
        <v>No. 053, Employee</v>
      </c>
      <c r="E4053" t="str">
        <f>CONCATENATE(Table1[[#This Row],[Customer Last Name]],", ",Table1[[#This Row],[Customer First Name]])</f>
        <v>No. 11526, Client</v>
      </c>
      <c r="F40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3" t="str">
        <f>IF(Table1[[#This Row],[Transaction Type]]="Maintenance","Non-Sales","Sales")</f>
        <v>Non-Sales</v>
      </c>
      <c r="H4053">
        <f>IF(Table1[[#This Row],[Quarter]]="q2",1,"")</f>
        <v>1</v>
      </c>
      <c r="I4053" t="str">
        <f>IF(Table1[[#This Row],[Quarter]]="q3",1,"")</f>
        <v/>
      </c>
      <c r="J4053">
        <f>IF(Table1[[#This Row],[Quarter]]="Q2",Table1[[#This Row],[Credit Amount]],"")</f>
        <v>-202.99</v>
      </c>
      <c r="K4053" t="str">
        <f>IF(Table1[[#This Row],[Quarter]]="Q3",Table1[[#This Row],[Credit Amount]],"")</f>
        <v/>
      </c>
      <c r="L4053" t="str">
        <f>IF(Table1[[#This Row],[Transaction Type]]="Upgrade",Table1[[#This Row],[Credit Amount]],IF(Table1[[#This Row],[Transaction Type]]="Activation",Table1[[#This Row],[Credit Amount]],""))</f>
        <v/>
      </c>
      <c r="M4053">
        <f>IF(Table1[[#This Row],[Transaction Type]]="Maintenance",Table1[[#This Row],[Credit Amount]],"")</f>
        <v>-202.99</v>
      </c>
      <c r="N4053">
        <v>10053</v>
      </c>
      <c r="O4053" t="s">
        <v>2489</v>
      </c>
      <c r="P4053" t="s">
        <v>2542</v>
      </c>
      <c r="Q4053" t="s">
        <v>2340</v>
      </c>
      <c r="R4053">
        <v>10053</v>
      </c>
      <c r="S4053" t="s">
        <v>2489</v>
      </c>
      <c r="T4053" t="s">
        <v>2542</v>
      </c>
      <c r="U4053" t="s">
        <v>2340</v>
      </c>
      <c r="V4053" t="s">
        <v>255</v>
      </c>
      <c r="W4053">
        <v>100002525</v>
      </c>
      <c r="X4053">
        <v>8005551526</v>
      </c>
      <c r="Y4053" t="s">
        <v>2595</v>
      </c>
      <c r="Z4053" t="s">
        <v>4121</v>
      </c>
      <c r="AA4053" s="13">
        <v>-202.99</v>
      </c>
      <c r="AB4053" s="14">
        <v>42504</v>
      </c>
      <c r="AC4053" t="s">
        <v>36</v>
      </c>
    </row>
    <row r="4054" spans="1:29" x14ac:dyDescent="0.25">
      <c r="A4054" t="str">
        <f>CONCATENATE("Q",ROUNDUP(MONTH(Table1[[#This Row],[Month]])/3,0))</f>
        <v>Q2</v>
      </c>
      <c r="B4054" s="14">
        <f>EOMONTH(Table1[[#This Row],[Credit Date]],-1)+1</f>
        <v>42491</v>
      </c>
      <c r="C4054" t="str">
        <f>CONCATENATE(Table1[[#This Row],[Issuer Last Name]],", ",Table1[[#This Row],[Issuer First Name]])</f>
        <v>No. 053, Employee</v>
      </c>
      <c r="D4054" t="str">
        <f>CONCATENATE(Table1[[#This Row],[Approver Last Name]],", ",Table1[[#This Row],[Approver First Name]])</f>
        <v>No. 053, Employee</v>
      </c>
      <c r="E4054" t="str">
        <f>CONCATENATE(Table1[[#This Row],[Customer Last Name]],", ",Table1[[#This Row],[Customer First Name]])</f>
        <v>No. 10614, Client</v>
      </c>
      <c r="F40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4" t="str">
        <f>IF(Table1[[#This Row],[Transaction Type]]="Maintenance","Non-Sales","Sales")</f>
        <v>Non-Sales</v>
      </c>
      <c r="H4054">
        <f>IF(Table1[[#This Row],[Quarter]]="q2",1,"")</f>
        <v>1</v>
      </c>
      <c r="I4054" t="str">
        <f>IF(Table1[[#This Row],[Quarter]]="q3",1,"")</f>
        <v/>
      </c>
      <c r="J4054">
        <f>IF(Table1[[#This Row],[Quarter]]="Q2",Table1[[#This Row],[Credit Amount]],"")</f>
        <v>-195.16</v>
      </c>
      <c r="K4054" t="str">
        <f>IF(Table1[[#This Row],[Quarter]]="Q3",Table1[[#This Row],[Credit Amount]],"")</f>
        <v/>
      </c>
      <c r="L4054" t="str">
        <f>IF(Table1[[#This Row],[Transaction Type]]="Upgrade",Table1[[#This Row],[Credit Amount]],IF(Table1[[#This Row],[Transaction Type]]="Activation",Table1[[#This Row],[Credit Amount]],""))</f>
        <v/>
      </c>
      <c r="M4054">
        <f>IF(Table1[[#This Row],[Transaction Type]]="Maintenance",Table1[[#This Row],[Credit Amount]],"")</f>
        <v>-195.16</v>
      </c>
      <c r="N4054">
        <v>10053</v>
      </c>
      <c r="O4054" t="s">
        <v>2489</v>
      </c>
      <c r="P4054" t="s">
        <v>2542</v>
      </c>
      <c r="Q4054" t="s">
        <v>2340</v>
      </c>
      <c r="R4054">
        <v>10053</v>
      </c>
      <c r="S4054" t="s">
        <v>2489</v>
      </c>
      <c r="T4054" t="s">
        <v>2542</v>
      </c>
      <c r="U4054" t="s">
        <v>2340</v>
      </c>
      <c r="V4054" t="s">
        <v>255</v>
      </c>
      <c r="W4054">
        <v>100001613</v>
      </c>
      <c r="X4054">
        <v>8005550614</v>
      </c>
      <c r="Y4054" t="s">
        <v>2595</v>
      </c>
      <c r="Z4054" t="s">
        <v>3209</v>
      </c>
      <c r="AA4054" s="13">
        <v>-195.16</v>
      </c>
      <c r="AB4054" s="14">
        <v>42507</v>
      </c>
      <c r="AC4054" t="s">
        <v>36</v>
      </c>
    </row>
    <row r="4055" spans="1:29" x14ac:dyDescent="0.25">
      <c r="A4055" t="str">
        <f>CONCATENATE("Q",ROUNDUP(MONTH(Table1[[#This Row],[Month]])/3,0))</f>
        <v>Q2</v>
      </c>
      <c r="B4055" s="14">
        <f>EOMONTH(Table1[[#This Row],[Credit Date]],-1)+1</f>
        <v>42491</v>
      </c>
      <c r="C4055" t="str">
        <f>CONCATENATE(Table1[[#This Row],[Issuer Last Name]],", ",Table1[[#This Row],[Issuer First Name]])</f>
        <v>No. 053, Employee</v>
      </c>
      <c r="D4055" t="str">
        <f>CONCATENATE(Table1[[#This Row],[Approver Last Name]],", ",Table1[[#This Row],[Approver First Name]])</f>
        <v>No. 053, Employee</v>
      </c>
      <c r="E4055" t="str">
        <f>CONCATENATE(Table1[[#This Row],[Customer Last Name]],", ",Table1[[#This Row],[Customer First Name]])</f>
        <v>No. 12450, Client</v>
      </c>
      <c r="F40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5" t="str">
        <f>IF(Table1[[#This Row],[Transaction Type]]="Maintenance","Non-Sales","Sales")</f>
        <v>Non-Sales</v>
      </c>
      <c r="H4055">
        <f>IF(Table1[[#This Row],[Quarter]]="q2",1,"")</f>
        <v>1</v>
      </c>
      <c r="I4055" t="str">
        <f>IF(Table1[[#This Row],[Quarter]]="q3",1,"")</f>
        <v/>
      </c>
      <c r="J4055">
        <f>IF(Table1[[#This Row],[Quarter]]="Q2",Table1[[#This Row],[Credit Amount]],"")</f>
        <v>-238.17</v>
      </c>
      <c r="K4055" t="str">
        <f>IF(Table1[[#This Row],[Quarter]]="Q3",Table1[[#This Row],[Credit Amount]],"")</f>
        <v/>
      </c>
      <c r="L4055" t="str">
        <f>IF(Table1[[#This Row],[Transaction Type]]="Upgrade",Table1[[#This Row],[Credit Amount]],IF(Table1[[#This Row],[Transaction Type]]="Activation",Table1[[#This Row],[Credit Amount]],""))</f>
        <v/>
      </c>
      <c r="M4055">
        <f>IF(Table1[[#This Row],[Transaction Type]]="Maintenance",Table1[[#This Row],[Credit Amount]],"")</f>
        <v>-238.17</v>
      </c>
      <c r="N4055">
        <v>10053</v>
      </c>
      <c r="O4055" t="s">
        <v>2489</v>
      </c>
      <c r="P4055" t="s">
        <v>2542</v>
      </c>
      <c r="Q4055" t="s">
        <v>2340</v>
      </c>
      <c r="R4055">
        <v>10053</v>
      </c>
      <c r="S4055" t="s">
        <v>2489</v>
      </c>
      <c r="T4055" t="s">
        <v>2542</v>
      </c>
      <c r="U4055" t="s">
        <v>2340</v>
      </c>
      <c r="V4055" t="s">
        <v>255</v>
      </c>
      <c r="W4055">
        <v>100003449</v>
      </c>
      <c r="X4055">
        <v>8005552450</v>
      </c>
      <c r="Y4055" t="s">
        <v>2595</v>
      </c>
      <c r="Z4055" t="s">
        <v>5045</v>
      </c>
      <c r="AA4055" s="13">
        <v>-238.17</v>
      </c>
      <c r="AB4055" s="14">
        <v>42509</v>
      </c>
      <c r="AC4055" t="s">
        <v>36</v>
      </c>
    </row>
    <row r="4056" spans="1:29" x14ac:dyDescent="0.25">
      <c r="A4056" t="str">
        <f>CONCATENATE("Q",ROUNDUP(MONTH(Table1[[#This Row],[Month]])/3,0))</f>
        <v>Q2</v>
      </c>
      <c r="B4056" s="14">
        <f>EOMONTH(Table1[[#This Row],[Credit Date]],-1)+1</f>
        <v>42491</v>
      </c>
      <c r="C4056" t="str">
        <f>CONCATENATE(Table1[[#This Row],[Issuer Last Name]],", ",Table1[[#This Row],[Issuer First Name]])</f>
        <v>No. 053, Employee</v>
      </c>
      <c r="D4056" t="str">
        <f>CONCATENATE(Table1[[#This Row],[Approver Last Name]],", ",Table1[[#This Row],[Approver First Name]])</f>
        <v>No. 053, Employee</v>
      </c>
      <c r="E4056" t="str">
        <f>CONCATENATE(Table1[[#This Row],[Customer Last Name]],", ",Table1[[#This Row],[Customer First Name]])</f>
        <v>No. 11090, Client</v>
      </c>
      <c r="F40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6" t="str">
        <f>IF(Table1[[#This Row],[Transaction Type]]="Maintenance","Non-Sales","Sales")</f>
        <v>Non-Sales</v>
      </c>
      <c r="H4056">
        <f>IF(Table1[[#This Row],[Quarter]]="q2",1,"")</f>
        <v>1</v>
      </c>
      <c r="I4056" t="str">
        <f>IF(Table1[[#This Row],[Quarter]]="q3",1,"")</f>
        <v/>
      </c>
      <c r="J4056">
        <f>IF(Table1[[#This Row],[Quarter]]="Q2",Table1[[#This Row],[Credit Amount]],"")</f>
        <v>-382.8</v>
      </c>
      <c r="K4056" t="str">
        <f>IF(Table1[[#This Row],[Quarter]]="Q3",Table1[[#This Row],[Credit Amount]],"")</f>
        <v/>
      </c>
      <c r="L4056" t="str">
        <f>IF(Table1[[#This Row],[Transaction Type]]="Upgrade",Table1[[#This Row],[Credit Amount]],IF(Table1[[#This Row],[Transaction Type]]="Activation",Table1[[#This Row],[Credit Amount]],""))</f>
        <v/>
      </c>
      <c r="M4056">
        <f>IF(Table1[[#This Row],[Transaction Type]]="Maintenance",Table1[[#This Row],[Credit Amount]],"")</f>
        <v>-382.8</v>
      </c>
      <c r="N4056">
        <v>10053</v>
      </c>
      <c r="O4056" t="s">
        <v>2489</v>
      </c>
      <c r="P4056" t="s">
        <v>2542</v>
      </c>
      <c r="Q4056" t="s">
        <v>2340</v>
      </c>
      <c r="R4056">
        <v>10053</v>
      </c>
      <c r="S4056" t="s">
        <v>2489</v>
      </c>
      <c r="T4056" t="s">
        <v>2542</v>
      </c>
      <c r="U4056" t="s">
        <v>2340</v>
      </c>
      <c r="V4056" t="s">
        <v>255</v>
      </c>
      <c r="W4056">
        <v>100002089</v>
      </c>
      <c r="X4056">
        <v>8005551090</v>
      </c>
      <c r="Y4056" t="s">
        <v>2595</v>
      </c>
      <c r="Z4056" t="s">
        <v>3685</v>
      </c>
      <c r="AA4056" s="13">
        <v>-382.8</v>
      </c>
      <c r="AB4056" s="14">
        <v>42512</v>
      </c>
      <c r="AC4056" t="s">
        <v>36</v>
      </c>
    </row>
    <row r="4057" spans="1:29" x14ac:dyDescent="0.25">
      <c r="A4057" t="str">
        <f>CONCATENATE("Q",ROUNDUP(MONTH(Table1[[#This Row],[Month]])/3,0))</f>
        <v>Q2</v>
      </c>
      <c r="B4057" s="14">
        <f>EOMONTH(Table1[[#This Row],[Credit Date]],-1)+1</f>
        <v>42491</v>
      </c>
      <c r="C4057" t="str">
        <f>CONCATENATE(Table1[[#This Row],[Issuer Last Name]],", ",Table1[[#This Row],[Issuer First Name]])</f>
        <v>No. 053, Employee</v>
      </c>
      <c r="D4057" t="str">
        <f>CONCATENATE(Table1[[#This Row],[Approver Last Name]],", ",Table1[[#This Row],[Approver First Name]])</f>
        <v>No. 053, Employee</v>
      </c>
      <c r="E4057" t="str">
        <f>CONCATENATE(Table1[[#This Row],[Customer Last Name]],", ",Table1[[#This Row],[Customer First Name]])</f>
        <v>No. 13853, Client</v>
      </c>
      <c r="F40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7" t="str">
        <f>IF(Table1[[#This Row],[Transaction Type]]="Maintenance","Non-Sales","Sales")</f>
        <v>Non-Sales</v>
      </c>
      <c r="H4057">
        <f>IF(Table1[[#This Row],[Quarter]]="q2",1,"")</f>
        <v>1</v>
      </c>
      <c r="I4057" t="str">
        <f>IF(Table1[[#This Row],[Quarter]]="q3",1,"")</f>
        <v/>
      </c>
      <c r="J4057">
        <f>IF(Table1[[#This Row],[Quarter]]="Q2",Table1[[#This Row],[Credit Amount]],"")</f>
        <v>-134.32</v>
      </c>
      <c r="K4057" t="str">
        <f>IF(Table1[[#This Row],[Quarter]]="Q3",Table1[[#This Row],[Credit Amount]],"")</f>
        <v/>
      </c>
      <c r="L4057" t="str">
        <f>IF(Table1[[#This Row],[Transaction Type]]="Upgrade",Table1[[#This Row],[Credit Amount]],IF(Table1[[#This Row],[Transaction Type]]="Activation",Table1[[#This Row],[Credit Amount]],""))</f>
        <v/>
      </c>
      <c r="M4057">
        <f>IF(Table1[[#This Row],[Transaction Type]]="Maintenance",Table1[[#This Row],[Credit Amount]],"")</f>
        <v>-134.32</v>
      </c>
      <c r="N4057">
        <v>10053</v>
      </c>
      <c r="O4057" t="s">
        <v>2489</v>
      </c>
      <c r="P4057" t="s">
        <v>2542</v>
      </c>
      <c r="Q4057" t="s">
        <v>2340</v>
      </c>
      <c r="R4057">
        <v>10053</v>
      </c>
      <c r="S4057" t="s">
        <v>2489</v>
      </c>
      <c r="T4057" t="s">
        <v>2542</v>
      </c>
      <c r="U4057" t="s">
        <v>2340</v>
      </c>
      <c r="V4057" t="s">
        <v>255</v>
      </c>
      <c r="W4057">
        <v>100004852</v>
      </c>
      <c r="X4057">
        <v>8005553853</v>
      </c>
      <c r="Y4057" t="s">
        <v>2595</v>
      </c>
      <c r="Z4057" t="s">
        <v>6441</v>
      </c>
      <c r="AA4057" s="13">
        <v>-134.32</v>
      </c>
      <c r="AB4057" s="14">
        <v>42513</v>
      </c>
      <c r="AC4057" t="s">
        <v>36</v>
      </c>
    </row>
    <row r="4058" spans="1:29" x14ac:dyDescent="0.25">
      <c r="A4058" t="str">
        <f>CONCATENATE("Q",ROUNDUP(MONTH(Table1[[#This Row],[Month]])/3,0))</f>
        <v>Q2</v>
      </c>
      <c r="B4058" s="14">
        <f>EOMONTH(Table1[[#This Row],[Credit Date]],-1)+1</f>
        <v>42491</v>
      </c>
      <c r="C4058" t="str">
        <f>CONCATENATE(Table1[[#This Row],[Issuer Last Name]],", ",Table1[[#This Row],[Issuer First Name]])</f>
        <v>No. 053, Employee</v>
      </c>
      <c r="D4058" t="str">
        <f>CONCATENATE(Table1[[#This Row],[Approver Last Name]],", ",Table1[[#This Row],[Approver First Name]])</f>
        <v>No. 053, Employee</v>
      </c>
      <c r="E4058" t="str">
        <f>CONCATENATE(Table1[[#This Row],[Customer Last Name]],", ",Table1[[#This Row],[Customer First Name]])</f>
        <v>No. 13516, Client</v>
      </c>
      <c r="F40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8" t="str">
        <f>IF(Table1[[#This Row],[Transaction Type]]="Maintenance","Non-Sales","Sales")</f>
        <v>Non-Sales</v>
      </c>
      <c r="H4058">
        <f>IF(Table1[[#This Row],[Quarter]]="q2",1,"")</f>
        <v>1</v>
      </c>
      <c r="I4058" t="str">
        <f>IF(Table1[[#This Row],[Quarter]]="q3",1,"")</f>
        <v/>
      </c>
      <c r="J4058">
        <f>IF(Table1[[#This Row],[Quarter]]="Q2",Table1[[#This Row],[Credit Amount]],"")</f>
        <v>-212.16</v>
      </c>
      <c r="K4058" t="str">
        <f>IF(Table1[[#This Row],[Quarter]]="Q3",Table1[[#This Row],[Credit Amount]],"")</f>
        <v/>
      </c>
      <c r="L4058" t="str">
        <f>IF(Table1[[#This Row],[Transaction Type]]="Upgrade",Table1[[#This Row],[Credit Amount]],IF(Table1[[#This Row],[Transaction Type]]="Activation",Table1[[#This Row],[Credit Amount]],""))</f>
        <v/>
      </c>
      <c r="M4058">
        <f>IF(Table1[[#This Row],[Transaction Type]]="Maintenance",Table1[[#This Row],[Credit Amount]],"")</f>
        <v>-212.16</v>
      </c>
      <c r="N4058">
        <v>10053</v>
      </c>
      <c r="O4058" t="s">
        <v>2489</v>
      </c>
      <c r="P4058" t="s">
        <v>2542</v>
      </c>
      <c r="Q4058" t="s">
        <v>2340</v>
      </c>
      <c r="R4058">
        <v>10053</v>
      </c>
      <c r="S4058" t="s">
        <v>2489</v>
      </c>
      <c r="T4058" t="s">
        <v>2542</v>
      </c>
      <c r="U4058" t="s">
        <v>2340</v>
      </c>
      <c r="V4058" t="s">
        <v>255</v>
      </c>
      <c r="W4058">
        <v>100004515</v>
      </c>
      <c r="X4058">
        <v>8005553516</v>
      </c>
      <c r="Y4058" t="s">
        <v>2595</v>
      </c>
      <c r="Z4058" t="s">
        <v>6104</v>
      </c>
      <c r="AA4058" s="13">
        <v>-212.16</v>
      </c>
      <c r="AB4058" s="14">
        <v>42519</v>
      </c>
      <c r="AC4058" t="s">
        <v>36</v>
      </c>
    </row>
    <row r="4059" spans="1:29" x14ac:dyDescent="0.25">
      <c r="A4059" t="str">
        <f>CONCATENATE("Q",ROUNDUP(MONTH(Table1[[#This Row],[Month]])/3,0))</f>
        <v>Q2</v>
      </c>
      <c r="B4059" s="14">
        <f>EOMONTH(Table1[[#This Row],[Credit Date]],-1)+1</f>
        <v>42522</v>
      </c>
      <c r="C4059" t="str">
        <f>CONCATENATE(Table1[[#This Row],[Issuer Last Name]],", ",Table1[[#This Row],[Issuer First Name]])</f>
        <v>No. 053, Employee</v>
      </c>
      <c r="D4059" t="str">
        <f>CONCATENATE(Table1[[#This Row],[Approver Last Name]],", ",Table1[[#This Row],[Approver First Name]])</f>
        <v>No. 053, Employee</v>
      </c>
      <c r="E4059" t="str">
        <f>CONCATENATE(Table1[[#This Row],[Customer Last Name]],", ",Table1[[#This Row],[Customer First Name]])</f>
        <v>No. 10922, Client</v>
      </c>
      <c r="F40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59" t="str">
        <f>IF(Table1[[#This Row],[Transaction Type]]="Maintenance","Non-Sales","Sales")</f>
        <v>Sales</v>
      </c>
      <c r="H4059">
        <f>IF(Table1[[#This Row],[Quarter]]="q2",1,"")</f>
        <v>1</v>
      </c>
      <c r="I4059" t="str">
        <f>IF(Table1[[#This Row],[Quarter]]="q3",1,"")</f>
        <v/>
      </c>
      <c r="J4059">
        <f>IF(Table1[[#This Row],[Quarter]]="Q2",Table1[[#This Row],[Credit Amount]],"")</f>
        <v>-72.930000000000007</v>
      </c>
      <c r="K4059" t="str">
        <f>IF(Table1[[#This Row],[Quarter]]="Q3",Table1[[#This Row],[Credit Amount]],"")</f>
        <v/>
      </c>
      <c r="L4059">
        <f>IF(Table1[[#This Row],[Transaction Type]]="Upgrade",Table1[[#This Row],[Credit Amount]],IF(Table1[[#This Row],[Transaction Type]]="Activation",Table1[[#This Row],[Credit Amount]],""))</f>
        <v>-72.930000000000007</v>
      </c>
      <c r="M4059" t="str">
        <f>IF(Table1[[#This Row],[Transaction Type]]="Maintenance",Table1[[#This Row],[Credit Amount]],"")</f>
        <v/>
      </c>
      <c r="N4059">
        <v>10053</v>
      </c>
      <c r="O4059" t="s">
        <v>2489</v>
      </c>
      <c r="P4059" t="s">
        <v>2542</v>
      </c>
      <c r="Q4059" t="s">
        <v>2340</v>
      </c>
      <c r="R4059">
        <v>10053</v>
      </c>
      <c r="S4059" t="s">
        <v>2489</v>
      </c>
      <c r="T4059" t="s">
        <v>2542</v>
      </c>
      <c r="U4059" t="s">
        <v>2340</v>
      </c>
      <c r="V4059" t="s">
        <v>255</v>
      </c>
      <c r="W4059">
        <v>100001921</v>
      </c>
      <c r="X4059">
        <v>8005550922</v>
      </c>
      <c r="Y4059" t="s">
        <v>2595</v>
      </c>
      <c r="Z4059" t="s">
        <v>3517</v>
      </c>
      <c r="AA4059" s="13">
        <v>-72.930000000000007</v>
      </c>
      <c r="AB4059" s="14">
        <v>42525</v>
      </c>
      <c r="AC4059" t="s">
        <v>37</v>
      </c>
    </row>
    <row r="4060" spans="1:29" x14ac:dyDescent="0.25">
      <c r="A4060" t="str">
        <f>CONCATENATE("Q",ROUNDUP(MONTH(Table1[[#This Row],[Month]])/3,0))</f>
        <v>Q2</v>
      </c>
      <c r="B4060" s="14">
        <f>EOMONTH(Table1[[#This Row],[Credit Date]],-1)+1</f>
        <v>42522</v>
      </c>
      <c r="C4060" t="str">
        <f>CONCATENATE(Table1[[#This Row],[Issuer Last Name]],", ",Table1[[#This Row],[Issuer First Name]])</f>
        <v>No. 053, Employee</v>
      </c>
      <c r="D4060" t="str">
        <f>CONCATENATE(Table1[[#This Row],[Approver Last Name]],", ",Table1[[#This Row],[Approver First Name]])</f>
        <v>No. 053, Employee</v>
      </c>
      <c r="E4060" t="str">
        <f>CONCATENATE(Table1[[#This Row],[Customer Last Name]],", ",Table1[[#This Row],[Customer First Name]])</f>
        <v>No. 12376, Client</v>
      </c>
      <c r="F406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0" t="str">
        <f>IF(Table1[[#This Row],[Transaction Type]]="Maintenance","Non-Sales","Sales")</f>
        <v>Sales</v>
      </c>
      <c r="H4060">
        <f>IF(Table1[[#This Row],[Quarter]]="q2",1,"")</f>
        <v>1</v>
      </c>
      <c r="I4060" t="str">
        <f>IF(Table1[[#This Row],[Quarter]]="q3",1,"")</f>
        <v/>
      </c>
      <c r="J4060">
        <f>IF(Table1[[#This Row],[Quarter]]="Q2",Table1[[#This Row],[Credit Amount]],"")</f>
        <v>-142.84</v>
      </c>
      <c r="K4060" t="str">
        <f>IF(Table1[[#This Row],[Quarter]]="Q3",Table1[[#This Row],[Credit Amount]],"")</f>
        <v/>
      </c>
      <c r="L4060">
        <f>IF(Table1[[#This Row],[Transaction Type]]="Upgrade",Table1[[#This Row],[Credit Amount]],IF(Table1[[#This Row],[Transaction Type]]="Activation",Table1[[#This Row],[Credit Amount]],""))</f>
        <v>-142.84</v>
      </c>
      <c r="M4060" t="str">
        <f>IF(Table1[[#This Row],[Transaction Type]]="Maintenance",Table1[[#This Row],[Credit Amount]],"")</f>
        <v/>
      </c>
      <c r="N4060">
        <v>10053</v>
      </c>
      <c r="O4060" t="s">
        <v>2489</v>
      </c>
      <c r="P4060" t="s">
        <v>2542</v>
      </c>
      <c r="Q4060" t="s">
        <v>2340</v>
      </c>
      <c r="R4060">
        <v>10053</v>
      </c>
      <c r="S4060" t="s">
        <v>2489</v>
      </c>
      <c r="T4060" t="s">
        <v>2542</v>
      </c>
      <c r="U4060" t="s">
        <v>2340</v>
      </c>
      <c r="V4060" t="s">
        <v>255</v>
      </c>
      <c r="W4060">
        <v>100003375</v>
      </c>
      <c r="X4060">
        <v>8005552376</v>
      </c>
      <c r="Y4060" t="s">
        <v>2595</v>
      </c>
      <c r="Z4060" t="s">
        <v>4971</v>
      </c>
      <c r="AA4060" s="13">
        <v>-142.84</v>
      </c>
      <c r="AB4060" s="14">
        <v>42534</v>
      </c>
      <c r="AC4060" t="s">
        <v>35</v>
      </c>
    </row>
    <row r="4061" spans="1:29" x14ac:dyDescent="0.25">
      <c r="A4061" t="str">
        <f>CONCATENATE("Q",ROUNDUP(MONTH(Table1[[#This Row],[Month]])/3,0))</f>
        <v>Q2</v>
      </c>
      <c r="B4061" s="14">
        <f>EOMONTH(Table1[[#This Row],[Credit Date]],-1)+1</f>
        <v>42522</v>
      </c>
      <c r="C4061" t="str">
        <f>CONCATENATE(Table1[[#This Row],[Issuer Last Name]],", ",Table1[[#This Row],[Issuer First Name]])</f>
        <v>No. 053, Employee</v>
      </c>
      <c r="D4061" t="str">
        <f>CONCATENATE(Table1[[#This Row],[Approver Last Name]],", ",Table1[[#This Row],[Approver First Name]])</f>
        <v>No. 053, Employee</v>
      </c>
      <c r="E4061" t="str">
        <f>CONCATENATE(Table1[[#This Row],[Customer Last Name]],", ",Table1[[#This Row],[Customer First Name]])</f>
        <v>No. 10824, Client</v>
      </c>
      <c r="F40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1" t="str">
        <f>IF(Table1[[#This Row],[Transaction Type]]="Maintenance","Non-Sales","Sales")</f>
        <v>Sales</v>
      </c>
      <c r="H4061">
        <f>IF(Table1[[#This Row],[Quarter]]="q2",1,"")</f>
        <v>1</v>
      </c>
      <c r="I4061" t="str">
        <f>IF(Table1[[#This Row],[Quarter]]="q3",1,"")</f>
        <v/>
      </c>
      <c r="J4061">
        <f>IF(Table1[[#This Row],[Quarter]]="Q2",Table1[[#This Row],[Credit Amount]],"")</f>
        <v>-125.99</v>
      </c>
      <c r="K4061" t="str">
        <f>IF(Table1[[#This Row],[Quarter]]="Q3",Table1[[#This Row],[Credit Amount]],"")</f>
        <v/>
      </c>
      <c r="L4061">
        <f>IF(Table1[[#This Row],[Transaction Type]]="Upgrade",Table1[[#This Row],[Credit Amount]],IF(Table1[[#This Row],[Transaction Type]]="Activation",Table1[[#This Row],[Credit Amount]],""))</f>
        <v>-125.99</v>
      </c>
      <c r="M4061" t="str">
        <f>IF(Table1[[#This Row],[Transaction Type]]="Maintenance",Table1[[#This Row],[Credit Amount]],"")</f>
        <v/>
      </c>
      <c r="N4061">
        <v>10053</v>
      </c>
      <c r="O4061" t="s">
        <v>2489</v>
      </c>
      <c r="P4061" t="s">
        <v>2542</v>
      </c>
      <c r="Q4061" t="s">
        <v>2340</v>
      </c>
      <c r="R4061">
        <v>10053</v>
      </c>
      <c r="S4061" t="s">
        <v>2489</v>
      </c>
      <c r="T4061" t="s">
        <v>2542</v>
      </c>
      <c r="U4061" t="s">
        <v>2340</v>
      </c>
      <c r="V4061" t="s">
        <v>255</v>
      </c>
      <c r="W4061">
        <v>100001823</v>
      </c>
      <c r="X4061">
        <v>8005550824</v>
      </c>
      <c r="Y4061" t="s">
        <v>2595</v>
      </c>
      <c r="Z4061" t="s">
        <v>3419</v>
      </c>
      <c r="AA4061" s="13">
        <v>-125.99</v>
      </c>
      <c r="AB4061" s="14">
        <v>42544</v>
      </c>
      <c r="AC4061" t="s">
        <v>35</v>
      </c>
    </row>
    <row r="4062" spans="1:29" x14ac:dyDescent="0.25">
      <c r="A4062" t="str">
        <f>CONCATENATE("Q",ROUNDUP(MONTH(Table1[[#This Row],[Month]])/3,0))</f>
        <v>Q2</v>
      </c>
      <c r="B4062" s="14">
        <f>EOMONTH(Table1[[#This Row],[Credit Date]],-1)+1</f>
        <v>42522</v>
      </c>
      <c r="C4062" t="str">
        <f>CONCATENATE(Table1[[#This Row],[Issuer Last Name]],", ",Table1[[#This Row],[Issuer First Name]])</f>
        <v>No. 053, Employee</v>
      </c>
      <c r="D4062" t="str">
        <f>CONCATENATE(Table1[[#This Row],[Approver Last Name]],", ",Table1[[#This Row],[Approver First Name]])</f>
        <v>No. 053, Employee</v>
      </c>
      <c r="E4062" t="str">
        <f>CONCATENATE(Table1[[#This Row],[Customer Last Name]],", ",Table1[[#This Row],[Customer First Name]])</f>
        <v>No. 13924, Client</v>
      </c>
      <c r="F40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2" t="str">
        <f>IF(Table1[[#This Row],[Transaction Type]]="Maintenance","Non-Sales","Sales")</f>
        <v>Sales</v>
      </c>
      <c r="H4062">
        <f>IF(Table1[[#This Row],[Quarter]]="q2",1,"")</f>
        <v>1</v>
      </c>
      <c r="I4062" t="str">
        <f>IF(Table1[[#This Row],[Quarter]]="q3",1,"")</f>
        <v/>
      </c>
      <c r="J4062">
        <f>IF(Table1[[#This Row],[Quarter]]="Q2",Table1[[#This Row],[Credit Amount]],"")</f>
        <v>-50.1</v>
      </c>
      <c r="K4062" t="str">
        <f>IF(Table1[[#This Row],[Quarter]]="Q3",Table1[[#This Row],[Credit Amount]],"")</f>
        <v/>
      </c>
      <c r="L4062">
        <f>IF(Table1[[#This Row],[Transaction Type]]="Upgrade",Table1[[#This Row],[Credit Amount]],IF(Table1[[#This Row],[Transaction Type]]="Activation",Table1[[#This Row],[Credit Amount]],""))</f>
        <v>-50.1</v>
      </c>
      <c r="M4062" t="str">
        <f>IF(Table1[[#This Row],[Transaction Type]]="Maintenance",Table1[[#This Row],[Credit Amount]],"")</f>
        <v/>
      </c>
      <c r="N4062">
        <v>10053</v>
      </c>
      <c r="O4062" t="s">
        <v>2489</v>
      </c>
      <c r="P4062" t="s">
        <v>2542</v>
      </c>
      <c r="Q4062" t="s">
        <v>2340</v>
      </c>
      <c r="R4062">
        <v>10053</v>
      </c>
      <c r="S4062" t="s">
        <v>2489</v>
      </c>
      <c r="T4062" t="s">
        <v>2542</v>
      </c>
      <c r="U4062" t="s">
        <v>2340</v>
      </c>
      <c r="V4062" t="s">
        <v>255</v>
      </c>
      <c r="W4062">
        <v>100004923</v>
      </c>
      <c r="X4062">
        <v>8005553924</v>
      </c>
      <c r="Y4062" t="s">
        <v>2595</v>
      </c>
      <c r="Z4062" t="s">
        <v>6512</v>
      </c>
      <c r="AA4062" s="13">
        <v>-50.1</v>
      </c>
      <c r="AB4062" s="14">
        <v>42545</v>
      </c>
      <c r="AC4062" t="s">
        <v>37</v>
      </c>
    </row>
    <row r="4063" spans="1:29" x14ac:dyDescent="0.25">
      <c r="A4063" t="str">
        <f>CONCATENATE("Q",ROUNDUP(MONTH(Table1[[#This Row],[Month]])/3,0))</f>
        <v>Q2</v>
      </c>
      <c r="B4063" s="14">
        <f>EOMONTH(Table1[[#This Row],[Credit Date]],-1)+1</f>
        <v>42522</v>
      </c>
      <c r="C4063" t="str">
        <f>CONCATENATE(Table1[[#This Row],[Issuer Last Name]],", ",Table1[[#This Row],[Issuer First Name]])</f>
        <v>No. 053, Employee</v>
      </c>
      <c r="D4063" t="str">
        <f>CONCATENATE(Table1[[#This Row],[Approver Last Name]],", ",Table1[[#This Row],[Approver First Name]])</f>
        <v>No. 053, Employee</v>
      </c>
      <c r="E4063" t="str">
        <f>CONCATENATE(Table1[[#This Row],[Customer Last Name]],", ",Table1[[#This Row],[Customer First Name]])</f>
        <v>No. 10511, Client</v>
      </c>
      <c r="F40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3" t="str">
        <f>IF(Table1[[#This Row],[Transaction Type]]="Maintenance","Non-Sales","Sales")</f>
        <v>Non-Sales</v>
      </c>
      <c r="H4063">
        <f>IF(Table1[[#This Row],[Quarter]]="q2",1,"")</f>
        <v>1</v>
      </c>
      <c r="I4063" t="str">
        <f>IF(Table1[[#This Row],[Quarter]]="q3",1,"")</f>
        <v/>
      </c>
      <c r="J4063">
        <f>IF(Table1[[#This Row],[Quarter]]="Q2",Table1[[#This Row],[Credit Amount]],"")</f>
        <v>-227.82</v>
      </c>
      <c r="K4063" t="str">
        <f>IF(Table1[[#This Row],[Quarter]]="Q3",Table1[[#This Row],[Credit Amount]],"")</f>
        <v/>
      </c>
      <c r="L4063" t="str">
        <f>IF(Table1[[#This Row],[Transaction Type]]="Upgrade",Table1[[#This Row],[Credit Amount]],IF(Table1[[#This Row],[Transaction Type]]="Activation",Table1[[#This Row],[Credit Amount]],""))</f>
        <v/>
      </c>
      <c r="M4063">
        <f>IF(Table1[[#This Row],[Transaction Type]]="Maintenance",Table1[[#This Row],[Credit Amount]],"")</f>
        <v>-227.82</v>
      </c>
      <c r="N4063">
        <v>10053</v>
      </c>
      <c r="O4063" t="s">
        <v>2489</v>
      </c>
      <c r="P4063" t="s">
        <v>2542</v>
      </c>
      <c r="Q4063" t="s">
        <v>2340</v>
      </c>
      <c r="R4063">
        <v>10053</v>
      </c>
      <c r="S4063" t="s">
        <v>2489</v>
      </c>
      <c r="T4063" t="s">
        <v>2542</v>
      </c>
      <c r="U4063" t="s">
        <v>2340</v>
      </c>
      <c r="V4063" t="s">
        <v>255</v>
      </c>
      <c r="W4063">
        <v>100001510</v>
      </c>
      <c r="X4063">
        <v>8005550511</v>
      </c>
      <c r="Y4063" t="s">
        <v>2595</v>
      </c>
      <c r="Z4063" t="s">
        <v>3106</v>
      </c>
      <c r="AA4063" s="13">
        <v>-227.82</v>
      </c>
      <c r="AB4063" s="14">
        <v>42551</v>
      </c>
      <c r="AC4063" t="s">
        <v>36</v>
      </c>
    </row>
    <row r="4064" spans="1:29" x14ac:dyDescent="0.25">
      <c r="A4064" t="str">
        <f>CONCATENATE("Q",ROUNDUP(MONTH(Table1[[#This Row],[Month]])/3,0))</f>
        <v>Q3</v>
      </c>
      <c r="B4064" s="14">
        <f>EOMONTH(Table1[[#This Row],[Credit Date]],-1)+1</f>
        <v>42552</v>
      </c>
      <c r="C4064" t="str">
        <f>CONCATENATE(Table1[[#This Row],[Issuer Last Name]],", ",Table1[[#This Row],[Issuer First Name]])</f>
        <v>No. 053, Employee</v>
      </c>
      <c r="D4064" t="str">
        <f>CONCATENATE(Table1[[#This Row],[Approver Last Name]],", ",Table1[[#This Row],[Approver First Name]])</f>
        <v>No. 053, Employee</v>
      </c>
      <c r="E4064" t="str">
        <f>CONCATENATE(Table1[[#This Row],[Customer Last Name]],", ",Table1[[#This Row],[Customer First Name]])</f>
        <v>No. 13292, Client</v>
      </c>
      <c r="F40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4" t="str">
        <f>IF(Table1[[#This Row],[Transaction Type]]="Maintenance","Non-Sales","Sales")</f>
        <v>Non-Sales</v>
      </c>
      <c r="H4064" t="str">
        <f>IF(Table1[[#This Row],[Quarter]]="q2",1,"")</f>
        <v/>
      </c>
      <c r="I4064">
        <f>IF(Table1[[#This Row],[Quarter]]="q3",1,"")</f>
        <v>1</v>
      </c>
      <c r="J4064" t="str">
        <f>IF(Table1[[#This Row],[Quarter]]="Q2",Table1[[#This Row],[Credit Amount]],"")</f>
        <v/>
      </c>
      <c r="K4064">
        <f>IF(Table1[[#This Row],[Quarter]]="Q3",Table1[[#This Row],[Credit Amount]],"")</f>
        <v>-322.05</v>
      </c>
      <c r="L4064" t="str">
        <f>IF(Table1[[#This Row],[Transaction Type]]="Upgrade",Table1[[#This Row],[Credit Amount]],IF(Table1[[#This Row],[Transaction Type]]="Activation",Table1[[#This Row],[Credit Amount]],""))</f>
        <v/>
      </c>
      <c r="M4064">
        <f>IF(Table1[[#This Row],[Transaction Type]]="Maintenance",Table1[[#This Row],[Credit Amount]],"")</f>
        <v>-322.05</v>
      </c>
      <c r="N4064">
        <v>10053</v>
      </c>
      <c r="O4064" t="s">
        <v>2489</v>
      </c>
      <c r="P4064" t="s">
        <v>2542</v>
      </c>
      <c r="Q4064" t="s">
        <v>2340</v>
      </c>
      <c r="R4064">
        <v>10053</v>
      </c>
      <c r="S4064" t="s">
        <v>2489</v>
      </c>
      <c r="T4064" t="s">
        <v>2542</v>
      </c>
      <c r="U4064" t="s">
        <v>2340</v>
      </c>
      <c r="V4064" t="s">
        <v>255</v>
      </c>
      <c r="W4064">
        <v>100004291</v>
      </c>
      <c r="X4064">
        <v>8005553292</v>
      </c>
      <c r="Y4064" t="s">
        <v>2595</v>
      </c>
      <c r="Z4064" t="s">
        <v>5880</v>
      </c>
      <c r="AA4064" s="13">
        <v>-322.05</v>
      </c>
      <c r="AB4064" s="14">
        <v>42552</v>
      </c>
      <c r="AC4064" t="s">
        <v>36</v>
      </c>
    </row>
    <row r="4065" spans="1:29" x14ac:dyDescent="0.25">
      <c r="A4065" t="str">
        <f>CONCATENATE("Q",ROUNDUP(MONTH(Table1[[#This Row],[Month]])/3,0))</f>
        <v>Q3</v>
      </c>
      <c r="B4065" s="14">
        <f>EOMONTH(Table1[[#This Row],[Credit Date]],-1)+1</f>
        <v>42552</v>
      </c>
      <c r="C4065" t="str">
        <f>CONCATENATE(Table1[[#This Row],[Issuer Last Name]],", ",Table1[[#This Row],[Issuer First Name]])</f>
        <v>No. 053, Employee</v>
      </c>
      <c r="D4065" t="str">
        <f>CONCATENATE(Table1[[#This Row],[Approver Last Name]],", ",Table1[[#This Row],[Approver First Name]])</f>
        <v>No. 053, Employee</v>
      </c>
      <c r="E4065" t="str">
        <f>CONCATENATE(Table1[[#This Row],[Customer Last Name]],", ",Table1[[#This Row],[Customer First Name]])</f>
        <v>No. 13507, Client</v>
      </c>
      <c r="F40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5" t="str">
        <f>IF(Table1[[#This Row],[Transaction Type]]="Maintenance","Non-Sales","Sales")</f>
        <v>Non-Sales</v>
      </c>
      <c r="H4065" t="str">
        <f>IF(Table1[[#This Row],[Quarter]]="q2",1,"")</f>
        <v/>
      </c>
      <c r="I4065">
        <f>IF(Table1[[#This Row],[Quarter]]="q3",1,"")</f>
        <v>1</v>
      </c>
      <c r="J4065" t="str">
        <f>IF(Table1[[#This Row],[Quarter]]="Q2",Table1[[#This Row],[Credit Amount]],"")</f>
        <v/>
      </c>
      <c r="K4065">
        <f>IF(Table1[[#This Row],[Quarter]]="Q3",Table1[[#This Row],[Credit Amount]],"")</f>
        <v>-272.5</v>
      </c>
      <c r="L4065" t="str">
        <f>IF(Table1[[#This Row],[Transaction Type]]="Upgrade",Table1[[#This Row],[Credit Amount]],IF(Table1[[#This Row],[Transaction Type]]="Activation",Table1[[#This Row],[Credit Amount]],""))</f>
        <v/>
      </c>
      <c r="M4065">
        <f>IF(Table1[[#This Row],[Transaction Type]]="Maintenance",Table1[[#This Row],[Credit Amount]],"")</f>
        <v>-272.5</v>
      </c>
      <c r="N4065">
        <v>10053</v>
      </c>
      <c r="O4065" t="s">
        <v>2489</v>
      </c>
      <c r="P4065" t="s">
        <v>2542</v>
      </c>
      <c r="Q4065" t="s">
        <v>2340</v>
      </c>
      <c r="R4065">
        <v>10053</v>
      </c>
      <c r="S4065" t="s">
        <v>2489</v>
      </c>
      <c r="T4065" t="s">
        <v>2542</v>
      </c>
      <c r="U4065" t="s">
        <v>2340</v>
      </c>
      <c r="V4065" t="s">
        <v>255</v>
      </c>
      <c r="W4065">
        <v>100004506</v>
      </c>
      <c r="X4065">
        <v>8005553507</v>
      </c>
      <c r="Y4065" t="s">
        <v>2595</v>
      </c>
      <c r="Z4065" t="s">
        <v>6095</v>
      </c>
      <c r="AA4065" s="13">
        <v>-272.5</v>
      </c>
      <c r="AB4065" s="14">
        <v>42556</v>
      </c>
      <c r="AC4065" t="s">
        <v>36</v>
      </c>
    </row>
    <row r="4066" spans="1:29" x14ac:dyDescent="0.25">
      <c r="A4066" t="str">
        <f>CONCATENATE("Q",ROUNDUP(MONTH(Table1[[#This Row],[Month]])/3,0))</f>
        <v>Q3</v>
      </c>
      <c r="B4066" s="14">
        <f>EOMONTH(Table1[[#This Row],[Credit Date]],-1)+1</f>
        <v>42552</v>
      </c>
      <c r="C4066" t="str">
        <f>CONCATENATE(Table1[[#This Row],[Issuer Last Name]],", ",Table1[[#This Row],[Issuer First Name]])</f>
        <v>No. 053, Employee</v>
      </c>
      <c r="D4066" t="str">
        <f>CONCATENATE(Table1[[#This Row],[Approver Last Name]],", ",Table1[[#This Row],[Approver First Name]])</f>
        <v>No. 053, Employee</v>
      </c>
      <c r="E4066" t="str">
        <f>CONCATENATE(Table1[[#This Row],[Customer Last Name]],", ",Table1[[#This Row],[Customer First Name]])</f>
        <v>No. 13367, Client</v>
      </c>
      <c r="F40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6" t="str">
        <f>IF(Table1[[#This Row],[Transaction Type]]="Maintenance","Non-Sales","Sales")</f>
        <v>Sales</v>
      </c>
      <c r="H4066" t="str">
        <f>IF(Table1[[#This Row],[Quarter]]="q2",1,"")</f>
        <v/>
      </c>
      <c r="I4066">
        <f>IF(Table1[[#This Row],[Quarter]]="q3",1,"")</f>
        <v>1</v>
      </c>
      <c r="J4066" t="str">
        <f>IF(Table1[[#This Row],[Quarter]]="Q2",Table1[[#This Row],[Credit Amount]],"")</f>
        <v/>
      </c>
      <c r="K4066">
        <f>IF(Table1[[#This Row],[Quarter]]="Q3",Table1[[#This Row],[Credit Amount]],"")</f>
        <v>-496.22</v>
      </c>
      <c r="L4066">
        <f>IF(Table1[[#This Row],[Transaction Type]]="Upgrade",Table1[[#This Row],[Credit Amount]],IF(Table1[[#This Row],[Transaction Type]]="Activation",Table1[[#This Row],[Credit Amount]],""))</f>
        <v>-496.22</v>
      </c>
      <c r="M4066" t="str">
        <f>IF(Table1[[#This Row],[Transaction Type]]="Maintenance",Table1[[#This Row],[Credit Amount]],"")</f>
        <v/>
      </c>
      <c r="N4066">
        <v>10053</v>
      </c>
      <c r="O4066" t="s">
        <v>2489</v>
      </c>
      <c r="P4066" t="s">
        <v>2542</v>
      </c>
      <c r="Q4066" t="s">
        <v>2340</v>
      </c>
      <c r="R4066">
        <v>10053</v>
      </c>
      <c r="S4066" t="s">
        <v>2489</v>
      </c>
      <c r="T4066" t="s">
        <v>2542</v>
      </c>
      <c r="U4066" t="s">
        <v>2340</v>
      </c>
      <c r="V4066" t="s">
        <v>255</v>
      </c>
      <c r="W4066">
        <v>100004366</v>
      </c>
      <c r="X4066">
        <v>8005553367</v>
      </c>
      <c r="Y4066" t="s">
        <v>2595</v>
      </c>
      <c r="Z4066" t="s">
        <v>5955</v>
      </c>
      <c r="AA4066" s="13">
        <v>-496.22</v>
      </c>
      <c r="AB4066" s="14">
        <v>42558</v>
      </c>
      <c r="AC4066" t="s">
        <v>37</v>
      </c>
    </row>
    <row r="4067" spans="1:29" x14ac:dyDescent="0.25">
      <c r="A4067" t="str">
        <f>CONCATENATE("Q",ROUNDUP(MONTH(Table1[[#This Row],[Month]])/3,0))</f>
        <v>Q3</v>
      </c>
      <c r="B4067" s="14">
        <f>EOMONTH(Table1[[#This Row],[Credit Date]],-1)+1</f>
        <v>42552</v>
      </c>
      <c r="C4067" t="str">
        <f>CONCATENATE(Table1[[#This Row],[Issuer Last Name]],", ",Table1[[#This Row],[Issuer First Name]])</f>
        <v>No. 053, Employee</v>
      </c>
      <c r="D4067" t="str">
        <f>CONCATENATE(Table1[[#This Row],[Approver Last Name]],", ",Table1[[#This Row],[Approver First Name]])</f>
        <v>No. 053, Employee</v>
      </c>
      <c r="E4067" t="str">
        <f>CONCATENATE(Table1[[#This Row],[Customer Last Name]],", ",Table1[[#This Row],[Customer First Name]])</f>
        <v>No. 12962, Client</v>
      </c>
      <c r="F40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7" t="str">
        <f>IF(Table1[[#This Row],[Transaction Type]]="Maintenance","Non-Sales","Sales")</f>
        <v>Non-Sales</v>
      </c>
      <c r="H4067" t="str">
        <f>IF(Table1[[#This Row],[Quarter]]="q2",1,"")</f>
        <v/>
      </c>
      <c r="I4067">
        <f>IF(Table1[[#This Row],[Quarter]]="q3",1,"")</f>
        <v>1</v>
      </c>
      <c r="J4067" t="str">
        <f>IF(Table1[[#This Row],[Quarter]]="Q2",Table1[[#This Row],[Credit Amount]],"")</f>
        <v/>
      </c>
      <c r="K4067">
        <f>IF(Table1[[#This Row],[Quarter]]="Q3",Table1[[#This Row],[Credit Amount]],"")</f>
        <v>-153.99</v>
      </c>
      <c r="L4067" t="str">
        <f>IF(Table1[[#This Row],[Transaction Type]]="Upgrade",Table1[[#This Row],[Credit Amount]],IF(Table1[[#This Row],[Transaction Type]]="Activation",Table1[[#This Row],[Credit Amount]],""))</f>
        <v/>
      </c>
      <c r="M4067">
        <f>IF(Table1[[#This Row],[Transaction Type]]="Maintenance",Table1[[#This Row],[Credit Amount]],"")</f>
        <v>-153.99</v>
      </c>
      <c r="N4067">
        <v>10053</v>
      </c>
      <c r="O4067" t="s">
        <v>2489</v>
      </c>
      <c r="P4067" t="s">
        <v>2542</v>
      </c>
      <c r="Q4067" t="s">
        <v>2340</v>
      </c>
      <c r="R4067">
        <v>10053</v>
      </c>
      <c r="S4067" t="s">
        <v>2489</v>
      </c>
      <c r="T4067" t="s">
        <v>2542</v>
      </c>
      <c r="U4067" t="s">
        <v>2340</v>
      </c>
      <c r="V4067" t="s">
        <v>255</v>
      </c>
      <c r="W4067">
        <v>100003961</v>
      </c>
      <c r="X4067">
        <v>8005552962</v>
      </c>
      <c r="Y4067" t="s">
        <v>2595</v>
      </c>
      <c r="Z4067" t="s">
        <v>5551</v>
      </c>
      <c r="AA4067" s="13">
        <v>-153.99</v>
      </c>
      <c r="AB4067" s="14">
        <v>42563</v>
      </c>
      <c r="AC4067" t="s">
        <v>36</v>
      </c>
    </row>
    <row r="4068" spans="1:29" x14ac:dyDescent="0.25">
      <c r="A4068" t="str">
        <f>CONCATENATE("Q",ROUNDUP(MONTH(Table1[[#This Row],[Month]])/3,0))</f>
        <v>Q3</v>
      </c>
      <c r="B4068" s="14">
        <f>EOMONTH(Table1[[#This Row],[Credit Date]],-1)+1</f>
        <v>42552</v>
      </c>
      <c r="C4068" t="str">
        <f>CONCATENATE(Table1[[#This Row],[Issuer Last Name]],", ",Table1[[#This Row],[Issuer First Name]])</f>
        <v>No. 053, Employee</v>
      </c>
      <c r="D4068" t="str">
        <f>CONCATENATE(Table1[[#This Row],[Approver Last Name]],", ",Table1[[#This Row],[Approver First Name]])</f>
        <v>No. 053, Employee</v>
      </c>
      <c r="E4068" t="str">
        <f>CONCATENATE(Table1[[#This Row],[Customer Last Name]],", ",Table1[[#This Row],[Customer First Name]])</f>
        <v>No. 14039, Client</v>
      </c>
      <c r="F40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8" t="str">
        <f>IF(Table1[[#This Row],[Transaction Type]]="Maintenance","Non-Sales","Sales")</f>
        <v>Sales</v>
      </c>
      <c r="H4068" t="str">
        <f>IF(Table1[[#This Row],[Quarter]]="q2",1,"")</f>
        <v/>
      </c>
      <c r="I4068">
        <f>IF(Table1[[#This Row],[Quarter]]="q3",1,"")</f>
        <v>1</v>
      </c>
      <c r="J4068" t="str">
        <f>IF(Table1[[#This Row],[Quarter]]="Q2",Table1[[#This Row],[Credit Amount]],"")</f>
        <v/>
      </c>
      <c r="K4068">
        <f>IF(Table1[[#This Row],[Quarter]]="Q3",Table1[[#This Row],[Credit Amount]],"")</f>
        <v>-225.66</v>
      </c>
      <c r="L4068">
        <f>IF(Table1[[#This Row],[Transaction Type]]="Upgrade",Table1[[#This Row],[Credit Amount]],IF(Table1[[#This Row],[Transaction Type]]="Activation",Table1[[#This Row],[Credit Amount]],""))</f>
        <v>-225.66</v>
      </c>
      <c r="M4068" t="str">
        <f>IF(Table1[[#This Row],[Transaction Type]]="Maintenance",Table1[[#This Row],[Credit Amount]],"")</f>
        <v/>
      </c>
      <c r="N4068">
        <v>10053</v>
      </c>
      <c r="O4068" t="s">
        <v>2489</v>
      </c>
      <c r="P4068" t="s">
        <v>2542</v>
      </c>
      <c r="Q4068" t="s">
        <v>2340</v>
      </c>
      <c r="R4068">
        <v>10053</v>
      </c>
      <c r="S4068" t="s">
        <v>2489</v>
      </c>
      <c r="T4068" t="s">
        <v>2542</v>
      </c>
      <c r="U4068" t="s">
        <v>2340</v>
      </c>
      <c r="V4068" t="s">
        <v>255</v>
      </c>
      <c r="W4068">
        <v>100005038</v>
      </c>
      <c r="X4068">
        <v>8005554039</v>
      </c>
      <c r="Y4068" t="s">
        <v>2595</v>
      </c>
      <c r="Z4068" t="s">
        <v>6627</v>
      </c>
      <c r="AA4068" s="13">
        <v>-225.66</v>
      </c>
      <c r="AB4068" s="14">
        <v>42565</v>
      </c>
      <c r="AC4068" t="s">
        <v>35</v>
      </c>
    </row>
    <row r="4069" spans="1:29" x14ac:dyDescent="0.25">
      <c r="A4069" t="str">
        <f>CONCATENATE("Q",ROUNDUP(MONTH(Table1[[#This Row],[Month]])/3,0))</f>
        <v>Q3</v>
      </c>
      <c r="B4069" s="14">
        <f>EOMONTH(Table1[[#This Row],[Credit Date]],-1)+1</f>
        <v>42552</v>
      </c>
      <c r="C4069" t="str">
        <f>CONCATENATE(Table1[[#This Row],[Issuer Last Name]],", ",Table1[[#This Row],[Issuer First Name]])</f>
        <v>No. 053, Employee</v>
      </c>
      <c r="D4069" t="str">
        <f>CONCATENATE(Table1[[#This Row],[Approver Last Name]],", ",Table1[[#This Row],[Approver First Name]])</f>
        <v>No. 053, Employee</v>
      </c>
      <c r="E4069" t="str">
        <f>CONCATENATE(Table1[[#This Row],[Customer Last Name]],", ",Table1[[#This Row],[Customer First Name]])</f>
        <v>No. 11830, Client</v>
      </c>
      <c r="F40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69" t="str">
        <f>IF(Table1[[#This Row],[Transaction Type]]="Maintenance","Non-Sales","Sales")</f>
        <v>Non-Sales</v>
      </c>
      <c r="H4069" t="str">
        <f>IF(Table1[[#This Row],[Quarter]]="q2",1,"")</f>
        <v/>
      </c>
      <c r="I4069">
        <f>IF(Table1[[#This Row],[Quarter]]="q3",1,"")</f>
        <v>1</v>
      </c>
      <c r="J4069" t="str">
        <f>IF(Table1[[#This Row],[Quarter]]="Q2",Table1[[#This Row],[Credit Amount]],"")</f>
        <v/>
      </c>
      <c r="K4069">
        <f>IF(Table1[[#This Row],[Quarter]]="Q3",Table1[[#This Row],[Credit Amount]],"")</f>
        <v>-454.79</v>
      </c>
      <c r="L4069" t="str">
        <f>IF(Table1[[#This Row],[Transaction Type]]="Upgrade",Table1[[#This Row],[Credit Amount]],IF(Table1[[#This Row],[Transaction Type]]="Activation",Table1[[#This Row],[Credit Amount]],""))</f>
        <v/>
      </c>
      <c r="M4069">
        <f>IF(Table1[[#This Row],[Transaction Type]]="Maintenance",Table1[[#This Row],[Credit Amount]],"")</f>
        <v>-454.79</v>
      </c>
      <c r="N4069">
        <v>10053</v>
      </c>
      <c r="O4069" t="s">
        <v>2489</v>
      </c>
      <c r="P4069" t="s">
        <v>2542</v>
      </c>
      <c r="Q4069" t="s">
        <v>2340</v>
      </c>
      <c r="R4069">
        <v>10053</v>
      </c>
      <c r="S4069" t="s">
        <v>2489</v>
      </c>
      <c r="T4069" t="s">
        <v>2542</v>
      </c>
      <c r="U4069" t="s">
        <v>2340</v>
      </c>
      <c r="V4069" t="s">
        <v>255</v>
      </c>
      <c r="W4069">
        <v>100002829</v>
      </c>
      <c r="X4069">
        <v>8005551830</v>
      </c>
      <c r="Y4069" t="s">
        <v>2595</v>
      </c>
      <c r="Z4069" t="s">
        <v>4425</v>
      </c>
      <c r="AA4069" s="13">
        <v>-454.79</v>
      </c>
      <c r="AB4069" s="14">
        <v>42569</v>
      </c>
      <c r="AC4069" t="s">
        <v>36</v>
      </c>
    </row>
    <row r="4070" spans="1:29" x14ac:dyDescent="0.25">
      <c r="A4070" t="str">
        <f>CONCATENATE("Q",ROUNDUP(MONTH(Table1[[#This Row],[Month]])/3,0))</f>
        <v>Q3</v>
      </c>
      <c r="B4070" s="14">
        <f>EOMONTH(Table1[[#This Row],[Credit Date]],-1)+1</f>
        <v>42552</v>
      </c>
      <c r="C4070" t="str">
        <f>CONCATENATE(Table1[[#This Row],[Issuer Last Name]],", ",Table1[[#This Row],[Issuer First Name]])</f>
        <v>No. 053, Employee</v>
      </c>
      <c r="D4070" t="str">
        <f>CONCATENATE(Table1[[#This Row],[Approver Last Name]],", ",Table1[[#This Row],[Approver First Name]])</f>
        <v>No. 053, Employee</v>
      </c>
      <c r="E4070" t="str">
        <f>CONCATENATE(Table1[[#This Row],[Customer Last Name]],", ",Table1[[#This Row],[Customer First Name]])</f>
        <v>No. 10415, Client</v>
      </c>
      <c r="F40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0" t="str">
        <f>IF(Table1[[#This Row],[Transaction Type]]="Maintenance","Non-Sales","Sales")</f>
        <v>Non-Sales</v>
      </c>
      <c r="H4070" t="str">
        <f>IF(Table1[[#This Row],[Quarter]]="q2",1,"")</f>
        <v/>
      </c>
      <c r="I4070">
        <f>IF(Table1[[#This Row],[Quarter]]="q3",1,"")</f>
        <v>1</v>
      </c>
      <c r="J4070" t="str">
        <f>IF(Table1[[#This Row],[Quarter]]="Q2",Table1[[#This Row],[Credit Amount]],"")</f>
        <v/>
      </c>
      <c r="K4070">
        <f>IF(Table1[[#This Row],[Quarter]]="Q3",Table1[[#This Row],[Credit Amount]],"")</f>
        <v>-471.43</v>
      </c>
      <c r="L4070" t="str">
        <f>IF(Table1[[#This Row],[Transaction Type]]="Upgrade",Table1[[#This Row],[Credit Amount]],IF(Table1[[#This Row],[Transaction Type]]="Activation",Table1[[#This Row],[Credit Amount]],""))</f>
        <v/>
      </c>
      <c r="M4070">
        <f>IF(Table1[[#This Row],[Transaction Type]]="Maintenance",Table1[[#This Row],[Credit Amount]],"")</f>
        <v>-471.43</v>
      </c>
      <c r="N4070">
        <v>10053</v>
      </c>
      <c r="O4070" t="s">
        <v>2489</v>
      </c>
      <c r="P4070" t="s">
        <v>2542</v>
      </c>
      <c r="Q4070" t="s">
        <v>2340</v>
      </c>
      <c r="R4070">
        <v>10053</v>
      </c>
      <c r="S4070" t="s">
        <v>2489</v>
      </c>
      <c r="T4070" t="s">
        <v>2542</v>
      </c>
      <c r="U4070" t="s">
        <v>2340</v>
      </c>
      <c r="V4070" t="s">
        <v>255</v>
      </c>
      <c r="W4070">
        <v>100001414</v>
      </c>
      <c r="X4070">
        <v>8005550415</v>
      </c>
      <c r="Y4070" t="s">
        <v>2595</v>
      </c>
      <c r="Z4070" t="s">
        <v>3010</v>
      </c>
      <c r="AA4070" s="13">
        <v>-471.43</v>
      </c>
      <c r="AB4070" s="14">
        <v>42570</v>
      </c>
      <c r="AC4070" t="s">
        <v>36</v>
      </c>
    </row>
    <row r="4071" spans="1:29" x14ac:dyDescent="0.25">
      <c r="A4071" t="str">
        <f>CONCATENATE("Q",ROUNDUP(MONTH(Table1[[#This Row],[Month]])/3,0))</f>
        <v>Q3</v>
      </c>
      <c r="B4071" s="14">
        <f>EOMONTH(Table1[[#This Row],[Credit Date]],-1)+1</f>
        <v>42552</v>
      </c>
      <c r="C4071" t="str">
        <f>CONCATENATE(Table1[[#This Row],[Issuer Last Name]],", ",Table1[[#This Row],[Issuer First Name]])</f>
        <v>No. 053, Employee</v>
      </c>
      <c r="D4071" t="str">
        <f>CONCATENATE(Table1[[#This Row],[Approver Last Name]],", ",Table1[[#This Row],[Approver First Name]])</f>
        <v>No. 053, Employee</v>
      </c>
      <c r="E4071" t="str">
        <f>CONCATENATE(Table1[[#This Row],[Customer Last Name]],", ",Table1[[#This Row],[Customer First Name]])</f>
        <v>No. 11181, Client</v>
      </c>
      <c r="F407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1" t="str">
        <f>IF(Table1[[#This Row],[Transaction Type]]="Maintenance","Non-Sales","Sales")</f>
        <v>Sales</v>
      </c>
      <c r="H4071" t="str">
        <f>IF(Table1[[#This Row],[Quarter]]="q2",1,"")</f>
        <v/>
      </c>
      <c r="I4071">
        <f>IF(Table1[[#This Row],[Quarter]]="q3",1,"")</f>
        <v>1</v>
      </c>
      <c r="J4071" t="str">
        <f>IF(Table1[[#This Row],[Quarter]]="Q2",Table1[[#This Row],[Credit Amount]],"")</f>
        <v/>
      </c>
      <c r="K4071">
        <f>IF(Table1[[#This Row],[Quarter]]="Q3",Table1[[#This Row],[Credit Amount]],"")</f>
        <v>-341.9</v>
      </c>
      <c r="L4071">
        <f>IF(Table1[[#This Row],[Transaction Type]]="Upgrade",Table1[[#This Row],[Credit Amount]],IF(Table1[[#This Row],[Transaction Type]]="Activation",Table1[[#This Row],[Credit Amount]],""))</f>
        <v>-341.9</v>
      </c>
      <c r="M4071" t="str">
        <f>IF(Table1[[#This Row],[Transaction Type]]="Maintenance",Table1[[#This Row],[Credit Amount]],"")</f>
        <v/>
      </c>
      <c r="N4071">
        <v>10053</v>
      </c>
      <c r="O4071" t="s">
        <v>2489</v>
      </c>
      <c r="P4071" t="s">
        <v>2542</v>
      </c>
      <c r="Q4071" t="s">
        <v>2340</v>
      </c>
      <c r="R4071">
        <v>10053</v>
      </c>
      <c r="S4071" t="s">
        <v>2489</v>
      </c>
      <c r="T4071" t="s">
        <v>2542</v>
      </c>
      <c r="U4071" t="s">
        <v>2340</v>
      </c>
      <c r="V4071" t="s">
        <v>255</v>
      </c>
      <c r="W4071">
        <v>100002180</v>
      </c>
      <c r="X4071">
        <v>8005551181</v>
      </c>
      <c r="Y4071" t="s">
        <v>2595</v>
      </c>
      <c r="Z4071" t="s">
        <v>3776</v>
      </c>
      <c r="AA4071" s="13">
        <v>-341.9</v>
      </c>
      <c r="AB4071" s="14">
        <v>42571</v>
      </c>
      <c r="AC4071" t="s">
        <v>37</v>
      </c>
    </row>
    <row r="4072" spans="1:29" x14ac:dyDescent="0.25">
      <c r="A4072" t="str">
        <f>CONCATENATE("Q",ROUNDUP(MONTH(Table1[[#This Row],[Month]])/3,0))</f>
        <v>Q3</v>
      </c>
      <c r="B4072" s="14">
        <f>EOMONTH(Table1[[#This Row],[Credit Date]],-1)+1</f>
        <v>42552</v>
      </c>
      <c r="C4072" t="str">
        <f>CONCATENATE(Table1[[#This Row],[Issuer Last Name]],", ",Table1[[#This Row],[Issuer First Name]])</f>
        <v>No. 053, Employee</v>
      </c>
      <c r="D4072" t="str">
        <f>CONCATENATE(Table1[[#This Row],[Approver Last Name]],", ",Table1[[#This Row],[Approver First Name]])</f>
        <v>No. 053, Employee</v>
      </c>
      <c r="E4072" t="str">
        <f>CONCATENATE(Table1[[#This Row],[Customer Last Name]],", ",Table1[[#This Row],[Customer First Name]])</f>
        <v>No. 13401, Client</v>
      </c>
      <c r="F40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2" t="str">
        <f>IF(Table1[[#This Row],[Transaction Type]]="Maintenance","Non-Sales","Sales")</f>
        <v>Non-Sales</v>
      </c>
      <c r="H4072" t="str">
        <f>IF(Table1[[#This Row],[Quarter]]="q2",1,"")</f>
        <v/>
      </c>
      <c r="I4072">
        <f>IF(Table1[[#This Row],[Quarter]]="q3",1,"")</f>
        <v>1</v>
      </c>
      <c r="J4072" t="str">
        <f>IF(Table1[[#This Row],[Quarter]]="Q2",Table1[[#This Row],[Credit Amount]],"")</f>
        <v/>
      </c>
      <c r="K4072">
        <f>IF(Table1[[#This Row],[Quarter]]="Q3",Table1[[#This Row],[Credit Amount]],"")</f>
        <v>-134.71</v>
      </c>
      <c r="L4072" t="str">
        <f>IF(Table1[[#This Row],[Transaction Type]]="Upgrade",Table1[[#This Row],[Credit Amount]],IF(Table1[[#This Row],[Transaction Type]]="Activation",Table1[[#This Row],[Credit Amount]],""))</f>
        <v/>
      </c>
      <c r="M4072">
        <f>IF(Table1[[#This Row],[Transaction Type]]="Maintenance",Table1[[#This Row],[Credit Amount]],"")</f>
        <v>-134.71</v>
      </c>
      <c r="N4072">
        <v>10053</v>
      </c>
      <c r="O4072" t="s">
        <v>2489</v>
      </c>
      <c r="P4072" t="s">
        <v>2542</v>
      </c>
      <c r="Q4072" t="s">
        <v>2340</v>
      </c>
      <c r="R4072">
        <v>10053</v>
      </c>
      <c r="S4072" t="s">
        <v>2489</v>
      </c>
      <c r="T4072" t="s">
        <v>2542</v>
      </c>
      <c r="U4072" t="s">
        <v>2340</v>
      </c>
      <c r="V4072" t="s">
        <v>255</v>
      </c>
      <c r="W4072">
        <v>100004400</v>
      </c>
      <c r="X4072">
        <v>8005553401</v>
      </c>
      <c r="Y4072" t="s">
        <v>2595</v>
      </c>
      <c r="Z4072" t="s">
        <v>5989</v>
      </c>
      <c r="AA4072" s="13">
        <v>-134.71</v>
      </c>
      <c r="AB4072" s="14">
        <v>42572</v>
      </c>
      <c r="AC4072" t="s">
        <v>36</v>
      </c>
    </row>
    <row r="4073" spans="1:29" x14ac:dyDescent="0.25">
      <c r="A4073" t="str">
        <f>CONCATENATE("Q",ROUNDUP(MONTH(Table1[[#This Row],[Month]])/3,0))</f>
        <v>Q3</v>
      </c>
      <c r="B4073" s="14">
        <f>EOMONTH(Table1[[#This Row],[Credit Date]],-1)+1</f>
        <v>42552</v>
      </c>
      <c r="C4073" t="str">
        <f>CONCATENATE(Table1[[#This Row],[Issuer Last Name]],", ",Table1[[#This Row],[Issuer First Name]])</f>
        <v>No. 053, Employee</v>
      </c>
      <c r="D4073" t="str">
        <f>CONCATENATE(Table1[[#This Row],[Approver Last Name]],", ",Table1[[#This Row],[Approver First Name]])</f>
        <v>No. 053, Employee</v>
      </c>
      <c r="E4073" t="str">
        <f>CONCATENATE(Table1[[#This Row],[Customer Last Name]],", ",Table1[[#This Row],[Customer First Name]])</f>
        <v>No. 12782, Client</v>
      </c>
      <c r="F40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3" t="str">
        <f>IF(Table1[[#This Row],[Transaction Type]]="Maintenance","Non-Sales","Sales")</f>
        <v>Sales</v>
      </c>
      <c r="H4073" t="str">
        <f>IF(Table1[[#This Row],[Quarter]]="q2",1,"")</f>
        <v/>
      </c>
      <c r="I4073">
        <f>IF(Table1[[#This Row],[Quarter]]="q3",1,"")</f>
        <v>1</v>
      </c>
      <c r="J4073" t="str">
        <f>IF(Table1[[#This Row],[Quarter]]="Q2",Table1[[#This Row],[Credit Amount]],"")</f>
        <v/>
      </c>
      <c r="K4073">
        <f>IF(Table1[[#This Row],[Quarter]]="Q3",Table1[[#This Row],[Credit Amount]],"")</f>
        <v>-144.46</v>
      </c>
      <c r="L4073">
        <f>IF(Table1[[#This Row],[Transaction Type]]="Upgrade",Table1[[#This Row],[Credit Amount]],IF(Table1[[#This Row],[Transaction Type]]="Activation",Table1[[#This Row],[Credit Amount]],""))</f>
        <v>-144.46</v>
      </c>
      <c r="M4073" t="str">
        <f>IF(Table1[[#This Row],[Transaction Type]]="Maintenance",Table1[[#This Row],[Credit Amount]],"")</f>
        <v/>
      </c>
      <c r="N4073">
        <v>10053</v>
      </c>
      <c r="O4073" t="s">
        <v>2489</v>
      </c>
      <c r="P4073" t="s">
        <v>2542</v>
      </c>
      <c r="Q4073" t="s">
        <v>2340</v>
      </c>
      <c r="R4073">
        <v>10053</v>
      </c>
      <c r="S4073" t="s">
        <v>2489</v>
      </c>
      <c r="T4073" t="s">
        <v>2542</v>
      </c>
      <c r="U4073" t="s">
        <v>2340</v>
      </c>
      <c r="V4073" t="s">
        <v>255</v>
      </c>
      <c r="W4073">
        <v>100003781</v>
      </c>
      <c r="X4073">
        <v>8005552782</v>
      </c>
      <c r="Y4073" t="s">
        <v>2595</v>
      </c>
      <c r="Z4073" t="s">
        <v>5374</v>
      </c>
      <c r="AA4073" s="13">
        <v>-144.46</v>
      </c>
      <c r="AB4073" s="14">
        <v>42573</v>
      </c>
      <c r="AC4073" t="s">
        <v>35</v>
      </c>
    </row>
    <row r="4074" spans="1:29" x14ac:dyDescent="0.25">
      <c r="A4074" t="str">
        <f>CONCATENATE("Q",ROUNDUP(MONTH(Table1[[#This Row],[Month]])/3,0))</f>
        <v>Q3</v>
      </c>
      <c r="B4074" s="14">
        <f>EOMONTH(Table1[[#This Row],[Credit Date]],-1)+1</f>
        <v>42552</v>
      </c>
      <c r="C4074" t="str">
        <f>CONCATENATE(Table1[[#This Row],[Issuer Last Name]],", ",Table1[[#This Row],[Issuer First Name]])</f>
        <v>No. 053, Employee</v>
      </c>
      <c r="D4074" t="str">
        <f>CONCATENATE(Table1[[#This Row],[Approver Last Name]],", ",Table1[[#This Row],[Approver First Name]])</f>
        <v>No. 053, Employee</v>
      </c>
      <c r="E4074" t="str">
        <f>CONCATENATE(Table1[[#This Row],[Customer Last Name]],", ",Table1[[#This Row],[Customer First Name]])</f>
        <v>No. 10875, Client</v>
      </c>
      <c r="F40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4" t="str">
        <f>IF(Table1[[#This Row],[Transaction Type]]="Maintenance","Non-Sales","Sales")</f>
        <v>Non-Sales</v>
      </c>
      <c r="H4074" t="str">
        <f>IF(Table1[[#This Row],[Quarter]]="q2",1,"")</f>
        <v/>
      </c>
      <c r="I4074">
        <f>IF(Table1[[#This Row],[Quarter]]="q3",1,"")</f>
        <v>1</v>
      </c>
      <c r="J4074" t="str">
        <f>IF(Table1[[#This Row],[Quarter]]="Q2",Table1[[#This Row],[Credit Amount]],"")</f>
        <v/>
      </c>
      <c r="K4074">
        <f>IF(Table1[[#This Row],[Quarter]]="Q3",Table1[[#This Row],[Credit Amount]],"")</f>
        <v>-409.96</v>
      </c>
      <c r="L4074" t="str">
        <f>IF(Table1[[#This Row],[Transaction Type]]="Upgrade",Table1[[#This Row],[Credit Amount]],IF(Table1[[#This Row],[Transaction Type]]="Activation",Table1[[#This Row],[Credit Amount]],""))</f>
        <v/>
      </c>
      <c r="M4074">
        <f>IF(Table1[[#This Row],[Transaction Type]]="Maintenance",Table1[[#This Row],[Credit Amount]],"")</f>
        <v>-409.96</v>
      </c>
      <c r="N4074">
        <v>10053</v>
      </c>
      <c r="O4074" t="s">
        <v>2489</v>
      </c>
      <c r="P4074" t="s">
        <v>2542</v>
      </c>
      <c r="Q4074" t="s">
        <v>2340</v>
      </c>
      <c r="R4074">
        <v>10053</v>
      </c>
      <c r="S4074" t="s">
        <v>2489</v>
      </c>
      <c r="T4074" t="s">
        <v>2542</v>
      </c>
      <c r="U4074" t="s">
        <v>2340</v>
      </c>
      <c r="V4074" t="s">
        <v>255</v>
      </c>
      <c r="W4074">
        <v>100001874</v>
      </c>
      <c r="X4074">
        <v>8005550875</v>
      </c>
      <c r="Y4074" t="s">
        <v>2595</v>
      </c>
      <c r="Z4074" t="s">
        <v>3470</v>
      </c>
      <c r="AA4074" s="13">
        <v>-409.96</v>
      </c>
      <c r="AB4074" s="14">
        <v>42575</v>
      </c>
      <c r="AC4074" t="s">
        <v>36</v>
      </c>
    </row>
    <row r="4075" spans="1:29" x14ac:dyDescent="0.25">
      <c r="A4075" t="str">
        <f>CONCATENATE("Q",ROUNDUP(MONTH(Table1[[#This Row],[Month]])/3,0))</f>
        <v>Q3</v>
      </c>
      <c r="B4075" s="14">
        <f>EOMONTH(Table1[[#This Row],[Credit Date]],-1)+1</f>
        <v>42552</v>
      </c>
      <c r="C4075" t="str">
        <f>CONCATENATE(Table1[[#This Row],[Issuer Last Name]],", ",Table1[[#This Row],[Issuer First Name]])</f>
        <v>No. 053, Employee</v>
      </c>
      <c r="D4075" t="str">
        <f>CONCATENATE(Table1[[#This Row],[Approver Last Name]],", ",Table1[[#This Row],[Approver First Name]])</f>
        <v>No. 053, Employee</v>
      </c>
      <c r="E4075" t="str">
        <f>CONCATENATE(Table1[[#This Row],[Customer Last Name]],", ",Table1[[#This Row],[Customer First Name]])</f>
        <v>No. 13876, Client</v>
      </c>
      <c r="F40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5" t="str">
        <f>IF(Table1[[#This Row],[Transaction Type]]="Maintenance","Non-Sales","Sales")</f>
        <v>Sales</v>
      </c>
      <c r="H4075" t="str">
        <f>IF(Table1[[#This Row],[Quarter]]="q2",1,"")</f>
        <v/>
      </c>
      <c r="I4075">
        <f>IF(Table1[[#This Row],[Quarter]]="q3",1,"")</f>
        <v>1</v>
      </c>
      <c r="J4075" t="str">
        <f>IF(Table1[[#This Row],[Quarter]]="Q2",Table1[[#This Row],[Credit Amount]],"")</f>
        <v/>
      </c>
      <c r="K4075">
        <f>IF(Table1[[#This Row],[Quarter]]="Q3",Table1[[#This Row],[Credit Amount]],"")</f>
        <v>-338.05</v>
      </c>
      <c r="L4075">
        <f>IF(Table1[[#This Row],[Transaction Type]]="Upgrade",Table1[[#This Row],[Credit Amount]],IF(Table1[[#This Row],[Transaction Type]]="Activation",Table1[[#This Row],[Credit Amount]],""))</f>
        <v>-338.05</v>
      </c>
      <c r="M4075" t="str">
        <f>IF(Table1[[#This Row],[Transaction Type]]="Maintenance",Table1[[#This Row],[Credit Amount]],"")</f>
        <v/>
      </c>
      <c r="N4075">
        <v>10053</v>
      </c>
      <c r="O4075" t="s">
        <v>2489</v>
      </c>
      <c r="P4075" t="s">
        <v>2542</v>
      </c>
      <c r="Q4075" t="s">
        <v>2340</v>
      </c>
      <c r="R4075">
        <v>10053</v>
      </c>
      <c r="S4075" t="s">
        <v>2489</v>
      </c>
      <c r="T4075" t="s">
        <v>2542</v>
      </c>
      <c r="U4075" t="s">
        <v>2340</v>
      </c>
      <c r="V4075" t="s">
        <v>255</v>
      </c>
      <c r="W4075">
        <v>100004875</v>
      </c>
      <c r="X4075">
        <v>8005553876</v>
      </c>
      <c r="Y4075" t="s">
        <v>2595</v>
      </c>
      <c r="Z4075" t="s">
        <v>6464</v>
      </c>
      <c r="AA4075" s="13">
        <v>-338.05</v>
      </c>
      <c r="AB4075" s="14">
        <v>42576</v>
      </c>
      <c r="AC4075" t="s">
        <v>37</v>
      </c>
    </row>
    <row r="4076" spans="1:29" x14ac:dyDescent="0.25">
      <c r="A4076" t="str">
        <f>CONCATENATE("Q",ROUNDUP(MONTH(Table1[[#This Row],[Month]])/3,0))</f>
        <v>Q3</v>
      </c>
      <c r="B4076" s="14">
        <f>EOMONTH(Table1[[#This Row],[Credit Date]],-1)+1</f>
        <v>42552</v>
      </c>
      <c r="C4076" t="str">
        <f>CONCATENATE(Table1[[#This Row],[Issuer Last Name]],", ",Table1[[#This Row],[Issuer First Name]])</f>
        <v>No. 053, Employee</v>
      </c>
      <c r="D4076" t="str">
        <f>CONCATENATE(Table1[[#This Row],[Approver Last Name]],", ",Table1[[#This Row],[Approver First Name]])</f>
        <v>No. 053, Employee</v>
      </c>
      <c r="E4076" t="str">
        <f>CONCATENATE(Table1[[#This Row],[Customer Last Name]],", ",Table1[[#This Row],[Customer First Name]])</f>
        <v>No. 12731, Client</v>
      </c>
      <c r="F40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6" t="str">
        <f>IF(Table1[[#This Row],[Transaction Type]]="Maintenance","Non-Sales","Sales")</f>
        <v>Non-Sales</v>
      </c>
      <c r="H4076" t="str">
        <f>IF(Table1[[#This Row],[Quarter]]="q2",1,"")</f>
        <v/>
      </c>
      <c r="I4076">
        <f>IF(Table1[[#This Row],[Quarter]]="q3",1,"")</f>
        <v>1</v>
      </c>
      <c r="J4076" t="str">
        <f>IF(Table1[[#This Row],[Quarter]]="Q2",Table1[[#This Row],[Credit Amount]],"")</f>
        <v/>
      </c>
      <c r="K4076">
        <f>IF(Table1[[#This Row],[Quarter]]="Q3",Table1[[#This Row],[Credit Amount]],"")</f>
        <v>-114.7</v>
      </c>
      <c r="L4076" t="str">
        <f>IF(Table1[[#This Row],[Transaction Type]]="Upgrade",Table1[[#This Row],[Credit Amount]],IF(Table1[[#This Row],[Transaction Type]]="Activation",Table1[[#This Row],[Credit Amount]],""))</f>
        <v/>
      </c>
      <c r="M4076">
        <f>IF(Table1[[#This Row],[Transaction Type]]="Maintenance",Table1[[#This Row],[Credit Amount]],"")</f>
        <v>-114.7</v>
      </c>
      <c r="N4076">
        <v>10053</v>
      </c>
      <c r="O4076" t="s">
        <v>2489</v>
      </c>
      <c r="P4076" t="s">
        <v>2542</v>
      </c>
      <c r="Q4076" t="s">
        <v>2340</v>
      </c>
      <c r="R4076">
        <v>10053</v>
      </c>
      <c r="S4076" t="s">
        <v>2489</v>
      </c>
      <c r="T4076" t="s">
        <v>2542</v>
      </c>
      <c r="U4076" t="s">
        <v>2340</v>
      </c>
      <c r="V4076" t="s">
        <v>255</v>
      </c>
      <c r="W4076">
        <v>100003730</v>
      </c>
      <c r="X4076">
        <v>8005552731</v>
      </c>
      <c r="Y4076" t="s">
        <v>2595</v>
      </c>
      <c r="Z4076" t="s">
        <v>5323</v>
      </c>
      <c r="AA4076" s="13">
        <v>-114.7</v>
      </c>
      <c r="AB4076" s="14">
        <v>42576</v>
      </c>
      <c r="AC4076" t="s">
        <v>36</v>
      </c>
    </row>
    <row r="4077" spans="1:29" x14ac:dyDescent="0.25">
      <c r="A4077" t="str">
        <f>CONCATENATE("Q",ROUNDUP(MONTH(Table1[[#This Row],[Month]])/3,0))</f>
        <v>Q3</v>
      </c>
      <c r="B4077" s="14">
        <f>EOMONTH(Table1[[#This Row],[Credit Date]],-1)+1</f>
        <v>42583</v>
      </c>
      <c r="C4077" t="str">
        <f>CONCATENATE(Table1[[#This Row],[Issuer Last Name]],", ",Table1[[#This Row],[Issuer First Name]])</f>
        <v>No. 053, Employee</v>
      </c>
      <c r="D4077" t="str">
        <f>CONCATENATE(Table1[[#This Row],[Approver Last Name]],", ",Table1[[#This Row],[Approver First Name]])</f>
        <v>No. 053, Employee</v>
      </c>
      <c r="E4077" t="str">
        <f>CONCATENATE(Table1[[#This Row],[Customer Last Name]],", ",Table1[[#This Row],[Customer First Name]])</f>
        <v>No. 12059, Client</v>
      </c>
      <c r="F40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7" t="str">
        <f>IF(Table1[[#This Row],[Transaction Type]]="Maintenance","Non-Sales","Sales")</f>
        <v>Sales</v>
      </c>
      <c r="H4077" t="str">
        <f>IF(Table1[[#This Row],[Quarter]]="q2",1,"")</f>
        <v/>
      </c>
      <c r="I4077">
        <f>IF(Table1[[#This Row],[Quarter]]="q3",1,"")</f>
        <v>1</v>
      </c>
      <c r="J4077" t="str">
        <f>IF(Table1[[#This Row],[Quarter]]="Q2",Table1[[#This Row],[Credit Amount]],"")</f>
        <v/>
      </c>
      <c r="K4077">
        <f>IF(Table1[[#This Row],[Quarter]]="Q3",Table1[[#This Row],[Credit Amount]],"")</f>
        <v>-218.12</v>
      </c>
      <c r="L4077">
        <f>IF(Table1[[#This Row],[Transaction Type]]="Upgrade",Table1[[#This Row],[Credit Amount]],IF(Table1[[#This Row],[Transaction Type]]="Activation",Table1[[#This Row],[Credit Amount]],""))</f>
        <v>-218.12</v>
      </c>
      <c r="M4077" t="str">
        <f>IF(Table1[[#This Row],[Transaction Type]]="Maintenance",Table1[[#This Row],[Credit Amount]],"")</f>
        <v/>
      </c>
      <c r="N4077">
        <v>10053</v>
      </c>
      <c r="O4077" t="s">
        <v>2489</v>
      </c>
      <c r="P4077" t="s">
        <v>2542</v>
      </c>
      <c r="Q4077" t="s">
        <v>2340</v>
      </c>
      <c r="R4077">
        <v>10053</v>
      </c>
      <c r="S4077" t="s">
        <v>2489</v>
      </c>
      <c r="T4077" t="s">
        <v>2542</v>
      </c>
      <c r="U4077" t="s">
        <v>2340</v>
      </c>
      <c r="V4077" t="s">
        <v>255</v>
      </c>
      <c r="W4077">
        <v>100003058</v>
      </c>
      <c r="X4077">
        <v>8005552059</v>
      </c>
      <c r="Y4077" t="s">
        <v>2595</v>
      </c>
      <c r="Z4077" t="s">
        <v>4654</v>
      </c>
      <c r="AA4077" s="13">
        <v>-218.12</v>
      </c>
      <c r="AB4077" s="14">
        <v>42583</v>
      </c>
      <c r="AC4077" t="s">
        <v>35</v>
      </c>
    </row>
    <row r="4078" spans="1:29" x14ac:dyDescent="0.25">
      <c r="A4078" t="str">
        <f>CONCATENATE("Q",ROUNDUP(MONTH(Table1[[#This Row],[Month]])/3,0))</f>
        <v>Q3</v>
      </c>
      <c r="B4078" s="14">
        <f>EOMONTH(Table1[[#This Row],[Credit Date]],-1)+1</f>
        <v>42583</v>
      </c>
      <c r="C4078" t="str">
        <f>CONCATENATE(Table1[[#This Row],[Issuer Last Name]],", ",Table1[[#This Row],[Issuer First Name]])</f>
        <v>No. 053, Employee</v>
      </c>
      <c r="D4078" t="str">
        <f>CONCATENATE(Table1[[#This Row],[Approver Last Name]],", ",Table1[[#This Row],[Approver First Name]])</f>
        <v>No. 053, Employee</v>
      </c>
      <c r="E4078" t="str">
        <f>CONCATENATE(Table1[[#This Row],[Customer Last Name]],", ",Table1[[#This Row],[Customer First Name]])</f>
        <v>No. 11264, Client</v>
      </c>
      <c r="F40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8" t="str">
        <f>IF(Table1[[#This Row],[Transaction Type]]="Maintenance","Non-Sales","Sales")</f>
        <v>Non-Sales</v>
      </c>
      <c r="H4078" t="str">
        <f>IF(Table1[[#This Row],[Quarter]]="q2",1,"")</f>
        <v/>
      </c>
      <c r="I4078">
        <f>IF(Table1[[#This Row],[Quarter]]="q3",1,"")</f>
        <v>1</v>
      </c>
      <c r="J4078" t="str">
        <f>IF(Table1[[#This Row],[Quarter]]="Q2",Table1[[#This Row],[Credit Amount]],"")</f>
        <v/>
      </c>
      <c r="K4078">
        <f>IF(Table1[[#This Row],[Quarter]]="Q3",Table1[[#This Row],[Credit Amount]],"")</f>
        <v>-455.99</v>
      </c>
      <c r="L4078" t="str">
        <f>IF(Table1[[#This Row],[Transaction Type]]="Upgrade",Table1[[#This Row],[Credit Amount]],IF(Table1[[#This Row],[Transaction Type]]="Activation",Table1[[#This Row],[Credit Amount]],""))</f>
        <v/>
      </c>
      <c r="M4078">
        <f>IF(Table1[[#This Row],[Transaction Type]]="Maintenance",Table1[[#This Row],[Credit Amount]],"")</f>
        <v>-455.99</v>
      </c>
      <c r="N4078">
        <v>10053</v>
      </c>
      <c r="O4078" t="s">
        <v>2489</v>
      </c>
      <c r="P4078" t="s">
        <v>2542</v>
      </c>
      <c r="Q4078" t="s">
        <v>2340</v>
      </c>
      <c r="R4078">
        <v>10053</v>
      </c>
      <c r="S4078" t="s">
        <v>2489</v>
      </c>
      <c r="T4078" t="s">
        <v>2542</v>
      </c>
      <c r="U4078" t="s">
        <v>2340</v>
      </c>
      <c r="V4078" t="s">
        <v>255</v>
      </c>
      <c r="W4078">
        <v>100002263</v>
      </c>
      <c r="X4078">
        <v>8005551264</v>
      </c>
      <c r="Y4078" t="s">
        <v>2595</v>
      </c>
      <c r="Z4078" t="s">
        <v>3859</v>
      </c>
      <c r="AA4078" s="13">
        <v>-455.99</v>
      </c>
      <c r="AB4078" s="14">
        <v>42586</v>
      </c>
      <c r="AC4078" t="s">
        <v>36</v>
      </c>
    </row>
    <row r="4079" spans="1:29" x14ac:dyDescent="0.25">
      <c r="A4079" t="str">
        <f>CONCATENATE("Q",ROUNDUP(MONTH(Table1[[#This Row],[Month]])/3,0))</f>
        <v>Q3</v>
      </c>
      <c r="B4079" s="14">
        <f>EOMONTH(Table1[[#This Row],[Credit Date]],-1)+1</f>
        <v>42583</v>
      </c>
      <c r="C4079" t="str">
        <f>CONCATENATE(Table1[[#This Row],[Issuer Last Name]],", ",Table1[[#This Row],[Issuer First Name]])</f>
        <v>No. 053, Employee</v>
      </c>
      <c r="D4079" t="str">
        <f>CONCATENATE(Table1[[#This Row],[Approver Last Name]],", ",Table1[[#This Row],[Approver First Name]])</f>
        <v>No. 053, Employee</v>
      </c>
      <c r="E4079" t="str">
        <f>CONCATENATE(Table1[[#This Row],[Customer Last Name]],", ",Table1[[#This Row],[Customer First Name]])</f>
        <v>No. 13534, Client</v>
      </c>
      <c r="F40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79" t="str">
        <f>IF(Table1[[#This Row],[Transaction Type]]="Maintenance","Non-Sales","Sales")</f>
        <v>Non-Sales</v>
      </c>
      <c r="H4079" t="str">
        <f>IF(Table1[[#This Row],[Quarter]]="q2",1,"")</f>
        <v/>
      </c>
      <c r="I4079">
        <f>IF(Table1[[#This Row],[Quarter]]="q3",1,"")</f>
        <v>1</v>
      </c>
      <c r="J4079" t="str">
        <f>IF(Table1[[#This Row],[Quarter]]="Q2",Table1[[#This Row],[Credit Amount]],"")</f>
        <v/>
      </c>
      <c r="K4079">
        <f>IF(Table1[[#This Row],[Quarter]]="Q3",Table1[[#This Row],[Credit Amount]],"")</f>
        <v>-73.319999999999993</v>
      </c>
      <c r="L4079" t="str">
        <f>IF(Table1[[#This Row],[Transaction Type]]="Upgrade",Table1[[#This Row],[Credit Amount]],IF(Table1[[#This Row],[Transaction Type]]="Activation",Table1[[#This Row],[Credit Amount]],""))</f>
        <v/>
      </c>
      <c r="M4079">
        <f>IF(Table1[[#This Row],[Transaction Type]]="Maintenance",Table1[[#This Row],[Credit Amount]],"")</f>
        <v>-73.319999999999993</v>
      </c>
      <c r="N4079">
        <v>10053</v>
      </c>
      <c r="O4079" t="s">
        <v>2489</v>
      </c>
      <c r="P4079" t="s">
        <v>2542</v>
      </c>
      <c r="Q4079" t="s">
        <v>2340</v>
      </c>
      <c r="R4079">
        <v>10053</v>
      </c>
      <c r="S4079" t="s">
        <v>2489</v>
      </c>
      <c r="T4079" t="s">
        <v>2542</v>
      </c>
      <c r="U4079" t="s">
        <v>2340</v>
      </c>
      <c r="V4079" t="s">
        <v>255</v>
      </c>
      <c r="W4079">
        <v>100004533</v>
      </c>
      <c r="X4079">
        <v>8005553534</v>
      </c>
      <c r="Y4079" t="s">
        <v>2595</v>
      </c>
      <c r="Z4079" t="s">
        <v>6122</v>
      </c>
      <c r="AA4079" s="13">
        <v>-73.319999999999993</v>
      </c>
      <c r="AB4079" s="14">
        <v>42593</v>
      </c>
      <c r="AC4079" t="s">
        <v>36</v>
      </c>
    </row>
    <row r="4080" spans="1:29" x14ac:dyDescent="0.25">
      <c r="A4080" t="str">
        <f>CONCATENATE("Q",ROUNDUP(MONTH(Table1[[#This Row],[Month]])/3,0))</f>
        <v>Q3</v>
      </c>
      <c r="B4080" s="14">
        <f>EOMONTH(Table1[[#This Row],[Credit Date]],-1)+1</f>
        <v>42583</v>
      </c>
      <c r="C4080" t="str">
        <f>CONCATENATE(Table1[[#This Row],[Issuer Last Name]],", ",Table1[[#This Row],[Issuer First Name]])</f>
        <v>No. 053, Employee</v>
      </c>
      <c r="D4080" t="str">
        <f>CONCATENATE(Table1[[#This Row],[Approver Last Name]],", ",Table1[[#This Row],[Approver First Name]])</f>
        <v>No. 053, Employee</v>
      </c>
      <c r="E4080" t="str">
        <f>CONCATENATE(Table1[[#This Row],[Customer Last Name]],", ",Table1[[#This Row],[Customer First Name]])</f>
        <v>No. 12692, Client</v>
      </c>
      <c r="F40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0" t="str">
        <f>IF(Table1[[#This Row],[Transaction Type]]="Maintenance","Non-Sales","Sales")</f>
        <v>Sales</v>
      </c>
      <c r="H4080" t="str">
        <f>IF(Table1[[#This Row],[Quarter]]="q2",1,"")</f>
        <v/>
      </c>
      <c r="I4080">
        <f>IF(Table1[[#This Row],[Quarter]]="q3",1,"")</f>
        <v>1</v>
      </c>
      <c r="J4080" t="str">
        <f>IF(Table1[[#This Row],[Quarter]]="Q2",Table1[[#This Row],[Credit Amount]],"")</f>
        <v/>
      </c>
      <c r="K4080">
        <f>IF(Table1[[#This Row],[Quarter]]="Q3",Table1[[#This Row],[Credit Amount]],"")</f>
        <v>-54.99</v>
      </c>
      <c r="L4080">
        <f>IF(Table1[[#This Row],[Transaction Type]]="Upgrade",Table1[[#This Row],[Credit Amount]],IF(Table1[[#This Row],[Transaction Type]]="Activation",Table1[[#This Row],[Credit Amount]],""))</f>
        <v>-54.99</v>
      </c>
      <c r="M4080" t="str">
        <f>IF(Table1[[#This Row],[Transaction Type]]="Maintenance",Table1[[#This Row],[Credit Amount]],"")</f>
        <v/>
      </c>
      <c r="N4080">
        <v>10053</v>
      </c>
      <c r="O4080" t="s">
        <v>2489</v>
      </c>
      <c r="P4080" t="s">
        <v>2542</v>
      </c>
      <c r="Q4080" t="s">
        <v>2340</v>
      </c>
      <c r="R4080">
        <v>10053</v>
      </c>
      <c r="S4080" t="s">
        <v>2489</v>
      </c>
      <c r="T4080" t="s">
        <v>2542</v>
      </c>
      <c r="U4080" t="s">
        <v>2340</v>
      </c>
      <c r="V4080" t="s">
        <v>255</v>
      </c>
      <c r="W4080">
        <v>100003691</v>
      </c>
      <c r="X4080">
        <v>8005552692</v>
      </c>
      <c r="Y4080" t="s">
        <v>2595</v>
      </c>
      <c r="Z4080" t="s">
        <v>5286</v>
      </c>
      <c r="AA4080" s="13">
        <v>-54.99</v>
      </c>
      <c r="AB4080" s="14">
        <v>42607</v>
      </c>
      <c r="AC4080" t="s">
        <v>35</v>
      </c>
    </row>
    <row r="4081" spans="1:29" x14ac:dyDescent="0.25">
      <c r="A4081" t="str">
        <f>CONCATENATE("Q",ROUNDUP(MONTH(Table1[[#This Row],[Month]])/3,0))</f>
        <v>Q3</v>
      </c>
      <c r="B4081" s="14">
        <f>EOMONTH(Table1[[#This Row],[Credit Date]],-1)+1</f>
        <v>42614</v>
      </c>
      <c r="C4081" t="str">
        <f>CONCATENATE(Table1[[#This Row],[Issuer Last Name]],", ",Table1[[#This Row],[Issuer First Name]])</f>
        <v>No. 053, Employee</v>
      </c>
      <c r="D4081" t="str">
        <f>CONCATENATE(Table1[[#This Row],[Approver Last Name]],", ",Table1[[#This Row],[Approver First Name]])</f>
        <v>No. 053, Employee</v>
      </c>
      <c r="E4081" t="str">
        <f>CONCATENATE(Table1[[#This Row],[Customer Last Name]],", ",Table1[[#This Row],[Customer First Name]])</f>
        <v>No. 13433, Client</v>
      </c>
      <c r="F40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1" t="str">
        <f>IF(Table1[[#This Row],[Transaction Type]]="Maintenance","Non-Sales","Sales")</f>
        <v>Non-Sales</v>
      </c>
      <c r="H4081" t="str">
        <f>IF(Table1[[#This Row],[Quarter]]="q2",1,"")</f>
        <v/>
      </c>
      <c r="I4081">
        <f>IF(Table1[[#This Row],[Quarter]]="q3",1,"")</f>
        <v>1</v>
      </c>
      <c r="J4081" t="str">
        <f>IF(Table1[[#This Row],[Quarter]]="Q2",Table1[[#This Row],[Credit Amount]],"")</f>
        <v/>
      </c>
      <c r="K4081">
        <f>IF(Table1[[#This Row],[Quarter]]="Q3",Table1[[#This Row],[Credit Amount]],"")</f>
        <v>-302.5</v>
      </c>
      <c r="L4081" t="str">
        <f>IF(Table1[[#This Row],[Transaction Type]]="Upgrade",Table1[[#This Row],[Credit Amount]],IF(Table1[[#This Row],[Transaction Type]]="Activation",Table1[[#This Row],[Credit Amount]],""))</f>
        <v/>
      </c>
      <c r="M4081">
        <f>IF(Table1[[#This Row],[Transaction Type]]="Maintenance",Table1[[#This Row],[Credit Amount]],"")</f>
        <v>-302.5</v>
      </c>
      <c r="N4081">
        <v>10053</v>
      </c>
      <c r="O4081" t="s">
        <v>2489</v>
      </c>
      <c r="P4081" t="s">
        <v>2542</v>
      </c>
      <c r="Q4081" t="s">
        <v>2340</v>
      </c>
      <c r="R4081">
        <v>10053</v>
      </c>
      <c r="S4081" t="s">
        <v>2489</v>
      </c>
      <c r="T4081" t="s">
        <v>2542</v>
      </c>
      <c r="U4081" t="s">
        <v>2340</v>
      </c>
      <c r="V4081" t="s">
        <v>255</v>
      </c>
      <c r="W4081">
        <v>100004432</v>
      </c>
      <c r="X4081">
        <v>8005553433</v>
      </c>
      <c r="Y4081" t="s">
        <v>2595</v>
      </c>
      <c r="Z4081" t="s">
        <v>6021</v>
      </c>
      <c r="AA4081" s="13">
        <v>-302.5</v>
      </c>
      <c r="AB4081" s="14">
        <v>42629</v>
      </c>
      <c r="AC4081" t="s">
        <v>36</v>
      </c>
    </row>
    <row r="4082" spans="1:29" x14ac:dyDescent="0.25">
      <c r="A4082" t="str">
        <f>CONCATENATE("Q",ROUNDUP(MONTH(Table1[[#This Row],[Month]])/3,0))</f>
        <v>Q3</v>
      </c>
      <c r="B4082" s="14">
        <f>EOMONTH(Table1[[#This Row],[Credit Date]],-1)+1</f>
        <v>42614</v>
      </c>
      <c r="C4082" t="str">
        <f>CONCATENATE(Table1[[#This Row],[Issuer Last Name]],", ",Table1[[#This Row],[Issuer First Name]])</f>
        <v>No. 053, Employee</v>
      </c>
      <c r="D4082" t="str">
        <f>CONCATENATE(Table1[[#This Row],[Approver Last Name]],", ",Table1[[#This Row],[Approver First Name]])</f>
        <v>No. 053, Employee</v>
      </c>
      <c r="E4082" t="str">
        <f>CONCATENATE(Table1[[#This Row],[Customer Last Name]],", ",Table1[[#This Row],[Customer First Name]])</f>
        <v>No. 13058, Client</v>
      </c>
      <c r="F40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2" t="str">
        <f>IF(Table1[[#This Row],[Transaction Type]]="Maintenance","Non-Sales","Sales")</f>
        <v>Non-Sales</v>
      </c>
      <c r="H4082" t="str">
        <f>IF(Table1[[#This Row],[Quarter]]="q2",1,"")</f>
        <v/>
      </c>
      <c r="I4082">
        <f>IF(Table1[[#This Row],[Quarter]]="q3",1,"")</f>
        <v>1</v>
      </c>
      <c r="J4082" t="str">
        <f>IF(Table1[[#This Row],[Quarter]]="Q2",Table1[[#This Row],[Credit Amount]],"")</f>
        <v/>
      </c>
      <c r="K4082">
        <f>IF(Table1[[#This Row],[Quarter]]="Q3",Table1[[#This Row],[Credit Amount]],"")</f>
        <v>-411.76</v>
      </c>
      <c r="L4082" t="str">
        <f>IF(Table1[[#This Row],[Transaction Type]]="Upgrade",Table1[[#This Row],[Credit Amount]],IF(Table1[[#This Row],[Transaction Type]]="Activation",Table1[[#This Row],[Credit Amount]],""))</f>
        <v/>
      </c>
      <c r="M4082">
        <f>IF(Table1[[#This Row],[Transaction Type]]="Maintenance",Table1[[#This Row],[Credit Amount]],"")</f>
        <v>-411.76</v>
      </c>
      <c r="N4082">
        <v>10053</v>
      </c>
      <c r="O4082" t="s">
        <v>2489</v>
      </c>
      <c r="P4082" t="s">
        <v>2542</v>
      </c>
      <c r="Q4082" t="s">
        <v>2340</v>
      </c>
      <c r="R4082">
        <v>10053</v>
      </c>
      <c r="S4082" t="s">
        <v>2489</v>
      </c>
      <c r="T4082" t="s">
        <v>2542</v>
      </c>
      <c r="U4082" t="s">
        <v>2340</v>
      </c>
      <c r="V4082" t="s">
        <v>255</v>
      </c>
      <c r="W4082">
        <v>100004057</v>
      </c>
      <c r="X4082">
        <v>8005553058</v>
      </c>
      <c r="Y4082" t="s">
        <v>2595</v>
      </c>
      <c r="Z4082" t="s">
        <v>5646</v>
      </c>
      <c r="AA4082" s="13">
        <v>-411.76</v>
      </c>
      <c r="AB4082" s="14">
        <v>42630</v>
      </c>
      <c r="AC4082" t="s">
        <v>36</v>
      </c>
    </row>
    <row r="4083" spans="1:29" x14ac:dyDescent="0.25">
      <c r="A4083" t="str">
        <f>CONCATENATE("Q",ROUNDUP(MONTH(Table1[[#This Row],[Month]])/3,0))</f>
        <v>Q3</v>
      </c>
      <c r="B4083" s="14">
        <f>EOMONTH(Table1[[#This Row],[Credit Date]],-1)+1</f>
        <v>42614</v>
      </c>
      <c r="C4083" t="str">
        <f>CONCATENATE(Table1[[#This Row],[Issuer Last Name]],", ",Table1[[#This Row],[Issuer First Name]])</f>
        <v>No. 053, Employee</v>
      </c>
      <c r="D4083" t="str">
        <f>CONCATENATE(Table1[[#This Row],[Approver Last Name]],", ",Table1[[#This Row],[Approver First Name]])</f>
        <v>No. 053, Employee</v>
      </c>
      <c r="E4083" t="str">
        <f>CONCATENATE(Table1[[#This Row],[Customer Last Name]],", ",Table1[[#This Row],[Customer First Name]])</f>
        <v>No. 12983, Client</v>
      </c>
      <c r="F40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3" t="str">
        <f>IF(Table1[[#This Row],[Transaction Type]]="Maintenance","Non-Sales","Sales")</f>
        <v>Sales</v>
      </c>
      <c r="H4083" t="str">
        <f>IF(Table1[[#This Row],[Quarter]]="q2",1,"")</f>
        <v/>
      </c>
      <c r="I4083">
        <f>IF(Table1[[#This Row],[Quarter]]="q3",1,"")</f>
        <v>1</v>
      </c>
      <c r="J4083" t="str">
        <f>IF(Table1[[#This Row],[Quarter]]="Q2",Table1[[#This Row],[Credit Amount]],"")</f>
        <v/>
      </c>
      <c r="K4083">
        <f>IF(Table1[[#This Row],[Quarter]]="Q3",Table1[[#This Row],[Credit Amount]],"")</f>
        <v>-489</v>
      </c>
      <c r="L4083">
        <f>IF(Table1[[#This Row],[Transaction Type]]="Upgrade",Table1[[#This Row],[Credit Amount]],IF(Table1[[#This Row],[Transaction Type]]="Activation",Table1[[#This Row],[Credit Amount]],""))</f>
        <v>-489</v>
      </c>
      <c r="M4083" t="str">
        <f>IF(Table1[[#This Row],[Transaction Type]]="Maintenance",Table1[[#This Row],[Credit Amount]],"")</f>
        <v/>
      </c>
      <c r="N4083">
        <v>10053</v>
      </c>
      <c r="O4083" t="s">
        <v>2489</v>
      </c>
      <c r="P4083" t="s">
        <v>2542</v>
      </c>
      <c r="Q4083" t="s">
        <v>2340</v>
      </c>
      <c r="R4083">
        <v>10053</v>
      </c>
      <c r="S4083" t="s">
        <v>2489</v>
      </c>
      <c r="T4083" t="s">
        <v>2542</v>
      </c>
      <c r="U4083" t="s">
        <v>2340</v>
      </c>
      <c r="V4083" t="s">
        <v>255</v>
      </c>
      <c r="W4083">
        <v>100003982</v>
      </c>
      <c r="X4083">
        <v>8005552983</v>
      </c>
      <c r="Y4083" t="s">
        <v>2595</v>
      </c>
      <c r="Z4083" t="s">
        <v>5571</v>
      </c>
      <c r="AA4083" s="13">
        <v>-489</v>
      </c>
      <c r="AB4083" s="14">
        <v>42631</v>
      </c>
      <c r="AC4083" t="s">
        <v>37</v>
      </c>
    </row>
    <row r="4084" spans="1:29" x14ac:dyDescent="0.25">
      <c r="A4084" t="str">
        <f>CONCATENATE("Q",ROUNDUP(MONTH(Table1[[#This Row],[Month]])/3,0))</f>
        <v>Q3</v>
      </c>
      <c r="B4084" s="14">
        <f>EOMONTH(Table1[[#This Row],[Credit Date]],-1)+1</f>
        <v>42614</v>
      </c>
      <c r="C4084" t="str">
        <f>CONCATENATE(Table1[[#This Row],[Issuer Last Name]],", ",Table1[[#This Row],[Issuer First Name]])</f>
        <v>No. 053, Employee</v>
      </c>
      <c r="D4084" t="str">
        <f>CONCATENATE(Table1[[#This Row],[Approver Last Name]],", ",Table1[[#This Row],[Approver First Name]])</f>
        <v>No. 053, Employee</v>
      </c>
      <c r="E4084" t="str">
        <f>CONCATENATE(Table1[[#This Row],[Customer Last Name]],", ",Table1[[#This Row],[Customer First Name]])</f>
        <v>No. 13204, Client</v>
      </c>
      <c r="F40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4" t="str">
        <f>IF(Table1[[#This Row],[Transaction Type]]="Maintenance","Non-Sales","Sales")</f>
        <v>Non-Sales</v>
      </c>
      <c r="H4084" t="str">
        <f>IF(Table1[[#This Row],[Quarter]]="q2",1,"")</f>
        <v/>
      </c>
      <c r="I4084">
        <f>IF(Table1[[#This Row],[Quarter]]="q3",1,"")</f>
        <v>1</v>
      </c>
      <c r="J4084" t="str">
        <f>IF(Table1[[#This Row],[Quarter]]="Q2",Table1[[#This Row],[Credit Amount]],"")</f>
        <v/>
      </c>
      <c r="K4084">
        <f>IF(Table1[[#This Row],[Quarter]]="Q3",Table1[[#This Row],[Credit Amount]],"")</f>
        <v>-394.13</v>
      </c>
      <c r="L4084" t="str">
        <f>IF(Table1[[#This Row],[Transaction Type]]="Upgrade",Table1[[#This Row],[Credit Amount]],IF(Table1[[#This Row],[Transaction Type]]="Activation",Table1[[#This Row],[Credit Amount]],""))</f>
        <v/>
      </c>
      <c r="M4084">
        <f>IF(Table1[[#This Row],[Transaction Type]]="Maintenance",Table1[[#This Row],[Credit Amount]],"")</f>
        <v>-394.13</v>
      </c>
      <c r="N4084">
        <v>10053</v>
      </c>
      <c r="O4084" t="s">
        <v>2489</v>
      </c>
      <c r="P4084" t="s">
        <v>2542</v>
      </c>
      <c r="Q4084" t="s">
        <v>2340</v>
      </c>
      <c r="R4084">
        <v>10053</v>
      </c>
      <c r="S4084" t="s">
        <v>2489</v>
      </c>
      <c r="T4084" t="s">
        <v>2542</v>
      </c>
      <c r="U4084" t="s">
        <v>2340</v>
      </c>
      <c r="V4084" t="s">
        <v>255</v>
      </c>
      <c r="W4084">
        <v>100004203</v>
      </c>
      <c r="X4084">
        <v>8005553204</v>
      </c>
      <c r="Y4084" t="s">
        <v>2595</v>
      </c>
      <c r="Z4084" t="s">
        <v>5792</v>
      </c>
      <c r="AA4084" s="13">
        <v>-394.13</v>
      </c>
      <c r="AB4084" s="14">
        <v>42634</v>
      </c>
      <c r="AC4084" t="s">
        <v>36</v>
      </c>
    </row>
    <row r="4085" spans="1:29" x14ac:dyDescent="0.25">
      <c r="A4085" t="str">
        <f>CONCATENATE("Q",ROUNDUP(MONTH(Table1[[#This Row],[Month]])/3,0))</f>
        <v>Q3</v>
      </c>
      <c r="B4085" s="14">
        <f>EOMONTH(Table1[[#This Row],[Credit Date]],-1)+1</f>
        <v>42614</v>
      </c>
      <c r="C4085" t="str">
        <f>CONCATENATE(Table1[[#This Row],[Issuer Last Name]],", ",Table1[[#This Row],[Issuer First Name]])</f>
        <v>No. 053, Employee</v>
      </c>
      <c r="D4085" t="str">
        <f>CONCATENATE(Table1[[#This Row],[Approver Last Name]],", ",Table1[[#This Row],[Approver First Name]])</f>
        <v>No. 053, Employee</v>
      </c>
      <c r="E4085" t="str">
        <f>CONCATENATE(Table1[[#This Row],[Customer Last Name]],", ",Table1[[#This Row],[Customer First Name]])</f>
        <v>No. 10096, Client</v>
      </c>
      <c r="F40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5" t="str">
        <f>IF(Table1[[#This Row],[Transaction Type]]="Maintenance","Non-Sales","Sales")</f>
        <v>Non-Sales</v>
      </c>
      <c r="H4085" t="str">
        <f>IF(Table1[[#This Row],[Quarter]]="q2",1,"")</f>
        <v/>
      </c>
      <c r="I4085">
        <f>IF(Table1[[#This Row],[Quarter]]="q3",1,"")</f>
        <v>1</v>
      </c>
      <c r="J4085" t="str">
        <f>IF(Table1[[#This Row],[Quarter]]="Q2",Table1[[#This Row],[Credit Amount]],"")</f>
        <v/>
      </c>
      <c r="K4085">
        <f>IF(Table1[[#This Row],[Quarter]]="Q3",Table1[[#This Row],[Credit Amount]],"")</f>
        <v>-448.87</v>
      </c>
      <c r="L4085" t="str">
        <f>IF(Table1[[#This Row],[Transaction Type]]="Upgrade",Table1[[#This Row],[Credit Amount]],IF(Table1[[#This Row],[Transaction Type]]="Activation",Table1[[#This Row],[Credit Amount]],""))</f>
        <v/>
      </c>
      <c r="M4085">
        <f>IF(Table1[[#This Row],[Transaction Type]]="Maintenance",Table1[[#This Row],[Credit Amount]],"")</f>
        <v>-448.87</v>
      </c>
      <c r="N4085">
        <v>10053</v>
      </c>
      <c r="O4085" t="s">
        <v>2489</v>
      </c>
      <c r="P4085" t="s">
        <v>2542</v>
      </c>
      <c r="Q4085" t="s">
        <v>2340</v>
      </c>
      <c r="R4085">
        <v>10053</v>
      </c>
      <c r="S4085" t="s">
        <v>2489</v>
      </c>
      <c r="T4085" t="s">
        <v>2542</v>
      </c>
      <c r="U4085" t="s">
        <v>2340</v>
      </c>
      <c r="V4085" t="s">
        <v>255</v>
      </c>
      <c r="W4085">
        <v>100001095</v>
      </c>
      <c r="X4085">
        <v>8005550096</v>
      </c>
      <c r="Y4085" t="s">
        <v>2595</v>
      </c>
      <c r="Z4085" t="s">
        <v>2691</v>
      </c>
      <c r="AA4085" s="13">
        <v>-448.87</v>
      </c>
      <c r="AB4085" s="14">
        <v>42635</v>
      </c>
      <c r="AC4085" t="s">
        <v>36</v>
      </c>
    </row>
    <row r="4086" spans="1:29" x14ac:dyDescent="0.25">
      <c r="A4086" t="str">
        <f>CONCATENATE("Q",ROUNDUP(MONTH(Table1[[#This Row],[Month]])/3,0))</f>
        <v>Q3</v>
      </c>
      <c r="B4086" s="14">
        <f>EOMONTH(Table1[[#This Row],[Credit Date]],-1)+1</f>
        <v>42614</v>
      </c>
      <c r="C4086" t="str">
        <f>CONCATENATE(Table1[[#This Row],[Issuer Last Name]],", ",Table1[[#This Row],[Issuer First Name]])</f>
        <v>No. 053, Employee</v>
      </c>
      <c r="D4086" t="str">
        <f>CONCATENATE(Table1[[#This Row],[Approver Last Name]],", ",Table1[[#This Row],[Approver First Name]])</f>
        <v>No. 053, Employee</v>
      </c>
      <c r="E4086" t="str">
        <f>CONCATENATE(Table1[[#This Row],[Customer Last Name]],", ",Table1[[#This Row],[Customer First Name]])</f>
        <v>No. 12494, Client</v>
      </c>
      <c r="F40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6" t="str">
        <f>IF(Table1[[#This Row],[Transaction Type]]="Maintenance","Non-Sales","Sales")</f>
        <v>Non-Sales</v>
      </c>
      <c r="H4086" t="str">
        <f>IF(Table1[[#This Row],[Quarter]]="q2",1,"")</f>
        <v/>
      </c>
      <c r="I4086">
        <f>IF(Table1[[#This Row],[Quarter]]="q3",1,"")</f>
        <v>1</v>
      </c>
      <c r="J4086" t="str">
        <f>IF(Table1[[#This Row],[Quarter]]="Q2",Table1[[#This Row],[Credit Amount]],"")</f>
        <v/>
      </c>
      <c r="K4086">
        <f>IF(Table1[[#This Row],[Quarter]]="Q3",Table1[[#This Row],[Credit Amount]],"")</f>
        <v>-352.59</v>
      </c>
      <c r="L4086" t="str">
        <f>IF(Table1[[#This Row],[Transaction Type]]="Upgrade",Table1[[#This Row],[Credit Amount]],IF(Table1[[#This Row],[Transaction Type]]="Activation",Table1[[#This Row],[Credit Amount]],""))</f>
        <v/>
      </c>
      <c r="M4086">
        <f>IF(Table1[[#This Row],[Transaction Type]]="Maintenance",Table1[[#This Row],[Credit Amount]],"")</f>
        <v>-352.59</v>
      </c>
      <c r="N4086">
        <v>10053</v>
      </c>
      <c r="O4086" t="s">
        <v>2489</v>
      </c>
      <c r="P4086" t="s">
        <v>2542</v>
      </c>
      <c r="Q4086" t="s">
        <v>2340</v>
      </c>
      <c r="R4086">
        <v>10053</v>
      </c>
      <c r="S4086" t="s">
        <v>2489</v>
      </c>
      <c r="T4086" t="s">
        <v>2542</v>
      </c>
      <c r="U4086" t="s">
        <v>2340</v>
      </c>
      <c r="V4086" t="s">
        <v>255</v>
      </c>
      <c r="W4086">
        <v>100003493</v>
      </c>
      <c r="X4086">
        <v>8005552494</v>
      </c>
      <c r="Y4086" t="s">
        <v>2595</v>
      </c>
      <c r="Z4086" t="s">
        <v>5089</v>
      </c>
      <c r="AA4086" s="13">
        <v>-352.59</v>
      </c>
      <c r="AB4086" s="14">
        <v>42636</v>
      </c>
      <c r="AC4086" t="s">
        <v>36</v>
      </c>
    </row>
    <row r="4087" spans="1:29" x14ac:dyDescent="0.25">
      <c r="A4087" t="str">
        <f>CONCATENATE("Q",ROUNDUP(MONTH(Table1[[#This Row],[Month]])/3,0))</f>
        <v>Q2</v>
      </c>
      <c r="B4087" s="14">
        <f>EOMONTH(Table1[[#This Row],[Credit Date]],-1)+1</f>
        <v>42461</v>
      </c>
      <c r="C4087" t="str">
        <f>CONCATENATE(Table1[[#This Row],[Issuer Last Name]],", ",Table1[[#This Row],[Issuer First Name]])</f>
        <v>No. 056, Employee</v>
      </c>
      <c r="D4087" t="str">
        <f>CONCATENATE(Table1[[#This Row],[Approver Last Name]],", ",Table1[[#This Row],[Approver First Name]])</f>
        <v>No. 028, Employee</v>
      </c>
      <c r="E4087" t="str">
        <f>CONCATENATE(Table1[[#This Row],[Customer Last Name]],", ",Table1[[#This Row],[Customer First Name]])</f>
        <v>No. 12845, Client</v>
      </c>
      <c r="F4087" t="str">
        <f>IF(Table1[[#This Row],[Credit Amount]]&gt;-19.99,"Less than 19.99",IF(Table1[[#This Row],[Credit Amount]]=-20,"20",IF(Table1[[#This Row],[Credit Amount]]&gt;-49.98,"20.01-49.98",IF(Table1[[#This Row],[Credit Amount]]=-49.99,"49.99",IF(Table1[[#This Row],[Credit Amount]]=-50,"50",IF(Table1[[#This Row],[Credit Amount]]&lt;-50.01,"Greater than 50"))))))</f>
        <v>20.01-49.98</v>
      </c>
      <c r="G4087" t="str">
        <f>IF(Table1[[#This Row],[Transaction Type]]="Maintenance","Non-Sales","Sales")</f>
        <v>Sales</v>
      </c>
      <c r="H4087">
        <f>IF(Table1[[#This Row],[Quarter]]="q2",1,"")</f>
        <v>1</v>
      </c>
      <c r="I4087" t="str">
        <f>IF(Table1[[#This Row],[Quarter]]="q3",1,"")</f>
        <v/>
      </c>
      <c r="J4087">
        <f>IF(Table1[[#This Row],[Quarter]]="Q2",Table1[[#This Row],[Credit Amount]],"")</f>
        <v>-34.64</v>
      </c>
      <c r="K4087" t="str">
        <f>IF(Table1[[#This Row],[Quarter]]="Q3",Table1[[#This Row],[Credit Amount]],"")</f>
        <v/>
      </c>
      <c r="L4087">
        <f>IF(Table1[[#This Row],[Transaction Type]]="Upgrade",Table1[[#This Row],[Credit Amount]],IF(Table1[[#This Row],[Transaction Type]]="Activation",Table1[[#This Row],[Credit Amount]],""))</f>
        <v>-34.64</v>
      </c>
      <c r="M4087" t="str">
        <f>IF(Table1[[#This Row],[Transaction Type]]="Maintenance",Table1[[#This Row],[Credit Amount]],"")</f>
        <v/>
      </c>
      <c r="N4087">
        <v>10056</v>
      </c>
      <c r="O4087" t="s">
        <v>2489</v>
      </c>
      <c r="P4087" t="s">
        <v>2545</v>
      </c>
      <c r="Q4087" t="s">
        <v>289</v>
      </c>
      <c r="R4087">
        <v>10028</v>
      </c>
      <c r="S4087" t="s">
        <v>2489</v>
      </c>
      <c r="T4087" t="s">
        <v>2517</v>
      </c>
      <c r="U4087" t="s">
        <v>290</v>
      </c>
      <c r="V4087" t="s">
        <v>255</v>
      </c>
      <c r="W4087">
        <v>100003844</v>
      </c>
      <c r="X4087">
        <v>8005552845</v>
      </c>
      <c r="Y4087" t="s">
        <v>2595</v>
      </c>
      <c r="Z4087" t="s">
        <v>5436</v>
      </c>
      <c r="AA4087" s="13">
        <v>-34.64</v>
      </c>
      <c r="AB4087" s="14">
        <v>42461</v>
      </c>
      <c r="AC4087" t="s">
        <v>35</v>
      </c>
    </row>
    <row r="4088" spans="1:29" x14ac:dyDescent="0.25">
      <c r="A4088" t="str">
        <f>CONCATENATE("Q",ROUNDUP(MONTH(Table1[[#This Row],[Month]])/3,0))</f>
        <v>Q2</v>
      </c>
      <c r="B4088" s="14">
        <f>EOMONTH(Table1[[#This Row],[Credit Date]],-1)+1</f>
        <v>42461</v>
      </c>
      <c r="C4088" t="str">
        <f>CONCATENATE(Table1[[#This Row],[Issuer Last Name]],", ",Table1[[#This Row],[Issuer First Name]])</f>
        <v>No. 056, Employee</v>
      </c>
      <c r="D4088" t="str">
        <f>CONCATENATE(Table1[[#This Row],[Approver Last Name]],", ",Table1[[#This Row],[Approver First Name]])</f>
        <v>No. 028, Employee</v>
      </c>
      <c r="E4088" t="str">
        <f>CONCATENATE(Table1[[#This Row],[Customer Last Name]],", ",Table1[[#This Row],[Customer First Name]])</f>
        <v>No. 11273, Client</v>
      </c>
      <c r="F40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88" t="str">
        <f>IF(Table1[[#This Row],[Transaction Type]]="Maintenance","Non-Sales","Sales")</f>
        <v>Sales</v>
      </c>
      <c r="H4088">
        <f>IF(Table1[[#This Row],[Quarter]]="q2",1,"")</f>
        <v>1</v>
      </c>
      <c r="I4088" t="str">
        <f>IF(Table1[[#This Row],[Quarter]]="q3",1,"")</f>
        <v/>
      </c>
      <c r="J4088">
        <f>IF(Table1[[#This Row],[Quarter]]="Q2",Table1[[#This Row],[Credit Amount]],"")</f>
        <v>-56.38</v>
      </c>
      <c r="K4088" t="str">
        <f>IF(Table1[[#This Row],[Quarter]]="Q3",Table1[[#This Row],[Credit Amount]],"")</f>
        <v/>
      </c>
      <c r="L4088">
        <f>IF(Table1[[#This Row],[Transaction Type]]="Upgrade",Table1[[#This Row],[Credit Amount]],IF(Table1[[#This Row],[Transaction Type]]="Activation",Table1[[#This Row],[Credit Amount]],""))</f>
        <v>-56.38</v>
      </c>
      <c r="M4088" t="str">
        <f>IF(Table1[[#This Row],[Transaction Type]]="Maintenance",Table1[[#This Row],[Credit Amount]],"")</f>
        <v/>
      </c>
      <c r="N4088">
        <v>10056</v>
      </c>
      <c r="O4088" t="s">
        <v>2489</v>
      </c>
      <c r="P4088" t="s">
        <v>2545</v>
      </c>
      <c r="Q4088" t="s">
        <v>289</v>
      </c>
      <c r="R4088">
        <v>10028</v>
      </c>
      <c r="S4088" t="s">
        <v>2489</v>
      </c>
      <c r="T4088" t="s">
        <v>2517</v>
      </c>
      <c r="U4088" t="s">
        <v>290</v>
      </c>
      <c r="V4088" t="s">
        <v>255</v>
      </c>
      <c r="W4088">
        <v>100002272</v>
      </c>
      <c r="X4088">
        <v>8005551273</v>
      </c>
      <c r="Y4088" t="s">
        <v>2595</v>
      </c>
      <c r="Z4088" t="s">
        <v>3868</v>
      </c>
      <c r="AA4088" s="13">
        <v>-56.38</v>
      </c>
      <c r="AB4088" s="14">
        <v>42464</v>
      </c>
      <c r="AC4088" t="s">
        <v>35</v>
      </c>
    </row>
    <row r="4089" spans="1:29" x14ac:dyDescent="0.25">
      <c r="A4089" t="str">
        <f>CONCATENATE("Q",ROUNDUP(MONTH(Table1[[#This Row],[Month]])/3,0))</f>
        <v>Q2</v>
      </c>
      <c r="B4089" s="14">
        <f>EOMONTH(Table1[[#This Row],[Credit Date]],-1)+1</f>
        <v>42461</v>
      </c>
      <c r="C4089" t="str">
        <f>CONCATENATE(Table1[[#This Row],[Issuer Last Name]],", ",Table1[[#This Row],[Issuer First Name]])</f>
        <v>No. 056, Employee</v>
      </c>
      <c r="D4089" t="str">
        <f>CONCATENATE(Table1[[#This Row],[Approver Last Name]],", ",Table1[[#This Row],[Approver First Name]])</f>
        <v>No. 028, Employee</v>
      </c>
      <c r="E4089" t="str">
        <f>CONCATENATE(Table1[[#This Row],[Customer Last Name]],", ",Table1[[#This Row],[Customer First Name]])</f>
        <v>No. 13893, Client</v>
      </c>
      <c r="F4089" t="str">
        <f>IF(Table1[[#This Row],[Credit Amount]]&gt;-19.99,"Less than 19.99",IF(Table1[[#This Row],[Credit Amount]]=-20,"20",IF(Table1[[#This Row],[Credit Amount]]&gt;-49.98,"20.01-49.98",IF(Table1[[#This Row],[Credit Amount]]=-49.99,"49.99",IF(Table1[[#This Row],[Credit Amount]]=-50,"50",IF(Table1[[#This Row],[Credit Amount]]&lt;-50.01,"Greater than 50"))))))</f>
        <v>20.01-49.98</v>
      </c>
      <c r="G4089" t="str">
        <f>IF(Table1[[#This Row],[Transaction Type]]="Maintenance","Non-Sales","Sales")</f>
        <v>Non-Sales</v>
      </c>
      <c r="H4089">
        <f>IF(Table1[[#This Row],[Quarter]]="q2",1,"")</f>
        <v>1</v>
      </c>
      <c r="I4089" t="str">
        <f>IF(Table1[[#This Row],[Quarter]]="q3",1,"")</f>
        <v/>
      </c>
      <c r="J4089">
        <f>IF(Table1[[#This Row],[Quarter]]="Q2",Table1[[#This Row],[Credit Amount]],"")</f>
        <v>-30.62</v>
      </c>
      <c r="K4089" t="str">
        <f>IF(Table1[[#This Row],[Quarter]]="Q3",Table1[[#This Row],[Credit Amount]],"")</f>
        <v/>
      </c>
      <c r="L4089" t="str">
        <f>IF(Table1[[#This Row],[Transaction Type]]="Upgrade",Table1[[#This Row],[Credit Amount]],IF(Table1[[#This Row],[Transaction Type]]="Activation",Table1[[#This Row],[Credit Amount]],""))</f>
        <v/>
      </c>
      <c r="M4089">
        <f>IF(Table1[[#This Row],[Transaction Type]]="Maintenance",Table1[[#This Row],[Credit Amount]],"")</f>
        <v>-30.62</v>
      </c>
      <c r="N4089">
        <v>10056</v>
      </c>
      <c r="O4089" t="s">
        <v>2489</v>
      </c>
      <c r="P4089" t="s">
        <v>2545</v>
      </c>
      <c r="Q4089" t="s">
        <v>289</v>
      </c>
      <c r="R4089">
        <v>10028</v>
      </c>
      <c r="S4089" t="s">
        <v>2489</v>
      </c>
      <c r="T4089" t="s">
        <v>2517</v>
      </c>
      <c r="U4089" t="s">
        <v>290</v>
      </c>
      <c r="V4089" t="s">
        <v>255</v>
      </c>
      <c r="W4089">
        <v>100004892</v>
      </c>
      <c r="X4089">
        <v>8005553893</v>
      </c>
      <c r="Y4089" t="s">
        <v>2595</v>
      </c>
      <c r="Z4089" t="s">
        <v>6481</v>
      </c>
      <c r="AA4089" s="13">
        <v>-30.62</v>
      </c>
      <c r="AB4089" s="14">
        <v>42472</v>
      </c>
      <c r="AC4089" t="s">
        <v>36</v>
      </c>
    </row>
    <row r="4090" spans="1:29" x14ac:dyDescent="0.25">
      <c r="A4090" t="str">
        <f>CONCATENATE("Q",ROUNDUP(MONTH(Table1[[#This Row],[Month]])/3,0))</f>
        <v>Q2</v>
      </c>
      <c r="B4090" s="14">
        <f>EOMONTH(Table1[[#This Row],[Credit Date]],-1)+1</f>
        <v>42461</v>
      </c>
      <c r="C4090" t="str">
        <f>CONCATENATE(Table1[[#This Row],[Issuer Last Name]],", ",Table1[[#This Row],[Issuer First Name]])</f>
        <v>No. 056, Employee</v>
      </c>
      <c r="D4090" t="str">
        <f>CONCATENATE(Table1[[#This Row],[Approver Last Name]],", ",Table1[[#This Row],[Approver First Name]])</f>
        <v>No. 028, Employee</v>
      </c>
      <c r="E4090" t="str">
        <f>CONCATENATE(Table1[[#This Row],[Customer Last Name]],", ",Table1[[#This Row],[Customer First Name]])</f>
        <v>No. 13060, Client</v>
      </c>
      <c r="F40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0" t="str">
        <f>IF(Table1[[#This Row],[Transaction Type]]="Maintenance","Non-Sales","Sales")</f>
        <v>Non-Sales</v>
      </c>
      <c r="H4090">
        <f>IF(Table1[[#This Row],[Quarter]]="q2",1,"")</f>
        <v>1</v>
      </c>
      <c r="I4090" t="str">
        <f>IF(Table1[[#This Row],[Quarter]]="q3",1,"")</f>
        <v/>
      </c>
      <c r="J4090">
        <f>IF(Table1[[#This Row],[Quarter]]="Q2",Table1[[#This Row],[Credit Amount]],"")</f>
        <v>-55.16</v>
      </c>
      <c r="K4090" t="str">
        <f>IF(Table1[[#This Row],[Quarter]]="Q3",Table1[[#This Row],[Credit Amount]],"")</f>
        <v/>
      </c>
      <c r="L4090" t="str">
        <f>IF(Table1[[#This Row],[Transaction Type]]="Upgrade",Table1[[#This Row],[Credit Amount]],IF(Table1[[#This Row],[Transaction Type]]="Activation",Table1[[#This Row],[Credit Amount]],""))</f>
        <v/>
      </c>
      <c r="M4090">
        <f>IF(Table1[[#This Row],[Transaction Type]]="Maintenance",Table1[[#This Row],[Credit Amount]],"")</f>
        <v>-55.16</v>
      </c>
      <c r="N4090">
        <v>10056</v>
      </c>
      <c r="O4090" t="s">
        <v>2489</v>
      </c>
      <c r="P4090" t="s">
        <v>2545</v>
      </c>
      <c r="Q4090" t="s">
        <v>289</v>
      </c>
      <c r="R4090">
        <v>10028</v>
      </c>
      <c r="S4090" t="s">
        <v>2489</v>
      </c>
      <c r="T4090" t="s">
        <v>2517</v>
      </c>
      <c r="U4090" t="s">
        <v>290</v>
      </c>
      <c r="V4090" t="s">
        <v>255</v>
      </c>
      <c r="W4090">
        <v>100004059</v>
      </c>
      <c r="X4090">
        <v>8005553060</v>
      </c>
      <c r="Y4090" t="s">
        <v>2595</v>
      </c>
      <c r="Z4090" t="s">
        <v>5648</v>
      </c>
      <c r="AA4090" s="13">
        <v>-55.16</v>
      </c>
      <c r="AB4090" s="14">
        <v>42476</v>
      </c>
      <c r="AC4090" t="s">
        <v>36</v>
      </c>
    </row>
    <row r="4091" spans="1:29" x14ac:dyDescent="0.25">
      <c r="A4091" t="str">
        <f>CONCATENATE("Q",ROUNDUP(MONTH(Table1[[#This Row],[Month]])/3,0))</f>
        <v>Q2</v>
      </c>
      <c r="B4091" s="14">
        <f>EOMONTH(Table1[[#This Row],[Credit Date]],-1)+1</f>
        <v>42461</v>
      </c>
      <c r="C4091" t="str">
        <f>CONCATENATE(Table1[[#This Row],[Issuer Last Name]],", ",Table1[[#This Row],[Issuer First Name]])</f>
        <v>No. 056, Employee</v>
      </c>
      <c r="D4091" t="str">
        <f>CONCATENATE(Table1[[#This Row],[Approver Last Name]],", ",Table1[[#This Row],[Approver First Name]])</f>
        <v>No. 028, Employee</v>
      </c>
      <c r="E4091" t="str">
        <f>CONCATENATE(Table1[[#This Row],[Customer Last Name]],", ",Table1[[#This Row],[Customer First Name]])</f>
        <v>No. 10578, Client</v>
      </c>
      <c r="F4091" t="str">
        <f>IF(Table1[[#This Row],[Credit Amount]]&gt;-19.99,"Less than 19.99",IF(Table1[[#This Row],[Credit Amount]]=-20,"20",IF(Table1[[#This Row],[Credit Amount]]&gt;-49.98,"20.01-49.98",IF(Table1[[#This Row],[Credit Amount]]=-49.99,"49.99",IF(Table1[[#This Row],[Credit Amount]]=-50,"50",IF(Table1[[#This Row],[Credit Amount]]&lt;-50.01,"Greater than 50"))))))</f>
        <v>20.01-49.98</v>
      </c>
      <c r="G4091" t="str">
        <f>IF(Table1[[#This Row],[Transaction Type]]="Maintenance","Non-Sales","Sales")</f>
        <v>Sales</v>
      </c>
      <c r="H4091">
        <f>IF(Table1[[#This Row],[Quarter]]="q2",1,"")</f>
        <v>1</v>
      </c>
      <c r="I4091" t="str">
        <f>IF(Table1[[#This Row],[Quarter]]="q3",1,"")</f>
        <v/>
      </c>
      <c r="J4091">
        <f>IF(Table1[[#This Row],[Quarter]]="Q2",Table1[[#This Row],[Credit Amount]],"")</f>
        <v>-48.99</v>
      </c>
      <c r="K4091" t="str">
        <f>IF(Table1[[#This Row],[Quarter]]="Q3",Table1[[#This Row],[Credit Amount]],"")</f>
        <v/>
      </c>
      <c r="L4091">
        <f>IF(Table1[[#This Row],[Transaction Type]]="Upgrade",Table1[[#This Row],[Credit Amount]],IF(Table1[[#This Row],[Transaction Type]]="Activation",Table1[[#This Row],[Credit Amount]],""))</f>
        <v>-48.99</v>
      </c>
      <c r="M4091" t="str">
        <f>IF(Table1[[#This Row],[Transaction Type]]="Maintenance",Table1[[#This Row],[Credit Amount]],"")</f>
        <v/>
      </c>
      <c r="N4091">
        <v>10056</v>
      </c>
      <c r="O4091" t="s">
        <v>2489</v>
      </c>
      <c r="P4091" t="s">
        <v>2545</v>
      </c>
      <c r="Q4091" t="s">
        <v>289</v>
      </c>
      <c r="R4091">
        <v>10028</v>
      </c>
      <c r="S4091" t="s">
        <v>2489</v>
      </c>
      <c r="T4091" t="s">
        <v>2517</v>
      </c>
      <c r="U4091" t="s">
        <v>290</v>
      </c>
      <c r="V4091" t="s">
        <v>255</v>
      </c>
      <c r="W4091">
        <v>100001577</v>
      </c>
      <c r="X4091">
        <v>8005550578</v>
      </c>
      <c r="Y4091" t="s">
        <v>2595</v>
      </c>
      <c r="Z4091" t="s">
        <v>3173</v>
      </c>
      <c r="AA4091" s="13">
        <v>-48.99</v>
      </c>
      <c r="AB4091" s="14">
        <v>42484</v>
      </c>
      <c r="AC4091" t="s">
        <v>37</v>
      </c>
    </row>
    <row r="4092" spans="1:29" x14ac:dyDescent="0.25">
      <c r="A4092" t="str">
        <f>CONCATENATE("Q",ROUNDUP(MONTH(Table1[[#This Row],[Month]])/3,0))</f>
        <v>Q2</v>
      </c>
      <c r="B4092" s="14">
        <f>EOMONTH(Table1[[#This Row],[Credit Date]],-1)+1</f>
        <v>42461</v>
      </c>
      <c r="C4092" t="str">
        <f>CONCATENATE(Table1[[#This Row],[Issuer Last Name]],", ",Table1[[#This Row],[Issuer First Name]])</f>
        <v>No. 056, Employee</v>
      </c>
      <c r="D4092" t="str">
        <f>CONCATENATE(Table1[[#This Row],[Approver Last Name]],", ",Table1[[#This Row],[Approver First Name]])</f>
        <v>No. 028, Employee</v>
      </c>
      <c r="E4092" t="str">
        <f>CONCATENATE(Table1[[#This Row],[Customer Last Name]],", ",Table1[[#This Row],[Customer First Name]])</f>
        <v>No. 11161, Client</v>
      </c>
      <c r="F40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2" t="str">
        <f>IF(Table1[[#This Row],[Transaction Type]]="Maintenance","Non-Sales","Sales")</f>
        <v>Non-Sales</v>
      </c>
      <c r="H4092">
        <f>IF(Table1[[#This Row],[Quarter]]="q2",1,"")</f>
        <v>1</v>
      </c>
      <c r="I4092" t="str">
        <f>IF(Table1[[#This Row],[Quarter]]="q3",1,"")</f>
        <v/>
      </c>
      <c r="J4092">
        <f>IF(Table1[[#This Row],[Quarter]]="Q2",Table1[[#This Row],[Credit Amount]],"")</f>
        <v>-76.12</v>
      </c>
      <c r="K4092" t="str">
        <f>IF(Table1[[#This Row],[Quarter]]="Q3",Table1[[#This Row],[Credit Amount]],"")</f>
        <v/>
      </c>
      <c r="L4092" t="str">
        <f>IF(Table1[[#This Row],[Transaction Type]]="Upgrade",Table1[[#This Row],[Credit Amount]],IF(Table1[[#This Row],[Transaction Type]]="Activation",Table1[[#This Row],[Credit Amount]],""))</f>
        <v/>
      </c>
      <c r="M4092">
        <f>IF(Table1[[#This Row],[Transaction Type]]="Maintenance",Table1[[#This Row],[Credit Amount]],"")</f>
        <v>-76.12</v>
      </c>
      <c r="N4092">
        <v>10056</v>
      </c>
      <c r="O4092" t="s">
        <v>2489</v>
      </c>
      <c r="P4092" t="s">
        <v>2545</v>
      </c>
      <c r="Q4092" t="s">
        <v>289</v>
      </c>
      <c r="R4092">
        <v>10028</v>
      </c>
      <c r="S4092" t="s">
        <v>2489</v>
      </c>
      <c r="T4092" t="s">
        <v>2517</v>
      </c>
      <c r="U4092" t="s">
        <v>290</v>
      </c>
      <c r="V4092" t="s">
        <v>255</v>
      </c>
      <c r="W4092">
        <v>100002160</v>
      </c>
      <c r="X4092">
        <v>8005551161</v>
      </c>
      <c r="Y4092" t="s">
        <v>2595</v>
      </c>
      <c r="Z4092" t="s">
        <v>3756</v>
      </c>
      <c r="AA4092" s="13">
        <v>-76.12</v>
      </c>
      <c r="AB4092" s="14">
        <v>42485</v>
      </c>
      <c r="AC4092" t="s">
        <v>36</v>
      </c>
    </row>
    <row r="4093" spans="1:29" x14ac:dyDescent="0.25">
      <c r="A4093" t="str">
        <f>CONCATENATE("Q",ROUNDUP(MONTH(Table1[[#This Row],[Month]])/3,0))</f>
        <v>Q2</v>
      </c>
      <c r="B4093" s="14">
        <f>EOMONTH(Table1[[#This Row],[Credit Date]],-1)+1</f>
        <v>42461</v>
      </c>
      <c r="C4093" t="str">
        <f>CONCATENATE(Table1[[#This Row],[Issuer Last Name]],", ",Table1[[#This Row],[Issuer First Name]])</f>
        <v>No. 056, Employee</v>
      </c>
      <c r="D4093" t="str">
        <f>CONCATENATE(Table1[[#This Row],[Approver Last Name]],", ",Table1[[#This Row],[Approver First Name]])</f>
        <v>No. 028, Employee</v>
      </c>
      <c r="E4093" t="str">
        <f>CONCATENATE(Table1[[#This Row],[Customer Last Name]],", ",Table1[[#This Row],[Customer First Name]])</f>
        <v>No. 12327, Client</v>
      </c>
      <c r="F40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3" t="str">
        <f>IF(Table1[[#This Row],[Transaction Type]]="Maintenance","Non-Sales","Sales")</f>
        <v>Non-Sales</v>
      </c>
      <c r="H4093">
        <f>IF(Table1[[#This Row],[Quarter]]="q2",1,"")</f>
        <v>1</v>
      </c>
      <c r="I4093" t="str">
        <f>IF(Table1[[#This Row],[Quarter]]="q3",1,"")</f>
        <v/>
      </c>
      <c r="J4093">
        <f>IF(Table1[[#This Row],[Quarter]]="Q2",Table1[[#This Row],[Credit Amount]],"")</f>
        <v>-74.8</v>
      </c>
      <c r="K4093" t="str">
        <f>IF(Table1[[#This Row],[Quarter]]="Q3",Table1[[#This Row],[Credit Amount]],"")</f>
        <v/>
      </c>
      <c r="L4093" t="str">
        <f>IF(Table1[[#This Row],[Transaction Type]]="Upgrade",Table1[[#This Row],[Credit Amount]],IF(Table1[[#This Row],[Transaction Type]]="Activation",Table1[[#This Row],[Credit Amount]],""))</f>
        <v/>
      </c>
      <c r="M4093">
        <f>IF(Table1[[#This Row],[Transaction Type]]="Maintenance",Table1[[#This Row],[Credit Amount]],"")</f>
        <v>-74.8</v>
      </c>
      <c r="N4093">
        <v>10056</v>
      </c>
      <c r="O4093" t="s">
        <v>2489</v>
      </c>
      <c r="P4093" t="s">
        <v>2545</v>
      </c>
      <c r="Q4093" t="s">
        <v>289</v>
      </c>
      <c r="R4093">
        <v>10028</v>
      </c>
      <c r="S4093" t="s">
        <v>2489</v>
      </c>
      <c r="T4093" t="s">
        <v>2517</v>
      </c>
      <c r="U4093" t="s">
        <v>290</v>
      </c>
      <c r="V4093" t="s">
        <v>255</v>
      </c>
      <c r="W4093">
        <v>100003326</v>
      </c>
      <c r="X4093">
        <v>8005552327</v>
      </c>
      <c r="Y4093" t="s">
        <v>2595</v>
      </c>
      <c r="Z4093" t="s">
        <v>4922</v>
      </c>
      <c r="AA4093" s="13">
        <v>-74.8</v>
      </c>
      <c r="AB4093" s="14">
        <v>42490</v>
      </c>
      <c r="AC4093" t="s">
        <v>36</v>
      </c>
    </row>
    <row r="4094" spans="1:29" x14ac:dyDescent="0.25">
      <c r="A4094" t="str">
        <f>CONCATENATE("Q",ROUNDUP(MONTH(Table1[[#This Row],[Month]])/3,0))</f>
        <v>Q2</v>
      </c>
      <c r="B4094" s="14">
        <f>EOMONTH(Table1[[#This Row],[Credit Date]],-1)+1</f>
        <v>42491</v>
      </c>
      <c r="C4094" t="str">
        <f>CONCATENATE(Table1[[#This Row],[Issuer Last Name]],", ",Table1[[#This Row],[Issuer First Name]])</f>
        <v>No. 056, Employee</v>
      </c>
      <c r="D4094" t="str">
        <f>CONCATENATE(Table1[[#This Row],[Approver Last Name]],", ",Table1[[#This Row],[Approver First Name]])</f>
        <v>No. 028, Employee</v>
      </c>
      <c r="E4094" t="str">
        <f>CONCATENATE(Table1[[#This Row],[Customer Last Name]],", ",Table1[[#This Row],[Customer First Name]])</f>
        <v>No. 11594, Client</v>
      </c>
      <c r="F40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4" t="str">
        <f>IF(Table1[[#This Row],[Transaction Type]]="Maintenance","Non-Sales","Sales")</f>
        <v>Non-Sales</v>
      </c>
      <c r="H4094">
        <f>IF(Table1[[#This Row],[Quarter]]="q2",1,"")</f>
        <v>1</v>
      </c>
      <c r="I4094" t="str">
        <f>IF(Table1[[#This Row],[Quarter]]="q3",1,"")</f>
        <v/>
      </c>
      <c r="J4094">
        <f>IF(Table1[[#This Row],[Quarter]]="Q2",Table1[[#This Row],[Credit Amount]],"")</f>
        <v>-97.24</v>
      </c>
      <c r="K4094" t="str">
        <f>IF(Table1[[#This Row],[Quarter]]="Q3",Table1[[#This Row],[Credit Amount]],"")</f>
        <v/>
      </c>
      <c r="L4094" t="str">
        <f>IF(Table1[[#This Row],[Transaction Type]]="Upgrade",Table1[[#This Row],[Credit Amount]],IF(Table1[[#This Row],[Transaction Type]]="Activation",Table1[[#This Row],[Credit Amount]],""))</f>
        <v/>
      </c>
      <c r="M4094">
        <f>IF(Table1[[#This Row],[Transaction Type]]="Maintenance",Table1[[#This Row],[Credit Amount]],"")</f>
        <v>-97.24</v>
      </c>
      <c r="N4094">
        <v>10056</v>
      </c>
      <c r="O4094" t="s">
        <v>2489</v>
      </c>
      <c r="P4094" t="s">
        <v>2545</v>
      </c>
      <c r="Q4094" t="s">
        <v>289</v>
      </c>
      <c r="R4094">
        <v>10028</v>
      </c>
      <c r="S4094" t="s">
        <v>2489</v>
      </c>
      <c r="T4094" t="s">
        <v>2517</v>
      </c>
      <c r="U4094" t="s">
        <v>290</v>
      </c>
      <c r="V4094" t="s">
        <v>255</v>
      </c>
      <c r="W4094">
        <v>100002593</v>
      </c>
      <c r="X4094">
        <v>8005551594</v>
      </c>
      <c r="Y4094" t="s">
        <v>2595</v>
      </c>
      <c r="Z4094" t="s">
        <v>4189</v>
      </c>
      <c r="AA4094" s="13">
        <v>-97.24</v>
      </c>
      <c r="AB4094" s="14">
        <v>42492</v>
      </c>
      <c r="AC4094" t="s">
        <v>36</v>
      </c>
    </row>
    <row r="4095" spans="1:29" x14ac:dyDescent="0.25">
      <c r="A4095" t="str">
        <f>CONCATENATE("Q",ROUNDUP(MONTH(Table1[[#This Row],[Month]])/3,0))</f>
        <v>Q2</v>
      </c>
      <c r="B4095" s="14">
        <f>EOMONTH(Table1[[#This Row],[Credit Date]],-1)+1</f>
        <v>42491</v>
      </c>
      <c r="C4095" t="str">
        <f>CONCATENATE(Table1[[#This Row],[Issuer Last Name]],", ",Table1[[#This Row],[Issuer First Name]])</f>
        <v>No. 056, Employee</v>
      </c>
      <c r="D4095" t="str">
        <f>CONCATENATE(Table1[[#This Row],[Approver Last Name]],", ",Table1[[#This Row],[Approver First Name]])</f>
        <v>No. 028, Employee</v>
      </c>
      <c r="E4095" t="str">
        <f>CONCATENATE(Table1[[#This Row],[Customer Last Name]],", ",Table1[[#This Row],[Customer First Name]])</f>
        <v>No. 12956, Client</v>
      </c>
      <c r="F40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5" t="str">
        <f>IF(Table1[[#This Row],[Transaction Type]]="Maintenance","Non-Sales","Sales")</f>
        <v>Non-Sales</v>
      </c>
      <c r="H4095">
        <f>IF(Table1[[#This Row],[Quarter]]="q2",1,"")</f>
        <v>1</v>
      </c>
      <c r="I4095" t="str">
        <f>IF(Table1[[#This Row],[Quarter]]="q3",1,"")</f>
        <v/>
      </c>
      <c r="J4095">
        <f>IF(Table1[[#This Row],[Quarter]]="Q2",Table1[[#This Row],[Credit Amount]],"")</f>
        <v>-85.59</v>
      </c>
      <c r="K4095" t="str">
        <f>IF(Table1[[#This Row],[Quarter]]="Q3",Table1[[#This Row],[Credit Amount]],"")</f>
        <v/>
      </c>
      <c r="L4095" t="str">
        <f>IF(Table1[[#This Row],[Transaction Type]]="Upgrade",Table1[[#This Row],[Credit Amount]],IF(Table1[[#This Row],[Transaction Type]]="Activation",Table1[[#This Row],[Credit Amount]],""))</f>
        <v/>
      </c>
      <c r="M4095">
        <f>IF(Table1[[#This Row],[Transaction Type]]="Maintenance",Table1[[#This Row],[Credit Amount]],"")</f>
        <v>-85.59</v>
      </c>
      <c r="N4095">
        <v>10056</v>
      </c>
      <c r="O4095" t="s">
        <v>2489</v>
      </c>
      <c r="P4095" t="s">
        <v>2545</v>
      </c>
      <c r="Q4095" t="s">
        <v>289</v>
      </c>
      <c r="R4095">
        <v>10028</v>
      </c>
      <c r="S4095" t="s">
        <v>2489</v>
      </c>
      <c r="T4095" t="s">
        <v>2517</v>
      </c>
      <c r="U4095" t="s">
        <v>290</v>
      </c>
      <c r="V4095" t="s">
        <v>255</v>
      </c>
      <c r="W4095">
        <v>100003955</v>
      </c>
      <c r="X4095">
        <v>8005552956</v>
      </c>
      <c r="Y4095" t="s">
        <v>2595</v>
      </c>
      <c r="Z4095" t="s">
        <v>5546</v>
      </c>
      <c r="AA4095" s="13">
        <v>-85.59</v>
      </c>
      <c r="AB4095" s="14">
        <v>42496</v>
      </c>
      <c r="AC4095" t="s">
        <v>36</v>
      </c>
    </row>
    <row r="4096" spans="1:29" x14ac:dyDescent="0.25">
      <c r="A4096" t="str">
        <f>CONCATENATE("Q",ROUNDUP(MONTH(Table1[[#This Row],[Month]])/3,0))</f>
        <v>Q2</v>
      </c>
      <c r="B4096" s="14">
        <f>EOMONTH(Table1[[#This Row],[Credit Date]],-1)+1</f>
        <v>42491</v>
      </c>
      <c r="C4096" t="str">
        <f>CONCATENATE(Table1[[#This Row],[Issuer Last Name]],", ",Table1[[#This Row],[Issuer First Name]])</f>
        <v>No. 056, Employee</v>
      </c>
      <c r="D4096" t="str">
        <f>CONCATENATE(Table1[[#This Row],[Approver Last Name]],", ",Table1[[#This Row],[Approver First Name]])</f>
        <v>No. 028, Employee</v>
      </c>
      <c r="E4096" t="str">
        <f>CONCATENATE(Table1[[#This Row],[Customer Last Name]],", ",Table1[[#This Row],[Customer First Name]])</f>
        <v>No. 10762, Client</v>
      </c>
      <c r="F40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6" t="str">
        <f>IF(Table1[[#This Row],[Transaction Type]]="Maintenance","Non-Sales","Sales")</f>
        <v>Non-Sales</v>
      </c>
      <c r="H4096">
        <f>IF(Table1[[#This Row],[Quarter]]="q2",1,"")</f>
        <v>1</v>
      </c>
      <c r="I4096" t="str">
        <f>IF(Table1[[#This Row],[Quarter]]="q3",1,"")</f>
        <v/>
      </c>
      <c r="J4096">
        <f>IF(Table1[[#This Row],[Quarter]]="Q2",Table1[[#This Row],[Credit Amount]],"")</f>
        <v>-68.260000000000005</v>
      </c>
      <c r="K4096" t="str">
        <f>IF(Table1[[#This Row],[Quarter]]="Q3",Table1[[#This Row],[Credit Amount]],"")</f>
        <v/>
      </c>
      <c r="L4096" t="str">
        <f>IF(Table1[[#This Row],[Transaction Type]]="Upgrade",Table1[[#This Row],[Credit Amount]],IF(Table1[[#This Row],[Transaction Type]]="Activation",Table1[[#This Row],[Credit Amount]],""))</f>
        <v/>
      </c>
      <c r="M4096">
        <f>IF(Table1[[#This Row],[Transaction Type]]="Maintenance",Table1[[#This Row],[Credit Amount]],"")</f>
        <v>-68.260000000000005</v>
      </c>
      <c r="N4096">
        <v>10056</v>
      </c>
      <c r="O4096" t="s">
        <v>2489</v>
      </c>
      <c r="P4096" t="s">
        <v>2545</v>
      </c>
      <c r="Q4096" t="s">
        <v>289</v>
      </c>
      <c r="R4096">
        <v>10028</v>
      </c>
      <c r="S4096" t="s">
        <v>2489</v>
      </c>
      <c r="T4096" t="s">
        <v>2517</v>
      </c>
      <c r="U4096" t="s">
        <v>290</v>
      </c>
      <c r="V4096" t="s">
        <v>255</v>
      </c>
      <c r="W4096">
        <v>100001761</v>
      </c>
      <c r="X4096">
        <v>8005550762</v>
      </c>
      <c r="Y4096" t="s">
        <v>2595</v>
      </c>
      <c r="Z4096" t="s">
        <v>3357</v>
      </c>
      <c r="AA4096" s="13">
        <v>-68.260000000000005</v>
      </c>
      <c r="AB4096" s="14">
        <v>42497</v>
      </c>
      <c r="AC4096" t="s">
        <v>36</v>
      </c>
    </row>
    <row r="4097" spans="1:29" x14ac:dyDescent="0.25">
      <c r="A4097" t="str">
        <f>CONCATENATE("Q",ROUNDUP(MONTH(Table1[[#This Row],[Month]])/3,0))</f>
        <v>Q2</v>
      </c>
      <c r="B4097" s="14">
        <f>EOMONTH(Table1[[#This Row],[Credit Date]],-1)+1</f>
        <v>42491</v>
      </c>
      <c r="C4097" t="str">
        <f>CONCATENATE(Table1[[#This Row],[Issuer Last Name]],", ",Table1[[#This Row],[Issuer First Name]])</f>
        <v>No. 056, Employee</v>
      </c>
      <c r="D4097" t="str">
        <f>CONCATENATE(Table1[[#This Row],[Approver Last Name]],", ",Table1[[#This Row],[Approver First Name]])</f>
        <v>No. 028, Employee</v>
      </c>
      <c r="E4097" t="str">
        <f>CONCATENATE(Table1[[#This Row],[Customer Last Name]],", ",Table1[[#This Row],[Customer First Name]])</f>
        <v>No. 12771, Client</v>
      </c>
      <c r="F40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7" t="str">
        <f>IF(Table1[[#This Row],[Transaction Type]]="Maintenance","Non-Sales","Sales")</f>
        <v>Non-Sales</v>
      </c>
      <c r="H4097">
        <f>IF(Table1[[#This Row],[Quarter]]="q2",1,"")</f>
        <v>1</v>
      </c>
      <c r="I4097" t="str">
        <f>IF(Table1[[#This Row],[Quarter]]="q3",1,"")</f>
        <v/>
      </c>
      <c r="J4097">
        <f>IF(Table1[[#This Row],[Quarter]]="Q2",Table1[[#This Row],[Credit Amount]],"")</f>
        <v>-54.49</v>
      </c>
      <c r="K4097" t="str">
        <f>IF(Table1[[#This Row],[Quarter]]="Q3",Table1[[#This Row],[Credit Amount]],"")</f>
        <v/>
      </c>
      <c r="L4097" t="str">
        <f>IF(Table1[[#This Row],[Transaction Type]]="Upgrade",Table1[[#This Row],[Credit Amount]],IF(Table1[[#This Row],[Transaction Type]]="Activation",Table1[[#This Row],[Credit Amount]],""))</f>
        <v/>
      </c>
      <c r="M4097">
        <f>IF(Table1[[#This Row],[Transaction Type]]="Maintenance",Table1[[#This Row],[Credit Amount]],"")</f>
        <v>-54.49</v>
      </c>
      <c r="N4097">
        <v>10056</v>
      </c>
      <c r="O4097" t="s">
        <v>2489</v>
      </c>
      <c r="P4097" t="s">
        <v>2545</v>
      </c>
      <c r="Q4097" t="s">
        <v>289</v>
      </c>
      <c r="R4097">
        <v>10028</v>
      </c>
      <c r="S4097" t="s">
        <v>2489</v>
      </c>
      <c r="T4097" t="s">
        <v>2517</v>
      </c>
      <c r="U4097" t="s">
        <v>290</v>
      </c>
      <c r="V4097" t="s">
        <v>255</v>
      </c>
      <c r="W4097">
        <v>100003770</v>
      </c>
      <c r="X4097">
        <v>8005552771</v>
      </c>
      <c r="Y4097" t="s">
        <v>2595</v>
      </c>
      <c r="Z4097" t="s">
        <v>5363</v>
      </c>
      <c r="AA4097" s="13">
        <v>-54.49</v>
      </c>
      <c r="AB4097" s="14">
        <v>42499</v>
      </c>
      <c r="AC4097" t="s">
        <v>36</v>
      </c>
    </row>
    <row r="4098" spans="1:29" x14ac:dyDescent="0.25">
      <c r="A4098" t="str">
        <f>CONCATENATE("Q",ROUNDUP(MONTH(Table1[[#This Row],[Month]])/3,0))</f>
        <v>Q2</v>
      </c>
      <c r="B4098" s="14">
        <f>EOMONTH(Table1[[#This Row],[Credit Date]],-1)+1</f>
        <v>42491</v>
      </c>
      <c r="C4098" t="str">
        <f>CONCATENATE(Table1[[#This Row],[Issuer Last Name]],", ",Table1[[#This Row],[Issuer First Name]])</f>
        <v>No. 056, Employee</v>
      </c>
      <c r="D4098" t="str">
        <f>CONCATENATE(Table1[[#This Row],[Approver Last Name]],", ",Table1[[#This Row],[Approver First Name]])</f>
        <v>No. 028, Employee</v>
      </c>
      <c r="E4098" t="str">
        <f>CONCATENATE(Table1[[#This Row],[Customer Last Name]],", ",Table1[[#This Row],[Customer First Name]])</f>
        <v>No. 13089, Client</v>
      </c>
      <c r="F4098" t="str">
        <f>IF(Table1[[#This Row],[Credit Amount]]&gt;-19.99,"Less than 19.99",IF(Table1[[#This Row],[Credit Amount]]=-20,"20",IF(Table1[[#This Row],[Credit Amount]]&gt;-49.98,"20.01-49.98",IF(Table1[[#This Row],[Credit Amount]]=-49.99,"49.99",IF(Table1[[#This Row],[Credit Amount]]=-50,"50",IF(Table1[[#This Row],[Credit Amount]]&lt;-50.01,"Greater than 50"))))))</f>
        <v>20.01-49.98</v>
      </c>
      <c r="G4098" t="str">
        <f>IF(Table1[[#This Row],[Transaction Type]]="Maintenance","Non-Sales","Sales")</f>
        <v>Non-Sales</v>
      </c>
      <c r="H4098">
        <f>IF(Table1[[#This Row],[Quarter]]="q2",1,"")</f>
        <v>1</v>
      </c>
      <c r="I4098" t="str">
        <f>IF(Table1[[#This Row],[Quarter]]="q3",1,"")</f>
        <v/>
      </c>
      <c r="J4098">
        <f>IF(Table1[[#This Row],[Quarter]]="Q2",Table1[[#This Row],[Credit Amount]],"")</f>
        <v>-30.66</v>
      </c>
      <c r="K4098" t="str">
        <f>IF(Table1[[#This Row],[Quarter]]="Q3",Table1[[#This Row],[Credit Amount]],"")</f>
        <v/>
      </c>
      <c r="L4098" t="str">
        <f>IF(Table1[[#This Row],[Transaction Type]]="Upgrade",Table1[[#This Row],[Credit Amount]],IF(Table1[[#This Row],[Transaction Type]]="Activation",Table1[[#This Row],[Credit Amount]],""))</f>
        <v/>
      </c>
      <c r="M4098">
        <f>IF(Table1[[#This Row],[Transaction Type]]="Maintenance",Table1[[#This Row],[Credit Amount]],"")</f>
        <v>-30.66</v>
      </c>
      <c r="N4098">
        <v>10056</v>
      </c>
      <c r="O4098" t="s">
        <v>2489</v>
      </c>
      <c r="P4098" t="s">
        <v>2545</v>
      </c>
      <c r="Q4098" t="s">
        <v>289</v>
      </c>
      <c r="R4098">
        <v>10028</v>
      </c>
      <c r="S4098" t="s">
        <v>2489</v>
      </c>
      <c r="T4098" t="s">
        <v>2517</v>
      </c>
      <c r="U4098" t="s">
        <v>290</v>
      </c>
      <c r="V4098" t="s">
        <v>255</v>
      </c>
      <c r="W4098">
        <v>100004088</v>
      </c>
      <c r="X4098">
        <v>8005553089</v>
      </c>
      <c r="Y4098" t="s">
        <v>2595</v>
      </c>
      <c r="Z4098" t="s">
        <v>5677</v>
      </c>
      <c r="AA4098" s="13">
        <v>-30.66</v>
      </c>
      <c r="AB4098" s="14">
        <v>42500</v>
      </c>
      <c r="AC4098" t="s">
        <v>36</v>
      </c>
    </row>
    <row r="4099" spans="1:29" x14ac:dyDescent="0.25">
      <c r="A4099" t="str">
        <f>CONCATENATE("Q",ROUNDUP(MONTH(Table1[[#This Row],[Month]])/3,0))</f>
        <v>Q2</v>
      </c>
      <c r="B4099" s="14">
        <f>EOMONTH(Table1[[#This Row],[Credit Date]],-1)+1</f>
        <v>42491</v>
      </c>
      <c r="C4099" t="str">
        <f>CONCATENATE(Table1[[#This Row],[Issuer Last Name]],", ",Table1[[#This Row],[Issuer First Name]])</f>
        <v>No. 056, Employee</v>
      </c>
      <c r="D4099" t="str">
        <f>CONCATENATE(Table1[[#This Row],[Approver Last Name]],", ",Table1[[#This Row],[Approver First Name]])</f>
        <v>No. 028, Employee</v>
      </c>
      <c r="E4099" t="str">
        <f>CONCATENATE(Table1[[#This Row],[Customer Last Name]],", ",Table1[[#This Row],[Customer First Name]])</f>
        <v>No. 11668, Client</v>
      </c>
      <c r="F40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099" t="str">
        <f>IF(Table1[[#This Row],[Transaction Type]]="Maintenance","Non-Sales","Sales")</f>
        <v>Non-Sales</v>
      </c>
      <c r="H4099">
        <f>IF(Table1[[#This Row],[Quarter]]="q2",1,"")</f>
        <v>1</v>
      </c>
      <c r="I4099" t="str">
        <f>IF(Table1[[#This Row],[Quarter]]="q3",1,"")</f>
        <v/>
      </c>
      <c r="J4099">
        <f>IF(Table1[[#This Row],[Quarter]]="Q2",Table1[[#This Row],[Credit Amount]],"")</f>
        <v>-50.51</v>
      </c>
      <c r="K4099" t="str">
        <f>IF(Table1[[#This Row],[Quarter]]="Q3",Table1[[#This Row],[Credit Amount]],"")</f>
        <v/>
      </c>
      <c r="L4099" t="str">
        <f>IF(Table1[[#This Row],[Transaction Type]]="Upgrade",Table1[[#This Row],[Credit Amount]],IF(Table1[[#This Row],[Transaction Type]]="Activation",Table1[[#This Row],[Credit Amount]],""))</f>
        <v/>
      </c>
      <c r="M4099">
        <f>IF(Table1[[#This Row],[Transaction Type]]="Maintenance",Table1[[#This Row],[Credit Amount]],"")</f>
        <v>-50.51</v>
      </c>
      <c r="N4099">
        <v>10056</v>
      </c>
      <c r="O4099" t="s">
        <v>2489</v>
      </c>
      <c r="P4099" t="s">
        <v>2545</v>
      </c>
      <c r="Q4099" t="s">
        <v>289</v>
      </c>
      <c r="R4099">
        <v>10028</v>
      </c>
      <c r="S4099" t="s">
        <v>2489</v>
      </c>
      <c r="T4099" t="s">
        <v>2517</v>
      </c>
      <c r="U4099" t="s">
        <v>290</v>
      </c>
      <c r="V4099" t="s">
        <v>255</v>
      </c>
      <c r="W4099">
        <v>100002667</v>
      </c>
      <c r="X4099">
        <v>8005551668</v>
      </c>
      <c r="Y4099" t="s">
        <v>2595</v>
      </c>
      <c r="Z4099" t="s">
        <v>4263</v>
      </c>
      <c r="AA4099" s="13">
        <v>-50.51</v>
      </c>
      <c r="AB4099" s="14">
        <v>42509</v>
      </c>
      <c r="AC4099" t="s">
        <v>36</v>
      </c>
    </row>
    <row r="4100" spans="1:29" x14ac:dyDescent="0.25">
      <c r="A4100" t="str">
        <f>CONCATENATE("Q",ROUNDUP(MONTH(Table1[[#This Row],[Month]])/3,0))</f>
        <v>Q2</v>
      </c>
      <c r="B4100" s="14">
        <f>EOMONTH(Table1[[#This Row],[Credit Date]],-1)+1</f>
        <v>42491</v>
      </c>
      <c r="C4100" t="str">
        <f>CONCATENATE(Table1[[#This Row],[Issuer Last Name]],", ",Table1[[#This Row],[Issuer First Name]])</f>
        <v>No. 056, Employee</v>
      </c>
      <c r="D4100" t="str">
        <f>CONCATENATE(Table1[[#This Row],[Approver Last Name]],", ",Table1[[#This Row],[Approver First Name]])</f>
        <v>No. 028, Employee</v>
      </c>
      <c r="E4100" t="str">
        <f>CONCATENATE(Table1[[#This Row],[Customer Last Name]],", ",Table1[[#This Row],[Customer First Name]])</f>
        <v>No. 10282, Client</v>
      </c>
      <c r="F4100" t="str">
        <f>IF(Table1[[#This Row],[Credit Amount]]&gt;-19.99,"Less than 19.99",IF(Table1[[#This Row],[Credit Amount]]=-20,"20",IF(Table1[[#This Row],[Credit Amount]]&gt;-49.98,"20.01-49.98",IF(Table1[[#This Row],[Credit Amount]]=-49.99,"49.99",IF(Table1[[#This Row],[Credit Amount]]=-50,"50",IF(Table1[[#This Row],[Credit Amount]]&lt;-50.01,"Greater than 50"))))))</f>
        <v>20.01-49.98</v>
      </c>
      <c r="G4100" t="str">
        <f>IF(Table1[[#This Row],[Transaction Type]]="Maintenance","Non-Sales","Sales")</f>
        <v>Non-Sales</v>
      </c>
      <c r="H4100">
        <f>IF(Table1[[#This Row],[Quarter]]="q2",1,"")</f>
        <v>1</v>
      </c>
      <c r="I4100" t="str">
        <f>IF(Table1[[#This Row],[Quarter]]="q3",1,"")</f>
        <v/>
      </c>
      <c r="J4100">
        <f>IF(Table1[[#This Row],[Quarter]]="Q2",Table1[[#This Row],[Credit Amount]],"")</f>
        <v>-29.43</v>
      </c>
      <c r="K4100" t="str">
        <f>IF(Table1[[#This Row],[Quarter]]="Q3",Table1[[#This Row],[Credit Amount]],"")</f>
        <v/>
      </c>
      <c r="L4100" t="str">
        <f>IF(Table1[[#This Row],[Transaction Type]]="Upgrade",Table1[[#This Row],[Credit Amount]],IF(Table1[[#This Row],[Transaction Type]]="Activation",Table1[[#This Row],[Credit Amount]],""))</f>
        <v/>
      </c>
      <c r="M4100">
        <f>IF(Table1[[#This Row],[Transaction Type]]="Maintenance",Table1[[#This Row],[Credit Amount]],"")</f>
        <v>-29.43</v>
      </c>
      <c r="N4100">
        <v>10056</v>
      </c>
      <c r="O4100" t="s">
        <v>2489</v>
      </c>
      <c r="P4100" t="s">
        <v>2545</v>
      </c>
      <c r="Q4100" t="s">
        <v>289</v>
      </c>
      <c r="R4100">
        <v>10028</v>
      </c>
      <c r="S4100" t="s">
        <v>2489</v>
      </c>
      <c r="T4100" t="s">
        <v>2517</v>
      </c>
      <c r="U4100" t="s">
        <v>290</v>
      </c>
      <c r="V4100" t="s">
        <v>255</v>
      </c>
      <c r="W4100">
        <v>100001281</v>
      </c>
      <c r="X4100">
        <v>8005550282</v>
      </c>
      <c r="Y4100" t="s">
        <v>2595</v>
      </c>
      <c r="Z4100" t="s">
        <v>2877</v>
      </c>
      <c r="AA4100" s="13">
        <v>-29.43</v>
      </c>
      <c r="AB4100" s="14">
        <v>42511</v>
      </c>
      <c r="AC4100" t="s">
        <v>36</v>
      </c>
    </row>
    <row r="4101" spans="1:29" x14ac:dyDescent="0.25">
      <c r="A4101" t="str">
        <f>CONCATENATE("Q",ROUNDUP(MONTH(Table1[[#This Row],[Month]])/3,0))</f>
        <v>Q2</v>
      </c>
      <c r="B4101" s="14">
        <f>EOMONTH(Table1[[#This Row],[Credit Date]],-1)+1</f>
        <v>42491</v>
      </c>
      <c r="C4101" t="str">
        <f>CONCATENATE(Table1[[#This Row],[Issuer Last Name]],", ",Table1[[#This Row],[Issuer First Name]])</f>
        <v>No. 056, Employee</v>
      </c>
      <c r="D4101" t="str">
        <f>CONCATENATE(Table1[[#This Row],[Approver Last Name]],", ",Table1[[#This Row],[Approver First Name]])</f>
        <v>No. 028, Employee</v>
      </c>
      <c r="E4101" t="str">
        <f>CONCATENATE(Table1[[#This Row],[Customer Last Name]],", ",Table1[[#This Row],[Customer First Name]])</f>
        <v>No. 12155, Client</v>
      </c>
      <c r="F41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01" t="str">
        <f>IF(Table1[[#This Row],[Transaction Type]]="Maintenance","Non-Sales","Sales")</f>
        <v>Sales</v>
      </c>
      <c r="H4101">
        <f>IF(Table1[[#This Row],[Quarter]]="q2",1,"")</f>
        <v>1</v>
      </c>
      <c r="I4101" t="str">
        <f>IF(Table1[[#This Row],[Quarter]]="q3",1,"")</f>
        <v/>
      </c>
      <c r="J4101">
        <f>IF(Table1[[#This Row],[Quarter]]="Q2",Table1[[#This Row],[Credit Amount]],"")</f>
        <v>-58.14</v>
      </c>
      <c r="K4101" t="str">
        <f>IF(Table1[[#This Row],[Quarter]]="Q3",Table1[[#This Row],[Credit Amount]],"")</f>
        <v/>
      </c>
      <c r="L4101">
        <f>IF(Table1[[#This Row],[Transaction Type]]="Upgrade",Table1[[#This Row],[Credit Amount]],IF(Table1[[#This Row],[Transaction Type]]="Activation",Table1[[#This Row],[Credit Amount]],""))</f>
        <v>-58.14</v>
      </c>
      <c r="M4101" t="str">
        <f>IF(Table1[[#This Row],[Transaction Type]]="Maintenance",Table1[[#This Row],[Credit Amount]],"")</f>
        <v/>
      </c>
      <c r="N4101">
        <v>10056</v>
      </c>
      <c r="O4101" t="s">
        <v>2489</v>
      </c>
      <c r="P4101" t="s">
        <v>2545</v>
      </c>
      <c r="Q4101" t="s">
        <v>289</v>
      </c>
      <c r="R4101">
        <v>10028</v>
      </c>
      <c r="S4101" t="s">
        <v>2489</v>
      </c>
      <c r="T4101" t="s">
        <v>2517</v>
      </c>
      <c r="U4101" t="s">
        <v>290</v>
      </c>
      <c r="V4101" t="s">
        <v>255</v>
      </c>
      <c r="W4101">
        <v>100003154</v>
      </c>
      <c r="X4101">
        <v>8005552155</v>
      </c>
      <c r="Y4101" t="s">
        <v>2595</v>
      </c>
      <c r="Z4101" t="s">
        <v>4750</v>
      </c>
      <c r="AA4101" s="13">
        <v>-58.14</v>
      </c>
      <c r="AB4101" s="14">
        <v>42512</v>
      </c>
      <c r="AC4101" t="s">
        <v>37</v>
      </c>
    </row>
    <row r="4102" spans="1:29" x14ac:dyDescent="0.25">
      <c r="A4102" t="str">
        <f>CONCATENATE("Q",ROUNDUP(MONTH(Table1[[#This Row],[Month]])/3,0))</f>
        <v>Q2</v>
      </c>
      <c r="B4102" s="14">
        <f>EOMONTH(Table1[[#This Row],[Credit Date]],-1)+1</f>
        <v>42491</v>
      </c>
      <c r="C4102" t="str">
        <f>CONCATENATE(Table1[[#This Row],[Issuer Last Name]],", ",Table1[[#This Row],[Issuer First Name]])</f>
        <v>No. 056, Employee</v>
      </c>
      <c r="D4102" t="str">
        <f>CONCATENATE(Table1[[#This Row],[Approver Last Name]],", ",Table1[[#This Row],[Approver First Name]])</f>
        <v>No. 028, Employee</v>
      </c>
      <c r="E4102" t="str">
        <f>CONCATENATE(Table1[[#This Row],[Customer Last Name]],", ",Table1[[#This Row],[Customer First Name]])</f>
        <v>No. 12892, Client</v>
      </c>
      <c r="F41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02" t="str">
        <f>IF(Table1[[#This Row],[Transaction Type]]="Maintenance","Non-Sales","Sales")</f>
        <v>Non-Sales</v>
      </c>
      <c r="H4102">
        <f>IF(Table1[[#This Row],[Quarter]]="q2",1,"")</f>
        <v>1</v>
      </c>
      <c r="I4102" t="str">
        <f>IF(Table1[[#This Row],[Quarter]]="q3",1,"")</f>
        <v/>
      </c>
      <c r="J4102">
        <f>IF(Table1[[#This Row],[Quarter]]="Q2",Table1[[#This Row],[Credit Amount]],"")</f>
        <v>-98.26</v>
      </c>
      <c r="K4102" t="str">
        <f>IF(Table1[[#This Row],[Quarter]]="Q3",Table1[[#This Row],[Credit Amount]],"")</f>
        <v/>
      </c>
      <c r="L4102" t="str">
        <f>IF(Table1[[#This Row],[Transaction Type]]="Upgrade",Table1[[#This Row],[Credit Amount]],IF(Table1[[#This Row],[Transaction Type]]="Activation",Table1[[#This Row],[Credit Amount]],""))</f>
        <v/>
      </c>
      <c r="M4102">
        <f>IF(Table1[[#This Row],[Transaction Type]]="Maintenance",Table1[[#This Row],[Credit Amount]],"")</f>
        <v>-98.26</v>
      </c>
      <c r="N4102">
        <v>10056</v>
      </c>
      <c r="O4102" t="s">
        <v>2489</v>
      </c>
      <c r="P4102" t="s">
        <v>2545</v>
      </c>
      <c r="Q4102" t="s">
        <v>289</v>
      </c>
      <c r="R4102">
        <v>10028</v>
      </c>
      <c r="S4102" t="s">
        <v>2489</v>
      </c>
      <c r="T4102" t="s">
        <v>2517</v>
      </c>
      <c r="U4102" t="s">
        <v>290</v>
      </c>
      <c r="V4102" t="s">
        <v>255</v>
      </c>
      <c r="W4102">
        <v>100003891</v>
      </c>
      <c r="X4102">
        <v>8005552892</v>
      </c>
      <c r="Y4102" t="s">
        <v>2595</v>
      </c>
      <c r="Z4102" t="s">
        <v>5482</v>
      </c>
      <c r="AA4102" s="13">
        <v>-98.26</v>
      </c>
      <c r="AB4102" s="14">
        <v>42514</v>
      </c>
      <c r="AC4102" t="s">
        <v>36</v>
      </c>
    </row>
    <row r="4103" spans="1:29" x14ac:dyDescent="0.25">
      <c r="A4103" t="str">
        <f>CONCATENATE("Q",ROUNDUP(MONTH(Table1[[#This Row],[Month]])/3,0))</f>
        <v>Q2</v>
      </c>
      <c r="B4103" s="14">
        <f>EOMONTH(Table1[[#This Row],[Credit Date]],-1)+1</f>
        <v>42491</v>
      </c>
      <c r="C4103" t="str">
        <f>CONCATENATE(Table1[[#This Row],[Issuer Last Name]],", ",Table1[[#This Row],[Issuer First Name]])</f>
        <v>No. 056, Employee</v>
      </c>
      <c r="D4103" t="str">
        <f>CONCATENATE(Table1[[#This Row],[Approver Last Name]],", ",Table1[[#This Row],[Approver First Name]])</f>
        <v>No. 028, Employee</v>
      </c>
      <c r="E4103" t="str">
        <f>CONCATENATE(Table1[[#This Row],[Customer Last Name]],", ",Table1[[#This Row],[Customer First Name]])</f>
        <v>No. 10492, Client</v>
      </c>
      <c r="F4103" t="str">
        <f>IF(Table1[[#This Row],[Credit Amount]]&gt;-19.99,"Less than 19.99",IF(Table1[[#This Row],[Credit Amount]]=-20,"20",IF(Table1[[#This Row],[Credit Amount]]&gt;-49.98,"20.01-49.98",IF(Table1[[#This Row],[Credit Amount]]=-49.99,"49.99",IF(Table1[[#This Row],[Credit Amount]]=-50,"50",IF(Table1[[#This Row],[Credit Amount]]&lt;-50.01,"Greater than 50"))))))</f>
        <v>Less than 19.99</v>
      </c>
      <c r="G4103" t="str">
        <f>IF(Table1[[#This Row],[Transaction Type]]="Maintenance","Non-Sales","Sales")</f>
        <v>Non-Sales</v>
      </c>
      <c r="H4103">
        <f>IF(Table1[[#This Row],[Quarter]]="q2",1,"")</f>
        <v>1</v>
      </c>
      <c r="I4103" t="str">
        <f>IF(Table1[[#This Row],[Quarter]]="q3",1,"")</f>
        <v/>
      </c>
      <c r="J4103">
        <f>IF(Table1[[#This Row],[Quarter]]="Q2",Table1[[#This Row],[Credit Amount]],"")</f>
        <v>-18.5</v>
      </c>
      <c r="K4103" t="str">
        <f>IF(Table1[[#This Row],[Quarter]]="Q3",Table1[[#This Row],[Credit Amount]],"")</f>
        <v/>
      </c>
      <c r="L4103" t="str">
        <f>IF(Table1[[#This Row],[Transaction Type]]="Upgrade",Table1[[#This Row],[Credit Amount]],IF(Table1[[#This Row],[Transaction Type]]="Activation",Table1[[#This Row],[Credit Amount]],""))</f>
        <v/>
      </c>
      <c r="M4103">
        <f>IF(Table1[[#This Row],[Transaction Type]]="Maintenance",Table1[[#This Row],[Credit Amount]],"")</f>
        <v>-18.5</v>
      </c>
      <c r="N4103">
        <v>10056</v>
      </c>
      <c r="O4103" t="s">
        <v>2489</v>
      </c>
      <c r="P4103" t="s">
        <v>2545</v>
      </c>
      <c r="Q4103" t="s">
        <v>289</v>
      </c>
      <c r="R4103">
        <v>10028</v>
      </c>
      <c r="S4103" t="s">
        <v>2489</v>
      </c>
      <c r="T4103" t="s">
        <v>2517</v>
      </c>
      <c r="U4103" t="s">
        <v>290</v>
      </c>
      <c r="V4103" t="s">
        <v>255</v>
      </c>
      <c r="W4103">
        <v>100001491</v>
      </c>
      <c r="X4103">
        <v>8005550492</v>
      </c>
      <c r="Y4103" t="s">
        <v>2595</v>
      </c>
      <c r="Z4103" t="s">
        <v>3087</v>
      </c>
      <c r="AA4103" s="13">
        <v>-18.5</v>
      </c>
      <c r="AB4103" s="14">
        <v>42516</v>
      </c>
      <c r="AC4103" t="s">
        <v>36</v>
      </c>
    </row>
    <row r="4104" spans="1:29" x14ac:dyDescent="0.25">
      <c r="A4104" t="str">
        <f>CONCATENATE("Q",ROUNDUP(MONTH(Table1[[#This Row],[Month]])/3,0))</f>
        <v>Q2</v>
      </c>
      <c r="B4104" s="14">
        <f>EOMONTH(Table1[[#This Row],[Credit Date]],-1)+1</f>
        <v>42491</v>
      </c>
      <c r="C4104" t="str">
        <f>CONCATENATE(Table1[[#This Row],[Issuer Last Name]],", ",Table1[[#This Row],[Issuer First Name]])</f>
        <v>No. 056, Employee</v>
      </c>
      <c r="D4104" t="str">
        <f>CONCATENATE(Table1[[#This Row],[Approver Last Name]],", ",Table1[[#This Row],[Approver First Name]])</f>
        <v>No. 028, Employee</v>
      </c>
      <c r="E4104" t="str">
        <f>CONCATENATE(Table1[[#This Row],[Customer Last Name]],", ",Table1[[#This Row],[Customer First Name]])</f>
        <v>No. 12714, Client</v>
      </c>
      <c r="F41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04" t="str">
        <f>IF(Table1[[#This Row],[Transaction Type]]="Maintenance","Non-Sales","Sales")</f>
        <v>Non-Sales</v>
      </c>
      <c r="H4104">
        <f>IF(Table1[[#This Row],[Quarter]]="q2",1,"")</f>
        <v>1</v>
      </c>
      <c r="I4104" t="str">
        <f>IF(Table1[[#This Row],[Quarter]]="q3",1,"")</f>
        <v/>
      </c>
      <c r="J4104">
        <f>IF(Table1[[#This Row],[Quarter]]="Q2",Table1[[#This Row],[Credit Amount]],"")</f>
        <v>-63.22</v>
      </c>
      <c r="K4104" t="str">
        <f>IF(Table1[[#This Row],[Quarter]]="Q3",Table1[[#This Row],[Credit Amount]],"")</f>
        <v/>
      </c>
      <c r="L4104" t="str">
        <f>IF(Table1[[#This Row],[Transaction Type]]="Upgrade",Table1[[#This Row],[Credit Amount]],IF(Table1[[#This Row],[Transaction Type]]="Activation",Table1[[#This Row],[Credit Amount]],""))</f>
        <v/>
      </c>
      <c r="M4104">
        <f>IF(Table1[[#This Row],[Transaction Type]]="Maintenance",Table1[[#This Row],[Credit Amount]],"")</f>
        <v>-63.22</v>
      </c>
      <c r="N4104">
        <v>10056</v>
      </c>
      <c r="O4104" t="s">
        <v>2489</v>
      </c>
      <c r="P4104" t="s">
        <v>2545</v>
      </c>
      <c r="Q4104" t="s">
        <v>289</v>
      </c>
      <c r="R4104">
        <v>10028</v>
      </c>
      <c r="S4104" t="s">
        <v>2489</v>
      </c>
      <c r="T4104" t="s">
        <v>2517</v>
      </c>
      <c r="U4104" t="s">
        <v>290</v>
      </c>
      <c r="V4104" t="s">
        <v>255</v>
      </c>
      <c r="W4104">
        <v>100003713</v>
      </c>
      <c r="X4104">
        <v>8005552714</v>
      </c>
      <c r="Y4104" t="s">
        <v>2595</v>
      </c>
      <c r="Z4104" t="s">
        <v>5307</v>
      </c>
      <c r="AA4104" s="13">
        <v>-63.22</v>
      </c>
      <c r="AB4104" s="14">
        <v>42517</v>
      </c>
      <c r="AC4104" t="s">
        <v>36</v>
      </c>
    </row>
    <row r="4105" spans="1:29" x14ac:dyDescent="0.25">
      <c r="A4105" t="str">
        <f>CONCATENATE("Q",ROUNDUP(MONTH(Table1[[#This Row],[Month]])/3,0))</f>
        <v>Q2</v>
      </c>
      <c r="B4105" s="14">
        <f>EOMONTH(Table1[[#This Row],[Credit Date]],-1)+1</f>
        <v>42491</v>
      </c>
      <c r="C4105" t="str">
        <f>CONCATENATE(Table1[[#This Row],[Issuer Last Name]],", ",Table1[[#This Row],[Issuer First Name]])</f>
        <v>No. 056, Employee</v>
      </c>
      <c r="D4105" t="str">
        <f>CONCATENATE(Table1[[#This Row],[Approver Last Name]],", ",Table1[[#This Row],[Approver First Name]])</f>
        <v>No. 028, Employee</v>
      </c>
      <c r="E4105" t="str">
        <f>CONCATENATE(Table1[[#This Row],[Customer Last Name]],", ",Table1[[#This Row],[Customer First Name]])</f>
        <v>No. 10377, Client</v>
      </c>
      <c r="F41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05" t="str">
        <f>IF(Table1[[#This Row],[Transaction Type]]="Maintenance","Non-Sales","Sales")</f>
        <v>Non-Sales</v>
      </c>
      <c r="H4105">
        <f>IF(Table1[[#This Row],[Quarter]]="q2",1,"")</f>
        <v>1</v>
      </c>
      <c r="I4105" t="str">
        <f>IF(Table1[[#This Row],[Quarter]]="q3",1,"")</f>
        <v/>
      </c>
      <c r="J4105">
        <f>IF(Table1[[#This Row],[Quarter]]="Q2",Table1[[#This Row],[Credit Amount]],"")</f>
        <v>-71.14</v>
      </c>
      <c r="K4105" t="str">
        <f>IF(Table1[[#This Row],[Quarter]]="Q3",Table1[[#This Row],[Credit Amount]],"")</f>
        <v/>
      </c>
      <c r="L4105" t="str">
        <f>IF(Table1[[#This Row],[Transaction Type]]="Upgrade",Table1[[#This Row],[Credit Amount]],IF(Table1[[#This Row],[Transaction Type]]="Activation",Table1[[#This Row],[Credit Amount]],""))</f>
        <v/>
      </c>
      <c r="M4105">
        <f>IF(Table1[[#This Row],[Transaction Type]]="Maintenance",Table1[[#This Row],[Credit Amount]],"")</f>
        <v>-71.14</v>
      </c>
      <c r="N4105">
        <v>10056</v>
      </c>
      <c r="O4105" t="s">
        <v>2489</v>
      </c>
      <c r="P4105" t="s">
        <v>2545</v>
      </c>
      <c r="Q4105" t="s">
        <v>289</v>
      </c>
      <c r="R4105">
        <v>10028</v>
      </c>
      <c r="S4105" t="s">
        <v>2489</v>
      </c>
      <c r="T4105" t="s">
        <v>2517</v>
      </c>
      <c r="U4105" t="s">
        <v>290</v>
      </c>
      <c r="V4105" t="s">
        <v>255</v>
      </c>
      <c r="W4105">
        <v>100001376</v>
      </c>
      <c r="X4105">
        <v>8005550377</v>
      </c>
      <c r="Y4105" t="s">
        <v>2595</v>
      </c>
      <c r="Z4105" t="s">
        <v>2972</v>
      </c>
      <c r="AA4105" s="13">
        <v>-71.14</v>
      </c>
      <c r="AB4105" s="14">
        <v>42518</v>
      </c>
      <c r="AC4105" t="s">
        <v>36</v>
      </c>
    </row>
    <row r="4106" spans="1:29" x14ac:dyDescent="0.25">
      <c r="A4106" t="str">
        <f>CONCATENATE("Q",ROUNDUP(MONTH(Table1[[#This Row],[Month]])/3,0))</f>
        <v>Q2</v>
      </c>
      <c r="B4106" s="14">
        <f>EOMONTH(Table1[[#This Row],[Credit Date]],-1)+1</f>
        <v>42522</v>
      </c>
      <c r="C4106" t="str">
        <f>CONCATENATE(Table1[[#This Row],[Issuer Last Name]],", ",Table1[[#This Row],[Issuer First Name]])</f>
        <v>No. 056, Employee</v>
      </c>
      <c r="D4106" t="str">
        <f>CONCATENATE(Table1[[#This Row],[Approver Last Name]],", ",Table1[[#This Row],[Approver First Name]])</f>
        <v>No. 028, Employee</v>
      </c>
      <c r="E4106" t="str">
        <f>CONCATENATE(Table1[[#This Row],[Customer Last Name]],", ",Table1[[#This Row],[Customer First Name]])</f>
        <v>No. 13585, Client</v>
      </c>
      <c r="F41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06" t="str">
        <f>IF(Table1[[#This Row],[Transaction Type]]="Maintenance","Non-Sales","Sales")</f>
        <v>Non-Sales</v>
      </c>
      <c r="H4106">
        <f>IF(Table1[[#This Row],[Quarter]]="q2",1,"")</f>
        <v>1</v>
      </c>
      <c r="I4106" t="str">
        <f>IF(Table1[[#This Row],[Quarter]]="q3",1,"")</f>
        <v/>
      </c>
      <c r="J4106">
        <f>IF(Table1[[#This Row],[Quarter]]="Q2",Table1[[#This Row],[Credit Amount]],"")</f>
        <v>-76.099999999999994</v>
      </c>
      <c r="K4106" t="str">
        <f>IF(Table1[[#This Row],[Quarter]]="Q3",Table1[[#This Row],[Credit Amount]],"")</f>
        <v/>
      </c>
      <c r="L4106" t="str">
        <f>IF(Table1[[#This Row],[Transaction Type]]="Upgrade",Table1[[#This Row],[Credit Amount]],IF(Table1[[#This Row],[Transaction Type]]="Activation",Table1[[#This Row],[Credit Amount]],""))</f>
        <v/>
      </c>
      <c r="M4106">
        <f>IF(Table1[[#This Row],[Transaction Type]]="Maintenance",Table1[[#This Row],[Credit Amount]],"")</f>
        <v>-76.099999999999994</v>
      </c>
      <c r="N4106">
        <v>10056</v>
      </c>
      <c r="O4106" t="s">
        <v>2489</v>
      </c>
      <c r="P4106" t="s">
        <v>2545</v>
      </c>
      <c r="Q4106" t="s">
        <v>289</v>
      </c>
      <c r="R4106">
        <v>10028</v>
      </c>
      <c r="S4106" t="s">
        <v>2489</v>
      </c>
      <c r="T4106" t="s">
        <v>2517</v>
      </c>
      <c r="U4106" t="s">
        <v>290</v>
      </c>
      <c r="V4106" t="s">
        <v>255</v>
      </c>
      <c r="W4106">
        <v>100004584</v>
      </c>
      <c r="X4106">
        <v>8005553585</v>
      </c>
      <c r="Y4106" t="s">
        <v>2595</v>
      </c>
      <c r="Z4106" t="s">
        <v>6173</v>
      </c>
      <c r="AA4106" s="13">
        <v>-76.099999999999994</v>
      </c>
      <c r="AB4106" s="14">
        <v>42532</v>
      </c>
      <c r="AC4106" t="s">
        <v>36</v>
      </c>
    </row>
    <row r="4107" spans="1:29" x14ac:dyDescent="0.25">
      <c r="A4107" t="str">
        <f>CONCATENATE("Q",ROUNDUP(MONTH(Table1[[#This Row],[Month]])/3,0))</f>
        <v>Q2</v>
      </c>
      <c r="B4107" s="14">
        <f>EOMONTH(Table1[[#This Row],[Credit Date]],-1)+1</f>
        <v>42522</v>
      </c>
      <c r="C4107" t="str">
        <f>CONCATENATE(Table1[[#This Row],[Issuer Last Name]],", ",Table1[[#This Row],[Issuer First Name]])</f>
        <v>No. 056, Employee</v>
      </c>
      <c r="D4107" t="str">
        <f>CONCATENATE(Table1[[#This Row],[Approver Last Name]],", ",Table1[[#This Row],[Approver First Name]])</f>
        <v>No. 028, Employee</v>
      </c>
      <c r="E4107" t="str">
        <f>CONCATENATE(Table1[[#This Row],[Customer Last Name]],", ",Table1[[#This Row],[Customer First Name]])</f>
        <v>No. 11987, Client</v>
      </c>
      <c r="F4107" t="str">
        <f>IF(Table1[[#This Row],[Credit Amount]]&gt;-19.99,"Less than 19.99",IF(Table1[[#This Row],[Credit Amount]]=-20,"20",IF(Table1[[#This Row],[Credit Amount]]&gt;-49.98,"20.01-49.98",IF(Table1[[#This Row],[Credit Amount]]=-49.99,"49.99",IF(Table1[[#This Row],[Credit Amount]]=-50,"50",IF(Table1[[#This Row],[Credit Amount]]&lt;-50.01,"Greater than 50"))))))</f>
        <v>20.01-49.98</v>
      </c>
      <c r="G4107" t="str">
        <f>IF(Table1[[#This Row],[Transaction Type]]="Maintenance","Non-Sales","Sales")</f>
        <v>Non-Sales</v>
      </c>
      <c r="H4107">
        <f>IF(Table1[[#This Row],[Quarter]]="q2",1,"")</f>
        <v>1</v>
      </c>
      <c r="I4107" t="str">
        <f>IF(Table1[[#This Row],[Quarter]]="q3",1,"")</f>
        <v/>
      </c>
      <c r="J4107">
        <f>IF(Table1[[#This Row],[Quarter]]="Q2",Table1[[#This Row],[Credit Amount]],"")</f>
        <v>-33.090000000000003</v>
      </c>
      <c r="K4107" t="str">
        <f>IF(Table1[[#This Row],[Quarter]]="Q3",Table1[[#This Row],[Credit Amount]],"")</f>
        <v/>
      </c>
      <c r="L4107" t="str">
        <f>IF(Table1[[#This Row],[Transaction Type]]="Upgrade",Table1[[#This Row],[Credit Amount]],IF(Table1[[#This Row],[Transaction Type]]="Activation",Table1[[#This Row],[Credit Amount]],""))</f>
        <v/>
      </c>
      <c r="M4107">
        <f>IF(Table1[[#This Row],[Transaction Type]]="Maintenance",Table1[[#This Row],[Credit Amount]],"")</f>
        <v>-33.090000000000003</v>
      </c>
      <c r="N4107">
        <v>10056</v>
      </c>
      <c r="O4107" t="s">
        <v>2489</v>
      </c>
      <c r="P4107" t="s">
        <v>2545</v>
      </c>
      <c r="Q4107" t="s">
        <v>289</v>
      </c>
      <c r="R4107">
        <v>10028</v>
      </c>
      <c r="S4107" t="s">
        <v>2489</v>
      </c>
      <c r="T4107" t="s">
        <v>2517</v>
      </c>
      <c r="U4107" t="s">
        <v>290</v>
      </c>
      <c r="V4107" t="s">
        <v>255</v>
      </c>
      <c r="W4107">
        <v>100002986</v>
      </c>
      <c r="X4107">
        <v>8005551987</v>
      </c>
      <c r="Y4107" t="s">
        <v>2595</v>
      </c>
      <c r="Z4107" t="s">
        <v>4582</v>
      </c>
      <c r="AA4107" s="13">
        <v>-33.090000000000003</v>
      </c>
      <c r="AB4107" s="14">
        <v>42540</v>
      </c>
      <c r="AC4107" t="s">
        <v>36</v>
      </c>
    </row>
    <row r="4108" spans="1:29" x14ac:dyDescent="0.25">
      <c r="A4108" t="str">
        <f>CONCATENATE("Q",ROUNDUP(MONTH(Table1[[#This Row],[Month]])/3,0))</f>
        <v>Q2</v>
      </c>
      <c r="B4108" s="14">
        <f>EOMONTH(Table1[[#This Row],[Credit Date]],-1)+1</f>
        <v>42522</v>
      </c>
      <c r="C4108" t="str">
        <f>CONCATENATE(Table1[[#This Row],[Issuer Last Name]],", ",Table1[[#This Row],[Issuer First Name]])</f>
        <v>No. 056, Employee</v>
      </c>
      <c r="D4108" t="str">
        <f>CONCATENATE(Table1[[#This Row],[Approver Last Name]],", ",Table1[[#This Row],[Approver First Name]])</f>
        <v>No. 028, Employee</v>
      </c>
      <c r="E4108" t="str">
        <f>CONCATENATE(Table1[[#This Row],[Customer Last Name]],", ",Table1[[#This Row],[Customer First Name]])</f>
        <v>No. 12346, Client</v>
      </c>
      <c r="F4108" t="str">
        <f>IF(Table1[[#This Row],[Credit Amount]]&gt;-19.99,"Less than 19.99",IF(Table1[[#This Row],[Credit Amount]]=-20,"20",IF(Table1[[#This Row],[Credit Amount]]&gt;-49.98,"20.01-49.98",IF(Table1[[#This Row],[Credit Amount]]=-49.99,"49.99",IF(Table1[[#This Row],[Credit Amount]]=-50,"50",IF(Table1[[#This Row],[Credit Amount]]&lt;-50.01,"Greater than 50"))))))</f>
        <v>20.01-49.98</v>
      </c>
      <c r="G4108" t="str">
        <f>IF(Table1[[#This Row],[Transaction Type]]="Maintenance","Non-Sales","Sales")</f>
        <v>Non-Sales</v>
      </c>
      <c r="H4108">
        <f>IF(Table1[[#This Row],[Quarter]]="q2",1,"")</f>
        <v>1</v>
      </c>
      <c r="I4108" t="str">
        <f>IF(Table1[[#This Row],[Quarter]]="q3",1,"")</f>
        <v/>
      </c>
      <c r="J4108">
        <f>IF(Table1[[#This Row],[Quarter]]="Q2",Table1[[#This Row],[Credit Amount]],"")</f>
        <v>-23.19</v>
      </c>
      <c r="K4108" t="str">
        <f>IF(Table1[[#This Row],[Quarter]]="Q3",Table1[[#This Row],[Credit Amount]],"")</f>
        <v/>
      </c>
      <c r="L4108" t="str">
        <f>IF(Table1[[#This Row],[Transaction Type]]="Upgrade",Table1[[#This Row],[Credit Amount]],IF(Table1[[#This Row],[Transaction Type]]="Activation",Table1[[#This Row],[Credit Amount]],""))</f>
        <v/>
      </c>
      <c r="M4108">
        <f>IF(Table1[[#This Row],[Transaction Type]]="Maintenance",Table1[[#This Row],[Credit Amount]],"")</f>
        <v>-23.19</v>
      </c>
      <c r="N4108">
        <v>10056</v>
      </c>
      <c r="O4108" t="s">
        <v>2489</v>
      </c>
      <c r="P4108" t="s">
        <v>2545</v>
      </c>
      <c r="Q4108" t="s">
        <v>289</v>
      </c>
      <c r="R4108">
        <v>10028</v>
      </c>
      <c r="S4108" t="s">
        <v>2489</v>
      </c>
      <c r="T4108" t="s">
        <v>2517</v>
      </c>
      <c r="U4108" t="s">
        <v>290</v>
      </c>
      <c r="V4108" t="s">
        <v>255</v>
      </c>
      <c r="W4108">
        <v>100003345</v>
      </c>
      <c r="X4108">
        <v>8005552346</v>
      </c>
      <c r="Y4108" t="s">
        <v>2595</v>
      </c>
      <c r="Z4108" t="s">
        <v>4941</v>
      </c>
      <c r="AA4108" s="13">
        <v>-23.19</v>
      </c>
      <c r="AB4108" s="14">
        <v>42542</v>
      </c>
      <c r="AC4108" t="s">
        <v>36</v>
      </c>
    </row>
    <row r="4109" spans="1:29" x14ac:dyDescent="0.25">
      <c r="A4109" t="str">
        <f>CONCATENATE("Q",ROUNDUP(MONTH(Table1[[#This Row],[Month]])/3,0))</f>
        <v>Q2</v>
      </c>
      <c r="B4109" s="14">
        <f>EOMONTH(Table1[[#This Row],[Credit Date]],-1)+1</f>
        <v>42522</v>
      </c>
      <c r="C4109" t="str">
        <f>CONCATENATE(Table1[[#This Row],[Issuer Last Name]],", ",Table1[[#This Row],[Issuer First Name]])</f>
        <v>No. 056, Employee</v>
      </c>
      <c r="D4109" t="str">
        <f>CONCATENATE(Table1[[#This Row],[Approver Last Name]],", ",Table1[[#This Row],[Approver First Name]])</f>
        <v>No. 028, Employee</v>
      </c>
      <c r="E4109" t="str">
        <f>CONCATENATE(Table1[[#This Row],[Customer Last Name]],", ",Table1[[#This Row],[Customer First Name]])</f>
        <v>No. 12424, Client</v>
      </c>
      <c r="F4109" t="str">
        <f>IF(Table1[[#This Row],[Credit Amount]]&gt;-19.99,"Less than 19.99",IF(Table1[[#This Row],[Credit Amount]]=-20,"20",IF(Table1[[#This Row],[Credit Amount]]&gt;-49.98,"20.01-49.98",IF(Table1[[#This Row],[Credit Amount]]=-49.99,"49.99",IF(Table1[[#This Row],[Credit Amount]]=-50,"50",IF(Table1[[#This Row],[Credit Amount]]&lt;-50.01,"Greater than 50"))))))</f>
        <v>Less than 19.99</v>
      </c>
      <c r="G4109" t="str">
        <f>IF(Table1[[#This Row],[Transaction Type]]="Maintenance","Non-Sales","Sales")</f>
        <v>Non-Sales</v>
      </c>
      <c r="H4109">
        <f>IF(Table1[[#This Row],[Quarter]]="q2",1,"")</f>
        <v>1</v>
      </c>
      <c r="I4109" t="str">
        <f>IF(Table1[[#This Row],[Quarter]]="q3",1,"")</f>
        <v/>
      </c>
      <c r="J4109">
        <f>IF(Table1[[#This Row],[Quarter]]="Q2",Table1[[#This Row],[Credit Amount]],"")</f>
        <v>-12.25</v>
      </c>
      <c r="K4109" t="str">
        <f>IF(Table1[[#This Row],[Quarter]]="Q3",Table1[[#This Row],[Credit Amount]],"")</f>
        <v/>
      </c>
      <c r="L4109" t="str">
        <f>IF(Table1[[#This Row],[Transaction Type]]="Upgrade",Table1[[#This Row],[Credit Amount]],IF(Table1[[#This Row],[Transaction Type]]="Activation",Table1[[#This Row],[Credit Amount]],""))</f>
        <v/>
      </c>
      <c r="M4109">
        <f>IF(Table1[[#This Row],[Transaction Type]]="Maintenance",Table1[[#This Row],[Credit Amount]],"")</f>
        <v>-12.25</v>
      </c>
      <c r="N4109">
        <v>10056</v>
      </c>
      <c r="O4109" t="s">
        <v>2489</v>
      </c>
      <c r="P4109" t="s">
        <v>2545</v>
      </c>
      <c r="Q4109" t="s">
        <v>289</v>
      </c>
      <c r="R4109">
        <v>10028</v>
      </c>
      <c r="S4109" t="s">
        <v>2489</v>
      </c>
      <c r="T4109" t="s">
        <v>2517</v>
      </c>
      <c r="U4109" t="s">
        <v>290</v>
      </c>
      <c r="V4109" t="s">
        <v>255</v>
      </c>
      <c r="W4109">
        <v>100003423</v>
      </c>
      <c r="X4109">
        <v>8005552424</v>
      </c>
      <c r="Y4109" t="s">
        <v>2595</v>
      </c>
      <c r="Z4109" t="s">
        <v>5019</v>
      </c>
      <c r="AA4109" s="13">
        <v>-12.25</v>
      </c>
      <c r="AB4109" s="14">
        <v>42548</v>
      </c>
      <c r="AC4109" t="s">
        <v>36</v>
      </c>
    </row>
    <row r="4110" spans="1:29" x14ac:dyDescent="0.25">
      <c r="A4110" t="str">
        <f>CONCATENATE("Q",ROUNDUP(MONTH(Table1[[#This Row],[Month]])/3,0))</f>
        <v>Q3</v>
      </c>
      <c r="B4110" s="14">
        <f>EOMONTH(Table1[[#This Row],[Credit Date]],-1)+1</f>
        <v>42552</v>
      </c>
      <c r="C4110" t="str">
        <f>CONCATENATE(Table1[[#This Row],[Issuer Last Name]],", ",Table1[[#This Row],[Issuer First Name]])</f>
        <v>No. 056, Employee</v>
      </c>
      <c r="D4110" t="str">
        <f>CONCATENATE(Table1[[#This Row],[Approver Last Name]],", ",Table1[[#This Row],[Approver First Name]])</f>
        <v>No. 028, Employee</v>
      </c>
      <c r="E4110" t="str">
        <f>CONCATENATE(Table1[[#This Row],[Customer Last Name]],", ",Table1[[#This Row],[Customer First Name]])</f>
        <v>No. 11994, Client</v>
      </c>
      <c r="F41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10" t="str">
        <f>IF(Table1[[#This Row],[Transaction Type]]="Maintenance","Non-Sales","Sales")</f>
        <v>Sales</v>
      </c>
      <c r="H4110" t="str">
        <f>IF(Table1[[#This Row],[Quarter]]="q2",1,"")</f>
        <v/>
      </c>
      <c r="I4110">
        <f>IF(Table1[[#This Row],[Quarter]]="q3",1,"")</f>
        <v>1</v>
      </c>
      <c r="J4110" t="str">
        <f>IF(Table1[[#This Row],[Quarter]]="Q2",Table1[[#This Row],[Credit Amount]],"")</f>
        <v/>
      </c>
      <c r="K4110">
        <f>IF(Table1[[#This Row],[Quarter]]="Q3",Table1[[#This Row],[Credit Amount]],"")</f>
        <v>-75.959999999999994</v>
      </c>
      <c r="L4110">
        <f>IF(Table1[[#This Row],[Transaction Type]]="Upgrade",Table1[[#This Row],[Credit Amount]],IF(Table1[[#This Row],[Transaction Type]]="Activation",Table1[[#This Row],[Credit Amount]],""))</f>
        <v>-75.959999999999994</v>
      </c>
      <c r="M4110" t="str">
        <f>IF(Table1[[#This Row],[Transaction Type]]="Maintenance",Table1[[#This Row],[Credit Amount]],"")</f>
        <v/>
      </c>
      <c r="N4110">
        <v>10056</v>
      </c>
      <c r="O4110" t="s">
        <v>2489</v>
      </c>
      <c r="P4110" t="s">
        <v>2545</v>
      </c>
      <c r="Q4110" t="s">
        <v>289</v>
      </c>
      <c r="R4110">
        <v>10028</v>
      </c>
      <c r="S4110" t="s">
        <v>2489</v>
      </c>
      <c r="T4110" t="s">
        <v>2517</v>
      </c>
      <c r="U4110" t="s">
        <v>290</v>
      </c>
      <c r="V4110" t="s">
        <v>255</v>
      </c>
      <c r="W4110">
        <v>100002993</v>
      </c>
      <c r="X4110">
        <v>8005551994</v>
      </c>
      <c r="Y4110" t="s">
        <v>2595</v>
      </c>
      <c r="Z4110" t="s">
        <v>4589</v>
      </c>
      <c r="AA4110" s="13">
        <v>-75.959999999999994</v>
      </c>
      <c r="AB4110" s="14">
        <v>42552</v>
      </c>
      <c r="AC4110" t="s">
        <v>35</v>
      </c>
    </row>
    <row r="4111" spans="1:29" x14ac:dyDescent="0.25">
      <c r="A4111" t="str">
        <f>CONCATENATE("Q",ROUNDUP(MONTH(Table1[[#This Row],[Month]])/3,0))</f>
        <v>Q3</v>
      </c>
      <c r="B4111" s="14">
        <f>EOMONTH(Table1[[#This Row],[Credit Date]],-1)+1</f>
        <v>42552</v>
      </c>
      <c r="C4111" t="str">
        <f>CONCATENATE(Table1[[#This Row],[Issuer Last Name]],", ",Table1[[#This Row],[Issuer First Name]])</f>
        <v>No. 056, Employee</v>
      </c>
      <c r="D4111" t="str">
        <f>CONCATENATE(Table1[[#This Row],[Approver Last Name]],", ",Table1[[#This Row],[Approver First Name]])</f>
        <v>No. 028, Employee</v>
      </c>
      <c r="E4111" t="str">
        <f>CONCATENATE(Table1[[#This Row],[Customer Last Name]],", ",Table1[[#This Row],[Customer First Name]])</f>
        <v>No. 11363, Client</v>
      </c>
      <c r="F41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11" t="str">
        <f>IF(Table1[[#This Row],[Transaction Type]]="Maintenance","Non-Sales","Sales")</f>
        <v>Non-Sales</v>
      </c>
      <c r="H4111" t="str">
        <f>IF(Table1[[#This Row],[Quarter]]="q2",1,"")</f>
        <v/>
      </c>
      <c r="I4111">
        <f>IF(Table1[[#This Row],[Quarter]]="q3",1,"")</f>
        <v>1</v>
      </c>
      <c r="J4111" t="str">
        <f>IF(Table1[[#This Row],[Quarter]]="Q2",Table1[[#This Row],[Credit Amount]],"")</f>
        <v/>
      </c>
      <c r="K4111">
        <f>IF(Table1[[#This Row],[Quarter]]="Q3",Table1[[#This Row],[Credit Amount]],"")</f>
        <v>-93.83</v>
      </c>
      <c r="L4111" t="str">
        <f>IF(Table1[[#This Row],[Transaction Type]]="Upgrade",Table1[[#This Row],[Credit Amount]],IF(Table1[[#This Row],[Transaction Type]]="Activation",Table1[[#This Row],[Credit Amount]],""))</f>
        <v/>
      </c>
      <c r="M4111">
        <f>IF(Table1[[#This Row],[Transaction Type]]="Maintenance",Table1[[#This Row],[Credit Amount]],"")</f>
        <v>-93.83</v>
      </c>
      <c r="N4111">
        <v>10056</v>
      </c>
      <c r="O4111" t="s">
        <v>2489</v>
      </c>
      <c r="P4111" t="s">
        <v>2545</v>
      </c>
      <c r="Q4111" t="s">
        <v>289</v>
      </c>
      <c r="R4111">
        <v>10028</v>
      </c>
      <c r="S4111" t="s">
        <v>2489</v>
      </c>
      <c r="T4111" t="s">
        <v>2517</v>
      </c>
      <c r="U4111" t="s">
        <v>290</v>
      </c>
      <c r="V4111" t="s">
        <v>255</v>
      </c>
      <c r="W4111">
        <v>100002362</v>
      </c>
      <c r="X4111">
        <v>8005551363</v>
      </c>
      <c r="Y4111" t="s">
        <v>2595</v>
      </c>
      <c r="Z4111" t="s">
        <v>3958</v>
      </c>
      <c r="AA4111" s="13">
        <v>-93.83</v>
      </c>
      <c r="AB4111" s="14">
        <v>42556</v>
      </c>
      <c r="AC4111" t="s">
        <v>36</v>
      </c>
    </row>
    <row r="4112" spans="1:29" x14ac:dyDescent="0.25">
      <c r="A4112" t="str">
        <f>CONCATENATE("Q",ROUNDUP(MONTH(Table1[[#This Row],[Month]])/3,0))</f>
        <v>Q3</v>
      </c>
      <c r="B4112" s="14">
        <f>EOMONTH(Table1[[#This Row],[Credit Date]],-1)+1</f>
        <v>42552</v>
      </c>
      <c r="C4112" t="str">
        <f>CONCATENATE(Table1[[#This Row],[Issuer Last Name]],", ",Table1[[#This Row],[Issuer First Name]])</f>
        <v>No. 056, Employee</v>
      </c>
      <c r="D4112" t="str">
        <f>CONCATENATE(Table1[[#This Row],[Approver Last Name]],", ",Table1[[#This Row],[Approver First Name]])</f>
        <v>No. 028, Employee</v>
      </c>
      <c r="E4112" t="str">
        <f>CONCATENATE(Table1[[#This Row],[Customer Last Name]],", ",Table1[[#This Row],[Customer First Name]])</f>
        <v>No. 10540, Client</v>
      </c>
      <c r="F41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12" t="str">
        <f>IF(Table1[[#This Row],[Transaction Type]]="Maintenance","Non-Sales","Sales")</f>
        <v>Non-Sales</v>
      </c>
      <c r="H4112" t="str">
        <f>IF(Table1[[#This Row],[Quarter]]="q2",1,"")</f>
        <v/>
      </c>
      <c r="I4112">
        <f>IF(Table1[[#This Row],[Quarter]]="q3",1,"")</f>
        <v>1</v>
      </c>
      <c r="J4112" t="str">
        <f>IF(Table1[[#This Row],[Quarter]]="Q2",Table1[[#This Row],[Credit Amount]],"")</f>
        <v/>
      </c>
      <c r="K4112">
        <f>IF(Table1[[#This Row],[Quarter]]="Q3",Table1[[#This Row],[Credit Amount]],"")</f>
        <v>-55.83</v>
      </c>
      <c r="L4112" t="str">
        <f>IF(Table1[[#This Row],[Transaction Type]]="Upgrade",Table1[[#This Row],[Credit Amount]],IF(Table1[[#This Row],[Transaction Type]]="Activation",Table1[[#This Row],[Credit Amount]],""))</f>
        <v/>
      </c>
      <c r="M4112">
        <f>IF(Table1[[#This Row],[Transaction Type]]="Maintenance",Table1[[#This Row],[Credit Amount]],"")</f>
        <v>-55.83</v>
      </c>
      <c r="N4112">
        <v>10056</v>
      </c>
      <c r="O4112" t="s">
        <v>2489</v>
      </c>
      <c r="P4112" t="s">
        <v>2545</v>
      </c>
      <c r="Q4112" t="s">
        <v>289</v>
      </c>
      <c r="R4112">
        <v>10028</v>
      </c>
      <c r="S4112" t="s">
        <v>2489</v>
      </c>
      <c r="T4112" t="s">
        <v>2517</v>
      </c>
      <c r="U4112" t="s">
        <v>290</v>
      </c>
      <c r="V4112" t="s">
        <v>255</v>
      </c>
      <c r="W4112">
        <v>100001539</v>
      </c>
      <c r="X4112">
        <v>8005550540</v>
      </c>
      <c r="Y4112" t="s">
        <v>2595</v>
      </c>
      <c r="Z4112" t="s">
        <v>3135</v>
      </c>
      <c r="AA4112" s="13">
        <v>-55.83</v>
      </c>
      <c r="AB4112" s="14">
        <v>42559</v>
      </c>
      <c r="AC4112" t="s">
        <v>36</v>
      </c>
    </row>
    <row r="4113" spans="1:29" x14ac:dyDescent="0.25">
      <c r="A4113" t="str">
        <f>CONCATENATE("Q",ROUNDUP(MONTH(Table1[[#This Row],[Month]])/3,0))</f>
        <v>Q3</v>
      </c>
      <c r="B4113" s="14">
        <f>EOMONTH(Table1[[#This Row],[Credit Date]],-1)+1</f>
        <v>42552</v>
      </c>
      <c r="C4113" t="str">
        <f>CONCATENATE(Table1[[#This Row],[Issuer Last Name]],", ",Table1[[#This Row],[Issuer First Name]])</f>
        <v>No. 056, Employee</v>
      </c>
      <c r="D4113" t="str">
        <f>CONCATENATE(Table1[[#This Row],[Approver Last Name]],", ",Table1[[#This Row],[Approver First Name]])</f>
        <v>No. 056, Employee</v>
      </c>
      <c r="E4113" t="str">
        <f>CONCATENATE(Table1[[#This Row],[Customer Last Name]],", ",Table1[[#This Row],[Customer First Name]])</f>
        <v>No. 12729, Client</v>
      </c>
      <c r="F4113" t="str">
        <f>IF(Table1[[#This Row],[Credit Amount]]&gt;-19.99,"Less than 19.99",IF(Table1[[#This Row],[Credit Amount]]=-20,"20",IF(Table1[[#This Row],[Credit Amount]]&gt;-49.98,"20.01-49.98",IF(Table1[[#This Row],[Credit Amount]]=-49.99,"49.99",IF(Table1[[#This Row],[Credit Amount]]=-50,"50",IF(Table1[[#This Row],[Credit Amount]]&lt;-50.01,"Greater than 50"))))))</f>
        <v>20.01-49.98</v>
      </c>
      <c r="G4113" t="str">
        <f>IF(Table1[[#This Row],[Transaction Type]]="Maintenance","Non-Sales","Sales")</f>
        <v>Non-Sales</v>
      </c>
      <c r="H4113" t="str">
        <f>IF(Table1[[#This Row],[Quarter]]="q2",1,"")</f>
        <v/>
      </c>
      <c r="I4113">
        <f>IF(Table1[[#This Row],[Quarter]]="q3",1,"")</f>
        <v>1</v>
      </c>
      <c r="J4113" t="str">
        <f>IF(Table1[[#This Row],[Quarter]]="Q2",Table1[[#This Row],[Credit Amount]],"")</f>
        <v/>
      </c>
      <c r="K4113">
        <f>IF(Table1[[#This Row],[Quarter]]="Q3",Table1[[#This Row],[Credit Amount]],"")</f>
        <v>-46.73</v>
      </c>
      <c r="L4113" t="str">
        <f>IF(Table1[[#This Row],[Transaction Type]]="Upgrade",Table1[[#This Row],[Credit Amount]],IF(Table1[[#This Row],[Transaction Type]]="Activation",Table1[[#This Row],[Credit Amount]],""))</f>
        <v/>
      </c>
      <c r="M4113">
        <f>IF(Table1[[#This Row],[Transaction Type]]="Maintenance",Table1[[#This Row],[Credit Amount]],"")</f>
        <v>-46.73</v>
      </c>
      <c r="N4113">
        <v>10056</v>
      </c>
      <c r="O4113" t="s">
        <v>2489</v>
      </c>
      <c r="P4113" t="s">
        <v>2545</v>
      </c>
      <c r="Q4113" t="s">
        <v>289</v>
      </c>
      <c r="R4113">
        <v>10056</v>
      </c>
      <c r="S4113" t="s">
        <v>2489</v>
      </c>
      <c r="T4113" t="s">
        <v>2545</v>
      </c>
      <c r="U4113" t="s">
        <v>289</v>
      </c>
      <c r="V4113" t="s">
        <v>255</v>
      </c>
      <c r="W4113">
        <v>100003728</v>
      </c>
      <c r="X4113">
        <v>8005552729</v>
      </c>
      <c r="Y4113" t="s">
        <v>2595</v>
      </c>
      <c r="Z4113" t="s">
        <v>5322</v>
      </c>
      <c r="AA4113" s="13">
        <v>-46.73</v>
      </c>
      <c r="AB4113" s="14">
        <v>42561</v>
      </c>
      <c r="AC4113" t="s">
        <v>36</v>
      </c>
    </row>
    <row r="4114" spans="1:29" x14ac:dyDescent="0.25">
      <c r="A4114" t="str">
        <f>CONCATENATE("Q",ROUNDUP(MONTH(Table1[[#This Row],[Month]])/3,0))</f>
        <v>Q3</v>
      </c>
      <c r="B4114" s="14">
        <f>EOMONTH(Table1[[#This Row],[Credit Date]],-1)+1</f>
        <v>42552</v>
      </c>
      <c r="C4114" t="str">
        <f>CONCATENATE(Table1[[#This Row],[Issuer Last Name]],", ",Table1[[#This Row],[Issuer First Name]])</f>
        <v>No. 056, Employee</v>
      </c>
      <c r="D4114" t="str">
        <f>CONCATENATE(Table1[[#This Row],[Approver Last Name]],", ",Table1[[#This Row],[Approver First Name]])</f>
        <v>No. 028, Employee</v>
      </c>
      <c r="E4114" t="str">
        <f>CONCATENATE(Table1[[#This Row],[Customer Last Name]],", ",Table1[[#This Row],[Customer First Name]])</f>
        <v>No. 12545, Client</v>
      </c>
      <c r="F41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14" t="str">
        <f>IF(Table1[[#This Row],[Transaction Type]]="Maintenance","Non-Sales","Sales")</f>
        <v>Non-Sales</v>
      </c>
      <c r="H4114" t="str">
        <f>IF(Table1[[#This Row],[Quarter]]="q2",1,"")</f>
        <v/>
      </c>
      <c r="I4114">
        <f>IF(Table1[[#This Row],[Quarter]]="q3",1,"")</f>
        <v>1</v>
      </c>
      <c r="J4114" t="str">
        <f>IF(Table1[[#This Row],[Quarter]]="Q2",Table1[[#This Row],[Credit Amount]],"")</f>
        <v/>
      </c>
      <c r="K4114">
        <f>IF(Table1[[#This Row],[Quarter]]="Q3",Table1[[#This Row],[Credit Amount]],"")</f>
        <v>-89.23</v>
      </c>
      <c r="L4114" t="str">
        <f>IF(Table1[[#This Row],[Transaction Type]]="Upgrade",Table1[[#This Row],[Credit Amount]],IF(Table1[[#This Row],[Transaction Type]]="Activation",Table1[[#This Row],[Credit Amount]],""))</f>
        <v/>
      </c>
      <c r="M4114">
        <f>IF(Table1[[#This Row],[Transaction Type]]="Maintenance",Table1[[#This Row],[Credit Amount]],"")</f>
        <v>-89.23</v>
      </c>
      <c r="N4114">
        <v>10056</v>
      </c>
      <c r="O4114" t="s">
        <v>2489</v>
      </c>
      <c r="P4114" t="s">
        <v>2545</v>
      </c>
      <c r="Q4114" t="s">
        <v>289</v>
      </c>
      <c r="R4114">
        <v>10028</v>
      </c>
      <c r="S4114" t="s">
        <v>2489</v>
      </c>
      <c r="T4114" t="s">
        <v>2517</v>
      </c>
      <c r="U4114" t="s">
        <v>290</v>
      </c>
      <c r="V4114" t="s">
        <v>255</v>
      </c>
      <c r="W4114">
        <v>100003544</v>
      </c>
      <c r="X4114">
        <v>8005552545</v>
      </c>
      <c r="Y4114" t="s">
        <v>2595</v>
      </c>
      <c r="Z4114" t="s">
        <v>5140</v>
      </c>
      <c r="AA4114" s="13">
        <v>-89.23</v>
      </c>
      <c r="AB4114" s="14">
        <v>42562</v>
      </c>
      <c r="AC4114" t="s">
        <v>36</v>
      </c>
    </row>
    <row r="4115" spans="1:29" x14ac:dyDescent="0.25">
      <c r="A4115" t="str">
        <f>CONCATENATE("Q",ROUNDUP(MONTH(Table1[[#This Row],[Month]])/3,0))</f>
        <v>Q3</v>
      </c>
      <c r="B4115" s="14">
        <f>EOMONTH(Table1[[#This Row],[Credit Date]],-1)+1</f>
        <v>42552</v>
      </c>
      <c r="C4115" t="str">
        <f>CONCATENATE(Table1[[#This Row],[Issuer Last Name]],", ",Table1[[#This Row],[Issuer First Name]])</f>
        <v>No. 056, Employee</v>
      </c>
      <c r="D4115" t="str">
        <f>CONCATENATE(Table1[[#This Row],[Approver Last Name]],", ",Table1[[#This Row],[Approver First Name]])</f>
        <v>No. 056, Employee</v>
      </c>
      <c r="E4115" t="str">
        <f>CONCATENATE(Table1[[#This Row],[Customer Last Name]],", ",Table1[[#This Row],[Customer First Name]])</f>
        <v>No. 10276, Client</v>
      </c>
      <c r="F4115" t="str">
        <f>IF(Table1[[#This Row],[Credit Amount]]&gt;-19.99,"Less than 19.99",IF(Table1[[#This Row],[Credit Amount]]=-20,"20",IF(Table1[[#This Row],[Credit Amount]]&gt;-49.98,"20.01-49.98",IF(Table1[[#This Row],[Credit Amount]]=-49.99,"49.99",IF(Table1[[#This Row],[Credit Amount]]=-50,"50",IF(Table1[[#This Row],[Credit Amount]]&lt;-50.01,"Greater than 50"))))))</f>
        <v>20.01-49.98</v>
      </c>
      <c r="G4115" t="str">
        <f>IF(Table1[[#This Row],[Transaction Type]]="Maintenance","Non-Sales","Sales")</f>
        <v>Sales</v>
      </c>
      <c r="H4115" t="str">
        <f>IF(Table1[[#This Row],[Quarter]]="q2",1,"")</f>
        <v/>
      </c>
      <c r="I4115">
        <f>IF(Table1[[#This Row],[Quarter]]="q3",1,"")</f>
        <v>1</v>
      </c>
      <c r="J4115" t="str">
        <f>IF(Table1[[#This Row],[Quarter]]="Q2",Table1[[#This Row],[Credit Amount]],"")</f>
        <v/>
      </c>
      <c r="K4115">
        <f>IF(Table1[[#This Row],[Quarter]]="Q3",Table1[[#This Row],[Credit Amount]],"")</f>
        <v>-48.86</v>
      </c>
      <c r="L4115">
        <f>IF(Table1[[#This Row],[Transaction Type]]="Upgrade",Table1[[#This Row],[Credit Amount]],IF(Table1[[#This Row],[Transaction Type]]="Activation",Table1[[#This Row],[Credit Amount]],""))</f>
        <v>-48.86</v>
      </c>
      <c r="M4115" t="str">
        <f>IF(Table1[[#This Row],[Transaction Type]]="Maintenance",Table1[[#This Row],[Credit Amount]],"")</f>
        <v/>
      </c>
      <c r="N4115">
        <v>10056</v>
      </c>
      <c r="O4115" t="s">
        <v>2489</v>
      </c>
      <c r="P4115" t="s">
        <v>2545</v>
      </c>
      <c r="Q4115" t="s">
        <v>289</v>
      </c>
      <c r="R4115">
        <v>10056</v>
      </c>
      <c r="S4115" t="s">
        <v>2489</v>
      </c>
      <c r="T4115" t="s">
        <v>2545</v>
      </c>
      <c r="U4115" t="s">
        <v>289</v>
      </c>
      <c r="V4115" t="s">
        <v>255</v>
      </c>
      <c r="W4115">
        <v>100001275</v>
      </c>
      <c r="X4115">
        <v>8005550276</v>
      </c>
      <c r="Y4115" t="s">
        <v>2595</v>
      </c>
      <c r="Z4115" t="s">
        <v>2871</v>
      </c>
      <c r="AA4115" s="13">
        <v>-48.86</v>
      </c>
      <c r="AB4115" s="14">
        <v>42566</v>
      </c>
      <c r="AC4115" t="s">
        <v>35</v>
      </c>
    </row>
    <row r="4116" spans="1:29" x14ac:dyDescent="0.25">
      <c r="A4116" t="str">
        <f>CONCATENATE("Q",ROUNDUP(MONTH(Table1[[#This Row],[Month]])/3,0))</f>
        <v>Q3</v>
      </c>
      <c r="B4116" s="14">
        <f>EOMONTH(Table1[[#This Row],[Credit Date]],-1)+1</f>
        <v>42552</v>
      </c>
      <c r="C4116" t="str">
        <f>CONCATENATE(Table1[[#This Row],[Issuer Last Name]],", ",Table1[[#This Row],[Issuer First Name]])</f>
        <v>No. 056, Employee</v>
      </c>
      <c r="D4116" t="str">
        <f>CONCATENATE(Table1[[#This Row],[Approver Last Name]],", ",Table1[[#This Row],[Approver First Name]])</f>
        <v>No. 056, Employee</v>
      </c>
      <c r="E4116" t="str">
        <f>CONCATENATE(Table1[[#This Row],[Customer Last Name]],", ",Table1[[#This Row],[Customer First Name]])</f>
        <v>No. 11468, Client</v>
      </c>
      <c r="F4116" t="str">
        <f>IF(Table1[[#This Row],[Credit Amount]]&gt;-19.99,"Less than 19.99",IF(Table1[[#This Row],[Credit Amount]]=-20,"20",IF(Table1[[#This Row],[Credit Amount]]&gt;-49.98,"20.01-49.98",IF(Table1[[#This Row],[Credit Amount]]=-49.99,"49.99",IF(Table1[[#This Row],[Credit Amount]]=-50,"50",IF(Table1[[#This Row],[Credit Amount]]&lt;-50.01,"Greater than 50"))))))</f>
        <v>20.01-49.98</v>
      </c>
      <c r="G4116" t="str">
        <f>IF(Table1[[#This Row],[Transaction Type]]="Maintenance","Non-Sales","Sales")</f>
        <v>Non-Sales</v>
      </c>
      <c r="H4116" t="str">
        <f>IF(Table1[[#This Row],[Quarter]]="q2",1,"")</f>
        <v/>
      </c>
      <c r="I4116">
        <f>IF(Table1[[#This Row],[Quarter]]="q3",1,"")</f>
        <v>1</v>
      </c>
      <c r="J4116" t="str">
        <f>IF(Table1[[#This Row],[Quarter]]="Q2",Table1[[#This Row],[Credit Amount]],"")</f>
        <v/>
      </c>
      <c r="K4116">
        <f>IF(Table1[[#This Row],[Quarter]]="Q3",Table1[[#This Row],[Credit Amount]],"")</f>
        <v>-48.92</v>
      </c>
      <c r="L4116" t="str">
        <f>IF(Table1[[#This Row],[Transaction Type]]="Upgrade",Table1[[#This Row],[Credit Amount]],IF(Table1[[#This Row],[Transaction Type]]="Activation",Table1[[#This Row],[Credit Amount]],""))</f>
        <v/>
      </c>
      <c r="M4116">
        <f>IF(Table1[[#This Row],[Transaction Type]]="Maintenance",Table1[[#This Row],[Credit Amount]],"")</f>
        <v>-48.92</v>
      </c>
      <c r="N4116">
        <v>10056</v>
      </c>
      <c r="O4116" t="s">
        <v>2489</v>
      </c>
      <c r="P4116" t="s">
        <v>2545</v>
      </c>
      <c r="Q4116" t="s">
        <v>289</v>
      </c>
      <c r="R4116">
        <v>10056</v>
      </c>
      <c r="S4116" t="s">
        <v>2489</v>
      </c>
      <c r="T4116" t="s">
        <v>2545</v>
      </c>
      <c r="U4116" t="s">
        <v>289</v>
      </c>
      <c r="V4116" t="s">
        <v>255</v>
      </c>
      <c r="W4116">
        <v>100002467</v>
      </c>
      <c r="X4116">
        <v>8005551468</v>
      </c>
      <c r="Y4116" t="s">
        <v>2595</v>
      </c>
      <c r="Z4116" t="s">
        <v>4063</v>
      </c>
      <c r="AA4116" s="13">
        <v>-48.92</v>
      </c>
      <c r="AB4116" s="14">
        <v>42567</v>
      </c>
      <c r="AC4116" t="s">
        <v>36</v>
      </c>
    </row>
    <row r="4117" spans="1:29" x14ac:dyDescent="0.25">
      <c r="A4117" t="str">
        <f>CONCATENATE("Q",ROUNDUP(MONTH(Table1[[#This Row],[Month]])/3,0))</f>
        <v>Q3</v>
      </c>
      <c r="B4117" s="14">
        <f>EOMONTH(Table1[[#This Row],[Credit Date]],-1)+1</f>
        <v>42552</v>
      </c>
      <c r="C4117" t="str">
        <f>CONCATENATE(Table1[[#This Row],[Issuer Last Name]],", ",Table1[[#This Row],[Issuer First Name]])</f>
        <v>No. 056, Employee</v>
      </c>
      <c r="D4117" t="str">
        <f>CONCATENATE(Table1[[#This Row],[Approver Last Name]],", ",Table1[[#This Row],[Approver First Name]])</f>
        <v>No. 056, Employee</v>
      </c>
      <c r="E4117" t="str">
        <f>CONCATENATE(Table1[[#This Row],[Customer Last Name]],", ",Table1[[#This Row],[Customer First Name]])</f>
        <v>No. 10063, Client</v>
      </c>
      <c r="F4117" t="str">
        <f>IF(Table1[[#This Row],[Credit Amount]]&gt;-19.99,"Less than 19.99",IF(Table1[[#This Row],[Credit Amount]]=-20,"20",IF(Table1[[#This Row],[Credit Amount]]&gt;-49.98,"20.01-49.98",IF(Table1[[#This Row],[Credit Amount]]=-49.99,"49.99",IF(Table1[[#This Row],[Credit Amount]]=-50,"50",IF(Table1[[#This Row],[Credit Amount]]&lt;-50.01,"Greater than 50"))))))</f>
        <v>20.01-49.98</v>
      </c>
      <c r="G4117" t="str">
        <f>IF(Table1[[#This Row],[Transaction Type]]="Maintenance","Non-Sales","Sales")</f>
        <v>Sales</v>
      </c>
      <c r="H4117" t="str">
        <f>IF(Table1[[#This Row],[Quarter]]="q2",1,"")</f>
        <v/>
      </c>
      <c r="I4117">
        <f>IF(Table1[[#This Row],[Quarter]]="q3",1,"")</f>
        <v>1</v>
      </c>
      <c r="J4117" t="str">
        <f>IF(Table1[[#This Row],[Quarter]]="Q2",Table1[[#This Row],[Credit Amount]],"")</f>
        <v/>
      </c>
      <c r="K4117">
        <f>IF(Table1[[#This Row],[Quarter]]="Q3",Table1[[#This Row],[Credit Amount]],"")</f>
        <v>-40.729999999999997</v>
      </c>
      <c r="L4117">
        <f>IF(Table1[[#This Row],[Transaction Type]]="Upgrade",Table1[[#This Row],[Credit Amount]],IF(Table1[[#This Row],[Transaction Type]]="Activation",Table1[[#This Row],[Credit Amount]],""))</f>
        <v>-40.729999999999997</v>
      </c>
      <c r="M4117" t="str">
        <f>IF(Table1[[#This Row],[Transaction Type]]="Maintenance",Table1[[#This Row],[Credit Amount]],"")</f>
        <v/>
      </c>
      <c r="N4117">
        <v>10056</v>
      </c>
      <c r="O4117" t="s">
        <v>2489</v>
      </c>
      <c r="P4117" t="s">
        <v>2545</v>
      </c>
      <c r="Q4117" t="s">
        <v>289</v>
      </c>
      <c r="R4117">
        <v>10056</v>
      </c>
      <c r="S4117" t="s">
        <v>2489</v>
      </c>
      <c r="T4117" t="s">
        <v>2545</v>
      </c>
      <c r="U4117" t="s">
        <v>289</v>
      </c>
      <c r="V4117" t="s">
        <v>255</v>
      </c>
      <c r="W4117">
        <v>100001062</v>
      </c>
      <c r="X4117">
        <v>8005550063</v>
      </c>
      <c r="Y4117" t="s">
        <v>2595</v>
      </c>
      <c r="Z4117" t="s">
        <v>2658</v>
      </c>
      <c r="AA4117" s="13">
        <v>-40.729999999999997</v>
      </c>
      <c r="AB4117" s="14">
        <v>42569</v>
      </c>
      <c r="AC4117" t="s">
        <v>35</v>
      </c>
    </row>
    <row r="4118" spans="1:29" x14ac:dyDescent="0.25">
      <c r="A4118" t="str">
        <f>CONCATENATE("Q",ROUNDUP(MONTH(Table1[[#This Row],[Month]])/3,0))</f>
        <v>Q3</v>
      </c>
      <c r="B4118" s="14">
        <f>EOMONTH(Table1[[#This Row],[Credit Date]],-1)+1</f>
        <v>42552</v>
      </c>
      <c r="C4118" t="str">
        <f>CONCATENATE(Table1[[#This Row],[Issuer Last Name]],", ",Table1[[#This Row],[Issuer First Name]])</f>
        <v>No. 056, Employee</v>
      </c>
      <c r="D4118" t="str">
        <f>CONCATENATE(Table1[[#This Row],[Approver Last Name]],", ",Table1[[#This Row],[Approver First Name]])</f>
        <v>No. 028, Employee</v>
      </c>
      <c r="E4118" t="str">
        <f>CONCATENATE(Table1[[#This Row],[Customer Last Name]],", ",Table1[[#This Row],[Customer First Name]])</f>
        <v>No. 10192, Client</v>
      </c>
      <c r="F41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18" t="str">
        <f>IF(Table1[[#This Row],[Transaction Type]]="Maintenance","Non-Sales","Sales")</f>
        <v>Sales</v>
      </c>
      <c r="H4118" t="str">
        <f>IF(Table1[[#This Row],[Quarter]]="q2",1,"")</f>
        <v/>
      </c>
      <c r="I4118">
        <f>IF(Table1[[#This Row],[Quarter]]="q3",1,"")</f>
        <v>1</v>
      </c>
      <c r="J4118" t="str">
        <f>IF(Table1[[#This Row],[Quarter]]="Q2",Table1[[#This Row],[Credit Amount]],"")</f>
        <v/>
      </c>
      <c r="K4118">
        <f>IF(Table1[[#This Row],[Quarter]]="Q3",Table1[[#This Row],[Credit Amount]],"")</f>
        <v>-63.93</v>
      </c>
      <c r="L4118">
        <f>IF(Table1[[#This Row],[Transaction Type]]="Upgrade",Table1[[#This Row],[Credit Amount]],IF(Table1[[#This Row],[Transaction Type]]="Activation",Table1[[#This Row],[Credit Amount]],""))</f>
        <v>-63.93</v>
      </c>
      <c r="M4118" t="str">
        <f>IF(Table1[[#This Row],[Transaction Type]]="Maintenance",Table1[[#This Row],[Credit Amount]],"")</f>
        <v/>
      </c>
      <c r="N4118">
        <v>10056</v>
      </c>
      <c r="O4118" t="s">
        <v>2489</v>
      </c>
      <c r="P4118" t="s">
        <v>2545</v>
      </c>
      <c r="Q4118" t="s">
        <v>289</v>
      </c>
      <c r="R4118">
        <v>10028</v>
      </c>
      <c r="S4118" t="s">
        <v>2489</v>
      </c>
      <c r="T4118" t="s">
        <v>2517</v>
      </c>
      <c r="U4118" t="s">
        <v>290</v>
      </c>
      <c r="V4118" t="s">
        <v>255</v>
      </c>
      <c r="W4118">
        <v>100001191</v>
      </c>
      <c r="X4118">
        <v>8005550192</v>
      </c>
      <c r="Y4118" t="s">
        <v>2595</v>
      </c>
      <c r="Z4118" t="s">
        <v>2787</v>
      </c>
      <c r="AA4118" s="13">
        <v>-63.93</v>
      </c>
      <c r="AB4118" s="14">
        <v>42572</v>
      </c>
      <c r="AC4118" t="s">
        <v>37</v>
      </c>
    </row>
    <row r="4119" spans="1:29" x14ac:dyDescent="0.25">
      <c r="A4119" t="str">
        <f>CONCATENATE("Q",ROUNDUP(MONTH(Table1[[#This Row],[Month]])/3,0))</f>
        <v>Q3</v>
      </c>
      <c r="B4119" s="14">
        <f>EOMONTH(Table1[[#This Row],[Credit Date]],-1)+1</f>
        <v>42552</v>
      </c>
      <c r="C4119" t="str">
        <f>CONCATENATE(Table1[[#This Row],[Issuer Last Name]],", ",Table1[[#This Row],[Issuer First Name]])</f>
        <v>No. 056, Employee</v>
      </c>
      <c r="D4119" t="str">
        <f>CONCATENATE(Table1[[#This Row],[Approver Last Name]],", ",Table1[[#This Row],[Approver First Name]])</f>
        <v>No. 056, Employee</v>
      </c>
      <c r="E4119" t="str">
        <f>CONCATENATE(Table1[[#This Row],[Customer Last Name]],", ",Table1[[#This Row],[Customer First Name]])</f>
        <v>No. 13660, Client</v>
      </c>
      <c r="F4119" t="str">
        <f>IF(Table1[[#This Row],[Credit Amount]]&gt;-19.99,"Less than 19.99",IF(Table1[[#This Row],[Credit Amount]]=-20,"20",IF(Table1[[#This Row],[Credit Amount]]&gt;-49.98,"20.01-49.98",IF(Table1[[#This Row],[Credit Amount]]=-49.99,"49.99",IF(Table1[[#This Row],[Credit Amount]]=-50,"50",IF(Table1[[#This Row],[Credit Amount]]&lt;-50.01,"Greater than 50"))))))</f>
        <v>Less than 19.99</v>
      </c>
      <c r="G4119" t="str">
        <f>IF(Table1[[#This Row],[Transaction Type]]="Maintenance","Non-Sales","Sales")</f>
        <v>Non-Sales</v>
      </c>
      <c r="H4119" t="str">
        <f>IF(Table1[[#This Row],[Quarter]]="q2",1,"")</f>
        <v/>
      </c>
      <c r="I4119">
        <f>IF(Table1[[#This Row],[Quarter]]="q3",1,"")</f>
        <v>1</v>
      </c>
      <c r="J4119" t="str">
        <f>IF(Table1[[#This Row],[Quarter]]="Q2",Table1[[#This Row],[Credit Amount]],"")</f>
        <v/>
      </c>
      <c r="K4119">
        <f>IF(Table1[[#This Row],[Quarter]]="Q3",Table1[[#This Row],[Credit Amount]],"")</f>
        <v>-12.86</v>
      </c>
      <c r="L4119" t="str">
        <f>IF(Table1[[#This Row],[Transaction Type]]="Upgrade",Table1[[#This Row],[Credit Amount]],IF(Table1[[#This Row],[Transaction Type]]="Activation",Table1[[#This Row],[Credit Amount]],""))</f>
        <v/>
      </c>
      <c r="M4119">
        <f>IF(Table1[[#This Row],[Transaction Type]]="Maintenance",Table1[[#This Row],[Credit Amount]],"")</f>
        <v>-12.86</v>
      </c>
      <c r="N4119">
        <v>10056</v>
      </c>
      <c r="O4119" t="s">
        <v>2489</v>
      </c>
      <c r="P4119" t="s">
        <v>2545</v>
      </c>
      <c r="Q4119" t="s">
        <v>289</v>
      </c>
      <c r="R4119">
        <v>10056</v>
      </c>
      <c r="S4119" t="s">
        <v>2489</v>
      </c>
      <c r="T4119" t="s">
        <v>2545</v>
      </c>
      <c r="U4119" t="s">
        <v>289</v>
      </c>
      <c r="V4119" t="s">
        <v>255</v>
      </c>
      <c r="W4119">
        <v>100004659</v>
      </c>
      <c r="X4119">
        <v>8005553660</v>
      </c>
      <c r="Y4119" t="s">
        <v>2595</v>
      </c>
      <c r="Z4119" t="s">
        <v>6248</v>
      </c>
      <c r="AA4119" s="13">
        <v>-12.86</v>
      </c>
      <c r="AB4119" s="14">
        <v>42573</v>
      </c>
      <c r="AC4119" t="s">
        <v>36</v>
      </c>
    </row>
    <row r="4120" spans="1:29" x14ac:dyDescent="0.25">
      <c r="A4120" t="str">
        <f>CONCATENATE("Q",ROUNDUP(MONTH(Table1[[#This Row],[Month]])/3,0))</f>
        <v>Q3</v>
      </c>
      <c r="B4120" s="14">
        <f>EOMONTH(Table1[[#This Row],[Credit Date]],-1)+1</f>
        <v>42552</v>
      </c>
      <c r="C4120" t="str">
        <f>CONCATENATE(Table1[[#This Row],[Issuer Last Name]],", ",Table1[[#This Row],[Issuer First Name]])</f>
        <v>No. 056, Employee</v>
      </c>
      <c r="D4120" t="str">
        <f>CONCATENATE(Table1[[#This Row],[Approver Last Name]],", ",Table1[[#This Row],[Approver First Name]])</f>
        <v>No. 028, Employee</v>
      </c>
      <c r="E4120" t="str">
        <f>CONCATENATE(Table1[[#This Row],[Customer Last Name]],", ",Table1[[#This Row],[Customer First Name]])</f>
        <v>No. 13702, Client</v>
      </c>
      <c r="F41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0" t="str">
        <f>IF(Table1[[#This Row],[Transaction Type]]="Maintenance","Non-Sales","Sales")</f>
        <v>Non-Sales</v>
      </c>
      <c r="H4120" t="str">
        <f>IF(Table1[[#This Row],[Quarter]]="q2",1,"")</f>
        <v/>
      </c>
      <c r="I4120">
        <f>IF(Table1[[#This Row],[Quarter]]="q3",1,"")</f>
        <v>1</v>
      </c>
      <c r="J4120" t="str">
        <f>IF(Table1[[#This Row],[Quarter]]="Q2",Table1[[#This Row],[Credit Amount]],"")</f>
        <v/>
      </c>
      <c r="K4120">
        <f>IF(Table1[[#This Row],[Quarter]]="Q3",Table1[[#This Row],[Credit Amount]],"")</f>
        <v>-55.64</v>
      </c>
      <c r="L4120" t="str">
        <f>IF(Table1[[#This Row],[Transaction Type]]="Upgrade",Table1[[#This Row],[Credit Amount]],IF(Table1[[#This Row],[Transaction Type]]="Activation",Table1[[#This Row],[Credit Amount]],""))</f>
        <v/>
      </c>
      <c r="M4120">
        <f>IF(Table1[[#This Row],[Transaction Type]]="Maintenance",Table1[[#This Row],[Credit Amount]],"")</f>
        <v>-55.64</v>
      </c>
      <c r="N4120">
        <v>10056</v>
      </c>
      <c r="O4120" t="s">
        <v>2489</v>
      </c>
      <c r="P4120" t="s">
        <v>2545</v>
      </c>
      <c r="Q4120" t="s">
        <v>289</v>
      </c>
      <c r="R4120">
        <v>10028</v>
      </c>
      <c r="S4120" t="s">
        <v>2489</v>
      </c>
      <c r="T4120" t="s">
        <v>2517</v>
      </c>
      <c r="U4120" t="s">
        <v>290</v>
      </c>
      <c r="V4120" t="s">
        <v>255</v>
      </c>
      <c r="W4120">
        <v>100004701</v>
      </c>
      <c r="X4120">
        <v>8005553702</v>
      </c>
      <c r="Y4120" t="s">
        <v>2595</v>
      </c>
      <c r="Z4120" t="s">
        <v>6290</v>
      </c>
      <c r="AA4120" s="13">
        <v>-55.64</v>
      </c>
      <c r="AB4120" s="14">
        <v>42574</v>
      </c>
      <c r="AC4120" t="s">
        <v>36</v>
      </c>
    </row>
    <row r="4121" spans="1:29" x14ac:dyDescent="0.25">
      <c r="A4121" t="str">
        <f>CONCATENATE("Q",ROUNDUP(MONTH(Table1[[#This Row],[Month]])/3,0))</f>
        <v>Q3</v>
      </c>
      <c r="B4121" s="14">
        <f>EOMONTH(Table1[[#This Row],[Credit Date]],-1)+1</f>
        <v>42552</v>
      </c>
      <c r="C4121" t="str">
        <f>CONCATENATE(Table1[[#This Row],[Issuer Last Name]],", ",Table1[[#This Row],[Issuer First Name]])</f>
        <v>No. 056, Employee</v>
      </c>
      <c r="D4121" t="str">
        <f>CONCATENATE(Table1[[#This Row],[Approver Last Name]],", ",Table1[[#This Row],[Approver First Name]])</f>
        <v>No. 028, Employee</v>
      </c>
      <c r="E4121" t="str">
        <f>CONCATENATE(Table1[[#This Row],[Customer Last Name]],", ",Table1[[#This Row],[Customer First Name]])</f>
        <v>No. 12598, Client</v>
      </c>
      <c r="F41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1" t="str">
        <f>IF(Table1[[#This Row],[Transaction Type]]="Maintenance","Non-Sales","Sales")</f>
        <v>Non-Sales</v>
      </c>
      <c r="H4121" t="str">
        <f>IF(Table1[[#This Row],[Quarter]]="q2",1,"")</f>
        <v/>
      </c>
      <c r="I4121">
        <f>IF(Table1[[#This Row],[Quarter]]="q3",1,"")</f>
        <v>1</v>
      </c>
      <c r="J4121" t="str">
        <f>IF(Table1[[#This Row],[Quarter]]="Q2",Table1[[#This Row],[Credit Amount]],"")</f>
        <v/>
      </c>
      <c r="K4121">
        <f>IF(Table1[[#This Row],[Quarter]]="Q3",Table1[[#This Row],[Credit Amount]],"")</f>
        <v>-60.19</v>
      </c>
      <c r="L4121" t="str">
        <f>IF(Table1[[#This Row],[Transaction Type]]="Upgrade",Table1[[#This Row],[Credit Amount]],IF(Table1[[#This Row],[Transaction Type]]="Activation",Table1[[#This Row],[Credit Amount]],""))</f>
        <v/>
      </c>
      <c r="M4121">
        <f>IF(Table1[[#This Row],[Transaction Type]]="Maintenance",Table1[[#This Row],[Credit Amount]],"")</f>
        <v>-60.19</v>
      </c>
      <c r="N4121">
        <v>10056</v>
      </c>
      <c r="O4121" t="s">
        <v>2489</v>
      </c>
      <c r="P4121" t="s">
        <v>2545</v>
      </c>
      <c r="Q4121" t="s">
        <v>289</v>
      </c>
      <c r="R4121">
        <v>10028</v>
      </c>
      <c r="S4121" t="s">
        <v>2489</v>
      </c>
      <c r="T4121" t="s">
        <v>2517</v>
      </c>
      <c r="U4121" t="s">
        <v>290</v>
      </c>
      <c r="V4121" t="s">
        <v>255</v>
      </c>
      <c r="W4121">
        <v>100003597</v>
      </c>
      <c r="X4121">
        <v>8005552598</v>
      </c>
      <c r="Y4121" t="s">
        <v>2595</v>
      </c>
      <c r="Z4121" t="s">
        <v>5193</v>
      </c>
      <c r="AA4121" s="13">
        <v>-60.19</v>
      </c>
      <c r="AB4121" s="14">
        <v>42579</v>
      </c>
      <c r="AC4121" t="s">
        <v>36</v>
      </c>
    </row>
    <row r="4122" spans="1:29" x14ac:dyDescent="0.25">
      <c r="A4122" t="str">
        <f>CONCATENATE("Q",ROUNDUP(MONTH(Table1[[#This Row],[Month]])/3,0))</f>
        <v>Q3</v>
      </c>
      <c r="B4122" s="14">
        <f>EOMONTH(Table1[[#This Row],[Credit Date]],-1)+1</f>
        <v>42583</v>
      </c>
      <c r="C4122" t="str">
        <f>CONCATENATE(Table1[[#This Row],[Issuer Last Name]],", ",Table1[[#This Row],[Issuer First Name]])</f>
        <v>No. 056, Employee</v>
      </c>
      <c r="D4122" t="str">
        <f>CONCATENATE(Table1[[#This Row],[Approver Last Name]],", ",Table1[[#This Row],[Approver First Name]])</f>
        <v>No. 028, Employee</v>
      </c>
      <c r="E4122" t="str">
        <f>CONCATENATE(Table1[[#This Row],[Customer Last Name]],", ",Table1[[#This Row],[Customer First Name]])</f>
        <v>No. 11802, Client</v>
      </c>
      <c r="F41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2" t="str">
        <f>IF(Table1[[#This Row],[Transaction Type]]="Maintenance","Non-Sales","Sales")</f>
        <v>Non-Sales</v>
      </c>
      <c r="H4122" t="str">
        <f>IF(Table1[[#This Row],[Quarter]]="q2",1,"")</f>
        <v/>
      </c>
      <c r="I4122">
        <f>IF(Table1[[#This Row],[Quarter]]="q3",1,"")</f>
        <v>1</v>
      </c>
      <c r="J4122" t="str">
        <f>IF(Table1[[#This Row],[Quarter]]="Q2",Table1[[#This Row],[Credit Amount]],"")</f>
        <v/>
      </c>
      <c r="K4122">
        <f>IF(Table1[[#This Row],[Quarter]]="Q3",Table1[[#This Row],[Credit Amount]],"")</f>
        <v>-98.46</v>
      </c>
      <c r="L4122" t="str">
        <f>IF(Table1[[#This Row],[Transaction Type]]="Upgrade",Table1[[#This Row],[Credit Amount]],IF(Table1[[#This Row],[Transaction Type]]="Activation",Table1[[#This Row],[Credit Amount]],""))</f>
        <v/>
      </c>
      <c r="M4122">
        <f>IF(Table1[[#This Row],[Transaction Type]]="Maintenance",Table1[[#This Row],[Credit Amount]],"")</f>
        <v>-98.46</v>
      </c>
      <c r="N4122">
        <v>10056</v>
      </c>
      <c r="O4122" t="s">
        <v>2489</v>
      </c>
      <c r="P4122" t="s">
        <v>2545</v>
      </c>
      <c r="Q4122" t="s">
        <v>289</v>
      </c>
      <c r="R4122">
        <v>10028</v>
      </c>
      <c r="S4122" t="s">
        <v>2489</v>
      </c>
      <c r="T4122" t="s">
        <v>2517</v>
      </c>
      <c r="U4122" t="s">
        <v>290</v>
      </c>
      <c r="V4122" t="s">
        <v>255</v>
      </c>
      <c r="W4122">
        <v>100002801</v>
      </c>
      <c r="X4122">
        <v>8005551802</v>
      </c>
      <c r="Y4122" t="s">
        <v>2595</v>
      </c>
      <c r="Z4122" t="s">
        <v>4397</v>
      </c>
      <c r="AA4122" s="13">
        <v>-98.46</v>
      </c>
      <c r="AB4122" s="14">
        <v>42585</v>
      </c>
      <c r="AC4122" t="s">
        <v>36</v>
      </c>
    </row>
    <row r="4123" spans="1:29" x14ac:dyDescent="0.25">
      <c r="A4123" t="str">
        <f>CONCATENATE("Q",ROUNDUP(MONTH(Table1[[#This Row],[Month]])/3,0))</f>
        <v>Q3</v>
      </c>
      <c r="B4123" s="14">
        <f>EOMONTH(Table1[[#This Row],[Credit Date]],-1)+1</f>
        <v>42583</v>
      </c>
      <c r="C4123" t="str">
        <f>CONCATENATE(Table1[[#This Row],[Issuer Last Name]],", ",Table1[[#This Row],[Issuer First Name]])</f>
        <v>No. 056, Employee</v>
      </c>
      <c r="D4123" t="str">
        <f>CONCATENATE(Table1[[#This Row],[Approver Last Name]],", ",Table1[[#This Row],[Approver First Name]])</f>
        <v>No. 028, Employee</v>
      </c>
      <c r="E4123" t="str">
        <f>CONCATENATE(Table1[[#This Row],[Customer Last Name]],", ",Table1[[#This Row],[Customer First Name]])</f>
        <v>No. 12062, Client</v>
      </c>
      <c r="F41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3" t="str">
        <f>IF(Table1[[#This Row],[Transaction Type]]="Maintenance","Non-Sales","Sales")</f>
        <v>Non-Sales</v>
      </c>
      <c r="H4123" t="str">
        <f>IF(Table1[[#This Row],[Quarter]]="q2",1,"")</f>
        <v/>
      </c>
      <c r="I4123">
        <f>IF(Table1[[#This Row],[Quarter]]="q3",1,"")</f>
        <v>1</v>
      </c>
      <c r="J4123" t="str">
        <f>IF(Table1[[#This Row],[Quarter]]="Q2",Table1[[#This Row],[Credit Amount]],"")</f>
        <v/>
      </c>
      <c r="K4123">
        <f>IF(Table1[[#This Row],[Quarter]]="Q3",Table1[[#This Row],[Credit Amount]],"")</f>
        <v>-59.37</v>
      </c>
      <c r="L4123" t="str">
        <f>IF(Table1[[#This Row],[Transaction Type]]="Upgrade",Table1[[#This Row],[Credit Amount]],IF(Table1[[#This Row],[Transaction Type]]="Activation",Table1[[#This Row],[Credit Amount]],""))</f>
        <v/>
      </c>
      <c r="M4123">
        <f>IF(Table1[[#This Row],[Transaction Type]]="Maintenance",Table1[[#This Row],[Credit Amount]],"")</f>
        <v>-59.37</v>
      </c>
      <c r="N4123">
        <v>10056</v>
      </c>
      <c r="O4123" t="s">
        <v>2489</v>
      </c>
      <c r="P4123" t="s">
        <v>2545</v>
      </c>
      <c r="Q4123" t="s">
        <v>289</v>
      </c>
      <c r="R4123">
        <v>10028</v>
      </c>
      <c r="S4123" t="s">
        <v>2489</v>
      </c>
      <c r="T4123" t="s">
        <v>2517</v>
      </c>
      <c r="U4123" t="s">
        <v>290</v>
      </c>
      <c r="V4123" t="s">
        <v>255</v>
      </c>
      <c r="W4123">
        <v>100003061</v>
      </c>
      <c r="X4123">
        <v>8005552062</v>
      </c>
      <c r="Y4123" t="s">
        <v>2595</v>
      </c>
      <c r="Z4123" t="s">
        <v>4657</v>
      </c>
      <c r="AA4123" s="13">
        <v>-59.37</v>
      </c>
      <c r="AB4123" s="14">
        <v>42585</v>
      </c>
      <c r="AC4123" t="s">
        <v>36</v>
      </c>
    </row>
    <row r="4124" spans="1:29" x14ac:dyDescent="0.25">
      <c r="A4124" t="str">
        <f>CONCATENATE("Q",ROUNDUP(MONTH(Table1[[#This Row],[Month]])/3,0))</f>
        <v>Q3</v>
      </c>
      <c r="B4124" s="14">
        <f>EOMONTH(Table1[[#This Row],[Credit Date]],-1)+1</f>
        <v>42583</v>
      </c>
      <c r="C4124" t="str">
        <f>CONCATENATE(Table1[[#This Row],[Issuer Last Name]],", ",Table1[[#This Row],[Issuer First Name]])</f>
        <v>No. 056, Employee</v>
      </c>
      <c r="D4124" t="str">
        <f>CONCATENATE(Table1[[#This Row],[Approver Last Name]],", ",Table1[[#This Row],[Approver First Name]])</f>
        <v>No. 028, Employee</v>
      </c>
      <c r="E4124" t="str">
        <f>CONCATENATE(Table1[[#This Row],[Customer Last Name]],", ",Table1[[#This Row],[Customer First Name]])</f>
        <v>No. 13698, Client</v>
      </c>
      <c r="F41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4" t="str">
        <f>IF(Table1[[#This Row],[Transaction Type]]="Maintenance","Non-Sales","Sales")</f>
        <v>Non-Sales</v>
      </c>
      <c r="H4124" t="str">
        <f>IF(Table1[[#This Row],[Quarter]]="q2",1,"")</f>
        <v/>
      </c>
      <c r="I4124">
        <f>IF(Table1[[#This Row],[Quarter]]="q3",1,"")</f>
        <v>1</v>
      </c>
      <c r="J4124" t="str">
        <f>IF(Table1[[#This Row],[Quarter]]="Q2",Table1[[#This Row],[Credit Amount]],"")</f>
        <v/>
      </c>
      <c r="K4124">
        <f>IF(Table1[[#This Row],[Quarter]]="Q3",Table1[[#This Row],[Credit Amount]],"")</f>
        <v>-55.3</v>
      </c>
      <c r="L4124" t="str">
        <f>IF(Table1[[#This Row],[Transaction Type]]="Upgrade",Table1[[#This Row],[Credit Amount]],IF(Table1[[#This Row],[Transaction Type]]="Activation",Table1[[#This Row],[Credit Amount]],""))</f>
        <v/>
      </c>
      <c r="M4124">
        <f>IF(Table1[[#This Row],[Transaction Type]]="Maintenance",Table1[[#This Row],[Credit Amount]],"")</f>
        <v>-55.3</v>
      </c>
      <c r="N4124">
        <v>10056</v>
      </c>
      <c r="O4124" t="s">
        <v>2489</v>
      </c>
      <c r="P4124" t="s">
        <v>2545</v>
      </c>
      <c r="Q4124" t="s">
        <v>289</v>
      </c>
      <c r="R4124">
        <v>10028</v>
      </c>
      <c r="S4124" t="s">
        <v>2489</v>
      </c>
      <c r="T4124" t="s">
        <v>2517</v>
      </c>
      <c r="U4124" t="s">
        <v>290</v>
      </c>
      <c r="V4124" t="s">
        <v>255</v>
      </c>
      <c r="W4124">
        <v>100004697</v>
      </c>
      <c r="X4124">
        <v>8005553698</v>
      </c>
      <c r="Y4124" t="s">
        <v>2595</v>
      </c>
      <c r="Z4124" t="s">
        <v>6286</v>
      </c>
      <c r="AA4124" s="13">
        <v>-55.3</v>
      </c>
      <c r="AB4124" s="14">
        <v>42586</v>
      </c>
      <c r="AC4124" t="s">
        <v>36</v>
      </c>
    </row>
    <row r="4125" spans="1:29" x14ac:dyDescent="0.25">
      <c r="A4125" t="str">
        <f>CONCATENATE("Q",ROUNDUP(MONTH(Table1[[#This Row],[Month]])/3,0))</f>
        <v>Q3</v>
      </c>
      <c r="B4125" s="14">
        <f>EOMONTH(Table1[[#This Row],[Credit Date]],-1)+1</f>
        <v>42583</v>
      </c>
      <c r="C4125" t="str">
        <f>CONCATENATE(Table1[[#This Row],[Issuer Last Name]],", ",Table1[[#This Row],[Issuer First Name]])</f>
        <v>No. 056, Employee</v>
      </c>
      <c r="D4125" t="str">
        <f>CONCATENATE(Table1[[#This Row],[Approver Last Name]],", ",Table1[[#This Row],[Approver First Name]])</f>
        <v>No. 056, Employee</v>
      </c>
      <c r="E4125" t="str">
        <f>CONCATENATE(Table1[[#This Row],[Customer Last Name]],", ",Table1[[#This Row],[Customer First Name]])</f>
        <v>No. 13199, Client</v>
      </c>
      <c r="F4125" t="str">
        <f>IF(Table1[[#This Row],[Credit Amount]]&gt;-19.99,"Less than 19.99",IF(Table1[[#This Row],[Credit Amount]]=-20,"20",IF(Table1[[#This Row],[Credit Amount]]&gt;-49.98,"20.01-49.98",IF(Table1[[#This Row],[Credit Amount]]=-49.99,"49.99",IF(Table1[[#This Row],[Credit Amount]]=-50,"50",IF(Table1[[#This Row],[Credit Amount]]&lt;-50.01,"Greater than 50"))))))</f>
        <v>Less than 19.99</v>
      </c>
      <c r="G4125" t="str">
        <f>IF(Table1[[#This Row],[Transaction Type]]="Maintenance","Non-Sales","Sales")</f>
        <v>Non-Sales</v>
      </c>
      <c r="H4125" t="str">
        <f>IF(Table1[[#This Row],[Quarter]]="q2",1,"")</f>
        <v/>
      </c>
      <c r="I4125">
        <f>IF(Table1[[#This Row],[Quarter]]="q3",1,"")</f>
        <v>1</v>
      </c>
      <c r="J4125" t="str">
        <f>IF(Table1[[#This Row],[Quarter]]="Q2",Table1[[#This Row],[Credit Amount]],"")</f>
        <v/>
      </c>
      <c r="K4125">
        <f>IF(Table1[[#This Row],[Quarter]]="Q3",Table1[[#This Row],[Credit Amount]],"")</f>
        <v>-17.47</v>
      </c>
      <c r="L4125" t="str">
        <f>IF(Table1[[#This Row],[Transaction Type]]="Upgrade",Table1[[#This Row],[Credit Amount]],IF(Table1[[#This Row],[Transaction Type]]="Activation",Table1[[#This Row],[Credit Amount]],""))</f>
        <v/>
      </c>
      <c r="M4125">
        <f>IF(Table1[[#This Row],[Transaction Type]]="Maintenance",Table1[[#This Row],[Credit Amount]],"")</f>
        <v>-17.47</v>
      </c>
      <c r="N4125">
        <v>10056</v>
      </c>
      <c r="O4125" t="s">
        <v>2489</v>
      </c>
      <c r="P4125" t="s">
        <v>2545</v>
      </c>
      <c r="Q4125" t="s">
        <v>289</v>
      </c>
      <c r="R4125">
        <v>10056</v>
      </c>
      <c r="S4125" t="s">
        <v>2489</v>
      </c>
      <c r="T4125" t="s">
        <v>2545</v>
      </c>
      <c r="U4125" t="s">
        <v>289</v>
      </c>
      <c r="V4125" t="s">
        <v>255</v>
      </c>
      <c r="W4125">
        <v>100004198</v>
      </c>
      <c r="X4125">
        <v>8005553199</v>
      </c>
      <c r="Y4125" t="s">
        <v>2595</v>
      </c>
      <c r="Z4125" t="s">
        <v>5787</v>
      </c>
      <c r="AA4125" s="13">
        <v>-17.47</v>
      </c>
      <c r="AB4125" s="14">
        <v>42587</v>
      </c>
      <c r="AC4125" t="s">
        <v>36</v>
      </c>
    </row>
    <row r="4126" spans="1:29" x14ac:dyDescent="0.25">
      <c r="A4126" t="str">
        <f>CONCATENATE("Q",ROUNDUP(MONTH(Table1[[#This Row],[Month]])/3,0))</f>
        <v>Q3</v>
      </c>
      <c r="B4126" s="14">
        <f>EOMONTH(Table1[[#This Row],[Credit Date]],-1)+1</f>
        <v>42583</v>
      </c>
      <c r="C4126" t="str">
        <f>CONCATENATE(Table1[[#This Row],[Issuer Last Name]],", ",Table1[[#This Row],[Issuer First Name]])</f>
        <v>No. 056, Employee</v>
      </c>
      <c r="D4126" t="str">
        <f>CONCATENATE(Table1[[#This Row],[Approver Last Name]],", ",Table1[[#This Row],[Approver First Name]])</f>
        <v>No. 056, Employee</v>
      </c>
      <c r="E4126" t="str">
        <f>CONCATENATE(Table1[[#This Row],[Customer Last Name]],", ",Table1[[#This Row],[Customer First Name]])</f>
        <v>No. 10488, Client</v>
      </c>
      <c r="F4126" t="str">
        <f>IF(Table1[[#This Row],[Credit Amount]]&gt;-19.99,"Less than 19.99",IF(Table1[[#This Row],[Credit Amount]]=-20,"20",IF(Table1[[#This Row],[Credit Amount]]&gt;-49.98,"20.01-49.98",IF(Table1[[#This Row],[Credit Amount]]=-49.99,"49.99",IF(Table1[[#This Row],[Credit Amount]]=-50,"50",IF(Table1[[#This Row],[Credit Amount]]&lt;-50.01,"Greater than 50"))))))</f>
        <v>20.01-49.98</v>
      </c>
      <c r="G4126" t="str">
        <f>IF(Table1[[#This Row],[Transaction Type]]="Maintenance","Non-Sales","Sales")</f>
        <v>Non-Sales</v>
      </c>
      <c r="H4126" t="str">
        <f>IF(Table1[[#This Row],[Quarter]]="q2",1,"")</f>
        <v/>
      </c>
      <c r="I4126">
        <f>IF(Table1[[#This Row],[Quarter]]="q3",1,"")</f>
        <v>1</v>
      </c>
      <c r="J4126" t="str">
        <f>IF(Table1[[#This Row],[Quarter]]="Q2",Table1[[#This Row],[Credit Amount]],"")</f>
        <v/>
      </c>
      <c r="K4126">
        <f>IF(Table1[[#This Row],[Quarter]]="Q3",Table1[[#This Row],[Credit Amount]],"")</f>
        <v>-28.02</v>
      </c>
      <c r="L4126" t="str">
        <f>IF(Table1[[#This Row],[Transaction Type]]="Upgrade",Table1[[#This Row],[Credit Amount]],IF(Table1[[#This Row],[Transaction Type]]="Activation",Table1[[#This Row],[Credit Amount]],""))</f>
        <v/>
      </c>
      <c r="M4126">
        <f>IF(Table1[[#This Row],[Transaction Type]]="Maintenance",Table1[[#This Row],[Credit Amount]],"")</f>
        <v>-28.02</v>
      </c>
      <c r="N4126">
        <v>10056</v>
      </c>
      <c r="O4126" t="s">
        <v>2489</v>
      </c>
      <c r="P4126" t="s">
        <v>2545</v>
      </c>
      <c r="Q4126" t="s">
        <v>289</v>
      </c>
      <c r="R4126">
        <v>10056</v>
      </c>
      <c r="S4126" t="s">
        <v>2489</v>
      </c>
      <c r="T4126" t="s">
        <v>2545</v>
      </c>
      <c r="U4126" t="s">
        <v>289</v>
      </c>
      <c r="V4126" t="s">
        <v>255</v>
      </c>
      <c r="W4126">
        <v>100001487</v>
      </c>
      <c r="X4126">
        <v>8005550488</v>
      </c>
      <c r="Y4126" t="s">
        <v>2595</v>
      </c>
      <c r="Z4126" t="s">
        <v>3083</v>
      </c>
      <c r="AA4126" s="13">
        <v>-28.02</v>
      </c>
      <c r="AB4126" s="14">
        <v>42589</v>
      </c>
      <c r="AC4126" t="s">
        <v>36</v>
      </c>
    </row>
    <row r="4127" spans="1:29" x14ac:dyDescent="0.25">
      <c r="A4127" t="str">
        <f>CONCATENATE("Q",ROUNDUP(MONTH(Table1[[#This Row],[Month]])/3,0))</f>
        <v>Q3</v>
      </c>
      <c r="B4127" s="14">
        <f>EOMONTH(Table1[[#This Row],[Credit Date]],-1)+1</f>
        <v>42583</v>
      </c>
      <c r="C4127" t="str">
        <f>CONCATENATE(Table1[[#This Row],[Issuer Last Name]],", ",Table1[[#This Row],[Issuer First Name]])</f>
        <v>No. 056, Employee</v>
      </c>
      <c r="D4127" t="str">
        <f>CONCATENATE(Table1[[#This Row],[Approver Last Name]],", ",Table1[[#This Row],[Approver First Name]])</f>
        <v>No. 056, Employee</v>
      </c>
      <c r="E4127" t="str">
        <f>CONCATENATE(Table1[[#This Row],[Customer Last Name]],", ",Table1[[#This Row],[Customer First Name]])</f>
        <v>No. 10082, Client</v>
      </c>
      <c r="F4127" t="str">
        <f>IF(Table1[[#This Row],[Credit Amount]]&gt;-19.99,"Less than 19.99",IF(Table1[[#This Row],[Credit Amount]]=-20,"20",IF(Table1[[#This Row],[Credit Amount]]&gt;-49.98,"20.01-49.98",IF(Table1[[#This Row],[Credit Amount]]=-49.99,"49.99",IF(Table1[[#This Row],[Credit Amount]]=-50,"50",IF(Table1[[#This Row],[Credit Amount]]&lt;-50.01,"Greater than 50"))))))</f>
        <v>Less than 19.99</v>
      </c>
      <c r="G4127" t="str">
        <f>IF(Table1[[#This Row],[Transaction Type]]="Maintenance","Non-Sales","Sales")</f>
        <v>Non-Sales</v>
      </c>
      <c r="H4127" t="str">
        <f>IF(Table1[[#This Row],[Quarter]]="q2",1,"")</f>
        <v/>
      </c>
      <c r="I4127">
        <f>IF(Table1[[#This Row],[Quarter]]="q3",1,"")</f>
        <v>1</v>
      </c>
      <c r="J4127" t="str">
        <f>IF(Table1[[#This Row],[Quarter]]="Q2",Table1[[#This Row],[Credit Amount]],"")</f>
        <v/>
      </c>
      <c r="K4127">
        <f>IF(Table1[[#This Row],[Quarter]]="Q3",Table1[[#This Row],[Credit Amount]],"")</f>
        <v>-14.9</v>
      </c>
      <c r="L4127" t="str">
        <f>IF(Table1[[#This Row],[Transaction Type]]="Upgrade",Table1[[#This Row],[Credit Amount]],IF(Table1[[#This Row],[Transaction Type]]="Activation",Table1[[#This Row],[Credit Amount]],""))</f>
        <v/>
      </c>
      <c r="M4127">
        <f>IF(Table1[[#This Row],[Transaction Type]]="Maintenance",Table1[[#This Row],[Credit Amount]],"")</f>
        <v>-14.9</v>
      </c>
      <c r="N4127">
        <v>10056</v>
      </c>
      <c r="O4127" t="s">
        <v>2489</v>
      </c>
      <c r="P4127" t="s">
        <v>2545</v>
      </c>
      <c r="Q4127" t="s">
        <v>289</v>
      </c>
      <c r="R4127">
        <v>10056</v>
      </c>
      <c r="S4127" t="s">
        <v>2489</v>
      </c>
      <c r="T4127" t="s">
        <v>2545</v>
      </c>
      <c r="U4127" t="s">
        <v>289</v>
      </c>
      <c r="V4127" t="s">
        <v>255</v>
      </c>
      <c r="W4127">
        <v>100001081</v>
      </c>
      <c r="X4127">
        <v>8005550082</v>
      </c>
      <c r="Y4127" t="s">
        <v>2595</v>
      </c>
      <c r="Z4127" t="s">
        <v>2677</v>
      </c>
      <c r="AA4127" s="13">
        <v>-14.9</v>
      </c>
      <c r="AB4127" s="14">
        <v>42596</v>
      </c>
      <c r="AC4127" t="s">
        <v>36</v>
      </c>
    </row>
    <row r="4128" spans="1:29" x14ac:dyDescent="0.25">
      <c r="A4128" t="str">
        <f>CONCATENATE("Q",ROUNDUP(MONTH(Table1[[#This Row],[Month]])/3,0))</f>
        <v>Q3</v>
      </c>
      <c r="B4128" s="14">
        <f>EOMONTH(Table1[[#This Row],[Credit Date]],-1)+1</f>
        <v>42583</v>
      </c>
      <c r="C4128" t="str">
        <f>CONCATENATE(Table1[[#This Row],[Issuer Last Name]],", ",Table1[[#This Row],[Issuer First Name]])</f>
        <v>No. 056, Employee</v>
      </c>
      <c r="D4128" t="str">
        <f>CONCATENATE(Table1[[#This Row],[Approver Last Name]],", ",Table1[[#This Row],[Approver First Name]])</f>
        <v>No. 028, Employee</v>
      </c>
      <c r="E4128" t="str">
        <f>CONCATENATE(Table1[[#This Row],[Customer Last Name]],", ",Table1[[#This Row],[Customer First Name]])</f>
        <v>No. 11181, Client</v>
      </c>
      <c r="F41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28" t="str">
        <f>IF(Table1[[#This Row],[Transaction Type]]="Maintenance","Non-Sales","Sales")</f>
        <v>Sales</v>
      </c>
      <c r="H4128" t="str">
        <f>IF(Table1[[#This Row],[Quarter]]="q2",1,"")</f>
        <v/>
      </c>
      <c r="I4128">
        <f>IF(Table1[[#This Row],[Quarter]]="q3",1,"")</f>
        <v>1</v>
      </c>
      <c r="J4128" t="str">
        <f>IF(Table1[[#This Row],[Quarter]]="Q2",Table1[[#This Row],[Credit Amount]],"")</f>
        <v/>
      </c>
      <c r="K4128">
        <f>IF(Table1[[#This Row],[Quarter]]="Q3",Table1[[#This Row],[Credit Amount]],"")</f>
        <v>-79.489999999999995</v>
      </c>
      <c r="L4128">
        <f>IF(Table1[[#This Row],[Transaction Type]]="Upgrade",Table1[[#This Row],[Credit Amount]],IF(Table1[[#This Row],[Transaction Type]]="Activation",Table1[[#This Row],[Credit Amount]],""))</f>
        <v>-79.489999999999995</v>
      </c>
      <c r="M4128" t="str">
        <f>IF(Table1[[#This Row],[Transaction Type]]="Maintenance",Table1[[#This Row],[Credit Amount]],"")</f>
        <v/>
      </c>
      <c r="N4128">
        <v>10056</v>
      </c>
      <c r="O4128" t="s">
        <v>2489</v>
      </c>
      <c r="P4128" t="s">
        <v>2545</v>
      </c>
      <c r="Q4128" t="s">
        <v>289</v>
      </c>
      <c r="R4128">
        <v>10028</v>
      </c>
      <c r="S4128" t="s">
        <v>2489</v>
      </c>
      <c r="T4128" t="s">
        <v>2517</v>
      </c>
      <c r="U4128" t="s">
        <v>290</v>
      </c>
      <c r="V4128" t="s">
        <v>255</v>
      </c>
      <c r="W4128">
        <v>100002180</v>
      </c>
      <c r="X4128">
        <v>8005551181</v>
      </c>
      <c r="Y4128" t="s">
        <v>2595</v>
      </c>
      <c r="Z4128" t="s">
        <v>3776</v>
      </c>
      <c r="AA4128" s="13">
        <v>-79.489999999999995</v>
      </c>
      <c r="AB4128" s="14">
        <v>42603</v>
      </c>
      <c r="AC4128" t="s">
        <v>37</v>
      </c>
    </row>
    <row r="4129" spans="1:29" x14ac:dyDescent="0.25">
      <c r="A4129" t="str">
        <f>CONCATENATE("Q",ROUNDUP(MONTH(Table1[[#This Row],[Month]])/3,0))</f>
        <v>Q3</v>
      </c>
      <c r="B4129" s="14">
        <f>EOMONTH(Table1[[#This Row],[Credit Date]],-1)+1</f>
        <v>42583</v>
      </c>
      <c r="C4129" t="str">
        <f>CONCATENATE(Table1[[#This Row],[Issuer Last Name]],", ",Table1[[#This Row],[Issuer First Name]])</f>
        <v>No. 056, Employee</v>
      </c>
      <c r="D4129" t="str">
        <f>CONCATENATE(Table1[[#This Row],[Approver Last Name]],", ",Table1[[#This Row],[Approver First Name]])</f>
        <v>No. 056, Employee</v>
      </c>
      <c r="E4129" t="str">
        <f>CONCATENATE(Table1[[#This Row],[Customer Last Name]],", ",Table1[[#This Row],[Customer First Name]])</f>
        <v>No. 13468, Client</v>
      </c>
      <c r="F4129" t="str">
        <f>IF(Table1[[#This Row],[Credit Amount]]&gt;-19.99,"Less than 19.99",IF(Table1[[#This Row],[Credit Amount]]=-20,"20",IF(Table1[[#This Row],[Credit Amount]]&gt;-49.98,"20.01-49.98",IF(Table1[[#This Row],[Credit Amount]]=-49.99,"49.99",IF(Table1[[#This Row],[Credit Amount]]=-50,"50",IF(Table1[[#This Row],[Credit Amount]]&lt;-50.01,"Greater than 50"))))))</f>
        <v>20.01-49.98</v>
      </c>
      <c r="G4129" t="str">
        <f>IF(Table1[[#This Row],[Transaction Type]]="Maintenance","Non-Sales","Sales")</f>
        <v>Non-Sales</v>
      </c>
      <c r="H4129" t="str">
        <f>IF(Table1[[#This Row],[Quarter]]="q2",1,"")</f>
        <v/>
      </c>
      <c r="I4129">
        <f>IF(Table1[[#This Row],[Quarter]]="q3",1,"")</f>
        <v>1</v>
      </c>
      <c r="J4129" t="str">
        <f>IF(Table1[[#This Row],[Quarter]]="Q2",Table1[[#This Row],[Credit Amount]],"")</f>
        <v/>
      </c>
      <c r="K4129">
        <f>IF(Table1[[#This Row],[Quarter]]="Q3",Table1[[#This Row],[Credit Amount]],"")</f>
        <v>-24.66</v>
      </c>
      <c r="L4129" t="str">
        <f>IF(Table1[[#This Row],[Transaction Type]]="Upgrade",Table1[[#This Row],[Credit Amount]],IF(Table1[[#This Row],[Transaction Type]]="Activation",Table1[[#This Row],[Credit Amount]],""))</f>
        <v/>
      </c>
      <c r="M4129">
        <f>IF(Table1[[#This Row],[Transaction Type]]="Maintenance",Table1[[#This Row],[Credit Amount]],"")</f>
        <v>-24.66</v>
      </c>
      <c r="N4129">
        <v>10056</v>
      </c>
      <c r="O4129" t="s">
        <v>2489</v>
      </c>
      <c r="P4129" t="s">
        <v>2545</v>
      </c>
      <c r="Q4129" t="s">
        <v>289</v>
      </c>
      <c r="R4129">
        <v>10056</v>
      </c>
      <c r="S4129" t="s">
        <v>2489</v>
      </c>
      <c r="T4129" t="s">
        <v>2545</v>
      </c>
      <c r="U4129" t="s">
        <v>289</v>
      </c>
      <c r="V4129" t="s">
        <v>255</v>
      </c>
      <c r="W4129">
        <v>100004467</v>
      </c>
      <c r="X4129">
        <v>8005553468</v>
      </c>
      <c r="Y4129" t="s">
        <v>2595</v>
      </c>
      <c r="Z4129" t="s">
        <v>6056</v>
      </c>
      <c r="AA4129" s="13">
        <v>-24.66</v>
      </c>
      <c r="AB4129" s="14">
        <v>42606</v>
      </c>
      <c r="AC4129" t="s">
        <v>36</v>
      </c>
    </row>
    <row r="4130" spans="1:29" x14ac:dyDescent="0.25">
      <c r="A4130" t="str">
        <f>CONCATENATE("Q",ROUNDUP(MONTH(Table1[[#This Row],[Month]])/3,0))</f>
        <v>Q3</v>
      </c>
      <c r="B4130" s="14">
        <f>EOMONTH(Table1[[#This Row],[Credit Date]],-1)+1</f>
        <v>42583</v>
      </c>
      <c r="C4130" t="str">
        <f>CONCATENATE(Table1[[#This Row],[Issuer Last Name]],", ",Table1[[#This Row],[Issuer First Name]])</f>
        <v>No. 056, Employee</v>
      </c>
      <c r="D4130" t="str">
        <f>CONCATENATE(Table1[[#This Row],[Approver Last Name]],", ",Table1[[#This Row],[Approver First Name]])</f>
        <v>No. 028, Employee</v>
      </c>
      <c r="E4130" t="str">
        <f>CONCATENATE(Table1[[#This Row],[Customer Last Name]],", ",Table1[[#This Row],[Customer First Name]])</f>
        <v>No. 10074, Client</v>
      </c>
      <c r="F41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0" t="str">
        <f>IF(Table1[[#This Row],[Transaction Type]]="Maintenance","Non-Sales","Sales")</f>
        <v>Sales</v>
      </c>
      <c r="H4130" t="str">
        <f>IF(Table1[[#This Row],[Quarter]]="q2",1,"")</f>
        <v/>
      </c>
      <c r="I4130">
        <f>IF(Table1[[#This Row],[Quarter]]="q3",1,"")</f>
        <v>1</v>
      </c>
      <c r="J4130" t="str">
        <f>IF(Table1[[#This Row],[Quarter]]="Q2",Table1[[#This Row],[Credit Amount]],"")</f>
        <v/>
      </c>
      <c r="K4130">
        <f>IF(Table1[[#This Row],[Quarter]]="Q3",Table1[[#This Row],[Credit Amount]],"")</f>
        <v>-96.44</v>
      </c>
      <c r="L4130">
        <f>IF(Table1[[#This Row],[Transaction Type]]="Upgrade",Table1[[#This Row],[Credit Amount]],IF(Table1[[#This Row],[Transaction Type]]="Activation",Table1[[#This Row],[Credit Amount]],""))</f>
        <v>-96.44</v>
      </c>
      <c r="M4130" t="str">
        <f>IF(Table1[[#This Row],[Transaction Type]]="Maintenance",Table1[[#This Row],[Credit Amount]],"")</f>
        <v/>
      </c>
      <c r="N4130">
        <v>10056</v>
      </c>
      <c r="O4130" t="s">
        <v>2489</v>
      </c>
      <c r="P4130" t="s">
        <v>2545</v>
      </c>
      <c r="Q4130" t="s">
        <v>289</v>
      </c>
      <c r="R4130">
        <v>10028</v>
      </c>
      <c r="S4130" t="s">
        <v>2489</v>
      </c>
      <c r="T4130" t="s">
        <v>2517</v>
      </c>
      <c r="U4130" t="s">
        <v>290</v>
      </c>
      <c r="V4130" t="s">
        <v>255</v>
      </c>
      <c r="W4130">
        <v>100001073</v>
      </c>
      <c r="X4130">
        <v>8005550074</v>
      </c>
      <c r="Y4130" t="s">
        <v>2595</v>
      </c>
      <c r="Z4130" t="s">
        <v>2669</v>
      </c>
      <c r="AA4130" s="13">
        <v>-96.44</v>
      </c>
      <c r="AB4130" s="14">
        <v>42606</v>
      </c>
      <c r="AC4130" t="s">
        <v>35</v>
      </c>
    </row>
    <row r="4131" spans="1:29" x14ac:dyDescent="0.25">
      <c r="A4131" t="str">
        <f>CONCATENATE("Q",ROUNDUP(MONTH(Table1[[#This Row],[Month]])/3,0))</f>
        <v>Q3</v>
      </c>
      <c r="B4131" s="14">
        <f>EOMONTH(Table1[[#This Row],[Credit Date]],-1)+1</f>
        <v>42614</v>
      </c>
      <c r="C4131" t="str">
        <f>CONCATENATE(Table1[[#This Row],[Issuer Last Name]],", ",Table1[[#This Row],[Issuer First Name]])</f>
        <v>No. 056, Employee</v>
      </c>
      <c r="D4131" t="str">
        <f>CONCATENATE(Table1[[#This Row],[Approver Last Name]],", ",Table1[[#This Row],[Approver First Name]])</f>
        <v>No. 028, Employee</v>
      </c>
      <c r="E4131" t="str">
        <f>CONCATENATE(Table1[[#This Row],[Customer Last Name]],", ",Table1[[#This Row],[Customer First Name]])</f>
        <v>No. 12288, Client</v>
      </c>
      <c r="F41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1" t="str">
        <f>IF(Table1[[#This Row],[Transaction Type]]="Maintenance","Non-Sales","Sales")</f>
        <v>Non-Sales</v>
      </c>
      <c r="H4131" t="str">
        <f>IF(Table1[[#This Row],[Quarter]]="q2",1,"")</f>
        <v/>
      </c>
      <c r="I4131">
        <f>IF(Table1[[#This Row],[Quarter]]="q3",1,"")</f>
        <v>1</v>
      </c>
      <c r="J4131" t="str">
        <f>IF(Table1[[#This Row],[Quarter]]="Q2",Table1[[#This Row],[Credit Amount]],"")</f>
        <v/>
      </c>
      <c r="K4131">
        <f>IF(Table1[[#This Row],[Quarter]]="Q3",Table1[[#This Row],[Credit Amount]],"")</f>
        <v>-88.49</v>
      </c>
      <c r="L4131" t="str">
        <f>IF(Table1[[#This Row],[Transaction Type]]="Upgrade",Table1[[#This Row],[Credit Amount]],IF(Table1[[#This Row],[Transaction Type]]="Activation",Table1[[#This Row],[Credit Amount]],""))</f>
        <v/>
      </c>
      <c r="M4131">
        <f>IF(Table1[[#This Row],[Transaction Type]]="Maintenance",Table1[[#This Row],[Credit Amount]],"")</f>
        <v>-88.49</v>
      </c>
      <c r="N4131">
        <v>10056</v>
      </c>
      <c r="O4131" t="s">
        <v>2489</v>
      </c>
      <c r="P4131" t="s">
        <v>2545</v>
      </c>
      <c r="Q4131" t="s">
        <v>289</v>
      </c>
      <c r="R4131">
        <v>10028</v>
      </c>
      <c r="S4131" t="s">
        <v>2489</v>
      </c>
      <c r="T4131" t="s">
        <v>2517</v>
      </c>
      <c r="U4131" t="s">
        <v>290</v>
      </c>
      <c r="V4131" t="s">
        <v>255</v>
      </c>
      <c r="W4131">
        <v>100003287</v>
      </c>
      <c r="X4131">
        <v>8005552288</v>
      </c>
      <c r="Y4131" t="s">
        <v>2595</v>
      </c>
      <c r="Z4131" t="s">
        <v>4883</v>
      </c>
      <c r="AA4131" s="13">
        <v>-88.49</v>
      </c>
      <c r="AB4131" s="14">
        <v>42619</v>
      </c>
      <c r="AC4131" t="s">
        <v>36</v>
      </c>
    </row>
    <row r="4132" spans="1:29" x14ac:dyDescent="0.25">
      <c r="A4132" t="str">
        <f>CONCATENATE("Q",ROUNDUP(MONTH(Table1[[#This Row],[Month]])/3,0))</f>
        <v>Q3</v>
      </c>
      <c r="B4132" s="14">
        <f>EOMONTH(Table1[[#This Row],[Credit Date]],-1)+1</f>
        <v>42614</v>
      </c>
      <c r="C4132" t="str">
        <f>CONCATENATE(Table1[[#This Row],[Issuer Last Name]],", ",Table1[[#This Row],[Issuer First Name]])</f>
        <v>No. 056, Employee</v>
      </c>
      <c r="D4132" t="str">
        <f>CONCATENATE(Table1[[#This Row],[Approver Last Name]],", ",Table1[[#This Row],[Approver First Name]])</f>
        <v>No. 056, Employee</v>
      </c>
      <c r="E4132" t="str">
        <f>CONCATENATE(Table1[[#This Row],[Customer Last Name]],", ",Table1[[#This Row],[Customer First Name]])</f>
        <v>No. 12244, Client</v>
      </c>
      <c r="F4132" t="str">
        <f>IF(Table1[[#This Row],[Credit Amount]]&gt;-19.99,"Less than 19.99",IF(Table1[[#This Row],[Credit Amount]]=-20,"20",IF(Table1[[#This Row],[Credit Amount]]&gt;-49.98,"20.01-49.98",IF(Table1[[#This Row],[Credit Amount]]=-49.99,"49.99",IF(Table1[[#This Row],[Credit Amount]]=-50,"50",IF(Table1[[#This Row],[Credit Amount]]&lt;-50.01,"Greater than 50"))))))</f>
        <v>20.01-49.98</v>
      </c>
      <c r="G4132" t="str">
        <f>IF(Table1[[#This Row],[Transaction Type]]="Maintenance","Non-Sales","Sales")</f>
        <v>Non-Sales</v>
      </c>
      <c r="H4132" t="str">
        <f>IF(Table1[[#This Row],[Quarter]]="q2",1,"")</f>
        <v/>
      </c>
      <c r="I4132">
        <f>IF(Table1[[#This Row],[Quarter]]="q3",1,"")</f>
        <v>1</v>
      </c>
      <c r="J4132" t="str">
        <f>IF(Table1[[#This Row],[Quarter]]="Q2",Table1[[#This Row],[Credit Amount]],"")</f>
        <v/>
      </c>
      <c r="K4132">
        <f>IF(Table1[[#This Row],[Quarter]]="Q3",Table1[[#This Row],[Credit Amount]],"")</f>
        <v>-40.92</v>
      </c>
      <c r="L4132" t="str">
        <f>IF(Table1[[#This Row],[Transaction Type]]="Upgrade",Table1[[#This Row],[Credit Amount]],IF(Table1[[#This Row],[Transaction Type]]="Activation",Table1[[#This Row],[Credit Amount]],""))</f>
        <v/>
      </c>
      <c r="M4132">
        <f>IF(Table1[[#This Row],[Transaction Type]]="Maintenance",Table1[[#This Row],[Credit Amount]],"")</f>
        <v>-40.92</v>
      </c>
      <c r="N4132">
        <v>10056</v>
      </c>
      <c r="O4132" t="s">
        <v>2489</v>
      </c>
      <c r="P4132" t="s">
        <v>2545</v>
      </c>
      <c r="Q4132" t="s">
        <v>289</v>
      </c>
      <c r="R4132">
        <v>10056</v>
      </c>
      <c r="S4132" t="s">
        <v>2489</v>
      </c>
      <c r="T4132" t="s">
        <v>2545</v>
      </c>
      <c r="U4132" t="s">
        <v>289</v>
      </c>
      <c r="V4132" t="s">
        <v>255</v>
      </c>
      <c r="W4132">
        <v>100003243</v>
      </c>
      <c r="X4132">
        <v>8005552244</v>
      </c>
      <c r="Y4132" t="s">
        <v>2595</v>
      </c>
      <c r="Z4132" t="s">
        <v>4839</v>
      </c>
      <c r="AA4132" s="13">
        <v>-40.92</v>
      </c>
      <c r="AB4132" s="14">
        <v>42620</v>
      </c>
      <c r="AC4132" t="s">
        <v>36</v>
      </c>
    </row>
    <row r="4133" spans="1:29" x14ac:dyDescent="0.25">
      <c r="A4133" t="str">
        <f>CONCATENATE("Q",ROUNDUP(MONTH(Table1[[#This Row],[Month]])/3,0))</f>
        <v>Q3</v>
      </c>
      <c r="B4133" s="14">
        <f>EOMONTH(Table1[[#This Row],[Credit Date]],-1)+1</f>
        <v>42614</v>
      </c>
      <c r="C4133" t="str">
        <f>CONCATENATE(Table1[[#This Row],[Issuer Last Name]],", ",Table1[[#This Row],[Issuer First Name]])</f>
        <v>No. 056, Employee</v>
      </c>
      <c r="D4133" t="str">
        <f>CONCATENATE(Table1[[#This Row],[Approver Last Name]],", ",Table1[[#This Row],[Approver First Name]])</f>
        <v>No. 028, Employee</v>
      </c>
      <c r="E4133" t="str">
        <f>CONCATENATE(Table1[[#This Row],[Customer Last Name]],", ",Table1[[#This Row],[Customer First Name]])</f>
        <v>No. 10778, Client</v>
      </c>
      <c r="F41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3" t="str">
        <f>IF(Table1[[#This Row],[Transaction Type]]="Maintenance","Non-Sales","Sales")</f>
        <v>Non-Sales</v>
      </c>
      <c r="H4133" t="str">
        <f>IF(Table1[[#This Row],[Quarter]]="q2",1,"")</f>
        <v/>
      </c>
      <c r="I4133">
        <f>IF(Table1[[#This Row],[Quarter]]="q3",1,"")</f>
        <v>1</v>
      </c>
      <c r="J4133" t="str">
        <f>IF(Table1[[#This Row],[Quarter]]="Q2",Table1[[#This Row],[Credit Amount]],"")</f>
        <v/>
      </c>
      <c r="K4133">
        <f>IF(Table1[[#This Row],[Quarter]]="Q3",Table1[[#This Row],[Credit Amount]],"")</f>
        <v>-92.16</v>
      </c>
      <c r="L4133" t="str">
        <f>IF(Table1[[#This Row],[Transaction Type]]="Upgrade",Table1[[#This Row],[Credit Amount]],IF(Table1[[#This Row],[Transaction Type]]="Activation",Table1[[#This Row],[Credit Amount]],""))</f>
        <v/>
      </c>
      <c r="M4133">
        <f>IF(Table1[[#This Row],[Transaction Type]]="Maintenance",Table1[[#This Row],[Credit Amount]],"")</f>
        <v>-92.16</v>
      </c>
      <c r="N4133">
        <v>10056</v>
      </c>
      <c r="O4133" t="s">
        <v>2489</v>
      </c>
      <c r="P4133" t="s">
        <v>2545</v>
      </c>
      <c r="Q4133" t="s">
        <v>289</v>
      </c>
      <c r="R4133">
        <v>10028</v>
      </c>
      <c r="S4133" t="s">
        <v>2489</v>
      </c>
      <c r="T4133" t="s">
        <v>2517</v>
      </c>
      <c r="U4133" t="s">
        <v>290</v>
      </c>
      <c r="V4133" t="s">
        <v>255</v>
      </c>
      <c r="W4133">
        <v>100001777</v>
      </c>
      <c r="X4133">
        <v>8005550778</v>
      </c>
      <c r="Y4133" t="s">
        <v>2595</v>
      </c>
      <c r="Z4133" t="s">
        <v>3373</v>
      </c>
      <c r="AA4133" s="13">
        <v>-92.16</v>
      </c>
      <c r="AB4133" s="14">
        <v>42620</v>
      </c>
      <c r="AC4133" t="s">
        <v>36</v>
      </c>
    </row>
    <row r="4134" spans="1:29" x14ac:dyDescent="0.25">
      <c r="A4134" t="str">
        <f>CONCATENATE("Q",ROUNDUP(MONTH(Table1[[#This Row],[Month]])/3,0))</f>
        <v>Q3</v>
      </c>
      <c r="B4134" s="14">
        <f>EOMONTH(Table1[[#This Row],[Credit Date]],-1)+1</f>
        <v>42614</v>
      </c>
      <c r="C4134" t="str">
        <f>CONCATENATE(Table1[[#This Row],[Issuer Last Name]],", ",Table1[[#This Row],[Issuer First Name]])</f>
        <v>No. 056, Employee</v>
      </c>
      <c r="D4134" t="str">
        <f>CONCATENATE(Table1[[#This Row],[Approver Last Name]],", ",Table1[[#This Row],[Approver First Name]])</f>
        <v>No. 028, Employee</v>
      </c>
      <c r="E4134" t="str">
        <f>CONCATENATE(Table1[[#This Row],[Customer Last Name]],", ",Table1[[#This Row],[Customer First Name]])</f>
        <v>No. 13201, Client</v>
      </c>
      <c r="F413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4" t="str">
        <f>IF(Table1[[#This Row],[Transaction Type]]="Maintenance","Non-Sales","Sales")</f>
        <v>Sales</v>
      </c>
      <c r="H4134" t="str">
        <f>IF(Table1[[#This Row],[Quarter]]="q2",1,"")</f>
        <v/>
      </c>
      <c r="I4134">
        <f>IF(Table1[[#This Row],[Quarter]]="q3",1,"")</f>
        <v>1</v>
      </c>
      <c r="J4134" t="str">
        <f>IF(Table1[[#This Row],[Quarter]]="Q2",Table1[[#This Row],[Credit Amount]],"")</f>
        <v/>
      </c>
      <c r="K4134">
        <f>IF(Table1[[#This Row],[Quarter]]="Q3",Table1[[#This Row],[Credit Amount]],"")</f>
        <v>-76.14</v>
      </c>
      <c r="L4134">
        <f>IF(Table1[[#This Row],[Transaction Type]]="Upgrade",Table1[[#This Row],[Credit Amount]],IF(Table1[[#This Row],[Transaction Type]]="Activation",Table1[[#This Row],[Credit Amount]],""))</f>
        <v>-76.14</v>
      </c>
      <c r="M4134" t="str">
        <f>IF(Table1[[#This Row],[Transaction Type]]="Maintenance",Table1[[#This Row],[Credit Amount]],"")</f>
        <v/>
      </c>
      <c r="N4134">
        <v>10056</v>
      </c>
      <c r="O4134" t="s">
        <v>2489</v>
      </c>
      <c r="P4134" t="s">
        <v>2545</v>
      </c>
      <c r="Q4134" t="s">
        <v>289</v>
      </c>
      <c r="R4134">
        <v>10028</v>
      </c>
      <c r="S4134" t="s">
        <v>2489</v>
      </c>
      <c r="T4134" t="s">
        <v>2517</v>
      </c>
      <c r="U4134" t="s">
        <v>290</v>
      </c>
      <c r="V4134" t="s">
        <v>255</v>
      </c>
      <c r="W4134">
        <v>100004200</v>
      </c>
      <c r="X4134">
        <v>8005553201</v>
      </c>
      <c r="Y4134" t="s">
        <v>2595</v>
      </c>
      <c r="Z4134" t="s">
        <v>5789</v>
      </c>
      <c r="AA4134" s="13">
        <v>-76.14</v>
      </c>
      <c r="AB4134" s="14">
        <v>42623</v>
      </c>
      <c r="AC4134" t="s">
        <v>35</v>
      </c>
    </row>
    <row r="4135" spans="1:29" x14ac:dyDescent="0.25">
      <c r="A4135" t="str">
        <f>CONCATENATE("Q",ROUNDUP(MONTH(Table1[[#This Row],[Month]])/3,0))</f>
        <v>Q3</v>
      </c>
      <c r="B4135" s="14">
        <f>EOMONTH(Table1[[#This Row],[Credit Date]],-1)+1</f>
        <v>42614</v>
      </c>
      <c r="C4135" t="str">
        <f>CONCATENATE(Table1[[#This Row],[Issuer Last Name]],", ",Table1[[#This Row],[Issuer First Name]])</f>
        <v>No. 056, Employee</v>
      </c>
      <c r="D4135" t="str">
        <f>CONCATENATE(Table1[[#This Row],[Approver Last Name]],", ",Table1[[#This Row],[Approver First Name]])</f>
        <v>No. 028, Employee</v>
      </c>
      <c r="E4135" t="str">
        <f>CONCATENATE(Table1[[#This Row],[Customer Last Name]],", ",Table1[[#This Row],[Customer First Name]])</f>
        <v>No. 10622, Client</v>
      </c>
      <c r="F41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5" t="str">
        <f>IF(Table1[[#This Row],[Transaction Type]]="Maintenance","Non-Sales","Sales")</f>
        <v>Non-Sales</v>
      </c>
      <c r="H4135" t="str">
        <f>IF(Table1[[#This Row],[Quarter]]="q2",1,"")</f>
        <v/>
      </c>
      <c r="I4135">
        <f>IF(Table1[[#This Row],[Quarter]]="q3",1,"")</f>
        <v>1</v>
      </c>
      <c r="J4135" t="str">
        <f>IF(Table1[[#This Row],[Quarter]]="Q2",Table1[[#This Row],[Credit Amount]],"")</f>
        <v/>
      </c>
      <c r="K4135">
        <f>IF(Table1[[#This Row],[Quarter]]="Q3",Table1[[#This Row],[Credit Amount]],"")</f>
        <v>-71.900000000000006</v>
      </c>
      <c r="L4135" t="str">
        <f>IF(Table1[[#This Row],[Transaction Type]]="Upgrade",Table1[[#This Row],[Credit Amount]],IF(Table1[[#This Row],[Transaction Type]]="Activation",Table1[[#This Row],[Credit Amount]],""))</f>
        <v/>
      </c>
      <c r="M4135">
        <f>IF(Table1[[#This Row],[Transaction Type]]="Maintenance",Table1[[#This Row],[Credit Amount]],"")</f>
        <v>-71.900000000000006</v>
      </c>
      <c r="N4135">
        <v>10056</v>
      </c>
      <c r="O4135" t="s">
        <v>2489</v>
      </c>
      <c r="P4135" t="s">
        <v>2545</v>
      </c>
      <c r="Q4135" t="s">
        <v>289</v>
      </c>
      <c r="R4135">
        <v>10028</v>
      </c>
      <c r="S4135" t="s">
        <v>2489</v>
      </c>
      <c r="T4135" t="s">
        <v>2517</v>
      </c>
      <c r="U4135" t="s">
        <v>290</v>
      </c>
      <c r="V4135" t="s">
        <v>255</v>
      </c>
      <c r="W4135">
        <v>100001621</v>
      </c>
      <c r="X4135">
        <v>8005550622</v>
      </c>
      <c r="Y4135" t="s">
        <v>2595</v>
      </c>
      <c r="Z4135" t="s">
        <v>3217</v>
      </c>
      <c r="AA4135" s="13">
        <v>-71.900000000000006</v>
      </c>
      <c r="AB4135" s="14">
        <v>42625</v>
      </c>
      <c r="AC4135" t="s">
        <v>36</v>
      </c>
    </row>
    <row r="4136" spans="1:29" x14ac:dyDescent="0.25">
      <c r="A4136" t="str">
        <f>CONCATENATE("Q",ROUNDUP(MONTH(Table1[[#This Row],[Month]])/3,0))</f>
        <v>Q3</v>
      </c>
      <c r="B4136" s="14">
        <f>EOMONTH(Table1[[#This Row],[Credit Date]],-1)+1</f>
        <v>42614</v>
      </c>
      <c r="C4136" t="str">
        <f>CONCATENATE(Table1[[#This Row],[Issuer Last Name]],", ",Table1[[#This Row],[Issuer First Name]])</f>
        <v>No. 056, Employee</v>
      </c>
      <c r="D4136" t="str">
        <f>CONCATENATE(Table1[[#This Row],[Approver Last Name]],", ",Table1[[#This Row],[Approver First Name]])</f>
        <v>No. 028, Employee</v>
      </c>
      <c r="E4136" t="str">
        <f>CONCATENATE(Table1[[#This Row],[Customer Last Name]],", ",Table1[[#This Row],[Customer First Name]])</f>
        <v>No. 14007, Client</v>
      </c>
      <c r="F41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6" t="str">
        <f>IF(Table1[[#This Row],[Transaction Type]]="Maintenance","Non-Sales","Sales")</f>
        <v>Non-Sales</v>
      </c>
      <c r="H4136" t="str">
        <f>IF(Table1[[#This Row],[Quarter]]="q2",1,"")</f>
        <v/>
      </c>
      <c r="I4136">
        <f>IF(Table1[[#This Row],[Quarter]]="q3",1,"")</f>
        <v>1</v>
      </c>
      <c r="J4136" t="str">
        <f>IF(Table1[[#This Row],[Quarter]]="Q2",Table1[[#This Row],[Credit Amount]],"")</f>
        <v/>
      </c>
      <c r="K4136">
        <f>IF(Table1[[#This Row],[Quarter]]="Q3",Table1[[#This Row],[Credit Amount]],"")</f>
        <v>-55.02</v>
      </c>
      <c r="L4136" t="str">
        <f>IF(Table1[[#This Row],[Transaction Type]]="Upgrade",Table1[[#This Row],[Credit Amount]],IF(Table1[[#This Row],[Transaction Type]]="Activation",Table1[[#This Row],[Credit Amount]],""))</f>
        <v/>
      </c>
      <c r="M4136">
        <f>IF(Table1[[#This Row],[Transaction Type]]="Maintenance",Table1[[#This Row],[Credit Amount]],"")</f>
        <v>-55.02</v>
      </c>
      <c r="N4136">
        <v>10056</v>
      </c>
      <c r="O4136" t="s">
        <v>2489</v>
      </c>
      <c r="P4136" t="s">
        <v>2545</v>
      </c>
      <c r="Q4136" t="s">
        <v>289</v>
      </c>
      <c r="R4136">
        <v>10028</v>
      </c>
      <c r="S4136" t="s">
        <v>2489</v>
      </c>
      <c r="T4136" t="s">
        <v>2517</v>
      </c>
      <c r="U4136" t="s">
        <v>290</v>
      </c>
      <c r="V4136" t="s">
        <v>255</v>
      </c>
      <c r="W4136">
        <v>100005006</v>
      </c>
      <c r="X4136">
        <v>8005554007</v>
      </c>
      <c r="Y4136" t="s">
        <v>2595</v>
      </c>
      <c r="Z4136" t="s">
        <v>6595</v>
      </c>
      <c r="AA4136" s="13">
        <v>-55.02</v>
      </c>
      <c r="AB4136" s="14">
        <v>42631</v>
      </c>
      <c r="AC4136" t="s">
        <v>36</v>
      </c>
    </row>
    <row r="4137" spans="1:29" x14ac:dyDescent="0.25">
      <c r="A4137" t="str">
        <f>CONCATENATE("Q",ROUNDUP(MONTH(Table1[[#This Row],[Month]])/3,0))</f>
        <v>Q3</v>
      </c>
      <c r="B4137" s="14">
        <f>EOMONTH(Table1[[#This Row],[Credit Date]],-1)+1</f>
        <v>42614</v>
      </c>
      <c r="C4137" t="str">
        <f>CONCATENATE(Table1[[#This Row],[Issuer Last Name]],", ",Table1[[#This Row],[Issuer First Name]])</f>
        <v>No. 056, Employee</v>
      </c>
      <c r="D4137" t="str">
        <f>CONCATENATE(Table1[[#This Row],[Approver Last Name]],", ",Table1[[#This Row],[Approver First Name]])</f>
        <v>No. 028, Employee</v>
      </c>
      <c r="E4137" t="str">
        <f>CONCATENATE(Table1[[#This Row],[Customer Last Name]],", ",Table1[[#This Row],[Customer First Name]])</f>
        <v>No. 12035, Client</v>
      </c>
      <c r="F41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37" t="str">
        <f>IF(Table1[[#This Row],[Transaction Type]]="Maintenance","Non-Sales","Sales")</f>
        <v>Non-Sales</v>
      </c>
      <c r="H4137" t="str">
        <f>IF(Table1[[#This Row],[Quarter]]="q2",1,"")</f>
        <v/>
      </c>
      <c r="I4137">
        <f>IF(Table1[[#This Row],[Quarter]]="q3",1,"")</f>
        <v>1</v>
      </c>
      <c r="J4137" t="str">
        <f>IF(Table1[[#This Row],[Quarter]]="Q2",Table1[[#This Row],[Credit Amount]],"")</f>
        <v/>
      </c>
      <c r="K4137">
        <f>IF(Table1[[#This Row],[Quarter]]="Q3",Table1[[#This Row],[Credit Amount]],"")</f>
        <v>-94.1</v>
      </c>
      <c r="L4137" t="str">
        <f>IF(Table1[[#This Row],[Transaction Type]]="Upgrade",Table1[[#This Row],[Credit Amount]],IF(Table1[[#This Row],[Transaction Type]]="Activation",Table1[[#This Row],[Credit Amount]],""))</f>
        <v/>
      </c>
      <c r="M4137">
        <f>IF(Table1[[#This Row],[Transaction Type]]="Maintenance",Table1[[#This Row],[Credit Amount]],"")</f>
        <v>-94.1</v>
      </c>
      <c r="N4137">
        <v>10056</v>
      </c>
      <c r="O4137" t="s">
        <v>2489</v>
      </c>
      <c r="P4137" t="s">
        <v>2545</v>
      </c>
      <c r="Q4137" t="s">
        <v>289</v>
      </c>
      <c r="R4137">
        <v>10028</v>
      </c>
      <c r="S4137" t="s">
        <v>2489</v>
      </c>
      <c r="T4137" t="s">
        <v>2517</v>
      </c>
      <c r="U4137" t="s">
        <v>290</v>
      </c>
      <c r="V4137" t="s">
        <v>255</v>
      </c>
      <c r="W4137">
        <v>100003034</v>
      </c>
      <c r="X4137">
        <v>8005552035</v>
      </c>
      <c r="Y4137" t="s">
        <v>2595</v>
      </c>
      <c r="Z4137" t="s">
        <v>4630</v>
      </c>
      <c r="AA4137" s="13">
        <v>-94.1</v>
      </c>
      <c r="AB4137" s="14">
        <v>42638</v>
      </c>
      <c r="AC4137" t="s">
        <v>36</v>
      </c>
    </row>
    <row r="4138" spans="1:29" x14ac:dyDescent="0.25">
      <c r="A4138" t="str">
        <f>CONCATENATE("Q",ROUNDUP(MONTH(Table1[[#This Row],[Month]])/3,0))</f>
        <v>Q3</v>
      </c>
      <c r="B4138" s="14">
        <f>EOMONTH(Table1[[#This Row],[Credit Date]],-1)+1</f>
        <v>42614</v>
      </c>
      <c r="C4138" t="str">
        <f>CONCATENATE(Table1[[#This Row],[Issuer Last Name]],", ",Table1[[#This Row],[Issuer First Name]])</f>
        <v>No. 056, Employee</v>
      </c>
      <c r="D4138" t="str">
        <f>CONCATENATE(Table1[[#This Row],[Approver Last Name]],", ",Table1[[#This Row],[Approver First Name]])</f>
        <v>No. 056, Employee</v>
      </c>
      <c r="E4138" t="str">
        <f>CONCATENATE(Table1[[#This Row],[Customer Last Name]],", ",Table1[[#This Row],[Customer First Name]])</f>
        <v>No. 14040, Client</v>
      </c>
      <c r="F4138" t="str">
        <f>IF(Table1[[#This Row],[Credit Amount]]&gt;-19.99,"Less than 19.99",IF(Table1[[#This Row],[Credit Amount]]=-20,"20",IF(Table1[[#This Row],[Credit Amount]]&gt;-49.98,"20.01-49.98",IF(Table1[[#This Row],[Credit Amount]]=-49.99,"49.99",IF(Table1[[#This Row],[Credit Amount]]=-50,"50",IF(Table1[[#This Row],[Credit Amount]]&lt;-50.01,"Greater than 50"))))))</f>
        <v>20.01-49.98</v>
      </c>
      <c r="G4138" t="str">
        <f>IF(Table1[[#This Row],[Transaction Type]]="Maintenance","Non-Sales","Sales")</f>
        <v>Non-Sales</v>
      </c>
      <c r="H4138" t="str">
        <f>IF(Table1[[#This Row],[Quarter]]="q2",1,"")</f>
        <v/>
      </c>
      <c r="I4138">
        <f>IF(Table1[[#This Row],[Quarter]]="q3",1,"")</f>
        <v>1</v>
      </c>
      <c r="J4138" t="str">
        <f>IF(Table1[[#This Row],[Quarter]]="Q2",Table1[[#This Row],[Credit Amount]],"")</f>
        <v/>
      </c>
      <c r="K4138">
        <f>IF(Table1[[#This Row],[Quarter]]="Q3",Table1[[#This Row],[Credit Amount]],"")</f>
        <v>-44.32</v>
      </c>
      <c r="L4138" t="str">
        <f>IF(Table1[[#This Row],[Transaction Type]]="Upgrade",Table1[[#This Row],[Credit Amount]],IF(Table1[[#This Row],[Transaction Type]]="Activation",Table1[[#This Row],[Credit Amount]],""))</f>
        <v/>
      </c>
      <c r="M4138">
        <f>IF(Table1[[#This Row],[Transaction Type]]="Maintenance",Table1[[#This Row],[Credit Amount]],"")</f>
        <v>-44.32</v>
      </c>
      <c r="N4138">
        <v>10056</v>
      </c>
      <c r="O4138" t="s">
        <v>2489</v>
      </c>
      <c r="P4138" t="s">
        <v>2545</v>
      </c>
      <c r="Q4138" t="s">
        <v>289</v>
      </c>
      <c r="R4138">
        <v>10056</v>
      </c>
      <c r="S4138" t="s">
        <v>2489</v>
      </c>
      <c r="T4138" t="s">
        <v>2545</v>
      </c>
      <c r="U4138" t="s">
        <v>289</v>
      </c>
      <c r="V4138" t="s">
        <v>255</v>
      </c>
      <c r="W4138">
        <v>100005039</v>
      </c>
      <c r="X4138">
        <v>8005554040</v>
      </c>
      <c r="Y4138" t="s">
        <v>2595</v>
      </c>
      <c r="Z4138" t="s">
        <v>6628</v>
      </c>
      <c r="AA4138" s="13">
        <v>-44.32</v>
      </c>
      <c r="AB4138" s="14">
        <v>42639</v>
      </c>
      <c r="AC4138" t="s">
        <v>36</v>
      </c>
    </row>
    <row r="4139" spans="1:29" x14ac:dyDescent="0.25">
      <c r="A4139" t="str">
        <f>CONCATENATE("Q",ROUNDUP(MONTH(Table1[[#This Row],[Month]])/3,0))</f>
        <v>Q3</v>
      </c>
      <c r="B4139" s="14">
        <f>EOMONTH(Table1[[#This Row],[Credit Date]],-1)+1</f>
        <v>42614</v>
      </c>
      <c r="C4139" t="str">
        <f>CONCATENATE(Table1[[#This Row],[Issuer Last Name]],", ",Table1[[#This Row],[Issuer First Name]])</f>
        <v>No. 056, Employee</v>
      </c>
      <c r="D4139" t="str">
        <f>CONCATENATE(Table1[[#This Row],[Approver Last Name]],", ",Table1[[#This Row],[Approver First Name]])</f>
        <v>No. 056, Employee</v>
      </c>
      <c r="E4139" t="str">
        <f>CONCATENATE(Table1[[#This Row],[Customer Last Name]],", ",Table1[[#This Row],[Customer First Name]])</f>
        <v>No. 12433, Client</v>
      </c>
      <c r="F4139" t="str">
        <f>IF(Table1[[#This Row],[Credit Amount]]&gt;-19.99,"Less than 19.99",IF(Table1[[#This Row],[Credit Amount]]=-20,"20",IF(Table1[[#This Row],[Credit Amount]]&gt;-49.98,"20.01-49.98",IF(Table1[[#This Row],[Credit Amount]]=-49.99,"49.99",IF(Table1[[#This Row],[Credit Amount]]=-50,"50",IF(Table1[[#This Row],[Credit Amount]]&lt;-50.01,"Greater than 50"))))))</f>
        <v>Less than 19.99</v>
      </c>
      <c r="G4139" t="str">
        <f>IF(Table1[[#This Row],[Transaction Type]]="Maintenance","Non-Sales","Sales")</f>
        <v>Non-Sales</v>
      </c>
      <c r="H4139" t="str">
        <f>IF(Table1[[#This Row],[Quarter]]="q2",1,"")</f>
        <v/>
      </c>
      <c r="I4139">
        <f>IF(Table1[[#This Row],[Quarter]]="q3",1,"")</f>
        <v>1</v>
      </c>
      <c r="J4139" t="str">
        <f>IF(Table1[[#This Row],[Quarter]]="Q2",Table1[[#This Row],[Credit Amount]],"")</f>
        <v/>
      </c>
      <c r="K4139">
        <f>IF(Table1[[#This Row],[Quarter]]="Q3",Table1[[#This Row],[Credit Amount]],"")</f>
        <v>-18.420000000000002</v>
      </c>
      <c r="L4139" t="str">
        <f>IF(Table1[[#This Row],[Transaction Type]]="Upgrade",Table1[[#This Row],[Credit Amount]],IF(Table1[[#This Row],[Transaction Type]]="Activation",Table1[[#This Row],[Credit Amount]],""))</f>
        <v/>
      </c>
      <c r="M4139">
        <f>IF(Table1[[#This Row],[Transaction Type]]="Maintenance",Table1[[#This Row],[Credit Amount]],"")</f>
        <v>-18.420000000000002</v>
      </c>
      <c r="N4139">
        <v>10056</v>
      </c>
      <c r="O4139" t="s">
        <v>2489</v>
      </c>
      <c r="P4139" t="s">
        <v>2545</v>
      </c>
      <c r="Q4139" t="s">
        <v>289</v>
      </c>
      <c r="R4139">
        <v>10056</v>
      </c>
      <c r="S4139" t="s">
        <v>2489</v>
      </c>
      <c r="T4139" t="s">
        <v>2545</v>
      </c>
      <c r="U4139" t="s">
        <v>289</v>
      </c>
      <c r="V4139" t="s">
        <v>255</v>
      </c>
      <c r="W4139">
        <v>100003432</v>
      </c>
      <c r="X4139">
        <v>8005552433</v>
      </c>
      <c r="Y4139" t="s">
        <v>2595</v>
      </c>
      <c r="Z4139" t="s">
        <v>5028</v>
      </c>
      <c r="AA4139" s="13">
        <v>-18.420000000000002</v>
      </c>
      <c r="AB4139" s="14">
        <v>42639</v>
      </c>
      <c r="AC4139" t="s">
        <v>36</v>
      </c>
    </row>
    <row r="4140" spans="1:29" x14ac:dyDescent="0.25">
      <c r="A4140" t="str">
        <f>CONCATENATE("Q",ROUNDUP(MONTH(Table1[[#This Row],[Month]])/3,0))</f>
        <v>Q2</v>
      </c>
      <c r="B4140" s="14">
        <f>EOMONTH(Table1[[#This Row],[Credit Date]],-1)+1</f>
        <v>42461</v>
      </c>
      <c r="C4140" t="str">
        <f>CONCATENATE(Table1[[#This Row],[Issuer Last Name]],", ",Table1[[#This Row],[Issuer First Name]])</f>
        <v>No. 035, Employee</v>
      </c>
      <c r="D4140" t="str">
        <f>CONCATENATE(Table1[[#This Row],[Approver Last Name]],", ",Table1[[#This Row],[Approver First Name]])</f>
        <v>No. 028, Employee</v>
      </c>
      <c r="E4140" t="str">
        <f>CONCATENATE(Table1[[#This Row],[Customer Last Name]],", ",Table1[[#This Row],[Customer First Name]])</f>
        <v>No. 13673, Client</v>
      </c>
      <c r="F4140" t="str">
        <f>IF(Table1[[#This Row],[Credit Amount]]&gt;-19.99,"Less than 19.99",IF(Table1[[#This Row],[Credit Amount]]=-20,"20",IF(Table1[[#This Row],[Credit Amount]]&gt;-49.98,"20.01-49.98",IF(Table1[[#This Row],[Credit Amount]]=-49.99,"49.99",IF(Table1[[#This Row],[Credit Amount]]=-50,"50",IF(Table1[[#This Row],[Credit Amount]]&lt;-50.01,"Greater than 50"))))))</f>
        <v>20.01-49.98</v>
      </c>
      <c r="G4140" t="str">
        <f>IF(Table1[[#This Row],[Transaction Type]]="Maintenance","Non-Sales","Sales")</f>
        <v>Non-Sales</v>
      </c>
      <c r="H4140">
        <f>IF(Table1[[#This Row],[Quarter]]="q2",1,"")</f>
        <v>1</v>
      </c>
      <c r="I4140" t="str">
        <f>IF(Table1[[#This Row],[Quarter]]="q3",1,"")</f>
        <v/>
      </c>
      <c r="J4140">
        <f>IF(Table1[[#This Row],[Quarter]]="Q2",Table1[[#This Row],[Credit Amount]],"")</f>
        <v>-47.18</v>
      </c>
      <c r="K4140" t="str">
        <f>IF(Table1[[#This Row],[Quarter]]="Q3",Table1[[#This Row],[Credit Amount]],"")</f>
        <v/>
      </c>
      <c r="L4140" t="str">
        <f>IF(Table1[[#This Row],[Transaction Type]]="Upgrade",Table1[[#This Row],[Credit Amount]],IF(Table1[[#This Row],[Transaction Type]]="Activation",Table1[[#This Row],[Credit Amount]],""))</f>
        <v/>
      </c>
      <c r="M4140">
        <f>IF(Table1[[#This Row],[Transaction Type]]="Maintenance",Table1[[#This Row],[Credit Amount]],"")</f>
        <v>-47.18</v>
      </c>
      <c r="N4140">
        <v>10035</v>
      </c>
      <c r="O4140" t="s">
        <v>2489</v>
      </c>
      <c r="P4140" t="s">
        <v>2524</v>
      </c>
      <c r="Q4140" t="s">
        <v>289</v>
      </c>
      <c r="R4140">
        <v>10028</v>
      </c>
      <c r="S4140" t="s">
        <v>2489</v>
      </c>
      <c r="T4140" t="s">
        <v>2517</v>
      </c>
      <c r="U4140" t="s">
        <v>290</v>
      </c>
      <c r="V4140" t="s">
        <v>255</v>
      </c>
      <c r="W4140">
        <v>100004672</v>
      </c>
      <c r="X4140">
        <v>8005553673</v>
      </c>
      <c r="Y4140" t="s">
        <v>2595</v>
      </c>
      <c r="Z4140" t="s">
        <v>6261</v>
      </c>
      <c r="AA4140" s="13">
        <v>-47.18</v>
      </c>
      <c r="AB4140" s="14">
        <v>42461</v>
      </c>
      <c r="AC4140" t="s">
        <v>36</v>
      </c>
    </row>
    <row r="4141" spans="1:29" x14ac:dyDescent="0.25">
      <c r="A4141" t="str">
        <f>CONCATENATE("Q",ROUNDUP(MONTH(Table1[[#This Row],[Month]])/3,0))</f>
        <v>Q2</v>
      </c>
      <c r="B4141" s="14">
        <f>EOMONTH(Table1[[#This Row],[Credit Date]],-1)+1</f>
        <v>42461</v>
      </c>
      <c r="C4141" t="str">
        <f>CONCATENATE(Table1[[#This Row],[Issuer Last Name]],", ",Table1[[#This Row],[Issuer First Name]])</f>
        <v>No. 035, Employee</v>
      </c>
      <c r="D4141" t="str">
        <f>CONCATENATE(Table1[[#This Row],[Approver Last Name]],", ",Table1[[#This Row],[Approver First Name]])</f>
        <v>No. 028, Employee</v>
      </c>
      <c r="E4141" t="str">
        <f>CONCATENATE(Table1[[#This Row],[Customer Last Name]],", ",Table1[[#This Row],[Customer First Name]])</f>
        <v>No. 11530, Client</v>
      </c>
      <c r="F4141" t="str">
        <f>IF(Table1[[#This Row],[Credit Amount]]&gt;-19.99,"Less than 19.99",IF(Table1[[#This Row],[Credit Amount]]=-20,"20",IF(Table1[[#This Row],[Credit Amount]]&gt;-49.98,"20.01-49.98",IF(Table1[[#This Row],[Credit Amount]]=-49.99,"49.99",IF(Table1[[#This Row],[Credit Amount]]=-50,"50",IF(Table1[[#This Row],[Credit Amount]]&lt;-50.01,"Greater than 50"))))))</f>
        <v>20.01-49.98</v>
      </c>
      <c r="G4141" t="str">
        <f>IF(Table1[[#This Row],[Transaction Type]]="Maintenance","Non-Sales","Sales")</f>
        <v>Non-Sales</v>
      </c>
      <c r="H4141">
        <f>IF(Table1[[#This Row],[Quarter]]="q2",1,"")</f>
        <v>1</v>
      </c>
      <c r="I4141" t="str">
        <f>IF(Table1[[#This Row],[Quarter]]="q3",1,"")</f>
        <v/>
      </c>
      <c r="J4141">
        <f>IF(Table1[[#This Row],[Quarter]]="Q2",Table1[[#This Row],[Credit Amount]],"")</f>
        <v>-25.05</v>
      </c>
      <c r="K4141" t="str">
        <f>IF(Table1[[#This Row],[Quarter]]="Q3",Table1[[#This Row],[Credit Amount]],"")</f>
        <v/>
      </c>
      <c r="L4141" t="str">
        <f>IF(Table1[[#This Row],[Transaction Type]]="Upgrade",Table1[[#This Row],[Credit Amount]],IF(Table1[[#This Row],[Transaction Type]]="Activation",Table1[[#This Row],[Credit Amount]],""))</f>
        <v/>
      </c>
      <c r="M4141">
        <f>IF(Table1[[#This Row],[Transaction Type]]="Maintenance",Table1[[#This Row],[Credit Amount]],"")</f>
        <v>-25.05</v>
      </c>
      <c r="N4141">
        <v>10035</v>
      </c>
      <c r="O4141" t="s">
        <v>2489</v>
      </c>
      <c r="P4141" t="s">
        <v>2524</v>
      </c>
      <c r="Q4141" t="s">
        <v>289</v>
      </c>
      <c r="R4141">
        <v>10028</v>
      </c>
      <c r="S4141" t="s">
        <v>2489</v>
      </c>
      <c r="T4141" t="s">
        <v>2517</v>
      </c>
      <c r="U4141" t="s">
        <v>290</v>
      </c>
      <c r="V4141" t="s">
        <v>255</v>
      </c>
      <c r="W4141">
        <v>100002529</v>
      </c>
      <c r="X4141">
        <v>8005551530</v>
      </c>
      <c r="Y4141" t="s">
        <v>2595</v>
      </c>
      <c r="Z4141" t="s">
        <v>4125</v>
      </c>
      <c r="AA4141" s="13">
        <v>-25.05</v>
      </c>
      <c r="AB4141" s="14">
        <v>42461</v>
      </c>
      <c r="AC4141" t="s">
        <v>36</v>
      </c>
    </row>
    <row r="4142" spans="1:29" x14ac:dyDescent="0.25">
      <c r="A4142" t="str">
        <f>CONCATENATE("Q",ROUNDUP(MONTH(Table1[[#This Row],[Month]])/3,0))</f>
        <v>Q2</v>
      </c>
      <c r="B4142" s="14">
        <f>EOMONTH(Table1[[#This Row],[Credit Date]],-1)+1</f>
        <v>42461</v>
      </c>
      <c r="C4142" t="str">
        <f>CONCATENATE(Table1[[#This Row],[Issuer Last Name]],", ",Table1[[#This Row],[Issuer First Name]])</f>
        <v>No. 035, Employee</v>
      </c>
      <c r="D4142" t="str">
        <f>CONCATENATE(Table1[[#This Row],[Approver Last Name]],", ",Table1[[#This Row],[Approver First Name]])</f>
        <v>No. 028, Employee</v>
      </c>
      <c r="E4142" t="str">
        <f>CONCATENATE(Table1[[#This Row],[Customer Last Name]],", ",Table1[[#This Row],[Customer First Name]])</f>
        <v>No. 11323, Client</v>
      </c>
      <c r="F41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42" t="str">
        <f>IF(Table1[[#This Row],[Transaction Type]]="Maintenance","Non-Sales","Sales")</f>
        <v>Non-Sales</v>
      </c>
      <c r="H4142">
        <f>IF(Table1[[#This Row],[Quarter]]="q2",1,"")</f>
        <v>1</v>
      </c>
      <c r="I4142" t="str">
        <f>IF(Table1[[#This Row],[Quarter]]="q3",1,"")</f>
        <v/>
      </c>
      <c r="J4142">
        <f>IF(Table1[[#This Row],[Quarter]]="Q2",Table1[[#This Row],[Credit Amount]],"")</f>
        <v>-96.12</v>
      </c>
      <c r="K4142" t="str">
        <f>IF(Table1[[#This Row],[Quarter]]="Q3",Table1[[#This Row],[Credit Amount]],"")</f>
        <v/>
      </c>
      <c r="L4142" t="str">
        <f>IF(Table1[[#This Row],[Transaction Type]]="Upgrade",Table1[[#This Row],[Credit Amount]],IF(Table1[[#This Row],[Transaction Type]]="Activation",Table1[[#This Row],[Credit Amount]],""))</f>
        <v/>
      </c>
      <c r="M4142">
        <f>IF(Table1[[#This Row],[Transaction Type]]="Maintenance",Table1[[#This Row],[Credit Amount]],"")</f>
        <v>-96.12</v>
      </c>
      <c r="N4142">
        <v>10035</v>
      </c>
      <c r="O4142" t="s">
        <v>2489</v>
      </c>
      <c r="P4142" t="s">
        <v>2524</v>
      </c>
      <c r="Q4142" t="s">
        <v>289</v>
      </c>
      <c r="R4142">
        <v>10028</v>
      </c>
      <c r="S4142" t="s">
        <v>2489</v>
      </c>
      <c r="T4142" t="s">
        <v>2517</v>
      </c>
      <c r="U4142" t="s">
        <v>290</v>
      </c>
      <c r="V4142" t="s">
        <v>255</v>
      </c>
      <c r="W4142">
        <v>100002322</v>
      </c>
      <c r="X4142">
        <v>8005551323</v>
      </c>
      <c r="Y4142" t="s">
        <v>2595</v>
      </c>
      <c r="Z4142" t="s">
        <v>3918</v>
      </c>
      <c r="AA4142" s="13">
        <v>-96.12</v>
      </c>
      <c r="AB4142" s="14">
        <v>42462</v>
      </c>
      <c r="AC4142" t="s">
        <v>36</v>
      </c>
    </row>
    <row r="4143" spans="1:29" x14ac:dyDescent="0.25">
      <c r="A4143" t="str">
        <f>CONCATENATE("Q",ROUNDUP(MONTH(Table1[[#This Row],[Month]])/3,0))</f>
        <v>Q2</v>
      </c>
      <c r="B4143" s="14">
        <f>EOMONTH(Table1[[#This Row],[Credit Date]],-1)+1</f>
        <v>42461</v>
      </c>
      <c r="C4143" t="str">
        <f>CONCATENATE(Table1[[#This Row],[Issuer Last Name]],", ",Table1[[#This Row],[Issuer First Name]])</f>
        <v>No. 035, Employee</v>
      </c>
      <c r="D4143" t="str">
        <f>CONCATENATE(Table1[[#This Row],[Approver Last Name]],", ",Table1[[#This Row],[Approver First Name]])</f>
        <v>No. 028, Employee</v>
      </c>
      <c r="E4143" t="str">
        <f>CONCATENATE(Table1[[#This Row],[Customer Last Name]],", ",Table1[[#This Row],[Customer First Name]])</f>
        <v>No. 10236, Client</v>
      </c>
      <c r="F41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43" t="str">
        <f>IF(Table1[[#This Row],[Transaction Type]]="Maintenance","Non-Sales","Sales")</f>
        <v>Non-Sales</v>
      </c>
      <c r="H4143">
        <f>IF(Table1[[#This Row],[Quarter]]="q2",1,"")</f>
        <v>1</v>
      </c>
      <c r="I4143" t="str">
        <f>IF(Table1[[#This Row],[Quarter]]="q3",1,"")</f>
        <v/>
      </c>
      <c r="J4143">
        <f>IF(Table1[[#This Row],[Quarter]]="Q2",Table1[[#This Row],[Credit Amount]],"")</f>
        <v>-97.92</v>
      </c>
      <c r="K4143" t="str">
        <f>IF(Table1[[#This Row],[Quarter]]="Q3",Table1[[#This Row],[Credit Amount]],"")</f>
        <v/>
      </c>
      <c r="L4143" t="str">
        <f>IF(Table1[[#This Row],[Transaction Type]]="Upgrade",Table1[[#This Row],[Credit Amount]],IF(Table1[[#This Row],[Transaction Type]]="Activation",Table1[[#This Row],[Credit Amount]],""))</f>
        <v/>
      </c>
      <c r="M4143">
        <f>IF(Table1[[#This Row],[Transaction Type]]="Maintenance",Table1[[#This Row],[Credit Amount]],"")</f>
        <v>-97.92</v>
      </c>
      <c r="N4143">
        <v>10035</v>
      </c>
      <c r="O4143" t="s">
        <v>2489</v>
      </c>
      <c r="P4143" t="s">
        <v>2524</v>
      </c>
      <c r="Q4143" t="s">
        <v>289</v>
      </c>
      <c r="R4143">
        <v>10028</v>
      </c>
      <c r="S4143" t="s">
        <v>2489</v>
      </c>
      <c r="T4143" t="s">
        <v>2517</v>
      </c>
      <c r="U4143" t="s">
        <v>290</v>
      </c>
      <c r="V4143" t="s">
        <v>255</v>
      </c>
      <c r="W4143">
        <v>100001235</v>
      </c>
      <c r="X4143">
        <v>8005550236</v>
      </c>
      <c r="Y4143" t="s">
        <v>2595</v>
      </c>
      <c r="Z4143" t="s">
        <v>2831</v>
      </c>
      <c r="AA4143" s="13">
        <v>-97.92</v>
      </c>
      <c r="AB4143" s="14">
        <v>42463</v>
      </c>
      <c r="AC4143" t="s">
        <v>36</v>
      </c>
    </row>
    <row r="4144" spans="1:29" x14ac:dyDescent="0.25">
      <c r="A4144" t="str">
        <f>CONCATENATE("Q",ROUNDUP(MONTH(Table1[[#This Row],[Month]])/3,0))</f>
        <v>Q2</v>
      </c>
      <c r="B4144" s="14">
        <f>EOMONTH(Table1[[#This Row],[Credit Date]],-1)+1</f>
        <v>42461</v>
      </c>
      <c r="C4144" t="str">
        <f>CONCATENATE(Table1[[#This Row],[Issuer Last Name]],", ",Table1[[#This Row],[Issuer First Name]])</f>
        <v>No. 035, Employee</v>
      </c>
      <c r="D4144" t="str">
        <f>CONCATENATE(Table1[[#This Row],[Approver Last Name]],", ",Table1[[#This Row],[Approver First Name]])</f>
        <v>No. 028, Employee</v>
      </c>
      <c r="E4144" t="str">
        <f>CONCATENATE(Table1[[#This Row],[Customer Last Name]],", ",Table1[[#This Row],[Customer First Name]])</f>
        <v>No. 13141, Client</v>
      </c>
      <c r="F4144" t="str">
        <f>IF(Table1[[#This Row],[Credit Amount]]&gt;-19.99,"Less than 19.99",IF(Table1[[#This Row],[Credit Amount]]=-20,"20",IF(Table1[[#This Row],[Credit Amount]]&gt;-49.98,"20.01-49.98",IF(Table1[[#This Row],[Credit Amount]]=-49.99,"49.99",IF(Table1[[#This Row],[Credit Amount]]=-50,"50",IF(Table1[[#This Row],[Credit Amount]]&lt;-50.01,"Greater than 50"))))))</f>
        <v>20.01-49.98</v>
      </c>
      <c r="G4144" t="str">
        <f>IF(Table1[[#This Row],[Transaction Type]]="Maintenance","Non-Sales","Sales")</f>
        <v>Non-Sales</v>
      </c>
      <c r="H4144">
        <f>IF(Table1[[#This Row],[Quarter]]="q2",1,"")</f>
        <v>1</v>
      </c>
      <c r="I4144" t="str">
        <f>IF(Table1[[#This Row],[Quarter]]="q3",1,"")</f>
        <v/>
      </c>
      <c r="J4144">
        <f>IF(Table1[[#This Row],[Quarter]]="Q2",Table1[[#This Row],[Credit Amount]],"")</f>
        <v>-33.619999999999997</v>
      </c>
      <c r="K4144" t="str">
        <f>IF(Table1[[#This Row],[Quarter]]="Q3",Table1[[#This Row],[Credit Amount]],"")</f>
        <v/>
      </c>
      <c r="L4144" t="str">
        <f>IF(Table1[[#This Row],[Transaction Type]]="Upgrade",Table1[[#This Row],[Credit Amount]],IF(Table1[[#This Row],[Transaction Type]]="Activation",Table1[[#This Row],[Credit Amount]],""))</f>
        <v/>
      </c>
      <c r="M4144">
        <f>IF(Table1[[#This Row],[Transaction Type]]="Maintenance",Table1[[#This Row],[Credit Amount]],"")</f>
        <v>-33.619999999999997</v>
      </c>
      <c r="N4144">
        <v>10035</v>
      </c>
      <c r="O4144" t="s">
        <v>2489</v>
      </c>
      <c r="P4144" t="s">
        <v>2524</v>
      </c>
      <c r="Q4144" t="s">
        <v>289</v>
      </c>
      <c r="R4144">
        <v>10028</v>
      </c>
      <c r="S4144" t="s">
        <v>2489</v>
      </c>
      <c r="T4144" t="s">
        <v>2517</v>
      </c>
      <c r="U4144" t="s">
        <v>290</v>
      </c>
      <c r="V4144" t="s">
        <v>255</v>
      </c>
      <c r="W4144">
        <v>100004140</v>
      </c>
      <c r="X4144">
        <v>8005553141</v>
      </c>
      <c r="Y4144" t="s">
        <v>2595</v>
      </c>
      <c r="Z4144" t="s">
        <v>5729</v>
      </c>
      <c r="AA4144" s="13">
        <v>-33.619999999999997</v>
      </c>
      <c r="AB4144" s="14">
        <v>42467</v>
      </c>
      <c r="AC4144" t="s">
        <v>36</v>
      </c>
    </row>
    <row r="4145" spans="1:29" x14ac:dyDescent="0.25">
      <c r="A4145" t="str">
        <f>CONCATENATE("Q",ROUNDUP(MONTH(Table1[[#This Row],[Month]])/3,0))</f>
        <v>Q2</v>
      </c>
      <c r="B4145" s="14">
        <f>EOMONTH(Table1[[#This Row],[Credit Date]],-1)+1</f>
        <v>42461</v>
      </c>
      <c r="C4145" t="str">
        <f>CONCATENATE(Table1[[#This Row],[Issuer Last Name]],", ",Table1[[#This Row],[Issuer First Name]])</f>
        <v>No. 035, Employee</v>
      </c>
      <c r="D4145" t="str">
        <f>CONCATENATE(Table1[[#This Row],[Approver Last Name]],", ",Table1[[#This Row],[Approver First Name]])</f>
        <v>No. 028, Employee</v>
      </c>
      <c r="E4145" t="str">
        <f>CONCATENATE(Table1[[#This Row],[Customer Last Name]],", ",Table1[[#This Row],[Customer First Name]])</f>
        <v>No. 12238, Client</v>
      </c>
      <c r="F4145" t="str">
        <f>IF(Table1[[#This Row],[Credit Amount]]&gt;-19.99,"Less than 19.99",IF(Table1[[#This Row],[Credit Amount]]=-20,"20",IF(Table1[[#This Row],[Credit Amount]]&gt;-49.98,"20.01-49.98",IF(Table1[[#This Row],[Credit Amount]]=-49.99,"49.99",IF(Table1[[#This Row],[Credit Amount]]=-50,"50",IF(Table1[[#This Row],[Credit Amount]]&lt;-50.01,"Greater than 50"))))))</f>
        <v>20.01-49.98</v>
      </c>
      <c r="G4145" t="str">
        <f>IF(Table1[[#This Row],[Transaction Type]]="Maintenance","Non-Sales","Sales")</f>
        <v>Non-Sales</v>
      </c>
      <c r="H4145">
        <f>IF(Table1[[#This Row],[Quarter]]="q2",1,"")</f>
        <v>1</v>
      </c>
      <c r="I4145" t="str">
        <f>IF(Table1[[#This Row],[Quarter]]="q3",1,"")</f>
        <v/>
      </c>
      <c r="J4145">
        <f>IF(Table1[[#This Row],[Quarter]]="Q2",Table1[[#This Row],[Credit Amount]],"")</f>
        <v>-22.92</v>
      </c>
      <c r="K4145" t="str">
        <f>IF(Table1[[#This Row],[Quarter]]="Q3",Table1[[#This Row],[Credit Amount]],"")</f>
        <v/>
      </c>
      <c r="L4145" t="str">
        <f>IF(Table1[[#This Row],[Transaction Type]]="Upgrade",Table1[[#This Row],[Credit Amount]],IF(Table1[[#This Row],[Transaction Type]]="Activation",Table1[[#This Row],[Credit Amount]],""))</f>
        <v/>
      </c>
      <c r="M4145">
        <f>IF(Table1[[#This Row],[Transaction Type]]="Maintenance",Table1[[#This Row],[Credit Amount]],"")</f>
        <v>-22.92</v>
      </c>
      <c r="N4145">
        <v>10035</v>
      </c>
      <c r="O4145" t="s">
        <v>2489</v>
      </c>
      <c r="P4145" t="s">
        <v>2524</v>
      </c>
      <c r="Q4145" t="s">
        <v>289</v>
      </c>
      <c r="R4145">
        <v>10028</v>
      </c>
      <c r="S4145" t="s">
        <v>2489</v>
      </c>
      <c r="T4145" t="s">
        <v>2517</v>
      </c>
      <c r="U4145" t="s">
        <v>290</v>
      </c>
      <c r="V4145" t="s">
        <v>255</v>
      </c>
      <c r="W4145">
        <v>100003237</v>
      </c>
      <c r="X4145">
        <v>8005552238</v>
      </c>
      <c r="Y4145" t="s">
        <v>2595</v>
      </c>
      <c r="Z4145" t="s">
        <v>4833</v>
      </c>
      <c r="AA4145" s="13">
        <v>-22.92</v>
      </c>
      <c r="AB4145" s="14">
        <v>42470</v>
      </c>
      <c r="AC4145" t="s">
        <v>36</v>
      </c>
    </row>
    <row r="4146" spans="1:29" x14ac:dyDescent="0.25">
      <c r="A4146" t="str">
        <f>CONCATENATE("Q",ROUNDUP(MONTH(Table1[[#This Row],[Month]])/3,0))</f>
        <v>Q2</v>
      </c>
      <c r="B4146" s="14">
        <f>EOMONTH(Table1[[#This Row],[Credit Date]],-1)+1</f>
        <v>42461</v>
      </c>
      <c r="C4146" t="str">
        <f>CONCATENATE(Table1[[#This Row],[Issuer Last Name]],", ",Table1[[#This Row],[Issuer First Name]])</f>
        <v>No. 035, Employee</v>
      </c>
      <c r="D4146" t="str">
        <f>CONCATENATE(Table1[[#This Row],[Approver Last Name]],", ",Table1[[#This Row],[Approver First Name]])</f>
        <v>No. 028, Employee</v>
      </c>
      <c r="E4146" t="str">
        <f>CONCATENATE(Table1[[#This Row],[Customer Last Name]],", ",Table1[[#This Row],[Customer First Name]])</f>
        <v>No. 12396, Client</v>
      </c>
      <c r="F4146" t="str">
        <f>IF(Table1[[#This Row],[Credit Amount]]&gt;-19.99,"Less than 19.99",IF(Table1[[#This Row],[Credit Amount]]=-20,"20",IF(Table1[[#This Row],[Credit Amount]]&gt;-49.98,"20.01-49.98",IF(Table1[[#This Row],[Credit Amount]]=-49.99,"49.99",IF(Table1[[#This Row],[Credit Amount]]=-50,"50",IF(Table1[[#This Row],[Credit Amount]]&lt;-50.01,"Greater than 50"))))))</f>
        <v>Less than 19.99</v>
      </c>
      <c r="G4146" t="str">
        <f>IF(Table1[[#This Row],[Transaction Type]]="Maintenance","Non-Sales","Sales")</f>
        <v>Sales</v>
      </c>
      <c r="H4146">
        <f>IF(Table1[[#This Row],[Quarter]]="q2",1,"")</f>
        <v>1</v>
      </c>
      <c r="I4146" t="str">
        <f>IF(Table1[[#This Row],[Quarter]]="q3",1,"")</f>
        <v/>
      </c>
      <c r="J4146">
        <f>IF(Table1[[#This Row],[Quarter]]="Q2",Table1[[#This Row],[Credit Amount]],"")</f>
        <v>-13.87</v>
      </c>
      <c r="K4146" t="str">
        <f>IF(Table1[[#This Row],[Quarter]]="Q3",Table1[[#This Row],[Credit Amount]],"")</f>
        <v/>
      </c>
      <c r="L4146">
        <f>IF(Table1[[#This Row],[Transaction Type]]="Upgrade",Table1[[#This Row],[Credit Amount]],IF(Table1[[#This Row],[Transaction Type]]="Activation",Table1[[#This Row],[Credit Amount]],""))</f>
        <v>-13.87</v>
      </c>
      <c r="M4146" t="str">
        <f>IF(Table1[[#This Row],[Transaction Type]]="Maintenance",Table1[[#This Row],[Credit Amount]],"")</f>
        <v/>
      </c>
      <c r="N4146">
        <v>10035</v>
      </c>
      <c r="O4146" t="s">
        <v>2489</v>
      </c>
      <c r="P4146" t="s">
        <v>2524</v>
      </c>
      <c r="Q4146" t="s">
        <v>289</v>
      </c>
      <c r="R4146">
        <v>10028</v>
      </c>
      <c r="S4146" t="s">
        <v>2489</v>
      </c>
      <c r="T4146" t="s">
        <v>2517</v>
      </c>
      <c r="U4146" t="s">
        <v>290</v>
      </c>
      <c r="V4146" t="s">
        <v>255</v>
      </c>
      <c r="W4146">
        <v>100003395</v>
      </c>
      <c r="X4146">
        <v>8005552396</v>
      </c>
      <c r="Y4146" t="s">
        <v>2595</v>
      </c>
      <c r="Z4146" t="s">
        <v>4991</v>
      </c>
      <c r="AA4146" s="13">
        <v>-13.87</v>
      </c>
      <c r="AB4146" s="14">
        <v>42471</v>
      </c>
      <c r="AC4146" t="s">
        <v>37</v>
      </c>
    </row>
    <row r="4147" spans="1:29" x14ac:dyDescent="0.25">
      <c r="A4147" t="str">
        <f>CONCATENATE("Q",ROUNDUP(MONTH(Table1[[#This Row],[Month]])/3,0))</f>
        <v>Q2</v>
      </c>
      <c r="B4147" s="14">
        <f>EOMONTH(Table1[[#This Row],[Credit Date]],-1)+1</f>
        <v>42461</v>
      </c>
      <c r="C4147" t="str">
        <f>CONCATENATE(Table1[[#This Row],[Issuer Last Name]],", ",Table1[[#This Row],[Issuer First Name]])</f>
        <v>No. 035, Employee</v>
      </c>
      <c r="D4147" t="str">
        <f>CONCATENATE(Table1[[#This Row],[Approver Last Name]],", ",Table1[[#This Row],[Approver First Name]])</f>
        <v>No. 028, Employee</v>
      </c>
      <c r="E4147" t="str">
        <f>CONCATENATE(Table1[[#This Row],[Customer Last Name]],", ",Table1[[#This Row],[Customer First Name]])</f>
        <v>No. 12522, Client</v>
      </c>
      <c r="F41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47" t="str">
        <f>IF(Table1[[#This Row],[Transaction Type]]="Maintenance","Non-Sales","Sales")</f>
        <v>Non-Sales</v>
      </c>
      <c r="H4147">
        <f>IF(Table1[[#This Row],[Quarter]]="q2",1,"")</f>
        <v>1</v>
      </c>
      <c r="I4147" t="str">
        <f>IF(Table1[[#This Row],[Quarter]]="q3",1,"")</f>
        <v/>
      </c>
      <c r="J4147">
        <f>IF(Table1[[#This Row],[Quarter]]="Q2",Table1[[#This Row],[Credit Amount]],"")</f>
        <v>-69.36</v>
      </c>
      <c r="K4147" t="str">
        <f>IF(Table1[[#This Row],[Quarter]]="Q3",Table1[[#This Row],[Credit Amount]],"")</f>
        <v/>
      </c>
      <c r="L4147" t="str">
        <f>IF(Table1[[#This Row],[Transaction Type]]="Upgrade",Table1[[#This Row],[Credit Amount]],IF(Table1[[#This Row],[Transaction Type]]="Activation",Table1[[#This Row],[Credit Amount]],""))</f>
        <v/>
      </c>
      <c r="M4147">
        <f>IF(Table1[[#This Row],[Transaction Type]]="Maintenance",Table1[[#This Row],[Credit Amount]],"")</f>
        <v>-69.36</v>
      </c>
      <c r="N4147">
        <v>10035</v>
      </c>
      <c r="O4147" t="s">
        <v>2489</v>
      </c>
      <c r="P4147" t="s">
        <v>2524</v>
      </c>
      <c r="Q4147" t="s">
        <v>289</v>
      </c>
      <c r="R4147">
        <v>10028</v>
      </c>
      <c r="S4147" t="s">
        <v>2489</v>
      </c>
      <c r="T4147" t="s">
        <v>2517</v>
      </c>
      <c r="U4147" t="s">
        <v>290</v>
      </c>
      <c r="V4147" t="s">
        <v>255</v>
      </c>
      <c r="W4147">
        <v>100003521</v>
      </c>
      <c r="X4147">
        <v>8005552522</v>
      </c>
      <c r="Y4147" t="s">
        <v>2595</v>
      </c>
      <c r="Z4147" t="s">
        <v>5117</v>
      </c>
      <c r="AA4147" s="13">
        <v>-69.36</v>
      </c>
      <c r="AB4147" s="14">
        <v>42475</v>
      </c>
      <c r="AC4147" t="s">
        <v>36</v>
      </c>
    </row>
    <row r="4148" spans="1:29" x14ac:dyDescent="0.25">
      <c r="A4148" t="str">
        <f>CONCATENATE("Q",ROUNDUP(MONTH(Table1[[#This Row],[Month]])/3,0))</f>
        <v>Q2</v>
      </c>
      <c r="B4148" s="14">
        <f>EOMONTH(Table1[[#This Row],[Credit Date]],-1)+1</f>
        <v>42461</v>
      </c>
      <c r="C4148" t="str">
        <f>CONCATENATE(Table1[[#This Row],[Issuer Last Name]],", ",Table1[[#This Row],[Issuer First Name]])</f>
        <v>No. 035, Employee</v>
      </c>
      <c r="D4148" t="str">
        <f>CONCATENATE(Table1[[#This Row],[Approver Last Name]],", ",Table1[[#This Row],[Approver First Name]])</f>
        <v>No. 028, Employee</v>
      </c>
      <c r="E4148" t="str">
        <f>CONCATENATE(Table1[[#This Row],[Customer Last Name]],", ",Table1[[#This Row],[Customer First Name]])</f>
        <v>No. 11039, Client</v>
      </c>
      <c r="F4148" t="str">
        <f>IF(Table1[[#This Row],[Credit Amount]]&gt;-19.99,"Less than 19.99",IF(Table1[[#This Row],[Credit Amount]]=-20,"20",IF(Table1[[#This Row],[Credit Amount]]&gt;-49.98,"20.01-49.98",IF(Table1[[#This Row],[Credit Amount]]=-49.99,"49.99",IF(Table1[[#This Row],[Credit Amount]]=-50,"50",IF(Table1[[#This Row],[Credit Amount]]&lt;-50.01,"Greater than 50"))))))</f>
        <v>Less than 19.99</v>
      </c>
      <c r="G4148" t="str">
        <f>IF(Table1[[#This Row],[Transaction Type]]="Maintenance","Non-Sales","Sales")</f>
        <v>Non-Sales</v>
      </c>
      <c r="H4148">
        <f>IF(Table1[[#This Row],[Quarter]]="q2",1,"")</f>
        <v>1</v>
      </c>
      <c r="I4148" t="str">
        <f>IF(Table1[[#This Row],[Quarter]]="q3",1,"")</f>
        <v/>
      </c>
      <c r="J4148">
        <f>IF(Table1[[#This Row],[Quarter]]="Q2",Table1[[#This Row],[Credit Amount]],"")</f>
        <v>-9.69</v>
      </c>
      <c r="K4148" t="str">
        <f>IF(Table1[[#This Row],[Quarter]]="Q3",Table1[[#This Row],[Credit Amount]],"")</f>
        <v/>
      </c>
      <c r="L4148" t="str">
        <f>IF(Table1[[#This Row],[Transaction Type]]="Upgrade",Table1[[#This Row],[Credit Amount]],IF(Table1[[#This Row],[Transaction Type]]="Activation",Table1[[#This Row],[Credit Amount]],""))</f>
        <v/>
      </c>
      <c r="M4148">
        <f>IF(Table1[[#This Row],[Transaction Type]]="Maintenance",Table1[[#This Row],[Credit Amount]],"")</f>
        <v>-9.69</v>
      </c>
      <c r="N4148">
        <v>10035</v>
      </c>
      <c r="O4148" t="s">
        <v>2489</v>
      </c>
      <c r="P4148" t="s">
        <v>2524</v>
      </c>
      <c r="Q4148" t="s">
        <v>289</v>
      </c>
      <c r="R4148">
        <v>10028</v>
      </c>
      <c r="S4148" t="s">
        <v>2489</v>
      </c>
      <c r="T4148" t="s">
        <v>2517</v>
      </c>
      <c r="U4148" t="s">
        <v>290</v>
      </c>
      <c r="V4148" t="s">
        <v>255</v>
      </c>
      <c r="W4148">
        <v>100002038</v>
      </c>
      <c r="X4148">
        <v>8005551039</v>
      </c>
      <c r="Y4148" t="s">
        <v>2595</v>
      </c>
      <c r="Z4148" t="s">
        <v>3634</v>
      </c>
      <c r="AA4148" s="13">
        <v>-9.69</v>
      </c>
      <c r="AB4148" s="14">
        <v>42479</v>
      </c>
      <c r="AC4148" t="s">
        <v>36</v>
      </c>
    </row>
    <row r="4149" spans="1:29" x14ac:dyDescent="0.25">
      <c r="A4149" t="str">
        <f>CONCATENATE("Q",ROUNDUP(MONTH(Table1[[#This Row],[Month]])/3,0))</f>
        <v>Q2</v>
      </c>
      <c r="B4149" s="14">
        <f>EOMONTH(Table1[[#This Row],[Credit Date]],-1)+1</f>
        <v>42461</v>
      </c>
      <c r="C4149" t="str">
        <f>CONCATENATE(Table1[[#This Row],[Issuer Last Name]],", ",Table1[[#This Row],[Issuer First Name]])</f>
        <v>No. 035, Employee</v>
      </c>
      <c r="D4149" t="str">
        <f>CONCATENATE(Table1[[#This Row],[Approver Last Name]],", ",Table1[[#This Row],[Approver First Name]])</f>
        <v>No. 028, Employee</v>
      </c>
      <c r="E4149" t="str">
        <f>CONCATENATE(Table1[[#This Row],[Customer Last Name]],", ",Table1[[#This Row],[Customer First Name]])</f>
        <v>No. 12176, Client</v>
      </c>
      <c r="F41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49" t="str">
        <f>IF(Table1[[#This Row],[Transaction Type]]="Maintenance","Non-Sales","Sales")</f>
        <v>Non-Sales</v>
      </c>
      <c r="H4149">
        <f>IF(Table1[[#This Row],[Quarter]]="q2",1,"")</f>
        <v>1</v>
      </c>
      <c r="I4149" t="str">
        <f>IF(Table1[[#This Row],[Quarter]]="q3",1,"")</f>
        <v/>
      </c>
      <c r="J4149">
        <f>IF(Table1[[#This Row],[Quarter]]="Q2",Table1[[#This Row],[Credit Amount]],"")</f>
        <v>-84.85</v>
      </c>
      <c r="K4149" t="str">
        <f>IF(Table1[[#This Row],[Quarter]]="Q3",Table1[[#This Row],[Credit Amount]],"")</f>
        <v/>
      </c>
      <c r="L4149" t="str">
        <f>IF(Table1[[#This Row],[Transaction Type]]="Upgrade",Table1[[#This Row],[Credit Amount]],IF(Table1[[#This Row],[Transaction Type]]="Activation",Table1[[#This Row],[Credit Amount]],""))</f>
        <v/>
      </c>
      <c r="M4149">
        <f>IF(Table1[[#This Row],[Transaction Type]]="Maintenance",Table1[[#This Row],[Credit Amount]],"")</f>
        <v>-84.85</v>
      </c>
      <c r="N4149">
        <v>10035</v>
      </c>
      <c r="O4149" t="s">
        <v>2489</v>
      </c>
      <c r="P4149" t="s">
        <v>2524</v>
      </c>
      <c r="Q4149" t="s">
        <v>289</v>
      </c>
      <c r="R4149">
        <v>10028</v>
      </c>
      <c r="S4149" t="s">
        <v>2489</v>
      </c>
      <c r="T4149" t="s">
        <v>2517</v>
      </c>
      <c r="U4149" t="s">
        <v>290</v>
      </c>
      <c r="V4149" t="s">
        <v>255</v>
      </c>
      <c r="W4149">
        <v>100003175</v>
      </c>
      <c r="X4149">
        <v>8005552176</v>
      </c>
      <c r="Y4149" t="s">
        <v>2595</v>
      </c>
      <c r="Z4149" t="s">
        <v>4771</v>
      </c>
      <c r="AA4149" s="13">
        <v>-84.85</v>
      </c>
      <c r="AB4149" s="14">
        <v>42481</v>
      </c>
      <c r="AC4149" t="s">
        <v>36</v>
      </c>
    </row>
    <row r="4150" spans="1:29" x14ac:dyDescent="0.25">
      <c r="A4150" t="str">
        <f>CONCATENATE("Q",ROUNDUP(MONTH(Table1[[#This Row],[Month]])/3,0))</f>
        <v>Q2</v>
      </c>
      <c r="B4150" s="14">
        <f>EOMONTH(Table1[[#This Row],[Credit Date]],-1)+1</f>
        <v>42461</v>
      </c>
      <c r="C4150" t="str">
        <f>CONCATENATE(Table1[[#This Row],[Issuer Last Name]],", ",Table1[[#This Row],[Issuer First Name]])</f>
        <v>No. 035, Employee</v>
      </c>
      <c r="D4150" t="str">
        <f>CONCATENATE(Table1[[#This Row],[Approver Last Name]],", ",Table1[[#This Row],[Approver First Name]])</f>
        <v>No. 028, Employee</v>
      </c>
      <c r="E4150" t="str">
        <f>CONCATENATE(Table1[[#This Row],[Customer Last Name]],", ",Table1[[#This Row],[Customer First Name]])</f>
        <v>No. 14064, Client</v>
      </c>
      <c r="F41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0" t="str">
        <f>IF(Table1[[#This Row],[Transaction Type]]="Maintenance","Non-Sales","Sales")</f>
        <v>Non-Sales</v>
      </c>
      <c r="H4150">
        <f>IF(Table1[[#This Row],[Quarter]]="q2",1,"")</f>
        <v>1</v>
      </c>
      <c r="I4150" t="str">
        <f>IF(Table1[[#This Row],[Quarter]]="q3",1,"")</f>
        <v/>
      </c>
      <c r="J4150">
        <f>IF(Table1[[#This Row],[Quarter]]="Q2",Table1[[#This Row],[Credit Amount]],"")</f>
        <v>-88.16</v>
      </c>
      <c r="K4150" t="str">
        <f>IF(Table1[[#This Row],[Quarter]]="Q3",Table1[[#This Row],[Credit Amount]],"")</f>
        <v/>
      </c>
      <c r="L4150" t="str">
        <f>IF(Table1[[#This Row],[Transaction Type]]="Upgrade",Table1[[#This Row],[Credit Amount]],IF(Table1[[#This Row],[Transaction Type]]="Activation",Table1[[#This Row],[Credit Amount]],""))</f>
        <v/>
      </c>
      <c r="M4150">
        <f>IF(Table1[[#This Row],[Transaction Type]]="Maintenance",Table1[[#This Row],[Credit Amount]],"")</f>
        <v>-88.16</v>
      </c>
      <c r="N4150">
        <v>10035</v>
      </c>
      <c r="O4150" t="s">
        <v>2489</v>
      </c>
      <c r="P4150" t="s">
        <v>2524</v>
      </c>
      <c r="Q4150" t="s">
        <v>289</v>
      </c>
      <c r="R4150">
        <v>10028</v>
      </c>
      <c r="S4150" t="s">
        <v>2489</v>
      </c>
      <c r="T4150" t="s">
        <v>2517</v>
      </c>
      <c r="U4150" t="s">
        <v>290</v>
      </c>
      <c r="V4150" t="s">
        <v>255</v>
      </c>
      <c r="W4150">
        <v>100005063</v>
      </c>
      <c r="X4150">
        <v>8005554064</v>
      </c>
      <c r="Y4150" t="s">
        <v>2595</v>
      </c>
      <c r="Z4150" t="s">
        <v>6652</v>
      </c>
      <c r="AA4150" s="13">
        <v>-88.16</v>
      </c>
      <c r="AB4150" s="14">
        <v>42489</v>
      </c>
      <c r="AC4150" t="s">
        <v>36</v>
      </c>
    </row>
    <row r="4151" spans="1:29" x14ac:dyDescent="0.25">
      <c r="A4151" t="str">
        <f>CONCATENATE("Q",ROUNDUP(MONTH(Table1[[#This Row],[Month]])/3,0))</f>
        <v>Q2</v>
      </c>
      <c r="B4151" s="14">
        <f>EOMONTH(Table1[[#This Row],[Credit Date]],-1)+1</f>
        <v>42461</v>
      </c>
      <c r="C4151" t="str">
        <f>CONCATENATE(Table1[[#This Row],[Issuer Last Name]],", ",Table1[[#This Row],[Issuer First Name]])</f>
        <v>No. 035, Employee</v>
      </c>
      <c r="D4151" t="str">
        <f>CONCATENATE(Table1[[#This Row],[Approver Last Name]],", ",Table1[[#This Row],[Approver First Name]])</f>
        <v>No. 028, Employee</v>
      </c>
      <c r="E4151" t="str">
        <f>CONCATENATE(Table1[[#This Row],[Customer Last Name]],", ",Table1[[#This Row],[Customer First Name]])</f>
        <v>No. 12093, Client</v>
      </c>
      <c r="F4151" t="str">
        <f>IF(Table1[[#This Row],[Credit Amount]]&gt;-19.99,"Less than 19.99",IF(Table1[[#This Row],[Credit Amount]]=-20,"20",IF(Table1[[#This Row],[Credit Amount]]&gt;-49.98,"20.01-49.98",IF(Table1[[#This Row],[Credit Amount]]=-49.99,"49.99",IF(Table1[[#This Row],[Credit Amount]]=-50,"50",IF(Table1[[#This Row],[Credit Amount]]&lt;-50.01,"Greater than 50"))))))</f>
        <v>20.01-49.98</v>
      </c>
      <c r="G4151" t="str">
        <f>IF(Table1[[#This Row],[Transaction Type]]="Maintenance","Non-Sales","Sales")</f>
        <v>Sales</v>
      </c>
      <c r="H4151">
        <f>IF(Table1[[#This Row],[Quarter]]="q2",1,"")</f>
        <v>1</v>
      </c>
      <c r="I4151" t="str">
        <f>IF(Table1[[#This Row],[Quarter]]="q3",1,"")</f>
        <v/>
      </c>
      <c r="J4151">
        <f>IF(Table1[[#This Row],[Quarter]]="Q2",Table1[[#This Row],[Credit Amount]],"")</f>
        <v>-28.73</v>
      </c>
      <c r="K4151" t="str">
        <f>IF(Table1[[#This Row],[Quarter]]="Q3",Table1[[#This Row],[Credit Amount]],"")</f>
        <v/>
      </c>
      <c r="L4151">
        <f>IF(Table1[[#This Row],[Transaction Type]]="Upgrade",Table1[[#This Row],[Credit Amount]],IF(Table1[[#This Row],[Transaction Type]]="Activation",Table1[[#This Row],[Credit Amount]],""))</f>
        <v>-28.73</v>
      </c>
      <c r="M4151" t="str">
        <f>IF(Table1[[#This Row],[Transaction Type]]="Maintenance",Table1[[#This Row],[Credit Amount]],"")</f>
        <v/>
      </c>
      <c r="N4151">
        <v>10035</v>
      </c>
      <c r="O4151" t="s">
        <v>2489</v>
      </c>
      <c r="P4151" t="s">
        <v>2524</v>
      </c>
      <c r="Q4151" t="s">
        <v>289</v>
      </c>
      <c r="R4151">
        <v>10028</v>
      </c>
      <c r="S4151" t="s">
        <v>2489</v>
      </c>
      <c r="T4151" t="s">
        <v>2517</v>
      </c>
      <c r="U4151" t="s">
        <v>290</v>
      </c>
      <c r="V4151" t="s">
        <v>255</v>
      </c>
      <c r="W4151">
        <v>100003092</v>
      </c>
      <c r="X4151">
        <v>8005552093</v>
      </c>
      <c r="Y4151" t="s">
        <v>2595</v>
      </c>
      <c r="Z4151" t="s">
        <v>4688</v>
      </c>
      <c r="AA4151" s="13">
        <v>-28.73</v>
      </c>
      <c r="AB4151" s="14">
        <v>42489</v>
      </c>
      <c r="AC4151" t="s">
        <v>35</v>
      </c>
    </row>
    <row r="4152" spans="1:29" x14ac:dyDescent="0.25">
      <c r="A4152" t="str">
        <f>CONCATENATE("Q",ROUNDUP(MONTH(Table1[[#This Row],[Month]])/3,0))</f>
        <v>Q2</v>
      </c>
      <c r="B4152" s="14">
        <f>EOMONTH(Table1[[#This Row],[Credit Date]],-1)+1</f>
        <v>42491</v>
      </c>
      <c r="C4152" t="str">
        <f>CONCATENATE(Table1[[#This Row],[Issuer Last Name]],", ",Table1[[#This Row],[Issuer First Name]])</f>
        <v>No. 035, Employee</v>
      </c>
      <c r="D4152" t="str">
        <f>CONCATENATE(Table1[[#This Row],[Approver Last Name]],", ",Table1[[#This Row],[Approver First Name]])</f>
        <v>No. 028, Employee</v>
      </c>
      <c r="E4152" t="str">
        <f>CONCATENATE(Table1[[#This Row],[Customer Last Name]],", ",Table1[[#This Row],[Customer First Name]])</f>
        <v>No. 12991, Client</v>
      </c>
      <c r="F4152" t="str">
        <f>IF(Table1[[#This Row],[Credit Amount]]&gt;-19.99,"Less than 19.99",IF(Table1[[#This Row],[Credit Amount]]=-20,"20",IF(Table1[[#This Row],[Credit Amount]]&gt;-49.98,"20.01-49.98",IF(Table1[[#This Row],[Credit Amount]]=-49.99,"49.99",IF(Table1[[#This Row],[Credit Amount]]=-50,"50",IF(Table1[[#This Row],[Credit Amount]]&lt;-50.01,"Greater than 50"))))))</f>
        <v>Less than 19.99</v>
      </c>
      <c r="G4152" t="str">
        <f>IF(Table1[[#This Row],[Transaction Type]]="Maintenance","Non-Sales","Sales")</f>
        <v>Non-Sales</v>
      </c>
      <c r="H4152">
        <f>IF(Table1[[#This Row],[Quarter]]="q2",1,"")</f>
        <v>1</v>
      </c>
      <c r="I4152" t="str">
        <f>IF(Table1[[#This Row],[Quarter]]="q3",1,"")</f>
        <v/>
      </c>
      <c r="J4152">
        <f>IF(Table1[[#This Row],[Quarter]]="Q2",Table1[[#This Row],[Credit Amount]],"")</f>
        <v>-11.26</v>
      </c>
      <c r="K4152" t="str">
        <f>IF(Table1[[#This Row],[Quarter]]="Q3",Table1[[#This Row],[Credit Amount]],"")</f>
        <v/>
      </c>
      <c r="L4152" t="str">
        <f>IF(Table1[[#This Row],[Transaction Type]]="Upgrade",Table1[[#This Row],[Credit Amount]],IF(Table1[[#This Row],[Transaction Type]]="Activation",Table1[[#This Row],[Credit Amount]],""))</f>
        <v/>
      </c>
      <c r="M4152">
        <f>IF(Table1[[#This Row],[Transaction Type]]="Maintenance",Table1[[#This Row],[Credit Amount]],"")</f>
        <v>-11.26</v>
      </c>
      <c r="N4152">
        <v>10035</v>
      </c>
      <c r="O4152" t="s">
        <v>2489</v>
      </c>
      <c r="P4152" t="s">
        <v>2524</v>
      </c>
      <c r="Q4152" t="s">
        <v>289</v>
      </c>
      <c r="R4152">
        <v>10028</v>
      </c>
      <c r="S4152" t="s">
        <v>2489</v>
      </c>
      <c r="T4152" t="s">
        <v>2517</v>
      </c>
      <c r="U4152" t="s">
        <v>290</v>
      </c>
      <c r="V4152" t="s">
        <v>255</v>
      </c>
      <c r="W4152">
        <v>100003990</v>
      </c>
      <c r="X4152">
        <v>8005552991</v>
      </c>
      <c r="Y4152" t="s">
        <v>2595</v>
      </c>
      <c r="Z4152" t="s">
        <v>5579</v>
      </c>
      <c r="AA4152" s="13">
        <v>-11.26</v>
      </c>
      <c r="AB4152" s="14">
        <v>42491</v>
      </c>
      <c r="AC4152" t="s">
        <v>36</v>
      </c>
    </row>
    <row r="4153" spans="1:29" x14ac:dyDescent="0.25">
      <c r="A4153" t="str">
        <f>CONCATENATE("Q",ROUNDUP(MONTH(Table1[[#This Row],[Month]])/3,0))</f>
        <v>Q2</v>
      </c>
      <c r="B4153" s="14">
        <f>EOMONTH(Table1[[#This Row],[Credit Date]],-1)+1</f>
        <v>42491</v>
      </c>
      <c r="C4153" t="str">
        <f>CONCATENATE(Table1[[#This Row],[Issuer Last Name]],", ",Table1[[#This Row],[Issuer First Name]])</f>
        <v>No. 035, Employee</v>
      </c>
      <c r="D4153" t="str">
        <f>CONCATENATE(Table1[[#This Row],[Approver Last Name]],", ",Table1[[#This Row],[Approver First Name]])</f>
        <v>No. 028, Employee</v>
      </c>
      <c r="E4153" t="str">
        <f>CONCATENATE(Table1[[#This Row],[Customer Last Name]],", ",Table1[[#This Row],[Customer First Name]])</f>
        <v>No. 10874, Client</v>
      </c>
      <c r="F41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3" t="str">
        <f>IF(Table1[[#This Row],[Transaction Type]]="Maintenance","Non-Sales","Sales")</f>
        <v>Non-Sales</v>
      </c>
      <c r="H4153">
        <f>IF(Table1[[#This Row],[Quarter]]="q2",1,"")</f>
        <v>1</v>
      </c>
      <c r="I4153" t="str">
        <f>IF(Table1[[#This Row],[Quarter]]="q3",1,"")</f>
        <v/>
      </c>
      <c r="J4153">
        <f>IF(Table1[[#This Row],[Quarter]]="Q2",Table1[[#This Row],[Credit Amount]],"")</f>
        <v>-65.91</v>
      </c>
      <c r="K4153" t="str">
        <f>IF(Table1[[#This Row],[Quarter]]="Q3",Table1[[#This Row],[Credit Amount]],"")</f>
        <v/>
      </c>
      <c r="L4153" t="str">
        <f>IF(Table1[[#This Row],[Transaction Type]]="Upgrade",Table1[[#This Row],[Credit Amount]],IF(Table1[[#This Row],[Transaction Type]]="Activation",Table1[[#This Row],[Credit Amount]],""))</f>
        <v/>
      </c>
      <c r="M4153">
        <f>IF(Table1[[#This Row],[Transaction Type]]="Maintenance",Table1[[#This Row],[Credit Amount]],"")</f>
        <v>-65.91</v>
      </c>
      <c r="N4153">
        <v>10035</v>
      </c>
      <c r="O4153" t="s">
        <v>2489</v>
      </c>
      <c r="P4153" t="s">
        <v>2524</v>
      </c>
      <c r="Q4153" t="s">
        <v>289</v>
      </c>
      <c r="R4153">
        <v>10028</v>
      </c>
      <c r="S4153" t="s">
        <v>2489</v>
      </c>
      <c r="T4153" t="s">
        <v>2517</v>
      </c>
      <c r="U4153" t="s">
        <v>290</v>
      </c>
      <c r="V4153" t="s">
        <v>255</v>
      </c>
      <c r="W4153">
        <v>100001873</v>
      </c>
      <c r="X4153">
        <v>8005550874</v>
      </c>
      <c r="Y4153" t="s">
        <v>2595</v>
      </c>
      <c r="Z4153" t="s">
        <v>3469</v>
      </c>
      <c r="AA4153" s="13">
        <v>-65.91</v>
      </c>
      <c r="AB4153" s="14">
        <v>42492</v>
      </c>
      <c r="AC4153" t="s">
        <v>36</v>
      </c>
    </row>
    <row r="4154" spans="1:29" x14ac:dyDescent="0.25">
      <c r="A4154" t="str">
        <f>CONCATENATE("Q",ROUNDUP(MONTH(Table1[[#This Row],[Month]])/3,0))</f>
        <v>Q2</v>
      </c>
      <c r="B4154" s="14">
        <f>EOMONTH(Table1[[#This Row],[Credit Date]],-1)+1</f>
        <v>42491</v>
      </c>
      <c r="C4154" t="str">
        <f>CONCATENATE(Table1[[#This Row],[Issuer Last Name]],", ",Table1[[#This Row],[Issuer First Name]])</f>
        <v>No. 035, Employee</v>
      </c>
      <c r="D4154" t="str">
        <f>CONCATENATE(Table1[[#This Row],[Approver Last Name]],", ",Table1[[#This Row],[Approver First Name]])</f>
        <v>No. 028, Employee</v>
      </c>
      <c r="E4154" t="str">
        <f>CONCATENATE(Table1[[#This Row],[Customer Last Name]],", ",Table1[[#This Row],[Customer First Name]])</f>
        <v>No. 10048, Client</v>
      </c>
      <c r="F415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4" t="str">
        <f>IF(Table1[[#This Row],[Transaction Type]]="Maintenance","Non-Sales","Sales")</f>
        <v>Non-Sales</v>
      </c>
      <c r="H4154">
        <f>IF(Table1[[#This Row],[Quarter]]="q2",1,"")</f>
        <v>1</v>
      </c>
      <c r="I4154" t="str">
        <f>IF(Table1[[#This Row],[Quarter]]="q3",1,"")</f>
        <v/>
      </c>
      <c r="J4154">
        <f>IF(Table1[[#This Row],[Quarter]]="Q2",Table1[[#This Row],[Credit Amount]],"")</f>
        <v>-84.94</v>
      </c>
      <c r="K4154" t="str">
        <f>IF(Table1[[#This Row],[Quarter]]="Q3",Table1[[#This Row],[Credit Amount]],"")</f>
        <v/>
      </c>
      <c r="L4154" t="str">
        <f>IF(Table1[[#This Row],[Transaction Type]]="Upgrade",Table1[[#This Row],[Credit Amount]],IF(Table1[[#This Row],[Transaction Type]]="Activation",Table1[[#This Row],[Credit Amount]],""))</f>
        <v/>
      </c>
      <c r="M4154">
        <f>IF(Table1[[#This Row],[Transaction Type]]="Maintenance",Table1[[#This Row],[Credit Amount]],"")</f>
        <v>-84.94</v>
      </c>
      <c r="N4154">
        <v>10035</v>
      </c>
      <c r="O4154" t="s">
        <v>2489</v>
      </c>
      <c r="P4154" t="s">
        <v>2524</v>
      </c>
      <c r="Q4154" t="s">
        <v>289</v>
      </c>
      <c r="R4154">
        <v>10028</v>
      </c>
      <c r="S4154" t="s">
        <v>2489</v>
      </c>
      <c r="T4154" t="s">
        <v>2517</v>
      </c>
      <c r="U4154" t="s">
        <v>290</v>
      </c>
      <c r="V4154" t="s">
        <v>255</v>
      </c>
      <c r="W4154">
        <v>100001047</v>
      </c>
      <c r="X4154">
        <v>8005550048</v>
      </c>
      <c r="Y4154" t="s">
        <v>2595</v>
      </c>
      <c r="Z4154" t="s">
        <v>2643</v>
      </c>
      <c r="AA4154" s="13">
        <v>-84.94</v>
      </c>
      <c r="AB4154" s="14">
        <v>42495</v>
      </c>
      <c r="AC4154" t="s">
        <v>36</v>
      </c>
    </row>
    <row r="4155" spans="1:29" x14ac:dyDescent="0.25">
      <c r="A4155" t="str">
        <f>CONCATENATE("Q",ROUNDUP(MONTH(Table1[[#This Row],[Month]])/3,0))</f>
        <v>Q2</v>
      </c>
      <c r="B4155" s="14">
        <f>EOMONTH(Table1[[#This Row],[Credit Date]],-1)+1</f>
        <v>42491</v>
      </c>
      <c r="C4155" t="str">
        <f>CONCATENATE(Table1[[#This Row],[Issuer Last Name]],", ",Table1[[#This Row],[Issuer First Name]])</f>
        <v>No. 035, Employee</v>
      </c>
      <c r="D4155" t="str">
        <f>CONCATENATE(Table1[[#This Row],[Approver Last Name]],", ",Table1[[#This Row],[Approver First Name]])</f>
        <v>No. 028, Employee</v>
      </c>
      <c r="E4155" t="str">
        <f>CONCATENATE(Table1[[#This Row],[Customer Last Name]],", ",Table1[[#This Row],[Customer First Name]])</f>
        <v>No. 10375, Client</v>
      </c>
      <c r="F41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5" t="str">
        <f>IF(Table1[[#This Row],[Transaction Type]]="Maintenance","Non-Sales","Sales")</f>
        <v>Non-Sales</v>
      </c>
      <c r="H4155">
        <f>IF(Table1[[#This Row],[Quarter]]="q2",1,"")</f>
        <v>1</v>
      </c>
      <c r="I4155" t="str">
        <f>IF(Table1[[#This Row],[Quarter]]="q3",1,"")</f>
        <v/>
      </c>
      <c r="J4155">
        <f>IF(Table1[[#This Row],[Quarter]]="Q2",Table1[[#This Row],[Credit Amount]],"")</f>
        <v>-89.48</v>
      </c>
      <c r="K4155" t="str">
        <f>IF(Table1[[#This Row],[Quarter]]="Q3",Table1[[#This Row],[Credit Amount]],"")</f>
        <v/>
      </c>
      <c r="L4155" t="str">
        <f>IF(Table1[[#This Row],[Transaction Type]]="Upgrade",Table1[[#This Row],[Credit Amount]],IF(Table1[[#This Row],[Transaction Type]]="Activation",Table1[[#This Row],[Credit Amount]],""))</f>
        <v/>
      </c>
      <c r="M4155">
        <f>IF(Table1[[#This Row],[Transaction Type]]="Maintenance",Table1[[#This Row],[Credit Amount]],"")</f>
        <v>-89.48</v>
      </c>
      <c r="N4155">
        <v>10035</v>
      </c>
      <c r="O4155" t="s">
        <v>2489</v>
      </c>
      <c r="P4155" t="s">
        <v>2524</v>
      </c>
      <c r="Q4155" t="s">
        <v>289</v>
      </c>
      <c r="R4155">
        <v>10028</v>
      </c>
      <c r="S4155" t="s">
        <v>2489</v>
      </c>
      <c r="T4155" t="s">
        <v>2517</v>
      </c>
      <c r="U4155" t="s">
        <v>290</v>
      </c>
      <c r="V4155" t="s">
        <v>255</v>
      </c>
      <c r="W4155">
        <v>100001374</v>
      </c>
      <c r="X4155">
        <v>8005550375</v>
      </c>
      <c r="Y4155" t="s">
        <v>2595</v>
      </c>
      <c r="Z4155" t="s">
        <v>2970</v>
      </c>
      <c r="AA4155" s="13">
        <v>-89.48</v>
      </c>
      <c r="AB4155" s="14">
        <v>42500</v>
      </c>
      <c r="AC4155" t="s">
        <v>36</v>
      </c>
    </row>
    <row r="4156" spans="1:29" x14ac:dyDescent="0.25">
      <c r="A4156" t="str">
        <f>CONCATENATE("Q",ROUNDUP(MONTH(Table1[[#This Row],[Month]])/3,0))</f>
        <v>Q2</v>
      </c>
      <c r="B4156" s="14">
        <f>EOMONTH(Table1[[#This Row],[Credit Date]],-1)+1</f>
        <v>42491</v>
      </c>
      <c r="C4156" t="str">
        <f>CONCATENATE(Table1[[#This Row],[Issuer Last Name]],", ",Table1[[#This Row],[Issuer First Name]])</f>
        <v>No. 035, Employee</v>
      </c>
      <c r="D4156" t="str">
        <f>CONCATENATE(Table1[[#This Row],[Approver Last Name]],", ",Table1[[#This Row],[Approver First Name]])</f>
        <v>No. 028, Employee</v>
      </c>
      <c r="E4156" t="str">
        <f>CONCATENATE(Table1[[#This Row],[Customer Last Name]],", ",Table1[[#This Row],[Customer First Name]])</f>
        <v>No. 13692, Client</v>
      </c>
      <c r="F4156" t="str">
        <f>IF(Table1[[#This Row],[Credit Amount]]&gt;-19.99,"Less than 19.99",IF(Table1[[#This Row],[Credit Amount]]=-20,"20",IF(Table1[[#This Row],[Credit Amount]]&gt;-49.98,"20.01-49.98",IF(Table1[[#This Row],[Credit Amount]]=-49.99,"49.99",IF(Table1[[#This Row],[Credit Amount]]=-50,"50",IF(Table1[[#This Row],[Credit Amount]]&lt;-50.01,"Greater than 50"))))))</f>
        <v>20.01-49.98</v>
      </c>
      <c r="G4156" t="str">
        <f>IF(Table1[[#This Row],[Transaction Type]]="Maintenance","Non-Sales","Sales")</f>
        <v>Non-Sales</v>
      </c>
      <c r="H4156">
        <f>IF(Table1[[#This Row],[Quarter]]="q2",1,"")</f>
        <v>1</v>
      </c>
      <c r="I4156" t="str">
        <f>IF(Table1[[#This Row],[Quarter]]="q3",1,"")</f>
        <v/>
      </c>
      <c r="J4156">
        <f>IF(Table1[[#This Row],[Quarter]]="Q2",Table1[[#This Row],[Credit Amount]],"")</f>
        <v>-42.69</v>
      </c>
      <c r="K4156" t="str">
        <f>IF(Table1[[#This Row],[Quarter]]="Q3",Table1[[#This Row],[Credit Amount]],"")</f>
        <v/>
      </c>
      <c r="L4156" t="str">
        <f>IF(Table1[[#This Row],[Transaction Type]]="Upgrade",Table1[[#This Row],[Credit Amount]],IF(Table1[[#This Row],[Transaction Type]]="Activation",Table1[[#This Row],[Credit Amount]],""))</f>
        <v/>
      </c>
      <c r="M4156">
        <f>IF(Table1[[#This Row],[Transaction Type]]="Maintenance",Table1[[#This Row],[Credit Amount]],"")</f>
        <v>-42.69</v>
      </c>
      <c r="N4156">
        <v>10035</v>
      </c>
      <c r="O4156" t="s">
        <v>2489</v>
      </c>
      <c r="P4156" t="s">
        <v>2524</v>
      </c>
      <c r="Q4156" t="s">
        <v>289</v>
      </c>
      <c r="R4156">
        <v>10028</v>
      </c>
      <c r="S4156" t="s">
        <v>2489</v>
      </c>
      <c r="T4156" t="s">
        <v>2517</v>
      </c>
      <c r="U4156" t="s">
        <v>290</v>
      </c>
      <c r="V4156" t="s">
        <v>255</v>
      </c>
      <c r="W4156">
        <v>100004691</v>
      </c>
      <c r="X4156">
        <v>8005553692</v>
      </c>
      <c r="Y4156" t="s">
        <v>2595</v>
      </c>
      <c r="Z4156" t="s">
        <v>6280</v>
      </c>
      <c r="AA4156" s="13">
        <v>-42.69</v>
      </c>
      <c r="AB4156" s="14">
        <v>42501</v>
      </c>
      <c r="AC4156" t="s">
        <v>36</v>
      </c>
    </row>
    <row r="4157" spans="1:29" x14ac:dyDescent="0.25">
      <c r="A4157" t="str">
        <f>CONCATENATE("Q",ROUNDUP(MONTH(Table1[[#This Row],[Month]])/3,0))</f>
        <v>Q2</v>
      </c>
      <c r="B4157" s="14">
        <f>EOMONTH(Table1[[#This Row],[Credit Date]],-1)+1</f>
        <v>42491</v>
      </c>
      <c r="C4157" t="str">
        <f>CONCATENATE(Table1[[#This Row],[Issuer Last Name]],", ",Table1[[#This Row],[Issuer First Name]])</f>
        <v>No. 035, Employee</v>
      </c>
      <c r="D4157" t="str">
        <f>CONCATENATE(Table1[[#This Row],[Approver Last Name]],", ",Table1[[#This Row],[Approver First Name]])</f>
        <v>No. 028, Employee</v>
      </c>
      <c r="E4157" t="str">
        <f>CONCATENATE(Table1[[#This Row],[Customer Last Name]],", ",Table1[[#This Row],[Customer First Name]])</f>
        <v>No. 12169, Client</v>
      </c>
      <c r="F415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7" t="str">
        <f>IF(Table1[[#This Row],[Transaction Type]]="Maintenance","Non-Sales","Sales")</f>
        <v>Sales</v>
      </c>
      <c r="H4157">
        <f>IF(Table1[[#This Row],[Quarter]]="q2",1,"")</f>
        <v>1</v>
      </c>
      <c r="I4157" t="str">
        <f>IF(Table1[[#This Row],[Quarter]]="q3",1,"")</f>
        <v/>
      </c>
      <c r="J4157">
        <f>IF(Table1[[#This Row],[Quarter]]="Q2",Table1[[#This Row],[Credit Amount]],"")</f>
        <v>-89.08</v>
      </c>
      <c r="K4157" t="str">
        <f>IF(Table1[[#This Row],[Quarter]]="Q3",Table1[[#This Row],[Credit Amount]],"")</f>
        <v/>
      </c>
      <c r="L4157">
        <f>IF(Table1[[#This Row],[Transaction Type]]="Upgrade",Table1[[#This Row],[Credit Amount]],IF(Table1[[#This Row],[Transaction Type]]="Activation",Table1[[#This Row],[Credit Amount]],""))</f>
        <v>-89.08</v>
      </c>
      <c r="M4157" t="str">
        <f>IF(Table1[[#This Row],[Transaction Type]]="Maintenance",Table1[[#This Row],[Credit Amount]],"")</f>
        <v/>
      </c>
      <c r="N4157">
        <v>10035</v>
      </c>
      <c r="O4157" t="s">
        <v>2489</v>
      </c>
      <c r="P4157" t="s">
        <v>2524</v>
      </c>
      <c r="Q4157" t="s">
        <v>289</v>
      </c>
      <c r="R4157">
        <v>10028</v>
      </c>
      <c r="S4157" t="s">
        <v>2489</v>
      </c>
      <c r="T4157" t="s">
        <v>2517</v>
      </c>
      <c r="U4157" t="s">
        <v>290</v>
      </c>
      <c r="V4157" t="s">
        <v>255</v>
      </c>
      <c r="W4157">
        <v>100003168</v>
      </c>
      <c r="X4157">
        <v>8005552169</v>
      </c>
      <c r="Y4157" t="s">
        <v>2595</v>
      </c>
      <c r="Z4157" t="s">
        <v>4764</v>
      </c>
      <c r="AA4157" s="13">
        <v>-89.08</v>
      </c>
      <c r="AB4157" s="14">
        <v>42502</v>
      </c>
      <c r="AC4157" t="s">
        <v>37</v>
      </c>
    </row>
    <row r="4158" spans="1:29" x14ac:dyDescent="0.25">
      <c r="A4158" t="str">
        <f>CONCATENATE("Q",ROUNDUP(MONTH(Table1[[#This Row],[Month]])/3,0))</f>
        <v>Q2</v>
      </c>
      <c r="B4158" s="14">
        <f>EOMONTH(Table1[[#This Row],[Credit Date]],-1)+1</f>
        <v>42491</v>
      </c>
      <c r="C4158" t="str">
        <f>CONCATENATE(Table1[[#This Row],[Issuer Last Name]],", ",Table1[[#This Row],[Issuer First Name]])</f>
        <v>No. 035, Employee</v>
      </c>
      <c r="D4158" t="str">
        <f>CONCATENATE(Table1[[#This Row],[Approver Last Name]],", ",Table1[[#This Row],[Approver First Name]])</f>
        <v>No. 028, Employee</v>
      </c>
      <c r="E4158" t="str">
        <f>CONCATENATE(Table1[[#This Row],[Customer Last Name]],", ",Table1[[#This Row],[Customer First Name]])</f>
        <v>No. 12977, Client</v>
      </c>
      <c r="F41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8" t="str">
        <f>IF(Table1[[#This Row],[Transaction Type]]="Maintenance","Non-Sales","Sales")</f>
        <v>Sales</v>
      </c>
      <c r="H4158">
        <f>IF(Table1[[#This Row],[Quarter]]="q2",1,"")</f>
        <v>1</v>
      </c>
      <c r="I4158" t="str">
        <f>IF(Table1[[#This Row],[Quarter]]="q3",1,"")</f>
        <v/>
      </c>
      <c r="J4158">
        <f>IF(Table1[[#This Row],[Quarter]]="Q2",Table1[[#This Row],[Credit Amount]],"")</f>
        <v>-73.900000000000006</v>
      </c>
      <c r="K4158" t="str">
        <f>IF(Table1[[#This Row],[Quarter]]="Q3",Table1[[#This Row],[Credit Amount]],"")</f>
        <v/>
      </c>
      <c r="L4158">
        <f>IF(Table1[[#This Row],[Transaction Type]]="Upgrade",Table1[[#This Row],[Credit Amount]],IF(Table1[[#This Row],[Transaction Type]]="Activation",Table1[[#This Row],[Credit Amount]],""))</f>
        <v>-73.900000000000006</v>
      </c>
      <c r="M4158" t="str">
        <f>IF(Table1[[#This Row],[Transaction Type]]="Maintenance",Table1[[#This Row],[Credit Amount]],"")</f>
        <v/>
      </c>
      <c r="N4158">
        <v>10035</v>
      </c>
      <c r="O4158" t="s">
        <v>2489</v>
      </c>
      <c r="P4158" t="s">
        <v>2524</v>
      </c>
      <c r="Q4158" t="s">
        <v>289</v>
      </c>
      <c r="R4158">
        <v>10028</v>
      </c>
      <c r="S4158" t="s">
        <v>2489</v>
      </c>
      <c r="T4158" t="s">
        <v>2517</v>
      </c>
      <c r="U4158" t="s">
        <v>290</v>
      </c>
      <c r="V4158" t="s">
        <v>255</v>
      </c>
      <c r="W4158">
        <v>100003976</v>
      </c>
      <c r="X4158">
        <v>8005552977</v>
      </c>
      <c r="Y4158" t="s">
        <v>2595</v>
      </c>
      <c r="Z4158" t="s">
        <v>5566</v>
      </c>
      <c r="AA4158" s="13">
        <v>-73.900000000000006</v>
      </c>
      <c r="AB4158" s="14">
        <v>42505</v>
      </c>
      <c r="AC4158" t="s">
        <v>37</v>
      </c>
    </row>
    <row r="4159" spans="1:29" x14ac:dyDescent="0.25">
      <c r="A4159" t="str">
        <f>CONCATENATE("Q",ROUNDUP(MONTH(Table1[[#This Row],[Month]])/3,0))</f>
        <v>Q2</v>
      </c>
      <c r="B4159" s="14">
        <f>EOMONTH(Table1[[#This Row],[Credit Date]],-1)+1</f>
        <v>42491</v>
      </c>
      <c r="C4159" t="str">
        <f>CONCATENATE(Table1[[#This Row],[Issuer Last Name]],", ",Table1[[#This Row],[Issuer First Name]])</f>
        <v>No. 035, Employee</v>
      </c>
      <c r="D4159" t="str">
        <f>CONCATENATE(Table1[[#This Row],[Approver Last Name]],", ",Table1[[#This Row],[Approver First Name]])</f>
        <v>No. 028, Employee</v>
      </c>
      <c r="E4159" t="str">
        <f>CONCATENATE(Table1[[#This Row],[Customer Last Name]],", ",Table1[[#This Row],[Customer First Name]])</f>
        <v>No. 11645, Client</v>
      </c>
      <c r="F41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59" t="str">
        <f>IF(Table1[[#This Row],[Transaction Type]]="Maintenance","Non-Sales","Sales")</f>
        <v>Sales</v>
      </c>
      <c r="H4159">
        <f>IF(Table1[[#This Row],[Quarter]]="q2",1,"")</f>
        <v>1</v>
      </c>
      <c r="I4159" t="str">
        <f>IF(Table1[[#This Row],[Quarter]]="q3",1,"")</f>
        <v/>
      </c>
      <c r="J4159">
        <f>IF(Table1[[#This Row],[Quarter]]="Q2",Table1[[#This Row],[Credit Amount]],"")</f>
        <v>-63.93</v>
      </c>
      <c r="K4159" t="str">
        <f>IF(Table1[[#This Row],[Quarter]]="Q3",Table1[[#This Row],[Credit Amount]],"")</f>
        <v/>
      </c>
      <c r="L4159">
        <f>IF(Table1[[#This Row],[Transaction Type]]="Upgrade",Table1[[#This Row],[Credit Amount]],IF(Table1[[#This Row],[Transaction Type]]="Activation",Table1[[#This Row],[Credit Amount]],""))</f>
        <v>-63.93</v>
      </c>
      <c r="M4159" t="str">
        <f>IF(Table1[[#This Row],[Transaction Type]]="Maintenance",Table1[[#This Row],[Credit Amount]],"")</f>
        <v/>
      </c>
      <c r="N4159">
        <v>10035</v>
      </c>
      <c r="O4159" t="s">
        <v>2489</v>
      </c>
      <c r="P4159" t="s">
        <v>2524</v>
      </c>
      <c r="Q4159" t="s">
        <v>289</v>
      </c>
      <c r="R4159">
        <v>10028</v>
      </c>
      <c r="S4159" t="s">
        <v>2489</v>
      </c>
      <c r="T4159" t="s">
        <v>2517</v>
      </c>
      <c r="U4159" t="s">
        <v>290</v>
      </c>
      <c r="V4159" t="s">
        <v>255</v>
      </c>
      <c r="W4159">
        <v>100002644</v>
      </c>
      <c r="X4159">
        <v>8005551645</v>
      </c>
      <c r="Y4159" t="s">
        <v>2595</v>
      </c>
      <c r="Z4159" t="s">
        <v>4240</v>
      </c>
      <c r="AA4159" s="13">
        <v>-63.93</v>
      </c>
      <c r="AB4159" s="14">
        <v>42506</v>
      </c>
      <c r="AC4159" t="s">
        <v>37</v>
      </c>
    </row>
    <row r="4160" spans="1:29" x14ac:dyDescent="0.25">
      <c r="A4160" t="str">
        <f>CONCATENATE("Q",ROUNDUP(MONTH(Table1[[#This Row],[Month]])/3,0))</f>
        <v>Q2</v>
      </c>
      <c r="B4160" s="14">
        <f>EOMONTH(Table1[[#This Row],[Credit Date]],-1)+1</f>
        <v>42491</v>
      </c>
      <c r="C4160" t="str">
        <f>CONCATENATE(Table1[[#This Row],[Issuer Last Name]],", ",Table1[[#This Row],[Issuer First Name]])</f>
        <v>No. 035, Employee</v>
      </c>
      <c r="D4160" t="str">
        <f>CONCATENATE(Table1[[#This Row],[Approver Last Name]],", ",Table1[[#This Row],[Approver First Name]])</f>
        <v>No. 028, Employee</v>
      </c>
      <c r="E4160" t="str">
        <f>CONCATENATE(Table1[[#This Row],[Customer Last Name]],", ",Table1[[#This Row],[Customer First Name]])</f>
        <v>No. 12815, Client</v>
      </c>
      <c r="F4160" t="str">
        <f>IF(Table1[[#This Row],[Credit Amount]]&gt;-19.99,"Less than 19.99",IF(Table1[[#This Row],[Credit Amount]]=-20,"20",IF(Table1[[#This Row],[Credit Amount]]&gt;-49.98,"20.01-49.98",IF(Table1[[#This Row],[Credit Amount]]=-49.99,"49.99",IF(Table1[[#This Row],[Credit Amount]]=-50,"50",IF(Table1[[#This Row],[Credit Amount]]&lt;-50.01,"Greater than 50"))))))</f>
        <v>20.01-49.98</v>
      </c>
      <c r="G4160" t="str">
        <f>IF(Table1[[#This Row],[Transaction Type]]="Maintenance","Non-Sales","Sales")</f>
        <v>Non-Sales</v>
      </c>
      <c r="H4160">
        <f>IF(Table1[[#This Row],[Quarter]]="q2",1,"")</f>
        <v>1</v>
      </c>
      <c r="I4160" t="str">
        <f>IF(Table1[[#This Row],[Quarter]]="q3",1,"")</f>
        <v/>
      </c>
      <c r="J4160">
        <f>IF(Table1[[#This Row],[Quarter]]="Q2",Table1[[#This Row],[Credit Amount]],"")</f>
        <v>-31.72</v>
      </c>
      <c r="K4160" t="str">
        <f>IF(Table1[[#This Row],[Quarter]]="Q3",Table1[[#This Row],[Credit Amount]],"")</f>
        <v/>
      </c>
      <c r="L4160" t="str">
        <f>IF(Table1[[#This Row],[Transaction Type]]="Upgrade",Table1[[#This Row],[Credit Amount]],IF(Table1[[#This Row],[Transaction Type]]="Activation",Table1[[#This Row],[Credit Amount]],""))</f>
        <v/>
      </c>
      <c r="M4160">
        <f>IF(Table1[[#This Row],[Transaction Type]]="Maintenance",Table1[[#This Row],[Credit Amount]],"")</f>
        <v>-31.72</v>
      </c>
      <c r="N4160">
        <v>10035</v>
      </c>
      <c r="O4160" t="s">
        <v>2489</v>
      </c>
      <c r="P4160" t="s">
        <v>2524</v>
      </c>
      <c r="Q4160" t="s">
        <v>289</v>
      </c>
      <c r="R4160">
        <v>10028</v>
      </c>
      <c r="S4160" t="s">
        <v>2489</v>
      </c>
      <c r="T4160" t="s">
        <v>2517</v>
      </c>
      <c r="U4160" t="s">
        <v>290</v>
      </c>
      <c r="V4160" t="s">
        <v>255</v>
      </c>
      <c r="W4160">
        <v>100003814</v>
      </c>
      <c r="X4160">
        <v>8005552815</v>
      </c>
      <c r="Y4160" t="s">
        <v>2595</v>
      </c>
      <c r="Z4160" t="s">
        <v>5407</v>
      </c>
      <c r="AA4160" s="13">
        <v>-31.72</v>
      </c>
      <c r="AB4160" s="14">
        <v>42516</v>
      </c>
      <c r="AC4160" t="s">
        <v>36</v>
      </c>
    </row>
    <row r="4161" spans="1:29" x14ac:dyDescent="0.25">
      <c r="A4161" t="str">
        <f>CONCATENATE("Q",ROUNDUP(MONTH(Table1[[#This Row],[Month]])/3,0))</f>
        <v>Q2</v>
      </c>
      <c r="B4161" s="14">
        <f>EOMONTH(Table1[[#This Row],[Credit Date]],-1)+1</f>
        <v>42522</v>
      </c>
      <c r="C4161" t="str">
        <f>CONCATENATE(Table1[[#This Row],[Issuer Last Name]],", ",Table1[[#This Row],[Issuer First Name]])</f>
        <v>No. 035, Employee</v>
      </c>
      <c r="D4161" t="str">
        <f>CONCATENATE(Table1[[#This Row],[Approver Last Name]],", ",Table1[[#This Row],[Approver First Name]])</f>
        <v>No. 028, Employee</v>
      </c>
      <c r="E4161" t="str">
        <f>CONCATENATE(Table1[[#This Row],[Customer Last Name]],", ",Table1[[#This Row],[Customer First Name]])</f>
        <v>No. 11436, Client</v>
      </c>
      <c r="F41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1" t="str">
        <f>IF(Table1[[#This Row],[Transaction Type]]="Maintenance","Non-Sales","Sales")</f>
        <v>Sales</v>
      </c>
      <c r="H4161">
        <f>IF(Table1[[#This Row],[Quarter]]="q2",1,"")</f>
        <v>1</v>
      </c>
      <c r="I4161" t="str">
        <f>IF(Table1[[#This Row],[Quarter]]="q3",1,"")</f>
        <v/>
      </c>
      <c r="J4161">
        <f>IF(Table1[[#This Row],[Quarter]]="Q2",Table1[[#This Row],[Credit Amount]],"")</f>
        <v>-87.76</v>
      </c>
      <c r="K4161" t="str">
        <f>IF(Table1[[#This Row],[Quarter]]="Q3",Table1[[#This Row],[Credit Amount]],"")</f>
        <v/>
      </c>
      <c r="L4161">
        <f>IF(Table1[[#This Row],[Transaction Type]]="Upgrade",Table1[[#This Row],[Credit Amount]],IF(Table1[[#This Row],[Transaction Type]]="Activation",Table1[[#This Row],[Credit Amount]],""))</f>
        <v>-87.76</v>
      </c>
      <c r="M4161" t="str">
        <f>IF(Table1[[#This Row],[Transaction Type]]="Maintenance",Table1[[#This Row],[Credit Amount]],"")</f>
        <v/>
      </c>
      <c r="N4161">
        <v>10035</v>
      </c>
      <c r="O4161" t="s">
        <v>2489</v>
      </c>
      <c r="P4161" t="s">
        <v>2524</v>
      </c>
      <c r="Q4161" t="s">
        <v>289</v>
      </c>
      <c r="R4161">
        <v>10028</v>
      </c>
      <c r="S4161" t="s">
        <v>2489</v>
      </c>
      <c r="T4161" t="s">
        <v>2517</v>
      </c>
      <c r="U4161" t="s">
        <v>290</v>
      </c>
      <c r="V4161" t="s">
        <v>255</v>
      </c>
      <c r="W4161">
        <v>100002435</v>
      </c>
      <c r="X4161">
        <v>8005551436</v>
      </c>
      <c r="Y4161" t="s">
        <v>2595</v>
      </c>
      <c r="Z4161" t="s">
        <v>4031</v>
      </c>
      <c r="AA4161" s="13">
        <v>-87.76</v>
      </c>
      <c r="AB4161" s="14">
        <v>42525</v>
      </c>
      <c r="AC4161" t="s">
        <v>35</v>
      </c>
    </row>
    <row r="4162" spans="1:29" x14ac:dyDescent="0.25">
      <c r="A4162" t="str">
        <f>CONCATENATE("Q",ROUNDUP(MONTH(Table1[[#This Row],[Month]])/3,0))</f>
        <v>Q2</v>
      </c>
      <c r="B4162" s="14">
        <f>EOMONTH(Table1[[#This Row],[Credit Date]],-1)+1</f>
        <v>42522</v>
      </c>
      <c r="C4162" t="str">
        <f>CONCATENATE(Table1[[#This Row],[Issuer Last Name]],", ",Table1[[#This Row],[Issuer First Name]])</f>
        <v>No. 035, Employee</v>
      </c>
      <c r="D4162" t="str">
        <f>CONCATENATE(Table1[[#This Row],[Approver Last Name]],", ",Table1[[#This Row],[Approver First Name]])</f>
        <v>No. 028, Employee</v>
      </c>
      <c r="E4162" t="str">
        <f>CONCATENATE(Table1[[#This Row],[Customer Last Name]],", ",Table1[[#This Row],[Customer First Name]])</f>
        <v>No. 11093, Client</v>
      </c>
      <c r="F4162" t="str">
        <f>IF(Table1[[#This Row],[Credit Amount]]&gt;-19.99,"Less than 19.99",IF(Table1[[#This Row],[Credit Amount]]=-20,"20",IF(Table1[[#This Row],[Credit Amount]]&gt;-49.98,"20.01-49.98",IF(Table1[[#This Row],[Credit Amount]]=-49.99,"49.99",IF(Table1[[#This Row],[Credit Amount]]=-50,"50",IF(Table1[[#This Row],[Credit Amount]]&lt;-50.01,"Greater than 50"))))))</f>
        <v>Less than 19.99</v>
      </c>
      <c r="G4162" t="str">
        <f>IF(Table1[[#This Row],[Transaction Type]]="Maintenance","Non-Sales","Sales")</f>
        <v>Non-Sales</v>
      </c>
      <c r="H4162">
        <f>IF(Table1[[#This Row],[Quarter]]="q2",1,"")</f>
        <v>1</v>
      </c>
      <c r="I4162" t="str">
        <f>IF(Table1[[#This Row],[Quarter]]="q3",1,"")</f>
        <v/>
      </c>
      <c r="J4162">
        <f>IF(Table1[[#This Row],[Quarter]]="Q2",Table1[[#This Row],[Credit Amount]],"")</f>
        <v>-18.79</v>
      </c>
      <c r="K4162" t="str">
        <f>IF(Table1[[#This Row],[Quarter]]="Q3",Table1[[#This Row],[Credit Amount]],"")</f>
        <v/>
      </c>
      <c r="L4162" t="str">
        <f>IF(Table1[[#This Row],[Transaction Type]]="Upgrade",Table1[[#This Row],[Credit Amount]],IF(Table1[[#This Row],[Transaction Type]]="Activation",Table1[[#This Row],[Credit Amount]],""))</f>
        <v/>
      </c>
      <c r="M4162">
        <f>IF(Table1[[#This Row],[Transaction Type]]="Maintenance",Table1[[#This Row],[Credit Amount]],"")</f>
        <v>-18.79</v>
      </c>
      <c r="N4162">
        <v>10035</v>
      </c>
      <c r="O4162" t="s">
        <v>2489</v>
      </c>
      <c r="P4162" t="s">
        <v>2524</v>
      </c>
      <c r="Q4162" t="s">
        <v>289</v>
      </c>
      <c r="R4162">
        <v>10028</v>
      </c>
      <c r="S4162" t="s">
        <v>2489</v>
      </c>
      <c r="T4162" t="s">
        <v>2517</v>
      </c>
      <c r="U4162" t="s">
        <v>290</v>
      </c>
      <c r="V4162" t="s">
        <v>255</v>
      </c>
      <c r="W4162">
        <v>100002092</v>
      </c>
      <c r="X4162">
        <v>8005551093</v>
      </c>
      <c r="Y4162" t="s">
        <v>2595</v>
      </c>
      <c r="Z4162" t="s">
        <v>3688</v>
      </c>
      <c r="AA4162" s="13">
        <v>-18.79</v>
      </c>
      <c r="AB4162" s="14">
        <v>42529</v>
      </c>
      <c r="AC4162" t="s">
        <v>36</v>
      </c>
    </row>
    <row r="4163" spans="1:29" x14ac:dyDescent="0.25">
      <c r="A4163" t="str">
        <f>CONCATENATE("Q",ROUNDUP(MONTH(Table1[[#This Row],[Month]])/3,0))</f>
        <v>Q2</v>
      </c>
      <c r="B4163" s="14">
        <f>EOMONTH(Table1[[#This Row],[Credit Date]],-1)+1</f>
        <v>42522</v>
      </c>
      <c r="C4163" t="str">
        <f>CONCATENATE(Table1[[#This Row],[Issuer Last Name]],", ",Table1[[#This Row],[Issuer First Name]])</f>
        <v>No. 035, Employee</v>
      </c>
      <c r="D4163" t="str">
        <f>CONCATENATE(Table1[[#This Row],[Approver Last Name]],", ",Table1[[#This Row],[Approver First Name]])</f>
        <v>No. 028, Employee</v>
      </c>
      <c r="E4163" t="str">
        <f>CONCATENATE(Table1[[#This Row],[Customer Last Name]],", ",Table1[[#This Row],[Customer First Name]])</f>
        <v>No. 12218, Client</v>
      </c>
      <c r="F4163" t="str">
        <f>IF(Table1[[#This Row],[Credit Amount]]&gt;-19.99,"Less than 19.99",IF(Table1[[#This Row],[Credit Amount]]=-20,"20",IF(Table1[[#This Row],[Credit Amount]]&gt;-49.98,"20.01-49.98",IF(Table1[[#This Row],[Credit Amount]]=-49.99,"49.99",IF(Table1[[#This Row],[Credit Amount]]=-50,"50",IF(Table1[[#This Row],[Credit Amount]]&lt;-50.01,"Greater than 50"))))))</f>
        <v>20.01-49.98</v>
      </c>
      <c r="G4163" t="str">
        <f>IF(Table1[[#This Row],[Transaction Type]]="Maintenance","Non-Sales","Sales")</f>
        <v>Non-Sales</v>
      </c>
      <c r="H4163">
        <f>IF(Table1[[#This Row],[Quarter]]="q2",1,"")</f>
        <v>1</v>
      </c>
      <c r="I4163" t="str">
        <f>IF(Table1[[#This Row],[Quarter]]="q3",1,"")</f>
        <v/>
      </c>
      <c r="J4163">
        <f>IF(Table1[[#This Row],[Quarter]]="Q2",Table1[[#This Row],[Credit Amount]],"")</f>
        <v>-34.25</v>
      </c>
      <c r="K4163" t="str">
        <f>IF(Table1[[#This Row],[Quarter]]="Q3",Table1[[#This Row],[Credit Amount]],"")</f>
        <v/>
      </c>
      <c r="L4163" t="str">
        <f>IF(Table1[[#This Row],[Transaction Type]]="Upgrade",Table1[[#This Row],[Credit Amount]],IF(Table1[[#This Row],[Transaction Type]]="Activation",Table1[[#This Row],[Credit Amount]],""))</f>
        <v/>
      </c>
      <c r="M4163">
        <f>IF(Table1[[#This Row],[Transaction Type]]="Maintenance",Table1[[#This Row],[Credit Amount]],"")</f>
        <v>-34.25</v>
      </c>
      <c r="N4163">
        <v>10035</v>
      </c>
      <c r="O4163" t="s">
        <v>2489</v>
      </c>
      <c r="P4163" t="s">
        <v>2524</v>
      </c>
      <c r="Q4163" t="s">
        <v>289</v>
      </c>
      <c r="R4163">
        <v>10028</v>
      </c>
      <c r="S4163" t="s">
        <v>2489</v>
      </c>
      <c r="T4163" t="s">
        <v>2517</v>
      </c>
      <c r="U4163" t="s">
        <v>290</v>
      </c>
      <c r="V4163" t="s">
        <v>255</v>
      </c>
      <c r="W4163">
        <v>100003217</v>
      </c>
      <c r="X4163">
        <v>8005552218</v>
      </c>
      <c r="Y4163" t="s">
        <v>2595</v>
      </c>
      <c r="Z4163" t="s">
        <v>4813</v>
      </c>
      <c r="AA4163" s="13">
        <v>-34.25</v>
      </c>
      <c r="AB4163" s="14">
        <v>42531</v>
      </c>
      <c r="AC4163" t="s">
        <v>36</v>
      </c>
    </row>
    <row r="4164" spans="1:29" x14ac:dyDescent="0.25">
      <c r="A4164" t="str">
        <f>CONCATENATE("Q",ROUNDUP(MONTH(Table1[[#This Row],[Month]])/3,0))</f>
        <v>Q2</v>
      </c>
      <c r="B4164" s="14">
        <f>EOMONTH(Table1[[#This Row],[Credit Date]],-1)+1</f>
        <v>42522</v>
      </c>
      <c r="C4164" t="str">
        <f>CONCATENATE(Table1[[#This Row],[Issuer Last Name]],", ",Table1[[#This Row],[Issuer First Name]])</f>
        <v>No. 035, Employee</v>
      </c>
      <c r="D4164" t="str">
        <f>CONCATENATE(Table1[[#This Row],[Approver Last Name]],", ",Table1[[#This Row],[Approver First Name]])</f>
        <v>No. 028, Employee</v>
      </c>
      <c r="E4164" t="str">
        <f>CONCATENATE(Table1[[#This Row],[Customer Last Name]],", ",Table1[[#This Row],[Customer First Name]])</f>
        <v>No. 11823, Client</v>
      </c>
      <c r="F41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4" t="str">
        <f>IF(Table1[[#This Row],[Transaction Type]]="Maintenance","Non-Sales","Sales")</f>
        <v>Sales</v>
      </c>
      <c r="H4164">
        <f>IF(Table1[[#This Row],[Quarter]]="q2",1,"")</f>
        <v>1</v>
      </c>
      <c r="I4164" t="str">
        <f>IF(Table1[[#This Row],[Quarter]]="q3",1,"")</f>
        <v/>
      </c>
      <c r="J4164">
        <f>IF(Table1[[#This Row],[Quarter]]="Q2",Table1[[#This Row],[Credit Amount]],"")</f>
        <v>-51.54</v>
      </c>
      <c r="K4164" t="str">
        <f>IF(Table1[[#This Row],[Quarter]]="Q3",Table1[[#This Row],[Credit Amount]],"")</f>
        <v/>
      </c>
      <c r="L4164">
        <f>IF(Table1[[#This Row],[Transaction Type]]="Upgrade",Table1[[#This Row],[Credit Amount]],IF(Table1[[#This Row],[Transaction Type]]="Activation",Table1[[#This Row],[Credit Amount]],""))</f>
        <v>-51.54</v>
      </c>
      <c r="M4164" t="str">
        <f>IF(Table1[[#This Row],[Transaction Type]]="Maintenance",Table1[[#This Row],[Credit Amount]],"")</f>
        <v/>
      </c>
      <c r="N4164">
        <v>10035</v>
      </c>
      <c r="O4164" t="s">
        <v>2489</v>
      </c>
      <c r="P4164" t="s">
        <v>2524</v>
      </c>
      <c r="Q4164" t="s">
        <v>289</v>
      </c>
      <c r="R4164">
        <v>10028</v>
      </c>
      <c r="S4164" t="s">
        <v>2489</v>
      </c>
      <c r="T4164" t="s">
        <v>2517</v>
      </c>
      <c r="U4164" t="s">
        <v>290</v>
      </c>
      <c r="V4164" t="s">
        <v>255</v>
      </c>
      <c r="W4164">
        <v>100002822</v>
      </c>
      <c r="X4164">
        <v>8005551823</v>
      </c>
      <c r="Y4164" t="s">
        <v>2595</v>
      </c>
      <c r="Z4164" t="s">
        <v>4418</v>
      </c>
      <c r="AA4164" s="13">
        <v>-51.54</v>
      </c>
      <c r="AB4164" s="14">
        <v>42535</v>
      </c>
      <c r="AC4164" t="s">
        <v>37</v>
      </c>
    </row>
    <row r="4165" spans="1:29" x14ac:dyDescent="0.25">
      <c r="A4165" t="str">
        <f>CONCATENATE("Q",ROUNDUP(MONTH(Table1[[#This Row],[Month]])/3,0))</f>
        <v>Q2</v>
      </c>
      <c r="B4165" s="14">
        <f>EOMONTH(Table1[[#This Row],[Credit Date]],-1)+1</f>
        <v>42522</v>
      </c>
      <c r="C4165" t="str">
        <f>CONCATENATE(Table1[[#This Row],[Issuer Last Name]],", ",Table1[[#This Row],[Issuer First Name]])</f>
        <v>No. 035, Employee</v>
      </c>
      <c r="D4165" t="str">
        <f>CONCATENATE(Table1[[#This Row],[Approver Last Name]],", ",Table1[[#This Row],[Approver First Name]])</f>
        <v>No. 028, Employee</v>
      </c>
      <c r="E4165" t="str">
        <f>CONCATENATE(Table1[[#This Row],[Customer Last Name]],", ",Table1[[#This Row],[Customer First Name]])</f>
        <v>No. 10374, Client</v>
      </c>
      <c r="F41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5" t="str">
        <f>IF(Table1[[#This Row],[Transaction Type]]="Maintenance","Non-Sales","Sales")</f>
        <v>Sales</v>
      </c>
      <c r="H4165">
        <f>IF(Table1[[#This Row],[Quarter]]="q2",1,"")</f>
        <v>1</v>
      </c>
      <c r="I4165" t="str">
        <f>IF(Table1[[#This Row],[Quarter]]="q3",1,"")</f>
        <v/>
      </c>
      <c r="J4165">
        <f>IF(Table1[[#This Row],[Quarter]]="Q2",Table1[[#This Row],[Credit Amount]],"")</f>
        <v>-70.05</v>
      </c>
      <c r="K4165" t="str">
        <f>IF(Table1[[#This Row],[Quarter]]="Q3",Table1[[#This Row],[Credit Amount]],"")</f>
        <v/>
      </c>
      <c r="L4165">
        <f>IF(Table1[[#This Row],[Transaction Type]]="Upgrade",Table1[[#This Row],[Credit Amount]],IF(Table1[[#This Row],[Transaction Type]]="Activation",Table1[[#This Row],[Credit Amount]],""))</f>
        <v>-70.05</v>
      </c>
      <c r="M4165" t="str">
        <f>IF(Table1[[#This Row],[Transaction Type]]="Maintenance",Table1[[#This Row],[Credit Amount]],"")</f>
        <v/>
      </c>
      <c r="N4165">
        <v>10035</v>
      </c>
      <c r="O4165" t="s">
        <v>2489</v>
      </c>
      <c r="P4165" t="s">
        <v>2524</v>
      </c>
      <c r="Q4165" t="s">
        <v>289</v>
      </c>
      <c r="R4165">
        <v>10028</v>
      </c>
      <c r="S4165" t="s">
        <v>2489</v>
      </c>
      <c r="T4165" t="s">
        <v>2517</v>
      </c>
      <c r="U4165" t="s">
        <v>290</v>
      </c>
      <c r="V4165" t="s">
        <v>255</v>
      </c>
      <c r="W4165">
        <v>100001373</v>
      </c>
      <c r="X4165">
        <v>8005550374</v>
      </c>
      <c r="Y4165" t="s">
        <v>2595</v>
      </c>
      <c r="Z4165" t="s">
        <v>2969</v>
      </c>
      <c r="AA4165" s="13">
        <v>-70.05</v>
      </c>
      <c r="AB4165" s="14">
        <v>42539</v>
      </c>
      <c r="AC4165" t="s">
        <v>37</v>
      </c>
    </row>
    <row r="4166" spans="1:29" x14ac:dyDescent="0.25">
      <c r="A4166" t="str">
        <f>CONCATENATE("Q",ROUNDUP(MONTH(Table1[[#This Row],[Month]])/3,0))</f>
        <v>Q2</v>
      </c>
      <c r="B4166" s="14">
        <f>EOMONTH(Table1[[#This Row],[Credit Date]],-1)+1</f>
        <v>42522</v>
      </c>
      <c r="C4166" t="str">
        <f>CONCATENATE(Table1[[#This Row],[Issuer Last Name]],", ",Table1[[#This Row],[Issuer First Name]])</f>
        <v>No. 035, Employee</v>
      </c>
      <c r="D4166" t="str">
        <f>CONCATENATE(Table1[[#This Row],[Approver Last Name]],", ",Table1[[#This Row],[Approver First Name]])</f>
        <v>No. 028, Employee</v>
      </c>
      <c r="E4166" t="str">
        <f>CONCATENATE(Table1[[#This Row],[Customer Last Name]],", ",Table1[[#This Row],[Customer First Name]])</f>
        <v>No. 13460, Client</v>
      </c>
      <c r="F41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6" t="str">
        <f>IF(Table1[[#This Row],[Transaction Type]]="Maintenance","Non-Sales","Sales")</f>
        <v>Non-Sales</v>
      </c>
      <c r="H4166">
        <f>IF(Table1[[#This Row],[Quarter]]="q2",1,"")</f>
        <v>1</v>
      </c>
      <c r="I4166" t="str">
        <f>IF(Table1[[#This Row],[Quarter]]="q3",1,"")</f>
        <v/>
      </c>
      <c r="J4166">
        <f>IF(Table1[[#This Row],[Quarter]]="Q2",Table1[[#This Row],[Credit Amount]],"")</f>
        <v>-59.31</v>
      </c>
      <c r="K4166" t="str">
        <f>IF(Table1[[#This Row],[Quarter]]="Q3",Table1[[#This Row],[Credit Amount]],"")</f>
        <v/>
      </c>
      <c r="L4166" t="str">
        <f>IF(Table1[[#This Row],[Transaction Type]]="Upgrade",Table1[[#This Row],[Credit Amount]],IF(Table1[[#This Row],[Transaction Type]]="Activation",Table1[[#This Row],[Credit Amount]],""))</f>
        <v/>
      </c>
      <c r="M4166">
        <f>IF(Table1[[#This Row],[Transaction Type]]="Maintenance",Table1[[#This Row],[Credit Amount]],"")</f>
        <v>-59.31</v>
      </c>
      <c r="N4166">
        <v>10035</v>
      </c>
      <c r="O4166" t="s">
        <v>2489</v>
      </c>
      <c r="P4166" t="s">
        <v>2524</v>
      </c>
      <c r="Q4166" t="s">
        <v>289</v>
      </c>
      <c r="R4166">
        <v>10028</v>
      </c>
      <c r="S4166" t="s">
        <v>2489</v>
      </c>
      <c r="T4166" t="s">
        <v>2517</v>
      </c>
      <c r="U4166" t="s">
        <v>290</v>
      </c>
      <c r="V4166" t="s">
        <v>255</v>
      </c>
      <c r="W4166">
        <v>100004459</v>
      </c>
      <c r="X4166">
        <v>8005553460</v>
      </c>
      <c r="Y4166" t="s">
        <v>2595</v>
      </c>
      <c r="Z4166" t="s">
        <v>6048</v>
      </c>
      <c r="AA4166" s="13">
        <v>-59.31</v>
      </c>
      <c r="AB4166" s="14">
        <v>42548</v>
      </c>
      <c r="AC4166" t="s">
        <v>36</v>
      </c>
    </row>
    <row r="4167" spans="1:29" x14ac:dyDescent="0.25">
      <c r="A4167" t="str">
        <f>CONCATENATE("Q",ROUNDUP(MONTH(Table1[[#This Row],[Month]])/3,0))</f>
        <v>Q2</v>
      </c>
      <c r="B4167" s="14">
        <f>EOMONTH(Table1[[#This Row],[Credit Date]],-1)+1</f>
        <v>42522</v>
      </c>
      <c r="C4167" t="str">
        <f>CONCATENATE(Table1[[#This Row],[Issuer Last Name]],", ",Table1[[#This Row],[Issuer First Name]])</f>
        <v>No. 035, Employee</v>
      </c>
      <c r="D4167" t="str">
        <f>CONCATENATE(Table1[[#This Row],[Approver Last Name]],", ",Table1[[#This Row],[Approver First Name]])</f>
        <v>No. 028, Employee</v>
      </c>
      <c r="E4167" t="str">
        <f>CONCATENATE(Table1[[#This Row],[Customer Last Name]],", ",Table1[[#This Row],[Customer First Name]])</f>
        <v>No. 13149, Client</v>
      </c>
      <c r="F41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7" t="str">
        <f>IF(Table1[[#This Row],[Transaction Type]]="Maintenance","Non-Sales","Sales")</f>
        <v>Non-Sales</v>
      </c>
      <c r="H4167">
        <f>IF(Table1[[#This Row],[Quarter]]="q2",1,"")</f>
        <v>1</v>
      </c>
      <c r="I4167" t="str">
        <f>IF(Table1[[#This Row],[Quarter]]="q3",1,"")</f>
        <v/>
      </c>
      <c r="J4167">
        <f>IF(Table1[[#This Row],[Quarter]]="Q2",Table1[[#This Row],[Credit Amount]],"")</f>
        <v>-52.88</v>
      </c>
      <c r="K4167" t="str">
        <f>IF(Table1[[#This Row],[Quarter]]="Q3",Table1[[#This Row],[Credit Amount]],"")</f>
        <v/>
      </c>
      <c r="L4167" t="str">
        <f>IF(Table1[[#This Row],[Transaction Type]]="Upgrade",Table1[[#This Row],[Credit Amount]],IF(Table1[[#This Row],[Transaction Type]]="Activation",Table1[[#This Row],[Credit Amount]],""))</f>
        <v/>
      </c>
      <c r="M4167">
        <f>IF(Table1[[#This Row],[Transaction Type]]="Maintenance",Table1[[#This Row],[Credit Amount]],"")</f>
        <v>-52.88</v>
      </c>
      <c r="N4167">
        <v>10035</v>
      </c>
      <c r="O4167" t="s">
        <v>2489</v>
      </c>
      <c r="P4167" t="s">
        <v>2524</v>
      </c>
      <c r="Q4167" t="s">
        <v>289</v>
      </c>
      <c r="R4167">
        <v>10028</v>
      </c>
      <c r="S4167" t="s">
        <v>2489</v>
      </c>
      <c r="T4167" t="s">
        <v>2517</v>
      </c>
      <c r="U4167" t="s">
        <v>290</v>
      </c>
      <c r="V4167" t="s">
        <v>255</v>
      </c>
      <c r="W4167">
        <v>100004148</v>
      </c>
      <c r="X4167">
        <v>8005553149</v>
      </c>
      <c r="Y4167" t="s">
        <v>2595</v>
      </c>
      <c r="Z4167" t="s">
        <v>5737</v>
      </c>
      <c r="AA4167" s="13">
        <v>-52.88</v>
      </c>
      <c r="AB4167" s="14">
        <v>42550</v>
      </c>
      <c r="AC4167" t="s">
        <v>36</v>
      </c>
    </row>
    <row r="4168" spans="1:29" x14ac:dyDescent="0.25">
      <c r="A4168" t="str">
        <f>CONCATENATE("Q",ROUNDUP(MONTH(Table1[[#This Row],[Month]])/3,0))</f>
        <v>Q2</v>
      </c>
      <c r="B4168" s="14">
        <f>EOMONTH(Table1[[#This Row],[Credit Date]],-1)+1</f>
        <v>42522</v>
      </c>
      <c r="C4168" t="str">
        <f>CONCATENATE(Table1[[#This Row],[Issuer Last Name]],", ",Table1[[#This Row],[Issuer First Name]])</f>
        <v>No. 035, Employee</v>
      </c>
      <c r="D4168" t="str">
        <f>CONCATENATE(Table1[[#This Row],[Approver Last Name]],", ",Table1[[#This Row],[Approver First Name]])</f>
        <v>No. 028, Employee</v>
      </c>
      <c r="E4168" t="str">
        <f>CONCATENATE(Table1[[#This Row],[Customer Last Name]],", ",Table1[[#This Row],[Customer First Name]])</f>
        <v>No. 12492, Client</v>
      </c>
      <c r="F4168" t="str">
        <f>IF(Table1[[#This Row],[Credit Amount]]&gt;-19.99,"Less than 19.99",IF(Table1[[#This Row],[Credit Amount]]=-20,"20",IF(Table1[[#This Row],[Credit Amount]]&gt;-49.98,"20.01-49.98",IF(Table1[[#This Row],[Credit Amount]]=-49.99,"49.99",IF(Table1[[#This Row],[Credit Amount]]=-50,"50",IF(Table1[[#This Row],[Credit Amount]]&lt;-50.01,"Greater than 50"))))))</f>
        <v>Less than 19.99</v>
      </c>
      <c r="G4168" t="str">
        <f>IF(Table1[[#This Row],[Transaction Type]]="Maintenance","Non-Sales","Sales")</f>
        <v>Sales</v>
      </c>
      <c r="H4168">
        <f>IF(Table1[[#This Row],[Quarter]]="q2",1,"")</f>
        <v>1</v>
      </c>
      <c r="I4168" t="str">
        <f>IF(Table1[[#This Row],[Quarter]]="q3",1,"")</f>
        <v/>
      </c>
      <c r="J4168">
        <f>IF(Table1[[#This Row],[Quarter]]="Q2",Table1[[#This Row],[Credit Amount]],"")</f>
        <v>-8.1300000000000008</v>
      </c>
      <c r="K4168" t="str">
        <f>IF(Table1[[#This Row],[Quarter]]="Q3",Table1[[#This Row],[Credit Amount]],"")</f>
        <v/>
      </c>
      <c r="L4168">
        <f>IF(Table1[[#This Row],[Transaction Type]]="Upgrade",Table1[[#This Row],[Credit Amount]],IF(Table1[[#This Row],[Transaction Type]]="Activation",Table1[[#This Row],[Credit Amount]],""))</f>
        <v>-8.1300000000000008</v>
      </c>
      <c r="M4168" t="str">
        <f>IF(Table1[[#This Row],[Transaction Type]]="Maintenance",Table1[[#This Row],[Credit Amount]],"")</f>
        <v/>
      </c>
      <c r="N4168">
        <v>10035</v>
      </c>
      <c r="O4168" t="s">
        <v>2489</v>
      </c>
      <c r="P4168" t="s">
        <v>2524</v>
      </c>
      <c r="Q4168" t="s">
        <v>289</v>
      </c>
      <c r="R4168">
        <v>10028</v>
      </c>
      <c r="S4168" t="s">
        <v>2489</v>
      </c>
      <c r="T4168" t="s">
        <v>2517</v>
      </c>
      <c r="U4168" t="s">
        <v>290</v>
      </c>
      <c r="V4168" t="s">
        <v>255</v>
      </c>
      <c r="W4168">
        <v>100003491</v>
      </c>
      <c r="X4168">
        <v>8005552492</v>
      </c>
      <c r="Y4168" t="s">
        <v>2595</v>
      </c>
      <c r="Z4168" t="s">
        <v>5087</v>
      </c>
      <c r="AA4168" s="13">
        <v>-8.1300000000000008</v>
      </c>
      <c r="AB4168" s="14">
        <v>42550</v>
      </c>
      <c r="AC4168" t="s">
        <v>37</v>
      </c>
    </row>
    <row r="4169" spans="1:29" x14ac:dyDescent="0.25">
      <c r="A4169" t="str">
        <f>CONCATENATE("Q",ROUNDUP(MONTH(Table1[[#This Row],[Month]])/3,0))</f>
        <v>Q3</v>
      </c>
      <c r="B4169" s="14">
        <f>EOMONTH(Table1[[#This Row],[Credit Date]],-1)+1</f>
        <v>42552</v>
      </c>
      <c r="C4169" t="str">
        <f>CONCATENATE(Table1[[#This Row],[Issuer Last Name]],", ",Table1[[#This Row],[Issuer First Name]])</f>
        <v>No. 035, Employee</v>
      </c>
      <c r="D4169" t="str">
        <f>CONCATENATE(Table1[[#This Row],[Approver Last Name]],", ",Table1[[#This Row],[Approver First Name]])</f>
        <v>No. 028, Employee</v>
      </c>
      <c r="E4169" t="str">
        <f>CONCATENATE(Table1[[#This Row],[Customer Last Name]],", ",Table1[[#This Row],[Customer First Name]])</f>
        <v>No. 10891, Client</v>
      </c>
      <c r="F41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69" t="str">
        <f>IF(Table1[[#This Row],[Transaction Type]]="Maintenance","Non-Sales","Sales")</f>
        <v>Non-Sales</v>
      </c>
      <c r="H4169" t="str">
        <f>IF(Table1[[#This Row],[Quarter]]="q2",1,"")</f>
        <v/>
      </c>
      <c r="I4169">
        <f>IF(Table1[[#This Row],[Quarter]]="q3",1,"")</f>
        <v>1</v>
      </c>
      <c r="J4169" t="str">
        <f>IF(Table1[[#This Row],[Quarter]]="Q2",Table1[[#This Row],[Credit Amount]],"")</f>
        <v/>
      </c>
      <c r="K4169">
        <f>IF(Table1[[#This Row],[Quarter]]="Q3",Table1[[#This Row],[Credit Amount]],"")</f>
        <v>-83.39</v>
      </c>
      <c r="L4169" t="str">
        <f>IF(Table1[[#This Row],[Transaction Type]]="Upgrade",Table1[[#This Row],[Credit Amount]],IF(Table1[[#This Row],[Transaction Type]]="Activation",Table1[[#This Row],[Credit Amount]],""))</f>
        <v/>
      </c>
      <c r="M4169">
        <f>IF(Table1[[#This Row],[Transaction Type]]="Maintenance",Table1[[#This Row],[Credit Amount]],"")</f>
        <v>-83.39</v>
      </c>
      <c r="N4169">
        <v>10035</v>
      </c>
      <c r="O4169" t="s">
        <v>2489</v>
      </c>
      <c r="P4169" t="s">
        <v>2524</v>
      </c>
      <c r="Q4169" t="s">
        <v>289</v>
      </c>
      <c r="R4169">
        <v>10028</v>
      </c>
      <c r="S4169" t="s">
        <v>2489</v>
      </c>
      <c r="T4169" t="s">
        <v>2517</v>
      </c>
      <c r="U4169" t="s">
        <v>290</v>
      </c>
      <c r="V4169" t="s">
        <v>255</v>
      </c>
      <c r="W4169">
        <v>100001890</v>
      </c>
      <c r="X4169">
        <v>8005550891</v>
      </c>
      <c r="Y4169" t="s">
        <v>2595</v>
      </c>
      <c r="Z4169" t="s">
        <v>3486</v>
      </c>
      <c r="AA4169" s="13">
        <v>-83.39</v>
      </c>
      <c r="AB4169" s="14">
        <v>42552</v>
      </c>
      <c r="AC4169" t="s">
        <v>36</v>
      </c>
    </row>
    <row r="4170" spans="1:29" x14ac:dyDescent="0.25">
      <c r="A4170" t="str">
        <f>CONCATENATE("Q",ROUNDUP(MONTH(Table1[[#This Row],[Month]])/3,0))</f>
        <v>Q3</v>
      </c>
      <c r="B4170" s="14">
        <f>EOMONTH(Table1[[#This Row],[Credit Date]],-1)+1</f>
        <v>42552</v>
      </c>
      <c r="C4170" t="str">
        <f>CONCATENATE(Table1[[#This Row],[Issuer Last Name]],", ",Table1[[#This Row],[Issuer First Name]])</f>
        <v>No. 035, Employee</v>
      </c>
      <c r="D4170" t="str">
        <f>CONCATENATE(Table1[[#This Row],[Approver Last Name]],", ",Table1[[#This Row],[Approver First Name]])</f>
        <v>No. 035, Employee</v>
      </c>
      <c r="E4170" t="str">
        <f>CONCATENATE(Table1[[#This Row],[Customer Last Name]],", ",Table1[[#This Row],[Customer First Name]])</f>
        <v>No. 11632, Client</v>
      </c>
      <c r="F4170" t="str">
        <f>IF(Table1[[#This Row],[Credit Amount]]&gt;-19.99,"Less than 19.99",IF(Table1[[#This Row],[Credit Amount]]=-20,"20",IF(Table1[[#This Row],[Credit Amount]]&gt;-49.98,"20.01-49.98",IF(Table1[[#This Row],[Credit Amount]]=-49.99,"49.99",IF(Table1[[#This Row],[Credit Amount]]=-50,"50",IF(Table1[[#This Row],[Credit Amount]]&lt;-50.01,"Greater than 50"))))))</f>
        <v>20.01-49.98</v>
      </c>
      <c r="G4170" t="str">
        <f>IF(Table1[[#This Row],[Transaction Type]]="Maintenance","Non-Sales","Sales")</f>
        <v>Non-Sales</v>
      </c>
      <c r="H4170" t="str">
        <f>IF(Table1[[#This Row],[Quarter]]="q2",1,"")</f>
        <v/>
      </c>
      <c r="I4170">
        <f>IF(Table1[[#This Row],[Quarter]]="q3",1,"")</f>
        <v>1</v>
      </c>
      <c r="J4170" t="str">
        <f>IF(Table1[[#This Row],[Quarter]]="Q2",Table1[[#This Row],[Credit Amount]],"")</f>
        <v/>
      </c>
      <c r="K4170">
        <f>IF(Table1[[#This Row],[Quarter]]="Q3",Table1[[#This Row],[Credit Amount]],"")</f>
        <v>-45.59</v>
      </c>
      <c r="L4170" t="str">
        <f>IF(Table1[[#This Row],[Transaction Type]]="Upgrade",Table1[[#This Row],[Credit Amount]],IF(Table1[[#This Row],[Transaction Type]]="Activation",Table1[[#This Row],[Credit Amount]],""))</f>
        <v/>
      </c>
      <c r="M4170">
        <f>IF(Table1[[#This Row],[Transaction Type]]="Maintenance",Table1[[#This Row],[Credit Amount]],"")</f>
        <v>-45.59</v>
      </c>
      <c r="N4170">
        <v>10035</v>
      </c>
      <c r="O4170" t="s">
        <v>2489</v>
      </c>
      <c r="P4170" t="s">
        <v>2524</v>
      </c>
      <c r="Q4170" t="s">
        <v>289</v>
      </c>
      <c r="R4170">
        <v>10035</v>
      </c>
      <c r="S4170" t="s">
        <v>2489</v>
      </c>
      <c r="T4170" t="s">
        <v>2524</v>
      </c>
      <c r="U4170" t="s">
        <v>289</v>
      </c>
      <c r="V4170" t="s">
        <v>255</v>
      </c>
      <c r="W4170">
        <v>100002631</v>
      </c>
      <c r="X4170">
        <v>8005551632</v>
      </c>
      <c r="Y4170" t="s">
        <v>2595</v>
      </c>
      <c r="Z4170" t="s">
        <v>4227</v>
      </c>
      <c r="AA4170" s="13">
        <v>-45.59</v>
      </c>
      <c r="AB4170" s="14">
        <v>42553</v>
      </c>
      <c r="AC4170" t="s">
        <v>36</v>
      </c>
    </row>
    <row r="4171" spans="1:29" x14ac:dyDescent="0.25">
      <c r="A4171" t="str">
        <f>CONCATENATE("Q",ROUNDUP(MONTH(Table1[[#This Row],[Month]])/3,0))</f>
        <v>Q3</v>
      </c>
      <c r="B4171" s="14">
        <f>EOMONTH(Table1[[#This Row],[Credit Date]],-1)+1</f>
        <v>42552</v>
      </c>
      <c r="C4171" t="str">
        <f>CONCATENATE(Table1[[#This Row],[Issuer Last Name]],", ",Table1[[#This Row],[Issuer First Name]])</f>
        <v>No. 035, Employee</v>
      </c>
      <c r="D4171" t="str">
        <f>CONCATENATE(Table1[[#This Row],[Approver Last Name]],", ",Table1[[#This Row],[Approver First Name]])</f>
        <v>No. 035, Employee</v>
      </c>
      <c r="E4171" t="str">
        <f>CONCATENATE(Table1[[#This Row],[Customer Last Name]],", ",Table1[[#This Row],[Customer First Name]])</f>
        <v>No. 10719, Client</v>
      </c>
      <c r="F4171" t="str">
        <f>IF(Table1[[#This Row],[Credit Amount]]&gt;-19.99,"Less than 19.99",IF(Table1[[#This Row],[Credit Amount]]=-20,"20",IF(Table1[[#This Row],[Credit Amount]]&gt;-49.98,"20.01-49.98",IF(Table1[[#This Row],[Credit Amount]]=-49.99,"49.99",IF(Table1[[#This Row],[Credit Amount]]=-50,"50",IF(Table1[[#This Row],[Credit Amount]]&lt;-50.01,"Greater than 50"))))))</f>
        <v>Less than 19.99</v>
      </c>
      <c r="G4171" t="str">
        <f>IF(Table1[[#This Row],[Transaction Type]]="Maintenance","Non-Sales","Sales")</f>
        <v>Non-Sales</v>
      </c>
      <c r="H4171" t="str">
        <f>IF(Table1[[#This Row],[Quarter]]="q2",1,"")</f>
        <v/>
      </c>
      <c r="I4171">
        <f>IF(Table1[[#This Row],[Quarter]]="q3",1,"")</f>
        <v>1</v>
      </c>
      <c r="J4171" t="str">
        <f>IF(Table1[[#This Row],[Quarter]]="Q2",Table1[[#This Row],[Credit Amount]],"")</f>
        <v/>
      </c>
      <c r="K4171">
        <f>IF(Table1[[#This Row],[Quarter]]="Q3",Table1[[#This Row],[Credit Amount]],"")</f>
        <v>-7.76</v>
      </c>
      <c r="L4171" t="str">
        <f>IF(Table1[[#This Row],[Transaction Type]]="Upgrade",Table1[[#This Row],[Credit Amount]],IF(Table1[[#This Row],[Transaction Type]]="Activation",Table1[[#This Row],[Credit Amount]],""))</f>
        <v/>
      </c>
      <c r="M4171">
        <f>IF(Table1[[#This Row],[Transaction Type]]="Maintenance",Table1[[#This Row],[Credit Amount]],"")</f>
        <v>-7.76</v>
      </c>
      <c r="N4171">
        <v>10035</v>
      </c>
      <c r="O4171" t="s">
        <v>2489</v>
      </c>
      <c r="P4171" t="s">
        <v>2524</v>
      </c>
      <c r="Q4171" t="s">
        <v>289</v>
      </c>
      <c r="R4171">
        <v>10035</v>
      </c>
      <c r="S4171" t="s">
        <v>2489</v>
      </c>
      <c r="T4171" t="s">
        <v>2524</v>
      </c>
      <c r="U4171" t="s">
        <v>289</v>
      </c>
      <c r="V4171" t="s">
        <v>255</v>
      </c>
      <c r="W4171">
        <v>100001718</v>
      </c>
      <c r="X4171">
        <v>8005550719</v>
      </c>
      <c r="Y4171" t="s">
        <v>2595</v>
      </c>
      <c r="Z4171" t="s">
        <v>3314</v>
      </c>
      <c r="AA4171" s="13">
        <v>-7.76</v>
      </c>
      <c r="AB4171" s="14">
        <v>42564</v>
      </c>
      <c r="AC4171" t="s">
        <v>36</v>
      </c>
    </row>
    <row r="4172" spans="1:29" x14ac:dyDescent="0.25">
      <c r="A4172" t="str">
        <f>CONCATENATE("Q",ROUNDUP(MONTH(Table1[[#This Row],[Month]])/3,0))</f>
        <v>Q3</v>
      </c>
      <c r="B4172" s="14">
        <f>EOMONTH(Table1[[#This Row],[Credit Date]],-1)+1</f>
        <v>42552</v>
      </c>
      <c r="C4172" t="str">
        <f>CONCATENATE(Table1[[#This Row],[Issuer Last Name]],", ",Table1[[#This Row],[Issuer First Name]])</f>
        <v>No. 035, Employee</v>
      </c>
      <c r="D4172" t="str">
        <f>CONCATENATE(Table1[[#This Row],[Approver Last Name]],", ",Table1[[#This Row],[Approver First Name]])</f>
        <v>No. 035, Employee</v>
      </c>
      <c r="E4172" t="str">
        <f>CONCATENATE(Table1[[#This Row],[Customer Last Name]],", ",Table1[[#This Row],[Customer First Name]])</f>
        <v>No. 11557, Client</v>
      </c>
      <c r="F4172" t="str">
        <f>IF(Table1[[#This Row],[Credit Amount]]&gt;-19.99,"Less than 19.99",IF(Table1[[#This Row],[Credit Amount]]=-20,"20",IF(Table1[[#This Row],[Credit Amount]]&gt;-49.98,"20.01-49.98",IF(Table1[[#This Row],[Credit Amount]]=-49.99,"49.99",IF(Table1[[#This Row],[Credit Amount]]=-50,"50",IF(Table1[[#This Row],[Credit Amount]]&lt;-50.01,"Greater than 50"))))))</f>
        <v>20.01-49.98</v>
      </c>
      <c r="G4172" t="str">
        <f>IF(Table1[[#This Row],[Transaction Type]]="Maintenance","Non-Sales","Sales")</f>
        <v>Non-Sales</v>
      </c>
      <c r="H4172" t="str">
        <f>IF(Table1[[#This Row],[Quarter]]="q2",1,"")</f>
        <v/>
      </c>
      <c r="I4172">
        <f>IF(Table1[[#This Row],[Quarter]]="q3",1,"")</f>
        <v>1</v>
      </c>
      <c r="J4172" t="str">
        <f>IF(Table1[[#This Row],[Quarter]]="Q2",Table1[[#This Row],[Credit Amount]],"")</f>
        <v/>
      </c>
      <c r="K4172">
        <f>IF(Table1[[#This Row],[Quarter]]="Q3",Table1[[#This Row],[Credit Amount]],"")</f>
        <v>-40.51</v>
      </c>
      <c r="L4172" t="str">
        <f>IF(Table1[[#This Row],[Transaction Type]]="Upgrade",Table1[[#This Row],[Credit Amount]],IF(Table1[[#This Row],[Transaction Type]]="Activation",Table1[[#This Row],[Credit Amount]],""))</f>
        <v/>
      </c>
      <c r="M4172">
        <f>IF(Table1[[#This Row],[Transaction Type]]="Maintenance",Table1[[#This Row],[Credit Amount]],"")</f>
        <v>-40.51</v>
      </c>
      <c r="N4172">
        <v>10035</v>
      </c>
      <c r="O4172" t="s">
        <v>2489</v>
      </c>
      <c r="P4172" t="s">
        <v>2524</v>
      </c>
      <c r="Q4172" t="s">
        <v>289</v>
      </c>
      <c r="R4172">
        <v>10035</v>
      </c>
      <c r="S4172" t="s">
        <v>2489</v>
      </c>
      <c r="T4172" t="s">
        <v>2524</v>
      </c>
      <c r="U4172" t="s">
        <v>289</v>
      </c>
      <c r="V4172" t="s">
        <v>255</v>
      </c>
      <c r="W4172">
        <v>100002556</v>
      </c>
      <c r="X4172">
        <v>8005551557</v>
      </c>
      <c r="Y4172" t="s">
        <v>2595</v>
      </c>
      <c r="Z4172" t="s">
        <v>4152</v>
      </c>
      <c r="AA4172" s="13">
        <v>-40.51</v>
      </c>
      <c r="AB4172" s="14">
        <v>42564</v>
      </c>
      <c r="AC4172" t="s">
        <v>36</v>
      </c>
    </row>
    <row r="4173" spans="1:29" x14ac:dyDescent="0.25">
      <c r="A4173" t="str">
        <f>CONCATENATE("Q",ROUNDUP(MONTH(Table1[[#This Row],[Month]])/3,0))</f>
        <v>Q3</v>
      </c>
      <c r="B4173" s="14">
        <f>EOMONTH(Table1[[#This Row],[Credit Date]],-1)+1</f>
        <v>42552</v>
      </c>
      <c r="C4173" t="str">
        <f>CONCATENATE(Table1[[#This Row],[Issuer Last Name]],", ",Table1[[#This Row],[Issuer First Name]])</f>
        <v>No. 035, Employee</v>
      </c>
      <c r="D4173" t="str">
        <f>CONCATENATE(Table1[[#This Row],[Approver Last Name]],", ",Table1[[#This Row],[Approver First Name]])</f>
        <v>No. 035, Employee</v>
      </c>
      <c r="E4173" t="str">
        <f>CONCATENATE(Table1[[#This Row],[Customer Last Name]],", ",Table1[[#This Row],[Customer First Name]])</f>
        <v>No. 12301, Client</v>
      </c>
      <c r="F4173" t="str">
        <f>IF(Table1[[#This Row],[Credit Amount]]&gt;-19.99,"Less than 19.99",IF(Table1[[#This Row],[Credit Amount]]=-20,"20",IF(Table1[[#This Row],[Credit Amount]]&gt;-49.98,"20.01-49.98",IF(Table1[[#This Row],[Credit Amount]]=-49.99,"49.99",IF(Table1[[#This Row],[Credit Amount]]=-50,"50",IF(Table1[[#This Row],[Credit Amount]]&lt;-50.01,"Greater than 50"))))))</f>
        <v>20.01-49.98</v>
      </c>
      <c r="G4173" t="str">
        <f>IF(Table1[[#This Row],[Transaction Type]]="Maintenance","Non-Sales","Sales")</f>
        <v>Non-Sales</v>
      </c>
      <c r="H4173" t="str">
        <f>IF(Table1[[#This Row],[Quarter]]="q2",1,"")</f>
        <v/>
      </c>
      <c r="I4173">
        <f>IF(Table1[[#This Row],[Quarter]]="q3",1,"")</f>
        <v>1</v>
      </c>
      <c r="J4173" t="str">
        <f>IF(Table1[[#This Row],[Quarter]]="Q2",Table1[[#This Row],[Credit Amount]],"")</f>
        <v/>
      </c>
      <c r="K4173">
        <f>IF(Table1[[#This Row],[Quarter]]="Q3",Table1[[#This Row],[Credit Amount]],"")</f>
        <v>-45.61</v>
      </c>
      <c r="L4173" t="str">
        <f>IF(Table1[[#This Row],[Transaction Type]]="Upgrade",Table1[[#This Row],[Credit Amount]],IF(Table1[[#This Row],[Transaction Type]]="Activation",Table1[[#This Row],[Credit Amount]],""))</f>
        <v/>
      </c>
      <c r="M4173">
        <f>IF(Table1[[#This Row],[Transaction Type]]="Maintenance",Table1[[#This Row],[Credit Amount]],"")</f>
        <v>-45.61</v>
      </c>
      <c r="N4173">
        <v>10035</v>
      </c>
      <c r="O4173" t="s">
        <v>2489</v>
      </c>
      <c r="P4173" t="s">
        <v>2524</v>
      </c>
      <c r="Q4173" t="s">
        <v>289</v>
      </c>
      <c r="R4173">
        <v>10035</v>
      </c>
      <c r="S4173" t="s">
        <v>2489</v>
      </c>
      <c r="T4173" t="s">
        <v>2524</v>
      </c>
      <c r="U4173" t="s">
        <v>289</v>
      </c>
      <c r="V4173" t="s">
        <v>255</v>
      </c>
      <c r="W4173">
        <v>100003300</v>
      </c>
      <c r="X4173">
        <v>8005552301</v>
      </c>
      <c r="Y4173" t="s">
        <v>2595</v>
      </c>
      <c r="Z4173" t="s">
        <v>4896</v>
      </c>
      <c r="AA4173" s="13">
        <v>-45.61</v>
      </c>
      <c r="AB4173" s="14">
        <v>42570</v>
      </c>
      <c r="AC4173" t="s">
        <v>36</v>
      </c>
    </row>
    <row r="4174" spans="1:29" x14ac:dyDescent="0.25">
      <c r="A4174" t="str">
        <f>CONCATENATE("Q",ROUNDUP(MONTH(Table1[[#This Row],[Month]])/3,0))</f>
        <v>Q3</v>
      </c>
      <c r="B4174" s="14">
        <f>EOMONTH(Table1[[#This Row],[Credit Date]],-1)+1</f>
        <v>42552</v>
      </c>
      <c r="C4174" t="str">
        <f>CONCATENATE(Table1[[#This Row],[Issuer Last Name]],", ",Table1[[#This Row],[Issuer First Name]])</f>
        <v>No. 035, Employee</v>
      </c>
      <c r="D4174" t="str">
        <f>CONCATENATE(Table1[[#This Row],[Approver Last Name]],", ",Table1[[#This Row],[Approver First Name]])</f>
        <v>No. 028, Employee</v>
      </c>
      <c r="E4174" t="str">
        <f>CONCATENATE(Table1[[#This Row],[Customer Last Name]],", ",Table1[[#This Row],[Customer First Name]])</f>
        <v>No. 10947, Client</v>
      </c>
      <c r="F41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74" t="str">
        <f>IF(Table1[[#This Row],[Transaction Type]]="Maintenance","Non-Sales","Sales")</f>
        <v>Non-Sales</v>
      </c>
      <c r="H4174" t="str">
        <f>IF(Table1[[#This Row],[Quarter]]="q2",1,"")</f>
        <v/>
      </c>
      <c r="I4174">
        <f>IF(Table1[[#This Row],[Quarter]]="q3",1,"")</f>
        <v>1</v>
      </c>
      <c r="J4174" t="str">
        <f>IF(Table1[[#This Row],[Quarter]]="Q2",Table1[[#This Row],[Credit Amount]],"")</f>
        <v/>
      </c>
      <c r="K4174">
        <f>IF(Table1[[#This Row],[Quarter]]="Q3",Table1[[#This Row],[Credit Amount]],"")</f>
        <v>-66.59</v>
      </c>
      <c r="L4174" t="str">
        <f>IF(Table1[[#This Row],[Transaction Type]]="Upgrade",Table1[[#This Row],[Credit Amount]],IF(Table1[[#This Row],[Transaction Type]]="Activation",Table1[[#This Row],[Credit Amount]],""))</f>
        <v/>
      </c>
      <c r="M4174">
        <f>IF(Table1[[#This Row],[Transaction Type]]="Maintenance",Table1[[#This Row],[Credit Amount]],"")</f>
        <v>-66.59</v>
      </c>
      <c r="N4174">
        <v>10035</v>
      </c>
      <c r="O4174" t="s">
        <v>2489</v>
      </c>
      <c r="P4174" t="s">
        <v>2524</v>
      </c>
      <c r="Q4174" t="s">
        <v>289</v>
      </c>
      <c r="R4174">
        <v>10028</v>
      </c>
      <c r="S4174" t="s">
        <v>2489</v>
      </c>
      <c r="T4174" t="s">
        <v>2517</v>
      </c>
      <c r="U4174" t="s">
        <v>290</v>
      </c>
      <c r="V4174" t="s">
        <v>255</v>
      </c>
      <c r="W4174">
        <v>100001946</v>
      </c>
      <c r="X4174">
        <v>8005550947</v>
      </c>
      <c r="Y4174" t="s">
        <v>2595</v>
      </c>
      <c r="Z4174" t="s">
        <v>3542</v>
      </c>
      <c r="AA4174" s="13">
        <v>-66.59</v>
      </c>
      <c r="AB4174" s="14">
        <v>42576</v>
      </c>
      <c r="AC4174" t="s">
        <v>36</v>
      </c>
    </row>
    <row r="4175" spans="1:29" x14ac:dyDescent="0.25">
      <c r="A4175" t="str">
        <f>CONCATENATE("Q",ROUNDUP(MONTH(Table1[[#This Row],[Month]])/3,0))</f>
        <v>Q3</v>
      </c>
      <c r="B4175" s="14">
        <f>EOMONTH(Table1[[#This Row],[Credit Date]],-1)+1</f>
        <v>42552</v>
      </c>
      <c r="C4175" t="str">
        <f>CONCATENATE(Table1[[#This Row],[Issuer Last Name]],", ",Table1[[#This Row],[Issuer First Name]])</f>
        <v>No. 035, Employee</v>
      </c>
      <c r="D4175" t="str">
        <f>CONCATENATE(Table1[[#This Row],[Approver Last Name]],", ",Table1[[#This Row],[Approver First Name]])</f>
        <v>No. 028, Employee</v>
      </c>
      <c r="E4175" t="str">
        <f>CONCATENATE(Table1[[#This Row],[Customer Last Name]],", ",Table1[[#This Row],[Customer First Name]])</f>
        <v>No. 12275, Client</v>
      </c>
      <c r="F41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75" t="str">
        <f>IF(Table1[[#This Row],[Transaction Type]]="Maintenance","Non-Sales","Sales")</f>
        <v>Sales</v>
      </c>
      <c r="H4175" t="str">
        <f>IF(Table1[[#This Row],[Quarter]]="q2",1,"")</f>
        <v/>
      </c>
      <c r="I4175">
        <f>IF(Table1[[#This Row],[Quarter]]="q3",1,"")</f>
        <v>1</v>
      </c>
      <c r="J4175" t="str">
        <f>IF(Table1[[#This Row],[Quarter]]="Q2",Table1[[#This Row],[Credit Amount]],"")</f>
        <v/>
      </c>
      <c r="K4175">
        <f>IF(Table1[[#This Row],[Quarter]]="Q3",Table1[[#This Row],[Credit Amount]],"")</f>
        <v>-85.38</v>
      </c>
      <c r="L4175">
        <f>IF(Table1[[#This Row],[Transaction Type]]="Upgrade",Table1[[#This Row],[Credit Amount]],IF(Table1[[#This Row],[Transaction Type]]="Activation",Table1[[#This Row],[Credit Amount]],""))</f>
        <v>-85.38</v>
      </c>
      <c r="M4175" t="str">
        <f>IF(Table1[[#This Row],[Transaction Type]]="Maintenance",Table1[[#This Row],[Credit Amount]],"")</f>
        <v/>
      </c>
      <c r="N4175">
        <v>10035</v>
      </c>
      <c r="O4175" t="s">
        <v>2489</v>
      </c>
      <c r="P4175" t="s">
        <v>2524</v>
      </c>
      <c r="Q4175" t="s">
        <v>289</v>
      </c>
      <c r="R4175">
        <v>10028</v>
      </c>
      <c r="S4175" t="s">
        <v>2489</v>
      </c>
      <c r="T4175" t="s">
        <v>2517</v>
      </c>
      <c r="U4175" t="s">
        <v>290</v>
      </c>
      <c r="V4175" t="s">
        <v>255</v>
      </c>
      <c r="W4175">
        <v>100003274</v>
      </c>
      <c r="X4175">
        <v>8005552275</v>
      </c>
      <c r="Y4175" t="s">
        <v>2595</v>
      </c>
      <c r="Z4175" t="s">
        <v>4870</v>
      </c>
      <c r="AA4175" s="13">
        <v>-85.38</v>
      </c>
      <c r="AB4175" s="14">
        <v>42576</v>
      </c>
      <c r="AC4175" t="s">
        <v>35</v>
      </c>
    </row>
    <row r="4176" spans="1:29" x14ac:dyDescent="0.25">
      <c r="A4176" t="str">
        <f>CONCATENATE("Q",ROUNDUP(MONTH(Table1[[#This Row],[Month]])/3,0))</f>
        <v>Q3</v>
      </c>
      <c r="B4176" s="14">
        <f>EOMONTH(Table1[[#This Row],[Credit Date]],-1)+1</f>
        <v>42552</v>
      </c>
      <c r="C4176" t="str">
        <f>CONCATENATE(Table1[[#This Row],[Issuer Last Name]],", ",Table1[[#This Row],[Issuer First Name]])</f>
        <v>No. 035, Employee</v>
      </c>
      <c r="D4176" t="str">
        <f>CONCATENATE(Table1[[#This Row],[Approver Last Name]],", ",Table1[[#This Row],[Approver First Name]])</f>
        <v>No. 035, Employee</v>
      </c>
      <c r="E4176" t="str">
        <f>CONCATENATE(Table1[[#This Row],[Customer Last Name]],", ",Table1[[#This Row],[Customer First Name]])</f>
        <v>No. 14032, Client</v>
      </c>
      <c r="F4176" t="str">
        <f>IF(Table1[[#This Row],[Credit Amount]]&gt;-19.99,"Less than 19.99",IF(Table1[[#This Row],[Credit Amount]]=-20,"20",IF(Table1[[#This Row],[Credit Amount]]&gt;-49.98,"20.01-49.98",IF(Table1[[#This Row],[Credit Amount]]=-49.99,"49.99",IF(Table1[[#This Row],[Credit Amount]]=-50,"50",IF(Table1[[#This Row],[Credit Amount]]&lt;-50.01,"Greater than 50"))))))</f>
        <v>20.01-49.98</v>
      </c>
      <c r="G4176" t="str">
        <f>IF(Table1[[#This Row],[Transaction Type]]="Maintenance","Non-Sales","Sales")</f>
        <v>Non-Sales</v>
      </c>
      <c r="H4176" t="str">
        <f>IF(Table1[[#This Row],[Quarter]]="q2",1,"")</f>
        <v/>
      </c>
      <c r="I4176">
        <f>IF(Table1[[#This Row],[Quarter]]="q3",1,"")</f>
        <v>1</v>
      </c>
      <c r="J4176" t="str">
        <f>IF(Table1[[#This Row],[Quarter]]="Q2",Table1[[#This Row],[Credit Amount]],"")</f>
        <v/>
      </c>
      <c r="K4176">
        <f>IF(Table1[[#This Row],[Quarter]]="Q3",Table1[[#This Row],[Credit Amount]],"")</f>
        <v>-37.700000000000003</v>
      </c>
      <c r="L4176" t="str">
        <f>IF(Table1[[#This Row],[Transaction Type]]="Upgrade",Table1[[#This Row],[Credit Amount]],IF(Table1[[#This Row],[Transaction Type]]="Activation",Table1[[#This Row],[Credit Amount]],""))</f>
        <v/>
      </c>
      <c r="M4176">
        <f>IF(Table1[[#This Row],[Transaction Type]]="Maintenance",Table1[[#This Row],[Credit Amount]],"")</f>
        <v>-37.700000000000003</v>
      </c>
      <c r="N4176">
        <v>10035</v>
      </c>
      <c r="O4176" t="s">
        <v>2489</v>
      </c>
      <c r="P4176" t="s">
        <v>2524</v>
      </c>
      <c r="Q4176" t="s">
        <v>289</v>
      </c>
      <c r="R4176">
        <v>10035</v>
      </c>
      <c r="S4176" t="s">
        <v>2489</v>
      </c>
      <c r="T4176" t="s">
        <v>2524</v>
      </c>
      <c r="U4176" t="s">
        <v>289</v>
      </c>
      <c r="V4176" t="s">
        <v>255</v>
      </c>
      <c r="W4176">
        <v>100005031</v>
      </c>
      <c r="X4176">
        <v>8005554032</v>
      </c>
      <c r="Y4176" t="s">
        <v>2595</v>
      </c>
      <c r="Z4176" t="s">
        <v>6620</v>
      </c>
      <c r="AA4176" s="13">
        <v>-37.700000000000003</v>
      </c>
      <c r="AB4176" s="14">
        <v>42578</v>
      </c>
      <c r="AC4176" t="s">
        <v>36</v>
      </c>
    </row>
    <row r="4177" spans="1:29" x14ac:dyDescent="0.25">
      <c r="A4177" t="str">
        <f>CONCATENATE("Q",ROUNDUP(MONTH(Table1[[#This Row],[Month]])/3,0))</f>
        <v>Q3</v>
      </c>
      <c r="B4177" s="14">
        <f>EOMONTH(Table1[[#This Row],[Credit Date]],-1)+1</f>
        <v>42552</v>
      </c>
      <c r="C4177" t="str">
        <f>CONCATENATE(Table1[[#This Row],[Issuer Last Name]],", ",Table1[[#This Row],[Issuer First Name]])</f>
        <v>No. 035, Employee</v>
      </c>
      <c r="D4177" t="str">
        <f>CONCATENATE(Table1[[#This Row],[Approver Last Name]],", ",Table1[[#This Row],[Approver First Name]])</f>
        <v>No. 035, Employee</v>
      </c>
      <c r="E4177" t="str">
        <f>CONCATENATE(Table1[[#This Row],[Customer Last Name]],", ",Table1[[#This Row],[Customer First Name]])</f>
        <v>No. 11295, Client</v>
      </c>
      <c r="F4177" t="str">
        <f>IF(Table1[[#This Row],[Credit Amount]]&gt;-19.99,"Less than 19.99",IF(Table1[[#This Row],[Credit Amount]]=-20,"20",IF(Table1[[#This Row],[Credit Amount]]&gt;-49.98,"20.01-49.98",IF(Table1[[#This Row],[Credit Amount]]=-49.99,"49.99",IF(Table1[[#This Row],[Credit Amount]]=-50,"50",IF(Table1[[#This Row],[Credit Amount]]&lt;-50.01,"Greater than 50"))))))</f>
        <v>20.01-49.98</v>
      </c>
      <c r="G4177" t="str">
        <f>IF(Table1[[#This Row],[Transaction Type]]="Maintenance","Non-Sales","Sales")</f>
        <v>Sales</v>
      </c>
      <c r="H4177" t="str">
        <f>IF(Table1[[#This Row],[Quarter]]="q2",1,"")</f>
        <v/>
      </c>
      <c r="I4177">
        <f>IF(Table1[[#This Row],[Quarter]]="q3",1,"")</f>
        <v>1</v>
      </c>
      <c r="J4177" t="str">
        <f>IF(Table1[[#This Row],[Quarter]]="Q2",Table1[[#This Row],[Credit Amount]],"")</f>
        <v/>
      </c>
      <c r="K4177">
        <f>IF(Table1[[#This Row],[Quarter]]="Q3",Table1[[#This Row],[Credit Amount]],"")</f>
        <v>-23.95</v>
      </c>
      <c r="L4177">
        <f>IF(Table1[[#This Row],[Transaction Type]]="Upgrade",Table1[[#This Row],[Credit Amount]],IF(Table1[[#This Row],[Transaction Type]]="Activation",Table1[[#This Row],[Credit Amount]],""))</f>
        <v>-23.95</v>
      </c>
      <c r="M4177" t="str">
        <f>IF(Table1[[#This Row],[Transaction Type]]="Maintenance",Table1[[#This Row],[Credit Amount]],"")</f>
        <v/>
      </c>
      <c r="N4177">
        <v>10035</v>
      </c>
      <c r="O4177" t="s">
        <v>2489</v>
      </c>
      <c r="P4177" t="s">
        <v>2524</v>
      </c>
      <c r="Q4177" t="s">
        <v>289</v>
      </c>
      <c r="R4177">
        <v>10035</v>
      </c>
      <c r="S4177" t="s">
        <v>2489</v>
      </c>
      <c r="T4177" t="s">
        <v>2524</v>
      </c>
      <c r="U4177" t="s">
        <v>289</v>
      </c>
      <c r="V4177" t="s">
        <v>255</v>
      </c>
      <c r="W4177">
        <v>100002294</v>
      </c>
      <c r="X4177">
        <v>8005551295</v>
      </c>
      <c r="Y4177" t="s">
        <v>2595</v>
      </c>
      <c r="Z4177" t="s">
        <v>3890</v>
      </c>
      <c r="AA4177" s="13">
        <v>-23.95</v>
      </c>
      <c r="AB4177" s="14">
        <v>42578</v>
      </c>
      <c r="AC4177" t="s">
        <v>37</v>
      </c>
    </row>
    <row r="4178" spans="1:29" x14ac:dyDescent="0.25">
      <c r="A4178" t="str">
        <f>CONCATENATE("Q",ROUNDUP(MONTH(Table1[[#This Row],[Month]])/3,0))</f>
        <v>Q3</v>
      </c>
      <c r="B4178" s="14">
        <f>EOMONTH(Table1[[#This Row],[Credit Date]],-1)+1</f>
        <v>42583</v>
      </c>
      <c r="C4178" t="str">
        <f>CONCATENATE(Table1[[#This Row],[Issuer Last Name]],", ",Table1[[#This Row],[Issuer First Name]])</f>
        <v>No. 035, Employee</v>
      </c>
      <c r="D4178" t="str">
        <f>CONCATENATE(Table1[[#This Row],[Approver Last Name]],", ",Table1[[#This Row],[Approver First Name]])</f>
        <v>No. 028, Employee</v>
      </c>
      <c r="E4178" t="str">
        <f>CONCATENATE(Table1[[#This Row],[Customer Last Name]],", ",Table1[[#This Row],[Customer First Name]])</f>
        <v>No. 12871, Client</v>
      </c>
      <c r="F41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78" t="str">
        <f>IF(Table1[[#This Row],[Transaction Type]]="Maintenance","Non-Sales","Sales")</f>
        <v>Non-Sales</v>
      </c>
      <c r="H4178" t="str">
        <f>IF(Table1[[#This Row],[Quarter]]="q2",1,"")</f>
        <v/>
      </c>
      <c r="I4178">
        <f>IF(Table1[[#This Row],[Quarter]]="q3",1,"")</f>
        <v>1</v>
      </c>
      <c r="J4178" t="str">
        <f>IF(Table1[[#This Row],[Quarter]]="Q2",Table1[[#This Row],[Credit Amount]],"")</f>
        <v/>
      </c>
      <c r="K4178">
        <f>IF(Table1[[#This Row],[Quarter]]="Q3",Table1[[#This Row],[Credit Amount]],"")</f>
        <v>-98.58</v>
      </c>
      <c r="L4178" t="str">
        <f>IF(Table1[[#This Row],[Transaction Type]]="Upgrade",Table1[[#This Row],[Credit Amount]],IF(Table1[[#This Row],[Transaction Type]]="Activation",Table1[[#This Row],[Credit Amount]],""))</f>
        <v/>
      </c>
      <c r="M4178">
        <f>IF(Table1[[#This Row],[Transaction Type]]="Maintenance",Table1[[#This Row],[Credit Amount]],"")</f>
        <v>-98.58</v>
      </c>
      <c r="N4178">
        <v>10035</v>
      </c>
      <c r="O4178" t="s">
        <v>2489</v>
      </c>
      <c r="P4178" t="s">
        <v>2524</v>
      </c>
      <c r="Q4178" t="s">
        <v>289</v>
      </c>
      <c r="R4178">
        <v>10028</v>
      </c>
      <c r="S4178" t="s">
        <v>2489</v>
      </c>
      <c r="T4178" t="s">
        <v>2517</v>
      </c>
      <c r="U4178" t="s">
        <v>290</v>
      </c>
      <c r="V4178" t="s">
        <v>255</v>
      </c>
      <c r="W4178">
        <v>100003870</v>
      </c>
      <c r="X4178">
        <v>8005552871</v>
      </c>
      <c r="Y4178" t="s">
        <v>2595</v>
      </c>
      <c r="Z4178" t="s">
        <v>5461</v>
      </c>
      <c r="AA4178" s="13">
        <v>-98.58</v>
      </c>
      <c r="AB4178" s="14">
        <v>42583</v>
      </c>
      <c r="AC4178" t="s">
        <v>36</v>
      </c>
    </row>
    <row r="4179" spans="1:29" x14ac:dyDescent="0.25">
      <c r="A4179" t="str">
        <f>CONCATENATE("Q",ROUNDUP(MONTH(Table1[[#This Row],[Month]])/3,0))</f>
        <v>Q3</v>
      </c>
      <c r="B4179" s="14">
        <f>EOMONTH(Table1[[#This Row],[Credit Date]],-1)+1</f>
        <v>42583</v>
      </c>
      <c r="C4179" t="str">
        <f>CONCATENATE(Table1[[#This Row],[Issuer Last Name]],", ",Table1[[#This Row],[Issuer First Name]])</f>
        <v>No. 035, Employee</v>
      </c>
      <c r="D4179" t="str">
        <f>CONCATENATE(Table1[[#This Row],[Approver Last Name]],", ",Table1[[#This Row],[Approver First Name]])</f>
        <v>No. 035, Employee</v>
      </c>
      <c r="E4179" t="str">
        <f>CONCATENATE(Table1[[#This Row],[Customer Last Name]],", ",Table1[[#This Row],[Customer First Name]])</f>
        <v>No. 11002, Client</v>
      </c>
      <c r="F4179" t="str">
        <f>IF(Table1[[#This Row],[Credit Amount]]&gt;-19.99,"Less than 19.99",IF(Table1[[#This Row],[Credit Amount]]=-20,"20",IF(Table1[[#This Row],[Credit Amount]]&gt;-49.98,"20.01-49.98",IF(Table1[[#This Row],[Credit Amount]]=-49.99,"49.99",IF(Table1[[#This Row],[Credit Amount]]=-50,"50",IF(Table1[[#This Row],[Credit Amount]]&lt;-50.01,"Greater than 50"))))))</f>
        <v>20.01-49.98</v>
      </c>
      <c r="G4179" t="str">
        <f>IF(Table1[[#This Row],[Transaction Type]]="Maintenance","Non-Sales","Sales")</f>
        <v>Non-Sales</v>
      </c>
      <c r="H4179" t="str">
        <f>IF(Table1[[#This Row],[Quarter]]="q2",1,"")</f>
        <v/>
      </c>
      <c r="I4179">
        <f>IF(Table1[[#This Row],[Quarter]]="q3",1,"")</f>
        <v>1</v>
      </c>
      <c r="J4179" t="str">
        <f>IF(Table1[[#This Row],[Quarter]]="Q2",Table1[[#This Row],[Credit Amount]],"")</f>
        <v/>
      </c>
      <c r="K4179">
        <f>IF(Table1[[#This Row],[Quarter]]="Q3",Table1[[#This Row],[Credit Amount]],"")</f>
        <v>-33.99</v>
      </c>
      <c r="L4179" t="str">
        <f>IF(Table1[[#This Row],[Transaction Type]]="Upgrade",Table1[[#This Row],[Credit Amount]],IF(Table1[[#This Row],[Transaction Type]]="Activation",Table1[[#This Row],[Credit Amount]],""))</f>
        <v/>
      </c>
      <c r="M4179">
        <f>IF(Table1[[#This Row],[Transaction Type]]="Maintenance",Table1[[#This Row],[Credit Amount]],"")</f>
        <v>-33.99</v>
      </c>
      <c r="N4179">
        <v>10035</v>
      </c>
      <c r="O4179" t="s">
        <v>2489</v>
      </c>
      <c r="P4179" t="s">
        <v>2524</v>
      </c>
      <c r="Q4179" t="s">
        <v>289</v>
      </c>
      <c r="R4179">
        <v>10035</v>
      </c>
      <c r="S4179" t="s">
        <v>2489</v>
      </c>
      <c r="T4179" t="s">
        <v>2524</v>
      </c>
      <c r="U4179" t="s">
        <v>289</v>
      </c>
      <c r="V4179" t="s">
        <v>255</v>
      </c>
      <c r="W4179">
        <v>100002001</v>
      </c>
      <c r="X4179">
        <v>8005551002</v>
      </c>
      <c r="Y4179" t="s">
        <v>2595</v>
      </c>
      <c r="Z4179" t="s">
        <v>3597</v>
      </c>
      <c r="AA4179" s="13">
        <v>-33.99</v>
      </c>
      <c r="AB4179" s="14">
        <v>42584</v>
      </c>
      <c r="AC4179" t="s">
        <v>36</v>
      </c>
    </row>
    <row r="4180" spans="1:29" x14ac:dyDescent="0.25">
      <c r="A4180" t="str">
        <f>CONCATENATE("Q",ROUNDUP(MONTH(Table1[[#This Row],[Month]])/3,0))</f>
        <v>Q3</v>
      </c>
      <c r="B4180" s="14">
        <f>EOMONTH(Table1[[#This Row],[Credit Date]],-1)+1</f>
        <v>42583</v>
      </c>
      <c r="C4180" t="str">
        <f>CONCATENATE(Table1[[#This Row],[Issuer Last Name]],", ",Table1[[#This Row],[Issuer First Name]])</f>
        <v>No. 035, Employee</v>
      </c>
      <c r="D4180" t="str">
        <f>CONCATENATE(Table1[[#This Row],[Approver Last Name]],", ",Table1[[#This Row],[Approver First Name]])</f>
        <v>No. 035, Employee</v>
      </c>
      <c r="E4180" t="str">
        <f>CONCATENATE(Table1[[#This Row],[Customer Last Name]],", ",Table1[[#This Row],[Customer First Name]])</f>
        <v>No. 12008, Client</v>
      </c>
      <c r="F4180" t="str">
        <f>IF(Table1[[#This Row],[Credit Amount]]&gt;-19.99,"Less than 19.99",IF(Table1[[#This Row],[Credit Amount]]=-20,"20",IF(Table1[[#This Row],[Credit Amount]]&gt;-49.98,"20.01-49.98",IF(Table1[[#This Row],[Credit Amount]]=-49.99,"49.99",IF(Table1[[#This Row],[Credit Amount]]=-50,"50",IF(Table1[[#This Row],[Credit Amount]]&lt;-50.01,"Greater than 50"))))))</f>
        <v>Less than 19.99</v>
      </c>
      <c r="G4180" t="str">
        <f>IF(Table1[[#This Row],[Transaction Type]]="Maintenance","Non-Sales","Sales")</f>
        <v>Non-Sales</v>
      </c>
      <c r="H4180" t="str">
        <f>IF(Table1[[#This Row],[Quarter]]="q2",1,"")</f>
        <v/>
      </c>
      <c r="I4180">
        <f>IF(Table1[[#This Row],[Quarter]]="q3",1,"")</f>
        <v>1</v>
      </c>
      <c r="J4180" t="str">
        <f>IF(Table1[[#This Row],[Quarter]]="Q2",Table1[[#This Row],[Credit Amount]],"")</f>
        <v/>
      </c>
      <c r="K4180">
        <f>IF(Table1[[#This Row],[Quarter]]="Q3",Table1[[#This Row],[Credit Amount]],"")</f>
        <v>-16.829999999999998</v>
      </c>
      <c r="L4180" t="str">
        <f>IF(Table1[[#This Row],[Transaction Type]]="Upgrade",Table1[[#This Row],[Credit Amount]],IF(Table1[[#This Row],[Transaction Type]]="Activation",Table1[[#This Row],[Credit Amount]],""))</f>
        <v/>
      </c>
      <c r="M4180">
        <f>IF(Table1[[#This Row],[Transaction Type]]="Maintenance",Table1[[#This Row],[Credit Amount]],"")</f>
        <v>-16.829999999999998</v>
      </c>
      <c r="N4180">
        <v>10035</v>
      </c>
      <c r="O4180" t="s">
        <v>2489</v>
      </c>
      <c r="P4180" t="s">
        <v>2524</v>
      </c>
      <c r="Q4180" t="s">
        <v>289</v>
      </c>
      <c r="R4180">
        <v>10035</v>
      </c>
      <c r="S4180" t="s">
        <v>2489</v>
      </c>
      <c r="T4180" t="s">
        <v>2524</v>
      </c>
      <c r="U4180" t="s">
        <v>289</v>
      </c>
      <c r="V4180" t="s">
        <v>255</v>
      </c>
      <c r="W4180">
        <v>100003007</v>
      </c>
      <c r="X4180">
        <v>8005552008</v>
      </c>
      <c r="Y4180" t="s">
        <v>2595</v>
      </c>
      <c r="Z4180" t="s">
        <v>4603</v>
      </c>
      <c r="AA4180" s="13">
        <v>-16.829999999999998</v>
      </c>
      <c r="AB4180" s="14">
        <v>42587</v>
      </c>
      <c r="AC4180" t="s">
        <v>36</v>
      </c>
    </row>
    <row r="4181" spans="1:29" x14ac:dyDescent="0.25">
      <c r="A4181" t="str">
        <f>CONCATENATE("Q",ROUNDUP(MONTH(Table1[[#This Row],[Month]])/3,0))</f>
        <v>Q3</v>
      </c>
      <c r="B4181" s="14">
        <f>EOMONTH(Table1[[#This Row],[Credit Date]],-1)+1</f>
        <v>42583</v>
      </c>
      <c r="C4181" t="str">
        <f>CONCATENATE(Table1[[#This Row],[Issuer Last Name]],", ",Table1[[#This Row],[Issuer First Name]])</f>
        <v>No. 035, Employee</v>
      </c>
      <c r="D4181" t="str">
        <f>CONCATENATE(Table1[[#This Row],[Approver Last Name]],", ",Table1[[#This Row],[Approver First Name]])</f>
        <v>No. 035, Employee</v>
      </c>
      <c r="E4181" t="str">
        <f>CONCATENATE(Table1[[#This Row],[Customer Last Name]],", ",Table1[[#This Row],[Customer First Name]])</f>
        <v>No. 10098, Client</v>
      </c>
      <c r="F4181" t="str">
        <f>IF(Table1[[#This Row],[Credit Amount]]&gt;-19.99,"Less than 19.99",IF(Table1[[#This Row],[Credit Amount]]=-20,"20",IF(Table1[[#This Row],[Credit Amount]]&gt;-49.98,"20.01-49.98",IF(Table1[[#This Row],[Credit Amount]]=-49.99,"49.99",IF(Table1[[#This Row],[Credit Amount]]=-50,"50",IF(Table1[[#This Row],[Credit Amount]]&lt;-50.01,"Greater than 50"))))))</f>
        <v>20.01-49.98</v>
      </c>
      <c r="G4181" t="str">
        <f>IF(Table1[[#This Row],[Transaction Type]]="Maintenance","Non-Sales","Sales")</f>
        <v>Non-Sales</v>
      </c>
      <c r="H4181" t="str">
        <f>IF(Table1[[#This Row],[Quarter]]="q2",1,"")</f>
        <v/>
      </c>
      <c r="I4181">
        <f>IF(Table1[[#This Row],[Quarter]]="q3",1,"")</f>
        <v>1</v>
      </c>
      <c r="J4181" t="str">
        <f>IF(Table1[[#This Row],[Quarter]]="Q2",Table1[[#This Row],[Credit Amount]],"")</f>
        <v/>
      </c>
      <c r="K4181">
        <f>IF(Table1[[#This Row],[Quarter]]="Q3",Table1[[#This Row],[Credit Amount]],"")</f>
        <v>-23.8</v>
      </c>
      <c r="L4181" t="str">
        <f>IF(Table1[[#This Row],[Transaction Type]]="Upgrade",Table1[[#This Row],[Credit Amount]],IF(Table1[[#This Row],[Transaction Type]]="Activation",Table1[[#This Row],[Credit Amount]],""))</f>
        <v/>
      </c>
      <c r="M4181">
        <f>IF(Table1[[#This Row],[Transaction Type]]="Maintenance",Table1[[#This Row],[Credit Amount]],"")</f>
        <v>-23.8</v>
      </c>
      <c r="N4181">
        <v>10035</v>
      </c>
      <c r="O4181" t="s">
        <v>2489</v>
      </c>
      <c r="P4181" t="s">
        <v>2524</v>
      </c>
      <c r="Q4181" t="s">
        <v>289</v>
      </c>
      <c r="R4181">
        <v>10035</v>
      </c>
      <c r="S4181" t="s">
        <v>2489</v>
      </c>
      <c r="T4181" t="s">
        <v>2524</v>
      </c>
      <c r="U4181" t="s">
        <v>289</v>
      </c>
      <c r="V4181" t="s">
        <v>255</v>
      </c>
      <c r="W4181">
        <v>100001097</v>
      </c>
      <c r="X4181">
        <v>8005550098</v>
      </c>
      <c r="Y4181" t="s">
        <v>2595</v>
      </c>
      <c r="Z4181" t="s">
        <v>2693</v>
      </c>
      <c r="AA4181" s="13">
        <v>-23.8</v>
      </c>
      <c r="AB4181" s="14">
        <v>42588</v>
      </c>
      <c r="AC4181" t="s">
        <v>36</v>
      </c>
    </row>
    <row r="4182" spans="1:29" x14ac:dyDescent="0.25">
      <c r="A4182" t="str">
        <f>CONCATENATE("Q",ROUNDUP(MONTH(Table1[[#This Row],[Month]])/3,0))</f>
        <v>Q3</v>
      </c>
      <c r="B4182" s="14">
        <f>EOMONTH(Table1[[#This Row],[Credit Date]],-1)+1</f>
        <v>42583</v>
      </c>
      <c r="C4182" t="str">
        <f>CONCATENATE(Table1[[#This Row],[Issuer Last Name]],", ",Table1[[#This Row],[Issuer First Name]])</f>
        <v>No. 035, Employee</v>
      </c>
      <c r="D4182" t="str">
        <f>CONCATENATE(Table1[[#This Row],[Approver Last Name]],", ",Table1[[#This Row],[Approver First Name]])</f>
        <v>No. 035, Employee</v>
      </c>
      <c r="E4182" t="str">
        <f>CONCATENATE(Table1[[#This Row],[Customer Last Name]],", ",Table1[[#This Row],[Customer First Name]])</f>
        <v>No. 10981, Client</v>
      </c>
      <c r="F4182" t="str">
        <f>IF(Table1[[#This Row],[Credit Amount]]&gt;-19.99,"Less than 19.99",IF(Table1[[#This Row],[Credit Amount]]=-20,"20",IF(Table1[[#This Row],[Credit Amount]]&gt;-49.98,"20.01-49.98",IF(Table1[[#This Row],[Credit Amount]]=-49.99,"49.99",IF(Table1[[#This Row],[Credit Amount]]=-50,"50",IF(Table1[[#This Row],[Credit Amount]]&lt;-50.01,"Greater than 50"))))))</f>
        <v>Less than 19.99</v>
      </c>
      <c r="G4182" t="str">
        <f>IF(Table1[[#This Row],[Transaction Type]]="Maintenance","Non-Sales","Sales")</f>
        <v>Non-Sales</v>
      </c>
      <c r="H4182" t="str">
        <f>IF(Table1[[#This Row],[Quarter]]="q2",1,"")</f>
        <v/>
      </c>
      <c r="I4182">
        <f>IF(Table1[[#This Row],[Quarter]]="q3",1,"")</f>
        <v>1</v>
      </c>
      <c r="J4182" t="str">
        <f>IF(Table1[[#This Row],[Quarter]]="Q2",Table1[[#This Row],[Credit Amount]],"")</f>
        <v/>
      </c>
      <c r="K4182">
        <f>IF(Table1[[#This Row],[Quarter]]="Q3",Table1[[#This Row],[Credit Amount]],"")</f>
        <v>-18.29</v>
      </c>
      <c r="L4182" t="str">
        <f>IF(Table1[[#This Row],[Transaction Type]]="Upgrade",Table1[[#This Row],[Credit Amount]],IF(Table1[[#This Row],[Transaction Type]]="Activation",Table1[[#This Row],[Credit Amount]],""))</f>
        <v/>
      </c>
      <c r="M4182">
        <f>IF(Table1[[#This Row],[Transaction Type]]="Maintenance",Table1[[#This Row],[Credit Amount]],"")</f>
        <v>-18.29</v>
      </c>
      <c r="N4182">
        <v>10035</v>
      </c>
      <c r="O4182" t="s">
        <v>2489</v>
      </c>
      <c r="P4182" t="s">
        <v>2524</v>
      </c>
      <c r="Q4182" t="s">
        <v>289</v>
      </c>
      <c r="R4182">
        <v>10035</v>
      </c>
      <c r="S4182" t="s">
        <v>2489</v>
      </c>
      <c r="T4182" t="s">
        <v>2524</v>
      </c>
      <c r="U4182" t="s">
        <v>289</v>
      </c>
      <c r="V4182" t="s">
        <v>255</v>
      </c>
      <c r="W4182">
        <v>100001980</v>
      </c>
      <c r="X4182">
        <v>8005550981</v>
      </c>
      <c r="Y4182" t="s">
        <v>2595</v>
      </c>
      <c r="Z4182" t="s">
        <v>3576</v>
      </c>
      <c r="AA4182" s="13">
        <v>-18.29</v>
      </c>
      <c r="AB4182" s="14">
        <v>42600</v>
      </c>
      <c r="AC4182" t="s">
        <v>36</v>
      </c>
    </row>
    <row r="4183" spans="1:29" x14ac:dyDescent="0.25">
      <c r="A4183" t="str">
        <f>CONCATENATE("Q",ROUNDUP(MONTH(Table1[[#This Row],[Month]])/3,0))</f>
        <v>Q3</v>
      </c>
      <c r="B4183" s="14">
        <f>EOMONTH(Table1[[#This Row],[Credit Date]],-1)+1</f>
        <v>42583</v>
      </c>
      <c r="C4183" t="str">
        <f>CONCATENATE(Table1[[#This Row],[Issuer Last Name]],", ",Table1[[#This Row],[Issuer First Name]])</f>
        <v>No. 035, Employee</v>
      </c>
      <c r="D4183" t="str">
        <f>CONCATENATE(Table1[[#This Row],[Approver Last Name]],", ",Table1[[#This Row],[Approver First Name]])</f>
        <v>No. 035, Employee</v>
      </c>
      <c r="E4183" t="str">
        <f>CONCATENATE(Table1[[#This Row],[Customer Last Name]],", ",Table1[[#This Row],[Customer First Name]])</f>
        <v>No. 10102, Client</v>
      </c>
      <c r="F4183" t="str">
        <f>IF(Table1[[#This Row],[Credit Amount]]&gt;-19.99,"Less than 19.99",IF(Table1[[#This Row],[Credit Amount]]=-20,"20",IF(Table1[[#This Row],[Credit Amount]]&gt;-49.98,"20.01-49.98",IF(Table1[[#This Row],[Credit Amount]]=-49.99,"49.99",IF(Table1[[#This Row],[Credit Amount]]=-50,"50",IF(Table1[[#This Row],[Credit Amount]]&lt;-50.01,"Greater than 50"))))))</f>
        <v>Less than 19.99</v>
      </c>
      <c r="G4183" t="str">
        <f>IF(Table1[[#This Row],[Transaction Type]]="Maintenance","Non-Sales","Sales")</f>
        <v>Non-Sales</v>
      </c>
      <c r="H4183" t="str">
        <f>IF(Table1[[#This Row],[Quarter]]="q2",1,"")</f>
        <v/>
      </c>
      <c r="I4183">
        <f>IF(Table1[[#This Row],[Quarter]]="q3",1,"")</f>
        <v>1</v>
      </c>
      <c r="J4183" t="str">
        <f>IF(Table1[[#This Row],[Quarter]]="Q2",Table1[[#This Row],[Credit Amount]],"")</f>
        <v/>
      </c>
      <c r="K4183">
        <f>IF(Table1[[#This Row],[Quarter]]="Q3",Table1[[#This Row],[Credit Amount]],"")</f>
        <v>-13.54</v>
      </c>
      <c r="L4183" t="str">
        <f>IF(Table1[[#This Row],[Transaction Type]]="Upgrade",Table1[[#This Row],[Credit Amount]],IF(Table1[[#This Row],[Transaction Type]]="Activation",Table1[[#This Row],[Credit Amount]],""))</f>
        <v/>
      </c>
      <c r="M4183">
        <f>IF(Table1[[#This Row],[Transaction Type]]="Maintenance",Table1[[#This Row],[Credit Amount]],"")</f>
        <v>-13.54</v>
      </c>
      <c r="N4183">
        <v>10035</v>
      </c>
      <c r="O4183" t="s">
        <v>2489</v>
      </c>
      <c r="P4183" t="s">
        <v>2524</v>
      </c>
      <c r="Q4183" t="s">
        <v>289</v>
      </c>
      <c r="R4183">
        <v>10035</v>
      </c>
      <c r="S4183" t="s">
        <v>2489</v>
      </c>
      <c r="T4183" t="s">
        <v>2524</v>
      </c>
      <c r="U4183" t="s">
        <v>289</v>
      </c>
      <c r="V4183" t="s">
        <v>255</v>
      </c>
      <c r="W4183">
        <v>100001101</v>
      </c>
      <c r="X4183">
        <v>8005550102</v>
      </c>
      <c r="Y4183" t="s">
        <v>2595</v>
      </c>
      <c r="Z4183" t="s">
        <v>2697</v>
      </c>
      <c r="AA4183" s="13">
        <v>-13.54</v>
      </c>
      <c r="AB4183" s="14">
        <v>42601</v>
      </c>
      <c r="AC4183" t="s">
        <v>36</v>
      </c>
    </row>
    <row r="4184" spans="1:29" x14ac:dyDescent="0.25">
      <c r="A4184" t="str">
        <f>CONCATENATE("Q",ROUNDUP(MONTH(Table1[[#This Row],[Month]])/3,0))</f>
        <v>Q3</v>
      </c>
      <c r="B4184" s="14">
        <f>EOMONTH(Table1[[#This Row],[Credit Date]],-1)+1</f>
        <v>42583</v>
      </c>
      <c r="C4184" t="str">
        <f>CONCATENATE(Table1[[#This Row],[Issuer Last Name]],", ",Table1[[#This Row],[Issuer First Name]])</f>
        <v>No. 035, Employee</v>
      </c>
      <c r="D4184" t="str">
        <f>CONCATENATE(Table1[[#This Row],[Approver Last Name]],", ",Table1[[#This Row],[Approver First Name]])</f>
        <v>No. 028, Employee</v>
      </c>
      <c r="E4184" t="str">
        <f>CONCATENATE(Table1[[#This Row],[Customer Last Name]],", ",Table1[[#This Row],[Customer First Name]])</f>
        <v>No. 13158, Client</v>
      </c>
      <c r="F41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84" t="str">
        <f>IF(Table1[[#This Row],[Transaction Type]]="Maintenance","Non-Sales","Sales")</f>
        <v>Sales</v>
      </c>
      <c r="H4184" t="str">
        <f>IF(Table1[[#This Row],[Quarter]]="q2",1,"")</f>
        <v/>
      </c>
      <c r="I4184">
        <f>IF(Table1[[#This Row],[Quarter]]="q3",1,"")</f>
        <v>1</v>
      </c>
      <c r="J4184" t="str">
        <f>IF(Table1[[#This Row],[Quarter]]="Q2",Table1[[#This Row],[Credit Amount]],"")</f>
        <v/>
      </c>
      <c r="K4184">
        <f>IF(Table1[[#This Row],[Quarter]]="Q3",Table1[[#This Row],[Credit Amount]],"")</f>
        <v>-51.24</v>
      </c>
      <c r="L4184">
        <f>IF(Table1[[#This Row],[Transaction Type]]="Upgrade",Table1[[#This Row],[Credit Amount]],IF(Table1[[#This Row],[Transaction Type]]="Activation",Table1[[#This Row],[Credit Amount]],""))</f>
        <v>-51.24</v>
      </c>
      <c r="M4184" t="str">
        <f>IF(Table1[[#This Row],[Transaction Type]]="Maintenance",Table1[[#This Row],[Credit Amount]],"")</f>
        <v/>
      </c>
      <c r="N4184">
        <v>10035</v>
      </c>
      <c r="O4184" t="s">
        <v>2489</v>
      </c>
      <c r="P4184" t="s">
        <v>2524</v>
      </c>
      <c r="Q4184" t="s">
        <v>289</v>
      </c>
      <c r="R4184">
        <v>10028</v>
      </c>
      <c r="S4184" t="s">
        <v>2489</v>
      </c>
      <c r="T4184" t="s">
        <v>2517</v>
      </c>
      <c r="U4184" t="s">
        <v>290</v>
      </c>
      <c r="V4184" t="s">
        <v>255</v>
      </c>
      <c r="W4184">
        <v>100004157</v>
      </c>
      <c r="X4184">
        <v>8005553158</v>
      </c>
      <c r="Y4184" t="s">
        <v>2595</v>
      </c>
      <c r="Z4184" t="s">
        <v>5746</v>
      </c>
      <c r="AA4184" s="13">
        <v>-51.24</v>
      </c>
      <c r="AB4184" s="14">
        <v>42602</v>
      </c>
      <c r="AC4184" t="s">
        <v>35</v>
      </c>
    </row>
    <row r="4185" spans="1:29" x14ac:dyDescent="0.25">
      <c r="A4185" t="str">
        <f>CONCATENATE("Q",ROUNDUP(MONTH(Table1[[#This Row],[Month]])/3,0))</f>
        <v>Q3</v>
      </c>
      <c r="B4185" s="14">
        <f>EOMONTH(Table1[[#This Row],[Credit Date]],-1)+1</f>
        <v>42614</v>
      </c>
      <c r="C4185" t="str">
        <f>CONCATENATE(Table1[[#This Row],[Issuer Last Name]],", ",Table1[[#This Row],[Issuer First Name]])</f>
        <v>No. 035, Employee</v>
      </c>
      <c r="D4185" t="str">
        <f>CONCATENATE(Table1[[#This Row],[Approver Last Name]],", ",Table1[[#This Row],[Approver First Name]])</f>
        <v>No. 035, Employee</v>
      </c>
      <c r="E4185" t="str">
        <f>CONCATENATE(Table1[[#This Row],[Customer Last Name]],", ",Table1[[#This Row],[Customer First Name]])</f>
        <v>No. 13872, Client</v>
      </c>
      <c r="F4185" t="str">
        <f>IF(Table1[[#This Row],[Credit Amount]]&gt;-19.99,"Less than 19.99",IF(Table1[[#This Row],[Credit Amount]]=-20,"20",IF(Table1[[#This Row],[Credit Amount]]&gt;-49.98,"20.01-49.98",IF(Table1[[#This Row],[Credit Amount]]=-49.99,"49.99",IF(Table1[[#This Row],[Credit Amount]]=-50,"50",IF(Table1[[#This Row],[Credit Amount]]&lt;-50.01,"Greater than 50"))))))</f>
        <v>20.01-49.98</v>
      </c>
      <c r="G4185" t="str">
        <f>IF(Table1[[#This Row],[Transaction Type]]="Maintenance","Non-Sales","Sales")</f>
        <v>Sales</v>
      </c>
      <c r="H4185" t="str">
        <f>IF(Table1[[#This Row],[Quarter]]="q2",1,"")</f>
        <v/>
      </c>
      <c r="I4185">
        <f>IF(Table1[[#This Row],[Quarter]]="q3",1,"")</f>
        <v>1</v>
      </c>
      <c r="J4185" t="str">
        <f>IF(Table1[[#This Row],[Quarter]]="Q2",Table1[[#This Row],[Credit Amount]],"")</f>
        <v/>
      </c>
      <c r="K4185">
        <f>IF(Table1[[#This Row],[Quarter]]="Q3",Table1[[#This Row],[Credit Amount]],"")</f>
        <v>-31.83</v>
      </c>
      <c r="L4185">
        <f>IF(Table1[[#This Row],[Transaction Type]]="Upgrade",Table1[[#This Row],[Credit Amount]],IF(Table1[[#This Row],[Transaction Type]]="Activation",Table1[[#This Row],[Credit Amount]],""))</f>
        <v>-31.83</v>
      </c>
      <c r="M4185" t="str">
        <f>IF(Table1[[#This Row],[Transaction Type]]="Maintenance",Table1[[#This Row],[Credit Amount]],"")</f>
        <v/>
      </c>
      <c r="N4185">
        <v>10035</v>
      </c>
      <c r="O4185" t="s">
        <v>2489</v>
      </c>
      <c r="P4185" t="s">
        <v>2524</v>
      </c>
      <c r="Q4185" t="s">
        <v>289</v>
      </c>
      <c r="R4185">
        <v>10035</v>
      </c>
      <c r="S4185" t="s">
        <v>2489</v>
      </c>
      <c r="T4185" t="s">
        <v>2524</v>
      </c>
      <c r="U4185" t="s">
        <v>289</v>
      </c>
      <c r="V4185" t="s">
        <v>255</v>
      </c>
      <c r="W4185">
        <v>100004871</v>
      </c>
      <c r="X4185">
        <v>8005553872</v>
      </c>
      <c r="Y4185" t="s">
        <v>2595</v>
      </c>
      <c r="Z4185" t="s">
        <v>6460</v>
      </c>
      <c r="AA4185" s="13">
        <v>-31.83</v>
      </c>
      <c r="AB4185" s="14">
        <v>42619</v>
      </c>
      <c r="AC4185" t="s">
        <v>35</v>
      </c>
    </row>
    <row r="4186" spans="1:29" x14ac:dyDescent="0.25">
      <c r="A4186" t="str">
        <f>CONCATENATE("Q",ROUNDUP(MONTH(Table1[[#This Row],[Month]])/3,0))</f>
        <v>Q3</v>
      </c>
      <c r="B4186" s="14">
        <f>EOMONTH(Table1[[#This Row],[Credit Date]],-1)+1</f>
        <v>42614</v>
      </c>
      <c r="C4186" t="str">
        <f>CONCATENATE(Table1[[#This Row],[Issuer Last Name]],", ",Table1[[#This Row],[Issuer First Name]])</f>
        <v>No. 035, Employee</v>
      </c>
      <c r="D4186" t="str">
        <f>CONCATENATE(Table1[[#This Row],[Approver Last Name]],", ",Table1[[#This Row],[Approver First Name]])</f>
        <v>No. 028, Employee</v>
      </c>
      <c r="E4186" t="str">
        <f>CONCATENATE(Table1[[#This Row],[Customer Last Name]],", ",Table1[[#This Row],[Customer First Name]])</f>
        <v>No. 13622, Client</v>
      </c>
      <c r="F41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86" t="str">
        <f>IF(Table1[[#This Row],[Transaction Type]]="Maintenance","Non-Sales","Sales")</f>
        <v>Non-Sales</v>
      </c>
      <c r="H4186" t="str">
        <f>IF(Table1[[#This Row],[Quarter]]="q2",1,"")</f>
        <v/>
      </c>
      <c r="I4186">
        <f>IF(Table1[[#This Row],[Quarter]]="q3",1,"")</f>
        <v>1</v>
      </c>
      <c r="J4186" t="str">
        <f>IF(Table1[[#This Row],[Quarter]]="Q2",Table1[[#This Row],[Credit Amount]],"")</f>
        <v/>
      </c>
      <c r="K4186">
        <f>IF(Table1[[#This Row],[Quarter]]="Q3",Table1[[#This Row],[Credit Amount]],"")</f>
        <v>-75.819999999999993</v>
      </c>
      <c r="L4186" t="str">
        <f>IF(Table1[[#This Row],[Transaction Type]]="Upgrade",Table1[[#This Row],[Credit Amount]],IF(Table1[[#This Row],[Transaction Type]]="Activation",Table1[[#This Row],[Credit Amount]],""))</f>
        <v/>
      </c>
      <c r="M4186">
        <f>IF(Table1[[#This Row],[Transaction Type]]="Maintenance",Table1[[#This Row],[Credit Amount]],"")</f>
        <v>-75.819999999999993</v>
      </c>
      <c r="N4186">
        <v>10035</v>
      </c>
      <c r="O4186" t="s">
        <v>2489</v>
      </c>
      <c r="P4186" t="s">
        <v>2524</v>
      </c>
      <c r="Q4186" t="s">
        <v>289</v>
      </c>
      <c r="R4186">
        <v>10028</v>
      </c>
      <c r="S4186" t="s">
        <v>2489</v>
      </c>
      <c r="T4186" t="s">
        <v>2517</v>
      </c>
      <c r="U4186" t="s">
        <v>290</v>
      </c>
      <c r="V4186" t="s">
        <v>255</v>
      </c>
      <c r="W4186">
        <v>100004621</v>
      </c>
      <c r="X4186">
        <v>8005553622</v>
      </c>
      <c r="Y4186" t="s">
        <v>2595</v>
      </c>
      <c r="Z4186" t="s">
        <v>6210</v>
      </c>
      <c r="AA4186" s="13">
        <v>-75.819999999999993</v>
      </c>
      <c r="AB4186" s="14">
        <v>42626</v>
      </c>
      <c r="AC4186" t="s">
        <v>36</v>
      </c>
    </row>
    <row r="4187" spans="1:29" x14ac:dyDescent="0.25">
      <c r="A4187" t="str">
        <f>CONCATENATE("Q",ROUNDUP(MONTH(Table1[[#This Row],[Month]])/3,0))</f>
        <v>Q3</v>
      </c>
      <c r="B4187" s="14">
        <f>EOMONTH(Table1[[#This Row],[Credit Date]],-1)+1</f>
        <v>42614</v>
      </c>
      <c r="C4187" t="str">
        <f>CONCATENATE(Table1[[#This Row],[Issuer Last Name]],", ",Table1[[#This Row],[Issuer First Name]])</f>
        <v>No. 035, Employee</v>
      </c>
      <c r="D4187" t="str">
        <f>CONCATENATE(Table1[[#This Row],[Approver Last Name]],", ",Table1[[#This Row],[Approver First Name]])</f>
        <v>No. 028, Employee</v>
      </c>
      <c r="E4187" t="str">
        <f>CONCATENATE(Table1[[#This Row],[Customer Last Name]],", ",Table1[[#This Row],[Customer First Name]])</f>
        <v>No. 10649, Client</v>
      </c>
      <c r="F41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87" t="str">
        <f>IF(Table1[[#This Row],[Transaction Type]]="Maintenance","Non-Sales","Sales")</f>
        <v>Non-Sales</v>
      </c>
      <c r="H4187" t="str">
        <f>IF(Table1[[#This Row],[Quarter]]="q2",1,"")</f>
        <v/>
      </c>
      <c r="I4187">
        <f>IF(Table1[[#This Row],[Quarter]]="q3",1,"")</f>
        <v>1</v>
      </c>
      <c r="J4187" t="str">
        <f>IF(Table1[[#This Row],[Quarter]]="Q2",Table1[[#This Row],[Credit Amount]],"")</f>
        <v/>
      </c>
      <c r="K4187">
        <f>IF(Table1[[#This Row],[Quarter]]="Q3",Table1[[#This Row],[Credit Amount]],"")</f>
        <v>-94.57</v>
      </c>
      <c r="L4187" t="str">
        <f>IF(Table1[[#This Row],[Transaction Type]]="Upgrade",Table1[[#This Row],[Credit Amount]],IF(Table1[[#This Row],[Transaction Type]]="Activation",Table1[[#This Row],[Credit Amount]],""))</f>
        <v/>
      </c>
      <c r="M4187">
        <f>IF(Table1[[#This Row],[Transaction Type]]="Maintenance",Table1[[#This Row],[Credit Amount]],"")</f>
        <v>-94.57</v>
      </c>
      <c r="N4187">
        <v>10035</v>
      </c>
      <c r="O4187" t="s">
        <v>2489</v>
      </c>
      <c r="P4187" t="s">
        <v>2524</v>
      </c>
      <c r="Q4187" t="s">
        <v>289</v>
      </c>
      <c r="R4187">
        <v>10028</v>
      </c>
      <c r="S4187" t="s">
        <v>2489</v>
      </c>
      <c r="T4187" t="s">
        <v>2517</v>
      </c>
      <c r="U4187" t="s">
        <v>290</v>
      </c>
      <c r="V4187" t="s">
        <v>255</v>
      </c>
      <c r="W4187">
        <v>100001648</v>
      </c>
      <c r="X4187">
        <v>8005550649</v>
      </c>
      <c r="Y4187" t="s">
        <v>2595</v>
      </c>
      <c r="Z4187" t="s">
        <v>3244</v>
      </c>
      <c r="AA4187" s="13">
        <v>-94.57</v>
      </c>
      <c r="AB4187" s="14">
        <v>42627</v>
      </c>
      <c r="AC4187" t="s">
        <v>36</v>
      </c>
    </row>
    <row r="4188" spans="1:29" x14ac:dyDescent="0.25">
      <c r="A4188" t="str">
        <f>CONCATENATE("Q",ROUNDUP(MONTH(Table1[[#This Row],[Month]])/3,0))</f>
        <v>Q3</v>
      </c>
      <c r="B4188" s="14">
        <f>EOMONTH(Table1[[#This Row],[Credit Date]],-1)+1</f>
        <v>42614</v>
      </c>
      <c r="C4188" t="str">
        <f>CONCATENATE(Table1[[#This Row],[Issuer Last Name]],", ",Table1[[#This Row],[Issuer First Name]])</f>
        <v>No. 035, Employee</v>
      </c>
      <c r="D4188" t="str">
        <f>CONCATENATE(Table1[[#This Row],[Approver Last Name]],", ",Table1[[#This Row],[Approver First Name]])</f>
        <v>No. 035, Employee</v>
      </c>
      <c r="E4188" t="str">
        <f>CONCATENATE(Table1[[#This Row],[Customer Last Name]],", ",Table1[[#This Row],[Customer First Name]])</f>
        <v>No. 11896, Client</v>
      </c>
      <c r="F4188" t="str">
        <f>IF(Table1[[#This Row],[Credit Amount]]&gt;-19.99,"Less than 19.99",IF(Table1[[#This Row],[Credit Amount]]=-20,"20",IF(Table1[[#This Row],[Credit Amount]]&gt;-49.98,"20.01-49.98",IF(Table1[[#This Row],[Credit Amount]]=-49.99,"49.99",IF(Table1[[#This Row],[Credit Amount]]=-50,"50",IF(Table1[[#This Row],[Credit Amount]]&lt;-50.01,"Greater than 50"))))))</f>
        <v>20.01-49.98</v>
      </c>
      <c r="G4188" t="str">
        <f>IF(Table1[[#This Row],[Transaction Type]]="Maintenance","Non-Sales","Sales")</f>
        <v>Non-Sales</v>
      </c>
      <c r="H4188" t="str">
        <f>IF(Table1[[#This Row],[Quarter]]="q2",1,"")</f>
        <v/>
      </c>
      <c r="I4188">
        <f>IF(Table1[[#This Row],[Quarter]]="q3",1,"")</f>
        <v>1</v>
      </c>
      <c r="J4188" t="str">
        <f>IF(Table1[[#This Row],[Quarter]]="Q2",Table1[[#This Row],[Credit Amount]],"")</f>
        <v/>
      </c>
      <c r="K4188">
        <f>IF(Table1[[#This Row],[Quarter]]="Q3",Table1[[#This Row],[Credit Amount]],"")</f>
        <v>-32.9</v>
      </c>
      <c r="L4188" t="str">
        <f>IF(Table1[[#This Row],[Transaction Type]]="Upgrade",Table1[[#This Row],[Credit Amount]],IF(Table1[[#This Row],[Transaction Type]]="Activation",Table1[[#This Row],[Credit Amount]],""))</f>
        <v/>
      </c>
      <c r="M4188">
        <f>IF(Table1[[#This Row],[Transaction Type]]="Maintenance",Table1[[#This Row],[Credit Amount]],"")</f>
        <v>-32.9</v>
      </c>
      <c r="N4188">
        <v>10035</v>
      </c>
      <c r="O4188" t="s">
        <v>2489</v>
      </c>
      <c r="P4188" t="s">
        <v>2524</v>
      </c>
      <c r="Q4188" t="s">
        <v>289</v>
      </c>
      <c r="R4188">
        <v>10035</v>
      </c>
      <c r="S4188" t="s">
        <v>2489</v>
      </c>
      <c r="T4188" t="s">
        <v>2524</v>
      </c>
      <c r="U4188" t="s">
        <v>289</v>
      </c>
      <c r="V4188" t="s">
        <v>255</v>
      </c>
      <c r="W4188">
        <v>100002895</v>
      </c>
      <c r="X4188">
        <v>8005551896</v>
      </c>
      <c r="Y4188" t="s">
        <v>2595</v>
      </c>
      <c r="Z4188" t="s">
        <v>4491</v>
      </c>
      <c r="AA4188" s="13">
        <v>-32.9</v>
      </c>
      <c r="AB4188" s="14">
        <v>42630</v>
      </c>
      <c r="AC4188" t="s">
        <v>36</v>
      </c>
    </row>
    <row r="4189" spans="1:29" x14ac:dyDescent="0.25">
      <c r="A4189" t="str">
        <f>CONCATENATE("Q",ROUNDUP(MONTH(Table1[[#This Row],[Month]])/3,0))</f>
        <v>Q3</v>
      </c>
      <c r="B4189" s="14">
        <f>EOMONTH(Table1[[#This Row],[Credit Date]],-1)+1</f>
        <v>42614</v>
      </c>
      <c r="C4189" t="str">
        <f>CONCATENATE(Table1[[#This Row],[Issuer Last Name]],", ",Table1[[#This Row],[Issuer First Name]])</f>
        <v>No. 035, Employee</v>
      </c>
      <c r="D4189" t="str">
        <f>CONCATENATE(Table1[[#This Row],[Approver Last Name]],", ",Table1[[#This Row],[Approver First Name]])</f>
        <v>No. 028, Employee</v>
      </c>
      <c r="E4189" t="str">
        <f>CONCATENATE(Table1[[#This Row],[Customer Last Name]],", ",Table1[[#This Row],[Customer First Name]])</f>
        <v>No. 13430, Client</v>
      </c>
      <c r="F41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89" t="str">
        <f>IF(Table1[[#This Row],[Transaction Type]]="Maintenance","Non-Sales","Sales")</f>
        <v>Non-Sales</v>
      </c>
      <c r="H4189" t="str">
        <f>IF(Table1[[#This Row],[Quarter]]="q2",1,"")</f>
        <v/>
      </c>
      <c r="I4189">
        <f>IF(Table1[[#This Row],[Quarter]]="q3",1,"")</f>
        <v>1</v>
      </c>
      <c r="J4189" t="str">
        <f>IF(Table1[[#This Row],[Quarter]]="Q2",Table1[[#This Row],[Credit Amount]],"")</f>
        <v/>
      </c>
      <c r="K4189">
        <f>IF(Table1[[#This Row],[Quarter]]="Q3",Table1[[#This Row],[Credit Amount]],"")</f>
        <v>-60.77</v>
      </c>
      <c r="L4189" t="str">
        <f>IF(Table1[[#This Row],[Transaction Type]]="Upgrade",Table1[[#This Row],[Credit Amount]],IF(Table1[[#This Row],[Transaction Type]]="Activation",Table1[[#This Row],[Credit Amount]],""))</f>
        <v/>
      </c>
      <c r="M4189">
        <f>IF(Table1[[#This Row],[Transaction Type]]="Maintenance",Table1[[#This Row],[Credit Amount]],"")</f>
        <v>-60.77</v>
      </c>
      <c r="N4189">
        <v>10035</v>
      </c>
      <c r="O4189" t="s">
        <v>2489</v>
      </c>
      <c r="P4189" t="s">
        <v>2524</v>
      </c>
      <c r="Q4189" t="s">
        <v>289</v>
      </c>
      <c r="R4189">
        <v>10028</v>
      </c>
      <c r="S4189" t="s">
        <v>2489</v>
      </c>
      <c r="T4189" t="s">
        <v>2517</v>
      </c>
      <c r="U4189" t="s">
        <v>290</v>
      </c>
      <c r="V4189" t="s">
        <v>255</v>
      </c>
      <c r="W4189">
        <v>100004429</v>
      </c>
      <c r="X4189">
        <v>8005553430</v>
      </c>
      <c r="Y4189" t="s">
        <v>2595</v>
      </c>
      <c r="Z4189" t="s">
        <v>6018</v>
      </c>
      <c r="AA4189" s="13">
        <v>-60.77</v>
      </c>
      <c r="AB4189" s="14">
        <v>42634</v>
      </c>
      <c r="AC4189" t="s">
        <v>36</v>
      </c>
    </row>
    <row r="4190" spans="1:29" x14ac:dyDescent="0.25">
      <c r="A4190" t="str">
        <f>CONCATENATE("Q",ROUNDUP(MONTH(Table1[[#This Row],[Month]])/3,0))</f>
        <v>Q3</v>
      </c>
      <c r="B4190" s="14">
        <f>EOMONTH(Table1[[#This Row],[Credit Date]],-1)+1</f>
        <v>42614</v>
      </c>
      <c r="C4190" t="str">
        <f>CONCATENATE(Table1[[#This Row],[Issuer Last Name]],", ",Table1[[#This Row],[Issuer First Name]])</f>
        <v>No. 035, Employee</v>
      </c>
      <c r="D4190" t="str">
        <f>CONCATENATE(Table1[[#This Row],[Approver Last Name]],", ",Table1[[#This Row],[Approver First Name]])</f>
        <v>No. 035, Employee</v>
      </c>
      <c r="E4190" t="str">
        <f>CONCATENATE(Table1[[#This Row],[Customer Last Name]],", ",Table1[[#This Row],[Customer First Name]])</f>
        <v>No. 10503, Client</v>
      </c>
      <c r="F4190" t="str">
        <f>IF(Table1[[#This Row],[Credit Amount]]&gt;-19.99,"Less than 19.99",IF(Table1[[#This Row],[Credit Amount]]=-20,"20",IF(Table1[[#This Row],[Credit Amount]]&gt;-49.98,"20.01-49.98",IF(Table1[[#This Row],[Credit Amount]]=-49.99,"49.99",IF(Table1[[#This Row],[Credit Amount]]=-50,"50",IF(Table1[[#This Row],[Credit Amount]]&lt;-50.01,"Greater than 50"))))))</f>
        <v>20.01-49.98</v>
      </c>
      <c r="G4190" t="str">
        <f>IF(Table1[[#This Row],[Transaction Type]]="Maintenance","Non-Sales","Sales")</f>
        <v>Non-Sales</v>
      </c>
      <c r="H4190" t="str">
        <f>IF(Table1[[#This Row],[Quarter]]="q2",1,"")</f>
        <v/>
      </c>
      <c r="I4190">
        <f>IF(Table1[[#This Row],[Quarter]]="q3",1,"")</f>
        <v>1</v>
      </c>
      <c r="J4190" t="str">
        <f>IF(Table1[[#This Row],[Quarter]]="Q2",Table1[[#This Row],[Credit Amount]],"")</f>
        <v/>
      </c>
      <c r="K4190">
        <f>IF(Table1[[#This Row],[Quarter]]="Q3",Table1[[#This Row],[Credit Amount]],"")</f>
        <v>-35.83</v>
      </c>
      <c r="L4190" t="str">
        <f>IF(Table1[[#This Row],[Transaction Type]]="Upgrade",Table1[[#This Row],[Credit Amount]],IF(Table1[[#This Row],[Transaction Type]]="Activation",Table1[[#This Row],[Credit Amount]],""))</f>
        <v/>
      </c>
      <c r="M4190">
        <f>IF(Table1[[#This Row],[Transaction Type]]="Maintenance",Table1[[#This Row],[Credit Amount]],"")</f>
        <v>-35.83</v>
      </c>
      <c r="N4190">
        <v>10035</v>
      </c>
      <c r="O4190" t="s">
        <v>2489</v>
      </c>
      <c r="P4190" t="s">
        <v>2524</v>
      </c>
      <c r="Q4190" t="s">
        <v>289</v>
      </c>
      <c r="R4190">
        <v>10035</v>
      </c>
      <c r="S4190" t="s">
        <v>2489</v>
      </c>
      <c r="T4190" t="s">
        <v>2524</v>
      </c>
      <c r="U4190" t="s">
        <v>289</v>
      </c>
      <c r="V4190" t="s">
        <v>255</v>
      </c>
      <c r="W4190">
        <v>100001502</v>
      </c>
      <c r="X4190">
        <v>8005550503</v>
      </c>
      <c r="Y4190" t="s">
        <v>2595</v>
      </c>
      <c r="Z4190" t="s">
        <v>3098</v>
      </c>
      <c r="AA4190" s="13">
        <v>-35.83</v>
      </c>
      <c r="AB4190" s="14">
        <v>42639</v>
      </c>
      <c r="AC4190" t="s">
        <v>36</v>
      </c>
    </row>
    <row r="4191" spans="1:29" x14ac:dyDescent="0.25">
      <c r="A4191" t="str">
        <f>CONCATENATE("Q",ROUNDUP(MONTH(Table1[[#This Row],[Month]])/3,0))</f>
        <v>Q2</v>
      </c>
      <c r="B4191" s="14">
        <f>EOMONTH(Table1[[#This Row],[Credit Date]],-1)+1</f>
        <v>42461</v>
      </c>
      <c r="C4191" t="str">
        <f>CONCATENATE(Table1[[#This Row],[Issuer Last Name]],", ",Table1[[#This Row],[Issuer First Name]])</f>
        <v>No. 071, Employee</v>
      </c>
      <c r="D4191" t="str">
        <f>CONCATENATE(Table1[[#This Row],[Approver Last Name]],", ",Table1[[#This Row],[Approver First Name]])</f>
        <v>No. 028, Employee</v>
      </c>
      <c r="E4191" t="str">
        <f>CONCATENATE(Table1[[#This Row],[Customer Last Name]],", ",Table1[[#This Row],[Customer First Name]])</f>
        <v>No. 12069, Client</v>
      </c>
      <c r="F41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91" t="str">
        <f>IF(Table1[[#This Row],[Transaction Type]]="Maintenance","Non-Sales","Sales")</f>
        <v>Non-Sales</v>
      </c>
      <c r="H4191">
        <f>IF(Table1[[#This Row],[Quarter]]="q2",1,"")</f>
        <v>1</v>
      </c>
      <c r="I4191" t="str">
        <f>IF(Table1[[#This Row],[Quarter]]="q3",1,"")</f>
        <v/>
      </c>
      <c r="J4191">
        <f>IF(Table1[[#This Row],[Quarter]]="Q2",Table1[[#This Row],[Credit Amount]],"")</f>
        <v>-67.069999999999993</v>
      </c>
      <c r="K4191" t="str">
        <f>IF(Table1[[#This Row],[Quarter]]="Q3",Table1[[#This Row],[Credit Amount]],"")</f>
        <v/>
      </c>
      <c r="L4191" t="str">
        <f>IF(Table1[[#This Row],[Transaction Type]]="Upgrade",Table1[[#This Row],[Credit Amount]],IF(Table1[[#This Row],[Transaction Type]]="Activation",Table1[[#This Row],[Credit Amount]],""))</f>
        <v/>
      </c>
      <c r="M4191">
        <f>IF(Table1[[#This Row],[Transaction Type]]="Maintenance",Table1[[#This Row],[Credit Amount]],"")</f>
        <v>-67.069999999999993</v>
      </c>
      <c r="N4191">
        <v>10071</v>
      </c>
      <c r="O4191" t="s">
        <v>2489</v>
      </c>
      <c r="P4191" t="s">
        <v>2560</v>
      </c>
      <c r="Q4191" t="s">
        <v>289</v>
      </c>
      <c r="R4191">
        <v>10028</v>
      </c>
      <c r="S4191" t="s">
        <v>2489</v>
      </c>
      <c r="T4191" t="s">
        <v>2517</v>
      </c>
      <c r="U4191" t="s">
        <v>290</v>
      </c>
      <c r="V4191" t="s">
        <v>255</v>
      </c>
      <c r="W4191">
        <v>100003068</v>
      </c>
      <c r="X4191">
        <v>8005552069</v>
      </c>
      <c r="Y4191" t="s">
        <v>2595</v>
      </c>
      <c r="Z4191" t="s">
        <v>4664</v>
      </c>
      <c r="AA4191" s="13">
        <v>-67.069999999999993</v>
      </c>
      <c r="AB4191" s="14">
        <v>42464</v>
      </c>
      <c r="AC4191" t="s">
        <v>36</v>
      </c>
    </row>
    <row r="4192" spans="1:29" x14ac:dyDescent="0.25">
      <c r="A4192" t="str">
        <f>CONCATENATE("Q",ROUNDUP(MONTH(Table1[[#This Row],[Month]])/3,0))</f>
        <v>Q2</v>
      </c>
      <c r="B4192" s="14">
        <f>EOMONTH(Table1[[#This Row],[Credit Date]],-1)+1</f>
        <v>42461</v>
      </c>
      <c r="C4192" t="str">
        <f>CONCATENATE(Table1[[#This Row],[Issuer Last Name]],", ",Table1[[#This Row],[Issuer First Name]])</f>
        <v>No. 071, Employee</v>
      </c>
      <c r="D4192" t="str">
        <f>CONCATENATE(Table1[[#This Row],[Approver Last Name]],", ",Table1[[#This Row],[Approver First Name]])</f>
        <v>No. 028, Employee</v>
      </c>
      <c r="E4192" t="str">
        <f>CONCATENATE(Table1[[#This Row],[Customer Last Name]],", ",Table1[[#This Row],[Customer First Name]])</f>
        <v>No. 13320, Client</v>
      </c>
      <c r="F4192" t="str">
        <f>IF(Table1[[#This Row],[Credit Amount]]&gt;-19.99,"Less than 19.99",IF(Table1[[#This Row],[Credit Amount]]=-20,"20",IF(Table1[[#This Row],[Credit Amount]]&gt;-49.98,"20.01-49.98",IF(Table1[[#This Row],[Credit Amount]]=-49.99,"49.99",IF(Table1[[#This Row],[Credit Amount]]=-50,"50",IF(Table1[[#This Row],[Credit Amount]]&lt;-50.01,"Greater than 50"))))))</f>
        <v>20.01-49.98</v>
      </c>
      <c r="G4192" t="str">
        <f>IF(Table1[[#This Row],[Transaction Type]]="Maintenance","Non-Sales","Sales")</f>
        <v>Sales</v>
      </c>
      <c r="H4192">
        <f>IF(Table1[[#This Row],[Quarter]]="q2",1,"")</f>
        <v>1</v>
      </c>
      <c r="I4192" t="str">
        <f>IF(Table1[[#This Row],[Quarter]]="q3",1,"")</f>
        <v/>
      </c>
      <c r="J4192">
        <f>IF(Table1[[#This Row],[Quarter]]="Q2",Table1[[#This Row],[Credit Amount]],"")</f>
        <v>-42.59</v>
      </c>
      <c r="K4192" t="str">
        <f>IF(Table1[[#This Row],[Quarter]]="Q3",Table1[[#This Row],[Credit Amount]],"")</f>
        <v/>
      </c>
      <c r="L4192">
        <f>IF(Table1[[#This Row],[Transaction Type]]="Upgrade",Table1[[#This Row],[Credit Amount]],IF(Table1[[#This Row],[Transaction Type]]="Activation",Table1[[#This Row],[Credit Amount]],""))</f>
        <v>-42.59</v>
      </c>
      <c r="M4192" t="str">
        <f>IF(Table1[[#This Row],[Transaction Type]]="Maintenance",Table1[[#This Row],[Credit Amount]],"")</f>
        <v/>
      </c>
      <c r="N4192">
        <v>10071</v>
      </c>
      <c r="O4192" t="s">
        <v>2489</v>
      </c>
      <c r="P4192" t="s">
        <v>2560</v>
      </c>
      <c r="Q4192" t="s">
        <v>289</v>
      </c>
      <c r="R4192">
        <v>10028</v>
      </c>
      <c r="S4192" t="s">
        <v>2489</v>
      </c>
      <c r="T4192" t="s">
        <v>2517</v>
      </c>
      <c r="U4192" t="s">
        <v>290</v>
      </c>
      <c r="V4192" t="s">
        <v>255</v>
      </c>
      <c r="W4192">
        <v>100004319</v>
      </c>
      <c r="X4192">
        <v>8005553320</v>
      </c>
      <c r="Y4192" t="s">
        <v>2595</v>
      </c>
      <c r="Z4192" t="s">
        <v>5908</v>
      </c>
      <c r="AA4192" s="13">
        <v>-42.59</v>
      </c>
      <c r="AB4192" s="14">
        <v>42468</v>
      </c>
      <c r="AC4192" t="s">
        <v>37</v>
      </c>
    </row>
    <row r="4193" spans="1:29" x14ac:dyDescent="0.25">
      <c r="A4193" t="str">
        <f>CONCATENATE("Q",ROUNDUP(MONTH(Table1[[#This Row],[Month]])/3,0))</f>
        <v>Q2</v>
      </c>
      <c r="B4193" s="14">
        <f>EOMONTH(Table1[[#This Row],[Credit Date]],-1)+1</f>
        <v>42461</v>
      </c>
      <c r="C4193" t="str">
        <f>CONCATENATE(Table1[[#This Row],[Issuer Last Name]],", ",Table1[[#This Row],[Issuer First Name]])</f>
        <v>No. 071, Employee</v>
      </c>
      <c r="D4193" t="str">
        <f>CONCATENATE(Table1[[#This Row],[Approver Last Name]],", ",Table1[[#This Row],[Approver First Name]])</f>
        <v>No. 028, Employee</v>
      </c>
      <c r="E4193" t="str">
        <f>CONCATENATE(Table1[[#This Row],[Customer Last Name]],", ",Table1[[#This Row],[Customer First Name]])</f>
        <v>No. 11585, Client</v>
      </c>
      <c r="F4193" t="str">
        <f>IF(Table1[[#This Row],[Credit Amount]]&gt;-19.99,"Less than 19.99",IF(Table1[[#This Row],[Credit Amount]]=-20,"20",IF(Table1[[#This Row],[Credit Amount]]&gt;-49.98,"20.01-49.98",IF(Table1[[#This Row],[Credit Amount]]=-49.99,"49.99",IF(Table1[[#This Row],[Credit Amount]]=-50,"50",IF(Table1[[#This Row],[Credit Amount]]&lt;-50.01,"Greater than 50"))))))</f>
        <v>20.01-49.98</v>
      </c>
      <c r="G4193" t="str">
        <f>IF(Table1[[#This Row],[Transaction Type]]="Maintenance","Non-Sales","Sales")</f>
        <v>Non-Sales</v>
      </c>
      <c r="H4193">
        <f>IF(Table1[[#This Row],[Quarter]]="q2",1,"")</f>
        <v>1</v>
      </c>
      <c r="I4193" t="str">
        <f>IF(Table1[[#This Row],[Quarter]]="q3",1,"")</f>
        <v/>
      </c>
      <c r="J4193">
        <f>IF(Table1[[#This Row],[Quarter]]="Q2",Table1[[#This Row],[Credit Amount]],"")</f>
        <v>-48.95</v>
      </c>
      <c r="K4193" t="str">
        <f>IF(Table1[[#This Row],[Quarter]]="Q3",Table1[[#This Row],[Credit Amount]],"")</f>
        <v/>
      </c>
      <c r="L4193" t="str">
        <f>IF(Table1[[#This Row],[Transaction Type]]="Upgrade",Table1[[#This Row],[Credit Amount]],IF(Table1[[#This Row],[Transaction Type]]="Activation",Table1[[#This Row],[Credit Amount]],""))</f>
        <v/>
      </c>
      <c r="M4193">
        <f>IF(Table1[[#This Row],[Transaction Type]]="Maintenance",Table1[[#This Row],[Credit Amount]],"")</f>
        <v>-48.95</v>
      </c>
      <c r="N4193">
        <v>10071</v>
      </c>
      <c r="O4193" t="s">
        <v>2489</v>
      </c>
      <c r="P4193" t="s">
        <v>2560</v>
      </c>
      <c r="Q4193" t="s">
        <v>289</v>
      </c>
      <c r="R4193">
        <v>10028</v>
      </c>
      <c r="S4193" t="s">
        <v>2489</v>
      </c>
      <c r="T4193" t="s">
        <v>2517</v>
      </c>
      <c r="U4193" t="s">
        <v>290</v>
      </c>
      <c r="V4193" t="s">
        <v>255</v>
      </c>
      <c r="W4193">
        <v>100002584</v>
      </c>
      <c r="X4193">
        <v>8005551585</v>
      </c>
      <c r="Y4193" t="s">
        <v>2595</v>
      </c>
      <c r="Z4193" t="s">
        <v>4180</v>
      </c>
      <c r="AA4193" s="13">
        <v>-48.95</v>
      </c>
      <c r="AB4193" s="14">
        <v>42484</v>
      </c>
      <c r="AC4193" t="s">
        <v>36</v>
      </c>
    </row>
    <row r="4194" spans="1:29" x14ac:dyDescent="0.25">
      <c r="A4194" t="str">
        <f>CONCATENATE("Q",ROUNDUP(MONTH(Table1[[#This Row],[Month]])/3,0))</f>
        <v>Q2</v>
      </c>
      <c r="B4194" s="14">
        <f>EOMONTH(Table1[[#This Row],[Credit Date]],-1)+1</f>
        <v>42491</v>
      </c>
      <c r="C4194" t="str">
        <f>CONCATENATE(Table1[[#This Row],[Issuer Last Name]],", ",Table1[[#This Row],[Issuer First Name]])</f>
        <v>No. 071, Employee</v>
      </c>
      <c r="D4194" t="str">
        <f>CONCATENATE(Table1[[#This Row],[Approver Last Name]],", ",Table1[[#This Row],[Approver First Name]])</f>
        <v>No. 028, Employee</v>
      </c>
      <c r="E4194" t="str">
        <f>CONCATENATE(Table1[[#This Row],[Customer Last Name]],", ",Table1[[#This Row],[Customer First Name]])</f>
        <v>No. 10385, Client</v>
      </c>
      <c r="F4194" t="str">
        <f>IF(Table1[[#This Row],[Credit Amount]]&gt;-19.99,"Less than 19.99",IF(Table1[[#This Row],[Credit Amount]]=-20,"20",IF(Table1[[#This Row],[Credit Amount]]&gt;-49.98,"20.01-49.98",IF(Table1[[#This Row],[Credit Amount]]=-49.99,"49.99",IF(Table1[[#This Row],[Credit Amount]]=-50,"50",IF(Table1[[#This Row],[Credit Amount]]&lt;-50.01,"Greater than 50"))))))</f>
        <v>20.01-49.98</v>
      </c>
      <c r="G4194" t="str">
        <f>IF(Table1[[#This Row],[Transaction Type]]="Maintenance","Non-Sales","Sales")</f>
        <v>Sales</v>
      </c>
      <c r="H4194">
        <f>IF(Table1[[#This Row],[Quarter]]="q2",1,"")</f>
        <v>1</v>
      </c>
      <c r="I4194" t="str">
        <f>IF(Table1[[#This Row],[Quarter]]="q3",1,"")</f>
        <v/>
      </c>
      <c r="J4194">
        <f>IF(Table1[[#This Row],[Quarter]]="Q2",Table1[[#This Row],[Credit Amount]],"")</f>
        <v>-47.66</v>
      </c>
      <c r="K4194" t="str">
        <f>IF(Table1[[#This Row],[Quarter]]="Q3",Table1[[#This Row],[Credit Amount]],"")</f>
        <v/>
      </c>
      <c r="L4194">
        <f>IF(Table1[[#This Row],[Transaction Type]]="Upgrade",Table1[[#This Row],[Credit Amount]],IF(Table1[[#This Row],[Transaction Type]]="Activation",Table1[[#This Row],[Credit Amount]],""))</f>
        <v>-47.66</v>
      </c>
      <c r="M4194" t="str">
        <f>IF(Table1[[#This Row],[Transaction Type]]="Maintenance",Table1[[#This Row],[Credit Amount]],"")</f>
        <v/>
      </c>
      <c r="N4194">
        <v>10071</v>
      </c>
      <c r="O4194" t="s">
        <v>2489</v>
      </c>
      <c r="P4194" t="s">
        <v>2560</v>
      </c>
      <c r="Q4194" t="s">
        <v>289</v>
      </c>
      <c r="R4194">
        <v>10028</v>
      </c>
      <c r="S4194" t="s">
        <v>2489</v>
      </c>
      <c r="T4194" t="s">
        <v>2517</v>
      </c>
      <c r="U4194" t="s">
        <v>290</v>
      </c>
      <c r="V4194" t="s">
        <v>255</v>
      </c>
      <c r="W4194">
        <v>100001384</v>
      </c>
      <c r="X4194">
        <v>8005550385</v>
      </c>
      <c r="Y4194" t="s">
        <v>2595</v>
      </c>
      <c r="Z4194" t="s">
        <v>2980</v>
      </c>
      <c r="AA4194" s="13">
        <v>-47.66</v>
      </c>
      <c r="AB4194" s="14">
        <v>42491</v>
      </c>
      <c r="AC4194" t="s">
        <v>35</v>
      </c>
    </row>
    <row r="4195" spans="1:29" x14ac:dyDescent="0.25">
      <c r="A4195" t="str">
        <f>CONCATENATE("Q",ROUNDUP(MONTH(Table1[[#This Row],[Month]])/3,0))</f>
        <v>Q2</v>
      </c>
      <c r="B4195" s="14">
        <f>EOMONTH(Table1[[#This Row],[Credit Date]],-1)+1</f>
        <v>42491</v>
      </c>
      <c r="C4195" t="str">
        <f>CONCATENATE(Table1[[#This Row],[Issuer Last Name]],", ",Table1[[#This Row],[Issuer First Name]])</f>
        <v>No. 071, Employee</v>
      </c>
      <c r="D4195" t="str">
        <f>CONCATENATE(Table1[[#This Row],[Approver Last Name]],", ",Table1[[#This Row],[Approver First Name]])</f>
        <v>No. 028, Employee</v>
      </c>
      <c r="E4195" t="str">
        <f>CONCATENATE(Table1[[#This Row],[Customer Last Name]],", ",Table1[[#This Row],[Customer First Name]])</f>
        <v>No. 10210, Client</v>
      </c>
      <c r="F4195" t="str">
        <f>IF(Table1[[#This Row],[Credit Amount]]&gt;-19.99,"Less than 19.99",IF(Table1[[#This Row],[Credit Amount]]=-20,"20",IF(Table1[[#This Row],[Credit Amount]]&gt;-49.98,"20.01-49.98",IF(Table1[[#This Row],[Credit Amount]]=-49.99,"49.99",IF(Table1[[#This Row],[Credit Amount]]=-50,"50",IF(Table1[[#This Row],[Credit Amount]]&lt;-50.01,"Greater than 50"))))))</f>
        <v>20.01-49.98</v>
      </c>
      <c r="G4195" t="str">
        <f>IF(Table1[[#This Row],[Transaction Type]]="Maintenance","Non-Sales","Sales")</f>
        <v>Non-Sales</v>
      </c>
      <c r="H4195">
        <f>IF(Table1[[#This Row],[Quarter]]="q2",1,"")</f>
        <v>1</v>
      </c>
      <c r="I4195" t="str">
        <f>IF(Table1[[#This Row],[Quarter]]="q3",1,"")</f>
        <v/>
      </c>
      <c r="J4195">
        <f>IF(Table1[[#This Row],[Quarter]]="Q2",Table1[[#This Row],[Credit Amount]],"")</f>
        <v>-49.47</v>
      </c>
      <c r="K4195" t="str">
        <f>IF(Table1[[#This Row],[Quarter]]="Q3",Table1[[#This Row],[Credit Amount]],"")</f>
        <v/>
      </c>
      <c r="L4195" t="str">
        <f>IF(Table1[[#This Row],[Transaction Type]]="Upgrade",Table1[[#This Row],[Credit Amount]],IF(Table1[[#This Row],[Transaction Type]]="Activation",Table1[[#This Row],[Credit Amount]],""))</f>
        <v/>
      </c>
      <c r="M4195">
        <f>IF(Table1[[#This Row],[Transaction Type]]="Maintenance",Table1[[#This Row],[Credit Amount]],"")</f>
        <v>-49.47</v>
      </c>
      <c r="N4195">
        <v>10071</v>
      </c>
      <c r="O4195" t="s">
        <v>2489</v>
      </c>
      <c r="P4195" t="s">
        <v>2560</v>
      </c>
      <c r="Q4195" t="s">
        <v>289</v>
      </c>
      <c r="R4195">
        <v>10028</v>
      </c>
      <c r="S4195" t="s">
        <v>2489</v>
      </c>
      <c r="T4195" t="s">
        <v>2517</v>
      </c>
      <c r="U4195" t="s">
        <v>290</v>
      </c>
      <c r="V4195" t="s">
        <v>255</v>
      </c>
      <c r="W4195">
        <v>100001209</v>
      </c>
      <c r="X4195">
        <v>8005550210</v>
      </c>
      <c r="Y4195" t="s">
        <v>2595</v>
      </c>
      <c r="Z4195" t="s">
        <v>2805</v>
      </c>
      <c r="AA4195" s="13">
        <v>-49.47</v>
      </c>
      <c r="AB4195" s="14">
        <v>42491</v>
      </c>
      <c r="AC4195" t="s">
        <v>36</v>
      </c>
    </row>
    <row r="4196" spans="1:29" x14ac:dyDescent="0.25">
      <c r="A4196" t="str">
        <f>CONCATENATE("Q",ROUNDUP(MONTH(Table1[[#This Row],[Month]])/3,0))</f>
        <v>Q2</v>
      </c>
      <c r="B4196" s="14">
        <f>EOMONTH(Table1[[#This Row],[Credit Date]],-1)+1</f>
        <v>42491</v>
      </c>
      <c r="C4196" t="str">
        <f>CONCATENATE(Table1[[#This Row],[Issuer Last Name]],", ",Table1[[#This Row],[Issuer First Name]])</f>
        <v>No. 071, Employee</v>
      </c>
      <c r="D4196" t="str">
        <f>CONCATENATE(Table1[[#This Row],[Approver Last Name]],", ",Table1[[#This Row],[Approver First Name]])</f>
        <v>No. 028, Employee</v>
      </c>
      <c r="E4196" t="str">
        <f>CONCATENATE(Table1[[#This Row],[Customer Last Name]],", ",Table1[[#This Row],[Customer First Name]])</f>
        <v>No. 11505, Client</v>
      </c>
      <c r="F4196" t="str">
        <f>IF(Table1[[#This Row],[Credit Amount]]&gt;-19.99,"Less than 19.99",IF(Table1[[#This Row],[Credit Amount]]=-20,"20",IF(Table1[[#This Row],[Credit Amount]]&gt;-49.98,"20.01-49.98",IF(Table1[[#This Row],[Credit Amount]]=-49.99,"49.99",IF(Table1[[#This Row],[Credit Amount]]=-50,"50",IF(Table1[[#This Row],[Credit Amount]]&lt;-50.01,"Greater than 50"))))))</f>
        <v>20.01-49.98</v>
      </c>
      <c r="G4196" t="str">
        <f>IF(Table1[[#This Row],[Transaction Type]]="Maintenance","Non-Sales","Sales")</f>
        <v>Non-Sales</v>
      </c>
      <c r="H4196">
        <f>IF(Table1[[#This Row],[Quarter]]="q2",1,"")</f>
        <v>1</v>
      </c>
      <c r="I4196" t="str">
        <f>IF(Table1[[#This Row],[Quarter]]="q3",1,"")</f>
        <v/>
      </c>
      <c r="J4196">
        <f>IF(Table1[[#This Row],[Quarter]]="Q2",Table1[[#This Row],[Credit Amount]],"")</f>
        <v>-36.700000000000003</v>
      </c>
      <c r="K4196" t="str">
        <f>IF(Table1[[#This Row],[Quarter]]="Q3",Table1[[#This Row],[Credit Amount]],"")</f>
        <v/>
      </c>
      <c r="L4196" t="str">
        <f>IF(Table1[[#This Row],[Transaction Type]]="Upgrade",Table1[[#This Row],[Credit Amount]],IF(Table1[[#This Row],[Transaction Type]]="Activation",Table1[[#This Row],[Credit Amount]],""))</f>
        <v/>
      </c>
      <c r="M4196">
        <f>IF(Table1[[#This Row],[Transaction Type]]="Maintenance",Table1[[#This Row],[Credit Amount]],"")</f>
        <v>-36.700000000000003</v>
      </c>
      <c r="N4196">
        <v>10071</v>
      </c>
      <c r="O4196" t="s">
        <v>2489</v>
      </c>
      <c r="P4196" t="s">
        <v>2560</v>
      </c>
      <c r="Q4196" t="s">
        <v>289</v>
      </c>
      <c r="R4196">
        <v>10028</v>
      </c>
      <c r="S4196" t="s">
        <v>2489</v>
      </c>
      <c r="T4196" t="s">
        <v>2517</v>
      </c>
      <c r="U4196" t="s">
        <v>290</v>
      </c>
      <c r="V4196" t="s">
        <v>255</v>
      </c>
      <c r="W4196">
        <v>100002504</v>
      </c>
      <c r="X4196">
        <v>8005551505</v>
      </c>
      <c r="Y4196" t="s">
        <v>2595</v>
      </c>
      <c r="Z4196" t="s">
        <v>4100</v>
      </c>
      <c r="AA4196" s="13">
        <v>-36.700000000000003</v>
      </c>
      <c r="AB4196" s="14">
        <v>42491</v>
      </c>
      <c r="AC4196" t="s">
        <v>36</v>
      </c>
    </row>
    <row r="4197" spans="1:29" x14ac:dyDescent="0.25">
      <c r="A4197" t="str">
        <f>CONCATENATE("Q",ROUNDUP(MONTH(Table1[[#This Row],[Month]])/3,0))</f>
        <v>Q2</v>
      </c>
      <c r="B4197" s="14">
        <f>EOMONTH(Table1[[#This Row],[Credit Date]],-1)+1</f>
        <v>42491</v>
      </c>
      <c r="C4197" t="str">
        <f>CONCATENATE(Table1[[#This Row],[Issuer Last Name]],", ",Table1[[#This Row],[Issuer First Name]])</f>
        <v>No. 071, Employee</v>
      </c>
      <c r="D4197" t="str">
        <f>CONCATENATE(Table1[[#This Row],[Approver Last Name]],", ",Table1[[#This Row],[Approver First Name]])</f>
        <v>No. 028, Employee</v>
      </c>
      <c r="E4197" t="str">
        <f>CONCATENATE(Table1[[#This Row],[Customer Last Name]],", ",Table1[[#This Row],[Customer First Name]])</f>
        <v>No. 14018, Client</v>
      </c>
      <c r="F4197" t="str">
        <f>IF(Table1[[#This Row],[Credit Amount]]&gt;-19.99,"Less than 19.99",IF(Table1[[#This Row],[Credit Amount]]=-20,"20",IF(Table1[[#This Row],[Credit Amount]]&gt;-49.98,"20.01-49.98",IF(Table1[[#This Row],[Credit Amount]]=-49.99,"49.99",IF(Table1[[#This Row],[Credit Amount]]=-50,"50",IF(Table1[[#This Row],[Credit Amount]]&lt;-50.01,"Greater than 50"))))))</f>
        <v>Less than 19.99</v>
      </c>
      <c r="G4197" t="str">
        <f>IF(Table1[[#This Row],[Transaction Type]]="Maintenance","Non-Sales","Sales")</f>
        <v>Non-Sales</v>
      </c>
      <c r="H4197">
        <f>IF(Table1[[#This Row],[Quarter]]="q2",1,"")</f>
        <v>1</v>
      </c>
      <c r="I4197" t="str">
        <f>IF(Table1[[#This Row],[Quarter]]="q3",1,"")</f>
        <v/>
      </c>
      <c r="J4197">
        <f>IF(Table1[[#This Row],[Quarter]]="Q2",Table1[[#This Row],[Credit Amount]],"")</f>
        <v>-5.57</v>
      </c>
      <c r="K4197" t="str">
        <f>IF(Table1[[#This Row],[Quarter]]="Q3",Table1[[#This Row],[Credit Amount]],"")</f>
        <v/>
      </c>
      <c r="L4197" t="str">
        <f>IF(Table1[[#This Row],[Transaction Type]]="Upgrade",Table1[[#This Row],[Credit Amount]],IF(Table1[[#This Row],[Transaction Type]]="Activation",Table1[[#This Row],[Credit Amount]],""))</f>
        <v/>
      </c>
      <c r="M4197">
        <f>IF(Table1[[#This Row],[Transaction Type]]="Maintenance",Table1[[#This Row],[Credit Amount]],"")</f>
        <v>-5.57</v>
      </c>
      <c r="N4197">
        <v>10071</v>
      </c>
      <c r="O4197" t="s">
        <v>2489</v>
      </c>
      <c r="P4197" t="s">
        <v>2560</v>
      </c>
      <c r="Q4197" t="s">
        <v>289</v>
      </c>
      <c r="R4197">
        <v>10028</v>
      </c>
      <c r="S4197" t="s">
        <v>2489</v>
      </c>
      <c r="T4197" t="s">
        <v>2517</v>
      </c>
      <c r="U4197" t="s">
        <v>290</v>
      </c>
      <c r="V4197" t="s">
        <v>255</v>
      </c>
      <c r="W4197">
        <v>100005017</v>
      </c>
      <c r="X4197">
        <v>8005554018</v>
      </c>
      <c r="Y4197" t="s">
        <v>2595</v>
      </c>
      <c r="Z4197" t="s">
        <v>6606</v>
      </c>
      <c r="AA4197" s="13">
        <v>-5.57</v>
      </c>
      <c r="AB4197" s="14">
        <v>42496</v>
      </c>
      <c r="AC4197" t="s">
        <v>36</v>
      </c>
    </row>
    <row r="4198" spans="1:29" x14ac:dyDescent="0.25">
      <c r="A4198" t="str">
        <f>CONCATENATE("Q",ROUNDUP(MONTH(Table1[[#This Row],[Month]])/3,0))</f>
        <v>Q2</v>
      </c>
      <c r="B4198" s="14">
        <f>EOMONTH(Table1[[#This Row],[Credit Date]],-1)+1</f>
        <v>42491</v>
      </c>
      <c r="C4198" t="str">
        <f>CONCATENATE(Table1[[#This Row],[Issuer Last Name]],", ",Table1[[#This Row],[Issuer First Name]])</f>
        <v>No. 071, Employee</v>
      </c>
      <c r="D4198" t="str">
        <f>CONCATENATE(Table1[[#This Row],[Approver Last Name]],", ",Table1[[#This Row],[Approver First Name]])</f>
        <v>No. 028, Employee</v>
      </c>
      <c r="E4198" t="str">
        <f>CONCATENATE(Table1[[#This Row],[Customer Last Name]],", ",Table1[[#This Row],[Customer First Name]])</f>
        <v>No. 11131, Client</v>
      </c>
      <c r="F4198" t="str">
        <f>IF(Table1[[#This Row],[Credit Amount]]&gt;-19.99,"Less than 19.99",IF(Table1[[#This Row],[Credit Amount]]=-20,"20",IF(Table1[[#This Row],[Credit Amount]]&gt;-49.98,"20.01-49.98",IF(Table1[[#This Row],[Credit Amount]]=-49.99,"49.99",IF(Table1[[#This Row],[Credit Amount]]=-50,"50",IF(Table1[[#This Row],[Credit Amount]]&lt;-50.01,"Greater than 50"))))))</f>
        <v>20.01-49.98</v>
      </c>
      <c r="G4198" t="str">
        <f>IF(Table1[[#This Row],[Transaction Type]]="Maintenance","Non-Sales","Sales")</f>
        <v>Non-Sales</v>
      </c>
      <c r="H4198">
        <f>IF(Table1[[#This Row],[Quarter]]="q2",1,"")</f>
        <v>1</v>
      </c>
      <c r="I4198" t="str">
        <f>IF(Table1[[#This Row],[Quarter]]="q3",1,"")</f>
        <v/>
      </c>
      <c r="J4198">
        <f>IF(Table1[[#This Row],[Quarter]]="Q2",Table1[[#This Row],[Credit Amount]],"")</f>
        <v>-37.74</v>
      </c>
      <c r="K4198" t="str">
        <f>IF(Table1[[#This Row],[Quarter]]="Q3",Table1[[#This Row],[Credit Amount]],"")</f>
        <v/>
      </c>
      <c r="L4198" t="str">
        <f>IF(Table1[[#This Row],[Transaction Type]]="Upgrade",Table1[[#This Row],[Credit Amount]],IF(Table1[[#This Row],[Transaction Type]]="Activation",Table1[[#This Row],[Credit Amount]],""))</f>
        <v/>
      </c>
      <c r="M4198">
        <f>IF(Table1[[#This Row],[Transaction Type]]="Maintenance",Table1[[#This Row],[Credit Amount]],"")</f>
        <v>-37.74</v>
      </c>
      <c r="N4198">
        <v>10071</v>
      </c>
      <c r="O4198" t="s">
        <v>2489</v>
      </c>
      <c r="P4198" t="s">
        <v>2560</v>
      </c>
      <c r="Q4198" t="s">
        <v>289</v>
      </c>
      <c r="R4198">
        <v>10028</v>
      </c>
      <c r="S4198" t="s">
        <v>2489</v>
      </c>
      <c r="T4198" t="s">
        <v>2517</v>
      </c>
      <c r="U4198" t="s">
        <v>290</v>
      </c>
      <c r="V4198" t="s">
        <v>255</v>
      </c>
      <c r="W4198">
        <v>100002130</v>
      </c>
      <c r="X4198">
        <v>8005551131</v>
      </c>
      <c r="Y4198" t="s">
        <v>2595</v>
      </c>
      <c r="Z4198" t="s">
        <v>3726</v>
      </c>
      <c r="AA4198" s="13">
        <v>-37.74</v>
      </c>
      <c r="AB4198" s="14">
        <v>42501</v>
      </c>
      <c r="AC4198" t="s">
        <v>36</v>
      </c>
    </row>
    <row r="4199" spans="1:29" x14ac:dyDescent="0.25">
      <c r="A4199" t="str">
        <f>CONCATENATE("Q",ROUNDUP(MONTH(Table1[[#This Row],[Month]])/3,0))</f>
        <v>Q2</v>
      </c>
      <c r="B4199" s="14">
        <f>EOMONTH(Table1[[#This Row],[Credit Date]],-1)+1</f>
        <v>42491</v>
      </c>
      <c r="C4199" t="str">
        <f>CONCATENATE(Table1[[#This Row],[Issuer Last Name]],", ",Table1[[#This Row],[Issuer First Name]])</f>
        <v>No. 071, Employee</v>
      </c>
      <c r="D4199" t="str">
        <f>CONCATENATE(Table1[[#This Row],[Approver Last Name]],", ",Table1[[#This Row],[Approver First Name]])</f>
        <v>No. 028, Employee</v>
      </c>
      <c r="E4199" t="str">
        <f>CONCATENATE(Table1[[#This Row],[Customer Last Name]],", ",Table1[[#This Row],[Customer First Name]])</f>
        <v>No. 13877, Client</v>
      </c>
      <c r="F41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199" t="str">
        <f>IF(Table1[[#This Row],[Transaction Type]]="Maintenance","Non-Sales","Sales")</f>
        <v>Sales</v>
      </c>
      <c r="H4199">
        <f>IF(Table1[[#This Row],[Quarter]]="q2",1,"")</f>
        <v>1</v>
      </c>
      <c r="I4199" t="str">
        <f>IF(Table1[[#This Row],[Quarter]]="q3",1,"")</f>
        <v/>
      </c>
      <c r="J4199">
        <f>IF(Table1[[#This Row],[Quarter]]="Q2",Table1[[#This Row],[Credit Amount]],"")</f>
        <v>-85.38</v>
      </c>
      <c r="K4199" t="str">
        <f>IF(Table1[[#This Row],[Quarter]]="Q3",Table1[[#This Row],[Credit Amount]],"")</f>
        <v/>
      </c>
      <c r="L4199">
        <f>IF(Table1[[#This Row],[Transaction Type]]="Upgrade",Table1[[#This Row],[Credit Amount]],IF(Table1[[#This Row],[Transaction Type]]="Activation",Table1[[#This Row],[Credit Amount]],""))</f>
        <v>-85.38</v>
      </c>
      <c r="M4199" t="str">
        <f>IF(Table1[[#This Row],[Transaction Type]]="Maintenance",Table1[[#This Row],[Credit Amount]],"")</f>
        <v/>
      </c>
      <c r="N4199">
        <v>10071</v>
      </c>
      <c r="O4199" t="s">
        <v>2489</v>
      </c>
      <c r="P4199" t="s">
        <v>2560</v>
      </c>
      <c r="Q4199" t="s">
        <v>289</v>
      </c>
      <c r="R4199">
        <v>10028</v>
      </c>
      <c r="S4199" t="s">
        <v>2489</v>
      </c>
      <c r="T4199" t="s">
        <v>2517</v>
      </c>
      <c r="U4199" t="s">
        <v>290</v>
      </c>
      <c r="V4199" t="s">
        <v>255</v>
      </c>
      <c r="W4199">
        <v>100004876</v>
      </c>
      <c r="X4199">
        <v>8005553877</v>
      </c>
      <c r="Y4199" t="s">
        <v>2595</v>
      </c>
      <c r="Z4199" t="s">
        <v>6465</v>
      </c>
      <c r="AA4199" s="13">
        <v>-85.38</v>
      </c>
      <c r="AB4199" s="14">
        <v>42502</v>
      </c>
      <c r="AC4199" t="s">
        <v>37</v>
      </c>
    </row>
    <row r="4200" spans="1:29" x14ac:dyDescent="0.25">
      <c r="A4200" t="str">
        <f>CONCATENATE("Q",ROUNDUP(MONTH(Table1[[#This Row],[Month]])/3,0))</f>
        <v>Q2</v>
      </c>
      <c r="B4200" s="14">
        <f>EOMONTH(Table1[[#This Row],[Credit Date]],-1)+1</f>
        <v>42491</v>
      </c>
      <c r="C4200" t="str">
        <f>CONCATENATE(Table1[[#This Row],[Issuer Last Name]],", ",Table1[[#This Row],[Issuer First Name]])</f>
        <v>No. 071, Employee</v>
      </c>
      <c r="D4200" t="str">
        <f>CONCATENATE(Table1[[#This Row],[Approver Last Name]],", ",Table1[[#This Row],[Approver First Name]])</f>
        <v>No. 028, Employee</v>
      </c>
      <c r="E4200" t="str">
        <f>CONCATENATE(Table1[[#This Row],[Customer Last Name]],", ",Table1[[#This Row],[Customer First Name]])</f>
        <v>No. 13051, Client</v>
      </c>
      <c r="F4200" t="str">
        <f>IF(Table1[[#This Row],[Credit Amount]]&gt;-19.99,"Less than 19.99",IF(Table1[[#This Row],[Credit Amount]]=-20,"20",IF(Table1[[#This Row],[Credit Amount]]&gt;-49.98,"20.01-49.98",IF(Table1[[#This Row],[Credit Amount]]=-49.99,"49.99",IF(Table1[[#This Row],[Credit Amount]]=-50,"50",IF(Table1[[#This Row],[Credit Amount]]&lt;-50.01,"Greater than 50"))))))</f>
        <v>Less than 19.99</v>
      </c>
      <c r="G4200" t="str">
        <f>IF(Table1[[#This Row],[Transaction Type]]="Maintenance","Non-Sales","Sales")</f>
        <v>Non-Sales</v>
      </c>
      <c r="H4200">
        <f>IF(Table1[[#This Row],[Quarter]]="q2",1,"")</f>
        <v>1</v>
      </c>
      <c r="I4200" t="str">
        <f>IF(Table1[[#This Row],[Quarter]]="q3",1,"")</f>
        <v/>
      </c>
      <c r="J4200">
        <f>IF(Table1[[#This Row],[Quarter]]="Q2",Table1[[#This Row],[Credit Amount]],"")</f>
        <v>-19.07</v>
      </c>
      <c r="K4200" t="str">
        <f>IF(Table1[[#This Row],[Quarter]]="Q3",Table1[[#This Row],[Credit Amount]],"")</f>
        <v/>
      </c>
      <c r="L4200" t="str">
        <f>IF(Table1[[#This Row],[Transaction Type]]="Upgrade",Table1[[#This Row],[Credit Amount]],IF(Table1[[#This Row],[Transaction Type]]="Activation",Table1[[#This Row],[Credit Amount]],""))</f>
        <v/>
      </c>
      <c r="M4200">
        <f>IF(Table1[[#This Row],[Transaction Type]]="Maintenance",Table1[[#This Row],[Credit Amount]],"")</f>
        <v>-19.07</v>
      </c>
      <c r="N4200">
        <v>10071</v>
      </c>
      <c r="O4200" t="s">
        <v>2489</v>
      </c>
      <c r="P4200" t="s">
        <v>2560</v>
      </c>
      <c r="Q4200" t="s">
        <v>289</v>
      </c>
      <c r="R4200">
        <v>10028</v>
      </c>
      <c r="S4200" t="s">
        <v>2489</v>
      </c>
      <c r="T4200" t="s">
        <v>2517</v>
      </c>
      <c r="U4200" t="s">
        <v>290</v>
      </c>
      <c r="V4200" t="s">
        <v>255</v>
      </c>
      <c r="W4200">
        <v>100004050</v>
      </c>
      <c r="X4200">
        <v>8005553051</v>
      </c>
      <c r="Y4200" t="s">
        <v>2595</v>
      </c>
      <c r="Z4200" t="s">
        <v>5639</v>
      </c>
      <c r="AA4200" s="13">
        <v>-19.07</v>
      </c>
      <c r="AB4200" s="14">
        <v>42511</v>
      </c>
      <c r="AC4200" t="s">
        <v>36</v>
      </c>
    </row>
    <row r="4201" spans="1:29" x14ac:dyDescent="0.25">
      <c r="A4201" t="str">
        <f>CONCATENATE("Q",ROUNDUP(MONTH(Table1[[#This Row],[Month]])/3,0))</f>
        <v>Q2</v>
      </c>
      <c r="B4201" s="14">
        <f>EOMONTH(Table1[[#This Row],[Credit Date]],-1)+1</f>
        <v>42491</v>
      </c>
      <c r="C4201" t="str">
        <f>CONCATENATE(Table1[[#This Row],[Issuer Last Name]],", ",Table1[[#This Row],[Issuer First Name]])</f>
        <v>No. 071, Employee</v>
      </c>
      <c r="D4201" t="str">
        <f>CONCATENATE(Table1[[#This Row],[Approver Last Name]],", ",Table1[[#This Row],[Approver First Name]])</f>
        <v>No. 028, Employee</v>
      </c>
      <c r="E4201" t="str">
        <f>CONCATENATE(Table1[[#This Row],[Customer Last Name]],", ",Table1[[#This Row],[Customer First Name]])</f>
        <v>No. 13046, Client</v>
      </c>
      <c r="F42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01" t="str">
        <f>IF(Table1[[#This Row],[Transaction Type]]="Maintenance","Non-Sales","Sales")</f>
        <v>Non-Sales</v>
      </c>
      <c r="H4201">
        <f>IF(Table1[[#This Row],[Quarter]]="q2",1,"")</f>
        <v>1</v>
      </c>
      <c r="I4201" t="str">
        <f>IF(Table1[[#This Row],[Quarter]]="q3",1,"")</f>
        <v/>
      </c>
      <c r="J4201">
        <f>IF(Table1[[#This Row],[Quarter]]="Q2",Table1[[#This Row],[Credit Amount]],"")</f>
        <v>-98</v>
      </c>
      <c r="K4201" t="str">
        <f>IF(Table1[[#This Row],[Quarter]]="Q3",Table1[[#This Row],[Credit Amount]],"")</f>
        <v/>
      </c>
      <c r="L4201" t="str">
        <f>IF(Table1[[#This Row],[Transaction Type]]="Upgrade",Table1[[#This Row],[Credit Amount]],IF(Table1[[#This Row],[Transaction Type]]="Activation",Table1[[#This Row],[Credit Amount]],""))</f>
        <v/>
      </c>
      <c r="M4201">
        <f>IF(Table1[[#This Row],[Transaction Type]]="Maintenance",Table1[[#This Row],[Credit Amount]],"")</f>
        <v>-98</v>
      </c>
      <c r="N4201">
        <v>10071</v>
      </c>
      <c r="O4201" t="s">
        <v>2489</v>
      </c>
      <c r="P4201" t="s">
        <v>2560</v>
      </c>
      <c r="Q4201" t="s">
        <v>289</v>
      </c>
      <c r="R4201">
        <v>10028</v>
      </c>
      <c r="S4201" t="s">
        <v>2489</v>
      </c>
      <c r="T4201" t="s">
        <v>2517</v>
      </c>
      <c r="U4201" t="s">
        <v>290</v>
      </c>
      <c r="V4201" t="s">
        <v>255</v>
      </c>
      <c r="W4201">
        <v>100004045</v>
      </c>
      <c r="X4201">
        <v>8005553046</v>
      </c>
      <c r="Y4201" t="s">
        <v>2595</v>
      </c>
      <c r="Z4201" t="s">
        <v>5634</v>
      </c>
      <c r="AA4201" s="13">
        <v>-98</v>
      </c>
      <c r="AB4201" s="14">
        <v>42512</v>
      </c>
      <c r="AC4201" t="s">
        <v>36</v>
      </c>
    </row>
    <row r="4202" spans="1:29" x14ac:dyDescent="0.25">
      <c r="A4202" t="str">
        <f>CONCATENATE("Q",ROUNDUP(MONTH(Table1[[#This Row],[Month]])/3,0))</f>
        <v>Q2</v>
      </c>
      <c r="B4202" s="14">
        <f>EOMONTH(Table1[[#This Row],[Credit Date]],-1)+1</f>
        <v>42491</v>
      </c>
      <c r="C4202" t="str">
        <f>CONCATENATE(Table1[[#This Row],[Issuer Last Name]],", ",Table1[[#This Row],[Issuer First Name]])</f>
        <v>No. 071, Employee</v>
      </c>
      <c r="D4202" t="str">
        <f>CONCATENATE(Table1[[#This Row],[Approver Last Name]],", ",Table1[[#This Row],[Approver First Name]])</f>
        <v>No. 028, Employee</v>
      </c>
      <c r="E4202" t="str">
        <f>CONCATENATE(Table1[[#This Row],[Customer Last Name]],", ",Table1[[#This Row],[Customer First Name]])</f>
        <v>No. 14057, Client</v>
      </c>
      <c r="F42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02" t="str">
        <f>IF(Table1[[#This Row],[Transaction Type]]="Maintenance","Non-Sales","Sales")</f>
        <v>Sales</v>
      </c>
      <c r="H4202">
        <f>IF(Table1[[#This Row],[Quarter]]="q2",1,"")</f>
        <v>1</v>
      </c>
      <c r="I4202" t="str">
        <f>IF(Table1[[#This Row],[Quarter]]="q3",1,"")</f>
        <v/>
      </c>
      <c r="J4202">
        <f>IF(Table1[[#This Row],[Quarter]]="Q2",Table1[[#This Row],[Credit Amount]],"")</f>
        <v>-69.09</v>
      </c>
      <c r="K4202" t="str">
        <f>IF(Table1[[#This Row],[Quarter]]="Q3",Table1[[#This Row],[Credit Amount]],"")</f>
        <v/>
      </c>
      <c r="L4202">
        <f>IF(Table1[[#This Row],[Transaction Type]]="Upgrade",Table1[[#This Row],[Credit Amount]],IF(Table1[[#This Row],[Transaction Type]]="Activation",Table1[[#This Row],[Credit Amount]],""))</f>
        <v>-69.09</v>
      </c>
      <c r="M4202" t="str">
        <f>IF(Table1[[#This Row],[Transaction Type]]="Maintenance",Table1[[#This Row],[Credit Amount]],"")</f>
        <v/>
      </c>
      <c r="N4202">
        <v>10071</v>
      </c>
      <c r="O4202" t="s">
        <v>2489</v>
      </c>
      <c r="P4202" t="s">
        <v>2560</v>
      </c>
      <c r="Q4202" t="s">
        <v>289</v>
      </c>
      <c r="R4202">
        <v>10028</v>
      </c>
      <c r="S4202" t="s">
        <v>2489</v>
      </c>
      <c r="T4202" t="s">
        <v>2517</v>
      </c>
      <c r="U4202" t="s">
        <v>290</v>
      </c>
      <c r="V4202" t="s">
        <v>255</v>
      </c>
      <c r="W4202">
        <v>100005056</v>
      </c>
      <c r="X4202">
        <v>8005554057</v>
      </c>
      <c r="Y4202" t="s">
        <v>2595</v>
      </c>
      <c r="Z4202" t="s">
        <v>6645</v>
      </c>
      <c r="AA4202" s="13">
        <v>-69.09</v>
      </c>
      <c r="AB4202" s="14">
        <v>42514</v>
      </c>
      <c r="AC4202" t="s">
        <v>35</v>
      </c>
    </row>
    <row r="4203" spans="1:29" x14ac:dyDescent="0.25">
      <c r="A4203" t="str">
        <f>CONCATENATE("Q",ROUNDUP(MONTH(Table1[[#This Row],[Month]])/3,0))</f>
        <v>Q2</v>
      </c>
      <c r="B4203" s="14">
        <f>EOMONTH(Table1[[#This Row],[Credit Date]],-1)+1</f>
        <v>42491</v>
      </c>
      <c r="C4203" t="str">
        <f>CONCATENATE(Table1[[#This Row],[Issuer Last Name]],", ",Table1[[#This Row],[Issuer First Name]])</f>
        <v>No. 071, Employee</v>
      </c>
      <c r="D4203" t="str">
        <f>CONCATENATE(Table1[[#This Row],[Approver Last Name]],", ",Table1[[#This Row],[Approver First Name]])</f>
        <v>No. 028, Employee</v>
      </c>
      <c r="E4203" t="str">
        <f>CONCATENATE(Table1[[#This Row],[Customer Last Name]],", ",Table1[[#This Row],[Customer First Name]])</f>
        <v>No. 12532, Client</v>
      </c>
      <c r="F42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03" t="str">
        <f>IF(Table1[[#This Row],[Transaction Type]]="Maintenance","Non-Sales","Sales")</f>
        <v>Non-Sales</v>
      </c>
      <c r="H4203">
        <f>IF(Table1[[#This Row],[Quarter]]="q2",1,"")</f>
        <v>1</v>
      </c>
      <c r="I4203" t="str">
        <f>IF(Table1[[#This Row],[Quarter]]="q3",1,"")</f>
        <v/>
      </c>
      <c r="J4203">
        <f>IF(Table1[[#This Row],[Quarter]]="Q2",Table1[[#This Row],[Credit Amount]],"")</f>
        <v>-63.12</v>
      </c>
      <c r="K4203" t="str">
        <f>IF(Table1[[#This Row],[Quarter]]="Q3",Table1[[#This Row],[Credit Amount]],"")</f>
        <v/>
      </c>
      <c r="L4203" t="str">
        <f>IF(Table1[[#This Row],[Transaction Type]]="Upgrade",Table1[[#This Row],[Credit Amount]],IF(Table1[[#This Row],[Transaction Type]]="Activation",Table1[[#This Row],[Credit Amount]],""))</f>
        <v/>
      </c>
      <c r="M4203">
        <f>IF(Table1[[#This Row],[Transaction Type]]="Maintenance",Table1[[#This Row],[Credit Amount]],"")</f>
        <v>-63.12</v>
      </c>
      <c r="N4203">
        <v>10071</v>
      </c>
      <c r="O4203" t="s">
        <v>2489</v>
      </c>
      <c r="P4203" t="s">
        <v>2560</v>
      </c>
      <c r="Q4203" t="s">
        <v>289</v>
      </c>
      <c r="R4203">
        <v>10028</v>
      </c>
      <c r="S4203" t="s">
        <v>2489</v>
      </c>
      <c r="T4203" t="s">
        <v>2517</v>
      </c>
      <c r="U4203" t="s">
        <v>290</v>
      </c>
      <c r="V4203" t="s">
        <v>255</v>
      </c>
      <c r="W4203">
        <v>100003531</v>
      </c>
      <c r="X4203">
        <v>8005552532</v>
      </c>
      <c r="Y4203" t="s">
        <v>2595</v>
      </c>
      <c r="Z4203" t="s">
        <v>5127</v>
      </c>
      <c r="AA4203" s="13">
        <v>-63.12</v>
      </c>
      <c r="AB4203" s="14">
        <v>42516</v>
      </c>
      <c r="AC4203" t="s">
        <v>36</v>
      </c>
    </row>
    <row r="4204" spans="1:29" x14ac:dyDescent="0.25">
      <c r="A4204" t="str">
        <f>CONCATENATE("Q",ROUNDUP(MONTH(Table1[[#This Row],[Month]])/3,0))</f>
        <v>Q2</v>
      </c>
      <c r="B4204" s="14">
        <f>EOMONTH(Table1[[#This Row],[Credit Date]],-1)+1</f>
        <v>42491</v>
      </c>
      <c r="C4204" t="str">
        <f>CONCATENATE(Table1[[#This Row],[Issuer Last Name]],", ",Table1[[#This Row],[Issuer First Name]])</f>
        <v>No. 071, Employee</v>
      </c>
      <c r="D4204" t="str">
        <f>CONCATENATE(Table1[[#This Row],[Approver Last Name]],", ",Table1[[#This Row],[Approver First Name]])</f>
        <v>No. 028, Employee</v>
      </c>
      <c r="E4204" t="str">
        <f>CONCATENATE(Table1[[#This Row],[Customer Last Name]],", ",Table1[[#This Row],[Customer First Name]])</f>
        <v>No. 10169, Client</v>
      </c>
      <c r="F4204" t="str">
        <f>IF(Table1[[#This Row],[Credit Amount]]&gt;-19.99,"Less than 19.99",IF(Table1[[#This Row],[Credit Amount]]=-20,"20",IF(Table1[[#This Row],[Credit Amount]]&gt;-49.98,"20.01-49.98",IF(Table1[[#This Row],[Credit Amount]]=-49.99,"49.99",IF(Table1[[#This Row],[Credit Amount]]=-50,"50",IF(Table1[[#This Row],[Credit Amount]]&lt;-50.01,"Greater than 50"))))))</f>
        <v>Less than 19.99</v>
      </c>
      <c r="G4204" t="str">
        <f>IF(Table1[[#This Row],[Transaction Type]]="Maintenance","Non-Sales","Sales")</f>
        <v>Sales</v>
      </c>
      <c r="H4204">
        <f>IF(Table1[[#This Row],[Quarter]]="q2",1,"")</f>
        <v>1</v>
      </c>
      <c r="I4204" t="str">
        <f>IF(Table1[[#This Row],[Quarter]]="q3",1,"")</f>
        <v/>
      </c>
      <c r="J4204">
        <f>IF(Table1[[#This Row],[Quarter]]="Q2",Table1[[#This Row],[Credit Amount]],"")</f>
        <v>-13.59</v>
      </c>
      <c r="K4204" t="str">
        <f>IF(Table1[[#This Row],[Quarter]]="Q3",Table1[[#This Row],[Credit Amount]],"")</f>
        <v/>
      </c>
      <c r="L4204">
        <f>IF(Table1[[#This Row],[Transaction Type]]="Upgrade",Table1[[#This Row],[Credit Amount]],IF(Table1[[#This Row],[Transaction Type]]="Activation",Table1[[#This Row],[Credit Amount]],""))</f>
        <v>-13.59</v>
      </c>
      <c r="M4204" t="str">
        <f>IF(Table1[[#This Row],[Transaction Type]]="Maintenance",Table1[[#This Row],[Credit Amount]],"")</f>
        <v/>
      </c>
      <c r="N4204">
        <v>10071</v>
      </c>
      <c r="O4204" t="s">
        <v>2489</v>
      </c>
      <c r="P4204" t="s">
        <v>2560</v>
      </c>
      <c r="Q4204" t="s">
        <v>289</v>
      </c>
      <c r="R4204">
        <v>10028</v>
      </c>
      <c r="S4204" t="s">
        <v>2489</v>
      </c>
      <c r="T4204" t="s">
        <v>2517</v>
      </c>
      <c r="U4204" t="s">
        <v>290</v>
      </c>
      <c r="V4204" t="s">
        <v>255</v>
      </c>
      <c r="W4204">
        <v>100001168</v>
      </c>
      <c r="X4204">
        <v>8005550169</v>
      </c>
      <c r="Y4204" t="s">
        <v>2595</v>
      </c>
      <c r="Z4204" t="s">
        <v>2764</v>
      </c>
      <c r="AA4204" s="13">
        <v>-13.59</v>
      </c>
      <c r="AB4204" s="14">
        <v>42519</v>
      </c>
      <c r="AC4204" t="s">
        <v>37</v>
      </c>
    </row>
    <row r="4205" spans="1:29" x14ac:dyDescent="0.25">
      <c r="A4205" t="str">
        <f>CONCATENATE("Q",ROUNDUP(MONTH(Table1[[#This Row],[Month]])/3,0))</f>
        <v>Q2</v>
      </c>
      <c r="B4205" s="14">
        <f>EOMONTH(Table1[[#This Row],[Credit Date]],-1)+1</f>
        <v>42491</v>
      </c>
      <c r="C4205" t="str">
        <f>CONCATENATE(Table1[[#This Row],[Issuer Last Name]],", ",Table1[[#This Row],[Issuer First Name]])</f>
        <v>No. 071, Employee</v>
      </c>
      <c r="D4205" t="str">
        <f>CONCATENATE(Table1[[#This Row],[Approver Last Name]],", ",Table1[[#This Row],[Approver First Name]])</f>
        <v>No. 028, Employee</v>
      </c>
      <c r="E4205" t="str">
        <f>CONCATENATE(Table1[[#This Row],[Customer Last Name]],", ",Table1[[#This Row],[Customer First Name]])</f>
        <v>No. 10757, Client</v>
      </c>
      <c r="F42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05" t="str">
        <f>IF(Table1[[#This Row],[Transaction Type]]="Maintenance","Non-Sales","Sales")</f>
        <v>Sales</v>
      </c>
      <c r="H4205">
        <f>IF(Table1[[#This Row],[Quarter]]="q2",1,"")</f>
        <v>1</v>
      </c>
      <c r="I4205" t="str">
        <f>IF(Table1[[#This Row],[Quarter]]="q3",1,"")</f>
        <v/>
      </c>
      <c r="J4205">
        <f>IF(Table1[[#This Row],[Quarter]]="Q2",Table1[[#This Row],[Credit Amount]],"")</f>
        <v>-94.23</v>
      </c>
      <c r="K4205" t="str">
        <f>IF(Table1[[#This Row],[Quarter]]="Q3",Table1[[#This Row],[Credit Amount]],"")</f>
        <v/>
      </c>
      <c r="L4205">
        <f>IF(Table1[[#This Row],[Transaction Type]]="Upgrade",Table1[[#This Row],[Credit Amount]],IF(Table1[[#This Row],[Transaction Type]]="Activation",Table1[[#This Row],[Credit Amount]],""))</f>
        <v>-94.23</v>
      </c>
      <c r="M4205" t="str">
        <f>IF(Table1[[#This Row],[Transaction Type]]="Maintenance",Table1[[#This Row],[Credit Amount]],"")</f>
        <v/>
      </c>
      <c r="N4205">
        <v>10071</v>
      </c>
      <c r="O4205" t="s">
        <v>2489</v>
      </c>
      <c r="P4205" t="s">
        <v>2560</v>
      </c>
      <c r="Q4205" t="s">
        <v>289</v>
      </c>
      <c r="R4205">
        <v>10028</v>
      </c>
      <c r="S4205" t="s">
        <v>2489</v>
      </c>
      <c r="T4205" t="s">
        <v>2517</v>
      </c>
      <c r="U4205" t="s">
        <v>290</v>
      </c>
      <c r="V4205" t="s">
        <v>255</v>
      </c>
      <c r="W4205">
        <v>100001756</v>
      </c>
      <c r="X4205">
        <v>8005550757</v>
      </c>
      <c r="Y4205" t="s">
        <v>2595</v>
      </c>
      <c r="Z4205" t="s">
        <v>3352</v>
      </c>
      <c r="AA4205" s="13">
        <v>-94.23</v>
      </c>
      <c r="AB4205" s="14">
        <v>42520</v>
      </c>
      <c r="AC4205" t="s">
        <v>35</v>
      </c>
    </row>
    <row r="4206" spans="1:29" x14ac:dyDescent="0.25">
      <c r="A4206" t="str">
        <f>CONCATENATE("Q",ROUNDUP(MONTH(Table1[[#This Row],[Month]])/3,0))</f>
        <v>Q2</v>
      </c>
      <c r="B4206" s="14">
        <f>EOMONTH(Table1[[#This Row],[Credit Date]],-1)+1</f>
        <v>42522</v>
      </c>
      <c r="C4206" t="str">
        <f>CONCATENATE(Table1[[#This Row],[Issuer Last Name]],", ",Table1[[#This Row],[Issuer First Name]])</f>
        <v>No. 071, Employee</v>
      </c>
      <c r="D4206" t="str">
        <f>CONCATENATE(Table1[[#This Row],[Approver Last Name]],", ",Table1[[#This Row],[Approver First Name]])</f>
        <v>No. 028, Employee</v>
      </c>
      <c r="E4206" t="str">
        <f>CONCATENATE(Table1[[#This Row],[Customer Last Name]],", ",Table1[[#This Row],[Customer First Name]])</f>
        <v>No. 14001, Client</v>
      </c>
      <c r="F4206" t="str">
        <f>IF(Table1[[#This Row],[Credit Amount]]&gt;-19.99,"Less than 19.99",IF(Table1[[#This Row],[Credit Amount]]=-20,"20",IF(Table1[[#This Row],[Credit Amount]]&gt;-49.98,"20.01-49.98",IF(Table1[[#This Row],[Credit Amount]]=-49.99,"49.99",IF(Table1[[#This Row],[Credit Amount]]=-50,"50",IF(Table1[[#This Row],[Credit Amount]]&lt;-50.01,"Greater than 50"))))))</f>
        <v>Less than 19.99</v>
      </c>
      <c r="G4206" t="str">
        <f>IF(Table1[[#This Row],[Transaction Type]]="Maintenance","Non-Sales","Sales")</f>
        <v>Non-Sales</v>
      </c>
      <c r="H4206">
        <f>IF(Table1[[#This Row],[Quarter]]="q2",1,"")</f>
        <v>1</v>
      </c>
      <c r="I4206" t="str">
        <f>IF(Table1[[#This Row],[Quarter]]="q3",1,"")</f>
        <v/>
      </c>
      <c r="J4206">
        <f>IF(Table1[[#This Row],[Quarter]]="Q2",Table1[[#This Row],[Credit Amount]],"")</f>
        <v>-6.22</v>
      </c>
      <c r="K4206" t="str">
        <f>IF(Table1[[#This Row],[Quarter]]="Q3",Table1[[#This Row],[Credit Amount]],"")</f>
        <v/>
      </c>
      <c r="L4206" t="str">
        <f>IF(Table1[[#This Row],[Transaction Type]]="Upgrade",Table1[[#This Row],[Credit Amount]],IF(Table1[[#This Row],[Transaction Type]]="Activation",Table1[[#This Row],[Credit Amount]],""))</f>
        <v/>
      </c>
      <c r="M4206">
        <f>IF(Table1[[#This Row],[Transaction Type]]="Maintenance",Table1[[#This Row],[Credit Amount]],"")</f>
        <v>-6.22</v>
      </c>
      <c r="N4206">
        <v>10071</v>
      </c>
      <c r="O4206" t="s">
        <v>2489</v>
      </c>
      <c r="P4206" t="s">
        <v>2560</v>
      </c>
      <c r="Q4206" t="s">
        <v>289</v>
      </c>
      <c r="R4206">
        <v>10028</v>
      </c>
      <c r="S4206" t="s">
        <v>2489</v>
      </c>
      <c r="T4206" t="s">
        <v>2517</v>
      </c>
      <c r="U4206" t="s">
        <v>290</v>
      </c>
      <c r="V4206" t="s">
        <v>255</v>
      </c>
      <c r="W4206">
        <v>100005000</v>
      </c>
      <c r="X4206">
        <v>8005554001</v>
      </c>
      <c r="Y4206" t="s">
        <v>2595</v>
      </c>
      <c r="Z4206" t="s">
        <v>6589</v>
      </c>
      <c r="AA4206" s="13">
        <v>-6.22</v>
      </c>
      <c r="AB4206" s="14">
        <v>42534</v>
      </c>
      <c r="AC4206" t="s">
        <v>36</v>
      </c>
    </row>
    <row r="4207" spans="1:29" x14ac:dyDescent="0.25">
      <c r="A4207" t="str">
        <f>CONCATENATE("Q",ROUNDUP(MONTH(Table1[[#This Row],[Month]])/3,0))</f>
        <v>Q3</v>
      </c>
      <c r="B4207" s="14">
        <f>EOMONTH(Table1[[#This Row],[Credit Date]],-1)+1</f>
        <v>42552</v>
      </c>
      <c r="C4207" t="str">
        <f>CONCATENATE(Table1[[#This Row],[Issuer Last Name]],", ",Table1[[#This Row],[Issuer First Name]])</f>
        <v>No. 071, Employee</v>
      </c>
      <c r="D4207" t="str">
        <f>CONCATENATE(Table1[[#This Row],[Approver Last Name]],", ",Table1[[#This Row],[Approver First Name]])</f>
        <v>No. 071, Employee</v>
      </c>
      <c r="E4207" t="str">
        <f>CONCATENATE(Table1[[#This Row],[Customer Last Name]],", ",Table1[[#This Row],[Customer First Name]])</f>
        <v>No. 12469, Client</v>
      </c>
      <c r="F4207" t="str">
        <f>IF(Table1[[#This Row],[Credit Amount]]&gt;-19.99,"Less than 19.99",IF(Table1[[#This Row],[Credit Amount]]=-20,"20",IF(Table1[[#This Row],[Credit Amount]]&gt;-49.98,"20.01-49.98",IF(Table1[[#This Row],[Credit Amount]]=-49.99,"49.99",IF(Table1[[#This Row],[Credit Amount]]=-50,"50",IF(Table1[[#This Row],[Credit Amount]]&lt;-50.01,"Greater than 50"))))))</f>
        <v>20.01-49.98</v>
      </c>
      <c r="G4207" t="str">
        <f>IF(Table1[[#This Row],[Transaction Type]]="Maintenance","Non-Sales","Sales")</f>
        <v>Non-Sales</v>
      </c>
      <c r="H4207" t="str">
        <f>IF(Table1[[#This Row],[Quarter]]="q2",1,"")</f>
        <v/>
      </c>
      <c r="I4207">
        <f>IF(Table1[[#This Row],[Quarter]]="q3",1,"")</f>
        <v>1</v>
      </c>
      <c r="J4207" t="str">
        <f>IF(Table1[[#This Row],[Quarter]]="Q2",Table1[[#This Row],[Credit Amount]],"")</f>
        <v/>
      </c>
      <c r="K4207">
        <f>IF(Table1[[#This Row],[Quarter]]="Q3",Table1[[#This Row],[Credit Amount]],"")</f>
        <v>-46.1</v>
      </c>
      <c r="L4207" t="str">
        <f>IF(Table1[[#This Row],[Transaction Type]]="Upgrade",Table1[[#This Row],[Credit Amount]],IF(Table1[[#This Row],[Transaction Type]]="Activation",Table1[[#This Row],[Credit Amount]],""))</f>
        <v/>
      </c>
      <c r="M4207">
        <f>IF(Table1[[#This Row],[Transaction Type]]="Maintenance",Table1[[#This Row],[Credit Amount]],"")</f>
        <v>-46.1</v>
      </c>
      <c r="N4207">
        <v>10071</v>
      </c>
      <c r="O4207" t="s">
        <v>2489</v>
      </c>
      <c r="P4207" t="s">
        <v>2560</v>
      </c>
      <c r="Q4207" t="s">
        <v>289</v>
      </c>
      <c r="R4207">
        <v>10071</v>
      </c>
      <c r="S4207" t="s">
        <v>2489</v>
      </c>
      <c r="T4207" t="s">
        <v>2560</v>
      </c>
      <c r="U4207" t="s">
        <v>289</v>
      </c>
      <c r="V4207" t="s">
        <v>255</v>
      </c>
      <c r="W4207">
        <v>100003468</v>
      </c>
      <c r="X4207">
        <v>8005552469</v>
      </c>
      <c r="Y4207" t="s">
        <v>2595</v>
      </c>
      <c r="Z4207" t="s">
        <v>5064</v>
      </c>
      <c r="AA4207" s="13">
        <v>-46.1</v>
      </c>
      <c r="AB4207" s="14">
        <v>42553</v>
      </c>
      <c r="AC4207" t="s">
        <v>36</v>
      </c>
    </row>
    <row r="4208" spans="1:29" x14ac:dyDescent="0.25">
      <c r="A4208" t="str">
        <f>CONCATENATE("Q",ROUNDUP(MONTH(Table1[[#This Row],[Month]])/3,0))</f>
        <v>Q3</v>
      </c>
      <c r="B4208" s="14">
        <f>EOMONTH(Table1[[#This Row],[Credit Date]],-1)+1</f>
        <v>42552</v>
      </c>
      <c r="C4208" t="str">
        <f>CONCATENATE(Table1[[#This Row],[Issuer Last Name]],", ",Table1[[#This Row],[Issuer First Name]])</f>
        <v>No. 071, Employee</v>
      </c>
      <c r="D4208" t="str">
        <f>CONCATENATE(Table1[[#This Row],[Approver Last Name]],", ",Table1[[#This Row],[Approver First Name]])</f>
        <v>No. 071, Employee</v>
      </c>
      <c r="E4208" t="str">
        <f>CONCATENATE(Table1[[#This Row],[Customer Last Name]],", ",Table1[[#This Row],[Customer First Name]])</f>
        <v>No. 13118, Client</v>
      </c>
      <c r="F4208" t="str">
        <f>IF(Table1[[#This Row],[Credit Amount]]&gt;-19.99,"Less than 19.99",IF(Table1[[#This Row],[Credit Amount]]=-20,"20",IF(Table1[[#This Row],[Credit Amount]]&gt;-49.98,"20.01-49.98",IF(Table1[[#This Row],[Credit Amount]]=-49.99,"49.99",IF(Table1[[#This Row],[Credit Amount]]=-50,"50",IF(Table1[[#This Row],[Credit Amount]]&lt;-50.01,"Greater than 50"))))))</f>
        <v>20.01-49.98</v>
      </c>
      <c r="G4208" t="str">
        <f>IF(Table1[[#This Row],[Transaction Type]]="Maintenance","Non-Sales","Sales")</f>
        <v>Non-Sales</v>
      </c>
      <c r="H4208" t="str">
        <f>IF(Table1[[#This Row],[Quarter]]="q2",1,"")</f>
        <v/>
      </c>
      <c r="I4208">
        <f>IF(Table1[[#This Row],[Quarter]]="q3",1,"")</f>
        <v>1</v>
      </c>
      <c r="J4208" t="str">
        <f>IF(Table1[[#This Row],[Quarter]]="Q2",Table1[[#This Row],[Credit Amount]],"")</f>
        <v/>
      </c>
      <c r="K4208">
        <f>IF(Table1[[#This Row],[Quarter]]="Q3",Table1[[#This Row],[Credit Amount]],"")</f>
        <v>-25.29</v>
      </c>
      <c r="L4208" t="str">
        <f>IF(Table1[[#This Row],[Transaction Type]]="Upgrade",Table1[[#This Row],[Credit Amount]],IF(Table1[[#This Row],[Transaction Type]]="Activation",Table1[[#This Row],[Credit Amount]],""))</f>
        <v/>
      </c>
      <c r="M4208">
        <f>IF(Table1[[#This Row],[Transaction Type]]="Maintenance",Table1[[#This Row],[Credit Amount]],"")</f>
        <v>-25.29</v>
      </c>
      <c r="N4208">
        <v>10071</v>
      </c>
      <c r="O4208" t="s">
        <v>2489</v>
      </c>
      <c r="P4208" t="s">
        <v>2560</v>
      </c>
      <c r="Q4208" t="s">
        <v>289</v>
      </c>
      <c r="R4208">
        <v>10071</v>
      </c>
      <c r="S4208" t="s">
        <v>2489</v>
      </c>
      <c r="T4208" t="s">
        <v>2560</v>
      </c>
      <c r="U4208" t="s">
        <v>289</v>
      </c>
      <c r="V4208" t="s">
        <v>255</v>
      </c>
      <c r="W4208">
        <v>100004117</v>
      </c>
      <c r="X4208">
        <v>8005553118</v>
      </c>
      <c r="Y4208" t="s">
        <v>2595</v>
      </c>
      <c r="Z4208" t="s">
        <v>5706</v>
      </c>
      <c r="AA4208" s="13">
        <v>-25.29</v>
      </c>
      <c r="AB4208" s="14">
        <v>42566</v>
      </c>
      <c r="AC4208" t="s">
        <v>36</v>
      </c>
    </row>
    <row r="4209" spans="1:29" x14ac:dyDescent="0.25">
      <c r="A4209" t="str">
        <f>CONCATENATE("Q",ROUNDUP(MONTH(Table1[[#This Row],[Month]])/3,0))</f>
        <v>Q3</v>
      </c>
      <c r="B4209" s="14">
        <f>EOMONTH(Table1[[#This Row],[Credit Date]],-1)+1</f>
        <v>42552</v>
      </c>
      <c r="C4209" t="str">
        <f>CONCATENATE(Table1[[#This Row],[Issuer Last Name]],", ",Table1[[#This Row],[Issuer First Name]])</f>
        <v>No. 071, Employee</v>
      </c>
      <c r="D4209" t="str">
        <f>CONCATENATE(Table1[[#This Row],[Approver Last Name]],", ",Table1[[#This Row],[Approver First Name]])</f>
        <v>No. 028, Employee</v>
      </c>
      <c r="E4209" t="str">
        <f>CONCATENATE(Table1[[#This Row],[Customer Last Name]],", ",Table1[[#This Row],[Customer First Name]])</f>
        <v>No. 10051, Client</v>
      </c>
      <c r="F42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09" t="str">
        <f>IF(Table1[[#This Row],[Transaction Type]]="Maintenance","Non-Sales","Sales")</f>
        <v>Sales</v>
      </c>
      <c r="H4209" t="str">
        <f>IF(Table1[[#This Row],[Quarter]]="q2",1,"")</f>
        <v/>
      </c>
      <c r="I4209">
        <f>IF(Table1[[#This Row],[Quarter]]="q3",1,"")</f>
        <v>1</v>
      </c>
      <c r="J4209" t="str">
        <f>IF(Table1[[#This Row],[Quarter]]="Q2",Table1[[#This Row],[Credit Amount]],"")</f>
        <v/>
      </c>
      <c r="K4209">
        <f>IF(Table1[[#This Row],[Quarter]]="Q3",Table1[[#This Row],[Credit Amount]],"")</f>
        <v>-90.54</v>
      </c>
      <c r="L4209">
        <f>IF(Table1[[#This Row],[Transaction Type]]="Upgrade",Table1[[#This Row],[Credit Amount]],IF(Table1[[#This Row],[Transaction Type]]="Activation",Table1[[#This Row],[Credit Amount]],""))</f>
        <v>-90.54</v>
      </c>
      <c r="M4209" t="str">
        <f>IF(Table1[[#This Row],[Transaction Type]]="Maintenance",Table1[[#This Row],[Credit Amount]],"")</f>
        <v/>
      </c>
      <c r="N4209">
        <v>10071</v>
      </c>
      <c r="O4209" t="s">
        <v>2489</v>
      </c>
      <c r="P4209" t="s">
        <v>2560</v>
      </c>
      <c r="Q4209" t="s">
        <v>289</v>
      </c>
      <c r="R4209">
        <v>10028</v>
      </c>
      <c r="S4209" t="s">
        <v>2489</v>
      </c>
      <c r="T4209" t="s">
        <v>2517</v>
      </c>
      <c r="U4209" t="s">
        <v>290</v>
      </c>
      <c r="V4209" t="s">
        <v>255</v>
      </c>
      <c r="W4209">
        <v>100001050</v>
      </c>
      <c r="X4209">
        <v>8005550051</v>
      </c>
      <c r="Y4209" t="s">
        <v>2595</v>
      </c>
      <c r="Z4209" t="s">
        <v>2646</v>
      </c>
      <c r="AA4209" s="13">
        <v>-90.54</v>
      </c>
      <c r="AB4209" s="14">
        <v>42576</v>
      </c>
      <c r="AC4209" t="s">
        <v>37</v>
      </c>
    </row>
    <row r="4210" spans="1:29" x14ac:dyDescent="0.25">
      <c r="A4210" t="str">
        <f>CONCATENATE("Q",ROUNDUP(MONTH(Table1[[#This Row],[Month]])/3,0))</f>
        <v>Q3</v>
      </c>
      <c r="B4210" s="14">
        <f>EOMONTH(Table1[[#This Row],[Credit Date]],-1)+1</f>
        <v>42583</v>
      </c>
      <c r="C4210" t="str">
        <f>CONCATENATE(Table1[[#This Row],[Issuer Last Name]],", ",Table1[[#This Row],[Issuer First Name]])</f>
        <v>No. 071, Employee</v>
      </c>
      <c r="D4210" t="str">
        <f>CONCATENATE(Table1[[#This Row],[Approver Last Name]],", ",Table1[[#This Row],[Approver First Name]])</f>
        <v>No. 028, Employee</v>
      </c>
      <c r="E4210" t="str">
        <f>CONCATENATE(Table1[[#This Row],[Customer Last Name]],", ",Table1[[#This Row],[Customer First Name]])</f>
        <v>No. 12855, Client</v>
      </c>
      <c r="F421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10" t="str">
        <f>IF(Table1[[#This Row],[Transaction Type]]="Maintenance","Non-Sales","Sales")</f>
        <v>Non-Sales</v>
      </c>
      <c r="H4210" t="str">
        <f>IF(Table1[[#This Row],[Quarter]]="q2",1,"")</f>
        <v/>
      </c>
      <c r="I4210">
        <f>IF(Table1[[#This Row],[Quarter]]="q3",1,"")</f>
        <v>1</v>
      </c>
      <c r="J4210" t="str">
        <f>IF(Table1[[#This Row],[Quarter]]="Q2",Table1[[#This Row],[Credit Amount]],"")</f>
        <v/>
      </c>
      <c r="K4210">
        <f>IF(Table1[[#This Row],[Quarter]]="Q3",Table1[[#This Row],[Credit Amount]],"")</f>
        <v>-99.02</v>
      </c>
      <c r="L4210" t="str">
        <f>IF(Table1[[#This Row],[Transaction Type]]="Upgrade",Table1[[#This Row],[Credit Amount]],IF(Table1[[#This Row],[Transaction Type]]="Activation",Table1[[#This Row],[Credit Amount]],""))</f>
        <v/>
      </c>
      <c r="M4210">
        <f>IF(Table1[[#This Row],[Transaction Type]]="Maintenance",Table1[[#This Row],[Credit Amount]],"")</f>
        <v>-99.02</v>
      </c>
      <c r="N4210">
        <v>10071</v>
      </c>
      <c r="O4210" t="s">
        <v>2489</v>
      </c>
      <c r="P4210" t="s">
        <v>2560</v>
      </c>
      <c r="Q4210" t="s">
        <v>289</v>
      </c>
      <c r="R4210">
        <v>10028</v>
      </c>
      <c r="S4210" t="s">
        <v>2489</v>
      </c>
      <c r="T4210" t="s">
        <v>2517</v>
      </c>
      <c r="U4210" t="s">
        <v>290</v>
      </c>
      <c r="V4210" t="s">
        <v>255</v>
      </c>
      <c r="W4210">
        <v>100003854</v>
      </c>
      <c r="X4210">
        <v>8005552855</v>
      </c>
      <c r="Y4210" t="s">
        <v>2595</v>
      </c>
      <c r="Z4210" t="s">
        <v>5446</v>
      </c>
      <c r="AA4210" s="13">
        <v>-99.02</v>
      </c>
      <c r="AB4210" s="14">
        <v>42586</v>
      </c>
      <c r="AC4210" t="s">
        <v>36</v>
      </c>
    </row>
    <row r="4211" spans="1:29" x14ac:dyDescent="0.25">
      <c r="A4211" t="str">
        <f>CONCATENATE("Q",ROUNDUP(MONTH(Table1[[#This Row],[Month]])/3,0))</f>
        <v>Q3</v>
      </c>
      <c r="B4211" s="14">
        <f>EOMONTH(Table1[[#This Row],[Credit Date]],-1)+1</f>
        <v>42583</v>
      </c>
      <c r="C4211" t="str">
        <f>CONCATENATE(Table1[[#This Row],[Issuer Last Name]],", ",Table1[[#This Row],[Issuer First Name]])</f>
        <v>No. 071, Employee</v>
      </c>
      <c r="D4211" t="str">
        <f>CONCATENATE(Table1[[#This Row],[Approver Last Name]],", ",Table1[[#This Row],[Approver First Name]])</f>
        <v>No. 071, Employee</v>
      </c>
      <c r="E4211" t="str">
        <f>CONCATENATE(Table1[[#This Row],[Customer Last Name]],", ",Table1[[#This Row],[Customer First Name]])</f>
        <v>No. 13116, Client</v>
      </c>
      <c r="F4211" t="str">
        <f>IF(Table1[[#This Row],[Credit Amount]]&gt;-19.99,"Less than 19.99",IF(Table1[[#This Row],[Credit Amount]]=-20,"20",IF(Table1[[#This Row],[Credit Amount]]&gt;-49.98,"20.01-49.98",IF(Table1[[#This Row],[Credit Amount]]=-49.99,"49.99",IF(Table1[[#This Row],[Credit Amount]]=-50,"50",IF(Table1[[#This Row],[Credit Amount]]&lt;-50.01,"Greater than 50"))))))</f>
        <v>Less than 19.99</v>
      </c>
      <c r="G4211" t="str">
        <f>IF(Table1[[#This Row],[Transaction Type]]="Maintenance","Non-Sales","Sales")</f>
        <v>Sales</v>
      </c>
      <c r="H4211" t="str">
        <f>IF(Table1[[#This Row],[Quarter]]="q2",1,"")</f>
        <v/>
      </c>
      <c r="I4211">
        <f>IF(Table1[[#This Row],[Quarter]]="q3",1,"")</f>
        <v>1</v>
      </c>
      <c r="J4211" t="str">
        <f>IF(Table1[[#This Row],[Quarter]]="Q2",Table1[[#This Row],[Credit Amount]],"")</f>
        <v/>
      </c>
      <c r="K4211">
        <f>IF(Table1[[#This Row],[Quarter]]="Q3",Table1[[#This Row],[Credit Amount]],"")</f>
        <v>-12.27</v>
      </c>
      <c r="L4211">
        <f>IF(Table1[[#This Row],[Transaction Type]]="Upgrade",Table1[[#This Row],[Credit Amount]],IF(Table1[[#This Row],[Transaction Type]]="Activation",Table1[[#This Row],[Credit Amount]],""))</f>
        <v>-12.27</v>
      </c>
      <c r="M4211" t="str">
        <f>IF(Table1[[#This Row],[Transaction Type]]="Maintenance",Table1[[#This Row],[Credit Amount]],"")</f>
        <v/>
      </c>
      <c r="N4211">
        <v>10071</v>
      </c>
      <c r="O4211" t="s">
        <v>2489</v>
      </c>
      <c r="P4211" t="s">
        <v>2560</v>
      </c>
      <c r="Q4211" t="s">
        <v>289</v>
      </c>
      <c r="R4211">
        <v>10071</v>
      </c>
      <c r="S4211" t="s">
        <v>2489</v>
      </c>
      <c r="T4211" t="s">
        <v>2560</v>
      </c>
      <c r="U4211" t="s">
        <v>289</v>
      </c>
      <c r="V4211" t="s">
        <v>255</v>
      </c>
      <c r="W4211">
        <v>100004115</v>
      </c>
      <c r="X4211">
        <v>8005553116</v>
      </c>
      <c r="Y4211" t="s">
        <v>2595</v>
      </c>
      <c r="Z4211" t="s">
        <v>5704</v>
      </c>
      <c r="AA4211" s="13">
        <v>-12.27</v>
      </c>
      <c r="AB4211" s="14">
        <v>42589</v>
      </c>
      <c r="AC4211" t="s">
        <v>35</v>
      </c>
    </row>
    <row r="4212" spans="1:29" x14ac:dyDescent="0.25">
      <c r="A4212" t="str">
        <f>CONCATENATE("Q",ROUNDUP(MONTH(Table1[[#This Row],[Month]])/3,0))</f>
        <v>Q3</v>
      </c>
      <c r="B4212" s="14">
        <f>EOMONTH(Table1[[#This Row],[Credit Date]],-1)+1</f>
        <v>42583</v>
      </c>
      <c r="C4212" t="str">
        <f>CONCATENATE(Table1[[#This Row],[Issuer Last Name]],", ",Table1[[#This Row],[Issuer First Name]])</f>
        <v>No. 071, Employee</v>
      </c>
      <c r="D4212" t="str">
        <f>CONCATENATE(Table1[[#This Row],[Approver Last Name]],", ",Table1[[#This Row],[Approver First Name]])</f>
        <v>No. 028, Employee</v>
      </c>
      <c r="E4212" t="str">
        <f>CONCATENATE(Table1[[#This Row],[Customer Last Name]],", ",Table1[[#This Row],[Customer First Name]])</f>
        <v>No. 13575, Client</v>
      </c>
      <c r="F42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12" t="str">
        <f>IF(Table1[[#This Row],[Transaction Type]]="Maintenance","Non-Sales","Sales")</f>
        <v>Non-Sales</v>
      </c>
      <c r="H4212" t="str">
        <f>IF(Table1[[#This Row],[Quarter]]="q2",1,"")</f>
        <v/>
      </c>
      <c r="I4212">
        <f>IF(Table1[[#This Row],[Quarter]]="q3",1,"")</f>
        <v>1</v>
      </c>
      <c r="J4212" t="str">
        <f>IF(Table1[[#This Row],[Quarter]]="Q2",Table1[[#This Row],[Credit Amount]],"")</f>
        <v/>
      </c>
      <c r="K4212">
        <f>IF(Table1[[#This Row],[Quarter]]="Q3",Table1[[#This Row],[Credit Amount]],"")</f>
        <v>-56.84</v>
      </c>
      <c r="L4212" t="str">
        <f>IF(Table1[[#This Row],[Transaction Type]]="Upgrade",Table1[[#This Row],[Credit Amount]],IF(Table1[[#This Row],[Transaction Type]]="Activation",Table1[[#This Row],[Credit Amount]],""))</f>
        <v/>
      </c>
      <c r="M4212">
        <f>IF(Table1[[#This Row],[Transaction Type]]="Maintenance",Table1[[#This Row],[Credit Amount]],"")</f>
        <v>-56.84</v>
      </c>
      <c r="N4212">
        <v>10071</v>
      </c>
      <c r="O4212" t="s">
        <v>2489</v>
      </c>
      <c r="P4212" t="s">
        <v>2560</v>
      </c>
      <c r="Q4212" t="s">
        <v>289</v>
      </c>
      <c r="R4212">
        <v>10028</v>
      </c>
      <c r="S4212" t="s">
        <v>2489</v>
      </c>
      <c r="T4212" t="s">
        <v>2517</v>
      </c>
      <c r="U4212" t="s">
        <v>290</v>
      </c>
      <c r="V4212" t="s">
        <v>255</v>
      </c>
      <c r="W4212">
        <v>100004574</v>
      </c>
      <c r="X4212">
        <v>8005553575</v>
      </c>
      <c r="Y4212" t="s">
        <v>2595</v>
      </c>
      <c r="Z4212" t="s">
        <v>6163</v>
      </c>
      <c r="AA4212" s="13">
        <v>-56.84</v>
      </c>
      <c r="AB4212" s="14">
        <v>42592</v>
      </c>
      <c r="AC4212" t="s">
        <v>36</v>
      </c>
    </row>
    <row r="4213" spans="1:29" x14ac:dyDescent="0.25">
      <c r="A4213" t="str">
        <f>CONCATENATE("Q",ROUNDUP(MONTH(Table1[[#This Row],[Month]])/3,0))</f>
        <v>Q3</v>
      </c>
      <c r="B4213" s="14">
        <f>EOMONTH(Table1[[#This Row],[Credit Date]],-1)+1</f>
        <v>42583</v>
      </c>
      <c r="C4213" t="str">
        <f>CONCATENATE(Table1[[#This Row],[Issuer Last Name]],", ",Table1[[#This Row],[Issuer First Name]])</f>
        <v>No. 071, Employee</v>
      </c>
      <c r="D4213" t="str">
        <f>CONCATENATE(Table1[[#This Row],[Approver Last Name]],", ",Table1[[#This Row],[Approver First Name]])</f>
        <v>No. 028, Employee</v>
      </c>
      <c r="E4213" t="str">
        <f>CONCATENATE(Table1[[#This Row],[Customer Last Name]],", ",Table1[[#This Row],[Customer First Name]])</f>
        <v>No. 12018, Client</v>
      </c>
      <c r="F421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13" t="str">
        <f>IF(Table1[[#This Row],[Transaction Type]]="Maintenance","Non-Sales","Sales")</f>
        <v>Non-Sales</v>
      </c>
      <c r="H4213" t="str">
        <f>IF(Table1[[#This Row],[Quarter]]="q2",1,"")</f>
        <v/>
      </c>
      <c r="I4213">
        <f>IF(Table1[[#This Row],[Quarter]]="q3",1,"")</f>
        <v>1</v>
      </c>
      <c r="J4213" t="str">
        <f>IF(Table1[[#This Row],[Quarter]]="Q2",Table1[[#This Row],[Credit Amount]],"")</f>
        <v/>
      </c>
      <c r="K4213">
        <f>IF(Table1[[#This Row],[Quarter]]="Q3",Table1[[#This Row],[Credit Amount]],"")</f>
        <v>-59.53</v>
      </c>
      <c r="L4213" t="str">
        <f>IF(Table1[[#This Row],[Transaction Type]]="Upgrade",Table1[[#This Row],[Credit Amount]],IF(Table1[[#This Row],[Transaction Type]]="Activation",Table1[[#This Row],[Credit Amount]],""))</f>
        <v/>
      </c>
      <c r="M4213">
        <f>IF(Table1[[#This Row],[Transaction Type]]="Maintenance",Table1[[#This Row],[Credit Amount]],"")</f>
        <v>-59.53</v>
      </c>
      <c r="N4213">
        <v>10071</v>
      </c>
      <c r="O4213" t="s">
        <v>2489</v>
      </c>
      <c r="P4213" t="s">
        <v>2560</v>
      </c>
      <c r="Q4213" t="s">
        <v>289</v>
      </c>
      <c r="R4213">
        <v>10028</v>
      </c>
      <c r="S4213" t="s">
        <v>2489</v>
      </c>
      <c r="T4213" t="s">
        <v>2517</v>
      </c>
      <c r="U4213" t="s">
        <v>290</v>
      </c>
      <c r="V4213" t="s">
        <v>255</v>
      </c>
      <c r="W4213">
        <v>100003017</v>
      </c>
      <c r="X4213">
        <v>8005552018</v>
      </c>
      <c r="Y4213" t="s">
        <v>2595</v>
      </c>
      <c r="Z4213" t="s">
        <v>4613</v>
      </c>
      <c r="AA4213" s="13">
        <v>-59.53</v>
      </c>
      <c r="AB4213" s="14">
        <v>42604</v>
      </c>
      <c r="AC4213" t="s">
        <v>36</v>
      </c>
    </row>
    <row r="4214" spans="1:29" x14ac:dyDescent="0.25">
      <c r="A4214" t="str">
        <f>CONCATENATE("Q",ROUNDUP(MONTH(Table1[[#This Row],[Month]])/3,0))</f>
        <v>Q3</v>
      </c>
      <c r="B4214" s="14">
        <f>EOMONTH(Table1[[#This Row],[Credit Date]],-1)+1</f>
        <v>42614</v>
      </c>
      <c r="C4214" t="str">
        <f>CONCATENATE(Table1[[#This Row],[Issuer Last Name]],", ",Table1[[#This Row],[Issuer First Name]])</f>
        <v>No. 071, Employee</v>
      </c>
      <c r="D4214" t="str">
        <f>CONCATENATE(Table1[[#This Row],[Approver Last Name]],", ",Table1[[#This Row],[Approver First Name]])</f>
        <v>No. 071, Employee</v>
      </c>
      <c r="E4214" t="str">
        <f>CONCATENATE(Table1[[#This Row],[Customer Last Name]],", ",Table1[[#This Row],[Customer First Name]])</f>
        <v>No. 11835, Client</v>
      </c>
      <c r="F4214" t="str">
        <f>IF(Table1[[#This Row],[Credit Amount]]&gt;-19.99,"Less than 19.99",IF(Table1[[#This Row],[Credit Amount]]=-20,"20",IF(Table1[[#This Row],[Credit Amount]]&gt;-49.98,"20.01-49.98",IF(Table1[[#This Row],[Credit Amount]]=-49.99,"49.99",IF(Table1[[#This Row],[Credit Amount]]=-50,"50",IF(Table1[[#This Row],[Credit Amount]]&lt;-50.01,"Greater than 50"))))))</f>
        <v>20.01-49.98</v>
      </c>
      <c r="G4214" t="str">
        <f>IF(Table1[[#This Row],[Transaction Type]]="Maintenance","Non-Sales","Sales")</f>
        <v>Sales</v>
      </c>
      <c r="H4214" t="str">
        <f>IF(Table1[[#This Row],[Quarter]]="q2",1,"")</f>
        <v/>
      </c>
      <c r="I4214">
        <f>IF(Table1[[#This Row],[Quarter]]="q3",1,"")</f>
        <v>1</v>
      </c>
      <c r="J4214" t="str">
        <f>IF(Table1[[#This Row],[Quarter]]="Q2",Table1[[#This Row],[Credit Amount]],"")</f>
        <v/>
      </c>
      <c r="K4214">
        <f>IF(Table1[[#This Row],[Quarter]]="Q3",Table1[[#This Row],[Credit Amount]],"")</f>
        <v>-33.380000000000003</v>
      </c>
      <c r="L4214">
        <f>IF(Table1[[#This Row],[Transaction Type]]="Upgrade",Table1[[#This Row],[Credit Amount]],IF(Table1[[#This Row],[Transaction Type]]="Activation",Table1[[#This Row],[Credit Amount]],""))</f>
        <v>-33.380000000000003</v>
      </c>
      <c r="M4214" t="str">
        <f>IF(Table1[[#This Row],[Transaction Type]]="Maintenance",Table1[[#This Row],[Credit Amount]],"")</f>
        <v/>
      </c>
      <c r="N4214">
        <v>10071</v>
      </c>
      <c r="O4214" t="s">
        <v>2489</v>
      </c>
      <c r="P4214" t="s">
        <v>2560</v>
      </c>
      <c r="Q4214" t="s">
        <v>289</v>
      </c>
      <c r="R4214">
        <v>10071</v>
      </c>
      <c r="S4214" t="s">
        <v>2489</v>
      </c>
      <c r="T4214" t="s">
        <v>2560</v>
      </c>
      <c r="U4214" t="s">
        <v>289</v>
      </c>
      <c r="V4214" t="s">
        <v>255</v>
      </c>
      <c r="W4214">
        <v>100002834</v>
      </c>
      <c r="X4214">
        <v>8005551835</v>
      </c>
      <c r="Y4214" t="s">
        <v>2595</v>
      </c>
      <c r="Z4214" t="s">
        <v>4430</v>
      </c>
      <c r="AA4214" s="13">
        <v>-33.380000000000003</v>
      </c>
      <c r="AB4214" s="14">
        <v>42614</v>
      </c>
      <c r="AC4214" t="s">
        <v>37</v>
      </c>
    </row>
    <row r="4215" spans="1:29" x14ac:dyDescent="0.25">
      <c r="A4215" t="str">
        <f>CONCATENATE("Q",ROUNDUP(MONTH(Table1[[#This Row],[Month]])/3,0))</f>
        <v>Q3</v>
      </c>
      <c r="B4215" s="14">
        <f>EOMONTH(Table1[[#This Row],[Credit Date]],-1)+1</f>
        <v>42614</v>
      </c>
      <c r="C4215" t="str">
        <f>CONCATENATE(Table1[[#This Row],[Issuer Last Name]],", ",Table1[[#This Row],[Issuer First Name]])</f>
        <v>No. 071, Employee</v>
      </c>
      <c r="D4215" t="str">
        <f>CONCATENATE(Table1[[#This Row],[Approver Last Name]],", ",Table1[[#This Row],[Approver First Name]])</f>
        <v>No. 071, Employee</v>
      </c>
      <c r="E4215" t="str">
        <f>CONCATENATE(Table1[[#This Row],[Customer Last Name]],", ",Table1[[#This Row],[Customer First Name]])</f>
        <v>No. 12792, Client</v>
      </c>
      <c r="F4215" t="str">
        <f>IF(Table1[[#This Row],[Credit Amount]]&gt;-19.99,"Less than 19.99",IF(Table1[[#This Row],[Credit Amount]]=-20,"20",IF(Table1[[#This Row],[Credit Amount]]&gt;-49.98,"20.01-49.98",IF(Table1[[#This Row],[Credit Amount]]=-49.99,"49.99",IF(Table1[[#This Row],[Credit Amount]]=-50,"50",IF(Table1[[#This Row],[Credit Amount]]&lt;-50.01,"Greater than 50"))))))</f>
        <v>20.01-49.98</v>
      </c>
      <c r="G4215" t="str">
        <f>IF(Table1[[#This Row],[Transaction Type]]="Maintenance","Non-Sales","Sales")</f>
        <v>Non-Sales</v>
      </c>
      <c r="H4215" t="str">
        <f>IF(Table1[[#This Row],[Quarter]]="q2",1,"")</f>
        <v/>
      </c>
      <c r="I4215">
        <f>IF(Table1[[#This Row],[Quarter]]="q3",1,"")</f>
        <v>1</v>
      </c>
      <c r="J4215" t="str">
        <f>IF(Table1[[#This Row],[Quarter]]="Q2",Table1[[#This Row],[Credit Amount]],"")</f>
        <v/>
      </c>
      <c r="K4215">
        <f>IF(Table1[[#This Row],[Quarter]]="Q3",Table1[[#This Row],[Credit Amount]],"")</f>
        <v>-28.04</v>
      </c>
      <c r="L4215" t="str">
        <f>IF(Table1[[#This Row],[Transaction Type]]="Upgrade",Table1[[#This Row],[Credit Amount]],IF(Table1[[#This Row],[Transaction Type]]="Activation",Table1[[#This Row],[Credit Amount]],""))</f>
        <v/>
      </c>
      <c r="M4215">
        <f>IF(Table1[[#This Row],[Transaction Type]]="Maintenance",Table1[[#This Row],[Credit Amount]],"")</f>
        <v>-28.04</v>
      </c>
      <c r="N4215">
        <v>10071</v>
      </c>
      <c r="O4215" t="s">
        <v>2489</v>
      </c>
      <c r="P4215" t="s">
        <v>2560</v>
      </c>
      <c r="Q4215" t="s">
        <v>289</v>
      </c>
      <c r="R4215">
        <v>10071</v>
      </c>
      <c r="S4215" t="s">
        <v>2489</v>
      </c>
      <c r="T4215" t="s">
        <v>2560</v>
      </c>
      <c r="U4215" t="s">
        <v>289</v>
      </c>
      <c r="V4215" t="s">
        <v>255</v>
      </c>
      <c r="W4215">
        <v>100003791</v>
      </c>
      <c r="X4215">
        <v>8005552792</v>
      </c>
      <c r="Y4215" t="s">
        <v>2595</v>
      </c>
      <c r="Z4215" t="s">
        <v>5384</v>
      </c>
      <c r="AA4215" s="13">
        <v>-28.04</v>
      </c>
      <c r="AB4215" s="14">
        <v>42614</v>
      </c>
      <c r="AC4215" t="s">
        <v>36</v>
      </c>
    </row>
    <row r="4216" spans="1:29" x14ac:dyDescent="0.25">
      <c r="A4216" t="str">
        <f>CONCATENATE("Q",ROUNDUP(MONTH(Table1[[#This Row],[Month]])/3,0))</f>
        <v>Q3</v>
      </c>
      <c r="B4216" s="14">
        <f>EOMONTH(Table1[[#This Row],[Credit Date]],-1)+1</f>
        <v>42614</v>
      </c>
      <c r="C4216" t="str">
        <f>CONCATENATE(Table1[[#This Row],[Issuer Last Name]],", ",Table1[[#This Row],[Issuer First Name]])</f>
        <v>No. 071, Employee</v>
      </c>
      <c r="D4216" t="str">
        <f>CONCATENATE(Table1[[#This Row],[Approver Last Name]],", ",Table1[[#This Row],[Approver First Name]])</f>
        <v>No. 028, Employee</v>
      </c>
      <c r="E4216" t="str">
        <f>CONCATENATE(Table1[[#This Row],[Customer Last Name]],", ",Table1[[#This Row],[Customer First Name]])</f>
        <v>No. 10817, Client</v>
      </c>
      <c r="F42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16" t="str">
        <f>IF(Table1[[#This Row],[Transaction Type]]="Maintenance","Non-Sales","Sales")</f>
        <v>Sales</v>
      </c>
      <c r="H4216" t="str">
        <f>IF(Table1[[#This Row],[Quarter]]="q2",1,"")</f>
        <v/>
      </c>
      <c r="I4216">
        <f>IF(Table1[[#This Row],[Quarter]]="q3",1,"")</f>
        <v>1</v>
      </c>
      <c r="J4216" t="str">
        <f>IF(Table1[[#This Row],[Quarter]]="Q2",Table1[[#This Row],[Credit Amount]],"")</f>
        <v/>
      </c>
      <c r="K4216">
        <f>IF(Table1[[#This Row],[Quarter]]="Q3",Table1[[#This Row],[Credit Amount]],"")</f>
        <v>-53.86</v>
      </c>
      <c r="L4216">
        <f>IF(Table1[[#This Row],[Transaction Type]]="Upgrade",Table1[[#This Row],[Credit Amount]],IF(Table1[[#This Row],[Transaction Type]]="Activation",Table1[[#This Row],[Credit Amount]],""))</f>
        <v>-53.86</v>
      </c>
      <c r="M4216" t="str">
        <f>IF(Table1[[#This Row],[Transaction Type]]="Maintenance",Table1[[#This Row],[Credit Amount]],"")</f>
        <v/>
      </c>
      <c r="N4216">
        <v>10071</v>
      </c>
      <c r="O4216" t="s">
        <v>2489</v>
      </c>
      <c r="P4216" t="s">
        <v>2560</v>
      </c>
      <c r="Q4216" t="s">
        <v>289</v>
      </c>
      <c r="R4216">
        <v>10028</v>
      </c>
      <c r="S4216" t="s">
        <v>2489</v>
      </c>
      <c r="T4216" t="s">
        <v>2517</v>
      </c>
      <c r="U4216" t="s">
        <v>290</v>
      </c>
      <c r="V4216" t="s">
        <v>255</v>
      </c>
      <c r="W4216">
        <v>100001816</v>
      </c>
      <c r="X4216">
        <v>8005550817</v>
      </c>
      <c r="Y4216" t="s">
        <v>2595</v>
      </c>
      <c r="Z4216" t="s">
        <v>3412</v>
      </c>
      <c r="AA4216" s="13">
        <v>-53.86</v>
      </c>
      <c r="AB4216" s="14">
        <v>42615</v>
      </c>
      <c r="AC4216" t="s">
        <v>35</v>
      </c>
    </row>
    <row r="4217" spans="1:29" x14ac:dyDescent="0.25">
      <c r="A4217" t="str">
        <f>CONCATENATE("Q",ROUNDUP(MONTH(Table1[[#This Row],[Month]])/3,0))</f>
        <v>Q3</v>
      </c>
      <c r="B4217" s="14">
        <f>EOMONTH(Table1[[#This Row],[Credit Date]],-1)+1</f>
        <v>42614</v>
      </c>
      <c r="C4217" t="str">
        <f>CONCATENATE(Table1[[#This Row],[Issuer Last Name]],", ",Table1[[#This Row],[Issuer First Name]])</f>
        <v>No. 071, Employee</v>
      </c>
      <c r="D4217" t="str">
        <f>CONCATENATE(Table1[[#This Row],[Approver Last Name]],", ",Table1[[#This Row],[Approver First Name]])</f>
        <v>No. 028, Employee</v>
      </c>
      <c r="E4217" t="str">
        <f>CONCATENATE(Table1[[#This Row],[Customer Last Name]],", ",Table1[[#This Row],[Customer First Name]])</f>
        <v>No. 10728, Client</v>
      </c>
      <c r="F421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17" t="str">
        <f>IF(Table1[[#This Row],[Transaction Type]]="Maintenance","Non-Sales","Sales")</f>
        <v>Non-Sales</v>
      </c>
      <c r="H4217" t="str">
        <f>IF(Table1[[#This Row],[Quarter]]="q2",1,"")</f>
        <v/>
      </c>
      <c r="I4217">
        <f>IF(Table1[[#This Row],[Quarter]]="q3",1,"")</f>
        <v>1</v>
      </c>
      <c r="J4217" t="str">
        <f>IF(Table1[[#This Row],[Quarter]]="Q2",Table1[[#This Row],[Credit Amount]],"")</f>
        <v/>
      </c>
      <c r="K4217">
        <f>IF(Table1[[#This Row],[Quarter]]="Q3",Table1[[#This Row],[Credit Amount]],"")</f>
        <v>-58.11</v>
      </c>
      <c r="L4217" t="str">
        <f>IF(Table1[[#This Row],[Transaction Type]]="Upgrade",Table1[[#This Row],[Credit Amount]],IF(Table1[[#This Row],[Transaction Type]]="Activation",Table1[[#This Row],[Credit Amount]],""))</f>
        <v/>
      </c>
      <c r="M4217">
        <f>IF(Table1[[#This Row],[Transaction Type]]="Maintenance",Table1[[#This Row],[Credit Amount]],"")</f>
        <v>-58.11</v>
      </c>
      <c r="N4217">
        <v>10071</v>
      </c>
      <c r="O4217" t="s">
        <v>2489</v>
      </c>
      <c r="P4217" t="s">
        <v>2560</v>
      </c>
      <c r="Q4217" t="s">
        <v>289</v>
      </c>
      <c r="R4217">
        <v>10028</v>
      </c>
      <c r="S4217" t="s">
        <v>2489</v>
      </c>
      <c r="T4217" t="s">
        <v>2517</v>
      </c>
      <c r="U4217" t="s">
        <v>290</v>
      </c>
      <c r="V4217" t="s">
        <v>255</v>
      </c>
      <c r="W4217">
        <v>100001727</v>
      </c>
      <c r="X4217">
        <v>8005550728</v>
      </c>
      <c r="Y4217" t="s">
        <v>2595</v>
      </c>
      <c r="Z4217" t="s">
        <v>3323</v>
      </c>
      <c r="AA4217" s="13">
        <v>-58.11</v>
      </c>
      <c r="AB4217" s="14">
        <v>42619</v>
      </c>
      <c r="AC4217" t="s">
        <v>36</v>
      </c>
    </row>
    <row r="4218" spans="1:29" x14ac:dyDescent="0.25">
      <c r="A4218" t="str">
        <f>CONCATENATE("Q",ROUNDUP(MONTH(Table1[[#This Row],[Month]])/3,0))</f>
        <v>Q3</v>
      </c>
      <c r="B4218" s="14">
        <f>EOMONTH(Table1[[#This Row],[Credit Date]],-1)+1</f>
        <v>42614</v>
      </c>
      <c r="C4218" t="str">
        <f>CONCATENATE(Table1[[#This Row],[Issuer Last Name]],", ",Table1[[#This Row],[Issuer First Name]])</f>
        <v>No. 071, Employee</v>
      </c>
      <c r="D4218" t="str">
        <f>CONCATENATE(Table1[[#This Row],[Approver Last Name]],", ",Table1[[#This Row],[Approver First Name]])</f>
        <v>No. 071, Employee</v>
      </c>
      <c r="E4218" t="str">
        <f>CONCATENATE(Table1[[#This Row],[Customer Last Name]],", ",Table1[[#This Row],[Customer First Name]])</f>
        <v>No. 11780, Client</v>
      </c>
      <c r="F4218" t="str">
        <f>IF(Table1[[#This Row],[Credit Amount]]&gt;-19.99,"Less than 19.99",IF(Table1[[#This Row],[Credit Amount]]=-20,"20",IF(Table1[[#This Row],[Credit Amount]]&gt;-49.98,"20.01-49.98",IF(Table1[[#This Row],[Credit Amount]]=-49.99,"49.99",IF(Table1[[#This Row],[Credit Amount]]=-50,"50",IF(Table1[[#This Row],[Credit Amount]]&lt;-50.01,"Greater than 50"))))))</f>
        <v>20.01-49.98</v>
      </c>
      <c r="G4218" t="str">
        <f>IF(Table1[[#This Row],[Transaction Type]]="Maintenance","Non-Sales","Sales")</f>
        <v>Non-Sales</v>
      </c>
      <c r="H4218" t="str">
        <f>IF(Table1[[#This Row],[Quarter]]="q2",1,"")</f>
        <v/>
      </c>
      <c r="I4218">
        <f>IF(Table1[[#This Row],[Quarter]]="q3",1,"")</f>
        <v>1</v>
      </c>
      <c r="J4218" t="str">
        <f>IF(Table1[[#This Row],[Quarter]]="Q2",Table1[[#This Row],[Credit Amount]],"")</f>
        <v/>
      </c>
      <c r="K4218">
        <f>IF(Table1[[#This Row],[Quarter]]="Q3",Table1[[#This Row],[Credit Amount]],"")</f>
        <v>-46.86</v>
      </c>
      <c r="L4218" t="str">
        <f>IF(Table1[[#This Row],[Transaction Type]]="Upgrade",Table1[[#This Row],[Credit Amount]],IF(Table1[[#This Row],[Transaction Type]]="Activation",Table1[[#This Row],[Credit Amount]],""))</f>
        <v/>
      </c>
      <c r="M4218">
        <f>IF(Table1[[#This Row],[Transaction Type]]="Maintenance",Table1[[#This Row],[Credit Amount]],"")</f>
        <v>-46.86</v>
      </c>
      <c r="N4218">
        <v>10071</v>
      </c>
      <c r="O4218" t="s">
        <v>2489</v>
      </c>
      <c r="P4218" t="s">
        <v>2560</v>
      </c>
      <c r="Q4218" t="s">
        <v>289</v>
      </c>
      <c r="R4218">
        <v>10071</v>
      </c>
      <c r="S4218" t="s">
        <v>2489</v>
      </c>
      <c r="T4218" t="s">
        <v>2560</v>
      </c>
      <c r="U4218" t="s">
        <v>289</v>
      </c>
      <c r="V4218" t="s">
        <v>255</v>
      </c>
      <c r="W4218">
        <v>100002779</v>
      </c>
      <c r="X4218">
        <v>8005551780</v>
      </c>
      <c r="Y4218" t="s">
        <v>2595</v>
      </c>
      <c r="Z4218" t="s">
        <v>4375</v>
      </c>
      <c r="AA4218" s="13">
        <v>-46.86</v>
      </c>
      <c r="AB4218" s="14">
        <v>42627</v>
      </c>
      <c r="AC4218" t="s">
        <v>36</v>
      </c>
    </row>
    <row r="4219" spans="1:29" x14ac:dyDescent="0.25">
      <c r="A4219" t="str">
        <f>CONCATENATE("Q",ROUNDUP(MONTH(Table1[[#This Row],[Month]])/3,0))</f>
        <v>Q3</v>
      </c>
      <c r="B4219" s="14">
        <f>EOMONTH(Table1[[#This Row],[Credit Date]],-1)+1</f>
        <v>42614</v>
      </c>
      <c r="C4219" t="str">
        <f>CONCATENATE(Table1[[#This Row],[Issuer Last Name]],", ",Table1[[#This Row],[Issuer First Name]])</f>
        <v>No. 071, Employee</v>
      </c>
      <c r="D4219" t="str">
        <f>CONCATENATE(Table1[[#This Row],[Approver Last Name]],", ",Table1[[#This Row],[Approver First Name]])</f>
        <v>No. 071, Employee</v>
      </c>
      <c r="E4219" t="str">
        <f>CONCATENATE(Table1[[#This Row],[Customer Last Name]],", ",Table1[[#This Row],[Customer First Name]])</f>
        <v>No. 12313, Client</v>
      </c>
      <c r="F4219" t="str">
        <f>IF(Table1[[#This Row],[Credit Amount]]&gt;-19.99,"Less than 19.99",IF(Table1[[#This Row],[Credit Amount]]=-20,"20",IF(Table1[[#This Row],[Credit Amount]]&gt;-49.98,"20.01-49.98",IF(Table1[[#This Row],[Credit Amount]]=-49.99,"49.99",IF(Table1[[#This Row],[Credit Amount]]=-50,"50",IF(Table1[[#This Row],[Credit Amount]]&lt;-50.01,"Greater than 50"))))))</f>
        <v>Less than 19.99</v>
      </c>
      <c r="G4219" t="str">
        <f>IF(Table1[[#This Row],[Transaction Type]]="Maintenance","Non-Sales","Sales")</f>
        <v>Non-Sales</v>
      </c>
      <c r="H4219" t="str">
        <f>IF(Table1[[#This Row],[Quarter]]="q2",1,"")</f>
        <v/>
      </c>
      <c r="I4219">
        <f>IF(Table1[[#This Row],[Quarter]]="q3",1,"")</f>
        <v>1</v>
      </c>
      <c r="J4219" t="str">
        <f>IF(Table1[[#This Row],[Quarter]]="Q2",Table1[[#This Row],[Credit Amount]],"")</f>
        <v/>
      </c>
      <c r="K4219">
        <f>IF(Table1[[#This Row],[Quarter]]="Q3",Table1[[#This Row],[Credit Amount]],"")</f>
        <v>-5.28</v>
      </c>
      <c r="L4219" t="str">
        <f>IF(Table1[[#This Row],[Transaction Type]]="Upgrade",Table1[[#This Row],[Credit Amount]],IF(Table1[[#This Row],[Transaction Type]]="Activation",Table1[[#This Row],[Credit Amount]],""))</f>
        <v/>
      </c>
      <c r="M4219">
        <f>IF(Table1[[#This Row],[Transaction Type]]="Maintenance",Table1[[#This Row],[Credit Amount]],"")</f>
        <v>-5.28</v>
      </c>
      <c r="N4219">
        <v>10071</v>
      </c>
      <c r="O4219" t="s">
        <v>2489</v>
      </c>
      <c r="P4219" t="s">
        <v>2560</v>
      </c>
      <c r="Q4219" t="s">
        <v>289</v>
      </c>
      <c r="R4219">
        <v>10071</v>
      </c>
      <c r="S4219" t="s">
        <v>2489</v>
      </c>
      <c r="T4219" t="s">
        <v>2560</v>
      </c>
      <c r="U4219" t="s">
        <v>289</v>
      </c>
      <c r="V4219" t="s">
        <v>255</v>
      </c>
      <c r="W4219">
        <v>100003312</v>
      </c>
      <c r="X4219">
        <v>8005552313</v>
      </c>
      <c r="Y4219" t="s">
        <v>2595</v>
      </c>
      <c r="Z4219" t="s">
        <v>4908</v>
      </c>
      <c r="AA4219" s="13">
        <v>-5.28</v>
      </c>
      <c r="AB4219" s="14">
        <v>42633</v>
      </c>
      <c r="AC4219" t="s">
        <v>36</v>
      </c>
    </row>
    <row r="4220" spans="1:29" x14ac:dyDescent="0.25">
      <c r="A4220" t="str">
        <f>CONCATENATE("Q",ROUNDUP(MONTH(Table1[[#This Row],[Month]])/3,0))</f>
        <v>Q3</v>
      </c>
      <c r="B4220" s="14">
        <f>EOMONTH(Table1[[#This Row],[Credit Date]],-1)+1</f>
        <v>42614</v>
      </c>
      <c r="C4220" t="str">
        <f>CONCATENATE(Table1[[#This Row],[Issuer Last Name]],", ",Table1[[#This Row],[Issuer First Name]])</f>
        <v>No. 071, Employee</v>
      </c>
      <c r="D4220" t="str">
        <f>CONCATENATE(Table1[[#This Row],[Approver Last Name]],", ",Table1[[#This Row],[Approver First Name]])</f>
        <v>No. 028, Employee</v>
      </c>
      <c r="E4220" t="str">
        <f>CONCATENATE(Table1[[#This Row],[Customer Last Name]],", ",Table1[[#This Row],[Customer First Name]])</f>
        <v>No. 11616, Client</v>
      </c>
      <c r="F42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0" t="str">
        <f>IF(Table1[[#This Row],[Transaction Type]]="Maintenance","Non-Sales","Sales")</f>
        <v>Sales</v>
      </c>
      <c r="H4220" t="str">
        <f>IF(Table1[[#This Row],[Quarter]]="q2",1,"")</f>
        <v/>
      </c>
      <c r="I4220">
        <f>IF(Table1[[#This Row],[Quarter]]="q3",1,"")</f>
        <v>1</v>
      </c>
      <c r="J4220" t="str">
        <f>IF(Table1[[#This Row],[Quarter]]="Q2",Table1[[#This Row],[Credit Amount]],"")</f>
        <v/>
      </c>
      <c r="K4220">
        <f>IF(Table1[[#This Row],[Quarter]]="Q3",Table1[[#This Row],[Credit Amount]],"")</f>
        <v>-85.35</v>
      </c>
      <c r="L4220">
        <f>IF(Table1[[#This Row],[Transaction Type]]="Upgrade",Table1[[#This Row],[Credit Amount]],IF(Table1[[#This Row],[Transaction Type]]="Activation",Table1[[#This Row],[Credit Amount]],""))</f>
        <v>-85.35</v>
      </c>
      <c r="M4220" t="str">
        <f>IF(Table1[[#This Row],[Transaction Type]]="Maintenance",Table1[[#This Row],[Credit Amount]],"")</f>
        <v/>
      </c>
      <c r="N4220">
        <v>10071</v>
      </c>
      <c r="O4220" t="s">
        <v>2489</v>
      </c>
      <c r="P4220" t="s">
        <v>2560</v>
      </c>
      <c r="Q4220" t="s">
        <v>289</v>
      </c>
      <c r="R4220">
        <v>10028</v>
      </c>
      <c r="S4220" t="s">
        <v>2489</v>
      </c>
      <c r="T4220" t="s">
        <v>2517</v>
      </c>
      <c r="U4220" t="s">
        <v>290</v>
      </c>
      <c r="V4220" t="s">
        <v>255</v>
      </c>
      <c r="W4220">
        <v>100002615</v>
      </c>
      <c r="X4220">
        <v>8005551616</v>
      </c>
      <c r="Y4220" t="s">
        <v>2595</v>
      </c>
      <c r="Z4220" t="s">
        <v>4211</v>
      </c>
      <c r="AA4220" s="13">
        <v>-85.35</v>
      </c>
      <c r="AB4220" s="14">
        <v>42634</v>
      </c>
      <c r="AC4220" t="s">
        <v>35</v>
      </c>
    </row>
    <row r="4221" spans="1:29" x14ac:dyDescent="0.25">
      <c r="A4221" t="str">
        <f>CONCATENATE("Q",ROUNDUP(MONTH(Table1[[#This Row],[Month]])/3,0))</f>
        <v>Q3</v>
      </c>
      <c r="B4221" s="14">
        <f>EOMONTH(Table1[[#This Row],[Credit Date]],-1)+1</f>
        <v>42614</v>
      </c>
      <c r="C4221" t="str">
        <f>CONCATENATE(Table1[[#This Row],[Issuer Last Name]],", ",Table1[[#This Row],[Issuer First Name]])</f>
        <v>No. 071, Employee</v>
      </c>
      <c r="D4221" t="str">
        <f>CONCATENATE(Table1[[#This Row],[Approver Last Name]],", ",Table1[[#This Row],[Approver First Name]])</f>
        <v>No. 071, Employee</v>
      </c>
      <c r="E4221" t="str">
        <f>CONCATENATE(Table1[[#This Row],[Customer Last Name]],", ",Table1[[#This Row],[Customer First Name]])</f>
        <v>No. 12528, Client</v>
      </c>
      <c r="F4221" t="str">
        <f>IF(Table1[[#This Row],[Credit Amount]]&gt;-19.99,"Less than 19.99",IF(Table1[[#This Row],[Credit Amount]]=-20,"20",IF(Table1[[#This Row],[Credit Amount]]&gt;-49.98,"20.01-49.98",IF(Table1[[#This Row],[Credit Amount]]=-49.99,"49.99",IF(Table1[[#This Row],[Credit Amount]]=-50,"50",IF(Table1[[#This Row],[Credit Amount]]&lt;-50.01,"Greater than 50"))))))</f>
        <v>Less than 19.99</v>
      </c>
      <c r="G4221" t="str">
        <f>IF(Table1[[#This Row],[Transaction Type]]="Maintenance","Non-Sales","Sales")</f>
        <v>Non-Sales</v>
      </c>
      <c r="H4221" t="str">
        <f>IF(Table1[[#This Row],[Quarter]]="q2",1,"")</f>
        <v/>
      </c>
      <c r="I4221">
        <f>IF(Table1[[#This Row],[Quarter]]="q3",1,"")</f>
        <v>1</v>
      </c>
      <c r="J4221" t="str">
        <f>IF(Table1[[#This Row],[Quarter]]="Q2",Table1[[#This Row],[Credit Amount]],"")</f>
        <v/>
      </c>
      <c r="K4221">
        <f>IF(Table1[[#This Row],[Quarter]]="Q3",Table1[[#This Row],[Credit Amount]],"")</f>
        <v>-9.76</v>
      </c>
      <c r="L4221" t="str">
        <f>IF(Table1[[#This Row],[Transaction Type]]="Upgrade",Table1[[#This Row],[Credit Amount]],IF(Table1[[#This Row],[Transaction Type]]="Activation",Table1[[#This Row],[Credit Amount]],""))</f>
        <v/>
      </c>
      <c r="M4221">
        <f>IF(Table1[[#This Row],[Transaction Type]]="Maintenance",Table1[[#This Row],[Credit Amount]],"")</f>
        <v>-9.76</v>
      </c>
      <c r="N4221">
        <v>10071</v>
      </c>
      <c r="O4221" t="s">
        <v>2489</v>
      </c>
      <c r="P4221" t="s">
        <v>2560</v>
      </c>
      <c r="Q4221" t="s">
        <v>289</v>
      </c>
      <c r="R4221">
        <v>10071</v>
      </c>
      <c r="S4221" t="s">
        <v>2489</v>
      </c>
      <c r="T4221" t="s">
        <v>2560</v>
      </c>
      <c r="U4221" t="s">
        <v>289</v>
      </c>
      <c r="V4221" t="s">
        <v>255</v>
      </c>
      <c r="W4221">
        <v>100003527</v>
      </c>
      <c r="X4221">
        <v>8005552528</v>
      </c>
      <c r="Y4221" t="s">
        <v>2595</v>
      </c>
      <c r="Z4221" t="s">
        <v>5123</v>
      </c>
      <c r="AA4221" s="13">
        <v>-9.76</v>
      </c>
      <c r="AB4221" s="14">
        <v>42634</v>
      </c>
      <c r="AC4221" t="s">
        <v>36</v>
      </c>
    </row>
    <row r="4222" spans="1:29" x14ac:dyDescent="0.25">
      <c r="A4222" t="str">
        <f>CONCATENATE("Q",ROUNDUP(MONTH(Table1[[#This Row],[Month]])/3,0))</f>
        <v>Q3</v>
      </c>
      <c r="B4222" s="14">
        <f>EOMONTH(Table1[[#This Row],[Credit Date]],-1)+1</f>
        <v>42614</v>
      </c>
      <c r="C4222" t="str">
        <f>CONCATENATE(Table1[[#This Row],[Issuer Last Name]],", ",Table1[[#This Row],[Issuer First Name]])</f>
        <v>No. 071, Employee</v>
      </c>
      <c r="D4222" t="str">
        <f>CONCATENATE(Table1[[#This Row],[Approver Last Name]],", ",Table1[[#This Row],[Approver First Name]])</f>
        <v>No. 028, Employee</v>
      </c>
      <c r="E4222" t="str">
        <f>CONCATENATE(Table1[[#This Row],[Customer Last Name]],", ",Table1[[#This Row],[Customer First Name]])</f>
        <v>No. 13673, Client</v>
      </c>
      <c r="F42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2" t="str">
        <f>IF(Table1[[#This Row],[Transaction Type]]="Maintenance","Non-Sales","Sales")</f>
        <v>Non-Sales</v>
      </c>
      <c r="H4222" t="str">
        <f>IF(Table1[[#This Row],[Quarter]]="q2",1,"")</f>
        <v/>
      </c>
      <c r="I4222">
        <f>IF(Table1[[#This Row],[Quarter]]="q3",1,"")</f>
        <v>1</v>
      </c>
      <c r="J4222" t="str">
        <f>IF(Table1[[#This Row],[Quarter]]="Q2",Table1[[#This Row],[Credit Amount]],"")</f>
        <v/>
      </c>
      <c r="K4222">
        <f>IF(Table1[[#This Row],[Quarter]]="Q3",Table1[[#This Row],[Credit Amount]],"")</f>
        <v>-65.03</v>
      </c>
      <c r="L4222" t="str">
        <f>IF(Table1[[#This Row],[Transaction Type]]="Upgrade",Table1[[#This Row],[Credit Amount]],IF(Table1[[#This Row],[Transaction Type]]="Activation",Table1[[#This Row],[Credit Amount]],""))</f>
        <v/>
      </c>
      <c r="M4222">
        <f>IF(Table1[[#This Row],[Transaction Type]]="Maintenance",Table1[[#This Row],[Credit Amount]],"")</f>
        <v>-65.03</v>
      </c>
      <c r="N4222">
        <v>10071</v>
      </c>
      <c r="O4222" t="s">
        <v>2489</v>
      </c>
      <c r="P4222" t="s">
        <v>2560</v>
      </c>
      <c r="Q4222" t="s">
        <v>289</v>
      </c>
      <c r="R4222">
        <v>10028</v>
      </c>
      <c r="S4222" t="s">
        <v>2489</v>
      </c>
      <c r="T4222" t="s">
        <v>2517</v>
      </c>
      <c r="U4222" t="s">
        <v>290</v>
      </c>
      <c r="V4222" t="s">
        <v>255</v>
      </c>
      <c r="W4222">
        <v>100004672</v>
      </c>
      <c r="X4222">
        <v>8005553673</v>
      </c>
      <c r="Y4222" t="s">
        <v>2595</v>
      </c>
      <c r="Z4222" t="s">
        <v>6261</v>
      </c>
      <c r="AA4222" s="13">
        <v>-65.03</v>
      </c>
      <c r="AB4222" s="14">
        <v>42636</v>
      </c>
      <c r="AC4222" t="s">
        <v>36</v>
      </c>
    </row>
    <row r="4223" spans="1:29" x14ac:dyDescent="0.25">
      <c r="A4223" t="str">
        <f>CONCATENATE("Q",ROUNDUP(MONTH(Table1[[#This Row],[Month]])/3,0))</f>
        <v>Q3</v>
      </c>
      <c r="B4223" s="14">
        <f>EOMONTH(Table1[[#This Row],[Credit Date]],-1)+1</f>
        <v>42614</v>
      </c>
      <c r="C4223" t="str">
        <f>CONCATENATE(Table1[[#This Row],[Issuer Last Name]],", ",Table1[[#This Row],[Issuer First Name]])</f>
        <v>No. 071, Employee</v>
      </c>
      <c r="D4223" t="str">
        <f>CONCATENATE(Table1[[#This Row],[Approver Last Name]],", ",Table1[[#This Row],[Approver First Name]])</f>
        <v>No. 028, Employee</v>
      </c>
      <c r="E4223" t="str">
        <f>CONCATENATE(Table1[[#This Row],[Customer Last Name]],", ",Table1[[#This Row],[Customer First Name]])</f>
        <v>No. 10684, Client</v>
      </c>
      <c r="F42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3" t="str">
        <f>IF(Table1[[#This Row],[Transaction Type]]="Maintenance","Non-Sales","Sales")</f>
        <v>Sales</v>
      </c>
      <c r="H4223" t="str">
        <f>IF(Table1[[#This Row],[Quarter]]="q2",1,"")</f>
        <v/>
      </c>
      <c r="I4223">
        <f>IF(Table1[[#This Row],[Quarter]]="q3",1,"")</f>
        <v>1</v>
      </c>
      <c r="J4223" t="str">
        <f>IF(Table1[[#This Row],[Quarter]]="Q2",Table1[[#This Row],[Credit Amount]],"")</f>
        <v/>
      </c>
      <c r="K4223">
        <f>IF(Table1[[#This Row],[Quarter]]="Q3",Table1[[#This Row],[Credit Amount]],"")</f>
        <v>-83.87</v>
      </c>
      <c r="L4223">
        <f>IF(Table1[[#This Row],[Transaction Type]]="Upgrade",Table1[[#This Row],[Credit Amount]],IF(Table1[[#This Row],[Transaction Type]]="Activation",Table1[[#This Row],[Credit Amount]],""))</f>
        <v>-83.87</v>
      </c>
      <c r="M4223" t="str">
        <f>IF(Table1[[#This Row],[Transaction Type]]="Maintenance",Table1[[#This Row],[Credit Amount]],"")</f>
        <v/>
      </c>
      <c r="N4223">
        <v>10071</v>
      </c>
      <c r="O4223" t="s">
        <v>2489</v>
      </c>
      <c r="P4223" t="s">
        <v>2560</v>
      </c>
      <c r="Q4223" t="s">
        <v>289</v>
      </c>
      <c r="R4223">
        <v>10028</v>
      </c>
      <c r="S4223" t="s">
        <v>2489</v>
      </c>
      <c r="T4223" t="s">
        <v>2517</v>
      </c>
      <c r="U4223" t="s">
        <v>290</v>
      </c>
      <c r="V4223" t="s">
        <v>255</v>
      </c>
      <c r="W4223">
        <v>100001683</v>
      </c>
      <c r="X4223">
        <v>8005550684</v>
      </c>
      <c r="Y4223" t="s">
        <v>2595</v>
      </c>
      <c r="Z4223" t="s">
        <v>3279</v>
      </c>
      <c r="AA4223" s="13">
        <v>-83.87</v>
      </c>
      <c r="AB4223" s="14">
        <v>42637</v>
      </c>
      <c r="AC4223" t="s">
        <v>35</v>
      </c>
    </row>
    <row r="4224" spans="1:29" x14ac:dyDescent="0.25">
      <c r="A4224" t="str">
        <f>CONCATENATE("Q",ROUNDUP(MONTH(Table1[[#This Row],[Month]])/3,0))</f>
        <v>Q3</v>
      </c>
      <c r="B4224" s="14">
        <f>EOMONTH(Table1[[#This Row],[Credit Date]],-1)+1</f>
        <v>42614</v>
      </c>
      <c r="C4224" t="str">
        <f>CONCATENATE(Table1[[#This Row],[Issuer Last Name]],", ",Table1[[#This Row],[Issuer First Name]])</f>
        <v>No. 071, Employee</v>
      </c>
      <c r="D4224" t="str">
        <f>CONCATENATE(Table1[[#This Row],[Approver Last Name]],", ",Table1[[#This Row],[Approver First Name]])</f>
        <v>No. 028, Employee</v>
      </c>
      <c r="E4224" t="str">
        <f>CONCATENATE(Table1[[#This Row],[Customer Last Name]],", ",Table1[[#This Row],[Customer First Name]])</f>
        <v>No. 13989, Client</v>
      </c>
      <c r="F42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4" t="str">
        <f>IF(Table1[[#This Row],[Transaction Type]]="Maintenance","Non-Sales","Sales")</f>
        <v>Non-Sales</v>
      </c>
      <c r="H4224" t="str">
        <f>IF(Table1[[#This Row],[Quarter]]="q2",1,"")</f>
        <v/>
      </c>
      <c r="I4224">
        <f>IF(Table1[[#This Row],[Quarter]]="q3",1,"")</f>
        <v>1</v>
      </c>
      <c r="J4224" t="str">
        <f>IF(Table1[[#This Row],[Quarter]]="Q2",Table1[[#This Row],[Credit Amount]],"")</f>
        <v/>
      </c>
      <c r="K4224">
        <f>IF(Table1[[#This Row],[Quarter]]="Q3",Table1[[#This Row],[Credit Amount]],"")</f>
        <v>-96.54</v>
      </c>
      <c r="L4224" t="str">
        <f>IF(Table1[[#This Row],[Transaction Type]]="Upgrade",Table1[[#This Row],[Credit Amount]],IF(Table1[[#This Row],[Transaction Type]]="Activation",Table1[[#This Row],[Credit Amount]],""))</f>
        <v/>
      </c>
      <c r="M4224">
        <f>IF(Table1[[#This Row],[Transaction Type]]="Maintenance",Table1[[#This Row],[Credit Amount]],"")</f>
        <v>-96.54</v>
      </c>
      <c r="N4224">
        <v>10071</v>
      </c>
      <c r="O4224" t="s">
        <v>2489</v>
      </c>
      <c r="P4224" t="s">
        <v>2560</v>
      </c>
      <c r="Q4224" t="s">
        <v>289</v>
      </c>
      <c r="R4224">
        <v>10028</v>
      </c>
      <c r="S4224" t="s">
        <v>2489</v>
      </c>
      <c r="T4224" t="s">
        <v>2517</v>
      </c>
      <c r="U4224" t="s">
        <v>290</v>
      </c>
      <c r="V4224" t="s">
        <v>255</v>
      </c>
      <c r="W4224">
        <v>100004988</v>
      </c>
      <c r="X4224">
        <v>8005553989</v>
      </c>
      <c r="Y4224" t="s">
        <v>2595</v>
      </c>
      <c r="Z4224" t="s">
        <v>6577</v>
      </c>
      <c r="AA4224" s="13">
        <v>-96.54</v>
      </c>
      <c r="AB4224" s="14">
        <v>42638</v>
      </c>
      <c r="AC4224" t="s">
        <v>36</v>
      </c>
    </row>
    <row r="4225" spans="1:29" x14ac:dyDescent="0.25">
      <c r="A4225" t="str">
        <f>CONCATENATE("Q",ROUNDUP(MONTH(Table1[[#This Row],[Month]])/3,0))</f>
        <v>Q3</v>
      </c>
      <c r="B4225" s="14">
        <f>EOMONTH(Table1[[#This Row],[Credit Date]],-1)+1</f>
        <v>42614</v>
      </c>
      <c r="C4225" t="str">
        <f>CONCATENATE(Table1[[#This Row],[Issuer Last Name]],", ",Table1[[#This Row],[Issuer First Name]])</f>
        <v>No. 071, Employee</v>
      </c>
      <c r="D4225" t="str">
        <f>CONCATENATE(Table1[[#This Row],[Approver Last Name]],", ",Table1[[#This Row],[Approver First Name]])</f>
        <v>No. 028, Employee</v>
      </c>
      <c r="E4225" t="str">
        <f>CONCATENATE(Table1[[#This Row],[Customer Last Name]],", ",Table1[[#This Row],[Customer First Name]])</f>
        <v>No. 10562, Client</v>
      </c>
      <c r="F422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5" t="str">
        <f>IF(Table1[[#This Row],[Transaction Type]]="Maintenance","Non-Sales","Sales")</f>
        <v>Non-Sales</v>
      </c>
      <c r="H4225" t="str">
        <f>IF(Table1[[#This Row],[Quarter]]="q2",1,"")</f>
        <v/>
      </c>
      <c r="I4225">
        <f>IF(Table1[[#This Row],[Quarter]]="q3",1,"")</f>
        <v>1</v>
      </c>
      <c r="J4225" t="str">
        <f>IF(Table1[[#This Row],[Quarter]]="Q2",Table1[[#This Row],[Credit Amount]],"")</f>
        <v/>
      </c>
      <c r="K4225">
        <f>IF(Table1[[#This Row],[Quarter]]="Q3",Table1[[#This Row],[Credit Amount]],"")</f>
        <v>-85.28</v>
      </c>
      <c r="L4225" t="str">
        <f>IF(Table1[[#This Row],[Transaction Type]]="Upgrade",Table1[[#This Row],[Credit Amount]],IF(Table1[[#This Row],[Transaction Type]]="Activation",Table1[[#This Row],[Credit Amount]],""))</f>
        <v/>
      </c>
      <c r="M4225">
        <f>IF(Table1[[#This Row],[Transaction Type]]="Maintenance",Table1[[#This Row],[Credit Amount]],"")</f>
        <v>-85.28</v>
      </c>
      <c r="N4225">
        <v>10071</v>
      </c>
      <c r="O4225" t="s">
        <v>2489</v>
      </c>
      <c r="P4225" t="s">
        <v>2560</v>
      </c>
      <c r="Q4225" t="s">
        <v>289</v>
      </c>
      <c r="R4225">
        <v>10028</v>
      </c>
      <c r="S4225" t="s">
        <v>2489</v>
      </c>
      <c r="T4225" t="s">
        <v>2517</v>
      </c>
      <c r="U4225" t="s">
        <v>290</v>
      </c>
      <c r="V4225" t="s">
        <v>255</v>
      </c>
      <c r="W4225">
        <v>100001561</v>
      </c>
      <c r="X4225">
        <v>8005550562</v>
      </c>
      <c r="Y4225" t="s">
        <v>2595</v>
      </c>
      <c r="Z4225" t="s">
        <v>3157</v>
      </c>
      <c r="AA4225" s="13">
        <v>-85.28</v>
      </c>
      <c r="AB4225" s="14">
        <v>42642</v>
      </c>
      <c r="AC4225" t="s">
        <v>36</v>
      </c>
    </row>
    <row r="4226" spans="1:29" x14ac:dyDescent="0.25">
      <c r="A4226" t="str">
        <f>CONCATENATE("Q",ROUNDUP(MONTH(Table1[[#This Row],[Month]])/3,0))</f>
        <v>Q2</v>
      </c>
      <c r="B4226" s="14">
        <f>EOMONTH(Table1[[#This Row],[Credit Date]],-1)+1</f>
        <v>42461</v>
      </c>
      <c r="C4226" t="str">
        <f>CONCATENATE(Table1[[#This Row],[Issuer Last Name]],", ",Table1[[#This Row],[Issuer First Name]])</f>
        <v>No. 002, Employee</v>
      </c>
      <c r="D4226" t="str">
        <f>CONCATENATE(Table1[[#This Row],[Approver Last Name]],", ",Table1[[#This Row],[Approver First Name]])</f>
        <v>No. 028, Employee</v>
      </c>
      <c r="E4226" t="str">
        <f>CONCATENATE(Table1[[#This Row],[Customer Last Name]],", ",Table1[[#This Row],[Customer First Name]])</f>
        <v>No. 11067, Client</v>
      </c>
      <c r="F42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6" t="str">
        <f>IF(Table1[[#This Row],[Transaction Type]]="Maintenance","Non-Sales","Sales")</f>
        <v>Non-Sales</v>
      </c>
      <c r="H4226">
        <f>IF(Table1[[#This Row],[Quarter]]="q2",1,"")</f>
        <v>1</v>
      </c>
      <c r="I4226" t="str">
        <f>IF(Table1[[#This Row],[Quarter]]="q3",1,"")</f>
        <v/>
      </c>
      <c r="J4226">
        <f>IF(Table1[[#This Row],[Quarter]]="Q2",Table1[[#This Row],[Credit Amount]],"")</f>
        <v>-71.45</v>
      </c>
      <c r="K4226" t="str">
        <f>IF(Table1[[#This Row],[Quarter]]="Q3",Table1[[#This Row],[Credit Amount]],"")</f>
        <v/>
      </c>
      <c r="L4226" t="str">
        <f>IF(Table1[[#This Row],[Transaction Type]]="Upgrade",Table1[[#This Row],[Credit Amount]],IF(Table1[[#This Row],[Transaction Type]]="Activation",Table1[[#This Row],[Credit Amount]],""))</f>
        <v/>
      </c>
      <c r="M4226">
        <f>IF(Table1[[#This Row],[Transaction Type]]="Maintenance",Table1[[#This Row],[Credit Amount]],"")</f>
        <v>-71.45</v>
      </c>
      <c r="N4226">
        <v>10002</v>
      </c>
      <c r="O4226" t="s">
        <v>2489</v>
      </c>
      <c r="P4226" t="s">
        <v>2491</v>
      </c>
      <c r="Q4226" t="s">
        <v>289</v>
      </c>
      <c r="R4226">
        <v>10028</v>
      </c>
      <c r="S4226" t="s">
        <v>2489</v>
      </c>
      <c r="T4226" t="s">
        <v>2517</v>
      </c>
      <c r="U4226" t="s">
        <v>290</v>
      </c>
      <c r="V4226" t="s">
        <v>255</v>
      </c>
      <c r="W4226">
        <v>100002066</v>
      </c>
      <c r="X4226">
        <v>8005551067</v>
      </c>
      <c r="Y4226" t="s">
        <v>2595</v>
      </c>
      <c r="Z4226" t="s">
        <v>3662</v>
      </c>
      <c r="AA4226" s="13">
        <v>-71.45</v>
      </c>
      <c r="AB4226" s="14">
        <v>42461</v>
      </c>
      <c r="AC4226" t="s">
        <v>36</v>
      </c>
    </row>
    <row r="4227" spans="1:29" x14ac:dyDescent="0.25">
      <c r="A4227" t="str">
        <f>CONCATENATE("Q",ROUNDUP(MONTH(Table1[[#This Row],[Month]])/3,0))</f>
        <v>Q2</v>
      </c>
      <c r="B4227" s="14">
        <f>EOMONTH(Table1[[#This Row],[Credit Date]],-1)+1</f>
        <v>42491</v>
      </c>
      <c r="C4227" t="str">
        <f>CONCATENATE(Table1[[#This Row],[Issuer Last Name]],", ",Table1[[#This Row],[Issuer First Name]])</f>
        <v>No. 002, Employee</v>
      </c>
      <c r="D4227" t="str">
        <f>CONCATENATE(Table1[[#This Row],[Approver Last Name]],", ",Table1[[#This Row],[Approver First Name]])</f>
        <v>No. 028, Employee</v>
      </c>
      <c r="E4227" t="str">
        <f>CONCATENATE(Table1[[#This Row],[Customer Last Name]],", ",Table1[[#This Row],[Customer First Name]])</f>
        <v>No. 12932, Client</v>
      </c>
      <c r="F42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7" t="str">
        <f>IF(Table1[[#This Row],[Transaction Type]]="Maintenance","Non-Sales","Sales")</f>
        <v>Sales</v>
      </c>
      <c r="H4227">
        <f>IF(Table1[[#This Row],[Quarter]]="q2",1,"")</f>
        <v>1</v>
      </c>
      <c r="I4227" t="str">
        <f>IF(Table1[[#This Row],[Quarter]]="q3",1,"")</f>
        <v/>
      </c>
      <c r="J4227">
        <f>IF(Table1[[#This Row],[Quarter]]="Q2",Table1[[#This Row],[Credit Amount]],"")</f>
        <v>-61.7</v>
      </c>
      <c r="K4227" t="str">
        <f>IF(Table1[[#This Row],[Quarter]]="Q3",Table1[[#This Row],[Credit Amount]],"")</f>
        <v/>
      </c>
      <c r="L4227">
        <f>IF(Table1[[#This Row],[Transaction Type]]="Upgrade",Table1[[#This Row],[Credit Amount]],IF(Table1[[#This Row],[Transaction Type]]="Activation",Table1[[#This Row],[Credit Amount]],""))</f>
        <v>-61.7</v>
      </c>
      <c r="M4227" t="str">
        <f>IF(Table1[[#This Row],[Transaction Type]]="Maintenance",Table1[[#This Row],[Credit Amount]],"")</f>
        <v/>
      </c>
      <c r="N4227">
        <v>10002</v>
      </c>
      <c r="O4227" t="s">
        <v>2489</v>
      </c>
      <c r="P4227" t="s">
        <v>2491</v>
      </c>
      <c r="Q4227" t="s">
        <v>289</v>
      </c>
      <c r="R4227">
        <v>10028</v>
      </c>
      <c r="S4227" t="s">
        <v>2489</v>
      </c>
      <c r="T4227" t="s">
        <v>2517</v>
      </c>
      <c r="U4227" t="s">
        <v>290</v>
      </c>
      <c r="V4227" t="s">
        <v>255</v>
      </c>
      <c r="W4227">
        <v>100003931</v>
      </c>
      <c r="X4227">
        <v>8005552932</v>
      </c>
      <c r="Y4227" t="s">
        <v>2595</v>
      </c>
      <c r="Z4227" t="s">
        <v>5522</v>
      </c>
      <c r="AA4227" s="13">
        <v>-61.7</v>
      </c>
      <c r="AB4227" s="14">
        <v>42495</v>
      </c>
      <c r="AC4227" t="s">
        <v>35</v>
      </c>
    </row>
    <row r="4228" spans="1:29" x14ac:dyDescent="0.25">
      <c r="A4228" t="str">
        <f>CONCATENATE("Q",ROUNDUP(MONTH(Table1[[#This Row],[Month]])/3,0))</f>
        <v>Q2</v>
      </c>
      <c r="B4228" s="14">
        <f>EOMONTH(Table1[[#This Row],[Credit Date]],-1)+1</f>
        <v>42491</v>
      </c>
      <c r="C4228" t="str">
        <f>CONCATENATE(Table1[[#This Row],[Issuer Last Name]],", ",Table1[[#This Row],[Issuer First Name]])</f>
        <v>No. 002, Employee</v>
      </c>
      <c r="D4228" t="str">
        <f>CONCATENATE(Table1[[#This Row],[Approver Last Name]],", ",Table1[[#This Row],[Approver First Name]])</f>
        <v>No. 028, Employee</v>
      </c>
      <c r="E4228" t="str">
        <f>CONCATENATE(Table1[[#This Row],[Customer Last Name]],", ",Table1[[#This Row],[Customer First Name]])</f>
        <v>No. 11701, Client</v>
      </c>
      <c r="F42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28" t="str">
        <f>IF(Table1[[#This Row],[Transaction Type]]="Maintenance","Non-Sales","Sales")</f>
        <v>Non-Sales</v>
      </c>
      <c r="H4228">
        <f>IF(Table1[[#This Row],[Quarter]]="q2",1,"")</f>
        <v>1</v>
      </c>
      <c r="I4228" t="str">
        <f>IF(Table1[[#This Row],[Quarter]]="q3",1,"")</f>
        <v/>
      </c>
      <c r="J4228">
        <f>IF(Table1[[#This Row],[Quarter]]="Q2",Table1[[#This Row],[Credit Amount]],"")</f>
        <v>-78.33</v>
      </c>
      <c r="K4228" t="str">
        <f>IF(Table1[[#This Row],[Quarter]]="Q3",Table1[[#This Row],[Credit Amount]],"")</f>
        <v/>
      </c>
      <c r="L4228" t="str">
        <f>IF(Table1[[#This Row],[Transaction Type]]="Upgrade",Table1[[#This Row],[Credit Amount]],IF(Table1[[#This Row],[Transaction Type]]="Activation",Table1[[#This Row],[Credit Amount]],""))</f>
        <v/>
      </c>
      <c r="M4228">
        <f>IF(Table1[[#This Row],[Transaction Type]]="Maintenance",Table1[[#This Row],[Credit Amount]],"")</f>
        <v>-78.33</v>
      </c>
      <c r="N4228">
        <v>10002</v>
      </c>
      <c r="O4228" t="s">
        <v>2489</v>
      </c>
      <c r="P4228" t="s">
        <v>2491</v>
      </c>
      <c r="Q4228" t="s">
        <v>289</v>
      </c>
      <c r="R4228">
        <v>10028</v>
      </c>
      <c r="S4228" t="s">
        <v>2489</v>
      </c>
      <c r="T4228" t="s">
        <v>2517</v>
      </c>
      <c r="U4228" t="s">
        <v>290</v>
      </c>
      <c r="V4228" t="s">
        <v>255</v>
      </c>
      <c r="W4228">
        <v>100002700</v>
      </c>
      <c r="X4228">
        <v>8005551701</v>
      </c>
      <c r="Y4228" t="s">
        <v>2595</v>
      </c>
      <c r="Z4228" t="s">
        <v>4296</v>
      </c>
      <c r="AA4228" s="13">
        <v>-78.33</v>
      </c>
      <c r="AB4228" s="14">
        <v>42498</v>
      </c>
      <c r="AC4228" t="s">
        <v>36</v>
      </c>
    </row>
    <row r="4229" spans="1:29" x14ac:dyDescent="0.25">
      <c r="A4229" t="str">
        <f>CONCATENATE("Q",ROUNDUP(MONTH(Table1[[#This Row],[Month]])/3,0))</f>
        <v>Q2</v>
      </c>
      <c r="B4229" s="14">
        <f>EOMONTH(Table1[[#This Row],[Credit Date]],-1)+1</f>
        <v>42491</v>
      </c>
      <c r="C4229" t="str">
        <f>CONCATENATE(Table1[[#This Row],[Issuer Last Name]],", ",Table1[[#This Row],[Issuer First Name]])</f>
        <v>No. 002, Employee</v>
      </c>
      <c r="D4229" t="str">
        <f>CONCATENATE(Table1[[#This Row],[Approver Last Name]],", ",Table1[[#This Row],[Approver First Name]])</f>
        <v>No. 028, Employee</v>
      </c>
      <c r="E4229" t="str">
        <f>CONCATENATE(Table1[[#This Row],[Customer Last Name]],", ",Table1[[#This Row],[Customer First Name]])</f>
        <v>No. 12689, Client</v>
      </c>
      <c r="F4229" t="str">
        <f>IF(Table1[[#This Row],[Credit Amount]]&gt;-19.99,"Less than 19.99",IF(Table1[[#This Row],[Credit Amount]]=-20,"20",IF(Table1[[#This Row],[Credit Amount]]&gt;-49.98,"20.01-49.98",IF(Table1[[#This Row],[Credit Amount]]=-49.99,"49.99",IF(Table1[[#This Row],[Credit Amount]]=-50,"50",IF(Table1[[#This Row],[Credit Amount]]&lt;-50.01,"Greater than 50"))))))</f>
        <v>20.01-49.98</v>
      </c>
      <c r="G4229" t="str">
        <f>IF(Table1[[#This Row],[Transaction Type]]="Maintenance","Non-Sales","Sales")</f>
        <v>Non-Sales</v>
      </c>
      <c r="H4229">
        <f>IF(Table1[[#This Row],[Quarter]]="q2",1,"")</f>
        <v>1</v>
      </c>
      <c r="I4229" t="str">
        <f>IF(Table1[[#This Row],[Quarter]]="q3",1,"")</f>
        <v/>
      </c>
      <c r="J4229">
        <f>IF(Table1[[#This Row],[Quarter]]="Q2",Table1[[#This Row],[Credit Amount]],"")</f>
        <v>-23.16</v>
      </c>
      <c r="K4229" t="str">
        <f>IF(Table1[[#This Row],[Quarter]]="Q3",Table1[[#This Row],[Credit Amount]],"")</f>
        <v/>
      </c>
      <c r="L4229" t="str">
        <f>IF(Table1[[#This Row],[Transaction Type]]="Upgrade",Table1[[#This Row],[Credit Amount]],IF(Table1[[#This Row],[Transaction Type]]="Activation",Table1[[#This Row],[Credit Amount]],""))</f>
        <v/>
      </c>
      <c r="M4229">
        <f>IF(Table1[[#This Row],[Transaction Type]]="Maintenance",Table1[[#This Row],[Credit Amount]],"")</f>
        <v>-23.16</v>
      </c>
      <c r="N4229">
        <v>10002</v>
      </c>
      <c r="O4229" t="s">
        <v>2489</v>
      </c>
      <c r="P4229" t="s">
        <v>2491</v>
      </c>
      <c r="Q4229" t="s">
        <v>289</v>
      </c>
      <c r="R4229">
        <v>10028</v>
      </c>
      <c r="S4229" t="s">
        <v>2489</v>
      </c>
      <c r="T4229" t="s">
        <v>2517</v>
      </c>
      <c r="U4229" t="s">
        <v>290</v>
      </c>
      <c r="V4229" t="s">
        <v>255</v>
      </c>
      <c r="W4229">
        <v>100003688</v>
      </c>
      <c r="X4229">
        <v>8005552689</v>
      </c>
      <c r="Y4229" t="s">
        <v>2595</v>
      </c>
      <c r="Z4229" t="s">
        <v>5283</v>
      </c>
      <c r="AA4229" s="13">
        <v>-23.16</v>
      </c>
      <c r="AB4229" s="14">
        <v>42514</v>
      </c>
      <c r="AC4229" t="s">
        <v>36</v>
      </c>
    </row>
    <row r="4230" spans="1:29" x14ac:dyDescent="0.25">
      <c r="A4230" t="str">
        <f>CONCATENATE("Q",ROUNDUP(MONTH(Table1[[#This Row],[Month]])/3,0))</f>
        <v>Q2</v>
      </c>
      <c r="B4230" s="14">
        <f>EOMONTH(Table1[[#This Row],[Credit Date]],-1)+1</f>
        <v>42522</v>
      </c>
      <c r="C4230" t="str">
        <f>CONCATENATE(Table1[[#This Row],[Issuer Last Name]],", ",Table1[[#This Row],[Issuer First Name]])</f>
        <v>No. 002, Employee</v>
      </c>
      <c r="D4230" t="str">
        <f>CONCATENATE(Table1[[#This Row],[Approver Last Name]],", ",Table1[[#This Row],[Approver First Name]])</f>
        <v>No. 028, Employee</v>
      </c>
      <c r="E4230" t="str">
        <f>CONCATENATE(Table1[[#This Row],[Customer Last Name]],", ",Table1[[#This Row],[Customer First Name]])</f>
        <v>No. 10211, Client</v>
      </c>
      <c r="F42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0" t="str">
        <f>IF(Table1[[#This Row],[Transaction Type]]="Maintenance","Non-Sales","Sales")</f>
        <v>Non-Sales</v>
      </c>
      <c r="H4230">
        <f>IF(Table1[[#This Row],[Quarter]]="q2",1,"")</f>
        <v>1</v>
      </c>
      <c r="I4230" t="str">
        <f>IF(Table1[[#This Row],[Quarter]]="q3",1,"")</f>
        <v/>
      </c>
      <c r="J4230">
        <f>IF(Table1[[#This Row],[Quarter]]="Q2",Table1[[#This Row],[Credit Amount]],"")</f>
        <v>-51.67</v>
      </c>
      <c r="K4230" t="str">
        <f>IF(Table1[[#This Row],[Quarter]]="Q3",Table1[[#This Row],[Credit Amount]],"")</f>
        <v/>
      </c>
      <c r="L4230" t="str">
        <f>IF(Table1[[#This Row],[Transaction Type]]="Upgrade",Table1[[#This Row],[Credit Amount]],IF(Table1[[#This Row],[Transaction Type]]="Activation",Table1[[#This Row],[Credit Amount]],""))</f>
        <v/>
      </c>
      <c r="M4230">
        <f>IF(Table1[[#This Row],[Transaction Type]]="Maintenance",Table1[[#This Row],[Credit Amount]],"")</f>
        <v>-51.67</v>
      </c>
      <c r="N4230">
        <v>10002</v>
      </c>
      <c r="O4230" t="s">
        <v>2489</v>
      </c>
      <c r="P4230" t="s">
        <v>2491</v>
      </c>
      <c r="Q4230" t="s">
        <v>289</v>
      </c>
      <c r="R4230">
        <v>10028</v>
      </c>
      <c r="S4230" t="s">
        <v>2489</v>
      </c>
      <c r="T4230" t="s">
        <v>2517</v>
      </c>
      <c r="U4230" t="s">
        <v>290</v>
      </c>
      <c r="V4230" t="s">
        <v>255</v>
      </c>
      <c r="W4230">
        <v>100001210</v>
      </c>
      <c r="X4230">
        <v>8005550211</v>
      </c>
      <c r="Y4230" t="s">
        <v>2595</v>
      </c>
      <c r="Z4230" t="s">
        <v>2806</v>
      </c>
      <c r="AA4230" s="13">
        <v>-51.67</v>
      </c>
      <c r="AB4230" s="14">
        <v>42526</v>
      </c>
      <c r="AC4230" t="s">
        <v>36</v>
      </c>
    </row>
    <row r="4231" spans="1:29" x14ac:dyDescent="0.25">
      <c r="A4231" t="str">
        <f>CONCATENATE("Q",ROUNDUP(MONTH(Table1[[#This Row],[Month]])/3,0))</f>
        <v>Q2</v>
      </c>
      <c r="B4231" s="14">
        <f>EOMONTH(Table1[[#This Row],[Credit Date]],-1)+1</f>
        <v>42522</v>
      </c>
      <c r="C4231" t="str">
        <f>CONCATENATE(Table1[[#This Row],[Issuer Last Name]],", ",Table1[[#This Row],[Issuer First Name]])</f>
        <v>No. 002, Employee</v>
      </c>
      <c r="D4231" t="str">
        <f>CONCATENATE(Table1[[#This Row],[Approver Last Name]],", ",Table1[[#This Row],[Approver First Name]])</f>
        <v>No. 028, Employee</v>
      </c>
      <c r="E4231" t="str">
        <f>CONCATENATE(Table1[[#This Row],[Customer Last Name]],", ",Table1[[#This Row],[Customer First Name]])</f>
        <v>No. 10170, Client</v>
      </c>
      <c r="F42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1" t="str">
        <f>IF(Table1[[#This Row],[Transaction Type]]="Maintenance","Non-Sales","Sales")</f>
        <v>Non-Sales</v>
      </c>
      <c r="H4231">
        <f>IF(Table1[[#This Row],[Quarter]]="q2",1,"")</f>
        <v>1</v>
      </c>
      <c r="I4231" t="str">
        <f>IF(Table1[[#This Row],[Quarter]]="q3",1,"")</f>
        <v/>
      </c>
      <c r="J4231">
        <f>IF(Table1[[#This Row],[Quarter]]="Q2",Table1[[#This Row],[Credit Amount]],"")</f>
        <v>-52.81</v>
      </c>
      <c r="K4231" t="str">
        <f>IF(Table1[[#This Row],[Quarter]]="Q3",Table1[[#This Row],[Credit Amount]],"")</f>
        <v/>
      </c>
      <c r="L4231" t="str">
        <f>IF(Table1[[#This Row],[Transaction Type]]="Upgrade",Table1[[#This Row],[Credit Amount]],IF(Table1[[#This Row],[Transaction Type]]="Activation",Table1[[#This Row],[Credit Amount]],""))</f>
        <v/>
      </c>
      <c r="M4231">
        <f>IF(Table1[[#This Row],[Transaction Type]]="Maintenance",Table1[[#This Row],[Credit Amount]],"")</f>
        <v>-52.81</v>
      </c>
      <c r="N4231">
        <v>10002</v>
      </c>
      <c r="O4231" t="s">
        <v>2489</v>
      </c>
      <c r="P4231" t="s">
        <v>2491</v>
      </c>
      <c r="Q4231" t="s">
        <v>289</v>
      </c>
      <c r="R4231">
        <v>10028</v>
      </c>
      <c r="S4231" t="s">
        <v>2489</v>
      </c>
      <c r="T4231" t="s">
        <v>2517</v>
      </c>
      <c r="U4231" t="s">
        <v>290</v>
      </c>
      <c r="V4231" t="s">
        <v>255</v>
      </c>
      <c r="W4231">
        <v>100001169</v>
      </c>
      <c r="X4231">
        <v>8005550170</v>
      </c>
      <c r="Y4231" t="s">
        <v>2595</v>
      </c>
      <c r="Z4231" t="s">
        <v>2765</v>
      </c>
      <c r="AA4231" s="13">
        <v>-52.81</v>
      </c>
      <c r="AB4231" s="14">
        <v>42531</v>
      </c>
      <c r="AC4231" t="s">
        <v>36</v>
      </c>
    </row>
    <row r="4232" spans="1:29" x14ac:dyDescent="0.25">
      <c r="A4232" t="str">
        <f>CONCATENATE("Q",ROUNDUP(MONTH(Table1[[#This Row],[Month]])/3,0))</f>
        <v>Q2</v>
      </c>
      <c r="B4232" s="14">
        <f>EOMONTH(Table1[[#This Row],[Credit Date]],-1)+1</f>
        <v>42522</v>
      </c>
      <c r="C4232" t="str">
        <f>CONCATENATE(Table1[[#This Row],[Issuer Last Name]],", ",Table1[[#This Row],[Issuer First Name]])</f>
        <v>No. 002, Employee</v>
      </c>
      <c r="D4232" t="str">
        <f>CONCATENATE(Table1[[#This Row],[Approver Last Name]],", ",Table1[[#This Row],[Approver First Name]])</f>
        <v>No. 028, Employee</v>
      </c>
      <c r="E4232" t="str">
        <f>CONCATENATE(Table1[[#This Row],[Customer Last Name]],", ",Table1[[#This Row],[Customer First Name]])</f>
        <v>No. 13281, Client</v>
      </c>
      <c r="F42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2" t="str">
        <f>IF(Table1[[#This Row],[Transaction Type]]="Maintenance","Non-Sales","Sales")</f>
        <v>Non-Sales</v>
      </c>
      <c r="H4232">
        <f>IF(Table1[[#This Row],[Quarter]]="q2",1,"")</f>
        <v>1</v>
      </c>
      <c r="I4232" t="str">
        <f>IF(Table1[[#This Row],[Quarter]]="q3",1,"")</f>
        <v/>
      </c>
      <c r="J4232">
        <f>IF(Table1[[#This Row],[Quarter]]="Q2",Table1[[#This Row],[Credit Amount]],"")</f>
        <v>-78.510000000000005</v>
      </c>
      <c r="K4232" t="str">
        <f>IF(Table1[[#This Row],[Quarter]]="Q3",Table1[[#This Row],[Credit Amount]],"")</f>
        <v/>
      </c>
      <c r="L4232" t="str">
        <f>IF(Table1[[#This Row],[Transaction Type]]="Upgrade",Table1[[#This Row],[Credit Amount]],IF(Table1[[#This Row],[Transaction Type]]="Activation",Table1[[#This Row],[Credit Amount]],""))</f>
        <v/>
      </c>
      <c r="M4232">
        <f>IF(Table1[[#This Row],[Transaction Type]]="Maintenance",Table1[[#This Row],[Credit Amount]],"")</f>
        <v>-78.510000000000005</v>
      </c>
      <c r="N4232">
        <v>10002</v>
      </c>
      <c r="O4232" t="s">
        <v>2489</v>
      </c>
      <c r="P4232" t="s">
        <v>2491</v>
      </c>
      <c r="Q4232" t="s">
        <v>289</v>
      </c>
      <c r="R4232">
        <v>10028</v>
      </c>
      <c r="S4232" t="s">
        <v>2489</v>
      </c>
      <c r="T4232" t="s">
        <v>2517</v>
      </c>
      <c r="U4232" t="s">
        <v>290</v>
      </c>
      <c r="V4232" t="s">
        <v>255</v>
      </c>
      <c r="W4232">
        <v>100004280</v>
      </c>
      <c r="X4232">
        <v>8005553281</v>
      </c>
      <c r="Y4232" t="s">
        <v>2595</v>
      </c>
      <c r="Z4232" t="s">
        <v>5869</v>
      </c>
      <c r="AA4232" s="13">
        <v>-78.510000000000005</v>
      </c>
      <c r="AB4232" s="14">
        <v>42534</v>
      </c>
      <c r="AC4232" t="s">
        <v>36</v>
      </c>
    </row>
    <row r="4233" spans="1:29" x14ac:dyDescent="0.25">
      <c r="A4233" t="str">
        <f>CONCATENATE("Q",ROUNDUP(MONTH(Table1[[#This Row],[Month]])/3,0))</f>
        <v>Q2</v>
      </c>
      <c r="B4233" s="14">
        <f>EOMONTH(Table1[[#This Row],[Credit Date]],-1)+1</f>
        <v>42522</v>
      </c>
      <c r="C4233" t="str">
        <f>CONCATENATE(Table1[[#This Row],[Issuer Last Name]],", ",Table1[[#This Row],[Issuer First Name]])</f>
        <v>No. 002, Employee</v>
      </c>
      <c r="D4233" t="str">
        <f>CONCATENATE(Table1[[#This Row],[Approver Last Name]],", ",Table1[[#This Row],[Approver First Name]])</f>
        <v>No. 028, Employee</v>
      </c>
      <c r="E4233" t="str">
        <f>CONCATENATE(Table1[[#This Row],[Customer Last Name]],", ",Table1[[#This Row],[Customer First Name]])</f>
        <v>No. 10645, Client</v>
      </c>
      <c r="F4233" t="str">
        <f>IF(Table1[[#This Row],[Credit Amount]]&gt;-19.99,"Less than 19.99",IF(Table1[[#This Row],[Credit Amount]]=-20,"20",IF(Table1[[#This Row],[Credit Amount]]&gt;-49.98,"20.01-49.98",IF(Table1[[#This Row],[Credit Amount]]=-49.99,"49.99",IF(Table1[[#This Row],[Credit Amount]]=-50,"50",IF(Table1[[#This Row],[Credit Amount]]&lt;-50.01,"Greater than 50"))))))</f>
        <v>20.01-49.98</v>
      </c>
      <c r="G4233" t="str">
        <f>IF(Table1[[#This Row],[Transaction Type]]="Maintenance","Non-Sales","Sales")</f>
        <v>Non-Sales</v>
      </c>
      <c r="H4233">
        <f>IF(Table1[[#This Row],[Quarter]]="q2",1,"")</f>
        <v>1</v>
      </c>
      <c r="I4233" t="str">
        <f>IF(Table1[[#This Row],[Quarter]]="q3",1,"")</f>
        <v/>
      </c>
      <c r="J4233">
        <f>IF(Table1[[#This Row],[Quarter]]="Q2",Table1[[#This Row],[Credit Amount]],"")</f>
        <v>-36.04</v>
      </c>
      <c r="K4233" t="str">
        <f>IF(Table1[[#This Row],[Quarter]]="Q3",Table1[[#This Row],[Credit Amount]],"")</f>
        <v/>
      </c>
      <c r="L4233" t="str">
        <f>IF(Table1[[#This Row],[Transaction Type]]="Upgrade",Table1[[#This Row],[Credit Amount]],IF(Table1[[#This Row],[Transaction Type]]="Activation",Table1[[#This Row],[Credit Amount]],""))</f>
        <v/>
      </c>
      <c r="M4233">
        <f>IF(Table1[[#This Row],[Transaction Type]]="Maintenance",Table1[[#This Row],[Credit Amount]],"")</f>
        <v>-36.04</v>
      </c>
      <c r="N4233">
        <v>10002</v>
      </c>
      <c r="O4233" t="s">
        <v>2489</v>
      </c>
      <c r="P4233" t="s">
        <v>2491</v>
      </c>
      <c r="Q4233" t="s">
        <v>289</v>
      </c>
      <c r="R4233">
        <v>10028</v>
      </c>
      <c r="S4233" t="s">
        <v>2489</v>
      </c>
      <c r="T4233" t="s">
        <v>2517</v>
      </c>
      <c r="U4233" t="s">
        <v>290</v>
      </c>
      <c r="V4233" t="s">
        <v>255</v>
      </c>
      <c r="W4233">
        <v>100001644</v>
      </c>
      <c r="X4233">
        <v>8005550645</v>
      </c>
      <c r="Y4233" t="s">
        <v>2595</v>
      </c>
      <c r="Z4233" t="s">
        <v>3240</v>
      </c>
      <c r="AA4233" s="13">
        <v>-36.04</v>
      </c>
      <c r="AB4233" s="14">
        <v>42535</v>
      </c>
      <c r="AC4233" t="s">
        <v>36</v>
      </c>
    </row>
    <row r="4234" spans="1:29" x14ac:dyDescent="0.25">
      <c r="A4234" t="str">
        <f>CONCATENATE("Q",ROUNDUP(MONTH(Table1[[#This Row],[Month]])/3,0))</f>
        <v>Q2</v>
      </c>
      <c r="B4234" s="14">
        <f>EOMONTH(Table1[[#This Row],[Credit Date]],-1)+1</f>
        <v>42522</v>
      </c>
      <c r="C4234" t="str">
        <f>CONCATENATE(Table1[[#This Row],[Issuer Last Name]],", ",Table1[[#This Row],[Issuer First Name]])</f>
        <v>No. 002, Employee</v>
      </c>
      <c r="D4234" t="str">
        <f>CONCATENATE(Table1[[#This Row],[Approver Last Name]],", ",Table1[[#This Row],[Approver First Name]])</f>
        <v>No. 028, Employee</v>
      </c>
      <c r="E4234" t="str">
        <f>CONCATENATE(Table1[[#This Row],[Customer Last Name]],", ",Table1[[#This Row],[Customer First Name]])</f>
        <v>No. 10531, Client</v>
      </c>
      <c r="F4234" t="str">
        <f>IF(Table1[[#This Row],[Credit Amount]]&gt;-19.99,"Less than 19.99",IF(Table1[[#This Row],[Credit Amount]]=-20,"20",IF(Table1[[#This Row],[Credit Amount]]&gt;-49.98,"20.01-49.98",IF(Table1[[#This Row],[Credit Amount]]=-49.99,"49.99",IF(Table1[[#This Row],[Credit Amount]]=-50,"50",IF(Table1[[#This Row],[Credit Amount]]&lt;-50.01,"Greater than 50"))))))</f>
        <v>Less than 19.99</v>
      </c>
      <c r="G4234" t="str">
        <f>IF(Table1[[#This Row],[Transaction Type]]="Maintenance","Non-Sales","Sales")</f>
        <v>Sales</v>
      </c>
      <c r="H4234">
        <f>IF(Table1[[#This Row],[Quarter]]="q2",1,"")</f>
        <v>1</v>
      </c>
      <c r="I4234" t="str">
        <f>IF(Table1[[#This Row],[Quarter]]="q3",1,"")</f>
        <v/>
      </c>
      <c r="J4234">
        <f>IF(Table1[[#This Row],[Quarter]]="Q2",Table1[[#This Row],[Credit Amount]],"")</f>
        <v>-13.53</v>
      </c>
      <c r="K4234" t="str">
        <f>IF(Table1[[#This Row],[Quarter]]="Q3",Table1[[#This Row],[Credit Amount]],"")</f>
        <v/>
      </c>
      <c r="L4234">
        <f>IF(Table1[[#This Row],[Transaction Type]]="Upgrade",Table1[[#This Row],[Credit Amount]],IF(Table1[[#This Row],[Transaction Type]]="Activation",Table1[[#This Row],[Credit Amount]],""))</f>
        <v>-13.53</v>
      </c>
      <c r="M4234" t="str">
        <f>IF(Table1[[#This Row],[Transaction Type]]="Maintenance",Table1[[#This Row],[Credit Amount]],"")</f>
        <v/>
      </c>
      <c r="N4234">
        <v>10002</v>
      </c>
      <c r="O4234" t="s">
        <v>2489</v>
      </c>
      <c r="P4234" t="s">
        <v>2491</v>
      </c>
      <c r="Q4234" t="s">
        <v>289</v>
      </c>
      <c r="R4234">
        <v>10028</v>
      </c>
      <c r="S4234" t="s">
        <v>2489</v>
      </c>
      <c r="T4234" t="s">
        <v>2517</v>
      </c>
      <c r="U4234" t="s">
        <v>290</v>
      </c>
      <c r="V4234" t="s">
        <v>255</v>
      </c>
      <c r="W4234">
        <v>100001530</v>
      </c>
      <c r="X4234">
        <v>8005550531</v>
      </c>
      <c r="Y4234" t="s">
        <v>2595</v>
      </c>
      <c r="Z4234" t="s">
        <v>3126</v>
      </c>
      <c r="AA4234" s="13">
        <v>-13.53</v>
      </c>
      <c r="AB4234" s="14">
        <v>42537</v>
      </c>
      <c r="AC4234" t="s">
        <v>35</v>
      </c>
    </row>
    <row r="4235" spans="1:29" x14ac:dyDescent="0.25">
      <c r="A4235" t="str">
        <f>CONCATENATE("Q",ROUNDUP(MONTH(Table1[[#This Row],[Month]])/3,0))</f>
        <v>Q2</v>
      </c>
      <c r="B4235" s="14">
        <f>EOMONTH(Table1[[#This Row],[Credit Date]],-1)+1</f>
        <v>42522</v>
      </c>
      <c r="C4235" t="str">
        <f>CONCATENATE(Table1[[#This Row],[Issuer Last Name]],", ",Table1[[#This Row],[Issuer First Name]])</f>
        <v>No. 002, Employee</v>
      </c>
      <c r="D4235" t="str">
        <f>CONCATENATE(Table1[[#This Row],[Approver Last Name]],", ",Table1[[#This Row],[Approver First Name]])</f>
        <v>No. 028, Employee</v>
      </c>
      <c r="E4235" t="str">
        <f>CONCATENATE(Table1[[#This Row],[Customer Last Name]],", ",Table1[[#This Row],[Customer First Name]])</f>
        <v>No. 13512, Client</v>
      </c>
      <c r="F42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5" t="str">
        <f>IF(Table1[[#This Row],[Transaction Type]]="Maintenance","Non-Sales","Sales")</f>
        <v>Sales</v>
      </c>
      <c r="H4235">
        <f>IF(Table1[[#This Row],[Quarter]]="q2",1,"")</f>
        <v>1</v>
      </c>
      <c r="I4235" t="str">
        <f>IF(Table1[[#This Row],[Quarter]]="q3",1,"")</f>
        <v/>
      </c>
      <c r="J4235">
        <f>IF(Table1[[#This Row],[Quarter]]="Q2",Table1[[#This Row],[Credit Amount]],"")</f>
        <v>-68</v>
      </c>
      <c r="K4235" t="str">
        <f>IF(Table1[[#This Row],[Quarter]]="Q3",Table1[[#This Row],[Credit Amount]],"")</f>
        <v/>
      </c>
      <c r="L4235">
        <f>IF(Table1[[#This Row],[Transaction Type]]="Upgrade",Table1[[#This Row],[Credit Amount]],IF(Table1[[#This Row],[Transaction Type]]="Activation",Table1[[#This Row],[Credit Amount]],""))</f>
        <v>-68</v>
      </c>
      <c r="M4235" t="str">
        <f>IF(Table1[[#This Row],[Transaction Type]]="Maintenance",Table1[[#This Row],[Credit Amount]],"")</f>
        <v/>
      </c>
      <c r="N4235">
        <v>10002</v>
      </c>
      <c r="O4235" t="s">
        <v>2489</v>
      </c>
      <c r="P4235" t="s">
        <v>2491</v>
      </c>
      <c r="Q4235" t="s">
        <v>289</v>
      </c>
      <c r="R4235">
        <v>10028</v>
      </c>
      <c r="S4235" t="s">
        <v>2489</v>
      </c>
      <c r="T4235" t="s">
        <v>2517</v>
      </c>
      <c r="U4235" t="s">
        <v>290</v>
      </c>
      <c r="V4235" t="s">
        <v>255</v>
      </c>
      <c r="W4235">
        <v>100004511</v>
      </c>
      <c r="X4235">
        <v>8005553512</v>
      </c>
      <c r="Y4235" t="s">
        <v>2595</v>
      </c>
      <c r="Z4235" t="s">
        <v>6100</v>
      </c>
      <c r="AA4235" s="13">
        <v>-68</v>
      </c>
      <c r="AB4235" s="14">
        <v>42537</v>
      </c>
      <c r="AC4235" t="s">
        <v>35</v>
      </c>
    </row>
    <row r="4236" spans="1:29" x14ac:dyDescent="0.25">
      <c r="A4236" t="str">
        <f>CONCATENATE("Q",ROUNDUP(MONTH(Table1[[#This Row],[Month]])/3,0))</f>
        <v>Q2</v>
      </c>
      <c r="B4236" s="14">
        <f>EOMONTH(Table1[[#This Row],[Credit Date]],-1)+1</f>
        <v>42522</v>
      </c>
      <c r="C4236" t="str">
        <f>CONCATENATE(Table1[[#This Row],[Issuer Last Name]],", ",Table1[[#This Row],[Issuer First Name]])</f>
        <v>No. 002, Employee</v>
      </c>
      <c r="D4236" t="str">
        <f>CONCATENATE(Table1[[#This Row],[Approver Last Name]],", ",Table1[[#This Row],[Approver First Name]])</f>
        <v>No. 028, Employee</v>
      </c>
      <c r="E4236" t="str">
        <f>CONCATENATE(Table1[[#This Row],[Customer Last Name]],", ",Table1[[#This Row],[Customer First Name]])</f>
        <v>No. 10187, Client</v>
      </c>
      <c r="F42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6" t="str">
        <f>IF(Table1[[#This Row],[Transaction Type]]="Maintenance","Non-Sales","Sales")</f>
        <v>Sales</v>
      </c>
      <c r="H4236">
        <f>IF(Table1[[#This Row],[Quarter]]="q2",1,"")</f>
        <v>1</v>
      </c>
      <c r="I4236" t="str">
        <f>IF(Table1[[#This Row],[Quarter]]="q3",1,"")</f>
        <v/>
      </c>
      <c r="J4236">
        <f>IF(Table1[[#This Row],[Quarter]]="Q2",Table1[[#This Row],[Credit Amount]],"")</f>
        <v>-64.92</v>
      </c>
      <c r="K4236" t="str">
        <f>IF(Table1[[#This Row],[Quarter]]="Q3",Table1[[#This Row],[Credit Amount]],"")</f>
        <v/>
      </c>
      <c r="L4236">
        <f>IF(Table1[[#This Row],[Transaction Type]]="Upgrade",Table1[[#This Row],[Credit Amount]],IF(Table1[[#This Row],[Transaction Type]]="Activation",Table1[[#This Row],[Credit Amount]],""))</f>
        <v>-64.92</v>
      </c>
      <c r="M4236" t="str">
        <f>IF(Table1[[#This Row],[Transaction Type]]="Maintenance",Table1[[#This Row],[Credit Amount]],"")</f>
        <v/>
      </c>
      <c r="N4236">
        <v>10002</v>
      </c>
      <c r="O4236" t="s">
        <v>2489</v>
      </c>
      <c r="P4236" t="s">
        <v>2491</v>
      </c>
      <c r="Q4236" t="s">
        <v>289</v>
      </c>
      <c r="R4236">
        <v>10028</v>
      </c>
      <c r="S4236" t="s">
        <v>2489</v>
      </c>
      <c r="T4236" t="s">
        <v>2517</v>
      </c>
      <c r="U4236" t="s">
        <v>290</v>
      </c>
      <c r="V4236" t="s">
        <v>255</v>
      </c>
      <c r="W4236">
        <v>100001186</v>
      </c>
      <c r="X4236">
        <v>8005550187</v>
      </c>
      <c r="Y4236" t="s">
        <v>2595</v>
      </c>
      <c r="Z4236" t="s">
        <v>2782</v>
      </c>
      <c r="AA4236" s="13">
        <v>-64.92</v>
      </c>
      <c r="AB4236" s="14">
        <v>42537</v>
      </c>
      <c r="AC4236" t="s">
        <v>35</v>
      </c>
    </row>
    <row r="4237" spans="1:29" x14ac:dyDescent="0.25">
      <c r="A4237" t="str">
        <f>CONCATENATE("Q",ROUNDUP(MONTH(Table1[[#This Row],[Month]])/3,0))</f>
        <v>Q2</v>
      </c>
      <c r="B4237" s="14">
        <f>EOMONTH(Table1[[#This Row],[Credit Date]],-1)+1</f>
        <v>42522</v>
      </c>
      <c r="C4237" t="str">
        <f>CONCATENATE(Table1[[#This Row],[Issuer Last Name]],", ",Table1[[#This Row],[Issuer First Name]])</f>
        <v>No. 002, Employee</v>
      </c>
      <c r="D4237" t="str">
        <f>CONCATENATE(Table1[[#This Row],[Approver Last Name]],", ",Table1[[#This Row],[Approver First Name]])</f>
        <v>No. 028, Employee</v>
      </c>
      <c r="E4237" t="str">
        <f>CONCATENATE(Table1[[#This Row],[Customer Last Name]],", ",Table1[[#This Row],[Customer First Name]])</f>
        <v>No. 11256, Client</v>
      </c>
      <c r="F4237" t="str">
        <f>IF(Table1[[#This Row],[Credit Amount]]&gt;-19.99,"Less than 19.99",IF(Table1[[#This Row],[Credit Amount]]=-20,"20",IF(Table1[[#This Row],[Credit Amount]]&gt;-49.98,"20.01-49.98",IF(Table1[[#This Row],[Credit Amount]]=-49.99,"49.99",IF(Table1[[#This Row],[Credit Amount]]=-50,"50",IF(Table1[[#This Row],[Credit Amount]]&lt;-50.01,"Greater than 50"))))))</f>
        <v>Less than 19.99</v>
      </c>
      <c r="G4237" t="str">
        <f>IF(Table1[[#This Row],[Transaction Type]]="Maintenance","Non-Sales","Sales")</f>
        <v>Non-Sales</v>
      </c>
      <c r="H4237">
        <f>IF(Table1[[#This Row],[Quarter]]="q2",1,"")</f>
        <v>1</v>
      </c>
      <c r="I4237" t="str">
        <f>IF(Table1[[#This Row],[Quarter]]="q3",1,"")</f>
        <v/>
      </c>
      <c r="J4237">
        <f>IF(Table1[[#This Row],[Quarter]]="Q2",Table1[[#This Row],[Credit Amount]],"")</f>
        <v>-5.24</v>
      </c>
      <c r="K4237" t="str">
        <f>IF(Table1[[#This Row],[Quarter]]="Q3",Table1[[#This Row],[Credit Amount]],"")</f>
        <v/>
      </c>
      <c r="L4237" t="str">
        <f>IF(Table1[[#This Row],[Transaction Type]]="Upgrade",Table1[[#This Row],[Credit Amount]],IF(Table1[[#This Row],[Transaction Type]]="Activation",Table1[[#This Row],[Credit Amount]],""))</f>
        <v/>
      </c>
      <c r="M4237">
        <f>IF(Table1[[#This Row],[Transaction Type]]="Maintenance",Table1[[#This Row],[Credit Amount]],"")</f>
        <v>-5.24</v>
      </c>
      <c r="N4237">
        <v>10002</v>
      </c>
      <c r="O4237" t="s">
        <v>2489</v>
      </c>
      <c r="P4237" t="s">
        <v>2491</v>
      </c>
      <c r="Q4237" t="s">
        <v>289</v>
      </c>
      <c r="R4237">
        <v>10028</v>
      </c>
      <c r="S4237" t="s">
        <v>2489</v>
      </c>
      <c r="T4237" t="s">
        <v>2517</v>
      </c>
      <c r="U4237" t="s">
        <v>290</v>
      </c>
      <c r="V4237" t="s">
        <v>255</v>
      </c>
      <c r="W4237">
        <v>100002255</v>
      </c>
      <c r="X4237">
        <v>8005551256</v>
      </c>
      <c r="Y4237" t="s">
        <v>2595</v>
      </c>
      <c r="Z4237" t="s">
        <v>3851</v>
      </c>
      <c r="AA4237" s="13">
        <v>-5.24</v>
      </c>
      <c r="AB4237" s="14">
        <v>42540</v>
      </c>
      <c r="AC4237" t="s">
        <v>36</v>
      </c>
    </row>
    <row r="4238" spans="1:29" x14ac:dyDescent="0.25">
      <c r="A4238" t="str">
        <f>CONCATENATE("Q",ROUNDUP(MONTH(Table1[[#This Row],[Month]])/3,0))</f>
        <v>Q2</v>
      </c>
      <c r="B4238" s="14">
        <f>EOMONTH(Table1[[#This Row],[Credit Date]],-1)+1</f>
        <v>42522</v>
      </c>
      <c r="C4238" t="str">
        <f>CONCATENATE(Table1[[#This Row],[Issuer Last Name]],", ",Table1[[#This Row],[Issuer First Name]])</f>
        <v>No. 002, Employee</v>
      </c>
      <c r="D4238" t="str">
        <f>CONCATENATE(Table1[[#This Row],[Approver Last Name]],", ",Table1[[#This Row],[Approver First Name]])</f>
        <v>No. 028, Employee</v>
      </c>
      <c r="E4238" t="str">
        <f>CONCATENATE(Table1[[#This Row],[Customer Last Name]],", ",Table1[[#This Row],[Customer First Name]])</f>
        <v>No. 12352, Client</v>
      </c>
      <c r="F42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8" t="str">
        <f>IF(Table1[[#This Row],[Transaction Type]]="Maintenance","Non-Sales","Sales")</f>
        <v>Non-Sales</v>
      </c>
      <c r="H4238">
        <f>IF(Table1[[#This Row],[Quarter]]="q2",1,"")</f>
        <v>1</v>
      </c>
      <c r="I4238" t="str">
        <f>IF(Table1[[#This Row],[Quarter]]="q3",1,"")</f>
        <v/>
      </c>
      <c r="J4238">
        <f>IF(Table1[[#This Row],[Quarter]]="Q2",Table1[[#This Row],[Credit Amount]],"")</f>
        <v>-85.44</v>
      </c>
      <c r="K4238" t="str">
        <f>IF(Table1[[#This Row],[Quarter]]="Q3",Table1[[#This Row],[Credit Amount]],"")</f>
        <v/>
      </c>
      <c r="L4238" t="str">
        <f>IF(Table1[[#This Row],[Transaction Type]]="Upgrade",Table1[[#This Row],[Credit Amount]],IF(Table1[[#This Row],[Transaction Type]]="Activation",Table1[[#This Row],[Credit Amount]],""))</f>
        <v/>
      </c>
      <c r="M4238">
        <f>IF(Table1[[#This Row],[Transaction Type]]="Maintenance",Table1[[#This Row],[Credit Amount]],"")</f>
        <v>-85.44</v>
      </c>
      <c r="N4238">
        <v>10002</v>
      </c>
      <c r="O4238" t="s">
        <v>2489</v>
      </c>
      <c r="P4238" t="s">
        <v>2491</v>
      </c>
      <c r="Q4238" t="s">
        <v>289</v>
      </c>
      <c r="R4238">
        <v>10028</v>
      </c>
      <c r="S4238" t="s">
        <v>2489</v>
      </c>
      <c r="T4238" t="s">
        <v>2517</v>
      </c>
      <c r="U4238" t="s">
        <v>290</v>
      </c>
      <c r="V4238" t="s">
        <v>255</v>
      </c>
      <c r="W4238">
        <v>100003351</v>
      </c>
      <c r="X4238">
        <v>8005552352</v>
      </c>
      <c r="Y4238" t="s">
        <v>2595</v>
      </c>
      <c r="Z4238" t="s">
        <v>4947</v>
      </c>
      <c r="AA4238" s="13">
        <v>-85.44</v>
      </c>
      <c r="AB4238" s="14">
        <v>42540</v>
      </c>
      <c r="AC4238" t="s">
        <v>36</v>
      </c>
    </row>
    <row r="4239" spans="1:29" x14ac:dyDescent="0.25">
      <c r="A4239" t="str">
        <f>CONCATENATE("Q",ROUNDUP(MONTH(Table1[[#This Row],[Month]])/3,0))</f>
        <v>Q2</v>
      </c>
      <c r="B4239" s="14">
        <f>EOMONTH(Table1[[#This Row],[Credit Date]],-1)+1</f>
        <v>42522</v>
      </c>
      <c r="C4239" t="str">
        <f>CONCATENATE(Table1[[#This Row],[Issuer Last Name]],", ",Table1[[#This Row],[Issuer First Name]])</f>
        <v>No. 002, Employee</v>
      </c>
      <c r="D4239" t="str">
        <f>CONCATENATE(Table1[[#This Row],[Approver Last Name]],", ",Table1[[#This Row],[Approver First Name]])</f>
        <v>No. 028, Employee</v>
      </c>
      <c r="E4239" t="str">
        <f>CONCATENATE(Table1[[#This Row],[Customer Last Name]],", ",Table1[[#This Row],[Customer First Name]])</f>
        <v>No. 11366, Client</v>
      </c>
      <c r="F42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39" t="str">
        <f>IF(Table1[[#This Row],[Transaction Type]]="Maintenance","Non-Sales","Sales")</f>
        <v>Non-Sales</v>
      </c>
      <c r="H4239">
        <f>IF(Table1[[#This Row],[Quarter]]="q2",1,"")</f>
        <v>1</v>
      </c>
      <c r="I4239" t="str">
        <f>IF(Table1[[#This Row],[Quarter]]="q3",1,"")</f>
        <v/>
      </c>
      <c r="J4239">
        <f>IF(Table1[[#This Row],[Quarter]]="Q2",Table1[[#This Row],[Credit Amount]],"")</f>
        <v>-62.29</v>
      </c>
      <c r="K4239" t="str">
        <f>IF(Table1[[#This Row],[Quarter]]="Q3",Table1[[#This Row],[Credit Amount]],"")</f>
        <v/>
      </c>
      <c r="L4239" t="str">
        <f>IF(Table1[[#This Row],[Transaction Type]]="Upgrade",Table1[[#This Row],[Credit Amount]],IF(Table1[[#This Row],[Transaction Type]]="Activation",Table1[[#This Row],[Credit Amount]],""))</f>
        <v/>
      </c>
      <c r="M4239">
        <f>IF(Table1[[#This Row],[Transaction Type]]="Maintenance",Table1[[#This Row],[Credit Amount]],"")</f>
        <v>-62.29</v>
      </c>
      <c r="N4239">
        <v>10002</v>
      </c>
      <c r="O4239" t="s">
        <v>2489</v>
      </c>
      <c r="P4239" t="s">
        <v>2491</v>
      </c>
      <c r="Q4239" t="s">
        <v>289</v>
      </c>
      <c r="R4239">
        <v>10028</v>
      </c>
      <c r="S4239" t="s">
        <v>2489</v>
      </c>
      <c r="T4239" t="s">
        <v>2517</v>
      </c>
      <c r="U4239" t="s">
        <v>290</v>
      </c>
      <c r="V4239" t="s">
        <v>255</v>
      </c>
      <c r="W4239">
        <v>100002365</v>
      </c>
      <c r="X4239">
        <v>8005551366</v>
      </c>
      <c r="Y4239" t="s">
        <v>2595</v>
      </c>
      <c r="Z4239" t="s">
        <v>3961</v>
      </c>
      <c r="AA4239" s="13">
        <v>-62.29</v>
      </c>
      <c r="AB4239" s="14">
        <v>42545</v>
      </c>
      <c r="AC4239" t="s">
        <v>36</v>
      </c>
    </row>
    <row r="4240" spans="1:29" x14ac:dyDescent="0.25">
      <c r="A4240" t="str">
        <f>CONCATENATE("Q",ROUNDUP(MONTH(Table1[[#This Row],[Month]])/3,0))</f>
        <v>Q2</v>
      </c>
      <c r="B4240" s="14">
        <f>EOMONTH(Table1[[#This Row],[Credit Date]],-1)+1</f>
        <v>42522</v>
      </c>
      <c r="C4240" t="str">
        <f>CONCATENATE(Table1[[#This Row],[Issuer Last Name]],", ",Table1[[#This Row],[Issuer First Name]])</f>
        <v>No. 002, Employee</v>
      </c>
      <c r="D4240" t="str">
        <f>CONCATENATE(Table1[[#This Row],[Approver Last Name]],", ",Table1[[#This Row],[Approver First Name]])</f>
        <v>No. 028, Employee</v>
      </c>
      <c r="E4240" t="str">
        <f>CONCATENATE(Table1[[#This Row],[Customer Last Name]],", ",Table1[[#This Row],[Customer First Name]])</f>
        <v>No. 12891, Client</v>
      </c>
      <c r="F4240" t="str">
        <f>IF(Table1[[#This Row],[Credit Amount]]&gt;-19.99,"Less than 19.99",IF(Table1[[#This Row],[Credit Amount]]=-20,"20",IF(Table1[[#This Row],[Credit Amount]]&gt;-49.98,"20.01-49.98",IF(Table1[[#This Row],[Credit Amount]]=-49.99,"49.99",IF(Table1[[#This Row],[Credit Amount]]=-50,"50",IF(Table1[[#This Row],[Credit Amount]]&lt;-50.01,"Greater than 50"))))))</f>
        <v>20.01-49.98</v>
      </c>
      <c r="G4240" t="str">
        <f>IF(Table1[[#This Row],[Transaction Type]]="Maintenance","Non-Sales","Sales")</f>
        <v>Non-Sales</v>
      </c>
      <c r="H4240">
        <f>IF(Table1[[#This Row],[Quarter]]="q2",1,"")</f>
        <v>1</v>
      </c>
      <c r="I4240" t="str">
        <f>IF(Table1[[#This Row],[Quarter]]="q3",1,"")</f>
        <v/>
      </c>
      <c r="J4240">
        <f>IF(Table1[[#This Row],[Quarter]]="Q2",Table1[[#This Row],[Credit Amount]],"")</f>
        <v>-41.86</v>
      </c>
      <c r="K4240" t="str">
        <f>IF(Table1[[#This Row],[Quarter]]="Q3",Table1[[#This Row],[Credit Amount]],"")</f>
        <v/>
      </c>
      <c r="L4240" t="str">
        <f>IF(Table1[[#This Row],[Transaction Type]]="Upgrade",Table1[[#This Row],[Credit Amount]],IF(Table1[[#This Row],[Transaction Type]]="Activation",Table1[[#This Row],[Credit Amount]],""))</f>
        <v/>
      </c>
      <c r="M4240">
        <f>IF(Table1[[#This Row],[Transaction Type]]="Maintenance",Table1[[#This Row],[Credit Amount]],"")</f>
        <v>-41.86</v>
      </c>
      <c r="N4240">
        <v>10002</v>
      </c>
      <c r="O4240" t="s">
        <v>2489</v>
      </c>
      <c r="P4240" t="s">
        <v>2491</v>
      </c>
      <c r="Q4240" t="s">
        <v>289</v>
      </c>
      <c r="R4240">
        <v>10028</v>
      </c>
      <c r="S4240" t="s">
        <v>2489</v>
      </c>
      <c r="T4240" t="s">
        <v>2517</v>
      </c>
      <c r="U4240" t="s">
        <v>290</v>
      </c>
      <c r="V4240" t="s">
        <v>255</v>
      </c>
      <c r="W4240">
        <v>100003890</v>
      </c>
      <c r="X4240">
        <v>8005552891</v>
      </c>
      <c r="Y4240" t="s">
        <v>2595</v>
      </c>
      <c r="Z4240" t="s">
        <v>5481</v>
      </c>
      <c r="AA4240" s="13">
        <v>-41.86</v>
      </c>
      <c r="AB4240" s="14">
        <v>42549</v>
      </c>
      <c r="AC4240" t="s">
        <v>36</v>
      </c>
    </row>
    <row r="4241" spans="1:29" x14ac:dyDescent="0.25">
      <c r="A4241" t="str">
        <f>CONCATENATE("Q",ROUNDUP(MONTH(Table1[[#This Row],[Month]])/3,0))</f>
        <v>Q3</v>
      </c>
      <c r="B4241" s="14">
        <f>EOMONTH(Table1[[#This Row],[Credit Date]],-1)+1</f>
        <v>42552</v>
      </c>
      <c r="C4241" t="str">
        <f>CONCATENATE(Table1[[#This Row],[Issuer Last Name]],", ",Table1[[#This Row],[Issuer First Name]])</f>
        <v>No. 002, Employee</v>
      </c>
      <c r="D4241" t="str">
        <f>CONCATENATE(Table1[[#This Row],[Approver Last Name]],", ",Table1[[#This Row],[Approver First Name]])</f>
        <v>No. 002, Employee</v>
      </c>
      <c r="E4241" t="str">
        <f>CONCATENATE(Table1[[#This Row],[Customer Last Name]],", ",Table1[[#This Row],[Customer First Name]])</f>
        <v>No. 12214, Client</v>
      </c>
      <c r="F4241" t="str">
        <f>IF(Table1[[#This Row],[Credit Amount]]&gt;-19.99,"Less than 19.99",IF(Table1[[#This Row],[Credit Amount]]=-20,"20",IF(Table1[[#This Row],[Credit Amount]]&gt;-49.98,"20.01-49.98",IF(Table1[[#This Row],[Credit Amount]]=-49.99,"49.99",IF(Table1[[#This Row],[Credit Amount]]=-50,"50",IF(Table1[[#This Row],[Credit Amount]]&lt;-50.01,"Greater than 50"))))))</f>
        <v>20.01-49.98</v>
      </c>
      <c r="G4241" t="str">
        <f>IF(Table1[[#This Row],[Transaction Type]]="Maintenance","Non-Sales","Sales")</f>
        <v>Non-Sales</v>
      </c>
      <c r="H4241" t="str">
        <f>IF(Table1[[#This Row],[Quarter]]="q2",1,"")</f>
        <v/>
      </c>
      <c r="I4241">
        <f>IF(Table1[[#This Row],[Quarter]]="q3",1,"")</f>
        <v>1</v>
      </c>
      <c r="J4241" t="str">
        <f>IF(Table1[[#This Row],[Quarter]]="Q2",Table1[[#This Row],[Credit Amount]],"")</f>
        <v/>
      </c>
      <c r="K4241">
        <f>IF(Table1[[#This Row],[Quarter]]="Q3",Table1[[#This Row],[Credit Amount]],"")</f>
        <v>-36.49</v>
      </c>
      <c r="L4241" t="str">
        <f>IF(Table1[[#This Row],[Transaction Type]]="Upgrade",Table1[[#This Row],[Credit Amount]],IF(Table1[[#This Row],[Transaction Type]]="Activation",Table1[[#This Row],[Credit Amount]],""))</f>
        <v/>
      </c>
      <c r="M4241">
        <f>IF(Table1[[#This Row],[Transaction Type]]="Maintenance",Table1[[#This Row],[Credit Amount]],"")</f>
        <v>-36.49</v>
      </c>
      <c r="N4241">
        <v>10002</v>
      </c>
      <c r="O4241" t="s">
        <v>2489</v>
      </c>
      <c r="P4241" t="s">
        <v>2491</v>
      </c>
      <c r="Q4241" t="s">
        <v>289</v>
      </c>
      <c r="R4241">
        <v>10002</v>
      </c>
      <c r="S4241" t="s">
        <v>2489</v>
      </c>
      <c r="T4241" t="s">
        <v>2491</v>
      </c>
      <c r="U4241" t="s">
        <v>289</v>
      </c>
      <c r="V4241" t="s">
        <v>255</v>
      </c>
      <c r="W4241">
        <v>100003213</v>
      </c>
      <c r="X4241">
        <v>8005552214</v>
      </c>
      <c r="Y4241" t="s">
        <v>2595</v>
      </c>
      <c r="Z4241" t="s">
        <v>4809</v>
      </c>
      <c r="AA4241" s="13">
        <v>-36.49</v>
      </c>
      <c r="AB4241" s="14">
        <v>42559</v>
      </c>
      <c r="AC4241" t="s">
        <v>36</v>
      </c>
    </row>
    <row r="4242" spans="1:29" x14ac:dyDescent="0.25">
      <c r="A4242" t="str">
        <f>CONCATENATE("Q",ROUNDUP(MONTH(Table1[[#This Row],[Month]])/3,0))</f>
        <v>Q3</v>
      </c>
      <c r="B4242" s="14">
        <f>EOMONTH(Table1[[#This Row],[Credit Date]],-1)+1</f>
        <v>42552</v>
      </c>
      <c r="C4242" t="str">
        <f>CONCATENATE(Table1[[#This Row],[Issuer Last Name]],", ",Table1[[#This Row],[Issuer First Name]])</f>
        <v>No. 002, Employee</v>
      </c>
      <c r="D4242" t="str">
        <f>CONCATENATE(Table1[[#This Row],[Approver Last Name]],", ",Table1[[#This Row],[Approver First Name]])</f>
        <v>No. 002, Employee</v>
      </c>
      <c r="E4242" t="str">
        <f>CONCATENATE(Table1[[#This Row],[Customer Last Name]],", ",Table1[[#This Row],[Customer First Name]])</f>
        <v>No. 13099, Client</v>
      </c>
      <c r="F4242" t="str">
        <f>IF(Table1[[#This Row],[Credit Amount]]&gt;-19.99,"Less than 19.99",IF(Table1[[#This Row],[Credit Amount]]=-20,"20",IF(Table1[[#This Row],[Credit Amount]]&gt;-49.98,"20.01-49.98",IF(Table1[[#This Row],[Credit Amount]]=-49.99,"49.99",IF(Table1[[#This Row],[Credit Amount]]=-50,"50",IF(Table1[[#This Row],[Credit Amount]]&lt;-50.01,"Greater than 50"))))))</f>
        <v>Less than 19.99</v>
      </c>
      <c r="G4242" t="str">
        <f>IF(Table1[[#This Row],[Transaction Type]]="Maintenance","Non-Sales","Sales")</f>
        <v>Sales</v>
      </c>
      <c r="H4242" t="str">
        <f>IF(Table1[[#This Row],[Quarter]]="q2",1,"")</f>
        <v/>
      </c>
      <c r="I4242">
        <f>IF(Table1[[#This Row],[Quarter]]="q3",1,"")</f>
        <v>1</v>
      </c>
      <c r="J4242" t="str">
        <f>IF(Table1[[#This Row],[Quarter]]="Q2",Table1[[#This Row],[Credit Amount]],"")</f>
        <v/>
      </c>
      <c r="K4242">
        <f>IF(Table1[[#This Row],[Quarter]]="Q3",Table1[[#This Row],[Credit Amount]],"")</f>
        <v>-12.31</v>
      </c>
      <c r="L4242">
        <f>IF(Table1[[#This Row],[Transaction Type]]="Upgrade",Table1[[#This Row],[Credit Amount]],IF(Table1[[#This Row],[Transaction Type]]="Activation",Table1[[#This Row],[Credit Amount]],""))</f>
        <v>-12.31</v>
      </c>
      <c r="M4242" t="str">
        <f>IF(Table1[[#This Row],[Transaction Type]]="Maintenance",Table1[[#This Row],[Credit Amount]],"")</f>
        <v/>
      </c>
      <c r="N4242">
        <v>10002</v>
      </c>
      <c r="O4242" t="s">
        <v>2489</v>
      </c>
      <c r="P4242" t="s">
        <v>2491</v>
      </c>
      <c r="Q4242" t="s">
        <v>289</v>
      </c>
      <c r="R4242">
        <v>10002</v>
      </c>
      <c r="S4242" t="s">
        <v>2489</v>
      </c>
      <c r="T4242" t="s">
        <v>2491</v>
      </c>
      <c r="U4242" t="s">
        <v>289</v>
      </c>
      <c r="V4242" t="s">
        <v>255</v>
      </c>
      <c r="W4242">
        <v>100004098</v>
      </c>
      <c r="X4242">
        <v>8005553099</v>
      </c>
      <c r="Y4242" t="s">
        <v>2595</v>
      </c>
      <c r="Z4242" t="s">
        <v>5687</v>
      </c>
      <c r="AA4242" s="13">
        <v>-12.31</v>
      </c>
      <c r="AB4242" s="14">
        <v>42563</v>
      </c>
      <c r="AC4242" t="s">
        <v>35</v>
      </c>
    </row>
    <row r="4243" spans="1:29" x14ac:dyDescent="0.25">
      <c r="A4243" t="str">
        <f>CONCATENATE("Q",ROUNDUP(MONTH(Table1[[#This Row],[Month]])/3,0))</f>
        <v>Q3</v>
      </c>
      <c r="B4243" s="14">
        <f>EOMONTH(Table1[[#This Row],[Credit Date]],-1)+1</f>
        <v>42583</v>
      </c>
      <c r="C4243" t="str">
        <f>CONCATENATE(Table1[[#This Row],[Issuer Last Name]],", ",Table1[[#This Row],[Issuer First Name]])</f>
        <v>No. 002, Employee</v>
      </c>
      <c r="D4243" t="str">
        <f>CONCATENATE(Table1[[#This Row],[Approver Last Name]],", ",Table1[[#This Row],[Approver First Name]])</f>
        <v>No. 002, Employee</v>
      </c>
      <c r="E4243" t="str">
        <f>CONCATENATE(Table1[[#This Row],[Customer Last Name]],", ",Table1[[#This Row],[Customer First Name]])</f>
        <v>No. 14061, Client</v>
      </c>
      <c r="F4243" t="str">
        <f>IF(Table1[[#This Row],[Credit Amount]]&gt;-19.99,"Less than 19.99",IF(Table1[[#This Row],[Credit Amount]]=-20,"20",IF(Table1[[#This Row],[Credit Amount]]&gt;-49.98,"20.01-49.98",IF(Table1[[#This Row],[Credit Amount]]=-49.99,"49.99",IF(Table1[[#This Row],[Credit Amount]]=-50,"50",IF(Table1[[#This Row],[Credit Amount]]&lt;-50.01,"Greater than 50"))))))</f>
        <v>20.01-49.98</v>
      </c>
      <c r="G4243" t="str">
        <f>IF(Table1[[#This Row],[Transaction Type]]="Maintenance","Non-Sales","Sales")</f>
        <v>Sales</v>
      </c>
      <c r="H4243" t="str">
        <f>IF(Table1[[#This Row],[Quarter]]="q2",1,"")</f>
        <v/>
      </c>
      <c r="I4243">
        <f>IF(Table1[[#This Row],[Quarter]]="q3",1,"")</f>
        <v>1</v>
      </c>
      <c r="J4243" t="str">
        <f>IF(Table1[[#This Row],[Quarter]]="Q2",Table1[[#This Row],[Credit Amount]],"")</f>
        <v/>
      </c>
      <c r="K4243">
        <f>IF(Table1[[#This Row],[Quarter]]="Q3",Table1[[#This Row],[Credit Amount]],"")</f>
        <v>-22.37</v>
      </c>
      <c r="L4243">
        <f>IF(Table1[[#This Row],[Transaction Type]]="Upgrade",Table1[[#This Row],[Credit Amount]],IF(Table1[[#This Row],[Transaction Type]]="Activation",Table1[[#This Row],[Credit Amount]],""))</f>
        <v>-22.37</v>
      </c>
      <c r="M4243" t="str">
        <f>IF(Table1[[#This Row],[Transaction Type]]="Maintenance",Table1[[#This Row],[Credit Amount]],"")</f>
        <v/>
      </c>
      <c r="N4243">
        <v>10002</v>
      </c>
      <c r="O4243" t="s">
        <v>2489</v>
      </c>
      <c r="P4243" t="s">
        <v>2491</v>
      </c>
      <c r="Q4243" t="s">
        <v>289</v>
      </c>
      <c r="R4243">
        <v>10002</v>
      </c>
      <c r="S4243" t="s">
        <v>2489</v>
      </c>
      <c r="T4243" t="s">
        <v>2491</v>
      </c>
      <c r="U4243" t="s">
        <v>289</v>
      </c>
      <c r="V4243" t="s">
        <v>255</v>
      </c>
      <c r="W4243">
        <v>100005060</v>
      </c>
      <c r="X4243">
        <v>8005554061</v>
      </c>
      <c r="Y4243" t="s">
        <v>2595</v>
      </c>
      <c r="Z4243" t="s">
        <v>6649</v>
      </c>
      <c r="AA4243" s="13">
        <v>-22.37</v>
      </c>
      <c r="AB4243" s="14">
        <v>42584</v>
      </c>
      <c r="AC4243" t="s">
        <v>35</v>
      </c>
    </row>
    <row r="4244" spans="1:29" x14ac:dyDescent="0.25">
      <c r="A4244" t="str">
        <f>CONCATENATE("Q",ROUNDUP(MONTH(Table1[[#This Row],[Month]])/3,0))</f>
        <v>Q3</v>
      </c>
      <c r="B4244" s="14">
        <f>EOMONTH(Table1[[#This Row],[Credit Date]],-1)+1</f>
        <v>42583</v>
      </c>
      <c r="C4244" t="str">
        <f>CONCATENATE(Table1[[#This Row],[Issuer Last Name]],", ",Table1[[#This Row],[Issuer First Name]])</f>
        <v>No. 002, Employee</v>
      </c>
      <c r="D4244" t="str">
        <f>CONCATENATE(Table1[[#This Row],[Approver Last Name]],", ",Table1[[#This Row],[Approver First Name]])</f>
        <v>No. 002, Employee</v>
      </c>
      <c r="E4244" t="str">
        <f>CONCATENATE(Table1[[#This Row],[Customer Last Name]],", ",Table1[[#This Row],[Customer First Name]])</f>
        <v>No. 11863, Client</v>
      </c>
      <c r="F4244" t="str">
        <f>IF(Table1[[#This Row],[Credit Amount]]&gt;-19.99,"Less than 19.99",IF(Table1[[#This Row],[Credit Amount]]=-20,"20",IF(Table1[[#This Row],[Credit Amount]]&gt;-49.98,"20.01-49.98",IF(Table1[[#This Row],[Credit Amount]]=-49.99,"49.99",IF(Table1[[#This Row],[Credit Amount]]=-50,"50",IF(Table1[[#This Row],[Credit Amount]]&lt;-50.01,"Greater than 50"))))))</f>
        <v>20.01-49.98</v>
      </c>
      <c r="G4244" t="str">
        <f>IF(Table1[[#This Row],[Transaction Type]]="Maintenance","Non-Sales","Sales")</f>
        <v>Non-Sales</v>
      </c>
      <c r="H4244" t="str">
        <f>IF(Table1[[#This Row],[Quarter]]="q2",1,"")</f>
        <v/>
      </c>
      <c r="I4244">
        <f>IF(Table1[[#This Row],[Quarter]]="q3",1,"")</f>
        <v>1</v>
      </c>
      <c r="J4244" t="str">
        <f>IF(Table1[[#This Row],[Quarter]]="Q2",Table1[[#This Row],[Credit Amount]],"")</f>
        <v/>
      </c>
      <c r="K4244">
        <f>IF(Table1[[#This Row],[Quarter]]="Q3",Table1[[#This Row],[Credit Amount]],"")</f>
        <v>-27.9</v>
      </c>
      <c r="L4244" t="str">
        <f>IF(Table1[[#This Row],[Transaction Type]]="Upgrade",Table1[[#This Row],[Credit Amount]],IF(Table1[[#This Row],[Transaction Type]]="Activation",Table1[[#This Row],[Credit Amount]],""))</f>
        <v/>
      </c>
      <c r="M4244">
        <f>IF(Table1[[#This Row],[Transaction Type]]="Maintenance",Table1[[#This Row],[Credit Amount]],"")</f>
        <v>-27.9</v>
      </c>
      <c r="N4244">
        <v>10002</v>
      </c>
      <c r="O4244" t="s">
        <v>2489</v>
      </c>
      <c r="P4244" t="s">
        <v>2491</v>
      </c>
      <c r="Q4244" t="s">
        <v>289</v>
      </c>
      <c r="R4244">
        <v>10002</v>
      </c>
      <c r="S4244" t="s">
        <v>2489</v>
      </c>
      <c r="T4244" t="s">
        <v>2491</v>
      </c>
      <c r="U4244" t="s">
        <v>289</v>
      </c>
      <c r="V4244" t="s">
        <v>255</v>
      </c>
      <c r="W4244">
        <v>100002862</v>
      </c>
      <c r="X4244">
        <v>8005551863</v>
      </c>
      <c r="Y4244" t="s">
        <v>2595</v>
      </c>
      <c r="Z4244" t="s">
        <v>4458</v>
      </c>
      <c r="AA4244" s="13">
        <v>-27.9</v>
      </c>
      <c r="AB4244" s="14">
        <v>42597</v>
      </c>
      <c r="AC4244" t="s">
        <v>36</v>
      </c>
    </row>
    <row r="4245" spans="1:29" x14ac:dyDescent="0.25">
      <c r="A4245" t="str">
        <f>CONCATENATE("Q",ROUNDUP(MONTH(Table1[[#This Row],[Month]])/3,0))</f>
        <v>Q3</v>
      </c>
      <c r="B4245" s="14">
        <f>EOMONTH(Table1[[#This Row],[Credit Date]],-1)+1</f>
        <v>42583</v>
      </c>
      <c r="C4245" t="str">
        <f>CONCATENATE(Table1[[#This Row],[Issuer Last Name]],", ",Table1[[#This Row],[Issuer First Name]])</f>
        <v>No. 002, Employee</v>
      </c>
      <c r="D4245" t="str">
        <f>CONCATENATE(Table1[[#This Row],[Approver Last Name]],", ",Table1[[#This Row],[Approver First Name]])</f>
        <v>No. 002, Employee</v>
      </c>
      <c r="E4245" t="str">
        <f>CONCATENATE(Table1[[#This Row],[Customer Last Name]],", ",Table1[[#This Row],[Customer First Name]])</f>
        <v>No. 12351, Client</v>
      </c>
      <c r="F4245" t="str">
        <f>IF(Table1[[#This Row],[Credit Amount]]&gt;-19.99,"Less than 19.99",IF(Table1[[#This Row],[Credit Amount]]=-20,"20",IF(Table1[[#This Row],[Credit Amount]]&gt;-49.98,"20.01-49.98",IF(Table1[[#This Row],[Credit Amount]]=-49.99,"49.99",IF(Table1[[#This Row],[Credit Amount]]=-50,"50",IF(Table1[[#This Row],[Credit Amount]]&lt;-50.01,"Greater than 50"))))))</f>
        <v>20.01-49.98</v>
      </c>
      <c r="G4245" t="str">
        <f>IF(Table1[[#This Row],[Transaction Type]]="Maintenance","Non-Sales","Sales")</f>
        <v>Non-Sales</v>
      </c>
      <c r="H4245" t="str">
        <f>IF(Table1[[#This Row],[Quarter]]="q2",1,"")</f>
        <v/>
      </c>
      <c r="I4245">
        <f>IF(Table1[[#This Row],[Quarter]]="q3",1,"")</f>
        <v>1</v>
      </c>
      <c r="J4245" t="str">
        <f>IF(Table1[[#This Row],[Quarter]]="Q2",Table1[[#This Row],[Credit Amount]],"")</f>
        <v/>
      </c>
      <c r="K4245">
        <f>IF(Table1[[#This Row],[Quarter]]="Q3",Table1[[#This Row],[Credit Amount]],"")</f>
        <v>-21.1</v>
      </c>
      <c r="L4245" t="str">
        <f>IF(Table1[[#This Row],[Transaction Type]]="Upgrade",Table1[[#This Row],[Credit Amount]],IF(Table1[[#This Row],[Transaction Type]]="Activation",Table1[[#This Row],[Credit Amount]],""))</f>
        <v/>
      </c>
      <c r="M4245">
        <f>IF(Table1[[#This Row],[Transaction Type]]="Maintenance",Table1[[#This Row],[Credit Amount]],"")</f>
        <v>-21.1</v>
      </c>
      <c r="N4245">
        <v>10002</v>
      </c>
      <c r="O4245" t="s">
        <v>2489</v>
      </c>
      <c r="P4245" t="s">
        <v>2491</v>
      </c>
      <c r="Q4245" t="s">
        <v>289</v>
      </c>
      <c r="R4245">
        <v>10002</v>
      </c>
      <c r="S4245" t="s">
        <v>2489</v>
      </c>
      <c r="T4245" t="s">
        <v>2491</v>
      </c>
      <c r="U4245" t="s">
        <v>289</v>
      </c>
      <c r="V4245" t="s">
        <v>255</v>
      </c>
      <c r="W4245">
        <v>100003350</v>
      </c>
      <c r="X4245">
        <v>8005552351</v>
      </c>
      <c r="Y4245" t="s">
        <v>2595</v>
      </c>
      <c r="Z4245" t="s">
        <v>4946</v>
      </c>
      <c r="AA4245" s="13">
        <v>-21.1</v>
      </c>
      <c r="AB4245" s="14">
        <v>42603</v>
      </c>
      <c r="AC4245" t="s">
        <v>36</v>
      </c>
    </row>
    <row r="4246" spans="1:29" x14ac:dyDescent="0.25">
      <c r="A4246" t="str">
        <f>CONCATENATE("Q",ROUNDUP(MONTH(Table1[[#This Row],[Month]])/3,0))</f>
        <v>Q3</v>
      </c>
      <c r="B4246" s="14">
        <f>EOMONTH(Table1[[#This Row],[Credit Date]],-1)+1</f>
        <v>42583</v>
      </c>
      <c r="C4246" t="str">
        <f>CONCATENATE(Table1[[#This Row],[Issuer Last Name]],", ",Table1[[#This Row],[Issuer First Name]])</f>
        <v>No. 002, Employee</v>
      </c>
      <c r="D4246" t="str">
        <f>CONCATENATE(Table1[[#This Row],[Approver Last Name]],", ",Table1[[#This Row],[Approver First Name]])</f>
        <v>No. 028, Employee</v>
      </c>
      <c r="E4246" t="str">
        <f>CONCATENATE(Table1[[#This Row],[Customer Last Name]],", ",Table1[[#This Row],[Customer First Name]])</f>
        <v>No. 12337, Client</v>
      </c>
      <c r="F42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46" t="str">
        <f>IF(Table1[[#This Row],[Transaction Type]]="Maintenance","Non-Sales","Sales")</f>
        <v>Sales</v>
      </c>
      <c r="H4246" t="str">
        <f>IF(Table1[[#This Row],[Quarter]]="q2",1,"")</f>
        <v/>
      </c>
      <c r="I4246">
        <f>IF(Table1[[#This Row],[Quarter]]="q3",1,"")</f>
        <v>1</v>
      </c>
      <c r="J4246" t="str">
        <f>IF(Table1[[#This Row],[Quarter]]="Q2",Table1[[#This Row],[Credit Amount]],"")</f>
        <v/>
      </c>
      <c r="K4246">
        <f>IF(Table1[[#This Row],[Quarter]]="Q3",Table1[[#This Row],[Credit Amount]],"")</f>
        <v>-77.930000000000007</v>
      </c>
      <c r="L4246">
        <f>IF(Table1[[#This Row],[Transaction Type]]="Upgrade",Table1[[#This Row],[Credit Amount]],IF(Table1[[#This Row],[Transaction Type]]="Activation",Table1[[#This Row],[Credit Amount]],""))</f>
        <v>-77.930000000000007</v>
      </c>
      <c r="M4246" t="str">
        <f>IF(Table1[[#This Row],[Transaction Type]]="Maintenance",Table1[[#This Row],[Credit Amount]],"")</f>
        <v/>
      </c>
      <c r="N4246">
        <v>10002</v>
      </c>
      <c r="O4246" t="s">
        <v>2489</v>
      </c>
      <c r="P4246" t="s">
        <v>2491</v>
      </c>
      <c r="Q4246" t="s">
        <v>289</v>
      </c>
      <c r="R4246">
        <v>10028</v>
      </c>
      <c r="S4246" t="s">
        <v>2489</v>
      </c>
      <c r="T4246" t="s">
        <v>2517</v>
      </c>
      <c r="U4246" t="s">
        <v>290</v>
      </c>
      <c r="V4246" t="s">
        <v>255</v>
      </c>
      <c r="W4246">
        <v>100003336</v>
      </c>
      <c r="X4246">
        <v>8005552337</v>
      </c>
      <c r="Y4246" t="s">
        <v>2595</v>
      </c>
      <c r="Z4246" t="s">
        <v>4932</v>
      </c>
      <c r="AA4246" s="13">
        <v>-77.930000000000007</v>
      </c>
      <c r="AB4246" s="14">
        <v>42606</v>
      </c>
      <c r="AC4246" t="s">
        <v>37</v>
      </c>
    </row>
    <row r="4247" spans="1:29" x14ac:dyDescent="0.25">
      <c r="A4247" t="str">
        <f>CONCATENATE("Q",ROUNDUP(MONTH(Table1[[#This Row],[Month]])/3,0))</f>
        <v>Q3</v>
      </c>
      <c r="B4247" s="14">
        <f>EOMONTH(Table1[[#This Row],[Credit Date]],-1)+1</f>
        <v>42614</v>
      </c>
      <c r="C4247" t="str">
        <f>CONCATENATE(Table1[[#This Row],[Issuer Last Name]],", ",Table1[[#This Row],[Issuer First Name]])</f>
        <v>No. 002, Employee</v>
      </c>
      <c r="D4247" t="str">
        <f>CONCATENATE(Table1[[#This Row],[Approver Last Name]],", ",Table1[[#This Row],[Approver First Name]])</f>
        <v>No. 028, Employee</v>
      </c>
      <c r="E4247" t="str">
        <f>CONCATENATE(Table1[[#This Row],[Customer Last Name]],", ",Table1[[#This Row],[Customer First Name]])</f>
        <v>No. 10860, Client</v>
      </c>
      <c r="F42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47" t="str">
        <f>IF(Table1[[#This Row],[Transaction Type]]="Maintenance","Non-Sales","Sales")</f>
        <v>Non-Sales</v>
      </c>
      <c r="H4247" t="str">
        <f>IF(Table1[[#This Row],[Quarter]]="q2",1,"")</f>
        <v/>
      </c>
      <c r="I4247">
        <f>IF(Table1[[#This Row],[Quarter]]="q3",1,"")</f>
        <v>1</v>
      </c>
      <c r="J4247" t="str">
        <f>IF(Table1[[#This Row],[Quarter]]="Q2",Table1[[#This Row],[Credit Amount]],"")</f>
        <v/>
      </c>
      <c r="K4247">
        <f>IF(Table1[[#This Row],[Quarter]]="Q3",Table1[[#This Row],[Credit Amount]],"")</f>
        <v>-83.83</v>
      </c>
      <c r="L4247" t="str">
        <f>IF(Table1[[#This Row],[Transaction Type]]="Upgrade",Table1[[#This Row],[Credit Amount]],IF(Table1[[#This Row],[Transaction Type]]="Activation",Table1[[#This Row],[Credit Amount]],""))</f>
        <v/>
      </c>
      <c r="M4247">
        <f>IF(Table1[[#This Row],[Transaction Type]]="Maintenance",Table1[[#This Row],[Credit Amount]],"")</f>
        <v>-83.83</v>
      </c>
      <c r="N4247">
        <v>10002</v>
      </c>
      <c r="O4247" t="s">
        <v>2489</v>
      </c>
      <c r="P4247" t="s">
        <v>2491</v>
      </c>
      <c r="Q4247" t="s">
        <v>289</v>
      </c>
      <c r="R4247">
        <v>10028</v>
      </c>
      <c r="S4247" t="s">
        <v>2489</v>
      </c>
      <c r="T4247" t="s">
        <v>2517</v>
      </c>
      <c r="U4247" t="s">
        <v>290</v>
      </c>
      <c r="V4247" t="s">
        <v>255</v>
      </c>
      <c r="W4247">
        <v>100001859</v>
      </c>
      <c r="X4247">
        <v>8005550860</v>
      </c>
      <c r="Y4247" t="s">
        <v>2595</v>
      </c>
      <c r="Z4247" t="s">
        <v>3455</v>
      </c>
      <c r="AA4247" s="13">
        <v>-83.83</v>
      </c>
      <c r="AB4247" s="14">
        <v>42621</v>
      </c>
      <c r="AC4247" t="s">
        <v>36</v>
      </c>
    </row>
    <row r="4248" spans="1:29" x14ac:dyDescent="0.25">
      <c r="A4248" t="str">
        <f>CONCATENATE("Q",ROUNDUP(MONTH(Table1[[#This Row],[Month]])/3,0))</f>
        <v>Q3</v>
      </c>
      <c r="B4248" s="14">
        <f>EOMONTH(Table1[[#This Row],[Credit Date]],-1)+1</f>
        <v>42614</v>
      </c>
      <c r="C4248" t="str">
        <f>CONCATENATE(Table1[[#This Row],[Issuer Last Name]],", ",Table1[[#This Row],[Issuer First Name]])</f>
        <v>No. 002, Employee</v>
      </c>
      <c r="D4248" t="str">
        <f>CONCATENATE(Table1[[#This Row],[Approver Last Name]],", ",Table1[[#This Row],[Approver First Name]])</f>
        <v>No. 002, Employee</v>
      </c>
      <c r="E4248" t="str">
        <f>CONCATENATE(Table1[[#This Row],[Customer Last Name]],", ",Table1[[#This Row],[Customer First Name]])</f>
        <v>No. 10344, Client</v>
      </c>
      <c r="F4248" t="str">
        <f>IF(Table1[[#This Row],[Credit Amount]]&gt;-19.99,"Less than 19.99",IF(Table1[[#This Row],[Credit Amount]]=-20,"20",IF(Table1[[#This Row],[Credit Amount]]&gt;-49.98,"20.01-49.98",IF(Table1[[#This Row],[Credit Amount]]=-49.99,"49.99",IF(Table1[[#This Row],[Credit Amount]]=-50,"50",IF(Table1[[#This Row],[Credit Amount]]&lt;-50.01,"Greater than 50"))))))</f>
        <v>20.01-49.98</v>
      </c>
      <c r="G4248" t="str">
        <f>IF(Table1[[#This Row],[Transaction Type]]="Maintenance","Non-Sales","Sales")</f>
        <v>Non-Sales</v>
      </c>
      <c r="H4248" t="str">
        <f>IF(Table1[[#This Row],[Quarter]]="q2",1,"")</f>
        <v/>
      </c>
      <c r="I4248">
        <f>IF(Table1[[#This Row],[Quarter]]="q3",1,"")</f>
        <v>1</v>
      </c>
      <c r="J4248" t="str">
        <f>IF(Table1[[#This Row],[Quarter]]="Q2",Table1[[#This Row],[Credit Amount]],"")</f>
        <v/>
      </c>
      <c r="K4248">
        <f>IF(Table1[[#This Row],[Quarter]]="Q3",Table1[[#This Row],[Credit Amount]],"")</f>
        <v>-44.31</v>
      </c>
      <c r="L4248" t="str">
        <f>IF(Table1[[#This Row],[Transaction Type]]="Upgrade",Table1[[#This Row],[Credit Amount]],IF(Table1[[#This Row],[Transaction Type]]="Activation",Table1[[#This Row],[Credit Amount]],""))</f>
        <v/>
      </c>
      <c r="M4248">
        <f>IF(Table1[[#This Row],[Transaction Type]]="Maintenance",Table1[[#This Row],[Credit Amount]],"")</f>
        <v>-44.31</v>
      </c>
      <c r="N4248">
        <v>10002</v>
      </c>
      <c r="O4248" t="s">
        <v>2489</v>
      </c>
      <c r="P4248" t="s">
        <v>2491</v>
      </c>
      <c r="Q4248" t="s">
        <v>289</v>
      </c>
      <c r="R4248">
        <v>10002</v>
      </c>
      <c r="S4248" t="s">
        <v>2489</v>
      </c>
      <c r="T4248" t="s">
        <v>2491</v>
      </c>
      <c r="U4248" t="s">
        <v>289</v>
      </c>
      <c r="V4248" t="s">
        <v>255</v>
      </c>
      <c r="W4248">
        <v>100001343</v>
      </c>
      <c r="X4248">
        <v>8005550344</v>
      </c>
      <c r="Y4248" t="s">
        <v>2595</v>
      </c>
      <c r="Z4248" t="s">
        <v>2939</v>
      </c>
      <c r="AA4248" s="13">
        <v>-44.31</v>
      </c>
      <c r="AB4248" s="14">
        <v>42633</v>
      </c>
      <c r="AC4248" t="s">
        <v>36</v>
      </c>
    </row>
    <row r="4249" spans="1:29" x14ac:dyDescent="0.25">
      <c r="A4249" t="str">
        <f>CONCATENATE("Q",ROUNDUP(MONTH(Table1[[#This Row],[Month]])/3,0))</f>
        <v>Q2</v>
      </c>
      <c r="B4249" s="14">
        <f>EOMONTH(Table1[[#This Row],[Credit Date]],-1)+1</f>
        <v>42461</v>
      </c>
      <c r="C4249" t="str">
        <f>CONCATENATE(Table1[[#This Row],[Issuer Last Name]],", ",Table1[[#This Row],[Issuer First Name]])</f>
        <v>No. 036, Employee</v>
      </c>
      <c r="D4249" t="str">
        <f>CONCATENATE(Table1[[#This Row],[Approver Last Name]],", ",Table1[[#This Row],[Approver First Name]])</f>
        <v>No. 028, Employee</v>
      </c>
      <c r="E4249" t="str">
        <f>CONCATENATE(Table1[[#This Row],[Customer Last Name]],", ",Table1[[#This Row],[Customer First Name]])</f>
        <v>No. 10466, Client</v>
      </c>
      <c r="F42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49" t="str">
        <f>IF(Table1[[#This Row],[Transaction Type]]="Maintenance","Non-Sales","Sales")</f>
        <v>Non-Sales</v>
      </c>
      <c r="H4249">
        <f>IF(Table1[[#This Row],[Quarter]]="q2",1,"")</f>
        <v>1</v>
      </c>
      <c r="I4249" t="str">
        <f>IF(Table1[[#This Row],[Quarter]]="q3",1,"")</f>
        <v/>
      </c>
      <c r="J4249">
        <f>IF(Table1[[#This Row],[Quarter]]="Q2",Table1[[#This Row],[Credit Amount]],"")</f>
        <v>-74.77</v>
      </c>
      <c r="K4249" t="str">
        <f>IF(Table1[[#This Row],[Quarter]]="Q3",Table1[[#This Row],[Credit Amount]],"")</f>
        <v/>
      </c>
      <c r="L4249" t="str">
        <f>IF(Table1[[#This Row],[Transaction Type]]="Upgrade",Table1[[#This Row],[Credit Amount]],IF(Table1[[#This Row],[Transaction Type]]="Activation",Table1[[#This Row],[Credit Amount]],""))</f>
        <v/>
      </c>
      <c r="M4249">
        <f>IF(Table1[[#This Row],[Transaction Type]]="Maintenance",Table1[[#This Row],[Credit Amount]],"")</f>
        <v>-74.77</v>
      </c>
      <c r="N4249">
        <v>10036</v>
      </c>
      <c r="O4249" t="s">
        <v>2489</v>
      </c>
      <c r="P4249" t="s">
        <v>2525</v>
      </c>
      <c r="Q4249" t="s">
        <v>289</v>
      </c>
      <c r="R4249">
        <v>10028</v>
      </c>
      <c r="S4249" t="s">
        <v>2489</v>
      </c>
      <c r="T4249" t="s">
        <v>2517</v>
      </c>
      <c r="U4249" t="s">
        <v>290</v>
      </c>
      <c r="V4249" t="s">
        <v>255</v>
      </c>
      <c r="W4249">
        <v>100001465</v>
      </c>
      <c r="X4249">
        <v>8005550466</v>
      </c>
      <c r="Y4249" t="s">
        <v>2595</v>
      </c>
      <c r="Z4249" t="s">
        <v>3061</v>
      </c>
      <c r="AA4249" s="13">
        <v>-74.77</v>
      </c>
      <c r="AB4249" s="14">
        <v>42466</v>
      </c>
      <c r="AC4249" t="s">
        <v>36</v>
      </c>
    </row>
    <row r="4250" spans="1:29" x14ac:dyDescent="0.25">
      <c r="A4250" t="str">
        <f>CONCATENATE("Q",ROUNDUP(MONTH(Table1[[#This Row],[Month]])/3,0))</f>
        <v>Q2</v>
      </c>
      <c r="B4250" s="14">
        <f>EOMONTH(Table1[[#This Row],[Credit Date]],-1)+1</f>
        <v>42461</v>
      </c>
      <c r="C4250" t="str">
        <f>CONCATENATE(Table1[[#This Row],[Issuer Last Name]],", ",Table1[[#This Row],[Issuer First Name]])</f>
        <v>No. 036, Employee</v>
      </c>
      <c r="D4250" t="str">
        <f>CONCATENATE(Table1[[#This Row],[Approver Last Name]],", ",Table1[[#This Row],[Approver First Name]])</f>
        <v>No. 028, Employee</v>
      </c>
      <c r="E4250" t="str">
        <f>CONCATENATE(Table1[[#This Row],[Customer Last Name]],", ",Table1[[#This Row],[Customer First Name]])</f>
        <v>No. 10581, Client</v>
      </c>
      <c r="F42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50" t="str">
        <f>IF(Table1[[#This Row],[Transaction Type]]="Maintenance","Non-Sales","Sales")</f>
        <v>Non-Sales</v>
      </c>
      <c r="H4250">
        <f>IF(Table1[[#This Row],[Quarter]]="q2",1,"")</f>
        <v>1</v>
      </c>
      <c r="I4250" t="str">
        <f>IF(Table1[[#This Row],[Quarter]]="q3",1,"")</f>
        <v/>
      </c>
      <c r="J4250">
        <f>IF(Table1[[#This Row],[Quarter]]="Q2",Table1[[#This Row],[Credit Amount]],"")</f>
        <v>-95.42</v>
      </c>
      <c r="K4250" t="str">
        <f>IF(Table1[[#This Row],[Quarter]]="Q3",Table1[[#This Row],[Credit Amount]],"")</f>
        <v/>
      </c>
      <c r="L4250" t="str">
        <f>IF(Table1[[#This Row],[Transaction Type]]="Upgrade",Table1[[#This Row],[Credit Amount]],IF(Table1[[#This Row],[Transaction Type]]="Activation",Table1[[#This Row],[Credit Amount]],""))</f>
        <v/>
      </c>
      <c r="M4250">
        <f>IF(Table1[[#This Row],[Transaction Type]]="Maintenance",Table1[[#This Row],[Credit Amount]],"")</f>
        <v>-95.42</v>
      </c>
      <c r="N4250">
        <v>10036</v>
      </c>
      <c r="O4250" t="s">
        <v>2489</v>
      </c>
      <c r="P4250" t="s">
        <v>2525</v>
      </c>
      <c r="Q4250" t="s">
        <v>289</v>
      </c>
      <c r="R4250">
        <v>10028</v>
      </c>
      <c r="S4250" t="s">
        <v>2489</v>
      </c>
      <c r="T4250" t="s">
        <v>2517</v>
      </c>
      <c r="U4250" t="s">
        <v>290</v>
      </c>
      <c r="V4250" t="s">
        <v>255</v>
      </c>
      <c r="W4250">
        <v>100001580</v>
      </c>
      <c r="X4250">
        <v>8005550581</v>
      </c>
      <c r="Y4250" t="s">
        <v>2595</v>
      </c>
      <c r="Z4250" t="s">
        <v>3176</v>
      </c>
      <c r="AA4250" s="13">
        <v>-95.42</v>
      </c>
      <c r="AB4250" s="14">
        <v>42474</v>
      </c>
      <c r="AC4250" t="s">
        <v>36</v>
      </c>
    </row>
    <row r="4251" spans="1:29" x14ac:dyDescent="0.25">
      <c r="A4251" t="str">
        <f>CONCATENATE("Q",ROUNDUP(MONTH(Table1[[#This Row],[Month]])/3,0))</f>
        <v>Q2</v>
      </c>
      <c r="B4251" s="14">
        <f>EOMONTH(Table1[[#This Row],[Credit Date]],-1)+1</f>
        <v>42461</v>
      </c>
      <c r="C4251" t="str">
        <f>CONCATENATE(Table1[[#This Row],[Issuer Last Name]],", ",Table1[[#This Row],[Issuer First Name]])</f>
        <v>No. 036, Employee</v>
      </c>
      <c r="D4251" t="str">
        <f>CONCATENATE(Table1[[#This Row],[Approver Last Name]],", ",Table1[[#This Row],[Approver First Name]])</f>
        <v>No. 028, Employee</v>
      </c>
      <c r="E4251" t="str">
        <f>CONCATENATE(Table1[[#This Row],[Customer Last Name]],", ",Table1[[#This Row],[Customer First Name]])</f>
        <v>No. 12202, Client</v>
      </c>
      <c r="F425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51" t="str">
        <f>IF(Table1[[#This Row],[Transaction Type]]="Maintenance","Non-Sales","Sales")</f>
        <v>Non-Sales</v>
      </c>
      <c r="H4251">
        <f>IF(Table1[[#This Row],[Quarter]]="q2",1,"")</f>
        <v>1</v>
      </c>
      <c r="I4251" t="str">
        <f>IF(Table1[[#This Row],[Quarter]]="q3",1,"")</f>
        <v/>
      </c>
      <c r="J4251">
        <f>IF(Table1[[#This Row],[Quarter]]="Q2",Table1[[#This Row],[Credit Amount]],"")</f>
        <v>-63.85</v>
      </c>
      <c r="K4251" t="str">
        <f>IF(Table1[[#This Row],[Quarter]]="Q3",Table1[[#This Row],[Credit Amount]],"")</f>
        <v/>
      </c>
      <c r="L4251" t="str">
        <f>IF(Table1[[#This Row],[Transaction Type]]="Upgrade",Table1[[#This Row],[Credit Amount]],IF(Table1[[#This Row],[Transaction Type]]="Activation",Table1[[#This Row],[Credit Amount]],""))</f>
        <v/>
      </c>
      <c r="M4251">
        <f>IF(Table1[[#This Row],[Transaction Type]]="Maintenance",Table1[[#This Row],[Credit Amount]],"")</f>
        <v>-63.85</v>
      </c>
      <c r="N4251">
        <v>10036</v>
      </c>
      <c r="O4251" t="s">
        <v>2489</v>
      </c>
      <c r="P4251" t="s">
        <v>2525</v>
      </c>
      <c r="Q4251" t="s">
        <v>289</v>
      </c>
      <c r="R4251">
        <v>10028</v>
      </c>
      <c r="S4251" t="s">
        <v>2489</v>
      </c>
      <c r="T4251" t="s">
        <v>2517</v>
      </c>
      <c r="U4251" t="s">
        <v>290</v>
      </c>
      <c r="V4251" t="s">
        <v>255</v>
      </c>
      <c r="W4251">
        <v>100003201</v>
      </c>
      <c r="X4251">
        <v>8005552202</v>
      </c>
      <c r="Y4251" t="s">
        <v>2595</v>
      </c>
      <c r="Z4251" t="s">
        <v>4797</v>
      </c>
      <c r="AA4251" s="13">
        <v>-63.85</v>
      </c>
      <c r="AB4251" s="14">
        <v>42475</v>
      </c>
      <c r="AC4251" t="s">
        <v>36</v>
      </c>
    </row>
    <row r="4252" spans="1:29" x14ac:dyDescent="0.25">
      <c r="A4252" t="str">
        <f>CONCATENATE("Q",ROUNDUP(MONTH(Table1[[#This Row],[Month]])/3,0))</f>
        <v>Q2</v>
      </c>
      <c r="B4252" s="14">
        <f>EOMONTH(Table1[[#This Row],[Credit Date]],-1)+1</f>
        <v>42461</v>
      </c>
      <c r="C4252" t="str">
        <f>CONCATENATE(Table1[[#This Row],[Issuer Last Name]],", ",Table1[[#This Row],[Issuer First Name]])</f>
        <v>No. 036, Employee</v>
      </c>
      <c r="D4252" t="str">
        <f>CONCATENATE(Table1[[#This Row],[Approver Last Name]],", ",Table1[[#This Row],[Approver First Name]])</f>
        <v>No. 028, Employee</v>
      </c>
      <c r="E4252" t="str">
        <f>CONCATENATE(Table1[[#This Row],[Customer Last Name]],", ",Table1[[#This Row],[Customer First Name]])</f>
        <v>No. 11544, Client</v>
      </c>
      <c r="F425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52" t="str">
        <f>IF(Table1[[#This Row],[Transaction Type]]="Maintenance","Non-Sales","Sales")</f>
        <v>Sales</v>
      </c>
      <c r="H4252">
        <f>IF(Table1[[#This Row],[Quarter]]="q2",1,"")</f>
        <v>1</v>
      </c>
      <c r="I4252" t="str">
        <f>IF(Table1[[#This Row],[Quarter]]="q3",1,"")</f>
        <v/>
      </c>
      <c r="J4252">
        <f>IF(Table1[[#This Row],[Quarter]]="Q2",Table1[[#This Row],[Credit Amount]],"")</f>
        <v>-69.27</v>
      </c>
      <c r="K4252" t="str">
        <f>IF(Table1[[#This Row],[Quarter]]="Q3",Table1[[#This Row],[Credit Amount]],"")</f>
        <v/>
      </c>
      <c r="L4252">
        <f>IF(Table1[[#This Row],[Transaction Type]]="Upgrade",Table1[[#This Row],[Credit Amount]],IF(Table1[[#This Row],[Transaction Type]]="Activation",Table1[[#This Row],[Credit Amount]],""))</f>
        <v>-69.27</v>
      </c>
      <c r="M4252" t="str">
        <f>IF(Table1[[#This Row],[Transaction Type]]="Maintenance",Table1[[#This Row],[Credit Amount]],"")</f>
        <v/>
      </c>
      <c r="N4252">
        <v>10036</v>
      </c>
      <c r="O4252" t="s">
        <v>2489</v>
      </c>
      <c r="P4252" t="s">
        <v>2525</v>
      </c>
      <c r="Q4252" t="s">
        <v>289</v>
      </c>
      <c r="R4252">
        <v>10028</v>
      </c>
      <c r="S4252" t="s">
        <v>2489</v>
      </c>
      <c r="T4252" t="s">
        <v>2517</v>
      </c>
      <c r="U4252" t="s">
        <v>290</v>
      </c>
      <c r="V4252" t="s">
        <v>255</v>
      </c>
      <c r="W4252">
        <v>100002543</v>
      </c>
      <c r="X4252">
        <v>8005551544</v>
      </c>
      <c r="Y4252" t="s">
        <v>2595</v>
      </c>
      <c r="Z4252" t="s">
        <v>4139</v>
      </c>
      <c r="AA4252" s="13">
        <v>-69.27</v>
      </c>
      <c r="AB4252" s="14">
        <v>42477</v>
      </c>
      <c r="AC4252" t="s">
        <v>37</v>
      </c>
    </row>
    <row r="4253" spans="1:29" x14ac:dyDescent="0.25">
      <c r="A4253" t="str">
        <f>CONCATENATE("Q",ROUNDUP(MONTH(Table1[[#This Row],[Month]])/3,0))</f>
        <v>Q2</v>
      </c>
      <c r="B4253" s="14">
        <f>EOMONTH(Table1[[#This Row],[Credit Date]],-1)+1</f>
        <v>42461</v>
      </c>
      <c r="C4253" t="str">
        <f>CONCATENATE(Table1[[#This Row],[Issuer Last Name]],", ",Table1[[#This Row],[Issuer First Name]])</f>
        <v>No. 036, Employee</v>
      </c>
      <c r="D4253" t="str">
        <f>CONCATENATE(Table1[[#This Row],[Approver Last Name]],", ",Table1[[#This Row],[Approver First Name]])</f>
        <v>No. 028, Employee</v>
      </c>
      <c r="E4253" t="str">
        <f>CONCATENATE(Table1[[#This Row],[Customer Last Name]],", ",Table1[[#This Row],[Customer First Name]])</f>
        <v>No. 13706, Client</v>
      </c>
      <c r="F4253" t="str">
        <f>IF(Table1[[#This Row],[Credit Amount]]&gt;-19.99,"Less than 19.99",IF(Table1[[#This Row],[Credit Amount]]=-20,"20",IF(Table1[[#This Row],[Credit Amount]]&gt;-49.98,"20.01-49.98",IF(Table1[[#This Row],[Credit Amount]]=-49.99,"49.99",IF(Table1[[#This Row],[Credit Amount]]=-50,"50",IF(Table1[[#This Row],[Credit Amount]]&lt;-50.01,"Greater than 50"))))))</f>
        <v>20.01-49.98</v>
      </c>
      <c r="G4253" t="str">
        <f>IF(Table1[[#This Row],[Transaction Type]]="Maintenance","Non-Sales","Sales")</f>
        <v>Non-Sales</v>
      </c>
      <c r="H4253">
        <f>IF(Table1[[#This Row],[Quarter]]="q2",1,"")</f>
        <v>1</v>
      </c>
      <c r="I4253" t="str">
        <f>IF(Table1[[#This Row],[Quarter]]="q3",1,"")</f>
        <v/>
      </c>
      <c r="J4253">
        <f>IF(Table1[[#This Row],[Quarter]]="Q2",Table1[[#This Row],[Credit Amount]],"")</f>
        <v>-26.84</v>
      </c>
      <c r="K4253" t="str">
        <f>IF(Table1[[#This Row],[Quarter]]="Q3",Table1[[#This Row],[Credit Amount]],"")</f>
        <v/>
      </c>
      <c r="L4253" t="str">
        <f>IF(Table1[[#This Row],[Transaction Type]]="Upgrade",Table1[[#This Row],[Credit Amount]],IF(Table1[[#This Row],[Transaction Type]]="Activation",Table1[[#This Row],[Credit Amount]],""))</f>
        <v/>
      </c>
      <c r="M4253">
        <f>IF(Table1[[#This Row],[Transaction Type]]="Maintenance",Table1[[#This Row],[Credit Amount]],"")</f>
        <v>-26.84</v>
      </c>
      <c r="N4253">
        <v>10036</v>
      </c>
      <c r="O4253" t="s">
        <v>2489</v>
      </c>
      <c r="P4253" t="s">
        <v>2525</v>
      </c>
      <c r="Q4253" t="s">
        <v>289</v>
      </c>
      <c r="R4253">
        <v>10028</v>
      </c>
      <c r="S4253" t="s">
        <v>2489</v>
      </c>
      <c r="T4253" t="s">
        <v>2517</v>
      </c>
      <c r="U4253" t="s">
        <v>290</v>
      </c>
      <c r="V4253" t="s">
        <v>255</v>
      </c>
      <c r="W4253">
        <v>100004705</v>
      </c>
      <c r="X4253">
        <v>8005553706</v>
      </c>
      <c r="Y4253" t="s">
        <v>2595</v>
      </c>
      <c r="Z4253" t="s">
        <v>6294</v>
      </c>
      <c r="AA4253" s="13">
        <v>-26.84</v>
      </c>
      <c r="AB4253" s="14">
        <v>42480</v>
      </c>
      <c r="AC4253" t="s">
        <v>36</v>
      </c>
    </row>
    <row r="4254" spans="1:29" x14ac:dyDescent="0.25">
      <c r="A4254" t="str">
        <f>CONCATENATE("Q",ROUNDUP(MONTH(Table1[[#This Row],[Month]])/3,0))</f>
        <v>Q2</v>
      </c>
      <c r="B4254" s="14">
        <f>EOMONTH(Table1[[#This Row],[Credit Date]],-1)+1</f>
        <v>42461</v>
      </c>
      <c r="C4254" t="str">
        <f>CONCATENATE(Table1[[#This Row],[Issuer Last Name]],", ",Table1[[#This Row],[Issuer First Name]])</f>
        <v>No. 036, Employee</v>
      </c>
      <c r="D4254" t="str">
        <f>CONCATENATE(Table1[[#This Row],[Approver Last Name]],", ",Table1[[#This Row],[Approver First Name]])</f>
        <v>No. 028, Employee</v>
      </c>
      <c r="E4254" t="str">
        <f>CONCATENATE(Table1[[#This Row],[Customer Last Name]],", ",Table1[[#This Row],[Customer First Name]])</f>
        <v>No. 11589, Client</v>
      </c>
      <c r="F4254" t="str">
        <f>IF(Table1[[#This Row],[Credit Amount]]&gt;-19.99,"Less than 19.99",IF(Table1[[#This Row],[Credit Amount]]=-20,"20",IF(Table1[[#This Row],[Credit Amount]]&gt;-49.98,"20.01-49.98",IF(Table1[[#This Row],[Credit Amount]]=-49.99,"49.99",IF(Table1[[#This Row],[Credit Amount]]=-50,"50",IF(Table1[[#This Row],[Credit Amount]]&lt;-50.01,"Greater than 50"))))))</f>
        <v>20.01-49.98</v>
      </c>
      <c r="G4254" t="str">
        <f>IF(Table1[[#This Row],[Transaction Type]]="Maintenance","Non-Sales","Sales")</f>
        <v>Sales</v>
      </c>
      <c r="H4254">
        <f>IF(Table1[[#This Row],[Quarter]]="q2",1,"")</f>
        <v>1</v>
      </c>
      <c r="I4254" t="str">
        <f>IF(Table1[[#This Row],[Quarter]]="q3",1,"")</f>
        <v/>
      </c>
      <c r="J4254">
        <f>IF(Table1[[#This Row],[Quarter]]="Q2",Table1[[#This Row],[Credit Amount]],"")</f>
        <v>-47.71</v>
      </c>
      <c r="K4254" t="str">
        <f>IF(Table1[[#This Row],[Quarter]]="Q3",Table1[[#This Row],[Credit Amount]],"")</f>
        <v/>
      </c>
      <c r="L4254">
        <f>IF(Table1[[#This Row],[Transaction Type]]="Upgrade",Table1[[#This Row],[Credit Amount]],IF(Table1[[#This Row],[Transaction Type]]="Activation",Table1[[#This Row],[Credit Amount]],""))</f>
        <v>-47.71</v>
      </c>
      <c r="M4254" t="str">
        <f>IF(Table1[[#This Row],[Transaction Type]]="Maintenance",Table1[[#This Row],[Credit Amount]],"")</f>
        <v/>
      </c>
      <c r="N4254">
        <v>10036</v>
      </c>
      <c r="O4254" t="s">
        <v>2489</v>
      </c>
      <c r="P4254" t="s">
        <v>2525</v>
      </c>
      <c r="Q4254" t="s">
        <v>289</v>
      </c>
      <c r="R4254">
        <v>10028</v>
      </c>
      <c r="S4254" t="s">
        <v>2489</v>
      </c>
      <c r="T4254" t="s">
        <v>2517</v>
      </c>
      <c r="U4254" t="s">
        <v>290</v>
      </c>
      <c r="V4254" t="s">
        <v>255</v>
      </c>
      <c r="W4254">
        <v>100002588</v>
      </c>
      <c r="X4254">
        <v>8005551589</v>
      </c>
      <c r="Y4254" t="s">
        <v>2595</v>
      </c>
      <c r="Z4254" t="s">
        <v>4184</v>
      </c>
      <c r="AA4254" s="13">
        <v>-47.71</v>
      </c>
      <c r="AB4254" s="14">
        <v>42482</v>
      </c>
      <c r="AC4254" t="s">
        <v>35</v>
      </c>
    </row>
    <row r="4255" spans="1:29" x14ac:dyDescent="0.25">
      <c r="A4255" t="str">
        <f>CONCATENATE("Q",ROUNDUP(MONTH(Table1[[#This Row],[Month]])/3,0))</f>
        <v>Q2</v>
      </c>
      <c r="B4255" s="14">
        <f>EOMONTH(Table1[[#This Row],[Credit Date]],-1)+1</f>
        <v>42461</v>
      </c>
      <c r="C4255" t="str">
        <f>CONCATENATE(Table1[[#This Row],[Issuer Last Name]],", ",Table1[[#This Row],[Issuer First Name]])</f>
        <v>No. 036, Employee</v>
      </c>
      <c r="D4255" t="str">
        <f>CONCATENATE(Table1[[#This Row],[Approver Last Name]],", ",Table1[[#This Row],[Approver First Name]])</f>
        <v>No. 028, Employee</v>
      </c>
      <c r="E4255" t="str">
        <f>CONCATENATE(Table1[[#This Row],[Customer Last Name]],", ",Table1[[#This Row],[Customer First Name]])</f>
        <v>No. 11809, Client</v>
      </c>
      <c r="F4255" t="str">
        <f>IF(Table1[[#This Row],[Credit Amount]]&gt;-19.99,"Less than 19.99",IF(Table1[[#This Row],[Credit Amount]]=-20,"20",IF(Table1[[#This Row],[Credit Amount]]&gt;-49.98,"20.01-49.98",IF(Table1[[#This Row],[Credit Amount]]=-49.99,"49.99",IF(Table1[[#This Row],[Credit Amount]]=-50,"50",IF(Table1[[#This Row],[Credit Amount]]&lt;-50.01,"Greater than 50"))))))</f>
        <v>Less than 19.99</v>
      </c>
      <c r="G4255" t="str">
        <f>IF(Table1[[#This Row],[Transaction Type]]="Maintenance","Non-Sales","Sales")</f>
        <v>Non-Sales</v>
      </c>
      <c r="H4255">
        <f>IF(Table1[[#This Row],[Quarter]]="q2",1,"")</f>
        <v>1</v>
      </c>
      <c r="I4255" t="str">
        <f>IF(Table1[[#This Row],[Quarter]]="q3",1,"")</f>
        <v/>
      </c>
      <c r="J4255">
        <f>IF(Table1[[#This Row],[Quarter]]="Q2",Table1[[#This Row],[Credit Amount]],"")</f>
        <v>-5.33</v>
      </c>
      <c r="K4255" t="str">
        <f>IF(Table1[[#This Row],[Quarter]]="Q3",Table1[[#This Row],[Credit Amount]],"")</f>
        <v/>
      </c>
      <c r="L4255" t="str">
        <f>IF(Table1[[#This Row],[Transaction Type]]="Upgrade",Table1[[#This Row],[Credit Amount]],IF(Table1[[#This Row],[Transaction Type]]="Activation",Table1[[#This Row],[Credit Amount]],""))</f>
        <v/>
      </c>
      <c r="M4255">
        <f>IF(Table1[[#This Row],[Transaction Type]]="Maintenance",Table1[[#This Row],[Credit Amount]],"")</f>
        <v>-5.33</v>
      </c>
      <c r="N4255">
        <v>10036</v>
      </c>
      <c r="O4255" t="s">
        <v>2489</v>
      </c>
      <c r="P4255" t="s">
        <v>2525</v>
      </c>
      <c r="Q4255" t="s">
        <v>289</v>
      </c>
      <c r="R4255">
        <v>10028</v>
      </c>
      <c r="S4255" t="s">
        <v>2489</v>
      </c>
      <c r="T4255" t="s">
        <v>2517</v>
      </c>
      <c r="U4255" t="s">
        <v>290</v>
      </c>
      <c r="V4255" t="s">
        <v>255</v>
      </c>
      <c r="W4255">
        <v>100002808</v>
      </c>
      <c r="X4255">
        <v>8005551809</v>
      </c>
      <c r="Y4255" t="s">
        <v>2595</v>
      </c>
      <c r="Z4255" t="s">
        <v>4404</v>
      </c>
      <c r="AA4255" s="13">
        <v>-5.33</v>
      </c>
      <c r="AB4255" s="14">
        <v>42482</v>
      </c>
      <c r="AC4255" t="s">
        <v>36</v>
      </c>
    </row>
    <row r="4256" spans="1:29" x14ac:dyDescent="0.25">
      <c r="A4256" t="str">
        <f>CONCATENATE("Q",ROUNDUP(MONTH(Table1[[#This Row],[Month]])/3,0))</f>
        <v>Q2</v>
      </c>
      <c r="B4256" s="14">
        <f>EOMONTH(Table1[[#This Row],[Credit Date]],-1)+1</f>
        <v>42461</v>
      </c>
      <c r="C4256" t="str">
        <f>CONCATENATE(Table1[[#This Row],[Issuer Last Name]],", ",Table1[[#This Row],[Issuer First Name]])</f>
        <v>No. 036, Employee</v>
      </c>
      <c r="D4256" t="str">
        <f>CONCATENATE(Table1[[#This Row],[Approver Last Name]],", ",Table1[[#This Row],[Approver First Name]])</f>
        <v>No. 028, Employee</v>
      </c>
      <c r="E4256" t="str">
        <f>CONCATENATE(Table1[[#This Row],[Customer Last Name]],", ",Table1[[#This Row],[Customer First Name]])</f>
        <v>No. 10789, Client</v>
      </c>
      <c r="F425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56" t="str">
        <f>IF(Table1[[#This Row],[Transaction Type]]="Maintenance","Non-Sales","Sales")</f>
        <v>Non-Sales</v>
      </c>
      <c r="H4256">
        <f>IF(Table1[[#This Row],[Quarter]]="q2",1,"")</f>
        <v>1</v>
      </c>
      <c r="I4256" t="str">
        <f>IF(Table1[[#This Row],[Quarter]]="q3",1,"")</f>
        <v/>
      </c>
      <c r="J4256">
        <f>IF(Table1[[#This Row],[Quarter]]="Q2",Table1[[#This Row],[Credit Amount]],"")</f>
        <v>-97.01</v>
      </c>
      <c r="K4256" t="str">
        <f>IF(Table1[[#This Row],[Quarter]]="Q3",Table1[[#This Row],[Credit Amount]],"")</f>
        <v/>
      </c>
      <c r="L4256" t="str">
        <f>IF(Table1[[#This Row],[Transaction Type]]="Upgrade",Table1[[#This Row],[Credit Amount]],IF(Table1[[#This Row],[Transaction Type]]="Activation",Table1[[#This Row],[Credit Amount]],""))</f>
        <v/>
      </c>
      <c r="M4256">
        <f>IF(Table1[[#This Row],[Transaction Type]]="Maintenance",Table1[[#This Row],[Credit Amount]],"")</f>
        <v>-97.01</v>
      </c>
      <c r="N4256">
        <v>10036</v>
      </c>
      <c r="O4256" t="s">
        <v>2489</v>
      </c>
      <c r="P4256" t="s">
        <v>2525</v>
      </c>
      <c r="Q4256" t="s">
        <v>289</v>
      </c>
      <c r="R4256">
        <v>10028</v>
      </c>
      <c r="S4256" t="s">
        <v>2489</v>
      </c>
      <c r="T4256" t="s">
        <v>2517</v>
      </c>
      <c r="U4256" t="s">
        <v>290</v>
      </c>
      <c r="V4256" t="s">
        <v>255</v>
      </c>
      <c r="W4256">
        <v>100001788</v>
      </c>
      <c r="X4256">
        <v>8005550789</v>
      </c>
      <c r="Y4256" t="s">
        <v>2595</v>
      </c>
      <c r="Z4256" t="s">
        <v>3384</v>
      </c>
      <c r="AA4256" s="13">
        <v>-97.01</v>
      </c>
      <c r="AB4256" s="14">
        <v>42483</v>
      </c>
      <c r="AC4256" t="s">
        <v>36</v>
      </c>
    </row>
    <row r="4257" spans="1:29" x14ac:dyDescent="0.25">
      <c r="A4257" t="str">
        <f>CONCATENATE("Q",ROUNDUP(MONTH(Table1[[#This Row],[Month]])/3,0))</f>
        <v>Q2</v>
      </c>
      <c r="B4257" s="14">
        <f>EOMONTH(Table1[[#This Row],[Credit Date]],-1)+1</f>
        <v>42461</v>
      </c>
      <c r="C4257" t="str">
        <f>CONCATENATE(Table1[[#This Row],[Issuer Last Name]],", ",Table1[[#This Row],[Issuer First Name]])</f>
        <v>No. 036, Employee</v>
      </c>
      <c r="D4257" t="str">
        <f>CONCATENATE(Table1[[#This Row],[Approver Last Name]],", ",Table1[[#This Row],[Approver First Name]])</f>
        <v>No. 028, Employee</v>
      </c>
      <c r="E4257" t="str">
        <f>CONCATENATE(Table1[[#This Row],[Customer Last Name]],", ",Table1[[#This Row],[Customer First Name]])</f>
        <v>No. 13196, Client</v>
      </c>
      <c r="F4257" t="str">
        <f>IF(Table1[[#This Row],[Credit Amount]]&gt;-19.99,"Less than 19.99",IF(Table1[[#This Row],[Credit Amount]]=-20,"20",IF(Table1[[#This Row],[Credit Amount]]&gt;-49.98,"20.01-49.98",IF(Table1[[#This Row],[Credit Amount]]=-49.99,"49.99",IF(Table1[[#This Row],[Credit Amount]]=-50,"50",IF(Table1[[#This Row],[Credit Amount]]&lt;-50.01,"Greater than 50"))))))</f>
        <v>Less than 19.99</v>
      </c>
      <c r="G4257" t="str">
        <f>IF(Table1[[#This Row],[Transaction Type]]="Maintenance","Non-Sales","Sales")</f>
        <v>Sales</v>
      </c>
      <c r="H4257">
        <f>IF(Table1[[#This Row],[Quarter]]="q2",1,"")</f>
        <v>1</v>
      </c>
      <c r="I4257" t="str">
        <f>IF(Table1[[#This Row],[Quarter]]="q3",1,"")</f>
        <v/>
      </c>
      <c r="J4257">
        <f>IF(Table1[[#This Row],[Quarter]]="Q2",Table1[[#This Row],[Credit Amount]],"")</f>
        <v>-15.26</v>
      </c>
      <c r="K4257" t="str">
        <f>IF(Table1[[#This Row],[Quarter]]="Q3",Table1[[#This Row],[Credit Amount]],"")</f>
        <v/>
      </c>
      <c r="L4257">
        <f>IF(Table1[[#This Row],[Transaction Type]]="Upgrade",Table1[[#This Row],[Credit Amount]],IF(Table1[[#This Row],[Transaction Type]]="Activation",Table1[[#This Row],[Credit Amount]],""))</f>
        <v>-15.26</v>
      </c>
      <c r="M4257" t="str">
        <f>IF(Table1[[#This Row],[Transaction Type]]="Maintenance",Table1[[#This Row],[Credit Amount]],"")</f>
        <v/>
      </c>
      <c r="N4257">
        <v>10036</v>
      </c>
      <c r="O4257" t="s">
        <v>2489</v>
      </c>
      <c r="P4257" t="s">
        <v>2525</v>
      </c>
      <c r="Q4257" t="s">
        <v>289</v>
      </c>
      <c r="R4257">
        <v>10028</v>
      </c>
      <c r="S4257" t="s">
        <v>2489</v>
      </c>
      <c r="T4257" t="s">
        <v>2517</v>
      </c>
      <c r="U4257" t="s">
        <v>290</v>
      </c>
      <c r="V4257" t="s">
        <v>255</v>
      </c>
      <c r="W4257">
        <v>100004195</v>
      </c>
      <c r="X4257">
        <v>8005553196</v>
      </c>
      <c r="Y4257" t="s">
        <v>2595</v>
      </c>
      <c r="Z4257" t="s">
        <v>5784</v>
      </c>
      <c r="AA4257" s="13">
        <v>-15.26</v>
      </c>
      <c r="AB4257" s="14">
        <v>42489</v>
      </c>
      <c r="AC4257" t="s">
        <v>35</v>
      </c>
    </row>
    <row r="4258" spans="1:29" x14ac:dyDescent="0.25">
      <c r="A4258" t="str">
        <f>CONCATENATE("Q",ROUNDUP(MONTH(Table1[[#This Row],[Month]])/3,0))</f>
        <v>Q2</v>
      </c>
      <c r="B4258" s="14">
        <f>EOMONTH(Table1[[#This Row],[Credit Date]],-1)+1</f>
        <v>42461</v>
      </c>
      <c r="C4258" t="str">
        <f>CONCATENATE(Table1[[#This Row],[Issuer Last Name]],", ",Table1[[#This Row],[Issuer First Name]])</f>
        <v>No. 036, Employee</v>
      </c>
      <c r="D4258" t="str">
        <f>CONCATENATE(Table1[[#This Row],[Approver Last Name]],", ",Table1[[#This Row],[Approver First Name]])</f>
        <v>No. 028, Employee</v>
      </c>
      <c r="E4258" t="str">
        <f>CONCATENATE(Table1[[#This Row],[Customer Last Name]],", ",Table1[[#This Row],[Customer First Name]])</f>
        <v>No. 11625, Client</v>
      </c>
      <c r="F4258" t="str">
        <f>IF(Table1[[#This Row],[Credit Amount]]&gt;-19.99,"Less than 19.99",IF(Table1[[#This Row],[Credit Amount]]=-20,"20",IF(Table1[[#This Row],[Credit Amount]]&gt;-49.98,"20.01-49.98",IF(Table1[[#This Row],[Credit Amount]]=-49.99,"49.99",IF(Table1[[#This Row],[Credit Amount]]=-50,"50",IF(Table1[[#This Row],[Credit Amount]]&lt;-50.01,"Greater than 50"))))))</f>
        <v>20.01-49.98</v>
      </c>
      <c r="G4258" t="str">
        <f>IF(Table1[[#This Row],[Transaction Type]]="Maintenance","Non-Sales","Sales")</f>
        <v>Sales</v>
      </c>
      <c r="H4258">
        <f>IF(Table1[[#This Row],[Quarter]]="q2",1,"")</f>
        <v>1</v>
      </c>
      <c r="I4258" t="str">
        <f>IF(Table1[[#This Row],[Quarter]]="q3",1,"")</f>
        <v/>
      </c>
      <c r="J4258">
        <f>IF(Table1[[#This Row],[Quarter]]="Q2",Table1[[#This Row],[Credit Amount]],"")</f>
        <v>-21.71</v>
      </c>
      <c r="K4258" t="str">
        <f>IF(Table1[[#This Row],[Quarter]]="Q3",Table1[[#This Row],[Credit Amount]],"")</f>
        <v/>
      </c>
      <c r="L4258">
        <f>IF(Table1[[#This Row],[Transaction Type]]="Upgrade",Table1[[#This Row],[Credit Amount]],IF(Table1[[#This Row],[Transaction Type]]="Activation",Table1[[#This Row],[Credit Amount]],""))</f>
        <v>-21.71</v>
      </c>
      <c r="M4258" t="str">
        <f>IF(Table1[[#This Row],[Transaction Type]]="Maintenance",Table1[[#This Row],[Credit Amount]],"")</f>
        <v/>
      </c>
      <c r="N4258">
        <v>10036</v>
      </c>
      <c r="O4258" t="s">
        <v>2489</v>
      </c>
      <c r="P4258" t="s">
        <v>2525</v>
      </c>
      <c r="Q4258" t="s">
        <v>289</v>
      </c>
      <c r="R4258">
        <v>10028</v>
      </c>
      <c r="S4258" t="s">
        <v>2489</v>
      </c>
      <c r="T4258" t="s">
        <v>2517</v>
      </c>
      <c r="U4258" t="s">
        <v>290</v>
      </c>
      <c r="V4258" t="s">
        <v>255</v>
      </c>
      <c r="W4258">
        <v>100002624</v>
      </c>
      <c r="X4258">
        <v>8005551625</v>
      </c>
      <c r="Y4258" t="s">
        <v>2595</v>
      </c>
      <c r="Z4258" t="s">
        <v>4220</v>
      </c>
      <c r="AA4258" s="13">
        <v>-21.71</v>
      </c>
      <c r="AB4258" s="14">
        <v>42490</v>
      </c>
      <c r="AC4258" t="s">
        <v>37</v>
      </c>
    </row>
    <row r="4259" spans="1:29" x14ac:dyDescent="0.25">
      <c r="A4259" t="str">
        <f>CONCATENATE("Q",ROUNDUP(MONTH(Table1[[#This Row],[Month]])/3,0))</f>
        <v>Q2</v>
      </c>
      <c r="B4259" s="14">
        <f>EOMONTH(Table1[[#This Row],[Credit Date]],-1)+1</f>
        <v>42491</v>
      </c>
      <c r="C4259" t="str">
        <f>CONCATENATE(Table1[[#This Row],[Issuer Last Name]],", ",Table1[[#This Row],[Issuer First Name]])</f>
        <v>No. 036, Employee</v>
      </c>
      <c r="D4259" t="str">
        <f>CONCATENATE(Table1[[#This Row],[Approver Last Name]],", ",Table1[[#This Row],[Approver First Name]])</f>
        <v>No. 028, Employee</v>
      </c>
      <c r="E4259" t="str">
        <f>CONCATENATE(Table1[[#This Row],[Customer Last Name]],", ",Table1[[#This Row],[Customer First Name]])</f>
        <v>No. 13542, Client</v>
      </c>
      <c r="F4259" t="str">
        <f>IF(Table1[[#This Row],[Credit Amount]]&gt;-19.99,"Less than 19.99",IF(Table1[[#This Row],[Credit Amount]]=-20,"20",IF(Table1[[#This Row],[Credit Amount]]&gt;-49.98,"20.01-49.98",IF(Table1[[#This Row],[Credit Amount]]=-49.99,"49.99",IF(Table1[[#This Row],[Credit Amount]]=-50,"50",IF(Table1[[#This Row],[Credit Amount]]&lt;-50.01,"Greater than 50"))))))</f>
        <v>20.01-49.98</v>
      </c>
      <c r="G4259" t="str">
        <f>IF(Table1[[#This Row],[Transaction Type]]="Maintenance","Non-Sales","Sales")</f>
        <v>Non-Sales</v>
      </c>
      <c r="H4259">
        <f>IF(Table1[[#This Row],[Quarter]]="q2",1,"")</f>
        <v>1</v>
      </c>
      <c r="I4259" t="str">
        <f>IF(Table1[[#This Row],[Quarter]]="q3",1,"")</f>
        <v/>
      </c>
      <c r="J4259">
        <f>IF(Table1[[#This Row],[Quarter]]="Q2",Table1[[#This Row],[Credit Amount]],"")</f>
        <v>-28.85</v>
      </c>
      <c r="K4259" t="str">
        <f>IF(Table1[[#This Row],[Quarter]]="Q3",Table1[[#This Row],[Credit Amount]],"")</f>
        <v/>
      </c>
      <c r="L4259" t="str">
        <f>IF(Table1[[#This Row],[Transaction Type]]="Upgrade",Table1[[#This Row],[Credit Amount]],IF(Table1[[#This Row],[Transaction Type]]="Activation",Table1[[#This Row],[Credit Amount]],""))</f>
        <v/>
      </c>
      <c r="M4259">
        <f>IF(Table1[[#This Row],[Transaction Type]]="Maintenance",Table1[[#This Row],[Credit Amount]],"")</f>
        <v>-28.85</v>
      </c>
      <c r="N4259">
        <v>10036</v>
      </c>
      <c r="O4259" t="s">
        <v>2489</v>
      </c>
      <c r="P4259" t="s">
        <v>2525</v>
      </c>
      <c r="Q4259" t="s">
        <v>289</v>
      </c>
      <c r="R4259">
        <v>10028</v>
      </c>
      <c r="S4259" t="s">
        <v>2489</v>
      </c>
      <c r="T4259" t="s">
        <v>2517</v>
      </c>
      <c r="U4259" t="s">
        <v>290</v>
      </c>
      <c r="V4259" t="s">
        <v>255</v>
      </c>
      <c r="W4259">
        <v>100004541</v>
      </c>
      <c r="X4259">
        <v>8005553542</v>
      </c>
      <c r="Y4259" t="s">
        <v>2595</v>
      </c>
      <c r="Z4259" t="s">
        <v>6130</v>
      </c>
      <c r="AA4259" s="13">
        <v>-28.85</v>
      </c>
      <c r="AB4259" s="14">
        <v>42494</v>
      </c>
      <c r="AC4259" t="s">
        <v>36</v>
      </c>
    </row>
    <row r="4260" spans="1:29" x14ac:dyDescent="0.25">
      <c r="A4260" t="str">
        <f>CONCATENATE("Q",ROUNDUP(MONTH(Table1[[#This Row],[Month]])/3,0))</f>
        <v>Q2</v>
      </c>
      <c r="B4260" s="14">
        <f>EOMONTH(Table1[[#This Row],[Credit Date]],-1)+1</f>
        <v>42491</v>
      </c>
      <c r="C4260" t="str">
        <f>CONCATENATE(Table1[[#This Row],[Issuer Last Name]],", ",Table1[[#This Row],[Issuer First Name]])</f>
        <v>No. 036, Employee</v>
      </c>
      <c r="D4260" t="str">
        <f>CONCATENATE(Table1[[#This Row],[Approver Last Name]],", ",Table1[[#This Row],[Approver First Name]])</f>
        <v>No. 028, Employee</v>
      </c>
      <c r="E4260" t="str">
        <f>CONCATENATE(Table1[[#This Row],[Customer Last Name]],", ",Table1[[#This Row],[Customer First Name]])</f>
        <v>No. 11794, Client</v>
      </c>
      <c r="F4260" t="str">
        <f>IF(Table1[[#This Row],[Credit Amount]]&gt;-19.99,"Less than 19.99",IF(Table1[[#This Row],[Credit Amount]]=-20,"20",IF(Table1[[#This Row],[Credit Amount]]&gt;-49.98,"20.01-49.98",IF(Table1[[#This Row],[Credit Amount]]=-49.99,"49.99",IF(Table1[[#This Row],[Credit Amount]]=-50,"50",IF(Table1[[#This Row],[Credit Amount]]&lt;-50.01,"Greater than 50"))))))</f>
        <v>Less than 19.99</v>
      </c>
      <c r="G4260" t="str">
        <f>IF(Table1[[#This Row],[Transaction Type]]="Maintenance","Non-Sales","Sales")</f>
        <v>Non-Sales</v>
      </c>
      <c r="H4260">
        <f>IF(Table1[[#This Row],[Quarter]]="q2",1,"")</f>
        <v>1</v>
      </c>
      <c r="I4260" t="str">
        <f>IF(Table1[[#This Row],[Quarter]]="q3",1,"")</f>
        <v/>
      </c>
      <c r="J4260">
        <f>IF(Table1[[#This Row],[Quarter]]="Q2",Table1[[#This Row],[Credit Amount]],"")</f>
        <v>-9.06</v>
      </c>
      <c r="K4260" t="str">
        <f>IF(Table1[[#This Row],[Quarter]]="Q3",Table1[[#This Row],[Credit Amount]],"")</f>
        <v/>
      </c>
      <c r="L4260" t="str">
        <f>IF(Table1[[#This Row],[Transaction Type]]="Upgrade",Table1[[#This Row],[Credit Amount]],IF(Table1[[#This Row],[Transaction Type]]="Activation",Table1[[#This Row],[Credit Amount]],""))</f>
        <v/>
      </c>
      <c r="M4260">
        <f>IF(Table1[[#This Row],[Transaction Type]]="Maintenance",Table1[[#This Row],[Credit Amount]],"")</f>
        <v>-9.06</v>
      </c>
      <c r="N4260">
        <v>10036</v>
      </c>
      <c r="O4260" t="s">
        <v>2489</v>
      </c>
      <c r="P4260" t="s">
        <v>2525</v>
      </c>
      <c r="Q4260" t="s">
        <v>289</v>
      </c>
      <c r="R4260">
        <v>10028</v>
      </c>
      <c r="S4260" t="s">
        <v>2489</v>
      </c>
      <c r="T4260" t="s">
        <v>2517</v>
      </c>
      <c r="U4260" t="s">
        <v>290</v>
      </c>
      <c r="V4260" t="s">
        <v>255</v>
      </c>
      <c r="W4260">
        <v>100002793</v>
      </c>
      <c r="X4260">
        <v>8005551794</v>
      </c>
      <c r="Y4260" t="s">
        <v>2595</v>
      </c>
      <c r="Z4260" t="s">
        <v>4389</v>
      </c>
      <c r="AA4260" s="13">
        <v>-9.06</v>
      </c>
      <c r="AB4260" s="14">
        <v>42518</v>
      </c>
      <c r="AC4260" t="s">
        <v>36</v>
      </c>
    </row>
    <row r="4261" spans="1:29" x14ac:dyDescent="0.25">
      <c r="A4261" t="str">
        <f>CONCATENATE("Q",ROUNDUP(MONTH(Table1[[#This Row],[Month]])/3,0))</f>
        <v>Q2</v>
      </c>
      <c r="B4261" s="14">
        <f>EOMONTH(Table1[[#This Row],[Credit Date]],-1)+1</f>
        <v>42522</v>
      </c>
      <c r="C4261" t="str">
        <f>CONCATENATE(Table1[[#This Row],[Issuer Last Name]],", ",Table1[[#This Row],[Issuer First Name]])</f>
        <v>No. 036, Employee</v>
      </c>
      <c r="D4261" t="str">
        <f>CONCATENATE(Table1[[#This Row],[Approver Last Name]],", ",Table1[[#This Row],[Approver First Name]])</f>
        <v>No. 028, Employee</v>
      </c>
      <c r="E4261" t="str">
        <f>CONCATENATE(Table1[[#This Row],[Customer Last Name]],", ",Table1[[#This Row],[Customer First Name]])</f>
        <v>No. 12072, Client</v>
      </c>
      <c r="F42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1" t="str">
        <f>IF(Table1[[#This Row],[Transaction Type]]="Maintenance","Non-Sales","Sales")</f>
        <v>Sales</v>
      </c>
      <c r="H4261">
        <f>IF(Table1[[#This Row],[Quarter]]="q2",1,"")</f>
        <v>1</v>
      </c>
      <c r="I4261" t="str">
        <f>IF(Table1[[#This Row],[Quarter]]="q3",1,"")</f>
        <v/>
      </c>
      <c r="J4261">
        <f>IF(Table1[[#This Row],[Quarter]]="Q2",Table1[[#This Row],[Credit Amount]],"")</f>
        <v>-60.56</v>
      </c>
      <c r="K4261" t="str">
        <f>IF(Table1[[#This Row],[Quarter]]="Q3",Table1[[#This Row],[Credit Amount]],"")</f>
        <v/>
      </c>
      <c r="L4261">
        <f>IF(Table1[[#This Row],[Transaction Type]]="Upgrade",Table1[[#This Row],[Credit Amount]],IF(Table1[[#This Row],[Transaction Type]]="Activation",Table1[[#This Row],[Credit Amount]],""))</f>
        <v>-60.56</v>
      </c>
      <c r="M4261" t="str">
        <f>IF(Table1[[#This Row],[Transaction Type]]="Maintenance",Table1[[#This Row],[Credit Amount]],"")</f>
        <v/>
      </c>
      <c r="N4261">
        <v>10036</v>
      </c>
      <c r="O4261" t="s">
        <v>2489</v>
      </c>
      <c r="P4261" t="s">
        <v>2525</v>
      </c>
      <c r="Q4261" t="s">
        <v>289</v>
      </c>
      <c r="R4261">
        <v>10028</v>
      </c>
      <c r="S4261" t="s">
        <v>2489</v>
      </c>
      <c r="T4261" t="s">
        <v>2517</v>
      </c>
      <c r="U4261" t="s">
        <v>290</v>
      </c>
      <c r="V4261" t="s">
        <v>255</v>
      </c>
      <c r="W4261">
        <v>100003071</v>
      </c>
      <c r="X4261">
        <v>8005552072</v>
      </c>
      <c r="Y4261" t="s">
        <v>2595</v>
      </c>
      <c r="Z4261" t="s">
        <v>4667</v>
      </c>
      <c r="AA4261" s="13">
        <v>-60.56</v>
      </c>
      <c r="AB4261" s="14">
        <v>42525</v>
      </c>
      <c r="AC4261" t="s">
        <v>37</v>
      </c>
    </row>
    <row r="4262" spans="1:29" x14ac:dyDescent="0.25">
      <c r="A4262" t="str">
        <f>CONCATENATE("Q",ROUNDUP(MONTH(Table1[[#This Row],[Month]])/3,0))</f>
        <v>Q2</v>
      </c>
      <c r="B4262" s="14">
        <f>EOMONTH(Table1[[#This Row],[Credit Date]],-1)+1</f>
        <v>42522</v>
      </c>
      <c r="C4262" t="str">
        <f>CONCATENATE(Table1[[#This Row],[Issuer Last Name]],", ",Table1[[#This Row],[Issuer First Name]])</f>
        <v>No. 036, Employee</v>
      </c>
      <c r="D4262" t="str">
        <f>CONCATENATE(Table1[[#This Row],[Approver Last Name]],", ",Table1[[#This Row],[Approver First Name]])</f>
        <v>No. 028, Employee</v>
      </c>
      <c r="E4262" t="str">
        <f>CONCATENATE(Table1[[#This Row],[Customer Last Name]],", ",Table1[[#This Row],[Customer First Name]])</f>
        <v>No. 13266, Client</v>
      </c>
      <c r="F426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2" t="str">
        <f>IF(Table1[[#This Row],[Transaction Type]]="Maintenance","Non-Sales","Sales")</f>
        <v>Non-Sales</v>
      </c>
      <c r="H4262">
        <f>IF(Table1[[#This Row],[Quarter]]="q2",1,"")</f>
        <v>1</v>
      </c>
      <c r="I4262" t="str">
        <f>IF(Table1[[#This Row],[Quarter]]="q3",1,"")</f>
        <v/>
      </c>
      <c r="J4262">
        <f>IF(Table1[[#This Row],[Quarter]]="Q2",Table1[[#This Row],[Credit Amount]],"")</f>
        <v>-66.09</v>
      </c>
      <c r="K4262" t="str">
        <f>IF(Table1[[#This Row],[Quarter]]="Q3",Table1[[#This Row],[Credit Amount]],"")</f>
        <v/>
      </c>
      <c r="L4262" t="str">
        <f>IF(Table1[[#This Row],[Transaction Type]]="Upgrade",Table1[[#This Row],[Credit Amount]],IF(Table1[[#This Row],[Transaction Type]]="Activation",Table1[[#This Row],[Credit Amount]],""))</f>
        <v/>
      </c>
      <c r="M4262">
        <f>IF(Table1[[#This Row],[Transaction Type]]="Maintenance",Table1[[#This Row],[Credit Amount]],"")</f>
        <v>-66.09</v>
      </c>
      <c r="N4262">
        <v>10036</v>
      </c>
      <c r="O4262" t="s">
        <v>2489</v>
      </c>
      <c r="P4262" t="s">
        <v>2525</v>
      </c>
      <c r="Q4262" t="s">
        <v>289</v>
      </c>
      <c r="R4262">
        <v>10028</v>
      </c>
      <c r="S4262" t="s">
        <v>2489</v>
      </c>
      <c r="T4262" t="s">
        <v>2517</v>
      </c>
      <c r="U4262" t="s">
        <v>290</v>
      </c>
      <c r="V4262" t="s">
        <v>255</v>
      </c>
      <c r="W4262">
        <v>100004265</v>
      </c>
      <c r="X4262">
        <v>8005553266</v>
      </c>
      <c r="Y4262" t="s">
        <v>2595</v>
      </c>
      <c r="Z4262" t="s">
        <v>5854</v>
      </c>
      <c r="AA4262" s="13">
        <v>-66.09</v>
      </c>
      <c r="AB4262" s="14">
        <v>42526</v>
      </c>
      <c r="AC4262" t="s">
        <v>36</v>
      </c>
    </row>
    <row r="4263" spans="1:29" x14ac:dyDescent="0.25">
      <c r="A4263" t="str">
        <f>CONCATENATE("Q",ROUNDUP(MONTH(Table1[[#This Row],[Month]])/3,0))</f>
        <v>Q2</v>
      </c>
      <c r="B4263" s="14">
        <f>EOMONTH(Table1[[#This Row],[Credit Date]],-1)+1</f>
        <v>42522</v>
      </c>
      <c r="C4263" t="str">
        <f>CONCATENATE(Table1[[#This Row],[Issuer Last Name]],", ",Table1[[#This Row],[Issuer First Name]])</f>
        <v>No. 036, Employee</v>
      </c>
      <c r="D4263" t="str">
        <f>CONCATENATE(Table1[[#This Row],[Approver Last Name]],", ",Table1[[#This Row],[Approver First Name]])</f>
        <v>No. 028, Employee</v>
      </c>
      <c r="E4263" t="str">
        <f>CONCATENATE(Table1[[#This Row],[Customer Last Name]],", ",Table1[[#This Row],[Customer First Name]])</f>
        <v>No. 12682, Client</v>
      </c>
      <c r="F42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3" t="str">
        <f>IF(Table1[[#This Row],[Transaction Type]]="Maintenance","Non-Sales","Sales")</f>
        <v>Non-Sales</v>
      </c>
      <c r="H4263">
        <f>IF(Table1[[#This Row],[Quarter]]="q2",1,"")</f>
        <v>1</v>
      </c>
      <c r="I4263" t="str">
        <f>IF(Table1[[#This Row],[Quarter]]="q3",1,"")</f>
        <v/>
      </c>
      <c r="J4263">
        <f>IF(Table1[[#This Row],[Quarter]]="Q2",Table1[[#This Row],[Credit Amount]],"")</f>
        <v>-54.63</v>
      </c>
      <c r="K4263" t="str">
        <f>IF(Table1[[#This Row],[Quarter]]="Q3",Table1[[#This Row],[Credit Amount]],"")</f>
        <v/>
      </c>
      <c r="L4263" t="str">
        <f>IF(Table1[[#This Row],[Transaction Type]]="Upgrade",Table1[[#This Row],[Credit Amount]],IF(Table1[[#This Row],[Transaction Type]]="Activation",Table1[[#This Row],[Credit Amount]],""))</f>
        <v/>
      </c>
      <c r="M4263">
        <f>IF(Table1[[#This Row],[Transaction Type]]="Maintenance",Table1[[#This Row],[Credit Amount]],"")</f>
        <v>-54.63</v>
      </c>
      <c r="N4263">
        <v>10036</v>
      </c>
      <c r="O4263" t="s">
        <v>2489</v>
      </c>
      <c r="P4263" t="s">
        <v>2525</v>
      </c>
      <c r="Q4263" t="s">
        <v>289</v>
      </c>
      <c r="R4263">
        <v>10028</v>
      </c>
      <c r="S4263" t="s">
        <v>2489</v>
      </c>
      <c r="T4263" t="s">
        <v>2517</v>
      </c>
      <c r="U4263" t="s">
        <v>290</v>
      </c>
      <c r="V4263" t="s">
        <v>255</v>
      </c>
      <c r="W4263">
        <v>100003681</v>
      </c>
      <c r="X4263">
        <v>8005552682</v>
      </c>
      <c r="Y4263" t="s">
        <v>2595</v>
      </c>
      <c r="Z4263" t="s">
        <v>5276</v>
      </c>
      <c r="AA4263" s="13">
        <v>-54.63</v>
      </c>
      <c r="AB4263" s="14">
        <v>42530</v>
      </c>
      <c r="AC4263" t="s">
        <v>36</v>
      </c>
    </row>
    <row r="4264" spans="1:29" x14ac:dyDescent="0.25">
      <c r="A4264" t="str">
        <f>CONCATENATE("Q",ROUNDUP(MONTH(Table1[[#This Row],[Month]])/3,0))</f>
        <v>Q2</v>
      </c>
      <c r="B4264" s="14">
        <f>EOMONTH(Table1[[#This Row],[Credit Date]],-1)+1</f>
        <v>42522</v>
      </c>
      <c r="C4264" t="str">
        <f>CONCATENATE(Table1[[#This Row],[Issuer Last Name]],", ",Table1[[#This Row],[Issuer First Name]])</f>
        <v>No. 036, Employee</v>
      </c>
      <c r="D4264" t="str">
        <f>CONCATENATE(Table1[[#This Row],[Approver Last Name]],", ",Table1[[#This Row],[Approver First Name]])</f>
        <v>No. 028, Employee</v>
      </c>
      <c r="E4264" t="str">
        <f>CONCATENATE(Table1[[#This Row],[Customer Last Name]],", ",Table1[[#This Row],[Customer First Name]])</f>
        <v>No. 12800, Client</v>
      </c>
      <c r="F4264" t="str">
        <f>IF(Table1[[#This Row],[Credit Amount]]&gt;-19.99,"Less than 19.99",IF(Table1[[#This Row],[Credit Amount]]=-20,"20",IF(Table1[[#This Row],[Credit Amount]]&gt;-49.98,"20.01-49.98",IF(Table1[[#This Row],[Credit Amount]]=-49.99,"49.99",IF(Table1[[#This Row],[Credit Amount]]=-50,"50",IF(Table1[[#This Row],[Credit Amount]]&lt;-50.01,"Greater than 50"))))))</f>
        <v>Less than 19.99</v>
      </c>
      <c r="G4264" t="str">
        <f>IF(Table1[[#This Row],[Transaction Type]]="Maintenance","Non-Sales","Sales")</f>
        <v>Non-Sales</v>
      </c>
      <c r="H4264">
        <f>IF(Table1[[#This Row],[Quarter]]="q2",1,"")</f>
        <v>1</v>
      </c>
      <c r="I4264" t="str">
        <f>IF(Table1[[#This Row],[Quarter]]="q3",1,"")</f>
        <v/>
      </c>
      <c r="J4264">
        <f>IF(Table1[[#This Row],[Quarter]]="Q2",Table1[[#This Row],[Credit Amount]],"")</f>
        <v>-9.0299999999999994</v>
      </c>
      <c r="K4264" t="str">
        <f>IF(Table1[[#This Row],[Quarter]]="Q3",Table1[[#This Row],[Credit Amount]],"")</f>
        <v/>
      </c>
      <c r="L4264" t="str">
        <f>IF(Table1[[#This Row],[Transaction Type]]="Upgrade",Table1[[#This Row],[Credit Amount]],IF(Table1[[#This Row],[Transaction Type]]="Activation",Table1[[#This Row],[Credit Amount]],""))</f>
        <v/>
      </c>
      <c r="M4264">
        <f>IF(Table1[[#This Row],[Transaction Type]]="Maintenance",Table1[[#This Row],[Credit Amount]],"")</f>
        <v>-9.0299999999999994</v>
      </c>
      <c r="N4264">
        <v>10036</v>
      </c>
      <c r="O4264" t="s">
        <v>2489</v>
      </c>
      <c r="P4264" t="s">
        <v>2525</v>
      </c>
      <c r="Q4264" t="s">
        <v>289</v>
      </c>
      <c r="R4264">
        <v>10028</v>
      </c>
      <c r="S4264" t="s">
        <v>2489</v>
      </c>
      <c r="T4264" t="s">
        <v>2517</v>
      </c>
      <c r="U4264" t="s">
        <v>290</v>
      </c>
      <c r="V4264" t="s">
        <v>255</v>
      </c>
      <c r="W4264">
        <v>100003799</v>
      </c>
      <c r="X4264">
        <v>8005552800</v>
      </c>
      <c r="Y4264" t="s">
        <v>2595</v>
      </c>
      <c r="Z4264" t="s">
        <v>5392</v>
      </c>
      <c r="AA4264" s="13">
        <v>-9.0299999999999994</v>
      </c>
      <c r="AB4264" s="14">
        <v>42535</v>
      </c>
      <c r="AC4264" t="s">
        <v>36</v>
      </c>
    </row>
    <row r="4265" spans="1:29" x14ac:dyDescent="0.25">
      <c r="A4265" t="str">
        <f>CONCATENATE("Q",ROUNDUP(MONTH(Table1[[#This Row],[Month]])/3,0))</f>
        <v>Q2</v>
      </c>
      <c r="B4265" s="14">
        <f>EOMONTH(Table1[[#This Row],[Credit Date]],-1)+1</f>
        <v>42522</v>
      </c>
      <c r="C4265" t="str">
        <f>CONCATENATE(Table1[[#This Row],[Issuer Last Name]],", ",Table1[[#This Row],[Issuer First Name]])</f>
        <v>No. 036, Employee</v>
      </c>
      <c r="D4265" t="str">
        <f>CONCATENATE(Table1[[#This Row],[Approver Last Name]],", ",Table1[[#This Row],[Approver First Name]])</f>
        <v>No. 028, Employee</v>
      </c>
      <c r="E4265" t="str">
        <f>CONCATENATE(Table1[[#This Row],[Customer Last Name]],", ",Table1[[#This Row],[Customer First Name]])</f>
        <v>No. 12732, Client</v>
      </c>
      <c r="F42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5" t="str">
        <f>IF(Table1[[#This Row],[Transaction Type]]="Maintenance","Non-Sales","Sales")</f>
        <v>Non-Sales</v>
      </c>
      <c r="H4265">
        <f>IF(Table1[[#This Row],[Quarter]]="q2",1,"")</f>
        <v>1</v>
      </c>
      <c r="I4265" t="str">
        <f>IF(Table1[[#This Row],[Quarter]]="q3",1,"")</f>
        <v/>
      </c>
      <c r="J4265">
        <f>IF(Table1[[#This Row],[Quarter]]="Q2",Table1[[#This Row],[Credit Amount]],"")</f>
        <v>-55.5</v>
      </c>
      <c r="K4265" t="str">
        <f>IF(Table1[[#This Row],[Quarter]]="Q3",Table1[[#This Row],[Credit Amount]],"")</f>
        <v/>
      </c>
      <c r="L4265" t="str">
        <f>IF(Table1[[#This Row],[Transaction Type]]="Upgrade",Table1[[#This Row],[Credit Amount]],IF(Table1[[#This Row],[Transaction Type]]="Activation",Table1[[#This Row],[Credit Amount]],""))</f>
        <v/>
      </c>
      <c r="M4265">
        <f>IF(Table1[[#This Row],[Transaction Type]]="Maintenance",Table1[[#This Row],[Credit Amount]],"")</f>
        <v>-55.5</v>
      </c>
      <c r="N4265">
        <v>10036</v>
      </c>
      <c r="O4265" t="s">
        <v>2489</v>
      </c>
      <c r="P4265" t="s">
        <v>2525</v>
      </c>
      <c r="Q4265" t="s">
        <v>289</v>
      </c>
      <c r="R4265">
        <v>10028</v>
      </c>
      <c r="S4265" t="s">
        <v>2489</v>
      </c>
      <c r="T4265" t="s">
        <v>2517</v>
      </c>
      <c r="U4265" t="s">
        <v>290</v>
      </c>
      <c r="V4265" t="s">
        <v>255</v>
      </c>
      <c r="W4265">
        <v>100003731</v>
      </c>
      <c r="X4265">
        <v>8005552732</v>
      </c>
      <c r="Y4265" t="s">
        <v>2595</v>
      </c>
      <c r="Z4265" t="s">
        <v>5324</v>
      </c>
      <c r="AA4265" s="13">
        <v>-55.5</v>
      </c>
      <c r="AB4265" s="14">
        <v>42545</v>
      </c>
      <c r="AC4265" t="s">
        <v>36</v>
      </c>
    </row>
    <row r="4266" spans="1:29" x14ac:dyDescent="0.25">
      <c r="A4266" t="str">
        <f>CONCATENATE("Q",ROUNDUP(MONTH(Table1[[#This Row],[Month]])/3,0))</f>
        <v>Q3</v>
      </c>
      <c r="B4266" s="14">
        <f>EOMONTH(Table1[[#This Row],[Credit Date]],-1)+1</f>
        <v>42552</v>
      </c>
      <c r="C4266" t="str">
        <f>CONCATENATE(Table1[[#This Row],[Issuer Last Name]],", ",Table1[[#This Row],[Issuer First Name]])</f>
        <v>No. 036, Employee</v>
      </c>
      <c r="D4266" t="str">
        <f>CONCATENATE(Table1[[#This Row],[Approver Last Name]],", ",Table1[[#This Row],[Approver First Name]])</f>
        <v>No. 036, Employee</v>
      </c>
      <c r="E4266" t="str">
        <f>CONCATENATE(Table1[[#This Row],[Customer Last Name]],", ",Table1[[#This Row],[Customer First Name]])</f>
        <v>No. 11292, Client</v>
      </c>
      <c r="F4266" t="str">
        <f>IF(Table1[[#This Row],[Credit Amount]]&gt;-19.99,"Less than 19.99",IF(Table1[[#This Row],[Credit Amount]]=-20,"20",IF(Table1[[#This Row],[Credit Amount]]&gt;-49.98,"20.01-49.98",IF(Table1[[#This Row],[Credit Amount]]=-49.99,"49.99",IF(Table1[[#This Row],[Credit Amount]]=-50,"50",IF(Table1[[#This Row],[Credit Amount]]&lt;-50.01,"Greater than 50"))))))</f>
        <v>Less than 19.99</v>
      </c>
      <c r="G4266" t="str">
        <f>IF(Table1[[#This Row],[Transaction Type]]="Maintenance","Non-Sales","Sales")</f>
        <v>Sales</v>
      </c>
      <c r="H4266" t="str">
        <f>IF(Table1[[#This Row],[Quarter]]="q2",1,"")</f>
        <v/>
      </c>
      <c r="I4266">
        <f>IF(Table1[[#This Row],[Quarter]]="q3",1,"")</f>
        <v>1</v>
      </c>
      <c r="J4266" t="str">
        <f>IF(Table1[[#This Row],[Quarter]]="Q2",Table1[[#This Row],[Credit Amount]],"")</f>
        <v/>
      </c>
      <c r="K4266">
        <f>IF(Table1[[#This Row],[Quarter]]="Q3",Table1[[#This Row],[Credit Amount]],"")</f>
        <v>-13.87</v>
      </c>
      <c r="L4266">
        <f>IF(Table1[[#This Row],[Transaction Type]]="Upgrade",Table1[[#This Row],[Credit Amount]],IF(Table1[[#This Row],[Transaction Type]]="Activation",Table1[[#This Row],[Credit Amount]],""))</f>
        <v>-13.87</v>
      </c>
      <c r="M4266" t="str">
        <f>IF(Table1[[#This Row],[Transaction Type]]="Maintenance",Table1[[#This Row],[Credit Amount]],"")</f>
        <v/>
      </c>
      <c r="N4266">
        <v>10036</v>
      </c>
      <c r="O4266" t="s">
        <v>2489</v>
      </c>
      <c r="P4266" t="s">
        <v>2525</v>
      </c>
      <c r="Q4266" t="s">
        <v>289</v>
      </c>
      <c r="R4266">
        <v>10036</v>
      </c>
      <c r="S4266" t="s">
        <v>2489</v>
      </c>
      <c r="T4266" t="s">
        <v>2525</v>
      </c>
      <c r="U4266" t="s">
        <v>289</v>
      </c>
      <c r="V4266" t="s">
        <v>255</v>
      </c>
      <c r="W4266">
        <v>100002291</v>
      </c>
      <c r="X4266">
        <v>8005551292</v>
      </c>
      <c r="Y4266" t="s">
        <v>2595</v>
      </c>
      <c r="Z4266" t="s">
        <v>3887</v>
      </c>
      <c r="AA4266" s="13">
        <v>-13.87</v>
      </c>
      <c r="AB4266" s="14">
        <v>42557</v>
      </c>
      <c r="AC4266" t="s">
        <v>37</v>
      </c>
    </row>
    <row r="4267" spans="1:29" x14ac:dyDescent="0.25">
      <c r="A4267" t="str">
        <f>CONCATENATE("Q",ROUNDUP(MONTH(Table1[[#This Row],[Month]])/3,0))</f>
        <v>Q3</v>
      </c>
      <c r="B4267" s="14">
        <f>EOMONTH(Table1[[#This Row],[Credit Date]],-1)+1</f>
        <v>42552</v>
      </c>
      <c r="C4267" t="str">
        <f>CONCATENATE(Table1[[#This Row],[Issuer Last Name]],", ",Table1[[#This Row],[Issuer First Name]])</f>
        <v>No. 036, Employee</v>
      </c>
      <c r="D4267" t="str">
        <f>CONCATENATE(Table1[[#This Row],[Approver Last Name]],", ",Table1[[#This Row],[Approver First Name]])</f>
        <v>No. 028, Employee</v>
      </c>
      <c r="E4267" t="str">
        <f>CONCATENATE(Table1[[#This Row],[Customer Last Name]],", ",Table1[[#This Row],[Customer First Name]])</f>
        <v>No. 12483, Client</v>
      </c>
      <c r="F42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7" t="str">
        <f>IF(Table1[[#This Row],[Transaction Type]]="Maintenance","Non-Sales","Sales")</f>
        <v>Sales</v>
      </c>
      <c r="H4267" t="str">
        <f>IF(Table1[[#This Row],[Quarter]]="q2",1,"")</f>
        <v/>
      </c>
      <c r="I4267">
        <f>IF(Table1[[#This Row],[Quarter]]="q3",1,"")</f>
        <v>1</v>
      </c>
      <c r="J4267" t="str">
        <f>IF(Table1[[#This Row],[Quarter]]="Q2",Table1[[#This Row],[Credit Amount]],"")</f>
        <v/>
      </c>
      <c r="K4267">
        <f>IF(Table1[[#This Row],[Quarter]]="Q3",Table1[[#This Row],[Credit Amount]],"")</f>
        <v>-83.36</v>
      </c>
      <c r="L4267">
        <f>IF(Table1[[#This Row],[Transaction Type]]="Upgrade",Table1[[#This Row],[Credit Amount]],IF(Table1[[#This Row],[Transaction Type]]="Activation",Table1[[#This Row],[Credit Amount]],""))</f>
        <v>-83.36</v>
      </c>
      <c r="M4267" t="str">
        <f>IF(Table1[[#This Row],[Transaction Type]]="Maintenance",Table1[[#This Row],[Credit Amount]],"")</f>
        <v/>
      </c>
      <c r="N4267">
        <v>10036</v>
      </c>
      <c r="O4267" t="s">
        <v>2489</v>
      </c>
      <c r="P4267" t="s">
        <v>2525</v>
      </c>
      <c r="Q4267" t="s">
        <v>289</v>
      </c>
      <c r="R4267">
        <v>10028</v>
      </c>
      <c r="S4267" t="s">
        <v>2489</v>
      </c>
      <c r="T4267" t="s">
        <v>2517</v>
      </c>
      <c r="U4267" t="s">
        <v>290</v>
      </c>
      <c r="V4267" t="s">
        <v>255</v>
      </c>
      <c r="W4267">
        <v>100003482</v>
      </c>
      <c r="X4267">
        <v>8005552483</v>
      </c>
      <c r="Y4267" t="s">
        <v>2595</v>
      </c>
      <c r="Z4267" t="s">
        <v>5078</v>
      </c>
      <c r="AA4267" s="13">
        <v>-83.36</v>
      </c>
      <c r="AB4267" s="14">
        <v>42559</v>
      </c>
      <c r="AC4267" t="s">
        <v>35</v>
      </c>
    </row>
    <row r="4268" spans="1:29" x14ac:dyDescent="0.25">
      <c r="A4268" t="str">
        <f>CONCATENATE("Q",ROUNDUP(MONTH(Table1[[#This Row],[Month]])/3,0))</f>
        <v>Q3</v>
      </c>
      <c r="B4268" s="14">
        <f>EOMONTH(Table1[[#This Row],[Credit Date]],-1)+1</f>
        <v>42552</v>
      </c>
      <c r="C4268" t="str">
        <f>CONCATENATE(Table1[[#This Row],[Issuer Last Name]],", ",Table1[[#This Row],[Issuer First Name]])</f>
        <v>No. 036, Employee</v>
      </c>
      <c r="D4268" t="str">
        <f>CONCATENATE(Table1[[#This Row],[Approver Last Name]],", ",Table1[[#This Row],[Approver First Name]])</f>
        <v>No. 036, Employee</v>
      </c>
      <c r="E4268" t="str">
        <f>CONCATENATE(Table1[[#This Row],[Customer Last Name]],", ",Table1[[#This Row],[Customer First Name]])</f>
        <v>No. 13161, Client</v>
      </c>
      <c r="F4268" t="str">
        <f>IF(Table1[[#This Row],[Credit Amount]]&gt;-19.99,"Less than 19.99",IF(Table1[[#This Row],[Credit Amount]]=-20,"20",IF(Table1[[#This Row],[Credit Amount]]&gt;-49.98,"20.01-49.98",IF(Table1[[#This Row],[Credit Amount]]=-49.99,"49.99",IF(Table1[[#This Row],[Credit Amount]]=-50,"50",IF(Table1[[#This Row],[Credit Amount]]&lt;-50.01,"Greater than 50"))))))</f>
        <v>Less than 19.99</v>
      </c>
      <c r="G4268" t="str">
        <f>IF(Table1[[#This Row],[Transaction Type]]="Maintenance","Non-Sales","Sales")</f>
        <v>Non-Sales</v>
      </c>
      <c r="H4268" t="str">
        <f>IF(Table1[[#This Row],[Quarter]]="q2",1,"")</f>
        <v/>
      </c>
      <c r="I4268">
        <f>IF(Table1[[#This Row],[Quarter]]="q3",1,"")</f>
        <v>1</v>
      </c>
      <c r="J4268" t="str">
        <f>IF(Table1[[#This Row],[Quarter]]="Q2",Table1[[#This Row],[Credit Amount]],"")</f>
        <v/>
      </c>
      <c r="K4268">
        <f>IF(Table1[[#This Row],[Quarter]]="Q3",Table1[[#This Row],[Credit Amount]],"")</f>
        <v>-11.11</v>
      </c>
      <c r="L4268" t="str">
        <f>IF(Table1[[#This Row],[Transaction Type]]="Upgrade",Table1[[#This Row],[Credit Amount]],IF(Table1[[#This Row],[Transaction Type]]="Activation",Table1[[#This Row],[Credit Amount]],""))</f>
        <v/>
      </c>
      <c r="M4268">
        <f>IF(Table1[[#This Row],[Transaction Type]]="Maintenance",Table1[[#This Row],[Credit Amount]],"")</f>
        <v>-11.11</v>
      </c>
      <c r="N4268">
        <v>10036</v>
      </c>
      <c r="O4268" t="s">
        <v>2489</v>
      </c>
      <c r="P4268" t="s">
        <v>2525</v>
      </c>
      <c r="Q4268" t="s">
        <v>289</v>
      </c>
      <c r="R4268">
        <v>10036</v>
      </c>
      <c r="S4268" t="s">
        <v>2489</v>
      </c>
      <c r="T4268" t="s">
        <v>2525</v>
      </c>
      <c r="U4268" t="s">
        <v>289</v>
      </c>
      <c r="V4268" t="s">
        <v>255</v>
      </c>
      <c r="W4268">
        <v>100004160</v>
      </c>
      <c r="X4268">
        <v>8005553161</v>
      </c>
      <c r="Y4268" t="s">
        <v>2595</v>
      </c>
      <c r="Z4268" t="s">
        <v>5749</v>
      </c>
      <c r="AA4268" s="13">
        <v>-11.11</v>
      </c>
      <c r="AB4268" s="14">
        <v>42559</v>
      </c>
      <c r="AC4268" t="s">
        <v>36</v>
      </c>
    </row>
    <row r="4269" spans="1:29" x14ac:dyDescent="0.25">
      <c r="A4269" t="str">
        <f>CONCATENATE("Q",ROUNDUP(MONTH(Table1[[#This Row],[Month]])/3,0))</f>
        <v>Q3</v>
      </c>
      <c r="B4269" s="14">
        <f>EOMONTH(Table1[[#This Row],[Credit Date]],-1)+1</f>
        <v>42552</v>
      </c>
      <c r="C4269" t="str">
        <f>CONCATENATE(Table1[[#This Row],[Issuer Last Name]],", ",Table1[[#This Row],[Issuer First Name]])</f>
        <v>No. 036, Employee</v>
      </c>
      <c r="D4269" t="str">
        <f>CONCATENATE(Table1[[#This Row],[Approver Last Name]],", ",Table1[[#This Row],[Approver First Name]])</f>
        <v>No. 028, Employee</v>
      </c>
      <c r="E4269" t="str">
        <f>CONCATENATE(Table1[[#This Row],[Customer Last Name]],", ",Table1[[#This Row],[Customer First Name]])</f>
        <v>No. 11618, Client</v>
      </c>
      <c r="F42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69" t="str">
        <f>IF(Table1[[#This Row],[Transaction Type]]="Maintenance","Non-Sales","Sales")</f>
        <v>Non-Sales</v>
      </c>
      <c r="H4269" t="str">
        <f>IF(Table1[[#This Row],[Quarter]]="q2",1,"")</f>
        <v/>
      </c>
      <c r="I4269">
        <f>IF(Table1[[#This Row],[Quarter]]="q3",1,"")</f>
        <v>1</v>
      </c>
      <c r="J4269" t="str">
        <f>IF(Table1[[#This Row],[Quarter]]="Q2",Table1[[#This Row],[Credit Amount]],"")</f>
        <v/>
      </c>
      <c r="K4269">
        <f>IF(Table1[[#This Row],[Quarter]]="Q3",Table1[[#This Row],[Credit Amount]],"")</f>
        <v>-61.17</v>
      </c>
      <c r="L4269" t="str">
        <f>IF(Table1[[#This Row],[Transaction Type]]="Upgrade",Table1[[#This Row],[Credit Amount]],IF(Table1[[#This Row],[Transaction Type]]="Activation",Table1[[#This Row],[Credit Amount]],""))</f>
        <v/>
      </c>
      <c r="M4269">
        <f>IF(Table1[[#This Row],[Transaction Type]]="Maintenance",Table1[[#This Row],[Credit Amount]],"")</f>
        <v>-61.17</v>
      </c>
      <c r="N4269">
        <v>10036</v>
      </c>
      <c r="O4269" t="s">
        <v>2489</v>
      </c>
      <c r="P4269" t="s">
        <v>2525</v>
      </c>
      <c r="Q4269" t="s">
        <v>289</v>
      </c>
      <c r="R4269">
        <v>10028</v>
      </c>
      <c r="S4269" t="s">
        <v>2489</v>
      </c>
      <c r="T4269" t="s">
        <v>2517</v>
      </c>
      <c r="U4269" t="s">
        <v>290</v>
      </c>
      <c r="V4269" t="s">
        <v>255</v>
      </c>
      <c r="W4269">
        <v>100002617</v>
      </c>
      <c r="X4269">
        <v>8005551618</v>
      </c>
      <c r="Y4269" t="s">
        <v>2595</v>
      </c>
      <c r="Z4269" t="s">
        <v>4213</v>
      </c>
      <c r="AA4269" s="13">
        <v>-61.17</v>
      </c>
      <c r="AB4269" s="14">
        <v>42563</v>
      </c>
      <c r="AC4269" t="s">
        <v>36</v>
      </c>
    </row>
    <row r="4270" spans="1:29" x14ac:dyDescent="0.25">
      <c r="A4270" t="str">
        <f>CONCATENATE("Q",ROUNDUP(MONTH(Table1[[#This Row],[Month]])/3,0))</f>
        <v>Q3</v>
      </c>
      <c r="B4270" s="14">
        <f>EOMONTH(Table1[[#This Row],[Credit Date]],-1)+1</f>
        <v>42552</v>
      </c>
      <c r="C4270" t="str">
        <f>CONCATENATE(Table1[[#This Row],[Issuer Last Name]],", ",Table1[[#This Row],[Issuer First Name]])</f>
        <v>No. 036, Employee</v>
      </c>
      <c r="D4270" t="str">
        <f>CONCATENATE(Table1[[#This Row],[Approver Last Name]],", ",Table1[[#This Row],[Approver First Name]])</f>
        <v>No. 028, Employee</v>
      </c>
      <c r="E4270" t="str">
        <f>CONCATENATE(Table1[[#This Row],[Customer Last Name]],", ",Table1[[#This Row],[Customer First Name]])</f>
        <v>No. 11281, Client</v>
      </c>
      <c r="F42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70" t="str">
        <f>IF(Table1[[#This Row],[Transaction Type]]="Maintenance","Non-Sales","Sales")</f>
        <v>Non-Sales</v>
      </c>
      <c r="H4270" t="str">
        <f>IF(Table1[[#This Row],[Quarter]]="q2",1,"")</f>
        <v/>
      </c>
      <c r="I4270">
        <f>IF(Table1[[#This Row],[Quarter]]="q3",1,"")</f>
        <v>1</v>
      </c>
      <c r="J4270" t="str">
        <f>IF(Table1[[#This Row],[Quarter]]="Q2",Table1[[#This Row],[Credit Amount]],"")</f>
        <v/>
      </c>
      <c r="K4270">
        <f>IF(Table1[[#This Row],[Quarter]]="Q3",Table1[[#This Row],[Credit Amount]],"")</f>
        <v>-60.28</v>
      </c>
      <c r="L4270" t="str">
        <f>IF(Table1[[#This Row],[Transaction Type]]="Upgrade",Table1[[#This Row],[Credit Amount]],IF(Table1[[#This Row],[Transaction Type]]="Activation",Table1[[#This Row],[Credit Amount]],""))</f>
        <v/>
      </c>
      <c r="M4270">
        <f>IF(Table1[[#This Row],[Transaction Type]]="Maintenance",Table1[[#This Row],[Credit Amount]],"")</f>
        <v>-60.28</v>
      </c>
      <c r="N4270">
        <v>10036</v>
      </c>
      <c r="O4270" t="s">
        <v>2489</v>
      </c>
      <c r="P4270" t="s">
        <v>2525</v>
      </c>
      <c r="Q4270" t="s">
        <v>289</v>
      </c>
      <c r="R4270">
        <v>10028</v>
      </c>
      <c r="S4270" t="s">
        <v>2489</v>
      </c>
      <c r="T4270" t="s">
        <v>2517</v>
      </c>
      <c r="U4270" t="s">
        <v>290</v>
      </c>
      <c r="V4270" t="s">
        <v>255</v>
      </c>
      <c r="W4270">
        <v>100002280</v>
      </c>
      <c r="X4270">
        <v>8005551281</v>
      </c>
      <c r="Y4270" t="s">
        <v>2595</v>
      </c>
      <c r="Z4270" t="s">
        <v>3876</v>
      </c>
      <c r="AA4270" s="13">
        <v>-60.28</v>
      </c>
      <c r="AB4270" s="14">
        <v>42566</v>
      </c>
      <c r="AC4270" t="s">
        <v>36</v>
      </c>
    </row>
    <row r="4271" spans="1:29" x14ac:dyDescent="0.25">
      <c r="A4271" t="str">
        <f>CONCATENATE("Q",ROUNDUP(MONTH(Table1[[#This Row],[Month]])/3,0))</f>
        <v>Q3</v>
      </c>
      <c r="B4271" s="14">
        <f>EOMONTH(Table1[[#This Row],[Credit Date]],-1)+1</f>
        <v>42552</v>
      </c>
      <c r="C4271" t="str">
        <f>CONCATENATE(Table1[[#This Row],[Issuer Last Name]],", ",Table1[[#This Row],[Issuer First Name]])</f>
        <v>No. 036, Employee</v>
      </c>
      <c r="D4271" t="str">
        <f>CONCATENATE(Table1[[#This Row],[Approver Last Name]],", ",Table1[[#This Row],[Approver First Name]])</f>
        <v>No. 036, Employee</v>
      </c>
      <c r="E4271" t="str">
        <f>CONCATENATE(Table1[[#This Row],[Customer Last Name]],", ",Table1[[#This Row],[Customer First Name]])</f>
        <v>No. 13231, Client</v>
      </c>
      <c r="F4271" t="str">
        <f>IF(Table1[[#This Row],[Credit Amount]]&gt;-19.99,"Less than 19.99",IF(Table1[[#This Row],[Credit Amount]]=-20,"20",IF(Table1[[#This Row],[Credit Amount]]&gt;-49.98,"20.01-49.98",IF(Table1[[#This Row],[Credit Amount]]=-49.99,"49.99",IF(Table1[[#This Row],[Credit Amount]]=-50,"50",IF(Table1[[#This Row],[Credit Amount]]&lt;-50.01,"Greater than 50"))))))</f>
        <v>20.01-49.98</v>
      </c>
      <c r="G4271" t="str">
        <f>IF(Table1[[#This Row],[Transaction Type]]="Maintenance","Non-Sales","Sales")</f>
        <v>Non-Sales</v>
      </c>
      <c r="H4271" t="str">
        <f>IF(Table1[[#This Row],[Quarter]]="q2",1,"")</f>
        <v/>
      </c>
      <c r="I4271">
        <f>IF(Table1[[#This Row],[Quarter]]="q3",1,"")</f>
        <v>1</v>
      </c>
      <c r="J4271" t="str">
        <f>IF(Table1[[#This Row],[Quarter]]="Q2",Table1[[#This Row],[Credit Amount]],"")</f>
        <v/>
      </c>
      <c r="K4271">
        <f>IF(Table1[[#This Row],[Quarter]]="Q3",Table1[[#This Row],[Credit Amount]],"")</f>
        <v>-34.35</v>
      </c>
      <c r="L4271" t="str">
        <f>IF(Table1[[#This Row],[Transaction Type]]="Upgrade",Table1[[#This Row],[Credit Amount]],IF(Table1[[#This Row],[Transaction Type]]="Activation",Table1[[#This Row],[Credit Amount]],""))</f>
        <v/>
      </c>
      <c r="M4271">
        <f>IF(Table1[[#This Row],[Transaction Type]]="Maintenance",Table1[[#This Row],[Credit Amount]],"")</f>
        <v>-34.35</v>
      </c>
      <c r="N4271">
        <v>10036</v>
      </c>
      <c r="O4271" t="s">
        <v>2489</v>
      </c>
      <c r="P4271" t="s">
        <v>2525</v>
      </c>
      <c r="Q4271" t="s">
        <v>289</v>
      </c>
      <c r="R4271">
        <v>10036</v>
      </c>
      <c r="S4271" t="s">
        <v>2489</v>
      </c>
      <c r="T4271" t="s">
        <v>2525</v>
      </c>
      <c r="U4271" t="s">
        <v>289</v>
      </c>
      <c r="V4271" t="s">
        <v>255</v>
      </c>
      <c r="W4271">
        <v>100004230</v>
      </c>
      <c r="X4271">
        <v>8005553231</v>
      </c>
      <c r="Y4271" t="s">
        <v>2595</v>
      </c>
      <c r="Z4271" t="s">
        <v>5819</v>
      </c>
      <c r="AA4271" s="13">
        <v>-34.35</v>
      </c>
      <c r="AB4271" s="14">
        <v>42570</v>
      </c>
      <c r="AC4271" t="s">
        <v>36</v>
      </c>
    </row>
    <row r="4272" spans="1:29" x14ac:dyDescent="0.25">
      <c r="A4272" t="str">
        <f>CONCATENATE("Q",ROUNDUP(MONTH(Table1[[#This Row],[Month]])/3,0))</f>
        <v>Q3</v>
      </c>
      <c r="B4272" s="14">
        <f>EOMONTH(Table1[[#This Row],[Credit Date]],-1)+1</f>
        <v>42552</v>
      </c>
      <c r="C4272" t="str">
        <f>CONCATENATE(Table1[[#This Row],[Issuer Last Name]],", ",Table1[[#This Row],[Issuer First Name]])</f>
        <v>No. 036, Employee</v>
      </c>
      <c r="D4272" t="str">
        <f>CONCATENATE(Table1[[#This Row],[Approver Last Name]],", ",Table1[[#This Row],[Approver First Name]])</f>
        <v>No. 028, Employee</v>
      </c>
      <c r="E4272" t="str">
        <f>CONCATENATE(Table1[[#This Row],[Customer Last Name]],", ",Table1[[#This Row],[Customer First Name]])</f>
        <v>No. 13514, Client</v>
      </c>
      <c r="F427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72" t="str">
        <f>IF(Table1[[#This Row],[Transaction Type]]="Maintenance","Non-Sales","Sales")</f>
        <v>Sales</v>
      </c>
      <c r="H4272" t="str">
        <f>IF(Table1[[#This Row],[Quarter]]="q2",1,"")</f>
        <v/>
      </c>
      <c r="I4272">
        <f>IF(Table1[[#This Row],[Quarter]]="q3",1,"")</f>
        <v>1</v>
      </c>
      <c r="J4272" t="str">
        <f>IF(Table1[[#This Row],[Quarter]]="Q2",Table1[[#This Row],[Credit Amount]],"")</f>
        <v/>
      </c>
      <c r="K4272">
        <f>IF(Table1[[#This Row],[Quarter]]="Q3",Table1[[#This Row],[Credit Amount]],"")</f>
        <v>-66.930000000000007</v>
      </c>
      <c r="L4272">
        <f>IF(Table1[[#This Row],[Transaction Type]]="Upgrade",Table1[[#This Row],[Credit Amount]],IF(Table1[[#This Row],[Transaction Type]]="Activation",Table1[[#This Row],[Credit Amount]],""))</f>
        <v>-66.930000000000007</v>
      </c>
      <c r="M4272" t="str">
        <f>IF(Table1[[#This Row],[Transaction Type]]="Maintenance",Table1[[#This Row],[Credit Amount]],"")</f>
        <v/>
      </c>
      <c r="N4272">
        <v>10036</v>
      </c>
      <c r="O4272" t="s">
        <v>2489</v>
      </c>
      <c r="P4272" t="s">
        <v>2525</v>
      </c>
      <c r="Q4272" t="s">
        <v>289</v>
      </c>
      <c r="R4272">
        <v>10028</v>
      </c>
      <c r="S4272" t="s">
        <v>2489</v>
      </c>
      <c r="T4272" t="s">
        <v>2517</v>
      </c>
      <c r="U4272" t="s">
        <v>290</v>
      </c>
      <c r="V4272" t="s">
        <v>255</v>
      </c>
      <c r="W4272">
        <v>100004513</v>
      </c>
      <c r="X4272">
        <v>8005553514</v>
      </c>
      <c r="Y4272" t="s">
        <v>2595</v>
      </c>
      <c r="Z4272" t="s">
        <v>6102</v>
      </c>
      <c r="AA4272" s="13">
        <v>-66.930000000000007</v>
      </c>
      <c r="AB4272" s="14">
        <v>42571</v>
      </c>
      <c r="AC4272" t="s">
        <v>35</v>
      </c>
    </row>
    <row r="4273" spans="1:29" x14ac:dyDescent="0.25">
      <c r="A4273" t="str">
        <f>CONCATENATE("Q",ROUNDUP(MONTH(Table1[[#This Row],[Month]])/3,0))</f>
        <v>Q3</v>
      </c>
      <c r="B4273" s="14">
        <f>EOMONTH(Table1[[#This Row],[Credit Date]],-1)+1</f>
        <v>42552</v>
      </c>
      <c r="C4273" t="str">
        <f>CONCATENATE(Table1[[#This Row],[Issuer Last Name]],", ",Table1[[#This Row],[Issuer First Name]])</f>
        <v>No. 036, Employee</v>
      </c>
      <c r="D4273" t="str">
        <f>CONCATENATE(Table1[[#This Row],[Approver Last Name]],", ",Table1[[#This Row],[Approver First Name]])</f>
        <v>No. 036, Employee</v>
      </c>
      <c r="E4273" t="str">
        <f>CONCATENATE(Table1[[#This Row],[Customer Last Name]],", ",Table1[[#This Row],[Customer First Name]])</f>
        <v>No. 11027, Client</v>
      </c>
      <c r="F4273" t="str">
        <f>IF(Table1[[#This Row],[Credit Amount]]&gt;-19.99,"Less than 19.99",IF(Table1[[#This Row],[Credit Amount]]=-20,"20",IF(Table1[[#This Row],[Credit Amount]]&gt;-49.98,"20.01-49.98",IF(Table1[[#This Row],[Credit Amount]]=-49.99,"49.99",IF(Table1[[#This Row],[Credit Amount]]=-50,"50",IF(Table1[[#This Row],[Credit Amount]]&lt;-50.01,"Greater than 50"))))))</f>
        <v>20.01-49.98</v>
      </c>
      <c r="G4273" t="str">
        <f>IF(Table1[[#This Row],[Transaction Type]]="Maintenance","Non-Sales","Sales")</f>
        <v>Non-Sales</v>
      </c>
      <c r="H4273" t="str">
        <f>IF(Table1[[#This Row],[Quarter]]="q2",1,"")</f>
        <v/>
      </c>
      <c r="I4273">
        <f>IF(Table1[[#This Row],[Quarter]]="q3",1,"")</f>
        <v>1</v>
      </c>
      <c r="J4273" t="str">
        <f>IF(Table1[[#This Row],[Quarter]]="Q2",Table1[[#This Row],[Credit Amount]],"")</f>
        <v/>
      </c>
      <c r="K4273">
        <f>IF(Table1[[#This Row],[Quarter]]="Q3",Table1[[#This Row],[Credit Amount]],"")</f>
        <v>-30.55</v>
      </c>
      <c r="L4273" t="str">
        <f>IF(Table1[[#This Row],[Transaction Type]]="Upgrade",Table1[[#This Row],[Credit Amount]],IF(Table1[[#This Row],[Transaction Type]]="Activation",Table1[[#This Row],[Credit Amount]],""))</f>
        <v/>
      </c>
      <c r="M4273">
        <f>IF(Table1[[#This Row],[Transaction Type]]="Maintenance",Table1[[#This Row],[Credit Amount]],"")</f>
        <v>-30.55</v>
      </c>
      <c r="N4273">
        <v>10036</v>
      </c>
      <c r="O4273" t="s">
        <v>2489</v>
      </c>
      <c r="P4273" t="s">
        <v>2525</v>
      </c>
      <c r="Q4273" t="s">
        <v>289</v>
      </c>
      <c r="R4273">
        <v>10036</v>
      </c>
      <c r="S4273" t="s">
        <v>2489</v>
      </c>
      <c r="T4273" t="s">
        <v>2525</v>
      </c>
      <c r="U4273" t="s">
        <v>289</v>
      </c>
      <c r="V4273" t="s">
        <v>255</v>
      </c>
      <c r="W4273">
        <v>100002026</v>
      </c>
      <c r="X4273">
        <v>8005551027</v>
      </c>
      <c r="Y4273" t="s">
        <v>2595</v>
      </c>
      <c r="Z4273" t="s">
        <v>3622</v>
      </c>
      <c r="AA4273" s="13">
        <v>-30.55</v>
      </c>
      <c r="AB4273" s="14">
        <v>42571</v>
      </c>
      <c r="AC4273" t="s">
        <v>36</v>
      </c>
    </row>
    <row r="4274" spans="1:29" x14ac:dyDescent="0.25">
      <c r="A4274" t="str">
        <f>CONCATENATE("Q",ROUNDUP(MONTH(Table1[[#This Row],[Month]])/3,0))</f>
        <v>Q3</v>
      </c>
      <c r="B4274" s="14">
        <f>EOMONTH(Table1[[#This Row],[Credit Date]],-1)+1</f>
        <v>42552</v>
      </c>
      <c r="C4274" t="str">
        <f>CONCATENATE(Table1[[#This Row],[Issuer Last Name]],", ",Table1[[#This Row],[Issuer First Name]])</f>
        <v>No. 036, Employee</v>
      </c>
      <c r="D4274" t="str">
        <f>CONCATENATE(Table1[[#This Row],[Approver Last Name]],", ",Table1[[#This Row],[Approver First Name]])</f>
        <v>No. 036, Employee</v>
      </c>
      <c r="E4274" t="str">
        <f>CONCATENATE(Table1[[#This Row],[Customer Last Name]],", ",Table1[[#This Row],[Customer First Name]])</f>
        <v>No. 11927, Client</v>
      </c>
      <c r="F4274" t="str">
        <f>IF(Table1[[#This Row],[Credit Amount]]&gt;-19.99,"Less than 19.99",IF(Table1[[#This Row],[Credit Amount]]=-20,"20",IF(Table1[[#This Row],[Credit Amount]]&gt;-49.98,"20.01-49.98",IF(Table1[[#This Row],[Credit Amount]]=-49.99,"49.99",IF(Table1[[#This Row],[Credit Amount]]=-50,"50",IF(Table1[[#This Row],[Credit Amount]]&lt;-50.01,"Greater than 50"))))))</f>
        <v>20.01-49.98</v>
      </c>
      <c r="G4274" t="str">
        <f>IF(Table1[[#This Row],[Transaction Type]]="Maintenance","Non-Sales","Sales")</f>
        <v>Non-Sales</v>
      </c>
      <c r="H4274" t="str">
        <f>IF(Table1[[#This Row],[Quarter]]="q2",1,"")</f>
        <v/>
      </c>
      <c r="I4274">
        <f>IF(Table1[[#This Row],[Quarter]]="q3",1,"")</f>
        <v>1</v>
      </c>
      <c r="J4274" t="str">
        <f>IF(Table1[[#This Row],[Quarter]]="Q2",Table1[[#This Row],[Credit Amount]],"")</f>
        <v/>
      </c>
      <c r="K4274">
        <f>IF(Table1[[#This Row],[Quarter]]="Q3",Table1[[#This Row],[Credit Amount]],"")</f>
        <v>-25.27</v>
      </c>
      <c r="L4274" t="str">
        <f>IF(Table1[[#This Row],[Transaction Type]]="Upgrade",Table1[[#This Row],[Credit Amount]],IF(Table1[[#This Row],[Transaction Type]]="Activation",Table1[[#This Row],[Credit Amount]],""))</f>
        <v/>
      </c>
      <c r="M4274">
        <f>IF(Table1[[#This Row],[Transaction Type]]="Maintenance",Table1[[#This Row],[Credit Amount]],"")</f>
        <v>-25.27</v>
      </c>
      <c r="N4274">
        <v>10036</v>
      </c>
      <c r="O4274" t="s">
        <v>2489</v>
      </c>
      <c r="P4274" t="s">
        <v>2525</v>
      </c>
      <c r="Q4274" t="s">
        <v>289</v>
      </c>
      <c r="R4274">
        <v>10036</v>
      </c>
      <c r="S4274" t="s">
        <v>2489</v>
      </c>
      <c r="T4274" t="s">
        <v>2525</v>
      </c>
      <c r="U4274" t="s">
        <v>289</v>
      </c>
      <c r="V4274" t="s">
        <v>255</v>
      </c>
      <c r="W4274">
        <v>100002926</v>
      </c>
      <c r="X4274">
        <v>8005551927</v>
      </c>
      <c r="Y4274" t="s">
        <v>2595</v>
      </c>
      <c r="Z4274" t="s">
        <v>4522</v>
      </c>
      <c r="AA4274" s="13">
        <v>-25.27</v>
      </c>
      <c r="AB4274" s="14">
        <v>42572</v>
      </c>
      <c r="AC4274" t="s">
        <v>36</v>
      </c>
    </row>
    <row r="4275" spans="1:29" x14ac:dyDescent="0.25">
      <c r="A4275" t="str">
        <f>CONCATENATE("Q",ROUNDUP(MONTH(Table1[[#This Row],[Month]])/3,0))</f>
        <v>Q3</v>
      </c>
      <c r="B4275" s="14">
        <f>EOMONTH(Table1[[#This Row],[Credit Date]],-1)+1</f>
        <v>42552</v>
      </c>
      <c r="C4275" t="str">
        <f>CONCATENATE(Table1[[#This Row],[Issuer Last Name]],", ",Table1[[#This Row],[Issuer First Name]])</f>
        <v>No. 036, Employee</v>
      </c>
      <c r="D4275" t="str">
        <f>CONCATENATE(Table1[[#This Row],[Approver Last Name]],", ",Table1[[#This Row],[Approver First Name]])</f>
        <v>No. 028, Employee</v>
      </c>
      <c r="E4275" t="str">
        <f>CONCATENATE(Table1[[#This Row],[Customer Last Name]],", ",Table1[[#This Row],[Customer First Name]])</f>
        <v>No. 12118, Client</v>
      </c>
      <c r="F42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75" t="str">
        <f>IF(Table1[[#This Row],[Transaction Type]]="Maintenance","Non-Sales","Sales")</f>
        <v>Non-Sales</v>
      </c>
      <c r="H4275" t="str">
        <f>IF(Table1[[#This Row],[Quarter]]="q2",1,"")</f>
        <v/>
      </c>
      <c r="I4275">
        <f>IF(Table1[[#This Row],[Quarter]]="q3",1,"")</f>
        <v>1</v>
      </c>
      <c r="J4275" t="str">
        <f>IF(Table1[[#This Row],[Quarter]]="Q2",Table1[[#This Row],[Credit Amount]],"")</f>
        <v/>
      </c>
      <c r="K4275">
        <f>IF(Table1[[#This Row],[Quarter]]="Q3",Table1[[#This Row],[Credit Amount]],"")</f>
        <v>-80.48</v>
      </c>
      <c r="L4275" t="str">
        <f>IF(Table1[[#This Row],[Transaction Type]]="Upgrade",Table1[[#This Row],[Credit Amount]],IF(Table1[[#This Row],[Transaction Type]]="Activation",Table1[[#This Row],[Credit Amount]],""))</f>
        <v/>
      </c>
      <c r="M4275">
        <f>IF(Table1[[#This Row],[Transaction Type]]="Maintenance",Table1[[#This Row],[Credit Amount]],"")</f>
        <v>-80.48</v>
      </c>
      <c r="N4275">
        <v>10036</v>
      </c>
      <c r="O4275" t="s">
        <v>2489</v>
      </c>
      <c r="P4275" t="s">
        <v>2525</v>
      </c>
      <c r="Q4275" t="s">
        <v>289</v>
      </c>
      <c r="R4275">
        <v>10028</v>
      </c>
      <c r="S4275" t="s">
        <v>2489</v>
      </c>
      <c r="T4275" t="s">
        <v>2517</v>
      </c>
      <c r="U4275" t="s">
        <v>290</v>
      </c>
      <c r="V4275" t="s">
        <v>255</v>
      </c>
      <c r="W4275">
        <v>100003117</v>
      </c>
      <c r="X4275">
        <v>8005552118</v>
      </c>
      <c r="Y4275" t="s">
        <v>2595</v>
      </c>
      <c r="Z4275" t="s">
        <v>4713</v>
      </c>
      <c r="AA4275" s="13">
        <v>-80.48</v>
      </c>
      <c r="AB4275" s="14">
        <v>42573</v>
      </c>
      <c r="AC4275" t="s">
        <v>36</v>
      </c>
    </row>
    <row r="4276" spans="1:29" x14ac:dyDescent="0.25">
      <c r="A4276" t="str">
        <f>CONCATENATE("Q",ROUNDUP(MONTH(Table1[[#This Row],[Month]])/3,0))</f>
        <v>Q3</v>
      </c>
      <c r="B4276" s="14">
        <f>EOMONTH(Table1[[#This Row],[Credit Date]],-1)+1</f>
        <v>42552</v>
      </c>
      <c r="C4276" t="str">
        <f>CONCATENATE(Table1[[#This Row],[Issuer Last Name]],", ",Table1[[#This Row],[Issuer First Name]])</f>
        <v>No. 036, Employee</v>
      </c>
      <c r="D4276" t="str">
        <f>CONCATENATE(Table1[[#This Row],[Approver Last Name]],", ",Table1[[#This Row],[Approver First Name]])</f>
        <v>No. 036, Employee</v>
      </c>
      <c r="E4276" t="str">
        <f>CONCATENATE(Table1[[#This Row],[Customer Last Name]],", ",Table1[[#This Row],[Customer First Name]])</f>
        <v>No. 13302, Client</v>
      </c>
      <c r="F4276" t="str">
        <f>IF(Table1[[#This Row],[Credit Amount]]&gt;-19.99,"Less than 19.99",IF(Table1[[#This Row],[Credit Amount]]=-20,"20",IF(Table1[[#This Row],[Credit Amount]]&gt;-49.98,"20.01-49.98",IF(Table1[[#This Row],[Credit Amount]]=-49.99,"49.99",IF(Table1[[#This Row],[Credit Amount]]=-50,"50",IF(Table1[[#This Row],[Credit Amount]]&lt;-50.01,"Greater than 50"))))))</f>
        <v>20.01-49.98</v>
      </c>
      <c r="G4276" t="str">
        <f>IF(Table1[[#This Row],[Transaction Type]]="Maintenance","Non-Sales","Sales")</f>
        <v>Non-Sales</v>
      </c>
      <c r="H4276" t="str">
        <f>IF(Table1[[#This Row],[Quarter]]="q2",1,"")</f>
        <v/>
      </c>
      <c r="I4276">
        <f>IF(Table1[[#This Row],[Quarter]]="q3",1,"")</f>
        <v>1</v>
      </c>
      <c r="J4276" t="str">
        <f>IF(Table1[[#This Row],[Quarter]]="Q2",Table1[[#This Row],[Credit Amount]],"")</f>
        <v/>
      </c>
      <c r="K4276">
        <f>IF(Table1[[#This Row],[Quarter]]="Q3",Table1[[#This Row],[Credit Amount]],"")</f>
        <v>-23.82</v>
      </c>
      <c r="L4276" t="str">
        <f>IF(Table1[[#This Row],[Transaction Type]]="Upgrade",Table1[[#This Row],[Credit Amount]],IF(Table1[[#This Row],[Transaction Type]]="Activation",Table1[[#This Row],[Credit Amount]],""))</f>
        <v/>
      </c>
      <c r="M4276">
        <f>IF(Table1[[#This Row],[Transaction Type]]="Maintenance",Table1[[#This Row],[Credit Amount]],"")</f>
        <v>-23.82</v>
      </c>
      <c r="N4276">
        <v>10036</v>
      </c>
      <c r="O4276" t="s">
        <v>2489</v>
      </c>
      <c r="P4276" t="s">
        <v>2525</v>
      </c>
      <c r="Q4276" t="s">
        <v>289</v>
      </c>
      <c r="R4276">
        <v>10036</v>
      </c>
      <c r="S4276" t="s">
        <v>2489</v>
      </c>
      <c r="T4276" t="s">
        <v>2525</v>
      </c>
      <c r="U4276" t="s">
        <v>289</v>
      </c>
      <c r="V4276" t="s">
        <v>255</v>
      </c>
      <c r="W4276">
        <v>100004301</v>
      </c>
      <c r="X4276">
        <v>8005553302</v>
      </c>
      <c r="Y4276" t="s">
        <v>2595</v>
      </c>
      <c r="Z4276" t="s">
        <v>5890</v>
      </c>
      <c r="AA4276" s="13">
        <v>-23.82</v>
      </c>
      <c r="AB4276" s="14">
        <v>42575</v>
      </c>
      <c r="AC4276" t="s">
        <v>36</v>
      </c>
    </row>
    <row r="4277" spans="1:29" x14ac:dyDescent="0.25">
      <c r="A4277" t="str">
        <f>CONCATENATE("Q",ROUNDUP(MONTH(Table1[[#This Row],[Month]])/3,0))</f>
        <v>Q3</v>
      </c>
      <c r="B4277" s="14">
        <f>EOMONTH(Table1[[#This Row],[Credit Date]],-1)+1</f>
        <v>42552</v>
      </c>
      <c r="C4277" t="str">
        <f>CONCATENATE(Table1[[#This Row],[Issuer Last Name]],", ",Table1[[#This Row],[Issuer First Name]])</f>
        <v>No. 036, Employee</v>
      </c>
      <c r="D4277" t="str">
        <f>CONCATENATE(Table1[[#This Row],[Approver Last Name]],", ",Table1[[#This Row],[Approver First Name]])</f>
        <v>No. 028, Employee</v>
      </c>
      <c r="E4277" t="str">
        <f>CONCATENATE(Table1[[#This Row],[Customer Last Name]],", ",Table1[[#This Row],[Customer First Name]])</f>
        <v>No. 11478, Client</v>
      </c>
      <c r="F42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77" t="str">
        <f>IF(Table1[[#This Row],[Transaction Type]]="Maintenance","Non-Sales","Sales")</f>
        <v>Non-Sales</v>
      </c>
      <c r="H4277" t="str">
        <f>IF(Table1[[#This Row],[Quarter]]="q2",1,"")</f>
        <v/>
      </c>
      <c r="I4277">
        <f>IF(Table1[[#This Row],[Quarter]]="q3",1,"")</f>
        <v>1</v>
      </c>
      <c r="J4277" t="str">
        <f>IF(Table1[[#This Row],[Quarter]]="Q2",Table1[[#This Row],[Credit Amount]],"")</f>
        <v/>
      </c>
      <c r="K4277">
        <f>IF(Table1[[#This Row],[Quarter]]="Q3",Table1[[#This Row],[Credit Amount]],"")</f>
        <v>-55.62</v>
      </c>
      <c r="L4277" t="str">
        <f>IF(Table1[[#This Row],[Transaction Type]]="Upgrade",Table1[[#This Row],[Credit Amount]],IF(Table1[[#This Row],[Transaction Type]]="Activation",Table1[[#This Row],[Credit Amount]],""))</f>
        <v/>
      </c>
      <c r="M4277">
        <f>IF(Table1[[#This Row],[Transaction Type]]="Maintenance",Table1[[#This Row],[Credit Amount]],"")</f>
        <v>-55.62</v>
      </c>
      <c r="N4277">
        <v>10036</v>
      </c>
      <c r="O4277" t="s">
        <v>2489</v>
      </c>
      <c r="P4277" t="s">
        <v>2525</v>
      </c>
      <c r="Q4277" t="s">
        <v>289</v>
      </c>
      <c r="R4277">
        <v>10028</v>
      </c>
      <c r="S4277" t="s">
        <v>2489</v>
      </c>
      <c r="T4277" t="s">
        <v>2517</v>
      </c>
      <c r="U4277" t="s">
        <v>290</v>
      </c>
      <c r="V4277" t="s">
        <v>255</v>
      </c>
      <c r="W4277">
        <v>100002477</v>
      </c>
      <c r="X4277">
        <v>8005551478</v>
      </c>
      <c r="Y4277" t="s">
        <v>2595</v>
      </c>
      <c r="Z4277" t="s">
        <v>4073</v>
      </c>
      <c r="AA4277" s="13">
        <v>-55.62</v>
      </c>
      <c r="AB4277" s="14">
        <v>42578</v>
      </c>
      <c r="AC4277" t="s">
        <v>36</v>
      </c>
    </row>
    <row r="4278" spans="1:29" x14ac:dyDescent="0.25">
      <c r="A4278" t="str">
        <f>CONCATENATE("Q",ROUNDUP(MONTH(Table1[[#This Row],[Month]])/3,0))</f>
        <v>Q3</v>
      </c>
      <c r="B4278" s="14">
        <f>EOMONTH(Table1[[#This Row],[Credit Date]],-1)+1</f>
        <v>42583</v>
      </c>
      <c r="C4278" t="str">
        <f>CONCATENATE(Table1[[#This Row],[Issuer Last Name]],", ",Table1[[#This Row],[Issuer First Name]])</f>
        <v>No. 036, Employee</v>
      </c>
      <c r="D4278" t="str">
        <f>CONCATENATE(Table1[[#This Row],[Approver Last Name]],", ",Table1[[#This Row],[Approver First Name]])</f>
        <v>No. 036, Employee</v>
      </c>
      <c r="E4278" t="str">
        <f>CONCATENATE(Table1[[#This Row],[Customer Last Name]],", ",Table1[[#This Row],[Customer First Name]])</f>
        <v>No. 13263, Client</v>
      </c>
      <c r="F4278" t="str">
        <f>IF(Table1[[#This Row],[Credit Amount]]&gt;-19.99,"Less than 19.99",IF(Table1[[#This Row],[Credit Amount]]=-20,"20",IF(Table1[[#This Row],[Credit Amount]]&gt;-49.98,"20.01-49.98",IF(Table1[[#This Row],[Credit Amount]]=-49.99,"49.99",IF(Table1[[#This Row],[Credit Amount]]=-50,"50",IF(Table1[[#This Row],[Credit Amount]]&lt;-50.01,"Greater than 50"))))))</f>
        <v>20.01-49.98</v>
      </c>
      <c r="G4278" t="str">
        <f>IF(Table1[[#This Row],[Transaction Type]]="Maintenance","Non-Sales","Sales")</f>
        <v>Non-Sales</v>
      </c>
      <c r="H4278" t="str">
        <f>IF(Table1[[#This Row],[Quarter]]="q2",1,"")</f>
        <v/>
      </c>
      <c r="I4278">
        <f>IF(Table1[[#This Row],[Quarter]]="q3",1,"")</f>
        <v>1</v>
      </c>
      <c r="J4278" t="str">
        <f>IF(Table1[[#This Row],[Quarter]]="Q2",Table1[[#This Row],[Credit Amount]],"")</f>
        <v/>
      </c>
      <c r="K4278">
        <f>IF(Table1[[#This Row],[Quarter]]="Q3",Table1[[#This Row],[Credit Amount]],"")</f>
        <v>-22.89</v>
      </c>
      <c r="L4278" t="str">
        <f>IF(Table1[[#This Row],[Transaction Type]]="Upgrade",Table1[[#This Row],[Credit Amount]],IF(Table1[[#This Row],[Transaction Type]]="Activation",Table1[[#This Row],[Credit Amount]],""))</f>
        <v/>
      </c>
      <c r="M4278">
        <f>IF(Table1[[#This Row],[Transaction Type]]="Maintenance",Table1[[#This Row],[Credit Amount]],"")</f>
        <v>-22.89</v>
      </c>
      <c r="N4278">
        <v>10036</v>
      </c>
      <c r="O4278" t="s">
        <v>2489</v>
      </c>
      <c r="P4278" t="s">
        <v>2525</v>
      </c>
      <c r="Q4278" t="s">
        <v>289</v>
      </c>
      <c r="R4278">
        <v>10036</v>
      </c>
      <c r="S4278" t="s">
        <v>2489</v>
      </c>
      <c r="T4278" t="s">
        <v>2525</v>
      </c>
      <c r="U4278" t="s">
        <v>289</v>
      </c>
      <c r="V4278" t="s">
        <v>255</v>
      </c>
      <c r="W4278">
        <v>100004262</v>
      </c>
      <c r="X4278">
        <v>8005553263</v>
      </c>
      <c r="Y4278" t="s">
        <v>2595</v>
      </c>
      <c r="Z4278" t="s">
        <v>5851</v>
      </c>
      <c r="AA4278" s="13">
        <v>-22.89</v>
      </c>
      <c r="AB4278" s="14">
        <v>42584</v>
      </c>
      <c r="AC4278" t="s">
        <v>36</v>
      </c>
    </row>
    <row r="4279" spans="1:29" x14ac:dyDescent="0.25">
      <c r="A4279" t="str">
        <f>CONCATENATE("Q",ROUNDUP(MONTH(Table1[[#This Row],[Month]])/3,0))</f>
        <v>Q3</v>
      </c>
      <c r="B4279" s="14">
        <f>EOMONTH(Table1[[#This Row],[Credit Date]],-1)+1</f>
        <v>42583</v>
      </c>
      <c r="C4279" t="str">
        <f>CONCATENATE(Table1[[#This Row],[Issuer Last Name]],", ",Table1[[#This Row],[Issuer First Name]])</f>
        <v>No. 036, Employee</v>
      </c>
      <c r="D4279" t="str">
        <f>CONCATENATE(Table1[[#This Row],[Approver Last Name]],", ",Table1[[#This Row],[Approver First Name]])</f>
        <v>No. 028, Employee</v>
      </c>
      <c r="E4279" t="str">
        <f>CONCATENATE(Table1[[#This Row],[Customer Last Name]],", ",Table1[[#This Row],[Customer First Name]])</f>
        <v>No. 10155, Client</v>
      </c>
      <c r="F42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79" t="str">
        <f>IF(Table1[[#This Row],[Transaction Type]]="Maintenance","Non-Sales","Sales")</f>
        <v>Non-Sales</v>
      </c>
      <c r="H4279" t="str">
        <f>IF(Table1[[#This Row],[Quarter]]="q2",1,"")</f>
        <v/>
      </c>
      <c r="I4279">
        <f>IF(Table1[[#This Row],[Quarter]]="q3",1,"")</f>
        <v>1</v>
      </c>
      <c r="J4279" t="str">
        <f>IF(Table1[[#This Row],[Quarter]]="Q2",Table1[[#This Row],[Credit Amount]],"")</f>
        <v/>
      </c>
      <c r="K4279">
        <f>IF(Table1[[#This Row],[Quarter]]="Q3",Table1[[#This Row],[Credit Amount]],"")</f>
        <v>-69.59</v>
      </c>
      <c r="L4279" t="str">
        <f>IF(Table1[[#This Row],[Transaction Type]]="Upgrade",Table1[[#This Row],[Credit Amount]],IF(Table1[[#This Row],[Transaction Type]]="Activation",Table1[[#This Row],[Credit Amount]],""))</f>
        <v/>
      </c>
      <c r="M4279">
        <f>IF(Table1[[#This Row],[Transaction Type]]="Maintenance",Table1[[#This Row],[Credit Amount]],"")</f>
        <v>-69.59</v>
      </c>
      <c r="N4279">
        <v>10036</v>
      </c>
      <c r="O4279" t="s">
        <v>2489</v>
      </c>
      <c r="P4279" t="s">
        <v>2525</v>
      </c>
      <c r="Q4279" t="s">
        <v>289</v>
      </c>
      <c r="R4279">
        <v>10028</v>
      </c>
      <c r="S4279" t="s">
        <v>2489</v>
      </c>
      <c r="T4279" t="s">
        <v>2517</v>
      </c>
      <c r="U4279" t="s">
        <v>290</v>
      </c>
      <c r="V4279" t="s">
        <v>255</v>
      </c>
      <c r="W4279">
        <v>100001154</v>
      </c>
      <c r="X4279">
        <v>8005550155</v>
      </c>
      <c r="Y4279" t="s">
        <v>2595</v>
      </c>
      <c r="Z4279" t="s">
        <v>2750</v>
      </c>
      <c r="AA4279" s="13">
        <v>-69.59</v>
      </c>
      <c r="AB4279" s="14">
        <v>42592</v>
      </c>
      <c r="AC4279" t="s">
        <v>36</v>
      </c>
    </row>
    <row r="4280" spans="1:29" x14ac:dyDescent="0.25">
      <c r="A4280" t="str">
        <f>CONCATENATE("Q",ROUNDUP(MONTH(Table1[[#This Row],[Month]])/3,0))</f>
        <v>Q3</v>
      </c>
      <c r="B4280" s="14">
        <f>EOMONTH(Table1[[#This Row],[Credit Date]],-1)+1</f>
        <v>42583</v>
      </c>
      <c r="C4280" t="str">
        <f>CONCATENATE(Table1[[#This Row],[Issuer Last Name]],", ",Table1[[#This Row],[Issuer First Name]])</f>
        <v>No. 036, Employee</v>
      </c>
      <c r="D4280" t="str">
        <f>CONCATENATE(Table1[[#This Row],[Approver Last Name]],", ",Table1[[#This Row],[Approver First Name]])</f>
        <v>No. 036, Employee</v>
      </c>
      <c r="E4280" t="str">
        <f>CONCATENATE(Table1[[#This Row],[Customer Last Name]],", ",Table1[[#This Row],[Customer First Name]])</f>
        <v>No. 11897, Client</v>
      </c>
      <c r="F4280" t="str">
        <f>IF(Table1[[#This Row],[Credit Amount]]&gt;-19.99,"Less than 19.99",IF(Table1[[#This Row],[Credit Amount]]=-20,"20",IF(Table1[[#This Row],[Credit Amount]]&gt;-49.98,"20.01-49.98",IF(Table1[[#This Row],[Credit Amount]]=-49.99,"49.99",IF(Table1[[#This Row],[Credit Amount]]=-50,"50",IF(Table1[[#This Row],[Credit Amount]]&lt;-50.01,"Greater than 50"))))))</f>
        <v>20.01-49.98</v>
      </c>
      <c r="G4280" t="str">
        <f>IF(Table1[[#This Row],[Transaction Type]]="Maintenance","Non-Sales","Sales")</f>
        <v>Non-Sales</v>
      </c>
      <c r="H4280" t="str">
        <f>IF(Table1[[#This Row],[Quarter]]="q2",1,"")</f>
        <v/>
      </c>
      <c r="I4280">
        <f>IF(Table1[[#This Row],[Quarter]]="q3",1,"")</f>
        <v>1</v>
      </c>
      <c r="J4280" t="str">
        <f>IF(Table1[[#This Row],[Quarter]]="Q2",Table1[[#This Row],[Credit Amount]],"")</f>
        <v/>
      </c>
      <c r="K4280">
        <f>IF(Table1[[#This Row],[Quarter]]="Q3",Table1[[#This Row],[Credit Amount]],"")</f>
        <v>-47.24</v>
      </c>
      <c r="L4280" t="str">
        <f>IF(Table1[[#This Row],[Transaction Type]]="Upgrade",Table1[[#This Row],[Credit Amount]],IF(Table1[[#This Row],[Transaction Type]]="Activation",Table1[[#This Row],[Credit Amount]],""))</f>
        <v/>
      </c>
      <c r="M4280">
        <f>IF(Table1[[#This Row],[Transaction Type]]="Maintenance",Table1[[#This Row],[Credit Amount]],"")</f>
        <v>-47.24</v>
      </c>
      <c r="N4280">
        <v>10036</v>
      </c>
      <c r="O4280" t="s">
        <v>2489</v>
      </c>
      <c r="P4280" t="s">
        <v>2525</v>
      </c>
      <c r="Q4280" t="s">
        <v>289</v>
      </c>
      <c r="R4280">
        <v>10036</v>
      </c>
      <c r="S4280" t="s">
        <v>2489</v>
      </c>
      <c r="T4280" t="s">
        <v>2525</v>
      </c>
      <c r="U4280" t="s">
        <v>289</v>
      </c>
      <c r="V4280" t="s">
        <v>255</v>
      </c>
      <c r="W4280">
        <v>100002896</v>
      </c>
      <c r="X4280">
        <v>8005551897</v>
      </c>
      <c r="Y4280" t="s">
        <v>2595</v>
      </c>
      <c r="Z4280" t="s">
        <v>4492</v>
      </c>
      <c r="AA4280" s="13">
        <v>-47.24</v>
      </c>
      <c r="AB4280" s="14">
        <v>42593</v>
      </c>
      <c r="AC4280" t="s">
        <v>36</v>
      </c>
    </row>
    <row r="4281" spans="1:29" x14ac:dyDescent="0.25">
      <c r="A4281" t="str">
        <f>CONCATENATE("Q",ROUNDUP(MONTH(Table1[[#This Row],[Month]])/3,0))</f>
        <v>Q3</v>
      </c>
      <c r="B4281" s="14">
        <f>EOMONTH(Table1[[#This Row],[Credit Date]],-1)+1</f>
        <v>42583</v>
      </c>
      <c r="C4281" t="str">
        <f>CONCATENATE(Table1[[#This Row],[Issuer Last Name]],", ",Table1[[#This Row],[Issuer First Name]])</f>
        <v>No. 036, Employee</v>
      </c>
      <c r="D4281" t="str">
        <f>CONCATENATE(Table1[[#This Row],[Approver Last Name]],", ",Table1[[#This Row],[Approver First Name]])</f>
        <v>No. 036, Employee</v>
      </c>
      <c r="E4281" t="str">
        <f>CONCATENATE(Table1[[#This Row],[Customer Last Name]],", ",Table1[[#This Row],[Customer First Name]])</f>
        <v>No. 10226, Client</v>
      </c>
      <c r="F4281" t="str">
        <f>IF(Table1[[#This Row],[Credit Amount]]&gt;-19.99,"Less than 19.99",IF(Table1[[#This Row],[Credit Amount]]=-20,"20",IF(Table1[[#This Row],[Credit Amount]]&gt;-49.98,"20.01-49.98",IF(Table1[[#This Row],[Credit Amount]]=-49.99,"49.99",IF(Table1[[#This Row],[Credit Amount]]=-50,"50",IF(Table1[[#This Row],[Credit Amount]]&lt;-50.01,"Greater than 50"))))))</f>
        <v>20.01-49.98</v>
      </c>
      <c r="G4281" t="str">
        <f>IF(Table1[[#This Row],[Transaction Type]]="Maintenance","Non-Sales","Sales")</f>
        <v>Non-Sales</v>
      </c>
      <c r="H4281" t="str">
        <f>IF(Table1[[#This Row],[Quarter]]="q2",1,"")</f>
        <v/>
      </c>
      <c r="I4281">
        <f>IF(Table1[[#This Row],[Quarter]]="q3",1,"")</f>
        <v>1</v>
      </c>
      <c r="J4281" t="str">
        <f>IF(Table1[[#This Row],[Quarter]]="Q2",Table1[[#This Row],[Credit Amount]],"")</f>
        <v/>
      </c>
      <c r="K4281">
        <f>IF(Table1[[#This Row],[Quarter]]="Q3",Table1[[#This Row],[Credit Amount]],"")</f>
        <v>-33.9</v>
      </c>
      <c r="L4281" t="str">
        <f>IF(Table1[[#This Row],[Transaction Type]]="Upgrade",Table1[[#This Row],[Credit Amount]],IF(Table1[[#This Row],[Transaction Type]]="Activation",Table1[[#This Row],[Credit Amount]],""))</f>
        <v/>
      </c>
      <c r="M4281">
        <f>IF(Table1[[#This Row],[Transaction Type]]="Maintenance",Table1[[#This Row],[Credit Amount]],"")</f>
        <v>-33.9</v>
      </c>
      <c r="N4281">
        <v>10036</v>
      </c>
      <c r="O4281" t="s">
        <v>2489</v>
      </c>
      <c r="P4281" t="s">
        <v>2525</v>
      </c>
      <c r="Q4281" t="s">
        <v>289</v>
      </c>
      <c r="R4281">
        <v>10036</v>
      </c>
      <c r="S4281" t="s">
        <v>2489</v>
      </c>
      <c r="T4281" t="s">
        <v>2525</v>
      </c>
      <c r="U4281" t="s">
        <v>289</v>
      </c>
      <c r="V4281" t="s">
        <v>255</v>
      </c>
      <c r="W4281">
        <v>100001225</v>
      </c>
      <c r="X4281">
        <v>8005550226</v>
      </c>
      <c r="Y4281" t="s">
        <v>2595</v>
      </c>
      <c r="Z4281" t="s">
        <v>2821</v>
      </c>
      <c r="AA4281" s="13">
        <v>-33.9</v>
      </c>
      <c r="AB4281" s="14">
        <v>42593</v>
      </c>
      <c r="AC4281" t="s">
        <v>36</v>
      </c>
    </row>
    <row r="4282" spans="1:29" x14ac:dyDescent="0.25">
      <c r="A4282" t="str">
        <f>CONCATENATE("Q",ROUNDUP(MONTH(Table1[[#This Row],[Month]])/3,0))</f>
        <v>Q3</v>
      </c>
      <c r="B4282" s="14">
        <f>EOMONTH(Table1[[#This Row],[Credit Date]],-1)+1</f>
        <v>42583</v>
      </c>
      <c r="C4282" t="str">
        <f>CONCATENATE(Table1[[#This Row],[Issuer Last Name]],", ",Table1[[#This Row],[Issuer First Name]])</f>
        <v>No. 036, Employee</v>
      </c>
      <c r="D4282" t="str">
        <f>CONCATENATE(Table1[[#This Row],[Approver Last Name]],", ",Table1[[#This Row],[Approver First Name]])</f>
        <v>No. 028, Employee</v>
      </c>
      <c r="E4282" t="str">
        <f>CONCATENATE(Table1[[#This Row],[Customer Last Name]],", ",Table1[[#This Row],[Customer First Name]])</f>
        <v>No. 13228, Client</v>
      </c>
      <c r="F42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82" t="str">
        <f>IF(Table1[[#This Row],[Transaction Type]]="Maintenance","Non-Sales","Sales")</f>
        <v>Non-Sales</v>
      </c>
      <c r="H4282" t="str">
        <f>IF(Table1[[#This Row],[Quarter]]="q2",1,"")</f>
        <v/>
      </c>
      <c r="I4282">
        <f>IF(Table1[[#This Row],[Quarter]]="q3",1,"")</f>
        <v>1</v>
      </c>
      <c r="J4282" t="str">
        <f>IF(Table1[[#This Row],[Quarter]]="Q2",Table1[[#This Row],[Credit Amount]],"")</f>
        <v/>
      </c>
      <c r="K4282">
        <f>IF(Table1[[#This Row],[Quarter]]="Q3",Table1[[#This Row],[Credit Amount]],"")</f>
        <v>-68.39</v>
      </c>
      <c r="L4282" t="str">
        <f>IF(Table1[[#This Row],[Transaction Type]]="Upgrade",Table1[[#This Row],[Credit Amount]],IF(Table1[[#This Row],[Transaction Type]]="Activation",Table1[[#This Row],[Credit Amount]],""))</f>
        <v/>
      </c>
      <c r="M4282">
        <f>IF(Table1[[#This Row],[Transaction Type]]="Maintenance",Table1[[#This Row],[Credit Amount]],"")</f>
        <v>-68.39</v>
      </c>
      <c r="N4282">
        <v>10036</v>
      </c>
      <c r="O4282" t="s">
        <v>2489</v>
      </c>
      <c r="P4282" t="s">
        <v>2525</v>
      </c>
      <c r="Q4282" t="s">
        <v>289</v>
      </c>
      <c r="R4282">
        <v>10028</v>
      </c>
      <c r="S4282" t="s">
        <v>2489</v>
      </c>
      <c r="T4282" t="s">
        <v>2517</v>
      </c>
      <c r="U4282" t="s">
        <v>290</v>
      </c>
      <c r="V4282" t="s">
        <v>255</v>
      </c>
      <c r="W4282">
        <v>100004227</v>
      </c>
      <c r="X4282">
        <v>8005553228</v>
      </c>
      <c r="Y4282" t="s">
        <v>2595</v>
      </c>
      <c r="Z4282" t="s">
        <v>5816</v>
      </c>
      <c r="AA4282" s="13">
        <v>-68.39</v>
      </c>
      <c r="AB4282" s="14">
        <v>42595</v>
      </c>
      <c r="AC4282" t="s">
        <v>36</v>
      </c>
    </row>
    <row r="4283" spans="1:29" x14ac:dyDescent="0.25">
      <c r="A4283" t="str">
        <f>CONCATENATE("Q",ROUNDUP(MONTH(Table1[[#This Row],[Month]])/3,0))</f>
        <v>Q3</v>
      </c>
      <c r="B4283" s="14">
        <f>EOMONTH(Table1[[#This Row],[Credit Date]],-1)+1</f>
        <v>42583</v>
      </c>
      <c r="C4283" t="str">
        <f>CONCATENATE(Table1[[#This Row],[Issuer Last Name]],", ",Table1[[#This Row],[Issuer First Name]])</f>
        <v>No. 036, Employee</v>
      </c>
      <c r="D4283" t="str">
        <f>CONCATENATE(Table1[[#This Row],[Approver Last Name]],", ",Table1[[#This Row],[Approver First Name]])</f>
        <v>No. 036, Employee</v>
      </c>
      <c r="E4283" t="str">
        <f>CONCATENATE(Table1[[#This Row],[Customer Last Name]],", ",Table1[[#This Row],[Customer First Name]])</f>
        <v>No. 10689, Client</v>
      </c>
      <c r="F4283" t="str">
        <f>IF(Table1[[#This Row],[Credit Amount]]&gt;-19.99,"Less than 19.99",IF(Table1[[#This Row],[Credit Amount]]=-20,"20",IF(Table1[[#This Row],[Credit Amount]]&gt;-49.98,"20.01-49.98",IF(Table1[[#This Row],[Credit Amount]]=-49.99,"49.99",IF(Table1[[#This Row],[Credit Amount]]=-50,"50",IF(Table1[[#This Row],[Credit Amount]]&lt;-50.01,"Greater than 50"))))))</f>
        <v>20.01-49.98</v>
      </c>
      <c r="G4283" t="str">
        <f>IF(Table1[[#This Row],[Transaction Type]]="Maintenance","Non-Sales","Sales")</f>
        <v>Non-Sales</v>
      </c>
      <c r="H4283" t="str">
        <f>IF(Table1[[#This Row],[Quarter]]="q2",1,"")</f>
        <v/>
      </c>
      <c r="I4283">
        <f>IF(Table1[[#This Row],[Quarter]]="q3",1,"")</f>
        <v>1</v>
      </c>
      <c r="J4283" t="str">
        <f>IF(Table1[[#This Row],[Quarter]]="Q2",Table1[[#This Row],[Credit Amount]],"")</f>
        <v/>
      </c>
      <c r="K4283">
        <f>IF(Table1[[#This Row],[Quarter]]="Q3",Table1[[#This Row],[Credit Amount]],"")</f>
        <v>-20.79</v>
      </c>
      <c r="L4283" t="str">
        <f>IF(Table1[[#This Row],[Transaction Type]]="Upgrade",Table1[[#This Row],[Credit Amount]],IF(Table1[[#This Row],[Transaction Type]]="Activation",Table1[[#This Row],[Credit Amount]],""))</f>
        <v/>
      </c>
      <c r="M4283">
        <f>IF(Table1[[#This Row],[Transaction Type]]="Maintenance",Table1[[#This Row],[Credit Amount]],"")</f>
        <v>-20.79</v>
      </c>
      <c r="N4283">
        <v>10036</v>
      </c>
      <c r="O4283" t="s">
        <v>2489</v>
      </c>
      <c r="P4283" t="s">
        <v>2525</v>
      </c>
      <c r="Q4283" t="s">
        <v>289</v>
      </c>
      <c r="R4283">
        <v>10036</v>
      </c>
      <c r="S4283" t="s">
        <v>2489</v>
      </c>
      <c r="T4283" t="s">
        <v>2525</v>
      </c>
      <c r="U4283" t="s">
        <v>289</v>
      </c>
      <c r="V4283" t="s">
        <v>255</v>
      </c>
      <c r="W4283">
        <v>100001688</v>
      </c>
      <c r="X4283">
        <v>8005550689</v>
      </c>
      <c r="Y4283" t="s">
        <v>2595</v>
      </c>
      <c r="Z4283" t="s">
        <v>3284</v>
      </c>
      <c r="AA4283" s="13">
        <v>-20.79</v>
      </c>
      <c r="AB4283" s="14">
        <v>42602</v>
      </c>
      <c r="AC4283" t="s">
        <v>36</v>
      </c>
    </row>
    <row r="4284" spans="1:29" x14ac:dyDescent="0.25">
      <c r="A4284" t="str">
        <f>CONCATENATE("Q",ROUNDUP(MONTH(Table1[[#This Row],[Month]])/3,0))</f>
        <v>Q3</v>
      </c>
      <c r="B4284" s="14">
        <f>EOMONTH(Table1[[#This Row],[Credit Date]],-1)+1</f>
        <v>42583</v>
      </c>
      <c r="C4284" t="str">
        <f>CONCATENATE(Table1[[#This Row],[Issuer Last Name]],", ",Table1[[#This Row],[Issuer First Name]])</f>
        <v>No. 036, Employee</v>
      </c>
      <c r="D4284" t="str">
        <f>CONCATENATE(Table1[[#This Row],[Approver Last Name]],", ",Table1[[#This Row],[Approver First Name]])</f>
        <v>No. 036, Employee</v>
      </c>
      <c r="E4284" t="str">
        <f>CONCATENATE(Table1[[#This Row],[Customer Last Name]],", ",Table1[[#This Row],[Customer First Name]])</f>
        <v>No. 13371, Client</v>
      </c>
      <c r="F4284" t="str">
        <f>IF(Table1[[#This Row],[Credit Amount]]&gt;-19.99,"Less than 19.99",IF(Table1[[#This Row],[Credit Amount]]=-20,"20",IF(Table1[[#This Row],[Credit Amount]]&gt;-49.98,"20.01-49.98",IF(Table1[[#This Row],[Credit Amount]]=-49.99,"49.99",IF(Table1[[#This Row],[Credit Amount]]=-50,"50",IF(Table1[[#This Row],[Credit Amount]]&lt;-50.01,"Greater than 50"))))))</f>
        <v>20.01-49.98</v>
      </c>
      <c r="G4284" t="str">
        <f>IF(Table1[[#This Row],[Transaction Type]]="Maintenance","Non-Sales","Sales")</f>
        <v>Non-Sales</v>
      </c>
      <c r="H4284" t="str">
        <f>IF(Table1[[#This Row],[Quarter]]="q2",1,"")</f>
        <v/>
      </c>
      <c r="I4284">
        <f>IF(Table1[[#This Row],[Quarter]]="q3",1,"")</f>
        <v>1</v>
      </c>
      <c r="J4284" t="str">
        <f>IF(Table1[[#This Row],[Quarter]]="Q2",Table1[[#This Row],[Credit Amount]],"")</f>
        <v/>
      </c>
      <c r="K4284">
        <f>IF(Table1[[#This Row],[Quarter]]="Q3",Table1[[#This Row],[Credit Amount]],"")</f>
        <v>-28.59</v>
      </c>
      <c r="L4284" t="str">
        <f>IF(Table1[[#This Row],[Transaction Type]]="Upgrade",Table1[[#This Row],[Credit Amount]],IF(Table1[[#This Row],[Transaction Type]]="Activation",Table1[[#This Row],[Credit Amount]],""))</f>
        <v/>
      </c>
      <c r="M4284">
        <f>IF(Table1[[#This Row],[Transaction Type]]="Maintenance",Table1[[#This Row],[Credit Amount]],"")</f>
        <v>-28.59</v>
      </c>
      <c r="N4284">
        <v>10036</v>
      </c>
      <c r="O4284" t="s">
        <v>2489</v>
      </c>
      <c r="P4284" t="s">
        <v>2525</v>
      </c>
      <c r="Q4284" t="s">
        <v>289</v>
      </c>
      <c r="R4284">
        <v>10036</v>
      </c>
      <c r="S4284" t="s">
        <v>2489</v>
      </c>
      <c r="T4284" t="s">
        <v>2525</v>
      </c>
      <c r="U4284" t="s">
        <v>289</v>
      </c>
      <c r="V4284" t="s">
        <v>255</v>
      </c>
      <c r="W4284">
        <v>100004370</v>
      </c>
      <c r="X4284">
        <v>8005553371</v>
      </c>
      <c r="Y4284" t="s">
        <v>2595</v>
      </c>
      <c r="Z4284" t="s">
        <v>5959</v>
      </c>
      <c r="AA4284" s="13">
        <v>-28.59</v>
      </c>
      <c r="AB4284" s="14">
        <v>42603</v>
      </c>
      <c r="AC4284" t="s">
        <v>36</v>
      </c>
    </row>
    <row r="4285" spans="1:29" x14ac:dyDescent="0.25">
      <c r="A4285" t="str">
        <f>CONCATENATE("Q",ROUNDUP(MONTH(Table1[[#This Row],[Month]])/3,0))</f>
        <v>Q3</v>
      </c>
      <c r="B4285" s="14">
        <f>EOMONTH(Table1[[#This Row],[Credit Date]],-1)+1</f>
        <v>42583</v>
      </c>
      <c r="C4285" t="str">
        <f>CONCATENATE(Table1[[#This Row],[Issuer Last Name]],", ",Table1[[#This Row],[Issuer First Name]])</f>
        <v>No. 036, Employee</v>
      </c>
      <c r="D4285" t="str">
        <f>CONCATENATE(Table1[[#This Row],[Approver Last Name]],", ",Table1[[#This Row],[Approver First Name]])</f>
        <v>No. 028, Employee</v>
      </c>
      <c r="E4285" t="str">
        <f>CONCATENATE(Table1[[#This Row],[Customer Last Name]],", ",Table1[[#This Row],[Customer First Name]])</f>
        <v>No. 13314, Client</v>
      </c>
      <c r="F42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85" t="str">
        <f>IF(Table1[[#This Row],[Transaction Type]]="Maintenance","Non-Sales","Sales")</f>
        <v>Non-Sales</v>
      </c>
      <c r="H4285" t="str">
        <f>IF(Table1[[#This Row],[Quarter]]="q2",1,"")</f>
        <v/>
      </c>
      <c r="I4285">
        <f>IF(Table1[[#This Row],[Quarter]]="q3",1,"")</f>
        <v>1</v>
      </c>
      <c r="J4285" t="str">
        <f>IF(Table1[[#This Row],[Quarter]]="Q2",Table1[[#This Row],[Credit Amount]],"")</f>
        <v/>
      </c>
      <c r="K4285">
        <f>IF(Table1[[#This Row],[Quarter]]="Q3",Table1[[#This Row],[Credit Amount]],"")</f>
        <v>-80.19</v>
      </c>
      <c r="L4285" t="str">
        <f>IF(Table1[[#This Row],[Transaction Type]]="Upgrade",Table1[[#This Row],[Credit Amount]],IF(Table1[[#This Row],[Transaction Type]]="Activation",Table1[[#This Row],[Credit Amount]],""))</f>
        <v/>
      </c>
      <c r="M4285">
        <f>IF(Table1[[#This Row],[Transaction Type]]="Maintenance",Table1[[#This Row],[Credit Amount]],"")</f>
        <v>-80.19</v>
      </c>
      <c r="N4285">
        <v>10036</v>
      </c>
      <c r="O4285" t="s">
        <v>2489</v>
      </c>
      <c r="P4285" t="s">
        <v>2525</v>
      </c>
      <c r="Q4285" t="s">
        <v>289</v>
      </c>
      <c r="R4285">
        <v>10028</v>
      </c>
      <c r="S4285" t="s">
        <v>2489</v>
      </c>
      <c r="T4285" t="s">
        <v>2517</v>
      </c>
      <c r="U4285" t="s">
        <v>290</v>
      </c>
      <c r="V4285" t="s">
        <v>255</v>
      </c>
      <c r="W4285">
        <v>100004313</v>
      </c>
      <c r="X4285">
        <v>8005553314</v>
      </c>
      <c r="Y4285" t="s">
        <v>2595</v>
      </c>
      <c r="Z4285" t="s">
        <v>5902</v>
      </c>
      <c r="AA4285" s="13">
        <v>-80.19</v>
      </c>
      <c r="AB4285" s="14">
        <v>42606</v>
      </c>
      <c r="AC4285" t="s">
        <v>36</v>
      </c>
    </row>
    <row r="4286" spans="1:29" x14ac:dyDescent="0.25">
      <c r="A4286" t="str">
        <f>CONCATENATE("Q",ROUNDUP(MONTH(Table1[[#This Row],[Month]])/3,0))</f>
        <v>Q3</v>
      </c>
      <c r="B4286" s="14">
        <f>EOMONTH(Table1[[#This Row],[Credit Date]],-1)+1</f>
        <v>42583</v>
      </c>
      <c r="C4286" t="str">
        <f>CONCATENATE(Table1[[#This Row],[Issuer Last Name]],", ",Table1[[#This Row],[Issuer First Name]])</f>
        <v>No. 036, Employee</v>
      </c>
      <c r="D4286" t="str">
        <f>CONCATENATE(Table1[[#This Row],[Approver Last Name]],", ",Table1[[#This Row],[Approver First Name]])</f>
        <v>No. 028, Employee</v>
      </c>
      <c r="E4286" t="str">
        <f>CONCATENATE(Table1[[#This Row],[Customer Last Name]],", ",Table1[[#This Row],[Customer First Name]])</f>
        <v>No. 13292, Client</v>
      </c>
      <c r="F42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86" t="str">
        <f>IF(Table1[[#This Row],[Transaction Type]]="Maintenance","Non-Sales","Sales")</f>
        <v>Sales</v>
      </c>
      <c r="H4286" t="str">
        <f>IF(Table1[[#This Row],[Quarter]]="q2",1,"")</f>
        <v/>
      </c>
      <c r="I4286">
        <f>IF(Table1[[#This Row],[Quarter]]="q3",1,"")</f>
        <v>1</v>
      </c>
      <c r="J4286" t="str">
        <f>IF(Table1[[#This Row],[Quarter]]="Q2",Table1[[#This Row],[Credit Amount]],"")</f>
        <v/>
      </c>
      <c r="K4286">
        <f>IF(Table1[[#This Row],[Quarter]]="Q3",Table1[[#This Row],[Credit Amount]],"")</f>
        <v>-82.3</v>
      </c>
      <c r="L4286">
        <f>IF(Table1[[#This Row],[Transaction Type]]="Upgrade",Table1[[#This Row],[Credit Amount]],IF(Table1[[#This Row],[Transaction Type]]="Activation",Table1[[#This Row],[Credit Amount]],""))</f>
        <v>-82.3</v>
      </c>
      <c r="M4286" t="str">
        <f>IF(Table1[[#This Row],[Transaction Type]]="Maintenance",Table1[[#This Row],[Credit Amount]],"")</f>
        <v/>
      </c>
      <c r="N4286">
        <v>10036</v>
      </c>
      <c r="O4286" t="s">
        <v>2489</v>
      </c>
      <c r="P4286" t="s">
        <v>2525</v>
      </c>
      <c r="Q4286" t="s">
        <v>289</v>
      </c>
      <c r="R4286">
        <v>10028</v>
      </c>
      <c r="S4286" t="s">
        <v>2489</v>
      </c>
      <c r="T4286" t="s">
        <v>2517</v>
      </c>
      <c r="U4286" t="s">
        <v>290</v>
      </c>
      <c r="V4286" t="s">
        <v>255</v>
      </c>
      <c r="W4286">
        <v>100004291</v>
      </c>
      <c r="X4286">
        <v>8005553292</v>
      </c>
      <c r="Y4286" t="s">
        <v>2595</v>
      </c>
      <c r="Z4286" t="s">
        <v>5880</v>
      </c>
      <c r="AA4286" s="13">
        <v>-82.3</v>
      </c>
      <c r="AB4286" s="14">
        <v>42610</v>
      </c>
      <c r="AC4286" t="s">
        <v>37</v>
      </c>
    </row>
    <row r="4287" spans="1:29" x14ac:dyDescent="0.25">
      <c r="A4287" t="str">
        <f>CONCATENATE("Q",ROUNDUP(MONTH(Table1[[#This Row],[Month]])/3,0))</f>
        <v>Q3</v>
      </c>
      <c r="B4287" s="14">
        <f>EOMONTH(Table1[[#This Row],[Credit Date]],-1)+1</f>
        <v>42614</v>
      </c>
      <c r="C4287" t="str">
        <f>CONCATENATE(Table1[[#This Row],[Issuer Last Name]],", ",Table1[[#This Row],[Issuer First Name]])</f>
        <v>No. 036, Employee</v>
      </c>
      <c r="D4287" t="str">
        <f>CONCATENATE(Table1[[#This Row],[Approver Last Name]],", ",Table1[[#This Row],[Approver First Name]])</f>
        <v>No. 036, Employee</v>
      </c>
      <c r="E4287" t="str">
        <f>CONCATENATE(Table1[[#This Row],[Customer Last Name]],", ",Table1[[#This Row],[Customer First Name]])</f>
        <v>No. 11526, Client</v>
      </c>
      <c r="F4287" t="str">
        <f>IF(Table1[[#This Row],[Credit Amount]]&gt;-19.99,"Less than 19.99",IF(Table1[[#This Row],[Credit Amount]]=-20,"20",IF(Table1[[#This Row],[Credit Amount]]&gt;-49.98,"20.01-49.98",IF(Table1[[#This Row],[Credit Amount]]=-49.99,"49.99",IF(Table1[[#This Row],[Credit Amount]]=-50,"50",IF(Table1[[#This Row],[Credit Amount]]&lt;-50.01,"Greater than 50"))))))</f>
        <v>Less than 19.99</v>
      </c>
      <c r="G4287" t="str">
        <f>IF(Table1[[#This Row],[Transaction Type]]="Maintenance","Non-Sales","Sales")</f>
        <v>Non-Sales</v>
      </c>
      <c r="H4287" t="str">
        <f>IF(Table1[[#This Row],[Quarter]]="q2",1,"")</f>
        <v/>
      </c>
      <c r="I4287">
        <f>IF(Table1[[#This Row],[Quarter]]="q3",1,"")</f>
        <v>1</v>
      </c>
      <c r="J4287" t="str">
        <f>IF(Table1[[#This Row],[Quarter]]="Q2",Table1[[#This Row],[Credit Amount]],"")</f>
        <v/>
      </c>
      <c r="K4287">
        <f>IF(Table1[[#This Row],[Quarter]]="Q3",Table1[[#This Row],[Credit Amount]],"")</f>
        <v>-14.02</v>
      </c>
      <c r="L4287" t="str">
        <f>IF(Table1[[#This Row],[Transaction Type]]="Upgrade",Table1[[#This Row],[Credit Amount]],IF(Table1[[#This Row],[Transaction Type]]="Activation",Table1[[#This Row],[Credit Amount]],""))</f>
        <v/>
      </c>
      <c r="M4287">
        <f>IF(Table1[[#This Row],[Transaction Type]]="Maintenance",Table1[[#This Row],[Credit Amount]],"")</f>
        <v>-14.02</v>
      </c>
      <c r="N4287">
        <v>10036</v>
      </c>
      <c r="O4287" t="s">
        <v>2489</v>
      </c>
      <c r="P4287" t="s">
        <v>2525</v>
      </c>
      <c r="Q4287" t="s">
        <v>289</v>
      </c>
      <c r="R4287">
        <v>10036</v>
      </c>
      <c r="S4287" t="s">
        <v>2489</v>
      </c>
      <c r="T4287" t="s">
        <v>2525</v>
      </c>
      <c r="U4287" t="s">
        <v>289</v>
      </c>
      <c r="V4287" t="s">
        <v>255</v>
      </c>
      <c r="W4287">
        <v>100002525</v>
      </c>
      <c r="X4287">
        <v>8005551526</v>
      </c>
      <c r="Y4287" t="s">
        <v>2595</v>
      </c>
      <c r="Z4287" t="s">
        <v>4121</v>
      </c>
      <c r="AA4287" s="13">
        <v>-14.02</v>
      </c>
      <c r="AB4287" s="14">
        <v>42623</v>
      </c>
      <c r="AC4287" t="s">
        <v>36</v>
      </c>
    </row>
    <row r="4288" spans="1:29" x14ac:dyDescent="0.25">
      <c r="A4288" t="str">
        <f>CONCATENATE("Q",ROUNDUP(MONTH(Table1[[#This Row],[Month]])/3,0))</f>
        <v>Q3</v>
      </c>
      <c r="B4288" s="14">
        <f>EOMONTH(Table1[[#This Row],[Credit Date]],-1)+1</f>
        <v>42614</v>
      </c>
      <c r="C4288" t="str">
        <f>CONCATENATE(Table1[[#This Row],[Issuer Last Name]],", ",Table1[[#This Row],[Issuer First Name]])</f>
        <v>No. 036, Employee</v>
      </c>
      <c r="D4288" t="str">
        <f>CONCATENATE(Table1[[#This Row],[Approver Last Name]],", ",Table1[[#This Row],[Approver First Name]])</f>
        <v>No. 036, Employee</v>
      </c>
      <c r="E4288" t="str">
        <f>CONCATENATE(Table1[[#This Row],[Customer Last Name]],", ",Table1[[#This Row],[Customer First Name]])</f>
        <v>No. 13381, Client</v>
      </c>
      <c r="F4288" t="str">
        <f>IF(Table1[[#This Row],[Credit Amount]]&gt;-19.99,"Less than 19.99",IF(Table1[[#This Row],[Credit Amount]]=-20,"20",IF(Table1[[#This Row],[Credit Amount]]&gt;-49.98,"20.01-49.98",IF(Table1[[#This Row],[Credit Amount]]=-49.99,"49.99",IF(Table1[[#This Row],[Credit Amount]]=-50,"50",IF(Table1[[#This Row],[Credit Amount]]&lt;-50.01,"Greater than 50"))))))</f>
        <v>20.01-49.98</v>
      </c>
      <c r="G4288" t="str">
        <f>IF(Table1[[#This Row],[Transaction Type]]="Maintenance","Non-Sales","Sales")</f>
        <v>Sales</v>
      </c>
      <c r="H4288" t="str">
        <f>IF(Table1[[#This Row],[Quarter]]="q2",1,"")</f>
        <v/>
      </c>
      <c r="I4288">
        <f>IF(Table1[[#This Row],[Quarter]]="q3",1,"")</f>
        <v>1</v>
      </c>
      <c r="J4288" t="str">
        <f>IF(Table1[[#This Row],[Quarter]]="Q2",Table1[[#This Row],[Credit Amount]],"")</f>
        <v/>
      </c>
      <c r="K4288">
        <f>IF(Table1[[#This Row],[Quarter]]="Q3",Table1[[#This Row],[Credit Amount]],"")</f>
        <v>-43.97</v>
      </c>
      <c r="L4288">
        <f>IF(Table1[[#This Row],[Transaction Type]]="Upgrade",Table1[[#This Row],[Credit Amount]],IF(Table1[[#This Row],[Transaction Type]]="Activation",Table1[[#This Row],[Credit Amount]],""))</f>
        <v>-43.97</v>
      </c>
      <c r="M4288" t="str">
        <f>IF(Table1[[#This Row],[Transaction Type]]="Maintenance",Table1[[#This Row],[Credit Amount]],"")</f>
        <v/>
      </c>
      <c r="N4288">
        <v>10036</v>
      </c>
      <c r="O4288" t="s">
        <v>2489</v>
      </c>
      <c r="P4288" t="s">
        <v>2525</v>
      </c>
      <c r="Q4288" t="s">
        <v>289</v>
      </c>
      <c r="R4288">
        <v>10036</v>
      </c>
      <c r="S4288" t="s">
        <v>2489</v>
      </c>
      <c r="T4288" t="s">
        <v>2525</v>
      </c>
      <c r="U4288" t="s">
        <v>289</v>
      </c>
      <c r="V4288" t="s">
        <v>255</v>
      </c>
      <c r="W4288">
        <v>100004380</v>
      </c>
      <c r="X4288">
        <v>8005553381</v>
      </c>
      <c r="Y4288" t="s">
        <v>2595</v>
      </c>
      <c r="Z4288" t="s">
        <v>5969</v>
      </c>
      <c r="AA4288" s="13">
        <v>-43.97</v>
      </c>
      <c r="AB4288" s="14">
        <v>42626</v>
      </c>
      <c r="AC4288" t="s">
        <v>37</v>
      </c>
    </row>
    <row r="4289" spans="1:29" x14ac:dyDescent="0.25">
      <c r="A4289" t="str">
        <f>CONCATENATE("Q",ROUNDUP(MONTH(Table1[[#This Row],[Month]])/3,0))</f>
        <v>Q3</v>
      </c>
      <c r="B4289" s="14">
        <f>EOMONTH(Table1[[#This Row],[Credit Date]],-1)+1</f>
        <v>42614</v>
      </c>
      <c r="C4289" t="str">
        <f>CONCATENATE(Table1[[#This Row],[Issuer Last Name]],", ",Table1[[#This Row],[Issuer First Name]])</f>
        <v>No. 036, Employee</v>
      </c>
      <c r="D4289" t="str">
        <f>CONCATENATE(Table1[[#This Row],[Approver Last Name]],", ",Table1[[#This Row],[Approver First Name]])</f>
        <v>No. 028, Employee</v>
      </c>
      <c r="E4289" t="str">
        <f>CONCATENATE(Table1[[#This Row],[Customer Last Name]],", ",Table1[[#This Row],[Customer First Name]])</f>
        <v>No. 11444, Client</v>
      </c>
      <c r="F42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89" t="str">
        <f>IF(Table1[[#This Row],[Transaction Type]]="Maintenance","Non-Sales","Sales")</f>
        <v>Non-Sales</v>
      </c>
      <c r="H4289" t="str">
        <f>IF(Table1[[#This Row],[Quarter]]="q2",1,"")</f>
        <v/>
      </c>
      <c r="I4289">
        <f>IF(Table1[[#This Row],[Quarter]]="q3",1,"")</f>
        <v>1</v>
      </c>
      <c r="J4289" t="str">
        <f>IF(Table1[[#This Row],[Quarter]]="Q2",Table1[[#This Row],[Credit Amount]],"")</f>
        <v/>
      </c>
      <c r="K4289">
        <f>IF(Table1[[#This Row],[Quarter]]="Q3",Table1[[#This Row],[Credit Amount]],"")</f>
        <v>-99.58</v>
      </c>
      <c r="L4289" t="str">
        <f>IF(Table1[[#This Row],[Transaction Type]]="Upgrade",Table1[[#This Row],[Credit Amount]],IF(Table1[[#This Row],[Transaction Type]]="Activation",Table1[[#This Row],[Credit Amount]],""))</f>
        <v/>
      </c>
      <c r="M4289">
        <f>IF(Table1[[#This Row],[Transaction Type]]="Maintenance",Table1[[#This Row],[Credit Amount]],"")</f>
        <v>-99.58</v>
      </c>
      <c r="N4289">
        <v>10036</v>
      </c>
      <c r="O4289" t="s">
        <v>2489</v>
      </c>
      <c r="P4289" t="s">
        <v>2525</v>
      </c>
      <c r="Q4289" t="s">
        <v>289</v>
      </c>
      <c r="R4289">
        <v>10028</v>
      </c>
      <c r="S4289" t="s">
        <v>2489</v>
      </c>
      <c r="T4289" t="s">
        <v>2517</v>
      </c>
      <c r="U4289" t="s">
        <v>290</v>
      </c>
      <c r="V4289" t="s">
        <v>255</v>
      </c>
      <c r="W4289">
        <v>100002443</v>
      </c>
      <c r="X4289">
        <v>8005551444</v>
      </c>
      <c r="Y4289" t="s">
        <v>2595</v>
      </c>
      <c r="Z4289" t="s">
        <v>4039</v>
      </c>
      <c r="AA4289" s="13">
        <v>-99.58</v>
      </c>
      <c r="AB4289" s="14">
        <v>42627</v>
      </c>
      <c r="AC4289" t="s">
        <v>36</v>
      </c>
    </row>
    <row r="4290" spans="1:29" x14ac:dyDescent="0.25">
      <c r="A4290" t="str">
        <f>CONCATENATE("Q",ROUNDUP(MONTH(Table1[[#This Row],[Month]])/3,0))</f>
        <v>Q3</v>
      </c>
      <c r="B4290" s="14">
        <f>EOMONTH(Table1[[#This Row],[Credit Date]],-1)+1</f>
        <v>42614</v>
      </c>
      <c r="C4290" t="str">
        <f>CONCATENATE(Table1[[#This Row],[Issuer Last Name]],", ",Table1[[#This Row],[Issuer First Name]])</f>
        <v>No. 036, Employee</v>
      </c>
      <c r="D4290" t="str">
        <f>CONCATENATE(Table1[[#This Row],[Approver Last Name]],", ",Table1[[#This Row],[Approver First Name]])</f>
        <v>No. 036, Employee</v>
      </c>
      <c r="E4290" t="str">
        <f>CONCATENATE(Table1[[#This Row],[Customer Last Name]],", ",Table1[[#This Row],[Customer First Name]])</f>
        <v>No. 13937, Client</v>
      </c>
      <c r="F4290" t="str">
        <f>IF(Table1[[#This Row],[Credit Amount]]&gt;-19.99,"Less than 19.99",IF(Table1[[#This Row],[Credit Amount]]=-20,"20",IF(Table1[[#This Row],[Credit Amount]]&gt;-49.98,"20.01-49.98",IF(Table1[[#This Row],[Credit Amount]]=-49.99,"49.99",IF(Table1[[#This Row],[Credit Amount]]=-50,"50",IF(Table1[[#This Row],[Credit Amount]]&lt;-50.01,"Greater than 50"))))))</f>
        <v>Less than 19.99</v>
      </c>
      <c r="G4290" t="str">
        <f>IF(Table1[[#This Row],[Transaction Type]]="Maintenance","Non-Sales","Sales")</f>
        <v>Non-Sales</v>
      </c>
      <c r="H4290" t="str">
        <f>IF(Table1[[#This Row],[Quarter]]="q2",1,"")</f>
        <v/>
      </c>
      <c r="I4290">
        <f>IF(Table1[[#This Row],[Quarter]]="q3",1,"")</f>
        <v>1</v>
      </c>
      <c r="J4290" t="str">
        <f>IF(Table1[[#This Row],[Quarter]]="Q2",Table1[[#This Row],[Credit Amount]],"")</f>
        <v/>
      </c>
      <c r="K4290">
        <f>IF(Table1[[#This Row],[Quarter]]="Q3",Table1[[#This Row],[Credit Amount]],"")</f>
        <v>-15.34</v>
      </c>
      <c r="L4290" t="str">
        <f>IF(Table1[[#This Row],[Transaction Type]]="Upgrade",Table1[[#This Row],[Credit Amount]],IF(Table1[[#This Row],[Transaction Type]]="Activation",Table1[[#This Row],[Credit Amount]],""))</f>
        <v/>
      </c>
      <c r="M4290">
        <f>IF(Table1[[#This Row],[Transaction Type]]="Maintenance",Table1[[#This Row],[Credit Amount]],"")</f>
        <v>-15.34</v>
      </c>
      <c r="N4290">
        <v>10036</v>
      </c>
      <c r="O4290" t="s">
        <v>2489</v>
      </c>
      <c r="P4290" t="s">
        <v>2525</v>
      </c>
      <c r="Q4290" t="s">
        <v>289</v>
      </c>
      <c r="R4290">
        <v>10036</v>
      </c>
      <c r="S4290" t="s">
        <v>2489</v>
      </c>
      <c r="T4290" t="s">
        <v>2525</v>
      </c>
      <c r="U4290" t="s">
        <v>289</v>
      </c>
      <c r="V4290" t="s">
        <v>255</v>
      </c>
      <c r="W4290">
        <v>100004936</v>
      </c>
      <c r="X4290">
        <v>8005553937</v>
      </c>
      <c r="Y4290" t="s">
        <v>2595</v>
      </c>
      <c r="Z4290" t="s">
        <v>6525</v>
      </c>
      <c r="AA4290" s="13">
        <v>-15.34</v>
      </c>
      <c r="AB4290" s="14">
        <v>42628</v>
      </c>
      <c r="AC4290" t="s">
        <v>36</v>
      </c>
    </row>
    <row r="4291" spans="1:29" x14ac:dyDescent="0.25">
      <c r="A4291" t="str">
        <f>CONCATENATE("Q",ROUNDUP(MONTH(Table1[[#This Row],[Month]])/3,0))</f>
        <v>Q3</v>
      </c>
      <c r="B4291" s="14">
        <f>EOMONTH(Table1[[#This Row],[Credit Date]],-1)+1</f>
        <v>42614</v>
      </c>
      <c r="C4291" t="str">
        <f>CONCATENATE(Table1[[#This Row],[Issuer Last Name]],", ",Table1[[#This Row],[Issuer First Name]])</f>
        <v>No. 036, Employee</v>
      </c>
      <c r="D4291" t="str">
        <f>CONCATENATE(Table1[[#This Row],[Approver Last Name]],", ",Table1[[#This Row],[Approver First Name]])</f>
        <v>No. 036, Employee</v>
      </c>
      <c r="E4291" t="str">
        <f>CONCATENATE(Table1[[#This Row],[Customer Last Name]],", ",Table1[[#This Row],[Customer First Name]])</f>
        <v>No. 12502, Client</v>
      </c>
      <c r="F4291" t="str">
        <f>IF(Table1[[#This Row],[Credit Amount]]&gt;-19.99,"Less than 19.99",IF(Table1[[#This Row],[Credit Amount]]=-20,"20",IF(Table1[[#This Row],[Credit Amount]]&gt;-49.98,"20.01-49.98",IF(Table1[[#This Row],[Credit Amount]]=-49.99,"49.99",IF(Table1[[#This Row],[Credit Amount]]=-50,"50",IF(Table1[[#This Row],[Credit Amount]]&lt;-50.01,"Greater than 50"))))))</f>
        <v>20.01-49.98</v>
      </c>
      <c r="G4291" t="str">
        <f>IF(Table1[[#This Row],[Transaction Type]]="Maintenance","Non-Sales","Sales")</f>
        <v>Sales</v>
      </c>
      <c r="H4291" t="str">
        <f>IF(Table1[[#This Row],[Quarter]]="q2",1,"")</f>
        <v/>
      </c>
      <c r="I4291">
        <f>IF(Table1[[#This Row],[Quarter]]="q3",1,"")</f>
        <v>1</v>
      </c>
      <c r="J4291" t="str">
        <f>IF(Table1[[#This Row],[Quarter]]="Q2",Table1[[#This Row],[Credit Amount]],"")</f>
        <v/>
      </c>
      <c r="K4291">
        <f>IF(Table1[[#This Row],[Quarter]]="Q3",Table1[[#This Row],[Credit Amount]],"")</f>
        <v>-42.94</v>
      </c>
      <c r="L4291">
        <f>IF(Table1[[#This Row],[Transaction Type]]="Upgrade",Table1[[#This Row],[Credit Amount]],IF(Table1[[#This Row],[Transaction Type]]="Activation",Table1[[#This Row],[Credit Amount]],""))</f>
        <v>-42.94</v>
      </c>
      <c r="M4291" t="str">
        <f>IF(Table1[[#This Row],[Transaction Type]]="Maintenance",Table1[[#This Row],[Credit Amount]],"")</f>
        <v/>
      </c>
      <c r="N4291">
        <v>10036</v>
      </c>
      <c r="O4291" t="s">
        <v>2489</v>
      </c>
      <c r="P4291" t="s">
        <v>2525</v>
      </c>
      <c r="Q4291" t="s">
        <v>289</v>
      </c>
      <c r="R4291">
        <v>10036</v>
      </c>
      <c r="S4291" t="s">
        <v>2489</v>
      </c>
      <c r="T4291" t="s">
        <v>2525</v>
      </c>
      <c r="U4291" t="s">
        <v>289</v>
      </c>
      <c r="V4291" t="s">
        <v>255</v>
      </c>
      <c r="W4291">
        <v>100003501</v>
      </c>
      <c r="X4291">
        <v>8005552502</v>
      </c>
      <c r="Y4291" t="s">
        <v>2595</v>
      </c>
      <c r="Z4291" t="s">
        <v>5097</v>
      </c>
      <c r="AA4291" s="13">
        <v>-42.94</v>
      </c>
      <c r="AB4291" s="14">
        <v>42629</v>
      </c>
      <c r="AC4291" t="s">
        <v>35</v>
      </c>
    </row>
    <row r="4292" spans="1:29" x14ac:dyDescent="0.25">
      <c r="A4292" t="str">
        <f>CONCATENATE("Q",ROUNDUP(MONTH(Table1[[#This Row],[Month]])/3,0))</f>
        <v>Q3</v>
      </c>
      <c r="B4292" s="14">
        <f>EOMONTH(Table1[[#This Row],[Credit Date]],-1)+1</f>
        <v>42614</v>
      </c>
      <c r="C4292" t="str">
        <f>CONCATENATE(Table1[[#This Row],[Issuer Last Name]],", ",Table1[[#This Row],[Issuer First Name]])</f>
        <v>No. 036, Employee</v>
      </c>
      <c r="D4292" t="str">
        <f>CONCATENATE(Table1[[#This Row],[Approver Last Name]],", ",Table1[[#This Row],[Approver First Name]])</f>
        <v>No. 028, Employee</v>
      </c>
      <c r="E4292" t="str">
        <f>CONCATENATE(Table1[[#This Row],[Customer Last Name]],", ",Table1[[#This Row],[Customer First Name]])</f>
        <v>No. 11355, Client</v>
      </c>
      <c r="F42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92" t="str">
        <f>IF(Table1[[#This Row],[Transaction Type]]="Maintenance","Non-Sales","Sales")</f>
        <v>Non-Sales</v>
      </c>
      <c r="H4292" t="str">
        <f>IF(Table1[[#This Row],[Quarter]]="q2",1,"")</f>
        <v/>
      </c>
      <c r="I4292">
        <f>IF(Table1[[#This Row],[Quarter]]="q3",1,"")</f>
        <v>1</v>
      </c>
      <c r="J4292" t="str">
        <f>IF(Table1[[#This Row],[Quarter]]="Q2",Table1[[#This Row],[Credit Amount]],"")</f>
        <v/>
      </c>
      <c r="K4292">
        <f>IF(Table1[[#This Row],[Quarter]]="Q3",Table1[[#This Row],[Credit Amount]],"")</f>
        <v>-52.69</v>
      </c>
      <c r="L4292" t="str">
        <f>IF(Table1[[#This Row],[Transaction Type]]="Upgrade",Table1[[#This Row],[Credit Amount]],IF(Table1[[#This Row],[Transaction Type]]="Activation",Table1[[#This Row],[Credit Amount]],""))</f>
        <v/>
      </c>
      <c r="M4292">
        <f>IF(Table1[[#This Row],[Transaction Type]]="Maintenance",Table1[[#This Row],[Credit Amount]],"")</f>
        <v>-52.69</v>
      </c>
      <c r="N4292">
        <v>10036</v>
      </c>
      <c r="O4292" t="s">
        <v>2489</v>
      </c>
      <c r="P4292" t="s">
        <v>2525</v>
      </c>
      <c r="Q4292" t="s">
        <v>289</v>
      </c>
      <c r="R4292">
        <v>10028</v>
      </c>
      <c r="S4292" t="s">
        <v>2489</v>
      </c>
      <c r="T4292" t="s">
        <v>2517</v>
      </c>
      <c r="U4292" t="s">
        <v>290</v>
      </c>
      <c r="V4292" t="s">
        <v>255</v>
      </c>
      <c r="W4292">
        <v>100002354</v>
      </c>
      <c r="X4292">
        <v>8005551355</v>
      </c>
      <c r="Y4292" t="s">
        <v>2595</v>
      </c>
      <c r="Z4292" t="s">
        <v>3950</v>
      </c>
      <c r="AA4292" s="13">
        <v>-52.69</v>
      </c>
      <c r="AB4292" s="14">
        <v>42631</v>
      </c>
      <c r="AC4292" t="s">
        <v>36</v>
      </c>
    </row>
    <row r="4293" spans="1:29" x14ac:dyDescent="0.25">
      <c r="A4293" t="str">
        <f>CONCATENATE("Q",ROUNDUP(MONTH(Table1[[#This Row],[Month]])/3,0))</f>
        <v>Q3</v>
      </c>
      <c r="B4293" s="14">
        <f>EOMONTH(Table1[[#This Row],[Credit Date]],-1)+1</f>
        <v>42614</v>
      </c>
      <c r="C4293" t="str">
        <f>CONCATENATE(Table1[[#This Row],[Issuer Last Name]],", ",Table1[[#This Row],[Issuer First Name]])</f>
        <v>No. 036, Employee</v>
      </c>
      <c r="D4293" t="str">
        <f>CONCATENATE(Table1[[#This Row],[Approver Last Name]],", ",Table1[[#This Row],[Approver First Name]])</f>
        <v>No. 028, Employee</v>
      </c>
      <c r="E4293" t="str">
        <f>CONCATENATE(Table1[[#This Row],[Customer Last Name]],", ",Table1[[#This Row],[Customer First Name]])</f>
        <v>No. 13294, Client</v>
      </c>
      <c r="F42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93" t="str">
        <f>IF(Table1[[#This Row],[Transaction Type]]="Maintenance","Non-Sales","Sales")</f>
        <v>Non-Sales</v>
      </c>
      <c r="H4293" t="str">
        <f>IF(Table1[[#This Row],[Quarter]]="q2",1,"")</f>
        <v/>
      </c>
      <c r="I4293">
        <f>IF(Table1[[#This Row],[Quarter]]="q3",1,"")</f>
        <v>1</v>
      </c>
      <c r="J4293" t="str">
        <f>IF(Table1[[#This Row],[Quarter]]="Q2",Table1[[#This Row],[Credit Amount]],"")</f>
        <v/>
      </c>
      <c r="K4293">
        <f>IF(Table1[[#This Row],[Quarter]]="Q3",Table1[[#This Row],[Credit Amount]],"")</f>
        <v>-95.8</v>
      </c>
      <c r="L4293" t="str">
        <f>IF(Table1[[#This Row],[Transaction Type]]="Upgrade",Table1[[#This Row],[Credit Amount]],IF(Table1[[#This Row],[Transaction Type]]="Activation",Table1[[#This Row],[Credit Amount]],""))</f>
        <v/>
      </c>
      <c r="M4293">
        <f>IF(Table1[[#This Row],[Transaction Type]]="Maintenance",Table1[[#This Row],[Credit Amount]],"")</f>
        <v>-95.8</v>
      </c>
      <c r="N4293">
        <v>10036</v>
      </c>
      <c r="O4293" t="s">
        <v>2489</v>
      </c>
      <c r="P4293" t="s">
        <v>2525</v>
      </c>
      <c r="Q4293" t="s">
        <v>289</v>
      </c>
      <c r="R4293">
        <v>10028</v>
      </c>
      <c r="S4293" t="s">
        <v>2489</v>
      </c>
      <c r="T4293" t="s">
        <v>2517</v>
      </c>
      <c r="U4293" t="s">
        <v>290</v>
      </c>
      <c r="V4293" t="s">
        <v>255</v>
      </c>
      <c r="W4293">
        <v>100004293</v>
      </c>
      <c r="X4293">
        <v>8005553294</v>
      </c>
      <c r="Y4293" t="s">
        <v>2595</v>
      </c>
      <c r="Z4293" t="s">
        <v>5882</v>
      </c>
      <c r="AA4293" s="13">
        <v>-95.8</v>
      </c>
      <c r="AB4293" s="14">
        <v>42631</v>
      </c>
      <c r="AC4293" t="s">
        <v>36</v>
      </c>
    </row>
    <row r="4294" spans="1:29" x14ac:dyDescent="0.25">
      <c r="A4294" t="str">
        <f>CONCATENATE("Q",ROUNDUP(MONTH(Table1[[#This Row],[Month]])/3,0))</f>
        <v>Q3</v>
      </c>
      <c r="B4294" s="14">
        <f>EOMONTH(Table1[[#This Row],[Credit Date]],-1)+1</f>
        <v>42614</v>
      </c>
      <c r="C4294" t="str">
        <f>CONCATENATE(Table1[[#This Row],[Issuer Last Name]],", ",Table1[[#This Row],[Issuer First Name]])</f>
        <v>No. 036, Employee</v>
      </c>
      <c r="D4294" t="str">
        <f>CONCATENATE(Table1[[#This Row],[Approver Last Name]],", ",Table1[[#This Row],[Approver First Name]])</f>
        <v>No. 028, Employee</v>
      </c>
      <c r="E4294" t="str">
        <f>CONCATENATE(Table1[[#This Row],[Customer Last Name]],", ",Table1[[#This Row],[Customer First Name]])</f>
        <v>No. 12554, Client</v>
      </c>
      <c r="F42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94" t="str">
        <f>IF(Table1[[#This Row],[Transaction Type]]="Maintenance","Non-Sales","Sales")</f>
        <v>Non-Sales</v>
      </c>
      <c r="H4294" t="str">
        <f>IF(Table1[[#This Row],[Quarter]]="q2",1,"")</f>
        <v/>
      </c>
      <c r="I4294">
        <f>IF(Table1[[#This Row],[Quarter]]="q3",1,"")</f>
        <v>1</v>
      </c>
      <c r="J4294" t="str">
        <f>IF(Table1[[#This Row],[Quarter]]="Q2",Table1[[#This Row],[Credit Amount]],"")</f>
        <v/>
      </c>
      <c r="K4294">
        <f>IF(Table1[[#This Row],[Quarter]]="Q3",Table1[[#This Row],[Credit Amount]],"")</f>
        <v>-75.930000000000007</v>
      </c>
      <c r="L4294" t="str">
        <f>IF(Table1[[#This Row],[Transaction Type]]="Upgrade",Table1[[#This Row],[Credit Amount]],IF(Table1[[#This Row],[Transaction Type]]="Activation",Table1[[#This Row],[Credit Amount]],""))</f>
        <v/>
      </c>
      <c r="M4294">
        <f>IF(Table1[[#This Row],[Transaction Type]]="Maintenance",Table1[[#This Row],[Credit Amount]],"")</f>
        <v>-75.930000000000007</v>
      </c>
      <c r="N4294">
        <v>10036</v>
      </c>
      <c r="O4294" t="s">
        <v>2489</v>
      </c>
      <c r="P4294" t="s">
        <v>2525</v>
      </c>
      <c r="Q4294" t="s">
        <v>289</v>
      </c>
      <c r="R4294">
        <v>10028</v>
      </c>
      <c r="S4294" t="s">
        <v>2489</v>
      </c>
      <c r="T4294" t="s">
        <v>2517</v>
      </c>
      <c r="U4294" t="s">
        <v>290</v>
      </c>
      <c r="V4294" t="s">
        <v>255</v>
      </c>
      <c r="W4294">
        <v>100003553</v>
      </c>
      <c r="X4294">
        <v>8005552554</v>
      </c>
      <c r="Y4294" t="s">
        <v>2595</v>
      </c>
      <c r="Z4294" t="s">
        <v>5149</v>
      </c>
      <c r="AA4294" s="13">
        <v>-75.930000000000007</v>
      </c>
      <c r="AB4294" s="14">
        <v>42635</v>
      </c>
      <c r="AC4294" t="s">
        <v>36</v>
      </c>
    </row>
    <row r="4295" spans="1:29" x14ac:dyDescent="0.25">
      <c r="A4295" t="str">
        <f>CONCATENATE("Q",ROUNDUP(MONTH(Table1[[#This Row],[Month]])/3,0))</f>
        <v>Q3</v>
      </c>
      <c r="B4295" s="14">
        <f>EOMONTH(Table1[[#This Row],[Credit Date]],-1)+1</f>
        <v>42614</v>
      </c>
      <c r="C4295" t="str">
        <f>CONCATENATE(Table1[[#This Row],[Issuer Last Name]],", ",Table1[[#This Row],[Issuer First Name]])</f>
        <v>No. 036, Employee</v>
      </c>
      <c r="D4295" t="str">
        <f>CONCATENATE(Table1[[#This Row],[Approver Last Name]],", ",Table1[[#This Row],[Approver First Name]])</f>
        <v>No. 028, Employee</v>
      </c>
      <c r="E4295" t="str">
        <f>CONCATENATE(Table1[[#This Row],[Customer Last Name]],", ",Table1[[#This Row],[Customer First Name]])</f>
        <v>No. 10915, Client</v>
      </c>
      <c r="F42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295" t="str">
        <f>IF(Table1[[#This Row],[Transaction Type]]="Maintenance","Non-Sales","Sales")</f>
        <v>Non-Sales</v>
      </c>
      <c r="H4295" t="str">
        <f>IF(Table1[[#This Row],[Quarter]]="q2",1,"")</f>
        <v/>
      </c>
      <c r="I4295">
        <f>IF(Table1[[#This Row],[Quarter]]="q3",1,"")</f>
        <v>1</v>
      </c>
      <c r="J4295" t="str">
        <f>IF(Table1[[#This Row],[Quarter]]="Q2",Table1[[#This Row],[Credit Amount]],"")</f>
        <v/>
      </c>
      <c r="K4295">
        <f>IF(Table1[[#This Row],[Quarter]]="Q3",Table1[[#This Row],[Credit Amount]],"")</f>
        <v>-60.64</v>
      </c>
      <c r="L4295" t="str">
        <f>IF(Table1[[#This Row],[Transaction Type]]="Upgrade",Table1[[#This Row],[Credit Amount]],IF(Table1[[#This Row],[Transaction Type]]="Activation",Table1[[#This Row],[Credit Amount]],""))</f>
        <v/>
      </c>
      <c r="M4295">
        <f>IF(Table1[[#This Row],[Transaction Type]]="Maintenance",Table1[[#This Row],[Credit Amount]],"")</f>
        <v>-60.64</v>
      </c>
      <c r="N4295">
        <v>10036</v>
      </c>
      <c r="O4295" t="s">
        <v>2489</v>
      </c>
      <c r="P4295" t="s">
        <v>2525</v>
      </c>
      <c r="Q4295" t="s">
        <v>289</v>
      </c>
      <c r="R4295">
        <v>10028</v>
      </c>
      <c r="S4295" t="s">
        <v>2489</v>
      </c>
      <c r="T4295" t="s">
        <v>2517</v>
      </c>
      <c r="U4295" t="s">
        <v>290</v>
      </c>
      <c r="V4295" t="s">
        <v>255</v>
      </c>
      <c r="W4295">
        <v>100001914</v>
      </c>
      <c r="X4295">
        <v>8005550915</v>
      </c>
      <c r="Y4295" t="s">
        <v>2595</v>
      </c>
      <c r="Z4295" t="s">
        <v>3510</v>
      </c>
      <c r="AA4295" s="13">
        <v>-60.64</v>
      </c>
      <c r="AB4295" s="14">
        <v>42640</v>
      </c>
      <c r="AC4295" t="s">
        <v>36</v>
      </c>
    </row>
    <row r="4296" spans="1:29" x14ac:dyDescent="0.25">
      <c r="A4296" t="str">
        <f>CONCATENATE("Q",ROUNDUP(MONTH(Table1[[#This Row],[Month]])/3,0))</f>
        <v>Q2</v>
      </c>
      <c r="B4296" s="14">
        <f>EOMONTH(Table1[[#This Row],[Credit Date]],-1)+1</f>
        <v>42461</v>
      </c>
      <c r="C4296" t="str">
        <f>CONCATENATE(Table1[[#This Row],[Issuer Last Name]],", ",Table1[[#This Row],[Issuer First Name]])</f>
        <v>No. 049, Employee</v>
      </c>
      <c r="D4296" t="str">
        <f>CONCATENATE(Table1[[#This Row],[Approver Last Name]],", ",Table1[[#This Row],[Approver First Name]])</f>
        <v>No. 028, Employee</v>
      </c>
      <c r="E4296" t="str">
        <f>CONCATENATE(Table1[[#This Row],[Customer Last Name]],", ",Table1[[#This Row],[Customer First Name]])</f>
        <v>No. 10675, Client</v>
      </c>
      <c r="F4296" t="str">
        <f>IF(Table1[[#This Row],[Credit Amount]]&gt;-19.99,"Less than 19.99",IF(Table1[[#This Row],[Credit Amount]]=-20,"20",IF(Table1[[#This Row],[Credit Amount]]&gt;-49.98,"20.01-49.98",IF(Table1[[#This Row],[Credit Amount]]=-49.99,"49.99",IF(Table1[[#This Row],[Credit Amount]]=-50,"50",IF(Table1[[#This Row],[Credit Amount]]&lt;-50.01,"Greater than 50"))))))</f>
        <v>Less than 19.99</v>
      </c>
      <c r="G4296" t="str">
        <f>IF(Table1[[#This Row],[Transaction Type]]="Maintenance","Non-Sales","Sales")</f>
        <v>Non-Sales</v>
      </c>
      <c r="H4296">
        <f>IF(Table1[[#This Row],[Quarter]]="q2",1,"")</f>
        <v>1</v>
      </c>
      <c r="I4296" t="str">
        <f>IF(Table1[[#This Row],[Quarter]]="q3",1,"")</f>
        <v/>
      </c>
      <c r="J4296">
        <f>IF(Table1[[#This Row],[Quarter]]="Q2",Table1[[#This Row],[Credit Amount]],"")</f>
        <v>-13.28</v>
      </c>
      <c r="K4296" t="str">
        <f>IF(Table1[[#This Row],[Quarter]]="Q3",Table1[[#This Row],[Credit Amount]],"")</f>
        <v/>
      </c>
      <c r="L4296" t="str">
        <f>IF(Table1[[#This Row],[Transaction Type]]="Upgrade",Table1[[#This Row],[Credit Amount]],IF(Table1[[#This Row],[Transaction Type]]="Activation",Table1[[#This Row],[Credit Amount]],""))</f>
        <v/>
      </c>
      <c r="M4296">
        <f>IF(Table1[[#This Row],[Transaction Type]]="Maintenance",Table1[[#This Row],[Credit Amount]],"")</f>
        <v>-13.28</v>
      </c>
      <c r="N4296">
        <v>10049</v>
      </c>
      <c r="O4296" t="s">
        <v>2489</v>
      </c>
      <c r="P4296" t="s">
        <v>2538</v>
      </c>
      <c r="Q4296" t="s">
        <v>289</v>
      </c>
      <c r="R4296">
        <v>10028</v>
      </c>
      <c r="S4296" t="s">
        <v>2489</v>
      </c>
      <c r="T4296" t="s">
        <v>2517</v>
      </c>
      <c r="U4296" t="s">
        <v>290</v>
      </c>
      <c r="V4296" t="s">
        <v>255</v>
      </c>
      <c r="W4296">
        <v>100001674</v>
      </c>
      <c r="X4296">
        <v>8005550675</v>
      </c>
      <c r="Y4296" t="s">
        <v>2595</v>
      </c>
      <c r="Z4296" t="s">
        <v>3270</v>
      </c>
      <c r="AA4296" s="13">
        <v>-13.28</v>
      </c>
      <c r="AB4296" s="14">
        <v>42467</v>
      </c>
      <c r="AC4296" t="s">
        <v>36</v>
      </c>
    </row>
    <row r="4297" spans="1:29" x14ac:dyDescent="0.25">
      <c r="A4297" t="str">
        <f>CONCATENATE("Q",ROUNDUP(MONTH(Table1[[#This Row],[Month]])/3,0))</f>
        <v>Q2</v>
      </c>
      <c r="B4297" s="14">
        <f>EOMONTH(Table1[[#This Row],[Credit Date]],-1)+1</f>
        <v>42461</v>
      </c>
      <c r="C4297" t="str">
        <f>CONCATENATE(Table1[[#This Row],[Issuer Last Name]],", ",Table1[[#This Row],[Issuer First Name]])</f>
        <v>No. 049, Employee</v>
      </c>
      <c r="D4297" t="str">
        <f>CONCATENATE(Table1[[#This Row],[Approver Last Name]],", ",Table1[[#This Row],[Approver First Name]])</f>
        <v>No. 028, Employee</v>
      </c>
      <c r="E4297" t="str">
        <f>CONCATENATE(Table1[[#This Row],[Customer Last Name]],", ",Table1[[#This Row],[Customer First Name]])</f>
        <v>No. 11305, Client</v>
      </c>
      <c r="F4297" t="str">
        <f>IF(Table1[[#This Row],[Credit Amount]]&gt;-19.99,"Less than 19.99",IF(Table1[[#This Row],[Credit Amount]]=-20,"20",IF(Table1[[#This Row],[Credit Amount]]&gt;-49.98,"20.01-49.98",IF(Table1[[#This Row],[Credit Amount]]=-49.99,"49.99",IF(Table1[[#This Row],[Credit Amount]]=-50,"50",IF(Table1[[#This Row],[Credit Amount]]&lt;-50.01,"Greater than 50"))))))</f>
        <v>20.01-49.98</v>
      </c>
      <c r="G4297" t="str">
        <f>IF(Table1[[#This Row],[Transaction Type]]="Maintenance","Non-Sales","Sales")</f>
        <v>Sales</v>
      </c>
      <c r="H4297">
        <f>IF(Table1[[#This Row],[Quarter]]="q2",1,"")</f>
        <v>1</v>
      </c>
      <c r="I4297" t="str">
        <f>IF(Table1[[#This Row],[Quarter]]="q3",1,"")</f>
        <v/>
      </c>
      <c r="J4297">
        <f>IF(Table1[[#This Row],[Quarter]]="Q2",Table1[[#This Row],[Credit Amount]],"")</f>
        <v>-23.92</v>
      </c>
      <c r="K4297" t="str">
        <f>IF(Table1[[#This Row],[Quarter]]="Q3",Table1[[#This Row],[Credit Amount]],"")</f>
        <v/>
      </c>
      <c r="L4297">
        <f>IF(Table1[[#This Row],[Transaction Type]]="Upgrade",Table1[[#This Row],[Credit Amount]],IF(Table1[[#This Row],[Transaction Type]]="Activation",Table1[[#This Row],[Credit Amount]],""))</f>
        <v>-23.92</v>
      </c>
      <c r="M4297" t="str">
        <f>IF(Table1[[#This Row],[Transaction Type]]="Maintenance",Table1[[#This Row],[Credit Amount]],"")</f>
        <v/>
      </c>
      <c r="N4297">
        <v>10049</v>
      </c>
      <c r="O4297" t="s">
        <v>2489</v>
      </c>
      <c r="P4297" t="s">
        <v>2538</v>
      </c>
      <c r="Q4297" t="s">
        <v>289</v>
      </c>
      <c r="R4297">
        <v>10028</v>
      </c>
      <c r="S4297" t="s">
        <v>2489</v>
      </c>
      <c r="T4297" t="s">
        <v>2517</v>
      </c>
      <c r="U4297" t="s">
        <v>290</v>
      </c>
      <c r="V4297" t="s">
        <v>255</v>
      </c>
      <c r="W4297">
        <v>100002304</v>
      </c>
      <c r="X4297">
        <v>8005551305</v>
      </c>
      <c r="Y4297" t="s">
        <v>2595</v>
      </c>
      <c r="Z4297" t="s">
        <v>3900</v>
      </c>
      <c r="AA4297" s="13">
        <v>-23.92</v>
      </c>
      <c r="AB4297" s="14">
        <v>42477</v>
      </c>
      <c r="AC4297" t="s">
        <v>35</v>
      </c>
    </row>
    <row r="4298" spans="1:29" x14ac:dyDescent="0.25">
      <c r="A4298" t="str">
        <f>CONCATENATE("Q",ROUNDUP(MONTH(Table1[[#This Row],[Month]])/3,0))</f>
        <v>Q2</v>
      </c>
      <c r="B4298" s="14">
        <f>EOMONTH(Table1[[#This Row],[Credit Date]],-1)+1</f>
        <v>42461</v>
      </c>
      <c r="C4298" t="str">
        <f>CONCATENATE(Table1[[#This Row],[Issuer Last Name]],", ",Table1[[#This Row],[Issuer First Name]])</f>
        <v>No. 049, Employee</v>
      </c>
      <c r="D4298" t="str">
        <f>CONCATENATE(Table1[[#This Row],[Approver Last Name]],", ",Table1[[#This Row],[Approver First Name]])</f>
        <v>No. 028, Employee</v>
      </c>
      <c r="E4298" t="str">
        <f>CONCATENATE(Table1[[#This Row],[Customer Last Name]],", ",Table1[[#This Row],[Customer First Name]])</f>
        <v>No. 10275, Client</v>
      </c>
      <c r="F4298" t="str">
        <f>IF(Table1[[#This Row],[Credit Amount]]&gt;-19.99,"Less than 19.99",IF(Table1[[#This Row],[Credit Amount]]=-20,"20",IF(Table1[[#This Row],[Credit Amount]]&gt;-49.98,"20.01-49.98",IF(Table1[[#This Row],[Credit Amount]]=-49.99,"49.99",IF(Table1[[#This Row],[Credit Amount]]=-50,"50",IF(Table1[[#This Row],[Credit Amount]]&lt;-50.01,"Greater than 50"))))))</f>
        <v>20.01-49.98</v>
      </c>
      <c r="G4298" t="str">
        <f>IF(Table1[[#This Row],[Transaction Type]]="Maintenance","Non-Sales","Sales")</f>
        <v>Non-Sales</v>
      </c>
      <c r="H4298">
        <f>IF(Table1[[#This Row],[Quarter]]="q2",1,"")</f>
        <v>1</v>
      </c>
      <c r="I4298" t="str">
        <f>IF(Table1[[#This Row],[Quarter]]="q3",1,"")</f>
        <v/>
      </c>
      <c r="J4298">
        <f>IF(Table1[[#This Row],[Quarter]]="Q2",Table1[[#This Row],[Credit Amount]],"")</f>
        <v>-44.71</v>
      </c>
      <c r="K4298" t="str">
        <f>IF(Table1[[#This Row],[Quarter]]="Q3",Table1[[#This Row],[Credit Amount]],"")</f>
        <v/>
      </c>
      <c r="L4298" t="str">
        <f>IF(Table1[[#This Row],[Transaction Type]]="Upgrade",Table1[[#This Row],[Credit Amount]],IF(Table1[[#This Row],[Transaction Type]]="Activation",Table1[[#This Row],[Credit Amount]],""))</f>
        <v/>
      </c>
      <c r="M4298">
        <f>IF(Table1[[#This Row],[Transaction Type]]="Maintenance",Table1[[#This Row],[Credit Amount]],"")</f>
        <v>-44.71</v>
      </c>
      <c r="N4298">
        <v>10049</v>
      </c>
      <c r="O4298" t="s">
        <v>2489</v>
      </c>
      <c r="P4298" t="s">
        <v>2538</v>
      </c>
      <c r="Q4298" t="s">
        <v>289</v>
      </c>
      <c r="R4298">
        <v>10028</v>
      </c>
      <c r="S4298" t="s">
        <v>2489</v>
      </c>
      <c r="T4298" t="s">
        <v>2517</v>
      </c>
      <c r="U4298" t="s">
        <v>290</v>
      </c>
      <c r="V4298" t="s">
        <v>255</v>
      </c>
      <c r="W4298">
        <v>100001274</v>
      </c>
      <c r="X4298">
        <v>8005550275</v>
      </c>
      <c r="Y4298" t="s">
        <v>2595</v>
      </c>
      <c r="Z4298" t="s">
        <v>2870</v>
      </c>
      <c r="AA4298" s="13">
        <v>-44.71</v>
      </c>
      <c r="AB4298" s="14">
        <v>42490</v>
      </c>
      <c r="AC4298" t="s">
        <v>36</v>
      </c>
    </row>
    <row r="4299" spans="1:29" x14ac:dyDescent="0.25">
      <c r="A4299" t="str">
        <f>CONCATENATE("Q",ROUNDUP(MONTH(Table1[[#This Row],[Month]])/3,0))</f>
        <v>Q2</v>
      </c>
      <c r="B4299" s="14">
        <f>EOMONTH(Table1[[#This Row],[Credit Date]],-1)+1</f>
        <v>42491</v>
      </c>
      <c r="C4299" t="str">
        <f>CONCATENATE(Table1[[#This Row],[Issuer Last Name]],", ",Table1[[#This Row],[Issuer First Name]])</f>
        <v>No. 049, Employee</v>
      </c>
      <c r="D4299" t="str">
        <f>CONCATENATE(Table1[[#This Row],[Approver Last Name]],", ",Table1[[#This Row],[Approver First Name]])</f>
        <v>No. 028, Employee</v>
      </c>
      <c r="E4299" t="str">
        <f>CONCATENATE(Table1[[#This Row],[Customer Last Name]],", ",Table1[[#This Row],[Customer First Name]])</f>
        <v>No. 11946, Client</v>
      </c>
      <c r="F4299" t="str">
        <f>IF(Table1[[#This Row],[Credit Amount]]&gt;-19.99,"Less than 19.99",IF(Table1[[#This Row],[Credit Amount]]=-20,"20",IF(Table1[[#This Row],[Credit Amount]]&gt;-49.98,"20.01-49.98",IF(Table1[[#This Row],[Credit Amount]]=-49.99,"49.99",IF(Table1[[#This Row],[Credit Amount]]=-50,"50",IF(Table1[[#This Row],[Credit Amount]]&lt;-50.01,"Greater than 50"))))))</f>
        <v>Less than 19.99</v>
      </c>
      <c r="G4299" t="str">
        <f>IF(Table1[[#This Row],[Transaction Type]]="Maintenance","Non-Sales","Sales")</f>
        <v>Sales</v>
      </c>
      <c r="H4299">
        <f>IF(Table1[[#This Row],[Quarter]]="q2",1,"")</f>
        <v>1</v>
      </c>
      <c r="I4299" t="str">
        <f>IF(Table1[[#This Row],[Quarter]]="q3",1,"")</f>
        <v/>
      </c>
      <c r="J4299">
        <f>IF(Table1[[#This Row],[Quarter]]="Q2",Table1[[#This Row],[Credit Amount]],"")</f>
        <v>-12.11</v>
      </c>
      <c r="K4299" t="str">
        <f>IF(Table1[[#This Row],[Quarter]]="Q3",Table1[[#This Row],[Credit Amount]],"")</f>
        <v/>
      </c>
      <c r="L4299">
        <f>IF(Table1[[#This Row],[Transaction Type]]="Upgrade",Table1[[#This Row],[Credit Amount]],IF(Table1[[#This Row],[Transaction Type]]="Activation",Table1[[#This Row],[Credit Amount]],""))</f>
        <v>-12.11</v>
      </c>
      <c r="M4299" t="str">
        <f>IF(Table1[[#This Row],[Transaction Type]]="Maintenance",Table1[[#This Row],[Credit Amount]],"")</f>
        <v/>
      </c>
      <c r="N4299">
        <v>10049</v>
      </c>
      <c r="O4299" t="s">
        <v>2489</v>
      </c>
      <c r="P4299" t="s">
        <v>2538</v>
      </c>
      <c r="Q4299" t="s">
        <v>289</v>
      </c>
      <c r="R4299">
        <v>10028</v>
      </c>
      <c r="S4299" t="s">
        <v>2489</v>
      </c>
      <c r="T4299" t="s">
        <v>2517</v>
      </c>
      <c r="U4299" t="s">
        <v>290</v>
      </c>
      <c r="V4299" t="s">
        <v>255</v>
      </c>
      <c r="W4299">
        <v>100002945</v>
      </c>
      <c r="X4299">
        <v>8005551946</v>
      </c>
      <c r="Y4299" t="s">
        <v>2595</v>
      </c>
      <c r="Z4299" t="s">
        <v>4541</v>
      </c>
      <c r="AA4299" s="13">
        <v>-12.11</v>
      </c>
      <c r="AB4299" s="14">
        <v>42493</v>
      </c>
      <c r="AC4299" t="s">
        <v>37</v>
      </c>
    </row>
    <row r="4300" spans="1:29" x14ac:dyDescent="0.25">
      <c r="A4300" t="str">
        <f>CONCATENATE("Q",ROUNDUP(MONTH(Table1[[#This Row],[Month]])/3,0))</f>
        <v>Q2</v>
      </c>
      <c r="B4300" s="14">
        <f>EOMONTH(Table1[[#This Row],[Credit Date]],-1)+1</f>
        <v>42491</v>
      </c>
      <c r="C4300" t="str">
        <f>CONCATENATE(Table1[[#This Row],[Issuer Last Name]],", ",Table1[[#This Row],[Issuer First Name]])</f>
        <v>No. 049, Employee</v>
      </c>
      <c r="D4300" t="str">
        <f>CONCATENATE(Table1[[#This Row],[Approver Last Name]],", ",Table1[[#This Row],[Approver First Name]])</f>
        <v>No. 028, Employee</v>
      </c>
      <c r="E4300" t="str">
        <f>CONCATENATE(Table1[[#This Row],[Customer Last Name]],", ",Table1[[#This Row],[Customer First Name]])</f>
        <v>No. 14038, Client</v>
      </c>
      <c r="F4300" t="str">
        <f>IF(Table1[[#This Row],[Credit Amount]]&gt;-19.99,"Less than 19.99",IF(Table1[[#This Row],[Credit Amount]]=-20,"20",IF(Table1[[#This Row],[Credit Amount]]&gt;-49.98,"20.01-49.98",IF(Table1[[#This Row],[Credit Amount]]=-49.99,"49.99",IF(Table1[[#This Row],[Credit Amount]]=-50,"50",IF(Table1[[#This Row],[Credit Amount]]&lt;-50.01,"Greater than 50"))))))</f>
        <v>Less than 19.99</v>
      </c>
      <c r="G4300" t="str">
        <f>IF(Table1[[#This Row],[Transaction Type]]="Maintenance","Non-Sales","Sales")</f>
        <v>Non-Sales</v>
      </c>
      <c r="H4300">
        <f>IF(Table1[[#This Row],[Quarter]]="q2",1,"")</f>
        <v>1</v>
      </c>
      <c r="I4300" t="str">
        <f>IF(Table1[[#This Row],[Quarter]]="q3",1,"")</f>
        <v/>
      </c>
      <c r="J4300">
        <f>IF(Table1[[#This Row],[Quarter]]="Q2",Table1[[#This Row],[Credit Amount]],"")</f>
        <v>-11.49</v>
      </c>
      <c r="K4300" t="str">
        <f>IF(Table1[[#This Row],[Quarter]]="Q3",Table1[[#This Row],[Credit Amount]],"")</f>
        <v/>
      </c>
      <c r="L4300" t="str">
        <f>IF(Table1[[#This Row],[Transaction Type]]="Upgrade",Table1[[#This Row],[Credit Amount]],IF(Table1[[#This Row],[Transaction Type]]="Activation",Table1[[#This Row],[Credit Amount]],""))</f>
        <v/>
      </c>
      <c r="M4300">
        <f>IF(Table1[[#This Row],[Transaction Type]]="Maintenance",Table1[[#This Row],[Credit Amount]],"")</f>
        <v>-11.49</v>
      </c>
      <c r="N4300">
        <v>10049</v>
      </c>
      <c r="O4300" t="s">
        <v>2489</v>
      </c>
      <c r="P4300" t="s">
        <v>2538</v>
      </c>
      <c r="Q4300" t="s">
        <v>289</v>
      </c>
      <c r="R4300">
        <v>10028</v>
      </c>
      <c r="S4300" t="s">
        <v>2489</v>
      </c>
      <c r="T4300" t="s">
        <v>2517</v>
      </c>
      <c r="U4300" t="s">
        <v>290</v>
      </c>
      <c r="V4300" t="s">
        <v>255</v>
      </c>
      <c r="W4300">
        <v>100005037</v>
      </c>
      <c r="X4300">
        <v>8005554038</v>
      </c>
      <c r="Y4300" t="s">
        <v>2595</v>
      </c>
      <c r="Z4300" t="s">
        <v>6626</v>
      </c>
      <c r="AA4300" s="13">
        <v>-11.49</v>
      </c>
      <c r="AB4300" s="14">
        <v>42496</v>
      </c>
      <c r="AC4300" t="s">
        <v>36</v>
      </c>
    </row>
    <row r="4301" spans="1:29" x14ac:dyDescent="0.25">
      <c r="A4301" t="str">
        <f>CONCATENATE("Q",ROUNDUP(MONTH(Table1[[#This Row],[Month]])/3,0))</f>
        <v>Q2</v>
      </c>
      <c r="B4301" s="14">
        <f>EOMONTH(Table1[[#This Row],[Credit Date]],-1)+1</f>
        <v>42491</v>
      </c>
      <c r="C4301" t="str">
        <f>CONCATENATE(Table1[[#This Row],[Issuer Last Name]],", ",Table1[[#This Row],[Issuer First Name]])</f>
        <v>No. 049, Employee</v>
      </c>
      <c r="D4301" t="str">
        <f>CONCATENATE(Table1[[#This Row],[Approver Last Name]],", ",Table1[[#This Row],[Approver First Name]])</f>
        <v>No. 028, Employee</v>
      </c>
      <c r="E4301" t="str">
        <f>CONCATENATE(Table1[[#This Row],[Customer Last Name]],", ",Table1[[#This Row],[Customer First Name]])</f>
        <v>No. 13757, Client</v>
      </c>
      <c r="F43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01" t="str">
        <f>IF(Table1[[#This Row],[Transaction Type]]="Maintenance","Non-Sales","Sales")</f>
        <v>Non-Sales</v>
      </c>
      <c r="H4301">
        <f>IF(Table1[[#This Row],[Quarter]]="q2",1,"")</f>
        <v>1</v>
      </c>
      <c r="I4301" t="str">
        <f>IF(Table1[[#This Row],[Quarter]]="q3",1,"")</f>
        <v/>
      </c>
      <c r="J4301">
        <f>IF(Table1[[#This Row],[Quarter]]="Q2",Table1[[#This Row],[Credit Amount]],"")</f>
        <v>-86.33</v>
      </c>
      <c r="K4301" t="str">
        <f>IF(Table1[[#This Row],[Quarter]]="Q3",Table1[[#This Row],[Credit Amount]],"")</f>
        <v/>
      </c>
      <c r="L4301" t="str">
        <f>IF(Table1[[#This Row],[Transaction Type]]="Upgrade",Table1[[#This Row],[Credit Amount]],IF(Table1[[#This Row],[Transaction Type]]="Activation",Table1[[#This Row],[Credit Amount]],""))</f>
        <v/>
      </c>
      <c r="M4301">
        <f>IF(Table1[[#This Row],[Transaction Type]]="Maintenance",Table1[[#This Row],[Credit Amount]],"")</f>
        <v>-86.33</v>
      </c>
      <c r="N4301">
        <v>10049</v>
      </c>
      <c r="O4301" t="s">
        <v>2489</v>
      </c>
      <c r="P4301" t="s">
        <v>2538</v>
      </c>
      <c r="Q4301" t="s">
        <v>289</v>
      </c>
      <c r="R4301">
        <v>10028</v>
      </c>
      <c r="S4301" t="s">
        <v>2489</v>
      </c>
      <c r="T4301" t="s">
        <v>2517</v>
      </c>
      <c r="U4301" t="s">
        <v>290</v>
      </c>
      <c r="V4301" t="s">
        <v>255</v>
      </c>
      <c r="W4301">
        <v>100004756</v>
      </c>
      <c r="X4301">
        <v>8005553757</v>
      </c>
      <c r="Y4301" t="s">
        <v>2595</v>
      </c>
      <c r="Z4301" t="s">
        <v>6345</v>
      </c>
      <c r="AA4301" s="13">
        <v>-86.33</v>
      </c>
      <c r="AB4301" s="14">
        <v>42501</v>
      </c>
      <c r="AC4301" t="s">
        <v>36</v>
      </c>
    </row>
    <row r="4302" spans="1:29" x14ac:dyDescent="0.25">
      <c r="A4302" t="str">
        <f>CONCATENATE("Q",ROUNDUP(MONTH(Table1[[#This Row],[Month]])/3,0))</f>
        <v>Q2</v>
      </c>
      <c r="B4302" s="14">
        <f>EOMONTH(Table1[[#This Row],[Credit Date]],-1)+1</f>
        <v>42491</v>
      </c>
      <c r="C4302" t="str">
        <f>CONCATENATE(Table1[[#This Row],[Issuer Last Name]],", ",Table1[[#This Row],[Issuer First Name]])</f>
        <v>No. 049, Employee</v>
      </c>
      <c r="D4302" t="str">
        <f>CONCATENATE(Table1[[#This Row],[Approver Last Name]],", ",Table1[[#This Row],[Approver First Name]])</f>
        <v>No. 028, Employee</v>
      </c>
      <c r="E4302" t="str">
        <f>CONCATENATE(Table1[[#This Row],[Customer Last Name]],", ",Table1[[#This Row],[Customer First Name]])</f>
        <v>No. 11016, Client</v>
      </c>
      <c r="F4302" t="str">
        <f>IF(Table1[[#This Row],[Credit Amount]]&gt;-19.99,"Less than 19.99",IF(Table1[[#This Row],[Credit Amount]]=-20,"20",IF(Table1[[#This Row],[Credit Amount]]&gt;-49.98,"20.01-49.98",IF(Table1[[#This Row],[Credit Amount]]=-49.99,"49.99",IF(Table1[[#This Row],[Credit Amount]]=-50,"50",IF(Table1[[#This Row],[Credit Amount]]&lt;-50.01,"Greater than 50"))))))</f>
        <v>20.01-49.98</v>
      </c>
      <c r="G4302" t="str">
        <f>IF(Table1[[#This Row],[Transaction Type]]="Maintenance","Non-Sales","Sales")</f>
        <v>Non-Sales</v>
      </c>
      <c r="H4302">
        <f>IF(Table1[[#This Row],[Quarter]]="q2",1,"")</f>
        <v>1</v>
      </c>
      <c r="I4302" t="str">
        <f>IF(Table1[[#This Row],[Quarter]]="q3",1,"")</f>
        <v/>
      </c>
      <c r="J4302">
        <f>IF(Table1[[#This Row],[Quarter]]="Q2",Table1[[#This Row],[Credit Amount]],"")</f>
        <v>-23.54</v>
      </c>
      <c r="K4302" t="str">
        <f>IF(Table1[[#This Row],[Quarter]]="Q3",Table1[[#This Row],[Credit Amount]],"")</f>
        <v/>
      </c>
      <c r="L4302" t="str">
        <f>IF(Table1[[#This Row],[Transaction Type]]="Upgrade",Table1[[#This Row],[Credit Amount]],IF(Table1[[#This Row],[Transaction Type]]="Activation",Table1[[#This Row],[Credit Amount]],""))</f>
        <v/>
      </c>
      <c r="M4302">
        <f>IF(Table1[[#This Row],[Transaction Type]]="Maintenance",Table1[[#This Row],[Credit Amount]],"")</f>
        <v>-23.54</v>
      </c>
      <c r="N4302">
        <v>10049</v>
      </c>
      <c r="O4302" t="s">
        <v>2489</v>
      </c>
      <c r="P4302" t="s">
        <v>2538</v>
      </c>
      <c r="Q4302" t="s">
        <v>289</v>
      </c>
      <c r="R4302">
        <v>10028</v>
      </c>
      <c r="S4302" t="s">
        <v>2489</v>
      </c>
      <c r="T4302" t="s">
        <v>2517</v>
      </c>
      <c r="U4302" t="s">
        <v>290</v>
      </c>
      <c r="V4302" t="s">
        <v>255</v>
      </c>
      <c r="W4302">
        <v>100002015</v>
      </c>
      <c r="X4302">
        <v>8005551016</v>
      </c>
      <c r="Y4302" t="s">
        <v>2595</v>
      </c>
      <c r="Z4302" t="s">
        <v>3611</v>
      </c>
      <c r="AA4302" s="13">
        <v>-23.54</v>
      </c>
      <c r="AB4302" s="14">
        <v>42505</v>
      </c>
      <c r="AC4302" t="s">
        <v>36</v>
      </c>
    </row>
    <row r="4303" spans="1:29" x14ac:dyDescent="0.25">
      <c r="A4303" t="str">
        <f>CONCATENATE("Q",ROUNDUP(MONTH(Table1[[#This Row],[Month]])/3,0))</f>
        <v>Q2</v>
      </c>
      <c r="B4303" s="14">
        <f>EOMONTH(Table1[[#This Row],[Credit Date]],-1)+1</f>
        <v>42491</v>
      </c>
      <c r="C4303" t="str">
        <f>CONCATENATE(Table1[[#This Row],[Issuer Last Name]],", ",Table1[[#This Row],[Issuer First Name]])</f>
        <v>No. 049, Employee</v>
      </c>
      <c r="D4303" t="str">
        <f>CONCATENATE(Table1[[#This Row],[Approver Last Name]],", ",Table1[[#This Row],[Approver First Name]])</f>
        <v>No. 028, Employee</v>
      </c>
      <c r="E4303" t="str">
        <f>CONCATENATE(Table1[[#This Row],[Customer Last Name]],", ",Table1[[#This Row],[Customer First Name]])</f>
        <v>No. 12875, Client</v>
      </c>
      <c r="F430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03" t="str">
        <f>IF(Table1[[#This Row],[Transaction Type]]="Maintenance","Non-Sales","Sales")</f>
        <v>Sales</v>
      </c>
      <c r="H4303">
        <f>IF(Table1[[#This Row],[Quarter]]="q2",1,"")</f>
        <v>1</v>
      </c>
      <c r="I4303" t="str">
        <f>IF(Table1[[#This Row],[Quarter]]="q3",1,"")</f>
        <v/>
      </c>
      <c r="J4303">
        <f>IF(Table1[[#This Row],[Quarter]]="Q2",Table1[[#This Row],[Credit Amount]],"")</f>
        <v>-88.28</v>
      </c>
      <c r="K4303" t="str">
        <f>IF(Table1[[#This Row],[Quarter]]="Q3",Table1[[#This Row],[Credit Amount]],"")</f>
        <v/>
      </c>
      <c r="L4303">
        <f>IF(Table1[[#This Row],[Transaction Type]]="Upgrade",Table1[[#This Row],[Credit Amount]],IF(Table1[[#This Row],[Transaction Type]]="Activation",Table1[[#This Row],[Credit Amount]],""))</f>
        <v>-88.28</v>
      </c>
      <c r="M4303" t="str">
        <f>IF(Table1[[#This Row],[Transaction Type]]="Maintenance",Table1[[#This Row],[Credit Amount]],"")</f>
        <v/>
      </c>
      <c r="N4303">
        <v>10049</v>
      </c>
      <c r="O4303" t="s">
        <v>2489</v>
      </c>
      <c r="P4303" t="s">
        <v>2538</v>
      </c>
      <c r="Q4303" t="s">
        <v>289</v>
      </c>
      <c r="R4303">
        <v>10028</v>
      </c>
      <c r="S4303" t="s">
        <v>2489</v>
      </c>
      <c r="T4303" t="s">
        <v>2517</v>
      </c>
      <c r="U4303" t="s">
        <v>290</v>
      </c>
      <c r="V4303" t="s">
        <v>255</v>
      </c>
      <c r="W4303">
        <v>100003874</v>
      </c>
      <c r="X4303">
        <v>8005552875</v>
      </c>
      <c r="Y4303" t="s">
        <v>2595</v>
      </c>
      <c r="Z4303" t="s">
        <v>5465</v>
      </c>
      <c r="AA4303" s="13">
        <v>-88.28</v>
      </c>
      <c r="AB4303" s="14">
        <v>42509</v>
      </c>
      <c r="AC4303" t="s">
        <v>35</v>
      </c>
    </row>
    <row r="4304" spans="1:29" x14ac:dyDescent="0.25">
      <c r="A4304" t="str">
        <f>CONCATENATE("Q",ROUNDUP(MONTH(Table1[[#This Row],[Month]])/3,0))</f>
        <v>Q2</v>
      </c>
      <c r="B4304" s="14">
        <f>EOMONTH(Table1[[#This Row],[Credit Date]],-1)+1</f>
        <v>42522</v>
      </c>
      <c r="C4304" t="str">
        <f>CONCATENATE(Table1[[#This Row],[Issuer Last Name]],", ",Table1[[#This Row],[Issuer First Name]])</f>
        <v>No. 049, Employee</v>
      </c>
      <c r="D4304" t="str">
        <f>CONCATENATE(Table1[[#This Row],[Approver Last Name]],", ",Table1[[#This Row],[Approver First Name]])</f>
        <v>No. 028, Employee</v>
      </c>
      <c r="E4304" t="str">
        <f>CONCATENATE(Table1[[#This Row],[Customer Last Name]],", ",Table1[[#This Row],[Customer First Name]])</f>
        <v>No. 11809, Client</v>
      </c>
      <c r="F430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04" t="str">
        <f>IF(Table1[[#This Row],[Transaction Type]]="Maintenance","Non-Sales","Sales")</f>
        <v>Non-Sales</v>
      </c>
      <c r="H4304">
        <f>IF(Table1[[#This Row],[Quarter]]="q2",1,"")</f>
        <v>1</v>
      </c>
      <c r="I4304" t="str">
        <f>IF(Table1[[#This Row],[Quarter]]="q3",1,"")</f>
        <v/>
      </c>
      <c r="J4304">
        <f>IF(Table1[[#This Row],[Quarter]]="Q2",Table1[[#This Row],[Credit Amount]],"")</f>
        <v>-97.84</v>
      </c>
      <c r="K4304" t="str">
        <f>IF(Table1[[#This Row],[Quarter]]="Q3",Table1[[#This Row],[Credit Amount]],"")</f>
        <v/>
      </c>
      <c r="L4304" t="str">
        <f>IF(Table1[[#This Row],[Transaction Type]]="Upgrade",Table1[[#This Row],[Credit Amount]],IF(Table1[[#This Row],[Transaction Type]]="Activation",Table1[[#This Row],[Credit Amount]],""))</f>
        <v/>
      </c>
      <c r="M4304">
        <f>IF(Table1[[#This Row],[Transaction Type]]="Maintenance",Table1[[#This Row],[Credit Amount]],"")</f>
        <v>-97.84</v>
      </c>
      <c r="N4304">
        <v>10049</v>
      </c>
      <c r="O4304" t="s">
        <v>2489</v>
      </c>
      <c r="P4304" t="s">
        <v>2538</v>
      </c>
      <c r="Q4304" t="s">
        <v>289</v>
      </c>
      <c r="R4304">
        <v>10028</v>
      </c>
      <c r="S4304" t="s">
        <v>2489</v>
      </c>
      <c r="T4304" t="s">
        <v>2517</v>
      </c>
      <c r="U4304" t="s">
        <v>290</v>
      </c>
      <c r="V4304" t="s">
        <v>255</v>
      </c>
      <c r="W4304">
        <v>100002808</v>
      </c>
      <c r="X4304">
        <v>8005551809</v>
      </c>
      <c r="Y4304" t="s">
        <v>2595</v>
      </c>
      <c r="Z4304" t="s">
        <v>4404</v>
      </c>
      <c r="AA4304" s="13">
        <v>-97.84</v>
      </c>
      <c r="AB4304" s="14">
        <v>42522</v>
      </c>
      <c r="AC4304" t="s">
        <v>36</v>
      </c>
    </row>
    <row r="4305" spans="1:29" x14ac:dyDescent="0.25">
      <c r="A4305" t="str">
        <f>CONCATENATE("Q",ROUNDUP(MONTH(Table1[[#This Row],[Month]])/3,0))</f>
        <v>Q3</v>
      </c>
      <c r="B4305" s="14">
        <f>EOMONTH(Table1[[#This Row],[Credit Date]],-1)+1</f>
        <v>42552</v>
      </c>
      <c r="C4305" t="str">
        <f>CONCATENATE(Table1[[#This Row],[Issuer Last Name]],", ",Table1[[#This Row],[Issuer First Name]])</f>
        <v>No. 049, Employee</v>
      </c>
      <c r="D4305" t="str">
        <f>CONCATENATE(Table1[[#This Row],[Approver Last Name]],", ",Table1[[#This Row],[Approver First Name]])</f>
        <v>No. 049, Employee</v>
      </c>
      <c r="E4305" t="str">
        <f>CONCATENATE(Table1[[#This Row],[Customer Last Name]],", ",Table1[[#This Row],[Customer First Name]])</f>
        <v>No. 12603, Client</v>
      </c>
      <c r="F4305" t="str">
        <f>IF(Table1[[#This Row],[Credit Amount]]&gt;-19.99,"Less than 19.99",IF(Table1[[#This Row],[Credit Amount]]=-20,"20",IF(Table1[[#This Row],[Credit Amount]]&gt;-49.98,"20.01-49.98",IF(Table1[[#This Row],[Credit Amount]]=-49.99,"49.99",IF(Table1[[#This Row],[Credit Amount]]=-50,"50",IF(Table1[[#This Row],[Credit Amount]]&lt;-50.01,"Greater than 50"))))))</f>
        <v>20.01-49.98</v>
      </c>
      <c r="G4305" t="str">
        <f>IF(Table1[[#This Row],[Transaction Type]]="Maintenance","Non-Sales","Sales")</f>
        <v>Non-Sales</v>
      </c>
      <c r="H4305" t="str">
        <f>IF(Table1[[#This Row],[Quarter]]="q2",1,"")</f>
        <v/>
      </c>
      <c r="I4305">
        <f>IF(Table1[[#This Row],[Quarter]]="q3",1,"")</f>
        <v>1</v>
      </c>
      <c r="J4305" t="str">
        <f>IF(Table1[[#This Row],[Quarter]]="Q2",Table1[[#This Row],[Credit Amount]],"")</f>
        <v/>
      </c>
      <c r="K4305">
        <f>IF(Table1[[#This Row],[Quarter]]="Q3",Table1[[#This Row],[Credit Amount]],"")</f>
        <v>-37.93</v>
      </c>
      <c r="L4305" t="str">
        <f>IF(Table1[[#This Row],[Transaction Type]]="Upgrade",Table1[[#This Row],[Credit Amount]],IF(Table1[[#This Row],[Transaction Type]]="Activation",Table1[[#This Row],[Credit Amount]],""))</f>
        <v/>
      </c>
      <c r="M4305">
        <f>IF(Table1[[#This Row],[Transaction Type]]="Maintenance",Table1[[#This Row],[Credit Amount]],"")</f>
        <v>-37.93</v>
      </c>
      <c r="N4305">
        <v>10049</v>
      </c>
      <c r="O4305" t="s">
        <v>2489</v>
      </c>
      <c r="P4305" t="s">
        <v>2538</v>
      </c>
      <c r="Q4305" t="s">
        <v>289</v>
      </c>
      <c r="R4305">
        <v>10049</v>
      </c>
      <c r="S4305" t="s">
        <v>2489</v>
      </c>
      <c r="T4305" t="s">
        <v>2538</v>
      </c>
      <c r="U4305" t="s">
        <v>289</v>
      </c>
      <c r="V4305" t="s">
        <v>255</v>
      </c>
      <c r="W4305">
        <v>100003602</v>
      </c>
      <c r="X4305">
        <v>8005552603</v>
      </c>
      <c r="Y4305" t="s">
        <v>2595</v>
      </c>
      <c r="Z4305" t="s">
        <v>5198</v>
      </c>
      <c r="AA4305" s="13">
        <v>-37.93</v>
      </c>
      <c r="AB4305" s="14">
        <v>42554</v>
      </c>
      <c r="AC4305" t="s">
        <v>36</v>
      </c>
    </row>
    <row r="4306" spans="1:29" x14ac:dyDescent="0.25">
      <c r="A4306" t="str">
        <f>CONCATENATE("Q",ROUNDUP(MONTH(Table1[[#This Row],[Month]])/3,0))</f>
        <v>Q3</v>
      </c>
      <c r="B4306" s="14">
        <f>EOMONTH(Table1[[#This Row],[Credit Date]],-1)+1</f>
        <v>42552</v>
      </c>
      <c r="C4306" t="str">
        <f>CONCATENATE(Table1[[#This Row],[Issuer Last Name]],", ",Table1[[#This Row],[Issuer First Name]])</f>
        <v>No. 049, Employee</v>
      </c>
      <c r="D4306" t="str">
        <f>CONCATENATE(Table1[[#This Row],[Approver Last Name]],", ",Table1[[#This Row],[Approver First Name]])</f>
        <v>No. 049, Employee</v>
      </c>
      <c r="E4306" t="str">
        <f>CONCATENATE(Table1[[#This Row],[Customer Last Name]],", ",Table1[[#This Row],[Customer First Name]])</f>
        <v>No. 11236, Client</v>
      </c>
      <c r="F4306" t="str">
        <f>IF(Table1[[#This Row],[Credit Amount]]&gt;-19.99,"Less than 19.99",IF(Table1[[#This Row],[Credit Amount]]=-20,"20",IF(Table1[[#This Row],[Credit Amount]]&gt;-49.98,"20.01-49.98",IF(Table1[[#This Row],[Credit Amount]]=-49.99,"49.99",IF(Table1[[#This Row],[Credit Amount]]=-50,"50",IF(Table1[[#This Row],[Credit Amount]]&lt;-50.01,"Greater than 50"))))))</f>
        <v>20.01-49.98</v>
      </c>
      <c r="G4306" t="str">
        <f>IF(Table1[[#This Row],[Transaction Type]]="Maintenance","Non-Sales","Sales")</f>
        <v>Non-Sales</v>
      </c>
      <c r="H4306" t="str">
        <f>IF(Table1[[#This Row],[Quarter]]="q2",1,"")</f>
        <v/>
      </c>
      <c r="I4306">
        <f>IF(Table1[[#This Row],[Quarter]]="q3",1,"")</f>
        <v>1</v>
      </c>
      <c r="J4306" t="str">
        <f>IF(Table1[[#This Row],[Quarter]]="Q2",Table1[[#This Row],[Credit Amount]],"")</f>
        <v/>
      </c>
      <c r="K4306">
        <f>IF(Table1[[#This Row],[Quarter]]="Q3",Table1[[#This Row],[Credit Amount]],"")</f>
        <v>-26.33</v>
      </c>
      <c r="L4306" t="str">
        <f>IF(Table1[[#This Row],[Transaction Type]]="Upgrade",Table1[[#This Row],[Credit Amount]],IF(Table1[[#This Row],[Transaction Type]]="Activation",Table1[[#This Row],[Credit Amount]],""))</f>
        <v/>
      </c>
      <c r="M4306">
        <f>IF(Table1[[#This Row],[Transaction Type]]="Maintenance",Table1[[#This Row],[Credit Amount]],"")</f>
        <v>-26.33</v>
      </c>
      <c r="N4306">
        <v>10049</v>
      </c>
      <c r="O4306" t="s">
        <v>2489</v>
      </c>
      <c r="P4306" t="s">
        <v>2538</v>
      </c>
      <c r="Q4306" t="s">
        <v>289</v>
      </c>
      <c r="R4306">
        <v>10049</v>
      </c>
      <c r="S4306" t="s">
        <v>2489</v>
      </c>
      <c r="T4306" t="s">
        <v>2538</v>
      </c>
      <c r="U4306" t="s">
        <v>289</v>
      </c>
      <c r="V4306" t="s">
        <v>255</v>
      </c>
      <c r="W4306">
        <v>100002235</v>
      </c>
      <c r="X4306">
        <v>8005551236</v>
      </c>
      <c r="Y4306" t="s">
        <v>2595</v>
      </c>
      <c r="Z4306" t="s">
        <v>3831</v>
      </c>
      <c r="AA4306" s="13">
        <v>-26.33</v>
      </c>
      <c r="AB4306" s="14">
        <v>42554</v>
      </c>
      <c r="AC4306" t="s">
        <v>36</v>
      </c>
    </row>
    <row r="4307" spans="1:29" x14ac:dyDescent="0.25">
      <c r="A4307" t="str">
        <f>CONCATENATE("Q",ROUNDUP(MONTH(Table1[[#This Row],[Month]])/3,0))</f>
        <v>Q3</v>
      </c>
      <c r="B4307" s="14">
        <f>EOMONTH(Table1[[#This Row],[Credit Date]],-1)+1</f>
        <v>42552</v>
      </c>
      <c r="C4307" t="str">
        <f>CONCATENATE(Table1[[#This Row],[Issuer Last Name]],", ",Table1[[#This Row],[Issuer First Name]])</f>
        <v>No. 049, Employee</v>
      </c>
      <c r="D4307" t="str">
        <f>CONCATENATE(Table1[[#This Row],[Approver Last Name]],", ",Table1[[#This Row],[Approver First Name]])</f>
        <v>No. 049, Employee</v>
      </c>
      <c r="E4307" t="str">
        <f>CONCATENATE(Table1[[#This Row],[Customer Last Name]],", ",Table1[[#This Row],[Customer First Name]])</f>
        <v>No. 13173, Client</v>
      </c>
      <c r="F4307" t="str">
        <f>IF(Table1[[#This Row],[Credit Amount]]&gt;-19.99,"Less than 19.99",IF(Table1[[#This Row],[Credit Amount]]=-20,"20",IF(Table1[[#This Row],[Credit Amount]]&gt;-49.98,"20.01-49.98",IF(Table1[[#This Row],[Credit Amount]]=-49.99,"49.99",IF(Table1[[#This Row],[Credit Amount]]=-50,"50",IF(Table1[[#This Row],[Credit Amount]]&lt;-50.01,"Greater than 50"))))))</f>
        <v>Less than 19.99</v>
      </c>
      <c r="G4307" t="str">
        <f>IF(Table1[[#This Row],[Transaction Type]]="Maintenance","Non-Sales","Sales")</f>
        <v>Non-Sales</v>
      </c>
      <c r="H4307" t="str">
        <f>IF(Table1[[#This Row],[Quarter]]="q2",1,"")</f>
        <v/>
      </c>
      <c r="I4307">
        <f>IF(Table1[[#This Row],[Quarter]]="q3",1,"")</f>
        <v>1</v>
      </c>
      <c r="J4307" t="str">
        <f>IF(Table1[[#This Row],[Quarter]]="Q2",Table1[[#This Row],[Credit Amount]],"")</f>
        <v/>
      </c>
      <c r="K4307">
        <f>IF(Table1[[#This Row],[Quarter]]="Q3",Table1[[#This Row],[Credit Amount]],"")</f>
        <v>-8.17</v>
      </c>
      <c r="L4307" t="str">
        <f>IF(Table1[[#This Row],[Transaction Type]]="Upgrade",Table1[[#This Row],[Credit Amount]],IF(Table1[[#This Row],[Transaction Type]]="Activation",Table1[[#This Row],[Credit Amount]],""))</f>
        <v/>
      </c>
      <c r="M4307">
        <f>IF(Table1[[#This Row],[Transaction Type]]="Maintenance",Table1[[#This Row],[Credit Amount]],"")</f>
        <v>-8.17</v>
      </c>
      <c r="N4307">
        <v>10049</v>
      </c>
      <c r="O4307" t="s">
        <v>2489</v>
      </c>
      <c r="P4307" t="s">
        <v>2538</v>
      </c>
      <c r="Q4307" t="s">
        <v>289</v>
      </c>
      <c r="R4307">
        <v>10049</v>
      </c>
      <c r="S4307" t="s">
        <v>2489</v>
      </c>
      <c r="T4307" t="s">
        <v>2538</v>
      </c>
      <c r="U4307" t="s">
        <v>289</v>
      </c>
      <c r="V4307" t="s">
        <v>255</v>
      </c>
      <c r="W4307">
        <v>100004172</v>
      </c>
      <c r="X4307">
        <v>8005553173</v>
      </c>
      <c r="Y4307" t="s">
        <v>2595</v>
      </c>
      <c r="Z4307" t="s">
        <v>5761</v>
      </c>
      <c r="AA4307" s="13">
        <v>-8.17</v>
      </c>
      <c r="AB4307" s="14">
        <v>42556</v>
      </c>
      <c r="AC4307" t="s">
        <v>36</v>
      </c>
    </row>
    <row r="4308" spans="1:29" x14ac:dyDescent="0.25">
      <c r="A4308" t="str">
        <f>CONCATENATE("Q",ROUNDUP(MONTH(Table1[[#This Row],[Month]])/3,0))</f>
        <v>Q3</v>
      </c>
      <c r="B4308" s="14">
        <f>EOMONTH(Table1[[#This Row],[Credit Date]],-1)+1</f>
        <v>42552</v>
      </c>
      <c r="C4308" t="str">
        <f>CONCATENATE(Table1[[#This Row],[Issuer Last Name]],", ",Table1[[#This Row],[Issuer First Name]])</f>
        <v>No. 049, Employee</v>
      </c>
      <c r="D4308" t="str">
        <f>CONCATENATE(Table1[[#This Row],[Approver Last Name]],", ",Table1[[#This Row],[Approver First Name]])</f>
        <v>No. 049, Employee</v>
      </c>
      <c r="E4308" t="str">
        <f>CONCATENATE(Table1[[#This Row],[Customer Last Name]],", ",Table1[[#This Row],[Customer First Name]])</f>
        <v>No. 12746, Client</v>
      </c>
      <c r="F4308" t="str">
        <f>IF(Table1[[#This Row],[Credit Amount]]&gt;-19.99,"Less than 19.99",IF(Table1[[#This Row],[Credit Amount]]=-20,"20",IF(Table1[[#This Row],[Credit Amount]]&gt;-49.98,"20.01-49.98",IF(Table1[[#This Row],[Credit Amount]]=-49.99,"49.99",IF(Table1[[#This Row],[Credit Amount]]=-50,"50",IF(Table1[[#This Row],[Credit Amount]]&lt;-50.01,"Greater than 50"))))))</f>
        <v>20.01-49.98</v>
      </c>
      <c r="G4308" t="str">
        <f>IF(Table1[[#This Row],[Transaction Type]]="Maintenance","Non-Sales","Sales")</f>
        <v>Non-Sales</v>
      </c>
      <c r="H4308" t="str">
        <f>IF(Table1[[#This Row],[Quarter]]="q2",1,"")</f>
        <v/>
      </c>
      <c r="I4308">
        <f>IF(Table1[[#This Row],[Quarter]]="q3",1,"")</f>
        <v>1</v>
      </c>
      <c r="J4308" t="str">
        <f>IF(Table1[[#This Row],[Quarter]]="Q2",Table1[[#This Row],[Credit Amount]],"")</f>
        <v/>
      </c>
      <c r="K4308">
        <f>IF(Table1[[#This Row],[Quarter]]="Q3",Table1[[#This Row],[Credit Amount]],"")</f>
        <v>-44.06</v>
      </c>
      <c r="L4308" t="str">
        <f>IF(Table1[[#This Row],[Transaction Type]]="Upgrade",Table1[[#This Row],[Credit Amount]],IF(Table1[[#This Row],[Transaction Type]]="Activation",Table1[[#This Row],[Credit Amount]],""))</f>
        <v/>
      </c>
      <c r="M4308">
        <f>IF(Table1[[#This Row],[Transaction Type]]="Maintenance",Table1[[#This Row],[Credit Amount]],"")</f>
        <v>-44.06</v>
      </c>
      <c r="N4308">
        <v>10049</v>
      </c>
      <c r="O4308" t="s">
        <v>2489</v>
      </c>
      <c r="P4308" t="s">
        <v>2538</v>
      </c>
      <c r="Q4308" t="s">
        <v>289</v>
      </c>
      <c r="R4308">
        <v>10049</v>
      </c>
      <c r="S4308" t="s">
        <v>2489</v>
      </c>
      <c r="T4308" t="s">
        <v>2538</v>
      </c>
      <c r="U4308" t="s">
        <v>289</v>
      </c>
      <c r="V4308" t="s">
        <v>255</v>
      </c>
      <c r="W4308">
        <v>100003745</v>
      </c>
      <c r="X4308">
        <v>8005552746</v>
      </c>
      <c r="Y4308" t="s">
        <v>2595</v>
      </c>
      <c r="Z4308" t="s">
        <v>5338</v>
      </c>
      <c r="AA4308" s="13">
        <v>-44.06</v>
      </c>
      <c r="AB4308" s="14">
        <v>42558</v>
      </c>
      <c r="AC4308" t="s">
        <v>36</v>
      </c>
    </row>
    <row r="4309" spans="1:29" x14ac:dyDescent="0.25">
      <c r="A4309" t="str">
        <f>CONCATENATE("Q",ROUNDUP(MONTH(Table1[[#This Row],[Month]])/3,0))</f>
        <v>Q3</v>
      </c>
      <c r="B4309" s="14">
        <f>EOMONTH(Table1[[#This Row],[Credit Date]],-1)+1</f>
        <v>42552</v>
      </c>
      <c r="C4309" t="str">
        <f>CONCATENATE(Table1[[#This Row],[Issuer Last Name]],", ",Table1[[#This Row],[Issuer First Name]])</f>
        <v>No. 049, Employee</v>
      </c>
      <c r="D4309" t="str">
        <f>CONCATENATE(Table1[[#This Row],[Approver Last Name]],", ",Table1[[#This Row],[Approver First Name]])</f>
        <v>No. 049, Employee</v>
      </c>
      <c r="E4309" t="str">
        <f>CONCATENATE(Table1[[#This Row],[Customer Last Name]],", ",Table1[[#This Row],[Customer First Name]])</f>
        <v>No. 11866, Client</v>
      </c>
      <c r="F4309" t="str">
        <f>IF(Table1[[#This Row],[Credit Amount]]&gt;-19.99,"Less than 19.99",IF(Table1[[#This Row],[Credit Amount]]=-20,"20",IF(Table1[[#This Row],[Credit Amount]]&gt;-49.98,"20.01-49.98",IF(Table1[[#This Row],[Credit Amount]]=-49.99,"49.99",IF(Table1[[#This Row],[Credit Amount]]=-50,"50",IF(Table1[[#This Row],[Credit Amount]]&lt;-50.01,"Greater than 50"))))))</f>
        <v>20.01-49.98</v>
      </c>
      <c r="G4309" t="str">
        <f>IF(Table1[[#This Row],[Transaction Type]]="Maintenance","Non-Sales","Sales")</f>
        <v>Non-Sales</v>
      </c>
      <c r="H4309" t="str">
        <f>IF(Table1[[#This Row],[Quarter]]="q2",1,"")</f>
        <v/>
      </c>
      <c r="I4309">
        <f>IF(Table1[[#This Row],[Quarter]]="q3",1,"")</f>
        <v>1</v>
      </c>
      <c r="J4309" t="str">
        <f>IF(Table1[[#This Row],[Quarter]]="Q2",Table1[[#This Row],[Credit Amount]],"")</f>
        <v/>
      </c>
      <c r="K4309">
        <f>IF(Table1[[#This Row],[Quarter]]="Q3",Table1[[#This Row],[Credit Amount]],"")</f>
        <v>-30.11</v>
      </c>
      <c r="L4309" t="str">
        <f>IF(Table1[[#This Row],[Transaction Type]]="Upgrade",Table1[[#This Row],[Credit Amount]],IF(Table1[[#This Row],[Transaction Type]]="Activation",Table1[[#This Row],[Credit Amount]],""))</f>
        <v/>
      </c>
      <c r="M4309">
        <f>IF(Table1[[#This Row],[Transaction Type]]="Maintenance",Table1[[#This Row],[Credit Amount]],"")</f>
        <v>-30.11</v>
      </c>
      <c r="N4309">
        <v>10049</v>
      </c>
      <c r="O4309" t="s">
        <v>2489</v>
      </c>
      <c r="P4309" t="s">
        <v>2538</v>
      </c>
      <c r="Q4309" t="s">
        <v>289</v>
      </c>
      <c r="R4309">
        <v>10049</v>
      </c>
      <c r="S4309" t="s">
        <v>2489</v>
      </c>
      <c r="T4309" t="s">
        <v>2538</v>
      </c>
      <c r="U4309" t="s">
        <v>289</v>
      </c>
      <c r="V4309" t="s">
        <v>255</v>
      </c>
      <c r="W4309">
        <v>100002865</v>
      </c>
      <c r="X4309">
        <v>8005551866</v>
      </c>
      <c r="Y4309" t="s">
        <v>2595</v>
      </c>
      <c r="Z4309" t="s">
        <v>4461</v>
      </c>
      <c r="AA4309" s="13">
        <v>-30.11</v>
      </c>
      <c r="AB4309" s="14">
        <v>42558</v>
      </c>
      <c r="AC4309" t="s">
        <v>36</v>
      </c>
    </row>
    <row r="4310" spans="1:29" x14ac:dyDescent="0.25">
      <c r="A4310" t="str">
        <f>CONCATENATE("Q",ROUNDUP(MONTH(Table1[[#This Row],[Month]])/3,0))</f>
        <v>Q3</v>
      </c>
      <c r="B4310" s="14">
        <f>EOMONTH(Table1[[#This Row],[Credit Date]],-1)+1</f>
        <v>42552</v>
      </c>
      <c r="C4310" t="str">
        <f>CONCATENATE(Table1[[#This Row],[Issuer Last Name]],", ",Table1[[#This Row],[Issuer First Name]])</f>
        <v>No. 049, Employee</v>
      </c>
      <c r="D4310" t="str">
        <f>CONCATENATE(Table1[[#This Row],[Approver Last Name]],", ",Table1[[#This Row],[Approver First Name]])</f>
        <v>No. 049, Employee</v>
      </c>
      <c r="E4310" t="str">
        <f>CONCATENATE(Table1[[#This Row],[Customer Last Name]],", ",Table1[[#This Row],[Customer First Name]])</f>
        <v>No. 11808, Client</v>
      </c>
      <c r="F4310" t="str">
        <f>IF(Table1[[#This Row],[Credit Amount]]&gt;-19.99,"Less than 19.99",IF(Table1[[#This Row],[Credit Amount]]=-20,"20",IF(Table1[[#This Row],[Credit Amount]]&gt;-49.98,"20.01-49.98",IF(Table1[[#This Row],[Credit Amount]]=-49.99,"49.99",IF(Table1[[#This Row],[Credit Amount]]=-50,"50",IF(Table1[[#This Row],[Credit Amount]]&lt;-50.01,"Greater than 50"))))))</f>
        <v>20.01-49.98</v>
      </c>
      <c r="G4310" t="str">
        <f>IF(Table1[[#This Row],[Transaction Type]]="Maintenance","Non-Sales","Sales")</f>
        <v>Non-Sales</v>
      </c>
      <c r="H4310" t="str">
        <f>IF(Table1[[#This Row],[Quarter]]="q2",1,"")</f>
        <v/>
      </c>
      <c r="I4310">
        <f>IF(Table1[[#This Row],[Quarter]]="q3",1,"")</f>
        <v>1</v>
      </c>
      <c r="J4310" t="str">
        <f>IF(Table1[[#This Row],[Quarter]]="Q2",Table1[[#This Row],[Credit Amount]],"")</f>
        <v/>
      </c>
      <c r="K4310">
        <f>IF(Table1[[#This Row],[Quarter]]="Q3",Table1[[#This Row],[Credit Amount]],"")</f>
        <v>-42.71</v>
      </c>
      <c r="L4310" t="str">
        <f>IF(Table1[[#This Row],[Transaction Type]]="Upgrade",Table1[[#This Row],[Credit Amount]],IF(Table1[[#This Row],[Transaction Type]]="Activation",Table1[[#This Row],[Credit Amount]],""))</f>
        <v/>
      </c>
      <c r="M4310">
        <f>IF(Table1[[#This Row],[Transaction Type]]="Maintenance",Table1[[#This Row],[Credit Amount]],"")</f>
        <v>-42.71</v>
      </c>
      <c r="N4310">
        <v>10049</v>
      </c>
      <c r="O4310" t="s">
        <v>2489</v>
      </c>
      <c r="P4310" t="s">
        <v>2538</v>
      </c>
      <c r="Q4310" t="s">
        <v>289</v>
      </c>
      <c r="R4310">
        <v>10049</v>
      </c>
      <c r="S4310" t="s">
        <v>2489</v>
      </c>
      <c r="T4310" t="s">
        <v>2538</v>
      </c>
      <c r="U4310" t="s">
        <v>289</v>
      </c>
      <c r="V4310" t="s">
        <v>255</v>
      </c>
      <c r="W4310">
        <v>100002807</v>
      </c>
      <c r="X4310">
        <v>8005551808</v>
      </c>
      <c r="Y4310" t="s">
        <v>2595</v>
      </c>
      <c r="Z4310" t="s">
        <v>4403</v>
      </c>
      <c r="AA4310" s="13">
        <v>-42.71</v>
      </c>
      <c r="AB4310" s="14">
        <v>42563</v>
      </c>
      <c r="AC4310" t="s">
        <v>36</v>
      </c>
    </row>
    <row r="4311" spans="1:29" x14ac:dyDescent="0.25">
      <c r="A4311" t="str">
        <f>CONCATENATE("Q",ROUNDUP(MONTH(Table1[[#This Row],[Month]])/3,0))</f>
        <v>Q3</v>
      </c>
      <c r="B4311" s="14">
        <f>EOMONTH(Table1[[#This Row],[Credit Date]],-1)+1</f>
        <v>42552</v>
      </c>
      <c r="C4311" t="str">
        <f>CONCATENATE(Table1[[#This Row],[Issuer Last Name]],", ",Table1[[#This Row],[Issuer First Name]])</f>
        <v>No. 049, Employee</v>
      </c>
      <c r="D4311" t="str">
        <f>CONCATENATE(Table1[[#This Row],[Approver Last Name]],", ",Table1[[#This Row],[Approver First Name]])</f>
        <v>No. 028, Employee</v>
      </c>
      <c r="E4311" t="str">
        <f>CONCATENATE(Table1[[#This Row],[Customer Last Name]],", ",Table1[[#This Row],[Customer First Name]])</f>
        <v>No. 10386, Client</v>
      </c>
      <c r="F431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11" t="str">
        <f>IF(Table1[[#This Row],[Transaction Type]]="Maintenance","Non-Sales","Sales")</f>
        <v>Non-Sales</v>
      </c>
      <c r="H4311" t="str">
        <f>IF(Table1[[#This Row],[Quarter]]="q2",1,"")</f>
        <v/>
      </c>
      <c r="I4311">
        <f>IF(Table1[[#This Row],[Quarter]]="q3",1,"")</f>
        <v>1</v>
      </c>
      <c r="J4311" t="str">
        <f>IF(Table1[[#This Row],[Quarter]]="Q2",Table1[[#This Row],[Credit Amount]],"")</f>
        <v/>
      </c>
      <c r="K4311">
        <f>IF(Table1[[#This Row],[Quarter]]="Q3",Table1[[#This Row],[Credit Amount]],"")</f>
        <v>-97.15</v>
      </c>
      <c r="L4311" t="str">
        <f>IF(Table1[[#This Row],[Transaction Type]]="Upgrade",Table1[[#This Row],[Credit Amount]],IF(Table1[[#This Row],[Transaction Type]]="Activation",Table1[[#This Row],[Credit Amount]],""))</f>
        <v/>
      </c>
      <c r="M4311">
        <f>IF(Table1[[#This Row],[Transaction Type]]="Maintenance",Table1[[#This Row],[Credit Amount]],"")</f>
        <v>-97.15</v>
      </c>
      <c r="N4311">
        <v>10049</v>
      </c>
      <c r="O4311" t="s">
        <v>2489</v>
      </c>
      <c r="P4311" t="s">
        <v>2538</v>
      </c>
      <c r="Q4311" t="s">
        <v>289</v>
      </c>
      <c r="R4311">
        <v>10028</v>
      </c>
      <c r="S4311" t="s">
        <v>2489</v>
      </c>
      <c r="T4311" t="s">
        <v>2517</v>
      </c>
      <c r="U4311" t="s">
        <v>290</v>
      </c>
      <c r="V4311" t="s">
        <v>255</v>
      </c>
      <c r="W4311">
        <v>100001385</v>
      </c>
      <c r="X4311">
        <v>8005550386</v>
      </c>
      <c r="Y4311" t="s">
        <v>2595</v>
      </c>
      <c r="Z4311" t="s">
        <v>2981</v>
      </c>
      <c r="AA4311" s="13">
        <v>-97.15</v>
      </c>
      <c r="AB4311" s="14">
        <v>42565</v>
      </c>
      <c r="AC4311" t="s">
        <v>36</v>
      </c>
    </row>
    <row r="4312" spans="1:29" x14ac:dyDescent="0.25">
      <c r="A4312" t="str">
        <f>CONCATENATE("Q",ROUNDUP(MONTH(Table1[[#This Row],[Month]])/3,0))</f>
        <v>Q3</v>
      </c>
      <c r="B4312" s="14">
        <f>EOMONTH(Table1[[#This Row],[Credit Date]],-1)+1</f>
        <v>42552</v>
      </c>
      <c r="C4312" t="str">
        <f>CONCATENATE(Table1[[#This Row],[Issuer Last Name]],", ",Table1[[#This Row],[Issuer First Name]])</f>
        <v>No. 049, Employee</v>
      </c>
      <c r="D4312" t="str">
        <f>CONCATENATE(Table1[[#This Row],[Approver Last Name]],", ",Table1[[#This Row],[Approver First Name]])</f>
        <v>No. 049, Employee</v>
      </c>
      <c r="E4312" t="str">
        <f>CONCATENATE(Table1[[#This Row],[Customer Last Name]],", ",Table1[[#This Row],[Customer First Name]])</f>
        <v>No. 12923, Client</v>
      </c>
      <c r="F4312" t="str">
        <f>IF(Table1[[#This Row],[Credit Amount]]&gt;-19.99,"Less than 19.99",IF(Table1[[#This Row],[Credit Amount]]=-20,"20",IF(Table1[[#This Row],[Credit Amount]]&gt;-49.98,"20.01-49.98",IF(Table1[[#This Row],[Credit Amount]]=-49.99,"49.99",IF(Table1[[#This Row],[Credit Amount]]=-50,"50",IF(Table1[[#This Row],[Credit Amount]]&lt;-50.01,"Greater than 50"))))))</f>
        <v>Less than 19.99</v>
      </c>
      <c r="G4312" t="str">
        <f>IF(Table1[[#This Row],[Transaction Type]]="Maintenance","Non-Sales","Sales")</f>
        <v>Non-Sales</v>
      </c>
      <c r="H4312" t="str">
        <f>IF(Table1[[#This Row],[Quarter]]="q2",1,"")</f>
        <v/>
      </c>
      <c r="I4312">
        <f>IF(Table1[[#This Row],[Quarter]]="q3",1,"")</f>
        <v>1</v>
      </c>
      <c r="J4312" t="str">
        <f>IF(Table1[[#This Row],[Quarter]]="Q2",Table1[[#This Row],[Credit Amount]],"")</f>
        <v/>
      </c>
      <c r="K4312">
        <f>IF(Table1[[#This Row],[Quarter]]="Q3",Table1[[#This Row],[Credit Amount]],"")</f>
        <v>-17.510000000000002</v>
      </c>
      <c r="L4312" t="str">
        <f>IF(Table1[[#This Row],[Transaction Type]]="Upgrade",Table1[[#This Row],[Credit Amount]],IF(Table1[[#This Row],[Transaction Type]]="Activation",Table1[[#This Row],[Credit Amount]],""))</f>
        <v/>
      </c>
      <c r="M4312">
        <f>IF(Table1[[#This Row],[Transaction Type]]="Maintenance",Table1[[#This Row],[Credit Amount]],"")</f>
        <v>-17.510000000000002</v>
      </c>
      <c r="N4312">
        <v>10049</v>
      </c>
      <c r="O4312" t="s">
        <v>2489</v>
      </c>
      <c r="P4312" t="s">
        <v>2538</v>
      </c>
      <c r="Q4312" t="s">
        <v>289</v>
      </c>
      <c r="R4312">
        <v>10049</v>
      </c>
      <c r="S4312" t="s">
        <v>2489</v>
      </c>
      <c r="T4312" t="s">
        <v>2538</v>
      </c>
      <c r="U4312" t="s">
        <v>289</v>
      </c>
      <c r="V4312" t="s">
        <v>255</v>
      </c>
      <c r="W4312">
        <v>100003922</v>
      </c>
      <c r="X4312">
        <v>8005552923</v>
      </c>
      <c r="Y4312" t="s">
        <v>2595</v>
      </c>
      <c r="Z4312" t="s">
        <v>5513</v>
      </c>
      <c r="AA4312" s="13">
        <v>-17.510000000000002</v>
      </c>
      <c r="AB4312" s="14">
        <v>42572</v>
      </c>
      <c r="AC4312" t="s">
        <v>36</v>
      </c>
    </row>
    <row r="4313" spans="1:29" x14ac:dyDescent="0.25">
      <c r="A4313" t="str">
        <f>CONCATENATE("Q",ROUNDUP(MONTH(Table1[[#This Row],[Month]])/3,0))</f>
        <v>Q3</v>
      </c>
      <c r="B4313" s="14">
        <f>EOMONTH(Table1[[#This Row],[Credit Date]],-1)+1</f>
        <v>42552</v>
      </c>
      <c r="C4313" t="str">
        <f>CONCATENATE(Table1[[#This Row],[Issuer Last Name]],", ",Table1[[#This Row],[Issuer First Name]])</f>
        <v>No. 049, Employee</v>
      </c>
      <c r="D4313" t="str">
        <f>CONCATENATE(Table1[[#This Row],[Approver Last Name]],", ",Table1[[#This Row],[Approver First Name]])</f>
        <v>No. 049, Employee</v>
      </c>
      <c r="E4313" t="str">
        <f>CONCATENATE(Table1[[#This Row],[Customer Last Name]],", ",Table1[[#This Row],[Customer First Name]])</f>
        <v>No. 10300, Client</v>
      </c>
      <c r="F4313" t="str">
        <f>IF(Table1[[#This Row],[Credit Amount]]&gt;-19.99,"Less than 19.99",IF(Table1[[#This Row],[Credit Amount]]=-20,"20",IF(Table1[[#This Row],[Credit Amount]]&gt;-49.98,"20.01-49.98",IF(Table1[[#This Row],[Credit Amount]]=-49.99,"49.99",IF(Table1[[#This Row],[Credit Amount]]=-50,"50",IF(Table1[[#This Row],[Credit Amount]]&lt;-50.01,"Greater than 50"))))))</f>
        <v>20.01-49.98</v>
      </c>
      <c r="G4313" t="str">
        <f>IF(Table1[[#This Row],[Transaction Type]]="Maintenance","Non-Sales","Sales")</f>
        <v>Sales</v>
      </c>
      <c r="H4313" t="str">
        <f>IF(Table1[[#This Row],[Quarter]]="q2",1,"")</f>
        <v/>
      </c>
      <c r="I4313">
        <f>IF(Table1[[#This Row],[Quarter]]="q3",1,"")</f>
        <v>1</v>
      </c>
      <c r="J4313" t="str">
        <f>IF(Table1[[#This Row],[Quarter]]="Q2",Table1[[#This Row],[Credit Amount]],"")</f>
        <v/>
      </c>
      <c r="K4313">
        <f>IF(Table1[[#This Row],[Quarter]]="Q3",Table1[[#This Row],[Credit Amount]],"")</f>
        <v>-42.91</v>
      </c>
      <c r="L4313">
        <f>IF(Table1[[#This Row],[Transaction Type]]="Upgrade",Table1[[#This Row],[Credit Amount]],IF(Table1[[#This Row],[Transaction Type]]="Activation",Table1[[#This Row],[Credit Amount]],""))</f>
        <v>-42.91</v>
      </c>
      <c r="M4313" t="str">
        <f>IF(Table1[[#This Row],[Transaction Type]]="Maintenance",Table1[[#This Row],[Credit Amount]],"")</f>
        <v/>
      </c>
      <c r="N4313">
        <v>10049</v>
      </c>
      <c r="O4313" t="s">
        <v>2489</v>
      </c>
      <c r="P4313" t="s">
        <v>2538</v>
      </c>
      <c r="Q4313" t="s">
        <v>289</v>
      </c>
      <c r="R4313">
        <v>10049</v>
      </c>
      <c r="S4313" t="s">
        <v>2489</v>
      </c>
      <c r="T4313" t="s">
        <v>2538</v>
      </c>
      <c r="U4313" t="s">
        <v>289</v>
      </c>
      <c r="V4313" t="s">
        <v>255</v>
      </c>
      <c r="W4313">
        <v>100001299</v>
      </c>
      <c r="X4313">
        <v>8005550300</v>
      </c>
      <c r="Y4313" t="s">
        <v>2595</v>
      </c>
      <c r="Z4313" t="s">
        <v>2895</v>
      </c>
      <c r="AA4313" s="13">
        <v>-42.91</v>
      </c>
      <c r="AB4313" s="14">
        <v>42576</v>
      </c>
      <c r="AC4313" t="s">
        <v>37</v>
      </c>
    </row>
    <row r="4314" spans="1:29" x14ac:dyDescent="0.25">
      <c r="A4314" t="str">
        <f>CONCATENATE("Q",ROUNDUP(MONTH(Table1[[#This Row],[Month]])/3,0))</f>
        <v>Q3</v>
      </c>
      <c r="B4314" s="14">
        <f>EOMONTH(Table1[[#This Row],[Credit Date]],-1)+1</f>
        <v>42552</v>
      </c>
      <c r="C4314" t="str">
        <f>CONCATENATE(Table1[[#This Row],[Issuer Last Name]],", ",Table1[[#This Row],[Issuer First Name]])</f>
        <v>No. 049, Employee</v>
      </c>
      <c r="D4314" t="str">
        <f>CONCATENATE(Table1[[#This Row],[Approver Last Name]],", ",Table1[[#This Row],[Approver First Name]])</f>
        <v>No. 028, Employee</v>
      </c>
      <c r="E4314" t="str">
        <f>CONCATENATE(Table1[[#This Row],[Customer Last Name]],", ",Table1[[#This Row],[Customer First Name]])</f>
        <v>No. 13399, Client</v>
      </c>
      <c r="F43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14" t="str">
        <f>IF(Table1[[#This Row],[Transaction Type]]="Maintenance","Non-Sales","Sales")</f>
        <v>Non-Sales</v>
      </c>
      <c r="H4314" t="str">
        <f>IF(Table1[[#This Row],[Quarter]]="q2",1,"")</f>
        <v/>
      </c>
      <c r="I4314">
        <f>IF(Table1[[#This Row],[Quarter]]="q3",1,"")</f>
        <v>1</v>
      </c>
      <c r="J4314" t="str">
        <f>IF(Table1[[#This Row],[Quarter]]="Q2",Table1[[#This Row],[Credit Amount]],"")</f>
        <v/>
      </c>
      <c r="K4314">
        <f>IF(Table1[[#This Row],[Quarter]]="Q3",Table1[[#This Row],[Credit Amount]],"")</f>
        <v>-75.2</v>
      </c>
      <c r="L4314" t="str">
        <f>IF(Table1[[#This Row],[Transaction Type]]="Upgrade",Table1[[#This Row],[Credit Amount]],IF(Table1[[#This Row],[Transaction Type]]="Activation",Table1[[#This Row],[Credit Amount]],""))</f>
        <v/>
      </c>
      <c r="M4314">
        <f>IF(Table1[[#This Row],[Transaction Type]]="Maintenance",Table1[[#This Row],[Credit Amount]],"")</f>
        <v>-75.2</v>
      </c>
      <c r="N4314">
        <v>10049</v>
      </c>
      <c r="O4314" t="s">
        <v>2489</v>
      </c>
      <c r="P4314" t="s">
        <v>2538</v>
      </c>
      <c r="Q4314" t="s">
        <v>289</v>
      </c>
      <c r="R4314">
        <v>10028</v>
      </c>
      <c r="S4314" t="s">
        <v>2489</v>
      </c>
      <c r="T4314" t="s">
        <v>2517</v>
      </c>
      <c r="U4314" t="s">
        <v>290</v>
      </c>
      <c r="V4314" t="s">
        <v>255</v>
      </c>
      <c r="W4314">
        <v>100004398</v>
      </c>
      <c r="X4314">
        <v>8005553399</v>
      </c>
      <c r="Y4314" t="s">
        <v>2595</v>
      </c>
      <c r="Z4314" t="s">
        <v>5987</v>
      </c>
      <c r="AA4314" s="13">
        <v>-75.2</v>
      </c>
      <c r="AB4314" s="14">
        <v>42577</v>
      </c>
      <c r="AC4314" t="s">
        <v>36</v>
      </c>
    </row>
    <row r="4315" spans="1:29" x14ac:dyDescent="0.25">
      <c r="A4315" t="str">
        <f>CONCATENATE("Q",ROUNDUP(MONTH(Table1[[#This Row],[Month]])/3,0))</f>
        <v>Q3</v>
      </c>
      <c r="B4315" s="14">
        <f>EOMONTH(Table1[[#This Row],[Credit Date]],-1)+1</f>
        <v>42552</v>
      </c>
      <c r="C4315" t="str">
        <f>CONCATENATE(Table1[[#This Row],[Issuer Last Name]],", ",Table1[[#This Row],[Issuer First Name]])</f>
        <v>No. 049, Employee</v>
      </c>
      <c r="D4315" t="str">
        <f>CONCATENATE(Table1[[#This Row],[Approver Last Name]],", ",Table1[[#This Row],[Approver First Name]])</f>
        <v>No. 049, Employee</v>
      </c>
      <c r="E4315" t="str">
        <f>CONCATENATE(Table1[[#This Row],[Customer Last Name]],", ",Table1[[#This Row],[Customer First Name]])</f>
        <v>No. 12825, Client</v>
      </c>
      <c r="F4315" t="str">
        <f>IF(Table1[[#This Row],[Credit Amount]]&gt;-19.99,"Less than 19.99",IF(Table1[[#This Row],[Credit Amount]]=-20,"20",IF(Table1[[#This Row],[Credit Amount]]&gt;-49.98,"20.01-49.98",IF(Table1[[#This Row],[Credit Amount]]=-49.99,"49.99",IF(Table1[[#This Row],[Credit Amount]]=-50,"50",IF(Table1[[#This Row],[Credit Amount]]&lt;-50.01,"Greater than 50"))))))</f>
        <v>20.01-49.98</v>
      </c>
      <c r="G4315" t="str">
        <f>IF(Table1[[#This Row],[Transaction Type]]="Maintenance","Non-Sales","Sales")</f>
        <v>Sales</v>
      </c>
      <c r="H4315" t="str">
        <f>IF(Table1[[#This Row],[Quarter]]="q2",1,"")</f>
        <v/>
      </c>
      <c r="I4315">
        <f>IF(Table1[[#This Row],[Quarter]]="q3",1,"")</f>
        <v>1</v>
      </c>
      <c r="J4315" t="str">
        <f>IF(Table1[[#This Row],[Quarter]]="Q2",Table1[[#This Row],[Credit Amount]],"")</f>
        <v/>
      </c>
      <c r="K4315">
        <f>IF(Table1[[#This Row],[Quarter]]="Q3",Table1[[#This Row],[Credit Amount]],"")</f>
        <v>-22.6</v>
      </c>
      <c r="L4315">
        <f>IF(Table1[[#This Row],[Transaction Type]]="Upgrade",Table1[[#This Row],[Credit Amount]],IF(Table1[[#This Row],[Transaction Type]]="Activation",Table1[[#This Row],[Credit Amount]],""))</f>
        <v>-22.6</v>
      </c>
      <c r="M4315" t="str">
        <f>IF(Table1[[#This Row],[Transaction Type]]="Maintenance",Table1[[#This Row],[Credit Amount]],"")</f>
        <v/>
      </c>
      <c r="N4315">
        <v>10049</v>
      </c>
      <c r="O4315" t="s">
        <v>2489</v>
      </c>
      <c r="P4315" t="s">
        <v>2538</v>
      </c>
      <c r="Q4315" t="s">
        <v>289</v>
      </c>
      <c r="R4315">
        <v>10049</v>
      </c>
      <c r="S4315" t="s">
        <v>2489</v>
      </c>
      <c r="T4315" t="s">
        <v>2538</v>
      </c>
      <c r="U4315" t="s">
        <v>289</v>
      </c>
      <c r="V4315" t="s">
        <v>255</v>
      </c>
      <c r="W4315">
        <v>100003824</v>
      </c>
      <c r="X4315">
        <v>8005552825</v>
      </c>
      <c r="Y4315" t="s">
        <v>2595</v>
      </c>
      <c r="Z4315" t="s">
        <v>5417</v>
      </c>
      <c r="AA4315" s="13">
        <v>-22.6</v>
      </c>
      <c r="AB4315" s="14">
        <v>42580</v>
      </c>
      <c r="AC4315" t="s">
        <v>35</v>
      </c>
    </row>
    <row r="4316" spans="1:29" x14ac:dyDescent="0.25">
      <c r="A4316" t="str">
        <f>CONCATENATE("Q",ROUNDUP(MONTH(Table1[[#This Row],[Month]])/3,0))</f>
        <v>Q3</v>
      </c>
      <c r="B4316" s="14">
        <f>EOMONTH(Table1[[#This Row],[Credit Date]],-1)+1</f>
        <v>42583</v>
      </c>
      <c r="C4316" t="str">
        <f>CONCATENATE(Table1[[#This Row],[Issuer Last Name]],", ",Table1[[#This Row],[Issuer First Name]])</f>
        <v>No. 049, Employee</v>
      </c>
      <c r="D4316" t="str">
        <f>CONCATENATE(Table1[[#This Row],[Approver Last Name]],", ",Table1[[#This Row],[Approver First Name]])</f>
        <v>No. 028, Employee</v>
      </c>
      <c r="E4316" t="str">
        <f>CONCATENATE(Table1[[#This Row],[Customer Last Name]],", ",Table1[[#This Row],[Customer First Name]])</f>
        <v>No. 13989, Client</v>
      </c>
      <c r="F43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16" t="str">
        <f>IF(Table1[[#This Row],[Transaction Type]]="Maintenance","Non-Sales","Sales")</f>
        <v>Non-Sales</v>
      </c>
      <c r="H4316" t="str">
        <f>IF(Table1[[#This Row],[Quarter]]="q2",1,"")</f>
        <v/>
      </c>
      <c r="I4316">
        <f>IF(Table1[[#This Row],[Quarter]]="q3",1,"")</f>
        <v>1</v>
      </c>
      <c r="J4316" t="str">
        <f>IF(Table1[[#This Row],[Quarter]]="Q2",Table1[[#This Row],[Credit Amount]],"")</f>
        <v/>
      </c>
      <c r="K4316">
        <f>IF(Table1[[#This Row],[Quarter]]="Q3",Table1[[#This Row],[Credit Amount]],"")</f>
        <v>-82.23</v>
      </c>
      <c r="L4316" t="str">
        <f>IF(Table1[[#This Row],[Transaction Type]]="Upgrade",Table1[[#This Row],[Credit Amount]],IF(Table1[[#This Row],[Transaction Type]]="Activation",Table1[[#This Row],[Credit Amount]],""))</f>
        <v/>
      </c>
      <c r="M4316">
        <f>IF(Table1[[#This Row],[Transaction Type]]="Maintenance",Table1[[#This Row],[Credit Amount]],"")</f>
        <v>-82.23</v>
      </c>
      <c r="N4316">
        <v>10049</v>
      </c>
      <c r="O4316" t="s">
        <v>2489</v>
      </c>
      <c r="P4316" t="s">
        <v>2538</v>
      </c>
      <c r="Q4316" t="s">
        <v>289</v>
      </c>
      <c r="R4316">
        <v>10028</v>
      </c>
      <c r="S4316" t="s">
        <v>2489</v>
      </c>
      <c r="T4316" t="s">
        <v>2517</v>
      </c>
      <c r="U4316" t="s">
        <v>290</v>
      </c>
      <c r="V4316" t="s">
        <v>255</v>
      </c>
      <c r="W4316">
        <v>100004988</v>
      </c>
      <c r="X4316">
        <v>8005553989</v>
      </c>
      <c r="Y4316" t="s">
        <v>2595</v>
      </c>
      <c r="Z4316" t="s">
        <v>6577</v>
      </c>
      <c r="AA4316" s="13">
        <v>-82.23</v>
      </c>
      <c r="AB4316" s="14">
        <v>42598</v>
      </c>
      <c r="AC4316" t="s">
        <v>36</v>
      </c>
    </row>
    <row r="4317" spans="1:29" x14ac:dyDescent="0.25">
      <c r="A4317" t="str">
        <f>CONCATENATE("Q",ROUNDUP(MONTH(Table1[[#This Row],[Month]])/3,0))</f>
        <v>Q3</v>
      </c>
      <c r="B4317" s="14">
        <f>EOMONTH(Table1[[#This Row],[Credit Date]],-1)+1</f>
        <v>42583</v>
      </c>
      <c r="C4317" t="str">
        <f>CONCATENATE(Table1[[#This Row],[Issuer Last Name]],", ",Table1[[#This Row],[Issuer First Name]])</f>
        <v>No. 049, Employee</v>
      </c>
      <c r="D4317" t="str">
        <f>CONCATENATE(Table1[[#This Row],[Approver Last Name]],", ",Table1[[#This Row],[Approver First Name]])</f>
        <v>No. 049, Employee</v>
      </c>
      <c r="E4317" t="str">
        <f>CONCATENATE(Table1[[#This Row],[Customer Last Name]],", ",Table1[[#This Row],[Customer First Name]])</f>
        <v>No. 10319, Client</v>
      </c>
      <c r="F4317" t="str">
        <f>IF(Table1[[#This Row],[Credit Amount]]&gt;-19.99,"Less than 19.99",IF(Table1[[#This Row],[Credit Amount]]=-20,"20",IF(Table1[[#This Row],[Credit Amount]]&gt;-49.98,"20.01-49.98",IF(Table1[[#This Row],[Credit Amount]]=-49.99,"49.99",IF(Table1[[#This Row],[Credit Amount]]=-50,"50",IF(Table1[[#This Row],[Credit Amount]]&lt;-50.01,"Greater than 50"))))))</f>
        <v>20.01-49.98</v>
      </c>
      <c r="G4317" t="str">
        <f>IF(Table1[[#This Row],[Transaction Type]]="Maintenance","Non-Sales","Sales")</f>
        <v>Non-Sales</v>
      </c>
      <c r="H4317" t="str">
        <f>IF(Table1[[#This Row],[Quarter]]="q2",1,"")</f>
        <v/>
      </c>
      <c r="I4317">
        <f>IF(Table1[[#This Row],[Quarter]]="q3",1,"")</f>
        <v>1</v>
      </c>
      <c r="J4317" t="str">
        <f>IF(Table1[[#This Row],[Quarter]]="Q2",Table1[[#This Row],[Credit Amount]],"")</f>
        <v/>
      </c>
      <c r="K4317">
        <f>IF(Table1[[#This Row],[Quarter]]="Q3",Table1[[#This Row],[Credit Amount]],"")</f>
        <v>-39.090000000000003</v>
      </c>
      <c r="L4317" t="str">
        <f>IF(Table1[[#This Row],[Transaction Type]]="Upgrade",Table1[[#This Row],[Credit Amount]],IF(Table1[[#This Row],[Transaction Type]]="Activation",Table1[[#This Row],[Credit Amount]],""))</f>
        <v/>
      </c>
      <c r="M4317">
        <f>IF(Table1[[#This Row],[Transaction Type]]="Maintenance",Table1[[#This Row],[Credit Amount]],"")</f>
        <v>-39.090000000000003</v>
      </c>
      <c r="N4317">
        <v>10049</v>
      </c>
      <c r="O4317" t="s">
        <v>2489</v>
      </c>
      <c r="P4317" t="s">
        <v>2538</v>
      </c>
      <c r="Q4317" t="s">
        <v>289</v>
      </c>
      <c r="R4317">
        <v>10049</v>
      </c>
      <c r="S4317" t="s">
        <v>2489</v>
      </c>
      <c r="T4317" t="s">
        <v>2538</v>
      </c>
      <c r="U4317" t="s">
        <v>289</v>
      </c>
      <c r="V4317" t="s">
        <v>255</v>
      </c>
      <c r="W4317">
        <v>100001318</v>
      </c>
      <c r="X4317">
        <v>8005550319</v>
      </c>
      <c r="Y4317" t="s">
        <v>2595</v>
      </c>
      <c r="Z4317" t="s">
        <v>2914</v>
      </c>
      <c r="AA4317" s="13">
        <v>-39.090000000000003</v>
      </c>
      <c r="AB4317" s="14">
        <v>42598</v>
      </c>
      <c r="AC4317" t="s">
        <v>36</v>
      </c>
    </row>
    <row r="4318" spans="1:29" x14ac:dyDescent="0.25">
      <c r="A4318" t="str">
        <f>CONCATENATE("Q",ROUNDUP(MONTH(Table1[[#This Row],[Month]])/3,0))</f>
        <v>Q3</v>
      </c>
      <c r="B4318" s="14">
        <f>EOMONTH(Table1[[#This Row],[Credit Date]],-1)+1</f>
        <v>42583</v>
      </c>
      <c r="C4318" t="str">
        <f>CONCATENATE(Table1[[#This Row],[Issuer Last Name]],", ",Table1[[#This Row],[Issuer First Name]])</f>
        <v>No. 049, Employee</v>
      </c>
      <c r="D4318" t="str">
        <f>CONCATENATE(Table1[[#This Row],[Approver Last Name]],", ",Table1[[#This Row],[Approver First Name]])</f>
        <v>No. 028, Employee</v>
      </c>
      <c r="E4318" t="str">
        <f>CONCATENATE(Table1[[#This Row],[Customer Last Name]],", ",Table1[[#This Row],[Customer First Name]])</f>
        <v>No. 12004, Client</v>
      </c>
      <c r="F431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18" t="str">
        <f>IF(Table1[[#This Row],[Transaction Type]]="Maintenance","Non-Sales","Sales")</f>
        <v>Sales</v>
      </c>
      <c r="H4318" t="str">
        <f>IF(Table1[[#This Row],[Quarter]]="q2",1,"")</f>
        <v/>
      </c>
      <c r="I4318">
        <f>IF(Table1[[#This Row],[Quarter]]="q3",1,"")</f>
        <v>1</v>
      </c>
      <c r="J4318" t="str">
        <f>IF(Table1[[#This Row],[Quarter]]="Q2",Table1[[#This Row],[Credit Amount]],"")</f>
        <v/>
      </c>
      <c r="K4318">
        <f>IF(Table1[[#This Row],[Quarter]]="Q3",Table1[[#This Row],[Credit Amount]],"")</f>
        <v>-55.07</v>
      </c>
      <c r="L4318">
        <f>IF(Table1[[#This Row],[Transaction Type]]="Upgrade",Table1[[#This Row],[Credit Amount]],IF(Table1[[#This Row],[Transaction Type]]="Activation",Table1[[#This Row],[Credit Amount]],""))</f>
        <v>-55.07</v>
      </c>
      <c r="M4318" t="str">
        <f>IF(Table1[[#This Row],[Transaction Type]]="Maintenance",Table1[[#This Row],[Credit Amount]],"")</f>
        <v/>
      </c>
      <c r="N4318">
        <v>10049</v>
      </c>
      <c r="O4318" t="s">
        <v>2489</v>
      </c>
      <c r="P4318" t="s">
        <v>2538</v>
      </c>
      <c r="Q4318" t="s">
        <v>289</v>
      </c>
      <c r="R4318">
        <v>10028</v>
      </c>
      <c r="S4318" t="s">
        <v>2489</v>
      </c>
      <c r="T4318" t="s">
        <v>2517</v>
      </c>
      <c r="U4318" t="s">
        <v>290</v>
      </c>
      <c r="V4318" t="s">
        <v>255</v>
      </c>
      <c r="W4318">
        <v>100003003</v>
      </c>
      <c r="X4318">
        <v>8005552004</v>
      </c>
      <c r="Y4318" t="s">
        <v>2595</v>
      </c>
      <c r="Z4318" t="s">
        <v>4599</v>
      </c>
      <c r="AA4318" s="13">
        <v>-55.07</v>
      </c>
      <c r="AB4318" s="14">
        <v>42600</v>
      </c>
      <c r="AC4318" t="s">
        <v>35</v>
      </c>
    </row>
    <row r="4319" spans="1:29" x14ac:dyDescent="0.25">
      <c r="A4319" t="str">
        <f>CONCATENATE("Q",ROUNDUP(MONTH(Table1[[#This Row],[Month]])/3,0))</f>
        <v>Q3</v>
      </c>
      <c r="B4319" s="14">
        <f>EOMONTH(Table1[[#This Row],[Credit Date]],-1)+1</f>
        <v>42583</v>
      </c>
      <c r="C4319" t="str">
        <f>CONCATENATE(Table1[[#This Row],[Issuer Last Name]],", ",Table1[[#This Row],[Issuer First Name]])</f>
        <v>No. 049, Employee</v>
      </c>
      <c r="D4319" t="str">
        <f>CONCATENATE(Table1[[#This Row],[Approver Last Name]],", ",Table1[[#This Row],[Approver First Name]])</f>
        <v>No. 049, Employee</v>
      </c>
      <c r="E4319" t="str">
        <f>CONCATENATE(Table1[[#This Row],[Customer Last Name]],", ",Table1[[#This Row],[Customer First Name]])</f>
        <v>No. 12099, Client</v>
      </c>
      <c r="F4319" t="str">
        <f>IF(Table1[[#This Row],[Credit Amount]]&gt;-19.99,"Less than 19.99",IF(Table1[[#This Row],[Credit Amount]]=-20,"20",IF(Table1[[#This Row],[Credit Amount]]&gt;-49.98,"20.01-49.98",IF(Table1[[#This Row],[Credit Amount]]=-49.99,"49.99",IF(Table1[[#This Row],[Credit Amount]]=-50,"50",IF(Table1[[#This Row],[Credit Amount]]&lt;-50.01,"Greater than 50"))))))</f>
        <v>20.01-49.98</v>
      </c>
      <c r="G4319" t="str">
        <f>IF(Table1[[#This Row],[Transaction Type]]="Maintenance","Non-Sales","Sales")</f>
        <v>Non-Sales</v>
      </c>
      <c r="H4319" t="str">
        <f>IF(Table1[[#This Row],[Quarter]]="q2",1,"")</f>
        <v/>
      </c>
      <c r="I4319">
        <f>IF(Table1[[#This Row],[Quarter]]="q3",1,"")</f>
        <v>1</v>
      </c>
      <c r="J4319" t="str">
        <f>IF(Table1[[#This Row],[Quarter]]="Q2",Table1[[#This Row],[Credit Amount]],"")</f>
        <v/>
      </c>
      <c r="K4319">
        <f>IF(Table1[[#This Row],[Quarter]]="Q3",Table1[[#This Row],[Credit Amount]],"")</f>
        <v>-49.39</v>
      </c>
      <c r="L4319" t="str">
        <f>IF(Table1[[#This Row],[Transaction Type]]="Upgrade",Table1[[#This Row],[Credit Amount]],IF(Table1[[#This Row],[Transaction Type]]="Activation",Table1[[#This Row],[Credit Amount]],""))</f>
        <v/>
      </c>
      <c r="M4319">
        <f>IF(Table1[[#This Row],[Transaction Type]]="Maintenance",Table1[[#This Row],[Credit Amount]],"")</f>
        <v>-49.39</v>
      </c>
      <c r="N4319">
        <v>10049</v>
      </c>
      <c r="O4319" t="s">
        <v>2489</v>
      </c>
      <c r="P4319" t="s">
        <v>2538</v>
      </c>
      <c r="Q4319" t="s">
        <v>289</v>
      </c>
      <c r="R4319">
        <v>10049</v>
      </c>
      <c r="S4319" t="s">
        <v>2489</v>
      </c>
      <c r="T4319" t="s">
        <v>2538</v>
      </c>
      <c r="U4319" t="s">
        <v>289</v>
      </c>
      <c r="V4319" t="s">
        <v>255</v>
      </c>
      <c r="W4319">
        <v>100003098</v>
      </c>
      <c r="X4319">
        <v>8005552099</v>
      </c>
      <c r="Y4319" t="s">
        <v>2595</v>
      </c>
      <c r="Z4319" t="s">
        <v>4694</v>
      </c>
      <c r="AA4319" s="13">
        <v>-49.39</v>
      </c>
      <c r="AB4319" s="14">
        <v>42603</v>
      </c>
      <c r="AC4319" t="s">
        <v>36</v>
      </c>
    </row>
    <row r="4320" spans="1:29" x14ac:dyDescent="0.25">
      <c r="A4320" t="str">
        <f>CONCATENATE("Q",ROUNDUP(MONTH(Table1[[#This Row],[Month]])/3,0))</f>
        <v>Q3</v>
      </c>
      <c r="B4320" s="14">
        <f>EOMONTH(Table1[[#This Row],[Credit Date]],-1)+1</f>
        <v>42583</v>
      </c>
      <c r="C4320" t="str">
        <f>CONCATENATE(Table1[[#This Row],[Issuer Last Name]],", ",Table1[[#This Row],[Issuer First Name]])</f>
        <v>No. 049, Employee</v>
      </c>
      <c r="D4320" t="str">
        <f>CONCATENATE(Table1[[#This Row],[Approver Last Name]],", ",Table1[[#This Row],[Approver First Name]])</f>
        <v>No. 049, Employee</v>
      </c>
      <c r="E4320" t="str">
        <f>CONCATENATE(Table1[[#This Row],[Customer Last Name]],", ",Table1[[#This Row],[Customer First Name]])</f>
        <v>No. 12942, Client</v>
      </c>
      <c r="F4320" t="str">
        <f>IF(Table1[[#This Row],[Credit Amount]]&gt;-19.99,"Less than 19.99",IF(Table1[[#This Row],[Credit Amount]]=-20,"20",IF(Table1[[#This Row],[Credit Amount]]&gt;-49.98,"20.01-49.98",IF(Table1[[#This Row],[Credit Amount]]=-49.99,"49.99",IF(Table1[[#This Row],[Credit Amount]]=-50,"50",IF(Table1[[#This Row],[Credit Amount]]&lt;-50.01,"Greater than 50"))))))</f>
        <v>20.01-49.98</v>
      </c>
      <c r="G4320" t="str">
        <f>IF(Table1[[#This Row],[Transaction Type]]="Maintenance","Non-Sales","Sales")</f>
        <v>Non-Sales</v>
      </c>
      <c r="H4320" t="str">
        <f>IF(Table1[[#This Row],[Quarter]]="q2",1,"")</f>
        <v/>
      </c>
      <c r="I4320">
        <f>IF(Table1[[#This Row],[Quarter]]="q3",1,"")</f>
        <v>1</v>
      </c>
      <c r="J4320" t="str">
        <f>IF(Table1[[#This Row],[Quarter]]="Q2",Table1[[#This Row],[Credit Amount]],"")</f>
        <v/>
      </c>
      <c r="K4320">
        <f>IF(Table1[[#This Row],[Quarter]]="Q3",Table1[[#This Row],[Credit Amount]],"")</f>
        <v>-34.25</v>
      </c>
      <c r="L4320" t="str">
        <f>IF(Table1[[#This Row],[Transaction Type]]="Upgrade",Table1[[#This Row],[Credit Amount]],IF(Table1[[#This Row],[Transaction Type]]="Activation",Table1[[#This Row],[Credit Amount]],""))</f>
        <v/>
      </c>
      <c r="M4320">
        <f>IF(Table1[[#This Row],[Transaction Type]]="Maintenance",Table1[[#This Row],[Credit Amount]],"")</f>
        <v>-34.25</v>
      </c>
      <c r="N4320">
        <v>10049</v>
      </c>
      <c r="O4320" t="s">
        <v>2489</v>
      </c>
      <c r="P4320" t="s">
        <v>2538</v>
      </c>
      <c r="Q4320" t="s">
        <v>289</v>
      </c>
      <c r="R4320">
        <v>10049</v>
      </c>
      <c r="S4320" t="s">
        <v>2489</v>
      </c>
      <c r="T4320" t="s">
        <v>2538</v>
      </c>
      <c r="U4320" t="s">
        <v>289</v>
      </c>
      <c r="V4320" t="s">
        <v>255</v>
      </c>
      <c r="W4320">
        <v>100003941</v>
      </c>
      <c r="X4320">
        <v>8005552942</v>
      </c>
      <c r="Y4320" t="s">
        <v>2595</v>
      </c>
      <c r="Z4320" t="s">
        <v>5532</v>
      </c>
      <c r="AA4320" s="13">
        <v>-34.25</v>
      </c>
      <c r="AB4320" s="14">
        <v>42606</v>
      </c>
      <c r="AC4320" t="s">
        <v>36</v>
      </c>
    </row>
    <row r="4321" spans="1:29" x14ac:dyDescent="0.25">
      <c r="A4321" t="str">
        <f>CONCATENATE("Q",ROUNDUP(MONTH(Table1[[#This Row],[Month]])/3,0))</f>
        <v>Q3</v>
      </c>
      <c r="B4321" s="14">
        <f>EOMONTH(Table1[[#This Row],[Credit Date]],-1)+1</f>
        <v>42614</v>
      </c>
      <c r="C4321" t="str">
        <f>CONCATENATE(Table1[[#This Row],[Issuer Last Name]],", ",Table1[[#This Row],[Issuer First Name]])</f>
        <v>No. 049, Employee</v>
      </c>
      <c r="D4321" t="str">
        <f>CONCATENATE(Table1[[#This Row],[Approver Last Name]],", ",Table1[[#This Row],[Approver First Name]])</f>
        <v>No. 049, Employee</v>
      </c>
      <c r="E4321" t="str">
        <f>CONCATENATE(Table1[[#This Row],[Customer Last Name]],", ",Table1[[#This Row],[Customer First Name]])</f>
        <v>No. 11298, Client</v>
      </c>
      <c r="F4321" t="str">
        <f>IF(Table1[[#This Row],[Credit Amount]]&gt;-19.99,"Less than 19.99",IF(Table1[[#This Row],[Credit Amount]]=-20,"20",IF(Table1[[#This Row],[Credit Amount]]&gt;-49.98,"20.01-49.98",IF(Table1[[#This Row],[Credit Amount]]=-49.99,"49.99",IF(Table1[[#This Row],[Credit Amount]]=-50,"50",IF(Table1[[#This Row],[Credit Amount]]&lt;-50.01,"Greater than 50"))))))</f>
        <v>20.01-49.98</v>
      </c>
      <c r="G4321" t="str">
        <f>IF(Table1[[#This Row],[Transaction Type]]="Maintenance","Non-Sales","Sales")</f>
        <v>Non-Sales</v>
      </c>
      <c r="H4321" t="str">
        <f>IF(Table1[[#This Row],[Quarter]]="q2",1,"")</f>
        <v/>
      </c>
      <c r="I4321">
        <f>IF(Table1[[#This Row],[Quarter]]="q3",1,"")</f>
        <v>1</v>
      </c>
      <c r="J4321" t="str">
        <f>IF(Table1[[#This Row],[Quarter]]="Q2",Table1[[#This Row],[Credit Amount]],"")</f>
        <v/>
      </c>
      <c r="K4321">
        <f>IF(Table1[[#This Row],[Quarter]]="Q3",Table1[[#This Row],[Credit Amount]],"")</f>
        <v>-33.25</v>
      </c>
      <c r="L4321" t="str">
        <f>IF(Table1[[#This Row],[Transaction Type]]="Upgrade",Table1[[#This Row],[Credit Amount]],IF(Table1[[#This Row],[Transaction Type]]="Activation",Table1[[#This Row],[Credit Amount]],""))</f>
        <v/>
      </c>
      <c r="M4321">
        <f>IF(Table1[[#This Row],[Transaction Type]]="Maintenance",Table1[[#This Row],[Credit Amount]],"")</f>
        <v>-33.25</v>
      </c>
      <c r="N4321">
        <v>10049</v>
      </c>
      <c r="O4321" t="s">
        <v>2489</v>
      </c>
      <c r="P4321" t="s">
        <v>2538</v>
      </c>
      <c r="Q4321" t="s">
        <v>289</v>
      </c>
      <c r="R4321">
        <v>10049</v>
      </c>
      <c r="S4321" t="s">
        <v>2489</v>
      </c>
      <c r="T4321" t="s">
        <v>2538</v>
      </c>
      <c r="U4321" t="s">
        <v>289</v>
      </c>
      <c r="V4321" t="s">
        <v>255</v>
      </c>
      <c r="W4321">
        <v>100002297</v>
      </c>
      <c r="X4321">
        <v>8005551298</v>
      </c>
      <c r="Y4321" t="s">
        <v>2595</v>
      </c>
      <c r="Z4321" t="s">
        <v>3893</v>
      </c>
      <c r="AA4321" s="13">
        <v>-33.25</v>
      </c>
      <c r="AB4321" s="14">
        <v>42614</v>
      </c>
      <c r="AC4321" t="s">
        <v>36</v>
      </c>
    </row>
    <row r="4322" spans="1:29" x14ac:dyDescent="0.25">
      <c r="A4322" t="str">
        <f>CONCATENATE("Q",ROUNDUP(MONTH(Table1[[#This Row],[Month]])/3,0))</f>
        <v>Q3</v>
      </c>
      <c r="B4322" s="14">
        <f>EOMONTH(Table1[[#This Row],[Credit Date]],-1)+1</f>
        <v>42614</v>
      </c>
      <c r="C4322" t="str">
        <f>CONCATENATE(Table1[[#This Row],[Issuer Last Name]],", ",Table1[[#This Row],[Issuer First Name]])</f>
        <v>No. 049, Employee</v>
      </c>
      <c r="D4322" t="str">
        <f>CONCATENATE(Table1[[#This Row],[Approver Last Name]],", ",Table1[[#This Row],[Approver First Name]])</f>
        <v>No. 028, Employee</v>
      </c>
      <c r="E4322" t="str">
        <f>CONCATENATE(Table1[[#This Row],[Customer Last Name]],", ",Table1[[#This Row],[Customer First Name]])</f>
        <v>No. 12171, Client</v>
      </c>
      <c r="F432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2" t="str">
        <f>IF(Table1[[#This Row],[Transaction Type]]="Maintenance","Non-Sales","Sales")</f>
        <v>Non-Sales</v>
      </c>
      <c r="H4322" t="str">
        <f>IF(Table1[[#This Row],[Quarter]]="q2",1,"")</f>
        <v/>
      </c>
      <c r="I4322">
        <f>IF(Table1[[#This Row],[Quarter]]="q3",1,"")</f>
        <v>1</v>
      </c>
      <c r="J4322" t="str">
        <f>IF(Table1[[#This Row],[Quarter]]="Q2",Table1[[#This Row],[Credit Amount]],"")</f>
        <v/>
      </c>
      <c r="K4322">
        <f>IF(Table1[[#This Row],[Quarter]]="Q3",Table1[[#This Row],[Credit Amount]],"")</f>
        <v>-94.93</v>
      </c>
      <c r="L4322" t="str">
        <f>IF(Table1[[#This Row],[Transaction Type]]="Upgrade",Table1[[#This Row],[Credit Amount]],IF(Table1[[#This Row],[Transaction Type]]="Activation",Table1[[#This Row],[Credit Amount]],""))</f>
        <v/>
      </c>
      <c r="M4322">
        <f>IF(Table1[[#This Row],[Transaction Type]]="Maintenance",Table1[[#This Row],[Credit Amount]],"")</f>
        <v>-94.93</v>
      </c>
      <c r="N4322">
        <v>10049</v>
      </c>
      <c r="O4322" t="s">
        <v>2489</v>
      </c>
      <c r="P4322" t="s">
        <v>2538</v>
      </c>
      <c r="Q4322" t="s">
        <v>289</v>
      </c>
      <c r="R4322">
        <v>10028</v>
      </c>
      <c r="S4322" t="s">
        <v>2489</v>
      </c>
      <c r="T4322" t="s">
        <v>2517</v>
      </c>
      <c r="U4322" t="s">
        <v>290</v>
      </c>
      <c r="V4322" t="s">
        <v>255</v>
      </c>
      <c r="W4322">
        <v>100003170</v>
      </c>
      <c r="X4322">
        <v>8005552171</v>
      </c>
      <c r="Y4322" t="s">
        <v>2595</v>
      </c>
      <c r="Z4322" t="s">
        <v>4766</v>
      </c>
      <c r="AA4322" s="13">
        <v>-94.93</v>
      </c>
      <c r="AB4322" s="14">
        <v>42619</v>
      </c>
      <c r="AC4322" t="s">
        <v>36</v>
      </c>
    </row>
    <row r="4323" spans="1:29" x14ac:dyDescent="0.25">
      <c r="A4323" t="str">
        <f>CONCATENATE("Q",ROUNDUP(MONTH(Table1[[#This Row],[Month]])/3,0))</f>
        <v>Q3</v>
      </c>
      <c r="B4323" s="14">
        <f>EOMONTH(Table1[[#This Row],[Credit Date]],-1)+1</f>
        <v>42614</v>
      </c>
      <c r="C4323" t="str">
        <f>CONCATENATE(Table1[[#This Row],[Issuer Last Name]],", ",Table1[[#This Row],[Issuer First Name]])</f>
        <v>No. 049, Employee</v>
      </c>
      <c r="D4323" t="str">
        <f>CONCATENATE(Table1[[#This Row],[Approver Last Name]],", ",Table1[[#This Row],[Approver First Name]])</f>
        <v>No. 049, Employee</v>
      </c>
      <c r="E4323" t="str">
        <f>CONCATENATE(Table1[[#This Row],[Customer Last Name]],", ",Table1[[#This Row],[Customer First Name]])</f>
        <v>No. 13970, Client</v>
      </c>
      <c r="F4323" t="str">
        <f>IF(Table1[[#This Row],[Credit Amount]]&gt;-19.99,"Less than 19.99",IF(Table1[[#This Row],[Credit Amount]]=-20,"20",IF(Table1[[#This Row],[Credit Amount]]&gt;-49.98,"20.01-49.98",IF(Table1[[#This Row],[Credit Amount]]=-49.99,"49.99",IF(Table1[[#This Row],[Credit Amount]]=-50,"50",IF(Table1[[#This Row],[Credit Amount]]&lt;-50.01,"Greater than 50"))))))</f>
        <v>20.01-49.98</v>
      </c>
      <c r="G4323" t="str">
        <f>IF(Table1[[#This Row],[Transaction Type]]="Maintenance","Non-Sales","Sales")</f>
        <v>Sales</v>
      </c>
      <c r="H4323" t="str">
        <f>IF(Table1[[#This Row],[Quarter]]="q2",1,"")</f>
        <v/>
      </c>
      <c r="I4323">
        <f>IF(Table1[[#This Row],[Quarter]]="q3",1,"")</f>
        <v>1</v>
      </c>
      <c r="J4323" t="str">
        <f>IF(Table1[[#This Row],[Quarter]]="Q2",Table1[[#This Row],[Credit Amount]],"")</f>
        <v/>
      </c>
      <c r="K4323">
        <f>IF(Table1[[#This Row],[Quarter]]="Q3",Table1[[#This Row],[Credit Amount]],"")</f>
        <v>-23.75</v>
      </c>
      <c r="L4323">
        <f>IF(Table1[[#This Row],[Transaction Type]]="Upgrade",Table1[[#This Row],[Credit Amount]],IF(Table1[[#This Row],[Transaction Type]]="Activation",Table1[[#This Row],[Credit Amount]],""))</f>
        <v>-23.75</v>
      </c>
      <c r="M4323" t="str">
        <f>IF(Table1[[#This Row],[Transaction Type]]="Maintenance",Table1[[#This Row],[Credit Amount]],"")</f>
        <v/>
      </c>
      <c r="N4323">
        <v>10049</v>
      </c>
      <c r="O4323" t="s">
        <v>2489</v>
      </c>
      <c r="P4323" t="s">
        <v>2538</v>
      </c>
      <c r="Q4323" t="s">
        <v>289</v>
      </c>
      <c r="R4323">
        <v>10049</v>
      </c>
      <c r="S4323" t="s">
        <v>2489</v>
      </c>
      <c r="T4323" t="s">
        <v>2538</v>
      </c>
      <c r="U4323" t="s">
        <v>289</v>
      </c>
      <c r="V4323" t="s">
        <v>255</v>
      </c>
      <c r="W4323">
        <v>100004969</v>
      </c>
      <c r="X4323">
        <v>8005553970</v>
      </c>
      <c r="Y4323" t="s">
        <v>2595</v>
      </c>
      <c r="Z4323" t="s">
        <v>6558</v>
      </c>
      <c r="AA4323" s="13">
        <v>-23.75</v>
      </c>
      <c r="AB4323" s="14">
        <v>42632</v>
      </c>
      <c r="AC4323" t="s">
        <v>35</v>
      </c>
    </row>
    <row r="4324" spans="1:29" x14ac:dyDescent="0.25">
      <c r="A4324" t="str">
        <f>CONCATENATE("Q",ROUNDUP(MONTH(Table1[[#This Row],[Month]])/3,0))</f>
        <v>Q3</v>
      </c>
      <c r="B4324" s="14">
        <f>EOMONTH(Table1[[#This Row],[Credit Date]],-1)+1</f>
        <v>42614</v>
      </c>
      <c r="C4324" t="str">
        <f>CONCATENATE(Table1[[#This Row],[Issuer Last Name]],", ",Table1[[#This Row],[Issuer First Name]])</f>
        <v>No. 049, Employee</v>
      </c>
      <c r="D4324" t="str">
        <f>CONCATENATE(Table1[[#This Row],[Approver Last Name]],", ",Table1[[#This Row],[Approver First Name]])</f>
        <v>No. 028, Employee</v>
      </c>
      <c r="E4324" t="str">
        <f>CONCATENATE(Table1[[#This Row],[Customer Last Name]],", ",Table1[[#This Row],[Customer First Name]])</f>
        <v>No. 13373, Client</v>
      </c>
      <c r="F43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4" t="str">
        <f>IF(Table1[[#This Row],[Transaction Type]]="Maintenance","Non-Sales","Sales")</f>
        <v>Non-Sales</v>
      </c>
      <c r="H4324" t="str">
        <f>IF(Table1[[#This Row],[Quarter]]="q2",1,"")</f>
        <v/>
      </c>
      <c r="I4324">
        <f>IF(Table1[[#This Row],[Quarter]]="q3",1,"")</f>
        <v>1</v>
      </c>
      <c r="J4324" t="str">
        <f>IF(Table1[[#This Row],[Quarter]]="Q2",Table1[[#This Row],[Credit Amount]],"")</f>
        <v/>
      </c>
      <c r="K4324">
        <f>IF(Table1[[#This Row],[Quarter]]="Q3",Table1[[#This Row],[Credit Amount]],"")</f>
        <v>-68.709999999999994</v>
      </c>
      <c r="L4324" t="str">
        <f>IF(Table1[[#This Row],[Transaction Type]]="Upgrade",Table1[[#This Row],[Credit Amount]],IF(Table1[[#This Row],[Transaction Type]]="Activation",Table1[[#This Row],[Credit Amount]],""))</f>
        <v/>
      </c>
      <c r="M4324">
        <f>IF(Table1[[#This Row],[Transaction Type]]="Maintenance",Table1[[#This Row],[Credit Amount]],"")</f>
        <v>-68.709999999999994</v>
      </c>
      <c r="N4324">
        <v>10049</v>
      </c>
      <c r="O4324" t="s">
        <v>2489</v>
      </c>
      <c r="P4324" t="s">
        <v>2538</v>
      </c>
      <c r="Q4324" t="s">
        <v>289</v>
      </c>
      <c r="R4324">
        <v>10028</v>
      </c>
      <c r="S4324" t="s">
        <v>2489</v>
      </c>
      <c r="T4324" t="s">
        <v>2517</v>
      </c>
      <c r="U4324" t="s">
        <v>290</v>
      </c>
      <c r="V4324" t="s">
        <v>255</v>
      </c>
      <c r="W4324">
        <v>100004372</v>
      </c>
      <c r="X4324">
        <v>8005553373</v>
      </c>
      <c r="Y4324" t="s">
        <v>2595</v>
      </c>
      <c r="Z4324" t="s">
        <v>5961</v>
      </c>
      <c r="AA4324" s="13">
        <v>-68.709999999999994</v>
      </c>
      <c r="AB4324" s="14">
        <v>42636</v>
      </c>
      <c r="AC4324" t="s">
        <v>36</v>
      </c>
    </row>
    <row r="4325" spans="1:29" x14ac:dyDescent="0.25">
      <c r="A4325" t="str">
        <f>CONCATENATE("Q",ROUNDUP(MONTH(Table1[[#This Row],[Month]])/3,0))</f>
        <v>Q3</v>
      </c>
      <c r="B4325" s="14">
        <f>EOMONTH(Table1[[#This Row],[Credit Date]],-1)+1</f>
        <v>42614</v>
      </c>
      <c r="C4325" t="str">
        <f>CONCATENATE(Table1[[#This Row],[Issuer Last Name]],", ",Table1[[#This Row],[Issuer First Name]])</f>
        <v>No. 049, Employee</v>
      </c>
      <c r="D4325" t="str">
        <f>CONCATENATE(Table1[[#This Row],[Approver Last Name]],", ",Table1[[#This Row],[Approver First Name]])</f>
        <v>No. 049, Employee</v>
      </c>
      <c r="E4325" t="str">
        <f>CONCATENATE(Table1[[#This Row],[Customer Last Name]],", ",Table1[[#This Row],[Customer First Name]])</f>
        <v>No. 12366, Client</v>
      </c>
      <c r="F4325" t="str">
        <f>IF(Table1[[#This Row],[Credit Amount]]&gt;-19.99,"Less than 19.99",IF(Table1[[#This Row],[Credit Amount]]=-20,"20",IF(Table1[[#This Row],[Credit Amount]]&gt;-49.98,"20.01-49.98",IF(Table1[[#This Row],[Credit Amount]]=-49.99,"49.99",IF(Table1[[#This Row],[Credit Amount]]=-50,"50",IF(Table1[[#This Row],[Credit Amount]]&lt;-50.01,"Greater than 50"))))))</f>
        <v>Less than 19.99</v>
      </c>
      <c r="G4325" t="str">
        <f>IF(Table1[[#This Row],[Transaction Type]]="Maintenance","Non-Sales","Sales")</f>
        <v>Non-Sales</v>
      </c>
      <c r="H4325" t="str">
        <f>IF(Table1[[#This Row],[Quarter]]="q2",1,"")</f>
        <v/>
      </c>
      <c r="I4325">
        <f>IF(Table1[[#This Row],[Quarter]]="q3",1,"")</f>
        <v>1</v>
      </c>
      <c r="J4325" t="str">
        <f>IF(Table1[[#This Row],[Quarter]]="Q2",Table1[[#This Row],[Credit Amount]],"")</f>
        <v/>
      </c>
      <c r="K4325">
        <f>IF(Table1[[#This Row],[Quarter]]="Q3",Table1[[#This Row],[Credit Amount]],"")</f>
        <v>-11.24</v>
      </c>
      <c r="L4325" t="str">
        <f>IF(Table1[[#This Row],[Transaction Type]]="Upgrade",Table1[[#This Row],[Credit Amount]],IF(Table1[[#This Row],[Transaction Type]]="Activation",Table1[[#This Row],[Credit Amount]],""))</f>
        <v/>
      </c>
      <c r="M4325">
        <f>IF(Table1[[#This Row],[Transaction Type]]="Maintenance",Table1[[#This Row],[Credit Amount]],"")</f>
        <v>-11.24</v>
      </c>
      <c r="N4325">
        <v>10049</v>
      </c>
      <c r="O4325" t="s">
        <v>2489</v>
      </c>
      <c r="P4325" t="s">
        <v>2538</v>
      </c>
      <c r="Q4325" t="s">
        <v>289</v>
      </c>
      <c r="R4325">
        <v>10049</v>
      </c>
      <c r="S4325" t="s">
        <v>2489</v>
      </c>
      <c r="T4325" t="s">
        <v>2538</v>
      </c>
      <c r="U4325" t="s">
        <v>289</v>
      </c>
      <c r="V4325" t="s">
        <v>255</v>
      </c>
      <c r="W4325">
        <v>100003365</v>
      </c>
      <c r="X4325">
        <v>8005552366</v>
      </c>
      <c r="Y4325" t="s">
        <v>2595</v>
      </c>
      <c r="Z4325" t="s">
        <v>4961</v>
      </c>
      <c r="AA4325" s="13">
        <v>-11.24</v>
      </c>
      <c r="AB4325" s="14">
        <v>42637</v>
      </c>
      <c r="AC4325" t="s">
        <v>36</v>
      </c>
    </row>
    <row r="4326" spans="1:29" x14ac:dyDescent="0.25">
      <c r="A4326" t="str">
        <f>CONCATENATE("Q",ROUNDUP(MONTH(Table1[[#This Row],[Month]])/3,0))</f>
        <v>Q3</v>
      </c>
      <c r="B4326" s="14">
        <f>EOMONTH(Table1[[#This Row],[Credit Date]],-1)+1</f>
        <v>42614</v>
      </c>
      <c r="C4326" t="str">
        <f>CONCATENATE(Table1[[#This Row],[Issuer Last Name]],", ",Table1[[#This Row],[Issuer First Name]])</f>
        <v>No. 049, Employee</v>
      </c>
      <c r="D4326" t="str">
        <f>CONCATENATE(Table1[[#This Row],[Approver Last Name]],", ",Table1[[#This Row],[Approver First Name]])</f>
        <v>No. 028, Employee</v>
      </c>
      <c r="E4326" t="str">
        <f>CONCATENATE(Table1[[#This Row],[Customer Last Name]],", ",Table1[[#This Row],[Customer First Name]])</f>
        <v>No. 13375, Client</v>
      </c>
      <c r="F432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6" t="str">
        <f>IF(Table1[[#This Row],[Transaction Type]]="Maintenance","Non-Sales","Sales")</f>
        <v>Non-Sales</v>
      </c>
      <c r="H4326" t="str">
        <f>IF(Table1[[#This Row],[Quarter]]="q2",1,"")</f>
        <v/>
      </c>
      <c r="I4326">
        <f>IF(Table1[[#This Row],[Quarter]]="q3",1,"")</f>
        <v>1</v>
      </c>
      <c r="J4326" t="str">
        <f>IF(Table1[[#This Row],[Quarter]]="Q2",Table1[[#This Row],[Credit Amount]],"")</f>
        <v/>
      </c>
      <c r="K4326">
        <f>IF(Table1[[#This Row],[Quarter]]="Q3",Table1[[#This Row],[Credit Amount]],"")</f>
        <v>-56.57</v>
      </c>
      <c r="L4326" t="str">
        <f>IF(Table1[[#This Row],[Transaction Type]]="Upgrade",Table1[[#This Row],[Credit Amount]],IF(Table1[[#This Row],[Transaction Type]]="Activation",Table1[[#This Row],[Credit Amount]],""))</f>
        <v/>
      </c>
      <c r="M4326">
        <f>IF(Table1[[#This Row],[Transaction Type]]="Maintenance",Table1[[#This Row],[Credit Amount]],"")</f>
        <v>-56.57</v>
      </c>
      <c r="N4326">
        <v>10049</v>
      </c>
      <c r="O4326" t="s">
        <v>2489</v>
      </c>
      <c r="P4326" t="s">
        <v>2538</v>
      </c>
      <c r="Q4326" t="s">
        <v>289</v>
      </c>
      <c r="R4326">
        <v>10028</v>
      </c>
      <c r="S4326" t="s">
        <v>2489</v>
      </c>
      <c r="T4326" t="s">
        <v>2517</v>
      </c>
      <c r="U4326" t="s">
        <v>290</v>
      </c>
      <c r="V4326" t="s">
        <v>255</v>
      </c>
      <c r="W4326">
        <v>100004374</v>
      </c>
      <c r="X4326">
        <v>8005553375</v>
      </c>
      <c r="Y4326" t="s">
        <v>2595</v>
      </c>
      <c r="Z4326" t="s">
        <v>5963</v>
      </c>
      <c r="AA4326" s="13">
        <v>-56.57</v>
      </c>
      <c r="AB4326" s="14">
        <v>42643</v>
      </c>
      <c r="AC4326" t="s">
        <v>36</v>
      </c>
    </row>
    <row r="4327" spans="1:29" x14ac:dyDescent="0.25">
      <c r="A4327" t="str">
        <f>CONCATENATE("Q",ROUNDUP(MONTH(Table1[[#This Row],[Month]])/3,0))</f>
        <v>Q3</v>
      </c>
      <c r="B4327" s="14">
        <f>EOMONTH(Table1[[#This Row],[Credit Date]],-1)+1</f>
        <v>42614</v>
      </c>
      <c r="C4327" t="str">
        <f>CONCATENATE(Table1[[#This Row],[Issuer Last Name]],", ",Table1[[#This Row],[Issuer First Name]])</f>
        <v>No. 049, Employee</v>
      </c>
      <c r="D4327" t="str">
        <f>CONCATENATE(Table1[[#This Row],[Approver Last Name]],", ",Table1[[#This Row],[Approver First Name]])</f>
        <v>No. 028, Employee</v>
      </c>
      <c r="E4327" t="str">
        <f>CONCATENATE(Table1[[#This Row],[Customer Last Name]],", ",Table1[[#This Row],[Customer First Name]])</f>
        <v>No. 10087, Client</v>
      </c>
      <c r="F432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7" t="str">
        <f>IF(Table1[[#This Row],[Transaction Type]]="Maintenance","Non-Sales","Sales")</f>
        <v>Non-Sales</v>
      </c>
      <c r="H4327" t="str">
        <f>IF(Table1[[#This Row],[Quarter]]="q2",1,"")</f>
        <v/>
      </c>
      <c r="I4327">
        <f>IF(Table1[[#This Row],[Quarter]]="q3",1,"")</f>
        <v>1</v>
      </c>
      <c r="J4327" t="str">
        <f>IF(Table1[[#This Row],[Quarter]]="Q2",Table1[[#This Row],[Credit Amount]],"")</f>
        <v/>
      </c>
      <c r="K4327">
        <f>IF(Table1[[#This Row],[Quarter]]="Q3",Table1[[#This Row],[Credit Amount]],"")</f>
        <v>-60.23</v>
      </c>
      <c r="L4327" t="str">
        <f>IF(Table1[[#This Row],[Transaction Type]]="Upgrade",Table1[[#This Row],[Credit Amount]],IF(Table1[[#This Row],[Transaction Type]]="Activation",Table1[[#This Row],[Credit Amount]],""))</f>
        <v/>
      </c>
      <c r="M4327">
        <f>IF(Table1[[#This Row],[Transaction Type]]="Maintenance",Table1[[#This Row],[Credit Amount]],"")</f>
        <v>-60.23</v>
      </c>
      <c r="N4327">
        <v>10049</v>
      </c>
      <c r="O4327" t="s">
        <v>2489</v>
      </c>
      <c r="P4327" t="s">
        <v>2538</v>
      </c>
      <c r="Q4327" t="s">
        <v>289</v>
      </c>
      <c r="R4327">
        <v>10028</v>
      </c>
      <c r="S4327" t="s">
        <v>2489</v>
      </c>
      <c r="T4327" t="s">
        <v>2517</v>
      </c>
      <c r="U4327" t="s">
        <v>290</v>
      </c>
      <c r="V4327" t="s">
        <v>255</v>
      </c>
      <c r="W4327">
        <v>100001086</v>
      </c>
      <c r="X4327">
        <v>8005550087</v>
      </c>
      <c r="Y4327" t="s">
        <v>2595</v>
      </c>
      <c r="Z4327" t="s">
        <v>2682</v>
      </c>
      <c r="AA4327" s="13">
        <v>-60.23</v>
      </c>
      <c r="AB4327" s="14">
        <v>42643</v>
      </c>
      <c r="AC4327" t="s">
        <v>36</v>
      </c>
    </row>
    <row r="4328" spans="1:29" x14ac:dyDescent="0.25">
      <c r="A4328" t="str">
        <f>CONCATENATE("Q",ROUNDUP(MONTH(Table1[[#This Row],[Month]])/3,0))</f>
        <v>Q2</v>
      </c>
      <c r="B4328" s="14">
        <f>EOMONTH(Table1[[#This Row],[Credit Date]],-1)+1</f>
        <v>42461</v>
      </c>
      <c r="C4328" t="str">
        <f>CONCATENATE(Table1[[#This Row],[Issuer Last Name]],", ",Table1[[#This Row],[Issuer First Name]])</f>
        <v>No. 051, Employee</v>
      </c>
      <c r="D4328" t="str">
        <f>CONCATENATE(Table1[[#This Row],[Approver Last Name]],", ",Table1[[#This Row],[Approver First Name]])</f>
        <v>No. 028, Employee</v>
      </c>
      <c r="E4328" t="str">
        <f>CONCATENATE(Table1[[#This Row],[Customer Last Name]],", ",Table1[[#This Row],[Customer First Name]])</f>
        <v>No. 13253, Client</v>
      </c>
      <c r="F43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8" t="str">
        <f>IF(Table1[[#This Row],[Transaction Type]]="Maintenance","Non-Sales","Sales")</f>
        <v>Sales</v>
      </c>
      <c r="H4328">
        <f>IF(Table1[[#This Row],[Quarter]]="q2",1,"")</f>
        <v>1</v>
      </c>
      <c r="I4328" t="str">
        <f>IF(Table1[[#This Row],[Quarter]]="q3",1,"")</f>
        <v/>
      </c>
      <c r="J4328">
        <f>IF(Table1[[#This Row],[Quarter]]="Q2",Table1[[#This Row],[Credit Amount]],"")</f>
        <v>-60.84</v>
      </c>
      <c r="K4328" t="str">
        <f>IF(Table1[[#This Row],[Quarter]]="Q3",Table1[[#This Row],[Credit Amount]],"")</f>
        <v/>
      </c>
      <c r="L4328">
        <f>IF(Table1[[#This Row],[Transaction Type]]="Upgrade",Table1[[#This Row],[Credit Amount]],IF(Table1[[#This Row],[Transaction Type]]="Activation",Table1[[#This Row],[Credit Amount]],""))</f>
        <v>-60.84</v>
      </c>
      <c r="M4328" t="str">
        <f>IF(Table1[[#This Row],[Transaction Type]]="Maintenance",Table1[[#This Row],[Credit Amount]],"")</f>
        <v/>
      </c>
      <c r="N4328">
        <v>10051</v>
      </c>
      <c r="O4328" t="s">
        <v>2489</v>
      </c>
      <c r="P4328" t="s">
        <v>2540</v>
      </c>
      <c r="Q4328" t="s">
        <v>289</v>
      </c>
      <c r="R4328">
        <v>10028</v>
      </c>
      <c r="S4328" t="s">
        <v>2489</v>
      </c>
      <c r="T4328" t="s">
        <v>2517</v>
      </c>
      <c r="U4328" t="s">
        <v>290</v>
      </c>
      <c r="V4328" t="s">
        <v>255</v>
      </c>
      <c r="W4328">
        <v>100004252</v>
      </c>
      <c r="X4328">
        <v>8005553253</v>
      </c>
      <c r="Y4328" t="s">
        <v>2595</v>
      </c>
      <c r="Z4328" t="s">
        <v>5841</v>
      </c>
      <c r="AA4328" s="13">
        <v>-60.84</v>
      </c>
      <c r="AB4328" s="14">
        <v>42476</v>
      </c>
      <c r="AC4328" t="s">
        <v>35</v>
      </c>
    </row>
    <row r="4329" spans="1:29" x14ac:dyDescent="0.25">
      <c r="A4329" t="str">
        <f>CONCATENATE("Q",ROUNDUP(MONTH(Table1[[#This Row],[Month]])/3,0))</f>
        <v>Q2</v>
      </c>
      <c r="B4329" s="14">
        <f>EOMONTH(Table1[[#This Row],[Credit Date]],-1)+1</f>
        <v>42461</v>
      </c>
      <c r="C4329" t="str">
        <f>CONCATENATE(Table1[[#This Row],[Issuer Last Name]],", ",Table1[[#This Row],[Issuer First Name]])</f>
        <v>No. 051, Employee</v>
      </c>
      <c r="D4329" t="str">
        <f>CONCATENATE(Table1[[#This Row],[Approver Last Name]],", ",Table1[[#This Row],[Approver First Name]])</f>
        <v>No. 028, Employee</v>
      </c>
      <c r="E4329" t="str">
        <f>CONCATENATE(Table1[[#This Row],[Customer Last Name]],", ",Table1[[#This Row],[Customer First Name]])</f>
        <v>No. 13130, Client</v>
      </c>
      <c r="F43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29" t="str">
        <f>IF(Table1[[#This Row],[Transaction Type]]="Maintenance","Non-Sales","Sales")</f>
        <v>Sales</v>
      </c>
      <c r="H4329">
        <f>IF(Table1[[#This Row],[Quarter]]="q2",1,"")</f>
        <v>1</v>
      </c>
      <c r="I4329" t="str">
        <f>IF(Table1[[#This Row],[Quarter]]="q3",1,"")</f>
        <v/>
      </c>
      <c r="J4329">
        <f>IF(Table1[[#This Row],[Quarter]]="Q2",Table1[[#This Row],[Credit Amount]],"")</f>
        <v>-60.95</v>
      </c>
      <c r="K4329" t="str">
        <f>IF(Table1[[#This Row],[Quarter]]="Q3",Table1[[#This Row],[Credit Amount]],"")</f>
        <v/>
      </c>
      <c r="L4329">
        <f>IF(Table1[[#This Row],[Transaction Type]]="Upgrade",Table1[[#This Row],[Credit Amount]],IF(Table1[[#This Row],[Transaction Type]]="Activation",Table1[[#This Row],[Credit Amount]],""))</f>
        <v>-60.95</v>
      </c>
      <c r="M4329" t="str">
        <f>IF(Table1[[#This Row],[Transaction Type]]="Maintenance",Table1[[#This Row],[Credit Amount]],"")</f>
        <v/>
      </c>
      <c r="N4329">
        <v>10051</v>
      </c>
      <c r="O4329" t="s">
        <v>2489</v>
      </c>
      <c r="P4329" t="s">
        <v>2540</v>
      </c>
      <c r="Q4329" t="s">
        <v>289</v>
      </c>
      <c r="R4329">
        <v>10028</v>
      </c>
      <c r="S4329" t="s">
        <v>2489</v>
      </c>
      <c r="T4329" t="s">
        <v>2517</v>
      </c>
      <c r="U4329" t="s">
        <v>290</v>
      </c>
      <c r="V4329" t="s">
        <v>255</v>
      </c>
      <c r="W4329">
        <v>100004129</v>
      </c>
      <c r="X4329">
        <v>8005553130</v>
      </c>
      <c r="Y4329" t="s">
        <v>2595</v>
      </c>
      <c r="Z4329" t="s">
        <v>5718</v>
      </c>
      <c r="AA4329" s="13">
        <v>-60.95</v>
      </c>
      <c r="AB4329" s="14">
        <v>42478</v>
      </c>
      <c r="AC4329" t="s">
        <v>37</v>
      </c>
    </row>
    <row r="4330" spans="1:29" x14ac:dyDescent="0.25">
      <c r="A4330" t="str">
        <f>CONCATENATE("Q",ROUNDUP(MONTH(Table1[[#This Row],[Month]])/3,0))</f>
        <v>Q2</v>
      </c>
      <c r="B4330" s="14">
        <f>EOMONTH(Table1[[#This Row],[Credit Date]],-1)+1</f>
        <v>42461</v>
      </c>
      <c r="C4330" t="str">
        <f>CONCATENATE(Table1[[#This Row],[Issuer Last Name]],", ",Table1[[#This Row],[Issuer First Name]])</f>
        <v>No. 051, Employee</v>
      </c>
      <c r="D4330" t="str">
        <f>CONCATENATE(Table1[[#This Row],[Approver Last Name]],", ",Table1[[#This Row],[Approver First Name]])</f>
        <v>No. 028, Employee</v>
      </c>
      <c r="E4330" t="str">
        <f>CONCATENATE(Table1[[#This Row],[Customer Last Name]],", ",Table1[[#This Row],[Customer First Name]])</f>
        <v>No. 11223, Client</v>
      </c>
      <c r="F4330" t="str">
        <f>IF(Table1[[#This Row],[Credit Amount]]&gt;-19.99,"Less than 19.99",IF(Table1[[#This Row],[Credit Amount]]=-20,"20",IF(Table1[[#This Row],[Credit Amount]]&gt;-49.98,"20.01-49.98",IF(Table1[[#This Row],[Credit Amount]]=-49.99,"49.99",IF(Table1[[#This Row],[Credit Amount]]=-50,"50",IF(Table1[[#This Row],[Credit Amount]]&lt;-50.01,"Greater than 50"))))))</f>
        <v>20.01-49.98</v>
      </c>
      <c r="G4330" t="str">
        <f>IF(Table1[[#This Row],[Transaction Type]]="Maintenance","Non-Sales","Sales")</f>
        <v>Non-Sales</v>
      </c>
      <c r="H4330">
        <f>IF(Table1[[#This Row],[Quarter]]="q2",1,"")</f>
        <v>1</v>
      </c>
      <c r="I4330" t="str">
        <f>IF(Table1[[#This Row],[Quarter]]="q3",1,"")</f>
        <v/>
      </c>
      <c r="J4330">
        <f>IF(Table1[[#This Row],[Quarter]]="Q2",Table1[[#This Row],[Credit Amount]],"")</f>
        <v>-22.05</v>
      </c>
      <c r="K4330" t="str">
        <f>IF(Table1[[#This Row],[Quarter]]="Q3",Table1[[#This Row],[Credit Amount]],"")</f>
        <v/>
      </c>
      <c r="L4330" t="str">
        <f>IF(Table1[[#This Row],[Transaction Type]]="Upgrade",Table1[[#This Row],[Credit Amount]],IF(Table1[[#This Row],[Transaction Type]]="Activation",Table1[[#This Row],[Credit Amount]],""))</f>
        <v/>
      </c>
      <c r="M4330">
        <f>IF(Table1[[#This Row],[Transaction Type]]="Maintenance",Table1[[#This Row],[Credit Amount]],"")</f>
        <v>-22.05</v>
      </c>
      <c r="N4330">
        <v>10051</v>
      </c>
      <c r="O4330" t="s">
        <v>2489</v>
      </c>
      <c r="P4330" t="s">
        <v>2540</v>
      </c>
      <c r="Q4330" t="s">
        <v>289</v>
      </c>
      <c r="R4330">
        <v>10028</v>
      </c>
      <c r="S4330" t="s">
        <v>2489</v>
      </c>
      <c r="T4330" t="s">
        <v>2517</v>
      </c>
      <c r="U4330" t="s">
        <v>290</v>
      </c>
      <c r="V4330" t="s">
        <v>255</v>
      </c>
      <c r="W4330">
        <v>100002222</v>
      </c>
      <c r="X4330">
        <v>8005551223</v>
      </c>
      <c r="Y4330" t="s">
        <v>2595</v>
      </c>
      <c r="Z4330" t="s">
        <v>3818</v>
      </c>
      <c r="AA4330" s="13">
        <v>-22.05</v>
      </c>
      <c r="AB4330" s="14">
        <v>42482</v>
      </c>
      <c r="AC4330" t="s">
        <v>36</v>
      </c>
    </row>
    <row r="4331" spans="1:29" x14ac:dyDescent="0.25">
      <c r="A4331" t="str">
        <f>CONCATENATE("Q",ROUNDUP(MONTH(Table1[[#This Row],[Month]])/3,0))</f>
        <v>Q2</v>
      </c>
      <c r="B4331" s="14">
        <f>EOMONTH(Table1[[#This Row],[Credit Date]],-1)+1</f>
        <v>42461</v>
      </c>
      <c r="C4331" t="str">
        <f>CONCATENATE(Table1[[#This Row],[Issuer Last Name]],", ",Table1[[#This Row],[Issuer First Name]])</f>
        <v>No. 051, Employee</v>
      </c>
      <c r="D4331" t="str">
        <f>CONCATENATE(Table1[[#This Row],[Approver Last Name]],", ",Table1[[#This Row],[Approver First Name]])</f>
        <v>No. 028, Employee</v>
      </c>
      <c r="E4331" t="str">
        <f>CONCATENATE(Table1[[#This Row],[Customer Last Name]],", ",Table1[[#This Row],[Customer First Name]])</f>
        <v>No. 12119, Client</v>
      </c>
      <c r="F4331" t="str">
        <f>IF(Table1[[#This Row],[Credit Amount]]&gt;-19.99,"Less than 19.99",IF(Table1[[#This Row],[Credit Amount]]=-20,"20",IF(Table1[[#This Row],[Credit Amount]]&gt;-49.98,"20.01-49.98",IF(Table1[[#This Row],[Credit Amount]]=-49.99,"49.99",IF(Table1[[#This Row],[Credit Amount]]=-50,"50",IF(Table1[[#This Row],[Credit Amount]]&lt;-50.01,"Greater than 50"))))))</f>
        <v>20.01-49.98</v>
      </c>
      <c r="G4331" t="str">
        <f>IF(Table1[[#This Row],[Transaction Type]]="Maintenance","Non-Sales","Sales")</f>
        <v>Non-Sales</v>
      </c>
      <c r="H4331">
        <f>IF(Table1[[#This Row],[Quarter]]="q2",1,"")</f>
        <v>1</v>
      </c>
      <c r="I4331" t="str">
        <f>IF(Table1[[#This Row],[Quarter]]="q3",1,"")</f>
        <v/>
      </c>
      <c r="J4331">
        <f>IF(Table1[[#This Row],[Quarter]]="Q2",Table1[[#This Row],[Credit Amount]],"")</f>
        <v>-32.42</v>
      </c>
      <c r="K4331" t="str">
        <f>IF(Table1[[#This Row],[Quarter]]="Q3",Table1[[#This Row],[Credit Amount]],"")</f>
        <v/>
      </c>
      <c r="L4331" t="str">
        <f>IF(Table1[[#This Row],[Transaction Type]]="Upgrade",Table1[[#This Row],[Credit Amount]],IF(Table1[[#This Row],[Transaction Type]]="Activation",Table1[[#This Row],[Credit Amount]],""))</f>
        <v/>
      </c>
      <c r="M4331">
        <f>IF(Table1[[#This Row],[Transaction Type]]="Maintenance",Table1[[#This Row],[Credit Amount]],"")</f>
        <v>-32.42</v>
      </c>
      <c r="N4331">
        <v>10051</v>
      </c>
      <c r="O4331" t="s">
        <v>2489</v>
      </c>
      <c r="P4331" t="s">
        <v>2540</v>
      </c>
      <c r="Q4331" t="s">
        <v>289</v>
      </c>
      <c r="R4331">
        <v>10028</v>
      </c>
      <c r="S4331" t="s">
        <v>2489</v>
      </c>
      <c r="T4331" t="s">
        <v>2517</v>
      </c>
      <c r="U4331" t="s">
        <v>290</v>
      </c>
      <c r="V4331" t="s">
        <v>255</v>
      </c>
      <c r="W4331">
        <v>100003118</v>
      </c>
      <c r="X4331">
        <v>8005552119</v>
      </c>
      <c r="Y4331" t="s">
        <v>2595</v>
      </c>
      <c r="Z4331" t="s">
        <v>4714</v>
      </c>
      <c r="AA4331" s="13">
        <v>-32.42</v>
      </c>
      <c r="AB4331" s="14">
        <v>42484</v>
      </c>
      <c r="AC4331" t="s">
        <v>36</v>
      </c>
    </row>
    <row r="4332" spans="1:29" x14ac:dyDescent="0.25">
      <c r="A4332" t="str">
        <f>CONCATENATE("Q",ROUNDUP(MONTH(Table1[[#This Row],[Month]])/3,0))</f>
        <v>Q2</v>
      </c>
      <c r="B4332" s="14">
        <f>EOMONTH(Table1[[#This Row],[Credit Date]],-1)+1</f>
        <v>42491</v>
      </c>
      <c r="C4332" t="str">
        <f>CONCATENATE(Table1[[#This Row],[Issuer Last Name]],", ",Table1[[#This Row],[Issuer First Name]])</f>
        <v>No. 051, Employee</v>
      </c>
      <c r="D4332" t="str">
        <f>CONCATENATE(Table1[[#This Row],[Approver Last Name]],", ",Table1[[#This Row],[Approver First Name]])</f>
        <v>No. 028, Employee</v>
      </c>
      <c r="E4332" t="str">
        <f>CONCATENATE(Table1[[#This Row],[Customer Last Name]],", ",Table1[[#This Row],[Customer First Name]])</f>
        <v>No. 11745, Client</v>
      </c>
      <c r="F4332" t="str">
        <f>IF(Table1[[#This Row],[Credit Amount]]&gt;-19.99,"Less than 19.99",IF(Table1[[#This Row],[Credit Amount]]=-20,"20",IF(Table1[[#This Row],[Credit Amount]]&gt;-49.98,"20.01-49.98",IF(Table1[[#This Row],[Credit Amount]]=-49.99,"49.99",IF(Table1[[#This Row],[Credit Amount]]=-50,"50",IF(Table1[[#This Row],[Credit Amount]]&lt;-50.01,"Greater than 50"))))))</f>
        <v>20.01-49.98</v>
      </c>
      <c r="G4332" t="str">
        <f>IF(Table1[[#This Row],[Transaction Type]]="Maintenance","Non-Sales","Sales")</f>
        <v>Sales</v>
      </c>
      <c r="H4332">
        <f>IF(Table1[[#This Row],[Quarter]]="q2",1,"")</f>
        <v>1</v>
      </c>
      <c r="I4332" t="str">
        <f>IF(Table1[[#This Row],[Quarter]]="q3",1,"")</f>
        <v/>
      </c>
      <c r="J4332">
        <f>IF(Table1[[#This Row],[Quarter]]="Q2",Table1[[#This Row],[Credit Amount]],"")</f>
        <v>-25.14</v>
      </c>
      <c r="K4332" t="str">
        <f>IF(Table1[[#This Row],[Quarter]]="Q3",Table1[[#This Row],[Credit Amount]],"")</f>
        <v/>
      </c>
      <c r="L4332">
        <f>IF(Table1[[#This Row],[Transaction Type]]="Upgrade",Table1[[#This Row],[Credit Amount]],IF(Table1[[#This Row],[Transaction Type]]="Activation",Table1[[#This Row],[Credit Amount]],""))</f>
        <v>-25.14</v>
      </c>
      <c r="M4332" t="str">
        <f>IF(Table1[[#This Row],[Transaction Type]]="Maintenance",Table1[[#This Row],[Credit Amount]],"")</f>
        <v/>
      </c>
      <c r="N4332">
        <v>10051</v>
      </c>
      <c r="O4332" t="s">
        <v>2489</v>
      </c>
      <c r="P4332" t="s">
        <v>2540</v>
      </c>
      <c r="Q4332" t="s">
        <v>289</v>
      </c>
      <c r="R4332">
        <v>10028</v>
      </c>
      <c r="S4332" t="s">
        <v>2489</v>
      </c>
      <c r="T4332" t="s">
        <v>2517</v>
      </c>
      <c r="U4332" t="s">
        <v>290</v>
      </c>
      <c r="V4332" t="s">
        <v>255</v>
      </c>
      <c r="W4332">
        <v>100002744</v>
      </c>
      <c r="X4332">
        <v>8005551745</v>
      </c>
      <c r="Y4332" t="s">
        <v>2595</v>
      </c>
      <c r="Z4332" t="s">
        <v>4340</v>
      </c>
      <c r="AA4332" s="13">
        <v>-25.14</v>
      </c>
      <c r="AB4332" s="14">
        <v>42492</v>
      </c>
      <c r="AC4332" t="s">
        <v>37</v>
      </c>
    </row>
    <row r="4333" spans="1:29" x14ac:dyDescent="0.25">
      <c r="A4333" t="str">
        <f>CONCATENATE("Q",ROUNDUP(MONTH(Table1[[#This Row],[Month]])/3,0))</f>
        <v>Q2</v>
      </c>
      <c r="B4333" s="14">
        <f>EOMONTH(Table1[[#This Row],[Credit Date]],-1)+1</f>
        <v>42491</v>
      </c>
      <c r="C4333" t="str">
        <f>CONCATENATE(Table1[[#This Row],[Issuer Last Name]],", ",Table1[[#This Row],[Issuer First Name]])</f>
        <v>No. 051, Employee</v>
      </c>
      <c r="D4333" t="str">
        <f>CONCATENATE(Table1[[#This Row],[Approver Last Name]],", ",Table1[[#This Row],[Approver First Name]])</f>
        <v>No. 028, Employee</v>
      </c>
      <c r="E4333" t="str">
        <f>CONCATENATE(Table1[[#This Row],[Customer Last Name]],", ",Table1[[#This Row],[Customer First Name]])</f>
        <v>No. 12014, Client</v>
      </c>
      <c r="F433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33" t="str">
        <f>IF(Table1[[#This Row],[Transaction Type]]="Maintenance","Non-Sales","Sales")</f>
        <v>Non-Sales</v>
      </c>
      <c r="H4333">
        <f>IF(Table1[[#This Row],[Quarter]]="q2",1,"")</f>
        <v>1</v>
      </c>
      <c r="I4333" t="str">
        <f>IF(Table1[[#This Row],[Quarter]]="q3",1,"")</f>
        <v/>
      </c>
      <c r="J4333">
        <f>IF(Table1[[#This Row],[Quarter]]="Q2",Table1[[#This Row],[Credit Amount]],"")</f>
        <v>-51.05</v>
      </c>
      <c r="K4333" t="str">
        <f>IF(Table1[[#This Row],[Quarter]]="Q3",Table1[[#This Row],[Credit Amount]],"")</f>
        <v/>
      </c>
      <c r="L4333" t="str">
        <f>IF(Table1[[#This Row],[Transaction Type]]="Upgrade",Table1[[#This Row],[Credit Amount]],IF(Table1[[#This Row],[Transaction Type]]="Activation",Table1[[#This Row],[Credit Amount]],""))</f>
        <v/>
      </c>
      <c r="M4333">
        <f>IF(Table1[[#This Row],[Transaction Type]]="Maintenance",Table1[[#This Row],[Credit Amount]],"")</f>
        <v>-51.05</v>
      </c>
      <c r="N4333">
        <v>10051</v>
      </c>
      <c r="O4333" t="s">
        <v>2489</v>
      </c>
      <c r="P4333" t="s">
        <v>2540</v>
      </c>
      <c r="Q4333" t="s">
        <v>289</v>
      </c>
      <c r="R4333">
        <v>10028</v>
      </c>
      <c r="S4333" t="s">
        <v>2489</v>
      </c>
      <c r="T4333" t="s">
        <v>2517</v>
      </c>
      <c r="U4333" t="s">
        <v>290</v>
      </c>
      <c r="V4333" t="s">
        <v>255</v>
      </c>
      <c r="W4333">
        <v>100003013</v>
      </c>
      <c r="X4333">
        <v>8005552014</v>
      </c>
      <c r="Y4333" t="s">
        <v>2595</v>
      </c>
      <c r="Z4333" t="s">
        <v>4609</v>
      </c>
      <c r="AA4333" s="13">
        <v>-51.05</v>
      </c>
      <c r="AB4333" s="14">
        <v>42496</v>
      </c>
      <c r="AC4333" t="s">
        <v>36</v>
      </c>
    </row>
    <row r="4334" spans="1:29" x14ac:dyDescent="0.25">
      <c r="A4334" t="str">
        <f>CONCATENATE("Q",ROUNDUP(MONTH(Table1[[#This Row],[Month]])/3,0))</f>
        <v>Q2</v>
      </c>
      <c r="B4334" s="14">
        <f>EOMONTH(Table1[[#This Row],[Credit Date]],-1)+1</f>
        <v>42491</v>
      </c>
      <c r="C4334" t="str">
        <f>CONCATENATE(Table1[[#This Row],[Issuer Last Name]],", ",Table1[[#This Row],[Issuer First Name]])</f>
        <v>No. 051, Employee</v>
      </c>
      <c r="D4334" t="str">
        <f>CONCATENATE(Table1[[#This Row],[Approver Last Name]],", ",Table1[[#This Row],[Approver First Name]])</f>
        <v>No. 028, Employee</v>
      </c>
      <c r="E4334" t="str">
        <f>CONCATENATE(Table1[[#This Row],[Customer Last Name]],", ",Table1[[#This Row],[Customer First Name]])</f>
        <v>No. 13894, Client</v>
      </c>
      <c r="F4334" t="str">
        <f>IF(Table1[[#This Row],[Credit Amount]]&gt;-19.99,"Less than 19.99",IF(Table1[[#This Row],[Credit Amount]]=-20,"20",IF(Table1[[#This Row],[Credit Amount]]&gt;-49.98,"20.01-49.98",IF(Table1[[#This Row],[Credit Amount]]=-49.99,"49.99",IF(Table1[[#This Row],[Credit Amount]]=-50,"50",IF(Table1[[#This Row],[Credit Amount]]&lt;-50.01,"Greater than 50"))))))</f>
        <v>Less than 19.99</v>
      </c>
      <c r="G4334" t="str">
        <f>IF(Table1[[#This Row],[Transaction Type]]="Maintenance","Non-Sales","Sales")</f>
        <v>Non-Sales</v>
      </c>
      <c r="H4334">
        <f>IF(Table1[[#This Row],[Quarter]]="q2",1,"")</f>
        <v>1</v>
      </c>
      <c r="I4334" t="str">
        <f>IF(Table1[[#This Row],[Quarter]]="q3",1,"")</f>
        <v/>
      </c>
      <c r="J4334">
        <f>IF(Table1[[#This Row],[Quarter]]="Q2",Table1[[#This Row],[Credit Amount]],"")</f>
        <v>-12.72</v>
      </c>
      <c r="K4334" t="str">
        <f>IF(Table1[[#This Row],[Quarter]]="Q3",Table1[[#This Row],[Credit Amount]],"")</f>
        <v/>
      </c>
      <c r="L4334" t="str">
        <f>IF(Table1[[#This Row],[Transaction Type]]="Upgrade",Table1[[#This Row],[Credit Amount]],IF(Table1[[#This Row],[Transaction Type]]="Activation",Table1[[#This Row],[Credit Amount]],""))</f>
        <v/>
      </c>
      <c r="M4334">
        <f>IF(Table1[[#This Row],[Transaction Type]]="Maintenance",Table1[[#This Row],[Credit Amount]],"")</f>
        <v>-12.72</v>
      </c>
      <c r="N4334">
        <v>10051</v>
      </c>
      <c r="O4334" t="s">
        <v>2489</v>
      </c>
      <c r="P4334" t="s">
        <v>2540</v>
      </c>
      <c r="Q4334" t="s">
        <v>289</v>
      </c>
      <c r="R4334">
        <v>10028</v>
      </c>
      <c r="S4334" t="s">
        <v>2489</v>
      </c>
      <c r="T4334" t="s">
        <v>2517</v>
      </c>
      <c r="U4334" t="s">
        <v>290</v>
      </c>
      <c r="V4334" t="s">
        <v>255</v>
      </c>
      <c r="W4334">
        <v>100004893</v>
      </c>
      <c r="X4334">
        <v>8005553894</v>
      </c>
      <c r="Y4334" t="s">
        <v>2595</v>
      </c>
      <c r="Z4334" t="s">
        <v>6482</v>
      </c>
      <c r="AA4334" s="13">
        <v>-12.72</v>
      </c>
      <c r="AB4334" s="14">
        <v>42497</v>
      </c>
      <c r="AC4334" t="s">
        <v>36</v>
      </c>
    </row>
    <row r="4335" spans="1:29" x14ac:dyDescent="0.25">
      <c r="A4335" t="str">
        <f>CONCATENATE("Q",ROUNDUP(MONTH(Table1[[#This Row],[Month]])/3,0))</f>
        <v>Q2</v>
      </c>
      <c r="B4335" s="14">
        <f>EOMONTH(Table1[[#This Row],[Credit Date]],-1)+1</f>
        <v>42491</v>
      </c>
      <c r="C4335" t="str">
        <f>CONCATENATE(Table1[[#This Row],[Issuer Last Name]],", ",Table1[[#This Row],[Issuer First Name]])</f>
        <v>No. 051, Employee</v>
      </c>
      <c r="D4335" t="str">
        <f>CONCATENATE(Table1[[#This Row],[Approver Last Name]],", ",Table1[[#This Row],[Approver First Name]])</f>
        <v>No. 028, Employee</v>
      </c>
      <c r="E4335" t="str">
        <f>CONCATENATE(Table1[[#This Row],[Customer Last Name]],", ",Table1[[#This Row],[Customer First Name]])</f>
        <v>No. 12478, Client</v>
      </c>
      <c r="F433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35" t="str">
        <f>IF(Table1[[#This Row],[Transaction Type]]="Maintenance","Non-Sales","Sales")</f>
        <v>Non-Sales</v>
      </c>
      <c r="H4335">
        <f>IF(Table1[[#This Row],[Quarter]]="q2",1,"")</f>
        <v>1</v>
      </c>
      <c r="I4335" t="str">
        <f>IF(Table1[[#This Row],[Quarter]]="q3",1,"")</f>
        <v/>
      </c>
      <c r="J4335">
        <f>IF(Table1[[#This Row],[Quarter]]="Q2",Table1[[#This Row],[Credit Amount]],"")</f>
        <v>-56.07</v>
      </c>
      <c r="K4335" t="str">
        <f>IF(Table1[[#This Row],[Quarter]]="Q3",Table1[[#This Row],[Credit Amount]],"")</f>
        <v/>
      </c>
      <c r="L4335" t="str">
        <f>IF(Table1[[#This Row],[Transaction Type]]="Upgrade",Table1[[#This Row],[Credit Amount]],IF(Table1[[#This Row],[Transaction Type]]="Activation",Table1[[#This Row],[Credit Amount]],""))</f>
        <v/>
      </c>
      <c r="M4335">
        <f>IF(Table1[[#This Row],[Transaction Type]]="Maintenance",Table1[[#This Row],[Credit Amount]],"")</f>
        <v>-56.07</v>
      </c>
      <c r="N4335">
        <v>10051</v>
      </c>
      <c r="O4335" t="s">
        <v>2489</v>
      </c>
      <c r="P4335" t="s">
        <v>2540</v>
      </c>
      <c r="Q4335" t="s">
        <v>289</v>
      </c>
      <c r="R4335">
        <v>10028</v>
      </c>
      <c r="S4335" t="s">
        <v>2489</v>
      </c>
      <c r="T4335" t="s">
        <v>2517</v>
      </c>
      <c r="U4335" t="s">
        <v>290</v>
      </c>
      <c r="V4335" t="s">
        <v>255</v>
      </c>
      <c r="W4335">
        <v>100003477</v>
      </c>
      <c r="X4335">
        <v>8005552478</v>
      </c>
      <c r="Y4335" t="s">
        <v>2595</v>
      </c>
      <c r="Z4335" t="s">
        <v>5073</v>
      </c>
      <c r="AA4335" s="13">
        <v>-56.07</v>
      </c>
      <c r="AB4335" s="14">
        <v>42498</v>
      </c>
      <c r="AC4335" t="s">
        <v>36</v>
      </c>
    </row>
    <row r="4336" spans="1:29" x14ac:dyDescent="0.25">
      <c r="A4336" t="str">
        <f>CONCATENATE("Q",ROUNDUP(MONTH(Table1[[#This Row],[Month]])/3,0))</f>
        <v>Q2</v>
      </c>
      <c r="B4336" s="14">
        <f>EOMONTH(Table1[[#This Row],[Credit Date]],-1)+1</f>
        <v>42491</v>
      </c>
      <c r="C4336" t="str">
        <f>CONCATENATE(Table1[[#This Row],[Issuer Last Name]],", ",Table1[[#This Row],[Issuer First Name]])</f>
        <v>No. 051, Employee</v>
      </c>
      <c r="D4336" t="str">
        <f>CONCATENATE(Table1[[#This Row],[Approver Last Name]],", ",Table1[[#This Row],[Approver First Name]])</f>
        <v>No. 028, Employee</v>
      </c>
      <c r="E4336" t="str">
        <f>CONCATENATE(Table1[[#This Row],[Customer Last Name]],", ",Table1[[#This Row],[Customer First Name]])</f>
        <v>No. 11082, Client</v>
      </c>
      <c r="F433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36" t="str">
        <f>IF(Table1[[#This Row],[Transaction Type]]="Maintenance","Non-Sales","Sales")</f>
        <v>Non-Sales</v>
      </c>
      <c r="H4336">
        <f>IF(Table1[[#This Row],[Quarter]]="q2",1,"")</f>
        <v>1</v>
      </c>
      <c r="I4336" t="str">
        <f>IF(Table1[[#This Row],[Quarter]]="q3",1,"")</f>
        <v/>
      </c>
      <c r="J4336">
        <f>IF(Table1[[#This Row],[Quarter]]="Q2",Table1[[#This Row],[Credit Amount]],"")</f>
        <v>-68.48</v>
      </c>
      <c r="K4336" t="str">
        <f>IF(Table1[[#This Row],[Quarter]]="Q3",Table1[[#This Row],[Credit Amount]],"")</f>
        <v/>
      </c>
      <c r="L4336" t="str">
        <f>IF(Table1[[#This Row],[Transaction Type]]="Upgrade",Table1[[#This Row],[Credit Amount]],IF(Table1[[#This Row],[Transaction Type]]="Activation",Table1[[#This Row],[Credit Amount]],""))</f>
        <v/>
      </c>
      <c r="M4336">
        <f>IF(Table1[[#This Row],[Transaction Type]]="Maintenance",Table1[[#This Row],[Credit Amount]],"")</f>
        <v>-68.48</v>
      </c>
      <c r="N4336">
        <v>10051</v>
      </c>
      <c r="O4336" t="s">
        <v>2489</v>
      </c>
      <c r="P4336" t="s">
        <v>2540</v>
      </c>
      <c r="Q4336" t="s">
        <v>289</v>
      </c>
      <c r="R4336">
        <v>10028</v>
      </c>
      <c r="S4336" t="s">
        <v>2489</v>
      </c>
      <c r="T4336" t="s">
        <v>2517</v>
      </c>
      <c r="U4336" t="s">
        <v>290</v>
      </c>
      <c r="V4336" t="s">
        <v>255</v>
      </c>
      <c r="W4336">
        <v>100002081</v>
      </c>
      <c r="X4336">
        <v>8005551082</v>
      </c>
      <c r="Y4336" t="s">
        <v>2595</v>
      </c>
      <c r="Z4336" t="s">
        <v>3677</v>
      </c>
      <c r="AA4336" s="13">
        <v>-68.48</v>
      </c>
      <c r="AB4336" s="14">
        <v>42508</v>
      </c>
      <c r="AC4336" t="s">
        <v>36</v>
      </c>
    </row>
    <row r="4337" spans="1:29" x14ac:dyDescent="0.25">
      <c r="A4337" t="str">
        <f>CONCATENATE("Q",ROUNDUP(MONTH(Table1[[#This Row],[Month]])/3,0))</f>
        <v>Q2</v>
      </c>
      <c r="B4337" s="14">
        <f>EOMONTH(Table1[[#This Row],[Credit Date]],-1)+1</f>
        <v>42491</v>
      </c>
      <c r="C4337" t="str">
        <f>CONCATENATE(Table1[[#This Row],[Issuer Last Name]],", ",Table1[[#This Row],[Issuer First Name]])</f>
        <v>No. 051, Employee</v>
      </c>
      <c r="D4337" t="str">
        <f>CONCATENATE(Table1[[#This Row],[Approver Last Name]],", ",Table1[[#This Row],[Approver First Name]])</f>
        <v>No. 028, Employee</v>
      </c>
      <c r="E4337" t="str">
        <f>CONCATENATE(Table1[[#This Row],[Customer Last Name]],", ",Table1[[#This Row],[Customer First Name]])</f>
        <v>No. 12827, Client</v>
      </c>
      <c r="F4337" t="str">
        <f>IF(Table1[[#This Row],[Credit Amount]]&gt;-19.99,"Less than 19.99",IF(Table1[[#This Row],[Credit Amount]]=-20,"20",IF(Table1[[#This Row],[Credit Amount]]&gt;-49.98,"20.01-49.98",IF(Table1[[#This Row],[Credit Amount]]=-49.99,"49.99",IF(Table1[[#This Row],[Credit Amount]]=-50,"50",IF(Table1[[#This Row],[Credit Amount]]&lt;-50.01,"Greater than 50"))))))</f>
        <v>Less than 19.99</v>
      </c>
      <c r="G4337" t="str">
        <f>IF(Table1[[#This Row],[Transaction Type]]="Maintenance","Non-Sales","Sales")</f>
        <v>Sales</v>
      </c>
      <c r="H4337">
        <f>IF(Table1[[#This Row],[Quarter]]="q2",1,"")</f>
        <v>1</v>
      </c>
      <c r="I4337" t="str">
        <f>IF(Table1[[#This Row],[Quarter]]="q3",1,"")</f>
        <v/>
      </c>
      <c r="J4337">
        <f>IF(Table1[[#This Row],[Quarter]]="Q2",Table1[[#This Row],[Credit Amount]],"")</f>
        <v>-11.55</v>
      </c>
      <c r="K4337" t="str">
        <f>IF(Table1[[#This Row],[Quarter]]="Q3",Table1[[#This Row],[Credit Amount]],"")</f>
        <v/>
      </c>
      <c r="L4337">
        <f>IF(Table1[[#This Row],[Transaction Type]]="Upgrade",Table1[[#This Row],[Credit Amount]],IF(Table1[[#This Row],[Transaction Type]]="Activation",Table1[[#This Row],[Credit Amount]],""))</f>
        <v>-11.55</v>
      </c>
      <c r="M4337" t="str">
        <f>IF(Table1[[#This Row],[Transaction Type]]="Maintenance",Table1[[#This Row],[Credit Amount]],"")</f>
        <v/>
      </c>
      <c r="N4337">
        <v>10051</v>
      </c>
      <c r="O4337" t="s">
        <v>2489</v>
      </c>
      <c r="P4337" t="s">
        <v>2540</v>
      </c>
      <c r="Q4337" t="s">
        <v>289</v>
      </c>
      <c r="R4337">
        <v>10028</v>
      </c>
      <c r="S4337" t="s">
        <v>2489</v>
      </c>
      <c r="T4337" t="s">
        <v>2517</v>
      </c>
      <c r="U4337" t="s">
        <v>290</v>
      </c>
      <c r="V4337" t="s">
        <v>255</v>
      </c>
      <c r="W4337">
        <v>100003826</v>
      </c>
      <c r="X4337">
        <v>8005552827</v>
      </c>
      <c r="Y4337" t="s">
        <v>2595</v>
      </c>
      <c r="Z4337" t="s">
        <v>5419</v>
      </c>
      <c r="AA4337" s="13">
        <v>-11.55</v>
      </c>
      <c r="AB4337" s="14">
        <v>42510</v>
      </c>
      <c r="AC4337" t="s">
        <v>37</v>
      </c>
    </row>
    <row r="4338" spans="1:29" x14ac:dyDescent="0.25">
      <c r="A4338" t="str">
        <f>CONCATENATE("Q",ROUNDUP(MONTH(Table1[[#This Row],[Month]])/3,0))</f>
        <v>Q2</v>
      </c>
      <c r="B4338" s="14">
        <f>EOMONTH(Table1[[#This Row],[Credit Date]],-1)+1</f>
        <v>42491</v>
      </c>
      <c r="C4338" t="str">
        <f>CONCATENATE(Table1[[#This Row],[Issuer Last Name]],", ",Table1[[#This Row],[Issuer First Name]])</f>
        <v>No. 051, Employee</v>
      </c>
      <c r="D4338" t="str">
        <f>CONCATENATE(Table1[[#This Row],[Approver Last Name]],", ",Table1[[#This Row],[Approver First Name]])</f>
        <v>No. 028, Employee</v>
      </c>
      <c r="E4338" t="str">
        <f>CONCATENATE(Table1[[#This Row],[Customer Last Name]],", ",Table1[[#This Row],[Customer First Name]])</f>
        <v>No. 11885, Client</v>
      </c>
      <c r="F4338" t="str">
        <f>IF(Table1[[#This Row],[Credit Amount]]&gt;-19.99,"Less than 19.99",IF(Table1[[#This Row],[Credit Amount]]=-20,"20",IF(Table1[[#This Row],[Credit Amount]]&gt;-49.98,"20.01-49.98",IF(Table1[[#This Row],[Credit Amount]]=-49.99,"49.99",IF(Table1[[#This Row],[Credit Amount]]=-50,"50",IF(Table1[[#This Row],[Credit Amount]]&lt;-50.01,"Greater than 50"))))))</f>
        <v>Less than 19.99</v>
      </c>
      <c r="G4338" t="str">
        <f>IF(Table1[[#This Row],[Transaction Type]]="Maintenance","Non-Sales","Sales")</f>
        <v>Sales</v>
      </c>
      <c r="H4338">
        <f>IF(Table1[[#This Row],[Quarter]]="q2",1,"")</f>
        <v>1</v>
      </c>
      <c r="I4338" t="str">
        <f>IF(Table1[[#This Row],[Quarter]]="q3",1,"")</f>
        <v/>
      </c>
      <c r="J4338">
        <f>IF(Table1[[#This Row],[Quarter]]="Q2",Table1[[#This Row],[Credit Amount]],"")</f>
        <v>-18.95</v>
      </c>
      <c r="K4338" t="str">
        <f>IF(Table1[[#This Row],[Quarter]]="Q3",Table1[[#This Row],[Credit Amount]],"")</f>
        <v/>
      </c>
      <c r="L4338">
        <f>IF(Table1[[#This Row],[Transaction Type]]="Upgrade",Table1[[#This Row],[Credit Amount]],IF(Table1[[#This Row],[Transaction Type]]="Activation",Table1[[#This Row],[Credit Amount]],""))</f>
        <v>-18.95</v>
      </c>
      <c r="M4338" t="str">
        <f>IF(Table1[[#This Row],[Transaction Type]]="Maintenance",Table1[[#This Row],[Credit Amount]],"")</f>
        <v/>
      </c>
      <c r="N4338">
        <v>10051</v>
      </c>
      <c r="O4338" t="s">
        <v>2489</v>
      </c>
      <c r="P4338" t="s">
        <v>2540</v>
      </c>
      <c r="Q4338" t="s">
        <v>289</v>
      </c>
      <c r="R4338">
        <v>10028</v>
      </c>
      <c r="S4338" t="s">
        <v>2489</v>
      </c>
      <c r="T4338" t="s">
        <v>2517</v>
      </c>
      <c r="U4338" t="s">
        <v>290</v>
      </c>
      <c r="V4338" t="s">
        <v>255</v>
      </c>
      <c r="W4338">
        <v>100002884</v>
      </c>
      <c r="X4338">
        <v>8005551885</v>
      </c>
      <c r="Y4338" t="s">
        <v>2595</v>
      </c>
      <c r="Z4338" t="s">
        <v>4480</v>
      </c>
      <c r="AA4338" s="13">
        <v>-18.95</v>
      </c>
      <c r="AB4338" s="14">
        <v>42518</v>
      </c>
      <c r="AC4338" t="s">
        <v>37</v>
      </c>
    </row>
    <row r="4339" spans="1:29" x14ac:dyDescent="0.25">
      <c r="A4339" t="str">
        <f>CONCATENATE("Q",ROUNDUP(MONTH(Table1[[#This Row],[Month]])/3,0))</f>
        <v>Q2</v>
      </c>
      <c r="B4339" s="14">
        <f>EOMONTH(Table1[[#This Row],[Credit Date]],-1)+1</f>
        <v>42491</v>
      </c>
      <c r="C4339" t="str">
        <f>CONCATENATE(Table1[[#This Row],[Issuer Last Name]],", ",Table1[[#This Row],[Issuer First Name]])</f>
        <v>No. 051, Employee</v>
      </c>
      <c r="D4339" t="str">
        <f>CONCATENATE(Table1[[#This Row],[Approver Last Name]],", ",Table1[[#This Row],[Approver First Name]])</f>
        <v>No. 028, Employee</v>
      </c>
      <c r="E4339" t="str">
        <f>CONCATENATE(Table1[[#This Row],[Customer Last Name]],", ",Table1[[#This Row],[Customer First Name]])</f>
        <v>No. 11668, Client</v>
      </c>
      <c r="F433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39" t="str">
        <f>IF(Table1[[#This Row],[Transaction Type]]="Maintenance","Non-Sales","Sales")</f>
        <v>Sales</v>
      </c>
      <c r="H4339">
        <f>IF(Table1[[#This Row],[Quarter]]="q2",1,"")</f>
        <v>1</v>
      </c>
      <c r="I4339" t="str">
        <f>IF(Table1[[#This Row],[Quarter]]="q3",1,"")</f>
        <v/>
      </c>
      <c r="J4339">
        <f>IF(Table1[[#This Row],[Quarter]]="Q2",Table1[[#This Row],[Credit Amount]],"")</f>
        <v>-64.66</v>
      </c>
      <c r="K4339" t="str">
        <f>IF(Table1[[#This Row],[Quarter]]="Q3",Table1[[#This Row],[Credit Amount]],"")</f>
        <v/>
      </c>
      <c r="L4339">
        <f>IF(Table1[[#This Row],[Transaction Type]]="Upgrade",Table1[[#This Row],[Credit Amount]],IF(Table1[[#This Row],[Transaction Type]]="Activation",Table1[[#This Row],[Credit Amount]],""))</f>
        <v>-64.66</v>
      </c>
      <c r="M4339" t="str">
        <f>IF(Table1[[#This Row],[Transaction Type]]="Maintenance",Table1[[#This Row],[Credit Amount]],"")</f>
        <v/>
      </c>
      <c r="N4339">
        <v>10051</v>
      </c>
      <c r="O4339" t="s">
        <v>2489</v>
      </c>
      <c r="P4339" t="s">
        <v>2540</v>
      </c>
      <c r="Q4339" t="s">
        <v>289</v>
      </c>
      <c r="R4339">
        <v>10028</v>
      </c>
      <c r="S4339" t="s">
        <v>2489</v>
      </c>
      <c r="T4339" t="s">
        <v>2517</v>
      </c>
      <c r="U4339" t="s">
        <v>290</v>
      </c>
      <c r="V4339" t="s">
        <v>255</v>
      </c>
      <c r="W4339">
        <v>100002667</v>
      </c>
      <c r="X4339">
        <v>8005551668</v>
      </c>
      <c r="Y4339" t="s">
        <v>2595</v>
      </c>
      <c r="Z4339" t="s">
        <v>4263</v>
      </c>
      <c r="AA4339" s="13">
        <v>-64.66</v>
      </c>
      <c r="AB4339" s="14">
        <v>42520</v>
      </c>
      <c r="AC4339" t="s">
        <v>37</v>
      </c>
    </row>
    <row r="4340" spans="1:29" x14ac:dyDescent="0.25">
      <c r="A4340" t="str">
        <f>CONCATENATE("Q",ROUNDUP(MONTH(Table1[[#This Row],[Month]])/3,0))</f>
        <v>Q2</v>
      </c>
      <c r="B4340" s="14">
        <f>EOMONTH(Table1[[#This Row],[Credit Date]],-1)+1</f>
        <v>42522</v>
      </c>
      <c r="C4340" t="str">
        <f>CONCATENATE(Table1[[#This Row],[Issuer Last Name]],", ",Table1[[#This Row],[Issuer First Name]])</f>
        <v>No. 051, Employee</v>
      </c>
      <c r="D4340" t="str">
        <f>CONCATENATE(Table1[[#This Row],[Approver Last Name]],", ",Table1[[#This Row],[Approver First Name]])</f>
        <v>No. 028, Employee</v>
      </c>
      <c r="E4340" t="str">
        <f>CONCATENATE(Table1[[#This Row],[Customer Last Name]],", ",Table1[[#This Row],[Customer First Name]])</f>
        <v>No. 12839, Client</v>
      </c>
      <c r="F43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0" t="str">
        <f>IF(Table1[[#This Row],[Transaction Type]]="Maintenance","Non-Sales","Sales")</f>
        <v>Non-Sales</v>
      </c>
      <c r="H4340">
        <f>IF(Table1[[#This Row],[Quarter]]="q2",1,"")</f>
        <v>1</v>
      </c>
      <c r="I4340" t="str">
        <f>IF(Table1[[#This Row],[Quarter]]="q3",1,"")</f>
        <v/>
      </c>
      <c r="J4340">
        <f>IF(Table1[[#This Row],[Quarter]]="Q2",Table1[[#This Row],[Credit Amount]],"")</f>
        <v>-95.06</v>
      </c>
      <c r="K4340" t="str">
        <f>IF(Table1[[#This Row],[Quarter]]="Q3",Table1[[#This Row],[Credit Amount]],"")</f>
        <v/>
      </c>
      <c r="L4340" t="str">
        <f>IF(Table1[[#This Row],[Transaction Type]]="Upgrade",Table1[[#This Row],[Credit Amount]],IF(Table1[[#This Row],[Transaction Type]]="Activation",Table1[[#This Row],[Credit Amount]],""))</f>
        <v/>
      </c>
      <c r="M4340">
        <f>IF(Table1[[#This Row],[Transaction Type]]="Maintenance",Table1[[#This Row],[Credit Amount]],"")</f>
        <v>-95.06</v>
      </c>
      <c r="N4340">
        <v>10051</v>
      </c>
      <c r="O4340" t="s">
        <v>2489</v>
      </c>
      <c r="P4340" t="s">
        <v>2540</v>
      </c>
      <c r="Q4340" t="s">
        <v>289</v>
      </c>
      <c r="R4340">
        <v>10028</v>
      </c>
      <c r="S4340" t="s">
        <v>2489</v>
      </c>
      <c r="T4340" t="s">
        <v>2517</v>
      </c>
      <c r="U4340" t="s">
        <v>290</v>
      </c>
      <c r="V4340" t="s">
        <v>255</v>
      </c>
      <c r="W4340">
        <v>100003838</v>
      </c>
      <c r="X4340">
        <v>8005552839</v>
      </c>
      <c r="Y4340" t="s">
        <v>2595</v>
      </c>
      <c r="Z4340" t="s">
        <v>5431</v>
      </c>
      <c r="AA4340" s="13">
        <v>-95.06</v>
      </c>
      <c r="AB4340" s="14">
        <v>42530</v>
      </c>
      <c r="AC4340" t="s">
        <v>36</v>
      </c>
    </row>
    <row r="4341" spans="1:29" x14ac:dyDescent="0.25">
      <c r="A4341" t="str">
        <f>CONCATENATE("Q",ROUNDUP(MONTH(Table1[[#This Row],[Month]])/3,0))</f>
        <v>Q2</v>
      </c>
      <c r="B4341" s="14">
        <f>EOMONTH(Table1[[#This Row],[Credit Date]],-1)+1</f>
        <v>42522</v>
      </c>
      <c r="C4341" t="str">
        <f>CONCATENATE(Table1[[#This Row],[Issuer Last Name]],", ",Table1[[#This Row],[Issuer First Name]])</f>
        <v>No. 051, Employee</v>
      </c>
      <c r="D4341" t="str">
        <f>CONCATENATE(Table1[[#This Row],[Approver Last Name]],", ",Table1[[#This Row],[Approver First Name]])</f>
        <v>No. 028, Employee</v>
      </c>
      <c r="E4341" t="str">
        <f>CONCATENATE(Table1[[#This Row],[Customer Last Name]],", ",Table1[[#This Row],[Customer First Name]])</f>
        <v>No. 10383, Client</v>
      </c>
      <c r="F434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1" t="str">
        <f>IF(Table1[[#This Row],[Transaction Type]]="Maintenance","Non-Sales","Sales")</f>
        <v>Non-Sales</v>
      </c>
      <c r="H4341">
        <f>IF(Table1[[#This Row],[Quarter]]="q2",1,"")</f>
        <v>1</v>
      </c>
      <c r="I4341" t="str">
        <f>IF(Table1[[#This Row],[Quarter]]="q3",1,"")</f>
        <v/>
      </c>
      <c r="J4341">
        <f>IF(Table1[[#This Row],[Quarter]]="Q2",Table1[[#This Row],[Credit Amount]],"")</f>
        <v>-69.78</v>
      </c>
      <c r="K4341" t="str">
        <f>IF(Table1[[#This Row],[Quarter]]="Q3",Table1[[#This Row],[Credit Amount]],"")</f>
        <v/>
      </c>
      <c r="L4341" t="str">
        <f>IF(Table1[[#This Row],[Transaction Type]]="Upgrade",Table1[[#This Row],[Credit Amount]],IF(Table1[[#This Row],[Transaction Type]]="Activation",Table1[[#This Row],[Credit Amount]],""))</f>
        <v/>
      </c>
      <c r="M4341">
        <f>IF(Table1[[#This Row],[Transaction Type]]="Maintenance",Table1[[#This Row],[Credit Amount]],"")</f>
        <v>-69.78</v>
      </c>
      <c r="N4341">
        <v>10051</v>
      </c>
      <c r="O4341" t="s">
        <v>2489</v>
      </c>
      <c r="P4341" t="s">
        <v>2540</v>
      </c>
      <c r="Q4341" t="s">
        <v>289</v>
      </c>
      <c r="R4341">
        <v>10028</v>
      </c>
      <c r="S4341" t="s">
        <v>2489</v>
      </c>
      <c r="T4341" t="s">
        <v>2517</v>
      </c>
      <c r="U4341" t="s">
        <v>290</v>
      </c>
      <c r="V4341" t="s">
        <v>255</v>
      </c>
      <c r="W4341">
        <v>100001382</v>
      </c>
      <c r="X4341">
        <v>8005550383</v>
      </c>
      <c r="Y4341" t="s">
        <v>2595</v>
      </c>
      <c r="Z4341" t="s">
        <v>2978</v>
      </c>
      <c r="AA4341" s="13">
        <v>-69.78</v>
      </c>
      <c r="AB4341" s="14">
        <v>42532</v>
      </c>
      <c r="AC4341" t="s">
        <v>36</v>
      </c>
    </row>
    <row r="4342" spans="1:29" x14ac:dyDescent="0.25">
      <c r="A4342" t="str">
        <f>CONCATENATE("Q",ROUNDUP(MONTH(Table1[[#This Row],[Month]])/3,0))</f>
        <v>Q2</v>
      </c>
      <c r="B4342" s="14">
        <f>EOMONTH(Table1[[#This Row],[Credit Date]],-1)+1</f>
        <v>42522</v>
      </c>
      <c r="C4342" t="str">
        <f>CONCATENATE(Table1[[#This Row],[Issuer Last Name]],", ",Table1[[#This Row],[Issuer First Name]])</f>
        <v>No. 051, Employee</v>
      </c>
      <c r="D4342" t="str">
        <f>CONCATENATE(Table1[[#This Row],[Approver Last Name]],", ",Table1[[#This Row],[Approver First Name]])</f>
        <v>No. 028, Employee</v>
      </c>
      <c r="E4342" t="str">
        <f>CONCATENATE(Table1[[#This Row],[Customer Last Name]],", ",Table1[[#This Row],[Customer First Name]])</f>
        <v>No. 11743, Client</v>
      </c>
      <c r="F4342" t="str">
        <f>IF(Table1[[#This Row],[Credit Amount]]&gt;-19.99,"Less than 19.99",IF(Table1[[#This Row],[Credit Amount]]=-20,"20",IF(Table1[[#This Row],[Credit Amount]]&gt;-49.98,"20.01-49.98",IF(Table1[[#This Row],[Credit Amount]]=-49.99,"49.99",IF(Table1[[#This Row],[Credit Amount]]=-50,"50",IF(Table1[[#This Row],[Credit Amount]]&lt;-50.01,"Greater than 50"))))))</f>
        <v>20.01-49.98</v>
      </c>
      <c r="G4342" t="str">
        <f>IF(Table1[[#This Row],[Transaction Type]]="Maintenance","Non-Sales","Sales")</f>
        <v>Sales</v>
      </c>
      <c r="H4342">
        <f>IF(Table1[[#This Row],[Quarter]]="q2",1,"")</f>
        <v>1</v>
      </c>
      <c r="I4342" t="str">
        <f>IF(Table1[[#This Row],[Quarter]]="q3",1,"")</f>
        <v/>
      </c>
      <c r="J4342">
        <f>IF(Table1[[#This Row],[Quarter]]="Q2",Table1[[#This Row],[Credit Amount]],"")</f>
        <v>-30.09</v>
      </c>
      <c r="K4342" t="str">
        <f>IF(Table1[[#This Row],[Quarter]]="Q3",Table1[[#This Row],[Credit Amount]],"")</f>
        <v/>
      </c>
      <c r="L4342">
        <f>IF(Table1[[#This Row],[Transaction Type]]="Upgrade",Table1[[#This Row],[Credit Amount]],IF(Table1[[#This Row],[Transaction Type]]="Activation",Table1[[#This Row],[Credit Amount]],""))</f>
        <v>-30.09</v>
      </c>
      <c r="M4342" t="str">
        <f>IF(Table1[[#This Row],[Transaction Type]]="Maintenance",Table1[[#This Row],[Credit Amount]],"")</f>
        <v/>
      </c>
      <c r="N4342">
        <v>10051</v>
      </c>
      <c r="O4342" t="s">
        <v>2489</v>
      </c>
      <c r="P4342" t="s">
        <v>2540</v>
      </c>
      <c r="Q4342" t="s">
        <v>289</v>
      </c>
      <c r="R4342">
        <v>10028</v>
      </c>
      <c r="S4342" t="s">
        <v>2489</v>
      </c>
      <c r="T4342" t="s">
        <v>2517</v>
      </c>
      <c r="U4342" t="s">
        <v>290</v>
      </c>
      <c r="V4342" t="s">
        <v>255</v>
      </c>
      <c r="W4342">
        <v>100002742</v>
      </c>
      <c r="X4342">
        <v>8005551743</v>
      </c>
      <c r="Y4342" t="s">
        <v>2595</v>
      </c>
      <c r="Z4342" t="s">
        <v>4338</v>
      </c>
      <c r="AA4342" s="13">
        <v>-30.09</v>
      </c>
      <c r="AB4342" s="14">
        <v>42534</v>
      </c>
      <c r="AC4342" t="s">
        <v>35</v>
      </c>
    </row>
    <row r="4343" spans="1:29" x14ac:dyDescent="0.25">
      <c r="A4343" t="str">
        <f>CONCATENATE("Q",ROUNDUP(MONTH(Table1[[#This Row],[Month]])/3,0))</f>
        <v>Q2</v>
      </c>
      <c r="B4343" s="14">
        <f>EOMONTH(Table1[[#This Row],[Credit Date]],-1)+1</f>
        <v>42522</v>
      </c>
      <c r="C4343" t="str">
        <f>CONCATENATE(Table1[[#This Row],[Issuer Last Name]],", ",Table1[[#This Row],[Issuer First Name]])</f>
        <v>No. 051, Employee</v>
      </c>
      <c r="D4343" t="str">
        <f>CONCATENATE(Table1[[#This Row],[Approver Last Name]],", ",Table1[[#This Row],[Approver First Name]])</f>
        <v>No. 028, Employee</v>
      </c>
      <c r="E4343" t="str">
        <f>CONCATENATE(Table1[[#This Row],[Customer Last Name]],", ",Table1[[#This Row],[Customer First Name]])</f>
        <v>No. 10963, Client</v>
      </c>
      <c r="F43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3" t="str">
        <f>IF(Table1[[#This Row],[Transaction Type]]="Maintenance","Non-Sales","Sales")</f>
        <v>Non-Sales</v>
      </c>
      <c r="H4343">
        <f>IF(Table1[[#This Row],[Quarter]]="q2",1,"")</f>
        <v>1</v>
      </c>
      <c r="I4343" t="str">
        <f>IF(Table1[[#This Row],[Quarter]]="q3",1,"")</f>
        <v/>
      </c>
      <c r="J4343">
        <f>IF(Table1[[#This Row],[Quarter]]="Q2",Table1[[#This Row],[Credit Amount]],"")</f>
        <v>-85.41</v>
      </c>
      <c r="K4343" t="str">
        <f>IF(Table1[[#This Row],[Quarter]]="Q3",Table1[[#This Row],[Credit Amount]],"")</f>
        <v/>
      </c>
      <c r="L4343" t="str">
        <f>IF(Table1[[#This Row],[Transaction Type]]="Upgrade",Table1[[#This Row],[Credit Amount]],IF(Table1[[#This Row],[Transaction Type]]="Activation",Table1[[#This Row],[Credit Amount]],""))</f>
        <v/>
      </c>
      <c r="M4343">
        <f>IF(Table1[[#This Row],[Transaction Type]]="Maintenance",Table1[[#This Row],[Credit Amount]],"")</f>
        <v>-85.41</v>
      </c>
      <c r="N4343">
        <v>10051</v>
      </c>
      <c r="O4343" t="s">
        <v>2489</v>
      </c>
      <c r="P4343" t="s">
        <v>2540</v>
      </c>
      <c r="Q4343" t="s">
        <v>289</v>
      </c>
      <c r="R4343">
        <v>10028</v>
      </c>
      <c r="S4343" t="s">
        <v>2489</v>
      </c>
      <c r="T4343" t="s">
        <v>2517</v>
      </c>
      <c r="U4343" t="s">
        <v>290</v>
      </c>
      <c r="V4343" t="s">
        <v>255</v>
      </c>
      <c r="W4343">
        <v>100001962</v>
      </c>
      <c r="X4343">
        <v>8005550963</v>
      </c>
      <c r="Y4343" t="s">
        <v>2595</v>
      </c>
      <c r="Z4343" t="s">
        <v>3558</v>
      </c>
      <c r="AA4343" s="13">
        <v>-85.41</v>
      </c>
      <c r="AB4343" s="14">
        <v>42540</v>
      </c>
      <c r="AC4343" t="s">
        <v>36</v>
      </c>
    </row>
    <row r="4344" spans="1:29" x14ac:dyDescent="0.25">
      <c r="A4344" t="str">
        <f>CONCATENATE("Q",ROUNDUP(MONTH(Table1[[#This Row],[Month]])/3,0))</f>
        <v>Q2</v>
      </c>
      <c r="B4344" s="14">
        <f>EOMONTH(Table1[[#This Row],[Credit Date]],-1)+1</f>
        <v>42522</v>
      </c>
      <c r="C4344" t="str">
        <f>CONCATENATE(Table1[[#This Row],[Issuer Last Name]],", ",Table1[[#This Row],[Issuer First Name]])</f>
        <v>No. 051, Employee</v>
      </c>
      <c r="D4344" t="str">
        <f>CONCATENATE(Table1[[#This Row],[Approver Last Name]],", ",Table1[[#This Row],[Approver First Name]])</f>
        <v>No. 028, Employee</v>
      </c>
      <c r="E4344" t="str">
        <f>CONCATENATE(Table1[[#This Row],[Customer Last Name]],", ",Table1[[#This Row],[Customer First Name]])</f>
        <v>No. 13491, Client</v>
      </c>
      <c r="F4344" t="str">
        <f>IF(Table1[[#This Row],[Credit Amount]]&gt;-19.99,"Less than 19.99",IF(Table1[[#This Row],[Credit Amount]]=-20,"20",IF(Table1[[#This Row],[Credit Amount]]&gt;-49.98,"20.01-49.98",IF(Table1[[#This Row],[Credit Amount]]=-49.99,"49.99",IF(Table1[[#This Row],[Credit Amount]]=-50,"50",IF(Table1[[#This Row],[Credit Amount]]&lt;-50.01,"Greater than 50"))))))</f>
        <v>20.01-49.98</v>
      </c>
      <c r="G4344" t="str">
        <f>IF(Table1[[#This Row],[Transaction Type]]="Maintenance","Non-Sales","Sales")</f>
        <v>Non-Sales</v>
      </c>
      <c r="H4344">
        <f>IF(Table1[[#This Row],[Quarter]]="q2",1,"")</f>
        <v>1</v>
      </c>
      <c r="I4344" t="str">
        <f>IF(Table1[[#This Row],[Quarter]]="q3",1,"")</f>
        <v/>
      </c>
      <c r="J4344">
        <f>IF(Table1[[#This Row],[Quarter]]="Q2",Table1[[#This Row],[Credit Amount]],"")</f>
        <v>-29.89</v>
      </c>
      <c r="K4344" t="str">
        <f>IF(Table1[[#This Row],[Quarter]]="Q3",Table1[[#This Row],[Credit Amount]],"")</f>
        <v/>
      </c>
      <c r="L4344" t="str">
        <f>IF(Table1[[#This Row],[Transaction Type]]="Upgrade",Table1[[#This Row],[Credit Amount]],IF(Table1[[#This Row],[Transaction Type]]="Activation",Table1[[#This Row],[Credit Amount]],""))</f>
        <v/>
      </c>
      <c r="M4344">
        <f>IF(Table1[[#This Row],[Transaction Type]]="Maintenance",Table1[[#This Row],[Credit Amount]],"")</f>
        <v>-29.89</v>
      </c>
      <c r="N4344">
        <v>10051</v>
      </c>
      <c r="O4344" t="s">
        <v>2489</v>
      </c>
      <c r="P4344" t="s">
        <v>2540</v>
      </c>
      <c r="Q4344" t="s">
        <v>289</v>
      </c>
      <c r="R4344">
        <v>10028</v>
      </c>
      <c r="S4344" t="s">
        <v>2489</v>
      </c>
      <c r="T4344" t="s">
        <v>2517</v>
      </c>
      <c r="U4344" t="s">
        <v>290</v>
      </c>
      <c r="V4344" t="s">
        <v>255</v>
      </c>
      <c r="W4344">
        <v>100004490</v>
      </c>
      <c r="X4344">
        <v>8005553491</v>
      </c>
      <c r="Y4344" t="s">
        <v>2595</v>
      </c>
      <c r="Z4344" t="s">
        <v>6079</v>
      </c>
      <c r="AA4344" s="13">
        <v>-29.89</v>
      </c>
      <c r="AB4344" s="14">
        <v>42541</v>
      </c>
      <c r="AC4344" t="s">
        <v>36</v>
      </c>
    </row>
    <row r="4345" spans="1:29" x14ac:dyDescent="0.25">
      <c r="A4345" t="str">
        <f>CONCATENATE("Q",ROUNDUP(MONTH(Table1[[#This Row],[Month]])/3,0))</f>
        <v>Q2</v>
      </c>
      <c r="B4345" s="14">
        <f>EOMONTH(Table1[[#This Row],[Credit Date]],-1)+1</f>
        <v>42522</v>
      </c>
      <c r="C4345" t="str">
        <f>CONCATENATE(Table1[[#This Row],[Issuer Last Name]],", ",Table1[[#This Row],[Issuer First Name]])</f>
        <v>No. 051, Employee</v>
      </c>
      <c r="D4345" t="str">
        <f>CONCATENATE(Table1[[#This Row],[Approver Last Name]],", ",Table1[[#This Row],[Approver First Name]])</f>
        <v>No. 028, Employee</v>
      </c>
      <c r="E4345" t="str">
        <f>CONCATENATE(Table1[[#This Row],[Customer Last Name]],", ",Table1[[#This Row],[Customer First Name]])</f>
        <v>No. 11433, Client</v>
      </c>
      <c r="F4345" t="str">
        <f>IF(Table1[[#This Row],[Credit Amount]]&gt;-19.99,"Less than 19.99",IF(Table1[[#This Row],[Credit Amount]]=-20,"20",IF(Table1[[#This Row],[Credit Amount]]&gt;-49.98,"20.01-49.98",IF(Table1[[#This Row],[Credit Amount]]=-49.99,"49.99",IF(Table1[[#This Row],[Credit Amount]]=-50,"50",IF(Table1[[#This Row],[Credit Amount]]&lt;-50.01,"Greater than 50"))))))</f>
        <v>Less than 19.99</v>
      </c>
      <c r="G4345" t="str">
        <f>IF(Table1[[#This Row],[Transaction Type]]="Maintenance","Non-Sales","Sales")</f>
        <v>Non-Sales</v>
      </c>
      <c r="H4345">
        <f>IF(Table1[[#This Row],[Quarter]]="q2",1,"")</f>
        <v>1</v>
      </c>
      <c r="I4345" t="str">
        <f>IF(Table1[[#This Row],[Quarter]]="q3",1,"")</f>
        <v/>
      </c>
      <c r="J4345">
        <f>IF(Table1[[#This Row],[Quarter]]="Q2",Table1[[#This Row],[Credit Amount]],"")</f>
        <v>-19.46</v>
      </c>
      <c r="K4345" t="str">
        <f>IF(Table1[[#This Row],[Quarter]]="Q3",Table1[[#This Row],[Credit Amount]],"")</f>
        <v/>
      </c>
      <c r="L4345" t="str">
        <f>IF(Table1[[#This Row],[Transaction Type]]="Upgrade",Table1[[#This Row],[Credit Amount]],IF(Table1[[#This Row],[Transaction Type]]="Activation",Table1[[#This Row],[Credit Amount]],""))</f>
        <v/>
      </c>
      <c r="M4345">
        <f>IF(Table1[[#This Row],[Transaction Type]]="Maintenance",Table1[[#This Row],[Credit Amount]],"")</f>
        <v>-19.46</v>
      </c>
      <c r="N4345">
        <v>10051</v>
      </c>
      <c r="O4345" t="s">
        <v>2489</v>
      </c>
      <c r="P4345" t="s">
        <v>2540</v>
      </c>
      <c r="Q4345" t="s">
        <v>289</v>
      </c>
      <c r="R4345">
        <v>10028</v>
      </c>
      <c r="S4345" t="s">
        <v>2489</v>
      </c>
      <c r="T4345" t="s">
        <v>2517</v>
      </c>
      <c r="U4345" t="s">
        <v>290</v>
      </c>
      <c r="V4345" t="s">
        <v>255</v>
      </c>
      <c r="W4345">
        <v>100002432</v>
      </c>
      <c r="X4345">
        <v>8005551433</v>
      </c>
      <c r="Y4345" t="s">
        <v>2595</v>
      </c>
      <c r="Z4345" t="s">
        <v>4028</v>
      </c>
      <c r="AA4345" s="13">
        <v>-19.46</v>
      </c>
      <c r="AB4345" s="14">
        <v>42541</v>
      </c>
      <c r="AC4345" t="s">
        <v>36</v>
      </c>
    </row>
    <row r="4346" spans="1:29" x14ac:dyDescent="0.25">
      <c r="A4346" t="str">
        <f>CONCATENATE("Q",ROUNDUP(MONTH(Table1[[#This Row],[Month]])/3,0))</f>
        <v>Q2</v>
      </c>
      <c r="B4346" s="14">
        <f>EOMONTH(Table1[[#This Row],[Credit Date]],-1)+1</f>
        <v>42522</v>
      </c>
      <c r="C4346" t="str">
        <f>CONCATENATE(Table1[[#This Row],[Issuer Last Name]],", ",Table1[[#This Row],[Issuer First Name]])</f>
        <v>No. 051, Employee</v>
      </c>
      <c r="D4346" t="str">
        <f>CONCATENATE(Table1[[#This Row],[Approver Last Name]],", ",Table1[[#This Row],[Approver First Name]])</f>
        <v>No. 028, Employee</v>
      </c>
      <c r="E4346" t="str">
        <f>CONCATENATE(Table1[[#This Row],[Customer Last Name]],", ",Table1[[#This Row],[Customer First Name]])</f>
        <v>No. 10364, Client</v>
      </c>
      <c r="F434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6" t="str">
        <f>IF(Table1[[#This Row],[Transaction Type]]="Maintenance","Non-Sales","Sales")</f>
        <v>Non-Sales</v>
      </c>
      <c r="H4346">
        <f>IF(Table1[[#This Row],[Quarter]]="q2",1,"")</f>
        <v>1</v>
      </c>
      <c r="I4346" t="str">
        <f>IF(Table1[[#This Row],[Quarter]]="q3",1,"")</f>
        <v/>
      </c>
      <c r="J4346">
        <f>IF(Table1[[#This Row],[Quarter]]="Q2",Table1[[#This Row],[Credit Amount]],"")</f>
        <v>-69.819999999999993</v>
      </c>
      <c r="K4346" t="str">
        <f>IF(Table1[[#This Row],[Quarter]]="Q3",Table1[[#This Row],[Credit Amount]],"")</f>
        <v/>
      </c>
      <c r="L4346" t="str">
        <f>IF(Table1[[#This Row],[Transaction Type]]="Upgrade",Table1[[#This Row],[Credit Amount]],IF(Table1[[#This Row],[Transaction Type]]="Activation",Table1[[#This Row],[Credit Amount]],""))</f>
        <v/>
      </c>
      <c r="M4346">
        <f>IF(Table1[[#This Row],[Transaction Type]]="Maintenance",Table1[[#This Row],[Credit Amount]],"")</f>
        <v>-69.819999999999993</v>
      </c>
      <c r="N4346">
        <v>10051</v>
      </c>
      <c r="O4346" t="s">
        <v>2489</v>
      </c>
      <c r="P4346" t="s">
        <v>2540</v>
      </c>
      <c r="Q4346" t="s">
        <v>289</v>
      </c>
      <c r="R4346">
        <v>10028</v>
      </c>
      <c r="S4346" t="s">
        <v>2489</v>
      </c>
      <c r="T4346" t="s">
        <v>2517</v>
      </c>
      <c r="U4346" t="s">
        <v>290</v>
      </c>
      <c r="V4346" t="s">
        <v>255</v>
      </c>
      <c r="W4346">
        <v>100001363</v>
      </c>
      <c r="X4346">
        <v>8005550364</v>
      </c>
      <c r="Y4346" t="s">
        <v>2595</v>
      </c>
      <c r="Z4346" t="s">
        <v>2959</v>
      </c>
      <c r="AA4346" s="13">
        <v>-69.819999999999993</v>
      </c>
      <c r="AB4346" s="14">
        <v>42542</v>
      </c>
      <c r="AC4346" t="s">
        <v>36</v>
      </c>
    </row>
    <row r="4347" spans="1:29" x14ac:dyDescent="0.25">
      <c r="A4347" t="str">
        <f>CONCATENATE("Q",ROUNDUP(MONTH(Table1[[#This Row],[Month]])/3,0))</f>
        <v>Q2</v>
      </c>
      <c r="B4347" s="14">
        <f>EOMONTH(Table1[[#This Row],[Credit Date]],-1)+1</f>
        <v>42522</v>
      </c>
      <c r="C4347" t="str">
        <f>CONCATENATE(Table1[[#This Row],[Issuer Last Name]],", ",Table1[[#This Row],[Issuer First Name]])</f>
        <v>No. 051, Employee</v>
      </c>
      <c r="D4347" t="str">
        <f>CONCATENATE(Table1[[#This Row],[Approver Last Name]],", ",Table1[[#This Row],[Approver First Name]])</f>
        <v>No. 028, Employee</v>
      </c>
      <c r="E4347" t="str">
        <f>CONCATENATE(Table1[[#This Row],[Customer Last Name]],", ",Table1[[#This Row],[Customer First Name]])</f>
        <v>No. 12472, Client</v>
      </c>
      <c r="F434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7" t="str">
        <f>IF(Table1[[#This Row],[Transaction Type]]="Maintenance","Non-Sales","Sales")</f>
        <v>Non-Sales</v>
      </c>
      <c r="H4347">
        <f>IF(Table1[[#This Row],[Quarter]]="q2",1,"")</f>
        <v>1</v>
      </c>
      <c r="I4347" t="str">
        <f>IF(Table1[[#This Row],[Quarter]]="q3",1,"")</f>
        <v/>
      </c>
      <c r="J4347">
        <f>IF(Table1[[#This Row],[Quarter]]="Q2",Table1[[#This Row],[Credit Amount]],"")</f>
        <v>-84.09</v>
      </c>
      <c r="K4347" t="str">
        <f>IF(Table1[[#This Row],[Quarter]]="Q3",Table1[[#This Row],[Credit Amount]],"")</f>
        <v/>
      </c>
      <c r="L4347" t="str">
        <f>IF(Table1[[#This Row],[Transaction Type]]="Upgrade",Table1[[#This Row],[Credit Amount]],IF(Table1[[#This Row],[Transaction Type]]="Activation",Table1[[#This Row],[Credit Amount]],""))</f>
        <v/>
      </c>
      <c r="M4347">
        <f>IF(Table1[[#This Row],[Transaction Type]]="Maintenance",Table1[[#This Row],[Credit Amount]],"")</f>
        <v>-84.09</v>
      </c>
      <c r="N4347">
        <v>10051</v>
      </c>
      <c r="O4347" t="s">
        <v>2489</v>
      </c>
      <c r="P4347" t="s">
        <v>2540</v>
      </c>
      <c r="Q4347" t="s">
        <v>289</v>
      </c>
      <c r="R4347">
        <v>10028</v>
      </c>
      <c r="S4347" t="s">
        <v>2489</v>
      </c>
      <c r="T4347" t="s">
        <v>2517</v>
      </c>
      <c r="U4347" t="s">
        <v>290</v>
      </c>
      <c r="V4347" t="s">
        <v>255</v>
      </c>
      <c r="W4347">
        <v>100003471</v>
      </c>
      <c r="X4347">
        <v>8005552472</v>
      </c>
      <c r="Y4347" t="s">
        <v>2595</v>
      </c>
      <c r="Z4347" t="s">
        <v>5067</v>
      </c>
      <c r="AA4347" s="13">
        <v>-84.09</v>
      </c>
      <c r="AB4347" s="14">
        <v>42542</v>
      </c>
      <c r="AC4347" t="s">
        <v>36</v>
      </c>
    </row>
    <row r="4348" spans="1:29" x14ac:dyDescent="0.25">
      <c r="A4348" t="str">
        <f>CONCATENATE("Q",ROUNDUP(MONTH(Table1[[#This Row],[Month]])/3,0))</f>
        <v>Q2</v>
      </c>
      <c r="B4348" s="14">
        <f>EOMONTH(Table1[[#This Row],[Credit Date]],-1)+1</f>
        <v>42522</v>
      </c>
      <c r="C4348" t="str">
        <f>CONCATENATE(Table1[[#This Row],[Issuer Last Name]],", ",Table1[[#This Row],[Issuer First Name]])</f>
        <v>No. 051, Employee</v>
      </c>
      <c r="D4348" t="str">
        <f>CONCATENATE(Table1[[#This Row],[Approver Last Name]],", ",Table1[[#This Row],[Approver First Name]])</f>
        <v>No. 028, Employee</v>
      </c>
      <c r="E4348" t="str">
        <f>CONCATENATE(Table1[[#This Row],[Customer Last Name]],", ",Table1[[#This Row],[Customer First Name]])</f>
        <v>No. 12135, Client</v>
      </c>
      <c r="F434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8" t="str">
        <f>IF(Table1[[#This Row],[Transaction Type]]="Maintenance","Non-Sales","Sales")</f>
        <v>Sales</v>
      </c>
      <c r="H4348">
        <f>IF(Table1[[#This Row],[Quarter]]="q2",1,"")</f>
        <v>1</v>
      </c>
      <c r="I4348" t="str">
        <f>IF(Table1[[#This Row],[Quarter]]="q3",1,"")</f>
        <v/>
      </c>
      <c r="J4348">
        <f>IF(Table1[[#This Row],[Quarter]]="Q2",Table1[[#This Row],[Credit Amount]],"")</f>
        <v>-86.62</v>
      </c>
      <c r="K4348" t="str">
        <f>IF(Table1[[#This Row],[Quarter]]="Q3",Table1[[#This Row],[Credit Amount]],"")</f>
        <v/>
      </c>
      <c r="L4348">
        <f>IF(Table1[[#This Row],[Transaction Type]]="Upgrade",Table1[[#This Row],[Credit Amount]],IF(Table1[[#This Row],[Transaction Type]]="Activation",Table1[[#This Row],[Credit Amount]],""))</f>
        <v>-86.62</v>
      </c>
      <c r="M4348" t="str">
        <f>IF(Table1[[#This Row],[Transaction Type]]="Maintenance",Table1[[#This Row],[Credit Amount]],"")</f>
        <v/>
      </c>
      <c r="N4348">
        <v>10051</v>
      </c>
      <c r="O4348" t="s">
        <v>2489</v>
      </c>
      <c r="P4348" t="s">
        <v>2540</v>
      </c>
      <c r="Q4348" t="s">
        <v>289</v>
      </c>
      <c r="R4348">
        <v>10028</v>
      </c>
      <c r="S4348" t="s">
        <v>2489</v>
      </c>
      <c r="T4348" t="s">
        <v>2517</v>
      </c>
      <c r="U4348" t="s">
        <v>290</v>
      </c>
      <c r="V4348" t="s">
        <v>255</v>
      </c>
      <c r="W4348">
        <v>100003134</v>
      </c>
      <c r="X4348">
        <v>8005552135</v>
      </c>
      <c r="Y4348" t="s">
        <v>2595</v>
      </c>
      <c r="Z4348" t="s">
        <v>4730</v>
      </c>
      <c r="AA4348" s="13">
        <v>-86.62</v>
      </c>
      <c r="AB4348" s="14">
        <v>42545</v>
      </c>
      <c r="AC4348" t="s">
        <v>35</v>
      </c>
    </row>
    <row r="4349" spans="1:29" x14ac:dyDescent="0.25">
      <c r="A4349" t="str">
        <f>CONCATENATE("Q",ROUNDUP(MONTH(Table1[[#This Row],[Month]])/3,0))</f>
        <v>Q2</v>
      </c>
      <c r="B4349" s="14">
        <f>EOMONTH(Table1[[#This Row],[Credit Date]],-1)+1</f>
        <v>42522</v>
      </c>
      <c r="C4349" t="str">
        <f>CONCATENATE(Table1[[#This Row],[Issuer Last Name]],", ",Table1[[#This Row],[Issuer First Name]])</f>
        <v>No. 051, Employee</v>
      </c>
      <c r="D4349" t="str">
        <f>CONCATENATE(Table1[[#This Row],[Approver Last Name]],", ",Table1[[#This Row],[Approver First Name]])</f>
        <v>No. 028, Employee</v>
      </c>
      <c r="E4349" t="str">
        <f>CONCATENATE(Table1[[#This Row],[Customer Last Name]],", ",Table1[[#This Row],[Customer First Name]])</f>
        <v>No. 12397, Client</v>
      </c>
      <c r="F43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49" t="str">
        <f>IF(Table1[[#This Row],[Transaction Type]]="Maintenance","Non-Sales","Sales")</f>
        <v>Non-Sales</v>
      </c>
      <c r="H4349">
        <f>IF(Table1[[#This Row],[Quarter]]="q2",1,"")</f>
        <v>1</v>
      </c>
      <c r="I4349" t="str">
        <f>IF(Table1[[#This Row],[Quarter]]="q3",1,"")</f>
        <v/>
      </c>
      <c r="J4349">
        <f>IF(Table1[[#This Row],[Quarter]]="Q2",Table1[[#This Row],[Credit Amount]],"")</f>
        <v>-85.45</v>
      </c>
      <c r="K4349" t="str">
        <f>IF(Table1[[#This Row],[Quarter]]="Q3",Table1[[#This Row],[Credit Amount]],"")</f>
        <v/>
      </c>
      <c r="L4349" t="str">
        <f>IF(Table1[[#This Row],[Transaction Type]]="Upgrade",Table1[[#This Row],[Credit Amount]],IF(Table1[[#This Row],[Transaction Type]]="Activation",Table1[[#This Row],[Credit Amount]],""))</f>
        <v/>
      </c>
      <c r="M4349">
        <f>IF(Table1[[#This Row],[Transaction Type]]="Maintenance",Table1[[#This Row],[Credit Amount]],"")</f>
        <v>-85.45</v>
      </c>
      <c r="N4349">
        <v>10051</v>
      </c>
      <c r="O4349" t="s">
        <v>2489</v>
      </c>
      <c r="P4349" t="s">
        <v>2540</v>
      </c>
      <c r="Q4349" t="s">
        <v>289</v>
      </c>
      <c r="R4349">
        <v>10028</v>
      </c>
      <c r="S4349" t="s">
        <v>2489</v>
      </c>
      <c r="T4349" t="s">
        <v>2517</v>
      </c>
      <c r="U4349" t="s">
        <v>290</v>
      </c>
      <c r="V4349" t="s">
        <v>255</v>
      </c>
      <c r="W4349">
        <v>100003396</v>
      </c>
      <c r="X4349">
        <v>8005552397</v>
      </c>
      <c r="Y4349" t="s">
        <v>2595</v>
      </c>
      <c r="Z4349" t="s">
        <v>4992</v>
      </c>
      <c r="AA4349" s="13">
        <v>-85.45</v>
      </c>
      <c r="AB4349" s="14">
        <v>42547</v>
      </c>
      <c r="AC4349" t="s">
        <v>36</v>
      </c>
    </row>
    <row r="4350" spans="1:29" x14ac:dyDescent="0.25">
      <c r="A4350" t="str">
        <f>CONCATENATE("Q",ROUNDUP(MONTH(Table1[[#This Row],[Month]])/3,0))</f>
        <v>Q3</v>
      </c>
      <c r="B4350" s="14">
        <f>EOMONTH(Table1[[#This Row],[Credit Date]],-1)+1</f>
        <v>42552</v>
      </c>
      <c r="C4350" t="str">
        <f>CONCATENATE(Table1[[#This Row],[Issuer Last Name]],", ",Table1[[#This Row],[Issuer First Name]])</f>
        <v>No. 051, Employee</v>
      </c>
      <c r="D4350" t="str">
        <f>CONCATENATE(Table1[[#This Row],[Approver Last Name]],", ",Table1[[#This Row],[Approver First Name]])</f>
        <v>No. 051, Employee</v>
      </c>
      <c r="E4350" t="str">
        <f>CONCATENATE(Table1[[#This Row],[Customer Last Name]],", ",Table1[[#This Row],[Customer First Name]])</f>
        <v>No. 10274, Client</v>
      </c>
      <c r="F4350" t="str">
        <f>IF(Table1[[#This Row],[Credit Amount]]&gt;-19.99,"Less than 19.99",IF(Table1[[#This Row],[Credit Amount]]=-20,"20",IF(Table1[[#This Row],[Credit Amount]]&gt;-49.98,"20.01-49.98",IF(Table1[[#This Row],[Credit Amount]]=-49.99,"49.99",IF(Table1[[#This Row],[Credit Amount]]=-50,"50",IF(Table1[[#This Row],[Credit Amount]]&lt;-50.01,"Greater than 50"))))))</f>
        <v>20.01-49.98</v>
      </c>
      <c r="G4350" t="str">
        <f>IF(Table1[[#This Row],[Transaction Type]]="Maintenance","Non-Sales","Sales")</f>
        <v>Non-Sales</v>
      </c>
      <c r="H4350" t="str">
        <f>IF(Table1[[#This Row],[Quarter]]="q2",1,"")</f>
        <v/>
      </c>
      <c r="I4350">
        <f>IF(Table1[[#This Row],[Quarter]]="q3",1,"")</f>
        <v>1</v>
      </c>
      <c r="J4350" t="str">
        <f>IF(Table1[[#This Row],[Quarter]]="Q2",Table1[[#This Row],[Credit Amount]],"")</f>
        <v/>
      </c>
      <c r="K4350">
        <f>IF(Table1[[#This Row],[Quarter]]="Q3",Table1[[#This Row],[Credit Amount]],"")</f>
        <v>-35.08</v>
      </c>
      <c r="L4350" t="str">
        <f>IF(Table1[[#This Row],[Transaction Type]]="Upgrade",Table1[[#This Row],[Credit Amount]],IF(Table1[[#This Row],[Transaction Type]]="Activation",Table1[[#This Row],[Credit Amount]],""))</f>
        <v/>
      </c>
      <c r="M4350">
        <f>IF(Table1[[#This Row],[Transaction Type]]="Maintenance",Table1[[#This Row],[Credit Amount]],"")</f>
        <v>-35.08</v>
      </c>
      <c r="N4350">
        <v>10051</v>
      </c>
      <c r="O4350" t="s">
        <v>2489</v>
      </c>
      <c r="P4350" t="s">
        <v>2540</v>
      </c>
      <c r="Q4350" t="s">
        <v>289</v>
      </c>
      <c r="R4350">
        <v>10051</v>
      </c>
      <c r="S4350" t="s">
        <v>2489</v>
      </c>
      <c r="T4350" t="s">
        <v>2540</v>
      </c>
      <c r="U4350" t="s">
        <v>289</v>
      </c>
      <c r="V4350" t="s">
        <v>255</v>
      </c>
      <c r="W4350">
        <v>100001273</v>
      </c>
      <c r="X4350">
        <v>8005550274</v>
      </c>
      <c r="Y4350" t="s">
        <v>2595</v>
      </c>
      <c r="Z4350" t="s">
        <v>2869</v>
      </c>
      <c r="AA4350" s="13">
        <v>-35.08</v>
      </c>
      <c r="AB4350" s="14">
        <v>42554</v>
      </c>
      <c r="AC4350" t="s">
        <v>36</v>
      </c>
    </row>
    <row r="4351" spans="1:29" x14ac:dyDescent="0.25">
      <c r="A4351" t="str">
        <f>CONCATENATE("Q",ROUNDUP(MONTH(Table1[[#This Row],[Month]])/3,0))</f>
        <v>Q3</v>
      </c>
      <c r="B4351" s="14">
        <f>EOMONTH(Table1[[#This Row],[Credit Date]],-1)+1</f>
        <v>42552</v>
      </c>
      <c r="C4351" t="str">
        <f>CONCATENATE(Table1[[#This Row],[Issuer Last Name]],", ",Table1[[#This Row],[Issuer First Name]])</f>
        <v>No. 051, Employee</v>
      </c>
      <c r="D4351" t="str">
        <f>CONCATENATE(Table1[[#This Row],[Approver Last Name]],", ",Table1[[#This Row],[Approver First Name]])</f>
        <v>No. 051, Employee</v>
      </c>
      <c r="E4351" t="str">
        <f>CONCATENATE(Table1[[#This Row],[Customer Last Name]],", ",Table1[[#This Row],[Customer First Name]])</f>
        <v>No. 13646, Client</v>
      </c>
      <c r="F4351" t="str">
        <f>IF(Table1[[#This Row],[Credit Amount]]&gt;-19.99,"Less than 19.99",IF(Table1[[#This Row],[Credit Amount]]=-20,"20",IF(Table1[[#This Row],[Credit Amount]]&gt;-49.98,"20.01-49.98",IF(Table1[[#This Row],[Credit Amount]]=-49.99,"49.99",IF(Table1[[#This Row],[Credit Amount]]=-50,"50",IF(Table1[[#This Row],[Credit Amount]]&lt;-50.01,"Greater than 50"))))))</f>
        <v>Less than 19.99</v>
      </c>
      <c r="G4351" t="str">
        <f>IF(Table1[[#This Row],[Transaction Type]]="Maintenance","Non-Sales","Sales")</f>
        <v>Non-Sales</v>
      </c>
      <c r="H4351" t="str">
        <f>IF(Table1[[#This Row],[Quarter]]="q2",1,"")</f>
        <v/>
      </c>
      <c r="I4351">
        <f>IF(Table1[[#This Row],[Quarter]]="q3",1,"")</f>
        <v>1</v>
      </c>
      <c r="J4351" t="str">
        <f>IF(Table1[[#This Row],[Quarter]]="Q2",Table1[[#This Row],[Credit Amount]],"")</f>
        <v/>
      </c>
      <c r="K4351">
        <f>IF(Table1[[#This Row],[Quarter]]="Q3",Table1[[#This Row],[Credit Amount]],"")</f>
        <v>-12.52</v>
      </c>
      <c r="L4351" t="str">
        <f>IF(Table1[[#This Row],[Transaction Type]]="Upgrade",Table1[[#This Row],[Credit Amount]],IF(Table1[[#This Row],[Transaction Type]]="Activation",Table1[[#This Row],[Credit Amount]],""))</f>
        <v/>
      </c>
      <c r="M4351">
        <f>IF(Table1[[#This Row],[Transaction Type]]="Maintenance",Table1[[#This Row],[Credit Amount]],"")</f>
        <v>-12.52</v>
      </c>
      <c r="N4351">
        <v>10051</v>
      </c>
      <c r="O4351" t="s">
        <v>2489</v>
      </c>
      <c r="P4351" t="s">
        <v>2540</v>
      </c>
      <c r="Q4351" t="s">
        <v>289</v>
      </c>
      <c r="R4351">
        <v>10051</v>
      </c>
      <c r="S4351" t="s">
        <v>2489</v>
      </c>
      <c r="T4351" t="s">
        <v>2540</v>
      </c>
      <c r="U4351" t="s">
        <v>289</v>
      </c>
      <c r="V4351" t="s">
        <v>255</v>
      </c>
      <c r="W4351">
        <v>100004645</v>
      </c>
      <c r="X4351">
        <v>8005553646</v>
      </c>
      <c r="Y4351" t="s">
        <v>2595</v>
      </c>
      <c r="Z4351" t="s">
        <v>6234</v>
      </c>
      <c r="AA4351" s="13">
        <v>-12.52</v>
      </c>
      <c r="AB4351" s="14">
        <v>42559</v>
      </c>
      <c r="AC4351" t="s">
        <v>36</v>
      </c>
    </row>
    <row r="4352" spans="1:29" x14ac:dyDescent="0.25">
      <c r="A4352" t="str">
        <f>CONCATENATE("Q",ROUNDUP(MONTH(Table1[[#This Row],[Month]])/3,0))</f>
        <v>Q3</v>
      </c>
      <c r="B4352" s="14">
        <f>EOMONTH(Table1[[#This Row],[Credit Date]],-1)+1</f>
        <v>42552</v>
      </c>
      <c r="C4352" t="str">
        <f>CONCATENATE(Table1[[#This Row],[Issuer Last Name]],", ",Table1[[#This Row],[Issuer First Name]])</f>
        <v>No. 051, Employee</v>
      </c>
      <c r="D4352" t="str">
        <f>CONCATENATE(Table1[[#This Row],[Approver Last Name]],", ",Table1[[#This Row],[Approver First Name]])</f>
        <v>No. 051, Employee</v>
      </c>
      <c r="E4352" t="str">
        <f>CONCATENATE(Table1[[#This Row],[Customer Last Name]],", ",Table1[[#This Row],[Customer First Name]])</f>
        <v>No. 13661, Client</v>
      </c>
      <c r="F4352" t="str">
        <f>IF(Table1[[#This Row],[Credit Amount]]&gt;-19.99,"Less than 19.99",IF(Table1[[#This Row],[Credit Amount]]=-20,"20",IF(Table1[[#This Row],[Credit Amount]]&gt;-49.98,"20.01-49.98",IF(Table1[[#This Row],[Credit Amount]]=-49.99,"49.99",IF(Table1[[#This Row],[Credit Amount]]=-50,"50",IF(Table1[[#This Row],[Credit Amount]]&lt;-50.01,"Greater than 50"))))))</f>
        <v>20.01-49.98</v>
      </c>
      <c r="G4352" t="str">
        <f>IF(Table1[[#This Row],[Transaction Type]]="Maintenance","Non-Sales","Sales")</f>
        <v>Non-Sales</v>
      </c>
      <c r="H4352" t="str">
        <f>IF(Table1[[#This Row],[Quarter]]="q2",1,"")</f>
        <v/>
      </c>
      <c r="I4352">
        <f>IF(Table1[[#This Row],[Quarter]]="q3",1,"")</f>
        <v>1</v>
      </c>
      <c r="J4352" t="str">
        <f>IF(Table1[[#This Row],[Quarter]]="Q2",Table1[[#This Row],[Credit Amount]],"")</f>
        <v/>
      </c>
      <c r="K4352">
        <f>IF(Table1[[#This Row],[Quarter]]="Q3",Table1[[#This Row],[Credit Amount]],"")</f>
        <v>-27.12</v>
      </c>
      <c r="L4352" t="str">
        <f>IF(Table1[[#This Row],[Transaction Type]]="Upgrade",Table1[[#This Row],[Credit Amount]],IF(Table1[[#This Row],[Transaction Type]]="Activation",Table1[[#This Row],[Credit Amount]],""))</f>
        <v/>
      </c>
      <c r="M4352">
        <f>IF(Table1[[#This Row],[Transaction Type]]="Maintenance",Table1[[#This Row],[Credit Amount]],"")</f>
        <v>-27.12</v>
      </c>
      <c r="N4352">
        <v>10051</v>
      </c>
      <c r="O4352" t="s">
        <v>2489</v>
      </c>
      <c r="P4352" t="s">
        <v>2540</v>
      </c>
      <c r="Q4352" t="s">
        <v>289</v>
      </c>
      <c r="R4352">
        <v>10051</v>
      </c>
      <c r="S4352" t="s">
        <v>2489</v>
      </c>
      <c r="T4352" t="s">
        <v>2540</v>
      </c>
      <c r="U4352" t="s">
        <v>289</v>
      </c>
      <c r="V4352" t="s">
        <v>255</v>
      </c>
      <c r="W4352">
        <v>100004660</v>
      </c>
      <c r="X4352">
        <v>8005553661</v>
      </c>
      <c r="Y4352" t="s">
        <v>2595</v>
      </c>
      <c r="Z4352" t="s">
        <v>6249</v>
      </c>
      <c r="AA4352" s="13">
        <v>-27.12</v>
      </c>
      <c r="AB4352" s="14">
        <v>42559</v>
      </c>
      <c r="AC4352" t="s">
        <v>36</v>
      </c>
    </row>
    <row r="4353" spans="1:29" x14ac:dyDescent="0.25">
      <c r="A4353" t="str">
        <f>CONCATENATE("Q",ROUNDUP(MONTH(Table1[[#This Row],[Month]])/3,0))</f>
        <v>Q3</v>
      </c>
      <c r="B4353" s="14">
        <f>EOMONTH(Table1[[#This Row],[Credit Date]],-1)+1</f>
        <v>42552</v>
      </c>
      <c r="C4353" t="str">
        <f>CONCATENATE(Table1[[#This Row],[Issuer Last Name]],", ",Table1[[#This Row],[Issuer First Name]])</f>
        <v>No. 051, Employee</v>
      </c>
      <c r="D4353" t="str">
        <f>CONCATENATE(Table1[[#This Row],[Approver Last Name]],", ",Table1[[#This Row],[Approver First Name]])</f>
        <v>No. 051, Employee</v>
      </c>
      <c r="E4353" t="str">
        <f>CONCATENATE(Table1[[#This Row],[Customer Last Name]],", ",Table1[[#This Row],[Customer First Name]])</f>
        <v>No. 11718, Client</v>
      </c>
      <c r="F4353" t="str">
        <f>IF(Table1[[#This Row],[Credit Amount]]&gt;-19.99,"Less than 19.99",IF(Table1[[#This Row],[Credit Amount]]=-20,"20",IF(Table1[[#This Row],[Credit Amount]]&gt;-49.98,"20.01-49.98",IF(Table1[[#This Row],[Credit Amount]]=-49.99,"49.99",IF(Table1[[#This Row],[Credit Amount]]=-50,"50",IF(Table1[[#This Row],[Credit Amount]]&lt;-50.01,"Greater than 50"))))))</f>
        <v>Less than 19.99</v>
      </c>
      <c r="G4353" t="str">
        <f>IF(Table1[[#This Row],[Transaction Type]]="Maintenance","Non-Sales","Sales")</f>
        <v>Non-Sales</v>
      </c>
      <c r="H4353" t="str">
        <f>IF(Table1[[#This Row],[Quarter]]="q2",1,"")</f>
        <v/>
      </c>
      <c r="I4353">
        <f>IF(Table1[[#This Row],[Quarter]]="q3",1,"")</f>
        <v>1</v>
      </c>
      <c r="J4353" t="str">
        <f>IF(Table1[[#This Row],[Quarter]]="Q2",Table1[[#This Row],[Credit Amount]],"")</f>
        <v/>
      </c>
      <c r="K4353">
        <f>IF(Table1[[#This Row],[Quarter]]="Q3",Table1[[#This Row],[Credit Amount]],"")</f>
        <v>-19.23</v>
      </c>
      <c r="L4353" t="str">
        <f>IF(Table1[[#This Row],[Transaction Type]]="Upgrade",Table1[[#This Row],[Credit Amount]],IF(Table1[[#This Row],[Transaction Type]]="Activation",Table1[[#This Row],[Credit Amount]],""))</f>
        <v/>
      </c>
      <c r="M4353">
        <f>IF(Table1[[#This Row],[Transaction Type]]="Maintenance",Table1[[#This Row],[Credit Amount]],"")</f>
        <v>-19.23</v>
      </c>
      <c r="N4353">
        <v>10051</v>
      </c>
      <c r="O4353" t="s">
        <v>2489</v>
      </c>
      <c r="P4353" t="s">
        <v>2540</v>
      </c>
      <c r="Q4353" t="s">
        <v>289</v>
      </c>
      <c r="R4353">
        <v>10051</v>
      </c>
      <c r="S4353" t="s">
        <v>2489</v>
      </c>
      <c r="T4353" t="s">
        <v>2540</v>
      </c>
      <c r="U4353" t="s">
        <v>289</v>
      </c>
      <c r="V4353" t="s">
        <v>255</v>
      </c>
      <c r="W4353">
        <v>100002717</v>
      </c>
      <c r="X4353">
        <v>8005551718</v>
      </c>
      <c r="Y4353" t="s">
        <v>2595</v>
      </c>
      <c r="Z4353" t="s">
        <v>4313</v>
      </c>
      <c r="AA4353" s="13">
        <v>-19.23</v>
      </c>
      <c r="AB4353" s="14">
        <v>42559</v>
      </c>
      <c r="AC4353" t="s">
        <v>36</v>
      </c>
    </row>
    <row r="4354" spans="1:29" x14ac:dyDescent="0.25">
      <c r="A4354" t="str">
        <f>CONCATENATE("Q",ROUNDUP(MONTH(Table1[[#This Row],[Month]])/3,0))</f>
        <v>Q3</v>
      </c>
      <c r="B4354" s="14">
        <f>EOMONTH(Table1[[#This Row],[Credit Date]],-1)+1</f>
        <v>42552</v>
      </c>
      <c r="C4354" t="str">
        <f>CONCATENATE(Table1[[#This Row],[Issuer Last Name]],", ",Table1[[#This Row],[Issuer First Name]])</f>
        <v>No. 051, Employee</v>
      </c>
      <c r="D4354" t="str">
        <f>CONCATENATE(Table1[[#This Row],[Approver Last Name]],", ",Table1[[#This Row],[Approver First Name]])</f>
        <v>No. 051, Employee</v>
      </c>
      <c r="E4354" t="str">
        <f>CONCATENATE(Table1[[#This Row],[Customer Last Name]],", ",Table1[[#This Row],[Customer First Name]])</f>
        <v>No. 11590, Client</v>
      </c>
      <c r="F4354" t="str">
        <f>IF(Table1[[#This Row],[Credit Amount]]&gt;-19.99,"Less than 19.99",IF(Table1[[#This Row],[Credit Amount]]=-20,"20",IF(Table1[[#This Row],[Credit Amount]]&gt;-49.98,"20.01-49.98",IF(Table1[[#This Row],[Credit Amount]]=-49.99,"49.99",IF(Table1[[#This Row],[Credit Amount]]=-50,"50",IF(Table1[[#This Row],[Credit Amount]]&lt;-50.01,"Greater than 50"))))))</f>
        <v>20.01-49.98</v>
      </c>
      <c r="G4354" t="str">
        <f>IF(Table1[[#This Row],[Transaction Type]]="Maintenance","Non-Sales","Sales")</f>
        <v>Sales</v>
      </c>
      <c r="H4354" t="str">
        <f>IF(Table1[[#This Row],[Quarter]]="q2",1,"")</f>
        <v/>
      </c>
      <c r="I4354">
        <f>IF(Table1[[#This Row],[Quarter]]="q3",1,"")</f>
        <v>1</v>
      </c>
      <c r="J4354" t="str">
        <f>IF(Table1[[#This Row],[Quarter]]="Q2",Table1[[#This Row],[Credit Amount]],"")</f>
        <v/>
      </c>
      <c r="K4354">
        <f>IF(Table1[[#This Row],[Quarter]]="Q3",Table1[[#This Row],[Credit Amount]],"")</f>
        <v>-39.5</v>
      </c>
      <c r="L4354">
        <f>IF(Table1[[#This Row],[Transaction Type]]="Upgrade",Table1[[#This Row],[Credit Amount]],IF(Table1[[#This Row],[Transaction Type]]="Activation",Table1[[#This Row],[Credit Amount]],""))</f>
        <v>-39.5</v>
      </c>
      <c r="M4354" t="str">
        <f>IF(Table1[[#This Row],[Transaction Type]]="Maintenance",Table1[[#This Row],[Credit Amount]],"")</f>
        <v/>
      </c>
      <c r="N4354">
        <v>10051</v>
      </c>
      <c r="O4354" t="s">
        <v>2489</v>
      </c>
      <c r="P4354" t="s">
        <v>2540</v>
      </c>
      <c r="Q4354" t="s">
        <v>289</v>
      </c>
      <c r="R4354">
        <v>10051</v>
      </c>
      <c r="S4354" t="s">
        <v>2489</v>
      </c>
      <c r="T4354" t="s">
        <v>2540</v>
      </c>
      <c r="U4354" t="s">
        <v>289</v>
      </c>
      <c r="V4354" t="s">
        <v>255</v>
      </c>
      <c r="W4354">
        <v>100002589</v>
      </c>
      <c r="X4354">
        <v>8005551590</v>
      </c>
      <c r="Y4354" t="s">
        <v>2595</v>
      </c>
      <c r="Z4354" t="s">
        <v>4185</v>
      </c>
      <c r="AA4354" s="13">
        <v>-39.5</v>
      </c>
      <c r="AB4354" s="14">
        <v>42564</v>
      </c>
      <c r="AC4354" t="s">
        <v>37</v>
      </c>
    </row>
    <row r="4355" spans="1:29" x14ac:dyDescent="0.25">
      <c r="A4355" t="str">
        <f>CONCATENATE("Q",ROUNDUP(MONTH(Table1[[#This Row],[Month]])/3,0))</f>
        <v>Q3</v>
      </c>
      <c r="B4355" s="14">
        <f>EOMONTH(Table1[[#This Row],[Credit Date]],-1)+1</f>
        <v>42552</v>
      </c>
      <c r="C4355" t="str">
        <f>CONCATENATE(Table1[[#This Row],[Issuer Last Name]],", ",Table1[[#This Row],[Issuer First Name]])</f>
        <v>No. 051, Employee</v>
      </c>
      <c r="D4355" t="str">
        <f>CONCATENATE(Table1[[#This Row],[Approver Last Name]],", ",Table1[[#This Row],[Approver First Name]])</f>
        <v>No. 051, Employee</v>
      </c>
      <c r="E4355" t="str">
        <f>CONCATENATE(Table1[[#This Row],[Customer Last Name]],", ",Table1[[#This Row],[Customer First Name]])</f>
        <v>No. 13520, Client</v>
      </c>
      <c r="F4355" t="str">
        <f>IF(Table1[[#This Row],[Credit Amount]]&gt;-19.99,"Less than 19.99",IF(Table1[[#This Row],[Credit Amount]]=-20,"20",IF(Table1[[#This Row],[Credit Amount]]&gt;-49.98,"20.01-49.98",IF(Table1[[#This Row],[Credit Amount]]=-49.99,"49.99",IF(Table1[[#This Row],[Credit Amount]]=-50,"50",IF(Table1[[#This Row],[Credit Amount]]&lt;-50.01,"Greater than 50"))))))</f>
        <v>20.01-49.98</v>
      </c>
      <c r="G4355" t="str">
        <f>IF(Table1[[#This Row],[Transaction Type]]="Maintenance","Non-Sales","Sales")</f>
        <v>Sales</v>
      </c>
      <c r="H4355" t="str">
        <f>IF(Table1[[#This Row],[Quarter]]="q2",1,"")</f>
        <v/>
      </c>
      <c r="I4355">
        <f>IF(Table1[[#This Row],[Quarter]]="q3",1,"")</f>
        <v>1</v>
      </c>
      <c r="J4355" t="str">
        <f>IF(Table1[[#This Row],[Quarter]]="Q2",Table1[[#This Row],[Credit Amount]],"")</f>
        <v/>
      </c>
      <c r="K4355">
        <f>IF(Table1[[#This Row],[Quarter]]="Q3",Table1[[#This Row],[Credit Amount]],"")</f>
        <v>-30.18</v>
      </c>
      <c r="L4355">
        <f>IF(Table1[[#This Row],[Transaction Type]]="Upgrade",Table1[[#This Row],[Credit Amount]],IF(Table1[[#This Row],[Transaction Type]]="Activation",Table1[[#This Row],[Credit Amount]],""))</f>
        <v>-30.18</v>
      </c>
      <c r="M4355" t="str">
        <f>IF(Table1[[#This Row],[Transaction Type]]="Maintenance",Table1[[#This Row],[Credit Amount]],"")</f>
        <v/>
      </c>
      <c r="N4355">
        <v>10051</v>
      </c>
      <c r="O4355" t="s">
        <v>2489</v>
      </c>
      <c r="P4355" t="s">
        <v>2540</v>
      </c>
      <c r="Q4355" t="s">
        <v>289</v>
      </c>
      <c r="R4355">
        <v>10051</v>
      </c>
      <c r="S4355" t="s">
        <v>2489</v>
      </c>
      <c r="T4355" t="s">
        <v>2540</v>
      </c>
      <c r="U4355" t="s">
        <v>289</v>
      </c>
      <c r="V4355" t="s">
        <v>255</v>
      </c>
      <c r="W4355">
        <v>100004519</v>
      </c>
      <c r="X4355">
        <v>8005553520</v>
      </c>
      <c r="Y4355" t="s">
        <v>2595</v>
      </c>
      <c r="Z4355" t="s">
        <v>6108</v>
      </c>
      <c r="AA4355" s="13">
        <v>-30.18</v>
      </c>
      <c r="AB4355" s="14">
        <v>42565</v>
      </c>
      <c r="AC4355" t="s">
        <v>37</v>
      </c>
    </row>
    <row r="4356" spans="1:29" x14ac:dyDescent="0.25">
      <c r="A4356" t="str">
        <f>CONCATENATE("Q",ROUNDUP(MONTH(Table1[[#This Row],[Month]])/3,0))</f>
        <v>Q3</v>
      </c>
      <c r="B4356" s="14">
        <f>EOMONTH(Table1[[#This Row],[Credit Date]],-1)+1</f>
        <v>42552</v>
      </c>
      <c r="C4356" t="str">
        <f>CONCATENATE(Table1[[#This Row],[Issuer Last Name]],", ",Table1[[#This Row],[Issuer First Name]])</f>
        <v>No. 051, Employee</v>
      </c>
      <c r="D4356" t="str">
        <f>CONCATENATE(Table1[[#This Row],[Approver Last Name]],", ",Table1[[#This Row],[Approver First Name]])</f>
        <v>No. 051, Employee</v>
      </c>
      <c r="E4356" t="str">
        <f>CONCATENATE(Table1[[#This Row],[Customer Last Name]],", ",Table1[[#This Row],[Customer First Name]])</f>
        <v>No. 12532, Client</v>
      </c>
      <c r="F4356" t="str">
        <f>IF(Table1[[#This Row],[Credit Amount]]&gt;-19.99,"Less than 19.99",IF(Table1[[#This Row],[Credit Amount]]=-20,"20",IF(Table1[[#This Row],[Credit Amount]]&gt;-49.98,"20.01-49.98",IF(Table1[[#This Row],[Credit Amount]]=-49.99,"49.99",IF(Table1[[#This Row],[Credit Amount]]=-50,"50",IF(Table1[[#This Row],[Credit Amount]]&lt;-50.01,"Greater than 50"))))))</f>
        <v>20.01-49.98</v>
      </c>
      <c r="G4356" t="str">
        <f>IF(Table1[[#This Row],[Transaction Type]]="Maintenance","Non-Sales","Sales")</f>
        <v>Sales</v>
      </c>
      <c r="H4356" t="str">
        <f>IF(Table1[[#This Row],[Quarter]]="q2",1,"")</f>
        <v/>
      </c>
      <c r="I4356">
        <f>IF(Table1[[#This Row],[Quarter]]="q3",1,"")</f>
        <v>1</v>
      </c>
      <c r="J4356" t="str">
        <f>IF(Table1[[#This Row],[Quarter]]="Q2",Table1[[#This Row],[Credit Amount]],"")</f>
        <v/>
      </c>
      <c r="K4356">
        <f>IF(Table1[[#This Row],[Quarter]]="Q3",Table1[[#This Row],[Credit Amount]],"")</f>
        <v>-20.6</v>
      </c>
      <c r="L4356">
        <f>IF(Table1[[#This Row],[Transaction Type]]="Upgrade",Table1[[#This Row],[Credit Amount]],IF(Table1[[#This Row],[Transaction Type]]="Activation",Table1[[#This Row],[Credit Amount]],""))</f>
        <v>-20.6</v>
      </c>
      <c r="M4356" t="str">
        <f>IF(Table1[[#This Row],[Transaction Type]]="Maintenance",Table1[[#This Row],[Credit Amount]],"")</f>
        <v/>
      </c>
      <c r="N4356">
        <v>10051</v>
      </c>
      <c r="O4356" t="s">
        <v>2489</v>
      </c>
      <c r="P4356" t="s">
        <v>2540</v>
      </c>
      <c r="Q4356" t="s">
        <v>289</v>
      </c>
      <c r="R4356">
        <v>10051</v>
      </c>
      <c r="S4356" t="s">
        <v>2489</v>
      </c>
      <c r="T4356" t="s">
        <v>2540</v>
      </c>
      <c r="U4356" t="s">
        <v>289</v>
      </c>
      <c r="V4356" t="s">
        <v>255</v>
      </c>
      <c r="W4356">
        <v>100003531</v>
      </c>
      <c r="X4356">
        <v>8005552532</v>
      </c>
      <c r="Y4356" t="s">
        <v>2595</v>
      </c>
      <c r="Z4356" t="s">
        <v>5127</v>
      </c>
      <c r="AA4356" s="13">
        <v>-20.6</v>
      </c>
      <c r="AB4356" s="14">
        <v>42567</v>
      </c>
      <c r="AC4356" t="s">
        <v>37</v>
      </c>
    </row>
    <row r="4357" spans="1:29" x14ac:dyDescent="0.25">
      <c r="A4357" t="str">
        <f>CONCATENATE("Q",ROUNDUP(MONTH(Table1[[#This Row],[Month]])/3,0))</f>
        <v>Q3</v>
      </c>
      <c r="B4357" s="14">
        <f>EOMONTH(Table1[[#This Row],[Credit Date]],-1)+1</f>
        <v>42583</v>
      </c>
      <c r="C4357" t="str">
        <f>CONCATENATE(Table1[[#This Row],[Issuer Last Name]],", ",Table1[[#This Row],[Issuer First Name]])</f>
        <v>No. 051, Employee</v>
      </c>
      <c r="D4357" t="str">
        <f>CONCATENATE(Table1[[#This Row],[Approver Last Name]],", ",Table1[[#This Row],[Approver First Name]])</f>
        <v>No. 051, Employee</v>
      </c>
      <c r="E4357" t="str">
        <f>CONCATENATE(Table1[[#This Row],[Customer Last Name]],", ",Table1[[#This Row],[Customer First Name]])</f>
        <v>No. 11404, Client</v>
      </c>
      <c r="F4357" t="str">
        <f>IF(Table1[[#This Row],[Credit Amount]]&gt;-19.99,"Less than 19.99",IF(Table1[[#This Row],[Credit Amount]]=-20,"20",IF(Table1[[#This Row],[Credit Amount]]&gt;-49.98,"20.01-49.98",IF(Table1[[#This Row],[Credit Amount]]=-49.99,"49.99",IF(Table1[[#This Row],[Credit Amount]]=-50,"50",IF(Table1[[#This Row],[Credit Amount]]&lt;-50.01,"Greater than 50"))))))</f>
        <v>Less than 19.99</v>
      </c>
      <c r="G4357" t="str">
        <f>IF(Table1[[#This Row],[Transaction Type]]="Maintenance","Non-Sales","Sales")</f>
        <v>Non-Sales</v>
      </c>
      <c r="H4357" t="str">
        <f>IF(Table1[[#This Row],[Quarter]]="q2",1,"")</f>
        <v/>
      </c>
      <c r="I4357">
        <f>IF(Table1[[#This Row],[Quarter]]="q3",1,"")</f>
        <v>1</v>
      </c>
      <c r="J4357" t="str">
        <f>IF(Table1[[#This Row],[Quarter]]="Q2",Table1[[#This Row],[Credit Amount]],"")</f>
        <v/>
      </c>
      <c r="K4357">
        <f>IF(Table1[[#This Row],[Quarter]]="Q3",Table1[[#This Row],[Credit Amount]],"")</f>
        <v>-6.67</v>
      </c>
      <c r="L4357" t="str">
        <f>IF(Table1[[#This Row],[Transaction Type]]="Upgrade",Table1[[#This Row],[Credit Amount]],IF(Table1[[#This Row],[Transaction Type]]="Activation",Table1[[#This Row],[Credit Amount]],""))</f>
        <v/>
      </c>
      <c r="M4357">
        <f>IF(Table1[[#This Row],[Transaction Type]]="Maintenance",Table1[[#This Row],[Credit Amount]],"")</f>
        <v>-6.67</v>
      </c>
      <c r="N4357">
        <v>10051</v>
      </c>
      <c r="O4357" t="s">
        <v>2489</v>
      </c>
      <c r="P4357" t="s">
        <v>2540</v>
      </c>
      <c r="Q4357" t="s">
        <v>289</v>
      </c>
      <c r="R4357">
        <v>10051</v>
      </c>
      <c r="S4357" t="s">
        <v>2489</v>
      </c>
      <c r="T4357" t="s">
        <v>2540</v>
      </c>
      <c r="U4357" t="s">
        <v>289</v>
      </c>
      <c r="V4357" t="s">
        <v>255</v>
      </c>
      <c r="W4357">
        <v>100002403</v>
      </c>
      <c r="X4357">
        <v>8005551404</v>
      </c>
      <c r="Y4357" t="s">
        <v>2595</v>
      </c>
      <c r="Z4357" t="s">
        <v>3999</v>
      </c>
      <c r="AA4357" s="13">
        <v>-6.67</v>
      </c>
      <c r="AB4357" s="14">
        <v>42587</v>
      </c>
      <c r="AC4357" t="s">
        <v>36</v>
      </c>
    </row>
    <row r="4358" spans="1:29" x14ac:dyDescent="0.25">
      <c r="A4358" t="str">
        <f>CONCATENATE("Q",ROUNDUP(MONTH(Table1[[#This Row],[Month]])/3,0))</f>
        <v>Q3</v>
      </c>
      <c r="B4358" s="14">
        <f>EOMONTH(Table1[[#This Row],[Credit Date]],-1)+1</f>
        <v>42583</v>
      </c>
      <c r="C4358" t="str">
        <f>CONCATENATE(Table1[[#This Row],[Issuer Last Name]],", ",Table1[[#This Row],[Issuer First Name]])</f>
        <v>No. 051, Employee</v>
      </c>
      <c r="D4358" t="str">
        <f>CONCATENATE(Table1[[#This Row],[Approver Last Name]],", ",Table1[[#This Row],[Approver First Name]])</f>
        <v>No. 028, Employee</v>
      </c>
      <c r="E4358" t="str">
        <f>CONCATENATE(Table1[[#This Row],[Customer Last Name]],", ",Table1[[#This Row],[Customer First Name]])</f>
        <v>No. 13552, Client</v>
      </c>
      <c r="F435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58" t="str">
        <f>IF(Table1[[#This Row],[Transaction Type]]="Maintenance","Non-Sales","Sales")</f>
        <v>Non-Sales</v>
      </c>
      <c r="H4358" t="str">
        <f>IF(Table1[[#This Row],[Quarter]]="q2",1,"")</f>
        <v/>
      </c>
      <c r="I4358">
        <f>IF(Table1[[#This Row],[Quarter]]="q3",1,"")</f>
        <v>1</v>
      </c>
      <c r="J4358" t="str">
        <f>IF(Table1[[#This Row],[Quarter]]="Q2",Table1[[#This Row],[Credit Amount]],"")</f>
        <v/>
      </c>
      <c r="K4358">
        <f>IF(Table1[[#This Row],[Quarter]]="Q3",Table1[[#This Row],[Credit Amount]],"")</f>
        <v>-81.12</v>
      </c>
      <c r="L4358" t="str">
        <f>IF(Table1[[#This Row],[Transaction Type]]="Upgrade",Table1[[#This Row],[Credit Amount]],IF(Table1[[#This Row],[Transaction Type]]="Activation",Table1[[#This Row],[Credit Amount]],""))</f>
        <v/>
      </c>
      <c r="M4358">
        <f>IF(Table1[[#This Row],[Transaction Type]]="Maintenance",Table1[[#This Row],[Credit Amount]],"")</f>
        <v>-81.12</v>
      </c>
      <c r="N4358">
        <v>10051</v>
      </c>
      <c r="O4358" t="s">
        <v>2489</v>
      </c>
      <c r="P4358" t="s">
        <v>2540</v>
      </c>
      <c r="Q4358" t="s">
        <v>289</v>
      </c>
      <c r="R4358">
        <v>10028</v>
      </c>
      <c r="S4358" t="s">
        <v>2489</v>
      </c>
      <c r="T4358" t="s">
        <v>2517</v>
      </c>
      <c r="U4358" t="s">
        <v>290</v>
      </c>
      <c r="V4358" t="s">
        <v>255</v>
      </c>
      <c r="W4358">
        <v>100004551</v>
      </c>
      <c r="X4358">
        <v>8005553552</v>
      </c>
      <c r="Y4358" t="s">
        <v>2595</v>
      </c>
      <c r="Z4358" t="s">
        <v>6140</v>
      </c>
      <c r="AA4358" s="13">
        <v>-81.12</v>
      </c>
      <c r="AB4358" s="14">
        <v>42587</v>
      </c>
      <c r="AC4358" t="s">
        <v>36</v>
      </c>
    </row>
    <row r="4359" spans="1:29" x14ac:dyDescent="0.25">
      <c r="A4359" t="str">
        <f>CONCATENATE("Q",ROUNDUP(MONTH(Table1[[#This Row],[Month]])/3,0))</f>
        <v>Q3</v>
      </c>
      <c r="B4359" s="14">
        <f>EOMONTH(Table1[[#This Row],[Credit Date]],-1)+1</f>
        <v>42583</v>
      </c>
      <c r="C4359" t="str">
        <f>CONCATENATE(Table1[[#This Row],[Issuer Last Name]],", ",Table1[[#This Row],[Issuer First Name]])</f>
        <v>No. 051, Employee</v>
      </c>
      <c r="D4359" t="str">
        <f>CONCATENATE(Table1[[#This Row],[Approver Last Name]],", ",Table1[[#This Row],[Approver First Name]])</f>
        <v>No. 028, Employee</v>
      </c>
      <c r="E4359" t="str">
        <f>CONCATENATE(Table1[[#This Row],[Customer Last Name]],", ",Table1[[#This Row],[Customer First Name]])</f>
        <v>No. 12390, Client</v>
      </c>
      <c r="F435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59" t="str">
        <f>IF(Table1[[#This Row],[Transaction Type]]="Maintenance","Non-Sales","Sales")</f>
        <v>Non-Sales</v>
      </c>
      <c r="H4359" t="str">
        <f>IF(Table1[[#This Row],[Quarter]]="q2",1,"")</f>
        <v/>
      </c>
      <c r="I4359">
        <f>IF(Table1[[#This Row],[Quarter]]="q3",1,"")</f>
        <v>1</v>
      </c>
      <c r="J4359" t="str">
        <f>IF(Table1[[#This Row],[Quarter]]="Q2",Table1[[#This Row],[Credit Amount]],"")</f>
        <v/>
      </c>
      <c r="K4359">
        <f>IF(Table1[[#This Row],[Quarter]]="Q3",Table1[[#This Row],[Credit Amount]],"")</f>
        <v>-72.099999999999994</v>
      </c>
      <c r="L4359" t="str">
        <f>IF(Table1[[#This Row],[Transaction Type]]="Upgrade",Table1[[#This Row],[Credit Amount]],IF(Table1[[#This Row],[Transaction Type]]="Activation",Table1[[#This Row],[Credit Amount]],""))</f>
        <v/>
      </c>
      <c r="M4359">
        <f>IF(Table1[[#This Row],[Transaction Type]]="Maintenance",Table1[[#This Row],[Credit Amount]],"")</f>
        <v>-72.099999999999994</v>
      </c>
      <c r="N4359">
        <v>10051</v>
      </c>
      <c r="O4359" t="s">
        <v>2489</v>
      </c>
      <c r="P4359" t="s">
        <v>2540</v>
      </c>
      <c r="Q4359" t="s">
        <v>289</v>
      </c>
      <c r="R4359">
        <v>10028</v>
      </c>
      <c r="S4359" t="s">
        <v>2489</v>
      </c>
      <c r="T4359" t="s">
        <v>2517</v>
      </c>
      <c r="U4359" t="s">
        <v>290</v>
      </c>
      <c r="V4359" t="s">
        <v>255</v>
      </c>
      <c r="W4359">
        <v>100003389</v>
      </c>
      <c r="X4359">
        <v>8005552390</v>
      </c>
      <c r="Y4359" t="s">
        <v>2595</v>
      </c>
      <c r="Z4359" t="s">
        <v>4985</v>
      </c>
      <c r="AA4359" s="13">
        <v>-72.099999999999994</v>
      </c>
      <c r="AB4359" s="14">
        <v>42589</v>
      </c>
      <c r="AC4359" t="s">
        <v>36</v>
      </c>
    </row>
    <row r="4360" spans="1:29" x14ac:dyDescent="0.25">
      <c r="A4360" t="str">
        <f>CONCATENATE("Q",ROUNDUP(MONTH(Table1[[#This Row],[Month]])/3,0))</f>
        <v>Q3</v>
      </c>
      <c r="B4360" s="14">
        <f>EOMONTH(Table1[[#This Row],[Credit Date]],-1)+1</f>
        <v>42583</v>
      </c>
      <c r="C4360" t="str">
        <f>CONCATENATE(Table1[[#This Row],[Issuer Last Name]],", ",Table1[[#This Row],[Issuer First Name]])</f>
        <v>No. 051, Employee</v>
      </c>
      <c r="D4360" t="str">
        <f>CONCATENATE(Table1[[#This Row],[Approver Last Name]],", ",Table1[[#This Row],[Approver First Name]])</f>
        <v>No. 051, Employee</v>
      </c>
      <c r="E4360" t="str">
        <f>CONCATENATE(Table1[[#This Row],[Customer Last Name]],", ",Table1[[#This Row],[Customer First Name]])</f>
        <v>No. 12225, Client</v>
      </c>
      <c r="F4360" t="str">
        <f>IF(Table1[[#This Row],[Credit Amount]]&gt;-19.99,"Less than 19.99",IF(Table1[[#This Row],[Credit Amount]]=-20,"20",IF(Table1[[#This Row],[Credit Amount]]&gt;-49.98,"20.01-49.98",IF(Table1[[#This Row],[Credit Amount]]=-49.99,"49.99",IF(Table1[[#This Row],[Credit Amount]]=-50,"50",IF(Table1[[#This Row],[Credit Amount]]&lt;-50.01,"Greater than 50"))))))</f>
        <v>Less than 19.99</v>
      </c>
      <c r="G4360" t="str">
        <f>IF(Table1[[#This Row],[Transaction Type]]="Maintenance","Non-Sales","Sales")</f>
        <v>Non-Sales</v>
      </c>
      <c r="H4360" t="str">
        <f>IF(Table1[[#This Row],[Quarter]]="q2",1,"")</f>
        <v/>
      </c>
      <c r="I4360">
        <f>IF(Table1[[#This Row],[Quarter]]="q3",1,"")</f>
        <v>1</v>
      </c>
      <c r="J4360" t="str">
        <f>IF(Table1[[#This Row],[Quarter]]="Q2",Table1[[#This Row],[Credit Amount]],"")</f>
        <v/>
      </c>
      <c r="K4360">
        <f>IF(Table1[[#This Row],[Quarter]]="Q3",Table1[[#This Row],[Credit Amount]],"")</f>
        <v>-10.85</v>
      </c>
      <c r="L4360" t="str">
        <f>IF(Table1[[#This Row],[Transaction Type]]="Upgrade",Table1[[#This Row],[Credit Amount]],IF(Table1[[#This Row],[Transaction Type]]="Activation",Table1[[#This Row],[Credit Amount]],""))</f>
        <v/>
      </c>
      <c r="M4360">
        <f>IF(Table1[[#This Row],[Transaction Type]]="Maintenance",Table1[[#This Row],[Credit Amount]],"")</f>
        <v>-10.85</v>
      </c>
      <c r="N4360">
        <v>10051</v>
      </c>
      <c r="O4360" t="s">
        <v>2489</v>
      </c>
      <c r="P4360" t="s">
        <v>2540</v>
      </c>
      <c r="Q4360" t="s">
        <v>289</v>
      </c>
      <c r="R4360">
        <v>10051</v>
      </c>
      <c r="S4360" t="s">
        <v>2489</v>
      </c>
      <c r="T4360" t="s">
        <v>2540</v>
      </c>
      <c r="U4360" t="s">
        <v>289</v>
      </c>
      <c r="V4360" t="s">
        <v>255</v>
      </c>
      <c r="W4360">
        <v>100003224</v>
      </c>
      <c r="X4360">
        <v>8005552225</v>
      </c>
      <c r="Y4360" t="s">
        <v>2595</v>
      </c>
      <c r="Z4360" t="s">
        <v>4820</v>
      </c>
      <c r="AA4360" s="13">
        <v>-10.85</v>
      </c>
      <c r="AB4360" s="14">
        <v>42589</v>
      </c>
      <c r="AC4360" t="s">
        <v>36</v>
      </c>
    </row>
    <row r="4361" spans="1:29" x14ac:dyDescent="0.25">
      <c r="A4361" t="str">
        <f>CONCATENATE("Q",ROUNDUP(MONTH(Table1[[#This Row],[Month]])/3,0))</f>
        <v>Q3</v>
      </c>
      <c r="B4361" s="14">
        <f>EOMONTH(Table1[[#This Row],[Credit Date]],-1)+1</f>
        <v>42583</v>
      </c>
      <c r="C4361" t="str">
        <f>CONCATENATE(Table1[[#This Row],[Issuer Last Name]],", ",Table1[[#This Row],[Issuer First Name]])</f>
        <v>No. 051, Employee</v>
      </c>
      <c r="D4361" t="str">
        <f>CONCATENATE(Table1[[#This Row],[Approver Last Name]],", ",Table1[[#This Row],[Approver First Name]])</f>
        <v>No. 051, Employee</v>
      </c>
      <c r="E4361" t="str">
        <f>CONCATENATE(Table1[[#This Row],[Customer Last Name]],", ",Table1[[#This Row],[Customer First Name]])</f>
        <v>No. 11544, Client</v>
      </c>
      <c r="F4361" t="str">
        <f>IF(Table1[[#This Row],[Credit Amount]]&gt;-19.99,"Less than 19.99",IF(Table1[[#This Row],[Credit Amount]]=-20,"20",IF(Table1[[#This Row],[Credit Amount]]&gt;-49.98,"20.01-49.98",IF(Table1[[#This Row],[Credit Amount]]=-49.99,"49.99",IF(Table1[[#This Row],[Credit Amount]]=-50,"50",IF(Table1[[#This Row],[Credit Amount]]&lt;-50.01,"Greater than 50"))))))</f>
        <v>Less than 19.99</v>
      </c>
      <c r="G4361" t="str">
        <f>IF(Table1[[#This Row],[Transaction Type]]="Maintenance","Non-Sales","Sales")</f>
        <v>Non-Sales</v>
      </c>
      <c r="H4361" t="str">
        <f>IF(Table1[[#This Row],[Quarter]]="q2",1,"")</f>
        <v/>
      </c>
      <c r="I4361">
        <f>IF(Table1[[#This Row],[Quarter]]="q3",1,"")</f>
        <v>1</v>
      </c>
      <c r="J4361" t="str">
        <f>IF(Table1[[#This Row],[Quarter]]="Q2",Table1[[#This Row],[Credit Amount]],"")</f>
        <v/>
      </c>
      <c r="K4361">
        <f>IF(Table1[[#This Row],[Quarter]]="Q3",Table1[[#This Row],[Credit Amount]],"")</f>
        <v>-19.95</v>
      </c>
      <c r="L4361" t="str">
        <f>IF(Table1[[#This Row],[Transaction Type]]="Upgrade",Table1[[#This Row],[Credit Amount]],IF(Table1[[#This Row],[Transaction Type]]="Activation",Table1[[#This Row],[Credit Amount]],""))</f>
        <v/>
      </c>
      <c r="M4361">
        <f>IF(Table1[[#This Row],[Transaction Type]]="Maintenance",Table1[[#This Row],[Credit Amount]],"")</f>
        <v>-19.95</v>
      </c>
      <c r="N4361">
        <v>10051</v>
      </c>
      <c r="O4361" t="s">
        <v>2489</v>
      </c>
      <c r="P4361" t="s">
        <v>2540</v>
      </c>
      <c r="Q4361" t="s">
        <v>289</v>
      </c>
      <c r="R4361">
        <v>10051</v>
      </c>
      <c r="S4361" t="s">
        <v>2489</v>
      </c>
      <c r="T4361" t="s">
        <v>2540</v>
      </c>
      <c r="U4361" t="s">
        <v>289</v>
      </c>
      <c r="V4361" t="s">
        <v>255</v>
      </c>
      <c r="W4361">
        <v>100002543</v>
      </c>
      <c r="X4361">
        <v>8005551544</v>
      </c>
      <c r="Y4361" t="s">
        <v>2595</v>
      </c>
      <c r="Z4361" t="s">
        <v>4139</v>
      </c>
      <c r="AA4361" s="13">
        <v>-19.95</v>
      </c>
      <c r="AB4361" s="14">
        <v>42590</v>
      </c>
      <c r="AC4361" t="s">
        <v>36</v>
      </c>
    </row>
    <row r="4362" spans="1:29" x14ac:dyDescent="0.25">
      <c r="A4362" t="str">
        <f>CONCATENATE("Q",ROUNDUP(MONTH(Table1[[#This Row],[Month]])/3,0))</f>
        <v>Q3</v>
      </c>
      <c r="B4362" s="14">
        <f>EOMONTH(Table1[[#This Row],[Credit Date]],-1)+1</f>
        <v>42583</v>
      </c>
      <c r="C4362" t="str">
        <f>CONCATENATE(Table1[[#This Row],[Issuer Last Name]],", ",Table1[[#This Row],[Issuer First Name]])</f>
        <v>No. 051, Employee</v>
      </c>
      <c r="D4362" t="str">
        <f>CONCATENATE(Table1[[#This Row],[Approver Last Name]],", ",Table1[[#This Row],[Approver First Name]])</f>
        <v>No. 051, Employee</v>
      </c>
      <c r="E4362" t="str">
        <f>CONCATENATE(Table1[[#This Row],[Customer Last Name]],", ",Table1[[#This Row],[Customer First Name]])</f>
        <v>No. 12772, Client</v>
      </c>
      <c r="F4362" t="str">
        <f>IF(Table1[[#This Row],[Credit Amount]]&gt;-19.99,"Less than 19.99",IF(Table1[[#This Row],[Credit Amount]]=-20,"20",IF(Table1[[#This Row],[Credit Amount]]&gt;-49.98,"20.01-49.98",IF(Table1[[#This Row],[Credit Amount]]=-49.99,"49.99",IF(Table1[[#This Row],[Credit Amount]]=-50,"50",IF(Table1[[#This Row],[Credit Amount]]&lt;-50.01,"Greater than 50"))))))</f>
        <v>20.01-49.98</v>
      </c>
      <c r="G4362" t="str">
        <f>IF(Table1[[#This Row],[Transaction Type]]="Maintenance","Non-Sales","Sales")</f>
        <v>Non-Sales</v>
      </c>
      <c r="H4362" t="str">
        <f>IF(Table1[[#This Row],[Quarter]]="q2",1,"")</f>
        <v/>
      </c>
      <c r="I4362">
        <f>IF(Table1[[#This Row],[Quarter]]="q3",1,"")</f>
        <v>1</v>
      </c>
      <c r="J4362" t="str">
        <f>IF(Table1[[#This Row],[Quarter]]="Q2",Table1[[#This Row],[Credit Amount]],"")</f>
        <v/>
      </c>
      <c r="K4362">
        <f>IF(Table1[[#This Row],[Quarter]]="Q3",Table1[[#This Row],[Credit Amount]],"")</f>
        <v>-41.62</v>
      </c>
      <c r="L4362" t="str">
        <f>IF(Table1[[#This Row],[Transaction Type]]="Upgrade",Table1[[#This Row],[Credit Amount]],IF(Table1[[#This Row],[Transaction Type]]="Activation",Table1[[#This Row],[Credit Amount]],""))</f>
        <v/>
      </c>
      <c r="M4362">
        <f>IF(Table1[[#This Row],[Transaction Type]]="Maintenance",Table1[[#This Row],[Credit Amount]],"")</f>
        <v>-41.62</v>
      </c>
      <c r="N4362">
        <v>10051</v>
      </c>
      <c r="O4362" t="s">
        <v>2489</v>
      </c>
      <c r="P4362" t="s">
        <v>2540</v>
      </c>
      <c r="Q4362" t="s">
        <v>289</v>
      </c>
      <c r="R4362">
        <v>10051</v>
      </c>
      <c r="S4362" t="s">
        <v>2489</v>
      </c>
      <c r="T4362" t="s">
        <v>2540</v>
      </c>
      <c r="U4362" t="s">
        <v>289</v>
      </c>
      <c r="V4362" t="s">
        <v>255</v>
      </c>
      <c r="W4362">
        <v>100003771</v>
      </c>
      <c r="X4362">
        <v>8005552772</v>
      </c>
      <c r="Y4362" t="s">
        <v>2595</v>
      </c>
      <c r="Z4362" t="s">
        <v>5364</v>
      </c>
      <c r="AA4362" s="13">
        <v>-41.62</v>
      </c>
      <c r="AB4362" s="14">
        <v>42592</v>
      </c>
      <c r="AC4362" t="s">
        <v>36</v>
      </c>
    </row>
    <row r="4363" spans="1:29" x14ac:dyDescent="0.25">
      <c r="A4363" t="str">
        <f>CONCATENATE("Q",ROUNDUP(MONTH(Table1[[#This Row],[Month]])/3,0))</f>
        <v>Q3</v>
      </c>
      <c r="B4363" s="14">
        <f>EOMONTH(Table1[[#This Row],[Credit Date]],-1)+1</f>
        <v>42583</v>
      </c>
      <c r="C4363" t="str">
        <f>CONCATENATE(Table1[[#This Row],[Issuer Last Name]],", ",Table1[[#This Row],[Issuer First Name]])</f>
        <v>No. 051, Employee</v>
      </c>
      <c r="D4363" t="str">
        <f>CONCATENATE(Table1[[#This Row],[Approver Last Name]],", ",Table1[[#This Row],[Approver First Name]])</f>
        <v>No. 028, Employee</v>
      </c>
      <c r="E4363" t="str">
        <f>CONCATENATE(Table1[[#This Row],[Customer Last Name]],", ",Table1[[#This Row],[Customer First Name]])</f>
        <v>No. 11129, Client</v>
      </c>
      <c r="F436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63" t="str">
        <f>IF(Table1[[#This Row],[Transaction Type]]="Maintenance","Non-Sales","Sales")</f>
        <v>Non-Sales</v>
      </c>
      <c r="H4363" t="str">
        <f>IF(Table1[[#This Row],[Quarter]]="q2",1,"")</f>
        <v/>
      </c>
      <c r="I4363">
        <f>IF(Table1[[#This Row],[Quarter]]="q3",1,"")</f>
        <v>1</v>
      </c>
      <c r="J4363" t="str">
        <f>IF(Table1[[#This Row],[Quarter]]="Q2",Table1[[#This Row],[Credit Amount]],"")</f>
        <v/>
      </c>
      <c r="K4363">
        <f>IF(Table1[[#This Row],[Quarter]]="Q3",Table1[[#This Row],[Credit Amount]],"")</f>
        <v>-87.56</v>
      </c>
      <c r="L4363" t="str">
        <f>IF(Table1[[#This Row],[Transaction Type]]="Upgrade",Table1[[#This Row],[Credit Amount]],IF(Table1[[#This Row],[Transaction Type]]="Activation",Table1[[#This Row],[Credit Amount]],""))</f>
        <v/>
      </c>
      <c r="M4363">
        <f>IF(Table1[[#This Row],[Transaction Type]]="Maintenance",Table1[[#This Row],[Credit Amount]],"")</f>
        <v>-87.56</v>
      </c>
      <c r="N4363">
        <v>10051</v>
      </c>
      <c r="O4363" t="s">
        <v>2489</v>
      </c>
      <c r="P4363" t="s">
        <v>2540</v>
      </c>
      <c r="Q4363" t="s">
        <v>289</v>
      </c>
      <c r="R4363">
        <v>10028</v>
      </c>
      <c r="S4363" t="s">
        <v>2489</v>
      </c>
      <c r="T4363" t="s">
        <v>2517</v>
      </c>
      <c r="U4363" t="s">
        <v>290</v>
      </c>
      <c r="V4363" t="s">
        <v>255</v>
      </c>
      <c r="W4363">
        <v>100002128</v>
      </c>
      <c r="X4363">
        <v>8005551129</v>
      </c>
      <c r="Y4363" t="s">
        <v>2595</v>
      </c>
      <c r="Z4363" t="s">
        <v>3724</v>
      </c>
      <c r="AA4363" s="13">
        <v>-87.56</v>
      </c>
      <c r="AB4363" s="14">
        <v>42594</v>
      </c>
      <c r="AC4363" t="s">
        <v>36</v>
      </c>
    </row>
    <row r="4364" spans="1:29" x14ac:dyDescent="0.25">
      <c r="A4364" t="str">
        <f>CONCATENATE("Q",ROUNDUP(MONTH(Table1[[#This Row],[Month]])/3,0))</f>
        <v>Q3</v>
      </c>
      <c r="B4364" s="14">
        <f>EOMONTH(Table1[[#This Row],[Credit Date]],-1)+1</f>
        <v>42583</v>
      </c>
      <c r="C4364" t="str">
        <f>CONCATENATE(Table1[[#This Row],[Issuer Last Name]],", ",Table1[[#This Row],[Issuer First Name]])</f>
        <v>No. 051, Employee</v>
      </c>
      <c r="D4364" t="str">
        <f>CONCATENATE(Table1[[#This Row],[Approver Last Name]],", ",Table1[[#This Row],[Approver First Name]])</f>
        <v>No. 028, Employee</v>
      </c>
      <c r="E4364" t="str">
        <f>CONCATENATE(Table1[[#This Row],[Customer Last Name]],", ",Table1[[#This Row],[Customer First Name]])</f>
        <v>No. 11014, Client</v>
      </c>
      <c r="F436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64" t="str">
        <f>IF(Table1[[#This Row],[Transaction Type]]="Maintenance","Non-Sales","Sales")</f>
        <v>Sales</v>
      </c>
      <c r="H4364" t="str">
        <f>IF(Table1[[#This Row],[Quarter]]="q2",1,"")</f>
        <v/>
      </c>
      <c r="I4364">
        <f>IF(Table1[[#This Row],[Quarter]]="q3",1,"")</f>
        <v>1</v>
      </c>
      <c r="J4364" t="str">
        <f>IF(Table1[[#This Row],[Quarter]]="Q2",Table1[[#This Row],[Credit Amount]],"")</f>
        <v/>
      </c>
      <c r="K4364">
        <f>IF(Table1[[#This Row],[Quarter]]="Q3",Table1[[#This Row],[Credit Amount]],"")</f>
        <v>-65.14</v>
      </c>
      <c r="L4364">
        <f>IF(Table1[[#This Row],[Transaction Type]]="Upgrade",Table1[[#This Row],[Credit Amount]],IF(Table1[[#This Row],[Transaction Type]]="Activation",Table1[[#This Row],[Credit Amount]],""))</f>
        <v>-65.14</v>
      </c>
      <c r="M4364" t="str">
        <f>IF(Table1[[#This Row],[Transaction Type]]="Maintenance",Table1[[#This Row],[Credit Amount]],"")</f>
        <v/>
      </c>
      <c r="N4364">
        <v>10051</v>
      </c>
      <c r="O4364" t="s">
        <v>2489</v>
      </c>
      <c r="P4364" t="s">
        <v>2540</v>
      </c>
      <c r="Q4364" t="s">
        <v>289</v>
      </c>
      <c r="R4364">
        <v>10028</v>
      </c>
      <c r="S4364" t="s">
        <v>2489</v>
      </c>
      <c r="T4364" t="s">
        <v>2517</v>
      </c>
      <c r="U4364" t="s">
        <v>290</v>
      </c>
      <c r="V4364" t="s">
        <v>255</v>
      </c>
      <c r="W4364">
        <v>100002013</v>
      </c>
      <c r="X4364">
        <v>8005551014</v>
      </c>
      <c r="Y4364" t="s">
        <v>2595</v>
      </c>
      <c r="Z4364" t="s">
        <v>3609</v>
      </c>
      <c r="AA4364" s="13">
        <v>-65.14</v>
      </c>
      <c r="AB4364" s="14">
        <v>42601</v>
      </c>
      <c r="AC4364" t="s">
        <v>35</v>
      </c>
    </row>
    <row r="4365" spans="1:29" x14ac:dyDescent="0.25">
      <c r="A4365" t="str">
        <f>CONCATENATE("Q",ROUNDUP(MONTH(Table1[[#This Row],[Month]])/3,0))</f>
        <v>Q3</v>
      </c>
      <c r="B4365" s="14">
        <f>EOMONTH(Table1[[#This Row],[Credit Date]],-1)+1</f>
        <v>42583</v>
      </c>
      <c r="C4365" t="str">
        <f>CONCATENATE(Table1[[#This Row],[Issuer Last Name]],", ",Table1[[#This Row],[Issuer First Name]])</f>
        <v>No. 051, Employee</v>
      </c>
      <c r="D4365" t="str">
        <f>CONCATENATE(Table1[[#This Row],[Approver Last Name]],", ",Table1[[#This Row],[Approver First Name]])</f>
        <v>No. 051, Employee</v>
      </c>
      <c r="E4365" t="str">
        <f>CONCATENATE(Table1[[#This Row],[Customer Last Name]],", ",Table1[[#This Row],[Customer First Name]])</f>
        <v>No. 10923, Client</v>
      </c>
      <c r="F4365" t="str">
        <f>IF(Table1[[#This Row],[Credit Amount]]&gt;-19.99,"Less than 19.99",IF(Table1[[#This Row],[Credit Amount]]=-20,"20",IF(Table1[[#This Row],[Credit Amount]]&gt;-49.98,"20.01-49.98",IF(Table1[[#This Row],[Credit Amount]]=-49.99,"49.99",IF(Table1[[#This Row],[Credit Amount]]=-50,"50",IF(Table1[[#This Row],[Credit Amount]]&lt;-50.01,"Greater than 50"))))))</f>
        <v>Less than 19.99</v>
      </c>
      <c r="G4365" t="str">
        <f>IF(Table1[[#This Row],[Transaction Type]]="Maintenance","Non-Sales","Sales")</f>
        <v>Sales</v>
      </c>
      <c r="H4365" t="str">
        <f>IF(Table1[[#This Row],[Quarter]]="q2",1,"")</f>
        <v/>
      </c>
      <c r="I4365">
        <f>IF(Table1[[#This Row],[Quarter]]="q3",1,"")</f>
        <v>1</v>
      </c>
      <c r="J4365" t="str">
        <f>IF(Table1[[#This Row],[Quarter]]="Q2",Table1[[#This Row],[Credit Amount]],"")</f>
        <v/>
      </c>
      <c r="K4365">
        <f>IF(Table1[[#This Row],[Quarter]]="Q3",Table1[[#This Row],[Credit Amount]],"")</f>
        <v>-15.64</v>
      </c>
      <c r="L4365">
        <f>IF(Table1[[#This Row],[Transaction Type]]="Upgrade",Table1[[#This Row],[Credit Amount]],IF(Table1[[#This Row],[Transaction Type]]="Activation",Table1[[#This Row],[Credit Amount]],""))</f>
        <v>-15.64</v>
      </c>
      <c r="M4365" t="str">
        <f>IF(Table1[[#This Row],[Transaction Type]]="Maintenance",Table1[[#This Row],[Credit Amount]],"")</f>
        <v/>
      </c>
      <c r="N4365">
        <v>10051</v>
      </c>
      <c r="O4365" t="s">
        <v>2489</v>
      </c>
      <c r="P4365" t="s">
        <v>2540</v>
      </c>
      <c r="Q4365" t="s">
        <v>289</v>
      </c>
      <c r="R4365">
        <v>10051</v>
      </c>
      <c r="S4365" t="s">
        <v>2489</v>
      </c>
      <c r="T4365" t="s">
        <v>2540</v>
      </c>
      <c r="U4365" t="s">
        <v>289</v>
      </c>
      <c r="V4365" t="s">
        <v>255</v>
      </c>
      <c r="W4365">
        <v>100001922</v>
      </c>
      <c r="X4365">
        <v>8005550923</v>
      </c>
      <c r="Y4365" t="s">
        <v>2595</v>
      </c>
      <c r="Z4365" t="s">
        <v>3518</v>
      </c>
      <c r="AA4365" s="13">
        <v>-15.64</v>
      </c>
      <c r="AB4365" s="14">
        <v>42606</v>
      </c>
      <c r="AC4365" t="s">
        <v>35</v>
      </c>
    </row>
    <row r="4366" spans="1:29" x14ac:dyDescent="0.25">
      <c r="A4366" t="str">
        <f>CONCATENATE("Q",ROUNDUP(MONTH(Table1[[#This Row],[Month]])/3,0))</f>
        <v>Q3</v>
      </c>
      <c r="B4366" s="14">
        <f>EOMONTH(Table1[[#This Row],[Credit Date]],-1)+1</f>
        <v>42583</v>
      </c>
      <c r="C4366" t="str">
        <f>CONCATENATE(Table1[[#This Row],[Issuer Last Name]],", ",Table1[[#This Row],[Issuer First Name]])</f>
        <v>No. 051, Employee</v>
      </c>
      <c r="D4366" t="str">
        <f>CONCATENATE(Table1[[#This Row],[Approver Last Name]],", ",Table1[[#This Row],[Approver First Name]])</f>
        <v>No. 051, Employee</v>
      </c>
      <c r="E4366" t="str">
        <f>CONCATENATE(Table1[[#This Row],[Customer Last Name]],", ",Table1[[#This Row],[Customer First Name]])</f>
        <v>No. 12782, Client</v>
      </c>
      <c r="F4366" t="str">
        <f>IF(Table1[[#This Row],[Credit Amount]]&gt;-19.99,"Less than 19.99",IF(Table1[[#This Row],[Credit Amount]]=-20,"20",IF(Table1[[#This Row],[Credit Amount]]&gt;-49.98,"20.01-49.98",IF(Table1[[#This Row],[Credit Amount]]=-49.99,"49.99",IF(Table1[[#This Row],[Credit Amount]]=-50,"50",IF(Table1[[#This Row],[Credit Amount]]&lt;-50.01,"Greater than 50"))))))</f>
        <v>Less than 19.99</v>
      </c>
      <c r="G4366" t="str">
        <f>IF(Table1[[#This Row],[Transaction Type]]="Maintenance","Non-Sales","Sales")</f>
        <v>Non-Sales</v>
      </c>
      <c r="H4366" t="str">
        <f>IF(Table1[[#This Row],[Quarter]]="q2",1,"")</f>
        <v/>
      </c>
      <c r="I4366">
        <f>IF(Table1[[#This Row],[Quarter]]="q3",1,"")</f>
        <v>1</v>
      </c>
      <c r="J4366" t="str">
        <f>IF(Table1[[#This Row],[Quarter]]="Q2",Table1[[#This Row],[Credit Amount]],"")</f>
        <v/>
      </c>
      <c r="K4366">
        <f>IF(Table1[[#This Row],[Quarter]]="Q3",Table1[[#This Row],[Credit Amount]],"")</f>
        <v>-10.33</v>
      </c>
      <c r="L4366" t="str">
        <f>IF(Table1[[#This Row],[Transaction Type]]="Upgrade",Table1[[#This Row],[Credit Amount]],IF(Table1[[#This Row],[Transaction Type]]="Activation",Table1[[#This Row],[Credit Amount]],""))</f>
        <v/>
      </c>
      <c r="M4366">
        <f>IF(Table1[[#This Row],[Transaction Type]]="Maintenance",Table1[[#This Row],[Credit Amount]],"")</f>
        <v>-10.33</v>
      </c>
      <c r="N4366">
        <v>10051</v>
      </c>
      <c r="O4366" t="s">
        <v>2489</v>
      </c>
      <c r="P4366" t="s">
        <v>2540</v>
      </c>
      <c r="Q4366" t="s">
        <v>289</v>
      </c>
      <c r="R4366">
        <v>10051</v>
      </c>
      <c r="S4366" t="s">
        <v>2489</v>
      </c>
      <c r="T4366" t="s">
        <v>2540</v>
      </c>
      <c r="U4366" t="s">
        <v>289</v>
      </c>
      <c r="V4366" t="s">
        <v>255</v>
      </c>
      <c r="W4366">
        <v>100003781</v>
      </c>
      <c r="X4366">
        <v>8005552782</v>
      </c>
      <c r="Y4366" t="s">
        <v>2595</v>
      </c>
      <c r="Z4366" t="s">
        <v>5374</v>
      </c>
      <c r="AA4366" s="13">
        <v>-10.33</v>
      </c>
      <c r="AB4366" s="14">
        <v>42609</v>
      </c>
      <c r="AC4366" t="s">
        <v>36</v>
      </c>
    </row>
    <row r="4367" spans="1:29" x14ac:dyDescent="0.25">
      <c r="A4367" t="str">
        <f>CONCATENATE("Q",ROUNDUP(MONTH(Table1[[#This Row],[Month]])/3,0))</f>
        <v>Q3</v>
      </c>
      <c r="B4367" s="14">
        <f>EOMONTH(Table1[[#This Row],[Credit Date]],-1)+1</f>
        <v>42583</v>
      </c>
      <c r="C4367" t="str">
        <f>CONCATENATE(Table1[[#This Row],[Issuer Last Name]],", ",Table1[[#This Row],[Issuer First Name]])</f>
        <v>No. 051, Employee</v>
      </c>
      <c r="D4367" t="str">
        <f>CONCATENATE(Table1[[#This Row],[Approver Last Name]],", ",Table1[[#This Row],[Approver First Name]])</f>
        <v>No. 028, Employee</v>
      </c>
      <c r="E4367" t="str">
        <f>CONCATENATE(Table1[[#This Row],[Customer Last Name]],", ",Table1[[#This Row],[Customer First Name]])</f>
        <v>No. 12317, Client</v>
      </c>
      <c r="F43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67" t="str">
        <f>IF(Table1[[#This Row],[Transaction Type]]="Maintenance","Non-Sales","Sales")</f>
        <v>Non-Sales</v>
      </c>
      <c r="H4367" t="str">
        <f>IF(Table1[[#This Row],[Quarter]]="q2",1,"")</f>
        <v/>
      </c>
      <c r="I4367">
        <f>IF(Table1[[#This Row],[Quarter]]="q3",1,"")</f>
        <v>1</v>
      </c>
      <c r="J4367" t="str">
        <f>IF(Table1[[#This Row],[Quarter]]="Q2",Table1[[#This Row],[Credit Amount]],"")</f>
        <v/>
      </c>
      <c r="K4367">
        <f>IF(Table1[[#This Row],[Quarter]]="Q3",Table1[[#This Row],[Credit Amount]],"")</f>
        <v>-86</v>
      </c>
      <c r="L4367" t="str">
        <f>IF(Table1[[#This Row],[Transaction Type]]="Upgrade",Table1[[#This Row],[Credit Amount]],IF(Table1[[#This Row],[Transaction Type]]="Activation",Table1[[#This Row],[Credit Amount]],""))</f>
        <v/>
      </c>
      <c r="M4367">
        <f>IF(Table1[[#This Row],[Transaction Type]]="Maintenance",Table1[[#This Row],[Credit Amount]],"")</f>
        <v>-86</v>
      </c>
      <c r="N4367">
        <v>10051</v>
      </c>
      <c r="O4367" t="s">
        <v>2489</v>
      </c>
      <c r="P4367" t="s">
        <v>2540</v>
      </c>
      <c r="Q4367" t="s">
        <v>289</v>
      </c>
      <c r="R4367">
        <v>10028</v>
      </c>
      <c r="S4367" t="s">
        <v>2489</v>
      </c>
      <c r="T4367" t="s">
        <v>2517</v>
      </c>
      <c r="U4367" t="s">
        <v>290</v>
      </c>
      <c r="V4367" t="s">
        <v>255</v>
      </c>
      <c r="W4367">
        <v>100003316</v>
      </c>
      <c r="X4367">
        <v>8005552317</v>
      </c>
      <c r="Y4367" t="s">
        <v>2595</v>
      </c>
      <c r="Z4367" t="s">
        <v>4912</v>
      </c>
      <c r="AA4367" s="13">
        <v>-86</v>
      </c>
      <c r="AB4367" s="14">
        <v>42611</v>
      </c>
      <c r="AC4367" t="s">
        <v>36</v>
      </c>
    </row>
    <row r="4368" spans="1:29" x14ac:dyDescent="0.25">
      <c r="A4368" t="str">
        <f>CONCATENATE("Q",ROUNDUP(MONTH(Table1[[#This Row],[Month]])/3,0))</f>
        <v>Q3</v>
      </c>
      <c r="B4368" s="14">
        <f>EOMONTH(Table1[[#This Row],[Credit Date]],-1)+1</f>
        <v>42583</v>
      </c>
      <c r="C4368" t="str">
        <f>CONCATENATE(Table1[[#This Row],[Issuer Last Name]],", ",Table1[[#This Row],[Issuer First Name]])</f>
        <v>No. 051, Employee</v>
      </c>
      <c r="D4368" t="str">
        <f>CONCATENATE(Table1[[#This Row],[Approver Last Name]],", ",Table1[[#This Row],[Approver First Name]])</f>
        <v>No. 028, Employee</v>
      </c>
      <c r="E4368" t="str">
        <f>CONCATENATE(Table1[[#This Row],[Customer Last Name]],", ",Table1[[#This Row],[Customer First Name]])</f>
        <v>No. 13668, Client</v>
      </c>
      <c r="F436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68" t="str">
        <f>IF(Table1[[#This Row],[Transaction Type]]="Maintenance","Non-Sales","Sales")</f>
        <v>Sales</v>
      </c>
      <c r="H4368" t="str">
        <f>IF(Table1[[#This Row],[Quarter]]="q2",1,"")</f>
        <v/>
      </c>
      <c r="I4368">
        <f>IF(Table1[[#This Row],[Quarter]]="q3",1,"")</f>
        <v>1</v>
      </c>
      <c r="J4368" t="str">
        <f>IF(Table1[[#This Row],[Quarter]]="Q2",Table1[[#This Row],[Credit Amount]],"")</f>
        <v/>
      </c>
      <c r="K4368">
        <f>IF(Table1[[#This Row],[Quarter]]="Q3",Table1[[#This Row],[Credit Amount]],"")</f>
        <v>-79.599999999999994</v>
      </c>
      <c r="L4368">
        <f>IF(Table1[[#This Row],[Transaction Type]]="Upgrade",Table1[[#This Row],[Credit Amount]],IF(Table1[[#This Row],[Transaction Type]]="Activation",Table1[[#This Row],[Credit Amount]],""))</f>
        <v>-79.599999999999994</v>
      </c>
      <c r="M4368" t="str">
        <f>IF(Table1[[#This Row],[Transaction Type]]="Maintenance",Table1[[#This Row],[Credit Amount]],"")</f>
        <v/>
      </c>
      <c r="N4368">
        <v>10051</v>
      </c>
      <c r="O4368" t="s">
        <v>2489</v>
      </c>
      <c r="P4368" t="s">
        <v>2540</v>
      </c>
      <c r="Q4368" t="s">
        <v>289</v>
      </c>
      <c r="R4368">
        <v>10028</v>
      </c>
      <c r="S4368" t="s">
        <v>2489</v>
      </c>
      <c r="T4368" t="s">
        <v>2517</v>
      </c>
      <c r="U4368" t="s">
        <v>290</v>
      </c>
      <c r="V4368" t="s">
        <v>255</v>
      </c>
      <c r="W4368">
        <v>100004667</v>
      </c>
      <c r="X4368">
        <v>8005553668</v>
      </c>
      <c r="Y4368" t="s">
        <v>2595</v>
      </c>
      <c r="Z4368" t="s">
        <v>6256</v>
      </c>
      <c r="AA4368" s="13">
        <v>-79.599999999999994</v>
      </c>
      <c r="AB4368" s="14">
        <v>42612</v>
      </c>
      <c r="AC4368" t="s">
        <v>35</v>
      </c>
    </row>
    <row r="4369" spans="1:29" x14ac:dyDescent="0.25">
      <c r="A4369" t="str">
        <f>CONCATENATE("Q",ROUNDUP(MONTH(Table1[[#This Row],[Month]])/3,0))</f>
        <v>Q3</v>
      </c>
      <c r="B4369" s="14">
        <f>EOMONTH(Table1[[#This Row],[Credit Date]],-1)+1</f>
        <v>42614</v>
      </c>
      <c r="C4369" t="str">
        <f>CONCATENATE(Table1[[#This Row],[Issuer Last Name]],", ",Table1[[#This Row],[Issuer First Name]])</f>
        <v>No. 051, Employee</v>
      </c>
      <c r="D4369" t="str">
        <f>CONCATENATE(Table1[[#This Row],[Approver Last Name]],", ",Table1[[#This Row],[Approver First Name]])</f>
        <v>No. 028, Employee</v>
      </c>
      <c r="E4369" t="str">
        <f>CONCATENATE(Table1[[#This Row],[Customer Last Name]],", ",Table1[[#This Row],[Customer First Name]])</f>
        <v>No. 13242, Client</v>
      </c>
      <c r="F43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69" t="str">
        <f>IF(Table1[[#This Row],[Transaction Type]]="Maintenance","Non-Sales","Sales")</f>
        <v>Non-Sales</v>
      </c>
      <c r="H4369" t="str">
        <f>IF(Table1[[#This Row],[Quarter]]="q2",1,"")</f>
        <v/>
      </c>
      <c r="I4369">
        <f>IF(Table1[[#This Row],[Quarter]]="q3",1,"")</f>
        <v>1</v>
      </c>
      <c r="J4369" t="str">
        <f>IF(Table1[[#This Row],[Quarter]]="Q2",Table1[[#This Row],[Credit Amount]],"")</f>
        <v/>
      </c>
      <c r="K4369">
        <f>IF(Table1[[#This Row],[Quarter]]="Q3",Table1[[#This Row],[Credit Amount]],"")</f>
        <v>-97.32</v>
      </c>
      <c r="L4369" t="str">
        <f>IF(Table1[[#This Row],[Transaction Type]]="Upgrade",Table1[[#This Row],[Credit Amount]],IF(Table1[[#This Row],[Transaction Type]]="Activation",Table1[[#This Row],[Credit Amount]],""))</f>
        <v/>
      </c>
      <c r="M4369">
        <f>IF(Table1[[#This Row],[Transaction Type]]="Maintenance",Table1[[#This Row],[Credit Amount]],"")</f>
        <v>-97.32</v>
      </c>
      <c r="N4369">
        <v>10051</v>
      </c>
      <c r="O4369" t="s">
        <v>2489</v>
      </c>
      <c r="P4369" t="s">
        <v>2540</v>
      </c>
      <c r="Q4369" t="s">
        <v>289</v>
      </c>
      <c r="R4369">
        <v>10028</v>
      </c>
      <c r="S4369" t="s">
        <v>2489</v>
      </c>
      <c r="T4369" t="s">
        <v>2517</v>
      </c>
      <c r="U4369" t="s">
        <v>290</v>
      </c>
      <c r="V4369" t="s">
        <v>255</v>
      </c>
      <c r="W4369">
        <v>100004241</v>
      </c>
      <c r="X4369">
        <v>8005553242</v>
      </c>
      <c r="Y4369" t="s">
        <v>2595</v>
      </c>
      <c r="Z4369" t="s">
        <v>5830</v>
      </c>
      <c r="AA4369" s="13">
        <v>-97.32</v>
      </c>
      <c r="AB4369" s="14">
        <v>42642</v>
      </c>
      <c r="AC4369" t="s">
        <v>36</v>
      </c>
    </row>
    <row r="4370" spans="1:29" x14ac:dyDescent="0.25">
      <c r="A4370" t="str">
        <f>CONCATENATE("Q",ROUNDUP(MONTH(Table1[[#This Row],[Month]])/3,0))</f>
        <v>Q3</v>
      </c>
      <c r="B4370" s="14">
        <f>EOMONTH(Table1[[#This Row],[Credit Date]],-1)+1</f>
        <v>42614</v>
      </c>
      <c r="C4370" t="str">
        <f>CONCATENATE(Table1[[#This Row],[Issuer Last Name]],", ",Table1[[#This Row],[Issuer First Name]])</f>
        <v>No. 051, Employee</v>
      </c>
      <c r="D4370" t="str">
        <f>CONCATENATE(Table1[[#This Row],[Approver Last Name]],", ",Table1[[#This Row],[Approver First Name]])</f>
        <v>No. 051, Employee</v>
      </c>
      <c r="E4370" t="str">
        <f>CONCATENATE(Table1[[#This Row],[Customer Last Name]],", ",Table1[[#This Row],[Customer First Name]])</f>
        <v>No. 11450, Client</v>
      </c>
      <c r="F4370" t="str">
        <f>IF(Table1[[#This Row],[Credit Amount]]&gt;-19.99,"Less than 19.99",IF(Table1[[#This Row],[Credit Amount]]=-20,"20",IF(Table1[[#This Row],[Credit Amount]]&gt;-49.98,"20.01-49.98",IF(Table1[[#This Row],[Credit Amount]]=-49.99,"49.99",IF(Table1[[#This Row],[Credit Amount]]=-50,"50",IF(Table1[[#This Row],[Credit Amount]]&lt;-50.01,"Greater than 50"))))))</f>
        <v>20.01-49.98</v>
      </c>
      <c r="G4370" t="str">
        <f>IF(Table1[[#This Row],[Transaction Type]]="Maintenance","Non-Sales","Sales")</f>
        <v>Sales</v>
      </c>
      <c r="H4370" t="str">
        <f>IF(Table1[[#This Row],[Quarter]]="q2",1,"")</f>
        <v/>
      </c>
      <c r="I4370">
        <f>IF(Table1[[#This Row],[Quarter]]="q3",1,"")</f>
        <v>1</v>
      </c>
      <c r="J4370" t="str">
        <f>IF(Table1[[#This Row],[Quarter]]="Q2",Table1[[#This Row],[Credit Amount]],"")</f>
        <v/>
      </c>
      <c r="K4370">
        <f>IF(Table1[[#This Row],[Quarter]]="Q3",Table1[[#This Row],[Credit Amount]],"")</f>
        <v>-32.090000000000003</v>
      </c>
      <c r="L4370">
        <f>IF(Table1[[#This Row],[Transaction Type]]="Upgrade",Table1[[#This Row],[Credit Amount]],IF(Table1[[#This Row],[Transaction Type]]="Activation",Table1[[#This Row],[Credit Amount]],""))</f>
        <v>-32.090000000000003</v>
      </c>
      <c r="M4370" t="str">
        <f>IF(Table1[[#This Row],[Transaction Type]]="Maintenance",Table1[[#This Row],[Credit Amount]],"")</f>
        <v/>
      </c>
      <c r="N4370">
        <v>10051</v>
      </c>
      <c r="O4370" t="s">
        <v>2489</v>
      </c>
      <c r="P4370" t="s">
        <v>2540</v>
      </c>
      <c r="Q4370" t="s">
        <v>289</v>
      </c>
      <c r="R4370">
        <v>10051</v>
      </c>
      <c r="S4370" t="s">
        <v>2489</v>
      </c>
      <c r="T4370" t="s">
        <v>2540</v>
      </c>
      <c r="U4370" t="s">
        <v>289</v>
      </c>
      <c r="V4370" t="s">
        <v>255</v>
      </c>
      <c r="W4370">
        <v>100002449</v>
      </c>
      <c r="X4370">
        <v>8005551450</v>
      </c>
      <c r="Y4370" t="s">
        <v>2595</v>
      </c>
      <c r="Z4370" t="s">
        <v>4045</v>
      </c>
      <c r="AA4370" s="13">
        <v>-32.090000000000003</v>
      </c>
      <c r="AB4370" s="14">
        <v>42642</v>
      </c>
      <c r="AC4370" t="s">
        <v>35</v>
      </c>
    </row>
    <row r="4371" spans="1:29" x14ac:dyDescent="0.25">
      <c r="A4371" t="str">
        <f>CONCATENATE("Q",ROUNDUP(MONTH(Table1[[#This Row],[Month]])/3,0))</f>
        <v>Q2</v>
      </c>
      <c r="B4371" s="14">
        <f>EOMONTH(Table1[[#This Row],[Credit Date]],-1)+1</f>
        <v>42461</v>
      </c>
      <c r="C4371" t="str">
        <f>CONCATENATE(Table1[[#This Row],[Issuer Last Name]],", ",Table1[[#This Row],[Issuer First Name]])</f>
        <v>No. 007, Employee</v>
      </c>
      <c r="D4371" t="str">
        <f>CONCATENATE(Table1[[#This Row],[Approver Last Name]],", ",Table1[[#This Row],[Approver First Name]])</f>
        <v>No. 028, Employee</v>
      </c>
      <c r="E4371" t="str">
        <f>CONCATENATE(Table1[[#This Row],[Customer Last Name]],", ",Table1[[#This Row],[Customer First Name]])</f>
        <v>No. 13222, Client</v>
      </c>
      <c r="F4371" t="str">
        <f>IF(Table1[[#This Row],[Credit Amount]]&gt;-19.99,"Less than 19.99",IF(Table1[[#This Row],[Credit Amount]]=-20,"20",IF(Table1[[#This Row],[Credit Amount]]&gt;-49.98,"20.01-49.98",IF(Table1[[#This Row],[Credit Amount]]=-49.99,"49.99",IF(Table1[[#This Row],[Credit Amount]]=-50,"50",IF(Table1[[#This Row],[Credit Amount]]&lt;-50.01,"Greater than 50"))))))</f>
        <v>20.01-49.98</v>
      </c>
      <c r="G4371" t="str">
        <f>IF(Table1[[#This Row],[Transaction Type]]="Maintenance","Non-Sales","Sales")</f>
        <v>Sales</v>
      </c>
      <c r="H4371">
        <f>IF(Table1[[#This Row],[Quarter]]="q2",1,"")</f>
        <v>1</v>
      </c>
      <c r="I4371" t="str">
        <f>IF(Table1[[#This Row],[Quarter]]="q3",1,"")</f>
        <v/>
      </c>
      <c r="J4371">
        <f>IF(Table1[[#This Row],[Quarter]]="Q2",Table1[[#This Row],[Credit Amount]],"")</f>
        <v>-49.55</v>
      </c>
      <c r="K4371" t="str">
        <f>IF(Table1[[#This Row],[Quarter]]="Q3",Table1[[#This Row],[Credit Amount]],"")</f>
        <v/>
      </c>
      <c r="L4371">
        <f>IF(Table1[[#This Row],[Transaction Type]]="Upgrade",Table1[[#This Row],[Credit Amount]],IF(Table1[[#This Row],[Transaction Type]]="Activation",Table1[[#This Row],[Credit Amount]],""))</f>
        <v>-49.55</v>
      </c>
      <c r="M4371" t="str">
        <f>IF(Table1[[#This Row],[Transaction Type]]="Maintenance",Table1[[#This Row],[Credit Amount]],"")</f>
        <v/>
      </c>
      <c r="N4371">
        <v>10007</v>
      </c>
      <c r="O4371" t="s">
        <v>2489</v>
      </c>
      <c r="P4371" t="s">
        <v>2496</v>
      </c>
      <c r="Q4371" t="s">
        <v>289</v>
      </c>
      <c r="R4371">
        <v>10028</v>
      </c>
      <c r="S4371" t="s">
        <v>2489</v>
      </c>
      <c r="T4371" t="s">
        <v>2517</v>
      </c>
      <c r="U4371" t="s">
        <v>290</v>
      </c>
      <c r="V4371" t="s">
        <v>255</v>
      </c>
      <c r="W4371">
        <v>100004221</v>
      </c>
      <c r="X4371">
        <v>8005553222</v>
      </c>
      <c r="Y4371" t="s">
        <v>2595</v>
      </c>
      <c r="Z4371" t="s">
        <v>5810</v>
      </c>
      <c r="AA4371" s="13">
        <v>-49.55</v>
      </c>
      <c r="AB4371" s="14">
        <v>42462</v>
      </c>
      <c r="AC4371" t="s">
        <v>35</v>
      </c>
    </row>
    <row r="4372" spans="1:29" x14ac:dyDescent="0.25">
      <c r="A4372" t="str">
        <f>CONCATENATE("Q",ROUNDUP(MONTH(Table1[[#This Row],[Month]])/3,0))</f>
        <v>Q2</v>
      </c>
      <c r="B4372" s="14">
        <f>EOMONTH(Table1[[#This Row],[Credit Date]],-1)+1</f>
        <v>42461</v>
      </c>
      <c r="C4372" t="str">
        <f>CONCATENATE(Table1[[#This Row],[Issuer Last Name]],", ",Table1[[#This Row],[Issuer First Name]])</f>
        <v>No. 007, Employee</v>
      </c>
      <c r="D4372" t="str">
        <f>CONCATENATE(Table1[[#This Row],[Approver Last Name]],", ",Table1[[#This Row],[Approver First Name]])</f>
        <v>No. 028, Employee</v>
      </c>
      <c r="E4372" t="str">
        <f>CONCATENATE(Table1[[#This Row],[Customer Last Name]],", ",Table1[[#This Row],[Customer First Name]])</f>
        <v>No. 11282, Client</v>
      </c>
      <c r="F4372" t="str">
        <f>IF(Table1[[#This Row],[Credit Amount]]&gt;-19.99,"Less than 19.99",IF(Table1[[#This Row],[Credit Amount]]=-20,"20",IF(Table1[[#This Row],[Credit Amount]]&gt;-49.98,"20.01-49.98",IF(Table1[[#This Row],[Credit Amount]]=-49.99,"49.99",IF(Table1[[#This Row],[Credit Amount]]=-50,"50",IF(Table1[[#This Row],[Credit Amount]]&lt;-50.01,"Greater than 50"))))))</f>
        <v>Less than 19.99</v>
      </c>
      <c r="G4372" t="str">
        <f>IF(Table1[[#This Row],[Transaction Type]]="Maintenance","Non-Sales","Sales")</f>
        <v>Sales</v>
      </c>
      <c r="H4372">
        <f>IF(Table1[[#This Row],[Quarter]]="q2",1,"")</f>
        <v>1</v>
      </c>
      <c r="I4372" t="str">
        <f>IF(Table1[[#This Row],[Quarter]]="q3",1,"")</f>
        <v/>
      </c>
      <c r="J4372">
        <f>IF(Table1[[#This Row],[Quarter]]="Q2",Table1[[#This Row],[Credit Amount]],"")</f>
        <v>-8.14</v>
      </c>
      <c r="K4372" t="str">
        <f>IF(Table1[[#This Row],[Quarter]]="Q3",Table1[[#This Row],[Credit Amount]],"")</f>
        <v/>
      </c>
      <c r="L4372">
        <f>IF(Table1[[#This Row],[Transaction Type]]="Upgrade",Table1[[#This Row],[Credit Amount]],IF(Table1[[#This Row],[Transaction Type]]="Activation",Table1[[#This Row],[Credit Amount]],""))</f>
        <v>-8.14</v>
      </c>
      <c r="M4372" t="str">
        <f>IF(Table1[[#This Row],[Transaction Type]]="Maintenance",Table1[[#This Row],[Credit Amount]],"")</f>
        <v/>
      </c>
      <c r="N4372">
        <v>10007</v>
      </c>
      <c r="O4372" t="s">
        <v>2489</v>
      </c>
      <c r="P4372" t="s">
        <v>2496</v>
      </c>
      <c r="Q4372" t="s">
        <v>289</v>
      </c>
      <c r="R4372">
        <v>10028</v>
      </c>
      <c r="S4372" t="s">
        <v>2489</v>
      </c>
      <c r="T4372" t="s">
        <v>2517</v>
      </c>
      <c r="U4372" t="s">
        <v>290</v>
      </c>
      <c r="V4372" t="s">
        <v>255</v>
      </c>
      <c r="W4372">
        <v>100002281</v>
      </c>
      <c r="X4372">
        <v>8005551282</v>
      </c>
      <c r="Y4372" t="s">
        <v>2595</v>
      </c>
      <c r="Z4372" t="s">
        <v>3877</v>
      </c>
      <c r="AA4372" s="13">
        <v>-8.14</v>
      </c>
      <c r="AB4372" s="14">
        <v>42469</v>
      </c>
      <c r="AC4372" t="s">
        <v>37</v>
      </c>
    </row>
    <row r="4373" spans="1:29" x14ac:dyDescent="0.25">
      <c r="A4373" t="str">
        <f>CONCATENATE("Q",ROUNDUP(MONTH(Table1[[#This Row],[Month]])/3,0))</f>
        <v>Q2</v>
      </c>
      <c r="B4373" s="14">
        <f>EOMONTH(Table1[[#This Row],[Credit Date]],-1)+1</f>
        <v>42461</v>
      </c>
      <c r="C4373" t="str">
        <f>CONCATENATE(Table1[[#This Row],[Issuer Last Name]],", ",Table1[[#This Row],[Issuer First Name]])</f>
        <v>No. 007, Employee</v>
      </c>
      <c r="D4373" t="str">
        <f>CONCATENATE(Table1[[#This Row],[Approver Last Name]],", ",Table1[[#This Row],[Approver First Name]])</f>
        <v>No. 028, Employee</v>
      </c>
      <c r="E4373" t="str">
        <f>CONCATENATE(Table1[[#This Row],[Customer Last Name]],", ",Table1[[#This Row],[Customer First Name]])</f>
        <v>No. 12713, Client</v>
      </c>
      <c r="F437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73" t="str">
        <f>IF(Table1[[#This Row],[Transaction Type]]="Maintenance","Non-Sales","Sales")</f>
        <v>Sales</v>
      </c>
      <c r="H4373">
        <f>IF(Table1[[#This Row],[Quarter]]="q2",1,"")</f>
        <v>1</v>
      </c>
      <c r="I4373" t="str">
        <f>IF(Table1[[#This Row],[Quarter]]="q3",1,"")</f>
        <v/>
      </c>
      <c r="J4373">
        <f>IF(Table1[[#This Row],[Quarter]]="Q2",Table1[[#This Row],[Credit Amount]],"")</f>
        <v>-94.8</v>
      </c>
      <c r="K4373" t="str">
        <f>IF(Table1[[#This Row],[Quarter]]="Q3",Table1[[#This Row],[Credit Amount]],"")</f>
        <v/>
      </c>
      <c r="L4373">
        <f>IF(Table1[[#This Row],[Transaction Type]]="Upgrade",Table1[[#This Row],[Credit Amount]],IF(Table1[[#This Row],[Transaction Type]]="Activation",Table1[[#This Row],[Credit Amount]],""))</f>
        <v>-94.8</v>
      </c>
      <c r="M4373" t="str">
        <f>IF(Table1[[#This Row],[Transaction Type]]="Maintenance",Table1[[#This Row],[Credit Amount]],"")</f>
        <v/>
      </c>
      <c r="N4373">
        <v>10007</v>
      </c>
      <c r="O4373" t="s">
        <v>2489</v>
      </c>
      <c r="P4373" t="s">
        <v>2496</v>
      </c>
      <c r="Q4373" t="s">
        <v>289</v>
      </c>
      <c r="R4373">
        <v>10028</v>
      </c>
      <c r="S4373" t="s">
        <v>2489</v>
      </c>
      <c r="T4373" t="s">
        <v>2517</v>
      </c>
      <c r="U4373" t="s">
        <v>290</v>
      </c>
      <c r="V4373" t="s">
        <v>255</v>
      </c>
      <c r="W4373">
        <v>100003712</v>
      </c>
      <c r="X4373">
        <v>8005552713</v>
      </c>
      <c r="Y4373" t="s">
        <v>2595</v>
      </c>
      <c r="Z4373" t="s">
        <v>5306</v>
      </c>
      <c r="AA4373" s="13">
        <v>-94.8</v>
      </c>
      <c r="AB4373" s="14">
        <v>42477</v>
      </c>
      <c r="AC4373" t="s">
        <v>37</v>
      </c>
    </row>
    <row r="4374" spans="1:29" x14ac:dyDescent="0.25">
      <c r="A4374" t="str">
        <f>CONCATENATE("Q",ROUNDUP(MONTH(Table1[[#This Row],[Month]])/3,0))</f>
        <v>Q2</v>
      </c>
      <c r="B4374" s="14">
        <f>EOMONTH(Table1[[#This Row],[Credit Date]],-1)+1</f>
        <v>42461</v>
      </c>
      <c r="C4374" t="str">
        <f>CONCATENATE(Table1[[#This Row],[Issuer Last Name]],", ",Table1[[#This Row],[Issuer First Name]])</f>
        <v>No. 007, Employee</v>
      </c>
      <c r="D4374" t="str">
        <f>CONCATENATE(Table1[[#This Row],[Approver Last Name]],", ",Table1[[#This Row],[Approver First Name]])</f>
        <v>No. 028, Employee</v>
      </c>
      <c r="E4374" t="str">
        <f>CONCATENATE(Table1[[#This Row],[Customer Last Name]],", ",Table1[[#This Row],[Customer First Name]])</f>
        <v>No. 12984, Client</v>
      </c>
      <c r="F437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74" t="str">
        <f>IF(Table1[[#This Row],[Transaction Type]]="Maintenance","Non-Sales","Sales")</f>
        <v>Non-Sales</v>
      </c>
      <c r="H4374">
        <f>IF(Table1[[#This Row],[Quarter]]="q2",1,"")</f>
        <v>1</v>
      </c>
      <c r="I4374" t="str">
        <f>IF(Table1[[#This Row],[Quarter]]="q3",1,"")</f>
        <v/>
      </c>
      <c r="J4374">
        <f>IF(Table1[[#This Row],[Quarter]]="Q2",Table1[[#This Row],[Credit Amount]],"")</f>
        <v>-62.23</v>
      </c>
      <c r="K4374" t="str">
        <f>IF(Table1[[#This Row],[Quarter]]="Q3",Table1[[#This Row],[Credit Amount]],"")</f>
        <v/>
      </c>
      <c r="L4374" t="str">
        <f>IF(Table1[[#This Row],[Transaction Type]]="Upgrade",Table1[[#This Row],[Credit Amount]],IF(Table1[[#This Row],[Transaction Type]]="Activation",Table1[[#This Row],[Credit Amount]],""))</f>
        <v/>
      </c>
      <c r="M4374">
        <f>IF(Table1[[#This Row],[Transaction Type]]="Maintenance",Table1[[#This Row],[Credit Amount]],"")</f>
        <v>-62.23</v>
      </c>
      <c r="N4374">
        <v>10007</v>
      </c>
      <c r="O4374" t="s">
        <v>2489</v>
      </c>
      <c r="P4374" t="s">
        <v>2496</v>
      </c>
      <c r="Q4374" t="s">
        <v>289</v>
      </c>
      <c r="R4374">
        <v>10028</v>
      </c>
      <c r="S4374" t="s">
        <v>2489</v>
      </c>
      <c r="T4374" t="s">
        <v>2517</v>
      </c>
      <c r="U4374" t="s">
        <v>290</v>
      </c>
      <c r="V4374" t="s">
        <v>255</v>
      </c>
      <c r="W4374">
        <v>100003983</v>
      </c>
      <c r="X4374">
        <v>8005552984</v>
      </c>
      <c r="Y4374" t="s">
        <v>2595</v>
      </c>
      <c r="Z4374" t="s">
        <v>5572</v>
      </c>
      <c r="AA4374" s="13">
        <v>-62.23</v>
      </c>
      <c r="AB4374" s="14">
        <v>42482</v>
      </c>
      <c r="AC4374" t="s">
        <v>36</v>
      </c>
    </row>
    <row r="4375" spans="1:29" x14ac:dyDescent="0.25">
      <c r="A4375" t="str">
        <f>CONCATENATE("Q",ROUNDUP(MONTH(Table1[[#This Row],[Month]])/3,0))</f>
        <v>Q2</v>
      </c>
      <c r="B4375" s="14">
        <f>EOMONTH(Table1[[#This Row],[Credit Date]],-1)+1</f>
        <v>42491</v>
      </c>
      <c r="C4375" t="str">
        <f>CONCATENATE(Table1[[#This Row],[Issuer Last Name]],", ",Table1[[#This Row],[Issuer First Name]])</f>
        <v>No. 007, Employee</v>
      </c>
      <c r="D4375" t="str">
        <f>CONCATENATE(Table1[[#This Row],[Approver Last Name]],", ",Table1[[#This Row],[Approver First Name]])</f>
        <v>No. 028, Employee</v>
      </c>
      <c r="E4375" t="str">
        <f>CONCATENATE(Table1[[#This Row],[Customer Last Name]],", ",Table1[[#This Row],[Customer First Name]])</f>
        <v>No. 11728, Client</v>
      </c>
      <c r="F437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75" t="str">
        <f>IF(Table1[[#This Row],[Transaction Type]]="Maintenance","Non-Sales","Sales")</f>
        <v>Sales</v>
      </c>
      <c r="H4375">
        <f>IF(Table1[[#This Row],[Quarter]]="q2",1,"")</f>
        <v>1</v>
      </c>
      <c r="I4375" t="str">
        <f>IF(Table1[[#This Row],[Quarter]]="q3",1,"")</f>
        <v/>
      </c>
      <c r="J4375">
        <f>IF(Table1[[#This Row],[Quarter]]="Q2",Table1[[#This Row],[Credit Amount]],"")</f>
        <v>-84.34</v>
      </c>
      <c r="K4375" t="str">
        <f>IF(Table1[[#This Row],[Quarter]]="Q3",Table1[[#This Row],[Credit Amount]],"")</f>
        <v/>
      </c>
      <c r="L4375">
        <f>IF(Table1[[#This Row],[Transaction Type]]="Upgrade",Table1[[#This Row],[Credit Amount]],IF(Table1[[#This Row],[Transaction Type]]="Activation",Table1[[#This Row],[Credit Amount]],""))</f>
        <v>-84.34</v>
      </c>
      <c r="M4375" t="str">
        <f>IF(Table1[[#This Row],[Transaction Type]]="Maintenance",Table1[[#This Row],[Credit Amount]],"")</f>
        <v/>
      </c>
      <c r="N4375">
        <v>10007</v>
      </c>
      <c r="O4375" t="s">
        <v>2489</v>
      </c>
      <c r="P4375" t="s">
        <v>2496</v>
      </c>
      <c r="Q4375" t="s">
        <v>289</v>
      </c>
      <c r="R4375">
        <v>10028</v>
      </c>
      <c r="S4375" t="s">
        <v>2489</v>
      </c>
      <c r="T4375" t="s">
        <v>2517</v>
      </c>
      <c r="U4375" t="s">
        <v>290</v>
      </c>
      <c r="V4375" t="s">
        <v>255</v>
      </c>
      <c r="W4375">
        <v>100002727</v>
      </c>
      <c r="X4375">
        <v>8005551728</v>
      </c>
      <c r="Y4375" t="s">
        <v>2595</v>
      </c>
      <c r="Z4375" t="s">
        <v>4323</v>
      </c>
      <c r="AA4375" s="13">
        <v>-84.34</v>
      </c>
      <c r="AB4375" s="14">
        <v>42492</v>
      </c>
      <c r="AC4375" t="s">
        <v>37</v>
      </c>
    </row>
    <row r="4376" spans="1:29" x14ac:dyDescent="0.25">
      <c r="A4376" t="str">
        <f>CONCATENATE("Q",ROUNDUP(MONTH(Table1[[#This Row],[Month]])/3,0))</f>
        <v>Q2</v>
      </c>
      <c r="B4376" s="14">
        <f>EOMONTH(Table1[[#This Row],[Credit Date]],-1)+1</f>
        <v>42491</v>
      </c>
      <c r="C4376" t="str">
        <f>CONCATENATE(Table1[[#This Row],[Issuer Last Name]],", ",Table1[[#This Row],[Issuer First Name]])</f>
        <v>No. 007, Employee</v>
      </c>
      <c r="D4376" t="str">
        <f>CONCATENATE(Table1[[#This Row],[Approver Last Name]],", ",Table1[[#This Row],[Approver First Name]])</f>
        <v>No. 028, Employee</v>
      </c>
      <c r="E4376" t="str">
        <f>CONCATENATE(Table1[[#This Row],[Customer Last Name]],", ",Table1[[#This Row],[Customer First Name]])</f>
        <v>No. 10644, Client</v>
      </c>
      <c r="F43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76" t="str">
        <f>IF(Table1[[#This Row],[Transaction Type]]="Maintenance","Non-Sales","Sales")</f>
        <v>Non-Sales</v>
      </c>
      <c r="H4376">
        <f>IF(Table1[[#This Row],[Quarter]]="q2",1,"")</f>
        <v>1</v>
      </c>
      <c r="I4376" t="str">
        <f>IF(Table1[[#This Row],[Quarter]]="q3",1,"")</f>
        <v/>
      </c>
      <c r="J4376">
        <f>IF(Table1[[#This Row],[Quarter]]="Q2",Table1[[#This Row],[Credit Amount]],"")</f>
        <v>-78.540000000000006</v>
      </c>
      <c r="K4376" t="str">
        <f>IF(Table1[[#This Row],[Quarter]]="Q3",Table1[[#This Row],[Credit Amount]],"")</f>
        <v/>
      </c>
      <c r="L4376" t="str">
        <f>IF(Table1[[#This Row],[Transaction Type]]="Upgrade",Table1[[#This Row],[Credit Amount]],IF(Table1[[#This Row],[Transaction Type]]="Activation",Table1[[#This Row],[Credit Amount]],""))</f>
        <v/>
      </c>
      <c r="M4376">
        <f>IF(Table1[[#This Row],[Transaction Type]]="Maintenance",Table1[[#This Row],[Credit Amount]],"")</f>
        <v>-78.540000000000006</v>
      </c>
      <c r="N4376">
        <v>10007</v>
      </c>
      <c r="O4376" t="s">
        <v>2489</v>
      </c>
      <c r="P4376" t="s">
        <v>2496</v>
      </c>
      <c r="Q4376" t="s">
        <v>289</v>
      </c>
      <c r="R4376">
        <v>10028</v>
      </c>
      <c r="S4376" t="s">
        <v>2489</v>
      </c>
      <c r="T4376" t="s">
        <v>2517</v>
      </c>
      <c r="U4376" t="s">
        <v>290</v>
      </c>
      <c r="V4376" t="s">
        <v>255</v>
      </c>
      <c r="W4376">
        <v>100001643</v>
      </c>
      <c r="X4376">
        <v>8005550644</v>
      </c>
      <c r="Y4376" t="s">
        <v>2595</v>
      </c>
      <c r="Z4376" t="s">
        <v>3239</v>
      </c>
      <c r="AA4376" s="13">
        <v>-78.540000000000006</v>
      </c>
      <c r="AB4376" s="14">
        <v>42494</v>
      </c>
      <c r="AC4376" t="s">
        <v>36</v>
      </c>
    </row>
    <row r="4377" spans="1:29" x14ac:dyDescent="0.25">
      <c r="A4377" t="str">
        <f>CONCATENATE("Q",ROUNDUP(MONTH(Table1[[#This Row],[Month]])/3,0))</f>
        <v>Q2</v>
      </c>
      <c r="B4377" s="14">
        <f>EOMONTH(Table1[[#This Row],[Credit Date]],-1)+1</f>
        <v>42491</v>
      </c>
      <c r="C4377" t="str">
        <f>CONCATENATE(Table1[[#This Row],[Issuer Last Name]],", ",Table1[[#This Row],[Issuer First Name]])</f>
        <v>No. 007, Employee</v>
      </c>
      <c r="D4377" t="str">
        <f>CONCATENATE(Table1[[#This Row],[Approver Last Name]],", ",Table1[[#This Row],[Approver First Name]])</f>
        <v>No. 028, Employee</v>
      </c>
      <c r="E4377" t="str">
        <f>CONCATENATE(Table1[[#This Row],[Customer Last Name]],", ",Table1[[#This Row],[Customer First Name]])</f>
        <v>No. 13212, Client</v>
      </c>
      <c r="F4377" t="str">
        <f>IF(Table1[[#This Row],[Credit Amount]]&gt;-19.99,"Less than 19.99",IF(Table1[[#This Row],[Credit Amount]]=-20,"20",IF(Table1[[#This Row],[Credit Amount]]&gt;-49.98,"20.01-49.98",IF(Table1[[#This Row],[Credit Amount]]=-49.99,"49.99",IF(Table1[[#This Row],[Credit Amount]]=-50,"50",IF(Table1[[#This Row],[Credit Amount]]&lt;-50.01,"Greater than 50"))))))</f>
        <v>Less than 19.99</v>
      </c>
      <c r="G4377" t="str">
        <f>IF(Table1[[#This Row],[Transaction Type]]="Maintenance","Non-Sales","Sales")</f>
        <v>Non-Sales</v>
      </c>
      <c r="H4377">
        <f>IF(Table1[[#This Row],[Quarter]]="q2",1,"")</f>
        <v>1</v>
      </c>
      <c r="I4377" t="str">
        <f>IF(Table1[[#This Row],[Quarter]]="q3",1,"")</f>
        <v/>
      </c>
      <c r="J4377">
        <f>IF(Table1[[#This Row],[Quarter]]="Q2",Table1[[#This Row],[Credit Amount]],"")</f>
        <v>-14.64</v>
      </c>
      <c r="K4377" t="str">
        <f>IF(Table1[[#This Row],[Quarter]]="Q3",Table1[[#This Row],[Credit Amount]],"")</f>
        <v/>
      </c>
      <c r="L4377" t="str">
        <f>IF(Table1[[#This Row],[Transaction Type]]="Upgrade",Table1[[#This Row],[Credit Amount]],IF(Table1[[#This Row],[Transaction Type]]="Activation",Table1[[#This Row],[Credit Amount]],""))</f>
        <v/>
      </c>
      <c r="M4377">
        <f>IF(Table1[[#This Row],[Transaction Type]]="Maintenance",Table1[[#This Row],[Credit Amount]],"")</f>
        <v>-14.64</v>
      </c>
      <c r="N4377">
        <v>10007</v>
      </c>
      <c r="O4377" t="s">
        <v>2489</v>
      </c>
      <c r="P4377" t="s">
        <v>2496</v>
      </c>
      <c r="Q4377" t="s">
        <v>289</v>
      </c>
      <c r="R4377">
        <v>10028</v>
      </c>
      <c r="S4377" t="s">
        <v>2489</v>
      </c>
      <c r="T4377" t="s">
        <v>2517</v>
      </c>
      <c r="U4377" t="s">
        <v>290</v>
      </c>
      <c r="V4377" t="s">
        <v>255</v>
      </c>
      <c r="W4377">
        <v>100004211</v>
      </c>
      <c r="X4377">
        <v>8005553212</v>
      </c>
      <c r="Y4377" t="s">
        <v>2595</v>
      </c>
      <c r="Z4377" t="s">
        <v>5800</v>
      </c>
      <c r="AA4377" s="13">
        <v>-14.64</v>
      </c>
      <c r="AB4377" s="14">
        <v>42497</v>
      </c>
      <c r="AC4377" t="s">
        <v>36</v>
      </c>
    </row>
    <row r="4378" spans="1:29" x14ac:dyDescent="0.25">
      <c r="A4378" t="str">
        <f>CONCATENATE("Q",ROUNDUP(MONTH(Table1[[#This Row],[Month]])/3,0))</f>
        <v>Q2</v>
      </c>
      <c r="B4378" s="14">
        <f>EOMONTH(Table1[[#This Row],[Credit Date]],-1)+1</f>
        <v>42491</v>
      </c>
      <c r="C4378" t="str">
        <f>CONCATENATE(Table1[[#This Row],[Issuer Last Name]],", ",Table1[[#This Row],[Issuer First Name]])</f>
        <v>No. 007, Employee</v>
      </c>
      <c r="D4378" t="str">
        <f>CONCATENATE(Table1[[#This Row],[Approver Last Name]],", ",Table1[[#This Row],[Approver First Name]])</f>
        <v>No. 028, Employee</v>
      </c>
      <c r="E4378" t="str">
        <f>CONCATENATE(Table1[[#This Row],[Customer Last Name]],", ",Table1[[#This Row],[Customer First Name]])</f>
        <v>No. 12826, Client</v>
      </c>
      <c r="F43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78" t="str">
        <f>IF(Table1[[#This Row],[Transaction Type]]="Maintenance","Non-Sales","Sales")</f>
        <v>Sales</v>
      </c>
      <c r="H4378">
        <f>IF(Table1[[#This Row],[Quarter]]="q2",1,"")</f>
        <v>1</v>
      </c>
      <c r="I4378" t="str">
        <f>IF(Table1[[#This Row],[Quarter]]="q3",1,"")</f>
        <v/>
      </c>
      <c r="J4378">
        <f>IF(Table1[[#This Row],[Quarter]]="Q2",Table1[[#This Row],[Credit Amount]],"")</f>
        <v>-97.09</v>
      </c>
      <c r="K4378" t="str">
        <f>IF(Table1[[#This Row],[Quarter]]="Q3",Table1[[#This Row],[Credit Amount]],"")</f>
        <v/>
      </c>
      <c r="L4378">
        <f>IF(Table1[[#This Row],[Transaction Type]]="Upgrade",Table1[[#This Row],[Credit Amount]],IF(Table1[[#This Row],[Transaction Type]]="Activation",Table1[[#This Row],[Credit Amount]],""))</f>
        <v>-97.09</v>
      </c>
      <c r="M4378" t="str">
        <f>IF(Table1[[#This Row],[Transaction Type]]="Maintenance",Table1[[#This Row],[Credit Amount]],"")</f>
        <v/>
      </c>
      <c r="N4378">
        <v>10007</v>
      </c>
      <c r="O4378" t="s">
        <v>2489</v>
      </c>
      <c r="P4378" t="s">
        <v>2496</v>
      </c>
      <c r="Q4378" t="s">
        <v>289</v>
      </c>
      <c r="R4378">
        <v>10028</v>
      </c>
      <c r="S4378" t="s">
        <v>2489</v>
      </c>
      <c r="T4378" t="s">
        <v>2517</v>
      </c>
      <c r="U4378" t="s">
        <v>290</v>
      </c>
      <c r="V4378" t="s">
        <v>255</v>
      </c>
      <c r="W4378">
        <v>100003825</v>
      </c>
      <c r="X4378">
        <v>8005552826</v>
      </c>
      <c r="Y4378" t="s">
        <v>2595</v>
      </c>
      <c r="Z4378" t="s">
        <v>5418</v>
      </c>
      <c r="AA4378" s="13">
        <v>-97.09</v>
      </c>
      <c r="AB4378" s="14">
        <v>42498</v>
      </c>
      <c r="AC4378" t="s">
        <v>35</v>
      </c>
    </row>
    <row r="4379" spans="1:29" x14ac:dyDescent="0.25">
      <c r="A4379" t="str">
        <f>CONCATENATE("Q",ROUNDUP(MONTH(Table1[[#This Row],[Month]])/3,0))</f>
        <v>Q2</v>
      </c>
      <c r="B4379" s="14">
        <f>EOMONTH(Table1[[#This Row],[Credit Date]],-1)+1</f>
        <v>42491</v>
      </c>
      <c r="C4379" t="str">
        <f>CONCATENATE(Table1[[#This Row],[Issuer Last Name]],", ",Table1[[#This Row],[Issuer First Name]])</f>
        <v>No. 007, Employee</v>
      </c>
      <c r="D4379" t="str">
        <f>CONCATENATE(Table1[[#This Row],[Approver Last Name]],", ",Table1[[#This Row],[Approver First Name]])</f>
        <v>No. 028, Employee</v>
      </c>
      <c r="E4379" t="str">
        <f>CONCATENATE(Table1[[#This Row],[Customer Last Name]],", ",Table1[[#This Row],[Customer First Name]])</f>
        <v>No. 12718, Client</v>
      </c>
      <c r="F4379" t="str">
        <f>IF(Table1[[#This Row],[Credit Amount]]&gt;-19.99,"Less than 19.99",IF(Table1[[#This Row],[Credit Amount]]=-20,"20",IF(Table1[[#This Row],[Credit Amount]]&gt;-49.98,"20.01-49.98",IF(Table1[[#This Row],[Credit Amount]]=-49.99,"49.99",IF(Table1[[#This Row],[Credit Amount]]=-50,"50",IF(Table1[[#This Row],[Credit Amount]]&lt;-50.01,"Greater than 50"))))))</f>
        <v>20.01-49.98</v>
      </c>
      <c r="G4379" t="str">
        <f>IF(Table1[[#This Row],[Transaction Type]]="Maintenance","Non-Sales","Sales")</f>
        <v>Sales</v>
      </c>
      <c r="H4379">
        <f>IF(Table1[[#This Row],[Quarter]]="q2",1,"")</f>
        <v>1</v>
      </c>
      <c r="I4379" t="str">
        <f>IF(Table1[[#This Row],[Quarter]]="q3",1,"")</f>
        <v/>
      </c>
      <c r="J4379">
        <f>IF(Table1[[#This Row],[Quarter]]="Q2",Table1[[#This Row],[Credit Amount]],"")</f>
        <v>-45.85</v>
      </c>
      <c r="K4379" t="str">
        <f>IF(Table1[[#This Row],[Quarter]]="Q3",Table1[[#This Row],[Credit Amount]],"")</f>
        <v/>
      </c>
      <c r="L4379">
        <f>IF(Table1[[#This Row],[Transaction Type]]="Upgrade",Table1[[#This Row],[Credit Amount]],IF(Table1[[#This Row],[Transaction Type]]="Activation",Table1[[#This Row],[Credit Amount]],""))</f>
        <v>-45.85</v>
      </c>
      <c r="M4379" t="str">
        <f>IF(Table1[[#This Row],[Transaction Type]]="Maintenance",Table1[[#This Row],[Credit Amount]],"")</f>
        <v/>
      </c>
      <c r="N4379">
        <v>10007</v>
      </c>
      <c r="O4379" t="s">
        <v>2489</v>
      </c>
      <c r="P4379" t="s">
        <v>2496</v>
      </c>
      <c r="Q4379" t="s">
        <v>289</v>
      </c>
      <c r="R4379">
        <v>10028</v>
      </c>
      <c r="S4379" t="s">
        <v>2489</v>
      </c>
      <c r="T4379" t="s">
        <v>2517</v>
      </c>
      <c r="U4379" t="s">
        <v>290</v>
      </c>
      <c r="V4379" t="s">
        <v>255</v>
      </c>
      <c r="W4379">
        <v>100003717</v>
      </c>
      <c r="X4379">
        <v>8005552718</v>
      </c>
      <c r="Y4379" t="s">
        <v>2595</v>
      </c>
      <c r="Z4379" t="s">
        <v>5311</v>
      </c>
      <c r="AA4379" s="13">
        <v>-45.85</v>
      </c>
      <c r="AB4379" s="14">
        <v>42499</v>
      </c>
      <c r="AC4379" t="s">
        <v>37</v>
      </c>
    </row>
    <row r="4380" spans="1:29" x14ac:dyDescent="0.25">
      <c r="A4380" t="str">
        <f>CONCATENATE("Q",ROUNDUP(MONTH(Table1[[#This Row],[Month]])/3,0))</f>
        <v>Q2</v>
      </c>
      <c r="B4380" s="14">
        <f>EOMONTH(Table1[[#This Row],[Credit Date]],-1)+1</f>
        <v>42491</v>
      </c>
      <c r="C4380" t="str">
        <f>CONCATENATE(Table1[[#This Row],[Issuer Last Name]],", ",Table1[[#This Row],[Issuer First Name]])</f>
        <v>No. 007, Employee</v>
      </c>
      <c r="D4380" t="str">
        <f>CONCATENATE(Table1[[#This Row],[Approver Last Name]],", ",Table1[[#This Row],[Approver First Name]])</f>
        <v>No. 028, Employee</v>
      </c>
      <c r="E4380" t="str">
        <f>CONCATENATE(Table1[[#This Row],[Customer Last Name]],", ",Table1[[#This Row],[Customer First Name]])</f>
        <v>No. 10646, Client</v>
      </c>
      <c r="F4380" t="str">
        <f>IF(Table1[[#This Row],[Credit Amount]]&gt;-19.99,"Less than 19.99",IF(Table1[[#This Row],[Credit Amount]]=-20,"20",IF(Table1[[#This Row],[Credit Amount]]&gt;-49.98,"20.01-49.98",IF(Table1[[#This Row],[Credit Amount]]=-49.99,"49.99",IF(Table1[[#This Row],[Credit Amount]]=-50,"50",IF(Table1[[#This Row],[Credit Amount]]&lt;-50.01,"Greater than 50"))))))</f>
        <v>20.01-49.98</v>
      </c>
      <c r="G4380" t="str">
        <f>IF(Table1[[#This Row],[Transaction Type]]="Maintenance","Non-Sales","Sales")</f>
        <v>Non-Sales</v>
      </c>
      <c r="H4380">
        <f>IF(Table1[[#This Row],[Quarter]]="q2",1,"")</f>
        <v>1</v>
      </c>
      <c r="I4380" t="str">
        <f>IF(Table1[[#This Row],[Quarter]]="q3",1,"")</f>
        <v/>
      </c>
      <c r="J4380">
        <f>IF(Table1[[#This Row],[Quarter]]="Q2",Table1[[#This Row],[Credit Amount]],"")</f>
        <v>-38.96</v>
      </c>
      <c r="K4380" t="str">
        <f>IF(Table1[[#This Row],[Quarter]]="Q3",Table1[[#This Row],[Credit Amount]],"")</f>
        <v/>
      </c>
      <c r="L4380" t="str">
        <f>IF(Table1[[#This Row],[Transaction Type]]="Upgrade",Table1[[#This Row],[Credit Amount]],IF(Table1[[#This Row],[Transaction Type]]="Activation",Table1[[#This Row],[Credit Amount]],""))</f>
        <v/>
      </c>
      <c r="M4380">
        <f>IF(Table1[[#This Row],[Transaction Type]]="Maintenance",Table1[[#This Row],[Credit Amount]],"")</f>
        <v>-38.96</v>
      </c>
      <c r="N4380">
        <v>10007</v>
      </c>
      <c r="O4380" t="s">
        <v>2489</v>
      </c>
      <c r="P4380" t="s">
        <v>2496</v>
      </c>
      <c r="Q4380" t="s">
        <v>289</v>
      </c>
      <c r="R4380">
        <v>10028</v>
      </c>
      <c r="S4380" t="s">
        <v>2489</v>
      </c>
      <c r="T4380" t="s">
        <v>2517</v>
      </c>
      <c r="U4380" t="s">
        <v>290</v>
      </c>
      <c r="V4380" t="s">
        <v>255</v>
      </c>
      <c r="W4380">
        <v>100001645</v>
      </c>
      <c r="X4380">
        <v>8005550646</v>
      </c>
      <c r="Y4380" t="s">
        <v>2595</v>
      </c>
      <c r="Z4380" t="s">
        <v>3241</v>
      </c>
      <c r="AA4380" s="13">
        <v>-38.96</v>
      </c>
      <c r="AB4380" s="14">
        <v>42502</v>
      </c>
      <c r="AC4380" t="s">
        <v>36</v>
      </c>
    </row>
    <row r="4381" spans="1:29" x14ac:dyDescent="0.25">
      <c r="A4381" t="str">
        <f>CONCATENATE("Q",ROUNDUP(MONTH(Table1[[#This Row],[Month]])/3,0))</f>
        <v>Q2</v>
      </c>
      <c r="B4381" s="14">
        <f>EOMONTH(Table1[[#This Row],[Credit Date]],-1)+1</f>
        <v>42491</v>
      </c>
      <c r="C4381" t="str">
        <f>CONCATENATE(Table1[[#This Row],[Issuer Last Name]],", ",Table1[[#This Row],[Issuer First Name]])</f>
        <v>No. 007, Employee</v>
      </c>
      <c r="D4381" t="str">
        <f>CONCATENATE(Table1[[#This Row],[Approver Last Name]],", ",Table1[[#This Row],[Approver First Name]])</f>
        <v>No. 028, Employee</v>
      </c>
      <c r="E4381" t="str">
        <f>CONCATENATE(Table1[[#This Row],[Customer Last Name]],", ",Table1[[#This Row],[Customer First Name]])</f>
        <v>No. 13778, Client</v>
      </c>
      <c r="F4381" t="str">
        <f>IF(Table1[[#This Row],[Credit Amount]]&gt;-19.99,"Less than 19.99",IF(Table1[[#This Row],[Credit Amount]]=-20,"20",IF(Table1[[#This Row],[Credit Amount]]&gt;-49.98,"20.01-49.98",IF(Table1[[#This Row],[Credit Amount]]=-49.99,"49.99",IF(Table1[[#This Row],[Credit Amount]]=-50,"50",IF(Table1[[#This Row],[Credit Amount]]&lt;-50.01,"Greater than 50"))))))</f>
        <v>Less than 19.99</v>
      </c>
      <c r="G4381" t="str">
        <f>IF(Table1[[#This Row],[Transaction Type]]="Maintenance","Non-Sales","Sales")</f>
        <v>Non-Sales</v>
      </c>
      <c r="H4381">
        <f>IF(Table1[[#This Row],[Quarter]]="q2",1,"")</f>
        <v>1</v>
      </c>
      <c r="I4381" t="str">
        <f>IF(Table1[[#This Row],[Quarter]]="q3",1,"")</f>
        <v/>
      </c>
      <c r="J4381">
        <f>IF(Table1[[#This Row],[Quarter]]="Q2",Table1[[#This Row],[Credit Amount]],"")</f>
        <v>-7.16</v>
      </c>
      <c r="K4381" t="str">
        <f>IF(Table1[[#This Row],[Quarter]]="Q3",Table1[[#This Row],[Credit Amount]],"")</f>
        <v/>
      </c>
      <c r="L4381" t="str">
        <f>IF(Table1[[#This Row],[Transaction Type]]="Upgrade",Table1[[#This Row],[Credit Amount]],IF(Table1[[#This Row],[Transaction Type]]="Activation",Table1[[#This Row],[Credit Amount]],""))</f>
        <v/>
      </c>
      <c r="M4381">
        <f>IF(Table1[[#This Row],[Transaction Type]]="Maintenance",Table1[[#This Row],[Credit Amount]],"")</f>
        <v>-7.16</v>
      </c>
      <c r="N4381">
        <v>10007</v>
      </c>
      <c r="O4381" t="s">
        <v>2489</v>
      </c>
      <c r="P4381" t="s">
        <v>2496</v>
      </c>
      <c r="Q4381" t="s">
        <v>289</v>
      </c>
      <c r="R4381">
        <v>10028</v>
      </c>
      <c r="S4381" t="s">
        <v>2489</v>
      </c>
      <c r="T4381" t="s">
        <v>2517</v>
      </c>
      <c r="U4381" t="s">
        <v>290</v>
      </c>
      <c r="V4381" t="s">
        <v>255</v>
      </c>
      <c r="W4381">
        <v>100004777</v>
      </c>
      <c r="X4381">
        <v>8005553778</v>
      </c>
      <c r="Y4381" t="s">
        <v>2595</v>
      </c>
      <c r="Z4381" t="s">
        <v>6366</v>
      </c>
      <c r="AA4381" s="13">
        <v>-7.16</v>
      </c>
      <c r="AB4381" s="14">
        <v>42504</v>
      </c>
      <c r="AC4381" t="s">
        <v>36</v>
      </c>
    </row>
    <row r="4382" spans="1:29" x14ac:dyDescent="0.25">
      <c r="A4382" t="str">
        <f>CONCATENATE("Q",ROUNDUP(MONTH(Table1[[#This Row],[Month]])/3,0))</f>
        <v>Q2</v>
      </c>
      <c r="B4382" s="14">
        <f>EOMONTH(Table1[[#This Row],[Credit Date]],-1)+1</f>
        <v>42491</v>
      </c>
      <c r="C4382" t="str">
        <f>CONCATENATE(Table1[[#This Row],[Issuer Last Name]],", ",Table1[[#This Row],[Issuer First Name]])</f>
        <v>No. 007, Employee</v>
      </c>
      <c r="D4382" t="str">
        <f>CONCATENATE(Table1[[#This Row],[Approver Last Name]],", ",Table1[[#This Row],[Approver First Name]])</f>
        <v>No. 028, Employee</v>
      </c>
      <c r="E4382" t="str">
        <f>CONCATENATE(Table1[[#This Row],[Customer Last Name]],", ",Table1[[#This Row],[Customer First Name]])</f>
        <v>No. 11932, Client</v>
      </c>
      <c r="F4382" t="str">
        <f>IF(Table1[[#This Row],[Credit Amount]]&gt;-19.99,"Less than 19.99",IF(Table1[[#This Row],[Credit Amount]]=-20,"20",IF(Table1[[#This Row],[Credit Amount]]&gt;-49.98,"20.01-49.98",IF(Table1[[#This Row],[Credit Amount]]=-49.99,"49.99",IF(Table1[[#This Row],[Credit Amount]]=-50,"50",IF(Table1[[#This Row],[Credit Amount]]&lt;-50.01,"Greater than 50"))))))</f>
        <v>20.01-49.98</v>
      </c>
      <c r="G4382" t="str">
        <f>IF(Table1[[#This Row],[Transaction Type]]="Maintenance","Non-Sales","Sales")</f>
        <v>Non-Sales</v>
      </c>
      <c r="H4382">
        <f>IF(Table1[[#This Row],[Quarter]]="q2",1,"")</f>
        <v>1</v>
      </c>
      <c r="I4382" t="str">
        <f>IF(Table1[[#This Row],[Quarter]]="q3",1,"")</f>
        <v/>
      </c>
      <c r="J4382">
        <f>IF(Table1[[#This Row],[Quarter]]="Q2",Table1[[#This Row],[Credit Amount]],"")</f>
        <v>-32.49</v>
      </c>
      <c r="K4382" t="str">
        <f>IF(Table1[[#This Row],[Quarter]]="Q3",Table1[[#This Row],[Credit Amount]],"")</f>
        <v/>
      </c>
      <c r="L4382" t="str">
        <f>IF(Table1[[#This Row],[Transaction Type]]="Upgrade",Table1[[#This Row],[Credit Amount]],IF(Table1[[#This Row],[Transaction Type]]="Activation",Table1[[#This Row],[Credit Amount]],""))</f>
        <v/>
      </c>
      <c r="M4382">
        <f>IF(Table1[[#This Row],[Transaction Type]]="Maintenance",Table1[[#This Row],[Credit Amount]],"")</f>
        <v>-32.49</v>
      </c>
      <c r="N4382">
        <v>10007</v>
      </c>
      <c r="O4382" t="s">
        <v>2489</v>
      </c>
      <c r="P4382" t="s">
        <v>2496</v>
      </c>
      <c r="Q4382" t="s">
        <v>289</v>
      </c>
      <c r="R4382">
        <v>10028</v>
      </c>
      <c r="S4382" t="s">
        <v>2489</v>
      </c>
      <c r="T4382" t="s">
        <v>2517</v>
      </c>
      <c r="U4382" t="s">
        <v>290</v>
      </c>
      <c r="V4382" t="s">
        <v>255</v>
      </c>
      <c r="W4382">
        <v>100002931</v>
      </c>
      <c r="X4382">
        <v>8005551932</v>
      </c>
      <c r="Y4382" t="s">
        <v>2595</v>
      </c>
      <c r="Z4382" t="s">
        <v>4527</v>
      </c>
      <c r="AA4382" s="13">
        <v>-32.49</v>
      </c>
      <c r="AB4382" s="14">
        <v>42509</v>
      </c>
      <c r="AC4382" t="s">
        <v>36</v>
      </c>
    </row>
    <row r="4383" spans="1:29" x14ac:dyDescent="0.25">
      <c r="A4383" t="str">
        <f>CONCATENATE("Q",ROUNDUP(MONTH(Table1[[#This Row],[Month]])/3,0))</f>
        <v>Q2</v>
      </c>
      <c r="B4383" s="14">
        <f>EOMONTH(Table1[[#This Row],[Credit Date]],-1)+1</f>
        <v>42522</v>
      </c>
      <c r="C4383" t="str">
        <f>CONCATENATE(Table1[[#This Row],[Issuer Last Name]],", ",Table1[[#This Row],[Issuer First Name]])</f>
        <v>No. 007, Employee</v>
      </c>
      <c r="D4383" t="str">
        <f>CONCATENATE(Table1[[#This Row],[Approver Last Name]],", ",Table1[[#This Row],[Approver First Name]])</f>
        <v>No. 028, Employee</v>
      </c>
      <c r="E4383" t="str">
        <f>CONCATENATE(Table1[[#This Row],[Customer Last Name]],", ",Table1[[#This Row],[Customer First Name]])</f>
        <v>No. 10582, Client</v>
      </c>
      <c r="F43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83" t="str">
        <f>IF(Table1[[#This Row],[Transaction Type]]="Maintenance","Non-Sales","Sales")</f>
        <v>Sales</v>
      </c>
      <c r="H4383">
        <f>IF(Table1[[#This Row],[Quarter]]="q2",1,"")</f>
        <v>1</v>
      </c>
      <c r="I4383" t="str">
        <f>IF(Table1[[#This Row],[Quarter]]="q3",1,"")</f>
        <v/>
      </c>
      <c r="J4383">
        <f>IF(Table1[[#This Row],[Quarter]]="Q2",Table1[[#This Row],[Credit Amount]],"")</f>
        <v>-64.17</v>
      </c>
      <c r="K4383" t="str">
        <f>IF(Table1[[#This Row],[Quarter]]="Q3",Table1[[#This Row],[Credit Amount]],"")</f>
        <v/>
      </c>
      <c r="L4383">
        <f>IF(Table1[[#This Row],[Transaction Type]]="Upgrade",Table1[[#This Row],[Credit Amount]],IF(Table1[[#This Row],[Transaction Type]]="Activation",Table1[[#This Row],[Credit Amount]],""))</f>
        <v>-64.17</v>
      </c>
      <c r="M4383" t="str">
        <f>IF(Table1[[#This Row],[Transaction Type]]="Maintenance",Table1[[#This Row],[Credit Amount]],"")</f>
        <v/>
      </c>
      <c r="N4383">
        <v>10007</v>
      </c>
      <c r="O4383" t="s">
        <v>2489</v>
      </c>
      <c r="P4383" t="s">
        <v>2496</v>
      </c>
      <c r="Q4383" t="s">
        <v>289</v>
      </c>
      <c r="R4383">
        <v>10028</v>
      </c>
      <c r="S4383" t="s">
        <v>2489</v>
      </c>
      <c r="T4383" t="s">
        <v>2517</v>
      </c>
      <c r="U4383" t="s">
        <v>290</v>
      </c>
      <c r="V4383" t="s">
        <v>255</v>
      </c>
      <c r="W4383">
        <v>100001581</v>
      </c>
      <c r="X4383">
        <v>8005550582</v>
      </c>
      <c r="Y4383" t="s">
        <v>2595</v>
      </c>
      <c r="Z4383" t="s">
        <v>3177</v>
      </c>
      <c r="AA4383" s="13">
        <v>-64.17</v>
      </c>
      <c r="AB4383" s="14">
        <v>42529</v>
      </c>
      <c r="AC4383" t="s">
        <v>37</v>
      </c>
    </row>
    <row r="4384" spans="1:29" x14ac:dyDescent="0.25">
      <c r="A4384" t="str">
        <f>CONCATENATE("Q",ROUNDUP(MONTH(Table1[[#This Row],[Month]])/3,0))</f>
        <v>Q2</v>
      </c>
      <c r="B4384" s="14">
        <f>EOMONTH(Table1[[#This Row],[Credit Date]],-1)+1</f>
        <v>42522</v>
      </c>
      <c r="C4384" t="str">
        <f>CONCATENATE(Table1[[#This Row],[Issuer Last Name]],", ",Table1[[#This Row],[Issuer First Name]])</f>
        <v>No. 007, Employee</v>
      </c>
      <c r="D4384" t="str">
        <f>CONCATENATE(Table1[[#This Row],[Approver Last Name]],", ",Table1[[#This Row],[Approver First Name]])</f>
        <v>No. 028, Employee</v>
      </c>
      <c r="E4384" t="str">
        <f>CONCATENATE(Table1[[#This Row],[Customer Last Name]],", ",Table1[[#This Row],[Customer First Name]])</f>
        <v>No. 12210, Client</v>
      </c>
      <c r="F43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84" t="str">
        <f>IF(Table1[[#This Row],[Transaction Type]]="Maintenance","Non-Sales","Sales")</f>
        <v>Sales</v>
      </c>
      <c r="H4384">
        <f>IF(Table1[[#This Row],[Quarter]]="q2",1,"")</f>
        <v>1</v>
      </c>
      <c r="I4384" t="str">
        <f>IF(Table1[[#This Row],[Quarter]]="q3",1,"")</f>
        <v/>
      </c>
      <c r="J4384">
        <f>IF(Table1[[#This Row],[Quarter]]="Q2",Table1[[#This Row],[Credit Amount]],"")</f>
        <v>-89.6</v>
      </c>
      <c r="K4384" t="str">
        <f>IF(Table1[[#This Row],[Quarter]]="Q3",Table1[[#This Row],[Credit Amount]],"")</f>
        <v/>
      </c>
      <c r="L4384">
        <f>IF(Table1[[#This Row],[Transaction Type]]="Upgrade",Table1[[#This Row],[Credit Amount]],IF(Table1[[#This Row],[Transaction Type]]="Activation",Table1[[#This Row],[Credit Amount]],""))</f>
        <v>-89.6</v>
      </c>
      <c r="M4384" t="str">
        <f>IF(Table1[[#This Row],[Transaction Type]]="Maintenance",Table1[[#This Row],[Credit Amount]],"")</f>
        <v/>
      </c>
      <c r="N4384">
        <v>10007</v>
      </c>
      <c r="O4384" t="s">
        <v>2489</v>
      </c>
      <c r="P4384" t="s">
        <v>2496</v>
      </c>
      <c r="Q4384" t="s">
        <v>289</v>
      </c>
      <c r="R4384">
        <v>10028</v>
      </c>
      <c r="S4384" t="s">
        <v>2489</v>
      </c>
      <c r="T4384" t="s">
        <v>2517</v>
      </c>
      <c r="U4384" t="s">
        <v>290</v>
      </c>
      <c r="V4384" t="s">
        <v>255</v>
      </c>
      <c r="W4384">
        <v>100003209</v>
      </c>
      <c r="X4384">
        <v>8005552210</v>
      </c>
      <c r="Y4384" t="s">
        <v>2595</v>
      </c>
      <c r="Z4384" t="s">
        <v>4805</v>
      </c>
      <c r="AA4384" s="13">
        <v>-89.6</v>
      </c>
      <c r="AB4384" s="14">
        <v>42531</v>
      </c>
      <c r="AC4384" t="s">
        <v>35</v>
      </c>
    </row>
    <row r="4385" spans="1:29" x14ac:dyDescent="0.25">
      <c r="A4385" t="str">
        <f>CONCATENATE("Q",ROUNDUP(MONTH(Table1[[#This Row],[Month]])/3,0))</f>
        <v>Q2</v>
      </c>
      <c r="B4385" s="14">
        <f>EOMONTH(Table1[[#This Row],[Credit Date]],-1)+1</f>
        <v>42522</v>
      </c>
      <c r="C4385" t="str">
        <f>CONCATENATE(Table1[[#This Row],[Issuer Last Name]],", ",Table1[[#This Row],[Issuer First Name]])</f>
        <v>No. 007, Employee</v>
      </c>
      <c r="D4385" t="str">
        <f>CONCATENATE(Table1[[#This Row],[Approver Last Name]],", ",Table1[[#This Row],[Approver First Name]])</f>
        <v>No. 028, Employee</v>
      </c>
      <c r="E4385" t="str">
        <f>CONCATENATE(Table1[[#This Row],[Customer Last Name]],", ",Table1[[#This Row],[Customer First Name]])</f>
        <v>No. 13969, Client</v>
      </c>
      <c r="F43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85" t="str">
        <f>IF(Table1[[#This Row],[Transaction Type]]="Maintenance","Non-Sales","Sales")</f>
        <v>Non-Sales</v>
      </c>
      <c r="H4385">
        <f>IF(Table1[[#This Row],[Quarter]]="q2",1,"")</f>
        <v>1</v>
      </c>
      <c r="I4385" t="str">
        <f>IF(Table1[[#This Row],[Quarter]]="q3",1,"")</f>
        <v/>
      </c>
      <c r="J4385">
        <f>IF(Table1[[#This Row],[Quarter]]="Q2",Table1[[#This Row],[Credit Amount]],"")</f>
        <v>-84.96</v>
      </c>
      <c r="K4385" t="str">
        <f>IF(Table1[[#This Row],[Quarter]]="Q3",Table1[[#This Row],[Credit Amount]],"")</f>
        <v/>
      </c>
      <c r="L4385" t="str">
        <f>IF(Table1[[#This Row],[Transaction Type]]="Upgrade",Table1[[#This Row],[Credit Amount]],IF(Table1[[#This Row],[Transaction Type]]="Activation",Table1[[#This Row],[Credit Amount]],""))</f>
        <v/>
      </c>
      <c r="M4385">
        <f>IF(Table1[[#This Row],[Transaction Type]]="Maintenance",Table1[[#This Row],[Credit Amount]],"")</f>
        <v>-84.96</v>
      </c>
      <c r="N4385">
        <v>10007</v>
      </c>
      <c r="O4385" t="s">
        <v>2489</v>
      </c>
      <c r="P4385" t="s">
        <v>2496</v>
      </c>
      <c r="Q4385" t="s">
        <v>289</v>
      </c>
      <c r="R4385">
        <v>10028</v>
      </c>
      <c r="S4385" t="s">
        <v>2489</v>
      </c>
      <c r="T4385" t="s">
        <v>2517</v>
      </c>
      <c r="U4385" t="s">
        <v>290</v>
      </c>
      <c r="V4385" t="s">
        <v>255</v>
      </c>
      <c r="W4385">
        <v>100004968</v>
      </c>
      <c r="X4385">
        <v>8005553969</v>
      </c>
      <c r="Y4385" t="s">
        <v>2595</v>
      </c>
      <c r="Z4385" t="s">
        <v>6557</v>
      </c>
      <c r="AA4385" s="13">
        <v>-84.96</v>
      </c>
      <c r="AB4385" s="14">
        <v>42538</v>
      </c>
      <c r="AC4385" t="s">
        <v>36</v>
      </c>
    </row>
    <row r="4386" spans="1:29" x14ac:dyDescent="0.25">
      <c r="A4386" t="str">
        <f>CONCATENATE("Q",ROUNDUP(MONTH(Table1[[#This Row],[Month]])/3,0))</f>
        <v>Q2</v>
      </c>
      <c r="B4386" s="14">
        <f>EOMONTH(Table1[[#This Row],[Credit Date]],-1)+1</f>
        <v>42522</v>
      </c>
      <c r="C4386" t="str">
        <f>CONCATENATE(Table1[[#This Row],[Issuer Last Name]],", ",Table1[[#This Row],[Issuer First Name]])</f>
        <v>No. 007, Employee</v>
      </c>
      <c r="D4386" t="str">
        <f>CONCATENATE(Table1[[#This Row],[Approver Last Name]],", ",Table1[[#This Row],[Approver First Name]])</f>
        <v>No. 028, Employee</v>
      </c>
      <c r="E4386" t="str">
        <f>CONCATENATE(Table1[[#This Row],[Customer Last Name]],", ",Table1[[#This Row],[Customer First Name]])</f>
        <v>No. 13797, Client</v>
      </c>
      <c r="F4386" t="str">
        <f>IF(Table1[[#This Row],[Credit Amount]]&gt;-19.99,"Less than 19.99",IF(Table1[[#This Row],[Credit Amount]]=-20,"20",IF(Table1[[#This Row],[Credit Amount]]&gt;-49.98,"20.01-49.98",IF(Table1[[#This Row],[Credit Amount]]=-49.99,"49.99",IF(Table1[[#This Row],[Credit Amount]]=-50,"50",IF(Table1[[#This Row],[Credit Amount]]&lt;-50.01,"Greater than 50"))))))</f>
        <v>20.01-49.98</v>
      </c>
      <c r="G4386" t="str">
        <f>IF(Table1[[#This Row],[Transaction Type]]="Maintenance","Non-Sales","Sales")</f>
        <v>Sales</v>
      </c>
      <c r="H4386">
        <f>IF(Table1[[#This Row],[Quarter]]="q2",1,"")</f>
        <v>1</v>
      </c>
      <c r="I4386" t="str">
        <f>IF(Table1[[#This Row],[Quarter]]="q3",1,"")</f>
        <v/>
      </c>
      <c r="J4386">
        <f>IF(Table1[[#This Row],[Quarter]]="Q2",Table1[[#This Row],[Credit Amount]],"")</f>
        <v>-42.44</v>
      </c>
      <c r="K4386" t="str">
        <f>IF(Table1[[#This Row],[Quarter]]="Q3",Table1[[#This Row],[Credit Amount]],"")</f>
        <v/>
      </c>
      <c r="L4386">
        <f>IF(Table1[[#This Row],[Transaction Type]]="Upgrade",Table1[[#This Row],[Credit Amount]],IF(Table1[[#This Row],[Transaction Type]]="Activation",Table1[[#This Row],[Credit Amount]],""))</f>
        <v>-42.44</v>
      </c>
      <c r="M4386" t="str">
        <f>IF(Table1[[#This Row],[Transaction Type]]="Maintenance",Table1[[#This Row],[Credit Amount]],"")</f>
        <v/>
      </c>
      <c r="N4386">
        <v>10007</v>
      </c>
      <c r="O4386" t="s">
        <v>2489</v>
      </c>
      <c r="P4386" t="s">
        <v>2496</v>
      </c>
      <c r="Q4386" t="s">
        <v>289</v>
      </c>
      <c r="R4386">
        <v>10028</v>
      </c>
      <c r="S4386" t="s">
        <v>2489</v>
      </c>
      <c r="T4386" t="s">
        <v>2517</v>
      </c>
      <c r="U4386" t="s">
        <v>290</v>
      </c>
      <c r="V4386" t="s">
        <v>255</v>
      </c>
      <c r="W4386">
        <v>100004796</v>
      </c>
      <c r="X4386">
        <v>8005553797</v>
      </c>
      <c r="Y4386" t="s">
        <v>2595</v>
      </c>
      <c r="Z4386" t="s">
        <v>6385</v>
      </c>
      <c r="AA4386" s="13">
        <v>-42.44</v>
      </c>
      <c r="AB4386" s="14">
        <v>42543</v>
      </c>
      <c r="AC4386" t="s">
        <v>35</v>
      </c>
    </row>
    <row r="4387" spans="1:29" x14ac:dyDescent="0.25">
      <c r="A4387" t="str">
        <f>CONCATENATE("Q",ROUNDUP(MONTH(Table1[[#This Row],[Month]])/3,0))</f>
        <v>Q2</v>
      </c>
      <c r="B4387" s="14">
        <f>EOMONTH(Table1[[#This Row],[Credit Date]],-1)+1</f>
        <v>42522</v>
      </c>
      <c r="C4387" t="str">
        <f>CONCATENATE(Table1[[#This Row],[Issuer Last Name]],", ",Table1[[#This Row],[Issuer First Name]])</f>
        <v>No. 007, Employee</v>
      </c>
      <c r="D4387" t="str">
        <f>CONCATENATE(Table1[[#This Row],[Approver Last Name]],", ",Table1[[#This Row],[Approver First Name]])</f>
        <v>No. 028, Employee</v>
      </c>
      <c r="E4387" t="str">
        <f>CONCATENATE(Table1[[#This Row],[Customer Last Name]],", ",Table1[[#This Row],[Customer First Name]])</f>
        <v>No. 10412, Client</v>
      </c>
      <c r="F43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87" t="str">
        <f>IF(Table1[[#This Row],[Transaction Type]]="Maintenance","Non-Sales","Sales")</f>
        <v>Non-Sales</v>
      </c>
      <c r="H4387">
        <f>IF(Table1[[#This Row],[Quarter]]="q2",1,"")</f>
        <v>1</v>
      </c>
      <c r="I4387" t="str">
        <f>IF(Table1[[#This Row],[Quarter]]="q3",1,"")</f>
        <v/>
      </c>
      <c r="J4387">
        <f>IF(Table1[[#This Row],[Quarter]]="Q2",Table1[[#This Row],[Credit Amount]],"")</f>
        <v>-92.64</v>
      </c>
      <c r="K4387" t="str">
        <f>IF(Table1[[#This Row],[Quarter]]="Q3",Table1[[#This Row],[Credit Amount]],"")</f>
        <v/>
      </c>
      <c r="L4387" t="str">
        <f>IF(Table1[[#This Row],[Transaction Type]]="Upgrade",Table1[[#This Row],[Credit Amount]],IF(Table1[[#This Row],[Transaction Type]]="Activation",Table1[[#This Row],[Credit Amount]],""))</f>
        <v/>
      </c>
      <c r="M4387">
        <f>IF(Table1[[#This Row],[Transaction Type]]="Maintenance",Table1[[#This Row],[Credit Amount]],"")</f>
        <v>-92.64</v>
      </c>
      <c r="N4387">
        <v>10007</v>
      </c>
      <c r="O4387" t="s">
        <v>2489</v>
      </c>
      <c r="P4387" t="s">
        <v>2496</v>
      </c>
      <c r="Q4387" t="s">
        <v>289</v>
      </c>
      <c r="R4387">
        <v>10028</v>
      </c>
      <c r="S4387" t="s">
        <v>2489</v>
      </c>
      <c r="T4387" t="s">
        <v>2517</v>
      </c>
      <c r="U4387" t="s">
        <v>290</v>
      </c>
      <c r="V4387" t="s">
        <v>255</v>
      </c>
      <c r="W4387">
        <v>100001411</v>
      </c>
      <c r="X4387">
        <v>8005550412</v>
      </c>
      <c r="Y4387" t="s">
        <v>2595</v>
      </c>
      <c r="Z4387" t="s">
        <v>3007</v>
      </c>
      <c r="AA4387" s="13">
        <v>-92.64</v>
      </c>
      <c r="AB4387" s="14">
        <v>42545</v>
      </c>
      <c r="AC4387" t="s">
        <v>36</v>
      </c>
    </row>
    <row r="4388" spans="1:29" x14ac:dyDescent="0.25">
      <c r="A4388" t="str">
        <f>CONCATENATE("Q",ROUNDUP(MONTH(Table1[[#This Row],[Month]])/3,0))</f>
        <v>Q2</v>
      </c>
      <c r="B4388" s="14">
        <f>EOMONTH(Table1[[#This Row],[Credit Date]],-1)+1</f>
        <v>42522</v>
      </c>
      <c r="C4388" t="str">
        <f>CONCATENATE(Table1[[#This Row],[Issuer Last Name]],", ",Table1[[#This Row],[Issuer First Name]])</f>
        <v>No. 007, Employee</v>
      </c>
      <c r="D4388" t="str">
        <f>CONCATENATE(Table1[[#This Row],[Approver Last Name]],", ",Table1[[#This Row],[Approver First Name]])</f>
        <v>No. 028, Employee</v>
      </c>
      <c r="E4388" t="str">
        <f>CONCATENATE(Table1[[#This Row],[Customer Last Name]],", ",Table1[[#This Row],[Customer First Name]])</f>
        <v>No. 12427, Client</v>
      </c>
      <c r="F4388" t="str">
        <f>IF(Table1[[#This Row],[Credit Amount]]&gt;-19.99,"Less than 19.99",IF(Table1[[#This Row],[Credit Amount]]=-20,"20",IF(Table1[[#This Row],[Credit Amount]]&gt;-49.98,"20.01-49.98",IF(Table1[[#This Row],[Credit Amount]]=-49.99,"49.99",IF(Table1[[#This Row],[Credit Amount]]=-50,"50",IF(Table1[[#This Row],[Credit Amount]]&lt;-50.01,"Greater than 50"))))))</f>
        <v>20.01-49.98</v>
      </c>
      <c r="G4388" t="str">
        <f>IF(Table1[[#This Row],[Transaction Type]]="Maintenance","Non-Sales","Sales")</f>
        <v>Non-Sales</v>
      </c>
      <c r="H4388">
        <f>IF(Table1[[#This Row],[Quarter]]="q2",1,"")</f>
        <v>1</v>
      </c>
      <c r="I4388" t="str">
        <f>IF(Table1[[#This Row],[Quarter]]="q3",1,"")</f>
        <v/>
      </c>
      <c r="J4388">
        <f>IF(Table1[[#This Row],[Quarter]]="Q2",Table1[[#This Row],[Credit Amount]],"")</f>
        <v>-32.25</v>
      </c>
      <c r="K4388" t="str">
        <f>IF(Table1[[#This Row],[Quarter]]="Q3",Table1[[#This Row],[Credit Amount]],"")</f>
        <v/>
      </c>
      <c r="L4388" t="str">
        <f>IF(Table1[[#This Row],[Transaction Type]]="Upgrade",Table1[[#This Row],[Credit Amount]],IF(Table1[[#This Row],[Transaction Type]]="Activation",Table1[[#This Row],[Credit Amount]],""))</f>
        <v/>
      </c>
      <c r="M4388">
        <f>IF(Table1[[#This Row],[Transaction Type]]="Maintenance",Table1[[#This Row],[Credit Amount]],"")</f>
        <v>-32.25</v>
      </c>
      <c r="N4388">
        <v>10007</v>
      </c>
      <c r="O4388" t="s">
        <v>2489</v>
      </c>
      <c r="P4388" t="s">
        <v>2496</v>
      </c>
      <c r="Q4388" t="s">
        <v>289</v>
      </c>
      <c r="R4388">
        <v>10028</v>
      </c>
      <c r="S4388" t="s">
        <v>2489</v>
      </c>
      <c r="T4388" t="s">
        <v>2517</v>
      </c>
      <c r="U4388" t="s">
        <v>290</v>
      </c>
      <c r="V4388" t="s">
        <v>255</v>
      </c>
      <c r="W4388">
        <v>100003426</v>
      </c>
      <c r="X4388">
        <v>8005552427</v>
      </c>
      <c r="Y4388" t="s">
        <v>2595</v>
      </c>
      <c r="Z4388" t="s">
        <v>5022</v>
      </c>
      <c r="AA4388" s="13">
        <v>-32.25</v>
      </c>
      <c r="AB4388" s="14">
        <v>42546</v>
      </c>
      <c r="AC4388" t="s">
        <v>36</v>
      </c>
    </row>
    <row r="4389" spans="1:29" x14ac:dyDescent="0.25">
      <c r="A4389" t="str">
        <f>CONCATENATE("Q",ROUNDUP(MONTH(Table1[[#This Row],[Month]])/3,0))</f>
        <v>Q2</v>
      </c>
      <c r="B4389" s="14">
        <f>EOMONTH(Table1[[#This Row],[Credit Date]],-1)+1</f>
        <v>42522</v>
      </c>
      <c r="C4389" t="str">
        <f>CONCATENATE(Table1[[#This Row],[Issuer Last Name]],", ",Table1[[#This Row],[Issuer First Name]])</f>
        <v>No. 007, Employee</v>
      </c>
      <c r="D4389" t="str">
        <f>CONCATENATE(Table1[[#This Row],[Approver Last Name]],", ",Table1[[#This Row],[Approver First Name]])</f>
        <v>No. 028, Employee</v>
      </c>
      <c r="E4389" t="str">
        <f>CONCATENATE(Table1[[#This Row],[Customer Last Name]],", ",Table1[[#This Row],[Customer First Name]])</f>
        <v>No. 12969, Client</v>
      </c>
      <c r="F43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89" t="str">
        <f>IF(Table1[[#This Row],[Transaction Type]]="Maintenance","Non-Sales","Sales")</f>
        <v>Sales</v>
      </c>
      <c r="H4389">
        <f>IF(Table1[[#This Row],[Quarter]]="q2",1,"")</f>
        <v>1</v>
      </c>
      <c r="I4389" t="str">
        <f>IF(Table1[[#This Row],[Quarter]]="q3",1,"")</f>
        <v/>
      </c>
      <c r="J4389">
        <f>IF(Table1[[#This Row],[Quarter]]="Q2",Table1[[#This Row],[Credit Amount]],"")</f>
        <v>-77.12</v>
      </c>
      <c r="K4389" t="str">
        <f>IF(Table1[[#This Row],[Quarter]]="Q3",Table1[[#This Row],[Credit Amount]],"")</f>
        <v/>
      </c>
      <c r="L4389">
        <f>IF(Table1[[#This Row],[Transaction Type]]="Upgrade",Table1[[#This Row],[Credit Amount]],IF(Table1[[#This Row],[Transaction Type]]="Activation",Table1[[#This Row],[Credit Amount]],""))</f>
        <v>-77.12</v>
      </c>
      <c r="M4389" t="str">
        <f>IF(Table1[[#This Row],[Transaction Type]]="Maintenance",Table1[[#This Row],[Credit Amount]],"")</f>
        <v/>
      </c>
      <c r="N4389">
        <v>10007</v>
      </c>
      <c r="O4389" t="s">
        <v>2489</v>
      </c>
      <c r="P4389" t="s">
        <v>2496</v>
      </c>
      <c r="Q4389" t="s">
        <v>289</v>
      </c>
      <c r="R4389">
        <v>10028</v>
      </c>
      <c r="S4389" t="s">
        <v>2489</v>
      </c>
      <c r="T4389" t="s">
        <v>2517</v>
      </c>
      <c r="U4389" t="s">
        <v>290</v>
      </c>
      <c r="V4389" t="s">
        <v>255</v>
      </c>
      <c r="W4389">
        <v>100003968</v>
      </c>
      <c r="X4389">
        <v>8005552969</v>
      </c>
      <c r="Y4389" t="s">
        <v>2595</v>
      </c>
      <c r="Z4389" t="s">
        <v>5558</v>
      </c>
      <c r="AA4389" s="13">
        <v>-77.12</v>
      </c>
      <c r="AB4389" s="14">
        <v>42551</v>
      </c>
      <c r="AC4389" t="s">
        <v>37</v>
      </c>
    </row>
    <row r="4390" spans="1:29" x14ac:dyDescent="0.25">
      <c r="A4390" t="str">
        <f>CONCATENATE("Q",ROUNDUP(MONTH(Table1[[#This Row],[Month]])/3,0))</f>
        <v>Q3</v>
      </c>
      <c r="B4390" s="14">
        <f>EOMONTH(Table1[[#This Row],[Credit Date]],-1)+1</f>
        <v>42552</v>
      </c>
      <c r="C4390" t="str">
        <f>CONCATENATE(Table1[[#This Row],[Issuer Last Name]],", ",Table1[[#This Row],[Issuer First Name]])</f>
        <v>No. 007, Employee</v>
      </c>
      <c r="D4390" t="str">
        <f>CONCATENATE(Table1[[#This Row],[Approver Last Name]],", ",Table1[[#This Row],[Approver First Name]])</f>
        <v>No. 028, Employee</v>
      </c>
      <c r="E4390" t="str">
        <f>CONCATENATE(Table1[[#This Row],[Customer Last Name]],", ",Table1[[#This Row],[Customer First Name]])</f>
        <v>No. 13196, Client</v>
      </c>
      <c r="F43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0" t="str">
        <f>IF(Table1[[#This Row],[Transaction Type]]="Maintenance","Non-Sales","Sales")</f>
        <v>Non-Sales</v>
      </c>
      <c r="H4390" t="str">
        <f>IF(Table1[[#This Row],[Quarter]]="q2",1,"")</f>
        <v/>
      </c>
      <c r="I4390">
        <f>IF(Table1[[#This Row],[Quarter]]="q3",1,"")</f>
        <v>1</v>
      </c>
      <c r="J4390" t="str">
        <f>IF(Table1[[#This Row],[Quarter]]="Q2",Table1[[#This Row],[Credit Amount]],"")</f>
        <v/>
      </c>
      <c r="K4390">
        <f>IF(Table1[[#This Row],[Quarter]]="Q3",Table1[[#This Row],[Credit Amount]],"")</f>
        <v>-69.510000000000005</v>
      </c>
      <c r="L4390" t="str">
        <f>IF(Table1[[#This Row],[Transaction Type]]="Upgrade",Table1[[#This Row],[Credit Amount]],IF(Table1[[#This Row],[Transaction Type]]="Activation",Table1[[#This Row],[Credit Amount]],""))</f>
        <v/>
      </c>
      <c r="M4390">
        <f>IF(Table1[[#This Row],[Transaction Type]]="Maintenance",Table1[[#This Row],[Credit Amount]],"")</f>
        <v>-69.510000000000005</v>
      </c>
      <c r="N4390">
        <v>10007</v>
      </c>
      <c r="O4390" t="s">
        <v>2489</v>
      </c>
      <c r="P4390" t="s">
        <v>2496</v>
      </c>
      <c r="Q4390" t="s">
        <v>289</v>
      </c>
      <c r="R4390">
        <v>10028</v>
      </c>
      <c r="S4390" t="s">
        <v>2489</v>
      </c>
      <c r="T4390" t="s">
        <v>2517</v>
      </c>
      <c r="U4390" t="s">
        <v>290</v>
      </c>
      <c r="V4390" t="s">
        <v>255</v>
      </c>
      <c r="W4390">
        <v>100004195</v>
      </c>
      <c r="X4390">
        <v>8005553196</v>
      </c>
      <c r="Y4390" t="s">
        <v>2595</v>
      </c>
      <c r="Z4390" t="s">
        <v>5784</v>
      </c>
      <c r="AA4390" s="13">
        <v>-69.510000000000005</v>
      </c>
      <c r="AB4390" s="14">
        <v>42554</v>
      </c>
      <c r="AC4390" t="s">
        <v>36</v>
      </c>
    </row>
    <row r="4391" spans="1:29" x14ac:dyDescent="0.25">
      <c r="A4391" t="str">
        <f>CONCATENATE("Q",ROUNDUP(MONTH(Table1[[#This Row],[Month]])/3,0))</f>
        <v>Q3</v>
      </c>
      <c r="B4391" s="14">
        <f>EOMONTH(Table1[[#This Row],[Credit Date]],-1)+1</f>
        <v>42552</v>
      </c>
      <c r="C4391" t="str">
        <f>CONCATENATE(Table1[[#This Row],[Issuer Last Name]],", ",Table1[[#This Row],[Issuer First Name]])</f>
        <v>No. 007, Employee</v>
      </c>
      <c r="D4391" t="str">
        <f>CONCATENATE(Table1[[#This Row],[Approver Last Name]],", ",Table1[[#This Row],[Approver First Name]])</f>
        <v>No. 028, Employee</v>
      </c>
      <c r="E4391" t="str">
        <f>CONCATENATE(Table1[[#This Row],[Customer Last Name]],", ",Table1[[#This Row],[Customer First Name]])</f>
        <v>No. 13874, Client</v>
      </c>
      <c r="F43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1" t="str">
        <f>IF(Table1[[#This Row],[Transaction Type]]="Maintenance","Non-Sales","Sales")</f>
        <v>Non-Sales</v>
      </c>
      <c r="H4391" t="str">
        <f>IF(Table1[[#This Row],[Quarter]]="q2",1,"")</f>
        <v/>
      </c>
      <c r="I4391">
        <f>IF(Table1[[#This Row],[Quarter]]="q3",1,"")</f>
        <v>1</v>
      </c>
      <c r="J4391" t="str">
        <f>IF(Table1[[#This Row],[Quarter]]="Q2",Table1[[#This Row],[Credit Amount]],"")</f>
        <v/>
      </c>
      <c r="K4391">
        <f>IF(Table1[[#This Row],[Quarter]]="Q3",Table1[[#This Row],[Credit Amount]],"")</f>
        <v>-97.01</v>
      </c>
      <c r="L4391" t="str">
        <f>IF(Table1[[#This Row],[Transaction Type]]="Upgrade",Table1[[#This Row],[Credit Amount]],IF(Table1[[#This Row],[Transaction Type]]="Activation",Table1[[#This Row],[Credit Amount]],""))</f>
        <v/>
      </c>
      <c r="M4391">
        <f>IF(Table1[[#This Row],[Transaction Type]]="Maintenance",Table1[[#This Row],[Credit Amount]],"")</f>
        <v>-97.01</v>
      </c>
      <c r="N4391">
        <v>10007</v>
      </c>
      <c r="O4391" t="s">
        <v>2489</v>
      </c>
      <c r="P4391" t="s">
        <v>2496</v>
      </c>
      <c r="Q4391" t="s">
        <v>289</v>
      </c>
      <c r="R4391">
        <v>10028</v>
      </c>
      <c r="S4391" t="s">
        <v>2489</v>
      </c>
      <c r="T4391" t="s">
        <v>2517</v>
      </c>
      <c r="U4391" t="s">
        <v>290</v>
      </c>
      <c r="V4391" t="s">
        <v>255</v>
      </c>
      <c r="W4391">
        <v>100004873</v>
      </c>
      <c r="X4391">
        <v>8005553874</v>
      </c>
      <c r="Y4391" t="s">
        <v>2595</v>
      </c>
      <c r="Z4391" t="s">
        <v>6462</v>
      </c>
      <c r="AA4391" s="13">
        <v>-97.01</v>
      </c>
      <c r="AB4391" s="14">
        <v>42554</v>
      </c>
      <c r="AC4391" t="s">
        <v>36</v>
      </c>
    </row>
    <row r="4392" spans="1:29" x14ac:dyDescent="0.25">
      <c r="A4392" t="str">
        <f>CONCATENATE("Q",ROUNDUP(MONTH(Table1[[#This Row],[Month]])/3,0))</f>
        <v>Q3</v>
      </c>
      <c r="B4392" s="14">
        <f>EOMONTH(Table1[[#This Row],[Credit Date]],-1)+1</f>
        <v>42552</v>
      </c>
      <c r="C4392" t="str">
        <f>CONCATENATE(Table1[[#This Row],[Issuer Last Name]],", ",Table1[[#This Row],[Issuer First Name]])</f>
        <v>No. 007, Employee</v>
      </c>
      <c r="D4392" t="str">
        <f>CONCATENATE(Table1[[#This Row],[Approver Last Name]],", ",Table1[[#This Row],[Approver First Name]])</f>
        <v>No. 028, Employee</v>
      </c>
      <c r="E4392" t="str">
        <f>CONCATENATE(Table1[[#This Row],[Customer Last Name]],", ",Table1[[#This Row],[Customer First Name]])</f>
        <v>No. 13468, Client</v>
      </c>
      <c r="F43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2" t="str">
        <f>IF(Table1[[#This Row],[Transaction Type]]="Maintenance","Non-Sales","Sales")</f>
        <v>Non-Sales</v>
      </c>
      <c r="H4392" t="str">
        <f>IF(Table1[[#This Row],[Quarter]]="q2",1,"")</f>
        <v/>
      </c>
      <c r="I4392">
        <f>IF(Table1[[#This Row],[Quarter]]="q3",1,"")</f>
        <v>1</v>
      </c>
      <c r="J4392" t="str">
        <f>IF(Table1[[#This Row],[Quarter]]="Q2",Table1[[#This Row],[Credit Amount]],"")</f>
        <v/>
      </c>
      <c r="K4392">
        <f>IF(Table1[[#This Row],[Quarter]]="Q3",Table1[[#This Row],[Credit Amount]],"")</f>
        <v>-91.05</v>
      </c>
      <c r="L4392" t="str">
        <f>IF(Table1[[#This Row],[Transaction Type]]="Upgrade",Table1[[#This Row],[Credit Amount]],IF(Table1[[#This Row],[Transaction Type]]="Activation",Table1[[#This Row],[Credit Amount]],""))</f>
        <v/>
      </c>
      <c r="M4392">
        <f>IF(Table1[[#This Row],[Transaction Type]]="Maintenance",Table1[[#This Row],[Credit Amount]],"")</f>
        <v>-91.05</v>
      </c>
      <c r="N4392">
        <v>10007</v>
      </c>
      <c r="O4392" t="s">
        <v>2489</v>
      </c>
      <c r="P4392" t="s">
        <v>2496</v>
      </c>
      <c r="Q4392" t="s">
        <v>289</v>
      </c>
      <c r="R4392">
        <v>10028</v>
      </c>
      <c r="S4392" t="s">
        <v>2489</v>
      </c>
      <c r="T4392" t="s">
        <v>2517</v>
      </c>
      <c r="U4392" t="s">
        <v>290</v>
      </c>
      <c r="V4392" t="s">
        <v>255</v>
      </c>
      <c r="W4392">
        <v>100004467</v>
      </c>
      <c r="X4392">
        <v>8005553468</v>
      </c>
      <c r="Y4392" t="s">
        <v>2595</v>
      </c>
      <c r="Z4392" t="s">
        <v>6056</v>
      </c>
      <c r="AA4392" s="13">
        <v>-91.05</v>
      </c>
      <c r="AB4392" s="14">
        <v>42560</v>
      </c>
      <c r="AC4392" t="s">
        <v>36</v>
      </c>
    </row>
    <row r="4393" spans="1:29" x14ac:dyDescent="0.25">
      <c r="A4393" t="str">
        <f>CONCATENATE("Q",ROUNDUP(MONTH(Table1[[#This Row],[Month]])/3,0))</f>
        <v>Q3</v>
      </c>
      <c r="B4393" s="14">
        <f>EOMONTH(Table1[[#This Row],[Credit Date]],-1)+1</f>
        <v>42552</v>
      </c>
      <c r="C4393" t="str">
        <f>CONCATENATE(Table1[[#This Row],[Issuer Last Name]],", ",Table1[[#This Row],[Issuer First Name]])</f>
        <v>No. 007, Employee</v>
      </c>
      <c r="D4393" t="str">
        <f>CONCATENATE(Table1[[#This Row],[Approver Last Name]],", ",Table1[[#This Row],[Approver First Name]])</f>
        <v>No. 028, Employee</v>
      </c>
      <c r="E4393" t="str">
        <f>CONCATENATE(Table1[[#This Row],[Customer Last Name]],", ",Table1[[#This Row],[Customer First Name]])</f>
        <v>No. 10716, Client</v>
      </c>
      <c r="F43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3" t="str">
        <f>IF(Table1[[#This Row],[Transaction Type]]="Maintenance","Non-Sales","Sales")</f>
        <v>Sales</v>
      </c>
      <c r="H4393" t="str">
        <f>IF(Table1[[#This Row],[Quarter]]="q2",1,"")</f>
        <v/>
      </c>
      <c r="I4393">
        <f>IF(Table1[[#This Row],[Quarter]]="q3",1,"")</f>
        <v>1</v>
      </c>
      <c r="J4393" t="str">
        <f>IF(Table1[[#This Row],[Quarter]]="Q2",Table1[[#This Row],[Credit Amount]],"")</f>
        <v/>
      </c>
      <c r="K4393">
        <f>IF(Table1[[#This Row],[Quarter]]="Q3",Table1[[#This Row],[Credit Amount]],"")</f>
        <v>-97.46</v>
      </c>
      <c r="L4393">
        <f>IF(Table1[[#This Row],[Transaction Type]]="Upgrade",Table1[[#This Row],[Credit Amount]],IF(Table1[[#This Row],[Transaction Type]]="Activation",Table1[[#This Row],[Credit Amount]],""))</f>
        <v>-97.46</v>
      </c>
      <c r="M4393" t="str">
        <f>IF(Table1[[#This Row],[Transaction Type]]="Maintenance",Table1[[#This Row],[Credit Amount]],"")</f>
        <v/>
      </c>
      <c r="N4393">
        <v>10007</v>
      </c>
      <c r="O4393" t="s">
        <v>2489</v>
      </c>
      <c r="P4393" t="s">
        <v>2496</v>
      </c>
      <c r="Q4393" t="s">
        <v>289</v>
      </c>
      <c r="R4393">
        <v>10028</v>
      </c>
      <c r="S4393" t="s">
        <v>2489</v>
      </c>
      <c r="T4393" t="s">
        <v>2517</v>
      </c>
      <c r="U4393" t="s">
        <v>290</v>
      </c>
      <c r="V4393" t="s">
        <v>255</v>
      </c>
      <c r="W4393">
        <v>100001715</v>
      </c>
      <c r="X4393">
        <v>8005550716</v>
      </c>
      <c r="Y4393" t="s">
        <v>2595</v>
      </c>
      <c r="Z4393" t="s">
        <v>3311</v>
      </c>
      <c r="AA4393" s="13">
        <v>-97.46</v>
      </c>
      <c r="AB4393" s="14">
        <v>42566</v>
      </c>
      <c r="AC4393" t="s">
        <v>35</v>
      </c>
    </row>
    <row r="4394" spans="1:29" x14ac:dyDescent="0.25">
      <c r="A4394" t="str">
        <f>CONCATENATE("Q",ROUNDUP(MONTH(Table1[[#This Row],[Month]])/3,0))</f>
        <v>Q3</v>
      </c>
      <c r="B4394" s="14">
        <f>EOMONTH(Table1[[#This Row],[Credit Date]],-1)+1</f>
        <v>42552</v>
      </c>
      <c r="C4394" t="str">
        <f>CONCATENATE(Table1[[#This Row],[Issuer Last Name]],", ",Table1[[#This Row],[Issuer First Name]])</f>
        <v>No. 007, Employee</v>
      </c>
      <c r="D4394" t="str">
        <f>CONCATENATE(Table1[[#This Row],[Approver Last Name]],", ",Table1[[#This Row],[Approver First Name]])</f>
        <v>No. 028, Employee</v>
      </c>
      <c r="E4394" t="str">
        <f>CONCATENATE(Table1[[#This Row],[Customer Last Name]],", ",Table1[[#This Row],[Customer First Name]])</f>
        <v>No. 13288, Client</v>
      </c>
      <c r="F43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4" t="str">
        <f>IF(Table1[[#This Row],[Transaction Type]]="Maintenance","Non-Sales","Sales")</f>
        <v>Non-Sales</v>
      </c>
      <c r="H4394" t="str">
        <f>IF(Table1[[#This Row],[Quarter]]="q2",1,"")</f>
        <v/>
      </c>
      <c r="I4394">
        <f>IF(Table1[[#This Row],[Quarter]]="q3",1,"")</f>
        <v>1</v>
      </c>
      <c r="J4394" t="str">
        <f>IF(Table1[[#This Row],[Quarter]]="Q2",Table1[[#This Row],[Credit Amount]],"")</f>
        <v/>
      </c>
      <c r="K4394">
        <f>IF(Table1[[#This Row],[Quarter]]="Q3",Table1[[#This Row],[Credit Amount]],"")</f>
        <v>-79.36</v>
      </c>
      <c r="L4394" t="str">
        <f>IF(Table1[[#This Row],[Transaction Type]]="Upgrade",Table1[[#This Row],[Credit Amount]],IF(Table1[[#This Row],[Transaction Type]]="Activation",Table1[[#This Row],[Credit Amount]],""))</f>
        <v/>
      </c>
      <c r="M4394">
        <f>IF(Table1[[#This Row],[Transaction Type]]="Maintenance",Table1[[#This Row],[Credit Amount]],"")</f>
        <v>-79.36</v>
      </c>
      <c r="N4394">
        <v>10007</v>
      </c>
      <c r="O4394" t="s">
        <v>2489</v>
      </c>
      <c r="P4394" t="s">
        <v>2496</v>
      </c>
      <c r="Q4394" t="s">
        <v>289</v>
      </c>
      <c r="R4394">
        <v>10028</v>
      </c>
      <c r="S4394" t="s">
        <v>2489</v>
      </c>
      <c r="T4394" t="s">
        <v>2517</v>
      </c>
      <c r="U4394" t="s">
        <v>290</v>
      </c>
      <c r="V4394" t="s">
        <v>255</v>
      </c>
      <c r="W4394">
        <v>100004287</v>
      </c>
      <c r="X4394">
        <v>8005553288</v>
      </c>
      <c r="Y4394" t="s">
        <v>2595</v>
      </c>
      <c r="Z4394" t="s">
        <v>5876</v>
      </c>
      <c r="AA4394" s="13">
        <v>-79.36</v>
      </c>
      <c r="AB4394" s="14">
        <v>42568</v>
      </c>
      <c r="AC4394" t="s">
        <v>36</v>
      </c>
    </row>
    <row r="4395" spans="1:29" x14ac:dyDescent="0.25">
      <c r="A4395" t="str">
        <f>CONCATENATE("Q",ROUNDUP(MONTH(Table1[[#This Row],[Month]])/3,0))</f>
        <v>Q3</v>
      </c>
      <c r="B4395" s="14">
        <f>EOMONTH(Table1[[#This Row],[Credit Date]],-1)+1</f>
        <v>42552</v>
      </c>
      <c r="C4395" t="str">
        <f>CONCATENATE(Table1[[#This Row],[Issuer Last Name]],", ",Table1[[#This Row],[Issuer First Name]])</f>
        <v>No. 007, Employee</v>
      </c>
      <c r="D4395" t="str">
        <f>CONCATENATE(Table1[[#This Row],[Approver Last Name]],", ",Table1[[#This Row],[Approver First Name]])</f>
        <v>No. 007, Employee</v>
      </c>
      <c r="E4395" t="str">
        <f>CONCATENATE(Table1[[#This Row],[Customer Last Name]],", ",Table1[[#This Row],[Customer First Name]])</f>
        <v>No. 10462, Client</v>
      </c>
      <c r="F4395" t="str">
        <f>IF(Table1[[#This Row],[Credit Amount]]&gt;-19.99,"Less than 19.99",IF(Table1[[#This Row],[Credit Amount]]=-20,"20",IF(Table1[[#This Row],[Credit Amount]]&gt;-49.98,"20.01-49.98",IF(Table1[[#This Row],[Credit Amount]]=-49.99,"49.99",IF(Table1[[#This Row],[Credit Amount]]=-50,"50",IF(Table1[[#This Row],[Credit Amount]]&lt;-50.01,"Greater than 50"))))))</f>
        <v>20.01-49.98</v>
      </c>
      <c r="G4395" t="str">
        <f>IF(Table1[[#This Row],[Transaction Type]]="Maintenance","Non-Sales","Sales")</f>
        <v>Sales</v>
      </c>
      <c r="H4395" t="str">
        <f>IF(Table1[[#This Row],[Quarter]]="q2",1,"")</f>
        <v/>
      </c>
      <c r="I4395">
        <f>IF(Table1[[#This Row],[Quarter]]="q3",1,"")</f>
        <v>1</v>
      </c>
      <c r="J4395" t="str">
        <f>IF(Table1[[#This Row],[Quarter]]="Q2",Table1[[#This Row],[Credit Amount]],"")</f>
        <v/>
      </c>
      <c r="K4395">
        <f>IF(Table1[[#This Row],[Quarter]]="Q3",Table1[[#This Row],[Credit Amount]],"")</f>
        <v>-26.66</v>
      </c>
      <c r="L4395">
        <f>IF(Table1[[#This Row],[Transaction Type]]="Upgrade",Table1[[#This Row],[Credit Amount]],IF(Table1[[#This Row],[Transaction Type]]="Activation",Table1[[#This Row],[Credit Amount]],""))</f>
        <v>-26.66</v>
      </c>
      <c r="M4395" t="str">
        <f>IF(Table1[[#This Row],[Transaction Type]]="Maintenance",Table1[[#This Row],[Credit Amount]],"")</f>
        <v/>
      </c>
      <c r="N4395">
        <v>10007</v>
      </c>
      <c r="O4395" t="s">
        <v>2489</v>
      </c>
      <c r="P4395" t="s">
        <v>2496</v>
      </c>
      <c r="Q4395" t="s">
        <v>289</v>
      </c>
      <c r="R4395">
        <v>10007</v>
      </c>
      <c r="S4395" t="s">
        <v>2489</v>
      </c>
      <c r="T4395" t="s">
        <v>2496</v>
      </c>
      <c r="U4395" t="s">
        <v>289</v>
      </c>
      <c r="V4395" t="s">
        <v>255</v>
      </c>
      <c r="W4395">
        <v>100001461</v>
      </c>
      <c r="X4395">
        <v>8005550462</v>
      </c>
      <c r="Y4395" t="s">
        <v>2595</v>
      </c>
      <c r="Z4395" t="s">
        <v>3057</v>
      </c>
      <c r="AA4395" s="13">
        <v>-26.66</v>
      </c>
      <c r="AB4395" s="14">
        <v>42572</v>
      </c>
      <c r="AC4395" t="s">
        <v>37</v>
      </c>
    </row>
    <row r="4396" spans="1:29" x14ac:dyDescent="0.25">
      <c r="A4396" t="str">
        <f>CONCATENATE("Q",ROUNDUP(MONTH(Table1[[#This Row],[Month]])/3,0))</f>
        <v>Q3</v>
      </c>
      <c r="B4396" s="14">
        <f>EOMONTH(Table1[[#This Row],[Credit Date]],-1)+1</f>
        <v>42552</v>
      </c>
      <c r="C4396" t="str">
        <f>CONCATENATE(Table1[[#This Row],[Issuer Last Name]],", ",Table1[[#This Row],[Issuer First Name]])</f>
        <v>No. 007, Employee</v>
      </c>
      <c r="D4396" t="str">
        <f>CONCATENATE(Table1[[#This Row],[Approver Last Name]],", ",Table1[[#This Row],[Approver First Name]])</f>
        <v>No. 007, Employee</v>
      </c>
      <c r="E4396" t="str">
        <f>CONCATENATE(Table1[[#This Row],[Customer Last Name]],", ",Table1[[#This Row],[Customer First Name]])</f>
        <v>No. 10934, Client</v>
      </c>
      <c r="F4396" t="str">
        <f>IF(Table1[[#This Row],[Credit Amount]]&gt;-19.99,"Less than 19.99",IF(Table1[[#This Row],[Credit Amount]]=-20,"20",IF(Table1[[#This Row],[Credit Amount]]&gt;-49.98,"20.01-49.98",IF(Table1[[#This Row],[Credit Amount]]=-49.99,"49.99",IF(Table1[[#This Row],[Credit Amount]]=-50,"50",IF(Table1[[#This Row],[Credit Amount]]&lt;-50.01,"Greater than 50"))))))</f>
        <v>20.01-49.98</v>
      </c>
      <c r="G4396" t="str">
        <f>IF(Table1[[#This Row],[Transaction Type]]="Maintenance","Non-Sales","Sales")</f>
        <v>Sales</v>
      </c>
      <c r="H4396" t="str">
        <f>IF(Table1[[#This Row],[Quarter]]="q2",1,"")</f>
        <v/>
      </c>
      <c r="I4396">
        <f>IF(Table1[[#This Row],[Quarter]]="q3",1,"")</f>
        <v>1</v>
      </c>
      <c r="J4396" t="str">
        <f>IF(Table1[[#This Row],[Quarter]]="Q2",Table1[[#This Row],[Credit Amount]],"")</f>
        <v/>
      </c>
      <c r="K4396">
        <f>IF(Table1[[#This Row],[Quarter]]="Q3",Table1[[#This Row],[Credit Amount]],"")</f>
        <v>-30.48</v>
      </c>
      <c r="L4396">
        <f>IF(Table1[[#This Row],[Transaction Type]]="Upgrade",Table1[[#This Row],[Credit Amount]],IF(Table1[[#This Row],[Transaction Type]]="Activation",Table1[[#This Row],[Credit Amount]],""))</f>
        <v>-30.48</v>
      </c>
      <c r="M4396" t="str">
        <f>IF(Table1[[#This Row],[Transaction Type]]="Maintenance",Table1[[#This Row],[Credit Amount]],"")</f>
        <v/>
      </c>
      <c r="N4396">
        <v>10007</v>
      </c>
      <c r="O4396" t="s">
        <v>2489</v>
      </c>
      <c r="P4396" t="s">
        <v>2496</v>
      </c>
      <c r="Q4396" t="s">
        <v>289</v>
      </c>
      <c r="R4396">
        <v>10007</v>
      </c>
      <c r="S4396" t="s">
        <v>2489</v>
      </c>
      <c r="T4396" t="s">
        <v>2496</v>
      </c>
      <c r="U4396" t="s">
        <v>289</v>
      </c>
      <c r="V4396" t="s">
        <v>255</v>
      </c>
      <c r="W4396">
        <v>100001933</v>
      </c>
      <c r="X4396">
        <v>8005550934</v>
      </c>
      <c r="Y4396" t="s">
        <v>2595</v>
      </c>
      <c r="Z4396" t="s">
        <v>3529</v>
      </c>
      <c r="AA4396" s="13">
        <v>-30.48</v>
      </c>
      <c r="AB4396" s="14">
        <v>42580</v>
      </c>
      <c r="AC4396" t="s">
        <v>35</v>
      </c>
    </row>
    <row r="4397" spans="1:29" x14ac:dyDescent="0.25">
      <c r="A4397" t="str">
        <f>CONCATENATE("Q",ROUNDUP(MONTH(Table1[[#This Row],[Month]])/3,0))</f>
        <v>Q3</v>
      </c>
      <c r="B4397" s="14">
        <f>EOMONTH(Table1[[#This Row],[Credit Date]],-1)+1</f>
        <v>42552</v>
      </c>
      <c r="C4397" t="str">
        <f>CONCATENATE(Table1[[#This Row],[Issuer Last Name]],", ",Table1[[#This Row],[Issuer First Name]])</f>
        <v>No. 007, Employee</v>
      </c>
      <c r="D4397" t="str">
        <f>CONCATENATE(Table1[[#This Row],[Approver Last Name]],", ",Table1[[#This Row],[Approver First Name]])</f>
        <v>No. 028, Employee</v>
      </c>
      <c r="E4397" t="str">
        <f>CONCATENATE(Table1[[#This Row],[Customer Last Name]],", ",Table1[[#This Row],[Customer First Name]])</f>
        <v>No. 13940, Client</v>
      </c>
      <c r="F439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7" t="str">
        <f>IF(Table1[[#This Row],[Transaction Type]]="Maintenance","Non-Sales","Sales")</f>
        <v>Non-Sales</v>
      </c>
      <c r="H4397" t="str">
        <f>IF(Table1[[#This Row],[Quarter]]="q2",1,"")</f>
        <v/>
      </c>
      <c r="I4397">
        <f>IF(Table1[[#This Row],[Quarter]]="q3",1,"")</f>
        <v>1</v>
      </c>
      <c r="J4397" t="str">
        <f>IF(Table1[[#This Row],[Quarter]]="Q2",Table1[[#This Row],[Credit Amount]],"")</f>
        <v/>
      </c>
      <c r="K4397">
        <f>IF(Table1[[#This Row],[Quarter]]="Q3",Table1[[#This Row],[Credit Amount]],"")</f>
        <v>-74.23</v>
      </c>
      <c r="L4397" t="str">
        <f>IF(Table1[[#This Row],[Transaction Type]]="Upgrade",Table1[[#This Row],[Credit Amount]],IF(Table1[[#This Row],[Transaction Type]]="Activation",Table1[[#This Row],[Credit Amount]],""))</f>
        <v/>
      </c>
      <c r="M4397">
        <f>IF(Table1[[#This Row],[Transaction Type]]="Maintenance",Table1[[#This Row],[Credit Amount]],"")</f>
        <v>-74.23</v>
      </c>
      <c r="N4397">
        <v>10007</v>
      </c>
      <c r="O4397" t="s">
        <v>2489</v>
      </c>
      <c r="P4397" t="s">
        <v>2496</v>
      </c>
      <c r="Q4397" t="s">
        <v>289</v>
      </c>
      <c r="R4397">
        <v>10028</v>
      </c>
      <c r="S4397" t="s">
        <v>2489</v>
      </c>
      <c r="T4397" t="s">
        <v>2517</v>
      </c>
      <c r="U4397" t="s">
        <v>290</v>
      </c>
      <c r="V4397" t="s">
        <v>255</v>
      </c>
      <c r="W4397">
        <v>100004939</v>
      </c>
      <c r="X4397">
        <v>8005553940</v>
      </c>
      <c r="Y4397" t="s">
        <v>2595</v>
      </c>
      <c r="Z4397" t="s">
        <v>6528</v>
      </c>
      <c r="AA4397" s="13">
        <v>-74.23</v>
      </c>
      <c r="AB4397" s="14">
        <v>42580</v>
      </c>
      <c r="AC4397" t="s">
        <v>36</v>
      </c>
    </row>
    <row r="4398" spans="1:29" x14ac:dyDescent="0.25">
      <c r="A4398" t="str">
        <f>CONCATENATE("Q",ROUNDUP(MONTH(Table1[[#This Row],[Month]])/3,0))</f>
        <v>Q3</v>
      </c>
      <c r="B4398" s="14">
        <f>EOMONTH(Table1[[#This Row],[Credit Date]],-1)+1</f>
        <v>42552</v>
      </c>
      <c r="C4398" t="str">
        <f>CONCATENATE(Table1[[#This Row],[Issuer Last Name]],", ",Table1[[#This Row],[Issuer First Name]])</f>
        <v>No. 007, Employee</v>
      </c>
      <c r="D4398" t="str">
        <f>CONCATENATE(Table1[[#This Row],[Approver Last Name]],", ",Table1[[#This Row],[Approver First Name]])</f>
        <v>No. 007, Employee</v>
      </c>
      <c r="E4398" t="str">
        <f>CONCATENATE(Table1[[#This Row],[Customer Last Name]],", ",Table1[[#This Row],[Customer First Name]])</f>
        <v>No. 11260, Client</v>
      </c>
      <c r="F4398" t="str">
        <f>IF(Table1[[#This Row],[Credit Amount]]&gt;-19.99,"Less than 19.99",IF(Table1[[#This Row],[Credit Amount]]=-20,"20",IF(Table1[[#This Row],[Credit Amount]]&gt;-49.98,"20.01-49.98",IF(Table1[[#This Row],[Credit Amount]]=-49.99,"49.99",IF(Table1[[#This Row],[Credit Amount]]=-50,"50",IF(Table1[[#This Row],[Credit Amount]]&lt;-50.01,"Greater than 50"))))))</f>
        <v>20.01-49.98</v>
      </c>
      <c r="G4398" t="str">
        <f>IF(Table1[[#This Row],[Transaction Type]]="Maintenance","Non-Sales","Sales")</f>
        <v>Non-Sales</v>
      </c>
      <c r="H4398" t="str">
        <f>IF(Table1[[#This Row],[Quarter]]="q2",1,"")</f>
        <v/>
      </c>
      <c r="I4398">
        <f>IF(Table1[[#This Row],[Quarter]]="q3",1,"")</f>
        <v>1</v>
      </c>
      <c r="J4398" t="str">
        <f>IF(Table1[[#This Row],[Quarter]]="Q2",Table1[[#This Row],[Credit Amount]],"")</f>
        <v/>
      </c>
      <c r="K4398">
        <f>IF(Table1[[#This Row],[Quarter]]="Q3",Table1[[#This Row],[Credit Amount]],"")</f>
        <v>-41.46</v>
      </c>
      <c r="L4398" t="str">
        <f>IF(Table1[[#This Row],[Transaction Type]]="Upgrade",Table1[[#This Row],[Credit Amount]],IF(Table1[[#This Row],[Transaction Type]]="Activation",Table1[[#This Row],[Credit Amount]],""))</f>
        <v/>
      </c>
      <c r="M4398">
        <f>IF(Table1[[#This Row],[Transaction Type]]="Maintenance",Table1[[#This Row],[Credit Amount]],"")</f>
        <v>-41.46</v>
      </c>
      <c r="N4398">
        <v>10007</v>
      </c>
      <c r="O4398" t="s">
        <v>2489</v>
      </c>
      <c r="P4398" t="s">
        <v>2496</v>
      </c>
      <c r="Q4398" t="s">
        <v>289</v>
      </c>
      <c r="R4398">
        <v>10007</v>
      </c>
      <c r="S4398" t="s">
        <v>2489</v>
      </c>
      <c r="T4398" t="s">
        <v>2496</v>
      </c>
      <c r="U4398" t="s">
        <v>289</v>
      </c>
      <c r="V4398" t="s">
        <v>255</v>
      </c>
      <c r="W4398">
        <v>100002259</v>
      </c>
      <c r="X4398">
        <v>8005551260</v>
      </c>
      <c r="Y4398" t="s">
        <v>2595</v>
      </c>
      <c r="Z4398" t="s">
        <v>3855</v>
      </c>
      <c r="AA4398" s="13">
        <v>-41.46</v>
      </c>
      <c r="AB4398" s="14">
        <v>42580</v>
      </c>
      <c r="AC4398" t="s">
        <v>36</v>
      </c>
    </row>
    <row r="4399" spans="1:29" x14ac:dyDescent="0.25">
      <c r="A4399" t="str">
        <f>CONCATENATE("Q",ROUNDUP(MONTH(Table1[[#This Row],[Month]])/3,0))</f>
        <v>Q3</v>
      </c>
      <c r="B4399" s="14">
        <f>EOMONTH(Table1[[#This Row],[Credit Date]],-1)+1</f>
        <v>42583</v>
      </c>
      <c r="C4399" t="str">
        <f>CONCATENATE(Table1[[#This Row],[Issuer Last Name]],", ",Table1[[#This Row],[Issuer First Name]])</f>
        <v>No. 007, Employee</v>
      </c>
      <c r="D4399" t="str">
        <f>CONCATENATE(Table1[[#This Row],[Approver Last Name]],", ",Table1[[#This Row],[Approver First Name]])</f>
        <v>No. 028, Employee</v>
      </c>
      <c r="E4399" t="str">
        <f>CONCATENATE(Table1[[#This Row],[Customer Last Name]],", ",Table1[[#This Row],[Customer First Name]])</f>
        <v>No. 11785, Client</v>
      </c>
      <c r="F439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399" t="str">
        <f>IF(Table1[[#This Row],[Transaction Type]]="Maintenance","Non-Sales","Sales")</f>
        <v>Non-Sales</v>
      </c>
      <c r="H4399" t="str">
        <f>IF(Table1[[#This Row],[Quarter]]="q2",1,"")</f>
        <v/>
      </c>
      <c r="I4399">
        <f>IF(Table1[[#This Row],[Quarter]]="q3",1,"")</f>
        <v>1</v>
      </c>
      <c r="J4399" t="str">
        <f>IF(Table1[[#This Row],[Quarter]]="Q2",Table1[[#This Row],[Credit Amount]],"")</f>
        <v/>
      </c>
      <c r="K4399">
        <f>IF(Table1[[#This Row],[Quarter]]="Q3",Table1[[#This Row],[Credit Amount]],"")</f>
        <v>-77.63</v>
      </c>
      <c r="L4399" t="str">
        <f>IF(Table1[[#This Row],[Transaction Type]]="Upgrade",Table1[[#This Row],[Credit Amount]],IF(Table1[[#This Row],[Transaction Type]]="Activation",Table1[[#This Row],[Credit Amount]],""))</f>
        <v/>
      </c>
      <c r="M4399">
        <f>IF(Table1[[#This Row],[Transaction Type]]="Maintenance",Table1[[#This Row],[Credit Amount]],"")</f>
        <v>-77.63</v>
      </c>
      <c r="N4399">
        <v>10007</v>
      </c>
      <c r="O4399" t="s">
        <v>2489</v>
      </c>
      <c r="P4399" t="s">
        <v>2496</v>
      </c>
      <c r="Q4399" t="s">
        <v>289</v>
      </c>
      <c r="R4399">
        <v>10028</v>
      </c>
      <c r="S4399" t="s">
        <v>2489</v>
      </c>
      <c r="T4399" t="s">
        <v>2517</v>
      </c>
      <c r="U4399" t="s">
        <v>290</v>
      </c>
      <c r="V4399" t="s">
        <v>255</v>
      </c>
      <c r="W4399">
        <v>100002784</v>
      </c>
      <c r="X4399">
        <v>8005551785</v>
      </c>
      <c r="Y4399" t="s">
        <v>2595</v>
      </c>
      <c r="Z4399" t="s">
        <v>4380</v>
      </c>
      <c r="AA4399" s="13">
        <v>-77.63</v>
      </c>
      <c r="AB4399" s="14">
        <v>42584</v>
      </c>
      <c r="AC4399" t="s">
        <v>36</v>
      </c>
    </row>
    <row r="4400" spans="1:29" x14ac:dyDescent="0.25">
      <c r="A4400" t="str">
        <f>CONCATENATE("Q",ROUNDUP(MONTH(Table1[[#This Row],[Month]])/3,0))</f>
        <v>Q3</v>
      </c>
      <c r="B4400" s="14">
        <f>EOMONTH(Table1[[#This Row],[Credit Date]],-1)+1</f>
        <v>42583</v>
      </c>
      <c r="C4400" t="str">
        <f>CONCATENATE(Table1[[#This Row],[Issuer Last Name]],", ",Table1[[#This Row],[Issuer First Name]])</f>
        <v>No. 007, Employee</v>
      </c>
      <c r="D4400" t="str">
        <f>CONCATENATE(Table1[[#This Row],[Approver Last Name]],", ",Table1[[#This Row],[Approver First Name]])</f>
        <v>No. 028, Employee</v>
      </c>
      <c r="E4400" t="str">
        <f>CONCATENATE(Table1[[#This Row],[Customer Last Name]],", ",Table1[[#This Row],[Customer First Name]])</f>
        <v>No. 13571, Client</v>
      </c>
      <c r="F440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0" t="str">
        <f>IF(Table1[[#This Row],[Transaction Type]]="Maintenance","Non-Sales","Sales")</f>
        <v>Non-Sales</v>
      </c>
      <c r="H4400" t="str">
        <f>IF(Table1[[#This Row],[Quarter]]="q2",1,"")</f>
        <v/>
      </c>
      <c r="I4400">
        <f>IF(Table1[[#This Row],[Quarter]]="q3",1,"")</f>
        <v>1</v>
      </c>
      <c r="J4400" t="str">
        <f>IF(Table1[[#This Row],[Quarter]]="Q2",Table1[[#This Row],[Credit Amount]],"")</f>
        <v/>
      </c>
      <c r="K4400">
        <f>IF(Table1[[#This Row],[Quarter]]="Q3",Table1[[#This Row],[Credit Amount]],"")</f>
        <v>-64.23</v>
      </c>
      <c r="L4400" t="str">
        <f>IF(Table1[[#This Row],[Transaction Type]]="Upgrade",Table1[[#This Row],[Credit Amount]],IF(Table1[[#This Row],[Transaction Type]]="Activation",Table1[[#This Row],[Credit Amount]],""))</f>
        <v/>
      </c>
      <c r="M4400">
        <f>IF(Table1[[#This Row],[Transaction Type]]="Maintenance",Table1[[#This Row],[Credit Amount]],"")</f>
        <v>-64.23</v>
      </c>
      <c r="N4400">
        <v>10007</v>
      </c>
      <c r="O4400" t="s">
        <v>2489</v>
      </c>
      <c r="P4400" t="s">
        <v>2496</v>
      </c>
      <c r="Q4400" t="s">
        <v>289</v>
      </c>
      <c r="R4400">
        <v>10028</v>
      </c>
      <c r="S4400" t="s">
        <v>2489</v>
      </c>
      <c r="T4400" t="s">
        <v>2517</v>
      </c>
      <c r="U4400" t="s">
        <v>290</v>
      </c>
      <c r="V4400" t="s">
        <v>255</v>
      </c>
      <c r="W4400">
        <v>100004570</v>
      </c>
      <c r="X4400">
        <v>8005553571</v>
      </c>
      <c r="Y4400" t="s">
        <v>2595</v>
      </c>
      <c r="Z4400" t="s">
        <v>6159</v>
      </c>
      <c r="AA4400" s="13">
        <v>-64.23</v>
      </c>
      <c r="AB4400" s="14">
        <v>42586</v>
      </c>
      <c r="AC4400" t="s">
        <v>36</v>
      </c>
    </row>
    <row r="4401" spans="1:29" x14ac:dyDescent="0.25">
      <c r="A4401" t="str">
        <f>CONCATENATE("Q",ROUNDUP(MONTH(Table1[[#This Row],[Month]])/3,0))</f>
        <v>Q3</v>
      </c>
      <c r="B4401" s="14">
        <f>EOMONTH(Table1[[#This Row],[Credit Date]],-1)+1</f>
        <v>42583</v>
      </c>
      <c r="C4401" t="str">
        <f>CONCATENATE(Table1[[#This Row],[Issuer Last Name]],", ",Table1[[#This Row],[Issuer First Name]])</f>
        <v>No. 007, Employee</v>
      </c>
      <c r="D4401" t="str">
        <f>CONCATENATE(Table1[[#This Row],[Approver Last Name]],", ",Table1[[#This Row],[Approver First Name]])</f>
        <v>No. 028, Employee</v>
      </c>
      <c r="E4401" t="str">
        <f>CONCATENATE(Table1[[#This Row],[Customer Last Name]],", ",Table1[[#This Row],[Customer First Name]])</f>
        <v>No. 13208, Client</v>
      </c>
      <c r="F440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1" t="str">
        <f>IF(Table1[[#This Row],[Transaction Type]]="Maintenance","Non-Sales","Sales")</f>
        <v>Non-Sales</v>
      </c>
      <c r="H4401" t="str">
        <f>IF(Table1[[#This Row],[Quarter]]="q2",1,"")</f>
        <v/>
      </c>
      <c r="I4401">
        <f>IF(Table1[[#This Row],[Quarter]]="q3",1,"")</f>
        <v>1</v>
      </c>
      <c r="J4401" t="str">
        <f>IF(Table1[[#This Row],[Quarter]]="Q2",Table1[[#This Row],[Credit Amount]],"")</f>
        <v/>
      </c>
      <c r="K4401">
        <f>IF(Table1[[#This Row],[Quarter]]="Q3",Table1[[#This Row],[Credit Amount]],"")</f>
        <v>-72.06</v>
      </c>
      <c r="L4401" t="str">
        <f>IF(Table1[[#This Row],[Transaction Type]]="Upgrade",Table1[[#This Row],[Credit Amount]],IF(Table1[[#This Row],[Transaction Type]]="Activation",Table1[[#This Row],[Credit Amount]],""))</f>
        <v/>
      </c>
      <c r="M4401">
        <f>IF(Table1[[#This Row],[Transaction Type]]="Maintenance",Table1[[#This Row],[Credit Amount]],"")</f>
        <v>-72.06</v>
      </c>
      <c r="N4401">
        <v>10007</v>
      </c>
      <c r="O4401" t="s">
        <v>2489</v>
      </c>
      <c r="P4401" t="s">
        <v>2496</v>
      </c>
      <c r="Q4401" t="s">
        <v>289</v>
      </c>
      <c r="R4401">
        <v>10028</v>
      </c>
      <c r="S4401" t="s">
        <v>2489</v>
      </c>
      <c r="T4401" t="s">
        <v>2517</v>
      </c>
      <c r="U4401" t="s">
        <v>290</v>
      </c>
      <c r="V4401" t="s">
        <v>255</v>
      </c>
      <c r="W4401">
        <v>100004207</v>
      </c>
      <c r="X4401">
        <v>8005553208</v>
      </c>
      <c r="Y4401" t="s">
        <v>2595</v>
      </c>
      <c r="Z4401" t="s">
        <v>5796</v>
      </c>
      <c r="AA4401" s="13">
        <v>-72.06</v>
      </c>
      <c r="AB4401" s="14">
        <v>42586</v>
      </c>
      <c r="AC4401" t="s">
        <v>36</v>
      </c>
    </row>
    <row r="4402" spans="1:29" x14ac:dyDescent="0.25">
      <c r="A4402" t="str">
        <f>CONCATENATE("Q",ROUNDUP(MONTH(Table1[[#This Row],[Month]])/3,0))</f>
        <v>Q3</v>
      </c>
      <c r="B4402" s="14">
        <f>EOMONTH(Table1[[#This Row],[Credit Date]],-1)+1</f>
        <v>42583</v>
      </c>
      <c r="C4402" t="str">
        <f>CONCATENATE(Table1[[#This Row],[Issuer Last Name]],", ",Table1[[#This Row],[Issuer First Name]])</f>
        <v>No. 007, Employee</v>
      </c>
      <c r="D4402" t="str">
        <f>CONCATENATE(Table1[[#This Row],[Approver Last Name]],", ",Table1[[#This Row],[Approver First Name]])</f>
        <v>No. 028, Employee</v>
      </c>
      <c r="E4402" t="str">
        <f>CONCATENATE(Table1[[#This Row],[Customer Last Name]],", ",Table1[[#This Row],[Customer First Name]])</f>
        <v>No. 11768, Client</v>
      </c>
      <c r="F440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2" t="str">
        <f>IF(Table1[[#This Row],[Transaction Type]]="Maintenance","Non-Sales","Sales")</f>
        <v>Sales</v>
      </c>
      <c r="H4402" t="str">
        <f>IF(Table1[[#This Row],[Quarter]]="q2",1,"")</f>
        <v/>
      </c>
      <c r="I4402">
        <f>IF(Table1[[#This Row],[Quarter]]="q3",1,"")</f>
        <v>1</v>
      </c>
      <c r="J4402" t="str">
        <f>IF(Table1[[#This Row],[Quarter]]="Q2",Table1[[#This Row],[Credit Amount]],"")</f>
        <v/>
      </c>
      <c r="K4402">
        <f>IF(Table1[[#This Row],[Quarter]]="Q3",Table1[[#This Row],[Credit Amount]],"")</f>
        <v>-99.02</v>
      </c>
      <c r="L4402">
        <f>IF(Table1[[#This Row],[Transaction Type]]="Upgrade",Table1[[#This Row],[Credit Amount]],IF(Table1[[#This Row],[Transaction Type]]="Activation",Table1[[#This Row],[Credit Amount]],""))</f>
        <v>-99.02</v>
      </c>
      <c r="M4402" t="str">
        <f>IF(Table1[[#This Row],[Transaction Type]]="Maintenance",Table1[[#This Row],[Credit Amount]],"")</f>
        <v/>
      </c>
      <c r="N4402">
        <v>10007</v>
      </c>
      <c r="O4402" t="s">
        <v>2489</v>
      </c>
      <c r="P4402" t="s">
        <v>2496</v>
      </c>
      <c r="Q4402" t="s">
        <v>289</v>
      </c>
      <c r="R4402">
        <v>10028</v>
      </c>
      <c r="S4402" t="s">
        <v>2489</v>
      </c>
      <c r="T4402" t="s">
        <v>2517</v>
      </c>
      <c r="U4402" t="s">
        <v>290</v>
      </c>
      <c r="V4402" t="s">
        <v>255</v>
      </c>
      <c r="W4402">
        <v>100002767</v>
      </c>
      <c r="X4402">
        <v>8005551768</v>
      </c>
      <c r="Y4402" t="s">
        <v>2595</v>
      </c>
      <c r="Z4402" t="s">
        <v>4363</v>
      </c>
      <c r="AA4402" s="13">
        <v>-99.02</v>
      </c>
      <c r="AB4402" s="14">
        <v>42587</v>
      </c>
      <c r="AC4402" t="s">
        <v>35</v>
      </c>
    </row>
    <row r="4403" spans="1:29" x14ac:dyDescent="0.25">
      <c r="A4403" t="str">
        <f>CONCATENATE("Q",ROUNDUP(MONTH(Table1[[#This Row],[Month]])/3,0))</f>
        <v>Q3</v>
      </c>
      <c r="B4403" s="14">
        <f>EOMONTH(Table1[[#This Row],[Credit Date]],-1)+1</f>
        <v>42583</v>
      </c>
      <c r="C4403" t="str">
        <f>CONCATENATE(Table1[[#This Row],[Issuer Last Name]],", ",Table1[[#This Row],[Issuer First Name]])</f>
        <v>No. 007, Employee</v>
      </c>
      <c r="D4403" t="str">
        <f>CONCATENATE(Table1[[#This Row],[Approver Last Name]],", ",Table1[[#This Row],[Approver First Name]])</f>
        <v>No. 007, Employee</v>
      </c>
      <c r="E4403" t="str">
        <f>CONCATENATE(Table1[[#This Row],[Customer Last Name]],", ",Table1[[#This Row],[Customer First Name]])</f>
        <v>No. 11503, Client</v>
      </c>
      <c r="F4403" t="str">
        <f>IF(Table1[[#This Row],[Credit Amount]]&gt;-19.99,"Less than 19.99",IF(Table1[[#This Row],[Credit Amount]]=-20,"20",IF(Table1[[#This Row],[Credit Amount]]&gt;-49.98,"20.01-49.98",IF(Table1[[#This Row],[Credit Amount]]=-49.99,"49.99",IF(Table1[[#This Row],[Credit Amount]]=-50,"50",IF(Table1[[#This Row],[Credit Amount]]&lt;-50.01,"Greater than 50"))))))</f>
        <v>Less than 19.99</v>
      </c>
      <c r="G4403" t="str">
        <f>IF(Table1[[#This Row],[Transaction Type]]="Maintenance","Non-Sales","Sales")</f>
        <v>Non-Sales</v>
      </c>
      <c r="H4403" t="str">
        <f>IF(Table1[[#This Row],[Quarter]]="q2",1,"")</f>
        <v/>
      </c>
      <c r="I4403">
        <f>IF(Table1[[#This Row],[Quarter]]="q3",1,"")</f>
        <v>1</v>
      </c>
      <c r="J4403" t="str">
        <f>IF(Table1[[#This Row],[Quarter]]="Q2",Table1[[#This Row],[Credit Amount]],"")</f>
        <v/>
      </c>
      <c r="K4403">
        <f>IF(Table1[[#This Row],[Quarter]]="Q3",Table1[[#This Row],[Credit Amount]],"")</f>
        <v>-19.59</v>
      </c>
      <c r="L4403" t="str">
        <f>IF(Table1[[#This Row],[Transaction Type]]="Upgrade",Table1[[#This Row],[Credit Amount]],IF(Table1[[#This Row],[Transaction Type]]="Activation",Table1[[#This Row],[Credit Amount]],""))</f>
        <v/>
      </c>
      <c r="M4403">
        <f>IF(Table1[[#This Row],[Transaction Type]]="Maintenance",Table1[[#This Row],[Credit Amount]],"")</f>
        <v>-19.59</v>
      </c>
      <c r="N4403">
        <v>10007</v>
      </c>
      <c r="O4403" t="s">
        <v>2489</v>
      </c>
      <c r="P4403" t="s">
        <v>2496</v>
      </c>
      <c r="Q4403" t="s">
        <v>289</v>
      </c>
      <c r="R4403">
        <v>10007</v>
      </c>
      <c r="S4403" t="s">
        <v>2489</v>
      </c>
      <c r="T4403" t="s">
        <v>2496</v>
      </c>
      <c r="U4403" t="s">
        <v>289</v>
      </c>
      <c r="V4403" t="s">
        <v>255</v>
      </c>
      <c r="W4403">
        <v>100002502</v>
      </c>
      <c r="X4403">
        <v>8005551503</v>
      </c>
      <c r="Y4403" t="s">
        <v>2595</v>
      </c>
      <c r="Z4403" t="s">
        <v>4098</v>
      </c>
      <c r="AA4403" s="13">
        <v>-19.59</v>
      </c>
      <c r="AB4403" s="14">
        <v>42587</v>
      </c>
      <c r="AC4403" t="s">
        <v>36</v>
      </c>
    </row>
    <row r="4404" spans="1:29" x14ac:dyDescent="0.25">
      <c r="A4404" t="str">
        <f>CONCATENATE("Q",ROUNDUP(MONTH(Table1[[#This Row],[Month]])/3,0))</f>
        <v>Q3</v>
      </c>
      <c r="B4404" s="14">
        <f>EOMONTH(Table1[[#This Row],[Credit Date]],-1)+1</f>
        <v>42583</v>
      </c>
      <c r="C4404" t="str">
        <f>CONCATENATE(Table1[[#This Row],[Issuer Last Name]],", ",Table1[[#This Row],[Issuer First Name]])</f>
        <v>No. 007, Employee</v>
      </c>
      <c r="D4404" t="str">
        <f>CONCATENATE(Table1[[#This Row],[Approver Last Name]],", ",Table1[[#This Row],[Approver First Name]])</f>
        <v>No. 007, Employee</v>
      </c>
      <c r="E4404" t="str">
        <f>CONCATENATE(Table1[[#This Row],[Customer Last Name]],", ",Table1[[#This Row],[Customer First Name]])</f>
        <v>No. 11550, Client</v>
      </c>
      <c r="F4404" t="str">
        <f>IF(Table1[[#This Row],[Credit Amount]]&gt;-19.99,"Less than 19.99",IF(Table1[[#This Row],[Credit Amount]]=-20,"20",IF(Table1[[#This Row],[Credit Amount]]&gt;-49.98,"20.01-49.98",IF(Table1[[#This Row],[Credit Amount]]=-49.99,"49.99",IF(Table1[[#This Row],[Credit Amount]]=-50,"50",IF(Table1[[#This Row],[Credit Amount]]&lt;-50.01,"Greater than 50"))))))</f>
        <v>Less than 19.99</v>
      </c>
      <c r="G4404" t="str">
        <f>IF(Table1[[#This Row],[Transaction Type]]="Maintenance","Non-Sales","Sales")</f>
        <v>Non-Sales</v>
      </c>
      <c r="H4404" t="str">
        <f>IF(Table1[[#This Row],[Quarter]]="q2",1,"")</f>
        <v/>
      </c>
      <c r="I4404">
        <f>IF(Table1[[#This Row],[Quarter]]="q3",1,"")</f>
        <v>1</v>
      </c>
      <c r="J4404" t="str">
        <f>IF(Table1[[#This Row],[Quarter]]="Q2",Table1[[#This Row],[Credit Amount]],"")</f>
        <v/>
      </c>
      <c r="K4404">
        <f>IF(Table1[[#This Row],[Quarter]]="Q3",Table1[[#This Row],[Credit Amount]],"")</f>
        <v>-15.24</v>
      </c>
      <c r="L4404" t="str">
        <f>IF(Table1[[#This Row],[Transaction Type]]="Upgrade",Table1[[#This Row],[Credit Amount]],IF(Table1[[#This Row],[Transaction Type]]="Activation",Table1[[#This Row],[Credit Amount]],""))</f>
        <v/>
      </c>
      <c r="M4404">
        <f>IF(Table1[[#This Row],[Transaction Type]]="Maintenance",Table1[[#This Row],[Credit Amount]],"")</f>
        <v>-15.24</v>
      </c>
      <c r="N4404">
        <v>10007</v>
      </c>
      <c r="O4404" t="s">
        <v>2489</v>
      </c>
      <c r="P4404" t="s">
        <v>2496</v>
      </c>
      <c r="Q4404" t="s">
        <v>289</v>
      </c>
      <c r="R4404">
        <v>10007</v>
      </c>
      <c r="S4404" t="s">
        <v>2489</v>
      </c>
      <c r="T4404" t="s">
        <v>2496</v>
      </c>
      <c r="U4404" t="s">
        <v>289</v>
      </c>
      <c r="V4404" t="s">
        <v>255</v>
      </c>
      <c r="W4404">
        <v>100002549</v>
      </c>
      <c r="X4404">
        <v>8005551550</v>
      </c>
      <c r="Y4404" t="s">
        <v>2595</v>
      </c>
      <c r="Z4404" t="s">
        <v>4145</v>
      </c>
      <c r="AA4404" s="13">
        <v>-15.24</v>
      </c>
      <c r="AB4404" s="14">
        <v>42598</v>
      </c>
      <c r="AC4404" t="s">
        <v>36</v>
      </c>
    </row>
    <row r="4405" spans="1:29" x14ac:dyDescent="0.25">
      <c r="A4405" t="str">
        <f>CONCATENATE("Q",ROUNDUP(MONTH(Table1[[#This Row],[Month]])/3,0))</f>
        <v>Q3</v>
      </c>
      <c r="B4405" s="14">
        <f>EOMONTH(Table1[[#This Row],[Credit Date]],-1)+1</f>
        <v>42583</v>
      </c>
      <c r="C4405" t="str">
        <f>CONCATENATE(Table1[[#This Row],[Issuer Last Name]],", ",Table1[[#This Row],[Issuer First Name]])</f>
        <v>No. 007, Employee</v>
      </c>
      <c r="D4405" t="str">
        <f>CONCATENATE(Table1[[#This Row],[Approver Last Name]],", ",Table1[[#This Row],[Approver First Name]])</f>
        <v>No. 028, Employee</v>
      </c>
      <c r="E4405" t="str">
        <f>CONCATENATE(Table1[[#This Row],[Customer Last Name]],", ",Table1[[#This Row],[Customer First Name]])</f>
        <v>No. 11832, Client</v>
      </c>
      <c r="F440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5" t="str">
        <f>IF(Table1[[#This Row],[Transaction Type]]="Maintenance","Non-Sales","Sales")</f>
        <v>Sales</v>
      </c>
      <c r="H4405" t="str">
        <f>IF(Table1[[#This Row],[Quarter]]="q2",1,"")</f>
        <v/>
      </c>
      <c r="I4405">
        <f>IF(Table1[[#This Row],[Quarter]]="q3",1,"")</f>
        <v>1</v>
      </c>
      <c r="J4405" t="str">
        <f>IF(Table1[[#This Row],[Quarter]]="Q2",Table1[[#This Row],[Credit Amount]],"")</f>
        <v/>
      </c>
      <c r="K4405">
        <f>IF(Table1[[#This Row],[Quarter]]="Q3",Table1[[#This Row],[Credit Amount]],"")</f>
        <v>-77.86</v>
      </c>
      <c r="L4405">
        <f>IF(Table1[[#This Row],[Transaction Type]]="Upgrade",Table1[[#This Row],[Credit Amount]],IF(Table1[[#This Row],[Transaction Type]]="Activation",Table1[[#This Row],[Credit Amount]],""))</f>
        <v>-77.86</v>
      </c>
      <c r="M4405" t="str">
        <f>IF(Table1[[#This Row],[Transaction Type]]="Maintenance",Table1[[#This Row],[Credit Amount]],"")</f>
        <v/>
      </c>
      <c r="N4405">
        <v>10007</v>
      </c>
      <c r="O4405" t="s">
        <v>2489</v>
      </c>
      <c r="P4405" t="s">
        <v>2496</v>
      </c>
      <c r="Q4405" t="s">
        <v>289</v>
      </c>
      <c r="R4405">
        <v>10028</v>
      </c>
      <c r="S4405" t="s">
        <v>2489</v>
      </c>
      <c r="T4405" t="s">
        <v>2517</v>
      </c>
      <c r="U4405" t="s">
        <v>290</v>
      </c>
      <c r="V4405" t="s">
        <v>255</v>
      </c>
      <c r="W4405">
        <v>100002831</v>
      </c>
      <c r="X4405">
        <v>8005551832</v>
      </c>
      <c r="Y4405" t="s">
        <v>2595</v>
      </c>
      <c r="Z4405" t="s">
        <v>4427</v>
      </c>
      <c r="AA4405" s="13">
        <v>-77.86</v>
      </c>
      <c r="AB4405" s="14">
        <v>42599</v>
      </c>
      <c r="AC4405" t="s">
        <v>37</v>
      </c>
    </row>
    <row r="4406" spans="1:29" x14ac:dyDescent="0.25">
      <c r="A4406" t="str">
        <f>CONCATENATE("Q",ROUNDUP(MONTH(Table1[[#This Row],[Month]])/3,0))</f>
        <v>Q3</v>
      </c>
      <c r="B4406" s="14">
        <f>EOMONTH(Table1[[#This Row],[Credit Date]],-1)+1</f>
        <v>42583</v>
      </c>
      <c r="C4406" t="str">
        <f>CONCATENATE(Table1[[#This Row],[Issuer Last Name]],", ",Table1[[#This Row],[Issuer First Name]])</f>
        <v>No. 007, Employee</v>
      </c>
      <c r="D4406" t="str">
        <f>CONCATENATE(Table1[[#This Row],[Approver Last Name]],", ",Table1[[#This Row],[Approver First Name]])</f>
        <v>No. 028, Employee</v>
      </c>
      <c r="E4406" t="str">
        <f>CONCATENATE(Table1[[#This Row],[Customer Last Name]],", ",Table1[[#This Row],[Customer First Name]])</f>
        <v>No. 10846, Client</v>
      </c>
      <c r="F440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6" t="str">
        <f>IF(Table1[[#This Row],[Transaction Type]]="Maintenance","Non-Sales","Sales")</f>
        <v>Sales</v>
      </c>
      <c r="H4406" t="str">
        <f>IF(Table1[[#This Row],[Quarter]]="q2",1,"")</f>
        <v/>
      </c>
      <c r="I4406">
        <f>IF(Table1[[#This Row],[Quarter]]="q3",1,"")</f>
        <v>1</v>
      </c>
      <c r="J4406" t="str">
        <f>IF(Table1[[#This Row],[Quarter]]="Q2",Table1[[#This Row],[Credit Amount]],"")</f>
        <v/>
      </c>
      <c r="K4406">
        <f>IF(Table1[[#This Row],[Quarter]]="Q3",Table1[[#This Row],[Credit Amount]],"")</f>
        <v>-54.24</v>
      </c>
      <c r="L4406">
        <f>IF(Table1[[#This Row],[Transaction Type]]="Upgrade",Table1[[#This Row],[Credit Amount]],IF(Table1[[#This Row],[Transaction Type]]="Activation",Table1[[#This Row],[Credit Amount]],""))</f>
        <v>-54.24</v>
      </c>
      <c r="M4406" t="str">
        <f>IF(Table1[[#This Row],[Transaction Type]]="Maintenance",Table1[[#This Row],[Credit Amount]],"")</f>
        <v/>
      </c>
      <c r="N4406">
        <v>10007</v>
      </c>
      <c r="O4406" t="s">
        <v>2489</v>
      </c>
      <c r="P4406" t="s">
        <v>2496</v>
      </c>
      <c r="Q4406" t="s">
        <v>289</v>
      </c>
      <c r="R4406">
        <v>10028</v>
      </c>
      <c r="S4406" t="s">
        <v>2489</v>
      </c>
      <c r="T4406" t="s">
        <v>2517</v>
      </c>
      <c r="U4406" t="s">
        <v>290</v>
      </c>
      <c r="V4406" t="s">
        <v>255</v>
      </c>
      <c r="W4406">
        <v>100001845</v>
      </c>
      <c r="X4406">
        <v>8005550846</v>
      </c>
      <c r="Y4406" t="s">
        <v>2595</v>
      </c>
      <c r="Z4406" t="s">
        <v>3441</v>
      </c>
      <c r="AA4406" s="13">
        <v>-54.24</v>
      </c>
      <c r="AB4406" s="14">
        <v>42606</v>
      </c>
      <c r="AC4406" t="s">
        <v>37</v>
      </c>
    </row>
    <row r="4407" spans="1:29" x14ac:dyDescent="0.25">
      <c r="A4407" t="str">
        <f>CONCATENATE("Q",ROUNDUP(MONTH(Table1[[#This Row],[Month]])/3,0))</f>
        <v>Q3</v>
      </c>
      <c r="B4407" s="14">
        <f>EOMONTH(Table1[[#This Row],[Credit Date]],-1)+1</f>
        <v>42583</v>
      </c>
      <c r="C4407" t="str">
        <f>CONCATENATE(Table1[[#This Row],[Issuer Last Name]],", ",Table1[[#This Row],[Issuer First Name]])</f>
        <v>No. 007, Employee</v>
      </c>
      <c r="D4407" t="str">
        <f>CONCATENATE(Table1[[#This Row],[Approver Last Name]],", ",Table1[[#This Row],[Approver First Name]])</f>
        <v>No. 028, Employee</v>
      </c>
      <c r="E4407" t="str">
        <f>CONCATENATE(Table1[[#This Row],[Customer Last Name]],", ",Table1[[#This Row],[Customer First Name]])</f>
        <v>No. 13698, Client</v>
      </c>
      <c r="F440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7" t="str">
        <f>IF(Table1[[#This Row],[Transaction Type]]="Maintenance","Non-Sales","Sales")</f>
        <v>Non-Sales</v>
      </c>
      <c r="H4407" t="str">
        <f>IF(Table1[[#This Row],[Quarter]]="q2",1,"")</f>
        <v/>
      </c>
      <c r="I4407">
        <f>IF(Table1[[#This Row],[Quarter]]="q3",1,"")</f>
        <v>1</v>
      </c>
      <c r="J4407" t="str">
        <f>IF(Table1[[#This Row],[Quarter]]="Q2",Table1[[#This Row],[Credit Amount]],"")</f>
        <v/>
      </c>
      <c r="K4407">
        <f>IF(Table1[[#This Row],[Quarter]]="Q3",Table1[[#This Row],[Credit Amount]],"")</f>
        <v>-57.47</v>
      </c>
      <c r="L4407" t="str">
        <f>IF(Table1[[#This Row],[Transaction Type]]="Upgrade",Table1[[#This Row],[Credit Amount]],IF(Table1[[#This Row],[Transaction Type]]="Activation",Table1[[#This Row],[Credit Amount]],""))</f>
        <v/>
      </c>
      <c r="M4407">
        <f>IF(Table1[[#This Row],[Transaction Type]]="Maintenance",Table1[[#This Row],[Credit Amount]],"")</f>
        <v>-57.47</v>
      </c>
      <c r="N4407">
        <v>10007</v>
      </c>
      <c r="O4407" t="s">
        <v>2489</v>
      </c>
      <c r="P4407" t="s">
        <v>2496</v>
      </c>
      <c r="Q4407" t="s">
        <v>289</v>
      </c>
      <c r="R4407">
        <v>10028</v>
      </c>
      <c r="S4407" t="s">
        <v>2489</v>
      </c>
      <c r="T4407" t="s">
        <v>2517</v>
      </c>
      <c r="U4407" t="s">
        <v>290</v>
      </c>
      <c r="V4407" t="s">
        <v>255</v>
      </c>
      <c r="W4407">
        <v>100004697</v>
      </c>
      <c r="X4407">
        <v>8005553698</v>
      </c>
      <c r="Y4407" t="s">
        <v>2595</v>
      </c>
      <c r="Z4407" t="s">
        <v>6286</v>
      </c>
      <c r="AA4407" s="13">
        <v>-57.47</v>
      </c>
      <c r="AB4407" s="14">
        <v>42608</v>
      </c>
      <c r="AC4407" t="s">
        <v>36</v>
      </c>
    </row>
    <row r="4408" spans="1:29" x14ac:dyDescent="0.25">
      <c r="A4408" t="str">
        <f>CONCATENATE("Q",ROUNDUP(MONTH(Table1[[#This Row],[Month]])/3,0))</f>
        <v>Q3</v>
      </c>
      <c r="B4408" s="14">
        <f>EOMONTH(Table1[[#This Row],[Credit Date]],-1)+1</f>
        <v>42583</v>
      </c>
      <c r="C4408" t="str">
        <f>CONCATENATE(Table1[[#This Row],[Issuer Last Name]],", ",Table1[[#This Row],[Issuer First Name]])</f>
        <v>No. 007, Employee</v>
      </c>
      <c r="D4408" t="str">
        <f>CONCATENATE(Table1[[#This Row],[Approver Last Name]],", ",Table1[[#This Row],[Approver First Name]])</f>
        <v>No. 028, Employee</v>
      </c>
      <c r="E4408" t="str">
        <f>CONCATENATE(Table1[[#This Row],[Customer Last Name]],", ",Table1[[#This Row],[Customer First Name]])</f>
        <v>No. 11469, Client</v>
      </c>
      <c r="F440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8" t="str">
        <f>IF(Table1[[#This Row],[Transaction Type]]="Maintenance","Non-Sales","Sales")</f>
        <v>Non-Sales</v>
      </c>
      <c r="H4408" t="str">
        <f>IF(Table1[[#This Row],[Quarter]]="q2",1,"")</f>
        <v/>
      </c>
      <c r="I4408">
        <f>IF(Table1[[#This Row],[Quarter]]="q3",1,"")</f>
        <v>1</v>
      </c>
      <c r="J4408" t="str">
        <f>IF(Table1[[#This Row],[Quarter]]="Q2",Table1[[#This Row],[Credit Amount]],"")</f>
        <v/>
      </c>
      <c r="K4408">
        <f>IF(Table1[[#This Row],[Quarter]]="Q3",Table1[[#This Row],[Credit Amount]],"")</f>
        <v>-64.47</v>
      </c>
      <c r="L4408" t="str">
        <f>IF(Table1[[#This Row],[Transaction Type]]="Upgrade",Table1[[#This Row],[Credit Amount]],IF(Table1[[#This Row],[Transaction Type]]="Activation",Table1[[#This Row],[Credit Amount]],""))</f>
        <v/>
      </c>
      <c r="M4408">
        <f>IF(Table1[[#This Row],[Transaction Type]]="Maintenance",Table1[[#This Row],[Credit Amount]],"")</f>
        <v>-64.47</v>
      </c>
      <c r="N4408">
        <v>10007</v>
      </c>
      <c r="O4408" t="s">
        <v>2489</v>
      </c>
      <c r="P4408" t="s">
        <v>2496</v>
      </c>
      <c r="Q4408" t="s">
        <v>289</v>
      </c>
      <c r="R4408">
        <v>10028</v>
      </c>
      <c r="S4408" t="s">
        <v>2489</v>
      </c>
      <c r="T4408" t="s">
        <v>2517</v>
      </c>
      <c r="U4408" t="s">
        <v>290</v>
      </c>
      <c r="V4408" t="s">
        <v>255</v>
      </c>
      <c r="W4408">
        <v>100002468</v>
      </c>
      <c r="X4408">
        <v>8005551469</v>
      </c>
      <c r="Y4408" t="s">
        <v>2595</v>
      </c>
      <c r="Z4408" t="s">
        <v>4064</v>
      </c>
      <c r="AA4408" s="13">
        <v>-64.47</v>
      </c>
      <c r="AB4408" s="14">
        <v>42609</v>
      </c>
      <c r="AC4408" t="s">
        <v>36</v>
      </c>
    </row>
    <row r="4409" spans="1:29" x14ac:dyDescent="0.25">
      <c r="A4409" t="str">
        <f>CONCATENATE("Q",ROUNDUP(MONTH(Table1[[#This Row],[Month]])/3,0))</f>
        <v>Q3</v>
      </c>
      <c r="B4409" s="14">
        <f>EOMONTH(Table1[[#This Row],[Credit Date]],-1)+1</f>
        <v>42583</v>
      </c>
      <c r="C4409" t="str">
        <f>CONCATENATE(Table1[[#This Row],[Issuer Last Name]],", ",Table1[[#This Row],[Issuer First Name]])</f>
        <v>No. 007, Employee</v>
      </c>
      <c r="D4409" t="str">
        <f>CONCATENATE(Table1[[#This Row],[Approver Last Name]],", ",Table1[[#This Row],[Approver First Name]])</f>
        <v>No. 028, Employee</v>
      </c>
      <c r="E4409" t="str">
        <f>CONCATENATE(Table1[[#This Row],[Customer Last Name]],", ",Table1[[#This Row],[Customer First Name]])</f>
        <v>No. 14060, Client</v>
      </c>
      <c r="F440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09" t="str">
        <f>IF(Table1[[#This Row],[Transaction Type]]="Maintenance","Non-Sales","Sales")</f>
        <v>Non-Sales</v>
      </c>
      <c r="H4409" t="str">
        <f>IF(Table1[[#This Row],[Quarter]]="q2",1,"")</f>
        <v/>
      </c>
      <c r="I4409">
        <f>IF(Table1[[#This Row],[Quarter]]="q3",1,"")</f>
        <v>1</v>
      </c>
      <c r="J4409" t="str">
        <f>IF(Table1[[#This Row],[Quarter]]="Q2",Table1[[#This Row],[Credit Amount]],"")</f>
        <v/>
      </c>
      <c r="K4409">
        <f>IF(Table1[[#This Row],[Quarter]]="Q3",Table1[[#This Row],[Credit Amount]],"")</f>
        <v>-57.08</v>
      </c>
      <c r="L4409" t="str">
        <f>IF(Table1[[#This Row],[Transaction Type]]="Upgrade",Table1[[#This Row],[Credit Amount]],IF(Table1[[#This Row],[Transaction Type]]="Activation",Table1[[#This Row],[Credit Amount]],""))</f>
        <v/>
      </c>
      <c r="M4409">
        <f>IF(Table1[[#This Row],[Transaction Type]]="Maintenance",Table1[[#This Row],[Credit Amount]],"")</f>
        <v>-57.08</v>
      </c>
      <c r="N4409">
        <v>10007</v>
      </c>
      <c r="O4409" t="s">
        <v>2489</v>
      </c>
      <c r="P4409" t="s">
        <v>2496</v>
      </c>
      <c r="Q4409" t="s">
        <v>289</v>
      </c>
      <c r="R4409">
        <v>10028</v>
      </c>
      <c r="S4409" t="s">
        <v>2489</v>
      </c>
      <c r="T4409" t="s">
        <v>2517</v>
      </c>
      <c r="U4409" t="s">
        <v>290</v>
      </c>
      <c r="V4409" t="s">
        <v>255</v>
      </c>
      <c r="W4409">
        <v>100005059</v>
      </c>
      <c r="X4409">
        <v>8005554060</v>
      </c>
      <c r="Y4409" t="s">
        <v>2595</v>
      </c>
      <c r="Z4409" t="s">
        <v>6648</v>
      </c>
      <c r="AA4409" s="13">
        <v>-57.08</v>
      </c>
      <c r="AB4409" s="14">
        <v>42610</v>
      </c>
      <c r="AC4409" t="s">
        <v>36</v>
      </c>
    </row>
    <row r="4410" spans="1:29" x14ac:dyDescent="0.25">
      <c r="A4410" t="str">
        <f>CONCATENATE("Q",ROUNDUP(MONTH(Table1[[#This Row],[Month]])/3,0))</f>
        <v>Q3</v>
      </c>
      <c r="B4410" s="14">
        <f>EOMONTH(Table1[[#This Row],[Credit Date]],-1)+1</f>
        <v>42583</v>
      </c>
      <c r="C4410" t="str">
        <f>CONCATENATE(Table1[[#This Row],[Issuer Last Name]],", ",Table1[[#This Row],[Issuer First Name]])</f>
        <v>No. 007, Employee</v>
      </c>
      <c r="D4410" t="str">
        <f>CONCATENATE(Table1[[#This Row],[Approver Last Name]],", ",Table1[[#This Row],[Approver First Name]])</f>
        <v>No. 007, Employee</v>
      </c>
      <c r="E4410" t="str">
        <f>CONCATENATE(Table1[[#This Row],[Customer Last Name]],", ",Table1[[#This Row],[Customer First Name]])</f>
        <v>No. 12147, Client</v>
      </c>
      <c r="F4410" t="str">
        <f>IF(Table1[[#This Row],[Credit Amount]]&gt;-19.99,"Less than 19.99",IF(Table1[[#This Row],[Credit Amount]]=-20,"20",IF(Table1[[#This Row],[Credit Amount]]&gt;-49.98,"20.01-49.98",IF(Table1[[#This Row],[Credit Amount]]=-49.99,"49.99",IF(Table1[[#This Row],[Credit Amount]]=-50,"50",IF(Table1[[#This Row],[Credit Amount]]&lt;-50.01,"Greater than 50"))))))</f>
        <v>Less than 19.99</v>
      </c>
      <c r="G4410" t="str">
        <f>IF(Table1[[#This Row],[Transaction Type]]="Maintenance","Non-Sales","Sales")</f>
        <v>Non-Sales</v>
      </c>
      <c r="H4410" t="str">
        <f>IF(Table1[[#This Row],[Quarter]]="q2",1,"")</f>
        <v/>
      </c>
      <c r="I4410">
        <f>IF(Table1[[#This Row],[Quarter]]="q3",1,"")</f>
        <v>1</v>
      </c>
      <c r="J4410" t="str">
        <f>IF(Table1[[#This Row],[Quarter]]="Q2",Table1[[#This Row],[Credit Amount]],"")</f>
        <v/>
      </c>
      <c r="K4410">
        <f>IF(Table1[[#This Row],[Quarter]]="Q3",Table1[[#This Row],[Credit Amount]],"")</f>
        <v>-19.57</v>
      </c>
      <c r="L4410" t="str">
        <f>IF(Table1[[#This Row],[Transaction Type]]="Upgrade",Table1[[#This Row],[Credit Amount]],IF(Table1[[#This Row],[Transaction Type]]="Activation",Table1[[#This Row],[Credit Amount]],""))</f>
        <v/>
      </c>
      <c r="M4410">
        <f>IF(Table1[[#This Row],[Transaction Type]]="Maintenance",Table1[[#This Row],[Credit Amount]],"")</f>
        <v>-19.57</v>
      </c>
      <c r="N4410">
        <v>10007</v>
      </c>
      <c r="O4410" t="s">
        <v>2489</v>
      </c>
      <c r="P4410" t="s">
        <v>2496</v>
      </c>
      <c r="Q4410" t="s">
        <v>289</v>
      </c>
      <c r="R4410">
        <v>10007</v>
      </c>
      <c r="S4410" t="s">
        <v>2489</v>
      </c>
      <c r="T4410" t="s">
        <v>2496</v>
      </c>
      <c r="U4410" t="s">
        <v>289</v>
      </c>
      <c r="V4410" t="s">
        <v>255</v>
      </c>
      <c r="W4410">
        <v>100003146</v>
      </c>
      <c r="X4410">
        <v>8005552147</v>
      </c>
      <c r="Y4410" t="s">
        <v>2595</v>
      </c>
      <c r="Z4410" t="s">
        <v>4742</v>
      </c>
      <c r="AA4410" s="13">
        <v>-19.57</v>
      </c>
      <c r="AB4410" s="14">
        <v>42611</v>
      </c>
      <c r="AC4410" t="s">
        <v>36</v>
      </c>
    </row>
    <row r="4411" spans="1:29" x14ac:dyDescent="0.25">
      <c r="A4411" t="str">
        <f>CONCATENATE("Q",ROUNDUP(MONTH(Table1[[#This Row],[Month]])/3,0))</f>
        <v>Q3</v>
      </c>
      <c r="B4411" s="14">
        <f>EOMONTH(Table1[[#This Row],[Credit Date]],-1)+1</f>
        <v>42614</v>
      </c>
      <c r="C4411" t="str">
        <f>CONCATENATE(Table1[[#This Row],[Issuer Last Name]],", ",Table1[[#This Row],[Issuer First Name]])</f>
        <v>No. 007, Employee</v>
      </c>
      <c r="D4411" t="str">
        <f>CONCATENATE(Table1[[#This Row],[Approver Last Name]],", ",Table1[[#This Row],[Approver First Name]])</f>
        <v>No. 007, Employee</v>
      </c>
      <c r="E4411" t="str">
        <f>CONCATENATE(Table1[[#This Row],[Customer Last Name]],", ",Table1[[#This Row],[Customer First Name]])</f>
        <v>No. 11438, Client</v>
      </c>
      <c r="F4411" t="str">
        <f>IF(Table1[[#This Row],[Credit Amount]]&gt;-19.99,"Less than 19.99",IF(Table1[[#This Row],[Credit Amount]]=-20,"20",IF(Table1[[#This Row],[Credit Amount]]&gt;-49.98,"20.01-49.98",IF(Table1[[#This Row],[Credit Amount]]=-49.99,"49.99",IF(Table1[[#This Row],[Credit Amount]]=-50,"50",IF(Table1[[#This Row],[Credit Amount]]&lt;-50.01,"Greater than 50"))))))</f>
        <v>Less than 19.99</v>
      </c>
      <c r="G4411" t="str">
        <f>IF(Table1[[#This Row],[Transaction Type]]="Maintenance","Non-Sales","Sales")</f>
        <v>Non-Sales</v>
      </c>
      <c r="H4411" t="str">
        <f>IF(Table1[[#This Row],[Quarter]]="q2",1,"")</f>
        <v/>
      </c>
      <c r="I4411">
        <f>IF(Table1[[#This Row],[Quarter]]="q3",1,"")</f>
        <v>1</v>
      </c>
      <c r="J4411" t="str">
        <f>IF(Table1[[#This Row],[Quarter]]="Q2",Table1[[#This Row],[Credit Amount]],"")</f>
        <v/>
      </c>
      <c r="K4411">
        <f>IF(Table1[[#This Row],[Quarter]]="Q3",Table1[[#This Row],[Credit Amount]],"")</f>
        <v>-16.48</v>
      </c>
      <c r="L4411" t="str">
        <f>IF(Table1[[#This Row],[Transaction Type]]="Upgrade",Table1[[#This Row],[Credit Amount]],IF(Table1[[#This Row],[Transaction Type]]="Activation",Table1[[#This Row],[Credit Amount]],""))</f>
        <v/>
      </c>
      <c r="M4411">
        <f>IF(Table1[[#This Row],[Transaction Type]]="Maintenance",Table1[[#This Row],[Credit Amount]],"")</f>
        <v>-16.48</v>
      </c>
      <c r="N4411">
        <v>10007</v>
      </c>
      <c r="O4411" t="s">
        <v>2489</v>
      </c>
      <c r="P4411" t="s">
        <v>2496</v>
      </c>
      <c r="Q4411" t="s">
        <v>289</v>
      </c>
      <c r="R4411">
        <v>10007</v>
      </c>
      <c r="S4411" t="s">
        <v>2489</v>
      </c>
      <c r="T4411" t="s">
        <v>2496</v>
      </c>
      <c r="U4411" t="s">
        <v>289</v>
      </c>
      <c r="V4411" t="s">
        <v>255</v>
      </c>
      <c r="W4411">
        <v>100002437</v>
      </c>
      <c r="X4411">
        <v>8005551438</v>
      </c>
      <c r="Y4411" t="s">
        <v>2595</v>
      </c>
      <c r="Z4411" t="s">
        <v>4033</v>
      </c>
      <c r="AA4411" s="13">
        <v>-16.48</v>
      </c>
      <c r="AB4411" s="14">
        <v>42615</v>
      </c>
      <c r="AC4411" t="s">
        <v>36</v>
      </c>
    </row>
    <row r="4412" spans="1:29" x14ac:dyDescent="0.25">
      <c r="A4412" t="str">
        <f>CONCATENATE("Q",ROUNDUP(MONTH(Table1[[#This Row],[Month]])/3,0))</f>
        <v>Q3</v>
      </c>
      <c r="B4412" s="14">
        <f>EOMONTH(Table1[[#This Row],[Credit Date]],-1)+1</f>
        <v>42614</v>
      </c>
      <c r="C4412" t="str">
        <f>CONCATENATE(Table1[[#This Row],[Issuer Last Name]],", ",Table1[[#This Row],[Issuer First Name]])</f>
        <v>No. 007, Employee</v>
      </c>
      <c r="D4412" t="str">
        <f>CONCATENATE(Table1[[#This Row],[Approver Last Name]],", ",Table1[[#This Row],[Approver First Name]])</f>
        <v>No. 028, Employee</v>
      </c>
      <c r="E4412" t="str">
        <f>CONCATENATE(Table1[[#This Row],[Customer Last Name]],", ",Table1[[#This Row],[Customer First Name]])</f>
        <v>No. 13318, Client</v>
      </c>
      <c r="F441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12" t="str">
        <f>IF(Table1[[#This Row],[Transaction Type]]="Maintenance","Non-Sales","Sales")</f>
        <v>Sales</v>
      </c>
      <c r="H4412" t="str">
        <f>IF(Table1[[#This Row],[Quarter]]="q2",1,"")</f>
        <v/>
      </c>
      <c r="I4412">
        <f>IF(Table1[[#This Row],[Quarter]]="q3",1,"")</f>
        <v>1</v>
      </c>
      <c r="J4412" t="str">
        <f>IF(Table1[[#This Row],[Quarter]]="Q2",Table1[[#This Row],[Credit Amount]],"")</f>
        <v/>
      </c>
      <c r="K4412">
        <f>IF(Table1[[#This Row],[Quarter]]="Q3",Table1[[#This Row],[Credit Amount]],"")</f>
        <v>-88.02</v>
      </c>
      <c r="L4412">
        <f>IF(Table1[[#This Row],[Transaction Type]]="Upgrade",Table1[[#This Row],[Credit Amount]],IF(Table1[[#This Row],[Transaction Type]]="Activation",Table1[[#This Row],[Credit Amount]],""))</f>
        <v>-88.02</v>
      </c>
      <c r="M4412" t="str">
        <f>IF(Table1[[#This Row],[Transaction Type]]="Maintenance",Table1[[#This Row],[Credit Amount]],"")</f>
        <v/>
      </c>
      <c r="N4412">
        <v>10007</v>
      </c>
      <c r="O4412" t="s">
        <v>2489</v>
      </c>
      <c r="P4412" t="s">
        <v>2496</v>
      </c>
      <c r="Q4412" t="s">
        <v>289</v>
      </c>
      <c r="R4412">
        <v>10028</v>
      </c>
      <c r="S4412" t="s">
        <v>2489</v>
      </c>
      <c r="T4412" t="s">
        <v>2517</v>
      </c>
      <c r="U4412" t="s">
        <v>290</v>
      </c>
      <c r="V4412" t="s">
        <v>255</v>
      </c>
      <c r="W4412">
        <v>100004317</v>
      </c>
      <c r="X4412">
        <v>8005553318</v>
      </c>
      <c r="Y4412" t="s">
        <v>2595</v>
      </c>
      <c r="Z4412" t="s">
        <v>5906</v>
      </c>
      <c r="AA4412" s="13">
        <v>-88.02</v>
      </c>
      <c r="AB4412" s="14">
        <v>42615</v>
      </c>
      <c r="AC4412" t="s">
        <v>35</v>
      </c>
    </row>
    <row r="4413" spans="1:29" x14ac:dyDescent="0.25">
      <c r="A4413" t="str">
        <f>CONCATENATE("Q",ROUNDUP(MONTH(Table1[[#This Row],[Month]])/3,0))</f>
        <v>Q3</v>
      </c>
      <c r="B4413" s="14">
        <f>EOMONTH(Table1[[#This Row],[Credit Date]],-1)+1</f>
        <v>42614</v>
      </c>
      <c r="C4413" t="str">
        <f>CONCATENATE(Table1[[#This Row],[Issuer Last Name]],", ",Table1[[#This Row],[Issuer First Name]])</f>
        <v>No. 007, Employee</v>
      </c>
      <c r="D4413" t="str">
        <f>CONCATENATE(Table1[[#This Row],[Approver Last Name]],", ",Table1[[#This Row],[Approver First Name]])</f>
        <v>No. 007, Employee</v>
      </c>
      <c r="E4413" t="str">
        <f>CONCATENATE(Table1[[#This Row],[Customer Last Name]],", ",Table1[[#This Row],[Customer First Name]])</f>
        <v>No. 10791, Client</v>
      </c>
      <c r="F4413" t="str">
        <f>IF(Table1[[#This Row],[Credit Amount]]&gt;-19.99,"Less than 19.99",IF(Table1[[#This Row],[Credit Amount]]=-20,"20",IF(Table1[[#This Row],[Credit Amount]]&gt;-49.98,"20.01-49.98",IF(Table1[[#This Row],[Credit Amount]]=-49.99,"49.99",IF(Table1[[#This Row],[Credit Amount]]=-50,"50",IF(Table1[[#This Row],[Credit Amount]]&lt;-50.01,"Greater than 50"))))))</f>
        <v>Less than 19.99</v>
      </c>
      <c r="G4413" t="str">
        <f>IF(Table1[[#This Row],[Transaction Type]]="Maintenance","Non-Sales","Sales")</f>
        <v>Sales</v>
      </c>
      <c r="H4413" t="str">
        <f>IF(Table1[[#This Row],[Quarter]]="q2",1,"")</f>
        <v/>
      </c>
      <c r="I4413">
        <f>IF(Table1[[#This Row],[Quarter]]="q3",1,"")</f>
        <v>1</v>
      </c>
      <c r="J4413" t="str">
        <f>IF(Table1[[#This Row],[Quarter]]="Q2",Table1[[#This Row],[Credit Amount]],"")</f>
        <v/>
      </c>
      <c r="K4413">
        <f>IF(Table1[[#This Row],[Quarter]]="Q3",Table1[[#This Row],[Credit Amount]],"")</f>
        <v>-16.79</v>
      </c>
      <c r="L4413">
        <f>IF(Table1[[#This Row],[Transaction Type]]="Upgrade",Table1[[#This Row],[Credit Amount]],IF(Table1[[#This Row],[Transaction Type]]="Activation",Table1[[#This Row],[Credit Amount]],""))</f>
        <v>-16.79</v>
      </c>
      <c r="M4413" t="str">
        <f>IF(Table1[[#This Row],[Transaction Type]]="Maintenance",Table1[[#This Row],[Credit Amount]],"")</f>
        <v/>
      </c>
      <c r="N4413">
        <v>10007</v>
      </c>
      <c r="O4413" t="s">
        <v>2489</v>
      </c>
      <c r="P4413" t="s">
        <v>2496</v>
      </c>
      <c r="Q4413" t="s">
        <v>289</v>
      </c>
      <c r="R4413">
        <v>10007</v>
      </c>
      <c r="S4413" t="s">
        <v>2489</v>
      </c>
      <c r="T4413" t="s">
        <v>2496</v>
      </c>
      <c r="U4413" t="s">
        <v>289</v>
      </c>
      <c r="V4413" t="s">
        <v>255</v>
      </c>
      <c r="W4413">
        <v>100001790</v>
      </c>
      <c r="X4413">
        <v>8005550791</v>
      </c>
      <c r="Y4413" t="s">
        <v>2595</v>
      </c>
      <c r="Z4413" t="s">
        <v>3386</v>
      </c>
      <c r="AA4413" s="13">
        <v>-16.79</v>
      </c>
      <c r="AB4413" s="14">
        <v>42618</v>
      </c>
      <c r="AC4413" t="s">
        <v>35</v>
      </c>
    </row>
    <row r="4414" spans="1:29" x14ac:dyDescent="0.25">
      <c r="A4414" t="str">
        <f>CONCATENATE("Q",ROUNDUP(MONTH(Table1[[#This Row],[Month]])/3,0))</f>
        <v>Q3</v>
      </c>
      <c r="B4414" s="14">
        <f>EOMONTH(Table1[[#This Row],[Credit Date]],-1)+1</f>
        <v>42614</v>
      </c>
      <c r="C4414" t="str">
        <f>CONCATENATE(Table1[[#This Row],[Issuer Last Name]],", ",Table1[[#This Row],[Issuer First Name]])</f>
        <v>No. 007, Employee</v>
      </c>
      <c r="D4414" t="str">
        <f>CONCATENATE(Table1[[#This Row],[Approver Last Name]],", ",Table1[[#This Row],[Approver First Name]])</f>
        <v>No. 028, Employee</v>
      </c>
      <c r="E4414" t="str">
        <f>CONCATENATE(Table1[[#This Row],[Customer Last Name]],", ",Table1[[#This Row],[Customer First Name]])</f>
        <v>No. 10887, Client</v>
      </c>
      <c r="F441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14" t="str">
        <f>IF(Table1[[#This Row],[Transaction Type]]="Maintenance","Non-Sales","Sales")</f>
        <v>Non-Sales</v>
      </c>
      <c r="H4414" t="str">
        <f>IF(Table1[[#This Row],[Quarter]]="q2",1,"")</f>
        <v/>
      </c>
      <c r="I4414">
        <f>IF(Table1[[#This Row],[Quarter]]="q3",1,"")</f>
        <v>1</v>
      </c>
      <c r="J4414" t="str">
        <f>IF(Table1[[#This Row],[Quarter]]="Q2",Table1[[#This Row],[Credit Amount]],"")</f>
        <v/>
      </c>
      <c r="K4414">
        <f>IF(Table1[[#This Row],[Quarter]]="Q3",Table1[[#This Row],[Credit Amount]],"")</f>
        <v>-79.37</v>
      </c>
      <c r="L4414" t="str">
        <f>IF(Table1[[#This Row],[Transaction Type]]="Upgrade",Table1[[#This Row],[Credit Amount]],IF(Table1[[#This Row],[Transaction Type]]="Activation",Table1[[#This Row],[Credit Amount]],""))</f>
        <v/>
      </c>
      <c r="M4414">
        <f>IF(Table1[[#This Row],[Transaction Type]]="Maintenance",Table1[[#This Row],[Credit Amount]],"")</f>
        <v>-79.37</v>
      </c>
      <c r="N4414">
        <v>10007</v>
      </c>
      <c r="O4414" t="s">
        <v>2489</v>
      </c>
      <c r="P4414" t="s">
        <v>2496</v>
      </c>
      <c r="Q4414" t="s">
        <v>289</v>
      </c>
      <c r="R4414">
        <v>10028</v>
      </c>
      <c r="S4414" t="s">
        <v>2489</v>
      </c>
      <c r="T4414" t="s">
        <v>2517</v>
      </c>
      <c r="U4414" t="s">
        <v>290</v>
      </c>
      <c r="V4414" t="s">
        <v>255</v>
      </c>
      <c r="W4414">
        <v>100001886</v>
      </c>
      <c r="X4414">
        <v>8005550887</v>
      </c>
      <c r="Y4414" t="s">
        <v>2595</v>
      </c>
      <c r="Z4414" t="s">
        <v>3482</v>
      </c>
      <c r="AA4414" s="13">
        <v>-79.37</v>
      </c>
      <c r="AB4414" s="14">
        <v>42619</v>
      </c>
      <c r="AC4414" t="s">
        <v>36</v>
      </c>
    </row>
    <row r="4415" spans="1:29" x14ac:dyDescent="0.25">
      <c r="A4415" t="str">
        <f>CONCATENATE("Q",ROUNDUP(MONTH(Table1[[#This Row],[Month]])/3,0))</f>
        <v>Q3</v>
      </c>
      <c r="B4415" s="14">
        <f>EOMONTH(Table1[[#This Row],[Credit Date]],-1)+1</f>
        <v>42614</v>
      </c>
      <c r="C4415" t="str">
        <f>CONCATENATE(Table1[[#This Row],[Issuer Last Name]],", ",Table1[[#This Row],[Issuer First Name]])</f>
        <v>No. 007, Employee</v>
      </c>
      <c r="D4415" t="str">
        <f>CONCATENATE(Table1[[#This Row],[Approver Last Name]],", ",Table1[[#This Row],[Approver First Name]])</f>
        <v>No. 028, Employee</v>
      </c>
      <c r="E4415" t="str">
        <f>CONCATENATE(Table1[[#This Row],[Customer Last Name]],", ",Table1[[#This Row],[Customer First Name]])</f>
        <v>No. 11804, Client</v>
      </c>
      <c r="F441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15" t="str">
        <f>IF(Table1[[#This Row],[Transaction Type]]="Maintenance","Non-Sales","Sales")</f>
        <v>Sales</v>
      </c>
      <c r="H4415" t="str">
        <f>IF(Table1[[#This Row],[Quarter]]="q2",1,"")</f>
        <v/>
      </c>
      <c r="I4415">
        <f>IF(Table1[[#This Row],[Quarter]]="q3",1,"")</f>
        <v>1</v>
      </c>
      <c r="J4415" t="str">
        <f>IF(Table1[[#This Row],[Quarter]]="Q2",Table1[[#This Row],[Credit Amount]],"")</f>
        <v/>
      </c>
      <c r="K4415">
        <f>IF(Table1[[#This Row],[Quarter]]="Q3",Table1[[#This Row],[Credit Amount]],"")</f>
        <v>-81.36</v>
      </c>
      <c r="L4415">
        <f>IF(Table1[[#This Row],[Transaction Type]]="Upgrade",Table1[[#This Row],[Credit Amount]],IF(Table1[[#This Row],[Transaction Type]]="Activation",Table1[[#This Row],[Credit Amount]],""))</f>
        <v>-81.36</v>
      </c>
      <c r="M4415" t="str">
        <f>IF(Table1[[#This Row],[Transaction Type]]="Maintenance",Table1[[#This Row],[Credit Amount]],"")</f>
        <v/>
      </c>
      <c r="N4415">
        <v>10007</v>
      </c>
      <c r="O4415" t="s">
        <v>2489</v>
      </c>
      <c r="P4415" t="s">
        <v>2496</v>
      </c>
      <c r="Q4415" t="s">
        <v>289</v>
      </c>
      <c r="R4415">
        <v>10028</v>
      </c>
      <c r="S4415" t="s">
        <v>2489</v>
      </c>
      <c r="T4415" t="s">
        <v>2517</v>
      </c>
      <c r="U4415" t="s">
        <v>290</v>
      </c>
      <c r="V4415" t="s">
        <v>255</v>
      </c>
      <c r="W4415">
        <v>100002803</v>
      </c>
      <c r="X4415">
        <v>8005551804</v>
      </c>
      <c r="Y4415" t="s">
        <v>2595</v>
      </c>
      <c r="Z4415" t="s">
        <v>4399</v>
      </c>
      <c r="AA4415" s="13">
        <v>-81.36</v>
      </c>
      <c r="AB4415" s="14">
        <v>42624</v>
      </c>
      <c r="AC4415" t="s">
        <v>35</v>
      </c>
    </row>
    <row r="4416" spans="1:29" x14ac:dyDescent="0.25">
      <c r="A4416" t="str">
        <f>CONCATENATE("Q",ROUNDUP(MONTH(Table1[[#This Row],[Month]])/3,0))</f>
        <v>Q3</v>
      </c>
      <c r="B4416" s="14">
        <f>EOMONTH(Table1[[#This Row],[Credit Date]],-1)+1</f>
        <v>42614</v>
      </c>
      <c r="C4416" t="str">
        <f>CONCATENATE(Table1[[#This Row],[Issuer Last Name]],", ",Table1[[#This Row],[Issuer First Name]])</f>
        <v>No. 007, Employee</v>
      </c>
      <c r="D4416" t="str">
        <f>CONCATENATE(Table1[[#This Row],[Approver Last Name]],", ",Table1[[#This Row],[Approver First Name]])</f>
        <v>No. 028, Employee</v>
      </c>
      <c r="E4416" t="str">
        <f>CONCATENATE(Table1[[#This Row],[Customer Last Name]],", ",Table1[[#This Row],[Customer First Name]])</f>
        <v>No. 11201, Client</v>
      </c>
      <c r="F441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16" t="str">
        <f>IF(Table1[[#This Row],[Transaction Type]]="Maintenance","Non-Sales","Sales")</f>
        <v>Sales</v>
      </c>
      <c r="H4416" t="str">
        <f>IF(Table1[[#This Row],[Quarter]]="q2",1,"")</f>
        <v/>
      </c>
      <c r="I4416">
        <f>IF(Table1[[#This Row],[Quarter]]="q3",1,"")</f>
        <v>1</v>
      </c>
      <c r="J4416" t="str">
        <f>IF(Table1[[#This Row],[Quarter]]="Q2",Table1[[#This Row],[Credit Amount]],"")</f>
        <v/>
      </c>
      <c r="K4416">
        <f>IF(Table1[[#This Row],[Quarter]]="Q3",Table1[[#This Row],[Credit Amount]],"")</f>
        <v>-69.16</v>
      </c>
      <c r="L4416">
        <f>IF(Table1[[#This Row],[Transaction Type]]="Upgrade",Table1[[#This Row],[Credit Amount]],IF(Table1[[#This Row],[Transaction Type]]="Activation",Table1[[#This Row],[Credit Amount]],""))</f>
        <v>-69.16</v>
      </c>
      <c r="M4416" t="str">
        <f>IF(Table1[[#This Row],[Transaction Type]]="Maintenance",Table1[[#This Row],[Credit Amount]],"")</f>
        <v/>
      </c>
      <c r="N4416">
        <v>10007</v>
      </c>
      <c r="O4416" t="s">
        <v>2489</v>
      </c>
      <c r="P4416" t="s">
        <v>2496</v>
      </c>
      <c r="Q4416" t="s">
        <v>289</v>
      </c>
      <c r="R4416">
        <v>10028</v>
      </c>
      <c r="S4416" t="s">
        <v>2489</v>
      </c>
      <c r="T4416" t="s">
        <v>2517</v>
      </c>
      <c r="U4416" t="s">
        <v>290</v>
      </c>
      <c r="V4416" t="s">
        <v>255</v>
      </c>
      <c r="W4416">
        <v>100002200</v>
      </c>
      <c r="X4416">
        <v>8005551201</v>
      </c>
      <c r="Y4416" t="s">
        <v>2595</v>
      </c>
      <c r="Z4416" t="s">
        <v>3796</v>
      </c>
      <c r="AA4416" s="13">
        <v>-69.16</v>
      </c>
      <c r="AB4416" s="14">
        <v>42624</v>
      </c>
      <c r="AC4416" t="s">
        <v>35</v>
      </c>
    </row>
    <row r="4417" spans="1:29" x14ac:dyDescent="0.25">
      <c r="A4417" t="str">
        <f>CONCATENATE("Q",ROUNDUP(MONTH(Table1[[#This Row],[Month]])/3,0))</f>
        <v>Q3</v>
      </c>
      <c r="B4417" s="14">
        <f>EOMONTH(Table1[[#This Row],[Credit Date]],-1)+1</f>
        <v>42614</v>
      </c>
      <c r="C4417" t="str">
        <f>CONCATENATE(Table1[[#This Row],[Issuer Last Name]],", ",Table1[[#This Row],[Issuer First Name]])</f>
        <v>No. 007, Employee</v>
      </c>
      <c r="D4417" t="str">
        <f>CONCATENATE(Table1[[#This Row],[Approver Last Name]],", ",Table1[[#This Row],[Approver First Name]])</f>
        <v>No. 007, Employee</v>
      </c>
      <c r="E4417" t="str">
        <f>CONCATENATE(Table1[[#This Row],[Customer Last Name]],", ",Table1[[#This Row],[Customer First Name]])</f>
        <v>No. 14014, Client</v>
      </c>
      <c r="F4417" t="str">
        <f>IF(Table1[[#This Row],[Credit Amount]]&gt;-19.99,"Less than 19.99",IF(Table1[[#This Row],[Credit Amount]]=-20,"20",IF(Table1[[#This Row],[Credit Amount]]&gt;-49.98,"20.01-49.98",IF(Table1[[#This Row],[Credit Amount]]=-49.99,"49.99",IF(Table1[[#This Row],[Credit Amount]]=-50,"50",IF(Table1[[#This Row],[Credit Amount]]&lt;-50.01,"Greater than 50"))))))</f>
        <v>Less than 19.99</v>
      </c>
      <c r="G4417" t="str">
        <f>IF(Table1[[#This Row],[Transaction Type]]="Maintenance","Non-Sales","Sales")</f>
        <v>Non-Sales</v>
      </c>
      <c r="H4417" t="str">
        <f>IF(Table1[[#This Row],[Quarter]]="q2",1,"")</f>
        <v/>
      </c>
      <c r="I4417">
        <f>IF(Table1[[#This Row],[Quarter]]="q3",1,"")</f>
        <v>1</v>
      </c>
      <c r="J4417" t="str">
        <f>IF(Table1[[#This Row],[Quarter]]="Q2",Table1[[#This Row],[Credit Amount]],"")</f>
        <v/>
      </c>
      <c r="K4417">
        <f>IF(Table1[[#This Row],[Quarter]]="Q3",Table1[[#This Row],[Credit Amount]],"")</f>
        <v>-17.55</v>
      </c>
      <c r="L4417" t="str">
        <f>IF(Table1[[#This Row],[Transaction Type]]="Upgrade",Table1[[#This Row],[Credit Amount]],IF(Table1[[#This Row],[Transaction Type]]="Activation",Table1[[#This Row],[Credit Amount]],""))</f>
        <v/>
      </c>
      <c r="M4417">
        <f>IF(Table1[[#This Row],[Transaction Type]]="Maintenance",Table1[[#This Row],[Credit Amount]],"")</f>
        <v>-17.55</v>
      </c>
      <c r="N4417">
        <v>10007</v>
      </c>
      <c r="O4417" t="s">
        <v>2489</v>
      </c>
      <c r="P4417" t="s">
        <v>2496</v>
      </c>
      <c r="Q4417" t="s">
        <v>289</v>
      </c>
      <c r="R4417">
        <v>10007</v>
      </c>
      <c r="S4417" t="s">
        <v>2489</v>
      </c>
      <c r="T4417" t="s">
        <v>2496</v>
      </c>
      <c r="U4417" t="s">
        <v>289</v>
      </c>
      <c r="V4417" t="s">
        <v>255</v>
      </c>
      <c r="W4417">
        <v>100005013</v>
      </c>
      <c r="X4417">
        <v>8005554014</v>
      </c>
      <c r="Y4417" t="s">
        <v>2595</v>
      </c>
      <c r="Z4417" t="s">
        <v>6602</v>
      </c>
      <c r="AA4417" s="13">
        <v>-17.55</v>
      </c>
      <c r="AB4417" s="14">
        <v>42625</v>
      </c>
      <c r="AC4417" t="s">
        <v>36</v>
      </c>
    </row>
    <row r="4418" spans="1:29" x14ac:dyDescent="0.25">
      <c r="A4418" t="str">
        <f>CONCATENATE("Q",ROUNDUP(MONTH(Table1[[#This Row],[Month]])/3,0))</f>
        <v>Q3</v>
      </c>
      <c r="B4418" s="14">
        <f>EOMONTH(Table1[[#This Row],[Credit Date]],-1)+1</f>
        <v>42614</v>
      </c>
      <c r="C4418" t="str">
        <f>CONCATENATE(Table1[[#This Row],[Issuer Last Name]],", ",Table1[[#This Row],[Issuer First Name]])</f>
        <v>No. 007, Employee</v>
      </c>
      <c r="D4418" t="str">
        <f>CONCATENATE(Table1[[#This Row],[Approver Last Name]],", ",Table1[[#This Row],[Approver First Name]])</f>
        <v>No. 007, Employee</v>
      </c>
      <c r="E4418" t="str">
        <f>CONCATENATE(Table1[[#This Row],[Customer Last Name]],", ",Table1[[#This Row],[Customer First Name]])</f>
        <v>No. 11850, Client</v>
      </c>
      <c r="F4418" t="str">
        <f>IF(Table1[[#This Row],[Credit Amount]]&gt;-19.99,"Less than 19.99",IF(Table1[[#This Row],[Credit Amount]]=-20,"20",IF(Table1[[#This Row],[Credit Amount]]&gt;-49.98,"20.01-49.98",IF(Table1[[#This Row],[Credit Amount]]=-49.99,"49.99",IF(Table1[[#This Row],[Credit Amount]]=-50,"50",IF(Table1[[#This Row],[Credit Amount]]&lt;-50.01,"Greater than 50"))))))</f>
        <v>Less than 19.99</v>
      </c>
      <c r="G4418" t="str">
        <f>IF(Table1[[#This Row],[Transaction Type]]="Maintenance","Non-Sales","Sales")</f>
        <v>Non-Sales</v>
      </c>
      <c r="H4418" t="str">
        <f>IF(Table1[[#This Row],[Quarter]]="q2",1,"")</f>
        <v/>
      </c>
      <c r="I4418">
        <f>IF(Table1[[#This Row],[Quarter]]="q3",1,"")</f>
        <v>1</v>
      </c>
      <c r="J4418" t="str">
        <f>IF(Table1[[#This Row],[Quarter]]="Q2",Table1[[#This Row],[Credit Amount]],"")</f>
        <v/>
      </c>
      <c r="K4418">
        <f>IF(Table1[[#This Row],[Quarter]]="Q3",Table1[[#This Row],[Credit Amount]],"")</f>
        <v>-17.899999999999999</v>
      </c>
      <c r="L4418" t="str">
        <f>IF(Table1[[#This Row],[Transaction Type]]="Upgrade",Table1[[#This Row],[Credit Amount]],IF(Table1[[#This Row],[Transaction Type]]="Activation",Table1[[#This Row],[Credit Amount]],""))</f>
        <v/>
      </c>
      <c r="M4418">
        <f>IF(Table1[[#This Row],[Transaction Type]]="Maintenance",Table1[[#This Row],[Credit Amount]],"")</f>
        <v>-17.899999999999999</v>
      </c>
      <c r="N4418">
        <v>10007</v>
      </c>
      <c r="O4418" t="s">
        <v>2489</v>
      </c>
      <c r="P4418" t="s">
        <v>2496</v>
      </c>
      <c r="Q4418" t="s">
        <v>289</v>
      </c>
      <c r="R4418">
        <v>10007</v>
      </c>
      <c r="S4418" t="s">
        <v>2489</v>
      </c>
      <c r="T4418" t="s">
        <v>2496</v>
      </c>
      <c r="U4418" t="s">
        <v>289</v>
      </c>
      <c r="V4418" t="s">
        <v>255</v>
      </c>
      <c r="W4418">
        <v>100002849</v>
      </c>
      <c r="X4418">
        <v>8005551850</v>
      </c>
      <c r="Y4418" t="s">
        <v>2595</v>
      </c>
      <c r="Z4418" t="s">
        <v>4445</v>
      </c>
      <c r="AA4418" s="13">
        <v>-17.899999999999999</v>
      </c>
      <c r="AB4418" s="14">
        <v>42632</v>
      </c>
      <c r="AC4418" t="s">
        <v>36</v>
      </c>
    </row>
    <row r="4419" spans="1:29" x14ac:dyDescent="0.25">
      <c r="A4419" t="str">
        <f>CONCATENATE("Q",ROUNDUP(MONTH(Table1[[#This Row],[Month]])/3,0))</f>
        <v>Q3</v>
      </c>
      <c r="B4419" s="14">
        <f>EOMONTH(Table1[[#This Row],[Credit Date]],-1)+1</f>
        <v>42614</v>
      </c>
      <c r="C4419" t="str">
        <f>CONCATENATE(Table1[[#This Row],[Issuer Last Name]],", ",Table1[[#This Row],[Issuer First Name]])</f>
        <v>No. 007, Employee</v>
      </c>
      <c r="D4419" t="str">
        <f>CONCATENATE(Table1[[#This Row],[Approver Last Name]],", ",Table1[[#This Row],[Approver First Name]])</f>
        <v>No. 007, Employee</v>
      </c>
      <c r="E4419" t="str">
        <f>CONCATENATE(Table1[[#This Row],[Customer Last Name]],", ",Table1[[#This Row],[Customer First Name]])</f>
        <v>No. 11869, Client</v>
      </c>
      <c r="F4419" t="str">
        <f>IF(Table1[[#This Row],[Credit Amount]]&gt;-19.99,"Less than 19.99",IF(Table1[[#This Row],[Credit Amount]]=-20,"20",IF(Table1[[#This Row],[Credit Amount]]&gt;-49.98,"20.01-49.98",IF(Table1[[#This Row],[Credit Amount]]=-49.99,"49.99",IF(Table1[[#This Row],[Credit Amount]]=-50,"50",IF(Table1[[#This Row],[Credit Amount]]&lt;-50.01,"Greater than 50"))))))</f>
        <v>20.01-49.98</v>
      </c>
      <c r="G4419" t="str">
        <f>IF(Table1[[#This Row],[Transaction Type]]="Maintenance","Non-Sales","Sales")</f>
        <v>Non-Sales</v>
      </c>
      <c r="H4419" t="str">
        <f>IF(Table1[[#This Row],[Quarter]]="q2",1,"")</f>
        <v/>
      </c>
      <c r="I4419">
        <f>IF(Table1[[#This Row],[Quarter]]="q3",1,"")</f>
        <v>1</v>
      </c>
      <c r="J4419" t="str">
        <f>IF(Table1[[#This Row],[Quarter]]="Q2",Table1[[#This Row],[Credit Amount]],"")</f>
        <v/>
      </c>
      <c r="K4419">
        <f>IF(Table1[[#This Row],[Quarter]]="Q3",Table1[[#This Row],[Credit Amount]],"")</f>
        <v>-31.07</v>
      </c>
      <c r="L4419" t="str">
        <f>IF(Table1[[#This Row],[Transaction Type]]="Upgrade",Table1[[#This Row],[Credit Amount]],IF(Table1[[#This Row],[Transaction Type]]="Activation",Table1[[#This Row],[Credit Amount]],""))</f>
        <v/>
      </c>
      <c r="M4419">
        <f>IF(Table1[[#This Row],[Transaction Type]]="Maintenance",Table1[[#This Row],[Credit Amount]],"")</f>
        <v>-31.07</v>
      </c>
      <c r="N4419">
        <v>10007</v>
      </c>
      <c r="O4419" t="s">
        <v>2489</v>
      </c>
      <c r="P4419" t="s">
        <v>2496</v>
      </c>
      <c r="Q4419" t="s">
        <v>289</v>
      </c>
      <c r="R4419">
        <v>10007</v>
      </c>
      <c r="S4419" t="s">
        <v>2489</v>
      </c>
      <c r="T4419" t="s">
        <v>2496</v>
      </c>
      <c r="U4419" t="s">
        <v>289</v>
      </c>
      <c r="V4419" t="s">
        <v>255</v>
      </c>
      <c r="W4419">
        <v>100002868</v>
      </c>
      <c r="X4419">
        <v>8005551869</v>
      </c>
      <c r="Y4419" t="s">
        <v>2595</v>
      </c>
      <c r="Z4419" t="s">
        <v>4464</v>
      </c>
      <c r="AA4419" s="13">
        <v>-31.07</v>
      </c>
      <c r="AB4419" s="14">
        <v>42635</v>
      </c>
      <c r="AC4419" t="s">
        <v>36</v>
      </c>
    </row>
    <row r="4420" spans="1:29" x14ac:dyDescent="0.25">
      <c r="A4420" t="str">
        <f>CONCATENATE("Q",ROUNDUP(MONTH(Table1[[#This Row],[Month]])/3,0))</f>
        <v>Q3</v>
      </c>
      <c r="B4420" s="14">
        <f>EOMONTH(Table1[[#This Row],[Credit Date]],-1)+1</f>
        <v>42614</v>
      </c>
      <c r="C4420" t="str">
        <f>CONCATENATE(Table1[[#This Row],[Issuer Last Name]],", ",Table1[[#This Row],[Issuer First Name]])</f>
        <v>No. 007, Employee</v>
      </c>
      <c r="D4420" t="str">
        <f>CONCATENATE(Table1[[#This Row],[Approver Last Name]],", ",Table1[[#This Row],[Approver First Name]])</f>
        <v>No. 028, Employee</v>
      </c>
      <c r="E4420" t="str">
        <f>CONCATENATE(Table1[[#This Row],[Customer Last Name]],", ",Table1[[#This Row],[Customer First Name]])</f>
        <v>No. 11470, Client</v>
      </c>
      <c r="F442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0" t="str">
        <f>IF(Table1[[#This Row],[Transaction Type]]="Maintenance","Non-Sales","Sales")</f>
        <v>Non-Sales</v>
      </c>
      <c r="H4420" t="str">
        <f>IF(Table1[[#This Row],[Quarter]]="q2",1,"")</f>
        <v/>
      </c>
      <c r="I4420">
        <f>IF(Table1[[#This Row],[Quarter]]="q3",1,"")</f>
        <v>1</v>
      </c>
      <c r="J4420" t="str">
        <f>IF(Table1[[#This Row],[Quarter]]="Q2",Table1[[#This Row],[Credit Amount]],"")</f>
        <v/>
      </c>
      <c r="K4420">
        <f>IF(Table1[[#This Row],[Quarter]]="Q3",Table1[[#This Row],[Credit Amount]],"")</f>
        <v>-76.83</v>
      </c>
      <c r="L4420" t="str">
        <f>IF(Table1[[#This Row],[Transaction Type]]="Upgrade",Table1[[#This Row],[Credit Amount]],IF(Table1[[#This Row],[Transaction Type]]="Activation",Table1[[#This Row],[Credit Amount]],""))</f>
        <v/>
      </c>
      <c r="M4420">
        <f>IF(Table1[[#This Row],[Transaction Type]]="Maintenance",Table1[[#This Row],[Credit Amount]],"")</f>
        <v>-76.83</v>
      </c>
      <c r="N4420">
        <v>10007</v>
      </c>
      <c r="O4420" t="s">
        <v>2489</v>
      </c>
      <c r="P4420" t="s">
        <v>2496</v>
      </c>
      <c r="Q4420" t="s">
        <v>289</v>
      </c>
      <c r="R4420">
        <v>10028</v>
      </c>
      <c r="S4420" t="s">
        <v>2489</v>
      </c>
      <c r="T4420" t="s">
        <v>2517</v>
      </c>
      <c r="U4420" t="s">
        <v>290</v>
      </c>
      <c r="V4420" t="s">
        <v>255</v>
      </c>
      <c r="W4420">
        <v>100002469</v>
      </c>
      <c r="X4420">
        <v>8005551470</v>
      </c>
      <c r="Y4420" t="s">
        <v>2595</v>
      </c>
      <c r="Z4420" t="s">
        <v>4065</v>
      </c>
      <c r="AA4420" s="13">
        <v>-76.83</v>
      </c>
      <c r="AB4420" s="14">
        <v>42637</v>
      </c>
      <c r="AC4420" t="s">
        <v>36</v>
      </c>
    </row>
    <row r="4421" spans="1:29" x14ac:dyDescent="0.25">
      <c r="A4421" t="str">
        <f>CONCATENATE("Q",ROUNDUP(MONTH(Table1[[#This Row],[Month]])/3,0))</f>
        <v>Q3</v>
      </c>
      <c r="B4421" s="14">
        <f>EOMONTH(Table1[[#This Row],[Credit Date]],-1)+1</f>
        <v>42614</v>
      </c>
      <c r="C4421" t="str">
        <f>CONCATENATE(Table1[[#This Row],[Issuer Last Name]],", ",Table1[[#This Row],[Issuer First Name]])</f>
        <v>No. 007, Employee</v>
      </c>
      <c r="D4421" t="str">
        <f>CONCATENATE(Table1[[#This Row],[Approver Last Name]],", ",Table1[[#This Row],[Approver First Name]])</f>
        <v>No. 028, Employee</v>
      </c>
      <c r="E4421" t="str">
        <f>CONCATENATE(Table1[[#This Row],[Customer Last Name]],", ",Table1[[#This Row],[Customer First Name]])</f>
        <v>No. 12613, Client</v>
      </c>
      <c r="F442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1" t="str">
        <f>IF(Table1[[#This Row],[Transaction Type]]="Maintenance","Non-Sales","Sales")</f>
        <v>Sales</v>
      </c>
      <c r="H4421" t="str">
        <f>IF(Table1[[#This Row],[Quarter]]="q2",1,"")</f>
        <v/>
      </c>
      <c r="I4421">
        <f>IF(Table1[[#This Row],[Quarter]]="q3",1,"")</f>
        <v>1</v>
      </c>
      <c r="J4421" t="str">
        <f>IF(Table1[[#This Row],[Quarter]]="Q2",Table1[[#This Row],[Credit Amount]],"")</f>
        <v/>
      </c>
      <c r="K4421">
        <f>IF(Table1[[#This Row],[Quarter]]="Q3",Table1[[#This Row],[Credit Amount]],"")</f>
        <v>-83.15</v>
      </c>
      <c r="L4421">
        <f>IF(Table1[[#This Row],[Transaction Type]]="Upgrade",Table1[[#This Row],[Credit Amount]],IF(Table1[[#This Row],[Transaction Type]]="Activation",Table1[[#This Row],[Credit Amount]],""))</f>
        <v>-83.15</v>
      </c>
      <c r="M4421" t="str">
        <f>IF(Table1[[#This Row],[Transaction Type]]="Maintenance",Table1[[#This Row],[Credit Amount]],"")</f>
        <v/>
      </c>
      <c r="N4421">
        <v>10007</v>
      </c>
      <c r="O4421" t="s">
        <v>2489</v>
      </c>
      <c r="P4421" t="s">
        <v>2496</v>
      </c>
      <c r="Q4421" t="s">
        <v>289</v>
      </c>
      <c r="R4421">
        <v>10028</v>
      </c>
      <c r="S4421" t="s">
        <v>2489</v>
      </c>
      <c r="T4421" t="s">
        <v>2517</v>
      </c>
      <c r="U4421" t="s">
        <v>290</v>
      </c>
      <c r="V4421" t="s">
        <v>255</v>
      </c>
      <c r="W4421">
        <v>100003612</v>
      </c>
      <c r="X4421">
        <v>8005552613</v>
      </c>
      <c r="Y4421" t="s">
        <v>2595</v>
      </c>
      <c r="Z4421" t="s">
        <v>5208</v>
      </c>
      <c r="AA4421" s="13">
        <v>-83.15</v>
      </c>
      <c r="AB4421" s="14">
        <v>42639</v>
      </c>
      <c r="AC4421" t="s">
        <v>37</v>
      </c>
    </row>
    <row r="4422" spans="1:29" x14ac:dyDescent="0.25">
      <c r="A4422" t="str">
        <f>CONCATENATE("Q",ROUNDUP(MONTH(Table1[[#This Row],[Month]])/3,0))</f>
        <v>Q3</v>
      </c>
      <c r="B4422" s="14">
        <f>EOMONTH(Table1[[#This Row],[Credit Date]],-1)+1</f>
        <v>42614</v>
      </c>
      <c r="C4422" t="str">
        <f>CONCATENATE(Table1[[#This Row],[Issuer Last Name]],", ",Table1[[#This Row],[Issuer First Name]])</f>
        <v>No. 007, Employee</v>
      </c>
      <c r="D4422" t="str">
        <f>CONCATENATE(Table1[[#This Row],[Approver Last Name]],", ",Table1[[#This Row],[Approver First Name]])</f>
        <v>No. 007, Employee</v>
      </c>
      <c r="E4422" t="str">
        <f>CONCATENATE(Table1[[#This Row],[Customer Last Name]],", ",Table1[[#This Row],[Customer First Name]])</f>
        <v>No. 13929, Client</v>
      </c>
      <c r="F4422" t="str">
        <f>IF(Table1[[#This Row],[Credit Amount]]&gt;-19.99,"Less than 19.99",IF(Table1[[#This Row],[Credit Amount]]=-20,"20",IF(Table1[[#This Row],[Credit Amount]]&gt;-49.98,"20.01-49.98",IF(Table1[[#This Row],[Credit Amount]]=-49.99,"49.99",IF(Table1[[#This Row],[Credit Amount]]=-50,"50",IF(Table1[[#This Row],[Credit Amount]]&lt;-50.01,"Greater than 50"))))))</f>
        <v>20.01-49.98</v>
      </c>
      <c r="G4422" t="str">
        <f>IF(Table1[[#This Row],[Transaction Type]]="Maintenance","Non-Sales","Sales")</f>
        <v>Non-Sales</v>
      </c>
      <c r="H4422" t="str">
        <f>IF(Table1[[#This Row],[Quarter]]="q2",1,"")</f>
        <v/>
      </c>
      <c r="I4422">
        <f>IF(Table1[[#This Row],[Quarter]]="q3",1,"")</f>
        <v>1</v>
      </c>
      <c r="J4422" t="str">
        <f>IF(Table1[[#This Row],[Quarter]]="Q2",Table1[[#This Row],[Credit Amount]],"")</f>
        <v/>
      </c>
      <c r="K4422">
        <f>IF(Table1[[#This Row],[Quarter]]="Q3",Table1[[#This Row],[Credit Amount]],"")</f>
        <v>-43.91</v>
      </c>
      <c r="L4422" t="str">
        <f>IF(Table1[[#This Row],[Transaction Type]]="Upgrade",Table1[[#This Row],[Credit Amount]],IF(Table1[[#This Row],[Transaction Type]]="Activation",Table1[[#This Row],[Credit Amount]],""))</f>
        <v/>
      </c>
      <c r="M4422">
        <f>IF(Table1[[#This Row],[Transaction Type]]="Maintenance",Table1[[#This Row],[Credit Amount]],"")</f>
        <v>-43.91</v>
      </c>
      <c r="N4422">
        <v>10007</v>
      </c>
      <c r="O4422" t="s">
        <v>2489</v>
      </c>
      <c r="P4422" t="s">
        <v>2496</v>
      </c>
      <c r="Q4422" t="s">
        <v>289</v>
      </c>
      <c r="R4422">
        <v>10007</v>
      </c>
      <c r="S4422" t="s">
        <v>2489</v>
      </c>
      <c r="T4422" t="s">
        <v>2496</v>
      </c>
      <c r="U4422" t="s">
        <v>289</v>
      </c>
      <c r="V4422" t="s">
        <v>255</v>
      </c>
      <c r="W4422">
        <v>100004928</v>
      </c>
      <c r="X4422">
        <v>8005553929</v>
      </c>
      <c r="Y4422" t="s">
        <v>2595</v>
      </c>
      <c r="Z4422" t="s">
        <v>6517</v>
      </c>
      <c r="AA4422" s="13">
        <v>-43.91</v>
      </c>
      <c r="AB4422" s="14">
        <v>42643</v>
      </c>
      <c r="AC4422" t="s">
        <v>36</v>
      </c>
    </row>
    <row r="4423" spans="1:29" x14ac:dyDescent="0.25">
      <c r="A4423" t="str">
        <f>CONCATENATE("Q",ROUNDUP(MONTH(Table1[[#This Row],[Month]])/3,0))</f>
        <v>Q2</v>
      </c>
      <c r="B4423" s="14">
        <f>EOMONTH(Table1[[#This Row],[Credit Date]],-1)+1</f>
        <v>42461</v>
      </c>
      <c r="C4423" t="str">
        <f>CONCATENATE(Table1[[#This Row],[Issuer Last Name]],", ",Table1[[#This Row],[Issuer First Name]])</f>
        <v>No. 006, Employee</v>
      </c>
      <c r="D4423" t="str">
        <f>CONCATENATE(Table1[[#This Row],[Approver Last Name]],", ",Table1[[#This Row],[Approver First Name]])</f>
        <v>No. 028, Employee</v>
      </c>
      <c r="E4423" t="str">
        <f>CONCATENATE(Table1[[#This Row],[Customer Last Name]],", ",Table1[[#This Row],[Customer First Name]])</f>
        <v>No. 13076, Client</v>
      </c>
      <c r="F442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3" t="str">
        <f>IF(Table1[[#This Row],[Transaction Type]]="Maintenance","Non-Sales","Sales")</f>
        <v>Non-Sales</v>
      </c>
      <c r="H4423">
        <f>IF(Table1[[#This Row],[Quarter]]="q2",1,"")</f>
        <v>1</v>
      </c>
      <c r="I4423" t="str">
        <f>IF(Table1[[#This Row],[Quarter]]="q3",1,"")</f>
        <v/>
      </c>
      <c r="J4423">
        <f>IF(Table1[[#This Row],[Quarter]]="Q2",Table1[[#This Row],[Credit Amount]],"")</f>
        <v>-80.3</v>
      </c>
      <c r="K4423" t="str">
        <f>IF(Table1[[#This Row],[Quarter]]="Q3",Table1[[#This Row],[Credit Amount]],"")</f>
        <v/>
      </c>
      <c r="L4423" t="str">
        <f>IF(Table1[[#This Row],[Transaction Type]]="Upgrade",Table1[[#This Row],[Credit Amount]],IF(Table1[[#This Row],[Transaction Type]]="Activation",Table1[[#This Row],[Credit Amount]],""))</f>
        <v/>
      </c>
      <c r="M4423">
        <f>IF(Table1[[#This Row],[Transaction Type]]="Maintenance",Table1[[#This Row],[Credit Amount]],"")</f>
        <v>-80.3</v>
      </c>
      <c r="N4423">
        <v>10006</v>
      </c>
      <c r="O4423" t="s">
        <v>2489</v>
      </c>
      <c r="P4423" t="s">
        <v>2495</v>
      </c>
      <c r="Q4423" t="s">
        <v>289</v>
      </c>
      <c r="R4423">
        <v>10028</v>
      </c>
      <c r="S4423" t="s">
        <v>2489</v>
      </c>
      <c r="T4423" t="s">
        <v>2517</v>
      </c>
      <c r="U4423" t="s">
        <v>290</v>
      </c>
      <c r="V4423" t="s">
        <v>255</v>
      </c>
      <c r="W4423">
        <v>100004075</v>
      </c>
      <c r="X4423">
        <v>8005553076</v>
      </c>
      <c r="Y4423" t="s">
        <v>2595</v>
      </c>
      <c r="Z4423" t="s">
        <v>5664</v>
      </c>
      <c r="AA4423" s="13">
        <v>-80.3</v>
      </c>
      <c r="AB4423" s="14">
        <v>42467</v>
      </c>
      <c r="AC4423" t="s">
        <v>36</v>
      </c>
    </row>
    <row r="4424" spans="1:29" x14ac:dyDescent="0.25">
      <c r="A4424" t="str">
        <f>CONCATENATE("Q",ROUNDUP(MONTH(Table1[[#This Row],[Month]])/3,0))</f>
        <v>Q2</v>
      </c>
      <c r="B4424" s="14">
        <f>EOMONTH(Table1[[#This Row],[Credit Date]],-1)+1</f>
        <v>42461</v>
      </c>
      <c r="C4424" t="str">
        <f>CONCATENATE(Table1[[#This Row],[Issuer Last Name]],", ",Table1[[#This Row],[Issuer First Name]])</f>
        <v>No. 006, Employee</v>
      </c>
      <c r="D4424" t="str">
        <f>CONCATENATE(Table1[[#This Row],[Approver Last Name]],", ",Table1[[#This Row],[Approver First Name]])</f>
        <v>No. 028, Employee</v>
      </c>
      <c r="E4424" t="str">
        <f>CONCATENATE(Table1[[#This Row],[Customer Last Name]],", ",Table1[[#This Row],[Customer First Name]])</f>
        <v>No. 13450, Client</v>
      </c>
      <c r="F442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4" t="str">
        <f>IF(Table1[[#This Row],[Transaction Type]]="Maintenance","Non-Sales","Sales")</f>
        <v>Non-Sales</v>
      </c>
      <c r="H4424">
        <f>IF(Table1[[#This Row],[Quarter]]="q2",1,"")</f>
        <v>1</v>
      </c>
      <c r="I4424" t="str">
        <f>IF(Table1[[#This Row],[Quarter]]="q3",1,"")</f>
        <v/>
      </c>
      <c r="J4424">
        <f>IF(Table1[[#This Row],[Quarter]]="Q2",Table1[[#This Row],[Credit Amount]],"")</f>
        <v>-58.28</v>
      </c>
      <c r="K4424" t="str">
        <f>IF(Table1[[#This Row],[Quarter]]="Q3",Table1[[#This Row],[Credit Amount]],"")</f>
        <v/>
      </c>
      <c r="L4424" t="str">
        <f>IF(Table1[[#This Row],[Transaction Type]]="Upgrade",Table1[[#This Row],[Credit Amount]],IF(Table1[[#This Row],[Transaction Type]]="Activation",Table1[[#This Row],[Credit Amount]],""))</f>
        <v/>
      </c>
      <c r="M4424">
        <f>IF(Table1[[#This Row],[Transaction Type]]="Maintenance",Table1[[#This Row],[Credit Amount]],"")</f>
        <v>-58.28</v>
      </c>
      <c r="N4424">
        <v>10006</v>
      </c>
      <c r="O4424" t="s">
        <v>2489</v>
      </c>
      <c r="P4424" t="s">
        <v>2495</v>
      </c>
      <c r="Q4424" t="s">
        <v>289</v>
      </c>
      <c r="R4424">
        <v>10028</v>
      </c>
      <c r="S4424" t="s">
        <v>2489</v>
      </c>
      <c r="T4424" t="s">
        <v>2517</v>
      </c>
      <c r="U4424" t="s">
        <v>290</v>
      </c>
      <c r="V4424" t="s">
        <v>255</v>
      </c>
      <c r="W4424">
        <v>100004449</v>
      </c>
      <c r="X4424">
        <v>8005553450</v>
      </c>
      <c r="Y4424" t="s">
        <v>2595</v>
      </c>
      <c r="Z4424" t="s">
        <v>6038</v>
      </c>
      <c r="AA4424" s="13">
        <v>-58.28</v>
      </c>
      <c r="AB4424" s="14">
        <v>42468</v>
      </c>
      <c r="AC4424" t="s">
        <v>36</v>
      </c>
    </row>
    <row r="4425" spans="1:29" x14ac:dyDescent="0.25">
      <c r="A4425" t="str">
        <f>CONCATENATE("Q",ROUNDUP(MONTH(Table1[[#This Row],[Month]])/3,0))</f>
        <v>Q2</v>
      </c>
      <c r="B4425" s="14">
        <f>EOMONTH(Table1[[#This Row],[Credit Date]],-1)+1</f>
        <v>42461</v>
      </c>
      <c r="C4425" t="str">
        <f>CONCATENATE(Table1[[#This Row],[Issuer Last Name]],", ",Table1[[#This Row],[Issuer First Name]])</f>
        <v>No. 006, Employee</v>
      </c>
      <c r="D4425" t="str">
        <f>CONCATENATE(Table1[[#This Row],[Approver Last Name]],", ",Table1[[#This Row],[Approver First Name]])</f>
        <v>No. 028, Employee</v>
      </c>
      <c r="E4425" t="str">
        <f>CONCATENATE(Table1[[#This Row],[Customer Last Name]],", ",Table1[[#This Row],[Customer First Name]])</f>
        <v>No. 12749, Client</v>
      </c>
      <c r="F4425" t="str">
        <f>IF(Table1[[#This Row],[Credit Amount]]&gt;-19.99,"Less than 19.99",IF(Table1[[#This Row],[Credit Amount]]=-20,"20",IF(Table1[[#This Row],[Credit Amount]]&gt;-49.98,"20.01-49.98",IF(Table1[[#This Row],[Credit Amount]]=-49.99,"49.99",IF(Table1[[#This Row],[Credit Amount]]=-50,"50",IF(Table1[[#This Row],[Credit Amount]]&lt;-50.01,"Greater than 50"))))))</f>
        <v>20.01-49.98</v>
      </c>
      <c r="G4425" t="str">
        <f>IF(Table1[[#This Row],[Transaction Type]]="Maintenance","Non-Sales","Sales")</f>
        <v>Sales</v>
      </c>
      <c r="H4425">
        <f>IF(Table1[[#This Row],[Quarter]]="q2",1,"")</f>
        <v>1</v>
      </c>
      <c r="I4425" t="str">
        <f>IF(Table1[[#This Row],[Quarter]]="q3",1,"")</f>
        <v/>
      </c>
      <c r="J4425">
        <f>IF(Table1[[#This Row],[Quarter]]="Q2",Table1[[#This Row],[Credit Amount]],"")</f>
        <v>-34.299999999999997</v>
      </c>
      <c r="K4425" t="str">
        <f>IF(Table1[[#This Row],[Quarter]]="Q3",Table1[[#This Row],[Credit Amount]],"")</f>
        <v/>
      </c>
      <c r="L4425">
        <f>IF(Table1[[#This Row],[Transaction Type]]="Upgrade",Table1[[#This Row],[Credit Amount]],IF(Table1[[#This Row],[Transaction Type]]="Activation",Table1[[#This Row],[Credit Amount]],""))</f>
        <v>-34.299999999999997</v>
      </c>
      <c r="M4425" t="str">
        <f>IF(Table1[[#This Row],[Transaction Type]]="Maintenance",Table1[[#This Row],[Credit Amount]],"")</f>
        <v/>
      </c>
      <c r="N4425">
        <v>10006</v>
      </c>
      <c r="O4425" t="s">
        <v>2489</v>
      </c>
      <c r="P4425" t="s">
        <v>2495</v>
      </c>
      <c r="Q4425" t="s">
        <v>289</v>
      </c>
      <c r="R4425">
        <v>10028</v>
      </c>
      <c r="S4425" t="s">
        <v>2489</v>
      </c>
      <c r="T4425" t="s">
        <v>2517</v>
      </c>
      <c r="U4425" t="s">
        <v>290</v>
      </c>
      <c r="V4425" t="s">
        <v>255</v>
      </c>
      <c r="W4425">
        <v>100003748</v>
      </c>
      <c r="X4425">
        <v>8005552749</v>
      </c>
      <c r="Y4425" t="s">
        <v>2595</v>
      </c>
      <c r="Z4425" t="s">
        <v>5341</v>
      </c>
      <c r="AA4425" s="13">
        <v>-34.299999999999997</v>
      </c>
      <c r="AB4425" s="14">
        <v>42474</v>
      </c>
      <c r="AC4425" t="s">
        <v>35</v>
      </c>
    </row>
    <row r="4426" spans="1:29" x14ac:dyDescent="0.25">
      <c r="A4426" t="str">
        <f>CONCATENATE("Q",ROUNDUP(MONTH(Table1[[#This Row],[Month]])/3,0))</f>
        <v>Q2</v>
      </c>
      <c r="B4426" s="14">
        <f>EOMONTH(Table1[[#This Row],[Credit Date]],-1)+1</f>
        <v>42461</v>
      </c>
      <c r="C4426" t="str">
        <f>CONCATENATE(Table1[[#This Row],[Issuer Last Name]],", ",Table1[[#This Row],[Issuer First Name]])</f>
        <v>No. 006, Employee</v>
      </c>
      <c r="D4426" t="str">
        <f>CONCATENATE(Table1[[#This Row],[Approver Last Name]],", ",Table1[[#This Row],[Approver First Name]])</f>
        <v>No. 028, Employee</v>
      </c>
      <c r="E4426" t="str">
        <f>CONCATENATE(Table1[[#This Row],[Customer Last Name]],", ",Table1[[#This Row],[Customer First Name]])</f>
        <v>No. 13029, Client</v>
      </c>
      <c r="F4426" t="str">
        <f>IF(Table1[[#This Row],[Credit Amount]]&gt;-19.99,"Less than 19.99",IF(Table1[[#This Row],[Credit Amount]]=-20,"20",IF(Table1[[#This Row],[Credit Amount]]&gt;-49.98,"20.01-49.98",IF(Table1[[#This Row],[Credit Amount]]=-49.99,"49.99",IF(Table1[[#This Row],[Credit Amount]]=-50,"50",IF(Table1[[#This Row],[Credit Amount]]&lt;-50.01,"Greater than 50"))))))</f>
        <v>20.01-49.98</v>
      </c>
      <c r="G4426" t="str">
        <f>IF(Table1[[#This Row],[Transaction Type]]="Maintenance","Non-Sales","Sales")</f>
        <v>Sales</v>
      </c>
      <c r="H4426">
        <f>IF(Table1[[#This Row],[Quarter]]="q2",1,"")</f>
        <v>1</v>
      </c>
      <c r="I4426" t="str">
        <f>IF(Table1[[#This Row],[Quarter]]="q3",1,"")</f>
        <v/>
      </c>
      <c r="J4426">
        <f>IF(Table1[[#This Row],[Quarter]]="Q2",Table1[[#This Row],[Credit Amount]],"")</f>
        <v>-36.79</v>
      </c>
      <c r="K4426" t="str">
        <f>IF(Table1[[#This Row],[Quarter]]="Q3",Table1[[#This Row],[Credit Amount]],"")</f>
        <v/>
      </c>
      <c r="L4426">
        <f>IF(Table1[[#This Row],[Transaction Type]]="Upgrade",Table1[[#This Row],[Credit Amount]],IF(Table1[[#This Row],[Transaction Type]]="Activation",Table1[[#This Row],[Credit Amount]],""))</f>
        <v>-36.79</v>
      </c>
      <c r="M4426" t="str">
        <f>IF(Table1[[#This Row],[Transaction Type]]="Maintenance",Table1[[#This Row],[Credit Amount]],"")</f>
        <v/>
      </c>
      <c r="N4426">
        <v>10006</v>
      </c>
      <c r="O4426" t="s">
        <v>2489</v>
      </c>
      <c r="P4426" t="s">
        <v>2495</v>
      </c>
      <c r="Q4426" t="s">
        <v>289</v>
      </c>
      <c r="R4426">
        <v>10028</v>
      </c>
      <c r="S4426" t="s">
        <v>2489</v>
      </c>
      <c r="T4426" t="s">
        <v>2517</v>
      </c>
      <c r="U4426" t="s">
        <v>290</v>
      </c>
      <c r="V4426" t="s">
        <v>255</v>
      </c>
      <c r="W4426">
        <v>100004028</v>
      </c>
      <c r="X4426">
        <v>8005553029</v>
      </c>
      <c r="Y4426" t="s">
        <v>2595</v>
      </c>
      <c r="Z4426" t="s">
        <v>5617</v>
      </c>
      <c r="AA4426" s="13">
        <v>-36.79</v>
      </c>
      <c r="AB4426" s="14">
        <v>42478</v>
      </c>
      <c r="AC4426" t="s">
        <v>37</v>
      </c>
    </row>
    <row r="4427" spans="1:29" x14ac:dyDescent="0.25">
      <c r="A4427" t="str">
        <f>CONCATENATE("Q",ROUNDUP(MONTH(Table1[[#This Row],[Month]])/3,0))</f>
        <v>Q2</v>
      </c>
      <c r="B4427" s="14">
        <f>EOMONTH(Table1[[#This Row],[Credit Date]],-1)+1</f>
        <v>42461</v>
      </c>
      <c r="C4427" t="str">
        <f>CONCATENATE(Table1[[#This Row],[Issuer Last Name]],", ",Table1[[#This Row],[Issuer First Name]])</f>
        <v>No. 006, Employee</v>
      </c>
      <c r="D4427" t="str">
        <f>CONCATENATE(Table1[[#This Row],[Approver Last Name]],", ",Table1[[#This Row],[Approver First Name]])</f>
        <v>No. 028, Employee</v>
      </c>
      <c r="E4427" t="str">
        <f>CONCATENATE(Table1[[#This Row],[Customer Last Name]],", ",Table1[[#This Row],[Customer First Name]])</f>
        <v>No. 14029, Client</v>
      </c>
      <c r="F4427" t="str">
        <f>IF(Table1[[#This Row],[Credit Amount]]&gt;-19.99,"Less than 19.99",IF(Table1[[#This Row],[Credit Amount]]=-20,"20",IF(Table1[[#This Row],[Credit Amount]]&gt;-49.98,"20.01-49.98",IF(Table1[[#This Row],[Credit Amount]]=-49.99,"49.99",IF(Table1[[#This Row],[Credit Amount]]=-50,"50",IF(Table1[[#This Row],[Credit Amount]]&lt;-50.01,"Greater than 50"))))))</f>
        <v>20.01-49.98</v>
      </c>
      <c r="G4427" t="str">
        <f>IF(Table1[[#This Row],[Transaction Type]]="Maintenance","Non-Sales","Sales")</f>
        <v>Non-Sales</v>
      </c>
      <c r="H4427">
        <f>IF(Table1[[#This Row],[Quarter]]="q2",1,"")</f>
        <v>1</v>
      </c>
      <c r="I4427" t="str">
        <f>IF(Table1[[#This Row],[Quarter]]="q3",1,"")</f>
        <v/>
      </c>
      <c r="J4427">
        <f>IF(Table1[[#This Row],[Quarter]]="Q2",Table1[[#This Row],[Credit Amount]],"")</f>
        <v>-20.100000000000001</v>
      </c>
      <c r="K4427" t="str">
        <f>IF(Table1[[#This Row],[Quarter]]="Q3",Table1[[#This Row],[Credit Amount]],"")</f>
        <v/>
      </c>
      <c r="L4427" t="str">
        <f>IF(Table1[[#This Row],[Transaction Type]]="Upgrade",Table1[[#This Row],[Credit Amount]],IF(Table1[[#This Row],[Transaction Type]]="Activation",Table1[[#This Row],[Credit Amount]],""))</f>
        <v/>
      </c>
      <c r="M4427">
        <f>IF(Table1[[#This Row],[Transaction Type]]="Maintenance",Table1[[#This Row],[Credit Amount]],"")</f>
        <v>-20.100000000000001</v>
      </c>
      <c r="N4427">
        <v>10006</v>
      </c>
      <c r="O4427" t="s">
        <v>2489</v>
      </c>
      <c r="P4427" t="s">
        <v>2495</v>
      </c>
      <c r="Q4427" t="s">
        <v>289</v>
      </c>
      <c r="R4427">
        <v>10028</v>
      </c>
      <c r="S4427" t="s">
        <v>2489</v>
      </c>
      <c r="T4427" t="s">
        <v>2517</v>
      </c>
      <c r="U4427" t="s">
        <v>290</v>
      </c>
      <c r="V4427" t="s">
        <v>255</v>
      </c>
      <c r="W4427">
        <v>100005028</v>
      </c>
      <c r="X4427">
        <v>8005554029</v>
      </c>
      <c r="Y4427" t="s">
        <v>2595</v>
      </c>
      <c r="Z4427" t="s">
        <v>6617</v>
      </c>
      <c r="AA4427" s="13">
        <v>-20.100000000000001</v>
      </c>
      <c r="AB4427" s="14">
        <v>42480</v>
      </c>
      <c r="AC4427" t="s">
        <v>36</v>
      </c>
    </row>
    <row r="4428" spans="1:29" x14ac:dyDescent="0.25">
      <c r="A4428" t="str">
        <f>CONCATENATE("Q",ROUNDUP(MONTH(Table1[[#This Row],[Month]])/3,0))</f>
        <v>Q2</v>
      </c>
      <c r="B4428" s="14">
        <f>EOMONTH(Table1[[#This Row],[Credit Date]],-1)+1</f>
        <v>42461</v>
      </c>
      <c r="C4428" t="str">
        <f>CONCATENATE(Table1[[#This Row],[Issuer Last Name]],", ",Table1[[#This Row],[Issuer First Name]])</f>
        <v>No. 006, Employee</v>
      </c>
      <c r="D4428" t="str">
        <f>CONCATENATE(Table1[[#This Row],[Approver Last Name]],", ",Table1[[#This Row],[Approver First Name]])</f>
        <v>No. 028, Employee</v>
      </c>
      <c r="E4428" t="str">
        <f>CONCATENATE(Table1[[#This Row],[Customer Last Name]],", ",Table1[[#This Row],[Customer First Name]])</f>
        <v>No. 10897, Client</v>
      </c>
      <c r="F442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8" t="str">
        <f>IF(Table1[[#This Row],[Transaction Type]]="Maintenance","Non-Sales","Sales")</f>
        <v>Non-Sales</v>
      </c>
      <c r="H4428">
        <f>IF(Table1[[#This Row],[Quarter]]="q2",1,"")</f>
        <v>1</v>
      </c>
      <c r="I4428" t="str">
        <f>IF(Table1[[#This Row],[Quarter]]="q3",1,"")</f>
        <v/>
      </c>
      <c r="J4428">
        <f>IF(Table1[[#This Row],[Quarter]]="Q2",Table1[[#This Row],[Credit Amount]],"")</f>
        <v>-59.13</v>
      </c>
      <c r="K4428" t="str">
        <f>IF(Table1[[#This Row],[Quarter]]="Q3",Table1[[#This Row],[Credit Amount]],"")</f>
        <v/>
      </c>
      <c r="L4428" t="str">
        <f>IF(Table1[[#This Row],[Transaction Type]]="Upgrade",Table1[[#This Row],[Credit Amount]],IF(Table1[[#This Row],[Transaction Type]]="Activation",Table1[[#This Row],[Credit Amount]],""))</f>
        <v/>
      </c>
      <c r="M4428">
        <f>IF(Table1[[#This Row],[Transaction Type]]="Maintenance",Table1[[#This Row],[Credit Amount]],"")</f>
        <v>-59.13</v>
      </c>
      <c r="N4428">
        <v>10006</v>
      </c>
      <c r="O4428" t="s">
        <v>2489</v>
      </c>
      <c r="P4428" t="s">
        <v>2495</v>
      </c>
      <c r="Q4428" t="s">
        <v>289</v>
      </c>
      <c r="R4428">
        <v>10028</v>
      </c>
      <c r="S4428" t="s">
        <v>2489</v>
      </c>
      <c r="T4428" t="s">
        <v>2517</v>
      </c>
      <c r="U4428" t="s">
        <v>290</v>
      </c>
      <c r="V4428" t="s">
        <v>255</v>
      </c>
      <c r="W4428">
        <v>100001896</v>
      </c>
      <c r="X4428">
        <v>8005550897</v>
      </c>
      <c r="Y4428" t="s">
        <v>2595</v>
      </c>
      <c r="Z4428" t="s">
        <v>3492</v>
      </c>
      <c r="AA4428" s="13">
        <v>-59.13</v>
      </c>
      <c r="AB4428" s="14">
        <v>42488</v>
      </c>
      <c r="AC4428" t="s">
        <v>36</v>
      </c>
    </row>
    <row r="4429" spans="1:29" x14ac:dyDescent="0.25">
      <c r="A4429" t="str">
        <f>CONCATENATE("Q",ROUNDUP(MONTH(Table1[[#This Row],[Month]])/3,0))</f>
        <v>Q2</v>
      </c>
      <c r="B4429" s="14">
        <f>EOMONTH(Table1[[#This Row],[Credit Date]],-1)+1</f>
        <v>42461</v>
      </c>
      <c r="C4429" t="str">
        <f>CONCATENATE(Table1[[#This Row],[Issuer Last Name]],", ",Table1[[#This Row],[Issuer First Name]])</f>
        <v>No. 006, Employee</v>
      </c>
      <c r="D4429" t="str">
        <f>CONCATENATE(Table1[[#This Row],[Approver Last Name]],", ",Table1[[#This Row],[Approver First Name]])</f>
        <v>No. 028, Employee</v>
      </c>
      <c r="E4429" t="str">
        <f>CONCATENATE(Table1[[#This Row],[Customer Last Name]],", ",Table1[[#This Row],[Customer First Name]])</f>
        <v>No. 10200, Client</v>
      </c>
      <c r="F442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29" t="str">
        <f>IF(Table1[[#This Row],[Transaction Type]]="Maintenance","Non-Sales","Sales")</f>
        <v>Non-Sales</v>
      </c>
      <c r="H4429">
        <f>IF(Table1[[#This Row],[Quarter]]="q2",1,"")</f>
        <v>1</v>
      </c>
      <c r="I4429" t="str">
        <f>IF(Table1[[#This Row],[Quarter]]="q3",1,"")</f>
        <v/>
      </c>
      <c r="J4429">
        <f>IF(Table1[[#This Row],[Quarter]]="Q2",Table1[[#This Row],[Credit Amount]],"")</f>
        <v>-57.82</v>
      </c>
      <c r="K4429" t="str">
        <f>IF(Table1[[#This Row],[Quarter]]="Q3",Table1[[#This Row],[Credit Amount]],"")</f>
        <v/>
      </c>
      <c r="L4429" t="str">
        <f>IF(Table1[[#This Row],[Transaction Type]]="Upgrade",Table1[[#This Row],[Credit Amount]],IF(Table1[[#This Row],[Transaction Type]]="Activation",Table1[[#This Row],[Credit Amount]],""))</f>
        <v/>
      </c>
      <c r="M4429">
        <f>IF(Table1[[#This Row],[Transaction Type]]="Maintenance",Table1[[#This Row],[Credit Amount]],"")</f>
        <v>-57.82</v>
      </c>
      <c r="N4429">
        <v>10006</v>
      </c>
      <c r="O4429" t="s">
        <v>2489</v>
      </c>
      <c r="P4429" t="s">
        <v>2495</v>
      </c>
      <c r="Q4429" t="s">
        <v>289</v>
      </c>
      <c r="R4429">
        <v>10028</v>
      </c>
      <c r="S4429" t="s">
        <v>2489</v>
      </c>
      <c r="T4429" t="s">
        <v>2517</v>
      </c>
      <c r="U4429" t="s">
        <v>290</v>
      </c>
      <c r="V4429" t="s">
        <v>255</v>
      </c>
      <c r="W4429">
        <v>100001199</v>
      </c>
      <c r="X4429">
        <v>8005550200</v>
      </c>
      <c r="Y4429" t="s">
        <v>2595</v>
      </c>
      <c r="Z4429" t="s">
        <v>2795</v>
      </c>
      <c r="AA4429" s="13">
        <v>-57.82</v>
      </c>
      <c r="AB4429" s="14">
        <v>42489</v>
      </c>
      <c r="AC4429" t="s">
        <v>36</v>
      </c>
    </row>
    <row r="4430" spans="1:29" x14ac:dyDescent="0.25">
      <c r="A4430" t="str">
        <f>CONCATENATE("Q",ROUNDUP(MONTH(Table1[[#This Row],[Month]])/3,0))</f>
        <v>Q2</v>
      </c>
      <c r="B4430" s="14">
        <f>EOMONTH(Table1[[#This Row],[Credit Date]],-1)+1</f>
        <v>42491</v>
      </c>
      <c r="C4430" t="str">
        <f>CONCATENATE(Table1[[#This Row],[Issuer Last Name]],", ",Table1[[#This Row],[Issuer First Name]])</f>
        <v>No. 006, Employee</v>
      </c>
      <c r="D4430" t="str">
        <f>CONCATENATE(Table1[[#This Row],[Approver Last Name]],", ",Table1[[#This Row],[Approver First Name]])</f>
        <v>No. 028, Employee</v>
      </c>
      <c r="E4430" t="str">
        <f>CONCATENATE(Table1[[#This Row],[Customer Last Name]],", ",Table1[[#This Row],[Customer First Name]])</f>
        <v>No. 11868, Client</v>
      </c>
      <c r="F443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30" t="str">
        <f>IF(Table1[[#This Row],[Transaction Type]]="Maintenance","Non-Sales","Sales")</f>
        <v>Non-Sales</v>
      </c>
      <c r="H4430">
        <f>IF(Table1[[#This Row],[Quarter]]="q2",1,"")</f>
        <v>1</v>
      </c>
      <c r="I4430" t="str">
        <f>IF(Table1[[#This Row],[Quarter]]="q3",1,"")</f>
        <v/>
      </c>
      <c r="J4430">
        <f>IF(Table1[[#This Row],[Quarter]]="Q2",Table1[[#This Row],[Credit Amount]],"")</f>
        <v>-99.76</v>
      </c>
      <c r="K4430" t="str">
        <f>IF(Table1[[#This Row],[Quarter]]="Q3",Table1[[#This Row],[Credit Amount]],"")</f>
        <v/>
      </c>
      <c r="L4430" t="str">
        <f>IF(Table1[[#This Row],[Transaction Type]]="Upgrade",Table1[[#This Row],[Credit Amount]],IF(Table1[[#This Row],[Transaction Type]]="Activation",Table1[[#This Row],[Credit Amount]],""))</f>
        <v/>
      </c>
      <c r="M4430">
        <f>IF(Table1[[#This Row],[Transaction Type]]="Maintenance",Table1[[#This Row],[Credit Amount]],"")</f>
        <v>-99.76</v>
      </c>
      <c r="N4430">
        <v>10006</v>
      </c>
      <c r="O4430" t="s">
        <v>2489</v>
      </c>
      <c r="P4430" t="s">
        <v>2495</v>
      </c>
      <c r="Q4430" t="s">
        <v>289</v>
      </c>
      <c r="R4430">
        <v>10028</v>
      </c>
      <c r="S4430" t="s">
        <v>2489</v>
      </c>
      <c r="T4430" t="s">
        <v>2517</v>
      </c>
      <c r="U4430" t="s">
        <v>290</v>
      </c>
      <c r="V4430" t="s">
        <v>255</v>
      </c>
      <c r="W4430">
        <v>100002867</v>
      </c>
      <c r="X4430">
        <v>8005551868</v>
      </c>
      <c r="Y4430" t="s">
        <v>2595</v>
      </c>
      <c r="Z4430" t="s">
        <v>4463</v>
      </c>
      <c r="AA4430" s="13">
        <v>-99.76</v>
      </c>
      <c r="AB4430" s="14">
        <v>42499</v>
      </c>
      <c r="AC4430" t="s">
        <v>36</v>
      </c>
    </row>
    <row r="4431" spans="1:29" x14ac:dyDescent="0.25">
      <c r="A4431" t="str">
        <f>CONCATENATE("Q",ROUNDUP(MONTH(Table1[[#This Row],[Month]])/3,0))</f>
        <v>Q2</v>
      </c>
      <c r="B4431" s="14">
        <f>EOMONTH(Table1[[#This Row],[Credit Date]],-1)+1</f>
        <v>42491</v>
      </c>
      <c r="C4431" t="str">
        <f>CONCATENATE(Table1[[#This Row],[Issuer Last Name]],", ",Table1[[#This Row],[Issuer First Name]])</f>
        <v>No. 006, Employee</v>
      </c>
      <c r="D4431" t="str">
        <f>CONCATENATE(Table1[[#This Row],[Approver Last Name]],", ",Table1[[#This Row],[Approver First Name]])</f>
        <v>No. 028, Employee</v>
      </c>
      <c r="E4431" t="str">
        <f>CONCATENATE(Table1[[#This Row],[Customer Last Name]],", ",Table1[[#This Row],[Customer First Name]])</f>
        <v>No. 10696, Client</v>
      </c>
      <c r="F443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31" t="str">
        <f>IF(Table1[[#This Row],[Transaction Type]]="Maintenance","Non-Sales","Sales")</f>
        <v>Non-Sales</v>
      </c>
      <c r="H4431">
        <f>IF(Table1[[#This Row],[Quarter]]="q2",1,"")</f>
        <v>1</v>
      </c>
      <c r="I4431" t="str">
        <f>IF(Table1[[#This Row],[Quarter]]="q3",1,"")</f>
        <v/>
      </c>
      <c r="J4431">
        <f>IF(Table1[[#This Row],[Quarter]]="Q2",Table1[[#This Row],[Credit Amount]],"")</f>
        <v>-74.5</v>
      </c>
      <c r="K4431" t="str">
        <f>IF(Table1[[#This Row],[Quarter]]="Q3",Table1[[#This Row],[Credit Amount]],"")</f>
        <v/>
      </c>
      <c r="L4431" t="str">
        <f>IF(Table1[[#This Row],[Transaction Type]]="Upgrade",Table1[[#This Row],[Credit Amount]],IF(Table1[[#This Row],[Transaction Type]]="Activation",Table1[[#This Row],[Credit Amount]],""))</f>
        <v/>
      </c>
      <c r="M4431">
        <f>IF(Table1[[#This Row],[Transaction Type]]="Maintenance",Table1[[#This Row],[Credit Amount]],"")</f>
        <v>-74.5</v>
      </c>
      <c r="N4431">
        <v>10006</v>
      </c>
      <c r="O4431" t="s">
        <v>2489</v>
      </c>
      <c r="P4431" t="s">
        <v>2495</v>
      </c>
      <c r="Q4431" t="s">
        <v>289</v>
      </c>
      <c r="R4431">
        <v>10028</v>
      </c>
      <c r="S4431" t="s">
        <v>2489</v>
      </c>
      <c r="T4431" t="s">
        <v>2517</v>
      </c>
      <c r="U4431" t="s">
        <v>290</v>
      </c>
      <c r="V4431" t="s">
        <v>255</v>
      </c>
      <c r="W4431">
        <v>100001695</v>
      </c>
      <c r="X4431">
        <v>8005550696</v>
      </c>
      <c r="Y4431" t="s">
        <v>2595</v>
      </c>
      <c r="Z4431" t="s">
        <v>3291</v>
      </c>
      <c r="AA4431" s="13">
        <v>-74.5</v>
      </c>
      <c r="AB4431" s="14">
        <v>42505</v>
      </c>
      <c r="AC4431" t="s">
        <v>36</v>
      </c>
    </row>
    <row r="4432" spans="1:29" x14ac:dyDescent="0.25">
      <c r="A4432" t="str">
        <f>CONCATENATE("Q",ROUNDUP(MONTH(Table1[[#This Row],[Month]])/3,0))</f>
        <v>Q2</v>
      </c>
      <c r="B4432" s="14">
        <f>EOMONTH(Table1[[#This Row],[Credit Date]],-1)+1</f>
        <v>42491</v>
      </c>
      <c r="C4432" t="str">
        <f>CONCATENATE(Table1[[#This Row],[Issuer Last Name]],", ",Table1[[#This Row],[Issuer First Name]])</f>
        <v>No. 006, Employee</v>
      </c>
      <c r="D4432" t="str">
        <f>CONCATENATE(Table1[[#This Row],[Approver Last Name]],", ",Table1[[#This Row],[Approver First Name]])</f>
        <v>No. 028, Employee</v>
      </c>
      <c r="E4432" t="str">
        <f>CONCATENATE(Table1[[#This Row],[Customer Last Name]],", ",Table1[[#This Row],[Customer First Name]])</f>
        <v>No. 11799, Client</v>
      </c>
      <c r="F443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32" t="str">
        <f>IF(Table1[[#This Row],[Transaction Type]]="Maintenance","Non-Sales","Sales")</f>
        <v>Non-Sales</v>
      </c>
      <c r="H4432">
        <f>IF(Table1[[#This Row],[Quarter]]="q2",1,"")</f>
        <v>1</v>
      </c>
      <c r="I4432" t="str">
        <f>IF(Table1[[#This Row],[Quarter]]="q3",1,"")</f>
        <v/>
      </c>
      <c r="J4432">
        <f>IF(Table1[[#This Row],[Quarter]]="Q2",Table1[[#This Row],[Credit Amount]],"")</f>
        <v>-90.38</v>
      </c>
      <c r="K4432" t="str">
        <f>IF(Table1[[#This Row],[Quarter]]="Q3",Table1[[#This Row],[Credit Amount]],"")</f>
        <v/>
      </c>
      <c r="L4432" t="str">
        <f>IF(Table1[[#This Row],[Transaction Type]]="Upgrade",Table1[[#This Row],[Credit Amount]],IF(Table1[[#This Row],[Transaction Type]]="Activation",Table1[[#This Row],[Credit Amount]],""))</f>
        <v/>
      </c>
      <c r="M4432">
        <f>IF(Table1[[#This Row],[Transaction Type]]="Maintenance",Table1[[#This Row],[Credit Amount]],"")</f>
        <v>-90.38</v>
      </c>
      <c r="N4432">
        <v>10006</v>
      </c>
      <c r="O4432" t="s">
        <v>2489</v>
      </c>
      <c r="P4432" t="s">
        <v>2495</v>
      </c>
      <c r="Q4432" t="s">
        <v>289</v>
      </c>
      <c r="R4432">
        <v>10028</v>
      </c>
      <c r="S4432" t="s">
        <v>2489</v>
      </c>
      <c r="T4432" t="s">
        <v>2517</v>
      </c>
      <c r="U4432" t="s">
        <v>290</v>
      </c>
      <c r="V4432" t="s">
        <v>255</v>
      </c>
      <c r="W4432">
        <v>100002798</v>
      </c>
      <c r="X4432">
        <v>8005551799</v>
      </c>
      <c r="Y4432" t="s">
        <v>2595</v>
      </c>
      <c r="Z4432" t="s">
        <v>4394</v>
      </c>
      <c r="AA4432" s="13">
        <v>-90.38</v>
      </c>
      <c r="AB4432" s="14">
        <v>42507</v>
      </c>
      <c r="AC4432" t="s">
        <v>36</v>
      </c>
    </row>
    <row r="4433" spans="1:29" x14ac:dyDescent="0.25">
      <c r="A4433" t="str">
        <f>CONCATENATE("Q",ROUNDUP(MONTH(Table1[[#This Row],[Month]])/3,0))</f>
        <v>Q2</v>
      </c>
      <c r="B4433" s="14">
        <f>EOMONTH(Table1[[#This Row],[Credit Date]],-1)+1</f>
        <v>42491</v>
      </c>
      <c r="C4433" t="str">
        <f>CONCATENATE(Table1[[#This Row],[Issuer Last Name]],", ",Table1[[#This Row],[Issuer First Name]])</f>
        <v>No. 006, Employee</v>
      </c>
      <c r="D4433" t="str">
        <f>CONCATENATE(Table1[[#This Row],[Approver Last Name]],", ",Table1[[#This Row],[Approver First Name]])</f>
        <v>No. 028, Employee</v>
      </c>
      <c r="E4433" t="str">
        <f>CONCATENATE(Table1[[#This Row],[Customer Last Name]],", ",Table1[[#This Row],[Customer First Name]])</f>
        <v>No. 10086, Client</v>
      </c>
      <c r="F4433" t="str">
        <f>IF(Table1[[#This Row],[Credit Amount]]&gt;-19.99,"Less than 19.99",IF(Table1[[#This Row],[Credit Amount]]=-20,"20",IF(Table1[[#This Row],[Credit Amount]]&gt;-49.98,"20.01-49.98",IF(Table1[[#This Row],[Credit Amount]]=-49.99,"49.99",IF(Table1[[#This Row],[Credit Amount]]=-50,"50",IF(Table1[[#This Row],[Credit Amount]]&lt;-50.01,"Greater than 50"))))))</f>
        <v>Less than 19.99</v>
      </c>
      <c r="G4433" t="str">
        <f>IF(Table1[[#This Row],[Transaction Type]]="Maintenance","Non-Sales","Sales")</f>
        <v>Non-Sales</v>
      </c>
      <c r="H4433">
        <f>IF(Table1[[#This Row],[Quarter]]="q2",1,"")</f>
        <v>1</v>
      </c>
      <c r="I4433" t="str">
        <f>IF(Table1[[#This Row],[Quarter]]="q3",1,"")</f>
        <v/>
      </c>
      <c r="J4433">
        <f>IF(Table1[[#This Row],[Quarter]]="Q2",Table1[[#This Row],[Credit Amount]],"")</f>
        <v>-14.44</v>
      </c>
      <c r="K4433" t="str">
        <f>IF(Table1[[#This Row],[Quarter]]="Q3",Table1[[#This Row],[Credit Amount]],"")</f>
        <v/>
      </c>
      <c r="L4433" t="str">
        <f>IF(Table1[[#This Row],[Transaction Type]]="Upgrade",Table1[[#This Row],[Credit Amount]],IF(Table1[[#This Row],[Transaction Type]]="Activation",Table1[[#This Row],[Credit Amount]],""))</f>
        <v/>
      </c>
      <c r="M4433">
        <f>IF(Table1[[#This Row],[Transaction Type]]="Maintenance",Table1[[#This Row],[Credit Amount]],"")</f>
        <v>-14.44</v>
      </c>
      <c r="N4433">
        <v>10006</v>
      </c>
      <c r="O4433" t="s">
        <v>2489</v>
      </c>
      <c r="P4433" t="s">
        <v>2495</v>
      </c>
      <c r="Q4433" t="s">
        <v>289</v>
      </c>
      <c r="R4433">
        <v>10028</v>
      </c>
      <c r="S4433" t="s">
        <v>2489</v>
      </c>
      <c r="T4433" t="s">
        <v>2517</v>
      </c>
      <c r="U4433" t="s">
        <v>290</v>
      </c>
      <c r="V4433" t="s">
        <v>255</v>
      </c>
      <c r="W4433">
        <v>100001085</v>
      </c>
      <c r="X4433">
        <v>8005550086</v>
      </c>
      <c r="Y4433" t="s">
        <v>2595</v>
      </c>
      <c r="Z4433" t="s">
        <v>2681</v>
      </c>
      <c r="AA4433" s="13">
        <v>-14.44</v>
      </c>
      <c r="AB4433" s="14">
        <v>42518</v>
      </c>
      <c r="AC4433" t="s">
        <v>36</v>
      </c>
    </row>
    <row r="4434" spans="1:29" x14ac:dyDescent="0.25">
      <c r="A4434" t="str">
        <f>CONCATENATE("Q",ROUNDUP(MONTH(Table1[[#This Row],[Month]])/3,0))</f>
        <v>Q2</v>
      </c>
      <c r="B4434" s="14">
        <f>EOMONTH(Table1[[#This Row],[Credit Date]],-1)+1</f>
        <v>42522</v>
      </c>
      <c r="C4434" t="str">
        <f>CONCATENATE(Table1[[#This Row],[Issuer Last Name]],", ",Table1[[#This Row],[Issuer First Name]])</f>
        <v>No. 006, Employee</v>
      </c>
      <c r="D4434" t="str">
        <f>CONCATENATE(Table1[[#This Row],[Approver Last Name]],", ",Table1[[#This Row],[Approver First Name]])</f>
        <v>No. 028, Employee</v>
      </c>
      <c r="E4434" t="str">
        <f>CONCATENATE(Table1[[#This Row],[Customer Last Name]],", ",Table1[[#This Row],[Customer First Name]])</f>
        <v>No. 10781, Client</v>
      </c>
      <c r="F4434" t="str">
        <f>IF(Table1[[#This Row],[Credit Amount]]&gt;-19.99,"Less than 19.99",IF(Table1[[#This Row],[Credit Amount]]=-20,"20",IF(Table1[[#This Row],[Credit Amount]]&gt;-49.98,"20.01-49.98",IF(Table1[[#This Row],[Credit Amount]]=-49.99,"49.99",IF(Table1[[#This Row],[Credit Amount]]=-50,"50",IF(Table1[[#This Row],[Credit Amount]]&lt;-50.01,"Greater than 50"))))))</f>
        <v>Less than 19.99</v>
      </c>
      <c r="G4434" t="str">
        <f>IF(Table1[[#This Row],[Transaction Type]]="Maintenance","Non-Sales","Sales")</f>
        <v>Non-Sales</v>
      </c>
      <c r="H4434">
        <f>IF(Table1[[#This Row],[Quarter]]="q2",1,"")</f>
        <v>1</v>
      </c>
      <c r="I4434" t="str">
        <f>IF(Table1[[#This Row],[Quarter]]="q3",1,"")</f>
        <v/>
      </c>
      <c r="J4434">
        <f>IF(Table1[[#This Row],[Quarter]]="Q2",Table1[[#This Row],[Credit Amount]],"")</f>
        <v>-9.17</v>
      </c>
      <c r="K4434" t="str">
        <f>IF(Table1[[#This Row],[Quarter]]="Q3",Table1[[#This Row],[Credit Amount]],"")</f>
        <v/>
      </c>
      <c r="L4434" t="str">
        <f>IF(Table1[[#This Row],[Transaction Type]]="Upgrade",Table1[[#This Row],[Credit Amount]],IF(Table1[[#This Row],[Transaction Type]]="Activation",Table1[[#This Row],[Credit Amount]],""))</f>
        <v/>
      </c>
      <c r="M4434">
        <f>IF(Table1[[#This Row],[Transaction Type]]="Maintenance",Table1[[#This Row],[Credit Amount]],"")</f>
        <v>-9.17</v>
      </c>
      <c r="N4434">
        <v>10006</v>
      </c>
      <c r="O4434" t="s">
        <v>2489</v>
      </c>
      <c r="P4434" t="s">
        <v>2495</v>
      </c>
      <c r="Q4434" t="s">
        <v>289</v>
      </c>
      <c r="R4434">
        <v>10028</v>
      </c>
      <c r="S4434" t="s">
        <v>2489</v>
      </c>
      <c r="T4434" t="s">
        <v>2517</v>
      </c>
      <c r="U4434" t="s">
        <v>290</v>
      </c>
      <c r="V4434" t="s">
        <v>255</v>
      </c>
      <c r="W4434">
        <v>100001780</v>
      </c>
      <c r="X4434">
        <v>8005550781</v>
      </c>
      <c r="Y4434" t="s">
        <v>2595</v>
      </c>
      <c r="Z4434" t="s">
        <v>3376</v>
      </c>
      <c r="AA4434" s="13">
        <v>-9.17</v>
      </c>
      <c r="AB4434" s="14">
        <v>42523</v>
      </c>
      <c r="AC4434" t="s">
        <v>36</v>
      </c>
    </row>
    <row r="4435" spans="1:29" x14ac:dyDescent="0.25">
      <c r="A4435" t="str">
        <f>CONCATENATE("Q",ROUNDUP(MONTH(Table1[[#This Row],[Month]])/3,0))</f>
        <v>Q2</v>
      </c>
      <c r="B4435" s="14">
        <f>EOMONTH(Table1[[#This Row],[Credit Date]],-1)+1</f>
        <v>42522</v>
      </c>
      <c r="C4435" t="str">
        <f>CONCATENATE(Table1[[#This Row],[Issuer Last Name]],", ",Table1[[#This Row],[Issuer First Name]])</f>
        <v>No. 006, Employee</v>
      </c>
      <c r="D4435" t="str">
        <f>CONCATENATE(Table1[[#This Row],[Approver Last Name]],", ",Table1[[#This Row],[Approver First Name]])</f>
        <v>No. 028, Employee</v>
      </c>
      <c r="E4435" t="str">
        <f>CONCATENATE(Table1[[#This Row],[Customer Last Name]],", ",Table1[[#This Row],[Customer First Name]])</f>
        <v>No. 10855, Client</v>
      </c>
      <c r="F4435" t="str">
        <f>IF(Table1[[#This Row],[Credit Amount]]&gt;-19.99,"Less than 19.99",IF(Table1[[#This Row],[Credit Amount]]=-20,"20",IF(Table1[[#This Row],[Credit Amount]]&gt;-49.98,"20.01-49.98",IF(Table1[[#This Row],[Credit Amount]]=-49.99,"49.99",IF(Table1[[#This Row],[Credit Amount]]=-50,"50",IF(Table1[[#This Row],[Credit Amount]]&lt;-50.01,"Greater than 50"))))))</f>
        <v>20.01-49.98</v>
      </c>
      <c r="G4435" t="str">
        <f>IF(Table1[[#This Row],[Transaction Type]]="Maintenance","Non-Sales","Sales")</f>
        <v>Non-Sales</v>
      </c>
      <c r="H4435">
        <f>IF(Table1[[#This Row],[Quarter]]="q2",1,"")</f>
        <v>1</v>
      </c>
      <c r="I4435" t="str">
        <f>IF(Table1[[#This Row],[Quarter]]="q3",1,"")</f>
        <v/>
      </c>
      <c r="J4435">
        <f>IF(Table1[[#This Row],[Quarter]]="Q2",Table1[[#This Row],[Credit Amount]],"")</f>
        <v>-31.68</v>
      </c>
      <c r="K4435" t="str">
        <f>IF(Table1[[#This Row],[Quarter]]="Q3",Table1[[#This Row],[Credit Amount]],"")</f>
        <v/>
      </c>
      <c r="L4435" t="str">
        <f>IF(Table1[[#This Row],[Transaction Type]]="Upgrade",Table1[[#This Row],[Credit Amount]],IF(Table1[[#This Row],[Transaction Type]]="Activation",Table1[[#This Row],[Credit Amount]],""))</f>
        <v/>
      </c>
      <c r="M4435">
        <f>IF(Table1[[#This Row],[Transaction Type]]="Maintenance",Table1[[#This Row],[Credit Amount]],"")</f>
        <v>-31.68</v>
      </c>
      <c r="N4435">
        <v>10006</v>
      </c>
      <c r="O4435" t="s">
        <v>2489</v>
      </c>
      <c r="P4435" t="s">
        <v>2495</v>
      </c>
      <c r="Q4435" t="s">
        <v>289</v>
      </c>
      <c r="R4435">
        <v>10028</v>
      </c>
      <c r="S4435" t="s">
        <v>2489</v>
      </c>
      <c r="T4435" t="s">
        <v>2517</v>
      </c>
      <c r="U4435" t="s">
        <v>290</v>
      </c>
      <c r="V4435" t="s">
        <v>255</v>
      </c>
      <c r="W4435">
        <v>100001854</v>
      </c>
      <c r="X4435">
        <v>8005550855</v>
      </c>
      <c r="Y4435" t="s">
        <v>2595</v>
      </c>
      <c r="Z4435" t="s">
        <v>3450</v>
      </c>
      <c r="AA4435" s="13">
        <v>-31.68</v>
      </c>
      <c r="AB4435" s="14">
        <v>42523</v>
      </c>
      <c r="AC4435" t="s">
        <v>36</v>
      </c>
    </row>
    <row r="4436" spans="1:29" x14ac:dyDescent="0.25">
      <c r="A4436" t="str">
        <f>CONCATENATE("Q",ROUNDUP(MONTH(Table1[[#This Row],[Month]])/3,0))</f>
        <v>Q2</v>
      </c>
      <c r="B4436" s="14">
        <f>EOMONTH(Table1[[#This Row],[Credit Date]],-1)+1</f>
        <v>42522</v>
      </c>
      <c r="C4436" t="str">
        <f>CONCATENATE(Table1[[#This Row],[Issuer Last Name]],", ",Table1[[#This Row],[Issuer First Name]])</f>
        <v>No. 006, Employee</v>
      </c>
      <c r="D4436" t="str">
        <f>CONCATENATE(Table1[[#This Row],[Approver Last Name]],", ",Table1[[#This Row],[Approver First Name]])</f>
        <v>No. 028, Employee</v>
      </c>
      <c r="E4436" t="str">
        <f>CONCATENATE(Table1[[#This Row],[Customer Last Name]],", ",Table1[[#This Row],[Customer First Name]])</f>
        <v>No. 10268, Client</v>
      </c>
      <c r="F4436" t="str">
        <f>IF(Table1[[#This Row],[Credit Amount]]&gt;-19.99,"Less than 19.99",IF(Table1[[#This Row],[Credit Amount]]=-20,"20",IF(Table1[[#This Row],[Credit Amount]]&gt;-49.98,"20.01-49.98",IF(Table1[[#This Row],[Credit Amount]]=-49.99,"49.99",IF(Table1[[#This Row],[Credit Amount]]=-50,"50",IF(Table1[[#This Row],[Credit Amount]]&lt;-50.01,"Greater than 50"))))))</f>
        <v>Less than 19.99</v>
      </c>
      <c r="G4436" t="str">
        <f>IF(Table1[[#This Row],[Transaction Type]]="Maintenance","Non-Sales","Sales")</f>
        <v>Sales</v>
      </c>
      <c r="H4436">
        <f>IF(Table1[[#This Row],[Quarter]]="q2",1,"")</f>
        <v>1</v>
      </c>
      <c r="I4436" t="str">
        <f>IF(Table1[[#This Row],[Quarter]]="q3",1,"")</f>
        <v/>
      </c>
      <c r="J4436">
        <f>IF(Table1[[#This Row],[Quarter]]="Q2",Table1[[#This Row],[Credit Amount]],"")</f>
        <v>-16.510000000000002</v>
      </c>
      <c r="K4436" t="str">
        <f>IF(Table1[[#This Row],[Quarter]]="Q3",Table1[[#This Row],[Credit Amount]],"")</f>
        <v/>
      </c>
      <c r="L4436">
        <f>IF(Table1[[#This Row],[Transaction Type]]="Upgrade",Table1[[#This Row],[Credit Amount]],IF(Table1[[#This Row],[Transaction Type]]="Activation",Table1[[#This Row],[Credit Amount]],""))</f>
        <v>-16.510000000000002</v>
      </c>
      <c r="M4436" t="str">
        <f>IF(Table1[[#This Row],[Transaction Type]]="Maintenance",Table1[[#This Row],[Credit Amount]],"")</f>
        <v/>
      </c>
      <c r="N4436">
        <v>10006</v>
      </c>
      <c r="O4436" t="s">
        <v>2489</v>
      </c>
      <c r="P4436" t="s">
        <v>2495</v>
      </c>
      <c r="Q4436" t="s">
        <v>289</v>
      </c>
      <c r="R4436">
        <v>10028</v>
      </c>
      <c r="S4436" t="s">
        <v>2489</v>
      </c>
      <c r="T4436" t="s">
        <v>2517</v>
      </c>
      <c r="U4436" t="s">
        <v>290</v>
      </c>
      <c r="V4436" t="s">
        <v>255</v>
      </c>
      <c r="W4436">
        <v>100001267</v>
      </c>
      <c r="X4436">
        <v>8005550268</v>
      </c>
      <c r="Y4436" t="s">
        <v>2595</v>
      </c>
      <c r="Z4436" t="s">
        <v>2863</v>
      </c>
      <c r="AA4436" s="13">
        <v>-16.510000000000002</v>
      </c>
      <c r="AB4436" s="14">
        <v>42523</v>
      </c>
      <c r="AC4436" t="s">
        <v>37</v>
      </c>
    </row>
    <row r="4437" spans="1:29" x14ac:dyDescent="0.25">
      <c r="A4437" t="str">
        <f>CONCATENATE("Q",ROUNDUP(MONTH(Table1[[#This Row],[Month]])/3,0))</f>
        <v>Q2</v>
      </c>
      <c r="B4437" s="14">
        <f>EOMONTH(Table1[[#This Row],[Credit Date]],-1)+1</f>
        <v>42522</v>
      </c>
      <c r="C4437" t="str">
        <f>CONCATENATE(Table1[[#This Row],[Issuer Last Name]],", ",Table1[[#This Row],[Issuer First Name]])</f>
        <v>No. 006, Employee</v>
      </c>
      <c r="D4437" t="str">
        <f>CONCATENATE(Table1[[#This Row],[Approver Last Name]],", ",Table1[[#This Row],[Approver First Name]])</f>
        <v>No. 028, Employee</v>
      </c>
      <c r="E4437" t="str">
        <f>CONCATENATE(Table1[[#This Row],[Customer Last Name]],", ",Table1[[#This Row],[Customer First Name]])</f>
        <v>No. 12889, Client</v>
      </c>
      <c r="F443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37" t="str">
        <f>IF(Table1[[#This Row],[Transaction Type]]="Maintenance","Non-Sales","Sales")</f>
        <v>Non-Sales</v>
      </c>
      <c r="H4437">
        <f>IF(Table1[[#This Row],[Quarter]]="q2",1,"")</f>
        <v>1</v>
      </c>
      <c r="I4437" t="str">
        <f>IF(Table1[[#This Row],[Quarter]]="q3",1,"")</f>
        <v/>
      </c>
      <c r="J4437">
        <f>IF(Table1[[#This Row],[Quarter]]="Q2",Table1[[#This Row],[Credit Amount]],"")</f>
        <v>-77.16</v>
      </c>
      <c r="K4437" t="str">
        <f>IF(Table1[[#This Row],[Quarter]]="Q3",Table1[[#This Row],[Credit Amount]],"")</f>
        <v/>
      </c>
      <c r="L4437" t="str">
        <f>IF(Table1[[#This Row],[Transaction Type]]="Upgrade",Table1[[#This Row],[Credit Amount]],IF(Table1[[#This Row],[Transaction Type]]="Activation",Table1[[#This Row],[Credit Amount]],""))</f>
        <v/>
      </c>
      <c r="M4437">
        <f>IF(Table1[[#This Row],[Transaction Type]]="Maintenance",Table1[[#This Row],[Credit Amount]],"")</f>
        <v>-77.16</v>
      </c>
      <c r="N4437">
        <v>10006</v>
      </c>
      <c r="O4437" t="s">
        <v>2489</v>
      </c>
      <c r="P4437" t="s">
        <v>2495</v>
      </c>
      <c r="Q4437" t="s">
        <v>289</v>
      </c>
      <c r="R4437">
        <v>10028</v>
      </c>
      <c r="S4437" t="s">
        <v>2489</v>
      </c>
      <c r="T4437" t="s">
        <v>2517</v>
      </c>
      <c r="U4437" t="s">
        <v>290</v>
      </c>
      <c r="V4437" t="s">
        <v>255</v>
      </c>
      <c r="W4437">
        <v>100003888</v>
      </c>
      <c r="X4437">
        <v>8005552889</v>
      </c>
      <c r="Y4437" t="s">
        <v>2595</v>
      </c>
      <c r="Z4437" t="s">
        <v>5479</v>
      </c>
      <c r="AA4437" s="13">
        <v>-77.16</v>
      </c>
      <c r="AB4437" s="14">
        <v>42528</v>
      </c>
      <c r="AC4437" t="s">
        <v>36</v>
      </c>
    </row>
    <row r="4438" spans="1:29" x14ac:dyDescent="0.25">
      <c r="A4438" t="str">
        <f>CONCATENATE("Q",ROUNDUP(MONTH(Table1[[#This Row],[Month]])/3,0))</f>
        <v>Q2</v>
      </c>
      <c r="B4438" s="14">
        <f>EOMONTH(Table1[[#This Row],[Credit Date]],-1)+1</f>
        <v>42522</v>
      </c>
      <c r="C4438" t="str">
        <f>CONCATENATE(Table1[[#This Row],[Issuer Last Name]],", ",Table1[[#This Row],[Issuer First Name]])</f>
        <v>No. 006, Employee</v>
      </c>
      <c r="D4438" t="str">
        <f>CONCATENATE(Table1[[#This Row],[Approver Last Name]],", ",Table1[[#This Row],[Approver First Name]])</f>
        <v>No. 028, Employee</v>
      </c>
      <c r="E4438" t="str">
        <f>CONCATENATE(Table1[[#This Row],[Customer Last Name]],", ",Table1[[#This Row],[Customer First Name]])</f>
        <v>No. 13621, Client</v>
      </c>
      <c r="F443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38" t="str">
        <f>IF(Table1[[#This Row],[Transaction Type]]="Maintenance","Non-Sales","Sales")</f>
        <v>Non-Sales</v>
      </c>
      <c r="H4438">
        <f>IF(Table1[[#This Row],[Quarter]]="q2",1,"")</f>
        <v>1</v>
      </c>
      <c r="I4438" t="str">
        <f>IF(Table1[[#This Row],[Quarter]]="q3",1,"")</f>
        <v/>
      </c>
      <c r="J4438">
        <f>IF(Table1[[#This Row],[Quarter]]="Q2",Table1[[#This Row],[Credit Amount]],"")</f>
        <v>-75.86</v>
      </c>
      <c r="K4438" t="str">
        <f>IF(Table1[[#This Row],[Quarter]]="Q3",Table1[[#This Row],[Credit Amount]],"")</f>
        <v/>
      </c>
      <c r="L4438" t="str">
        <f>IF(Table1[[#This Row],[Transaction Type]]="Upgrade",Table1[[#This Row],[Credit Amount]],IF(Table1[[#This Row],[Transaction Type]]="Activation",Table1[[#This Row],[Credit Amount]],""))</f>
        <v/>
      </c>
      <c r="M4438">
        <f>IF(Table1[[#This Row],[Transaction Type]]="Maintenance",Table1[[#This Row],[Credit Amount]],"")</f>
        <v>-75.86</v>
      </c>
      <c r="N4438">
        <v>10006</v>
      </c>
      <c r="O4438" t="s">
        <v>2489</v>
      </c>
      <c r="P4438" t="s">
        <v>2495</v>
      </c>
      <c r="Q4438" t="s">
        <v>289</v>
      </c>
      <c r="R4438">
        <v>10028</v>
      </c>
      <c r="S4438" t="s">
        <v>2489</v>
      </c>
      <c r="T4438" t="s">
        <v>2517</v>
      </c>
      <c r="U4438" t="s">
        <v>290</v>
      </c>
      <c r="V4438" t="s">
        <v>255</v>
      </c>
      <c r="W4438">
        <v>100004620</v>
      </c>
      <c r="X4438">
        <v>8005553621</v>
      </c>
      <c r="Y4438" t="s">
        <v>2595</v>
      </c>
      <c r="Z4438" t="s">
        <v>6209</v>
      </c>
      <c r="AA4438" s="13">
        <v>-75.86</v>
      </c>
      <c r="AB4438" s="14">
        <v>42529</v>
      </c>
      <c r="AC4438" t="s">
        <v>36</v>
      </c>
    </row>
    <row r="4439" spans="1:29" x14ac:dyDescent="0.25">
      <c r="A4439" t="str">
        <f>CONCATENATE("Q",ROUNDUP(MONTH(Table1[[#This Row],[Month]])/3,0))</f>
        <v>Q2</v>
      </c>
      <c r="B4439" s="14">
        <f>EOMONTH(Table1[[#This Row],[Credit Date]],-1)+1</f>
        <v>42522</v>
      </c>
      <c r="C4439" t="str">
        <f>CONCATENATE(Table1[[#This Row],[Issuer Last Name]],", ",Table1[[#This Row],[Issuer First Name]])</f>
        <v>No. 006, Employee</v>
      </c>
      <c r="D4439" t="str">
        <f>CONCATENATE(Table1[[#This Row],[Approver Last Name]],", ",Table1[[#This Row],[Approver First Name]])</f>
        <v>No. 028, Employee</v>
      </c>
      <c r="E4439" t="str">
        <f>CONCATENATE(Table1[[#This Row],[Customer Last Name]],", ",Table1[[#This Row],[Customer First Name]])</f>
        <v>No. 13954, Client</v>
      </c>
      <c r="F4439" t="str">
        <f>IF(Table1[[#This Row],[Credit Amount]]&gt;-19.99,"Less than 19.99",IF(Table1[[#This Row],[Credit Amount]]=-20,"20",IF(Table1[[#This Row],[Credit Amount]]&gt;-49.98,"20.01-49.98",IF(Table1[[#This Row],[Credit Amount]]=-49.99,"49.99",IF(Table1[[#This Row],[Credit Amount]]=-50,"50",IF(Table1[[#This Row],[Credit Amount]]&lt;-50.01,"Greater than 50"))))))</f>
        <v>20.01-49.98</v>
      </c>
      <c r="G4439" t="str">
        <f>IF(Table1[[#This Row],[Transaction Type]]="Maintenance","Non-Sales","Sales")</f>
        <v>Sales</v>
      </c>
      <c r="H4439">
        <f>IF(Table1[[#This Row],[Quarter]]="q2",1,"")</f>
        <v>1</v>
      </c>
      <c r="I4439" t="str">
        <f>IF(Table1[[#This Row],[Quarter]]="q3",1,"")</f>
        <v/>
      </c>
      <c r="J4439">
        <f>IF(Table1[[#This Row],[Quarter]]="Q2",Table1[[#This Row],[Credit Amount]],"")</f>
        <v>-29.54</v>
      </c>
      <c r="K4439" t="str">
        <f>IF(Table1[[#This Row],[Quarter]]="Q3",Table1[[#This Row],[Credit Amount]],"")</f>
        <v/>
      </c>
      <c r="L4439">
        <f>IF(Table1[[#This Row],[Transaction Type]]="Upgrade",Table1[[#This Row],[Credit Amount]],IF(Table1[[#This Row],[Transaction Type]]="Activation",Table1[[#This Row],[Credit Amount]],""))</f>
        <v>-29.54</v>
      </c>
      <c r="M4439" t="str">
        <f>IF(Table1[[#This Row],[Transaction Type]]="Maintenance",Table1[[#This Row],[Credit Amount]],"")</f>
        <v/>
      </c>
      <c r="N4439">
        <v>10006</v>
      </c>
      <c r="O4439" t="s">
        <v>2489</v>
      </c>
      <c r="P4439" t="s">
        <v>2495</v>
      </c>
      <c r="Q4439" t="s">
        <v>289</v>
      </c>
      <c r="R4439">
        <v>10028</v>
      </c>
      <c r="S4439" t="s">
        <v>2489</v>
      </c>
      <c r="T4439" t="s">
        <v>2517</v>
      </c>
      <c r="U4439" t="s">
        <v>290</v>
      </c>
      <c r="V4439" t="s">
        <v>255</v>
      </c>
      <c r="W4439">
        <v>100004953</v>
      </c>
      <c r="X4439">
        <v>8005553954</v>
      </c>
      <c r="Y4439" t="s">
        <v>2595</v>
      </c>
      <c r="Z4439" t="s">
        <v>6542</v>
      </c>
      <c r="AA4439" s="13">
        <v>-29.54</v>
      </c>
      <c r="AB4439" s="14">
        <v>42536</v>
      </c>
      <c r="AC4439" t="s">
        <v>37</v>
      </c>
    </row>
    <row r="4440" spans="1:29" x14ac:dyDescent="0.25">
      <c r="A4440" t="str">
        <f>CONCATENATE("Q",ROUNDUP(MONTH(Table1[[#This Row],[Month]])/3,0))</f>
        <v>Q2</v>
      </c>
      <c r="B4440" s="14">
        <f>EOMONTH(Table1[[#This Row],[Credit Date]],-1)+1</f>
        <v>42522</v>
      </c>
      <c r="C4440" t="str">
        <f>CONCATENATE(Table1[[#This Row],[Issuer Last Name]],", ",Table1[[#This Row],[Issuer First Name]])</f>
        <v>No. 006, Employee</v>
      </c>
      <c r="D4440" t="str">
        <f>CONCATENATE(Table1[[#This Row],[Approver Last Name]],", ",Table1[[#This Row],[Approver First Name]])</f>
        <v>No. 028, Employee</v>
      </c>
      <c r="E4440" t="str">
        <f>CONCATENATE(Table1[[#This Row],[Customer Last Name]],", ",Table1[[#This Row],[Customer First Name]])</f>
        <v>No. 12777, Client</v>
      </c>
      <c r="F444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40" t="str">
        <f>IF(Table1[[#This Row],[Transaction Type]]="Maintenance","Non-Sales","Sales")</f>
        <v>Non-Sales</v>
      </c>
      <c r="H4440">
        <f>IF(Table1[[#This Row],[Quarter]]="q2",1,"")</f>
        <v>1</v>
      </c>
      <c r="I4440" t="str">
        <f>IF(Table1[[#This Row],[Quarter]]="q3",1,"")</f>
        <v/>
      </c>
      <c r="J4440">
        <f>IF(Table1[[#This Row],[Quarter]]="Q2",Table1[[#This Row],[Credit Amount]],"")</f>
        <v>-74.58</v>
      </c>
      <c r="K4440" t="str">
        <f>IF(Table1[[#This Row],[Quarter]]="Q3",Table1[[#This Row],[Credit Amount]],"")</f>
        <v/>
      </c>
      <c r="L4440" t="str">
        <f>IF(Table1[[#This Row],[Transaction Type]]="Upgrade",Table1[[#This Row],[Credit Amount]],IF(Table1[[#This Row],[Transaction Type]]="Activation",Table1[[#This Row],[Credit Amount]],""))</f>
        <v/>
      </c>
      <c r="M4440">
        <f>IF(Table1[[#This Row],[Transaction Type]]="Maintenance",Table1[[#This Row],[Credit Amount]],"")</f>
        <v>-74.58</v>
      </c>
      <c r="N4440">
        <v>10006</v>
      </c>
      <c r="O4440" t="s">
        <v>2489</v>
      </c>
      <c r="P4440" t="s">
        <v>2495</v>
      </c>
      <c r="Q4440" t="s">
        <v>289</v>
      </c>
      <c r="R4440">
        <v>10028</v>
      </c>
      <c r="S4440" t="s">
        <v>2489</v>
      </c>
      <c r="T4440" t="s">
        <v>2517</v>
      </c>
      <c r="U4440" t="s">
        <v>290</v>
      </c>
      <c r="V4440" t="s">
        <v>255</v>
      </c>
      <c r="W4440">
        <v>100003776</v>
      </c>
      <c r="X4440">
        <v>8005552777</v>
      </c>
      <c r="Y4440" t="s">
        <v>2595</v>
      </c>
      <c r="Z4440" t="s">
        <v>5369</v>
      </c>
      <c r="AA4440" s="13">
        <v>-74.58</v>
      </c>
      <c r="AB4440" s="14">
        <v>42540</v>
      </c>
      <c r="AC4440" t="s">
        <v>36</v>
      </c>
    </row>
    <row r="4441" spans="1:29" x14ac:dyDescent="0.25">
      <c r="A4441" t="str">
        <f>CONCATENATE("Q",ROUNDUP(MONTH(Table1[[#This Row],[Month]])/3,0))</f>
        <v>Q2</v>
      </c>
      <c r="B4441" s="14">
        <f>EOMONTH(Table1[[#This Row],[Credit Date]],-1)+1</f>
        <v>42522</v>
      </c>
      <c r="C4441" t="str">
        <f>CONCATENATE(Table1[[#This Row],[Issuer Last Name]],", ",Table1[[#This Row],[Issuer First Name]])</f>
        <v>No. 006, Employee</v>
      </c>
      <c r="D4441" t="str">
        <f>CONCATENATE(Table1[[#This Row],[Approver Last Name]],", ",Table1[[#This Row],[Approver First Name]])</f>
        <v>No. 028, Employee</v>
      </c>
      <c r="E4441" t="str">
        <f>CONCATENATE(Table1[[#This Row],[Customer Last Name]],", ",Table1[[#This Row],[Customer First Name]])</f>
        <v>No. 13591, Client</v>
      </c>
      <c r="F4441" t="str">
        <f>IF(Table1[[#This Row],[Credit Amount]]&gt;-19.99,"Less than 19.99",IF(Table1[[#This Row],[Credit Amount]]=-20,"20",IF(Table1[[#This Row],[Credit Amount]]&gt;-49.98,"20.01-49.98",IF(Table1[[#This Row],[Credit Amount]]=-49.99,"49.99",IF(Table1[[#This Row],[Credit Amount]]=-50,"50",IF(Table1[[#This Row],[Credit Amount]]&lt;-50.01,"Greater than 50"))))))</f>
        <v>20.01-49.98</v>
      </c>
      <c r="G4441" t="str">
        <f>IF(Table1[[#This Row],[Transaction Type]]="Maintenance","Non-Sales","Sales")</f>
        <v>Sales</v>
      </c>
      <c r="H4441">
        <f>IF(Table1[[#This Row],[Quarter]]="q2",1,"")</f>
        <v>1</v>
      </c>
      <c r="I4441" t="str">
        <f>IF(Table1[[#This Row],[Quarter]]="q3",1,"")</f>
        <v/>
      </c>
      <c r="J4441">
        <f>IF(Table1[[#This Row],[Quarter]]="Q2",Table1[[#This Row],[Credit Amount]],"")</f>
        <v>-36.75</v>
      </c>
      <c r="K4441" t="str">
        <f>IF(Table1[[#This Row],[Quarter]]="Q3",Table1[[#This Row],[Credit Amount]],"")</f>
        <v/>
      </c>
      <c r="L4441">
        <f>IF(Table1[[#This Row],[Transaction Type]]="Upgrade",Table1[[#This Row],[Credit Amount]],IF(Table1[[#This Row],[Transaction Type]]="Activation",Table1[[#This Row],[Credit Amount]],""))</f>
        <v>-36.75</v>
      </c>
      <c r="M4441" t="str">
        <f>IF(Table1[[#This Row],[Transaction Type]]="Maintenance",Table1[[#This Row],[Credit Amount]],"")</f>
        <v/>
      </c>
      <c r="N4441">
        <v>10006</v>
      </c>
      <c r="O4441" t="s">
        <v>2489</v>
      </c>
      <c r="P4441" t="s">
        <v>2495</v>
      </c>
      <c r="Q4441" t="s">
        <v>289</v>
      </c>
      <c r="R4441">
        <v>10028</v>
      </c>
      <c r="S4441" t="s">
        <v>2489</v>
      </c>
      <c r="T4441" t="s">
        <v>2517</v>
      </c>
      <c r="U4441" t="s">
        <v>290</v>
      </c>
      <c r="V4441" t="s">
        <v>255</v>
      </c>
      <c r="W4441">
        <v>100004590</v>
      </c>
      <c r="X4441">
        <v>8005553591</v>
      </c>
      <c r="Y4441" t="s">
        <v>2595</v>
      </c>
      <c r="Z4441" t="s">
        <v>6179</v>
      </c>
      <c r="AA4441" s="13">
        <v>-36.75</v>
      </c>
      <c r="AB4441" s="14">
        <v>42541</v>
      </c>
      <c r="AC4441" t="s">
        <v>37</v>
      </c>
    </row>
    <row r="4442" spans="1:29" x14ac:dyDescent="0.25">
      <c r="A4442" t="str">
        <f>CONCATENATE("Q",ROUNDUP(MONTH(Table1[[#This Row],[Month]])/3,0))</f>
        <v>Q2</v>
      </c>
      <c r="B4442" s="14">
        <f>EOMONTH(Table1[[#This Row],[Credit Date]],-1)+1</f>
        <v>42522</v>
      </c>
      <c r="C4442" t="str">
        <f>CONCATENATE(Table1[[#This Row],[Issuer Last Name]],", ",Table1[[#This Row],[Issuer First Name]])</f>
        <v>No. 006, Employee</v>
      </c>
      <c r="D4442" t="str">
        <f>CONCATENATE(Table1[[#This Row],[Approver Last Name]],", ",Table1[[#This Row],[Approver First Name]])</f>
        <v>No. 028, Employee</v>
      </c>
      <c r="E4442" t="str">
        <f>CONCATENATE(Table1[[#This Row],[Customer Last Name]],", ",Table1[[#This Row],[Customer First Name]])</f>
        <v>No. 12944, Client</v>
      </c>
      <c r="F444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42" t="str">
        <f>IF(Table1[[#This Row],[Transaction Type]]="Maintenance","Non-Sales","Sales")</f>
        <v>Non-Sales</v>
      </c>
      <c r="H4442">
        <f>IF(Table1[[#This Row],[Quarter]]="q2",1,"")</f>
        <v>1</v>
      </c>
      <c r="I4442" t="str">
        <f>IF(Table1[[#This Row],[Quarter]]="q3",1,"")</f>
        <v/>
      </c>
      <c r="J4442">
        <f>IF(Table1[[#This Row],[Quarter]]="Q2",Table1[[#This Row],[Credit Amount]],"")</f>
        <v>-66.790000000000006</v>
      </c>
      <c r="K4442" t="str">
        <f>IF(Table1[[#This Row],[Quarter]]="Q3",Table1[[#This Row],[Credit Amount]],"")</f>
        <v/>
      </c>
      <c r="L4442" t="str">
        <f>IF(Table1[[#This Row],[Transaction Type]]="Upgrade",Table1[[#This Row],[Credit Amount]],IF(Table1[[#This Row],[Transaction Type]]="Activation",Table1[[#This Row],[Credit Amount]],""))</f>
        <v/>
      </c>
      <c r="M4442">
        <f>IF(Table1[[#This Row],[Transaction Type]]="Maintenance",Table1[[#This Row],[Credit Amount]],"")</f>
        <v>-66.790000000000006</v>
      </c>
      <c r="N4442">
        <v>10006</v>
      </c>
      <c r="O4442" t="s">
        <v>2489</v>
      </c>
      <c r="P4442" t="s">
        <v>2495</v>
      </c>
      <c r="Q4442" t="s">
        <v>289</v>
      </c>
      <c r="R4442">
        <v>10028</v>
      </c>
      <c r="S4442" t="s">
        <v>2489</v>
      </c>
      <c r="T4442" t="s">
        <v>2517</v>
      </c>
      <c r="U4442" t="s">
        <v>290</v>
      </c>
      <c r="V4442" t="s">
        <v>255</v>
      </c>
      <c r="W4442">
        <v>100003943</v>
      </c>
      <c r="X4442">
        <v>8005552944</v>
      </c>
      <c r="Y4442" t="s">
        <v>2595</v>
      </c>
      <c r="Z4442" t="s">
        <v>5534</v>
      </c>
      <c r="AA4442" s="13">
        <v>-66.790000000000006</v>
      </c>
      <c r="AB4442" s="14">
        <v>42547</v>
      </c>
      <c r="AC4442" t="s">
        <v>36</v>
      </c>
    </row>
    <row r="4443" spans="1:29" x14ac:dyDescent="0.25">
      <c r="A4443" t="str">
        <f>CONCATENATE("Q",ROUNDUP(MONTH(Table1[[#This Row],[Month]])/3,0))</f>
        <v>Q2</v>
      </c>
      <c r="B4443" s="14">
        <f>EOMONTH(Table1[[#This Row],[Credit Date]],-1)+1</f>
        <v>42522</v>
      </c>
      <c r="C4443" t="str">
        <f>CONCATENATE(Table1[[#This Row],[Issuer Last Name]],", ",Table1[[#This Row],[Issuer First Name]])</f>
        <v>No. 006, Employee</v>
      </c>
      <c r="D4443" t="str">
        <f>CONCATENATE(Table1[[#This Row],[Approver Last Name]],", ",Table1[[#This Row],[Approver First Name]])</f>
        <v>No. 028, Employee</v>
      </c>
      <c r="E4443" t="str">
        <f>CONCATENATE(Table1[[#This Row],[Customer Last Name]],", ",Table1[[#This Row],[Customer First Name]])</f>
        <v>No. 13354, Client</v>
      </c>
      <c r="F444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43" t="str">
        <f>IF(Table1[[#This Row],[Transaction Type]]="Maintenance","Non-Sales","Sales")</f>
        <v>Sales</v>
      </c>
      <c r="H4443">
        <f>IF(Table1[[#This Row],[Quarter]]="q2",1,"")</f>
        <v>1</v>
      </c>
      <c r="I4443" t="str">
        <f>IF(Table1[[#This Row],[Quarter]]="q3",1,"")</f>
        <v/>
      </c>
      <c r="J4443">
        <f>IF(Table1[[#This Row],[Quarter]]="Q2",Table1[[#This Row],[Credit Amount]],"")</f>
        <v>-79.59</v>
      </c>
      <c r="K4443" t="str">
        <f>IF(Table1[[#This Row],[Quarter]]="Q3",Table1[[#This Row],[Credit Amount]],"")</f>
        <v/>
      </c>
      <c r="L4443">
        <f>IF(Table1[[#This Row],[Transaction Type]]="Upgrade",Table1[[#This Row],[Credit Amount]],IF(Table1[[#This Row],[Transaction Type]]="Activation",Table1[[#This Row],[Credit Amount]],""))</f>
        <v>-79.59</v>
      </c>
      <c r="M4443" t="str">
        <f>IF(Table1[[#This Row],[Transaction Type]]="Maintenance",Table1[[#This Row],[Credit Amount]],"")</f>
        <v/>
      </c>
      <c r="N4443">
        <v>10006</v>
      </c>
      <c r="O4443" t="s">
        <v>2489</v>
      </c>
      <c r="P4443" t="s">
        <v>2495</v>
      </c>
      <c r="Q4443" t="s">
        <v>289</v>
      </c>
      <c r="R4443">
        <v>10028</v>
      </c>
      <c r="S4443" t="s">
        <v>2489</v>
      </c>
      <c r="T4443" t="s">
        <v>2517</v>
      </c>
      <c r="U4443" t="s">
        <v>290</v>
      </c>
      <c r="V4443" t="s">
        <v>255</v>
      </c>
      <c r="W4443">
        <v>100004353</v>
      </c>
      <c r="X4443">
        <v>8005553354</v>
      </c>
      <c r="Y4443" t="s">
        <v>2595</v>
      </c>
      <c r="Z4443" t="s">
        <v>5942</v>
      </c>
      <c r="AA4443" s="13">
        <v>-79.59</v>
      </c>
      <c r="AB4443" s="14">
        <v>42548</v>
      </c>
      <c r="AC4443" t="s">
        <v>35</v>
      </c>
    </row>
    <row r="4444" spans="1:29" x14ac:dyDescent="0.25">
      <c r="A4444" t="str">
        <f>CONCATENATE("Q",ROUNDUP(MONTH(Table1[[#This Row],[Month]])/3,0))</f>
        <v>Q2</v>
      </c>
      <c r="B4444" s="14">
        <f>EOMONTH(Table1[[#This Row],[Credit Date]],-1)+1</f>
        <v>42522</v>
      </c>
      <c r="C4444" t="str">
        <f>CONCATENATE(Table1[[#This Row],[Issuer Last Name]],", ",Table1[[#This Row],[Issuer First Name]])</f>
        <v>No. 006, Employee</v>
      </c>
      <c r="D4444" t="str">
        <f>CONCATENATE(Table1[[#This Row],[Approver Last Name]],", ",Table1[[#This Row],[Approver First Name]])</f>
        <v>No. 028, Employee</v>
      </c>
      <c r="E4444" t="str">
        <f>CONCATENATE(Table1[[#This Row],[Customer Last Name]],", ",Table1[[#This Row],[Customer First Name]])</f>
        <v>No. 12696, Client</v>
      </c>
      <c r="F4444" t="str">
        <f>IF(Table1[[#This Row],[Credit Amount]]&gt;-19.99,"Less than 19.99",IF(Table1[[#This Row],[Credit Amount]]=-20,"20",IF(Table1[[#This Row],[Credit Amount]]&gt;-49.98,"20.01-49.98",IF(Table1[[#This Row],[Credit Amount]]=-49.99,"49.99",IF(Table1[[#This Row],[Credit Amount]]=-50,"50",IF(Table1[[#This Row],[Credit Amount]]&lt;-50.01,"Greater than 50"))))))</f>
        <v>20.01-49.98</v>
      </c>
      <c r="G4444" t="str">
        <f>IF(Table1[[#This Row],[Transaction Type]]="Maintenance","Non-Sales","Sales")</f>
        <v>Sales</v>
      </c>
      <c r="H4444">
        <f>IF(Table1[[#This Row],[Quarter]]="q2",1,"")</f>
        <v>1</v>
      </c>
      <c r="I4444" t="str">
        <f>IF(Table1[[#This Row],[Quarter]]="q3",1,"")</f>
        <v/>
      </c>
      <c r="J4444">
        <f>IF(Table1[[#This Row],[Quarter]]="Q2",Table1[[#This Row],[Credit Amount]],"")</f>
        <v>-20.47</v>
      </c>
      <c r="K4444" t="str">
        <f>IF(Table1[[#This Row],[Quarter]]="Q3",Table1[[#This Row],[Credit Amount]],"")</f>
        <v/>
      </c>
      <c r="L4444">
        <f>IF(Table1[[#This Row],[Transaction Type]]="Upgrade",Table1[[#This Row],[Credit Amount]],IF(Table1[[#This Row],[Transaction Type]]="Activation",Table1[[#This Row],[Credit Amount]],""))</f>
        <v>-20.47</v>
      </c>
      <c r="M4444" t="str">
        <f>IF(Table1[[#This Row],[Transaction Type]]="Maintenance",Table1[[#This Row],[Credit Amount]],"")</f>
        <v/>
      </c>
      <c r="N4444">
        <v>10006</v>
      </c>
      <c r="O4444" t="s">
        <v>2489</v>
      </c>
      <c r="P4444" t="s">
        <v>2495</v>
      </c>
      <c r="Q4444" t="s">
        <v>289</v>
      </c>
      <c r="R4444">
        <v>10028</v>
      </c>
      <c r="S4444" t="s">
        <v>2489</v>
      </c>
      <c r="T4444" t="s">
        <v>2517</v>
      </c>
      <c r="U4444" t="s">
        <v>290</v>
      </c>
      <c r="V4444" t="s">
        <v>255</v>
      </c>
      <c r="W4444">
        <v>100003695</v>
      </c>
      <c r="X4444">
        <v>8005552696</v>
      </c>
      <c r="Y4444" t="s">
        <v>2595</v>
      </c>
      <c r="Z4444" t="s">
        <v>5290</v>
      </c>
      <c r="AA4444" s="13">
        <v>-20.47</v>
      </c>
      <c r="AB4444" s="14">
        <v>42548</v>
      </c>
      <c r="AC4444" t="s">
        <v>37</v>
      </c>
    </row>
    <row r="4445" spans="1:29" x14ac:dyDescent="0.25">
      <c r="A4445" t="str">
        <f>CONCATENATE("Q",ROUNDUP(MONTH(Table1[[#This Row],[Month]])/3,0))</f>
        <v>Q2</v>
      </c>
      <c r="B4445" s="14">
        <f>EOMONTH(Table1[[#This Row],[Credit Date]],-1)+1</f>
        <v>42522</v>
      </c>
      <c r="C4445" t="str">
        <f>CONCATENATE(Table1[[#This Row],[Issuer Last Name]],", ",Table1[[#This Row],[Issuer First Name]])</f>
        <v>No. 006, Employee</v>
      </c>
      <c r="D4445" t="str">
        <f>CONCATENATE(Table1[[#This Row],[Approver Last Name]],", ",Table1[[#This Row],[Approver First Name]])</f>
        <v>No. 028, Employee</v>
      </c>
      <c r="E4445" t="str">
        <f>CONCATENATE(Table1[[#This Row],[Customer Last Name]],", ",Table1[[#This Row],[Customer First Name]])</f>
        <v>No. 12428, Client</v>
      </c>
      <c r="F444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45" t="str">
        <f>IF(Table1[[#This Row],[Transaction Type]]="Maintenance","Non-Sales","Sales")</f>
        <v>Non-Sales</v>
      </c>
      <c r="H4445">
        <f>IF(Table1[[#This Row],[Quarter]]="q2",1,"")</f>
        <v>1</v>
      </c>
      <c r="I4445" t="str">
        <f>IF(Table1[[#This Row],[Quarter]]="q3",1,"")</f>
        <v/>
      </c>
      <c r="J4445">
        <f>IF(Table1[[#This Row],[Quarter]]="Q2",Table1[[#This Row],[Credit Amount]],"")</f>
        <v>-78.790000000000006</v>
      </c>
      <c r="K4445" t="str">
        <f>IF(Table1[[#This Row],[Quarter]]="Q3",Table1[[#This Row],[Credit Amount]],"")</f>
        <v/>
      </c>
      <c r="L4445" t="str">
        <f>IF(Table1[[#This Row],[Transaction Type]]="Upgrade",Table1[[#This Row],[Credit Amount]],IF(Table1[[#This Row],[Transaction Type]]="Activation",Table1[[#This Row],[Credit Amount]],""))</f>
        <v/>
      </c>
      <c r="M4445">
        <f>IF(Table1[[#This Row],[Transaction Type]]="Maintenance",Table1[[#This Row],[Credit Amount]],"")</f>
        <v>-78.790000000000006</v>
      </c>
      <c r="N4445">
        <v>10006</v>
      </c>
      <c r="O4445" t="s">
        <v>2489</v>
      </c>
      <c r="P4445" t="s">
        <v>2495</v>
      </c>
      <c r="Q4445" t="s">
        <v>289</v>
      </c>
      <c r="R4445">
        <v>10028</v>
      </c>
      <c r="S4445" t="s">
        <v>2489</v>
      </c>
      <c r="T4445" t="s">
        <v>2517</v>
      </c>
      <c r="U4445" t="s">
        <v>290</v>
      </c>
      <c r="V4445" t="s">
        <v>255</v>
      </c>
      <c r="W4445">
        <v>100003427</v>
      </c>
      <c r="X4445">
        <v>8005552428</v>
      </c>
      <c r="Y4445" t="s">
        <v>2595</v>
      </c>
      <c r="Z4445" t="s">
        <v>5023</v>
      </c>
      <c r="AA4445" s="13">
        <v>-78.790000000000006</v>
      </c>
      <c r="AB4445" s="14">
        <v>42548</v>
      </c>
      <c r="AC4445" t="s">
        <v>36</v>
      </c>
    </row>
    <row r="4446" spans="1:29" x14ac:dyDescent="0.25">
      <c r="A4446" t="str">
        <f>CONCATENATE("Q",ROUNDUP(MONTH(Table1[[#This Row],[Month]])/3,0))</f>
        <v>Q3</v>
      </c>
      <c r="B4446" s="14">
        <f>EOMONTH(Table1[[#This Row],[Credit Date]],-1)+1</f>
        <v>42552</v>
      </c>
      <c r="C4446" t="str">
        <f>CONCATENATE(Table1[[#This Row],[Issuer Last Name]],", ",Table1[[#This Row],[Issuer First Name]])</f>
        <v>No. 006, Employee</v>
      </c>
      <c r="D4446" t="str">
        <f>CONCATENATE(Table1[[#This Row],[Approver Last Name]],", ",Table1[[#This Row],[Approver First Name]])</f>
        <v>No. 006, Employee</v>
      </c>
      <c r="E4446" t="str">
        <f>CONCATENATE(Table1[[#This Row],[Customer Last Name]],", ",Table1[[#This Row],[Customer First Name]])</f>
        <v>No. 13896, Client</v>
      </c>
      <c r="F4446" t="str">
        <f>IF(Table1[[#This Row],[Credit Amount]]&gt;-19.99,"Less than 19.99",IF(Table1[[#This Row],[Credit Amount]]=-20,"20",IF(Table1[[#This Row],[Credit Amount]]&gt;-49.98,"20.01-49.98",IF(Table1[[#This Row],[Credit Amount]]=-49.99,"49.99",IF(Table1[[#This Row],[Credit Amount]]=-50,"50",IF(Table1[[#This Row],[Credit Amount]]&lt;-50.01,"Greater than 50"))))))</f>
        <v>Less than 19.99</v>
      </c>
      <c r="G4446" t="str">
        <f>IF(Table1[[#This Row],[Transaction Type]]="Maintenance","Non-Sales","Sales")</f>
        <v>Sales</v>
      </c>
      <c r="H4446" t="str">
        <f>IF(Table1[[#This Row],[Quarter]]="q2",1,"")</f>
        <v/>
      </c>
      <c r="I4446">
        <f>IF(Table1[[#This Row],[Quarter]]="q3",1,"")</f>
        <v>1</v>
      </c>
      <c r="J4446" t="str">
        <f>IF(Table1[[#This Row],[Quarter]]="Q2",Table1[[#This Row],[Credit Amount]],"")</f>
        <v/>
      </c>
      <c r="K4446">
        <f>IF(Table1[[#This Row],[Quarter]]="Q3",Table1[[#This Row],[Credit Amount]],"")</f>
        <v>-6.21</v>
      </c>
      <c r="L4446">
        <f>IF(Table1[[#This Row],[Transaction Type]]="Upgrade",Table1[[#This Row],[Credit Amount]],IF(Table1[[#This Row],[Transaction Type]]="Activation",Table1[[#This Row],[Credit Amount]],""))</f>
        <v>-6.21</v>
      </c>
      <c r="M4446" t="str">
        <f>IF(Table1[[#This Row],[Transaction Type]]="Maintenance",Table1[[#This Row],[Credit Amount]],"")</f>
        <v/>
      </c>
      <c r="N4446">
        <v>10006</v>
      </c>
      <c r="O4446" t="s">
        <v>2489</v>
      </c>
      <c r="P4446" t="s">
        <v>2495</v>
      </c>
      <c r="Q4446" t="s">
        <v>289</v>
      </c>
      <c r="R4446">
        <v>10006</v>
      </c>
      <c r="S4446" t="s">
        <v>2489</v>
      </c>
      <c r="T4446" t="s">
        <v>2495</v>
      </c>
      <c r="U4446" t="s">
        <v>289</v>
      </c>
      <c r="V4446" t="s">
        <v>255</v>
      </c>
      <c r="W4446">
        <v>100004895</v>
      </c>
      <c r="X4446">
        <v>8005553896</v>
      </c>
      <c r="Y4446" t="s">
        <v>2595</v>
      </c>
      <c r="Z4446" t="s">
        <v>6484</v>
      </c>
      <c r="AA4446" s="13">
        <v>-6.21</v>
      </c>
      <c r="AB4446" s="14">
        <v>42552</v>
      </c>
      <c r="AC4446" t="s">
        <v>37</v>
      </c>
    </row>
    <row r="4447" spans="1:29" x14ac:dyDescent="0.25">
      <c r="A4447" t="str">
        <f>CONCATENATE("Q",ROUNDUP(MONTH(Table1[[#This Row],[Month]])/3,0))</f>
        <v>Q3</v>
      </c>
      <c r="B4447" s="14">
        <f>EOMONTH(Table1[[#This Row],[Credit Date]],-1)+1</f>
        <v>42552</v>
      </c>
      <c r="C4447" t="str">
        <f>CONCATENATE(Table1[[#This Row],[Issuer Last Name]],", ",Table1[[#This Row],[Issuer First Name]])</f>
        <v>No. 006, Employee</v>
      </c>
      <c r="D4447" t="str">
        <f>CONCATENATE(Table1[[#This Row],[Approver Last Name]],", ",Table1[[#This Row],[Approver First Name]])</f>
        <v>No. 006, Employee</v>
      </c>
      <c r="E4447" t="str">
        <f>CONCATENATE(Table1[[#This Row],[Customer Last Name]],", ",Table1[[#This Row],[Customer First Name]])</f>
        <v>No. 10422, Client</v>
      </c>
      <c r="F4447" t="str">
        <f>IF(Table1[[#This Row],[Credit Amount]]&gt;-19.99,"Less than 19.99",IF(Table1[[#This Row],[Credit Amount]]=-20,"20",IF(Table1[[#This Row],[Credit Amount]]&gt;-49.98,"20.01-49.98",IF(Table1[[#This Row],[Credit Amount]]=-49.99,"49.99",IF(Table1[[#This Row],[Credit Amount]]=-50,"50",IF(Table1[[#This Row],[Credit Amount]]&lt;-50.01,"Greater than 50"))))))</f>
        <v>Less than 19.99</v>
      </c>
      <c r="G4447" t="str">
        <f>IF(Table1[[#This Row],[Transaction Type]]="Maintenance","Non-Sales","Sales")</f>
        <v>Sales</v>
      </c>
      <c r="H4447" t="str">
        <f>IF(Table1[[#This Row],[Quarter]]="q2",1,"")</f>
        <v/>
      </c>
      <c r="I4447">
        <f>IF(Table1[[#This Row],[Quarter]]="q3",1,"")</f>
        <v>1</v>
      </c>
      <c r="J4447" t="str">
        <f>IF(Table1[[#This Row],[Quarter]]="Q2",Table1[[#This Row],[Credit Amount]],"")</f>
        <v/>
      </c>
      <c r="K4447">
        <f>IF(Table1[[#This Row],[Quarter]]="Q3",Table1[[#This Row],[Credit Amount]],"")</f>
        <v>-16.760000000000002</v>
      </c>
      <c r="L4447">
        <f>IF(Table1[[#This Row],[Transaction Type]]="Upgrade",Table1[[#This Row],[Credit Amount]],IF(Table1[[#This Row],[Transaction Type]]="Activation",Table1[[#This Row],[Credit Amount]],""))</f>
        <v>-16.760000000000002</v>
      </c>
      <c r="M4447" t="str">
        <f>IF(Table1[[#This Row],[Transaction Type]]="Maintenance",Table1[[#This Row],[Credit Amount]],"")</f>
        <v/>
      </c>
      <c r="N4447">
        <v>10006</v>
      </c>
      <c r="O4447" t="s">
        <v>2489</v>
      </c>
      <c r="P4447" t="s">
        <v>2495</v>
      </c>
      <c r="Q4447" t="s">
        <v>289</v>
      </c>
      <c r="R4447">
        <v>10006</v>
      </c>
      <c r="S4447" t="s">
        <v>2489</v>
      </c>
      <c r="T4447" t="s">
        <v>2495</v>
      </c>
      <c r="U4447" t="s">
        <v>289</v>
      </c>
      <c r="V4447" t="s">
        <v>255</v>
      </c>
      <c r="W4447">
        <v>100001421</v>
      </c>
      <c r="X4447">
        <v>8005550422</v>
      </c>
      <c r="Y4447" t="s">
        <v>2595</v>
      </c>
      <c r="Z4447" t="s">
        <v>3017</v>
      </c>
      <c r="AA4447" s="13">
        <v>-16.760000000000002</v>
      </c>
      <c r="AB4447" s="14">
        <v>42560</v>
      </c>
      <c r="AC4447" t="s">
        <v>37</v>
      </c>
    </row>
    <row r="4448" spans="1:29" x14ac:dyDescent="0.25">
      <c r="A4448" t="str">
        <f>CONCATENATE("Q",ROUNDUP(MONTH(Table1[[#This Row],[Month]])/3,0))</f>
        <v>Q3</v>
      </c>
      <c r="B4448" s="14">
        <f>EOMONTH(Table1[[#This Row],[Credit Date]],-1)+1</f>
        <v>42552</v>
      </c>
      <c r="C4448" t="str">
        <f>CONCATENATE(Table1[[#This Row],[Issuer Last Name]],", ",Table1[[#This Row],[Issuer First Name]])</f>
        <v>No. 006, Employee</v>
      </c>
      <c r="D4448" t="str">
        <f>CONCATENATE(Table1[[#This Row],[Approver Last Name]],", ",Table1[[#This Row],[Approver First Name]])</f>
        <v>No. 006, Employee</v>
      </c>
      <c r="E4448" t="str">
        <f>CONCATENATE(Table1[[#This Row],[Customer Last Name]],", ",Table1[[#This Row],[Customer First Name]])</f>
        <v>No. 12161, Client</v>
      </c>
      <c r="F4448" t="str">
        <f>IF(Table1[[#This Row],[Credit Amount]]&gt;-19.99,"Less than 19.99",IF(Table1[[#This Row],[Credit Amount]]=-20,"20",IF(Table1[[#This Row],[Credit Amount]]&gt;-49.98,"20.01-49.98",IF(Table1[[#This Row],[Credit Amount]]=-49.99,"49.99",IF(Table1[[#This Row],[Credit Amount]]=-50,"50",IF(Table1[[#This Row],[Credit Amount]]&lt;-50.01,"Greater than 50"))))))</f>
        <v>20.01-49.98</v>
      </c>
      <c r="G4448" t="str">
        <f>IF(Table1[[#This Row],[Transaction Type]]="Maintenance","Non-Sales","Sales")</f>
        <v>Non-Sales</v>
      </c>
      <c r="H4448" t="str">
        <f>IF(Table1[[#This Row],[Quarter]]="q2",1,"")</f>
        <v/>
      </c>
      <c r="I4448">
        <f>IF(Table1[[#This Row],[Quarter]]="q3",1,"")</f>
        <v>1</v>
      </c>
      <c r="J4448" t="str">
        <f>IF(Table1[[#This Row],[Quarter]]="Q2",Table1[[#This Row],[Credit Amount]],"")</f>
        <v/>
      </c>
      <c r="K4448">
        <f>IF(Table1[[#This Row],[Quarter]]="Q3",Table1[[#This Row],[Credit Amount]],"")</f>
        <v>-48.3</v>
      </c>
      <c r="L4448" t="str">
        <f>IF(Table1[[#This Row],[Transaction Type]]="Upgrade",Table1[[#This Row],[Credit Amount]],IF(Table1[[#This Row],[Transaction Type]]="Activation",Table1[[#This Row],[Credit Amount]],""))</f>
        <v/>
      </c>
      <c r="M4448">
        <f>IF(Table1[[#This Row],[Transaction Type]]="Maintenance",Table1[[#This Row],[Credit Amount]],"")</f>
        <v>-48.3</v>
      </c>
      <c r="N4448">
        <v>10006</v>
      </c>
      <c r="O4448" t="s">
        <v>2489</v>
      </c>
      <c r="P4448" t="s">
        <v>2495</v>
      </c>
      <c r="Q4448" t="s">
        <v>289</v>
      </c>
      <c r="R4448">
        <v>10006</v>
      </c>
      <c r="S4448" t="s">
        <v>2489</v>
      </c>
      <c r="T4448" t="s">
        <v>2495</v>
      </c>
      <c r="U4448" t="s">
        <v>289</v>
      </c>
      <c r="V4448" t="s">
        <v>255</v>
      </c>
      <c r="W4448">
        <v>100003160</v>
      </c>
      <c r="X4448">
        <v>8005552161</v>
      </c>
      <c r="Y4448" t="s">
        <v>2595</v>
      </c>
      <c r="Z4448" t="s">
        <v>4756</v>
      </c>
      <c r="AA4448" s="13">
        <v>-48.3</v>
      </c>
      <c r="AB4448" s="14">
        <v>42562</v>
      </c>
      <c r="AC4448" t="s">
        <v>36</v>
      </c>
    </row>
    <row r="4449" spans="1:29" x14ac:dyDescent="0.25">
      <c r="A4449" t="str">
        <f>CONCATENATE("Q",ROUNDUP(MONTH(Table1[[#This Row],[Month]])/3,0))</f>
        <v>Q3</v>
      </c>
      <c r="B4449" s="14">
        <f>EOMONTH(Table1[[#This Row],[Credit Date]],-1)+1</f>
        <v>42552</v>
      </c>
      <c r="C4449" t="str">
        <f>CONCATENATE(Table1[[#This Row],[Issuer Last Name]],", ",Table1[[#This Row],[Issuer First Name]])</f>
        <v>No. 006, Employee</v>
      </c>
      <c r="D4449" t="str">
        <f>CONCATENATE(Table1[[#This Row],[Approver Last Name]],", ",Table1[[#This Row],[Approver First Name]])</f>
        <v>No. 028, Employee</v>
      </c>
      <c r="E4449" t="str">
        <f>CONCATENATE(Table1[[#This Row],[Customer Last Name]],", ",Table1[[#This Row],[Customer First Name]])</f>
        <v>No. 13583, Client</v>
      </c>
      <c r="F444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49" t="str">
        <f>IF(Table1[[#This Row],[Transaction Type]]="Maintenance","Non-Sales","Sales")</f>
        <v>Non-Sales</v>
      </c>
      <c r="H4449" t="str">
        <f>IF(Table1[[#This Row],[Quarter]]="q2",1,"")</f>
        <v/>
      </c>
      <c r="I4449">
        <f>IF(Table1[[#This Row],[Quarter]]="q3",1,"")</f>
        <v>1</v>
      </c>
      <c r="J4449" t="str">
        <f>IF(Table1[[#This Row],[Quarter]]="Q2",Table1[[#This Row],[Credit Amount]],"")</f>
        <v/>
      </c>
      <c r="K4449">
        <f>IF(Table1[[#This Row],[Quarter]]="Q3",Table1[[#This Row],[Credit Amount]],"")</f>
        <v>-70.849999999999994</v>
      </c>
      <c r="L4449" t="str">
        <f>IF(Table1[[#This Row],[Transaction Type]]="Upgrade",Table1[[#This Row],[Credit Amount]],IF(Table1[[#This Row],[Transaction Type]]="Activation",Table1[[#This Row],[Credit Amount]],""))</f>
        <v/>
      </c>
      <c r="M4449">
        <f>IF(Table1[[#This Row],[Transaction Type]]="Maintenance",Table1[[#This Row],[Credit Amount]],"")</f>
        <v>-70.849999999999994</v>
      </c>
      <c r="N4449">
        <v>10006</v>
      </c>
      <c r="O4449" t="s">
        <v>2489</v>
      </c>
      <c r="P4449" t="s">
        <v>2495</v>
      </c>
      <c r="Q4449" t="s">
        <v>289</v>
      </c>
      <c r="R4449">
        <v>10028</v>
      </c>
      <c r="S4449" t="s">
        <v>2489</v>
      </c>
      <c r="T4449" t="s">
        <v>2517</v>
      </c>
      <c r="U4449" t="s">
        <v>290</v>
      </c>
      <c r="V4449" t="s">
        <v>255</v>
      </c>
      <c r="W4449">
        <v>100004582</v>
      </c>
      <c r="X4449">
        <v>8005553583</v>
      </c>
      <c r="Y4449" t="s">
        <v>2595</v>
      </c>
      <c r="Z4449" t="s">
        <v>6171</v>
      </c>
      <c r="AA4449" s="13">
        <v>-70.849999999999994</v>
      </c>
      <c r="AB4449" s="14">
        <v>42568</v>
      </c>
      <c r="AC4449" t="s">
        <v>36</v>
      </c>
    </row>
    <row r="4450" spans="1:29" x14ac:dyDescent="0.25">
      <c r="A4450" t="str">
        <f>CONCATENATE("Q",ROUNDUP(MONTH(Table1[[#This Row],[Month]])/3,0))</f>
        <v>Q3</v>
      </c>
      <c r="B4450" s="14">
        <f>EOMONTH(Table1[[#This Row],[Credit Date]],-1)+1</f>
        <v>42552</v>
      </c>
      <c r="C4450" t="str">
        <f>CONCATENATE(Table1[[#This Row],[Issuer Last Name]],", ",Table1[[#This Row],[Issuer First Name]])</f>
        <v>No. 006, Employee</v>
      </c>
      <c r="D4450" t="str">
        <f>CONCATENATE(Table1[[#This Row],[Approver Last Name]],", ",Table1[[#This Row],[Approver First Name]])</f>
        <v>No. 028, Employee</v>
      </c>
      <c r="E4450" t="str">
        <f>CONCATENATE(Table1[[#This Row],[Customer Last Name]],", ",Table1[[#This Row],[Customer First Name]])</f>
        <v>No. 11927, Client</v>
      </c>
      <c r="F445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50" t="str">
        <f>IF(Table1[[#This Row],[Transaction Type]]="Maintenance","Non-Sales","Sales")</f>
        <v>Sales</v>
      </c>
      <c r="H4450" t="str">
        <f>IF(Table1[[#This Row],[Quarter]]="q2",1,"")</f>
        <v/>
      </c>
      <c r="I4450">
        <f>IF(Table1[[#This Row],[Quarter]]="q3",1,"")</f>
        <v>1</v>
      </c>
      <c r="J4450" t="str">
        <f>IF(Table1[[#This Row],[Quarter]]="Q2",Table1[[#This Row],[Credit Amount]],"")</f>
        <v/>
      </c>
      <c r="K4450">
        <f>IF(Table1[[#This Row],[Quarter]]="Q3",Table1[[#This Row],[Credit Amount]],"")</f>
        <v>-82.97</v>
      </c>
      <c r="L4450">
        <f>IF(Table1[[#This Row],[Transaction Type]]="Upgrade",Table1[[#This Row],[Credit Amount]],IF(Table1[[#This Row],[Transaction Type]]="Activation",Table1[[#This Row],[Credit Amount]],""))</f>
        <v>-82.97</v>
      </c>
      <c r="M4450" t="str">
        <f>IF(Table1[[#This Row],[Transaction Type]]="Maintenance",Table1[[#This Row],[Credit Amount]],"")</f>
        <v/>
      </c>
      <c r="N4450">
        <v>10006</v>
      </c>
      <c r="O4450" t="s">
        <v>2489</v>
      </c>
      <c r="P4450" t="s">
        <v>2495</v>
      </c>
      <c r="Q4450" t="s">
        <v>289</v>
      </c>
      <c r="R4450">
        <v>10028</v>
      </c>
      <c r="S4450" t="s">
        <v>2489</v>
      </c>
      <c r="T4450" t="s">
        <v>2517</v>
      </c>
      <c r="U4450" t="s">
        <v>290</v>
      </c>
      <c r="V4450" t="s">
        <v>255</v>
      </c>
      <c r="W4450">
        <v>100002926</v>
      </c>
      <c r="X4450">
        <v>8005551927</v>
      </c>
      <c r="Y4450" t="s">
        <v>2595</v>
      </c>
      <c r="Z4450" t="s">
        <v>4522</v>
      </c>
      <c r="AA4450" s="13">
        <v>-82.97</v>
      </c>
      <c r="AB4450" s="14">
        <v>42569</v>
      </c>
      <c r="AC4450" t="s">
        <v>37</v>
      </c>
    </row>
    <row r="4451" spans="1:29" x14ac:dyDescent="0.25">
      <c r="A4451" t="str">
        <f>CONCATENATE("Q",ROUNDUP(MONTH(Table1[[#This Row],[Month]])/3,0))</f>
        <v>Q3</v>
      </c>
      <c r="B4451" s="14">
        <f>EOMONTH(Table1[[#This Row],[Credit Date]],-1)+1</f>
        <v>42552</v>
      </c>
      <c r="C4451" t="str">
        <f>CONCATENATE(Table1[[#This Row],[Issuer Last Name]],", ",Table1[[#This Row],[Issuer First Name]])</f>
        <v>No. 006, Employee</v>
      </c>
      <c r="D4451" t="str">
        <f>CONCATENATE(Table1[[#This Row],[Approver Last Name]],", ",Table1[[#This Row],[Approver First Name]])</f>
        <v>No. 006, Employee</v>
      </c>
      <c r="E4451" t="str">
        <f>CONCATENATE(Table1[[#This Row],[Customer Last Name]],", ",Table1[[#This Row],[Customer First Name]])</f>
        <v>No. 12838, Client</v>
      </c>
      <c r="F4451" t="str">
        <f>IF(Table1[[#This Row],[Credit Amount]]&gt;-19.99,"Less than 19.99",IF(Table1[[#This Row],[Credit Amount]]=-20,"20",IF(Table1[[#This Row],[Credit Amount]]&gt;-49.98,"20.01-49.98",IF(Table1[[#This Row],[Credit Amount]]=-49.99,"49.99",IF(Table1[[#This Row],[Credit Amount]]=-50,"50",IF(Table1[[#This Row],[Credit Amount]]&lt;-50.01,"Greater than 50"))))))</f>
        <v>20.01-49.98</v>
      </c>
      <c r="G4451" t="str">
        <f>IF(Table1[[#This Row],[Transaction Type]]="Maintenance","Non-Sales","Sales")</f>
        <v>Non-Sales</v>
      </c>
      <c r="H4451" t="str">
        <f>IF(Table1[[#This Row],[Quarter]]="q2",1,"")</f>
        <v/>
      </c>
      <c r="I4451">
        <f>IF(Table1[[#This Row],[Quarter]]="q3",1,"")</f>
        <v>1</v>
      </c>
      <c r="J4451" t="str">
        <f>IF(Table1[[#This Row],[Quarter]]="Q2",Table1[[#This Row],[Credit Amount]],"")</f>
        <v/>
      </c>
      <c r="K4451">
        <f>IF(Table1[[#This Row],[Quarter]]="Q3",Table1[[#This Row],[Credit Amount]],"")</f>
        <v>-47.96</v>
      </c>
      <c r="L4451" t="str">
        <f>IF(Table1[[#This Row],[Transaction Type]]="Upgrade",Table1[[#This Row],[Credit Amount]],IF(Table1[[#This Row],[Transaction Type]]="Activation",Table1[[#This Row],[Credit Amount]],""))</f>
        <v/>
      </c>
      <c r="M4451">
        <f>IF(Table1[[#This Row],[Transaction Type]]="Maintenance",Table1[[#This Row],[Credit Amount]],"")</f>
        <v>-47.96</v>
      </c>
      <c r="N4451">
        <v>10006</v>
      </c>
      <c r="O4451" t="s">
        <v>2489</v>
      </c>
      <c r="P4451" t="s">
        <v>2495</v>
      </c>
      <c r="Q4451" t="s">
        <v>289</v>
      </c>
      <c r="R4451">
        <v>10006</v>
      </c>
      <c r="S4451" t="s">
        <v>2489</v>
      </c>
      <c r="T4451" t="s">
        <v>2495</v>
      </c>
      <c r="U4451" t="s">
        <v>289</v>
      </c>
      <c r="V4451" t="s">
        <v>255</v>
      </c>
      <c r="W4451">
        <v>100003837</v>
      </c>
      <c r="X4451">
        <v>8005552838</v>
      </c>
      <c r="Y4451" t="s">
        <v>2595</v>
      </c>
      <c r="Z4451" t="s">
        <v>5430</v>
      </c>
      <c r="AA4451" s="13">
        <v>-47.96</v>
      </c>
      <c r="AB4451" s="14">
        <v>42571</v>
      </c>
      <c r="AC4451" t="s">
        <v>36</v>
      </c>
    </row>
    <row r="4452" spans="1:29" x14ac:dyDescent="0.25">
      <c r="A4452" t="str">
        <f>CONCATENATE("Q",ROUNDUP(MONTH(Table1[[#This Row],[Month]])/3,0))</f>
        <v>Q3</v>
      </c>
      <c r="B4452" s="14">
        <f>EOMONTH(Table1[[#This Row],[Credit Date]],-1)+1</f>
        <v>42552</v>
      </c>
      <c r="C4452" t="str">
        <f>CONCATENATE(Table1[[#This Row],[Issuer Last Name]],", ",Table1[[#This Row],[Issuer First Name]])</f>
        <v>No. 006, Employee</v>
      </c>
      <c r="D4452" t="str">
        <f>CONCATENATE(Table1[[#This Row],[Approver Last Name]],", ",Table1[[#This Row],[Approver First Name]])</f>
        <v>No. 006, Employee</v>
      </c>
      <c r="E4452" t="str">
        <f>CONCATENATE(Table1[[#This Row],[Customer Last Name]],", ",Table1[[#This Row],[Customer First Name]])</f>
        <v>No. 11706, Client</v>
      </c>
      <c r="F4452" t="str">
        <f>IF(Table1[[#This Row],[Credit Amount]]&gt;-19.99,"Less than 19.99",IF(Table1[[#This Row],[Credit Amount]]=-20,"20",IF(Table1[[#This Row],[Credit Amount]]&gt;-49.98,"20.01-49.98",IF(Table1[[#This Row],[Credit Amount]]=-49.99,"49.99",IF(Table1[[#This Row],[Credit Amount]]=-50,"50",IF(Table1[[#This Row],[Credit Amount]]&lt;-50.01,"Greater than 50"))))))</f>
        <v>20.01-49.98</v>
      </c>
      <c r="G4452" t="str">
        <f>IF(Table1[[#This Row],[Transaction Type]]="Maintenance","Non-Sales","Sales")</f>
        <v>Sales</v>
      </c>
      <c r="H4452" t="str">
        <f>IF(Table1[[#This Row],[Quarter]]="q2",1,"")</f>
        <v/>
      </c>
      <c r="I4452">
        <f>IF(Table1[[#This Row],[Quarter]]="q3",1,"")</f>
        <v>1</v>
      </c>
      <c r="J4452" t="str">
        <f>IF(Table1[[#This Row],[Quarter]]="Q2",Table1[[#This Row],[Credit Amount]],"")</f>
        <v/>
      </c>
      <c r="K4452">
        <f>IF(Table1[[#This Row],[Quarter]]="Q3",Table1[[#This Row],[Credit Amount]],"")</f>
        <v>-20.61</v>
      </c>
      <c r="L4452">
        <f>IF(Table1[[#This Row],[Transaction Type]]="Upgrade",Table1[[#This Row],[Credit Amount]],IF(Table1[[#This Row],[Transaction Type]]="Activation",Table1[[#This Row],[Credit Amount]],""))</f>
        <v>-20.61</v>
      </c>
      <c r="M4452" t="str">
        <f>IF(Table1[[#This Row],[Transaction Type]]="Maintenance",Table1[[#This Row],[Credit Amount]],"")</f>
        <v/>
      </c>
      <c r="N4452">
        <v>10006</v>
      </c>
      <c r="O4452" t="s">
        <v>2489</v>
      </c>
      <c r="P4452" t="s">
        <v>2495</v>
      </c>
      <c r="Q4452" t="s">
        <v>289</v>
      </c>
      <c r="R4452">
        <v>10006</v>
      </c>
      <c r="S4452" t="s">
        <v>2489</v>
      </c>
      <c r="T4452" t="s">
        <v>2495</v>
      </c>
      <c r="U4452" t="s">
        <v>289</v>
      </c>
      <c r="V4452" t="s">
        <v>255</v>
      </c>
      <c r="W4452">
        <v>100002705</v>
      </c>
      <c r="X4452">
        <v>8005551706</v>
      </c>
      <c r="Y4452" t="s">
        <v>2595</v>
      </c>
      <c r="Z4452" t="s">
        <v>4301</v>
      </c>
      <c r="AA4452" s="13">
        <v>-20.61</v>
      </c>
      <c r="AB4452" s="14">
        <v>42574</v>
      </c>
      <c r="AC4452" t="s">
        <v>37</v>
      </c>
    </row>
    <row r="4453" spans="1:29" x14ac:dyDescent="0.25">
      <c r="A4453" t="str">
        <f>CONCATENATE("Q",ROUNDUP(MONTH(Table1[[#This Row],[Month]])/3,0))</f>
        <v>Q3</v>
      </c>
      <c r="B4453" s="14">
        <f>EOMONTH(Table1[[#This Row],[Credit Date]],-1)+1</f>
        <v>42552</v>
      </c>
      <c r="C4453" t="str">
        <f>CONCATENATE(Table1[[#This Row],[Issuer Last Name]],", ",Table1[[#This Row],[Issuer First Name]])</f>
        <v>No. 006, Employee</v>
      </c>
      <c r="D4453" t="str">
        <f>CONCATENATE(Table1[[#This Row],[Approver Last Name]],", ",Table1[[#This Row],[Approver First Name]])</f>
        <v>No. 028, Employee</v>
      </c>
      <c r="E4453" t="str">
        <f>CONCATENATE(Table1[[#This Row],[Customer Last Name]],", ",Table1[[#This Row],[Customer First Name]])</f>
        <v>No. 12800, Client</v>
      </c>
      <c r="F445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53" t="str">
        <f>IF(Table1[[#This Row],[Transaction Type]]="Maintenance","Non-Sales","Sales")</f>
        <v>Sales</v>
      </c>
      <c r="H4453" t="str">
        <f>IF(Table1[[#This Row],[Quarter]]="q2",1,"")</f>
        <v/>
      </c>
      <c r="I4453">
        <f>IF(Table1[[#This Row],[Quarter]]="q3",1,"")</f>
        <v>1</v>
      </c>
      <c r="J4453" t="str">
        <f>IF(Table1[[#This Row],[Quarter]]="Q2",Table1[[#This Row],[Credit Amount]],"")</f>
        <v/>
      </c>
      <c r="K4453">
        <f>IF(Table1[[#This Row],[Quarter]]="Q3",Table1[[#This Row],[Credit Amount]],"")</f>
        <v>-67.959999999999994</v>
      </c>
      <c r="L4453">
        <f>IF(Table1[[#This Row],[Transaction Type]]="Upgrade",Table1[[#This Row],[Credit Amount]],IF(Table1[[#This Row],[Transaction Type]]="Activation",Table1[[#This Row],[Credit Amount]],""))</f>
        <v>-67.959999999999994</v>
      </c>
      <c r="M4453" t="str">
        <f>IF(Table1[[#This Row],[Transaction Type]]="Maintenance",Table1[[#This Row],[Credit Amount]],"")</f>
        <v/>
      </c>
      <c r="N4453">
        <v>10006</v>
      </c>
      <c r="O4453" t="s">
        <v>2489</v>
      </c>
      <c r="P4453" t="s">
        <v>2495</v>
      </c>
      <c r="Q4453" t="s">
        <v>289</v>
      </c>
      <c r="R4453">
        <v>10028</v>
      </c>
      <c r="S4453" t="s">
        <v>2489</v>
      </c>
      <c r="T4453" t="s">
        <v>2517</v>
      </c>
      <c r="U4453" t="s">
        <v>290</v>
      </c>
      <c r="V4453" t="s">
        <v>255</v>
      </c>
      <c r="W4453">
        <v>100003799</v>
      </c>
      <c r="X4453">
        <v>8005552800</v>
      </c>
      <c r="Y4453" t="s">
        <v>2595</v>
      </c>
      <c r="Z4453" t="s">
        <v>5392</v>
      </c>
      <c r="AA4453" s="13">
        <v>-67.959999999999994</v>
      </c>
      <c r="AB4453" s="14">
        <v>42578</v>
      </c>
      <c r="AC4453" t="s">
        <v>35</v>
      </c>
    </row>
    <row r="4454" spans="1:29" x14ac:dyDescent="0.25">
      <c r="A4454" t="str">
        <f>CONCATENATE("Q",ROUNDUP(MONTH(Table1[[#This Row],[Month]])/3,0))</f>
        <v>Q3</v>
      </c>
      <c r="B4454" s="14">
        <f>EOMONTH(Table1[[#This Row],[Credit Date]],-1)+1</f>
        <v>42552</v>
      </c>
      <c r="C4454" t="str">
        <f>CONCATENATE(Table1[[#This Row],[Issuer Last Name]],", ",Table1[[#This Row],[Issuer First Name]])</f>
        <v>No. 006, Employee</v>
      </c>
      <c r="D4454" t="str">
        <f>CONCATENATE(Table1[[#This Row],[Approver Last Name]],", ",Table1[[#This Row],[Approver First Name]])</f>
        <v>No. 006, Employee</v>
      </c>
      <c r="E4454" t="str">
        <f>CONCATENATE(Table1[[#This Row],[Customer Last Name]],", ",Table1[[#This Row],[Customer First Name]])</f>
        <v>No. 11626, Client</v>
      </c>
      <c r="F4454" t="str">
        <f>IF(Table1[[#This Row],[Credit Amount]]&gt;-19.99,"Less than 19.99",IF(Table1[[#This Row],[Credit Amount]]=-20,"20",IF(Table1[[#This Row],[Credit Amount]]&gt;-49.98,"20.01-49.98",IF(Table1[[#This Row],[Credit Amount]]=-49.99,"49.99",IF(Table1[[#This Row],[Credit Amount]]=-50,"50",IF(Table1[[#This Row],[Credit Amount]]&lt;-50.01,"Greater than 50"))))))</f>
        <v>Less than 19.99</v>
      </c>
      <c r="G4454" t="str">
        <f>IF(Table1[[#This Row],[Transaction Type]]="Maintenance","Non-Sales","Sales")</f>
        <v>Non-Sales</v>
      </c>
      <c r="H4454" t="str">
        <f>IF(Table1[[#This Row],[Quarter]]="q2",1,"")</f>
        <v/>
      </c>
      <c r="I4454">
        <f>IF(Table1[[#This Row],[Quarter]]="q3",1,"")</f>
        <v>1</v>
      </c>
      <c r="J4454" t="str">
        <f>IF(Table1[[#This Row],[Quarter]]="Q2",Table1[[#This Row],[Credit Amount]],"")</f>
        <v/>
      </c>
      <c r="K4454">
        <f>IF(Table1[[#This Row],[Quarter]]="Q3",Table1[[#This Row],[Credit Amount]],"")</f>
        <v>-7.67</v>
      </c>
      <c r="L4454" t="str">
        <f>IF(Table1[[#This Row],[Transaction Type]]="Upgrade",Table1[[#This Row],[Credit Amount]],IF(Table1[[#This Row],[Transaction Type]]="Activation",Table1[[#This Row],[Credit Amount]],""))</f>
        <v/>
      </c>
      <c r="M4454">
        <f>IF(Table1[[#This Row],[Transaction Type]]="Maintenance",Table1[[#This Row],[Credit Amount]],"")</f>
        <v>-7.67</v>
      </c>
      <c r="N4454">
        <v>10006</v>
      </c>
      <c r="O4454" t="s">
        <v>2489</v>
      </c>
      <c r="P4454" t="s">
        <v>2495</v>
      </c>
      <c r="Q4454" t="s">
        <v>289</v>
      </c>
      <c r="R4454">
        <v>10006</v>
      </c>
      <c r="S4454" t="s">
        <v>2489</v>
      </c>
      <c r="T4454" t="s">
        <v>2495</v>
      </c>
      <c r="U4454" t="s">
        <v>289</v>
      </c>
      <c r="V4454" t="s">
        <v>255</v>
      </c>
      <c r="W4454">
        <v>100002625</v>
      </c>
      <c r="X4454">
        <v>8005551626</v>
      </c>
      <c r="Y4454" t="s">
        <v>2595</v>
      </c>
      <c r="Z4454" t="s">
        <v>4221</v>
      </c>
      <c r="AA4454" s="13">
        <v>-7.67</v>
      </c>
      <c r="AB4454" s="14">
        <v>42578</v>
      </c>
      <c r="AC4454" t="s">
        <v>36</v>
      </c>
    </row>
    <row r="4455" spans="1:29" x14ac:dyDescent="0.25">
      <c r="A4455" t="str">
        <f>CONCATENATE("Q",ROUNDUP(MONTH(Table1[[#This Row],[Month]])/3,0))</f>
        <v>Q3</v>
      </c>
      <c r="B4455" s="14">
        <f>EOMONTH(Table1[[#This Row],[Credit Date]],-1)+1</f>
        <v>42552</v>
      </c>
      <c r="C4455" t="str">
        <f>CONCATENATE(Table1[[#This Row],[Issuer Last Name]],", ",Table1[[#This Row],[Issuer First Name]])</f>
        <v>No. 006, Employee</v>
      </c>
      <c r="D4455" t="str">
        <f>CONCATENATE(Table1[[#This Row],[Approver Last Name]],", ",Table1[[#This Row],[Approver First Name]])</f>
        <v>No. 028, Employee</v>
      </c>
      <c r="E4455" t="str">
        <f>CONCATENATE(Table1[[#This Row],[Customer Last Name]],", ",Table1[[#This Row],[Customer First Name]])</f>
        <v>No. 13998, Client</v>
      </c>
      <c r="F445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55" t="str">
        <f>IF(Table1[[#This Row],[Transaction Type]]="Maintenance","Non-Sales","Sales")</f>
        <v>Sales</v>
      </c>
      <c r="H4455" t="str">
        <f>IF(Table1[[#This Row],[Quarter]]="q2",1,"")</f>
        <v/>
      </c>
      <c r="I4455">
        <f>IF(Table1[[#This Row],[Quarter]]="q3",1,"")</f>
        <v>1</v>
      </c>
      <c r="J4455" t="str">
        <f>IF(Table1[[#This Row],[Quarter]]="Q2",Table1[[#This Row],[Credit Amount]],"")</f>
        <v/>
      </c>
      <c r="K4455">
        <f>IF(Table1[[#This Row],[Quarter]]="Q3",Table1[[#This Row],[Credit Amount]],"")</f>
        <v>-57.29</v>
      </c>
      <c r="L4455">
        <f>IF(Table1[[#This Row],[Transaction Type]]="Upgrade",Table1[[#This Row],[Credit Amount]],IF(Table1[[#This Row],[Transaction Type]]="Activation",Table1[[#This Row],[Credit Amount]],""))</f>
        <v>-57.29</v>
      </c>
      <c r="M4455" t="str">
        <f>IF(Table1[[#This Row],[Transaction Type]]="Maintenance",Table1[[#This Row],[Credit Amount]],"")</f>
        <v/>
      </c>
      <c r="N4455">
        <v>10006</v>
      </c>
      <c r="O4455" t="s">
        <v>2489</v>
      </c>
      <c r="P4455" t="s">
        <v>2495</v>
      </c>
      <c r="Q4455" t="s">
        <v>289</v>
      </c>
      <c r="R4455">
        <v>10028</v>
      </c>
      <c r="S4455" t="s">
        <v>2489</v>
      </c>
      <c r="T4455" t="s">
        <v>2517</v>
      </c>
      <c r="U4455" t="s">
        <v>290</v>
      </c>
      <c r="V4455" t="s">
        <v>255</v>
      </c>
      <c r="W4455">
        <v>100004997</v>
      </c>
      <c r="X4455">
        <v>8005553998</v>
      </c>
      <c r="Y4455" t="s">
        <v>2595</v>
      </c>
      <c r="Z4455" t="s">
        <v>6586</v>
      </c>
      <c r="AA4455" s="13">
        <v>-57.29</v>
      </c>
      <c r="AB4455" s="14">
        <v>42579</v>
      </c>
      <c r="AC4455" t="s">
        <v>37</v>
      </c>
    </row>
    <row r="4456" spans="1:29" x14ac:dyDescent="0.25">
      <c r="A4456" t="str">
        <f>CONCATENATE("Q",ROUNDUP(MONTH(Table1[[#This Row],[Month]])/3,0))</f>
        <v>Q3</v>
      </c>
      <c r="B4456" s="14">
        <f>EOMONTH(Table1[[#This Row],[Credit Date]],-1)+1</f>
        <v>42583</v>
      </c>
      <c r="C4456" t="str">
        <f>CONCATENATE(Table1[[#This Row],[Issuer Last Name]],", ",Table1[[#This Row],[Issuer First Name]])</f>
        <v>No. 006, Employee</v>
      </c>
      <c r="D4456" t="str">
        <f>CONCATENATE(Table1[[#This Row],[Approver Last Name]],", ",Table1[[#This Row],[Approver First Name]])</f>
        <v>No. 006, Employee</v>
      </c>
      <c r="E4456" t="str">
        <f>CONCATENATE(Table1[[#This Row],[Customer Last Name]],", ",Table1[[#This Row],[Customer First Name]])</f>
        <v>No. 12117, Client</v>
      </c>
      <c r="F4456" t="str">
        <f>IF(Table1[[#This Row],[Credit Amount]]&gt;-19.99,"Less than 19.99",IF(Table1[[#This Row],[Credit Amount]]=-20,"20",IF(Table1[[#This Row],[Credit Amount]]&gt;-49.98,"20.01-49.98",IF(Table1[[#This Row],[Credit Amount]]=-49.99,"49.99",IF(Table1[[#This Row],[Credit Amount]]=-50,"50",IF(Table1[[#This Row],[Credit Amount]]&lt;-50.01,"Greater than 50"))))))</f>
        <v>20.01-49.98</v>
      </c>
      <c r="G4456" t="str">
        <f>IF(Table1[[#This Row],[Transaction Type]]="Maintenance","Non-Sales","Sales")</f>
        <v>Non-Sales</v>
      </c>
      <c r="H4456" t="str">
        <f>IF(Table1[[#This Row],[Quarter]]="q2",1,"")</f>
        <v/>
      </c>
      <c r="I4456">
        <f>IF(Table1[[#This Row],[Quarter]]="q3",1,"")</f>
        <v>1</v>
      </c>
      <c r="J4456" t="str">
        <f>IF(Table1[[#This Row],[Quarter]]="Q2",Table1[[#This Row],[Credit Amount]],"")</f>
        <v/>
      </c>
      <c r="K4456">
        <f>IF(Table1[[#This Row],[Quarter]]="Q3",Table1[[#This Row],[Credit Amount]],"")</f>
        <v>-41.43</v>
      </c>
      <c r="L4456" t="str">
        <f>IF(Table1[[#This Row],[Transaction Type]]="Upgrade",Table1[[#This Row],[Credit Amount]],IF(Table1[[#This Row],[Transaction Type]]="Activation",Table1[[#This Row],[Credit Amount]],""))</f>
        <v/>
      </c>
      <c r="M4456">
        <f>IF(Table1[[#This Row],[Transaction Type]]="Maintenance",Table1[[#This Row],[Credit Amount]],"")</f>
        <v>-41.43</v>
      </c>
      <c r="N4456">
        <v>10006</v>
      </c>
      <c r="O4456" t="s">
        <v>2489</v>
      </c>
      <c r="P4456" t="s">
        <v>2495</v>
      </c>
      <c r="Q4456" t="s">
        <v>289</v>
      </c>
      <c r="R4456">
        <v>10006</v>
      </c>
      <c r="S4456" t="s">
        <v>2489</v>
      </c>
      <c r="T4456" t="s">
        <v>2495</v>
      </c>
      <c r="U4456" t="s">
        <v>289</v>
      </c>
      <c r="V4456" t="s">
        <v>255</v>
      </c>
      <c r="W4456">
        <v>100003116</v>
      </c>
      <c r="X4456">
        <v>8005552117</v>
      </c>
      <c r="Y4456" t="s">
        <v>2595</v>
      </c>
      <c r="Z4456" t="s">
        <v>4712</v>
      </c>
      <c r="AA4456" s="13">
        <v>-41.43</v>
      </c>
      <c r="AB4456" s="14">
        <v>42588</v>
      </c>
      <c r="AC4456" t="s">
        <v>36</v>
      </c>
    </row>
    <row r="4457" spans="1:29" x14ac:dyDescent="0.25">
      <c r="A4457" t="str">
        <f>CONCATENATE("Q",ROUNDUP(MONTH(Table1[[#This Row],[Month]])/3,0))</f>
        <v>Q3</v>
      </c>
      <c r="B4457" s="14">
        <f>EOMONTH(Table1[[#This Row],[Credit Date]],-1)+1</f>
        <v>42583</v>
      </c>
      <c r="C4457" t="str">
        <f>CONCATENATE(Table1[[#This Row],[Issuer Last Name]],", ",Table1[[#This Row],[Issuer First Name]])</f>
        <v>No. 006, Employee</v>
      </c>
      <c r="D4457" t="str">
        <f>CONCATENATE(Table1[[#This Row],[Approver Last Name]],", ",Table1[[#This Row],[Approver First Name]])</f>
        <v>No. 006, Employee</v>
      </c>
      <c r="E4457" t="str">
        <f>CONCATENATE(Table1[[#This Row],[Customer Last Name]],", ",Table1[[#This Row],[Customer First Name]])</f>
        <v>No. 13388, Client</v>
      </c>
      <c r="F4457" t="str">
        <f>IF(Table1[[#This Row],[Credit Amount]]&gt;-19.99,"Less than 19.99",IF(Table1[[#This Row],[Credit Amount]]=-20,"20",IF(Table1[[#This Row],[Credit Amount]]&gt;-49.98,"20.01-49.98",IF(Table1[[#This Row],[Credit Amount]]=-49.99,"49.99",IF(Table1[[#This Row],[Credit Amount]]=-50,"50",IF(Table1[[#This Row],[Credit Amount]]&lt;-50.01,"Greater than 50"))))))</f>
        <v>Less than 19.99</v>
      </c>
      <c r="G4457" t="str">
        <f>IF(Table1[[#This Row],[Transaction Type]]="Maintenance","Non-Sales","Sales")</f>
        <v>Non-Sales</v>
      </c>
      <c r="H4457" t="str">
        <f>IF(Table1[[#This Row],[Quarter]]="q2",1,"")</f>
        <v/>
      </c>
      <c r="I4457">
        <f>IF(Table1[[#This Row],[Quarter]]="q3",1,"")</f>
        <v>1</v>
      </c>
      <c r="J4457" t="str">
        <f>IF(Table1[[#This Row],[Quarter]]="Q2",Table1[[#This Row],[Credit Amount]],"")</f>
        <v/>
      </c>
      <c r="K4457">
        <f>IF(Table1[[#This Row],[Quarter]]="Q3",Table1[[#This Row],[Credit Amount]],"")</f>
        <v>-15.64</v>
      </c>
      <c r="L4457" t="str">
        <f>IF(Table1[[#This Row],[Transaction Type]]="Upgrade",Table1[[#This Row],[Credit Amount]],IF(Table1[[#This Row],[Transaction Type]]="Activation",Table1[[#This Row],[Credit Amount]],""))</f>
        <v/>
      </c>
      <c r="M4457">
        <f>IF(Table1[[#This Row],[Transaction Type]]="Maintenance",Table1[[#This Row],[Credit Amount]],"")</f>
        <v>-15.64</v>
      </c>
      <c r="N4457">
        <v>10006</v>
      </c>
      <c r="O4457" t="s">
        <v>2489</v>
      </c>
      <c r="P4457" t="s">
        <v>2495</v>
      </c>
      <c r="Q4457" t="s">
        <v>289</v>
      </c>
      <c r="R4457">
        <v>10006</v>
      </c>
      <c r="S4457" t="s">
        <v>2489</v>
      </c>
      <c r="T4457" t="s">
        <v>2495</v>
      </c>
      <c r="U4457" t="s">
        <v>289</v>
      </c>
      <c r="V4457" t="s">
        <v>255</v>
      </c>
      <c r="W4457">
        <v>100004387</v>
      </c>
      <c r="X4457">
        <v>8005553388</v>
      </c>
      <c r="Y4457" t="s">
        <v>2595</v>
      </c>
      <c r="Z4457" t="s">
        <v>5976</v>
      </c>
      <c r="AA4457" s="13">
        <v>-15.64</v>
      </c>
      <c r="AB4457" s="14">
        <v>42588</v>
      </c>
      <c r="AC4457" t="s">
        <v>36</v>
      </c>
    </row>
    <row r="4458" spans="1:29" x14ac:dyDescent="0.25">
      <c r="A4458" t="str">
        <f>CONCATENATE("Q",ROUNDUP(MONTH(Table1[[#This Row],[Month]])/3,0))</f>
        <v>Q3</v>
      </c>
      <c r="B4458" s="14">
        <f>EOMONTH(Table1[[#This Row],[Credit Date]],-1)+1</f>
        <v>42583</v>
      </c>
      <c r="C4458" t="str">
        <f>CONCATENATE(Table1[[#This Row],[Issuer Last Name]],", ",Table1[[#This Row],[Issuer First Name]])</f>
        <v>No. 006, Employee</v>
      </c>
      <c r="D4458" t="str">
        <f>CONCATENATE(Table1[[#This Row],[Approver Last Name]],", ",Table1[[#This Row],[Approver First Name]])</f>
        <v>No. 006, Employee</v>
      </c>
      <c r="E4458" t="str">
        <f>CONCATENATE(Table1[[#This Row],[Customer Last Name]],", ",Table1[[#This Row],[Customer First Name]])</f>
        <v>No. 12252, Client</v>
      </c>
      <c r="F4458" t="str">
        <f>IF(Table1[[#This Row],[Credit Amount]]&gt;-19.99,"Less than 19.99",IF(Table1[[#This Row],[Credit Amount]]=-20,"20",IF(Table1[[#This Row],[Credit Amount]]&gt;-49.98,"20.01-49.98",IF(Table1[[#This Row],[Credit Amount]]=-49.99,"49.99",IF(Table1[[#This Row],[Credit Amount]]=-50,"50",IF(Table1[[#This Row],[Credit Amount]]&lt;-50.01,"Greater than 50"))))))</f>
        <v>20.01-49.98</v>
      </c>
      <c r="G4458" t="str">
        <f>IF(Table1[[#This Row],[Transaction Type]]="Maintenance","Non-Sales","Sales")</f>
        <v>Sales</v>
      </c>
      <c r="H4458" t="str">
        <f>IF(Table1[[#This Row],[Quarter]]="q2",1,"")</f>
        <v/>
      </c>
      <c r="I4458">
        <f>IF(Table1[[#This Row],[Quarter]]="q3",1,"")</f>
        <v>1</v>
      </c>
      <c r="J4458" t="str">
        <f>IF(Table1[[#This Row],[Quarter]]="Q2",Table1[[#This Row],[Credit Amount]],"")</f>
        <v/>
      </c>
      <c r="K4458">
        <f>IF(Table1[[#This Row],[Quarter]]="Q3",Table1[[#This Row],[Credit Amount]],"")</f>
        <v>-31.34</v>
      </c>
      <c r="L4458">
        <f>IF(Table1[[#This Row],[Transaction Type]]="Upgrade",Table1[[#This Row],[Credit Amount]],IF(Table1[[#This Row],[Transaction Type]]="Activation",Table1[[#This Row],[Credit Amount]],""))</f>
        <v>-31.34</v>
      </c>
      <c r="M4458" t="str">
        <f>IF(Table1[[#This Row],[Transaction Type]]="Maintenance",Table1[[#This Row],[Credit Amount]],"")</f>
        <v/>
      </c>
      <c r="N4458">
        <v>10006</v>
      </c>
      <c r="O4458" t="s">
        <v>2489</v>
      </c>
      <c r="P4458" t="s">
        <v>2495</v>
      </c>
      <c r="Q4458" t="s">
        <v>289</v>
      </c>
      <c r="R4458">
        <v>10006</v>
      </c>
      <c r="S4458" t="s">
        <v>2489</v>
      </c>
      <c r="T4458" t="s">
        <v>2495</v>
      </c>
      <c r="U4458" t="s">
        <v>289</v>
      </c>
      <c r="V4458" t="s">
        <v>255</v>
      </c>
      <c r="W4458">
        <v>100003251</v>
      </c>
      <c r="X4458">
        <v>8005552252</v>
      </c>
      <c r="Y4458" t="s">
        <v>2595</v>
      </c>
      <c r="Z4458" t="s">
        <v>4847</v>
      </c>
      <c r="AA4458" s="13">
        <v>-31.34</v>
      </c>
      <c r="AB4458" s="14">
        <v>42591</v>
      </c>
      <c r="AC4458" t="s">
        <v>35</v>
      </c>
    </row>
    <row r="4459" spans="1:29" x14ac:dyDescent="0.25">
      <c r="A4459" t="str">
        <f>CONCATENATE("Q",ROUNDUP(MONTH(Table1[[#This Row],[Month]])/3,0))</f>
        <v>Q3</v>
      </c>
      <c r="B4459" s="14">
        <f>EOMONTH(Table1[[#This Row],[Credit Date]],-1)+1</f>
        <v>42583</v>
      </c>
      <c r="C4459" t="str">
        <f>CONCATENATE(Table1[[#This Row],[Issuer Last Name]],", ",Table1[[#This Row],[Issuer First Name]])</f>
        <v>No. 006, Employee</v>
      </c>
      <c r="D4459" t="str">
        <f>CONCATENATE(Table1[[#This Row],[Approver Last Name]],", ",Table1[[#This Row],[Approver First Name]])</f>
        <v>No. 006, Employee</v>
      </c>
      <c r="E4459" t="str">
        <f>CONCATENATE(Table1[[#This Row],[Customer Last Name]],", ",Table1[[#This Row],[Customer First Name]])</f>
        <v>No. 13447, Client</v>
      </c>
      <c r="F4459" t="str">
        <f>IF(Table1[[#This Row],[Credit Amount]]&gt;-19.99,"Less than 19.99",IF(Table1[[#This Row],[Credit Amount]]=-20,"20",IF(Table1[[#This Row],[Credit Amount]]&gt;-49.98,"20.01-49.98",IF(Table1[[#This Row],[Credit Amount]]=-49.99,"49.99",IF(Table1[[#This Row],[Credit Amount]]=-50,"50",IF(Table1[[#This Row],[Credit Amount]]&lt;-50.01,"Greater than 50"))))))</f>
        <v>20.01-49.98</v>
      </c>
      <c r="G4459" t="str">
        <f>IF(Table1[[#This Row],[Transaction Type]]="Maintenance","Non-Sales","Sales")</f>
        <v>Non-Sales</v>
      </c>
      <c r="H4459" t="str">
        <f>IF(Table1[[#This Row],[Quarter]]="q2",1,"")</f>
        <v/>
      </c>
      <c r="I4459">
        <f>IF(Table1[[#This Row],[Quarter]]="q3",1,"")</f>
        <v>1</v>
      </c>
      <c r="J4459" t="str">
        <f>IF(Table1[[#This Row],[Quarter]]="Q2",Table1[[#This Row],[Credit Amount]],"")</f>
        <v/>
      </c>
      <c r="K4459">
        <f>IF(Table1[[#This Row],[Quarter]]="Q3",Table1[[#This Row],[Credit Amount]],"")</f>
        <v>-42.13</v>
      </c>
      <c r="L4459" t="str">
        <f>IF(Table1[[#This Row],[Transaction Type]]="Upgrade",Table1[[#This Row],[Credit Amount]],IF(Table1[[#This Row],[Transaction Type]]="Activation",Table1[[#This Row],[Credit Amount]],""))</f>
        <v/>
      </c>
      <c r="M4459">
        <f>IF(Table1[[#This Row],[Transaction Type]]="Maintenance",Table1[[#This Row],[Credit Amount]],"")</f>
        <v>-42.13</v>
      </c>
      <c r="N4459">
        <v>10006</v>
      </c>
      <c r="O4459" t="s">
        <v>2489</v>
      </c>
      <c r="P4459" t="s">
        <v>2495</v>
      </c>
      <c r="Q4459" t="s">
        <v>289</v>
      </c>
      <c r="R4459">
        <v>10006</v>
      </c>
      <c r="S4459" t="s">
        <v>2489</v>
      </c>
      <c r="T4459" t="s">
        <v>2495</v>
      </c>
      <c r="U4459" t="s">
        <v>289</v>
      </c>
      <c r="V4459" t="s">
        <v>255</v>
      </c>
      <c r="W4459">
        <v>100004446</v>
      </c>
      <c r="X4459">
        <v>8005553447</v>
      </c>
      <c r="Y4459" t="s">
        <v>2595</v>
      </c>
      <c r="Z4459" t="s">
        <v>6035</v>
      </c>
      <c r="AA4459" s="13">
        <v>-42.13</v>
      </c>
      <c r="AB4459" s="14">
        <v>42591</v>
      </c>
      <c r="AC4459" t="s">
        <v>36</v>
      </c>
    </row>
    <row r="4460" spans="1:29" x14ac:dyDescent="0.25">
      <c r="A4460" t="str">
        <f>CONCATENATE("Q",ROUNDUP(MONTH(Table1[[#This Row],[Month]])/3,0))</f>
        <v>Q3</v>
      </c>
      <c r="B4460" s="14">
        <f>EOMONTH(Table1[[#This Row],[Credit Date]],-1)+1</f>
        <v>42583</v>
      </c>
      <c r="C4460" t="str">
        <f>CONCATENATE(Table1[[#This Row],[Issuer Last Name]],", ",Table1[[#This Row],[Issuer First Name]])</f>
        <v>No. 006, Employee</v>
      </c>
      <c r="D4460" t="str">
        <f>CONCATENATE(Table1[[#This Row],[Approver Last Name]],", ",Table1[[#This Row],[Approver First Name]])</f>
        <v>No. 006, Employee</v>
      </c>
      <c r="E4460" t="str">
        <f>CONCATENATE(Table1[[#This Row],[Customer Last Name]],", ",Table1[[#This Row],[Customer First Name]])</f>
        <v>No. 10425, Client</v>
      </c>
      <c r="F4460" t="str">
        <f>IF(Table1[[#This Row],[Credit Amount]]&gt;-19.99,"Less than 19.99",IF(Table1[[#This Row],[Credit Amount]]=-20,"20",IF(Table1[[#This Row],[Credit Amount]]&gt;-49.98,"20.01-49.98",IF(Table1[[#This Row],[Credit Amount]]=-49.99,"49.99",IF(Table1[[#This Row],[Credit Amount]]=-50,"50",IF(Table1[[#This Row],[Credit Amount]]&lt;-50.01,"Greater than 50"))))))</f>
        <v>20.01-49.98</v>
      </c>
      <c r="G4460" t="str">
        <f>IF(Table1[[#This Row],[Transaction Type]]="Maintenance","Non-Sales","Sales")</f>
        <v>Non-Sales</v>
      </c>
      <c r="H4460" t="str">
        <f>IF(Table1[[#This Row],[Quarter]]="q2",1,"")</f>
        <v/>
      </c>
      <c r="I4460">
        <f>IF(Table1[[#This Row],[Quarter]]="q3",1,"")</f>
        <v>1</v>
      </c>
      <c r="J4460" t="str">
        <f>IF(Table1[[#This Row],[Quarter]]="Q2",Table1[[#This Row],[Credit Amount]],"")</f>
        <v/>
      </c>
      <c r="K4460">
        <f>IF(Table1[[#This Row],[Quarter]]="Q3",Table1[[#This Row],[Credit Amount]],"")</f>
        <v>-36.659999999999997</v>
      </c>
      <c r="L4460" t="str">
        <f>IF(Table1[[#This Row],[Transaction Type]]="Upgrade",Table1[[#This Row],[Credit Amount]],IF(Table1[[#This Row],[Transaction Type]]="Activation",Table1[[#This Row],[Credit Amount]],""))</f>
        <v/>
      </c>
      <c r="M4460">
        <f>IF(Table1[[#This Row],[Transaction Type]]="Maintenance",Table1[[#This Row],[Credit Amount]],"")</f>
        <v>-36.659999999999997</v>
      </c>
      <c r="N4460">
        <v>10006</v>
      </c>
      <c r="O4460" t="s">
        <v>2489</v>
      </c>
      <c r="P4460" t="s">
        <v>2495</v>
      </c>
      <c r="Q4460" t="s">
        <v>289</v>
      </c>
      <c r="R4460">
        <v>10006</v>
      </c>
      <c r="S4460" t="s">
        <v>2489</v>
      </c>
      <c r="T4460" t="s">
        <v>2495</v>
      </c>
      <c r="U4460" t="s">
        <v>289</v>
      </c>
      <c r="V4460" t="s">
        <v>255</v>
      </c>
      <c r="W4460">
        <v>100001424</v>
      </c>
      <c r="X4460">
        <v>8005550425</v>
      </c>
      <c r="Y4460" t="s">
        <v>2595</v>
      </c>
      <c r="Z4460" t="s">
        <v>3020</v>
      </c>
      <c r="AA4460" s="13">
        <v>-36.659999999999997</v>
      </c>
      <c r="AB4460" s="14">
        <v>42594</v>
      </c>
      <c r="AC4460" t="s">
        <v>36</v>
      </c>
    </row>
    <row r="4461" spans="1:29" x14ac:dyDescent="0.25">
      <c r="A4461" t="str">
        <f>CONCATENATE("Q",ROUNDUP(MONTH(Table1[[#This Row],[Month]])/3,0))</f>
        <v>Q3</v>
      </c>
      <c r="B4461" s="14">
        <f>EOMONTH(Table1[[#This Row],[Credit Date]],-1)+1</f>
        <v>42583</v>
      </c>
      <c r="C4461" t="str">
        <f>CONCATENATE(Table1[[#This Row],[Issuer Last Name]],", ",Table1[[#This Row],[Issuer First Name]])</f>
        <v>No. 006, Employee</v>
      </c>
      <c r="D4461" t="str">
        <f>CONCATENATE(Table1[[#This Row],[Approver Last Name]],", ",Table1[[#This Row],[Approver First Name]])</f>
        <v>No. 028, Employee</v>
      </c>
      <c r="E4461" t="str">
        <f>CONCATENATE(Table1[[#This Row],[Customer Last Name]],", ",Table1[[#This Row],[Customer First Name]])</f>
        <v>No. 11951, Client</v>
      </c>
      <c r="F446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61" t="str">
        <f>IF(Table1[[#This Row],[Transaction Type]]="Maintenance","Non-Sales","Sales")</f>
        <v>Non-Sales</v>
      </c>
      <c r="H4461" t="str">
        <f>IF(Table1[[#This Row],[Quarter]]="q2",1,"")</f>
        <v/>
      </c>
      <c r="I4461">
        <f>IF(Table1[[#This Row],[Quarter]]="q3",1,"")</f>
        <v>1</v>
      </c>
      <c r="J4461" t="str">
        <f>IF(Table1[[#This Row],[Quarter]]="Q2",Table1[[#This Row],[Credit Amount]],"")</f>
        <v/>
      </c>
      <c r="K4461">
        <f>IF(Table1[[#This Row],[Quarter]]="Q3",Table1[[#This Row],[Credit Amount]],"")</f>
        <v>-91.66</v>
      </c>
      <c r="L4461" t="str">
        <f>IF(Table1[[#This Row],[Transaction Type]]="Upgrade",Table1[[#This Row],[Credit Amount]],IF(Table1[[#This Row],[Transaction Type]]="Activation",Table1[[#This Row],[Credit Amount]],""))</f>
        <v/>
      </c>
      <c r="M4461">
        <f>IF(Table1[[#This Row],[Transaction Type]]="Maintenance",Table1[[#This Row],[Credit Amount]],"")</f>
        <v>-91.66</v>
      </c>
      <c r="N4461">
        <v>10006</v>
      </c>
      <c r="O4461" t="s">
        <v>2489</v>
      </c>
      <c r="P4461" t="s">
        <v>2495</v>
      </c>
      <c r="Q4461" t="s">
        <v>289</v>
      </c>
      <c r="R4461">
        <v>10028</v>
      </c>
      <c r="S4461" t="s">
        <v>2489</v>
      </c>
      <c r="T4461" t="s">
        <v>2517</v>
      </c>
      <c r="U4461" t="s">
        <v>290</v>
      </c>
      <c r="V4461" t="s">
        <v>255</v>
      </c>
      <c r="W4461">
        <v>100002950</v>
      </c>
      <c r="X4461">
        <v>8005551951</v>
      </c>
      <c r="Y4461" t="s">
        <v>2595</v>
      </c>
      <c r="Z4461" t="s">
        <v>4546</v>
      </c>
      <c r="AA4461" s="13">
        <v>-91.66</v>
      </c>
      <c r="AB4461" s="14">
        <v>42599</v>
      </c>
      <c r="AC4461" t="s">
        <v>36</v>
      </c>
    </row>
    <row r="4462" spans="1:29" x14ac:dyDescent="0.25">
      <c r="A4462" t="str">
        <f>CONCATENATE("Q",ROUNDUP(MONTH(Table1[[#This Row],[Month]])/3,0))</f>
        <v>Q3</v>
      </c>
      <c r="B4462" s="14">
        <f>EOMONTH(Table1[[#This Row],[Credit Date]],-1)+1</f>
        <v>42583</v>
      </c>
      <c r="C4462" t="str">
        <f>CONCATENATE(Table1[[#This Row],[Issuer Last Name]],", ",Table1[[#This Row],[Issuer First Name]])</f>
        <v>No. 006, Employee</v>
      </c>
      <c r="D4462" t="str">
        <f>CONCATENATE(Table1[[#This Row],[Approver Last Name]],", ",Table1[[#This Row],[Approver First Name]])</f>
        <v>No. 006, Employee</v>
      </c>
      <c r="E4462" t="str">
        <f>CONCATENATE(Table1[[#This Row],[Customer Last Name]],", ",Table1[[#This Row],[Customer First Name]])</f>
        <v>No. 13651, Client</v>
      </c>
      <c r="F4462" t="str">
        <f>IF(Table1[[#This Row],[Credit Amount]]&gt;-19.99,"Less than 19.99",IF(Table1[[#This Row],[Credit Amount]]=-20,"20",IF(Table1[[#This Row],[Credit Amount]]&gt;-49.98,"20.01-49.98",IF(Table1[[#This Row],[Credit Amount]]=-49.99,"49.99",IF(Table1[[#This Row],[Credit Amount]]=-50,"50",IF(Table1[[#This Row],[Credit Amount]]&lt;-50.01,"Greater than 50"))))))</f>
        <v>Less than 19.99</v>
      </c>
      <c r="G4462" t="str">
        <f>IF(Table1[[#This Row],[Transaction Type]]="Maintenance","Non-Sales","Sales")</f>
        <v>Non-Sales</v>
      </c>
      <c r="H4462" t="str">
        <f>IF(Table1[[#This Row],[Quarter]]="q2",1,"")</f>
        <v/>
      </c>
      <c r="I4462">
        <f>IF(Table1[[#This Row],[Quarter]]="q3",1,"")</f>
        <v>1</v>
      </c>
      <c r="J4462" t="str">
        <f>IF(Table1[[#This Row],[Quarter]]="Q2",Table1[[#This Row],[Credit Amount]],"")</f>
        <v/>
      </c>
      <c r="K4462">
        <f>IF(Table1[[#This Row],[Quarter]]="Q3",Table1[[#This Row],[Credit Amount]],"")</f>
        <v>-13.95</v>
      </c>
      <c r="L4462" t="str">
        <f>IF(Table1[[#This Row],[Transaction Type]]="Upgrade",Table1[[#This Row],[Credit Amount]],IF(Table1[[#This Row],[Transaction Type]]="Activation",Table1[[#This Row],[Credit Amount]],""))</f>
        <v/>
      </c>
      <c r="M4462">
        <f>IF(Table1[[#This Row],[Transaction Type]]="Maintenance",Table1[[#This Row],[Credit Amount]],"")</f>
        <v>-13.95</v>
      </c>
      <c r="N4462">
        <v>10006</v>
      </c>
      <c r="O4462" t="s">
        <v>2489</v>
      </c>
      <c r="P4462" t="s">
        <v>2495</v>
      </c>
      <c r="Q4462" t="s">
        <v>289</v>
      </c>
      <c r="R4462">
        <v>10006</v>
      </c>
      <c r="S4462" t="s">
        <v>2489</v>
      </c>
      <c r="T4462" t="s">
        <v>2495</v>
      </c>
      <c r="U4462" t="s">
        <v>289</v>
      </c>
      <c r="V4462" t="s">
        <v>255</v>
      </c>
      <c r="W4462">
        <v>100004650</v>
      </c>
      <c r="X4462">
        <v>8005553651</v>
      </c>
      <c r="Y4462" t="s">
        <v>2595</v>
      </c>
      <c r="Z4462" t="s">
        <v>6239</v>
      </c>
      <c r="AA4462" s="13">
        <v>-13.95</v>
      </c>
      <c r="AB4462" s="14">
        <v>42604</v>
      </c>
      <c r="AC4462" t="s">
        <v>36</v>
      </c>
    </row>
    <row r="4463" spans="1:29" x14ac:dyDescent="0.25">
      <c r="A4463" t="str">
        <f>CONCATENATE("Q",ROUNDUP(MONTH(Table1[[#This Row],[Month]])/3,0))</f>
        <v>Q3</v>
      </c>
      <c r="B4463" s="14">
        <f>EOMONTH(Table1[[#This Row],[Credit Date]],-1)+1</f>
        <v>42583</v>
      </c>
      <c r="C4463" t="str">
        <f>CONCATENATE(Table1[[#This Row],[Issuer Last Name]],", ",Table1[[#This Row],[Issuer First Name]])</f>
        <v>No. 006, Employee</v>
      </c>
      <c r="D4463" t="str">
        <f>CONCATENATE(Table1[[#This Row],[Approver Last Name]],", ",Table1[[#This Row],[Approver First Name]])</f>
        <v>No. 006, Employee</v>
      </c>
      <c r="E4463" t="str">
        <f>CONCATENATE(Table1[[#This Row],[Customer Last Name]],", ",Table1[[#This Row],[Customer First Name]])</f>
        <v>No. 12098, Client</v>
      </c>
      <c r="F4463" t="str">
        <f>IF(Table1[[#This Row],[Credit Amount]]&gt;-19.99,"Less than 19.99",IF(Table1[[#This Row],[Credit Amount]]=-20,"20",IF(Table1[[#This Row],[Credit Amount]]&gt;-49.98,"20.01-49.98",IF(Table1[[#This Row],[Credit Amount]]=-49.99,"49.99",IF(Table1[[#This Row],[Credit Amount]]=-50,"50",IF(Table1[[#This Row],[Credit Amount]]&lt;-50.01,"Greater than 50"))))))</f>
        <v>Less than 19.99</v>
      </c>
      <c r="G4463" t="str">
        <f>IF(Table1[[#This Row],[Transaction Type]]="Maintenance","Non-Sales","Sales")</f>
        <v>Sales</v>
      </c>
      <c r="H4463" t="str">
        <f>IF(Table1[[#This Row],[Quarter]]="q2",1,"")</f>
        <v/>
      </c>
      <c r="I4463">
        <f>IF(Table1[[#This Row],[Quarter]]="q3",1,"")</f>
        <v>1</v>
      </c>
      <c r="J4463" t="str">
        <f>IF(Table1[[#This Row],[Quarter]]="Q2",Table1[[#This Row],[Credit Amount]],"")</f>
        <v/>
      </c>
      <c r="K4463">
        <f>IF(Table1[[#This Row],[Quarter]]="Q3",Table1[[#This Row],[Credit Amount]],"")</f>
        <v>-16.940000000000001</v>
      </c>
      <c r="L4463">
        <f>IF(Table1[[#This Row],[Transaction Type]]="Upgrade",Table1[[#This Row],[Credit Amount]],IF(Table1[[#This Row],[Transaction Type]]="Activation",Table1[[#This Row],[Credit Amount]],""))</f>
        <v>-16.940000000000001</v>
      </c>
      <c r="M4463" t="str">
        <f>IF(Table1[[#This Row],[Transaction Type]]="Maintenance",Table1[[#This Row],[Credit Amount]],"")</f>
        <v/>
      </c>
      <c r="N4463">
        <v>10006</v>
      </c>
      <c r="O4463" t="s">
        <v>2489</v>
      </c>
      <c r="P4463" t="s">
        <v>2495</v>
      </c>
      <c r="Q4463" t="s">
        <v>289</v>
      </c>
      <c r="R4463">
        <v>10006</v>
      </c>
      <c r="S4463" t="s">
        <v>2489</v>
      </c>
      <c r="T4463" t="s">
        <v>2495</v>
      </c>
      <c r="U4463" t="s">
        <v>289</v>
      </c>
      <c r="V4463" t="s">
        <v>255</v>
      </c>
      <c r="W4463">
        <v>100003097</v>
      </c>
      <c r="X4463">
        <v>8005552098</v>
      </c>
      <c r="Y4463" t="s">
        <v>2595</v>
      </c>
      <c r="Z4463" t="s">
        <v>4693</v>
      </c>
      <c r="AA4463" s="13">
        <v>-16.940000000000001</v>
      </c>
      <c r="AB4463" s="14">
        <v>42606</v>
      </c>
      <c r="AC4463" t="s">
        <v>37</v>
      </c>
    </row>
    <row r="4464" spans="1:29" x14ac:dyDescent="0.25">
      <c r="A4464" t="str">
        <f>CONCATENATE("Q",ROUNDUP(MONTH(Table1[[#This Row],[Month]])/3,0))</f>
        <v>Q3</v>
      </c>
      <c r="B4464" s="14">
        <f>EOMONTH(Table1[[#This Row],[Credit Date]],-1)+1</f>
        <v>42583</v>
      </c>
      <c r="C4464" t="str">
        <f>CONCATENATE(Table1[[#This Row],[Issuer Last Name]],", ",Table1[[#This Row],[Issuer First Name]])</f>
        <v>No. 006, Employee</v>
      </c>
      <c r="D4464" t="str">
        <f>CONCATENATE(Table1[[#This Row],[Approver Last Name]],", ",Table1[[#This Row],[Approver First Name]])</f>
        <v>No. 006, Employee</v>
      </c>
      <c r="E4464" t="str">
        <f>CONCATENATE(Table1[[#This Row],[Customer Last Name]],", ",Table1[[#This Row],[Customer First Name]])</f>
        <v>No. 10926, Client</v>
      </c>
      <c r="F4464" t="str">
        <f>IF(Table1[[#This Row],[Credit Amount]]&gt;-19.99,"Less than 19.99",IF(Table1[[#This Row],[Credit Amount]]=-20,"20",IF(Table1[[#This Row],[Credit Amount]]&gt;-49.98,"20.01-49.98",IF(Table1[[#This Row],[Credit Amount]]=-49.99,"49.99",IF(Table1[[#This Row],[Credit Amount]]=-50,"50",IF(Table1[[#This Row],[Credit Amount]]&lt;-50.01,"Greater than 50"))))))</f>
        <v>20.01-49.98</v>
      </c>
      <c r="G4464" t="str">
        <f>IF(Table1[[#This Row],[Transaction Type]]="Maintenance","Non-Sales","Sales")</f>
        <v>Non-Sales</v>
      </c>
      <c r="H4464" t="str">
        <f>IF(Table1[[#This Row],[Quarter]]="q2",1,"")</f>
        <v/>
      </c>
      <c r="I4464">
        <f>IF(Table1[[#This Row],[Quarter]]="q3",1,"")</f>
        <v>1</v>
      </c>
      <c r="J4464" t="str">
        <f>IF(Table1[[#This Row],[Quarter]]="Q2",Table1[[#This Row],[Credit Amount]],"")</f>
        <v/>
      </c>
      <c r="K4464">
        <f>IF(Table1[[#This Row],[Quarter]]="Q3",Table1[[#This Row],[Credit Amount]],"")</f>
        <v>-31.22</v>
      </c>
      <c r="L4464" t="str">
        <f>IF(Table1[[#This Row],[Transaction Type]]="Upgrade",Table1[[#This Row],[Credit Amount]],IF(Table1[[#This Row],[Transaction Type]]="Activation",Table1[[#This Row],[Credit Amount]],""))</f>
        <v/>
      </c>
      <c r="M4464">
        <f>IF(Table1[[#This Row],[Transaction Type]]="Maintenance",Table1[[#This Row],[Credit Amount]],"")</f>
        <v>-31.22</v>
      </c>
      <c r="N4464">
        <v>10006</v>
      </c>
      <c r="O4464" t="s">
        <v>2489</v>
      </c>
      <c r="P4464" t="s">
        <v>2495</v>
      </c>
      <c r="Q4464" t="s">
        <v>289</v>
      </c>
      <c r="R4464">
        <v>10006</v>
      </c>
      <c r="S4464" t="s">
        <v>2489</v>
      </c>
      <c r="T4464" t="s">
        <v>2495</v>
      </c>
      <c r="U4464" t="s">
        <v>289</v>
      </c>
      <c r="V4464" t="s">
        <v>255</v>
      </c>
      <c r="W4464">
        <v>100001925</v>
      </c>
      <c r="X4464">
        <v>8005550926</v>
      </c>
      <c r="Y4464" t="s">
        <v>2595</v>
      </c>
      <c r="Z4464" t="s">
        <v>3521</v>
      </c>
      <c r="AA4464" s="13">
        <v>-31.22</v>
      </c>
      <c r="AB4464" s="14">
        <v>42607</v>
      </c>
      <c r="AC4464" t="s">
        <v>36</v>
      </c>
    </row>
    <row r="4465" spans="1:29" x14ac:dyDescent="0.25">
      <c r="A4465" t="str">
        <f>CONCATENATE("Q",ROUNDUP(MONTH(Table1[[#This Row],[Month]])/3,0))</f>
        <v>Q3</v>
      </c>
      <c r="B4465" s="14">
        <f>EOMONTH(Table1[[#This Row],[Credit Date]],-1)+1</f>
        <v>42583</v>
      </c>
      <c r="C4465" t="str">
        <f>CONCATENATE(Table1[[#This Row],[Issuer Last Name]],", ",Table1[[#This Row],[Issuer First Name]])</f>
        <v>No. 006, Employee</v>
      </c>
      <c r="D4465" t="str">
        <f>CONCATENATE(Table1[[#This Row],[Approver Last Name]],", ",Table1[[#This Row],[Approver First Name]])</f>
        <v>No. 028, Employee</v>
      </c>
      <c r="E4465" t="str">
        <f>CONCATENATE(Table1[[#This Row],[Customer Last Name]],", ",Table1[[#This Row],[Customer First Name]])</f>
        <v>No. 11605, Client</v>
      </c>
      <c r="F446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65" t="str">
        <f>IF(Table1[[#This Row],[Transaction Type]]="Maintenance","Non-Sales","Sales")</f>
        <v>Non-Sales</v>
      </c>
      <c r="H4465" t="str">
        <f>IF(Table1[[#This Row],[Quarter]]="q2",1,"")</f>
        <v/>
      </c>
      <c r="I4465">
        <f>IF(Table1[[#This Row],[Quarter]]="q3",1,"")</f>
        <v>1</v>
      </c>
      <c r="J4465" t="str">
        <f>IF(Table1[[#This Row],[Quarter]]="Q2",Table1[[#This Row],[Credit Amount]],"")</f>
        <v/>
      </c>
      <c r="K4465">
        <f>IF(Table1[[#This Row],[Quarter]]="Q3",Table1[[#This Row],[Credit Amount]],"")</f>
        <v>-52.33</v>
      </c>
      <c r="L4465" t="str">
        <f>IF(Table1[[#This Row],[Transaction Type]]="Upgrade",Table1[[#This Row],[Credit Amount]],IF(Table1[[#This Row],[Transaction Type]]="Activation",Table1[[#This Row],[Credit Amount]],""))</f>
        <v/>
      </c>
      <c r="M4465">
        <f>IF(Table1[[#This Row],[Transaction Type]]="Maintenance",Table1[[#This Row],[Credit Amount]],"")</f>
        <v>-52.33</v>
      </c>
      <c r="N4465">
        <v>10006</v>
      </c>
      <c r="O4465" t="s">
        <v>2489</v>
      </c>
      <c r="P4465" t="s">
        <v>2495</v>
      </c>
      <c r="Q4465" t="s">
        <v>289</v>
      </c>
      <c r="R4465">
        <v>10028</v>
      </c>
      <c r="S4465" t="s">
        <v>2489</v>
      </c>
      <c r="T4465" t="s">
        <v>2517</v>
      </c>
      <c r="U4465" t="s">
        <v>290</v>
      </c>
      <c r="V4465" t="s">
        <v>255</v>
      </c>
      <c r="W4465">
        <v>100002604</v>
      </c>
      <c r="X4465">
        <v>8005551605</v>
      </c>
      <c r="Y4465" t="s">
        <v>2595</v>
      </c>
      <c r="Z4465" t="s">
        <v>4200</v>
      </c>
      <c r="AA4465" s="13">
        <v>-52.33</v>
      </c>
      <c r="AB4465" s="14">
        <v>42608</v>
      </c>
      <c r="AC4465" t="s">
        <v>36</v>
      </c>
    </row>
    <row r="4466" spans="1:29" x14ac:dyDescent="0.25">
      <c r="A4466" t="str">
        <f>CONCATENATE("Q",ROUNDUP(MONTH(Table1[[#This Row],[Month]])/3,0))</f>
        <v>Q3</v>
      </c>
      <c r="B4466" s="14">
        <f>EOMONTH(Table1[[#This Row],[Credit Date]],-1)+1</f>
        <v>42583</v>
      </c>
      <c r="C4466" t="str">
        <f>CONCATENATE(Table1[[#This Row],[Issuer Last Name]],", ",Table1[[#This Row],[Issuer First Name]])</f>
        <v>No. 006, Employee</v>
      </c>
      <c r="D4466" t="str">
        <f>CONCATENATE(Table1[[#This Row],[Approver Last Name]],", ",Table1[[#This Row],[Approver First Name]])</f>
        <v>No. 028, Employee</v>
      </c>
      <c r="E4466" t="str">
        <f>CONCATENATE(Table1[[#This Row],[Customer Last Name]],", ",Table1[[#This Row],[Customer First Name]])</f>
        <v>No. 10504, Client</v>
      </c>
      <c r="F446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66" t="str">
        <f>IF(Table1[[#This Row],[Transaction Type]]="Maintenance","Non-Sales","Sales")</f>
        <v>Non-Sales</v>
      </c>
      <c r="H4466" t="str">
        <f>IF(Table1[[#This Row],[Quarter]]="q2",1,"")</f>
        <v/>
      </c>
      <c r="I4466">
        <f>IF(Table1[[#This Row],[Quarter]]="q3",1,"")</f>
        <v>1</v>
      </c>
      <c r="J4466" t="str">
        <f>IF(Table1[[#This Row],[Quarter]]="Q2",Table1[[#This Row],[Credit Amount]],"")</f>
        <v/>
      </c>
      <c r="K4466">
        <f>IF(Table1[[#This Row],[Quarter]]="Q3",Table1[[#This Row],[Credit Amount]],"")</f>
        <v>-78.17</v>
      </c>
      <c r="L4466" t="str">
        <f>IF(Table1[[#This Row],[Transaction Type]]="Upgrade",Table1[[#This Row],[Credit Amount]],IF(Table1[[#This Row],[Transaction Type]]="Activation",Table1[[#This Row],[Credit Amount]],""))</f>
        <v/>
      </c>
      <c r="M4466">
        <f>IF(Table1[[#This Row],[Transaction Type]]="Maintenance",Table1[[#This Row],[Credit Amount]],"")</f>
        <v>-78.17</v>
      </c>
      <c r="N4466">
        <v>10006</v>
      </c>
      <c r="O4466" t="s">
        <v>2489</v>
      </c>
      <c r="P4466" t="s">
        <v>2495</v>
      </c>
      <c r="Q4466" t="s">
        <v>289</v>
      </c>
      <c r="R4466">
        <v>10028</v>
      </c>
      <c r="S4466" t="s">
        <v>2489</v>
      </c>
      <c r="T4466" t="s">
        <v>2517</v>
      </c>
      <c r="U4466" t="s">
        <v>290</v>
      </c>
      <c r="V4466" t="s">
        <v>255</v>
      </c>
      <c r="W4466">
        <v>100001503</v>
      </c>
      <c r="X4466">
        <v>8005550504</v>
      </c>
      <c r="Y4466" t="s">
        <v>2595</v>
      </c>
      <c r="Z4466" t="s">
        <v>3099</v>
      </c>
      <c r="AA4466" s="13">
        <v>-78.17</v>
      </c>
      <c r="AB4466" s="14">
        <v>42608</v>
      </c>
      <c r="AC4466" t="s">
        <v>36</v>
      </c>
    </row>
    <row r="4467" spans="1:29" x14ac:dyDescent="0.25">
      <c r="A4467" t="str">
        <f>CONCATENATE("Q",ROUNDUP(MONTH(Table1[[#This Row],[Month]])/3,0))</f>
        <v>Q3</v>
      </c>
      <c r="B4467" s="14">
        <f>EOMONTH(Table1[[#This Row],[Credit Date]],-1)+1</f>
        <v>42583</v>
      </c>
      <c r="C4467" t="str">
        <f>CONCATENATE(Table1[[#This Row],[Issuer Last Name]],", ",Table1[[#This Row],[Issuer First Name]])</f>
        <v>No. 006, Employee</v>
      </c>
      <c r="D4467" t="str">
        <f>CONCATENATE(Table1[[#This Row],[Approver Last Name]],", ",Table1[[#This Row],[Approver First Name]])</f>
        <v>No. 028, Employee</v>
      </c>
      <c r="E4467" t="str">
        <f>CONCATENATE(Table1[[#This Row],[Customer Last Name]],", ",Table1[[#This Row],[Customer First Name]])</f>
        <v>No. 13264, Client</v>
      </c>
      <c r="F446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67" t="str">
        <f>IF(Table1[[#This Row],[Transaction Type]]="Maintenance","Non-Sales","Sales")</f>
        <v>Non-Sales</v>
      </c>
      <c r="H4467" t="str">
        <f>IF(Table1[[#This Row],[Quarter]]="q2",1,"")</f>
        <v/>
      </c>
      <c r="I4467">
        <f>IF(Table1[[#This Row],[Quarter]]="q3",1,"")</f>
        <v>1</v>
      </c>
      <c r="J4467" t="str">
        <f>IF(Table1[[#This Row],[Quarter]]="Q2",Table1[[#This Row],[Credit Amount]],"")</f>
        <v/>
      </c>
      <c r="K4467">
        <f>IF(Table1[[#This Row],[Quarter]]="Q3",Table1[[#This Row],[Credit Amount]],"")</f>
        <v>-99.38</v>
      </c>
      <c r="L4467" t="str">
        <f>IF(Table1[[#This Row],[Transaction Type]]="Upgrade",Table1[[#This Row],[Credit Amount]],IF(Table1[[#This Row],[Transaction Type]]="Activation",Table1[[#This Row],[Credit Amount]],""))</f>
        <v/>
      </c>
      <c r="M4467">
        <f>IF(Table1[[#This Row],[Transaction Type]]="Maintenance",Table1[[#This Row],[Credit Amount]],"")</f>
        <v>-99.38</v>
      </c>
      <c r="N4467">
        <v>10006</v>
      </c>
      <c r="O4467" t="s">
        <v>2489</v>
      </c>
      <c r="P4467" t="s">
        <v>2495</v>
      </c>
      <c r="Q4467" t="s">
        <v>289</v>
      </c>
      <c r="R4467">
        <v>10028</v>
      </c>
      <c r="S4467" t="s">
        <v>2489</v>
      </c>
      <c r="T4467" t="s">
        <v>2517</v>
      </c>
      <c r="U4467" t="s">
        <v>290</v>
      </c>
      <c r="V4467" t="s">
        <v>255</v>
      </c>
      <c r="W4467">
        <v>100004263</v>
      </c>
      <c r="X4467">
        <v>8005553264</v>
      </c>
      <c r="Y4467" t="s">
        <v>2595</v>
      </c>
      <c r="Z4467" t="s">
        <v>5852</v>
      </c>
      <c r="AA4467" s="13">
        <v>-99.38</v>
      </c>
      <c r="AB4467" s="14">
        <v>42610</v>
      </c>
      <c r="AC4467" t="s">
        <v>36</v>
      </c>
    </row>
    <row r="4468" spans="1:29" x14ac:dyDescent="0.25">
      <c r="A4468" t="str">
        <f>CONCATENATE("Q",ROUNDUP(MONTH(Table1[[#This Row],[Month]])/3,0))</f>
        <v>Q3</v>
      </c>
      <c r="B4468" s="14">
        <f>EOMONTH(Table1[[#This Row],[Credit Date]],-1)+1</f>
        <v>42614</v>
      </c>
      <c r="C4468" t="str">
        <f>CONCATENATE(Table1[[#This Row],[Issuer Last Name]],", ",Table1[[#This Row],[Issuer First Name]])</f>
        <v>No. 006, Employee</v>
      </c>
      <c r="D4468" t="str">
        <f>CONCATENATE(Table1[[#This Row],[Approver Last Name]],", ",Table1[[#This Row],[Approver First Name]])</f>
        <v>No. 006, Employee</v>
      </c>
      <c r="E4468" t="str">
        <f>CONCATENATE(Table1[[#This Row],[Customer Last Name]],", ",Table1[[#This Row],[Customer First Name]])</f>
        <v>No. 13704, Client</v>
      </c>
      <c r="F4468" t="str">
        <f>IF(Table1[[#This Row],[Credit Amount]]&gt;-19.99,"Less than 19.99",IF(Table1[[#This Row],[Credit Amount]]=-20,"20",IF(Table1[[#This Row],[Credit Amount]]&gt;-49.98,"20.01-49.98",IF(Table1[[#This Row],[Credit Amount]]=-49.99,"49.99",IF(Table1[[#This Row],[Credit Amount]]=-50,"50",IF(Table1[[#This Row],[Credit Amount]]&lt;-50.01,"Greater than 50"))))))</f>
        <v>Less than 19.99</v>
      </c>
      <c r="G4468" t="str">
        <f>IF(Table1[[#This Row],[Transaction Type]]="Maintenance","Non-Sales","Sales")</f>
        <v>Sales</v>
      </c>
      <c r="H4468" t="str">
        <f>IF(Table1[[#This Row],[Quarter]]="q2",1,"")</f>
        <v/>
      </c>
      <c r="I4468">
        <f>IF(Table1[[#This Row],[Quarter]]="q3",1,"")</f>
        <v>1</v>
      </c>
      <c r="J4468" t="str">
        <f>IF(Table1[[#This Row],[Quarter]]="Q2",Table1[[#This Row],[Credit Amount]],"")</f>
        <v/>
      </c>
      <c r="K4468">
        <f>IF(Table1[[#This Row],[Quarter]]="Q3",Table1[[#This Row],[Credit Amount]],"")</f>
        <v>-12.64</v>
      </c>
      <c r="L4468">
        <f>IF(Table1[[#This Row],[Transaction Type]]="Upgrade",Table1[[#This Row],[Credit Amount]],IF(Table1[[#This Row],[Transaction Type]]="Activation",Table1[[#This Row],[Credit Amount]],""))</f>
        <v>-12.64</v>
      </c>
      <c r="M4468" t="str">
        <f>IF(Table1[[#This Row],[Transaction Type]]="Maintenance",Table1[[#This Row],[Credit Amount]],"")</f>
        <v/>
      </c>
      <c r="N4468">
        <v>10006</v>
      </c>
      <c r="O4468" t="s">
        <v>2489</v>
      </c>
      <c r="P4468" t="s">
        <v>2495</v>
      </c>
      <c r="Q4468" t="s">
        <v>289</v>
      </c>
      <c r="R4468">
        <v>10006</v>
      </c>
      <c r="S4468" t="s">
        <v>2489</v>
      </c>
      <c r="T4468" t="s">
        <v>2495</v>
      </c>
      <c r="U4468" t="s">
        <v>289</v>
      </c>
      <c r="V4468" t="s">
        <v>255</v>
      </c>
      <c r="W4468">
        <v>100004703</v>
      </c>
      <c r="X4468">
        <v>8005553704</v>
      </c>
      <c r="Y4468" t="s">
        <v>2595</v>
      </c>
      <c r="Z4468" t="s">
        <v>6292</v>
      </c>
      <c r="AA4468" s="13">
        <v>-12.64</v>
      </c>
      <c r="AB4468" s="14">
        <v>42624</v>
      </c>
      <c r="AC4468" t="s">
        <v>35</v>
      </c>
    </row>
    <row r="4469" spans="1:29" x14ac:dyDescent="0.25">
      <c r="A4469" t="str">
        <f>CONCATENATE("Q",ROUNDUP(MONTH(Table1[[#This Row],[Month]])/3,0))</f>
        <v>Q3</v>
      </c>
      <c r="B4469" s="14">
        <f>EOMONTH(Table1[[#This Row],[Credit Date]],-1)+1</f>
        <v>42614</v>
      </c>
      <c r="C4469" t="str">
        <f>CONCATENATE(Table1[[#This Row],[Issuer Last Name]],", ",Table1[[#This Row],[Issuer First Name]])</f>
        <v>No. 006, Employee</v>
      </c>
      <c r="D4469" t="str">
        <f>CONCATENATE(Table1[[#This Row],[Approver Last Name]],", ",Table1[[#This Row],[Approver First Name]])</f>
        <v>No. 028, Employee</v>
      </c>
      <c r="E4469" t="str">
        <f>CONCATENATE(Table1[[#This Row],[Customer Last Name]],", ",Table1[[#This Row],[Customer First Name]])</f>
        <v>No. 12818, Client</v>
      </c>
      <c r="F446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69" t="str">
        <f>IF(Table1[[#This Row],[Transaction Type]]="Maintenance","Non-Sales","Sales")</f>
        <v>Non-Sales</v>
      </c>
      <c r="H4469" t="str">
        <f>IF(Table1[[#This Row],[Quarter]]="q2",1,"")</f>
        <v/>
      </c>
      <c r="I4469">
        <f>IF(Table1[[#This Row],[Quarter]]="q3",1,"")</f>
        <v>1</v>
      </c>
      <c r="J4469" t="str">
        <f>IF(Table1[[#This Row],[Quarter]]="Q2",Table1[[#This Row],[Credit Amount]],"")</f>
        <v/>
      </c>
      <c r="K4469">
        <f>IF(Table1[[#This Row],[Quarter]]="Q3",Table1[[#This Row],[Credit Amount]],"")</f>
        <v>-68.989999999999995</v>
      </c>
      <c r="L4469" t="str">
        <f>IF(Table1[[#This Row],[Transaction Type]]="Upgrade",Table1[[#This Row],[Credit Amount]],IF(Table1[[#This Row],[Transaction Type]]="Activation",Table1[[#This Row],[Credit Amount]],""))</f>
        <v/>
      </c>
      <c r="M4469">
        <f>IF(Table1[[#This Row],[Transaction Type]]="Maintenance",Table1[[#This Row],[Credit Amount]],"")</f>
        <v>-68.989999999999995</v>
      </c>
      <c r="N4469">
        <v>10006</v>
      </c>
      <c r="O4469" t="s">
        <v>2489</v>
      </c>
      <c r="P4469" t="s">
        <v>2495</v>
      </c>
      <c r="Q4469" t="s">
        <v>289</v>
      </c>
      <c r="R4469">
        <v>10028</v>
      </c>
      <c r="S4469" t="s">
        <v>2489</v>
      </c>
      <c r="T4469" t="s">
        <v>2517</v>
      </c>
      <c r="U4469" t="s">
        <v>290</v>
      </c>
      <c r="V4469" t="s">
        <v>255</v>
      </c>
      <c r="W4469">
        <v>100003817</v>
      </c>
      <c r="X4469">
        <v>8005552818</v>
      </c>
      <c r="Y4469" t="s">
        <v>2595</v>
      </c>
      <c r="Z4469" t="s">
        <v>5410</v>
      </c>
      <c r="AA4469" s="13">
        <v>-68.989999999999995</v>
      </c>
      <c r="AB4469" s="14">
        <v>42625</v>
      </c>
      <c r="AC4469" t="s">
        <v>36</v>
      </c>
    </row>
    <row r="4470" spans="1:29" x14ac:dyDescent="0.25">
      <c r="A4470" t="str">
        <f>CONCATENATE("Q",ROUNDUP(MONTH(Table1[[#This Row],[Month]])/3,0))</f>
        <v>Q3</v>
      </c>
      <c r="B4470" s="14">
        <f>EOMONTH(Table1[[#This Row],[Credit Date]],-1)+1</f>
        <v>42614</v>
      </c>
      <c r="C4470" t="str">
        <f>CONCATENATE(Table1[[#This Row],[Issuer Last Name]],", ",Table1[[#This Row],[Issuer First Name]])</f>
        <v>No. 006, Employee</v>
      </c>
      <c r="D4470" t="str">
        <f>CONCATENATE(Table1[[#This Row],[Approver Last Name]],", ",Table1[[#This Row],[Approver First Name]])</f>
        <v>No. 028, Employee</v>
      </c>
      <c r="E4470" t="str">
        <f>CONCATENATE(Table1[[#This Row],[Customer Last Name]],", ",Table1[[#This Row],[Customer First Name]])</f>
        <v>No. 10172, Client</v>
      </c>
      <c r="F447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70" t="str">
        <f>IF(Table1[[#This Row],[Transaction Type]]="Maintenance","Non-Sales","Sales")</f>
        <v>Non-Sales</v>
      </c>
      <c r="H4470" t="str">
        <f>IF(Table1[[#This Row],[Quarter]]="q2",1,"")</f>
        <v/>
      </c>
      <c r="I4470">
        <f>IF(Table1[[#This Row],[Quarter]]="q3",1,"")</f>
        <v>1</v>
      </c>
      <c r="J4470" t="str">
        <f>IF(Table1[[#This Row],[Quarter]]="Q2",Table1[[#This Row],[Credit Amount]],"")</f>
        <v/>
      </c>
      <c r="K4470">
        <f>IF(Table1[[#This Row],[Quarter]]="Q3",Table1[[#This Row],[Credit Amount]],"")</f>
        <v>-64.03</v>
      </c>
      <c r="L4470" t="str">
        <f>IF(Table1[[#This Row],[Transaction Type]]="Upgrade",Table1[[#This Row],[Credit Amount]],IF(Table1[[#This Row],[Transaction Type]]="Activation",Table1[[#This Row],[Credit Amount]],""))</f>
        <v/>
      </c>
      <c r="M4470">
        <f>IF(Table1[[#This Row],[Transaction Type]]="Maintenance",Table1[[#This Row],[Credit Amount]],"")</f>
        <v>-64.03</v>
      </c>
      <c r="N4470">
        <v>10006</v>
      </c>
      <c r="O4470" t="s">
        <v>2489</v>
      </c>
      <c r="P4470" t="s">
        <v>2495</v>
      </c>
      <c r="Q4470" t="s">
        <v>289</v>
      </c>
      <c r="R4470">
        <v>10028</v>
      </c>
      <c r="S4470" t="s">
        <v>2489</v>
      </c>
      <c r="T4470" t="s">
        <v>2517</v>
      </c>
      <c r="U4470" t="s">
        <v>290</v>
      </c>
      <c r="V4470" t="s">
        <v>255</v>
      </c>
      <c r="W4470">
        <v>100001171</v>
      </c>
      <c r="X4470">
        <v>8005550172</v>
      </c>
      <c r="Y4470" t="s">
        <v>2595</v>
      </c>
      <c r="Z4470" t="s">
        <v>2767</v>
      </c>
      <c r="AA4470" s="13">
        <v>-64.03</v>
      </c>
      <c r="AB4470" s="14">
        <v>42625</v>
      </c>
      <c r="AC4470" t="s">
        <v>36</v>
      </c>
    </row>
    <row r="4471" spans="1:29" x14ac:dyDescent="0.25">
      <c r="A4471" t="str">
        <f>CONCATENATE("Q",ROUNDUP(MONTH(Table1[[#This Row],[Month]])/3,0))</f>
        <v>Q3</v>
      </c>
      <c r="B4471" s="14">
        <f>EOMONTH(Table1[[#This Row],[Credit Date]],-1)+1</f>
        <v>42614</v>
      </c>
      <c r="C4471" t="str">
        <f>CONCATENATE(Table1[[#This Row],[Issuer Last Name]],", ",Table1[[#This Row],[Issuer First Name]])</f>
        <v>No. 006, Employee</v>
      </c>
      <c r="D4471" t="str">
        <f>CONCATENATE(Table1[[#This Row],[Approver Last Name]],", ",Table1[[#This Row],[Approver First Name]])</f>
        <v>No. 006, Employee</v>
      </c>
      <c r="E4471" t="str">
        <f>CONCATENATE(Table1[[#This Row],[Customer Last Name]],", ",Table1[[#This Row],[Customer First Name]])</f>
        <v>No. 10248, Client</v>
      </c>
      <c r="F4471" t="str">
        <f>IF(Table1[[#This Row],[Credit Amount]]&gt;-19.99,"Less than 19.99",IF(Table1[[#This Row],[Credit Amount]]=-20,"20",IF(Table1[[#This Row],[Credit Amount]]&gt;-49.98,"20.01-49.98",IF(Table1[[#This Row],[Credit Amount]]=-49.99,"49.99",IF(Table1[[#This Row],[Credit Amount]]=-50,"50",IF(Table1[[#This Row],[Credit Amount]]&lt;-50.01,"Greater than 50"))))))</f>
        <v>Less than 19.99</v>
      </c>
      <c r="G4471" t="str">
        <f>IF(Table1[[#This Row],[Transaction Type]]="Maintenance","Non-Sales","Sales")</f>
        <v>Non-Sales</v>
      </c>
      <c r="H4471" t="str">
        <f>IF(Table1[[#This Row],[Quarter]]="q2",1,"")</f>
        <v/>
      </c>
      <c r="I4471">
        <f>IF(Table1[[#This Row],[Quarter]]="q3",1,"")</f>
        <v>1</v>
      </c>
      <c r="J4471" t="str">
        <f>IF(Table1[[#This Row],[Quarter]]="Q2",Table1[[#This Row],[Credit Amount]],"")</f>
        <v/>
      </c>
      <c r="K4471">
        <f>IF(Table1[[#This Row],[Quarter]]="Q3",Table1[[#This Row],[Credit Amount]],"")</f>
        <v>-11.16</v>
      </c>
      <c r="L4471" t="str">
        <f>IF(Table1[[#This Row],[Transaction Type]]="Upgrade",Table1[[#This Row],[Credit Amount]],IF(Table1[[#This Row],[Transaction Type]]="Activation",Table1[[#This Row],[Credit Amount]],""))</f>
        <v/>
      </c>
      <c r="M4471">
        <f>IF(Table1[[#This Row],[Transaction Type]]="Maintenance",Table1[[#This Row],[Credit Amount]],"")</f>
        <v>-11.16</v>
      </c>
      <c r="N4471">
        <v>10006</v>
      </c>
      <c r="O4471" t="s">
        <v>2489</v>
      </c>
      <c r="P4471" t="s">
        <v>2495</v>
      </c>
      <c r="Q4471" t="s">
        <v>289</v>
      </c>
      <c r="R4471">
        <v>10006</v>
      </c>
      <c r="S4471" t="s">
        <v>2489</v>
      </c>
      <c r="T4471" t="s">
        <v>2495</v>
      </c>
      <c r="U4471" t="s">
        <v>289</v>
      </c>
      <c r="V4471" t="s">
        <v>255</v>
      </c>
      <c r="W4471">
        <v>100001247</v>
      </c>
      <c r="X4471">
        <v>8005550248</v>
      </c>
      <c r="Y4471" t="s">
        <v>2595</v>
      </c>
      <c r="Z4471" t="s">
        <v>2843</v>
      </c>
      <c r="AA4471" s="13">
        <v>-11.16</v>
      </c>
      <c r="AB4471" s="14">
        <v>42626</v>
      </c>
      <c r="AC4471" t="s">
        <v>36</v>
      </c>
    </row>
    <row r="4472" spans="1:29" x14ac:dyDescent="0.25">
      <c r="A4472" t="str">
        <f>CONCATENATE("Q",ROUNDUP(MONTH(Table1[[#This Row],[Month]])/3,0))</f>
        <v>Q3</v>
      </c>
      <c r="B4472" s="14">
        <f>EOMONTH(Table1[[#This Row],[Credit Date]],-1)+1</f>
        <v>42614</v>
      </c>
      <c r="C4472" t="str">
        <f>CONCATENATE(Table1[[#This Row],[Issuer Last Name]],", ",Table1[[#This Row],[Issuer First Name]])</f>
        <v>No. 006, Employee</v>
      </c>
      <c r="D4472" t="str">
        <f>CONCATENATE(Table1[[#This Row],[Approver Last Name]],", ",Table1[[#This Row],[Approver First Name]])</f>
        <v>No. 006, Employee</v>
      </c>
      <c r="E4472" t="str">
        <f>CONCATENATE(Table1[[#This Row],[Customer Last Name]],", ",Table1[[#This Row],[Customer First Name]])</f>
        <v>No. 10257, Client</v>
      </c>
      <c r="F4472" t="str">
        <f>IF(Table1[[#This Row],[Credit Amount]]&gt;-19.99,"Less than 19.99",IF(Table1[[#This Row],[Credit Amount]]=-20,"20",IF(Table1[[#This Row],[Credit Amount]]&gt;-49.98,"20.01-49.98",IF(Table1[[#This Row],[Credit Amount]]=-49.99,"49.99",IF(Table1[[#This Row],[Credit Amount]]=-50,"50",IF(Table1[[#This Row],[Credit Amount]]&lt;-50.01,"Greater than 50"))))))</f>
        <v>Less than 19.99</v>
      </c>
      <c r="G4472" t="str">
        <f>IF(Table1[[#This Row],[Transaction Type]]="Maintenance","Non-Sales","Sales")</f>
        <v>Non-Sales</v>
      </c>
      <c r="H4472" t="str">
        <f>IF(Table1[[#This Row],[Quarter]]="q2",1,"")</f>
        <v/>
      </c>
      <c r="I4472">
        <f>IF(Table1[[#This Row],[Quarter]]="q3",1,"")</f>
        <v>1</v>
      </c>
      <c r="J4472" t="str">
        <f>IF(Table1[[#This Row],[Quarter]]="Q2",Table1[[#This Row],[Credit Amount]],"")</f>
        <v/>
      </c>
      <c r="K4472">
        <f>IF(Table1[[#This Row],[Quarter]]="Q3",Table1[[#This Row],[Credit Amount]],"")</f>
        <v>-17.329999999999998</v>
      </c>
      <c r="L4472" t="str">
        <f>IF(Table1[[#This Row],[Transaction Type]]="Upgrade",Table1[[#This Row],[Credit Amount]],IF(Table1[[#This Row],[Transaction Type]]="Activation",Table1[[#This Row],[Credit Amount]],""))</f>
        <v/>
      </c>
      <c r="M4472">
        <f>IF(Table1[[#This Row],[Transaction Type]]="Maintenance",Table1[[#This Row],[Credit Amount]],"")</f>
        <v>-17.329999999999998</v>
      </c>
      <c r="N4472">
        <v>10006</v>
      </c>
      <c r="O4472" t="s">
        <v>2489</v>
      </c>
      <c r="P4472" t="s">
        <v>2495</v>
      </c>
      <c r="Q4472" t="s">
        <v>289</v>
      </c>
      <c r="R4472">
        <v>10006</v>
      </c>
      <c r="S4472" t="s">
        <v>2489</v>
      </c>
      <c r="T4472" t="s">
        <v>2495</v>
      </c>
      <c r="U4472" t="s">
        <v>289</v>
      </c>
      <c r="V4472" t="s">
        <v>255</v>
      </c>
      <c r="W4472">
        <v>100001256</v>
      </c>
      <c r="X4472">
        <v>8005550257</v>
      </c>
      <c r="Y4472" t="s">
        <v>2595</v>
      </c>
      <c r="Z4472" t="s">
        <v>2852</v>
      </c>
      <c r="AA4472" s="13">
        <v>-17.329999999999998</v>
      </c>
      <c r="AB4472" s="14">
        <v>42630</v>
      </c>
      <c r="AC4472" t="s">
        <v>36</v>
      </c>
    </row>
    <row r="4473" spans="1:29" x14ac:dyDescent="0.25">
      <c r="A4473" t="str">
        <f>CONCATENATE("Q",ROUNDUP(MONTH(Table1[[#This Row],[Month]])/3,0))</f>
        <v>Q3</v>
      </c>
      <c r="B4473" s="14">
        <f>EOMONTH(Table1[[#This Row],[Credit Date]],-1)+1</f>
        <v>42614</v>
      </c>
      <c r="C4473" t="str">
        <f>CONCATENATE(Table1[[#This Row],[Issuer Last Name]],", ",Table1[[#This Row],[Issuer First Name]])</f>
        <v>No. 006, Employee</v>
      </c>
      <c r="D4473" t="str">
        <f>CONCATENATE(Table1[[#This Row],[Approver Last Name]],", ",Table1[[#This Row],[Approver First Name]])</f>
        <v>No. 006, Employee</v>
      </c>
      <c r="E4473" t="str">
        <f>CONCATENATE(Table1[[#This Row],[Customer Last Name]],", ",Table1[[#This Row],[Customer First Name]])</f>
        <v>No. 11950, Client</v>
      </c>
      <c r="F4473" t="str">
        <f>IF(Table1[[#This Row],[Credit Amount]]&gt;-19.99,"Less than 19.99",IF(Table1[[#This Row],[Credit Amount]]=-20,"20",IF(Table1[[#This Row],[Credit Amount]]&gt;-49.98,"20.01-49.98",IF(Table1[[#This Row],[Credit Amount]]=-49.99,"49.99",IF(Table1[[#This Row],[Credit Amount]]=-50,"50",IF(Table1[[#This Row],[Credit Amount]]&lt;-50.01,"Greater than 50"))))))</f>
        <v>20.01-49.98</v>
      </c>
      <c r="G4473" t="str">
        <f>IF(Table1[[#This Row],[Transaction Type]]="Maintenance","Non-Sales","Sales")</f>
        <v>Non-Sales</v>
      </c>
      <c r="H4473" t="str">
        <f>IF(Table1[[#This Row],[Quarter]]="q2",1,"")</f>
        <v/>
      </c>
      <c r="I4473">
        <f>IF(Table1[[#This Row],[Quarter]]="q3",1,"")</f>
        <v>1</v>
      </c>
      <c r="J4473" t="str">
        <f>IF(Table1[[#This Row],[Quarter]]="Q2",Table1[[#This Row],[Credit Amount]],"")</f>
        <v/>
      </c>
      <c r="K4473">
        <f>IF(Table1[[#This Row],[Quarter]]="Q3",Table1[[#This Row],[Credit Amount]],"")</f>
        <v>-22.49</v>
      </c>
      <c r="L4473" t="str">
        <f>IF(Table1[[#This Row],[Transaction Type]]="Upgrade",Table1[[#This Row],[Credit Amount]],IF(Table1[[#This Row],[Transaction Type]]="Activation",Table1[[#This Row],[Credit Amount]],""))</f>
        <v/>
      </c>
      <c r="M4473">
        <f>IF(Table1[[#This Row],[Transaction Type]]="Maintenance",Table1[[#This Row],[Credit Amount]],"")</f>
        <v>-22.49</v>
      </c>
      <c r="N4473">
        <v>10006</v>
      </c>
      <c r="O4473" t="s">
        <v>2489</v>
      </c>
      <c r="P4473" t="s">
        <v>2495</v>
      </c>
      <c r="Q4473" t="s">
        <v>289</v>
      </c>
      <c r="R4473">
        <v>10006</v>
      </c>
      <c r="S4473" t="s">
        <v>2489</v>
      </c>
      <c r="T4473" t="s">
        <v>2495</v>
      </c>
      <c r="U4473" t="s">
        <v>289</v>
      </c>
      <c r="V4473" t="s">
        <v>255</v>
      </c>
      <c r="W4473">
        <v>100002949</v>
      </c>
      <c r="X4473">
        <v>8005551950</v>
      </c>
      <c r="Y4473" t="s">
        <v>2595</v>
      </c>
      <c r="Z4473" t="s">
        <v>4545</v>
      </c>
      <c r="AA4473" s="13">
        <v>-22.49</v>
      </c>
      <c r="AB4473" s="14">
        <v>42630</v>
      </c>
      <c r="AC4473" t="s">
        <v>36</v>
      </c>
    </row>
    <row r="4474" spans="1:29" x14ac:dyDescent="0.25">
      <c r="A4474" t="str">
        <f>CONCATENATE("Q",ROUNDUP(MONTH(Table1[[#This Row],[Month]])/3,0))</f>
        <v>Q3</v>
      </c>
      <c r="B4474" s="14">
        <f>EOMONTH(Table1[[#This Row],[Credit Date]],-1)+1</f>
        <v>42614</v>
      </c>
      <c r="C4474" t="str">
        <f>CONCATENATE(Table1[[#This Row],[Issuer Last Name]],", ",Table1[[#This Row],[Issuer First Name]])</f>
        <v>No. 006, Employee</v>
      </c>
      <c r="D4474" t="str">
        <f>CONCATENATE(Table1[[#This Row],[Approver Last Name]],", ",Table1[[#This Row],[Approver First Name]])</f>
        <v>No. 006, Employee</v>
      </c>
      <c r="E4474" t="str">
        <f>CONCATENATE(Table1[[#This Row],[Customer Last Name]],", ",Table1[[#This Row],[Customer First Name]])</f>
        <v>No. 12426, Client</v>
      </c>
      <c r="F4474" t="str">
        <f>IF(Table1[[#This Row],[Credit Amount]]&gt;-19.99,"Less than 19.99",IF(Table1[[#This Row],[Credit Amount]]=-20,"20",IF(Table1[[#This Row],[Credit Amount]]&gt;-49.98,"20.01-49.98",IF(Table1[[#This Row],[Credit Amount]]=-49.99,"49.99",IF(Table1[[#This Row],[Credit Amount]]=-50,"50",IF(Table1[[#This Row],[Credit Amount]]&lt;-50.01,"Greater than 50"))))))</f>
        <v>Less than 19.99</v>
      </c>
      <c r="G4474" t="str">
        <f>IF(Table1[[#This Row],[Transaction Type]]="Maintenance","Non-Sales","Sales")</f>
        <v>Non-Sales</v>
      </c>
      <c r="H4474" t="str">
        <f>IF(Table1[[#This Row],[Quarter]]="q2",1,"")</f>
        <v/>
      </c>
      <c r="I4474">
        <f>IF(Table1[[#This Row],[Quarter]]="q3",1,"")</f>
        <v>1</v>
      </c>
      <c r="J4474" t="str">
        <f>IF(Table1[[#This Row],[Quarter]]="Q2",Table1[[#This Row],[Credit Amount]],"")</f>
        <v/>
      </c>
      <c r="K4474">
        <f>IF(Table1[[#This Row],[Quarter]]="Q3",Table1[[#This Row],[Credit Amount]],"")</f>
        <v>-7.84</v>
      </c>
      <c r="L4474" t="str">
        <f>IF(Table1[[#This Row],[Transaction Type]]="Upgrade",Table1[[#This Row],[Credit Amount]],IF(Table1[[#This Row],[Transaction Type]]="Activation",Table1[[#This Row],[Credit Amount]],""))</f>
        <v/>
      </c>
      <c r="M4474">
        <f>IF(Table1[[#This Row],[Transaction Type]]="Maintenance",Table1[[#This Row],[Credit Amount]],"")</f>
        <v>-7.84</v>
      </c>
      <c r="N4474">
        <v>10006</v>
      </c>
      <c r="O4474" t="s">
        <v>2489</v>
      </c>
      <c r="P4474" t="s">
        <v>2495</v>
      </c>
      <c r="Q4474" t="s">
        <v>289</v>
      </c>
      <c r="R4474">
        <v>10006</v>
      </c>
      <c r="S4474" t="s">
        <v>2489</v>
      </c>
      <c r="T4474" t="s">
        <v>2495</v>
      </c>
      <c r="U4474" t="s">
        <v>289</v>
      </c>
      <c r="V4474" t="s">
        <v>255</v>
      </c>
      <c r="W4474">
        <v>100003425</v>
      </c>
      <c r="X4474">
        <v>8005552426</v>
      </c>
      <c r="Y4474" t="s">
        <v>2595</v>
      </c>
      <c r="Z4474" t="s">
        <v>5021</v>
      </c>
      <c r="AA4474" s="13">
        <v>-7.84</v>
      </c>
      <c r="AB4474" s="14">
        <v>42635</v>
      </c>
      <c r="AC4474" t="s">
        <v>36</v>
      </c>
    </row>
    <row r="4475" spans="1:29" x14ac:dyDescent="0.25">
      <c r="A4475" t="str">
        <f>CONCATENATE("Q",ROUNDUP(MONTH(Table1[[#This Row],[Month]])/3,0))</f>
        <v>Q3</v>
      </c>
      <c r="B4475" s="14">
        <f>EOMONTH(Table1[[#This Row],[Credit Date]],-1)+1</f>
        <v>42614</v>
      </c>
      <c r="C4475" t="str">
        <f>CONCATENATE(Table1[[#This Row],[Issuer Last Name]],", ",Table1[[#This Row],[Issuer First Name]])</f>
        <v>No. 006, Employee</v>
      </c>
      <c r="D4475" t="str">
        <f>CONCATENATE(Table1[[#This Row],[Approver Last Name]],", ",Table1[[#This Row],[Approver First Name]])</f>
        <v>No. 006, Employee</v>
      </c>
      <c r="E4475" t="str">
        <f>CONCATENATE(Table1[[#This Row],[Customer Last Name]],", ",Table1[[#This Row],[Customer First Name]])</f>
        <v>No. 11246, Client</v>
      </c>
      <c r="F4475" t="str">
        <f>IF(Table1[[#This Row],[Credit Amount]]&gt;-19.99,"Less than 19.99",IF(Table1[[#This Row],[Credit Amount]]=-20,"20",IF(Table1[[#This Row],[Credit Amount]]&gt;-49.98,"20.01-49.98",IF(Table1[[#This Row],[Credit Amount]]=-49.99,"49.99",IF(Table1[[#This Row],[Credit Amount]]=-50,"50",IF(Table1[[#This Row],[Credit Amount]]&lt;-50.01,"Greater than 50"))))))</f>
        <v>Less than 19.99</v>
      </c>
      <c r="G4475" t="str">
        <f>IF(Table1[[#This Row],[Transaction Type]]="Maintenance","Non-Sales","Sales")</f>
        <v>Non-Sales</v>
      </c>
      <c r="H4475" t="str">
        <f>IF(Table1[[#This Row],[Quarter]]="q2",1,"")</f>
        <v/>
      </c>
      <c r="I4475">
        <f>IF(Table1[[#This Row],[Quarter]]="q3",1,"")</f>
        <v>1</v>
      </c>
      <c r="J4475" t="str">
        <f>IF(Table1[[#This Row],[Quarter]]="Q2",Table1[[#This Row],[Credit Amount]],"")</f>
        <v/>
      </c>
      <c r="K4475">
        <f>IF(Table1[[#This Row],[Quarter]]="Q3",Table1[[#This Row],[Credit Amount]],"")</f>
        <v>-13.47</v>
      </c>
      <c r="L4475" t="str">
        <f>IF(Table1[[#This Row],[Transaction Type]]="Upgrade",Table1[[#This Row],[Credit Amount]],IF(Table1[[#This Row],[Transaction Type]]="Activation",Table1[[#This Row],[Credit Amount]],""))</f>
        <v/>
      </c>
      <c r="M4475">
        <f>IF(Table1[[#This Row],[Transaction Type]]="Maintenance",Table1[[#This Row],[Credit Amount]],"")</f>
        <v>-13.47</v>
      </c>
      <c r="N4475">
        <v>10006</v>
      </c>
      <c r="O4475" t="s">
        <v>2489</v>
      </c>
      <c r="P4475" t="s">
        <v>2495</v>
      </c>
      <c r="Q4475" t="s">
        <v>289</v>
      </c>
      <c r="R4475">
        <v>10006</v>
      </c>
      <c r="S4475" t="s">
        <v>2489</v>
      </c>
      <c r="T4475" t="s">
        <v>2495</v>
      </c>
      <c r="U4475" t="s">
        <v>289</v>
      </c>
      <c r="V4475" t="s">
        <v>255</v>
      </c>
      <c r="W4475">
        <v>100002245</v>
      </c>
      <c r="X4475">
        <v>8005551246</v>
      </c>
      <c r="Y4475" t="s">
        <v>2595</v>
      </c>
      <c r="Z4475" t="s">
        <v>3841</v>
      </c>
      <c r="AA4475" s="13">
        <v>-13.47</v>
      </c>
      <c r="AB4475" s="14">
        <v>42638</v>
      </c>
      <c r="AC4475" t="s">
        <v>36</v>
      </c>
    </row>
    <row r="4476" spans="1:29" x14ac:dyDescent="0.25">
      <c r="A4476" t="str">
        <f>CONCATENATE("Q",ROUNDUP(MONTH(Table1[[#This Row],[Month]])/3,0))</f>
        <v>Q2</v>
      </c>
      <c r="B4476" s="14">
        <f>EOMONTH(Table1[[#This Row],[Credit Date]],-1)+1</f>
        <v>42461</v>
      </c>
      <c r="C4476" t="str">
        <f>CONCATENATE(Table1[[#This Row],[Issuer Last Name]],", ",Table1[[#This Row],[Issuer First Name]])</f>
        <v>No. 028, Employee</v>
      </c>
      <c r="D4476" t="str">
        <f>CONCATENATE(Table1[[#This Row],[Approver Last Name]],", ",Table1[[#This Row],[Approver First Name]])</f>
        <v>No. 028, Employee</v>
      </c>
      <c r="E4476" t="str">
        <f>CONCATENATE(Table1[[#This Row],[Customer Last Name]],", ",Table1[[#This Row],[Customer First Name]])</f>
        <v>No. 13926, Client</v>
      </c>
      <c r="F447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76" t="str">
        <f>IF(Table1[[#This Row],[Transaction Type]]="Maintenance","Non-Sales","Sales")</f>
        <v>Non-Sales</v>
      </c>
      <c r="H4476">
        <f>IF(Table1[[#This Row],[Quarter]]="q2",1,"")</f>
        <v>1</v>
      </c>
      <c r="I4476" t="str">
        <f>IF(Table1[[#This Row],[Quarter]]="q3",1,"")</f>
        <v/>
      </c>
      <c r="J4476">
        <f>IF(Table1[[#This Row],[Quarter]]="Q2",Table1[[#This Row],[Credit Amount]],"")</f>
        <v>-216.89</v>
      </c>
      <c r="K4476" t="str">
        <f>IF(Table1[[#This Row],[Quarter]]="Q3",Table1[[#This Row],[Credit Amount]],"")</f>
        <v/>
      </c>
      <c r="L4476" t="str">
        <f>IF(Table1[[#This Row],[Transaction Type]]="Upgrade",Table1[[#This Row],[Credit Amount]],IF(Table1[[#This Row],[Transaction Type]]="Activation",Table1[[#This Row],[Credit Amount]],""))</f>
        <v/>
      </c>
      <c r="M4476">
        <f>IF(Table1[[#This Row],[Transaction Type]]="Maintenance",Table1[[#This Row],[Credit Amount]],"")</f>
        <v>-216.89</v>
      </c>
      <c r="N4476">
        <v>10028</v>
      </c>
      <c r="O4476" t="s">
        <v>2489</v>
      </c>
      <c r="P4476" t="s">
        <v>2517</v>
      </c>
      <c r="Q4476" t="s">
        <v>290</v>
      </c>
      <c r="R4476">
        <v>10028</v>
      </c>
      <c r="S4476" t="s">
        <v>2489</v>
      </c>
      <c r="T4476" t="s">
        <v>2517</v>
      </c>
      <c r="U4476" t="s">
        <v>290</v>
      </c>
      <c r="V4476" t="s">
        <v>255</v>
      </c>
      <c r="W4476">
        <v>100004925</v>
      </c>
      <c r="X4476">
        <v>8005553926</v>
      </c>
      <c r="Y4476" t="s">
        <v>2595</v>
      </c>
      <c r="Z4476" t="s">
        <v>6514</v>
      </c>
      <c r="AA4476" s="13">
        <v>-216.89</v>
      </c>
      <c r="AB4476" s="14">
        <v>42462</v>
      </c>
      <c r="AC4476" t="s">
        <v>36</v>
      </c>
    </row>
    <row r="4477" spans="1:29" x14ac:dyDescent="0.25">
      <c r="A4477" t="str">
        <f>CONCATENATE("Q",ROUNDUP(MONTH(Table1[[#This Row],[Month]])/3,0))</f>
        <v>Q2</v>
      </c>
      <c r="B4477" s="14">
        <f>EOMONTH(Table1[[#This Row],[Credit Date]],-1)+1</f>
        <v>42461</v>
      </c>
      <c r="C4477" t="str">
        <f>CONCATENATE(Table1[[#This Row],[Issuer Last Name]],", ",Table1[[#This Row],[Issuer First Name]])</f>
        <v>No. 028, Employee</v>
      </c>
      <c r="D4477" t="str">
        <f>CONCATENATE(Table1[[#This Row],[Approver Last Name]],", ",Table1[[#This Row],[Approver First Name]])</f>
        <v>No. 028, Employee</v>
      </c>
      <c r="E4477" t="str">
        <f>CONCATENATE(Table1[[#This Row],[Customer Last Name]],", ",Table1[[#This Row],[Customer First Name]])</f>
        <v>No. 13224, Client</v>
      </c>
      <c r="F447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77" t="str">
        <f>IF(Table1[[#This Row],[Transaction Type]]="Maintenance","Non-Sales","Sales")</f>
        <v>Sales</v>
      </c>
      <c r="H4477">
        <f>IF(Table1[[#This Row],[Quarter]]="q2",1,"")</f>
        <v>1</v>
      </c>
      <c r="I4477" t="str">
        <f>IF(Table1[[#This Row],[Quarter]]="q3",1,"")</f>
        <v/>
      </c>
      <c r="J4477">
        <f>IF(Table1[[#This Row],[Quarter]]="Q2",Table1[[#This Row],[Credit Amount]],"")</f>
        <v>-157.43</v>
      </c>
      <c r="K4477" t="str">
        <f>IF(Table1[[#This Row],[Quarter]]="Q3",Table1[[#This Row],[Credit Amount]],"")</f>
        <v/>
      </c>
      <c r="L4477">
        <f>IF(Table1[[#This Row],[Transaction Type]]="Upgrade",Table1[[#This Row],[Credit Amount]],IF(Table1[[#This Row],[Transaction Type]]="Activation",Table1[[#This Row],[Credit Amount]],""))</f>
        <v>-157.43</v>
      </c>
      <c r="M4477" t="str">
        <f>IF(Table1[[#This Row],[Transaction Type]]="Maintenance",Table1[[#This Row],[Credit Amount]],"")</f>
        <v/>
      </c>
      <c r="N4477">
        <v>10028</v>
      </c>
      <c r="O4477" t="s">
        <v>2489</v>
      </c>
      <c r="P4477" t="s">
        <v>2517</v>
      </c>
      <c r="Q4477" t="s">
        <v>290</v>
      </c>
      <c r="R4477">
        <v>10028</v>
      </c>
      <c r="S4477" t="s">
        <v>2489</v>
      </c>
      <c r="T4477" t="s">
        <v>2517</v>
      </c>
      <c r="U4477" t="s">
        <v>290</v>
      </c>
      <c r="V4477" t="s">
        <v>255</v>
      </c>
      <c r="W4477">
        <v>100004223</v>
      </c>
      <c r="X4477">
        <v>8005553224</v>
      </c>
      <c r="Y4477" t="s">
        <v>2595</v>
      </c>
      <c r="Z4477" t="s">
        <v>5812</v>
      </c>
      <c r="AA4477" s="13">
        <v>-157.43</v>
      </c>
      <c r="AB4477" s="14">
        <v>42472</v>
      </c>
      <c r="AC4477" t="s">
        <v>37</v>
      </c>
    </row>
    <row r="4478" spans="1:29" x14ac:dyDescent="0.25">
      <c r="A4478" t="str">
        <f>CONCATENATE("Q",ROUNDUP(MONTH(Table1[[#This Row],[Month]])/3,0))</f>
        <v>Q2</v>
      </c>
      <c r="B4478" s="14">
        <f>EOMONTH(Table1[[#This Row],[Credit Date]],-1)+1</f>
        <v>42461</v>
      </c>
      <c r="C4478" t="str">
        <f>CONCATENATE(Table1[[#This Row],[Issuer Last Name]],", ",Table1[[#This Row],[Issuer First Name]])</f>
        <v>No. 028, Employee</v>
      </c>
      <c r="D4478" t="str">
        <f>CONCATENATE(Table1[[#This Row],[Approver Last Name]],", ",Table1[[#This Row],[Approver First Name]])</f>
        <v>No. 028, Employee</v>
      </c>
      <c r="E4478" t="str">
        <f>CONCATENATE(Table1[[#This Row],[Customer Last Name]],", ",Table1[[#This Row],[Customer First Name]])</f>
        <v>No. 11679, Client</v>
      </c>
      <c r="F447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78" t="str">
        <f>IF(Table1[[#This Row],[Transaction Type]]="Maintenance","Non-Sales","Sales")</f>
        <v>Non-Sales</v>
      </c>
      <c r="H4478">
        <f>IF(Table1[[#This Row],[Quarter]]="q2",1,"")</f>
        <v>1</v>
      </c>
      <c r="I4478" t="str">
        <f>IF(Table1[[#This Row],[Quarter]]="q3",1,"")</f>
        <v/>
      </c>
      <c r="J4478">
        <f>IF(Table1[[#This Row],[Quarter]]="Q2",Table1[[#This Row],[Credit Amount]],"")</f>
        <v>-54.87</v>
      </c>
      <c r="K4478" t="str">
        <f>IF(Table1[[#This Row],[Quarter]]="Q3",Table1[[#This Row],[Credit Amount]],"")</f>
        <v/>
      </c>
      <c r="L4478" t="str">
        <f>IF(Table1[[#This Row],[Transaction Type]]="Upgrade",Table1[[#This Row],[Credit Amount]],IF(Table1[[#This Row],[Transaction Type]]="Activation",Table1[[#This Row],[Credit Amount]],""))</f>
        <v/>
      </c>
      <c r="M4478">
        <f>IF(Table1[[#This Row],[Transaction Type]]="Maintenance",Table1[[#This Row],[Credit Amount]],"")</f>
        <v>-54.87</v>
      </c>
      <c r="N4478">
        <v>10028</v>
      </c>
      <c r="O4478" t="s">
        <v>2489</v>
      </c>
      <c r="P4478" t="s">
        <v>2517</v>
      </c>
      <c r="Q4478" t="s">
        <v>290</v>
      </c>
      <c r="R4478">
        <v>10028</v>
      </c>
      <c r="S4478" t="s">
        <v>2489</v>
      </c>
      <c r="T4478" t="s">
        <v>2517</v>
      </c>
      <c r="U4478" t="s">
        <v>290</v>
      </c>
      <c r="V4478" t="s">
        <v>255</v>
      </c>
      <c r="W4478">
        <v>100002678</v>
      </c>
      <c r="X4478">
        <v>8005551679</v>
      </c>
      <c r="Y4478" t="s">
        <v>2595</v>
      </c>
      <c r="Z4478" t="s">
        <v>4274</v>
      </c>
      <c r="AA4478" s="13">
        <v>-54.87</v>
      </c>
      <c r="AB4478" s="14">
        <v>42475</v>
      </c>
      <c r="AC4478" t="s">
        <v>36</v>
      </c>
    </row>
    <row r="4479" spans="1:29" x14ac:dyDescent="0.25">
      <c r="A4479" t="str">
        <f>CONCATENATE("Q",ROUNDUP(MONTH(Table1[[#This Row],[Month]])/3,0))</f>
        <v>Q2</v>
      </c>
      <c r="B4479" s="14">
        <f>EOMONTH(Table1[[#This Row],[Credit Date]],-1)+1</f>
        <v>42461</v>
      </c>
      <c r="C4479" t="str">
        <f>CONCATENATE(Table1[[#This Row],[Issuer Last Name]],", ",Table1[[#This Row],[Issuer First Name]])</f>
        <v>No. 028, Employee</v>
      </c>
      <c r="D4479" t="str">
        <f>CONCATENATE(Table1[[#This Row],[Approver Last Name]],", ",Table1[[#This Row],[Approver First Name]])</f>
        <v>No. 028, Employee</v>
      </c>
      <c r="E4479" t="str">
        <f>CONCATENATE(Table1[[#This Row],[Customer Last Name]],", ",Table1[[#This Row],[Customer First Name]])</f>
        <v>No. 13916, Client</v>
      </c>
      <c r="F447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79" t="str">
        <f>IF(Table1[[#This Row],[Transaction Type]]="Maintenance","Non-Sales","Sales")</f>
        <v>Non-Sales</v>
      </c>
      <c r="H4479">
        <f>IF(Table1[[#This Row],[Quarter]]="q2",1,"")</f>
        <v>1</v>
      </c>
      <c r="I4479" t="str">
        <f>IF(Table1[[#This Row],[Quarter]]="q3",1,"")</f>
        <v/>
      </c>
      <c r="J4479">
        <f>IF(Table1[[#This Row],[Quarter]]="Q2",Table1[[#This Row],[Credit Amount]],"")</f>
        <v>-83.4</v>
      </c>
      <c r="K4479" t="str">
        <f>IF(Table1[[#This Row],[Quarter]]="Q3",Table1[[#This Row],[Credit Amount]],"")</f>
        <v/>
      </c>
      <c r="L4479" t="str">
        <f>IF(Table1[[#This Row],[Transaction Type]]="Upgrade",Table1[[#This Row],[Credit Amount]],IF(Table1[[#This Row],[Transaction Type]]="Activation",Table1[[#This Row],[Credit Amount]],""))</f>
        <v/>
      </c>
      <c r="M4479">
        <f>IF(Table1[[#This Row],[Transaction Type]]="Maintenance",Table1[[#This Row],[Credit Amount]],"")</f>
        <v>-83.4</v>
      </c>
      <c r="N4479">
        <v>10028</v>
      </c>
      <c r="O4479" t="s">
        <v>2489</v>
      </c>
      <c r="P4479" t="s">
        <v>2517</v>
      </c>
      <c r="Q4479" t="s">
        <v>290</v>
      </c>
      <c r="R4479">
        <v>10028</v>
      </c>
      <c r="S4479" t="s">
        <v>2489</v>
      </c>
      <c r="T4479" t="s">
        <v>2517</v>
      </c>
      <c r="U4479" t="s">
        <v>290</v>
      </c>
      <c r="V4479" t="s">
        <v>255</v>
      </c>
      <c r="W4479">
        <v>100004915</v>
      </c>
      <c r="X4479">
        <v>8005553916</v>
      </c>
      <c r="Y4479" t="s">
        <v>2595</v>
      </c>
      <c r="Z4479" t="s">
        <v>6504</v>
      </c>
      <c r="AA4479" s="13">
        <v>-83.4</v>
      </c>
      <c r="AB4479" s="14">
        <v>42484</v>
      </c>
      <c r="AC4479" t="s">
        <v>36</v>
      </c>
    </row>
    <row r="4480" spans="1:29" x14ac:dyDescent="0.25">
      <c r="A4480" t="str">
        <f>CONCATENATE("Q",ROUNDUP(MONTH(Table1[[#This Row],[Month]])/3,0))</f>
        <v>Q2</v>
      </c>
      <c r="B4480" s="14">
        <f>EOMONTH(Table1[[#This Row],[Credit Date]],-1)+1</f>
        <v>42461</v>
      </c>
      <c r="C4480" t="str">
        <f>CONCATENATE(Table1[[#This Row],[Issuer Last Name]],", ",Table1[[#This Row],[Issuer First Name]])</f>
        <v>No. 028, Employee</v>
      </c>
      <c r="D4480" t="str">
        <f>CONCATENATE(Table1[[#This Row],[Approver Last Name]],", ",Table1[[#This Row],[Approver First Name]])</f>
        <v>No. 028, Employee</v>
      </c>
      <c r="E4480" t="str">
        <f>CONCATENATE(Table1[[#This Row],[Customer Last Name]],", ",Table1[[#This Row],[Customer First Name]])</f>
        <v>No. 13705, Client</v>
      </c>
      <c r="F448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0" t="str">
        <f>IF(Table1[[#This Row],[Transaction Type]]="Maintenance","Non-Sales","Sales")</f>
        <v>Sales</v>
      </c>
      <c r="H4480">
        <f>IF(Table1[[#This Row],[Quarter]]="q2",1,"")</f>
        <v>1</v>
      </c>
      <c r="I4480" t="str">
        <f>IF(Table1[[#This Row],[Quarter]]="q3",1,"")</f>
        <v/>
      </c>
      <c r="J4480">
        <f>IF(Table1[[#This Row],[Quarter]]="Q2",Table1[[#This Row],[Credit Amount]],"")</f>
        <v>-341.7</v>
      </c>
      <c r="K4480" t="str">
        <f>IF(Table1[[#This Row],[Quarter]]="Q3",Table1[[#This Row],[Credit Amount]],"")</f>
        <v/>
      </c>
      <c r="L4480">
        <f>IF(Table1[[#This Row],[Transaction Type]]="Upgrade",Table1[[#This Row],[Credit Amount]],IF(Table1[[#This Row],[Transaction Type]]="Activation",Table1[[#This Row],[Credit Amount]],""))</f>
        <v>-341.7</v>
      </c>
      <c r="M4480" t="str">
        <f>IF(Table1[[#This Row],[Transaction Type]]="Maintenance",Table1[[#This Row],[Credit Amount]],"")</f>
        <v/>
      </c>
      <c r="N4480">
        <v>10028</v>
      </c>
      <c r="O4480" t="s">
        <v>2489</v>
      </c>
      <c r="P4480" t="s">
        <v>2517</v>
      </c>
      <c r="Q4480" t="s">
        <v>290</v>
      </c>
      <c r="R4480">
        <v>10028</v>
      </c>
      <c r="S4480" t="s">
        <v>2489</v>
      </c>
      <c r="T4480" t="s">
        <v>2517</v>
      </c>
      <c r="U4480" t="s">
        <v>290</v>
      </c>
      <c r="V4480" t="s">
        <v>255</v>
      </c>
      <c r="W4480">
        <v>100004704</v>
      </c>
      <c r="X4480">
        <v>8005553705</v>
      </c>
      <c r="Y4480" t="s">
        <v>2595</v>
      </c>
      <c r="Z4480" t="s">
        <v>6293</v>
      </c>
      <c r="AA4480" s="13">
        <v>-341.7</v>
      </c>
      <c r="AB4480" s="14">
        <v>42489</v>
      </c>
      <c r="AC4480" t="s">
        <v>37</v>
      </c>
    </row>
    <row r="4481" spans="1:29" x14ac:dyDescent="0.25">
      <c r="A4481" t="str">
        <f>CONCATENATE("Q",ROUNDUP(MONTH(Table1[[#This Row],[Month]])/3,0))</f>
        <v>Q2</v>
      </c>
      <c r="B4481" s="14">
        <f>EOMONTH(Table1[[#This Row],[Credit Date]],-1)+1</f>
        <v>42491</v>
      </c>
      <c r="C4481" t="str">
        <f>CONCATENATE(Table1[[#This Row],[Issuer Last Name]],", ",Table1[[#This Row],[Issuer First Name]])</f>
        <v>No. 028, Employee</v>
      </c>
      <c r="D4481" t="str">
        <f>CONCATENATE(Table1[[#This Row],[Approver Last Name]],", ",Table1[[#This Row],[Approver First Name]])</f>
        <v>No. 028, Employee</v>
      </c>
      <c r="E4481" t="str">
        <f>CONCATENATE(Table1[[#This Row],[Customer Last Name]],", ",Table1[[#This Row],[Customer First Name]])</f>
        <v>No. 13407, Client</v>
      </c>
      <c r="F448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1" t="str">
        <f>IF(Table1[[#This Row],[Transaction Type]]="Maintenance","Non-Sales","Sales")</f>
        <v>Non-Sales</v>
      </c>
      <c r="H4481">
        <f>IF(Table1[[#This Row],[Quarter]]="q2",1,"")</f>
        <v>1</v>
      </c>
      <c r="I4481" t="str">
        <f>IF(Table1[[#This Row],[Quarter]]="q3",1,"")</f>
        <v/>
      </c>
      <c r="J4481">
        <f>IF(Table1[[#This Row],[Quarter]]="Q2",Table1[[#This Row],[Credit Amount]],"")</f>
        <v>-118.95</v>
      </c>
      <c r="K4481" t="str">
        <f>IF(Table1[[#This Row],[Quarter]]="Q3",Table1[[#This Row],[Credit Amount]],"")</f>
        <v/>
      </c>
      <c r="L4481" t="str">
        <f>IF(Table1[[#This Row],[Transaction Type]]="Upgrade",Table1[[#This Row],[Credit Amount]],IF(Table1[[#This Row],[Transaction Type]]="Activation",Table1[[#This Row],[Credit Amount]],""))</f>
        <v/>
      </c>
      <c r="M4481">
        <f>IF(Table1[[#This Row],[Transaction Type]]="Maintenance",Table1[[#This Row],[Credit Amount]],"")</f>
        <v>-118.95</v>
      </c>
      <c r="N4481">
        <v>10028</v>
      </c>
      <c r="O4481" t="s">
        <v>2489</v>
      </c>
      <c r="P4481" t="s">
        <v>2517</v>
      </c>
      <c r="Q4481" t="s">
        <v>290</v>
      </c>
      <c r="R4481">
        <v>10028</v>
      </c>
      <c r="S4481" t="s">
        <v>2489</v>
      </c>
      <c r="T4481" t="s">
        <v>2517</v>
      </c>
      <c r="U4481" t="s">
        <v>290</v>
      </c>
      <c r="V4481" t="s">
        <v>255</v>
      </c>
      <c r="W4481">
        <v>100004406</v>
      </c>
      <c r="X4481">
        <v>8005553407</v>
      </c>
      <c r="Y4481" t="s">
        <v>2595</v>
      </c>
      <c r="Z4481" t="s">
        <v>5995</v>
      </c>
      <c r="AA4481" s="13">
        <v>-118.95</v>
      </c>
      <c r="AB4481" s="14">
        <v>42507</v>
      </c>
      <c r="AC4481" t="s">
        <v>36</v>
      </c>
    </row>
    <row r="4482" spans="1:29" x14ac:dyDescent="0.25">
      <c r="A4482" t="str">
        <f>CONCATENATE("Q",ROUNDUP(MONTH(Table1[[#This Row],[Month]])/3,0))</f>
        <v>Q2</v>
      </c>
      <c r="B4482" s="14">
        <f>EOMONTH(Table1[[#This Row],[Credit Date]],-1)+1</f>
        <v>42491</v>
      </c>
      <c r="C4482" t="str">
        <f>CONCATENATE(Table1[[#This Row],[Issuer Last Name]],", ",Table1[[#This Row],[Issuer First Name]])</f>
        <v>No. 028, Employee</v>
      </c>
      <c r="D4482" t="str">
        <f>CONCATENATE(Table1[[#This Row],[Approver Last Name]],", ",Table1[[#This Row],[Approver First Name]])</f>
        <v>No. 028, Employee</v>
      </c>
      <c r="E4482" t="str">
        <f>CONCATENATE(Table1[[#This Row],[Customer Last Name]],", ",Table1[[#This Row],[Customer First Name]])</f>
        <v>No. 13119, Client</v>
      </c>
      <c r="F448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2" t="str">
        <f>IF(Table1[[#This Row],[Transaction Type]]="Maintenance","Non-Sales","Sales")</f>
        <v>Non-Sales</v>
      </c>
      <c r="H4482">
        <f>IF(Table1[[#This Row],[Quarter]]="q2",1,"")</f>
        <v>1</v>
      </c>
      <c r="I4482" t="str">
        <f>IF(Table1[[#This Row],[Quarter]]="q3",1,"")</f>
        <v/>
      </c>
      <c r="J4482">
        <f>IF(Table1[[#This Row],[Quarter]]="Q2",Table1[[#This Row],[Credit Amount]],"")</f>
        <v>-157.68</v>
      </c>
      <c r="K4482" t="str">
        <f>IF(Table1[[#This Row],[Quarter]]="Q3",Table1[[#This Row],[Credit Amount]],"")</f>
        <v/>
      </c>
      <c r="L4482" t="str">
        <f>IF(Table1[[#This Row],[Transaction Type]]="Upgrade",Table1[[#This Row],[Credit Amount]],IF(Table1[[#This Row],[Transaction Type]]="Activation",Table1[[#This Row],[Credit Amount]],""))</f>
        <v/>
      </c>
      <c r="M4482">
        <f>IF(Table1[[#This Row],[Transaction Type]]="Maintenance",Table1[[#This Row],[Credit Amount]],"")</f>
        <v>-157.68</v>
      </c>
      <c r="N4482">
        <v>10028</v>
      </c>
      <c r="O4482" t="s">
        <v>2489</v>
      </c>
      <c r="P4482" t="s">
        <v>2517</v>
      </c>
      <c r="Q4482" t="s">
        <v>290</v>
      </c>
      <c r="R4482">
        <v>10028</v>
      </c>
      <c r="S4482" t="s">
        <v>2489</v>
      </c>
      <c r="T4482" t="s">
        <v>2517</v>
      </c>
      <c r="U4482" t="s">
        <v>290</v>
      </c>
      <c r="V4482" t="s">
        <v>255</v>
      </c>
      <c r="W4482">
        <v>100004118</v>
      </c>
      <c r="X4482">
        <v>8005553119</v>
      </c>
      <c r="Y4482" t="s">
        <v>2595</v>
      </c>
      <c r="Z4482" t="s">
        <v>5707</v>
      </c>
      <c r="AA4482" s="13">
        <v>-157.68</v>
      </c>
      <c r="AB4482" s="14">
        <v>42509</v>
      </c>
      <c r="AC4482" t="s">
        <v>36</v>
      </c>
    </row>
    <row r="4483" spans="1:29" x14ac:dyDescent="0.25">
      <c r="A4483" t="str">
        <f>CONCATENATE("Q",ROUNDUP(MONTH(Table1[[#This Row],[Month]])/3,0))</f>
        <v>Q2</v>
      </c>
      <c r="B4483" s="14">
        <f>EOMONTH(Table1[[#This Row],[Credit Date]],-1)+1</f>
        <v>42491</v>
      </c>
      <c r="C4483" t="str">
        <f>CONCATENATE(Table1[[#This Row],[Issuer Last Name]],", ",Table1[[#This Row],[Issuer First Name]])</f>
        <v>No. 028, Employee</v>
      </c>
      <c r="D4483" t="str">
        <f>CONCATENATE(Table1[[#This Row],[Approver Last Name]],", ",Table1[[#This Row],[Approver First Name]])</f>
        <v>No. 028, Employee</v>
      </c>
      <c r="E4483" t="str">
        <f>CONCATENATE(Table1[[#This Row],[Customer Last Name]],", ",Table1[[#This Row],[Customer First Name]])</f>
        <v>No. 13224, Client</v>
      </c>
      <c r="F448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3" t="str">
        <f>IF(Table1[[#This Row],[Transaction Type]]="Maintenance","Non-Sales","Sales")</f>
        <v>Non-Sales</v>
      </c>
      <c r="H4483">
        <f>IF(Table1[[#This Row],[Quarter]]="q2",1,"")</f>
        <v>1</v>
      </c>
      <c r="I4483" t="str">
        <f>IF(Table1[[#This Row],[Quarter]]="q3",1,"")</f>
        <v/>
      </c>
      <c r="J4483">
        <f>IF(Table1[[#This Row],[Quarter]]="Q2",Table1[[#This Row],[Credit Amount]],"")</f>
        <v>-389.09</v>
      </c>
      <c r="K4483" t="str">
        <f>IF(Table1[[#This Row],[Quarter]]="Q3",Table1[[#This Row],[Credit Amount]],"")</f>
        <v/>
      </c>
      <c r="L4483" t="str">
        <f>IF(Table1[[#This Row],[Transaction Type]]="Upgrade",Table1[[#This Row],[Credit Amount]],IF(Table1[[#This Row],[Transaction Type]]="Activation",Table1[[#This Row],[Credit Amount]],""))</f>
        <v/>
      </c>
      <c r="M4483">
        <f>IF(Table1[[#This Row],[Transaction Type]]="Maintenance",Table1[[#This Row],[Credit Amount]],"")</f>
        <v>-389.09</v>
      </c>
      <c r="N4483">
        <v>10028</v>
      </c>
      <c r="O4483" t="s">
        <v>2489</v>
      </c>
      <c r="P4483" t="s">
        <v>2517</v>
      </c>
      <c r="Q4483" t="s">
        <v>290</v>
      </c>
      <c r="R4483">
        <v>10028</v>
      </c>
      <c r="S4483" t="s">
        <v>2489</v>
      </c>
      <c r="T4483" t="s">
        <v>2517</v>
      </c>
      <c r="U4483" t="s">
        <v>290</v>
      </c>
      <c r="V4483" t="s">
        <v>255</v>
      </c>
      <c r="W4483">
        <v>100004223</v>
      </c>
      <c r="X4483">
        <v>8005553224</v>
      </c>
      <c r="Y4483" t="s">
        <v>2595</v>
      </c>
      <c r="Z4483" t="s">
        <v>5812</v>
      </c>
      <c r="AA4483" s="13">
        <v>-389.09</v>
      </c>
      <c r="AB4483" s="14">
        <v>42516</v>
      </c>
      <c r="AC4483" t="s">
        <v>36</v>
      </c>
    </row>
    <row r="4484" spans="1:29" x14ac:dyDescent="0.25">
      <c r="A4484" t="str">
        <f>CONCATENATE("Q",ROUNDUP(MONTH(Table1[[#This Row],[Month]])/3,0))</f>
        <v>Q2</v>
      </c>
      <c r="B4484" s="14">
        <f>EOMONTH(Table1[[#This Row],[Credit Date]],-1)+1</f>
        <v>42522</v>
      </c>
      <c r="C4484" t="str">
        <f>CONCATENATE(Table1[[#This Row],[Issuer Last Name]],", ",Table1[[#This Row],[Issuer First Name]])</f>
        <v>No. 028, Employee</v>
      </c>
      <c r="D4484" t="str">
        <f>CONCATENATE(Table1[[#This Row],[Approver Last Name]],", ",Table1[[#This Row],[Approver First Name]])</f>
        <v>No. 028, Employee</v>
      </c>
      <c r="E4484" t="str">
        <f>CONCATENATE(Table1[[#This Row],[Customer Last Name]],", ",Table1[[#This Row],[Customer First Name]])</f>
        <v>No. 12166, Client</v>
      </c>
      <c r="F448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4" t="str">
        <f>IF(Table1[[#This Row],[Transaction Type]]="Maintenance","Non-Sales","Sales")</f>
        <v>Non-Sales</v>
      </c>
      <c r="H4484">
        <f>IF(Table1[[#This Row],[Quarter]]="q2",1,"")</f>
        <v>1</v>
      </c>
      <c r="I4484" t="str">
        <f>IF(Table1[[#This Row],[Quarter]]="q3",1,"")</f>
        <v/>
      </c>
      <c r="J4484">
        <f>IF(Table1[[#This Row],[Quarter]]="Q2",Table1[[#This Row],[Credit Amount]],"")</f>
        <v>-123.3</v>
      </c>
      <c r="K4484" t="str">
        <f>IF(Table1[[#This Row],[Quarter]]="Q3",Table1[[#This Row],[Credit Amount]],"")</f>
        <v/>
      </c>
      <c r="L4484" t="str">
        <f>IF(Table1[[#This Row],[Transaction Type]]="Upgrade",Table1[[#This Row],[Credit Amount]],IF(Table1[[#This Row],[Transaction Type]]="Activation",Table1[[#This Row],[Credit Amount]],""))</f>
        <v/>
      </c>
      <c r="M4484">
        <f>IF(Table1[[#This Row],[Transaction Type]]="Maintenance",Table1[[#This Row],[Credit Amount]],"")</f>
        <v>-123.3</v>
      </c>
      <c r="N4484">
        <v>10028</v>
      </c>
      <c r="O4484" t="s">
        <v>2489</v>
      </c>
      <c r="P4484" t="s">
        <v>2517</v>
      </c>
      <c r="Q4484" t="s">
        <v>290</v>
      </c>
      <c r="R4484">
        <v>10028</v>
      </c>
      <c r="S4484" t="s">
        <v>2489</v>
      </c>
      <c r="T4484" t="s">
        <v>2517</v>
      </c>
      <c r="U4484" t="s">
        <v>290</v>
      </c>
      <c r="V4484" t="s">
        <v>255</v>
      </c>
      <c r="W4484">
        <v>100003165</v>
      </c>
      <c r="X4484">
        <v>8005552166</v>
      </c>
      <c r="Y4484" t="s">
        <v>2595</v>
      </c>
      <c r="Z4484" t="s">
        <v>4761</v>
      </c>
      <c r="AA4484" s="13">
        <v>-123.3</v>
      </c>
      <c r="AB4484" s="14">
        <v>42524</v>
      </c>
      <c r="AC4484" t="s">
        <v>36</v>
      </c>
    </row>
    <row r="4485" spans="1:29" x14ac:dyDescent="0.25">
      <c r="A4485" t="str">
        <f>CONCATENATE("Q",ROUNDUP(MONTH(Table1[[#This Row],[Month]])/3,0))</f>
        <v>Q2</v>
      </c>
      <c r="B4485" s="14">
        <f>EOMONTH(Table1[[#This Row],[Credit Date]],-1)+1</f>
        <v>42522</v>
      </c>
      <c r="C4485" t="str">
        <f>CONCATENATE(Table1[[#This Row],[Issuer Last Name]],", ",Table1[[#This Row],[Issuer First Name]])</f>
        <v>No. 028, Employee</v>
      </c>
      <c r="D4485" t="str">
        <f>CONCATENATE(Table1[[#This Row],[Approver Last Name]],", ",Table1[[#This Row],[Approver First Name]])</f>
        <v>No. 028, Employee</v>
      </c>
      <c r="E4485" t="str">
        <f>CONCATENATE(Table1[[#This Row],[Customer Last Name]],", ",Table1[[#This Row],[Customer First Name]])</f>
        <v>No. 11497, Client</v>
      </c>
      <c r="F448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5" t="str">
        <f>IF(Table1[[#This Row],[Transaction Type]]="Maintenance","Non-Sales","Sales")</f>
        <v>Non-Sales</v>
      </c>
      <c r="H4485">
        <f>IF(Table1[[#This Row],[Quarter]]="q2",1,"")</f>
        <v>1</v>
      </c>
      <c r="I4485" t="str">
        <f>IF(Table1[[#This Row],[Quarter]]="q3",1,"")</f>
        <v/>
      </c>
      <c r="J4485">
        <f>IF(Table1[[#This Row],[Quarter]]="Q2",Table1[[#This Row],[Credit Amount]],"")</f>
        <v>-240.89</v>
      </c>
      <c r="K4485" t="str">
        <f>IF(Table1[[#This Row],[Quarter]]="Q3",Table1[[#This Row],[Credit Amount]],"")</f>
        <v/>
      </c>
      <c r="L4485" t="str">
        <f>IF(Table1[[#This Row],[Transaction Type]]="Upgrade",Table1[[#This Row],[Credit Amount]],IF(Table1[[#This Row],[Transaction Type]]="Activation",Table1[[#This Row],[Credit Amount]],""))</f>
        <v/>
      </c>
      <c r="M4485">
        <f>IF(Table1[[#This Row],[Transaction Type]]="Maintenance",Table1[[#This Row],[Credit Amount]],"")</f>
        <v>-240.89</v>
      </c>
      <c r="N4485">
        <v>10028</v>
      </c>
      <c r="O4485" t="s">
        <v>2489</v>
      </c>
      <c r="P4485" t="s">
        <v>2517</v>
      </c>
      <c r="Q4485" t="s">
        <v>290</v>
      </c>
      <c r="R4485">
        <v>10028</v>
      </c>
      <c r="S4485" t="s">
        <v>2489</v>
      </c>
      <c r="T4485" t="s">
        <v>2517</v>
      </c>
      <c r="U4485" t="s">
        <v>290</v>
      </c>
      <c r="V4485" t="s">
        <v>255</v>
      </c>
      <c r="W4485">
        <v>100002496</v>
      </c>
      <c r="X4485">
        <v>8005551497</v>
      </c>
      <c r="Y4485" t="s">
        <v>2595</v>
      </c>
      <c r="Z4485" t="s">
        <v>4092</v>
      </c>
      <c r="AA4485" s="13">
        <v>-240.89</v>
      </c>
      <c r="AB4485" s="14">
        <v>42525</v>
      </c>
      <c r="AC4485" t="s">
        <v>36</v>
      </c>
    </row>
    <row r="4486" spans="1:29" x14ac:dyDescent="0.25">
      <c r="A4486" t="str">
        <f>CONCATENATE("Q",ROUNDUP(MONTH(Table1[[#This Row],[Month]])/3,0))</f>
        <v>Q2</v>
      </c>
      <c r="B4486" s="14">
        <f>EOMONTH(Table1[[#This Row],[Credit Date]],-1)+1</f>
        <v>42522</v>
      </c>
      <c r="C4486" t="str">
        <f>CONCATENATE(Table1[[#This Row],[Issuer Last Name]],", ",Table1[[#This Row],[Issuer First Name]])</f>
        <v>No. 028, Employee</v>
      </c>
      <c r="D4486" t="str">
        <f>CONCATENATE(Table1[[#This Row],[Approver Last Name]],", ",Table1[[#This Row],[Approver First Name]])</f>
        <v>No. 028, Employee</v>
      </c>
      <c r="E4486" t="str">
        <f>CONCATENATE(Table1[[#This Row],[Customer Last Name]],", ",Table1[[#This Row],[Customer First Name]])</f>
        <v>No. 10414, Client</v>
      </c>
      <c r="F448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6" t="str">
        <f>IF(Table1[[#This Row],[Transaction Type]]="Maintenance","Non-Sales","Sales")</f>
        <v>Non-Sales</v>
      </c>
      <c r="H4486">
        <f>IF(Table1[[#This Row],[Quarter]]="q2",1,"")</f>
        <v>1</v>
      </c>
      <c r="I4486" t="str">
        <f>IF(Table1[[#This Row],[Quarter]]="q3",1,"")</f>
        <v/>
      </c>
      <c r="J4486">
        <f>IF(Table1[[#This Row],[Quarter]]="Q2",Table1[[#This Row],[Credit Amount]],"")</f>
        <v>-456.07</v>
      </c>
      <c r="K4486" t="str">
        <f>IF(Table1[[#This Row],[Quarter]]="Q3",Table1[[#This Row],[Credit Amount]],"")</f>
        <v/>
      </c>
      <c r="L4486" t="str">
        <f>IF(Table1[[#This Row],[Transaction Type]]="Upgrade",Table1[[#This Row],[Credit Amount]],IF(Table1[[#This Row],[Transaction Type]]="Activation",Table1[[#This Row],[Credit Amount]],""))</f>
        <v/>
      </c>
      <c r="M4486">
        <f>IF(Table1[[#This Row],[Transaction Type]]="Maintenance",Table1[[#This Row],[Credit Amount]],"")</f>
        <v>-456.07</v>
      </c>
      <c r="N4486">
        <v>10028</v>
      </c>
      <c r="O4486" t="s">
        <v>2489</v>
      </c>
      <c r="P4486" t="s">
        <v>2517</v>
      </c>
      <c r="Q4486" t="s">
        <v>290</v>
      </c>
      <c r="R4486">
        <v>10028</v>
      </c>
      <c r="S4486" t="s">
        <v>2489</v>
      </c>
      <c r="T4486" t="s">
        <v>2517</v>
      </c>
      <c r="U4486" t="s">
        <v>290</v>
      </c>
      <c r="V4486" t="s">
        <v>255</v>
      </c>
      <c r="W4486">
        <v>100001413</v>
      </c>
      <c r="X4486">
        <v>8005550414</v>
      </c>
      <c r="Y4486" t="s">
        <v>2595</v>
      </c>
      <c r="Z4486" t="s">
        <v>3009</v>
      </c>
      <c r="AA4486" s="13">
        <v>-456.07</v>
      </c>
      <c r="AB4486" s="14">
        <v>42549</v>
      </c>
      <c r="AC4486" t="s">
        <v>36</v>
      </c>
    </row>
    <row r="4487" spans="1:29" x14ac:dyDescent="0.25">
      <c r="A4487" t="str">
        <f>CONCATENATE("Q",ROUNDUP(MONTH(Table1[[#This Row],[Month]])/3,0))</f>
        <v>Q2</v>
      </c>
      <c r="B4487" s="14">
        <f>EOMONTH(Table1[[#This Row],[Credit Date]],-1)+1</f>
        <v>42522</v>
      </c>
      <c r="C4487" t="str">
        <f>CONCATENATE(Table1[[#This Row],[Issuer Last Name]],", ",Table1[[#This Row],[Issuer First Name]])</f>
        <v>No. 028, Employee</v>
      </c>
      <c r="D4487" t="str">
        <f>CONCATENATE(Table1[[#This Row],[Approver Last Name]],", ",Table1[[#This Row],[Approver First Name]])</f>
        <v>No. 028, Employee</v>
      </c>
      <c r="E4487" t="str">
        <f>CONCATENATE(Table1[[#This Row],[Customer Last Name]],", ",Table1[[#This Row],[Customer First Name]])</f>
        <v>No. 10451, Client</v>
      </c>
      <c r="F4487"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7" t="str">
        <f>IF(Table1[[#This Row],[Transaction Type]]="Maintenance","Non-Sales","Sales")</f>
        <v>Non-Sales</v>
      </c>
      <c r="H4487">
        <f>IF(Table1[[#This Row],[Quarter]]="q2",1,"")</f>
        <v>1</v>
      </c>
      <c r="I4487" t="str">
        <f>IF(Table1[[#This Row],[Quarter]]="q3",1,"")</f>
        <v/>
      </c>
      <c r="J4487">
        <f>IF(Table1[[#This Row],[Quarter]]="Q2",Table1[[#This Row],[Credit Amount]],"")</f>
        <v>-483.82</v>
      </c>
      <c r="K4487" t="str">
        <f>IF(Table1[[#This Row],[Quarter]]="Q3",Table1[[#This Row],[Credit Amount]],"")</f>
        <v/>
      </c>
      <c r="L4487" t="str">
        <f>IF(Table1[[#This Row],[Transaction Type]]="Upgrade",Table1[[#This Row],[Credit Amount]],IF(Table1[[#This Row],[Transaction Type]]="Activation",Table1[[#This Row],[Credit Amount]],""))</f>
        <v/>
      </c>
      <c r="M4487">
        <f>IF(Table1[[#This Row],[Transaction Type]]="Maintenance",Table1[[#This Row],[Credit Amount]],"")</f>
        <v>-483.82</v>
      </c>
      <c r="N4487">
        <v>10028</v>
      </c>
      <c r="O4487" t="s">
        <v>2489</v>
      </c>
      <c r="P4487" t="s">
        <v>2517</v>
      </c>
      <c r="Q4487" t="s">
        <v>290</v>
      </c>
      <c r="R4487">
        <v>10028</v>
      </c>
      <c r="S4487" t="s">
        <v>2489</v>
      </c>
      <c r="T4487" t="s">
        <v>2517</v>
      </c>
      <c r="U4487" t="s">
        <v>290</v>
      </c>
      <c r="V4487" t="s">
        <v>255</v>
      </c>
      <c r="W4487">
        <v>100001450</v>
      </c>
      <c r="X4487">
        <v>8005550451</v>
      </c>
      <c r="Y4487" t="s">
        <v>2595</v>
      </c>
      <c r="Z4487" t="s">
        <v>3046</v>
      </c>
      <c r="AA4487" s="13">
        <v>-483.82</v>
      </c>
      <c r="AB4487" s="14">
        <v>42549</v>
      </c>
      <c r="AC4487" t="s">
        <v>36</v>
      </c>
    </row>
    <row r="4488" spans="1:29" x14ac:dyDescent="0.25">
      <c r="A4488" t="str">
        <f>CONCATENATE("Q",ROUNDUP(MONTH(Table1[[#This Row],[Month]])/3,0))</f>
        <v>Q3</v>
      </c>
      <c r="B4488" s="14">
        <f>EOMONTH(Table1[[#This Row],[Credit Date]],-1)+1</f>
        <v>42552</v>
      </c>
      <c r="C4488" t="str">
        <f>CONCATENATE(Table1[[#This Row],[Issuer Last Name]],", ",Table1[[#This Row],[Issuer First Name]])</f>
        <v>No. 028, Employee</v>
      </c>
      <c r="D4488" t="str">
        <f>CONCATENATE(Table1[[#This Row],[Approver Last Name]],", ",Table1[[#This Row],[Approver First Name]])</f>
        <v>No. 028, Employee</v>
      </c>
      <c r="E4488" t="str">
        <f>CONCATENATE(Table1[[#This Row],[Customer Last Name]],", ",Table1[[#This Row],[Customer First Name]])</f>
        <v>No. 10029, Client</v>
      </c>
      <c r="F4488"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8" t="str">
        <f>IF(Table1[[#This Row],[Transaction Type]]="Maintenance","Non-Sales","Sales")</f>
        <v>Non-Sales</v>
      </c>
      <c r="H4488" t="str">
        <f>IF(Table1[[#This Row],[Quarter]]="q2",1,"")</f>
        <v/>
      </c>
      <c r="I4488">
        <f>IF(Table1[[#This Row],[Quarter]]="q3",1,"")</f>
        <v>1</v>
      </c>
      <c r="J4488" t="str">
        <f>IF(Table1[[#This Row],[Quarter]]="Q2",Table1[[#This Row],[Credit Amount]],"")</f>
        <v/>
      </c>
      <c r="K4488">
        <f>IF(Table1[[#This Row],[Quarter]]="Q3",Table1[[#This Row],[Credit Amount]],"")</f>
        <v>-94.9</v>
      </c>
      <c r="L4488" t="str">
        <f>IF(Table1[[#This Row],[Transaction Type]]="Upgrade",Table1[[#This Row],[Credit Amount]],IF(Table1[[#This Row],[Transaction Type]]="Activation",Table1[[#This Row],[Credit Amount]],""))</f>
        <v/>
      </c>
      <c r="M4488">
        <f>IF(Table1[[#This Row],[Transaction Type]]="Maintenance",Table1[[#This Row],[Credit Amount]],"")</f>
        <v>-94.9</v>
      </c>
      <c r="N4488">
        <v>10028</v>
      </c>
      <c r="O4488" t="s">
        <v>2489</v>
      </c>
      <c r="P4488" t="s">
        <v>2517</v>
      </c>
      <c r="Q4488" t="s">
        <v>290</v>
      </c>
      <c r="R4488">
        <v>10028</v>
      </c>
      <c r="S4488" t="s">
        <v>2489</v>
      </c>
      <c r="T4488" t="s">
        <v>2517</v>
      </c>
      <c r="U4488" t="s">
        <v>290</v>
      </c>
      <c r="V4488" t="s">
        <v>255</v>
      </c>
      <c r="W4488">
        <v>100001028</v>
      </c>
      <c r="X4488">
        <v>8005550029</v>
      </c>
      <c r="Y4488" t="s">
        <v>2595</v>
      </c>
      <c r="Z4488" t="s">
        <v>2624</v>
      </c>
      <c r="AA4488" s="13">
        <v>-94.9</v>
      </c>
      <c r="AB4488" s="14">
        <v>42565</v>
      </c>
      <c r="AC4488" t="s">
        <v>36</v>
      </c>
    </row>
    <row r="4489" spans="1:29" x14ac:dyDescent="0.25">
      <c r="A4489" t="str">
        <f>CONCATENATE("Q",ROUNDUP(MONTH(Table1[[#This Row],[Month]])/3,0))</f>
        <v>Q3</v>
      </c>
      <c r="B4489" s="14">
        <f>EOMONTH(Table1[[#This Row],[Credit Date]],-1)+1</f>
        <v>42552</v>
      </c>
      <c r="C4489" t="str">
        <f>CONCATENATE(Table1[[#This Row],[Issuer Last Name]],", ",Table1[[#This Row],[Issuer First Name]])</f>
        <v>No. 028, Employee</v>
      </c>
      <c r="D4489" t="str">
        <f>CONCATENATE(Table1[[#This Row],[Approver Last Name]],", ",Table1[[#This Row],[Approver First Name]])</f>
        <v>No. 028, Employee</v>
      </c>
      <c r="E4489" t="str">
        <f>CONCATENATE(Table1[[#This Row],[Customer Last Name]],", ",Table1[[#This Row],[Customer First Name]])</f>
        <v>No. 13390, Client</v>
      </c>
      <c r="F4489"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89" t="str">
        <f>IF(Table1[[#This Row],[Transaction Type]]="Maintenance","Non-Sales","Sales")</f>
        <v>Non-Sales</v>
      </c>
      <c r="H4489" t="str">
        <f>IF(Table1[[#This Row],[Quarter]]="q2",1,"")</f>
        <v/>
      </c>
      <c r="I4489">
        <f>IF(Table1[[#This Row],[Quarter]]="q3",1,"")</f>
        <v>1</v>
      </c>
      <c r="J4489" t="str">
        <f>IF(Table1[[#This Row],[Quarter]]="Q2",Table1[[#This Row],[Credit Amount]],"")</f>
        <v/>
      </c>
      <c r="K4489">
        <f>IF(Table1[[#This Row],[Quarter]]="Q3",Table1[[#This Row],[Credit Amount]],"")</f>
        <v>-381.03</v>
      </c>
      <c r="L4489" t="str">
        <f>IF(Table1[[#This Row],[Transaction Type]]="Upgrade",Table1[[#This Row],[Credit Amount]],IF(Table1[[#This Row],[Transaction Type]]="Activation",Table1[[#This Row],[Credit Amount]],""))</f>
        <v/>
      </c>
      <c r="M4489">
        <f>IF(Table1[[#This Row],[Transaction Type]]="Maintenance",Table1[[#This Row],[Credit Amount]],"")</f>
        <v>-381.03</v>
      </c>
      <c r="N4489">
        <v>10028</v>
      </c>
      <c r="O4489" t="s">
        <v>2489</v>
      </c>
      <c r="P4489" t="s">
        <v>2517</v>
      </c>
      <c r="Q4489" t="s">
        <v>290</v>
      </c>
      <c r="R4489">
        <v>10028</v>
      </c>
      <c r="S4489" t="s">
        <v>2489</v>
      </c>
      <c r="T4489" t="s">
        <v>2517</v>
      </c>
      <c r="U4489" t="s">
        <v>290</v>
      </c>
      <c r="V4489" t="s">
        <v>255</v>
      </c>
      <c r="W4489">
        <v>100004389</v>
      </c>
      <c r="X4489">
        <v>8005553390</v>
      </c>
      <c r="Y4489" t="s">
        <v>2595</v>
      </c>
      <c r="Z4489" t="s">
        <v>5978</v>
      </c>
      <c r="AA4489" s="13">
        <v>-381.03</v>
      </c>
      <c r="AB4489" s="14">
        <v>42567</v>
      </c>
      <c r="AC4489" t="s">
        <v>36</v>
      </c>
    </row>
    <row r="4490" spans="1:29" x14ac:dyDescent="0.25">
      <c r="A4490" t="str">
        <f>CONCATENATE("Q",ROUNDUP(MONTH(Table1[[#This Row],[Month]])/3,0))</f>
        <v>Q3</v>
      </c>
      <c r="B4490" s="14">
        <f>EOMONTH(Table1[[#This Row],[Credit Date]],-1)+1</f>
        <v>42583</v>
      </c>
      <c r="C4490" t="str">
        <f>CONCATENATE(Table1[[#This Row],[Issuer Last Name]],", ",Table1[[#This Row],[Issuer First Name]])</f>
        <v>No. 028, Employee</v>
      </c>
      <c r="D4490" t="str">
        <f>CONCATENATE(Table1[[#This Row],[Approver Last Name]],", ",Table1[[#This Row],[Approver First Name]])</f>
        <v>No. 028, Employee</v>
      </c>
      <c r="E4490" t="str">
        <f>CONCATENATE(Table1[[#This Row],[Customer Last Name]],", ",Table1[[#This Row],[Customer First Name]])</f>
        <v>No. 11762, Client</v>
      </c>
      <c r="F4490"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0" t="str">
        <f>IF(Table1[[#This Row],[Transaction Type]]="Maintenance","Non-Sales","Sales")</f>
        <v>Sales</v>
      </c>
      <c r="H4490" t="str">
        <f>IF(Table1[[#This Row],[Quarter]]="q2",1,"")</f>
        <v/>
      </c>
      <c r="I4490">
        <f>IF(Table1[[#This Row],[Quarter]]="q3",1,"")</f>
        <v>1</v>
      </c>
      <c r="J4490" t="str">
        <f>IF(Table1[[#This Row],[Quarter]]="Q2",Table1[[#This Row],[Credit Amount]],"")</f>
        <v/>
      </c>
      <c r="K4490">
        <f>IF(Table1[[#This Row],[Quarter]]="Q3",Table1[[#This Row],[Credit Amount]],"")</f>
        <v>-174.92</v>
      </c>
      <c r="L4490">
        <f>IF(Table1[[#This Row],[Transaction Type]]="Upgrade",Table1[[#This Row],[Credit Amount]],IF(Table1[[#This Row],[Transaction Type]]="Activation",Table1[[#This Row],[Credit Amount]],""))</f>
        <v>-174.92</v>
      </c>
      <c r="M4490" t="str">
        <f>IF(Table1[[#This Row],[Transaction Type]]="Maintenance",Table1[[#This Row],[Credit Amount]],"")</f>
        <v/>
      </c>
      <c r="N4490">
        <v>10028</v>
      </c>
      <c r="O4490" t="s">
        <v>2489</v>
      </c>
      <c r="P4490" t="s">
        <v>2517</v>
      </c>
      <c r="Q4490" t="s">
        <v>290</v>
      </c>
      <c r="R4490">
        <v>10028</v>
      </c>
      <c r="S4490" t="s">
        <v>2489</v>
      </c>
      <c r="T4490" t="s">
        <v>2517</v>
      </c>
      <c r="U4490" t="s">
        <v>290</v>
      </c>
      <c r="V4490" t="s">
        <v>255</v>
      </c>
      <c r="W4490">
        <v>100002761</v>
      </c>
      <c r="X4490">
        <v>8005551762</v>
      </c>
      <c r="Y4490" t="s">
        <v>2595</v>
      </c>
      <c r="Z4490" t="s">
        <v>4357</v>
      </c>
      <c r="AA4490" s="13">
        <v>-174.92</v>
      </c>
      <c r="AB4490" s="14">
        <v>42590</v>
      </c>
      <c r="AC4490" t="s">
        <v>35</v>
      </c>
    </row>
    <row r="4491" spans="1:29" x14ac:dyDescent="0.25">
      <c r="A4491" t="str">
        <f>CONCATENATE("Q",ROUNDUP(MONTH(Table1[[#This Row],[Month]])/3,0))</f>
        <v>Q3</v>
      </c>
      <c r="B4491" s="14">
        <f>EOMONTH(Table1[[#This Row],[Credit Date]],-1)+1</f>
        <v>42583</v>
      </c>
      <c r="C4491" t="str">
        <f>CONCATENATE(Table1[[#This Row],[Issuer Last Name]],", ",Table1[[#This Row],[Issuer First Name]])</f>
        <v>No. 028, Employee</v>
      </c>
      <c r="D4491" t="str">
        <f>CONCATENATE(Table1[[#This Row],[Approver Last Name]],", ",Table1[[#This Row],[Approver First Name]])</f>
        <v>No. 028, Employee</v>
      </c>
      <c r="E4491" t="str">
        <f>CONCATENATE(Table1[[#This Row],[Customer Last Name]],", ",Table1[[#This Row],[Customer First Name]])</f>
        <v>No. 14034, Client</v>
      </c>
      <c r="F4491"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1" t="str">
        <f>IF(Table1[[#This Row],[Transaction Type]]="Maintenance","Non-Sales","Sales")</f>
        <v>Non-Sales</v>
      </c>
      <c r="H4491" t="str">
        <f>IF(Table1[[#This Row],[Quarter]]="q2",1,"")</f>
        <v/>
      </c>
      <c r="I4491">
        <f>IF(Table1[[#This Row],[Quarter]]="q3",1,"")</f>
        <v>1</v>
      </c>
      <c r="J4491" t="str">
        <f>IF(Table1[[#This Row],[Quarter]]="Q2",Table1[[#This Row],[Credit Amount]],"")</f>
        <v/>
      </c>
      <c r="K4491">
        <f>IF(Table1[[#This Row],[Quarter]]="Q3",Table1[[#This Row],[Credit Amount]],"")</f>
        <v>-404.45</v>
      </c>
      <c r="L4491" t="str">
        <f>IF(Table1[[#This Row],[Transaction Type]]="Upgrade",Table1[[#This Row],[Credit Amount]],IF(Table1[[#This Row],[Transaction Type]]="Activation",Table1[[#This Row],[Credit Amount]],""))</f>
        <v/>
      </c>
      <c r="M4491">
        <f>IF(Table1[[#This Row],[Transaction Type]]="Maintenance",Table1[[#This Row],[Credit Amount]],"")</f>
        <v>-404.45</v>
      </c>
      <c r="N4491">
        <v>10028</v>
      </c>
      <c r="O4491" t="s">
        <v>2489</v>
      </c>
      <c r="P4491" t="s">
        <v>2517</v>
      </c>
      <c r="Q4491" t="s">
        <v>290</v>
      </c>
      <c r="R4491">
        <v>10028</v>
      </c>
      <c r="S4491" t="s">
        <v>2489</v>
      </c>
      <c r="T4491" t="s">
        <v>2517</v>
      </c>
      <c r="U4491" t="s">
        <v>290</v>
      </c>
      <c r="V4491" t="s">
        <v>255</v>
      </c>
      <c r="W4491">
        <v>100005033</v>
      </c>
      <c r="X4491">
        <v>8005554034</v>
      </c>
      <c r="Y4491" t="s">
        <v>2595</v>
      </c>
      <c r="Z4491" t="s">
        <v>6622</v>
      </c>
      <c r="AA4491" s="13">
        <v>-404.45</v>
      </c>
      <c r="AB4491" s="14">
        <v>42599</v>
      </c>
      <c r="AC4491" t="s">
        <v>36</v>
      </c>
    </row>
    <row r="4492" spans="1:29" x14ac:dyDescent="0.25">
      <c r="A4492" t="str">
        <f>CONCATENATE("Q",ROUNDUP(MONTH(Table1[[#This Row],[Month]])/3,0))</f>
        <v>Q3</v>
      </c>
      <c r="B4492" s="14">
        <f>EOMONTH(Table1[[#This Row],[Credit Date]],-1)+1</f>
        <v>42583</v>
      </c>
      <c r="C4492" t="str">
        <f>CONCATENATE(Table1[[#This Row],[Issuer Last Name]],", ",Table1[[#This Row],[Issuer First Name]])</f>
        <v>No. 028, Employee</v>
      </c>
      <c r="D4492" t="str">
        <f>CONCATENATE(Table1[[#This Row],[Approver Last Name]],", ",Table1[[#This Row],[Approver First Name]])</f>
        <v>No. 028, Employee</v>
      </c>
      <c r="E4492" t="str">
        <f>CONCATENATE(Table1[[#This Row],[Customer Last Name]],", ",Table1[[#This Row],[Customer First Name]])</f>
        <v>No. 10069, Client</v>
      </c>
      <c r="F4492"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2" t="str">
        <f>IF(Table1[[#This Row],[Transaction Type]]="Maintenance","Non-Sales","Sales")</f>
        <v>Sales</v>
      </c>
      <c r="H4492" t="str">
        <f>IF(Table1[[#This Row],[Quarter]]="q2",1,"")</f>
        <v/>
      </c>
      <c r="I4492">
        <f>IF(Table1[[#This Row],[Quarter]]="q3",1,"")</f>
        <v>1</v>
      </c>
      <c r="J4492" t="str">
        <f>IF(Table1[[#This Row],[Quarter]]="Q2",Table1[[#This Row],[Credit Amount]],"")</f>
        <v/>
      </c>
      <c r="K4492">
        <f>IF(Table1[[#This Row],[Quarter]]="Q3",Table1[[#This Row],[Credit Amount]],"")</f>
        <v>-403.05</v>
      </c>
      <c r="L4492">
        <f>IF(Table1[[#This Row],[Transaction Type]]="Upgrade",Table1[[#This Row],[Credit Amount]],IF(Table1[[#This Row],[Transaction Type]]="Activation",Table1[[#This Row],[Credit Amount]],""))</f>
        <v>-403.05</v>
      </c>
      <c r="M4492" t="str">
        <f>IF(Table1[[#This Row],[Transaction Type]]="Maintenance",Table1[[#This Row],[Credit Amount]],"")</f>
        <v/>
      </c>
      <c r="N4492">
        <v>10028</v>
      </c>
      <c r="O4492" t="s">
        <v>2489</v>
      </c>
      <c r="P4492" t="s">
        <v>2517</v>
      </c>
      <c r="Q4492" t="s">
        <v>290</v>
      </c>
      <c r="R4492">
        <v>10028</v>
      </c>
      <c r="S4492" t="s">
        <v>2489</v>
      </c>
      <c r="T4492" t="s">
        <v>2517</v>
      </c>
      <c r="U4492" t="s">
        <v>290</v>
      </c>
      <c r="V4492" t="s">
        <v>255</v>
      </c>
      <c r="W4492">
        <v>100001068</v>
      </c>
      <c r="X4492">
        <v>8005550069</v>
      </c>
      <c r="Y4492" t="s">
        <v>2595</v>
      </c>
      <c r="Z4492" t="s">
        <v>2664</v>
      </c>
      <c r="AA4492" s="13">
        <v>-403.05</v>
      </c>
      <c r="AB4492" s="14">
        <v>42610</v>
      </c>
      <c r="AC4492" t="s">
        <v>35</v>
      </c>
    </row>
    <row r="4493" spans="1:29" x14ac:dyDescent="0.25">
      <c r="A4493" t="str">
        <f>CONCATENATE("Q",ROUNDUP(MONTH(Table1[[#This Row],[Month]])/3,0))</f>
        <v>Q3</v>
      </c>
      <c r="B4493" s="14">
        <f>EOMONTH(Table1[[#This Row],[Credit Date]],-1)+1</f>
        <v>42614</v>
      </c>
      <c r="C4493" t="str">
        <f>CONCATENATE(Table1[[#This Row],[Issuer Last Name]],", ",Table1[[#This Row],[Issuer First Name]])</f>
        <v>No. 028, Employee</v>
      </c>
      <c r="D4493" t="str">
        <f>CONCATENATE(Table1[[#This Row],[Approver Last Name]],", ",Table1[[#This Row],[Approver First Name]])</f>
        <v>No. 028, Employee</v>
      </c>
      <c r="E4493" t="str">
        <f>CONCATENATE(Table1[[#This Row],[Customer Last Name]],", ",Table1[[#This Row],[Customer First Name]])</f>
        <v>No. 11511, Client</v>
      </c>
      <c r="F4493"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3" t="str">
        <f>IF(Table1[[#This Row],[Transaction Type]]="Maintenance","Non-Sales","Sales")</f>
        <v>Non-Sales</v>
      </c>
      <c r="H4493" t="str">
        <f>IF(Table1[[#This Row],[Quarter]]="q2",1,"")</f>
        <v/>
      </c>
      <c r="I4493">
        <f>IF(Table1[[#This Row],[Quarter]]="q3",1,"")</f>
        <v>1</v>
      </c>
      <c r="J4493" t="str">
        <f>IF(Table1[[#This Row],[Quarter]]="Q2",Table1[[#This Row],[Credit Amount]],"")</f>
        <v/>
      </c>
      <c r="K4493">
        <f>IF(Table1[[#This Row],[Quarter]]="Q3",Table1[[#This Row],[Credit Amount]],"")</f>
        <v>-392.86</v>
      </c>
      <c r="L4493" t="str">
        <f>IF(Table1[[#This Row],[Transaction Type]]="Upgrade",Table1[[#This Row],[Credit Amount]],IF(Table1[[#This Row],[Transaction Type]]="Activation",Table1[[#This Row],[Credit Amount]],""))</f>
        <v/>
      </c>
      <c r="M4493">
        <f>IF(Table1[[#This Row],[Transaction Type]]="Maintenance",Table1[[#This Row],[Credit Amount]],"")</f>
        <v>-392.86</v>
      </c>
      <c r="N4493">
        <v>10028</v>
      </c>
      <c r="O4493" t="s">
        <v>2489</v>
      </c>
      <c r="P4493" t="s">
        <v>2517</v>
      </c>
      <c r="Q4493" t="s">
        <v>290</v>
      </c>
      <c r="R4493">
        <v>10028</v>
      </c>
      <c r="S4493" t="s">
        <v>2489</v>
      </c>
      <c r="T4493" t="s">
        <v>2517</v>
      </c>
      <c r="U4493" t="s">
        <v>290</v>
      </c>
      <c r="V4493" t="s">
        <v>255</v>
      </c>
      <c r="W4493">
        <v>100002510</v>
      </c>
      <c r="X4493">
        <v>8005551511</v>
      </c>
      <c r="Y4493" t="s">
        <v>2595</v>
      </c>
      <c r="Z4493" t="s">
        <v>4106</v>
      </c>
      <c r="AA4493" s="13">
        <v>-392.86</v>
      </c>
      <c r="AB4493" s="14">
        <v>42621</v>
      </c>
      <c r="AC4493" t="s">
        <v>36</v>
      </c>
    </row>
    <row r="4494" spans="1:29" x14ac:dyDescent="0.25">
      <c r="A4494" t="str">
        <f>CONCATENATE("Q",ROUNDUP(MONTH(Table1[[#This Row],[Month]])/3,0))</f>
        <v>Q3</v>
      </c>
      <c r="B4494" s="14">
        <f>EOMONTH(Table1[[#This Row],[Credit Date]],-1)+1</f>
        <v>42614</v>
      </c>
      <c r="C4494" t="str">
        <f>CONCATENATE(Table1[[#This Row],[Issuer Last Name]],", ",Table1[[#This Row],[Issuer First Name]])</f>
        <v>No. 028, Employee</v>
      </c>
      <c r="D4494" t="str">
        <f>CONCATENATE(Table1[[#This Row],[Approver Last Name]],", ",Table1[[#This Row],[Approver First Name]])</f>
        <v>No. 028, Employee</v>
      </c>
      <c r="E4494" t="str">
        <f>CONCATENATE(Table1[[#This Row],[Customer Last Name]],", ",Table1[[#This Row],[Customer First Name]])</f>
        <v>No. 13707, Client</v>
      </c>
      <c r="F4494"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4" t="str">
        <f>IF(Table1[[#This Row],[Transaction Type]]="Maintenance","Non-Sales","Sales")</f>
        <v>Non-Sales</v>
      </c>
      <c r="H4494" t="str">
        <f>IF(Table1[[#This Row],[Quarter]]="q2",1,"")</f>
        <v/>
      </c>
      <c r="I4494">
        <f>IF(Table1[[#This Row],[Quarter]]="q3",1,"")</f>
        <v>1</v>
      </c>
      <c r="J4494" t="str">
        <f>IF(Table1[[#This Row],[Quarter]]="Q2",Table1[[#This Row],[Credit Amount]],"")</f>
        <v/>
      </c>
      <c r="K4494">
        <f>IF(Table1[[#This Row],[Quarter]]="Q3",Table1[[#This Row],[Credit Amount]],"")</f>
        <v>-335.01</v>
      </c>
      <c r="L4494" t="str">
        <f>IF(Table1[[#This Row],[Transaction Type]]="Upgrade",Table1[[#This Row],[Credit Amount]],IF(Table1[[#This Row],[Transaction Type]]="Activation",Table1[[#This Row],[Credit Amount]],""))</f>
        <v/>
      </c>
      <c r="M4494">
        <f>IF(Table1[[#This Row],[Transaction Type]]="Maintenance",Table1[[#This Row],[Credit Amount]],"")</f>
        <v>-335.01</v>
      </c>
      <c r="N4494">
        <v>10028</v>
      </c>
      <c r="O4494" t="s">
        <v>2489</v>
      </c>
      <c r="P4494" t="s">
        <v>2517</v>
      </c>
      <c r="Q4494" t="s">
        <v>290</v>
      </c>
      <c r="R4494">
        <v>10028</v>
      </c>
      <c r="S4494" t="s">
        <v>2489</v>
      </c>
      <c r="T4494" t="s">
        <v>2517</v>
      </c>
      <c r="U4494" t="s">
        <v>290</v>
      </c>
      <c r="V4494" t="s">
        <v>255</v>
      </c>
      <c r="W4494">
        <v>100004706</v>
      </c>
      <c r="X4494">
        <v>8005553707</v>
      </c>
      <c r="Y4494" t="s">
        <v>2595</v>
      </c>
      <c r="Z4494" t="s">
        <v>6295</v>
      </c>
      <c r="AA4494" s="13">
        <v>-335.01</v>
      </c>
      <c r="AB4494" s="14">
        <v>42627</v>
      </c>
      <c r="AC4494" t="s">
        <v>36</v>
      </c>
    </row>
    <row r="4495" spans="1:29" x14ac:dyDescent="0.25">
      <c r="A4495" t="str">
        <f>CONCATENATE("Q",ROUNDUP(MONTH(Table1[[#This Row],[Month]])/3,0))</f>
        <v>Q3</v>
      </c>
      <c r="B4495" s="14">
        <f>EOMONTH(Table1[[#This Row],[Credit Date]],-1)+1</f>
        <v>42614</v>
      </c>
      <c r="C4495" t="str">
        <f>CONCATENATE(Table1[[#This Row],[Issuer Last Name]],", ",Table1[[#This Row],[Issuer First Name]])</f>
        <v>No. 028, Employee</v>
      </c>
      <c r="D4495" t="str">
        <f>CONCATENATE(Table1[[#This Row],[Approver Last Name]],", ",Table1[[#This Row],[Approver First Name]])</f>
        <v>No. 028, Employee</v>
      </c>
      <c r="E4495" t="str">
        <f>CONCATENATE(Table1[[#This Row],[Customer Last Name]],", ",Table1[[#This Row],[Customer First Name]])</f>
        <v>No. 11000, Client</v>
      </c>
      <c r="F4495"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5" t="str">
        <f>IF(Table1[[#This Row],[Transaction Type]]="Maintenance","Non-Sales","Sales")</f>
        <v>Non-Sales</v>
      </c>
      <c r="H4495" t="str">
        <f>IF(Table1[[#This Row],[Quarter]]="q2",1,"")</f>
        <v/>
      </c>
      <c r="I4495">
        <f>IF(Table1[[#This Row],[Quarter]]="q3",1,"")</f>
        <v>1</v>
      </c>
      <c r="J4495" t="str">
        <f>IF(Table1[[#This Row],[Quarter]]="Q2",Table1[[#This Row],[Credit Amount]],"")</f>
        <v/>
      </c>
      <c r="K4495">
        <f>IF(Table1[[#This Row],[Quarter]]="Q3",Table1[[#This Row],[Credit Amount]],"")</f>
        <v>-454.35</v>
      </c>
      <c r="L4495" t="str">
        <f>IF(Table1[[#This Row],[Transaction Type]]="Upgrade",Table1[[#This Row],[Credit Amount]],IF(Table1[[#This Row],[Transaction Type]]="Activation",Table1[[#This Row],[Credit Amount]],""))</f>
        <v/>
      </c>
      <c r="M4495">
        <f>IF(Table1[[#This Row],[Transaction Type]]="Maintenance",Table1[[#This Row],[Credit Amount]],"")</f>
        <v>-454.35</v>
      </c>
      <c r="N4495">
        <v>10028</v>
      </c>
      <c r="O4495" t="s">
        <v>2489</v>
      </c>
      <c r="P4495" t="s">
        <v>2517</v>
      </c>
      <c r="Q4495" t="s">
        <v>290</v>
      </c>
      <c r="R4495">
        <v>10028</v>
      </c>
      <c r="S4495" t="s">
        <v>2489</v>
      </c>
      <c r="T4495" t="s">
        <v>2517</v>
      </c>
      <c r="U4495" t="s">
        <v>290</v>
      </c>
      <c r="V4495" t="s">
        <v>255</v>
      </c>
      <c r="W4495">
        <v>100001999</v>
      </c>
      <c r="X4495">
        <v>8005551000</v>
      </c>
      <c r="Y4495" t="s">
        <v>2595</v>
      </c>
      <c r="Z4495" t="s">
        <v>3595</v>
      </c>
      <c r="AA4495" s="13">
        <v>-454.35</v>
      </c>
      <c r="AB4495" s="14">
        <v>42637</v>
      </c>
      <c r="AC4495" t="s">
        <v>36</v>
      </c>
    </row>
    <row r="4496" spans="1:29" x14ac:dyDescent="0.25">
      <c r="A4496" t="str">
        <f>CONCATENATE("Q",ROUNDUP(MONTH(Table1[[#This Row],[Month]])/3,0))</f>
        <v>Q3</v>
      </c>
      <c r="B4496" s="14">
        <f>EOMONTH(Table1[[#This Row],[Credit Date]],-1)+1</f>
        <v>42614</v>
      </c>
      <c r="C4496" t="str">
        <f>CONCATENATE(Table1[[#This Row],[Issuer Last Name]],", ",Table1[[#This Row],[Issuer First Name]])</f>
        <v>No. 028, Employee</v>
      </c>
      <c r="D4496" t="str">
        <f>CONCATENATE(Table1[[#This Row],[Approver Last Name]],", ",Table1[[#This Row],[Approver First Name]])</f>
        <v>No. 028, Employee</v>
      </c>
      <c r="E4496" t="str">
        <f>CONCATENATE(Table1[[#This Row],[Customer Last Name]],", ",Table1[[#This Row],[Customer First Name]])</f>
        <v>No. 13380, Client</v>
      </c>
      <c r="F4496" t="str">
        <f>IF(Table1[[#This Row],[Credit Amount]]&gt;-19.99,"Less than 19.99",IF(Table1[[#This Row],[Credit Amount]]=-20,"20",IF(Table1[[#This Row],[Credit Amount]]&gt;-49.98,"20.01-49.98",IF(Table1[[#This Row],[Credit Amount]]=-49.99,"49.99",IF(Table1[[#This Row],[Credit Amount]]=-50,"50",IF(Table1[[#This Row],[Credit Amount]]&lt;-50.01,"Greater than 50"))))))</f>
        <v>Greater than 50</v>
      </c>
      <c r="G4496" t="str">
        <f>IF(Table1[[#This Row],[Transaction Type]]="Maintenance","Non-Sales","Sales")</f>
        <v>Sales</v>
      </c>
      <c r="H4496" t="str">
        <f>IF(Table1[[#This Row],[Quarter]]="q2",1,"")</f>
        <v/>
      </c>
      <c r="I4496">
        <f>IF(Table1[[#This Row],[Quarter]]="q3",1,"")</f>
        <v>1</v>
      </c>
      <c r="J4496" t="str">
        <f>IF(Table1[[#This Row],[Quarter]]="Q2",Table1[[#This Row],[Credit Amount]],"")</f>
        <v/>
      </c>
      <c r="K4496">
        <f>IF(Table1[[#This Row],[Quarter]]="Q3",Table1[[#This Row],[Credit Amount]],"")</f>
        <v>-387.97</v>
      </c>
      <c r="L4496">
        <f>IF(Table1[[#This Row],[Transaction Type]]="Upgrade",Table1[[#This Row],[Credit Amount]],IF(Table1[[#This Row],[Transaction Type]]="Activation",Table1[[#This Row],[Credit Amount]],""))</f>
        <v>-387.97</v>
      </c>
      <c r="M4496" t="str">
        <f>IF(Table1[[#This Row],[Transaction Type]]="Maintenance",Table1[[#This Row],[Credit Amount]],"")</f>
        <v/>
      </c>
      <c r="N4496">
        <v>10028</v>
      </c>
      <c r="O4496" t="s">
        <v>2489</v>
      </c>
      <c r="P4496" t="s">
        <v>2517</v>
      </c>
      <c r="Q4496" t="s">
        <v>290</v>
      </c>
      <c r="R4496">
        <v>10028</v>
      </c>
      <c r="S4496" t="s">
        <v>2489</v>
      </c>
      <c r="T4496" t="s">
        <v>2517</v>
      </c>
      <c r="U4496" t="s">
        <v>290</v>
      </c>
      <c r="V4496" t="s">
        <v>255</v>
      </c>
      <c r="W4496">
        <v>100004379</v>
      </c>
      <c r="X4496">
        <v>8005553380</v>
      </c>
      <c r="Y4496" t="s">
        <v>2595</v>
      </c>
      <c r="Z4496" t="s">
        <v>5968</v>
      </c>
      <c r="AA4496" s="13">
        <v>-387.97</v>
      </c>
      <c r="AB4496" s="14">
        <v>42638</v>
      </c>
      <c r="AC4496" t="s">
        <v>37</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Sales Vs Non-Sales</vt:lpstr>
      <vt:lpstr>Data for Chart</vt:lpstr>
      <vt:lpstr>Store Summary</vt:lpstr>
      <vt:lpstr>Issuer Summary</vt:lpstr>
      <vt:lpstr>Multiple Credit Audit</vt:lpstr>
      <vt:lpstr>Data Dictionary</vt:lpstr>
      <vt:lpstr>Credit Data</vt:lpstr>
    </vt:vector>
  </TitlesOfParts>
  <Company>Verizon Wireless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Fettes</dc:creator>
  <cp:lastModifiedBy>Danny Song</cp:lastModifiedBy>
  <dcterms:created xsi:type="dcterms:W3CDTF">2016-10-04T14:25:43Z</dcterms:created>
  <dcterms:modified xsi:type="dcterms:W3CDTF">2020-12-16T03:54:32Z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